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680" windowWidth="20730" windowHeight="10080" tabRatio="968" activeTab="8"/>
  </bookViews>
  <sheets>
    <sheet name="Приложение 1" sheetId="73" r:id="rId1"/>
    <sheet name="приложение 2" sheetId="53" r:id="rId2"/>
    <sheet name="приложение 3" sheetId="51" r:id="rId3"/>
    <sheet name="приложение 4" sheetId="21" r:id="rId4"/>
    <sheet name="приложение 5" sheetId="68" r:id="rId5"/>
    <sheet name="приложение 6" sheetId="74" r:id="rId6"/>
    <sheet name="приложение 7" sheetId="75" r:id="rId7"/>
    <sheet name="приложение 8" sheetId="28" r:id="rId8"/>
    <sheet name="приложение 9" sheetId="76" r:id="rId9"/>
  </sheets>
  <definedNames>
    <definedName name="_xlnm._FilterDatabase" localSheetId="1" hidden="1">'приложение 2'!$A$14:$D$153</definedName>
    <definedName name="_xlnm._FilterDatabase" localSheetId="2" hidden="1">'приложение 3'!$A$12:$G$191</definedName>
    <definedName name="_xlnm._FilterDatabase" localSheetId="3" hidden="1">'приложение 4'!$A$14:$F$344</definedName>
    <definedName name="_xlnm._FilterDatabase" localSheetId="4" hidden="1">'приложение 5'!$A$14:$G$359</definedName>
    <definedName name="_xlnm._FilterDatabase" localSheetId="5" hidden="1">'приложение 6'!$A$12:$G$12</definedName>
    <definedName name="_xlnm.Print_Area" localSheetId="0">'Приложение 1'!$A$1:$E$131</definedName>
    <definedName name="_xlnm.Print_Area" localSheetId="1">'приложение 2'!$A$1:$F$176</definedName>
    <definedName name="_xlnm.Print_Area" localSheetId="2">'приложение 3'!$A$1:$I$206</definedName>
    <definedName name="_xlnm.Print_Area" localSheetId="3">'приложение 4'!$A$1:$H$353</definedName>
    <definedName name="_xlnm.Print_Area" localSheetId="4">'приложение 5'!$A$1:$I$360</definedName>
    <definedName name="_xlnm.Print_Area" localSheetId="5">'приложение 6'!$A$1:$I$195</definedName>
    <definedName name="_xlnm.Print_Area" localSheetId="6">'приложение 7'!$A$1:$E$82</definedName>
    <definedName name="_xlnm.Print_Area" localSheetId="7">'приложение 8'!$A$1:$E$39</definedName>
  </definedNames>
  <calcPr calcId="145621"/>
</workbook>
</file>

<file path=xl/calcChain.xml><?xml version="1.0" encoding="utf-8"?>
<calcChain xmlns="http://schemas.openxmlformats.org/spreadsheetml/2006/main">
  <c r="G154" i="51" l="1"/>
  <c r="C118" i="73" l="1"/>
  <c r="I118" i="73"/>
  <c r="C71" i="75"/>
  <c r="G206" i="51"/>
  <c r="C79" i="75" l="1"/>
  <c r="D88" i="53" l="1"/>
  <c r="D91" i="53"/>
  <c r="D38" i="53"/>
  <c r="D35" i="53"/>
  <c r="D135" i="53"/>
  <c r="D133" i="53"/>
  <c r="D14" i="76" l="1"/>
  <c r="D82" i="75"/>
  <c r="E82" i="75"/>
  <c r="C64" i="75"/>
  <c r="D25" i="75"/>
  <c r="E25" i="75"/>
  <c r="C25" i="75"/>
  <c r="C76" i="75"/>
  <c r="H66" i="74" l="1"/>
  <c r="I66" i="74"/>
  <c r="G65" i="74"/>
  <c r="G66" i="74"/>
  <c r="G67" i="74"/>
  <c r="D83" i="53" l="1"/>
  <c r="D77" i="53"/>
  <c r="D147" i="53"/>
  <c r="D145" i="53"/>
  <c r="D144" i="53"/>
  <c r="D140" i="53"/>
  <c r="G81" i="74"/>
  <c r="G82" i="74" l="1"/>
  <c r="D130" i="53"/>
  <c r="D129" i="53"/>
  <c r="D21" i="53"/>
  <c r="D19" i="53"/>
  <c r="G71" i="51"/>
  <c r="G70" i="51"/>
  <c r="J121" i="73"/>
  <c r="G68" i="74" l="1"/>
  <c r="D80" i="73"/>
  <c r="E80" i="73"/>
  <c r="C80" i="73"/>
  <c r="C116" i="73" l="1"/>
  <c r="G188" i="74"/>
  <c r="H197" i="74"/>
  <c r="H196" i="74" s="1"/>
  <c r="H195" i="74" s="1"/>
  <c r="H194" i="74" s="1"/>
  <c r="I197" i="74"/>
  <c r="I196" i="74" s="1"/>
  <c r="I195" i="74" s="1"/>
  <c r="I194" i="74" s="1"/>
  <c r="G194" i="74"/>
  <c r="G195" i="74"/>
  <c r="G196" i="74"/>
  <c r="G197" i="74"/>
  <c r="G261" i="68"/>
  <c r="F263" i="21"/>
  <c r="G163" i="51"/>
  <c r="G166" i="51"/>
  <c r="G135" i="51" l="1"/>
  <c r="G120" i="74"/>
  <c r="G122" i="74"/>
  <c r="C81" i="73"/>
  <c r="H108" i="74"/>
  <c r="I108" i="74"/>
  <c r="G108" i="74"/>
  <c r="G109" i="74"/>
  <c r="G88" i="74"/>
  <c r="C103" i="73"/>
  <c r="G84" i="74"/>
  <c r="G83" i="74"/>
  <c r="G102" i="51"/>
  <c r="G80" i="51"/>
  <c r="G78" i="51"/>
  <c r="G165" i="51"/>
  <c r="G51" i="51"/>
  <c r="G71" i="68"/>
  <c r="F71" i="21"/>
  <c r="G73" i="51"/>
  <c r="G134" i="51" l="1"/>
  <c r="D30" i="53"/>
  <c r="D29" i="53"/>
  <c r="D24" i="53"/>
  <c r="D31" i="53"/>
  <c r="G63" i="51"/>
  <c r="D64" i="53" l="1"/>
  <c r="C68" i="73"/>
  <c r="C54" i="73"/>
  <c r="H334" i="68" l="1"/>
  <c r="H333" i="68" s="1"/>
  <c r="I334" i="68"/>
  <c r="I333" i="68" s="1"/>
  <c r="G326" i="21"/>
  <c r="H326" i="21"/>
  <c r="G335" i="21"/>
  <c r="H335" i="21"/>
  <c r="H209" i="68"/>
  <c r="I209" i="68"/>
  <c r="G209" i="68"/>
  <c r="G208" i="68" s="1"/>
  <c r="H205" i="68"/>
  <c r="I205" i="68"/>
  <c r="I204" i="68" s="1"/>
  <c r="H206" i="68"/>
  <c r="I206" i="68"/>
  <c r="H207" i="68"/>
  <c r="I207" i="68"/>
  <c r="G206" i="68"/>
  <c r="G207" i="68"/>
  <c r="G205" i="68"/>
  <c r="H201" i="68"/>
  <c r="I201" i="68"/>
  <c r="H202" i="68"/>
  <c r="I202" i="68"/>
  <c r="H203" i="68"/>
  <c r="I203" i="68"/>
  <c r="G202" i="68"/>
  <c r="G203" i="68"/>
  <c r="G201" i="68"/>
  <c r="H198" i="68"/>
  <c r="I198" i="68"/>
  <c r="H199" i="68"/>
  <c r="I199" i="68"/>
  <c r="G199" i="68"/>
  <c r="G198" i="68"/>
  <c r="I208" i="68"/>
  <c r="H208" i="68"/>
  <c r="H200" i="68"/>
  <c r="H66" i="68"/>
  <c r="I66" i="68"/>
  <c r="G244" i="21"/>
  <c r="H244" i="21"/>
  <c r="G192" i="21"/>
  <c r="H192" i="21"/>
  <c r="G193" i="21"/>
  <c r="H193" i="21"/>
  <c r="G194" i="21"/>
  <c r="H194" i="21"/>
  <c r="G215" i="21"/>
  <c r="H215" i="21"/>
  <c r="G216" i="21"/>
  <c r="H216" i="21"/>
  <c r="G217" i="21"/>
  <c r="H217" i="21"/>
  <c r="G218" i="21"/>
  <c r="H218" i="21"/>
  <c r="F218" i="21"/>
  <c r="F216" i="21"/>
  <c r="F217" i="21"/>
  <c r="F215" i="21"/>
  <c r="F197" i="21"/>
  <c r="F193" i="21"/>
  <c r="F194" i="21"/>
  <c r="F192" i="21"/>
  <c r="F119" i="21"/>
  <c r="F55" i="21"/>
  <c r="I197" i="68" l="1"/>
  <c r="H197" i="68"/>
  <c r="I200" i="68"/>
  <c r="G200" i="68"/>
  <c r="G197" i="68"/>
  <c r="H204" i="68"/>
  <c r="G204" i="68"/>
  <c r="I196" i="68" l="1"/>
  <c r="H196" i="68"/>
  <c r="G196" i="68"/>
  <c r="G220" i="21"/>
  <c r="G219" i="21" s="1"/>
  <c r="H220" i="21"/>
  <c r="H219" i="21" s="1"/>
  <c r="F220" i="21"/>
  <c r="F219" i="21" s="1"/>
  <c r="H214" i="21"/>
  <c r="H213" i="21" s="1"/>
  <c r="G214" i="21"/>
  <c r="G213" i="21" s="1"/>
  <c r="F196" i="21"/>
  <c r="F195" i="21" s="1"/>
  <c r="H174" i="21"/>
  <c r="H173" i="21" s="1"/>
  <c r="G192" i="51"/>
  <c r="G168" i="51"/>
  <c r="G119" i="51"/>
  <c r="G103" i="51"/>
  <c r="H191" i="21" l="1"/>
  <c r="H190" i="21" s="1"/>
  <c r="F214" i="21"/>
  <c r="F213" i="21" s="1"/>
  <c r="G191" i="21"/>
  <c r="G190" i="21" s="1"/>
  <c r="F191" i="21"/>
  <c r="F190" i="21" s="1"/>
  <c r="H200" i="51" l="1"/>
  <c r="I200" i="51"/>
  <c r="H201" i="51"/>
  <c r="I201" i="51"/>
  <c r="J201" i="51"/>
  <c r="K201" i="51"/>
  <c r="L201" i="51"/>
  <c r="H202" i="51"/>
  <c r="I202" i="51"/>
  <c r="I193" i="51"/>
  <c r="I192" i="51" s="1"/>
  <c r="G193" i="51"/>
  <c r="H194" i="51"/>
  <c r="H193" i="51" s="1"/>
  <c r="H192" i="51" s="1"/>
  <c r="I194" i="51"/>
  <c r="G194" i="51"/>
  <c r="H195" i="51"/>
  <c r="I195" i="51"/>
  <c r="G195" i="51"/>
  <c r="G196" i="51"/>
  <c r="H174" i="51"/>
  <c r="I174" i="51"/>
  <c r="G174" i="51"/>
  <c r="H158" i="51" l="1"/>
  <c r="I158" i="51"/>
  <c r="H138" i="51"/>
  <c r="I138" i="51"/>
  <c r="G138" i="51"/>
  <c r="H123" i="51"/>
  <c r="H122" i="51" s="1"/>
  <c r="H121" i="51" s="1"/>
  <c r="H120" i="51" s="1"/>
  <c r="H119" i="51" s="1"/>
  <c r="I123" i="51"/>
  <c r="I122" i="51" s="1"/>
  <c r="I121" i="51" s="1"/>
  <c r="I120" i="51" s="1"/>
  <c r="I119" i="51" s="1"/>
  <c r="H117" i="51"/>
  <c r="H116" i="51" s="1"/>
  <c r="H115" i="51" s="1"/>
  <c r="H114" i="51" s="1"/>
  <c r="I117" i="51"/>
  <c r="I116" i="51" s="1"/>
  <c r="I115" i="51" s="1"/>
  <c r="I114" i="51" s="1"/>
  <c r="D17" i="53" l="1"/>
  <c r="E108" i="53"/>
  <c r="F108" i="53"/>
  <c r="H188" i="74"/>
  <c r="I188" i="74"/>
  <c r="H190" i="74"/>
  <c r="I190" i="74"/>
  <c r="G190" i="74"/>
  <c r="H191" i="74"/>
  <c r="I191" i="74"/>
  <c r="G191" i="74"/>
  <c r="H166" i="74"/>
  <c r="I166" i="74"/>
  <c r="G166" i="74"/>
  <c r="H164" i="74"/>
  <c r="I164" i="74"/>
  <c r="G164" i="74"/>
  <c r="H157" i="74"/>
  <c r="I157" i="74"/>
  <c r="G157" i="74"/>
  <c r="H155" i="74"/>
  <c r="I155" i="74"/>
  <c r="G155" i="74"/>
  <c r="H153" i="74"/>
  <c r="I153" i="74"/>
  <c r="G153" i="74"/>
  <c r="H151" i="74"/>
  <c r="I151" i="74"/>
  <c r="G151" i="74"/>
  <c r="I161" i="74"/>
  <c r="H161" i="74"/>
  <c r="G161" i="74"/>
  <c r="I159" i="74"/>
  <c r="H159" i="74"/>
  <c r="G159" i="74"/>
  <c r="I163" i="74" l="1"/>
  <c r="I150" i="74"/>
  <c r="G150" i="74"/>
  <c r="H150" i="74"/>
  <c r="G163" i="74"/>
  <c r="H163" i="74"/>
  <c r="H142" i="74" l="1"/>
  <c r="H141" i="74" s="1"/>
  <c r="I142" i="74"/>
  <c r="I141" i="74" s="1"/>
  <c r="G142" i="74"/>
  <c r="G141" i="74" s="1"/>
  <c r="H33" i="74"/>
  <c r="H32" i="74" s="1"/>
  <c r="I33" i="74"/>
  <c r="I32" i="74" s="1"/>
  <c r="G33" i="74"/>
  <c r="G32" i="74" s="1"/>
  <c r="H147" i="74" l="1"/>
  <c r="H146" i="74" s="1"/>
  <c r="I147" i="74"/>
  <c r="I146" i="74" s="1"/>
  <c r="G114" i="74"/>
  <c r="G113" i="74" s="1"/>
  <c r="H114" i="74"/>
  <c r="H113" i="74" s="1"/>
  <c r="I114" i="74"/>
  <c r="I113" i="74" s="1"/>
  <c r="H98" i="74"/>
  <c r="H97" i="74" s="1"/>
  <c r="I98" i="74"/>
  <c r="I97" i="74" s="1"/>
  <c r="G98" i="74"/>
  <c r="G97" i="74" s="1"/>
  <c r="H119" i="74"/>
  <c r="I119" i="74"/>
  <c r="G119" i="74"/>
  <c r="H121" i="74"/>
  <c r="I121" i="74"/>
  <c r="G121" i="74"/>
  <c r="H88" i="74"/>
  <c r="I88" i="74"/>
  <c r="G118" i="74" l="1"/>
  <c r="G117" i="74" s="1"/>
  <c r="H118" i="74"/>
  <c r="H117" i="74" s="1"/>
  <c r="I118" i="74"/>
  <c r="I117" i="74" s="1"/>
  <c r="H23" i="74"/>
  <c r="H22" i="74" s="1"/>
  <c r="F175" i="21" l="1"/>
  <c r="F174" i="21" s="1"/>
  <c r="F173" i="21" s="1"/>
  <c r="C72" i="75" l="1"/>
  <c r="D22" i="76" l="1"/>
  <c r="D134" i="53"/>
  <c r="C16" i="73" l="1"/>
  <c r="D25" i="53" l="1"/>
  <c r="D32" i="53" l="1"/>
  <c r="D26" i="53"/>
  <c r="C38" i="76" l="1"/>
  <c r="C78" i="75"/>
  <c r="C75" i="75"/>
  <c r="C117" i="73"/>
  <c r="D75" i="73" l="1"/>
  <c r="E75" i="73"/>
  <c r="D73" i="73"/>
  <c r="E73" i="73"/>
  <c r="C73" i="73"/>
  <c r="D160" i="53" l="1"/>
  <c r="D79" i="53" l="1"/>
  <c r="G86" i="51" l="1"/>
  <c r="D50" i="73" l="1"/>
  <c r="E50" i="73"/>
  <c r="D67" i="73"/>
  <c r="E67" i="73"/>
  <c r="C67" i="73"/>
  <c r="D51" i="73"/>
  <c r="E51" i="73"/>
  <c r="C51" i="73"/>
  <c r="C50" i="73" l="1"/>
  <c r="G132" i="74"/>
  <c r="C83" i="73"/>
  <c r="G129" i="74" l="1"/>
  <c r="G128" i="74" s="1"/>
  <c r="G127" i="74" s="1"/>
  <c r="D109" i="53"/>
  <c r="D108" i="53" s="1"/>
  <c r="G84" i="51"/>
  <c r="G142" i="68" l="1"/>
  <c r="F147" i="21"/>
  <c r="D125" i="53"/>
  <c r="D74" i="53"/>
  <c r="F279" i="21" l="1"/>
  <c r="F301" i="21" s="1"/>
  <c r="G277" i="68"/>
  <c r="G299" i="68" s="1"/>
  <c r="D36" i="53"/>
  <c r="D102" i="53"/>
  <c r="C119" i="73"/>
  <c r="G164" i="68"/>
  <c r="F170" i="21"/>
  <c r="G212" i="68"/>
  <c r="G213" i="68"/>
  <c r="G215" i="68"/>
  <c r="D42" i="53"/>
  <c r="D39" i="53" s="1"/>
  <c r="D27" i="53"/>
  <c r="G179" i="68" l="1"/>
  <c r="F185" i="21"/>
  <c r="F210" i="21"/>
  <c r="E104" i="53" l="1"/>
  <c r="F104" i="53"/>
  <c r="D106" i="53"/>
  <c r="D104" i="53" s="1"/>
  <c r="F204" i="21"/>
  <c r="C73" i="75"/>
  <c r="C48" i="75"/>
  <c r="C44" i="75"/>
  <c r="C46" i="75"/>
  <c r="C47" i="75"/>
  <c r="C45" i="75"/>
  <c r="C43" i="75"/>
  <c r="C42" i="75"/>
  <c r="C41" i="75"/>
  <c r="C40" i="75"/>
  <c r="C39" i="75"/>
  <c r="G104" i="74"/>
  <c r="G103" i="74" s="1"/>
  <c r="D103" i="53"/>
  <c r="D100" i="53" s="1"/>
  <c r="D131" i="53" l="1"/>
  <c r="G57" i="68"/>
  <c r="F56" i="21"/>
  <c r="I277" i="68" l="1"/>
  <c r="I299" i="68" s="1"/>
  <c r="I298" i="68" s="1"/>
  <c r="I297" i="68" s="1"/>
  <c r="H277" i="68"/>
  <c r="H299" i="68" s="1"/>
  <c r="H298" i="68" s="1"/>
  <c r="H297" i="68" s="1"/>
  <c r="H279" i="21"/>
  <c r="H301" i="21" s="1"/>
  <c r="G279" i="21"/>
  <c r="G301" i="21" s="1"/>
  <c r="G299" i="21"/>
  <c r="H299" i="21"/>
  <c r="G133" i="51"/>
  <c r="G132" i="51" s="1"/>
  <c r="G131" i="51" s="1"/>
  <c r="G130" i="51" s="1"/>
  <c r="G125" i="51" s="1"/>
  <c r="F300" i="21" l="1"/>
  <c r="F299" i="21" s="1"/>
  <c r="G298" i="68"/>
  <c r="G297" i="68" s="1"/>
  <c r="G129" i="51" l="1"/>
  <c r="H73" i="68" l="1"/>
  <c r="I73" i="68"/>
  <c r="G73" i="68"/>
  <c r="G73" i="21"/>
  <c r="H73" i="21"/>
  <c r="F73" i="21"/>
  <c r="H87" i="51"/>
  <c r="G72" i="21" s="1"/>
  <c r="I87" i="51"/>
  <c r="I72" i="68" s="1"/>
  <c r="G87" i="51"/>
  <c r="G72" i="68" s="1"/>
  <c r="H143" i="51"/>
  <c r="H142" i="51" s="1"/>
  <c r="I143" i="51"/>
  <c r="I142" i="51" s="1"/>
  <c r="H72" i="21" l="1"/>
  <c r="H72" i="68"/>
  <c r="F72" i="21"/>
  <c r="H141" i="68" l="1"/>
  <c r="I141" i="68"/>
  <c r="G146" i="21"/>
  <c r="H146" i="21"/>
  <c r="F95" i="53"/>
  <c r="E95" i="53"/>
  <c r="E162" i="53"/>
  <c r="H140" i="68" s="1"/>
  <c r="F162" i="53"/>
  <c r="D163" i="53"/>
  <c r="D162" i="53" s="1"/>
  <c r="D95" i="53"/>
  <c r="G140" i="68" l="1"/>
  <c r="F145" i="21"/>
  <c r="F146" i="21"/>
  <c r="H145" i="21"/>
  <c r="G141" i="68"/>
  <c r="I140" i="68"/>
  <c r="G145" i="21"/>
  <c r="E87" i="53"/>
  <c r="F87" i="53"/>
  <c r="D87" i="53"/>
  <c r="F86" i="53"/>
  <c r="F85" i="53" s="1"/>
  <c r="E86" i="53"/>
  <c r="E85" i="53" s="1"/>
  <c r="D86" i="53"/>
  <c r="D85" i="53" s="1"/>
  <c r="G110" i="68" s="1"/>
  <c r="H110" i="68" l="1"/>
  <c r="G110" i="21"/>
  <c r="H110" i="21"/>
  <c r="I110" i="68"/>
  <c r="F110" i="21"/>
  <c r="H218" i="68"/>
  <c r="I218" i="68"/>
  <c r="G218" i="68"/>
  <c r="G142" i="51"/>
  <c r="G164" i="51" l="1"/>
  <c r="G162" i="51" s="1"/>
  <c r="G161" i="51" s="1"/>
  <c r="G71" i="21"/>
  <c r="H71" i="21"/>
  <c r="F262" i="21" l="1"/>
  <c r="F261" i="21" s="1"/>
  <c r="F260" i="21" s="1"/>
  <c r="G160" i="51"/>
  <c r="G260" i="68"/>
  <c r="G259" i="68" s="1"/>
  <c r="G258" i="68" s="1"/>
  <c r="G85" i="51"/>
  <c r="G190" i="51"/>
  <c r="G191" i="51"/>
  <c r="D65" i="53" l="1"/>
  <c r="E14" i="76" l="1"/>
  <c r="F14" i="76"/>
  <c r="H102" i="68" l="1"/>
  <c r="H101" i="68" s="1"/>
  <c r="I102" i="68"/>
  <c r="I101" i="68" s="1"/>
  <c r="G102" i="68"/>
  <c r="G101" i="68" s="1"/>
  <c r="G102" i="21"/>
  <c r="G101" i="21" s="1"/>
  <c r="H102" i="21"/>
  <c r="H101" i="21" s="1"/>
  <c r="F102" i="21"/>
  <c r="F101" i="21" s="1"/>
  <c r="E80" i="53" l="1"/>
  <c r="F80" i="53"/>
  <c r="D80" i="53"/>
  <c r="D167" i="53" l="1"/>
  <c r="D166" i="53"/>
  <c r="C37" i="76" l="1"/>
  <c r="C36" i="76"/>
  <c r="C35" i="76"/>
  <c r="G177" i="51"/>
  <c r="G82" i="51"/>
  <c r="D137" i="53"/>
  <c r="D172" i="53"/>
  <c r="E77" i="53" l="1"/>
  <c r="F77" i="53"/>
  <c r="D33" i="53" l="1"/>
  <c r="C33" i="76" l="1"/>
  <c r="C34" i="76"/>
  <c r="C32" i="76"/>
  <c r="C37" i="73" l="1"/>
  <c r="G76" i="51" l="1"/>
  <c r="G75" i="51" s="1"/>
  <c r="G336" i="68" l="1"/>
  <c r="G334" i="68" s="1"/>
  <c r="G333" i="68" s="1"/>
  <c r="F339" i="21"/>
  <c r="F337" i="21" s="1"/>
  <c r="H191" i="68" l="1"/>
  <c r="I191" i="68"/>
  <c r="G191" i="68"/>
  <c r="D119" i="53" l="1"/>
  <c r="H158" i="68"/>
  <c r="I158" i="68"/>
  <c r="G158" i="68"/>
  <c r="G164" i="21"/>
  <c r="H164" i="21"/>
  <c r="F164" i="21"/>
  <c r="H70" i="68"/>
  <c r="I70" i="68"/>
  <c r="G70" i="68"/>
  <c r="G70" i="21"/>
  <c r="H70" i="21"/>
  <c r="F70" i="21"/>
  <c r="H51" i="74"/>
  <c r="I51" i="74"/>
  <c r="G51" i="74"/>
  <c r="C109" i="73"/>
  <c r="G31" i="51"/>
  <c r="G30" i="51" s="1"/>
  <c r="H33" i="68"/>
  <c r="I33" i="68"/>
  <c r="G33" i="68"/>
  <c r="G32" i="21"/>
  <c r="H32" i="21"/>
  <c r="F32" i="21"/>
  <c r="G182" i="74" l="1"/>
  <c r="G181" i="74"/>
  <c r="G180" i="74" l="1"/>
  <c r="G179" i="74" s="1"/>
  <c r="G67" i="68"/>
  <c r="F67" i="21"/>
  <c r="G38" i="74"/>
  <c r="C104" i="73"/>
  <c r="C95" i="73"/>
  <c r="G149" i="74"/>
  <c r="G147" i="74" s="1"/>
  <c r="G146" i="74" s="1"/>
  <c r="G145" i="74" s="1"/>
  <c r="G140" i="74" s="1"/>
  <c r="C86" i="73" l="1"/>
  <c r="D85" i="73" l="1"/>
  <c r="E85" i="73"/>
  <c r="D169" i="53" l="1"/>
  <c r="H93" i="74" l="1"/>
  <c r="H92" i="74" s="1"/>
  <c r="H91" i="74" s="1"/>
  <c r="I93" i="74"/>
  <c r="I92" i="74" s="1"/>
  <c r="I91" i="74" s="1"/>
  <c r="G94" i="74"/>
  <c r="G93" i="74" s="1"/>
  <c r="G92" i="74" s="1"/>
  <c r="G91" i="74" s="1"/>
  <c r="G90" i="74" s="1"/>
  <c r="C89" i="73" l="1"/>
  <c r="G187" i="74"/>
  <c r="G79" i="74" l="1"/>
  <c r="C93" i="73"/>
  <c r="G77" i="74"/>
  <c r="C92" i="73"/>
  <c r="C91" i="73"/>
  <c r="G73" i="74"/>
  <c r="C94" i="73" l="1"/>
  <c r="G63" i="74" l="1"/>
  <c r="G176" i="74"/>
  <c r="G172" i="74"/>
  <c r="G43" i="74"/>
  <c r="G42" i="74"/>
  <c r="C97" i="73"/>
  <c r="C101" i="73"/>
  <c r="C100" i="73"/>
  <c r="C99" i="73"/>
  <c r="C98" i="73"/>
  <c r="C85" i="73" l="1"/>
  <c r="G240" i="68" l="1"/>
  <c r="F242" i="21"/>
  <c r="H129" i="74" l="1"/>
  <c r="I129" i="74"/>
  <c r="I127" i="74" l="1"/>
  <c r="I128" i="74"/>
  <c r="H127" i="74"/>
  <c r="H128" i="74"/>
  <c r="I76" i="51"/>
  <c r="I75" i="51" s="1"/>
  <c r="H76" i="51"/>
  <c r="H75" i="51" s="1"/>
  <c r="C81" i="75" l="1"/>
  <c r="C80" i="75"/>
  <c r="C77" i="75"/>
  <c r="C74" i="75"/>
  <c r="I24" i="74" l="1"/>
  <c r="G80" i="74"/>
  <c r="I23" i="74" l="1"/>
  <c r="I22" i="74" s="1"/>
  <c r="I21" i="74" s="1"/>
  <c r="H36" i="74"/>
  <c r="I36" i="74"/>
  <c r="H171" i="74"/>
  <c r="H170" i="74" s="1"/>
  <c r="I171" i="74"/>
  <c r="I170" i="74" s="1"/>
  <c r="G171" i="74"/>
  <c r="G36" i="74"/>
  <c r="H86" i="68"/>
  <c r="I86" i="68"/>
  <c r="G86" i="68"/>
  <c r="G86" i="21"/>
  <c r="H86" i="21"/>
  <c r="F86" i="21"/>
  <c r="G101" i="51"/>
  <c r="G303" i="68"/>
  <c r="G302" i="68"/>
  <c r="F305" i="21"/>
  <c r="F304" i="21"/>
  <c r="G180" i="51"/>
  <c r="G179" i="51" s="1"/>
  <c r="G178" i="51" s="1"/>
  <c r="G170" i="74" l="1"/>
  <c r="F303" i="21"/>
  <c r="F302" i="21" s="1"/>
  <c r="G301" i="68"/>
  <c r="G300" i="68" s="1"/>
  <c r="E129" i="53"/>
  <c r="F129" i="53"/>
  <c r="G132" i="68"/>
  <c r="G131" i="68" s="1"/>
  <c r="G130" i="68" s="1"/>
  <c r="G129" i="68" s="1"/>
  <c r="F137" i="21"/>
  <c r="F136" i="21" s="1"/>
  <c r="F135" i="21" s="1"/>
  <c r="F134" i="21" s="1"/>
  <c r="F133" i="21" s="1"/>
  <c r="G123" i="51"/>
  <c r="G122" i="51" l="1"/>
  <c r="G121" i="51" s="1"/>
  <c r="G120" i="51" s="1"/>
  <c r="E115" i="73"/>
  <c r="D115" i="73"/>
  <c r="C115" i="73"/>
  <c r="E113" i="73"/>
  <c r="D113" i="73"/>
  <c r="C113" i="73"/>
  <c r="E78" i="73"/>
  <c r="D78" i="73"/>
  <c r="C78" i="73"/>
  <c r="E69" i="73"/>
  <c r="D69" i="73"/>
  <c r="C69" i="73"/>
  <c r="E44" i="73"/>
  <c r="D44" i="73"/>
  <c r="C44" i="73"/>
  <c r="E38" i="73"/>
  <c r="E36" i="73" s="1"/>
  <c r="D38" i="73"/>
  <c r="D36" i="73" s="1"/>
  <c r="C38" i="73"/>
  <c r="C36" i="73" s="1"/>
  <c r="E34" i="73"/>
  <c r="D34" i="73"/>
  <c r="C34" i="73"/>
  <c r="E32" i="73"/>
  <c r="D32" i="73"/>
  <c r="C32" i="73"/>
  <c r="E26" i="73"/>
  <c r="E25" i="73" s="1"/>
  <c r="D26" i="73"/>
  <c r="D25" i="73" s="1"/>
  <c r="C26" i="73"/>
  <c r="C25" i="73" s="1"/>
  <c r="E20" i="73"/>
  <c r="D20" i="73"/>
  <c r="C20" i="73"/>
  <c r="E15" i="73"/>
  <c r="D15" i="73"/>
  <c r="C15" i="73"/>
  <c r="C75" i="73" s="1"/>
  <c r="C126" i="73" l="1"/>
  <c r="E125" i="73"/>
  <c r="D77" i="73"/>
  <c r="D76" i="73" s="1"/>
  <c r="D120" i="73" s="1"/>
  <c r="G15" i="73"/>
  <c r="C77" i="73"/>
  <c r="C76" i="73" s="1"/>
  <c r="C120" i="73" s="1"/>
  <c r="G16" i="73"/>
  <c r="F16" i="73"/>
  <c r="E77" i="73"/>
  <c r="E76" i="73" s="1"/>
  <c r="E120" i="73" s="1"/>
  <c r="F15" i="73"/>
  <c r="H15" i="73"/>
  <c r="D125" i="73"/>
  <c r="H16" i="73"/>
  <c r="E126" i="73"/>
  <c r="C125" i="73"/>
  <c r="D126" i="73"/>
  <c r="G352" i="21"/>
  <c r="H359" i="68" s="1"/>
  <c r="H352" i="21"/>
  <c r="I359" i="68" s="1"/>
  <c r="C127" i="73" l="1"/>
  <c r="F17" i="73"/>
  <c r="E127" i="73"/>
  <c r="D127" i="73"/>
  <c r="G17" i="73"/>
  <c r="C121" i="73"/>
  <c r="C25" i="28" s="1"/>
  <c r="H17" i="73"/>
  <c r="D121" i="73"/>
  <c r="E121" i="73"/>
  <c r="F38" i="53"/>
  <c r="E38" i="53"/>
  <c r="F36" i="53"/>
  <c r="E36" i="53"/>
  <c r="F33" i="53"/>
  <c r="E33" i="53"/>
  <c r="F32" i="53"/>
  <c r="E32" i="53"/>
  <c r="F30" i="53"/>
  <c r="E30" i="53"/>
  <c r="F27" i="53"/>
  <c r="E27" i="53"/>
  <c r="F25" i="53"/>
  <c r="E25" i="53"/>
  <c r="I63" i="51"/>
  <c r="H63" i="51"/>
  <c r="G44" i="51" l="1"/>
  <c r="G69" i="68" l="1"/>
  <c r="F69" i="21"/>
  <c r="H122" i="68"/>
  <c r="H121" i="68" s="1"/>
  <c r="H120" i="68" s="1"/>
  <c r="I122" i="68"/>
  <c r="I121" i="68" s="1"/>
  <c r="I120" i="68" s="1"/>
  <c r="G122" i="68"/>
  <c r="G121" i="68" s="1"/>
  <c r="G120" i="68" s="1"/>
  <c r="G122" i="21"/>
  <c r="G121" i="21" s="1"/>
  <c r="G120" i="21" s="1"/>
  <c r="H122" i="21"/>
  <c r="H121" i="21" s="1"/>
  <c r="H120" i="21" s="1"/>
  <c r="F122" i="21"/>
  <c r="F121" i="21" s="1"/>
  <c r="F120" i="21" s="1"/>
  <c r="G117" i="51"/>
  <c r="G116" i="51" s="1"/>
  <c r="G115" i="51" s="1"/>
  <c r="G114" i="51" s="1"/>
  <c r="G74" i="68" l="1"/>
  <c r="F74" i="21"/>
  <c r="G287" i="68"/>
  <c r="F289" i="21"/>
  <c r="F76" i="53" l="1"/>
  <c r="E76" i="53"/>
  <c r="D76" i="53"/>
  <c r="H327" i="68" l="1"/>
  <c r="I327" i="68"/>
  <c r="G327" i="68"/>
  <c r="H183" i="68"/>
  <c r="I183" i="68"/>
  <c r="G183" i="68"/>
  <c r="I169" i="68"/>
  <c r="I168" i="68" s="1"/>
  <c r="I167" i="68" s="1"/>
  <c r="G175" i="21" l="1"/>
  <c r="G169" i="68"/>
  <c r="G168" i="68" s="1"/>
  <c r="G167" i="68" s="1"/>
  <c r="H169" i="68" l="1"/>
  <c r="H168" i="68" s="1"/>
  <c r="H167" i="68" s="1"/>
  <c r="G174" i="21"/>
  <c r="G173" i="21" s="1"/>
  <c r="F134" i="53"/>
  <c r="E134" i="53"/>
  <c r="G55" i="21" l="1"/>
  <c r="H55" i="21"/>
  <c r="D132" i="53"/>
  <c r="G329" i="21" l="1"/>
  <c r="H329" i="21"/>
  <c r="F329" i="21"/>
  <c r="E100" i="53"/>
  <c r="F100" i="53"/>
  <c r="E97" i="53"/>
  <c r="F97" i="53"/>
  <c r="D97" i="53"/>
  <c r="H154" i="68" l="1"/>
  <c r="I154" i="68"/>
  <c r="G154" i="68"/>
  <c r="G155" i="68"/>
  <c r="H155" i="68"/>
  <c r="I155" i="68"/>
  <c r="G159" i="21"/>
  <c r="H159" i="21"/>
  <c r="F159" i="21"/>
  <c r="E39" i="53" l="1"/>
  <c r="F39" i="53"/>
  <c r="E68" i="53" l="1"/>
  <c r="F68" i="53"/>
  <c r="D68" i="53"/>
  <c r="D67" i="53" s="1"/>
  <c r="M139" i="53" l="1"/>
  <c r="M138" i="53" s="1"/>
  <c r="N139" i="53"/>
  <c r="N138" i="53" s="1"/>
  <c r="L139" i="53"/>
  <c r="L138" i="53" s="1"/>
  <c r="D28" i="53" l="1"/>
  <c r="I61" i="51" l="1"/>
  <c r="H61" i="51"/>
  <c r="D60" i="53" l="1"/>
  <c r="D59" i="53"/>
  <c r="D56" i="53"/>
  <c r="D51" i="53"/>
  <c r="D47" i="53"/>
  <c r="F74" i="53" l="1"/>
  <c r="E74" i="53"/>
  <c r="D73" i="53"/>
  <c r="G346" i="68" l="1"/>
  <c r="G345" i="68" s="1"/>
  <c r="G344" i="68" s="1"/>
  <c r="G343" i="68" s="1"/>
  <c r="G342" i="68" s="1"/>
  <c r="H346" i="68"/>
  <c r="H345" i="68" s="1"/>
  <c r="H344" i="68" s="1"/>
  <c r="H343" i="68" s="1"/>
  <c r="H342" i="68" s="1"/>
  <c r="I346" i="68"/>
  <c r="I345" i="68" s="1"/>
  <c r="I344" i="68" s="1"/>
  <c r="I343" i="68" s="1"/>
  <c r="I342" i="68" s="1"/>
  <c r="H350" i="68"/>
  <c r="H349" i="68" s="1"/>
  <c r="H348" i="68" s="1"/>
  <c r="H347" i="68" s="1"/>
  <c r="I350" i="68"/>
  <c r="I349" i="68" s="1"/>
  <c r="I348" i="68" s="1"/>
  <c r="I347" i="68" s="1"/>
  <c r="G351" i="68"/>
  <c r="G350" i="68" s="1"/>
  <c r="G349" i="68" s="1"/>
  <c r="G348" i="68" s="1"/>
  <c r="G347" i="68" s="1"/>
  <c r="I62" i="51"/>
  <c r="H65" i="68"/>
  <c r="G65" i="68"/>
  <c r="H63" i="68"/>
  <c r="I63" i="68"/>
  <c r="G63" i="68"/>
  <c r="G65" i="21"/>
  <c r="F65" i="21"/>
  <c r="G63" i="21"/>
  <c r="H63" i="21"/>
  <c r="F63" i="21"/>
  <c r="I65" i="68"/>
  <c r="H82" i="68"/>
  <c r="I82" i="68"/>
  <c r="G83" i="68"/>
  <c r="H65" i="21" l="1"/>
  <c r="H190" i="68" l="1"/>
  <c r="H189" i="68" s="1"/>
  <c r="I190" i="68"/>
  <c r="I189" i="68" s="1"/>
  <c r="G190" i="68"/>
  <c r="G189" i="68" s="1"/>
  <c r="G246" i="68"/>
  <c r="G245" i="68"/>
  <c r="G246" i="21"/>
  <c r="H246" i="21"/>
  <c r="F248" i="21"/>
  <c r="F247" i="21"/>
  <c r="H152" i="51"/>
  <c r="I152" i="51"/>
  <c r="G152" i="51"/>
  <c r="G151" i="51" s="1"/>
  <c r="F65" i="53"/>
  <c r="E65" i="53"/>
  <c r="F60" i="53"/>
  <c r="E60" i="53"/>
  <c r="F59" i="53"/>
  <c r="E59" i="53"/>
  <c r="F56" i="53"/>
  <c r="E56" i="53"/>
  <c r="F51" i="53"/>
  <c r="E51" i="53"/>
  <c r="F47" i="53"/>
  <c r="E47" i="53"/>
  <c r="D46" i="53"/>
  <c r="G244" i="68" l="1"/>
  <c r="G243" i="68" s="1"/>
  <c r="G242" i="68" s="1"/>
  <c r="F246" i="21"/>
  <c r="H319" i="68" l="1"/>
  <c r="H318" i="68" s="1"/>
  <c r="I319" i="68"/>
  <c r="I318" i="68" s="1"/>
  <c r="G319" i="68"/>
  <c r="G318" i="68" s="1"/>
  <c r="G321" i="21"/>
  <c r="G320" i="21" s="1"/>
  <c r="H321" i="21"/>
  <c r="H320" i="21" s="1"/>
  <c r="F321" i="21"/>
  <c r="F320" i="21" s="1"/>
  <c r="H186" i="51"/>
  <c r="H185" i="51" s="1"/>
  <c r="I186" i="51"/>
  <c r="I185" i="51" s="1"/>
  <c r="G186" i="51"/>
  <c r="G185" i="51" s="1"/>
  <c r="H91" i="68"/>
  <c r="H90" i="68" s="1"/>
  <c r="H89" i="68" s="1"/>
  <c r="H88" i="68" s="1"/>
  <c r="I91" i="68"/>
  <c r="I90" i="68" s="1"/>
  <c r="I89" i="68" s="1"/>
  <c r="I88" i="68" s="1"/>
  <c r="G91" i="68"/>
  <c r="G90" i="68" s="1"/>
  <c r="G89" i="68" s="1"/>
  <c r="G88" i="68" s="1"/>
  <c r="G91" i="21"/>
  <c r="G90" i="21" s="1"/>
  <c r="G89" i="21" s="1"/>
  <c r="G88" i="21" s="1"/>
  <c r="H91" i="21"/>
  <c r="H90" i="21" s="1"/>
  <c r="H89" i="21" s="1"/>
  <c r="H88" i="21" s="1"/>
  <c r="F91" i="21"/>
  <c r="F90" i="21" s="1"/>
  <c r="F89" i="21" s="1"/>
  <c r="F88" i="21" s="1"/>
  <c r="H107" i="51"/>
  <c r="H106" i="51" s="1"/>
  <c r="H105" i="51" s="1"/>
  <c r="H104" i="51" s="1"/>
  <c r="I107" i="51"/>
  <c r="I106" i="51" s="1"/>
  <c r="I105" i="51" s="1"/>
  <c r="I104" i="51" s="1"/>
  <c r="G107" i="51"/>
  <c r="G106" i="51" s="1"/>
  <c r="G105" i="51" s="1"/>
  <c r="G104" i="51" s="1"/>
  <c r="H62" i="68" l="1"/>
  <c r="I62" i="68"/>
  <c r="G62" i="68"/>
  <c r="G62" i="21"/>
  <c r="H62" i="21"/>
  <c r="F62" i="21"/>
  <c r="H55" i="51"/>
  <c r="I55" i="51"/>
  <c r="G55" i="51"/>
  <c r="H57" i="51" l="1"/>
  <c r="I57" i="51"/>
  <c r="G57" i="51"/>
  <c r="H43" i="51" l="1"/>
  <c r="I43" i="51"/>
  <c r="G43" i="51" l="1"/>
  <c r="H278" i="68" l="1"/>
  <c r="I278" i="68"/>
  <c r="G278" i="68"/>
  <c r="G280" i="21"/>
  <c r="H280" i="21"/>
  <c r="F280" i="21"/>
  <c r="H107" i="68" l="1"/>
  <c r="H106" i="68" s="1"/>
  <c r="H105" i="68" s="1"/>
  <c r="I107" i="68"/>
  <c r="I106" i="68" s="1"/>
  <c r="I105" i="68" s="1"/>
  <c r="G107" i="68"/>
  <c r="G106" i="68" s="1"/>
  <c r="G105" i="68" s="1"/>
  <c r="G107" i="21" l="1"/>
  <c r="G106" i="21" s="1"/>
  <c r="G105" i="21" s="1"/>
  <c r="H107" i="21"/>
  <c r="H106" i="21" s="1"/>
  <c r="H105" i="21" s="1"/>
  <c r="F107" i="21"/>
  <c r="F106" i="21" s="1"/>
  <c r="F105" i="21" s="1"/>
  <c r="H112" i="51"/>
  <c r="H111" i="51" s="1"/>
  <c r="H110" i="51" s="1"/>
  <c r="H109" i="51" s="1"/>
  <c r="H103" i="51" s="1"/>
  <c r="I112" i="51"/>
  <c r="I111" i="51" s="1"/>
  <c r="I110" i="51" s="1"/>
  <c r="I109" i="51" s="1"/>
  <c r="I103" i="51" s="1"/>
  <c r="G112" i="51"/>
  <c r="G111" i="51" s="1"/>
  <c r="G110" i="51" s="1"/>
  <c r="G109" i="51" s="1"/>
  <c r="E139" i="53"/>
  <c r="E124" i="53" l="1"/>
  <c r="F124" i="53"/>
  <c r="D124" i="53"/>
  <c r="H314" i="68" l="1"/>
  <c r="I314" i="68"/>
  <c r="G314" i="68"/>
  <c r="G316" i="21"/>
  <c r="H316" i="21"/>
  <c r="F316" i="21"/>
  <c r="F150" i="53"/>
  <c r="F149" i="53" s="1"/>
  <c r="E150" i="53"/>
  <c r="E149" i="53" s="1"/>
  <c r="D150" i="53"/>
  <c r="D149" i="53" s="1"/>
  <c r="G281" i="68" l="1"/>
  <c r="H281" i="68"/>
  <c r="I281" i="68"/>
  <c r="F283" i="21"/>
  <c r="G283" i="21"/>
  <c r="H283" i="21"/>
  <c r="E155" i="53"/>
  <c r="E154" i="53" s="1"/>
  <c r="F155" i="53"/>
  <c r="F154" i="53" s="1"/>
  <c r="D155" i="53"/>
  <c r="D154" i="53" s="1"/>
  <c r="H126" i="68" l="1"/>
  <c r="I126" i="68"/>
  <c r="G126" i="68"/>
  <c r="G126" i="21"/>
  <c r="H126" i="21"/>
  <c r="F126" i="21"/>
  <c r="E67" i="53"/>
  <c r="F67" i="53"/>
  <c r="G247" i="68" l="1"/>
  <c r="F249" i="21"/>
  <c r="I68" i="51"/>
  <c r="H68" i="51"/>
  <c r="G68" i="51"/>
  <c r="C70" i="75"/>
  <c r="C82" i="75" s="1"/>
  <c r="D70" i="75"/>
  <c r="E70" i="75"/>
  <c r="H229" i="68"/>
  <c r="H228" i="68" s="1"/>
  <c r="H227" i="68" s="1"/>
  <c r="H226" i="68" s="1"/>
  <c r="I229" i="68"/>
  <c r="I228" i="68" s="1"/>
  <c r="I227" i="68" s="1"/>
  <c r="I226" i="68" s="1"/>
  <c r="H231" i="21"/>
  <c r="H230" i="21" s="1"/>
  <c r="H229" i="21" s="1"/>
  <c r="G231" i="21"/>
  <c r="G230" i="21" s="1"/>
  <c r="G229" i="21" s="1"/>
  <c r="H144" i="51"/>
  <c r="I144" i="51"/>
  <c r="G229" i="68"/>
  <c r="G228" i="68" s="1"/>
  <c r="G227" i="68" s="1"/>
  <c r="G226" i="68" s="1"/>
  <c r="D90" i="53"/>
  <c r="D84" i="53" s="1"/>
  <c r="G150" i="51" l="1"/>
  <c r="G146" i="51"/>
  <c r="G145" i="51" s="1"/>
  <c r="G144" i="51" s="1"/>
  <c r="F231" i="21"/>
  <c r="F230" i="21" s="1"/>
  <c r="F229" i="21" s="1"/>
  <c r="H217" i="68" l="1"/>
  <c r="H216" i="68" s="1"/>
  <c r="I217" i="68"/>
  <c r="I216" i="68" s="1"/>
  <c r="G217" i="68"/>
  <c r="G216" i="68" s="1"/>
  <c r="H141" i="51"/>
  <c r="H140" i="51" s="1"/>
  <c r="I141" i="51"/>
  <c r="I140" i="51" s="1"/>
  <c r="G141" i="51"/>
  <c r="G140" i="51" s="1"/>
  <c r="F352" i="21" l="1"/>
  <c r="F351" i="21" s="1"/>
  <c r="I358" i="68"/>
  <c r="H358" i="68"/>
  <c r="H351" i="21"/>
  <c r="H348" i="21" s="1"/>
  <c r="H347" i="21" s="1"/>
  <c r="H346" i="21" s="1"/>
  <c r="G351" i="21"/>
  <c r="G348" i="21" s="1"/>
  <c r="G347" i="21" s="1"/>
  <c r="G346" i="21" s="1"/>
  <c r="H205" i="51"/>
  <c r="I205" i="51"/>
  <c r="G205" i="51"/>
  <c r="G202" i="51" s="1"/>
  <c r="G201" i="51" s="1"/>
  <c r="G200" i="51" s="1"/>
  <c r="G199" i="51" s="1"/>
  <c r="G359" i="68" l="1"/>
  <c r="G358" i="68" s="1"/>
  <c r="G357" i="68"/>
  <c r="G356" i="68" s="1"/>
  <c r="I356" i="68"/>
  <c r="I355" i="68" s="1"/>
  <c r="I354" i="68" s="1"/>
  <c r="I353" i="68" s="1"/>
  <c r="H356" i="68"/>
  <c r="H355" i="68" s="1"/>
  <c r="H354" i="68" s="1"/>
  <c r="H353" i="68" s="1"/>
  <c r="F350" i="21"/>
  <c r="F349" i="21" s="1"/>
  <c r="F348" i="21" s="1"/>
  <c r="F347" i="21" s="1"/>
  <c r="F346" i="21" s="1"/>
  <c r="H349" i="21"/>
  <c r="H345" i="21" s="1"/>
  <c r="G349" i="21"/>
  <c r="G345" i="21" s="1"/>
  <c r="G203" i="51"/>
  <c r="I203" i="51"/>
  <c r="H203" i="51"/>
  <c r="F178" i="21"/>
  <c r="F336" i="21"/>
  <c r="F335" i="21" s="1"/>
  <c r="G137" i="51"/>
  <c r="G136" i="51" s="1"/>
  <c r="H284" i="68"/>
  <c r="I284" i="68"/>
  <c r="G284" i="68"/>
  <c r="H245" i="68"/>
  <c r="H244" i="68" s="1"/>
  <c r="H243" i="68" s="1"/>
  <c r="H242" i="68" s="1"/>
  <c r="I245" i="68"/>
  <c r="I244" i="68" s="1"/>
  <c r="I243" i="68" s="1"/>
  <c r="I242" i="68" s="1"/>
  <c r="H157" i="68"/>
  <c r="H156" i="68" s="1"/>
  <c r="I157" i="68"/>
  <c r="I156" i="68" s="1"/>
  <c r="G157" i="68"/>
  <c r="G156" i="68" s="1"/>
  <c r="G286" i="21"/>
  <c r="H286" i="21"/>
  <c r="F286" i="21"/>
  <c r="G337" i="21"/>
  <c r="G336" i="21" s="1"/>
  <c r="H337" i="21"/>
  <c r="H336" i="21" s="1"/>
  <c r="G245" i="21"/>
  <c r="H245" i="21"/>
  <c r="F245" i="21"/>
  <c r="F244" i="21" s="1"/>
  <c r="F188" i="21"/>
  <c r="F187" i="21" s="1"/>
  <c r="H188" i="21"/>
  <c r="H187" i="21" s="1"/>
  <c r="G188" i="21"/>
  <c r="G187" i="21" s="1"/>
  <c r="G163" i="21"/>
  <c r="G162" i="21" s="1"/>
  <c r="G161" i="21" s="1"/>
  <c r="H163" i="21"/>
  <c r="H162" i="21" s="1"/>
  <c r="H161" i="21" s="1"/>
  <c r="F163" i="21"/>
  <c r="F162" i="21" s="1"/>
  <c r="F161" i="21" s="1"/>
  <c r="H196" i="51"/>
  <c r="I196" i="51"/>
  <c r="H150" i="51"/>
  <c r="H149" i="51" s="1"/>
  <c r="I150" i="51"/>
  <c r="I149" i="51" s="1"/>
  <c r="I137" i="51"/>
  <c r="I136" i="51" s="1"/>
  <c r="H137" i="51"/>
  <c r="H136" i="51" s="1"/>
  <c r="I128" i="51"/>
  <c r="I127" i="51" s="1"/>
  <c r="H128" i="51"/>
  <c r="H127" i="51" s="1"/>
  <c r="G128" i="51"/>
  <c r="G127" i="51" s="1"/>
  <c r="G126" i="51" s="1"/>
  <c r="G355" i="68" l="1"/>
  <c r="G354" i="68" s="1"/>
  <c r="G353" i="68" s="1"/>
  <c r="G352" i="68" s="1"/>
  <c r="I126" i="51"/>
  <c r="H197" i="21"/>
  <c r="H196" i="21" s="1"/>
  <c r="H195" i="21" s="1"/>
  <c r="H126" i="51"/>
  <c r="G197" i="21"/>
  <c r="G196" i="21" s="1"/>
  <c r="G195" i="21" s="1"/>
  <c r="I199" i="51"/>
  <c r="H199" i="51"/>
  <c r="G149" i="51"/>
  <c r="I352" i="68"/>
  <c r="H352" i="68"/>
  <c r="F345" i="21"/>
  <c r="C15" i="76" l="1"/>
  <c r="C17" i="76"/>
  <c r="C18" i="76"/>
  <c r="C19" i="76"/>
  <c r="C20" i="76"/>
  <c r="C21" i="76"/>
  <c r="C31" i="76"/>
  <c r="C30" i="76"/>
  <c r="C29" i="76"/>
  <c r="C28" i="76"/>
  <c r="C27" i="76"/>
  <c r="C26" i="76"/>
  <c r="C25" i="76"/>
  <c r="C24" i="76"/>
  <c r="C23" i="76"/>
  <c r="C22" i="76"/>
  <c r="E63" i="75"/>
  <c r="D63" i="75"/>
  <c r="C63" i="75"/>
  <c r="E61" i="75"/>
  <c r="D61" i="75"/>
  <c r="C61" i="75"/>
  <c r="E49" i="75"/>
  <c r="D49" i="75"/>
  <c r="C49" i="75"/>
  <c r="E38" i="75"/>
  <c r="D38" i="75"/>
  <c r="C38" i="75"/>
  <c r="E27" i="75"/>
  <c r="D27" i="75"/>
  <c r="C27" i="75"/>
  <c r="E13" i="75"/>
  <c r="D13" i="75"/>
  <c r="C13" i="75"/>
  <c r="I192" i="74"/>
  <c r="I189" i="74" s="1"/>
  <c r="H192" i="74"/>
  <c r="H189" i="74" s="1"/>
  <c r="G192" i="74"/>
  <c r="G189" i="74" s="1"/>
  <c r="I186" i="74"/>
  <c r="I185" i="74" s="1"/>
  <c r="I184" i="74" s="1"/>
  <c r="I183" i="74" s="1"/>
  <c r="H186" i="74"/>
  <c r="H185" i="74" s="1"/>
  <c r="H184" i="74" s="1"/>
  <c r="H183" i="74" s="1"/>
  <c r="G186" i="74"/>
  <c r="G185" i="74" s="1"/>
  <c r="G184" i="74" s="1"/>
  <c r="G183" i="74" s="1"/>
  <c r="I180" i="74"/>
  <c r="H180" i="74"/>
  <c r="G178" i="74"/>
  <c r="I175" i="74"/>
  <c r="H175" i="74"/>
  <c r="G175" i="74"/>
  <c r="I145" i="74"/>
  <c r="I140" i="74" s="1"/>
  <c r="H145" i="74"/>
  <c r="H140" i="74" s="1"/>
  <c r="I138" i="74"/>
  <c r="H138" i="74"/>
  <c r="G138" i="74"/>
  <c r="I125" i="74"/>
  <c r="I124" i="74" s="1"/>
  <c r="I123" i="74" s="1"/>
  <c r="H125" i="74"/>
  <c r="H124" i="74" s="1"/>
  <c r="H123" i="74" s="1"/>
  <c r="G125" i="74"/>
  <c r="G124" i="74" s="1"/>
  <c r="G123" i="74" s="1"/>
  <c r="G102" i="74"/>
  <c r="G101" i="74" s="1"/>
  <c r="G100" i="74" s="1"/>
  <c r="G89" i="74" s="1"/>
  <c r="I103" i="74"/>
  <c r="H103" i="74"/>
  <c r="I87" i="74"/>
  <c r="I86" i="74" s="1"/>
  <c r="H87" i="74"/>
  <c r="H86" i="74" s="1"/>
  <c r="G87" i="74"/>
  <c r="G86" i="74" s="1"/>
  <c r="I81" i="74"/>
  <c r="I80" i="74" s="1"/>
  <c r="H81" i="74"/>
  <c r="H80" i="74" s="1"/>
  <c r="I78" i="74"/>
  <c r="H78" i="74"/>
  <c r="G78" i="74"/>
  <c r="I76" i="74"/>
  <c r="H76" i="74"/>
  <c r="G76" i="74"/>
  <c r="I74" i="74"/>
  <c r="H74" i="74"/>
  <c r="G74" i="74"/>
  <c r="I72" i="74"/>
  <c r="H72" i="74"/>
  <c r="G72" i="74"/>
  <c r="I70" i="74"/>
  <c r="H70" i="74"/>
  <c r="G70" i="74"/>
  <c r="I62" i="74"/>
  <c r="H62" i="74"/>
  <c r="G62" i="74"/>
  <c r="I56" i="74"/>
  <c r="H56" i="74"/>
  <c r="G56" i="74"/>
  <c r="I50" i="74"/>
  <c r="H50" i="74"/>
  <c r="G50" i="74"/>
  <c r="G44" i="74"/>
  <c r="I41" i="74"/>
  <c r="H41" i="74"/>
  <c r="G41" i="74"/>
  <c r="I35" i="74"/>
  <c r="H35" i="74"/>
  <c r="G35" i="74"/>
  <c r="I29" i="74"/>
  <c r="H29" i="74"/>
  <c r="G29" i="74"/>
  <c r="G24" i="74"/>
  <c r="H18" i="74"/>
  <c r="H17" i="74" s="1"/>
  <c r="G18" i="74"/>
  <c r="G17" i="74" s="1"/>
  <c r="G16" i="74" s="1"/>
  <c r="G15" i="74" s="1"/>
  <c r="H83" i="51"/>
  <c r="I83" i="51"/>
  <c r="G83" i="51"/>
  <c r="H286" i="68"/>
  <c r="H283" i="68" s="1"/>
  <c r="I286" i="68"/>
  <c r="I283" i="68" s="1"/>
  <c r="G286" i="68"/>
  <c r="G283" i="68" s="1"/>
  <c r="G288" i="21"/>
  <c r="G285" i="21" s="1"/>
  <c r="H288" i="21"/>
  <c r="H285" i="21" s="1"/>
  <c r="F288" i="21"/>
  <c r="F285" i="21" s="1"/>
  <c r="I176" i="51"/>
  <c r="I175" i="51" s="1"/>
  <c r="H176" i="51"/>
  <c r="H175" i="51" s="1"/>
  <c r="G176" i="51"/>
  <c r="G175" i="51" s="1"/>
  <c r="I81" i="51"/>
  <c r="H81" i="51"/>
  <c r="G81" i="51"/>
  <c r="G182" i="68"/>
  <c r="G181" i="68" s="1"/>
  <c r="F132" i="53"/>
  <c r="E132" i="53"/>
  <c r="I182" i="68"/>
  <c r="I181" i="68" s="1"/>
  <c r="H182" i="68"/>
  <c r="H181" i="68" s="1"/>
  <c r="G174" i="74" l="1"/>
  <c r="G169" i="74"/>
  <c r="G168" i="74" s="1"/>
  <c r="I169" i="74"/>
  <c r="I174" i="74"/>
  <c r="H178" i="74"/>
  <c r="H179" i="74"/>
  <c r="H169" i="74"/>
  <c r="H174" i="74"/>
  <c r="I178" i="74"/>
  <c r="I179" i="74"/>
  <c r="G40" i="74"/>
  <c r="G39" i="74" s="1"/>
  <c r="G31" i="74" s="1"/>
  <c r="G58" i="74"/>
  <c r="H137" i="74"/>
  <c r="H136" i="74" s="1"/>
  <c r="H135" i="74" s="1"/>
  <c r="G137" i="74"/>
  <c r="G136" i="74" s="1"/>
  <c r="G135" i="74" s="1"/>
  <c r="G134" i="74" s="1"/>
  <c r="I137" i="74"/>
  <c r="I136" i="74" s="1"/>
  <c r="I135" i="74" s="1"/>
  <c r="I39" i="74"/>
  <c r="I31" i="74" s="1"/>
  <c r="I40" i="74"/>
  <c r="G61" i="74"/>
  <c r="G60" i="74" s="1"/>
  <c r="G59" i="74" s="1"/>
  <c r="I61" i="74"/>
  <c r="I60" i="74" s="1"/>
  <c r="I59" i="74" s="1"/>
  <c r="I67" i="74"/>
  <c r="I65" i="74"/>
  <c r="G23" i="74"/>
  <c r="G22" i="74" s="1"/>
  <c r="G21" i="74" s="1"/>
  <c r="H39" i="74"/>
  <c r="H31" i="74" s="1"/>
  <c r="H40" i="74"/>
  <c r="H61" i="74"/>
  <c r="H60" i="74" s="1"/>
  <c r="H59" i="74" s="1"/>
  <c r="H58" i="74" s="1"/>
  <c r="H67" i="74"/>
  <c r="H65" i="74"/>
  <c r="H102" i="74"/>
  <c r="H101" i="74" s="1"/>
  <c r="I102" i="74"/>
  <c r="I101" i="74" s="1"/>
  <c r="I100" i="74" s="1"/>
  <c r="G55" i="74"/>
  <c r="G54" i="74" s="1"/>
  <c r="G53" i="74" s="1"/>
  <c r="G52" i="74" s="1"/>
  <c r="I55" i="74"/>
  <c r="I54" i="74" s="1"/>
  <c r="I53" i="74" s="1"/>
  <c r="I52" i="74" s="1"/>
  <c r="H55" i="74"/>
  <c r="H54" i="74" s="1"/>
  <c r="H53" i="74" s="1"/>
  <c r="H52" i="74" s="1"/>
  <c r="H49" i="74"/>
  <c r="H48" i="74" s="1"/>
  <c r="H47" i="74" s="1"/>
  <c r="H46" i="74" s="1"/>
  <c r="G49" i="74"/>
  <c r="G48" i="74" s="1"/>
  <c r="G47" i="74" s="1"/>
  <c r="G46" i="74" s="1"/>
  <c r="I49" i="74"/>
  <c r="I48" i="74" s="1"/>
  <c r="I47" i="74" s="1"/>
  <c r="I46" i="74" s="1"/>
  <c r="H28" i="74"/>
  <c r="H27" i="74" s="1"/>
  <c r="H26" i="74" s="1"/>
  <c r="G28" i="74"/>
  <c r="G27" i="74" s="1"/>
  <c r="G26" i="74" s="1"/>
  <c r="I28" i="74"/>
  <c r="I27" i="74" s="1"/>
  <c r="I26" i="74" s="1"/>
  <c r="H100" i="74"/>
  <c r="H90" i="74"/>
  <c r="I18" i="74"/>
  <c r="I90" i="74"/>
  <c r="H16" i="74"/>
  <c r="H15" i="74" s="1"/>
  <c r="I17" i="74"/>
  <c r="I16" i="74" s="1"/>
  <c r="I15" i="74" s="1"/>
  <c r="C14" i="76"/>
  <c r="C16" i="76"/>
  <c r="I168" i="74"/>
  <c r="H168" i="74"/>
  <c r="H172" i="68"/>
  <c r="I172" i="68"/>
  <c r="H173" i="68"/>
  <c r="I173" i="68"/>
  <c r="G178" i="21"/>
  <c r="H178" i="21"/>
  <c r="G179" i="21"/>
  <c r="H179" i="21"/>
  <c r="H133" i="51"/>
  <c r="H132" i="51" s="1"/>
  <c r="H131" i="51" s="1"/>
  <c r="H130" i="51" s="1"/>
  <c r="H125" i="51" s="1"/>
  <c r="I133" i="51"/>
  <c r="I132" i="51" s="1"/>
  <c r="I131" i="51" s="1"/>
  <c r="I130" i="51" s="1"/>
  <c r="I125" i="51" s="1"/>
  <c r="G173" i="68"/>
  <c r="G172" i="68"/>
  <c r="H128" i="68"/>
  <c r="I128" i="68"/>
  <c r="G128" i="68"/>
  <c r="G128" i="21"/>
  <c r="H128" i="21"/>
  <c r="F128" i="21"/>
  <c r="I58" i="74" l="1"/>
  <c r="H89" i="74"/>
  <c r="I89" i="74"/>
  <c r="G14" i="74"/>
  <c r="G13" i="74" s="1"/>
  <c r="I14" i="74"/>
  <c r="H14" i="74"/>
  <c r="H171" i="68"/>
  <c r="H170" i="68" s="1"/>
  <c r="H134" i="74"/>
  <c r="I134" i="74"/>
  <c r="I171" i="68"/>
  <c r="I170" i="68" s="1"/>
  <c r="F179" i="21"/>
  <c r="G171" i="68"/>
  <c r="G170" i="68" s="1"/>
  <c r="G177" i="21"/>
  <c r="G176" i="21" s="1"/>
  <c r="H177" i="21"/>
  <c r="H176" i="21" s="1"/>
  <c r="H13" i="74" l="1"/>
  <c r="I13" i="74"/>
  <c r="F177" i="21"/>
  <c r="H127" i="68"/>
  <c r="H125" i="68" s="1"/>
  <c r="H124" i="68" s="1"/>
  <c r="H123" i="68" s="1"/>
  <c r="I127" i="68"/>
  <c r="I125" i="68" s="1"/>
  <c r="I124" i="68" s="1"/>
  <c r="I123" i="68" s="1"/>
  <c r="G127" i="68"/>
  <c r="G125" i="68" s="1"/>
  <c r="G127" i="21"/>
  <c r="G125" i="21" s="1"/>
  <c r="H127" i="21"/>
  <c r="H125" i="21" s="1"/>
  <c r="F127" i="21"/>
  <c r="F125" i="21" s="1"/>
  <c r="H256" i="68"/>
  <c r="I256" i="68"/>
  <c r="G258" i="21"/>
  <c r="H258" i="21"/>
  <c r="G158" i="51"/>
  <c r="G157" i="51" s="1"/>
  <c r="H157" i="51"/>
  <c r="H156" i="51" s="1"/>
  <c r="I157" i="51"/>
  <c r="I156" i="51" s="1"/>
  <c r="I255" i="68" l="1"/>
  <c r="I254" i="68" s="1"/>
  <c r="H255" i="68"/>
  <c r="H254" i="68" s="1"/>
  <c r="G257" i="21"/>
  <c r="G256" i="21" s="1"/>
  <c r="H257" i="21"/>
  <c r="H256" i="21" s="1"/>
  <c r="G156" i="51"/>
  <c r="G155" i="51" s="1"/>
  <c r="G148" i="51" s="1"/>
  <c r="F258" i="21"/>
  <c r="F257" i="21" s="1"/>
  <c r="G256" i="68"/>
  <c r="G255" i="68" s="1"/>
  <c r="I155" i="51"/>
  <c r="I148" i="51" s="1"/>
  <c r="H155" i="51"/>
  <c r="H148" i="51" s="1"/>
  <c r="G254" i="68" l="1"/>
  <c r="F256" i="21"/>
  <c r="D35" i="28" l="1"/>
  <c r="D25" i="28" s="1"/>
  <c r="E35" i="28"/>
  <c r="E25" i="28" s="1"/>
  <c r="C35" i="28"/>
  <c r="D27" i="28" l="1"/>
  <c r="C27" i="28"/>
  <c r="E27" i="28"/>
  <c r="D16" i="76"/>
  <c r="E16" i="76"/>
  <c r="H152" i="68" l="1"/>
  <c r="G152" i="68"/>
  <c r="I152" i="68"/>
  <c r="H239" i="68"/>
  <c r="I239" i="68"/>
  <c r="H241" i="68"/>
  <c r="I241" i="68"/>
  <c r="G241" i="68"/>
  <c r="F241" i="21"/>
  <c r="G243" i="21"/>
  <c r="H243" i="21"/>
  <c r="F243" i="21"/>
  <c r="G241" i="21"/>
  <c r="H241" i="21"/>
  <c r="E54" i="53"/>
  <c r="D54" i="53"/>
  <c r="D58" i="53"/>
  <c r="F58" i="53"/>
  <c r="E58" i="53"/>
  <c r="D53" i="53" l="1"/>
  <c r="G239" i="68"/>
  <c r="H238" i="68"/>
  <c r="I238" i="68"/>
  <c r="H240" i="21"/>
  <c r="E53" i="53"/>
  <c r="F54" i="53"/>
  <c r="F53" i="53" s="1"/>
  <c r="G238" i="68"/>
  <c r="G240" i="21"/>
  <c r="F240" i="21"/>
  <c r="F239" i="21" s="1"/>
  <c r="H328" i="68" l="1"/>
  <c r="I328" i="68"/>
  <c r="G328" i="68"/>
  <c r="H331" i="68"/>
  <c r="I331" i="68"/>
  <c r="G331" i="68"/>
  <c r="H340" i="68"/>
  <c r="I340" i="68"/>
  <c r="G340" i="68"/>
  <c r="G343" i="21"/>
  <c r="H343" i="21"/>
  <c r="F343" i="21"/>
  <c r="G333" i="21"/>
  <c r="H333" i="21"/>
  <c r="F333" i="21"/>
  <c r="G330" i="21"/>
  <c r="H330" i="21"/>
  <c r="F330" i="21"/>
  <c r="D139" i="53"/>
  <c r="F139" i="53" l="1"/>
  <c r="E143" i="53"/>
  <c r="F143" i="53"/>
  <c r="D143" i="53"/>
  <c r="D146" i="53"/>
  <c r="D138" i="53" l="1"/>
  <c r="H145" i="68" l="1"/>
  <c r="I145" i="68"/>
  <c r="G145" i="68"/>
  <c r="G150" i="21"/>
  <c r="H150" i="21"/>
  <c r="F150" i="21"/>
  <c r="E165" i="53"/>
  <c r="F165" i="53"/>
  <c r="D165" i="53"/>
  <c r="F267" i="21" l="1"/>
  <c r="G267" i="21"/>
  <c r="H267" i="21"/>
  <c r="H48" i="68" l="1"/>
  <c r="I48" i="68"/>
  <c r="G48" i="68"/>
  <c r="G47" i="21"/>
  <c r="H47" i="21"/>
  <c r="F47" i="21"/>
  <c r="H309" i="68" l="1"/>
  <c r="I309" i="68"/>
  <c r="H310" i="68"/>
  <c r="I310" i="68"/>
  <c r="H311" i="68"/>
  <c r="I311" i="68"/>
  <c r="G310" i="68"/>
  <c r="G311" i="68"/>
  <c r="G309" i="68"/>
  <c r="H296" i="68"/>
  <c r="I296" i="68"/>
  <c r="G296" i="68"/>
  <c r="H295" i="68"/>
  <c r="I295" i="68"/>
  <c r="G295" i="68"/>
  <c r="G311" i="21"/>
  <c r="H311" i="21"/>
  <c r="G312" i="21"/>
  <c r="H312" i="21"/>
  <c r="G313" i="21"/>
  <c r="H313" i="21"/>
  <c r="F312" i="21"/>
  <c r="F313" i="21"/>
  <c r="F311" i="21"/>
  <c r="G298" i="21"/>
  <c r="H298" i="21"/>
  <c r="F298" i="21"/>
  <c r="F309" i="21" s="1"/>
  <c r="G297" i="21"/>
  <c r="H297" i="21"/>
  <c r="F297" i="21"/>
  <c r="F310" i="21" l="1"/>
  <c r="I308" i="68"/>
  <c r="G310" i="21"/>
  <c r="G308" i="68"/>
  <c r="H308" i="68"/>
  <c r="H310" i="21"/>
  <c r="E117" i="53" l="1"/>
  <c r="F117" i="53"/>
  <c r="D117" i="53"/>
  <c r="D114" i="53"/>
  <c r="D113" i="53" l="1"/>
  <c r="F308" i="21"/>
  <c r="F307" i="21" s="1"/>
  <c r="G307" i="68"/>
  <c r="E114" i="53"/>
  <c r="E113" i="53" s="1"/>
  <c r="G309" i="21"/>
  <c r="G308" i="21" s="1"/>
  <c r="G307" i="21" s="1"/>
  <c r="H307" i="68"/>
  <c r="F114" i="53"/>
  <c r="F113" i="53" s="1"/>
  <c r="H309" i="21"/>
  <c r="H308" i="21" s="1"/>
  <c r="H307" i="21" s="1"/>
  <c r="I307" i="68"/>
  <c r="H114" i="68" l="1"/>
  <c r="I114" i="68"/>
  <c r="G114" i="68"/>
  <c r="G114" i="21"/>
  <c r="H114" i="21"/>
  <c r="F114" i="21"/>
  <c r="F90" i="53"/>
  <c r="F84" i="53" s="1"/>
  <c r="G64" i="51" l="1"/>
  <c r="I64" i="51"/>
  <c r="I18" i="51"/>
  <c r="I17" i="51" s="1"/>
  <c r="H18" i="51"/>
  <c r="H17" i="51" s="1"/>
  <c r="G18" i="51"/>
  <c r="G17" i="51" s="1"/>
  <c r="H64" i="51" l="1"/>
  <c r="I30" i="51"/>
  <c r="I29" i="51" s="1"/>
  <c r="I28" i="51" s="1"/>
  <c r="I27" i="51" s="1"/>
  <c r="H30" i="51"/>
  <c r="H29" i="51" s="1"/>
  <c r="H28" i="51" s="1"/>
  <c r="H27" i="51" s="1"/>
  <c r="F209" i="21" l="1"/>
  <c r="G209" i="21"/>
  <c r="H209" i="21"/>
  <c r="G208" i="21"/>
  <c r="H208" i="21"/>
  <c r="F208" i="21"/>
  <c r="G212" i="21"/>
  <c r="G211" i="21" s="1"/>
  <c r="H212" i="21"/>
  <c r="H211" i="21" s="1"/>
  <c r="F212" i="21"/>
  <c r="F211" i="21" s="1"/>
  <c r="E111" i="53"/>
  <c r="F111" i="53"/>
  <c r="D111" i="53"/>
  <c r="F207" i="21" l="1"/>
  <c r="H207" i="21"/>
  <c r="G207" i="21"/>
  <c r="H160" i="21" l="1"/>
  <c r="G160" i="21"/>
  <c r="F160" i="21"/>
  <c r="H157" i="21"/>
  <c r="G157" i="21"/>
  <c r="D23" i="53" l="1"/>
  <c r="D22" i="53" s="1"/>
  <c r="E23" i="53"/>
  <c r="F23" i="53"/>
  <c r="F158" i="21"/>
  <c r="G153" i="68"/>
  <c r="G158" i="21"/>
  <c r="G156" i="21" s="1"/>
  <c r="H153" i="68"/>
  <c r="H158" i="21"/>
  <c r="H156" i="21" s="1"/>
  <c r="I153" i="68"/>
  <c r="F157" i="21"/>
  <c r="F156" i="21" l="1"/>
  <c r="H64" i="21" l="1"/>
  <c r="G64" i="21"/>
  <c r="H85" i="68"/>
  <c r="I85" i="68"/>
  <c r="G85" i="68"/>
  <c r="G85" i="21"/>
  <c r="H85" i="21"/>
  <c r="F85" i="21"/>
  <c r="H83" i="68"/>
  <c r="I83" i="68"/>
  <c r="H84" i="68"/>
  <c r="I84" i="68"/>
  <c r="G83" i="21"/>
  <c r="H83" i="21"/>
  <c r="G84" i="21"/>
  <c r="H84" i="21"/>
  <c r="F83" i="21"/>
  <c r="H99" i="51"/>
  <c r="H98" i="51" s="1"/>
  <c r="I99" i="51"/>
  <c r="I98" i="51" s="1"/>
  <c r="G84" i="68"/>
  <c r="I94" i="51"/>
  <c r="I93" i="51" s="1"/>
  <c r="H94" i="51"/>
  <c r="H93" i="51" s="1"/>
  <c r="H189" i="51"/>
  <c r="H188" i="51" s="1"/>
  <c r="H184" i="51" s="1"/>
  <c r="I189" i="51"/>
  <c r="I188" i="51" s="1"/>
  <c r="I184" i="51" s="1"/>
  <c r="H67" i="21"/>
  <c r="H67" i="68"/>
  <c r="I40" i="51"/>
  <c r="H40" i="51"/>
  <c r="H38" i="51"/>
  <c r="I38" i="51"/>
  <c r="G67" i="21" l="1"/>
  <c r="H183" i="51"/>
  <c r="H168" i="51" s="1"/>
  <c r="I183" i="51"/>
  <c r="I168" i="51" s="1"/>
  <c r="I92" i="51"/>
  <c r="I91" i="51" s="1"/>
  <c r="I90" i="51" s="1"/>
  <c r="H77" i="51"/>
  <c r="G82" i="68"/>
  <c r="G81" i="68" s="1"/>
  <c r="G80" i="68" s="1"/>
  <c r="G94" i="51"/>
  <c r="G93" i="51" s="1"/>
  <c r="I81" i="68"/>
  <c r="I80" i="68" s="1"/>
  <c r="G59" i="51"/>
  <c r="H92" i="51"/>
  <c r="H91" i="51" s="1"/>
  <c r="H90" i="51" s="1"/>
  <c r="F82" i="21"/>
  <c r="H37" i="51"/>
  <c r="H36" i="51" s="1"/>
  <c r="H82" i="21"/>
  <c r="F84" i="21"/>
  <c r="G82" i="21"/>
  <c r="I37" i="51"/>
  <c r="I36" i="51" s="1"/>
  <c r="I67" i="68"/>
  <c r="I77" i="51"/>
  <c r="H23" i="51"/>
  <c r="I23" i="51"/>
  <c r="I22" i="51" l="1"/>
  <c r="I21" i="51" s="1"/>
  <c r="I20" i="51" s="1"/>
  <c r="H22" i="51"/>
  <c r="H21" i="51" s="1"/>
  <c r="H20" i="51" s="1"/>
  <c r="H61" i="21"/>
  <c r="G61" i="21"/>
  <c r="F81" i="21"/>
  <c r="F80" i="21" s="1"/>
  <c r="H81" i="21"/>
  <c r="H80" i="21" s="1"/>
  <c r="G81" i="21"/>
  <c r="G80" i="21" s="1"/>
  <c r="H81" i="68"/>
  <c r="H80" i="68" s="1"/>
  <c r="F16" i="76" l="1"/>
  <c r="G77" i="51"/>
  <c r="G20" i="21" l="1"/>
  <c r="H20" i="21"/>
  <c r="H172" i="51"/>
  <c r="H171" i="51" s="1"/>
  <c r="I172" i="51"/>
  <c r="I171" i="51" s="1"/>
  <c r="H144" i="68"/>
  <c r="H143" i="68" s="1"/>
  <c r="I144" i="68"/>
  <c r="I143" i="68" s="1"/>
  <c r="H147" i="68"/>
  <c r="H146" i="68" s="1"/>
  <c r="I147" i="68"/>
  <c r="I146" i="68" s="1"/>
  <c r="G147" i="68"/>
  <c r="G146" i="68" s="1"/>
  <c r="G144" i="68"/>
  <c r="G143" i="68" s="1"/>
  <c r="G152" i="21"/>
  <c r="G151" i="21" s="1"/>
  <c r="H152" i="21"/>
  <c r="H151" i="21" s="1"/>
  <c r="F152" i="21"/>
  <c r="F151" i="21" s="1"/>
  <c r="G149" i="21"/>
  <c r="G148" i="21" s="1"/>
  <c r="H149" i="21"/>
  <c r="H148" i="21" s="1"/>
  <c r="F149" i="21"/>
  <c r="F148" i="21" s="1"/>
  <c r="H265" i="68"/>
  <c r="H264" i="68" s="1"/>
  <c r="H263" i="68" s="1"/>
  <c r="I265" i="68"/>
  <c r="I264" i="68" s="1"/>
  <c r="I263" i="68" s="1"/>
  <c r="G265" i="68"/>
  <c r="G264" i="68" s="1"/>
  <c r="G263" i="68" s="1"/>
  <c r="G266" i="21"/>
  <c r="G265" i="21" s="1"/>
  <c r="H266" i="21"/>
  <c r="H265" i="21" s="1"/>
  <c r="F266" i="21"/>
  <c r="F265" i="21" s="1"/>
  <c r="E171" i="53"/>
  <c r="E170" i="53" s="1"/>
  <c r="F171" i="53"/>
  <c r="F170" i="53" s="1"/>
  <c r="D171" i="53"/>
  <c r="D170" i="53" s="1"/>
  <c r="E168" i="53"/>
  <c r="E161" i="53" s="1"/>
  <c r="F168" i="53"/>
  <c r="F161" i="53" s="1"/>
  <c r="D168" i="53"/>
  <c r="D161" i="53" s="1"/>
  <c r="F144" i="21" l="1"/>
  <c r="H139" i="68"/>
  <c r="H138" i="68" s="1"/>
  <c r="G139" i="68"/>
  <c r="G138" i="68" s="1"/>
  <c r="I139" i="68"/>
  <c r="I138" i="68" s="1"/>
  <c r="F143" i="21"/>
  <c r="G144" i="21"/>
  <c r="G143" i="21" s="1"/>
  <c r="H144" i="21"/>
  <c r="H143" i="21" s="1"/>
  <c r="F264" i="21"/>
  <c r="F259" i="21" s="1"/>
  <c r="I262" i="68"/>
  <c r="I257" i="68" s="1"/>
  <c r="H262" i="68"/>
  <c r="H257" i="68" s="1"/>
  <c r="G262" i="68"/>
  <c r="G257" i="68" s="1"/>
  <c r="G264" i="21"/>
  <c r="G259" i="21" s="1"/>
  <c r="H264" i="21"/>
  <c r="H259" i="21" s="1"/>
  <c r="I50" i="51" l="1"/>
  <c r="I49" i="51" s="1"/>
  <c r="H50" i="51"/>
  <c r="H49" i="51" s="1"/>
  <c r="H193" i="68" l="1"/>
  <c r="H192" i="68" s="1"/>
  <c r="I193" i="68"/>
  <c r="I192" i="68" s="1"/>
  <c r="G193" i="68"/>
  <c r="G192" i="68" s="1"/>
  <c r="G187" i="68" l="1"/>
  <c r="G235" i="68"/>
  <c r="G252" i="68"/>
  <c r="G251" i="68"/>
  <c r="I341" i="68"/>
  <c r="H341" i="68"/>
  <c r="H339" i="68" s="1"/>
  <c r="H338" i="68" s="1"/>
  <c r="G341" i="68"/>
  <c r="I332" i="68"/>
  <c r="I330" i="68" s="1"/>
  <c r="H332" i="68"/>
  <c r="H330" i="68" s="1"/>
  <c r="G332" i="68"/>
  <c r="G330" i="68" s="1"/>
  <c r="I322" i="68"/>
  <c r="H322" i="68"/>
  <c r="G322" i="68"/>
  <c r="I321" i="68"/>
  <c r="H321" i="68"/>
  <c r="G321" i="68"/>
  <c r="I316" i="68"/>
  <c r="H316" i="68"/>
  <c r="G316" i="68"/>
  <c r="I315" i="68"/>
  <c r="H315" i="68"/>
  <c r="G315" i="68"/>
  <c r="I306" i="68"/>
  <c r="I305" i="68" s="1"/>
  <c r="H306" i="68"/>
  <c r="H305" i="68" s="1"/>
  <c r="G306" i="68"/>
  <c r="G305" i="68" s="1"/>
  <c r="I292" i="68"/>
  <c r="H292" i="68"/>
  <c r="G292" i="68"/>
  <c r="I291" i="68"/>
  <c r="H291" i="68"/>
  <c r="I282" i="68"/>
  <c r="H282" i="68"/>
  <c r="G282" i="68"/>
  <c r="G280" i="68" s="1"/>
  <c r="I273" i="68"/>
  <c r="I272" i="68" s="1"/>
  <c r="I271" i="68" s="1"/>
  <c r="H273" i="68"/>
  <c r="H272" i="68" s="1"/>
  <c r="H271" i="68" s="1"/>
  <c r="G273" i="68"/>
  <c r="G272" i="68" s="1"/>
  <c r="G271" i="68" s="1"/>
  <c r="I269" i="68"/>
  <c r="I268" i="68" s="1"/>
  <c r="H269" i="68"/>
  <c r="H268" i="68" s="1"/>
  <c r="G269" i="68"/>
  <c r="G268" i="68" s="1"/>
  <c r="I253" i="68"/>
  <c r="H253" i="68"/>
  <c r="G253" i="68"/>
  <c r="I252" i="68"/>
  <c r="H252" i="68"/>
  <c r="I236" i="68"/>
  <c r="H236" i="68"/>
  <c r="G236" i="68"/>
  <c r="I235" i="68"/>
  <c r="H235" i="68"/>
  <c r="I234" i="68"/>
  <c r="H234" i="68"/>
  <c r="G234" i="68"/>
  <c r="I225" i="68"/>
  <c r="H225" i="68"/>
  <c r="G225" i="68"/>
  <c r="I224" i="68"/>
  <c r="H224" i="68"/>
  <c r="G224" i="68"/>
  <c r="I223" i="68"/>
  <c r="H223" i="68"/>
  <c r="G223" i="68"/>
  <c r="I214" i="68"/>
  <c r="I211" i="68" s="1"/>
  <c r="H214" i="68"/>
  <c r="H211" i="68" s="1"/>
  <c r="G214" i="68"/>
  <c r="G211" i="68" s="1"/>
  <c r="I188" i="68"/>
  <c r="H188" i="68"/>
  <c r="G188" i="68"/>
  <c r="I187" i="68"/>
  <c r="H187" i="68"/>
  <c r="I186" i="68"/>
  <c r="H186" i="68"/>
  <c r="I180" i="68"/>
  <c r="H180" i="68"/>
  <c r="G180" i="68"/>
  <c r="I178" i="68"/>
  <c r="H178" i="68"/>
  <c r="G178" i="68"/>
  <c r="I177" i="68"/>
  <c r="H177" i="68"/>
  <c r="G177" i="68"/>
  <c r="I166" i="68"/>
  <c r="H166" i="68"/>
  <c r="G166" i="68"/>
  <c r="G165" i="68"/>
  <c r="I163" i="68"/>
  <c r="H163" i="68"/>
  <c r="G163" i="68"/>
  <c r="G151" i="68"/>
  <c r="I137" i="68"/>
  <c r="I136" i="68" s="1"/>
  <c r="I135" i="68" s="1"/>
  <c r="I134" i="68" s="1"/>
  <c r="I133" i="68" s="1"/>
  <c r="H137" i="68"/>
  <c r="H136" i="68" s="1"/>
  <c r="H135" i="68" s="1"/>
  <c r="H134" i="68" s="1"/>
  <c r="H133" i="68" s="1"/>
  <c r="G137" i="68"/>
  <c r="G136" i="68" s="1"/>
  <c r="G135" i="68" s="1"/>
  <c r="G134" i="68" s="1"/>
  <c r="G133" i="68" s="1"/>
  <c r="I118" i="68"/>
  <c r="I117" i="68" s="1"/>
  <c r="I116" i="68" s="1"/>
  <c r="I115" i="68" s="1"/>
  <c r="H118" i="68"/>
  <c r="H117" i="68" s="1"/>
  <c r="H116" i="68" s="1"/>
  <c r="H115" i="68" s="1"/>
  <c r="I113" i="68"/>
  <c r="I112" i="68" s="1"/>
  <c r="I109" i="68" s="1"/>
  <c r="H113" i="68"/>
  <c r="H112" i="68" s="1"/>
  <c r="H109" i="68" s="1"/>
  <c r="I111" i="68"/>
  <c r="H111" i="68"/>
  <c r="G111" i="68"/>
  <c r="I104" i="68"/>
  <c r="I103" i="68" s="1"/>
  <c r="H104" i="68"/>
  <c r="H103" i="68" s="1"/>
  <c r="G104" i="68"/>
  <c r="G103" i="68" s="1"/>
  <c r="I100" i="68"/>
  <c r="I99" i="68" s="1"/>
  <c r="H100" i="68"/>
  <c r="H99" i="68" s="1"/>
  <c r="G100" i="68"/>
  <c r="G99" i="68" s="1"/>
  <c r="I98" i="68"/>
  <c r="I97" i="68" s="1"/>
  <c r="H98" i="68"/>
  <c r="H97" i="68" s="1"/>
  <c r="G98" i="68"/>
  <c r="G97" i="68" s="1"/>
  <c r="I96" i="68"/>
  <c r="H96" i="68"/>
  <c r="G96" i="68"/>
  <c r="I79" i="68"/>
  <c r="I78" i="68" s="1"/>
  <c r="I77" i="68" s="1"/>
  <c r="I76" i="68" s="1"/>
  <c r="I75" i="68" s="1"/>
  <c r="H79" i="68"/>
  <c r="H78" i="68" s="1"/>
  <c r="H77" i="68" s="1"/>
  <c r="H76" i="68" s="1"/>
  <c r="H75" i="68" s="1"/>
  <c r="G79" i="68"/>
  <c r="G78" i="68" s="1"/>
  <c r="G77" i="68" s="1"/>
  <c r="G68" i="68"/>
  <c r="G64" i="68"/>
  <c r="G61" i="68" s="1"/>
  <c r="I59" i="68"/>
  <c r="I58" i="68" s="1"/>
  <c r="H59" i="68"/>
  <c r="H58" i="68" s="1"/>
  <c r="G59" i="68"/>
  <c r="G58" i="68" s="1"/>
  <c r="I55" i="68"/>
  <c r="I54" i="68" s="1"/>
  <c r="H55" i="68"/>
  <c r="H54" i="68" s="1"/>
  <c r="G55" i="68"/>
  <c r="G54" i="68" s="1"/>
  <c r="I53" i="68"/>
  <c r="H53" i="68"/>
  <c r="G53" i="68"/>
  <c r="I52" i="68"/>
  <c r="H52" i="68"/>
  <c r="G52" i="68"/>
  <c r="I47" i="68"/>
  <c r="I46" i="68" s="1"/>
  <c r="H47" i="68"/>
  <c r="H46" i="68" s="1"/>
  <c r="G47" i="68"/>
  <c r="G46" i="68" s="1"/>
  <c r="I44" i="68"/>
  <c r="I43" i="68" s="1"/>
  <c r="I42" i="68" s="1"/>
  <c r="I41" i="68" s="1"/>
  <c r="H44" i="68"/>
  <c r="H43" i="68" s="1"/>
  <c r="H42" i="68" s="1"/>
  <c r="H41" i="68" s="1"/>
  <c r="I40" i="68"/>
  <c r="H40" i="68"/>
  <c r="G40" i="68"/>
  <c r="I39" i="68"/>
  <c r="H39" i="68"/>
  <c r="G39" i="68"/>
  <c r="I38" i="68"/>
  <c r="H38" i="68"/>
  <c r="G38" i="68"/>
  <c r="I34" i="68"/>
  <c r="H34" i="68"/>
  <c r="G34" i="68"/>
  <c r="I32" i="68"/>
  <c r="H32" i="68"/>
  <c r="G32" i="68"/>
  <c r="I31" i="68"/>
  <c r="H31" i="68"/>
  <c r="G31" i="68"/>
  <c r="I27" i="68"/>
  <c r="H27" i="68"/>
  <c r="G27" i="68"/>
  <c r="I26" i="68"/>
  <c r="H26" i="68"/>
  <c r="G26" i="68"/>
  <c r="I25" i="68"/>
  <c r="H25" i="68"/>
  <c r="G25" i="68"/>
  <c r="I21" i="68"/>
  <c r="I20" i="68" s="1"/>
  <c r="I19" i="68" s="1"/>
  <c r="I18" i="68" s="1"/>
  <c r="H21" i="68"/>
  <c r="H20" i="68" s="1"/>
  <c r="H19" i="68" s="1"/>
  <c r="H18" i="68" s="1"/>
  <c r="G21" i="68"/>
  <c r="G20" i="68" s="1"/>
  <c r="G19" i="68" s="1"/>
  <c r="G18" i="68" s="1"/>
  <c r="G79" i="21"/>
  <c r="G78" i="21" s="1"/>
  <c r="G77" i="21" s="1"/>
  <c r="G76" i="21" s="1"/>
  <c r="G75" i="21" s="1"/>
  <c r="H79" i="21"/>
  <c r="H78" i="21" s="1"/>
  <c r="H77" i="21" s="1"/>
  <c r="H76" i="21" s="1"/>
  <c r="H75" i="21" s="1"/>
  <c r="F79" i="21"/>
  <c r="F78" i="21" s="1"/>
  <c r="F77" i="21" s="1"/>
  <c r="F76" i="21" s="1"/>
  <c r="G176" i="68" l="1"/>
  <c r="H108" i="68"/>
  <c r="I108" i="68"/>
  <c r="H276" i="68"/>
  <c r="H275" i="68" s="1"/>
  <c r="G276" i="68"/>
  <c r="G275" i="68" s="1"/>
  <c r="I276" i="68"/>
  <c r="I275" i="68" s="1"/>
  <c r="H280" i="68"/>
  <c r="H279" i="68" s="1"/>
  <c r="G279" i="68"/>
  <c r="I280" i="68"/>
  <c r="I279" i="68" s="1"/>
  <c r="G124" i="68"/>
  <c r="G123" i="68" s="1"/>
  <c r="I185" i="68"/>
  <c r="I184" i="68" s="1"/>
  <c r="H185" i="68"/>
  <c r="I339" i="68"/>
  <c r="I338" i="68" s="1"/>
  <c r="I337" i="68" s="1"/>
  <c r="G339" i="68"/>
  <c r="G338" i="68" s="1"/>
  <c r="G337" i="68" s="1"/>
  <c r="G175" i="68"/>
  <c r="I176" i="68"/>
  <c r="I175" i="68" s="1"/>
  <c r="H176" i="68"/>
  <c r="H175" i="68" s="1"/>
  <c r="G150" i="68"/>
  <c r="G149" i="68" s="1"/>
  <c r="G76" i="68"/>
  <c r="G75" i="68" s="1"/>
  <c r="I320" i="68"/>
  <c r="I317" i="68" s="1"/>
  <c r="I237" i="68"/>
  <c r="H337" i="68"/>
  <c r="I233" i="68"/>
  <c r="H233" i="68"/>
  <c r="G233" i="68"/>
  <c r="H313" i="68"/>
  <c r="H312" i="68" s="1"/>
  <c r="I24" i="68"/>
  <c r="I23" i="68" s="1"/>
  <c r="I22" i="68" s="1"/>
  <c r="H30" i="68"/>
  <c r="H29" i="68" s="1"/>
  <c r="H28" i="68" s="1"/>
  <c r="I30" i="68"/>
  <c r="I29" i="68" s="1"/>
  <c r="I28" i="68" s="1"/>
  <c r="I313" i="68"/>
  <c r="I312" i="68" s="1"/>
  <c r="H267" i="68"/>
  <c r="G320" i="68"/>
  <c r="G317" i="68" s="1"/>
  <c r="H320" i="68"/>
  <c r="H317" i="68" s="1"/>
  <c r="G37" i="68"/>
  <c r="G36" i="68" s="1"/>
  <c r="G35" i="68" s="1"/>
  <c r="I37" i="68"/>
  <c r="I36" i="68" s="1"/>
  <c r="I35" i="68" s="1"/>
  <c r="H37" i="68"/>
  <c r="H36" i="68" s="1"/>
  <c r="H35" i="68" s="1"/>
  <c r="H24" i="68"/>
  <c r="H23" i="68" s="1"/>
  <c r="H22" i="68" s="1"/>
  <c r="H237" i="68"/>
  <c r="G30" i="68"/>
  <c r="G29" i="68" s="1"/>
  <c r="G28" i="68" s="1"/>
  <c r="G313" i="68"/>
  <c r="G312" i="68" s="1"/>
  <c r="G24" i="68"/>
  <c r="G23" i="68" s="1"/>
  <c r="G22" i="68" s="1"/>
  <c r="H184" i="68"/>
  <c r="I290" i="68"/>
  <c r="I289" i="68" s="1"/>
  <c r="H290" i="68"/>
  <c r="H289" i="68" s="1"/>
  <c r="I294" i="68"/>
  <c r="I293" i="68" s="1"/>
  <c r="H294" i="68"/>
  <c r="H293" i="68" s="1"/>
  <c r="H210" i="68"/>
  <c r="H195" i="68" s="1"/>
  <c r="G210" i="68"/>
  <c r="G195" i="68" s="1"/>
  <c r="G237" i="68"/>
  <c r="G294" i="68"/>
  <c r="G293" i="68" s="1"/>
  <c r="G267" i="68"/>
  <c r="G250" i="68"/>
  <c r="G249" i="68" s="1"/>
  <c r="G248" i="68" s="1"/>
  <c r="I210" i="68"/>
  <c r="I195" i="68" s="1"/>
  <c r="I267" i="68"/>
  <c r="G44" i="68"/>
  <c r="G43" i="68" s="1"/>
  <c r="G42" i="68" s="1"/>
  <c r="G41" i="68" s="1"/>
  <c r="I64" i="68"/>
  <c r="I61" i="68" s="1"/>
  <c r="I60" i="68" s="1"/>
  <c r="H64" i="68"/>
  <c r="H61" i="68" s="1"/>
  <c r="H60" i="68" s="1"/>
  <c r="I51" i="68"/>
  <c r="I50" i="68" s="1"/>
  <c r="I49" i="68" s="1"/>
  <c r="H51" i="68"/>
  <c r="H50" i="68" s="1"/>
  <c r="H49" i="68" s="1"/>
  <c r="G51" i="68"/>
  <c r="G50" i="68" s="1"/>
  <c r="G49" i="68" s="1"/>
  <c r="I329" i="68"/>
  <c r="H329" i="68"/>
  <c r="G329" i="68"/>
  <c r="I95" i="68"/>
  <c r="I94" i="68" s="1"/>
  <c r="I93" i="68" s="1"/>
  <c r="H95" i="68"/>
  <c r="H94" i="68" s="1"/>
  <c r="H93" i="68" s="1"/>
  <c r="G95" i="68"/>
  <c r="G94" i="68" s="1"/>
  <c r="G93" i="68" s="1"/>
  <c r="I165" i="68"/>
  <c r="H165" i="68"/>
  <c r="I162" i="68"/>
  <c r="H162" i="68"/>
  <c r="G162" i="68"/>
  <c r="I222" i="68"/>
  <c r="I221" i="68" s="1"/>
  <c r="I220" i="68" s="1"/>
  <c r="I219" i="68" s="1"/>
  <c r="H222" i="68"/>
  <c r="H221" i="68" s="1"/>
  <c r="H220" i="68" s="1"/>
  <c r="H219" i="68" s="1"/>
  <c r="G222" i="68"/>
  <c r="G221" i="68" s="1"/>
  <c r="G220" i="68" s="1"/>
  <c r="G219" i="68" s="1"/>
  <c r="I251" i="68"/>
  <c r="I250" i="68" s="1"/>
  <c r="I249" i="68" s="1"/>
  <c r="I248" i="68" s="1"/>
  <c r="H251" i="68"/>
  <c r="H250" i="68" s="1"/>
  <c r="H249" i="68" s="1"/>
  <c r="H248" i="68" s="1"/>
  <c r="D38" i="28"/>
  <c r="E38" i="28"/>
  <c r="D21" i="28"/>
  <c r="E21" i="28"/>
  <c r="D18" i="28"/>
  <c r="E18" i="28"/>
  <c r="H174" i="68" l="1"/>
  <c r="I174" i="68"/>
  <c r="G161" i="68"/>
  <c r="G160" i="68" s="1"/>
  <c r="G159" i="68" s="1"/>
  <c r="H92" i="68"/>
  <c r="H87" i="68" s="1"/>
  <c r="I92" i="68"/>
  <c r="I87" i="68" s="1"/>
  <c r="G92" i="68"/>
  <c r="G274" i="68"/>
  <c r="I274" i="68"/>
  <c r="H274" i="68"/>
  <c r="I288" i="68"/>
  <c r="H288" i="68"/>
  <c r="H304" i="68"/>
  <c r="G304" i="68"/>
  <c r="I304" i="68"/>
  <c r="I232" i="68"/>
  <c r="I231" i="68" s="1"/>
  <c r="G232" i="68"/>
  <c r="G231" i="68" s="1"/>
  <c r="H232" i="68"/>
  <c r="H231" i="68" s="1"/>
  <c r="G326" i="68"/>
  <c r="G325" i="68" s="1"/>
  <c r="G324" i="68" s="1"/>
  <c r="H326" i="68"/>
  <c r="H325" i="68" s="1"/>
  <c r="H324" i="68" s="1"/>
  <c r="I326" i="68"/>
  <c r="I325" i="68" s="1"/>
  <c r="I324" i="68" s="1"/>
  <c r="H151" i="68"/>
  <c r="H150" i="68" s="1"/>
  <c r="H149" i="68" s="1"/>
  <c r="I151" i="68"/>
  <c r="I150" i="68" s="1"/>
  <c r="I149" i="68" s="1"/>
  <c r="H161" i="68"/>
  <c r="H160" i="68" s="1"/>
  <c r="H159" i="68" s="1"/>
  <c r="I161" i="68"/>
  <c r="I160" i="68" s="1"/>
  <c r="I159" i="68" s="1"/>
  <c r="H59" i="51"/>
  <c r="I59" i="51"/>
  <c r="I54" i="51" s="1"/>
  <c r="H148" i="68" l="1"/>
  <c r="I148" i="68"/>
  <c r="I266" i="68"/>
  <c r="H323" i="68"/>
  <c r="I323" i="68"/>
  <c r="G323" i="68"/>
  <c r="H266" i="68"/>
  <c r="H230" i="68"/>
  <c r="G230" i="68"/>
  <c r="I230" i="68"/>
  <c r="H62" i="51"/>
  <c r="H54" i="51" s="1"/>
  <c r="G62" i="51"/>
  <c r="G54" i="51" s="1"/>
  <c r="H79" i="51"/>
  <c r="H72" i="51" s="1"/>
  <c r="I79" i="51"/>
  <c r="G66" i="21"/>
  <c r="G60" i="21" s="1"/>
  <c r="H48" i="51"/>
  <c r="H47" i="51" s="1"/>
  <c r="I48" i="51"/>
  <c r="I47" i="51" s="1"/>
  <c r="H35" i="51"/>
  <c r="I35" i="51"/>
  <c r="H16" i="51"/>
  <c r="H15" i="51" s="1"/>
  <c r="I16" i="51"/>
  <c r="I15" i="51" s="1"/>
  <c r="E159" i="53"/>
  <c r="E158" i="53" s="1"/>
  <c r="F159" i="53"/>
  <c r="F158" i="53" s="1"/>
  <c r="E146" i="53"/>
  <c r="E138" i="53" s="1"/>
  <c r="F146" i="53"/>
  <c r="F138" i="53" s="1"/>
  <c r="E136" i="53"/>
  <c r="F136" i="53"/>
  <c r="E128" i="53"/>
  <c r="F128" i="53"/>
  <c r="E122" i="53"/>
  <c r="F122" i="53"/>
  <c r="E94" i="53"/>
  <c r="E93" i="53" s="1"/>
  <c r="F94" i="53"/>
  <c r="F93" i="53" s="1"/>
  <c r="E90" i="53"/>
  <c r="E84" i="53" s="1"/>
  <c r="E82" i="53"/>
  <c r="F82" i="53"/>
  <c r="E78" i="53"/>
  <c r="F78" i="53"/>
  <c r="E73" i="53"/>
  <c r="E72" i="53" s="1"/>
  <c r="F73" i="53"/>
  <c r="F72" i="53" s="1"/>
  <c r="E63" i="53"/>
  <c r="F63" i="53"/>
  <c r="E49" i="53"/>
  <c r="F49" i="53"/>
  <c r="E45" i="53"/>
  <c r="F45" i="53"/>
  <c r="E34" i="53"/>
  <c r="F34" i="53"/>
  <c r="E28" i="53"/>
  <c r="E22" i="53" s="1"/>
  <c r="F28" i="53"/>
  <c r="F22" i="53" s="1"/>
  <c r="E17" i="53"/>
  <c r="F17" i="53"/>
  <c r="F16" i="53" s="1"/>
  <c r="F271" i="21"/>
  <c r="F270" i="21" s="1"/>
  <c r="H324" i="21"/>
  <c r="G324" i="21"/>
  <c r="H323" i="21"/>
  <c r="G323" i="21"/>
  <c r="G271" i="21"/>
  <c r="G270" i="21" s="1"/>
  <c r="H271" i="21"/>
  <c r="H270" i="21" s="1"/>
  <c r="G37" i="21"/>
  <c r="G38" i="21"/>
  <c r="F64" i="21"/>
  <c r="F61" i="21" s="1"/>
  <c r="H53" i="51" l="1"/>
  <c r="I72" i="51"/>
  <c r="I53" i="51" s="1"/>
  <c r="E16" i="53"/>
  <c r="F96" i="53"/>
  <c r="F44" i="53"/>
  <c r="E44" i="53"/>
  <c r="F121" i="53"/>
  <c r="E121" i="53"/>
  <c r="E127" i="53"/>
  <c r="E96" i="53"/>
  <c r="F127" i="53"/>
  <c r="H322" i="21"/>
  <c r="H319" i="21" s="1"/>
  <c r="I68" i="68"/>
  <c r="H68" i="68"/>
  <c r="G253" i="21"/>
  <c r="G255" i="21"/>
  <c r="G294" i="21"/>
  <c r="G344" i="21"/>
  <c r="G342" i="21" s="1"/>
  <c r="G341" i="21" s="1"/>
  <c r="G318" i="21"/>
  <c r="G284" i="21"/>
  <c r="H253" i="21"/>
  <c r="H255" i="21"/>
  <c r="H294" i="21"/>
  <c r="H331" i="21"/>
  <c r="H328" i="21" s="1"/>
  <c r="H334" i="21"/>
  <c r="H332" i="21" s="1"/>
  <c r="H317" i="21"/>
  <c r="H19" i="21"/>
  <c r="H18" i="21" s="1"/>
  <c r="H17" i="21" s="1"/>
  <c r="H26" i="21"/>
  <c r="H25" i="21"/>
  <c r="H24" i="21"/>
  <c r="G30" i="21"/>
  <c r="G31" i="21"/>
  <c r="G33" i="21"/>
  <c r="G39" i="21"/>
  <c r="G36" i="21" s="1"/>
  <c r="G35" i="21" s="1"/>
  <c r="G34" i="21" s="1"/>
  <c r="G43" i="21"/>
  <c r="G42" i="21" s="1"/>
  <c r="G41" i="21" s="1"/>
  <c r="G40" i="21" s="1"/>
  <c r="H46" i="21"/>
  <c r="H45" i="21" s="1"/>
  <c r="H50" i="21"/>
  <c r="H51" i="21"/>
  <c r="H52" i="21"/>
  <c r="H54" i="21"/>
  <c r="H53" i="21" s="1"/>
  <c r="H59" i="21"/>
  <c r="H58" i="21" s="1"/>
  <c r="H57" i="21" s="1"/>
  <c r="H95" i="21"/>
  <c r="H96" i="21"/>
  <c r="H98" i="21"/>
  <c r="H97" i="21" s="1"/>
  <c r="H100" i="21"/>
  <c r="H99" i="21" s="1"/>
  <c r="H104" i="21"/>
  <c r="H103" i="21" s="1"/>
  <c r="H111" i="21"/>
  <c r="G113" i="21"/>
  <c r="G112" i="21" s="1"/>
  <c r="G118" i="21"/>
  <c r="G117" i="21" s="1"/>
  <c r="G142" i="21"/>
  <c r="G141" i="21" s="1"/>
  <c r="G140" i="21" s="1"/>
  <c r="G139" i="21" s="1"/>
  <c r="G138" i="21" s="1"/>
  <c r="G155" i="21"/>
  <c r="G154" i="21" s="1"/>
  <c r="H168" i="21"/>
  <c r="H169" i="21"/>
  <c r="H171" i="21"/>
  <c r="H172" i="21"/>
  <c r="G183" i="21"/>
  <c r="G184" i="21"/>
  <c r="G186" i="21"/>
  <c r="H201" i="21"/>
  <c r="H202" i="21"/>
  <c r="G205" i="21"/>
  <c r="G206" i="21"/>
  <c r="G225" i="21"/>
  <c r="G226" i="21"/>
  <c r="G227" i="21"/>
  <c r="G228" i="21"/>
  <c r="G236" i="21"/>
  <c r="H237" i="21"/>
  <c r="H238" i="21"/>
  <c r="G254" i="21"/>
  <c r="G293" i="21"/>
  <c r="G331" i="21"/>
  <c r="G328" i="21" s="1"/>
  <c r="G334" i="21"/>
  <c r="G332" i="21" s="1"/>
  <c r="G317" i="21"/>
  <c r="H254" i="21"/>
  <c r="H293" i="21"/>
  <c r="H344" i="21"/>
  <c r="H342" i="21" s="1"/>
  <c r="H341" i="21" s="1"/>
  <c r="H318" i="21"/>
  <c r="H284" i="21"/>
  <c r="G19" i="21"/>
  <c r="G18" i="21" s="1"/>
  <c r="G17" i="21" s="1"/>
  <c r="G26" i="21"/>
  <c r="G25" i="21"/>
  <c r="G24" i="21"/>
  <c r="H30" i="21"/>
  <c r="H31" i="21"/>
  <c r="H33" i="21"/>
  <c r="H37" i="21"/>
  <c r="H38" i="21"/>
  <c r="H39" i="21"/>
  <c r="H43" i="21"/>
  <c r="H42" i="21" s="1"/>
  <c r="H41" i="21" s="1"/>
  <c r="H40" i="21" s="1"/>
  <c r="G46" i="21"/>
  <c r="G45" i="21" s="1"/>
  <c r="G50" i="21"/>
  <c r="G51" i="21"/>
  <c r="G52" i="21"/>
  <c r="G54" i="21"/>
  <c r="G53" i="21" s="1"/>
  <c r="G59" i="21"/>
  <c r="G58" i="21" s="1"/>
  <c r="G57" i="21" s="1"/>
  <c r="G95" i="21"/>
  <c r="G96" i="21"/>
  <c r="G98" i="21"/>
  <c r="G97" i="21" s="1"/>
  <c r="G100" i="21"/>
  <c r="G99" i="21" s="1"/>
  <c r="G104" i="21"/>
  <c r="G103" i="21" s="1"/>
  <c r="G111" i="21"/>
  <c r="H113" i="21"/>
  <c r="H112" i="21" s="1"/>
  <c r="H118" i="21"/>
  <c r="H117" i="21" s="1"/>
  <c r="H142" i="21"/>
  <c r="H141" i="21" s="1"/>
  <c r="H140" i="21" s="1"/>
  <c r="H139" i="21" s="1"/>
  <c r="H138" i="21" s="1"/>
  <c r="H155" i="21"/>
  <c r="H154" i="21" s="1"/>
  <c r="G168" i="21"/>
  <c r="G169" i="21"/>
  <c r="G171" i="21"/>
  <c r="G172" i="21"/>
  <c r="H183" i="21"/>
  <c r="H184" i="21"/>
  <c r="H186" i="21"/>
  <c r="G201" i="21"/>
  <c r="G202" i="21"/>
  <c r="H205" i="21"/>
  <c r="H206" i="21"/>
  <c r="H225" i="21"/>
  <c r="H226" i="21"/>
  <c r="H227" i="21"/>
  <c r="H228" i="21"/>
  <c r="H236" i="21"/>
  <c r="G237" i="21"/>
  <c r="G238" i="21"/>
  <c r="G322" i="21"/>
  <c r="G319" i="21" s="1"/>
  <c r="D159" i="53"/>
  <c r="D158" i="53" s="1"/>
  <c r="G291" i="68"/>
  <c r="G290" i="68" s="1"/>
  <c r="G289" i="68" s="1"/>
  <c r="G288" i="68" s="1"/>
  <c r="G167" i="21" l="1"/>
  <c r="G166" i="21" s="1"/>
  <c r="G165" i="21" s="1"/>
  <c r="H167" i="21"/>
  <c r="H66" i="21"/>
  <c r="H60" i="21" s="1"/>
  <c r="G109" i="21"/>
  <c r="G108" i="21" s="1"/>
  <c r="H109" i="21"/>
  <c r="H108" i="21" s="1"/>
  <c r="G266" i="68"/>
  <c r="H203" i="21"/>
  <c r="G200" i="21"/>
  <c r="G203" i="21"/>
  <c r="H200" i="21"/>
  <c r="G315" i="21"/>
  <c r="G314" i="21" s="1"/>
  <c r="G306" i="21" s="1"/>
  <c r="H278" i="21"/>
  <c r="H277" i="21" s="1"/>
  <c r="G278" i="21"/>
  <c r="G277" i="21" s="1"/>
  <c r="H315" i="21"/>
  <c r="H314" i="21" s="1"/>
  <c r="H282" i="21"/>
  <c r="H281" i="21" s="1"/>
  <c r="G282" i="21"/>
  <c r="G281" i="21" s="1"/>
  <c r="H124" i="21"/>
  <c r="G124" i="21"/>
  <c r="F130" i="21"/>
  <c r="F129" i="21" s="1"/>
  <c r="H116" i="21"/>
  <c r="H115" i="21" s="1"/>
  <c r="G116" i="21"/>
  <c r="G115" i="21" s="1"/>
  <c r="I45" i="68"/>
  <c r="I17" i="68" s="1"/>
  <c r="I16" i="68" s="1"/>
  <c r="F15" i="53"/>
  <c r="E15" i="53"/>
  <c r="I52" i="51"/>
  <c r="I14" i="51" s="1"/>
  <c r="I13" i="51" s="1"/>
  <c r="H52" i="51"/>
  <c r="H14" i="51" s="1"/>
  <c r="H13" i="51" s="1"/>
  <c r="H182" i="21"/>
  <c r="G182" i="21"/>
  <c r="F75" i="21"/>
  <c r="H292" i="21"/>
  <c r="H291" i="21" s="1"/>
  <c r="G340" i="21"/>
  <c r="G292" i="21"/>
  <c r="G291" i="21" s="1"/>
  <c r="H306" i="21"/>
  <c r="H296" i="21"/>
  <c r="H295" i="21" s="1"/>
  <c r="G296" i="21"/>
  <c r="G295" i="21" s="1"/>
  <c r="G239" i="21"/>
  <c r="H239" i="21"/>
  <c r="H235" i="21"/>
  <c r="H23" i="21"/>
  <c r="H22" i="21" s="1"/>
  <c r="H21" i="21" s="1"/>
  <c r="G94" i="21"/>
  <c r="G93" i="21" s="1"/>
  <c r="H340" i="21"/>
  <c r="G49" i="21"/>
  <c r="G48" i="21" s="1"/>
  <c r="H29" i="21"/>
  <c r="H28" i="21" s="1"/>
  <c r="H27" i="21" s="1"/>
  <c r="G327" i="21"/>
  <c r="H166" i="21"/>
  <c r="H165" i="21" s="1"/>
  <c r="H94" i="21"/>
  <c r="H93" i="21" s="1"/>
  <c r="H327" i="21"/>
  <c r="G252" i="21"/>
  <c r="G251" i="21" s="1"/>
  <c r="G250" i="21" s="1"/>
  <c r="G235" i="21"/>
  <c r="H224" i="21"/>
  <c r="H223" i="21" s="1"/>
  <c r="H222" i="21" s="1"/>
  <c r="H36" i="21"/>
  <c r="H35" i="21" s="1"/>
  <c r="H34" i="21" s="1"/>
  <c r="G23" i="21"/>
  <c r="G22" i="21" s="1"/>
  <c r="G21" i="21" s="1"/>
  <c r="G224" i="21"/>
  <c r="G223" i="21" s="1"/>
  <c r="G222" i="21" s="1"/>
  <c r="H49" i="21"/>
  <c r="H48" i="21" s="1"/>
  <c r="G29" i="21"/>
  <c r="G28" i="21" s="1"/>
  <c r="G27" i="21" s="1"/>
  <c r="H252" i="21"/>
  <c r="H251" i="21" s="1"/>
  <c r="H250" i="21" s="1"/>
  <c r="H199" i="21" l="1"/>
  <c r="H198" i="21" s="1"/>
  <c r="G199" i="21"/>
  <c r="G198" i="21" s="1"/>
  <c r="G92" i="21"/>
  <c r="H92" i="21"/>
  <c r="G276" i="21"/>
  <c r="H276" i="21"/>
  <c r="G130" i="21"/>
  <c r="G129" i="21" s="1"/>
  <c r="G123" i="21" s="1"/>
  <c r="H130" i="21"/>
  <c r="H129" i="21" s="1"/>
  <c r="H123" i="21" s="1"/>
  <c r="G234" i="21"/>
  <c r="G233" i="21" s="1"/>
  <c r="I15" i="68"/>
  <c r="H234" i="21"/>
  <c r="H233" i="21" s="1"/>
  <c r="H290" i="21"/>
  <c r="G290" i="21"/>
  <c r="H45" i="68"/>
  <c r="H17" i="68" s="1"/>
  <c r="H16" i="68" s="1"/>
  <c r="H325" i="21"/>
  <c r="G325" i="21"/>
  <c r="G118" i="68"/>
  <c r="G186" i="68"/>
  <c r="E26" i="28" l="1"/>
  <c r="E24" i="28" s="1"/>
  <c r="H87" i="21"/>
  <c r="G87" i="21"/>
  <c r="G117" i="68"/>
  <c r="G116" i="68" s="1"/>
  <c r="G115" i="68" s="1"/>
  <c r="H15" i="68"/>
  <c r="G232" i="21"/>
  <c r="H232" i="21"/>
  <c r="G185" i="68"/>
  <c r="G184" i="68" s="1"/>
  <c r="G174" i="68" s="1"/>
  <c r="G148" i="68" s="1"/>
  <c r="D26" i="28" l="1"/>
  <c r="D24" i="28" s="1"/>
  <c r="G181" i="21" l="1"/>
  <c r="G180" i="21" s="1"/>
  <c r="G153" i="21" s="1"/>
  <c r="H181" i="21"/>
  <c r="H180" i="21" s="1"/>
  <c r="H153" i="21" s="1"/>
  <c r="F284" i="21" l="1"/>
  <c r="F344" i="21"/>
  <c r="F342" i="21" s="1"/>
  <c r="F341" i="21" s="1"/>
  <c r="F334" i="21"/>
  <c r="F332" i="21" s="1"/>
  <c r="F331" i="21"/>
  <c r="F328" i="21" s="1"/>
  <c r="F324" i="21"/>
  <c r="F323" i="21"/>
  <c r="F317" i="21"/>
  <c r="F318" i="21"/>
  <c r="F294" i="21"/>
  <c r="F293" i="21"/>
  <c r="F278" i="21" l="1"/>
  <c r="F277" i="21" s="1"/>
  <c r="F315" i="21"/>
  <c r="F314" i="21" s="1"/>
  <c r="F282" i="21"/>
  <c r="F281" i="21" s="1"/>
  <c r="F296" i="21"/>
  <c r="F295" i="21" s="1"/>
  <c r="F322" i="21"/>
  <c r="F319" i="21" s="1"/>
  <c r="F276" i="21" l="1"/>
  <c r="F306" i="21"/>
  <c r="F275" i="21"/>
  <c r="F274" i="21" s="1"/>
  <c r="F273" i="21" s="1"/>
  <c r="F269" i="21" s="1"/>
  <c r="F254" i="21"/>
  <c r="F255" i="21"/>
  <c r="F253" i="21"/>
  <c r="F238" i="21"/>
  <c r="F237" i="21"/>
  <c r="F236" i="21"/>
  <c r="F226" i="21"/>
  <c r="F227" i="21"/>
  <c r="F228" i="21"/>
  <c r="F225" i="21"/>
  <c r="F206" i="21"/>
  <c r="F205" i="21"/>
  <c r="F202" i="21"/>
  <c r="F201" i="21"/>
  <c r="F184" i="21"/>
  <c r="F186" i="21"/>
  <c r="F183" i="21"/>
  <c r="F169" i="21"/>
  <c r="F171" i="21"/>
  <c r="F172" i="21"/>
  <c r="F168" i="21"/>
  <c r="F142" i="21"/>
  <c r="F118" i="21"/>
  <c r="F111" i="21"/>
  <c r="F100" i="21"/>
  <c r="F98" i="21"/>
  <c r="F96" i="21"/>
  <c r="F95" i="21"/>
  <c r="F68" i="21"/>
  <c r="F59" i="21"/>
  <c r="F54" i="21"/>
  <c r="F53" i="21" s="1"/>
  <c r="F51" i="21"/>
  <c r="F52" i="21"/>
  <c r="F50" i="21"/>
  <c r="F43" i="21"/>
  <c r="F39" i="21"/>
  <c r="F38" i="21"/>
  <c r="F37" i="21"/>
  <c r="F33" i="21"/>
  <c r="F31" i="21"/>
  <c r="F30" i="21"/>
  <c r="F25" i="21"/>
  <c r="F26" i="21"/>
  <c r="F24" i="21"/>
  <c r="F20" i="21"/>
  <c r="F167" i="21" l="1"/>
  <c r="F182" i="21"/>
  <c r="F224" i="21"/>
  <c r="F203" i="21"/>
  <c r="F200" i="21"/>
  <c r="F124" i="21"/>
  <c r="F123" i="21" s="1"/>
  <c r="H68" i="21"/>
  <c r="F199" i="21" l="1"/>
  <c r="F198" i="21" s="1"/>
  <c r="H44" i="21" l="1"/>
  <c r="H16" i="21" s="1"/>
  <c r="E14" i="28"/>
  <c r="H275" i="21"/>
  <c r="H274" i="21" s="1"/>
  <c r="H273" i="21" s="1"/>
  <c r="H269" i="21" s="1"/>
  <c r="H268" i="21" s="1"/>
  <c r="H15" i="21" l="1"/>
  <c r="I170" i="51"/>
  <c r="I169" i="51" l="1"/>
  <c r="O13" i="51" l="1"/>
  <c r="F104" i="21"/>
  <c r="D136" i="53" l="1"/>
  <c r="D128" i="53"/>
  <c r="D122" i="53"/>
  <c r="D94" i="53"/>
  <c r="D93" i="53" s="1"/>
  <c r="D82" i="53"/>
  <c r="D78" i="53"/>
  <c r="D63" i="53"/>
  <c r="D49" i="53"/>
  <c r="D45" i="53"/>
  <c r="D34" i="53"/>
  <c r="D16" i="53" s="1"/>
  <c r="D72" i="53" l="1"/>
  <c r="D44" i="53"/>
  <c r="D127" i="53"/>
  <c r="D121" i="53"/>
  <c r="D96" i="53"/>
  <c r="G189" i="51" l="1"/>
  <c r="G172" i="51"/>
  <c r="G171" i="51" s="1"/>
  <c r="G99" i="51"/>
  <c r="G98" i="51" s="1"/>
  <c r="G79" i="51"/>
  <c r="G72" i="51" s="1"/>
  <c r="G50" i="51"/>
  <c r="G49" i="51" s="1"/>
  <c r="G48" i="51" s="1"/>
  <c r="G47" i="51" s="1"/>
  <c r="G40" i="51"/>
  <c r="G38" i="51"/>
  <c r="G29" i="51"/>
  <c r="G28" i="51" s="1"/>
  <c r="G27" i="51" s="1"/>
  <c r="G23" i="51"/>
  <c r="G22" i="51" s="1"/>
  <c r="G16" i="51"/>
  <c r="G15" i="51" s="1"/>
  <c r="G68" i="21"/>
  <c r="G53" i="51" l="1"/>
  <c r="G37" i="51"/>
  <c r="G92" i="51"/>
  <c r="G91" i="51" s="1"/>
  <c r="G90" i="51" s="1"/>
  <c r="G36" i="51"/>
  <c r="G170" i="51"/>
  <c r="G169" i="51" s="1"/>
  <c r="G21" i="51"/>
  <c r="G20" i="51" s="1"/>
  <c r="G188" i="51"/>
  <c r="G184" i="51" s="1"/>
  <c r="G66" i="68" l="1"/>
  <c r="G60" i="68" s="1"/>
  <c r="F66" i="21"/>
  <c r="F60" i="21" s="1"/>
  <c r="G45" i="68"/>
  <c r="G17" i="68" s="1"/>
  <c r="G52" i="51"/>
  <c r="G14" i="51" s="1"/>
  <c r="G13" i="51" s="1"/>
  <c r="G44" i="21"/>
  <c r="G16" i="21" s="1"/>
  <c r="G35" i="51"/>
  <c r="G183" i="51"/>
  <c r="D14" i="28" l="1"/>
  <c r="G275" i="21"/>
  <c r="G274" i="21" s="1"/>
  <c r="G273" i="21" s="1"/>
  <c r="G269" i="21" s="1"/>
  <c r="G268" i="21" s="1"/>
  <c r="G15" i="21" s="1"/>
  <c r="H170" i="51"/>
  <c r="H169" i="51" s="1"/>
  <c r="N13" i="51" l="1"/>
  <c r="C38" i="28" l="1"/>
  <c r="F176" i="21" l="1"/>
  <c r="F23" i="21" l="1"/>
  <c r="F22" i="21" s="1"/>
  <c r="F103" i="21" l="1"/>
  <c r="F97" i="21"/>
  <c r="F117" i="21" l="1"/>
  <c r="F116" i="21" s="1"/>
  <c r="F115" i="21" s="1"/>
  <c r="F181" i="21" l="1"/>
  <c r="F180" i="21" s="1"/>
  <c r="F99" i="21" l="1"/>
  <c r="C21" i="28" l="1"/>
  <c r="C18" i="28"/>
  <c r="F340" i="21" l="1"/>
  <c r="F292" i="21"/>
  <c r="F291" i="21" s="1"/>
  <c r="F290" i="21" s="1"/>
  <c r="F268" i="21" s="1"/>
  <c r="F252" i="21"/>
  <c r="F251" i="21" s="1"/>
  <c r="F250" i="21" s="1"/>
  <c r="F235" i="21"/>
  <c r="F234" i="21" s="1"/>
  <c r="F233" i="21" s="1"/>
  <c r="F155" i="21"/>
  <c r="F154" i="21" s="1"/>
  <c r="F141" i="21"/>
  <c r="F140" i="21" s="1"/>
  <c r="F139" i="21" s="1"/>
  <c r="F138" i="21" s="1"/>
  <c r="F109" i="21"/>
  <c r="F94" i="21"/>
  <c r="F93" i="21" s="1"/>
  <c r="F58" i="21"/>
  <c r="F57" i="21" s="1"/>
  <c r="F49" i="21"/>
  <c r="F42" i="21"/>
  <c r="F41" i="21" s="1"/>
  <c r="F40" i="21" s="1"/>
  <c r="F36" i="21"/>
  <c r="F35" i="21" s="1"/>
  <c r="F34" i="21" s="1"/>
  <c r="F29" i="21"/>
  <c r="F28" i="21" s="1"/>
  <c r="F27" i="21" s="1"/>
  <c r="F21" i="21"/>
  <c r="F19" i="21"/>
  <c r="F18" i="21" s="1"/>
  <c r="F17" i="21" s="1"/>
  <c r="F232" i="21" l="1"/>
  <c r="F92" i="21"/>
  <c r="F48" i="21"/>
  <c r="F223" i="21"/>
  <c r="F222" i="21" s="1"/>
  <c r="F166" i="21"/>
  <c r="F165" i="21" s="1"/>
  <c r="F153" i="21" l="1"/>
  <c r="F327" i="21"/>
  <c r="F326" i="21" s="1"/>
  <c r="F325" i="21" l="1"/>
  <c r="F46" i="21"/>
  <c r="F45" i="21" s="1"/>
  <c r="F44" i="21" s="1"/>
  <c r="F113" i="21"/>
  <c r="D15" i="53"/>
  <c r="M13" i="51" s="1"/>
  <c r="G113" i="68"/>
  <c r="F16" i="21" l="1"/>
  <c r="G112" i="68"/>
  <c r="F112" i="21"/>
  <c r="AB16" i="68"/>
  <c r="AA15" i="21"/>
  <c r="G109" i="68" l="1"/>
  <c r="G108" i="68" s="1"/>
  <c r="G87" i="68" s="1"/>
  <c r="G16" i="68" s="1"/>
  <c r="F108" i="21"/>
  <c r="F87" i="21" l="1"/>
  <c r="F15" i="21" s="1"/>
  <c r="AB15" i="21" s="1"/>
  <c r="G15" i="68"/>
  <c r="C26" i="28" l="1"/>
  <c r="C24" i="28" s="1"/>
  <c r="C14" i="28" s="1"/>
  <c r="J15" i="68"/>
  <c r="AC16" i="68"/>
</calcChain>
</file>

<file path=xl/sharedStrings.xml><?xml version="1.0" encoding="utf-8"?>
<sst xmlns="http://schemas.openxmlformats.org/spreadsheetml/2006/main" count="5584" uniqueCount="763">
  <si>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</si>
  <si>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</si>
  <si>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</si>
  <si>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Сельское хозяйство и рыболовство</t>
  </si>
  <si>
    <t>05</t>
  </si>
  <si>
    <t>Транспорт</t>
  </si>
  <si>
    <t>08</t>
  </si>
  <si>
    <t>Дорожное хозяйство (дорожные фонды)</t>
  </si>
  <si>
    <t>Другие вопросы в области национальной экономики</t>
  </si>
  <si>
    <t>12</t>
  </si>
  <si>
    <t>ОХРАНА ОКРУЖАЮЩЕЙ СРЕДЫ</t>
  </si>
  <si>
    <t>Сбор, удаление отходов и очистка сточных вод</t>
  </si>
  <si>
    <t>ОБРАЗОВАНИЕ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</si>
  <si>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</si>
  <si>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</si>
  <si>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</si>
  <si>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</si>
  <si>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</si>
  <si>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СОЦИАЛЬНАЯ ПОЛИТИКА</t>
  </si>
  <si>
    <t>Охрана семьи и детства</t>
  </si>
  <si>
    <t>ФИЗИЧЕСКАЯ КУЛЬТУРА И СПОРТ</t>
  </si>
  <si>
    <t>Физическая культура</t>
  </si>
  <si>
    <t>Массовый спорт</t>
  </si>
  <si>
    <t>ОБСЛУЖИВАНИЕ ГОСУДАРСТВЕННОГО И МУНИЦИПАЛЬНОГО ДОЛГА</t>
  </si>
  <si>
    <t>Администрация муниципального образования "Ленский район" Республики Саха (Якутия)</t>
  </si>
  <si>
    <t>муниципального образования</t>
  </si>
  <si>
    <t>"Ленский район"</t>
  </si>
  <si>
    <t>ПР</t>
  </si>
  <si>
    <t>ЦС</t>
  </si>
  <si>
    <t>ВСЕГО РАСХОДОВ</t>
  </si>
  <si>
    <t>№</t>
  </si>
  <si>
    <t>Наименование, наименование поселения</t>
  </si>
  <si>
    <t>Дотация на выравнивание уровня бюджетной обеспеченности, в том числе:</t>
  </si>
  <si>
    <t>Субвенция на выполнение федеральных полномочий по государственной  регистрации актов гражданского состояния</t>
  </si>
  <si>
    <t>Субвенция на осуществление федеральных полномочий по первичному воинскому учету граждан на территориях, где отсутствуют военные комиссариаты</t>
  </si>
  <si>
    <t>1.1.</t>
  </si>
  <si>
    <t>1.2.</t>
  </si>
  <si>
    <t>1.3.</t>
  </si>
  <si>
    <t>2.1.</t>
  </si>
  <si>
    <t>2.2.</t>
  </si>
  <si>
    <t>3.1.</t>
  </si>
  <si>
    <t>3.2.</t>
  </si>
  <si>
    <t>1.4.</t>
  </si>
  <si>
    <t>1.5.</t>
  </si>
  <si>
    <t>1.6.</t>
  </si>
  <si>
    <t>1.7.</t>
  </si>
  <si>
    <t>1.8.</t>
  </si>
  <si>
    <t>1.9.</t>
  </si>
  <si>
    <t>1.10.</t>
  </si>
  <si>
    <t>1.11.</t>
  </si>
  <si>
    <t>МО "Город Ленск"</t>
  </si>
  <si>
    <t>МО "Поселок Витим"</t>
  </si>
  <si>
    <t>МО "Поселок Пеледуй"</t>
  </si>
  <si>
    <t>МО "Беченчинский наслег"</t>
  </si>
  <si>
    <t>МО "Мурбайский наслег"</t>
  </si>
  <si>
    <t>МО "Наторинский наслег"</t>
  </si>
  <si>
    <t>МО "Нюйский наслег"</t>
  </si>
  <si>
    <t>МО "Орто-Нахаринский наслег"</t>
  </si>
  <si>
    <t>МО "Салдыкельский наслег"</t>
  </si>
  <si>
    <t>МО "Толонский наслег"</t>
  </si>
  <si>
    <t>МО "Ярославский наслег"</t>
  </si>
  <si>
    <t>3.3.</t>
  </si>
  <si>
    <t>3.4.</t>
  </si>
  <si>
    <t>3.5.</t>
  </si>
  <si>
    <t>3.6.</t>
  </si>
  <si>
    <t>3.7.</t>
  </si>
  <si>
    <t>3.8.</t>
  </si>
  <si>
    <t>3.9.</t>
  </si>
  <si>
    <t>3.10.</t>
  </si>
  <si>
    <t>14</t>
  </si>
  <si>
    <t>МЕЖБЮДЖЕТНЫЕ ТРАНСФЕРТЫ ОБЩЕГО ХАРАКТЕРА БЮДЖЕТАМ СУБЪЕКТОВ РОССИЙСКОЙ ФЕДЕРАЦИИ И МУНИЦИПАЛЬНЫХ ОБРАЗОВАНИЙ</t>
  </si>
  <si>
    <t>Дотация на выравнивание бюджетной обеспеченности субъектов Российской Федерации и муниципальных образований</t>
  </si>
  <si>
    <t>Выполнение отдельных государственных полномочий по реализации Федерального закона от 25.10.2002 №125-ФЗ "О жилищных субсидиях гражданам, выезжающим из районов Крайнего Севера и приравненных к ним местностей"</t>
  </si>
  <si>
    <t>Выполнение отдельных государственных полномочий по государственному регулированию цен (тарифов)</t>
  </si>
  <si>
    <t>01</t>
  </si>
  <si>
    <t>02</t>
  </si>
  <si>
    <t>Функционирование высшего должностного лица субъекта Российской Федерации и муниципального образования</t>
  </si>
  <si>
    <t>03</t>
  </si>
  <si>
    <t>04</t>
  </si>
  <si>
    <t>06</t>
  </si>
  <si>
    <t>13</t>
  </si>
  <si>
    <t>11</t>
  </si>
  <si>
    <t>10</t>
  </si>
  <si>
    <t>09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</si>
  <si>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</si>
  <si>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</si>
  <si>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</si>
  <si>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</si>
  <si>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07</t>
  </si>
  <si>
    <t>Прочие непрограммные расходы</t>
  </si>
  <si>
    <t>Защита населения и территории от чрезвычайных ситуаций природного и техногенного характера, гражданская оборона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</si>
  <si>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</si>
  <si>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</si>
  <si>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</si>
  <si>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Наименование</t>
  </si>
  <si>
    <t>ЦСР</t>
  </si>
  <si>
    <t>ВР</t>
  </si>
  <si>
    <t>ВСЕГО</t>
  </si>
  <si>
    <t>Вед</t>
  </si>
  <si>
    <t>Рз</t>
  </si>
  <si>
    <t>Пр</t>
  </si>
  <si>
    <t>Глава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</si>
  <si>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</si>
  <si>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Развитие дорожной сети общего пользования</t>
  </si>
  <si>
    <t>701</t>
  </si>
  <si>
    <t>100</t>
  </si>
  <si>
    <t>200</t>
  </si>
  <si>
    <t>800</t>
  </si>
  <si>
    <t>300</t>
  </si>
  <si>
    <t>700</t>
  </si>
  <si>
    <t>Непрограммные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</si>
  <si>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</si>
  <si>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Депутаты представительного органа муниципального образования</t>
  </si>
  <si>
    <t>Закупка товаров, работ и услуг для государственных (муниципальных) нужд</t>
  </si>
  <si>
    <t>Иные бюджетные ассигнования</t>
  </si>
  <si>
    <t>Резервные фонды местных администраций</t>
  </si>
  <si>
    <t>Резервный фонд местной администрации</t>
  </si>
  <si>
    <t>Социальное обеспечение и иные выплаты населению</t>
  </si>
  <si>
    <t>Обслуживание государственного внутреннего и муниципального долга</t>
  </si>
  <si>
    <t>Обслуживание государственного (муниципального) долга</t>
  </si>
  <si>
    <t>Предоставление субсидий бюджетным, автономным учреждениям и иным некоммерческим организациям</t>
  </si>
  <si>
    <t>Семейная политика</t>
  </si>
  <si>
    <t>Связь и информатика</t>
  </si>
  <si>
    <t>600</t>
  </si>
  <si>
    <t>КУЛЬТУРА И КИНЕМАТОГРАФИЯ</t>
  </si>
  <si>
    <t>Другие вопросы в области культуры, кинематографии</t>
  </si>
  <si>
    <t>Выполнение отдельных государственных полномочий по комплектованию, хранению, учету и использованию документов Архивного фонда РС(Я)</t>
  </si>
  <si>
    <t>НАЦИОНАЛЬНАЯ ОБОРОНА</t>
  </si>
  <si>
    <t>Мобилизационная и вневойсковая подготовка</t>
  </si>
  <si>
    <t>Общеэкономические вопросы</t>
  </si>
  <si>
    <t>500</t>
  </si>
  <si>
    <t>Межбюджетные трансферты</t>
  </si>
  <si>
    <t xml:space="preserve">Выплата единовременного пособия при всех формах устройства детей, лишенных родительского попечения, в семью </t>
  </si>
  <si>
    <t>Выплата компенсации части родительской платы за содержание(присмотр и уход) ребенка в  образовательных учреждениях и иных организациях, реализующих основную общеобразовательную программу дошкольного образования</t>
  </si>
  <si>
    <t>4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</si>
  <si>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</si>
  <si>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</si>
  <si>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</si>
  <si>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</si>
  <si>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</si>
  <si>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</si>
  <si>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</si>
  <si>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</si>
  <si>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</si>
  <si>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4.10.</t>
  </si>
  <si>
    <t>4.11.</t>
  </si>
  <si>
    <t xml:space="preserve">5. </t>
  </si>
  <si>
    <t>5.1.</t>
  </si>
  <si>
    <t>Муниципальное образование "Город Ленск"</t>
  </si>
  <si>
    <t>Прочие межбюджетные трансферты общего характера</t>
  </si>
  <si>
    <t>Органы юстиции</t>
  </si>
  <si>
    <t>к решению Районного</t>
  </si>
  <si>
    <t>Совета депутатов</t>
  </si>
  <si>
    <t>Муниципальные ценные бумаги</t>
  </si>
  <si>
    <t> 1</t>
  </si>
  <si>
    <t xml:space="preserve"> </t>
  </si>
  <si>
    <t> 1.1</t>
  </si>
  <si>
    <t>привлечение основного долга</t>
  </si>
  <si>
    <t> 1.2</t>
  </si>
  <si>
    <t>погашение основного долга</t>
  </si>
  <si>
    <t> 2</t>
  </si>
  <si>
    <t>Бюджетные кредиты, полученные от других бюджетов</t>
  </si>
  <si>
    <t> 2.1</t>
  </si>
  <si>
    <t> 2.2</t>
  </si>
  <si>
    <t> 3.</t>
  </si>
  <si>
    <t>Кредиты, полученные от кредитных организаций</t>
  </si>
  <si>
    <t> 3.1</t>
  </si>
  <si>
    <t> 3.2</t>
  </si>
  <si>
    <t>4.</t>
  </si>
  <si>
    <t>4.1</t>
  </si>
  <si>
    <t>увеличение остатков средств бюджета</t>
  </si>
  <si>
    <t>4.2</t>
  </si>
  <si>
    <t>уменьшение остатков средств бюджета</t>
  </si>
  <si>
    <t>5.</t>
  </si>
  <si>
    <t>Иные источники внутреннего финансирования дефицита, в том числе:</t>
  </si>
  <si>
    <t> 5.1</t>
  </si>
  <si>
    <t>Акции и иные формы участия в капитале в муниципальной собственности</t>
  </si>
  <si>
    <t> 5.1.1</t>
  </si>
  <si>
    <t>поступления от продажи акций</t>
  </si>
  <si>
    <t> 5.1.2</t>
  </si>
  <si>
    <t>приобретение акций</t>
  </si>
  <si>
    <t> 5.2</t>
  </si>
  <si>
    <t>Земельные участки, находящиеся в муниципальной собственности</t>
  </si>
  <si>
    <t> 5.2.1</t>
  </si>
  <si>
    <t>поступления от продажи земельных участков</t>
  </si>
  <si>
    <t> 5.2.2</t>
  </si>
  <si>
    <t> приобретение земельных участков</t>
  </si>
  <si>
    <t> 5.3</t>
  </si>
  <si>
    <t>Исполнение муниципальных гарантий</t>
  </si>
  <si>
    <t>5.4</t>
  </si>
  <si>
    <t>Бюджетные кредиты, предоставленные внутри страны в валюте Российской Федерации</t>
  </si>
  <si>
    <t> 5.4.1</t>
  </si>
  <si>
    <t>погашение (возврат) бюджетных кредитов</t>
  </si>
  <si>
    <t> 5.4.2</t>
  </si>
  <si>
    <t>предоставление бюджетных кредитов</t>
  </si>
  <si>
    <t> 5.5</t>
  </si>
  <si>
    <t>Прочие источники внутреннего финансирования дефицита</t>
  </si>
  <si>
    <t> 5.5.1</t>
  </si>
  <si>
    <t>погашение задолженности</t>
  </si>
  <si>
    <t>Субсидия на эксплуатацию и содержание сооружений инженерной защиты</t>
  </si>
  <si>
    <t>6.</t>
  </si>
  <si>
    <t>Развитие животноводства</t>
  </si>
  <si>
    <t>Развитие растениеводства</t>
  </si>
  <si>
    <t>Водный транспорт</t>
  </si>
  <si>
    <t>Воздушный транспорт</t>
  </si>
  <si>
    <t>Меры социальной поддержки отдельных категорий граждан</t>
  </si>
  <si>
    <t>Развитие детско - юношеского спорта</t>
  </si>
  <si>
    <t>Расходы в области социального обеспечения населения</t>
  </si>
  <si>
    <t>Расходы на обеспечение деятельности (оказание услуг) муниципальных учреждений</t>
  </si>
  <si>
    <t>Руководство и управление в сфере установленных функций органов государственной власти субъектов Российской Федерации, органов местного самоуправления Республики Саха (Якутия)</t>
  </si>
  <si>
    <t>Расходы на содержание органов местного самоуправления</t>
  </si>
  <si>
    <t>Председатель контрольно-счетной палаты муниципального образования и его заместители</t>
  </si>
  <si>
    <t>Субвенция на выполнение отдельных государственных полномочий на организацию мероприятий по предупреждению и ликивдации болезней животных, их лечению, защите населения от болезней, общих для человека и животных</t>
  </si>
  <si>
    <t>9910011740</t>
  </si>
  <si>
    <t>9910011410</t>
  </si>
  <si>
    <t>9910000000</t>
  </si>
  <si>
    <t>9900000000</t>
  </si>
  <si>
    <t>9910011720</t>
  </si>
  <si>
    <t>9910011600</t>
  </si>
  <si>
    <t>9950000000</t>
  </si>
  <si>
    <t>9950071100</t>
  </si>
  <si>
    <t>9950091011</t>
  </si>
  <si>
    <t>9950091012</t>
  </si>
  <si>
    <t>Судебная система</t>
  </si>
  <si>
    <t>Осуществление полномочий по составлению (изменений) списков кандидатов в присяжные заседатели федеральных судов общей юрисдикции в Российской Федерации</t>
  </si>
  <si>
    <t>9950051200</t>
  </si>
  <si>
    <t>9960061010</t>
  </si>
  <si>
    <t>Общереспубликанское движение  добрых дел "Моя Якутия  в 21  веке" (за счет средств ГБ)</t>
  </si>
  <si>
    <t>9950064001</t>
  </si>
  <si>
    <t xml:space="preserve">Капитальные вложения в объекты 
государственной (муниципальной) собственности
</t>
  </si>
  <si>
    <t>400</t>
  </si>
  <si>
    <t>Благоустройство</t>
  </si>
  <si>
    <t>Наименование показателя</t>
  </si>
  <si>
    <t>Выполнение других обязательств муниципальных образований</t>
  </si>
  <si>
    <t>Иные межбюджетные трансферты за счет местного бюджета</t>
  </si>
  <si>
    <t>9910022001</t>
  </si>
  <si>
    <t>КБК</t>
  </si>
  <si>
    <t>182 1 01 02000 01 0000 110</t>
  </si>
  <si>
    <t>182 1 01 02040 01 0000 110</t>
  </si>
  <si>
    <t>182 1 05 00000 00 0000 000</t>
  </si>
  <si>
    <t>182 1 07 00000 00 0000 000</t>
  </si>
  <si>
    <t>182 1 07 01020 01 0000 110</t>
  </si>
  <si>
    <t>000 1 08 03010 01 0000 110</t>
  </si>
  <si>
    <t>000 1 14 06013 05 0000 430</t>
  </si>
  <si>
    <t>000 1 14 06013 13 0000 430</t>
  </si>
  <si>
    <t>Субвенции бюджетам муниципальных районов на государственную регистрацию актов гражданского состояния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</si>
  <si>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</si>
  <si>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Доходы бюджетов муниципальных районов от возврата прочих остатков субсидий, субвенций и иных межбюджетных трансфертов, имеющих целевое назначение, прошлых лет из бюджетов поселений</t>
  </si>
  <si>
    <t>Доходы бюджетов муниципальных районов от возврата бюджетными учреждениями остатков субсидий прошлых лет</t>
  </si>
  <si>
    <t>Налог на доходы физических лиц</t>
  </si>
  <si>
    <t>182 1 01 02010 01 0000 110</t>
  </si>
  <si>
    <t>182 1 01 02020 01 0000 110</t>
  </si>
  <si>
    <t>182 1 01 02030 01 0000 110</t>
  </si>
  <si>
    <t>000 1 03 00000 00 0000 000</t>
  </si>
  <si>
    <t>НАЛОГИ НА ТОВАРЫ (РАБОТЫ, УСЛУГИ), РЕАЛИЗУЕМЫЕ НА ТЕРРИТОРИИ РОССИЙСКОЙ ФЕДЕРАЦИИ</t>
  </si>
  <si>
    <t>Доходы от уплаты акцизов на дизельное топливо, зачисляемые в консолидированные бюджеты субъектов Российской Федерации</t>
  </si>
  <si>
    <t xml:space="preserve">Доходы от уплаты акцизов на моторные масла для дизельных и (или) карбюраторных (инжекторных) двигателей, зачисляемые в консолидированные бюджеты субъектов Российской Федерации
</t>
  </si>
  <si>
    <t xml:space="preserve">Доходы от уплаты акцизов на автомобильный бензин, производимый на территории Российской Федерации, зачисляемые в консолидированные бюджеты субъектов Российской Федерации
</t>
  </si>
  <si>
    <t xml:space="preserve">Доходы от уплаты акцизов на прямогонный бензин, производимый на территории Российской Федерации, зачисляемые в консолидированные бюджеты субъектов Российской Федерации
</t>
  </si>
  <si>
    <t>НАЛОГИ НА СОВОКУПНЫЙ ДОХОД</t>
  </si>
  <si>
    <t>182 1 05 01000 00 0000 110</t>
  </si>
  <si>
    <t>Налог, взимаемый в связи с применением упрощенной системы налогообложения</t>
  </si>
  <si>
    <t>182 1 05 01011 01 0000 110</t>
  </si>
  <si>
    <t xml:space="preserve">Налог, взимаемый с налогоплательщиков, выбравших в качестве объекта налогообложения доходы
</t>
  </si>
  <si>
    <t>182 1 05 01021 01 0000 110</t>
  </si>
  <si>
    <t xml:space="preserve">182 1 05 04020 02 0000 110
</t>
  </si>
  <si>
    <t>182 1 05 02010 02 0000 110</t>
  </si>
  <si>
    <t xml:space="preserve">Единый налог на вмененный доход для отдельных видов деятельности
</t>
  </si>
  <si>
    <t>182 1 05 03010 01 0000 110</t>
  </si>
  <si>
    <t xml:space="preserve">Единый сельскохозяйственный налог
</t>
  </si>
  <si>
    <t>НАЛОГИ, СБОРЫ И РЕГУЛЯРНЫЕ ПЛАТЕЖИ ЗА ПОЛЬЗОВАНИЕ ПРИРОДНЫМИ РЕСУРСАМИ</t>
  </si>
  <si>
    <t xml:space="preserve">Налог на добычу общераспространенных полезных ископаемых
</t>
  </si>
  <si>
    <t>000 1 08 0000000 0000 000</t>
  </si>
  <si>
    <t>ГОСУДАРСТВЕННАЯ ПОШЛИНА</t>
  </si>
  <si>
    <t>000 1 11 0000000 0000 000</t>
  </si>
  <si>
    <t>ПЛАТЕЖИ ПРИ ПОЛЬЗОВАНИИ ПРИРОДНЫМИ РЕСУРСАМИ</t>
  </si>
  <si>
    <t xml:space="preserve">Плата за сбросы загрязняющих веществ в водные объекты
</t>
  </si>
  <si>
    <t xml:space="preserve">Плата за размещение отходов производства и потребления
</t>
  </si>
  <si>
    <t>000 1 14 00000 00 0000 000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</si>
  <si>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
</t>
  </si>
  <si>
    <t>итого собственных доходов:</t>
  </si>
  <si>
    <t>701 2 00 00000 00 0000 000</t>
  </si>
  <si>
    <t>БЕЗВОЗМЕЗДНЫЕ ПОСТУПЛЕНИЯ</t>
  </si>
  <si>
    <t>701 2 02 00000 00 0000 000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</si>
  <si>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</si>
  <si>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Российской Федерации и муниципальных образований, в т.ч.</t>
  </si>
  <si>
    <t>Субсидии бюджетам бюджетной системы Российской Федерации (межбюджетные субсидии)</t>
  </si>
  <si>
    <t>Субвенции бюджетам субъектов Российской Федерации и муниципальных образований, в т.ч.</t>
  </si>
  <si>
    <t>Субвенция на осуществление государственных полномочий по организации деятельности административных комиссий по рассмотрению дел об административных правонарушениях</t>
  </si>
  <si>
    <t>Субвенция на исполнение функций комиссий по делам несовершеннолетних и защите их прав</t>
  </si>
  <si>
    <t>Субвенция на выполнение отдельных государственных полномочий по государственному регулированию цен (тарифов)</t>
  </si>
  <si>
    <t>Субвенция на 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</si>
  <si>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Субвенция на выполнение отдельных государственных полномочий по опеке и попечительству в отношении несовершеннолетних</t>
  </si>
  <si>
    <t xml:space="preserve">Субвенция на реализацию государственного стандарта общего образования </t>
  </si>
  <si>
    <t xml:space="preserve">Субвенция на реализацию государственного образовательного стандарта дошкольного  образования </t>
  </si>
  <si>
    <t>Субвенция на выполнение отдельных государственных полномочий по обеспечению деятельности специальных (коррекционных) образовательных учреждений для обучающихся, воспитанников с ограниченными возможностями здоровья, оздоровительных образовательных учреждений санаторного типа для детей, нуждающихся в длительном лечении</t>
  </si>
  <si>
    <t>Субвенция на выполнение отдельных государственных полномочий в области охраны труда</t>
  </si>
  <si>
    <t>Субвенция на выполнение отдельных государственных полномочий на выплату компенсации части платы, взимаемой с родителей (законных представителей) за присмотр и уход за детьми,осваювающими образовательные программы дошкольного образования в организациях, осуществляющих образовательную деятельность</t>
  </si>
  <si>
    <t>Иные межбюджетные трансферты</t>
  </si>
  <si>
    <t>Средства,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</si>
  <si>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</si>
  <si>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</si>
  <si>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итого безвозмездных поступлений:</t>
  </si>
  <si>
    <t>ВСЕГО:</t>
  </si>
  <si>
    <t>Капитальные вложения в объекты 
государственной (муниципальной) собственности</t>
  </si>
  <si>
    <t>Дополнительное образование детей</t>
  </si>
  <si>
    <t>9950063300</t>
  </si>
  <si>
    <t>9950063320</t>
  </si>
  <si>
    <t>9950063310</t>
  </si>
  <si>
    <t>9960059300</t>
  </si>
  <si>
    <t>9960051180</t>
  </si>
  <si>
    <t>9960063360</t>
  </si>
  <si>
    <t>Выполнение отдельных государственных полномочий по выплате ежемесячного денежного вознаграждения приемному родителю</t>
  </si>
  <si>
    <t>Выполнение отдельных государственных полномочий по выплате ежемесячной компенсационной выплаты на содержание одного ребенка в семье опекуна (попечителя), приемной семье</t>
  </si>
  <si>
    <t>Выполнение отдельных государственных полномочий по выплате единовременной дополнительной выплаты на каждого ребенка, принятого в семью опекуна (попечителя), в приемную семью</t>
  </si>
  <si>
    <t>6.2.</t>
  </si>
  <si>
    <t>6.3.</t>
  </si>
  <si>
    <t>6.4.</t>
  </si>
  <si>
    <t>6.5.</t>
  </si>
  <si>
    <t>6.6.</t>
  </si>
  <si>
    <t xml:space="preserve">Субсидия на  организацию отдыха детей в каникулярное время 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</si>
  <si>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</si>
  <si>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Сумма на 2020 год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</si>
  <si>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
</t>
  </si>
  <si>
    <t xml:space="preserve">Доходы от сдачи в аренду имущества, составляющего казну муниципальных районов (за исключением земельных участков)
</t>
  </si>
  <si>
    <t xml:space="preserve">Субсидия на софинансирование расходных обязательств по реализации плана мероприятий комплексного развития муниципального образования </t>
  </si>
  <si>
    <t>1210000000</t>
  </si>
  <si>
    <t>1220000000</t>
  </si>
  <si>
    <t>1200000000</t>
  </si>
  <si>
    <t>1240000000</t>
  </si>
  <si>
    <t>1260000000</t>
  </si>
  <si>
    <t>1000000000</t>
  </si>
  <si>
    <t>1010000000</t>
  </si>
  <si>
    <t>Отдых детей и их оздоровление</t>
  </si>
  <si>
    <t>1030000000</t>
  </si>
  <si>
    <t>2600000000</t>
  </si>
  <si>
    <t>2630000000</t>
  </si>
  <si>
    <t>2500000000</t>
  </si>
  <si>
    <t>2510000000</t>
  </si>
  <si>
    <t>2520000000</t>
  </si>
  <si>
    <t>2540000000</t>
  </si>
  <si>
    <t>1830000000</t>
  </si>
  <si>
    <t>1800000000</t>
  </si>
  <si>
    <t>1840000000</t>
  </si>
  <si>
    <t>1850000000</t>
  </si>
  <si>
    <t>1100000000</t>
  </si>
  <si>
    <t>1110000000</t>
  </si>
  <si>
    <t>1120000000</t>
  </si>
  <si>
    <t>1150000000</t>
  </si>
  <si>
    <t>1500000000</t>
  </si>
  <si>
    <t>1520000000</t>
  </si>
  <si>
    <t>1530000000</t>
  </si>
  <si>
    <t>2030000000</t>
  </si>
  <si>
    <t>2020000000</t>
  </si>
  <si>
    <t>2200000000</t>
  </si>
  <si>
    <t>2220000000</t>
  </si>
  <si>
    <t>3100000000</t>
  </si>
  <si>
    <t>3110000000</t>
  </si>
  <si>
    <t>3120000000</t>
  </si>
  <si>
    <t>1540000000</t>
  </si>
  <si>
    <t>1450000000</t>
  </si>
  <si>
    <t>1400000000</t>
  </si>
  <si>
    <t>1410000000</t>
  </si>
  <si>
    <t>1420000000</t>
  </si>
  <si>
    <t>1700000000</t>
  </si>
  <si>
    <t>1710000000</t>
  </si>
  <si>
    <t>1020000000</t>
  </si>
  <si>
    <t>Развитие дошкольного образования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</si>
  <si>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</si>
  <si>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2030063260</t>
  </si>
  <si>
    <t>2510063250</t>
  </si>
  <si>
    <t>1270000000</t>
  </si>
  <si>
    <t>1270063380</t>
  </si>
  <si>
    <t>1260062010</t>
  </si>
  <si>
    <t>1300000000</t>
  </si>
  <si>
    <t>1390000000</t>
  </si>
  <si>
    <t>1390063010</t>
  </si>
  <si>
    <t>1530052600</t>
  </si>
  <si>
    <t>1530063410</t>
  </si>
  <si>
    <t>2030063370</t>
  </si>
  <si>
    <t>Субсидии, передаваемые в государственный бюджет  (отрицательный трансферт)</t>
  </si>
  <si>
    <t>9960088300</t>
  </si>
  <si>
    <t>Здравоохранение</t>
  </si>
  <si>
    <t>Другие вопросы в области здравоохранения</t>
  </si>
  <si>
    <t>Источники финансирования дефицита бюджета, всего</t>
  </si>
  <si>
    <t>Изменение остатков средств на счетах по учету средств бюджетов</t>
  </si>
  <si>
    <t>Наименование объекта</t>
  </si>
  <si>
    <t>Софинансирование за счет местного бюджета на строительство физкультурно-оздоровительного комплекса в г. Ленск</t>
  </si>
  <si>
    <t>№ п/п</t>
  </si>
  <si>
    <t>1.</t>
  </si>
  <si>
    <t>Строительство школы-сад в селе Толон</t>
  </si>
  <si>
    <t>2.</t>
  </si>
  <si>
    <t>Строительство (приобретение) объекта Детская школа исскуств в г. Ленск</t>
  </si>
  <si>
    <t>Строительство школы в селе Натора</t>
  </si>
  <si>
    <t>Условно утвержденые по подразделу 0113 "Другие общегосударственные вопросы"</t>
  </si>
  <si>
    <t>Условно утвержденые по подразделу 0702 "Общее образование"</t>
  </si>
  <si>
    <t>Капитальные вложения в объекты муниципальной собственности</t>
  </si>
  <si>
    <t>Итого</t>
  </si>
  <si>
    <t>Строительство школ, в то числе</t>
  </si>
  <si>
    <t>Сумма на 2021 год</t>
  </si>
  <si>
    <t>(в руб.)</t>
  </si>
  <si>
    <t>9950091019</t>
  </si>
  <si>
    <t>Закупка товаров, работ и услуг для обеспечения государственных (муниципальных) нужд</t>
  </si>
  <si>
    <t>Расходы по предупреждению и ликвидации последствий чрезвычайных ситуаций и стихийных бедствий природного и техногенного характера</t>
  </si>
  <si>
    <t>9950091003</t>
  </si>
  <si>
    <t xml:space="preserve">Обеспечивающая подпрограмма </t>
  </si>
  <si>
    <t>25Г0000000</t>
  </si>
  <si>
    <t>Обеспечивающая программа</t>
  </si>
  <si>
    <t>Воспитание и дополнительное образование</t>
  </si>
  <si>
    <t>Обеспечивающая подпрограмма</t>
  </si>
  <si>
    <t>Создание условий для развития потенциала подрастающего поколения, молодежи</t>
  </si>
  <si>
    <t>Мотивирование населения на ведение трезвого здорового образа жизни.</t>
  </si>
  <si>
    <t>1160000000</t>
  </si>
  <si>
    <t>Воспитание патриотизма у граждан -национальная идея государства</t>
  </si>
  <si>
    <t>1130000000</t>
  </si>
  <si>
    <t xml:space="preserve">Обеспечение прав граждан на участие в культурной жизни </t>
  </si>
  <si>
    <t>Сохранение культурного и исторического наследия, расширение доступа населения к культурным ценностям и информаци</t>
  </si>
  <si>
    <t>Повышение эффективности работы  в сфере профилактики правонарушений</t>
  </si>
  <si>
    <t>Содействие развитию гражданского общества</t>
  </si>
  <si>
    <t>3210000000</t>
  </si>
  <si>
    <t xml:space="preserve">Охрана труда в Ленском районе </t>
  </si>
  <si>
    <t>Обеспечение граждан доступным и комфортным жильем</t>
  </si>
  <si>
    <t>2000000000</t>
  </si>
  <si>
    <t>Совершенствование оказания медицинский помощи, включая профилактику заболеваний и формирование здорового образа жизни</t>
  </si>
  <si>
    <t>Содействие развитию системы обращения с отходами производства и потребления на  территории муниципального образования</t>
  </si>
  <si>
    <t>2300000000</t>
  </si>
  <si>
    <t>2320000000</t>
  </si>
  <si>
    <t xml:space="preserve"> Особо охраняемые природные территории муниципального образования</t>
  </si>
  <si>
    <t>Экологическое образование и просвещение населения на территории муниципального образования</t>
  </si>
  <si>
    <t>Охрана объектов растительного и животного мира и среды их обитания</t>
  </si>
  <si>
    <t>Развитие системы управления недвижимостью</t>
  </si>
  <si>
    <t>Развитие системы управления земельными ресурсами</t>
  </si>
  <si>
    <t>3140000000</t>
  </si>
  <si>
    <t>Управление муниципальной собственностью МО "Ленский район" на 2013-2021 годы</t>
  </si>
  <si>
    <t>Развитие массового спорта</t>
  </si>
  <si>
    <t>Развитие библиотечного дела</t>
  </si>
  <si>
    <t>Развитие музейного дела</t>
  </si>
  <si>
    <t>(руб.)</t>
  </si>
  <si>
    <t>(в руб)</t>
  </si>
  <si>
    <t>Мотивирование населения на ведение трезвого здорового образа жизни</t>
  </si>
  <si>
    <t>3200000000</t>
  </si>
  <si>
    <t>Приложение № 6</t>
  </si>
  <si>
    <t>Приложение № 7</t>
  </si>
  <si>
    <t>Приложение № 8</t>
  </si>
  <si>
    <t>Приложение № 9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</si>
  <si>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
</t>
  </si>
  <si>
    <t xml:space="preserve">Налог, взимаемый в связи с применением патентной системы налогообложения, зачисляемый в бюджеты муниципальных районов 
</t>
  </si>
  <si>
    <t xml:space="preserve">Государственная пошлина по делам, рассматриваемым в судах общей юрисдикции, мировыми судьями (за исключением Верховного Суда Российской Федерации)
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</si>
  <si>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</si>
  <si>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 xml:space="preserve">Плата за выбросы загрязняющих веществ в атмосферный воздух стационарными объектами 
</t>
  </si>
  <si>
    <t>000 113 0000000 0000 000</t>
  </si>
  <si>
    <t>ПРОЧИЕ ДОХОДЫ ОТ ОКАЗАНИЯ ПЛАТНЫХ УСЛУГ (РАБОТ) ПОЛУЧАТЕЛЯМИ СРЕДСТВ БЮДЖЕТОВ МУНИЦИПАЛЬНЫХ РАЙОНОВ</t>
  </si>
  <si>
    <t>Приложение № 3</t>
  </si>
  <si>
    <t>КУЛЬТУРА</t>
  </si>
  <si>
    <t>99500S4001</t>
  </si>
  <si>
    <t xml:space="preserve">Закупка товаров, работ и услуг в целях капитального ремонта государственного (муниципального) имущества </t>
  </si>
  <si>
    <t>Закупка товаров, работ и услуг в целях капитального ремонта государственного (муниципального) имущества</t>
  </si>
  <si>
    <t>1530063450</t>
  </si>
  <si>
    <t>1530063460</t>
  </si>
  <si>
    <t>1530063440</t>
  </si>
  <si>
    <t>в рублях</t>
  </si>
  <si>
    <t>Иные  межбюджетные трансферты за счет местного бюджета</t>
  </si>
  <si>
    <t>Межбюджетные трансферты общего характера бюджетам бюджетной системы РФ</t>
  </si>
  <si>
    <t>Развитие лесопромышленного комплекса Ленского района на 2019-2023 годы</t>
  </si>
  <si>
    <t>701 1 11 05013 05 0000 120</t>
  </si>
  <si>
    <t>000 1 11 05013 13 0000 120</t>
  </si>
  <si>
    <t>701 1 11 05025 05 0000 120</t>
  </si>
  <si>
    <t>701 1 11 05075 05 0000 120</t>
  </si>
  <si>
    <t>701 1 13 01995 05 0017 130</t>
  </si>
  <si>
    <t>701 1 13 01995 05 0034 130</t>
  </si>
  <si>
    <t>701 1 13 01995 05 0040 130</t>
  </si>
  <si>
    <t>701 1 13 01995 05 0042 130</t>
  </si>
  <si>
    <t>701 1 13 01995 05 0051 130</t>
  </si>
  <si>
    <t>701 1 13 01995 05 0052 130</t>
  </si>
  <si>
    <t>701 1 13 01995 05 0053 130</t>
  </si>
  <si>
    <t>701 1 13 01995 05 0054 130</t>
  </si>
  <si>
    <t>701 1 13 01995 05 0055 130</t>
  </si>
  <si>
    <t>701 1 13 01995 05 0056 130</t>
  </si>
  <si>
    <t>701 1 13 01995 05 0057 130</t>
  </si>
  <si>
    <t>701 1 13 01995 05 0058 130</t>
  </si>
  <si>
    <t>701 1 13 01995 05 0059 130</t>
  </si>
  <si>
    <t>701 1 13 01995 05 0060 130</t>
  </si>
  <si>
    <t>701 1 11 01050 05 0000 120</t>
  </si>
  <si>
    <t>Фину</t>
  </si>
  <si>
    <t>Архив</t>
  </si>
  <si>
    <t>Гранит</t>
  </si>
  <si>
    <t>Администрация</t>
  </si>
  <si>
    <t>Бизнес-инкубатор</t>
  </si>
  <si>
    <t>сми,сувениры</t>
  </si>
  <si>
    <t>заслуги перед ЛР</t>
  </si>
  <si>
    <t>Развитие транспортной   инфраструктуры  на территории МО «Ленский район»</t>
  </si>
  <si>
    <t>Реализация молодежной, семейной политики и патриотического воспитания граждан в Ленском районе</t>
  </si>
  <si>
    <t xml:space="preserve">Развитие культуры Ленского района </t>
  </si>
  <si>
    <t>Обеспечение качественным жильем и повышение качества жилищно-коммунальных услуг в Ленском районе</t>
  </si>
  <si>
    <t>Профилактика правонарушений в Ленском районе</t>
  </si>
  <si>
    <t>Социальная поддержка граждан Ленского района</t>
  </si>
  <si>
    <t>Развитие физической культуры и спорта в Ленском районе</t>
  </si>
  <si>
    <t>Охрана окружающей среды и природных ресурсов в Ленском районе</t>
  </si>
  <si>
    <t>Руководство и управление в сфере установленных функций органов местного самоуправления</t>
  </si>
  <si>
    <t>Ежемесячные доплаты к трудовой пенсии лицам, замещавшим муниципальные должности и должности муниципальной службы</t>
  </si>
  <si>
    <t>9950091013</t>
  </si>
  <si>
    <t>Расходы в области культурно-досуговой деятельности</t>
  </si>
  <si>
    <t>админ.комиссия</t>
  </si>
  <si>
    <t>почетные граждане</t>
  </si>
  <si>
    <t>Развитие  предпринимательства в Ленском районе</t>
  </si>
  <si>
    <t>Сумма на 2022 год</t>
  </si>
  <si>
    <t xml:space="preserve"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
</t>
  </si>
  <si>
    <t xml:space="preserve"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
</t>
  </si>
  <si>
    <t xml:space="preserve">Налог на доходы физических лиц с доходов, полученных физическими лицами в соответствии со статьей 228 Налогового кодекса Российской Федерации
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</si>
  <si>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</si>
  <si>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 xml:space="preserve">ДОХОДЫ ОТ ИСПОЛЬЗОВАНИЯ ИМУЩЕСТВА, НАХОДЯЩЕГОСЯ В ГОСУДАРСТВЕННОЙ И МУНИЦИПАЛЬНОЙ СОБСТВЕННОСТИ
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</si>
  <si>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
</t>
  </si>
  <si>
    <t>000 1 11 05000 00 0000 120</t>
  </si>
  <si>
    <t xml:space="preserve"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</si>
  <si>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 xml:space="preserve"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
</t>
  </si>
  <si>
    <t>701 1 11 09045 05 0000 120</t>
  </si>
  <si>
    <t xml:space="preserve"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
</t>
  </si>
  <si>
    <t>Прочие доходы от оказания платных услуг (работ) получателями средств бюджетов муниципальных районов (МКДОУ "Золотой ключик")</t>
  </si>
  <si>
    <t>Прочие доходы от оказания платных услуг (работ) получателями средств бюджетов муниципальных районов( МКДОУ "Белочка")</t>
  </si>
  <si>
    <t>Прочие доходы от оказания платных услуг (работ) получателями средств бюджетов муниципальных районов ( МКДОУ "Звездочка")</t>
  </si>
  <si>
    <t>Прочие доходы от оказания платных услуг (работ) получателями средств бюджетов муниципальных районов (МКДОУ "Сказка")</t>
  </si>
  <si>
    <t>Прочие доходы от оказания платных услуг (работ) получателями средств бюджетов муниципальных районов (МКДОУ "Искорка")</t>
  </si>
  <si>
    <t>Прочие доходы от оказания платных услуг (работ) получателями средств бюджетов муниципальных районов ( МКДОУ "Детский сад "Сардаана" с.Беченча")</t>
  </si>
  <si>
    <t>Прочие доходы от оказания платных услуг (работ) получателями средств бюджетов муниципальных районов (МКДОУ детский сад "Теремок" г.Ленск "ЛР")</t>
  </si>
  <si>
    <t>Прочие доходы от оказания платных услуг (работ) получателями средств бюджетов муниципальных районов (МКДОУ "Детский сад "Сказка" п.Пеледуй")</t>
  </si>
  <si>
    <t>Прочие доходы от оказания платных услуг (работ) получателями средств бюджетов муниципальных районов ( МКДОУ детский сад "Чебурашка")</t>
  </si>
  <si>
    <t>Прочие доходы от оказания платных услуг (работ) получателями средств бюджетов муниципальных районов (МКДОУ ЦРР-д/с "Колокольчик" п.Витим )</t>
  </si>
  <si>
    <t>Прочие доходы от оказания платных услуг (работ) получателями средств бюджетов муниципальных районов (МКДОУ Детский сад "Светлячок" п.Пеледуй)</t>
  </si>
  <si>
    <t>Прочие доходы от оказания платных услуг (работ) получателями средств бюджетов муниципальных районов (МКДОУ Детский сад  "Василек" с.Нюя )</t>
  </si>
  <si>
    <t>Прочие доходы от оказания платных услуг (работ) получателями средств бюджетов муниципальных районов (МКДОУ  Детский сад "Солнышко")</t>
  </si>
  <si>
    <t>Прочие доходы от оказания платных услуг (работ) получателями средств бюджетов муниципальных районов (МКДОУ  "ЦРР-д/с "Сардаана")</t>
  </si>
  <si>
    <t xml:space="preserve">ДОХОДЫ ОТ ПРОДАЖИ МАТЕРИАЛЬНЫХ И НЕМАТЕРИАЛЬНЫХ АКТИВОВ
</t>
  </si>
  <si>
    <t>701 1 14 02053 05 0000 410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</si>
  <si>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
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</si>
  <si>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
</t>
  </si>
  <si>
    <t>налоговые</t>
  </si>
  <si>
    <t>неналоговые</t>
  </si>
  <si>
    <t>собственные</t>
  </si>
  <si>
    <t>Прочие доходы от оказания платных услуг (работ) получателями средств бюджетов муниципальных районов (МКО ДО «ДШИ г. Ленска»)</t>
  </si>
  <si>
    <t>Прогнозируемые доходы  бюджета муниципального образования "Ленский район" по группам, подгруппам, статьям, подстатьям и элементам видов доходов, группам и аналитическим группам подвидов доходов на 2020 год и на плановый период 2021 и 2022 годов</t>
  </si>
  <si>
    <t xml:space="preserve">Распределение бюджетных ассигнований по разделам, подразделам, целевым статьям, видам расходов классификации расходов бюджета муниципального образования "Ленский район" на 2020 год и плановый период 2021 и 2022 годов
(без федеральных и республиканских средств)
</t>
  </si>
  <si>
    <t xml:space="preserve">Распределение бюджетных ассигнований по разделам, подразделам, целевым статьям, видам расходов классификации расходов бюджета муниципального образования "Ленский район" на 2020 год и плановый период на 2021 и 2022 годов в ведомственной структуре расходов 
(без федеральных и республиканских средств)
</t>
  </si>
  <si>
    <t>Распределение бюджетных ассигнований за счет средств получаемых из других бюджетов бюджетной системы Российской Федерации муниципального образования "Ленский район" на 2020 год и плановый период 2021 и 2022 годов</t>
  </si>
  <si>
    <t xml:space="preserve">Объем межбюджетных трансфертов предоставляемых другим бюджетам бюджетной системы Российской Федерации из бюджета муниципального образования "Ленский район" на 2020 год и плановый период 2021 и 2022 годов </t>
  </si>
  <si>
    <t xml:space="preserve">Источники финансирования дефицита бюджета муниципального образования "Ленский район" на 2020 год и плановый период 2021 и 2022 годов  </t>
  </si>
  <si>
    <r>
      <t xml:space="preserve">Распределение
бюджетных ассигнований по целевым статьям расходов на реализацию муниципальных программ муниципального образования "Ленский район" на 2020 год и плановый период  2021 и  2022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</si>
  <si>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>Субвенция на выполнение отдельных государственных полномочий по предоставлению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</si>
  <si>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r>
      <t xml:space="preserve">Распределение
бюджетных ассигнований на реализацию непрограммных средств  муниципального образования "Ленский район" на 2020 год и плановый период 2021 и 2022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</si>
  <si>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>Строительство обьекта "Национальная школа на 50 учащихся с детским садом на 15 мест и интернатом на 15 мест в с.Толон Ленского района Республики Саха (Якутия). "Школа-сад на 50/15мест"</t>
  </si>
  <si>
    <t>Строительство обьекта "Школа на 50 учащихся в с.Натора Ленского района Республики Саха (Якутия)"</t>
  </si>
  <si>
    <t>Строительство обьекта : "Физкультурно-оздоровительный комплекс с плавательным бассейном и хокейным кортом Ленского улуса(района) Республики Саха(Якутия)</t>
  </si>
  <si>
    <t>Строительство обьекта "Детская школа искусств в городе Ленск Республики Саха (Якутия)</t>
  </si>
  <si>
    <t>Приобретение квартир для бюджетной сферы</t>
  </si>
  <si>
    <t>Строительство обьекта: 4-квартирный жилой дом для молодых специалистов в с.Орто-Нахара Ленского района РС(Якутия)</t>
  </si>
  <si>
    <t>Строительство обьекта: 4-квартирный жилой дом для молодых специалистов в с.Чамча Ленского района РС(Якутия)</t>
  </si>
  <si>
    <t>Разработка проектно-сметной документации на стадии "Проектная и Рабочая документация" по обьекту : "Физкультурно-оздоровительный комплекс с плавательным бассейном и хокейным кортом Ленского улуса(района) Республики Саха (Якутия)</t>
  </si>
  <si>
    <t xml:space="preserve">Выполнение проектно-изыскательских работ "Культурно-спортивный комплекс на 330 человек" в п.Витим и Пеледуй, на 150 человек" в п.Нюя,Беченча,Чамча  </t>
  </si>
  <si>
    <t>Общее образование: Образование, открытое в будущее</t>
  </si>
  <si>
    <t>Дорожное хозяйство</t>
  </si>
  <si>
    <t>Развитие градостроительного комплекса Ленского района</t>
  </si>
  <si>
    <t>Расходы по благоустройству</t>
  </si>
  <si>
    <t>сквер старожилов</t>
  </si>
  <si>
    <t>048 1 12 01041 01 6000 120</t>
  </si>
  <si>
    <t>048 1 12 01042 01 6000 120</t>
  </si>
  <si>
    <t>048 1 12 01070 01 6000 120</t>
  </si>
  <si>
    <t xml:space="preserve">Плата за размещение твердых коммунальных отходов 
</t>
  </si>
  <si>
    <t xml:space="preserve">Плата за выбросы загрязняющих веществ в атмосферный воздух при сжигании попутного нефтяного газа
</t>
  </si>
  <si>
    <t xml:space="preserve">100 1 03 02231 01 0000 110
</t>
  </si>
  <si>
    <t xml:space="preserve">100 1 03 02241 01 0000 110
</t>
  </si>
  <si>
    <t xml:space="preserve">100 1 03 02251 01 0000 110
</t>
  </si>
  <si>
    <t xml:space="preserve">100 1 03 02261 01 0000 110
</t>
  </si>
  <si>
    <t>000 112 00000 00 0000 000</t>
  </si>
  <si>
    <t>048 1 12 01010 01 6000 120</t>
  </si>
  <si>
    <t>048 1 12 01030 01 6000 120</t>
  </si>
  <si>
    <t>701 2 02 15000 00 0000 150</t>
  </si>
  <si>
    <t>701 202 15002 05 0000 150</t>
  </si>
  <si>
    <t xml:space="preserve"> Дотации бюджетам муниципальных районов на поддержку мер по обеспечению сбалансированности бюджетов</t>
  </si>
  <si>
    <t>701 2 02 20000 00 0000 150</t>
  </si>
  <si>
    <t>701 2 02 20077 05 6421 150</t>
  </si>
  <si>
    <t>701 2 02 29999 05 6201 150</t>
  </si>
  <si>
    <t>701 2 02 30000 00 0000 150</t>
  </si>
  <si>
    <t>701 2 02 35930 05 0000 150</t>
  </si>
  <si>
    <t>701 2 02 35118 05 0000 150</t>
  </si>
  <si>
    <t>701 2 02 35260 05 0000 150</t>
  </si>
  <si>
    <t>701 2 02 35120 05 0000 150</t>
  </si>
  <si>
    <t>Субвенция на 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</si>
  <si>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701 2 02 30024 05 6330 150</t>
  </si>
  <si>
    <t>701 2 02 30024 05 6331 150</t>
  </si>
  <si>
    <t>701 2 02 30024 05 6332 150</t>
  </si>
  <si>
    <t>701 2 02 30024 05 6333 150</t>
  </si>
  <si>
    <t>Субвенция на выполнение отдельных государственных полномочий по комплектованию, хранению, учету и использованию документов архивного фонда Республики Саха (Якутия)</t>
  </si>
  <si>
    <t>701 2 02 30024 05 6301 150</t>
  </si>
  <si>
    <t>701 2 02 30024 05 6311 150</t>
  </si>
  <si>
    <t>701 2 02 30024 05 6302 150</t>
  </si>
  <si>
    <t>701 2 02 30024 05 6335 150</t>
  </si>
  <si>
    <t>701 2 02 30024 05 6336 150</t>
  </si>
  <si>
    <t>701 2 02 30024 05 6303 150</t>
  </si>
  <si>
    <t>701 2 02 30024 05 6325 150</t>
  </si>
  <si>
    <t>701 2 02 30024 05 6316 150</t>
  </si>
  <si>
    <t>701 2 02 30024 05 6317 150</t>
  </si>
  <si>
    <t>701 2 02 30024 05 6320 150</t>
  </si>
  <si>
    <t>701 2 02 30024 05 6319 150</t>
  </si>
  <si>
    <t>701 2 02 30024 05 6326 150</t>
  </si>
  <si>
    <t>701 2 02 30024 05 6327 150</t>
  </si>
  <si>
    <t>Субвенция на выполнение отдельных государственных полномочий по исполнению органами местного самоуправления муниципальных районов переданных государственных полномочий по выравниванию бюджетной обеспеченности поселений</t>
  </si>
  <si>
    <t>701 2 02 30024 05 6329 150</t>
  </si>
  <si>
    <t>701 2 02 30024 05 6340 150</t>
  </si>
  <si>
    <t>Единая субвенция на выполнение отдельных государственных полномочий по предоставлению мер социальной поддержки детям-сиротам и детям, оставшимся без попечения родителей</t>
  </si>
  <si>
    <t>701 2 02 30029 05 6305 150</t>
  </si>
  <si>
    <t>701 2 02 40000 00 0000 150</t>
  </si>
  <si>
    <t>701 2 02 40014 05 0000 150</t>
  </si>
  <si>
    <t>701 2 07 00000 00 0000 150</t>
  </si>
  <si>
    <t>701 2 07 05030 05 0000 150</t>
  </si>
  <si>
    <t>701 2 18 05010 05 0000 150</t>
  </si>
  <si>
    <t>701 2 18 60010 05 0000 150</t>
  </si>
  <si>
    <t>701 2 19 60010 05 0000 150</t>
  </si>
  <si>
    <t>Жилищно-коммунальное хозяйство</t>
  </si>
  <si>
    <t>Выполнение отдельных государственных полномочий по опеке и попечительству в отношении несовершеннолетних</t>
  </si>
  <si>
    <t>Социальная поддержка граждан</t>
  </si>
  <si>
    <t>1290064210</t>
  </si>
  <si>
    <t>Софинансирование капитальных вложений в объекты общего образования муниципальной собственностии (или) приобретения объектов недвижимого имущества в муниципальную собственность для организаций общего образования (за счет средств ГБ)</t>
  </si>
  <si>
    <t>Субвенция на 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</si>
  <si>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Выполнение работ по разработке проектно-сметной документации реставрации объекта "Исторический культурно-этнографический комплекс "Торговый двор Громовых" п. Витим</t>
  </si>
  <si>
    <t>Управление муниципальной собственностью МО "Ленский район" РС (Я)</t>
  </si>
  <si>
    <t xml:space="preserve">Охрана окружающей среды и природных ресурсов в Ленском районе  </t>
  </si>
  <si>
    <t xml:space="preserve">Охрана окружающей среды  и природных ресурсов в  Ленском  районе" </t>
  </si>
  <si>
    <t xml:space="preserve">Профилактика правонарушений в Ленском районе </t>
  </si>
  <si>
    <t xml:space="preserve">Развитие физической культуры и спорта в Ленском районе </t>
  </si>
  <si>
    <t>Субвенция на выполнение государственных полномочий на выплату единовременного пособия при всех формах устройства детей, лишенных родительского попечения, в семью</t>
  </si>
  <si>
    <t>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</si>
  <si>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Субвенция на 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</si>
  <si>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Выполнение ОМСУ МР и ГО отдельных государственных полномочий по поддержке скотоводства</t>
  </si>
  <si>
    <t>25К0063160</t>
  </si>
  <si>
    <t>25К0063170</t>
  </si>
  <si>
    <t>Выполнение ОМСУ МР и ГО отдельных государственных полномочий по поддержке свиноводства</t>
  </si>
  <si>
    <t>701 2 02 30024 05 6339 150</t>
  </si>
  <si>
    <t>Выполнение ОМСУ МР и ГО отдельных государственных полномочий по поддержке табунного коневодства</t>
  </si>
  <si>
    <t>Выполнение ОМСУ МР и ГО отдельных государственных полномочий по поддержке производства овощей открытого грунта</t>
  </si>
  <si>
    <t>25К0063190</t>
  </si>
  <si>
    <t>25К0063200</t>
  </si>
  <si>
    <t>Выполнение ОМСУ МР и ГО отдельных государственных полномочий по поддержке производства картофеля</t>
  </si>
  <si>
    <t>25К0063390</t>
  </si>
  <si>
    <t>1530063420</t>
  </si>
  <si>
    <t xml:space="preserve">Развитие образования в Ленском районе </t>
  </si>
  <si>
    <t xml:space="preserve">Развитие образования в Ленском районе  </t>
  </si>
  <si>
    <t xml:space="preserve">Развитие здравоохранения в Ленском районе </t>
  </si>
  <si>
    <t xml:space="preserve">Развитие здравоохранения  в Ленском районе </t>
  </si>
  <si>
    <t>701 2 02 30024 05 6337 150</t>
  </si>
  <si>
    <t>701 2 02 30024 05 6338 150</t>
  </si>
  <si>
    <t xml:space="preserve">Субвенция на выполнение отдельных государственных полномочий по реализации Федерального закона "О жилищных субсидиях гражданам, выезжающим из районов Крайнего Севера и приравненных к ним местностей" </t>
  </si>
  <si>
    <t>1020063330</t>
  </si>
  <si>
    <t>Приложение № 2</t>
  </si>
  <si>
    <t>Приложение № 4</t>
  </si>
  <si>
    <t>Приложение № 5</t>
  </si>
  <si>
    <t>Выполнение работ по обустройству сезонного экологического лагеря «Хотого».</t>
  </si>
  <si>
    <t>Выполнение работ по облицовке фасада здания ГКУ «Ленский социально-реабилитационный центр для несовершеннолетних».</t>
  </si>
  <si>
    <t>Приобретение объектов недвижимости (1-комнатных квартир в количестве 3 шт.).</t>
  </si>
  <si>
    <t>1220100000</t>
  </si>
  <si>
    <t>1220200000</t>
  </si>
  <si>
    <t>Приобретение служебного жилого помещения специализированного жилищного фонда 1-комнатной  квартиры</t>
  </si>
  <si>
    <t>Выполнение работ по монтажу  системы охранно-пожарной сигнализации и системы управления эвакуацией на объекте: «Реконструкция здания под ГКУ «Ленский социальный  реабилитационный центр для несовершеннолетних».</t>
  </si>
  <si>
    <t xml:space="preserve">Выполнение работ по реконструкции здания аптеки под ГКУ «Ленский реабилитационный центр для несовершеннолетних»; ремонтные работы на объекте ГКУ «Ленский реабилитационный центр для несовершеннолетних»  </t>
  </si>
  <si>
    <t>Развитие кормопроизводства</t>
  </si>
  <si>
    <t>25А0000000</t>
  </si>
  <si>
    <t>701 1 13 01995 05 0039 130</t>
  </si>
  <si>
    <t>Санитарно-эпидемиологическое благополучие</t>
  </si>
  <si>
    <t>701 2 02 25497 05 0000 150</t>
  </si>
  <si>
    <t>Cубсидии на софинансирование капитальных вложений в объекты общего образования муниципальной собственности и (или) приобретения объектов недвижимого имущества в муниципальную собственность для организаций общего образования</t>
  </si>
  <si>
    <t>Субсидии бюджетам муниципальных районов на реализацию мероприятий по обеспечению жильем молодых семей</t>
  </si>
  <si>
    <t>20300L4970</t>
  </si>
  <si>
    <t xml:space="preserve">Реализация мероприятий по обеспечению жильем молодых семей </t>
  </si>
  <si>
    <t xml:space="preserve">Обеспечение пожарной безопасности, защита населения, территорий от чрезвычайных ситуаций, и гражданская оборона в Республике Саха </t>
  </si>
  <si>
    <t>Обеспечение безопасности жизнедеятельности населения Республики Саха (Якутия)</t>
  </si>
  <si>
    <t>Обеспечение пожарной безопасности, защита населения, территорий от чрезвычайных ситуаций, и гражданская оборона в Республике Саха (Якутия)</t>
  </si>
  <si>
    <t>Развитие предпринимательства</t>
  </si>
  <si>
    <t>Развитие сельского хозяйства и регулирование рынков сельскохозяйственной продукции, сырья и продовольствия Ленского района Республики Саха (Якутия)</t>
  </si>
  <si>
    <t>Развитие пищевой и перерабатывающей промышленности</t>
  </si>
  <si>
    <t>Реализация молодежной политики и патриотического воспитания граждан в Ленском районе</t>
  </si>
  <si>
    <t>Развитие гражданского общества и гармонизация межэтнических отношений в Ленском районе</t>
  </si>
  <si>
    <t>Обеспечение экологической безопасности на территории муниципального образования</t>
  </si>
  <si>
    <t>1290064214</t>
  </si>
  <si>
    <t>Школа на 50 учащихся в с. Натора Ленского района</t>
  </si>
  <si>
    <t>1290064213</t>
  </si>
  <si>
    <t>Школа-сад на 50/15 мест с интернатом на 15 мест в с. Толон Ленского района</t>
  </si>
  <si>
    <t>Общее образование: Образование, открытое в будущее Дошкольное образование</t>
  </si>
  <si>
    <t>Общее образование: Образование, открытое в будущее Общее образование</t>
  </si>
  <si>
    <t>701 1 13 02995 05 0000 130</t>
  </si>
  <si>
    <t xml:space="preserve">701 1 13 01000 00 0000 130
</t>
  </si>
  <si>
    <t xml:space="preserve">Доходы от оказания платных услуг (работ)
</t>
  </si>
  <si>
    <t>701 1 13 02000 00 0000 130</t>
  </si>
  <si>
    <t xml:space="preserve">Доходы от компенсации затрат государства
</t>
  </si>
  <si>
    <t>Прочие доходы от компенсации затрат бюджетов муниципальных районов</t>
  </si>
  <si>
    <t>000 1 16 00000 00 0000 000</t>
  </si>
  <si>
    <t>ШТРАФЫ, САНКЦИИ, ВОЗМЕЩЕНИЕ УЩЕРБА</t>
  </si>
  <si>
    <t>000 1 16 10123 01 0051 140</t>
  </si>
  <si>
    <t>Доходы от денежных взысканий (штрафов), поступающих в счет погашения задолженности, образовавшейся до 1 января 2020 года, подлежащие зачислению в бюджет муниципального образования по нормативам действующим в 2019 году (доходы бюджетов муниципальных районов за исключением доходов, направленных на формирование муниципального дорожного фонда, а также иных платежей в случае принятия решения финансовым органом муниципального образования о раздельном учете задолженности)</t>
  </si>
  <si>
    <t>Приложение № 1</t>
  </si>
  <si>
    <t xml:space="preserve">Оборудование площадок закрытого типа для сбора тбо в поселениях </t>
  </si>
  <si>
    <t>Подпрограмма "Обеспечение граждан доступным и комфортным жильем"</t>
  </si>
  <si>
    <t>Обеспечение прав граждан на участие в культурной жизни</t>
  </si>
  <si>
    <t xml:space="preserve">Руководство и управление в сфере установленных функций органов местного самоуправления </t>
  </si>
  <si>
    <t>Выполнение отдельных государственных полномочий по созданию административных комиссий</t>
  </si>
  <si>
    <t xml:space="preserve">Осуществление первичного воинского учета на территориях, где отсутствуют военные комиссариаты </t>
  </si>
  <si>
    <t xml:space="preserve">Выполнение отдельных государственных полномочий по государственной регистрации актов гражданского состояния </t>
  </si>
  <si>
    <t xml:space="preserve">Развитие сельского хозяйства и регулирование рынков сельскохозяйственной продукции, сырья и продовольствия </t>
  </si>
  <si>
    <t>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</si>
  <si>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 xml:space="preserve">Развитие образования </t>
  </si>
  <si>
    <t>1220163350</t>
  </si>
  <si>
    <t>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</t>
  </si>
  <si>
    <t>Педагог открытой школы</t>
  </si>
  <si>
    <t>Развитие образования</t>
  </si>
  <si>
    <t>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общеобразовательных организациях</t>
  </si>
  <si>
    <t>1220263020</t>
  </si>
  <si>
    <t>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</si>
  <si>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1220263030</t>
  </si>
  <si>
    <t>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</si>
  <si>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9960000000</t>
  </si>
  <si>
    <t>25К0000000</t>
  </si>
  <si>
    <t>Рост производства продукции отраслей агропромышленного комплекса</t>
  </si>
  <si>
    <t>1290000000</t>
  </si>
  <si>
    <t>Дети Арктики и Севера</t>
  </si>
  <si>
    <t>Организация отдыха детей в каникулярное время (за счет средств ГБ)</t>
  </si>
  <si>
    <t>9950071020</t>
  </si>
  <si>
    <t xml:space="preserve">Развитие здравоохранения </t>
  </si>
  <si>
    <t xml:space="preserve">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 </t>
  </si>
  <si>
    <t>Совершенствование системы территориального планирования Республики Саха (Якутия)</t>
  </si>
  <si>
    <t>1220163050</t>
  </si>
  <si>
    <t>Развитие социального обслуживания</t>
  </si>
  <si>
    <t>Охрана труда</t>
  </si>
  <si>
    <t>Выполнение отдельных государственных полномочий на бесплатный проезд детей-сирот и детей, оставшихся без попечения родителей, обучающихся в муниципальных образовательных учреждениях</t>
  </si>
  <si>
    <t>Выполнение отдельных государственных полномочий на санаторно-курортное лечение, летний труд и отдых детей-сирот и детей, оставшихся без попечения родителей</t>
  </si>
  <si>
    <t>Подпрограмма «Обеспечение граждан доступным и комфортным жильем»</t>
  </si>
  <si>
    <t>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</si>
  <si>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Выполнение отдельных государственных полномочий в области охраны труда</t>
  </si>
  <si>
    <t>Выполнение отдельных государственных полномочий по исполнению функций комиссий по делам несовершеннолетних и защите их прав</t>
  </si>
  <si>
    <t>Предоставление дотации на выравнивание бюджетной обеспеченности муниципальных образований (за счет средств ГБ)</t>
  </si>
  <si>
    <t>Общереспубликанское движение добрых дел "Моя Якутия  в 21 веке" (за счет средств МБ)</t>
  </si>
  <si>
    <t>9950091014</t>
  </si>
  <si>
    <t>Расходы в области спорта и физической культуры</t>
  </si>
  <si>
    <t>9950091017</t>
  </si>
  <si>
    <t>Расходы на исполнение судебных решений о взыскании из бюджета по искам юридических и физических лиц</t>
  </si>
  <si>
    <t>9960061020</t>
  </si>
  <si>
    <t>Иные дотации</t>
  </si>
  <si>
    <t>Предоставление дотации на поддержку мер по обеспечению сбалансированности местных бюджетов (за счет средств ГБ)</t>
  </si>
  <si>
    <t>701 2 02 29999 05 6269 150</t>
  </si>
  <si>
    <t>Cубсидии на софинансирование мероприятий муниципальных программ (подпрограмм) развития кормопроизводства</t>
  </si>
  <si>
    <t>25К0062690</t>
  </si>
  <si>
    <t>Софинансирование реализации мероприятий муниципальных программ (подпрограмм) развития кормопроизводства (за счет средств ГБ)</t>
  </si>
  <si>
    <t>2</t>
  </si>
  <si>
    <t xml:space="preserve"> Дотация бюджетам муниципальных районов на поддержку мер по обеспечению сбалансированности бюджетов</t>
  </si>
  <si>
    <t>3</t>
  </si>
  <si>
    <t>5</t>
  </si>
  <si>
    <t>6.1.</t>
  </si>
  <si>
    <t>6.7.</t>
  </si>
  <si>
    <t>6.8.</t>
  </si>
  <si>
    <t>6.9.</t>
  </si>
  <si>
    <t>6.10.</t>
  </si>
  <si>
    <t>6.11.</t>
  </si>
  <si>
    <t xml:space="preserve"> № 3-3</t>
  </si>
  <si>
    <t xml:space="preserve"> от 03 июля 2020 г.</t>
  </si>
  <si>
    <t>№ 3-3</t>
  </si>
  <si>
    <t>от  03 июля 2020 г.</t>
  </si>
  <si>
    <t>от 03 июля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</si>
</sst>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1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Calibri"/>
      <family val="2"/>
      <charset val="204"/>
    </font>
    <font>
      <b/>
      <i/>
      <sz val="11"/>
      <name val="Calibri"/>
      <family val="2"/>
      <charset val="204"/>
    </font>
    <font>
      <b/>
      <i/>
      <sz val="10"/>
      <name val="Calibri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theme="1"/>
      <name val="Arial"/>
      <family val="2"/>
      <charset val="204"/>
    </font>
    <font>
      <sz val="12"/>
      <name val="Arial Cyr"/>
      <charset val="204"/>
    </font>
    <font>
      <sz val="14"/>
      <color indexed="8"/>
      <name val="Times New Roman"/>
      <family val="1"/>
      <charset val="204"/>
    </font>
    <font>
      <sz val="12"/>
      <color rgb="FF000000"/>
      <name val="Arial Cyr"/>
      <charset val="204"/>
    </font>
    <font>
      <sz val="12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0000"/>
      <name val="Arial Cyr"/>
      <family val="2"/>
    </font>
    <font>
      <b/>
      <sz val="12"/>
      <color rgb="FF000000"/>
      <name val="Arial Cyr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 Cyr"/>
      <family val="2"/>
    </font>
    <font>
      <sz val="11"/>
      <name val="Calibri"/>
      <family val="2"/>
    </font>
    <font>
      <sz val="12"/>
      <name val="Arial Cyr"/>
      <family val="2"/>
    </font>
    <font>
      <sz val="12"/>
      <name val="Arial Cyr"/>
      <family val="2"/>
      <charset val="204"/>
    </font>
    <font>
      <b/>
      <sz val="12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2"/>
      <name val="Arial Cyr"/>
      <family val="2"/>
    </font>
    <font>
      <i/>
      <sz val="10"/>
      <color theme="1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Arial Cyr"/>
      <family val="2"/>
      <charset val="204"/>
    </font>
    <font>
      <sz val="12"/>
      <name val="Times New Roman"/>
      <family val="1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</font>
    <font>
      <sz val="10"/>
      <color theme="1"/>
      <name val="Arial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</patternFill>
    </fill>
    <fill>
      <patternFill patternType="solid">
        <fgColor rgb="FFFFFF99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9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3" applyNumberFormat="0" applyAlignment="0" applyProtection="0"/>
    <xf numFmtId="0" fontId="19" fillId="29" borderId="4" applyNumberFormat="0" applyAlignment="0" applyProtection="0"/>
    <xf numFmtId="0" fontId="20" fillId="29" borderId="3" applyNumberFormat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5" fillId="30" borderId="9" applyNumberFormat="0" applyAlignment="0" applyProtection="0"/>
    <xf numFmtId="0" fontId="26" fillId="0" borderId="0" applyNumberFormat="0" applyFill="0" applyBorder="0" applyAlignment="0" applyProtection="0"/>
    <xf numFmtId="0" fontId="27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32" borderId="0" applyNumberFormat="0" applyBorder="0" applyAlignment="0" applyProtection="0"/>
    <xf numFmtId="0" fontId="29" fillId="0" borderId="0" applyNumberFormat="0" applyFill="0" applyBorder="0" applyAlignment="0" applyProtection="0"/>
    <xf numFmtId="0" fontId="1" fillId="33" borderId="10" applyNumberFormat="0" applyFont="0" applyAlignment="0" applyProtection="0"/>
    <xf numFmtId="0" fontId="30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2" fillId="34" borderId="0" applyNumberFormat="0" applyBorder="0" applyAlignment="0" applyProtection="0"/>
    <xf numFmtId="0" fontId="7" fillId="3" borderId="0"/>
    <xf numFmtId="0" fontId="16" fillId="33" borderId="10" applyNumberFormat="0" applyFont="0" applyAlignment="0" applyProtection="0"/>
    <xf numFmtId="9" fontId="1" fillId="0" borderId="0" applyFont="0" applyFill="0" applyBorder="0" applyAlignment="0" applyProtection="0"/>
    <xf numFmtId="49" fontId="46" fillId="0" borderId="12">
      <alignment horizontal="center" vertical="top" shrinkToFit="1"/>
    </xf>
    <xf numFmtId="4" fontId="46" fillId="0" borderId="12">
      <alignment horizontal="right" vertical="top" shrinkToFit="1"/>
    </xf>
    <xf numFmtId="0" fontId="48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6" fillId="36" borderId="0"/>
    <xf numFmtId="0" fontId="46" fillId="0" borderId="0">
      <alignment horizontal="left" wrapText="1"/>
    </xf>
    <xf numFmtId="0" fontId="46" fillId="0" borderId="0">
      <alignment wrapText="1"/>
    </xf>
    <xf numFmtId="0" fontId="47" fillId="0" borderId="0">
      <alignment horizontal="center" wrapText="1"/>
    </xf>
    <xf numFmtId="0" fontId="47" fillId="0" borderId="0">
      <alignment horizontal="center"/>
    </xf>
    <xf numFmtId="0" fontId="46" fillId="0" borderId="0">
      <alignment horizontal="right"/>
    </xf>
    <xf numFmtId="0" fontId="46" fillId="36" borderId="18"/>
    <xf numFmtId="0" fontId="46" fillId="0" borderId="12">
      <alignment horizontal="center" vertical="center" wrapText="1"/>
    </xf>
    <xf numFmtId="0" fontId="46" fillId="36" borderId="19"/>
    <xf numFmtId="49" fontId="46" fillId="0" borderId="12">
      <alignment horizontal="center" vertical="top" shrinkToFit="1"/>
    </xf>
    <xf numFmtId="49" fontId="46" fillId="0" borderId="12">
      <alignment horizontal="left" vertical="top" wrapText="1" indent="2"/>
    </xf>
    <xf numFmtId="0" fontId="46" fillId="36" borderId="20"/>
    <xf numFmtId="0" fontId="50" fillId="0" borderId="12">
      <alignment horizontal="left"/>
    </xf>
    <xf numFmtId="49" fontId="50" fillId="0" borderId="12">
      <alignment horizontal="left" vertical="top" shrinkToFit="1"/>
    </xf>
    <xf numFmtId="0" fontId="46" fillId="36" borderId="20"/>
    <xf numFmtId="0" fontId="46" fillId="0" borderId="0"/>
    <xf numFmtId="0" fontId="46" fillId="0" borderId="12">
      <alignment horizontal="center" vertical="top" wrapText="1"/>
    </xf>
    <xf numFmtId="0" fontId="46" fillId="0" borderId="0">
      <alignment horizontal="left" wrapText="1"/>
    </xf>
    <xf numFmtId="0" fontId="46" fillId="0" borderId="12">
      <alignment horizontal="center" vertical="center" wrapText="1"/>
    </xf>
    <xf numFmtId="0" fontId="46" fillId="0" borderId="12">
      <alignment horizontal="center" vertical="center" wrapText="1"/>
    </xf>
    <xf numFmtId="49" fontId="50" fillId="0" borderId="12">
      <alignment horizontal="left" vertical="top" shrinkToFit="1"/>
    </xf>
    <xf numFmtId="4" fontId="50" fillId="33" borderId="12">
      <alignment horizontal="right" vertical="top" shrinkToFit="1"/>
    </xf>
    <xf numFmtId="4" fontId="46" fillId="0" borderId="12">
      <alignment horizontal="right" vertical="top" shrinkToFit="1"/>
    </xf>
    <xf numFmtId="0" fontId="46" fillId="0" borderId="12">
      <alignment horizontal="center" vertical="center" wrapText="1"/>
    </xf>
    <xf numFmtId="4" fontId="50" fillId="37" borderId="12">
      <alignment horizontal="right" vertical="top" shrinkToFit="1"/>
    </xf>
    <xf numFmtId="0" fontId="46" fillId="0" borderId="0">
      <alignment horizontal="left" wrapText="1"/>
    </xf>
    <xf numFmtId="0" fontId="46" fillId="0" borderId="0">
      <alignment horizontal="left" wrapText="1"/>
    </xf>
    <xf numFmtId="10" fontId="46" fillId="0" borderId="12">
      <alignment horizontal="right" vertical="top" shrinkToFit="1"/>
    </xf>
    <xf numFmtId="10" fontId="46" fillId="0" borderId="12">
      <alignment horizontal="center" vertical="top" shrinkToFit="1"/>
    </xf>
    <xf numFmtId="10" fontId="50" fillId="33" borderId="12">
      <alignment horizontal="right" vertical="top" shrinkToFit="1"/>
    </xf>
    <xf numFmtId="10" fontId="50" fillId="37" borderId="12">
      <alignment horizontal="center" vertical="top" shrinkToFit="1"/>
    </xf>
    <xf numFmtId="0" fontId="47" fillId="0" borderId="0">
      <alignment horizontal="center" wrapText="1"/>
    </xf>
    <xf numFmtId="0" fontId="47" fillId="0" borderId="0">
      <alignment horizontal="center" wrapText="1"/>
    </xf>
    <xf numFmtId="0" fontId="47" fillId="0" borderId="0">
      <alignment horizontal="center"/>
    </xf>
    <xf numFmtId="0" fontId="47" fillId="0" borderId="0">
      <alignment horizontal="center"/>
    </xf>
    <xf numFmtId="0" fontId="50" fillId="0" borderId="12">
      <alignment vertical="top" wrapText="1"/>
    </xf>
    <xf numFmtId="0" fontId="46" fillId="0" borderId="12">
      <alignment horizontal="left" vertical="top" wrapText="1"/>
    </xf>
    <xf numFmtId="4" fontId="50" fillId="38" borderId="12">
      <alignment horizontal="right" vertical="top" shrinkToFit="1"/>
    </xf>
    <xf numFmtId="4" fontId="50" fillId="38" borderId="12">
      <alignment horizontal="right" vertical="top" shrinkToFit="1"/>
    </xf>
    <xf numFmtId="10" fontId="50" fillId="38" borderId="12">
      <alignment horizontal="right" vertical="top" shrinkToFit="1"/>
    </xf>
    <xf numFmtId="10" fontId="50" fillId="38" borderId="12">
      <alignment horizontal="center" vertical="top" shrinkToFit="1"/>
    </xf>
    <xf numFmtId="0" fontId="51" fillId="0" borderId="0"/>
    <xf numFmtId="0" fontId="46" fillId="0" borderId="0"/>
    <xf numFmtId="0" fontId="46" fillId="0" borderId="0"/>
    <xf numFmtId="0" fontId="46" fillId="39" borderId="0"/>
    <xf numFmtId="0" fontId="46" fillId="39" borderId="18"/>
    <xf numFmtId="0" fontId="46" fillId="39" borderId="19"/>
    <xf numFmtId="0" fontId="46" fillId="0" borderId="12">
      <alignment horizontal="center" vertical="top" wrapText="1"/>
    </xf>
    <xf numFmtId="4" fontId="46" fillId="0" borderId="12">
      <alignment horizontal="right" vertical="top" shrinkToFit="1"/>
    </xf>
    <xf numFmtId="10" fontId="46" fillId="0" borderId="12">
      <alignment horizontal="center" vertical="top" shrinkToFit="1"/>
    </xf>
    <xf numFmtId="0" fontId="46" fillId="39" borderId="20"/>
    <xf numFmtId="49" fontId="50" fillId="0" borderId="12">
      <alignment horizontal="left" vertical="top" shrinkToFit="1"/>
    </xf>
    <xf numFmtId="4" fontId="50" fillId="37" borderId="12">
      <alignment horizontal="right" vertical="top" shrinkToFit="1"/>
    </xf>
    <xf numFmtId="10" fontId="50" fillId="37" borderId="12">
      <alignment horizontal="center" vertical="top" shrinkToFit="1"/>
    </xf>
    <xf numFmtId="0" fontId="46" fillId="0" borderId="0"/>
    <xf numFmtId="0" fontId="46" fillId="39" borderId="18">
      <alignment horizontal="left"/>
    </xf>
    <xf numFmtId="0" fontId="46" fillId="0" borderId="12">
      <alignment horizontal="left" vertical="top" wrapText="1"/>
    </xf>
    <xf numFmtId="4" fontId="50" fillId="38" borderId="12">
      <alignment horizontal="right" vertical="top" shrinkToFit="1"/>
    </xf>
    <xf numFmtId="10" fontId="50" fillId="38" borderId="12">
      <alignment horizontal="center" vertical="top" shrinkToFit="1"/>
    </xf>
    <xf numFmtId="0" fontId="46" fillId="39" borderId="19">
      <alignment horizontal="left"/>
    </xf>
    <xf numFmtId="0" fontId="46" fillId="39" borderId="20">
      <alignment horizontal="left"/>
    </xf>
    <xf numFmtId="0" fontId="46" fillId="39" borderId="0">
      <alignment horizontal="left"/>
    </xf>
  </cellStyleXfs>
  <cellXfs count="421">
    <xf numFmtId="0" fontId="0" fillId="0" borderId="0" xfId="0"/>
    <xf numFmtId="0" fontId="6" fillId="0" borderId="0" xfId="0" applyFont="1"/>
    <xf numFmtId="0" fontId="2" fillId="0" borderId="0" xfId="0" applyFont="1"/>
    <xf numFmtId="0" fontId="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4" fontId="0" fillId="0" borderId="0" xfId="0" applyNumberFormat="1"/>
    <xf numFmtId="0" fontId="24" fillId="0" borderId="0" xfId="0" applyFont="1"/>
    <xf numFmtId="0" fontId="33" fillId="0" borderId="0" xfId="0" applyFont="1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wrapText="1"/>
    </xf>
    <xf numFmtId="0" fontId="6" fillId="35" borderId="0" xfId="0" applyFont="1" applyFill="1"/>
    <xf numFmtId="0" fontId="34" fillId="0" borderId="1" xfId="0" applyFont="1" applyBorder="1" applyAlignment="1">
      <alignment wrapText="1" shrinkToFit="1"/>
    </xf>
    <xf numFmtId="0" fontId="35" fillId="0" borderId="0" xfId="0" applyFont="1"/>
    <xf numFmtId="49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 applyFont="1"/>
    <xf numFmtId="4" fontId="24" fillId="0" borderId="0" xfId="0" applyNumberFormat="1" applyFont="1"/>
    <xf numFmtId="49" fontId="3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/>
    </xf>
    <xf numFmtId="0" fontId="39" fillId="0" borderId="0" xfId="0" applyFont="1"/>
    <xf numFmtId="0" fontId="33" fillId="35" borderId="0" xfId="0" applyFont="1" applyFill="1"/>
    <xf numFmtId="4" fontId="33" fillId="35" borderId="0" xfId="0" applyNumberFormat="1" applyFont="1" applyFill="1"/>
    <xf numFmtId="4" fontId="33" fillId="0" borderId="0" xfId="0" applyNumberFormat="1" applyFont="1"/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" fontId="34" fillId="0" borderId="1" xfId="0" applyNumberFormat="1" applyFont="1" applyBorder="1"/>
    <xf numFmtId="4" fontId="0" fillId="35" borderId="0" xfId="0" applyNumberFormat="1" applyFill="1"/>
    <xf numFmtId="0" fontId="0" fillId="35" borderId="0" xfId="0" applyFill="1"/>
    <xf numFmtId="4" fontId="24" fillId="35" borderId="0" xfId="0" applyNumberFormat="1" applyFont="1" applyFill="1"/>
    <xf numFmtId="0" fontId="24" fillId="35" borderId="0" xfId="0" applyFont="1" applyFill="1"/>
    <xf numFmtId="4" fontId="4" fillId="0" borderId="1" xfId="0" applyNumberFormat="1" applyFont="1" applyBorder="1" applyAlignment="1">
      <alignment vertical="top" wrapText="1"/>
    </xf>
    <xf numFmtId="4" fontId="33" fillId="0" borderId="1" xfId="0" applyNumberFormat="1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4" fontId="31" fillId="0" borderId="0" xfId="0" applyNumberFormat="1" applyFont="1"/>
    <xf numFmtId="0" fontId="34" fillId="0" borderId="1" xfId="0" applyFont="1" applyBorder="1"/>
    <xf numFmtId="4" fontId="42" fillId="0" borderId="0" xfId="0" applyNumberFormat="1" applyFont="1"/>
    <xf numFmtId="0" fontId="44" fillId="0" borderId="0" xfId="0" applyFont="1"/>
    <xf numFmtId="4" fontId="0" fillId="35" borderId="0" xfId="0" applyNumberFormat="1" applyFont="1" applyFill="1"/>
    <xf numFmtId="0" fontId="0" fillId="35" borderId="0" xfId="0" applyFont="1" applyFill="1"/>
    <xf numFmtId="4" fontId="44" fillId="35" borderId="0" xfId="0" applyNumberFormat="1" applyFont="1" applyFill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1" fillId="0" borderId="0" xfId="0" applyFont="1"/>
    <xf numFmtId="4" fontId="31" fillId="35" borderId="0" xfId="0" applyNumberFormat="1" applyFont="1" applyFill="1"/>
    <xf numFmtId="0" fontId="34" fillId="0" borderId="1" xfId="0" applyFont="1" applyBorder="1" applyAlignment="1">
      <alignment horizontal="center" vertical="center" wrapText="1" shrinkToFit="1"/>
    </xf>
    <xf numFmtId="0" fontId="34" fillId="0" borderId="0" xfId="0" applyFont="1"/>
    <xf numFmtId="0" fontId="15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center" vertical="top" wrapText="1"/>
    </xf>
    <xf numFmtId="4" fontId="34" fillId="0" borderId="0" xfId="0" applyNumberFormat="1" applyFont="1" applyAlignment="1">
      <alignment vertical="top"/>
    </xf>
    <xf numFmtId="0" fontId="14" fillId="3" borderId="1" xfId="36" applyFont="1" applyFill="1" applyBorder="1" applyAlignment="1">
      <alignment horizontal="left" vertical="top" shrinkToFit="1"/>
    </xf>
    <xf numFmtId="0" fontId="14" fillId="3" borderId="1" xfId="36" applyFont="1" applyFill="1" applyBorder="1" applyAlignment="1">
      <alignment horizontal="left" vertical="top" wrapText="1"/>
    </xf>
    <xf numFmtId="0" fontId="15" fillId="0" borderId="1" xfId="36" applyFont="1" applyBorder="1" applyAlignment="1">
      <alignment horizontal="justify" vertical="top" wrapText="1"/>
    </xf>
    <xf numFmtId="4" fontId="43" fillId="0" borderId="0" xfId="0" applyNumberFormat="1" applyFont="1" applyAlignment="1">
      <alignment vertical="top"/>
    </xf>
    <xf numFmtId="4" fontId="31" fillId="0" borderId="0" xfId="0" applyNumberFormat="1" applyFont="1" applyAlignment="1">
      <alignment vertical="top"/>
    </xf>
    <xf numFmtId="0" fontId="14" fillId="0" borderId="1" xfId="36" applyFont="1" applyBorder="1" applyAlignment="1">
      <alignment vertical="top" wrapText="1"/>
    </xf>
    <xf numFmtId="0" fontId="14" fillId="0" borderId="1" xfId="36" applyFont="1" applyBorder="1" applyAlignment="1">
      <alignment horizontal="justify" vertical="top" wrapText="1"/>
    </xf>
    <xf numFmtId="4" fontId="54" fillId="0" borderId="0" xfId="0" applyNumberFormat="1" applyFont="1" applyAlignment="1">
      <alignment vertical="top"/>
    </xf>
    <xf numFmtId="49" fontId="15" fillId="0" borderId="1" xfId="36" applyNumberFormat="1" applyFont="1" applyBorder="1" applyAlignment="1">
      <alignment vertical="top" wrapText="1"/>
    </xf>
    <xf numFmtId="0" fontId="15" fillId="3" borderId="1" xfId="36" applyFont="1" applyFill="1" applyBorder="1" applyAlignment="1">
      <alignment horizontal="left" vertical="top" shrinkToFit="1"/>
    </xf>
    <xf numFmtId="0" fontId="15" fillId="3" borderId="1" xfId="36" applyFont="1" applyFill="1" applyBorder="1" applyAlignment="1">
      <alignment horizontal="left" vertical="top" wrapText="1"/>
    </xf>
    <xf numFmtId="0" fontId="14" fillId="0" borderId="1" xfId="36" applyFont="1" applyBorder="1" applyAlignment="1">
      <alignment horizontal="right" vertical="top" wrapText="1"/>
    </xf>
    <xf numFmtId="49" fontId="14" fillId="2" borderId="1" xfId="36" applyNumberFormat="1" applyFont="1" applyFill="1" applyBorder="1" applyAlignment="1">
      <alignment horizontal="left" vertical="top" shrinkToFit="1"/>
    </xf>
    <xf numFmtId="0" fontId="14" fillId="2" borderId="1" xfId="36" applyFont="1" applyFill="1" applyBorder="1" applyAlignment="1">
      <alignment horizontal="left" vertical="top" wrapText="1"/>
    </xf>
    <xf numFmtId="49" fontId="15" fillId="0" borderId="1" xfId="36" applyNumberFormat="1" applyFont="1" applyFill="1" applyBorder="1" applyAlignment="1">
      <alignment horizontal="left" vertical="top" shrinkToFit="1"/>
    </xf>
    <xf numFmtId="0" fontId="15" fillId="0" borderId="1" xfId="36" applyFont="1" applyFill="1" applyBorder="1" applyAlignment="1">
      <alignment horizontal="left" vertical="top" wrapText="1"/>
    </xf>
    <xf numFmtId="4" fontId="33" fillId="0" borderId="0" xfId="0" applyNumberFormat="1" applyFont="1" applyAlignment="1">
      <alignment vertical="top"/>
    </xf>
    <xf numFmtId="49" fontId="40" fillId="3" borderId="12" xfId="237" applyNumberFormat="1" applyFont="1" applyFill="1" applyBorder="1" applyAlignment="1">
      <alignment vertical="top" shrinkToFit="1"/>
    </xf>
    <xf numFmtId="49" fontId="15" fillId="2" borderId="1" xfId="36" applyNumberFormat="1" applyFont="1" applyFill="1" applyBorder="1" applyAlignment="1">
      <alignment vertical="top" shrinkToFit="1"/>
    </xf>
    <xf numFmtId="0" fontId="15" fillId="2" borderId="1" xfId="36" applyFont="1" applyFill="1" applyBorder="1" applyAlignment="1">
      <alignment horizontal="left" vertical="top" wrapText="1"/>
    </xf>
    <xf numFmtId="4" fontId="3" fillId="0" borderId="0" xfId="0" applyNumberFormat="1" applyFont="1" applyAlignment="1">
      <alignment vertical="top"/>
    </xf>
    <xf numFmtId="49" fontId="38" fillId="3" borderId="1" xfId="0" applyNumberFormat="1" applyFont="1" applyFill="1" applyBorder="1" applyAlignment="1">
      <alignment horizontal="left" vertical="top" shrinkToFit="1"/>
    </xf>
    <xf numFmtId="0" fontId="38" fillId="3" borderId="1" xfId="0" applyFont="1" applyFill="1" applyBorder="1" applyAlignment="1">
      <alignment horizontal="left" vertical="top" wrapText="1"/>
    </xf>
    <xf numFmtId="49" fontId="15" fillId="2" borderId="1" xfId="36" applyNumberFormat="1" applyFont="1" applyFill="1" applyBorder="1" applyAlignment="1">
      <alignment horizontal="left" vertical="top" shrinkToFit="1"/>
    </xf>
    <xf numFmtId="0" fontId="36" fillId="2" borderId="1" xfId="36" applyFont="1" applyFill="1" applyBorder="1" applyAlignment="1">
      <alignment horizontal="left" vertical="top" shrinkToFit="1"/>
    </xf>
    <xf numFmtId="0" fontId="36" fillId="2" borderId="1" xfId="36" applyFont="1" applyFill="1" applyBorder="1" applyAlignment="1">
      <alignment horizontal="right" vertical="top" shrinkToFit="1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4" fontId="0" fillId="0" borderId="0" xfId="0" applyNumberFormat="1" applyAlignment="1">
      <alignment wrapText="1"/>
    </xf>
    <xf numFmtId="4" fontId="35" fillId="0" borderId="0" xfId="0" applyNumberFormat="1" applyFont="1"/>
    <xf numFmtId="4" fontId="2" fillId="0" borderId="0" xfId="0" applyNumberFormat="1" applyFont="1"/>
    <xf numFmtId="0" fontId="44" fillId="0" borderId="0" xfId="0" applyFont="1" applyFill="1"/>
    <xf numFmtId="4" fontId="44" fillId="0" borderId="0" xfId="0" applyNumberFormat="1" applyFont="1"/>
    <xf numFmtId="0" fontId="0" fillId="0" borderId="0" xfId="0" applyAlignment="1">
      <alignment vertical="center" wrapText="1"/>
    </xf>
    <xf numFmtId="4" fontId="55" fillId="35" borderId="0" xfId="0" applyNumberFormat="1" applyFont="1" applyFill="1"/>
    <xf numFmtId="0" fontId="55" fillId="35" borderId="0" xfId="0" applyFont="1" applyFill="1"/>
    <xf numFmtId="4" fontId="55" fillId="0" borderId="0" xfId="0" applyNumberFormat="1" applyFont="1"/>
    <xf numFmtId="0" fontId="55" fillId="0" borderId="0" xfId="0" applyFont="1"/>
    <xf numFmtId="49" fontId="15" fillId="0" borderId="22" xfId="0" applyNumberFormat="1" applyFont="1" applyFill="1" applyBorder="1" applyAlignment="1">
      <alignment horizontal="left" vertical="center" wrapText="1" shrinkToFit="1"/>
    </xf>
    <xf numFmtId="0" fontId="44" fillId="35" borderId="0" xfId="0" applyFont="1" applyFill="1"/>
    <xf numFmtId="0" fontId="15" fillId="0" borderId="22" xfId="0" applyFont="1" applyFill="1" applyBorder="1" applyAlignment="1">
      <alignment horizontal="left" vertical="center" wrapText="1" shrinkToFit="1"/>
    </xf>
    <xf numFmtId="49" fontId="15" fillId="0" borderId="22" xfId="0" applyNumberFormat="1" applyFont="1" applyFill="1" applyBorder="1" applyAlignment="1">
      <alignment horizontal="left" vertical="center" wrapText="1"/>
    </xf>
    <xf numFmtId="49" fontId="38" fillId="35" borderId="1" xfId="0" applyNumberFormat="1" applyFont="1" applyFill="1" applyBorder="1" applyAlignment="1">
      <alignment horizontal="left" vertical="top" shrinkToFit="1"/>
    </xf>
    <xf numFmtId="0" fontId="38" fillId="35" borderId="1" xfId="0" applyFont="1" applyFill="1" applyBorder="1" applyAlignment="1">
      <alignment horizontal="left" vertical="top" wrapText="1"/>
    </xf>
    <xf numFmtId="3" fontId="6" fillId="0" borderId="0" xfId="0" applyNumberFormat="1" applyFont="1"/>
    <xf numFmtId="3" fontId="6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center" vertical="top" wrapText="1"/>
    </xf>
    <xf numFmtId="3" fontId="0" fillId="0" borderId="0" xfId="0" applyNumberFormat="1"/>
    <xf numFmtId="3" fontId="39" fillId="0" borderId="0" xfId="0" applyNumberFormat="1" applyFont="1"/>
    <xf numFmtId="3" fontId="7" fillId="35" borderId="0" xfId="0" applyNumberFormat="1" applyFont="1" applyFill="1"/>
    <xf numFmtId="3" fontId="24" fillId="0" borderId="0" xfId="0" applyNumberFormat="1" applyFont="1"/>
    <xf numFmtId="3" fontId="34" fillId="0" borderId="1" xfId="0" applyNumberFormat="1" applyFont="1" applyBorder="1" applyAlignment="1">
      <alignment horizontal="center" vertical="center" wrapText="1" shrinkToFit="1"/>
    </xf>
    <xf numFmtId="0" fontId="37" fillId="0" borderId="0" xfId="0" applyFont="1" applyAlignment="1">
      <alignment horizontal="right"/>
    </xf>
    <xf numFmtId="2" fontId="34" fillId="0" borderId="1" xfId="0" applyNumberFormat="1" applyFont="1" applyBorder="1" applyAlignment="1">
      <alignment wrapText="1" shrinkToFit="1"/>
    </xf>
    <xf numFmtId="0" fontId="33" fillId="0" borderId="1" xfId="0" applyFont="1" applyBorder="1"/>
    <xf numFmtId="0" fontId="33" fillId="0" borderId="1" xfId="0" applyFont="1" applyBorder="1" applyAlignment="1">
      <alignment horizontal="left" vertical="center" wrapText="1" shrinkToFit="1"/>
    </xf>
    <xf numFmtId="0" fontId="58" fillId="0" borderId="1" xfId="0" applyFont="1" applyBorder="1" applyAlignment="1">
      <alignment vertical="top"/>
    </xf>
    <xf numFmtId="2" fontId="58" fillId="0" borderId="1" xfId="0" applyNumberFormat="1" applyFont="1" applyBorder="1" applyAlignment="1">
      <alignment vertical="top" wrapText="1" shrinkToFit="1"/>
    </xf>
    <xf numFmtId="0" fontId="59" fillId="0" borderId="0" xfId="0" applyFont="1" applyAlignment="1">
      <alignment vertical="top"/>
    </xf>
    <xf numFmtId="4" fontId="37" fillId="0" borderId="1" xfId="0" applyNumberFormat="1" applyFont="1" applyBorder="1"/>
    <xf numFmtId="4" fontId="34" fillId="0" borderId="1" xfId="0" applyNumberFormat="1" applyFont="1" applyBorder="1" applyAlignment="1">
      <alignment horizontal="right"/>
    </xf>
    <xf numFmtId="4" fontId="15" fillId="0" borderId="1" xfId="0" applyNumberFormat="1" applyFont="1" applyBorder="1" applyAlignment="1">
      <alignment wrapText="1"/>
    </xf>
    <xf numFmtId="4" fontId="14" fillId="0" borderId="1" xfId="0" applyNumberFormat="1" applyFont="1" applyFill="1" applyBorder="1" applyAlignment="1">
      <alignment horizontal="right"/>
    </xf>
    <xf numFmtId="4" fontId="15" fillId="0" borderId="1" xfId="0" applyNumberFormat="1" applyFont="1" applyFill="1" applyBorder="1" applyAlignment="1">
      <alignment horizontal="right"/>
    </xf>
    <xf numFmtId="49" fontId="15" fillId="0" borderId="1" xfId="0" applyNumberFormat="1" applyFont="1" applyFill="1" applyBorder="1" applyAlignment="1">
      <alignment wrapText="1" shrinkToFit="1"/>
    </xf>
    <xf numFmtId="4" fontId="15" fillId="0" borderId="1" xfId="0" applyNumberFormat="1" applyFont="1" applyFill="1" applyBorder="1"/>
    <xf numFmtId="4" fontId="14" fillId="0" borderId="1" xfId="0" applyNumberFormat="1" applyFont="1" applyFill="1" applyBorder="1"/>
    <xf numFmtId="3" fontId="15" fillId="0" borderId="0" xfId="0" applyNumberFormat="1" applyFont="1"/>
    <xf numFmtId="4" fontId="15" fillId="0" borderId="1" xfId="0" applyNumberFormat="1" applyFont="1" applyFill="1" applyBorder="1" applyAlignment="1"/>
    <xf numFmtId="0" fontId="14" fillId="0" borderId="1" xfId="0" applyFont="1" applyFill="1" applyBorder="1" applyAlignment="1">
      <alignment wrapText="1" shrinkToFit="1"/>
    </xf>
    <xf numFmtId="49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wrapText="1" shrinkToFit="1"/>
    </xf>
    <xf numFmtId="49" fontId="15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15" fillId="0" borderId="15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wrapText="1" shrinkToFit="1"/>
    </xf>
    <xf numFmtId="0" fontId="14" fillId="0" borderId="1" xfId="0" applyFont="1" applyFill="1" applyBorder="1" applyAlignment="1">
      <alignment horizontal="center" vertical="center"/>
    </xf>
    <xf numFmtId="0" fontId="56" fillId="0" borderId="1" xfId="0" applyFont="1" applyFill="1" applyBorder="1"/>
    <xf numFmtId="0" fontId="15" fillId="0" borderId="1" xfId="0" applyFont="1" applyFill="1" applyBorder="1" applyAlignment="1">
      <alignment horizontal="center" vertical="center"/>
    </xf>
    <xf numFmtId="4" fontId="0" fillId="0" borderId="1" xfId="0" applyNumberFormat="1" applyBorder="1"/>
    <xf numFmtId="4" fontId="3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 applyAlignment="1">
      <alignment wrapText="1"/>
    </xf>
    <xf numFmtId="4" fontId="33" fillId="0" borderId="1" xfId="0" applyNumberFormat="1" applyFont="1" applyBorder="1" applyAlignment="1">
      <alignment horizontal="right" vertical="center" wrapText="1" shrinkToFit="1"/>
    </xf>
    <xf numFmtId="4" fontId="34" fillId="0" borderId="1" xfId="0" applyNumberFormat="1" applyFont="1" applyBorder="1" applyAlignment="1">
      <alignment horizontal="right" wrapText="1" shrinkToFit="1"/>
    </xf>
    <xf numFmtId="4" fontId="58" fillId="0" borderId="1" xfId="0" applyNumberFormat="1" applyFont="1" applyBorder="1" applyAlignment="1">
      <alignment vertical="top" wrapText="1" shrinkToFit="1"/>
    </xf>
    <xf numFmtId="4" fontId="34" fillId="0" borderId="1" xfId="0" applyNumberFormat="1" applyFont="1" applyFill="1" applyBorder="1" applyAlignment="1">
      <alignment vertical="center" wrapText="1"/>
    </xf>
    <xf numFmtId="0" fontId="14" fillId="0" borderId="1" xfId="236" applyFont="1" applyFill="1" applyBorder="1" applyAlignment="1">
      <alignment horizontal="left" vertical="center" wrapText="1" shrinkToFit="1"/>
    </xf>
    <xf numFmtId="4" fontId="38" fillId="0" borderId="1" xfId="0" applyNumberFormat="1" applyFont="1" applyFill="1" applyBorder="1" applyAlignment="1">
      <alignment horizontal="right" shrinkToFit="1"/>
    </xf>
    <xf numFmtId="49" fontId="14" fillId="0" borderId="1" xfId="155" applyNumberFormat="1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left" vertical="center" wrapText="1" shrinkToFit="1"/>
    </xf>
    <xf numFmtId="49" fontId="14" fillId="0" borderId="1" xfId="0" applyNumberFormat="1" applyFont="1" applyFill="1" applyBorder="1" applyAlignment="1">
      <alignment horizontal="left" vertical="center" wrapText="1" shrinkToFit="1"/>
    </xf>
    <xf numFmtId="49" fontId="14" fillId="0" borderId="1" xfId="0" applyNumberFormat="1" applyFont="1" applyFill="1" applyBorder="1" applyAlignment="1">
      <alignment horizontal="left" vertical="center" wrapText="1"/>
    </xf>
    <xf numFmtId="4" fontId="45" fillId="0" borderId="0" xfId="0" applyNumberFormat="1" applyFont="1"/>
    <xf numFmtId="0" fontId="45" fillId="0" borderId="0" xfId="0" applyFont="1"/>
    <xf numFmtId="4" fontId="62" fillId="0" borderId="0" xfId="0" applyNumberFormat="1" applyFont="1"/>
    <xf numFmtId="0" fontId="62" fillId="0" borderId="0" xfId="0" applyFont="1"/>
    <xf numFmtId="49" fontId="14" fillId="0" borderId="1" xfId="0" applyNumberFormat="1" applyFont="1" applyFill="1" applyBorder="1" applyAlignment="1">
      <alignment horizontal="center" wrapText="1" shrinkToFit="1"/>
    </xf>
    <xf numFmtId="49" fontId="15" fillId="0" borderId="1" xfId="0" applyNumberFormat="1" applyFont="1" applyFill="1" applyBorder="1" applyAlignment="1">
      <alignment horizontal="center" wrapText="1" shrinkToFit="1"/>
    </xf>
    <xf numFmtId="49" fontId="15" fillId="0" borderId="15" xfId="0" applyNumberFormat="1" applyFont="1" applyFill="1" applyBorder="1" applyAlignment="1">
      <alignment wrapText="1" shrinkToFit="1"/>
    </xf>
    <xf numFmtId="49" fontId="15" fillId="0" borderId="15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wrapText="1"/>
    </xf>
    <xf numFmtId="4" fontId="44" fillId="0" borderId="0" xfId="0" applyNumberFormat="1" applyFont="1" applyFill="1" applyBorder="1"/>
    <xf numFmtId="49" fontId="53" fillId="0" borderId="1" xfId="240" applyNumberFormat="1" applyFont="1" applyFill="1" applyBorder="1" applyAlignment="1" applyProtection="1">
      <alignment horizontal="center" shrinkToFit="1"/>
      <protection locked="0"/>
    </xf>
    <xf numFmtId="0" fontId="14" fillId="0" borderId="1" xfId="0" applyFont="1" applyFill="1" applyBorder="1"/>
    <xf numFmtId="49" fontId="14" fillId="0" borderId="1" xfId="0" quotePrefix="1" applyNumberFormat="1" applyFont="1" applyFill="1" applyBorder="1" applyAlignment="1">
      <alignment wrapText="1" shrinkToFi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15" fillId="0" borderId="1" xfId="36" applyFont="1" applyBorder="1" applyAlignment="1">
      <alignment vertical="top" wrapText="1"/>
    </xf>
    <xf numFmtId="4" fontId="14" fillId="3" borderId="1" xfId="36" applyNumberFormat="1" applyFont="1" applyFill="1" applyBorder="1" applyAlignment="1" applyProtection="1">
      <alignment horizontal="right" vertical="top" shrinkToFit="1"/>
      <protection locked="0"/>
    </xf>
    <xf numFmtId="4" fontId="41" fillId="0" borderId="13" xfId="275" applyNumberFormat="1" applyFont="1" applyFill="1" applyBorder="1" applyAlignment="1" applyProtection="1">
      <alignment horizontal="right" vertical="top" shrinkToFit="1"/>
    </xf>
    <xf numFmtId="4" fontId="15" fillId="3" borderId="1" xfId="36" applyNumberFormat="1" applyFont="1" applyFill="1" applyBorder="1" applyAlignment="1" applyProtection="1">
      <alignment horizontal="right" vertical="top" shrinkToFit="1"/>
      <protection locked="0"/>
    </xf>
    <xf numFmtId="0" fontId="15" fillId="0" borderId="15" xfId="36" applyFont="1" applyBorder="1" applyAlignment="1">
      <alignment vertical="top" wrapText="1"/>
    </xf>
    <xf numFmtId="0" fontId="15" fillId="35" borderId="15" xfId="36" applyFont="1" applyFill="1" applyBorder="1" applyAlignment="1">
      <alignment vertical="top" wrapText="1"/>
    </xf>
    <xf numFmtId="4" fontId="15" fillId="3" borderId="15" xfId="36" applyNumberFormat="1" applyFont="1" applyFill="1" applyBorder="1" applyAlignment="1" applyProtection="1">
      <alignment vertical="top" shrinkToFit="1"/>
      <protection locked="0"/>
    </xf>
    <xf numFmtId="0" fontId="15" fillId="3" borderId="0" xfId="36" applyFont="1" applyFill="1" applyBorder="1" applyAlignment="1">
      <alignment horizontal="left" vertical="top" wrapText="1"/>
    </xf>
    <xf numFmtId="4" fontId="14" fillId="2" borderId="1" xfId="36" applyNumberFormat="1" applyFont="1" applyFill="1" applyBorder="1" applyAlignment="1" applyProtection="1">
      <alignment horizontal="right" vertical="top" shrinkToFit="1"/>
      <protection locked="0"/>
    </xf>
    <xf numFmtId="4" fontId="15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36" fillId="2" borderId="1" xfId="36" applyNumberFormat="1" applyFont="1" applyFill="1" applyBorder="1" applyAlignment="1" applyProtection="1">
      <alignment horizontal="right" vertical="top" shrinkToFit="1"/>
      <protection locked="0"/>
    </xf>
    <xf numFmtId="4" fontId="3" fillId="0" borderId="1" xfId="0" applyNumberFormat="1" applyFont="1" applyBorder="1"/>
    <xf numFmtId="0" fontId="7" fillId="0" borderId="0" xfId="0" applyFont="1" applyFill="1"/>
    <xf numFmtId="0" fontId="60" fillId="0" borderId="0" xfId="0" applyFont="1" applyFill="1"/>
    <xf numFmtId="0" fontId="4" fillId="0" borderId="1" xfId="0" applyFont="1" applyBorder="1" applyAlignment="1">
      <alignment horizontal="center" vertical="top" wrapText="1"/>
    </xf>
    <xf numFmtId="4" fontId="14" fillId="0" borderId="2" xfId="0" applyNumberFormat="1" applyFont="1" applyFill="1" applyBorder="1" applyAlignment="1">
      <alignment horizontal="right"/>
    </xf>
    <xf numFmtId="0" fontId="37" fillId="0" borderId="1" xfId="0" applyFont="1" applyBorder="1" applyAlignment="1">
      <alignment wrapText="1"/>
    </xf>
    <xf numFmtId="4" fontId="37" fillId="0" borderId="1" xfId="0" applyNumberFormat="1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5" fillId="0" borderId="1" xfId="0" applyFont="1" applyBorder="1"/>
    <xf numFmtId="49" fontId="15" fillId="0" borderId="1" xfId="0" applyNumberFormat="1" applyFont="1" applyFill="1" applyBorder="1" applyAlignment="1">
      <alignment horizontal="left" vertical="center" wrapText="1" shrinkToFit="1"/>
    </xf>
    <xf numFmtId="49" fontId="15" fillId="0" borderId="2" xfId="0" applyNumberFormat="1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15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34" fillId="0" borderId="1" xfId="0" applyNumberFormat="1" applyFont="1" applyFill="1" applyBorder="1" applyAlignment="1">
      <alignment vertical="top"/>
    </xf>
    <xf numFmtId="4" fontId="38" fillId="0" borderId="12" xfId="237" applyNumberFormat="1" applyFont="1" applyFill="1" applyBorder="1" applyAlignment="1">
      <alignment horizontal="right" vertical="top" shrinkToFit="1"/>
    </xf>
    <xf numFmtId="4" fontId="5" fillId="0" borderId="0" xfId="0" applyNumberFormat="1" applyFont="1" applyAlignment="1"/>
    <xf numFmtId="4" fontId="6" fillId="0" borderId="0" xfId="0" applyNumberFormat="1" applyFont="1" applyAlignment="1"/>
    <xf numFmtId="0" fontId="15" fillId="0" borderId="1" xfId="36" applyFont="1" applyFill="1" applyBorder="1" applyAlignment="1">
      <alignment horizontal="justify" vertical="top" wrapText="1"/>
    </xf>
    <xf numFmtId="4" fontId="7" fillId="0" borderId="0" xfId="0" applyNumberFormat="1" applyFont="1" applyFill="1"/>
    <xf numFmtId="4" fontId="44" fillId="0" borderId="0" xfId="0" applyNumberFormat="1" applyFont="1" applyFill="1"/>
    <xf numFmtId="4" fontId="60" fillId="0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15" fillId="0" borderId="1" xfId="0" applyNumberFormat="1" applyFont="1" applyFill="1" applyBorder="1" applyAlignment="1">
      <alignment horizontal="center" vertical="top" wrapText="1"/>
    </xf>
    <xf numFmtId="4" fontId="14" fillId="0" borderId="1" xfId="0" applyNumberFormat="1" applyFont="1" applyFill="1" applyBorder="1" applyAlignment="1">
      <alignment horizontal="right" vertical="top" wrapText="1"/>
    </xf>
    <xf numFmtId="4" fontId="55" fillId="0" borderId="0" xfId="0" applyNumberFormat="1" applyFont="1" applyFill="1"/>
    <xf numFmtId="0" fontId="55" fillId="0" borderId="0" xfId="0" applyFont="1" applyFill="1"/>
    <xf numFmtId="0" fontId="38" fillId="0" borderId="1" xfId="0" applyNumberFormat="1" applyFont="1" applyFill="1" applyBorder="1" applyAlignment="1">
      <alignment horizontal="left" vertical="top" wrapText="1" shrinkToFit="1"/>
    </xf>
    <xf numFmtId="4" fontId="15" fillId="0" borderId="2" xfId="0" applyNumberFormat="1" applyFont="1" applyFill="1" applyBorder="1" applyAlignment="1">
      <alignment horizontal="right"/>
    </xf>
    <xf numFmtId="2" fontId="14" fillId="0" borderId="1" xfId="0" applyNumberFormat="1" applyFont="1" applyFill="1" applyBorder="1" applyAlignment="1">
      <alignment wrapText="1" shrinkToFit="1"/>
    </xf>
    <xf numFmtId="0" fontId="7" fillId="0" borderId="1" xfId="0" applyFont="1" applyFill="1" applyBorder="1"/>
    <xf numFmtId="4" fontId="14" fillId="0" borderId="1" xfId="0" applyNumberFormat="1" applyFont="1" applyFill="1" applyBorder="1" applyAlignment="1">
      <alignment wrapText="1"/>
    </xf>
    <xf numFmtId="4" fontId="62" fillId="0" borderId="0" xfId="0" applyNumberFormat="1" applyFont="1" applyFill="1"/>
    <xf numFmtId="0" fontId="62" fillId="0" borderId="0" xfId="0" applyFont="1" applyFill="1"/>
    <xf numFmtId="4" fontId="45" fillId="0" borderId="0" xfId="0" applyNumberFormat="1" applyFont="1" applyFill="1"/>
    <xf numFmtId="0" fontId="45" fillId="0" borderId="0" xfId="0" applyFont="1" applyFill="1"/>
    <xf numFmtId="0" fontId="15" fillId="0" borderId="0" xfId="0" applyFont="1" applyFill="1" applyAlignment="1">
      <alignment wrapText="1"/>
    </xf>
    <xf numFmtId="4" fontId="15" fillId="0" borderId="0" xfId="0" applyNumberFormat="1" applyFont="1" applyFill="1" applyAlignment="1">
      <alignment wrapText="1"/>
    </xf>
    <xf numFmtId="4" fontId="45" fillId="0" borderId="0" xfId="0" applyNumberFormat="1" applyFont="1" applyFill="1" applyAlignment="1">
      <alignment wrapText="1"/>
    </xf>
    <xf numFmtId="3" fontId="7" fillId="0" borderId="0" xfId="0" applyNumberFormat="1" applyFont="1" applyFill="1"/>
    <xf numFmtId="3" fontId="15" fillId="0" borderId="0" xfId="0" applyNumberFormat="1" applyFont="1" applyFill="1"/>
    <xf numFmtId="3" fontId="60" fillId="0" borderId="0" xfId="0" applyNumberFormat="1" applyFont="1" applyFill="1"/>
    <xf numFmtId="3" fontId="7" fillId="0" borderId="0" xfId="0" applyNumberFormat="1" applyFont="1" applyFill="1" applyAlignment="1">
      <alignment horizontal="right"/>
    </xf>
    <xf numFmtId="3" fontId="15" fillId="0" borderId="2" xfId="0" applyNumberFormat="1" applyFont="1" applyFill="1" applyBorder="1" applyAlignment="1">
      <alignment horizontal="center" vertical="top" wrapText="1"/>
    </xf>
    <xf numFmtId="3" fontId="15" fillId="0" borderId="1" xfId="0" applyNumberFormat="1" applyFont="1" applyFill="1" applyBorder="1" applyAlignment="1">
      <alignment horizontal="center" vertical="top" wrapText="1"/>
    </xf>
    <xf numFmtId="4" fontId="14" fillId="0" borderId="1" xfId="0" applyNumberFormat="1" applyFont="1" applyFill="1" applyBorder="1" applyAlignment="1">
      <alignment horizontal="right" wrapText="1"/>
    </xf>
    <xf numFmtId="0" fontId="1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center" vertical="top" shrinkToFit="1"/>
    </xf>
    <xf numFmtId="4" fontId="1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14" fillId="0" borderId="1" xfId="0" applyNumberFormat="1" applyFont="1" applyFill="1" applyBorder="1" applyAlignment="1">
      <alignment horizontal="left" vertical="top" wrapText="1" shrinkToFit="1"/>
    </xf>
    <xf numFmtId="49" fontId="15" fillId="0" borderId="1" xfId="0" applyNumberFormat="1" applyFont="1" applyFill="1" applyBorder="1" applyAlignment="1">
      <alignment horizontal="center" vertical="top" shrinkToFit="1"/>
    </xf>
    <xf numFmtId="4" fontId="61" fillId="0" borderId="1" xfId="0" applyNumberFormat="1" applyFont="1" applyFill="1" applyBorder="1"/>
    <xf numFmtId="49" fontId="14" fillId="0" borderId="2" xfId="0" applyNumberFormat="1" applyFont="1" applyFill="1" applyBorder="1" applyAlignment="1">
      <alignment horizontal="center" vertical="top" shrinkToFit="1"/>
    </xf>
    <xf numFmtId="49" fontId="15" fillId="0" borderId="2" xfId="0" applyNumberFormat="1" applyFont="1" applyFill="1" applyBorder="1" applyAlignment="1">
      <alignment horizontal="center" vertical="top" shrinkToFit="1"/>
    </xf>
    <xf numFmtId="0" fontId="7" fillId="0" borderId="0" xfId="0" applyFont="1" applyFill="1" applyAlignment="1">
      <alignment horizontal="center"/>
    </xf>
    <xf numFmtId="0" fontId="15" fillId="0" borderId="1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left" vertical="top" wrapText="1" shrinkToFit="1"/>
    </xf>
    <xf numFmtId="0" fontId="14" fillId="0" borderId="1" xfId="0" applyNumberFormat="1" applyFont="1" applyFill="1" applyBorder="1" applyAlignment="1">
      <alignment wrapText="1" shrinkToFit="1"/>
    </xf>
    <xf numFmtId="49" fontId="52" fillId="0" borderId="1" xfId="240" applyNumberFormat="1" applyFont="1" applyFill="1" applyBorder="1" applyAlignment="1" applyProtection="1">
      <alignment horizontal="center" shrinkToFit="1"/>
      <protection locked="0"/>
    </xf>
    <xf numFmtId="49" fontId="38" fillId="0" borderId="1" xfId="0" applyNumberFormat="1" applyFont="1" applyFill="1" applyBorder="1" applyAlignment="1">
      <alignment horizontal="center" shrinkToFit="1"/>
    </xf>
    <xf numFmtId="49" fontId="57" fillId="0" borderId="1" xfId="240" applyNumberFormat="1" applyFont="1" applyFill="1" applyBorder="1" applyAlignment="1" applyProtection="1">
      <alignment horizontal="center" shrinkToFit="1"/>
      <protection locked="0"/>
    </xf>
    <xf numFmtId="49" fontId="63" fillId="0" borderId="1" xfId="240" applyNumberFormat="1" applyFont="1" applyFill="1" applyBorder="1" applyAlignment="1" applyProtection="1">
      <alignment horizontal="center" shrinkToFit="1"/>
      <protection locked="0"/>
    </xf>
    <xf numFmtId="49" fontId="36" fillId="0" borderId="1" xfId="0" applyNumberFormat="1" applyFont="1" applyFill="1" applyBorder="1" applyAlignment="1">
      <alignment horizontal="center" shrinkToFit="1"/>
    </xf>
    <xf numFmtId="49" fontId="15" fillId="0" borderId="1" xfId="0" applyNumberFormat="1" applyFont="1" applyFill="1" applyBorder="1" applyAlignment="1">
      <alignment horizontal="left" wrapText="1" shrinkToFit="1"/>
    </xf>
    <xf numFmtId="49" fontId="36" fillId="0" borderId="1" xfId="0" applyNumberFormat="1" applyFont="1" applyFill="1" applyBorder="1" applyAlignment="1">
      <alignment horizontal="center" vertical="top" shrinkToFit="1"/>
    </xf>
    <xf numFmtId="49" fontId="14" fillId="0" borderId="1" xfId="0" applyNumberFormat="1" applyFont="1" applyFill="1" applyBorder="1" applyAlignment="1">
      <alignment horizontal="center" vertical="top" wrapText="1" shrinkToFit="1"/>
    </xf>
    <xf numFmtId="49" fontId="15" fillId="0" borderId="1" xfId="0" applyNumberFormat="1" applyFont="1" applyFill="1" applyBorder="1" applyAlignment="1">
      <alignment horizontal="center" vertical="top" wrapText="1" shrinkToFit="1"/>
    </xf>
    <xf numFmtId="49" fontId="7" fillId="0" borderId="0" xfId="0" applyNumberFormat="1" applyFont="1" applyFill="1"/>
    <xf numFmtId="0" fontId="15" fillId="0" borderId="0" xfId="0" applyFont="1" applyFill="1"/>
    <xf numFmtId="4" fontId="15" fillId="0" borderId="0" xfId="0" applyNumberFormat="1" applyFont="1" applyFill="1" applyAlignment="1"/>
    <xf numFmtId="49" fontId="15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 shrinkToFit="1"/>
    </xf>
    <xf numFmtId="49" fontId="14" fillId="0" borderId="1" xfId="0" applyNumberFormat="1" applyFont="1" applyFill="1" applyBorder="1" applyAlignment="1">
      <alignment vertical="top" wrapText="1"/>
    </xf>
    <xf numFmtId="4" fontId="14" fillId="0" borderId="1" xfId="0" applyNumberFormat="1" applyFont="1" applyFill="1" applyBorder="1" applyAlignment="1">
      <alignment vertical="top" wrapText="1"/>
    </xf>
    <xf numFmtId="4" fontId="14" fillId="0" borderId="0" xfId="0" applyNumberFormat="1" applyFont="1" applyFill="1"/>
    <xf numFmtId="0" fontId="9" fillId="0" borderId="0" xfId="0" applyFont="1" applyFill="1"/>
    <xf numFmtId="0" fontId="10" fillId="0" borderId="0" xfId="0" applyFont="1" applyFill="1"/>
    <xf numFmtId="0" fontId="12" fillId="0" borderId="0" xfId="0" applyFont="1" applyFill="1"/>
    <xf numFmtId="0" fontId="15" fillId="0" borderId="1" xfId="0" applyFont="1" applyFill="1" applyBorder="1"/>
    <xf numFmtId="4" fontId="14" fillId="0" borderId="0" xfId="0" applyNumberFormat="1" applyFont="1" applyFill="1" applyBorder="1" applyAlignment="1">
      <alignment horizontal="right"/>
    </xf>
    <xf numFmtId="0" fontId="56" fillId="0" borderId="0" xfId="0" applyFont="1" applyFill="1"/>
    <xf numFmtId="4" fontId="36" fillId="0" borderId="1" xfId="0" applyNumberFormat="1" applyFont="1" applyFill="1" applyBorder="1" applyAlignment="1">
      <alignment horizontal="right" shrinkToFit="1"/>
    </xf>
    <xf numFmtId="0" fontId="13" fillId="0" borderId="0" xfId="0" applyFont="1" applyFill="1" applyAlignment="1"/>
    <xf numFmtId="0" fontId="11" fillId="0" borderId="0" xfId="0" applyFont="1" applyFill="1" applyAlignment="1"/>
    <xf numFmtId="0" fontId="13" fillId="0" borderId="0" xfId="0" applyFont="1" applyFill="1"/>
    <xf numFmtId="0" fontId="11" fillId="0" borderId="0" xfId="0" applyFont="1" applyFill="1"/>
    <xf numFmtId="4" fontId="15" fillId="0" borderId="1" xfId="0" applyNumberFormat="1" applyFont="1" applyFill="1" applyBorder="1" applyAlignment="1">
      <alignment wrapText="1" shrinkToFit="1"/>
    </xf>
    <xf numFmtId="0" fontId="13" fillId="0" borderId="0" xfId="0" applyFont="1" applyFill="1" applyAlignment="1">
      <alignment wrapText="1" shrinkToFit="1"/>
    </xf>
    <xf numFmtId="49" fontId="15" fillId="0" borderId="1" xfId="0" quotePrefix="1" applyNumberFormat="1" applyFont="1" applyFill="1" applyBorder="1" applyAlignment="1">
      <alignment wrapText="1" shrinkToFit="1"/>
    </xf>
    <xf numFmtId="0" fontId="14" fillId="0" borderId="1" xfId="0" applyFont="1" applyFill="1" applyBorder="1" applyAlignment="1">
      <alignment horizontal="center" vertical="top" wrapText="1" shrinkToFit="1"/>
    </xf>
    <xf numFmtId="4" fontId="15" fillId="0" borderId="0" xfId="0" applyNumberFormat="1" applyFont="1" applyFill="1"/>
    <xf numFmtId="4" fontId="15" fillId="0" borderId="2" xfId="0" applyNumberFormat="1" applyFont="1" applyFill="1" applyBorder="1" applyAlignment="1"/>
    <xf numFmtId="4" fontId="7" fillId="0" borderId="0" xfId="0" applyNumberFormat="1" applyFont="1" applyFill="1" applyAlignment="1"/>
    <xf numFmtId="0" fontId="38" fillId="0" borderId="0" xfId="0" applyNumberFormat="1" applyFont="1" applyFill="1" applyBorder="1" applyAlignment="1">
      <alignment horizontal="left" vertical="top" wrapText="1" shrinkToFit="1"/>
    </xf>
    <xf numFmtId="3" fontId="44" fillId="0" borderId="0" xfId="0" applyNumberFormat="1" applyFont="1" applyFill="1"/>
    <xf numFmtId="49" fontId="38" fillId="0" borderId="1" xfId="0" applyNumberFormat="1" applyFont="1" applyFill="1" applyBorder="1" applyAlignment="1">
      <alignment horizontal="center" vertical="top" shrinkToFit="1"/>
    </xf>
    <xf numFmtId="49" fontId="38" fillId="0" borderId="2" xfId="0" applyNumberFormat="1" applyFont="1" applyFill="1" applyBorder="1" applyAlignment="1">
      <alignment horizontal="center" vertical="top" shrinkToFit="1"/>
    </xf>
    <xf numFmtId="49" fontId="36" fillId="0" borderId="2" xfId="0" applyNumberFormat="1" applyFont="1" applyFill="1" applyBorder="1" applyAlignment="1">
      <alignment horizontal="center" vertical="top" shrinkToFit="1"/>
    </xf>
    <xf numFmtId="0" fontId="36" fillId="0" borderId="1" xfId="0" applyNumberFormat="1" applyFont="1" applyFill="1" applyBorder="1" applyAlignment="1">
      <alignment horizontal="left" vertical="top" wrapText="1" shrinkToFit="1"/>
    </xf>
    <xf numFmtId="0" fontId="36" fillId="0" borderId="1" xfId="0" applyFont="1" applyFill="1" applyBorder="1" applyAlignment="1">
      <alignment horizontal="left" vertical="top" wrapText="1"/>
    </xf>
    <xf numFmtId="0" fontId="36" fillId="0" borderId="1" xfId="0" applyNumberFormat="1" applyFont="1" applyFill="1" applyBorder="1" applyAlignment="1">
      <alignment horizontal="left" wrapText="1" shrinkToFit="1"/>
    </xf>
    <xf numFmtId="49" fontId="36" fillId="0" borderId="2" xfId="0" applyNumberFormat="1" applyFont="1" applyFill="1" applyBorder="1" applyAlignment="1">
      <alignment horizontal="center" shrinkToFit="1"/>
    </xf>
    <xf numFmtId="49" fontId="38" fillId="0" borderId="2" xfId="0" applyNumberFormat="1" applyFont="1" applyFill="1" applyBorder="1" applyAlignment="1">
      <alignment horizontal="center" shrinkToFit="1"/>
    </xf>
    <xf numFmtId="49" fontId="38" fillId="0" borderId="16" xfId="0" applyNumberFormat="1" applyFont="1" applyFill="1" applyBorder="1" applyAlignment="1">
      <alignment horizontal="center" vertical="top" shrinkToFit="1"/>
    </xf>
    <xf numFmtId="49" fontId="38" fillId="0" borderId="15" xfId="0" applyNumberFormat="1" applyFont="1" applyFill="1" applyBorder="1" applyAlignment="1">
      <alignment horizontal="center" vertical="top" shrinkToFit="1"/>
    </xf>
    <xf numFmtId="49" fontId="38" fillId="0" borderId="1" xfId="0" applyNumberFormat="1" applyFont="1" applyFill="1" applyBorder="1" applyAlignment="1">
      <alignment horizontal="center" vertical="center" shrinkToFit="1"/>
    </xf>
    <xf numFmtId="49" fontId="38" fillId="0" borderId="2" xfId="0" applyNumberFormat="1" applyFont="1" applyFill="1" applyBorder="1" applyAlignment="1">
      <alignment horizontal="center" vertical="center" shrinkToFit="1"/>
    </xf>
    <xf numFmtId="49" fontId="36" fillId="0" borderId="1" xfId="0" applyNumberFormat="1" applyFont="1" applyFill="1" applyBorder="1" applyAlignment="1">
      <alignment horizontal="center" vertical="center" shrinkToFit="1"/>
    </xf>
    <xf numFmtId="49" fontId="36" fillId="0" borderId="2" xfId="0" applyNumberFormat="1" applyFont="1" applyFill="1" applyBorder="1" applyAlignment="1">
      <alignment horizontal="center" vertical="center" shrinkToFit="1"/>
    </xf>
    <xf numFmtId="49" fontId="52" fillId="0" borderId="12" xfId="240" applyNumberFormat="1" applyFont="1" applyFill="1" applyProtection="1">
      <alignment horizontal="center" vertical="top" shrinkToFit="1"/>
      <protection locked="0"/>
    </xf>
    <xf numFmtId="49" fontId="57" fillId="0" borderId="12" xfId="240" applyNumberFormat="1" applyFont="1" applyFill="1" applyProtection="1">
      <alignment horizontal="center" vertical="top" shrinkToFit="1"/>
      <protection locked="0"/>
    </xf>
    <xf numFmtId="3" fontId="60" fillId="0" borderId="0" xfId="0" applyNumberFormat="1" applyFont="1" applyFill="1" applyAlignment="1">
      <alignment horizontal="left"/>
    </xf>
    <xf numFmtId="3" fontId="64" fillId="0" borderId="0" xfId="0" applyNumberFormat="1" applyFont="1" applyFill="1" applyAlignment="1">
      <alignment horizontal="left"/>
    </xf>
    <xf numFmtId="3" fontId="45" fillId="0" borderId="0" xfId="0" applyNumberFormat="1" applyFont="1" applyFill="1"/>
    <xf numFmtId="0" fontId="15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center" vertical="top" wrapText="1"/>
    </xf>
    <xf numFmtId="4" fontId="61" fillId="0" borderId="0" xfId="0" applyNumberFormat="1" applyFont="1" applyFill="1"/>
    <xf numFmtId="0" fontId="61" fillId="0" borderId="0" xfId="0" applyFont="1" applyFill="1"/>
    <xf numFmtId="49" fontId="36" fillId="0" borderId="1" xfId="141" applyNumberFormat="1" applyFont="1" applyFill="1" applyBorder="1" applyAlignment="1">
      <alignment horizontal="center" vertical="top"/>
    </xf>
    <xf numFmtId="49" fontId="14" fillId="0" borderId="1" xfId="0" applyNumberFormat="1" applyFont="1" applyFill="1" applyBorder="1" applyAlignment="1">
      <alignment horizontal="center" vertical="top" wrapText="1"/>
    </xf>
    <xf numFmtId="49" fontId="36" fillId="0" borderId="1" xfId="146" applyNumberFormat="1" applyFont="1" applyFill="1" applyBorder="1" applyAlignment="1">
      <alignment vertical="top" wrapText="1" shrinkToFit="1"/>
    </xf>
    <xf numFmtId="49" fontId="36" fillId="0" borderId="1" xfId="146" applyNumberFormat="1" applyFont="1" applyFill="1" applyBorder="1" applyAlignment="1">
      <alignment horizontal="center" vertical="top" wrapText="1" shrinkToFit="1"/>
    </xf>
    <xf numFmtId="49" fontId="14" fillId="0" borderId="1" xfId="0" applyNumberFormat="1" applyFont="1" applyFill="1" applyBorder="1" applyAlignment="1">
      <alignment horizontal="center" vertical="top"/>
    </xf>
    <xf numFmtId="49" fontId="14" fillId="0" borderId="2" xfId="0" applyNumberFormat="1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4" fontId="65" fillId="0" borderId="0" xfId="0" applyNumberFormat="1" applyFont="1" applyFill="1"/>
    <xf numFmtId="0" fontId="65" fillId="0" borderId="0" xfId="0" applyFont="1" applyFill="1"/>
    <xf numFmtId="49" fontId="14" fillId="0" borderId="2" xfId="0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vertical="top" wrapText="1" shrinkToFit="1"/>
    </xf>
    <xf numFmtId="49" fontId="38" fillId="0" borderId="21" xfId="0" applyNumberFormat="1" applyFont="1" applyFill="1" applyBorder="1" applyAlignment="1">
      <alignment horizontal="center" vertical="top" shrinkToFit="1"/>
    </xf>
    <xf numFmtId="49" fontId="36" fillId="0" borderId="1" xfId="126" applyNumberFormat="1" applyFont="1" applyFill="1" applyBorder="1" applyAlignment="1">
      <alignment vertical="top" wrapText="1" shrinkToFit="1"/>
    </xf>
    <xf numFmtId="49" fontId="38" fillId="0" borderId="12" xfId="240" applyNumberFormat="1" applyFont="1" applyFill="1" applyProtection="1">
      <alignment horizontal="center" vertical="top" shrinkToFit="1"/>
      <protection locked="0"/>
    </xf>
    <xf numFmtId="49" fontId="38" fillId="0" borderId="13" xfId="0" applyNumberFormat="1" applyFont="1" applyFill="1" applyBorder="1" applyAlignment="1">
      <alignment horizontal="center" shrinkToFit="1"/>
    </xf>
    <xf numFmtId="49" fontId="38" fillId="0" borderId="17" xfId="0" applyNumberFormat="1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left" wrapText="1" shrinkToFit="1"/>
    </xf>
    <xf numFmtId="49" fontId="15" fillId="0" borderId="1" xfId="118" applyNumberFormat="1" applyFont="1" applyFill="1" applyBorder="1" applyAlignment="1">
      <alignment vertical="top" wrapText="1" shrinkToFit="1"/>
    </xf>
    <xf numFmtId="49" fontId="36" fillId="0" borderId="1" xfId="116" applyNumberFormat="1" applyFont="1" applyFill="1" applyBorder="1" applyAlignment="1">
      <alignment vertical="top" wrapText="1" shrinkToFit="1"/>
    </xf>
    <xf numFmtId="4" fontId="61" fillId="0" borderId="0" xfId="0" applyNumberFormat="1" applyFont="1" applyFill="1" applyAlignment="1"/>
    <xf numFmtId="0" fontId="61" fillId="0" borderId="0" xfId="0" applyFont="1" applyFill="1" applyAlignment="1"/>
    <xf numFmtId="49" fontId="36" fillId="0" borderId="12" xfId="240" applyNumberFormat="1" applyFont="1" applyFill="1" applyAlignment="1" applyProtection="1">
      <alignment horizontal="center" shrinkToFit="1"/>
      <protection locked="0"/>
    </xf>
    <xf numFmtId="49" fontId="15" fillId="0" borderId="1" xfId="0" applyNumberFormat="1" applyFont="1" applyFill="1" applyBorder="1" applyAlignment="1">
      <alignment horizontal="center" vertical="center" wrapText="1" shrinkToFit="1"/>
    </xf>
    <xf numFmtId="49" fontId="38" fillId="0" borderId="12" xfId="240" applyNumberFormat="1" applyFont="1" applyFill="1" applyAlignment="1" applyProtection="1">
      <alignment horizontal="center" vertical="center" shrinkToFit="1"/>
      <protection locked="0"/>
    </xf>
    <xf numFmtId="49" fontId="14" fillId="0" borderId="1" xfId="0" applyNumberFormat="1" applyFont="1" applyFill="1" applyBorder="1" applyAlignment="1">
      <alignment horizontal="center" vertical="center" wrapText="1" shrinkToFit="1"/>
    </xf>
    <xf numFmtId="49" fontId="36" fillId="0" borderId="12" xfId="240" applyNumberFormat="1" applyFont="1" applyFill="1" applyAlignment="1" applyProtection="1">
      <alignment horizontal="center" vertical="center" shrinkToFit="1"/>
      <protection locked="0"/>
    </xf>
    <xf numFmtId="0" fontId="38" fillId="0" borderId="12" xfId="0" applyFont="1" applyFill="1" applyBorder="1" applyAlignment="1">
      <alignment vertical="top" wrapText="1"/>
    </xf>
    <xf numFmtId="49" fontId="15" fillId="0" borderId="1" xfId="0" applyNumberFormat="1" applyFont="1" applyFill="1" applyBorder="1" applyAlignment="1">
      <alignment horizontal="center" vertical="top"/>
    </xf>
    <xf numFmtId="49" fontId="15" fillId="0" borderId="2" xfId="0" applyNumberFormat="1" applyFont="1" applyFill="1" applyBorder="1" applyAlignment="1">
      <alignment horizontal="center" vertical="top"/>
    </xf>
    <xf numFmtId="49" fontId="36" fillId="0" borderId="1" xfId="140" applyNumberFormat="1" applyFont="1" applyFill="1" applyBorder="1" applyAlignment="1">
      <alignment vertical="top" wrapText="1" shrinkToFit="1"/>
    </xf>
    <xf numFmtId="49" fontId="36" fillId="0" borderId="1" xfId="133" applyNumberFormat="1" applyFont="1" applyFill="1" applyBorder="1" applyAlignment="1">
      <alignment vertical="top" wrapText="1" shrinkToFit="1"/>
    </xf>
    <xf numFmtId="1" fontId="15" fillId="0" borderId="12" xfId="0" applyNumberFormat="1" applyFont="1" applyFill="1" applyBorder="1" applyAlignment="1">
      <alignment horizontal="center" vertical="top" shrinkToFit="1"/>
    </xf>
    <xf numFmtId="0" fontId="38" fillId="0" borderId="14" xfId="0" applyFont="1" applyFill="1" applyBorder="1" applyAlignment="1">
      <alignment wrapText="1"/>
    </xf>
    <xf numFmtId="4" fontId="66" fillId="0" borderId="0" xfId="0" applyNumberFormat="1" applyFont="1" applyFill="1"/>
    <xf numFmtId="0" fontId="66" fillId="0" borderId="0" xfId="0" applyFont="1" applyFill="1"/>
    <xf numFmtId="4" fontId="67" fillId="0" borderId="0" xfId="0" applyNumberFormat="1" applyFont="1" applyFill="1"/>
    <xf numFmtId="0" fontId="67" fillId="0" borderId="0" xfId="0" applyFont="1" applyFill="1"/>
    <xf numFmtId="0" fontId="4" fillId="0" borderId="1" xfId="0" applyFont="1" applyBorder="1" applyAlignment="1">
      <alignment horizontal="center" vertical="top" wrapText="1"/>
    </xf>
    <xf numFmtId="4" fontId="68" fillId="0" borderId="0" xfId="0" applyNumberFormat="1" applyFont="1"/>
    <xf numFmtId="0" fontId="40" fillId="3" borderId="21" xfId="237" applyFont="1" applyFill="1" applyBorder="1" applyAlignment="1">
      <alignment horizontal="left" vertical="top" wrapText="1"/>
    </xf>
    <xf numFmtId="49" fontId="14" fillId="0" borderId="1" xfId="155" applyNumberFormat="1" applyFont="1" applyFill="1" applyBorder="1" applyAlignment="1">
      <alignment horizontal="center" vertical="top" wrapText="1"/>
    </xf>
    <xf numFmtId="4" fontId="38" fillId="0" borderId="14" xfId="237" applyNumberFormat="1" applyFont="1" applyFill="1" applyBorder="1" applyAlignment="1">
      <alignment horizontal="right" vertical="top" shrinkToFit="1"/>
    </xf>
    <xf numFmtId="4" fontId="14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33" fillId="0" borderId="1" xfId="0" applyNumberFormat="1" applyFont="1" applyFill="1" applyBorder="1" applyAlignment="1">
      <alignment vertical="top"/>
    </xf>
    <xf numFmtId="1" fontId="15" fillId="0" borderId="13" xfId="0" applyNumberFormat="1" applyFont="1" applyFill="1" applyBorder="1" applyAlignment="1">
      <alignment horizontal="center" vertical="top" shrinkToFit="1"/>
    </xf>
    <xf numFmtId="49" fontId="38" fillId="0" borderId="1" xfId="133" applyNumberFormat="1" applyFont="1" applyFill="1" applyBorder="1" applyAlignment="1">
      <alignment vertical="top" wrapText="1" shrinkToFit="1"/>
    </xf>
    <xf numFmtId="4" fontId="38" fillId="0" borderId="1" xfId="0" applyNumberFormat="1" applyFont="1" applyFill="1" applyBorder="1" applyAlignment="1">
      <alignment horizontal="right" vertical="top" shrinkToFit="1"/>
    </xf>
    <xf numFmtId="4" fontId="3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/>
    <xf numFmtId="4" fontId="3" fillId="0" borderId="1" xfId="0" applyNumberFormat="1" applyFont="1" applyBorder="1" applyAlignment="1">
      <alignment horizontal="right" vertical="top" wrapText="1"/>
    </xf>
    <xf numFmtId="4" fontId="38" fillId="0" borderId="12" xfId="285" applyNumberFormat="1" applyFont="1" applyFill="1" applyProtection="1">
      <alignment horizontal="right" vertical="top" shrinkToFit="1"/>
    </xf>
    <xf numFmtId="4" fontId="40" fillId="0" borderId="12" xfId="285" applyNumberFormat="1" applyFont="1" applyFill="1" applyProtection="1">
      <alignment horizontal="right" vertical="top" shrinkToFit="1"/>
    </xf>
    <xf numFmtId="4" fontId="34" fillId="0" borderId="1" xfId="0" applyNumberFormat="1" applyFont="1" applyFill="1" applyBorder="1" applyAlignment="1">
      <alignment horizontal="right" vertical="top" wrapText="1"/>
    </xf>
    <xf numFmtId="4" fontId="15" fillId="0" borderId="1" xfId="0" applyNumberFormat="1" applyFont="1" applyFill="1" applyBorder="1" applyAlignment="1">
      <alignment horizontal="right" wrapText="1"/>
    </xf>
    <xf numFmtId="4" fontId="15" fillId="0" borderId="1" xfId="0" applyNumberFormat="1" applyFont="1" applyFill="1" applyBorder="1" applyAlignment="1">
      <alignment horizontal="right" vertical="top" wrapText="1"/>
    </xf>
    <xf numFmtId="4" fontId="65" fillId="0" borderId="1" xfId="0" applyNumberFormat="1" applyFont="1" applyFill="1" applyBorder="1"/>
    <xf numFmtId="4" fontId="36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61" fillId="0" borderId="1" xfId="0" applyNumberFormat="1" applyFont="1" applyFill="1" applyBorder="1" applyAlignment="1">
      <alignment vertical="top"/>
    </xf>
    <xf numFmtId="4" fontId="52" fillId="0" borderId="1" xfId="241" applyNumberFormat="1" applyFont="1" applyFill="1" applyBorder="1" applyProtection="1">
      <alignment horizontal="right" vertical="top" shrinkToFit="1"/>
      <protection locked="0"/>
    </xf>
    <xf numFmtId="4" fontId="38" fillId="0" borderId="1" xfId="0" applyNumberFormat="1" applyFont="1" applyFill="1" applyBorder="1" applyAlignment="1" applyProtection="1">
      <alignment horizontal="right" shrinkToFit="1"/>
      <protection locked="0"/>
    </xf>
    <xf numFmtId="4" fontId="15" fillId="0" borderId="1" xfId="0" applyNumberFormat="1" applyFont="1" applyFill="1" applyBorder="1" applyAlignment="1" applyProtection="1">
      <alignment horizontal="right" shrinkToFit="1"/>
      <protection locked="0"/>
    </xf>
    <xf numFmtId="4" fontId="14" fillId="0" borderId="1" xfId="0" applyNumberFormat="1" applyFont="1" applyFill="1" applyBorder="1" applyAlignment="1" applyProtection="1">
      <alignment horizontal="right" shrinkToFit="1"/>
      <protection locked="0"/>
    </xf>
    <xf numFmtId="4" fontId="15" fillId="0" borderId="1" xfId="0" applyNumberFormat="1" applyFont="1" applyFill="1" applyBorder="1" applyAlignment="1">
      <alignment horizontal="right" shrinkToFit="1"/>
    </xf>
    <xf numFmtId="4" fontId="36" fillId="0" borderId="1" xfId="0" applyNumberFormat="1" applyFont="1" applyFill="1" applyBorder="1" applyAlignment="1">
      <alignment horizontal="right" vertical="top" shrinkToFit="1"/>
    </xf>
    <xf numFmtId="4" fontId="15" fillId="0" borderId="1" xfId="0" applyNumberFormat="1" applyFont="1" applyFill="1" applyBorder="1" applyAlignment="1">
      <alignment vertical="top"/>
    </xf>
    <xf numFmtId="4" fontId="61" fillId="0" borderId="1" xfId="0" applyNumberFormat="1" applyFont="1" applyFill="1" applyBorder="1" applyAlignment="1"/>
    <xf numFmtId="4" fontId="36" fillId="0" borderId="1" xfId="0" applyNumberFormat="1" applyFont="1" applyFill="1" applyBorder="1" applyAlignment="1" applyProtection="1">
      <alignment horizontal="right" shrinkToFit="1"/>
      <protection locked="0"/>
    </xf>
    <xf numFmtId="4" fontId="38" fillId="0" borderId="1" xfId="0" applyNumberFormat="1" applyFont="1" applyFill="1" applyBorder="1" applyAlignment="1" applyProtection="1">
      <alignment horizontal="right" vertical="center" shrinkToFit="1"/>
      <protection locked="0"/>
    </xf>
    <xf numFmtId="4" fontId="36" fillId="0" borderId="1" xfId="0" applyNumberFormat="1" applyFont="1" applyFill="1" applyBorder="1" applyAlignment="1" applyProtection="1">
      <alignment horizontal="right" vertical="center" shrinkToFit="1"/>
      <protection locked="0"/>
    </xf>
    <xf numFmtId="4" fontId="0" fillId="0" borderId="0" xfId="0" applyNumberFormat="1" applyFill="1"/>
    <xf numFmtId="4" fontId="2" fillId="0" borderId="0" xfId="0" applyNumberFormat="1" applyFont="1" applyFill="1"/>
    <xf numFmtId="4" fontId="34" fillId="0" borderId="0" xfId="0" applyNumberFormat="1" applyFont="1"/>
    <xf numFmtId="0" fontId="37" fillId="0" borderId="1" xfId="0" applyFont="1" applyBorder="1"/>
    <xf numFmtId="4" fontId="37" fillId="0" borderId="1" xfId="0" applyNumberFormat="1" applyFont="1" applyFill="1" applyBorder="1"/>
    <xf numFmtId="0" fontId="0" fillId="0" borderId="1" xfId="0" applyBorder="1"/>
    <xf numFmtId="4" fontId="0" fillId="0" borderId="0" xfId="0" applyNumberFormat="1" applyFont="1" applyFill="1"/>
    <xf numFmtId="4" fontId="0" fillId="0" borderId="0" xfId="0" applyNumberFormat="1" applyFill="1" applyBorder="1"/>
    <xf numFmtId="4" fontId="24" fillId="0" borderId="0" xfId="0" applyNumberFormat="1" applyFont="1" applyFill="1"/>
    <xf numFmtId="49" fontId="15" fillId="2" borderId="0" xfId="36" applyNumberFormat="1" applyFont="1" applyFill="1" applyBorder="1" applyAlignment="1">
      <alignment vertical="top" shrinkToFit="1"/>
    </xf>
    <xf numFmtId="4" fontId="69" fillId="0" borderId="0" xfId="0" applyNumberFormat="1" applyFont="1" applyFill="1"/>
    <xf numFmtId="0" fontId="69" fillId="0" borderId="0" xfId="0" applyFont="1" applyFill="1"/>
    <xf numFmtId="49" fontId="15" fillId="0" borderId="1" xfId="155" applyNumberFormat="1" applyFont="1" applyFill="1" applyBorder="1" applyAlignment="1">
      <alignment horizontal="left" vertical="center" wrapText="1" shrinkToFit="1"/>
    </xf>
    <xf numFmtId="0" fontId="15" fillId="0" borderId="1" xfId="36" applyFont="1" applyBorder="1" applyAlignment="1">
      <alignment horizontal="left" vertical="top" wrapText="1"/>
    </xf>
    <xf numFmtId="49" fontId="38" fillId="0" borderId="1" xfId="126" applyNumberFormat="1" applyFont="1" applyFill="1" applyBorder="1" applyAlignment="1">
      <alignment vertical="top" wrapText="1"/>
    </xf>
    <xf numFmtId="49" fontId="36" fillId="0" borderId="1" xfId="126" applyNumberFormat="1" applyFont="1" applyFill="1" applyBorder="1" applyAlignment="1">
      <alignment vertical="top" wrapText="1"/>
    </xf>
    <xf numFmtId="0" fontId="0" fillId="0" borderId="0" xfId="0" applyFill="1"/>
    <xf numFmtId="0" fontId="61" fillId="0" borderId="0" xfId="0" applyFont="1" applyFill="1" applyAlignment="1">
      <alignment wrapText="1"/>
    </xf>
    <xf numFmtId="49" fontId="36" fillId="0" borderId="1" xfId="141" applyNumberFormat="1" applyFont="1" applyFill="1" applyBorder="1" applyAlignment="1">
      <alignment vertical="top" wrapText="1"/>
    </xf>
    <xf numFmtId="49" fontId="14" fillId="0" borderId="1" xfId="118" applyNumberFormat="1" applyFont="1" applyFill="1" applyBorder="1" applyAlignment="1">
      <alignment vertical="top" wrapText="1"/>
    </xf>
    <xf numFmtId="49" fontId="36" fillId="0" borderId="1" xfId="116" applyNumberFormat="1" applyFont="1" applyFill="1" applyBorder="1" applyAlignment="1">
      <alignment vertical="top" wrapText="1"/>
    </xf>
    <xf numFmtId="49" fontId="14" fillId="0" borderId="1" xfId="139" applyNumberFormat="1" applyFont="1" applyFill="1" applyBorder="1" applyAlignment="1">
      <alignment vertical="top" wrapText="1"/>
    </xf>
    <xf numFmtId="49" fontId="36" fillId="0" borderId="1" xfId="154" applyNumberFormat="1" applyFont="1" applyFill="1" applyBorder="1" applyAlignment="1">
      <alignment vertical="top" wrapText="1"/>
    </xf>
    <xf numFmtId="49" fontId="36" fillId="0" borderId="1" xfId="140" applyNumberFormat="1" applyFont="1" applyFill="1" applyBorder="1" applyAlignment="1">
      <alignment vertical="top" wrapText="1"/>
    </xf>
    <xf numFmtId="49" fontId="36" fillId="0" borderId="1" xfId="133" applyNumberFormat="1" applyFont="1" applyFill="1" applyBorder="1" applyAlignment="1">
      <alignment vertical="top" wrapText="1"/>
    </xf>
    <xf numFmtId="0" fontId="38" fillId="0" borderId="1" xfId="0" applyFont="1" applyFill="1" applyBorder="1" applyAlignment="1">
      <alignment horizontal="left" vertical="top" wrapText="1"/>
    </xf>
    <xf numFmtId="49" fontId="38" fillId="0" borderId="1" xfId="116" applyNumberFormat="1" applyFont="1" applyFill="1" applyBorder="1" applyAlignment="1">
      <alignment vertical="top" wrapText="1" shrinkToFit="1"/>
    </xf>
    <xf numFmtId="49" fontId="15" fillId="0" borderId="0" xfId="0" applyNumberFormat="1" applyFont="1" applyFill="1" applyBorder="1" applyAlignment="1">
      <alignment wrapText="1" shrinkToFit="1"/>
    </xf>
    <xf numFmtId="49" fontId="38" fillId="0" borderId="1" xfId="140" applyNumberFormat="1" applyFont="1" applyFill="1" applyBorder="1" applyAlignment="1">
      <alignment vertical="top" wrapText="1"/>
    </xf>
    <xf numFmtId="49" fontId="38" fillId="0" borderId="0" xfId="0" applyNumberFormat="1" applyFont="1" applyFill="1" applyBorder="1" applyAlignment="1">
      <alignment horizontal="center" vertical="top" shrinkToFit="1"/>
    </xf>
    <xf numFmtId="49" fontId="38" fillId="0" borderId="1" xfId="240" applyNumberFormat="1" applyFont="1" applyFill="1" applyBorder="1" applyAlignment="1" applyProtection="1">
      <alignment horizontal="center" shrinkToFit="1"/>
      <protection locked="0"/>
    </xf>
    <xf numFmtId="4" fontId="14" fillId="0" borderId="2" xfId="0" applyNumberFormat="1" applyFont="1" applyFill="1" applyBorder="1" applyAlignment="1"/>
    <xf numFmtId="4" fontId="0" fillId="40" borderId="0" xfId="0" applyNumberFormat="1" applyFill="1"/>
    <xf numFmtId="4" fontId="44" fillId="40" borderId="0" xfId="0" applyNumberFormat="1" applyFont="1" applyFill="1"/>
    <xf numFmtId="4" fontId="0" fillId="41" borderId="0" xfId="0" applyNumberFormat="1" applyFill="1"/>
    <xf numFmtId="4" fontId="0" fillId="41" borderId="0" xfId="0" applyNumberFormat="1" applyFont="1" applyFill="1"/>
    <xf numFmtId="49" fontId="45" fillId="0" borderId="1" xfId="0" applyNumberFormat="1" applyFont="1" applyFill="1" applyBorder="1" applyAlignment="1">
      <alignment horizontal="center"/>
    </xf>
    <xf numFmtId="4" fontId="70" fillId="0" borderId="0" xfId="0" applyNumberFormat="1" applyFont="1" applyFill="1" applyBorder="1" applyAlignment="1">
      <alignment horizontal="right" vertical="top" wrapText="1"/>
    </xf>
    <xf numFmtId="4" fontId="44" fillId="41" borderId="0" xfId="0" applyNumberFormat="1" applyFont="1" applyFill="1"/>
    <xf numFmtId="4" fontId="55" fillId="41" borderId="0" xfId="0" applyNumberFormat="1" applyFont="1" applyFill="1"/>
    <xf numFmtId="4" fontId="4" fillId="0" borderId="2" xfId="0" applyNumberFormat="1" applyFont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 wrapText="1"/>
    </xf>
    <xf numFmtId="4" fontId="0" fillId="40" borderId="0" xfId="0" applyNumberFormat="1" applyFont="1" applyFill="1"/>
    <xf numFmtId="3" fontId="39" fillId="0" borderId="0" xfId="0" applyNumberFormat="1" applyFont="1" applyAlignment="1">
      <alignment horizontal="left"/>
    </xf>
    <xf numFmtId="0" fontId="15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wrapText="1"/>
    </xf>
    <xf numFmtId="4" fontId="14" fillId="0" borderId="0" xfId="0" applyNumberFormat="1" applyFont="1" applyFill="1" applyAlignment="1">
      <alignment horizontal="center" wrapText="1"/>
    </xf>
    <xf numFmtId="4" fontId="0" fillId="35" borderId="0" xfId="0" applyNumberFormat="1" applyFill="1" applyAlignment="1">
      <alignment horizontal="left" wrapText="1" shrinkToFit="1"/>
    </xf>
    <xf numFmtId="0" fontId="0" fillId="0" borderId="0" xfId="0" applyAlignment="1">
      <alignment horizontal="left" vertical="center"/>
    </xf>
    <xf numFmtId="0" fontId="14" fillId="0" borderId="0" xfId="0" applyFont="1" applyFill="1" applyAlignment="1">
      <alignment horizontal="center" vertical="top" wrapText="1"/>
    </xf>
    <xf numFmtId="0" fontId="14" fillId="0" borderId="0" xfId="0" applyFont="1" applyFill="1" applyAlignment="1">
      <alignment horizontal="center" wrapText="1" shrinkToFit="1"/>
    </xf>
    <xf numFmtId="0" fontId="3" fillId="0" borderId="0" xfId="0" applyFont="1" applyAlignment="1">
      <alignment horizontal="center" wrapText="1" shrinkToFit="1"/>
    </xf>
    <xf numFmtId="0" fontId="3" fillId="0" borderId="0" xfId="0" applyFont="1" applyAlignment="1">
      <alignment horizontal="center" wrapText="1"/>
    </xf>
    <xf numFmtId="0" fontId="33" fillId="0" borderId="0" xfId="0" applyFont="1" applyAlignment="1">
      <alignment horizontal="center"/>
    </xf>
  </cellXfs>
  <cellStyles count="30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br" xfId="242"/>
    <cellStyle name="col" xfId="243"/>
    <cellStyle name="style0" xfId="244"/>
    <cellStyle name="style0 2" xfId="289"/>
    <cellStyle name="td" xfId="245"/>
    <cellStyle name="td 2" xfId="290"/>
    <cellStyle name="tr" xfId="246"/>
    <cellStyle name="xl21" xfId="247"/>
    <cellStyle name="xl21 2" xfId="291"/>
    <cellStyle name="xl22" xfId="248"/>
    <cellStyle name="xl22 2" xfId="249"/>
    <cellStyle name="xl23" xfId="250"/>
    <cellStyle name="xl24" xfId="251"/>
    <cellStyle name="xl25" xfId="252"/>
    <cellStyle name="xl26" xfId="253"/>
    <cellStyle name="xl26 2" xfId="292"/>
    <cellStyle name="xl27" xfId="254"/>
    <cellStyle name="xl28" xfId="255"/>
    <cellStyle name="xl28 2" xfId="293"/>
    <cellStyle name="xl29" xfId="256"/>
    <cellStyle name="xl29 2" xfId="257"/>
    <cellStyle name="xl30" xfId="258"/>
    <cellStyle name="xl30 2" xfId="259"/>
    <cellStyle name="xl30 3" xfId="294"/>
    <cellStyle name="xl31" xfId="260"/>
    <cellStyle name="xl31 2" xfId="261"/>
    <cellStyle name="xl31 3" xfId="295"/>
    <cellStyle name="xl32" xfId="262"/>
    <cellStyle name="xl32 2" xfId="296"/>
    <cellStyle name="xl33" xfId="263"/>
    <cellStyle name="xl33 2" xfId="264"/>
    <cellStyle name="xl33 3" xfId="297"/>
    <cellStyle name="xl34" xfId="265"/>
    <cellStyle name="xl34 2" xfId="240"/>
    <cellStyle name="xl34 3" xfId="298"/>
    <cellStyle name="xl35" xfId="266"/>
    <cellStyle name="xl35 2" xfId="241"/>
    <cellStyle name="xl35 3" xfId="299"/>
    <cellStyle name="xl36" xfId="267"/>
    <cellStyle name="xl36 2" xfId="268"/>
    <cellStyle name="xl36 3" xfId="300"/>
    <cellStyle name="xl37" xfId="269"/>
    <cellStyle name="xl37 2" xfId="270"/>
    <cellStyle name="xl37 3" xfId="301"/>
    <cellStyle name="xl38" xfId="271"/>
    <cellStyle name="xl38 2" xfId="272"/>
    <cellStyle name="xl38 3" xfId="302"/>
    <cellStyle name="xl39" xfId="273"/>
    <cellStyle name="xl39 2" xfId="274"/>
    <cellStyle name="xl39 3" xfId="303"/>
    <cellStyle name="xl40" xfId="275"/>
    <cellStyle name="xl40 2" xfId="276"/>
    <cellStyle name="xl40 3" xfId="304"/>
    <cellStyle name="xl41" xfId="277"/>
    <cellStyle name="xl41 2" xfId="278"/>
    <cellStyle name="xl41 3" xfId="305"/>
    <cellStyle name="xl42" xfId="279"/>
    <cellStyle name="xl42 2" xfId="280"/>
    <cellStyle name="xl42 3" xfId="306"/>
    <cellStyle name="xl43" xfId="281"/>
    <cellStyle name="xl43 2" xfId="282"/>
    <cellStyle name="xl43 3" xfId="307"/>
    <cellStyle name="xl44" xfId="283"/>
    <cellStyle name="xl44 2" xfId="284"/>
    <cellStyle name="xl44 3" xfId="308"/>
    <cellStyle name="xl45" xfId="285"/>
    <cellStyle name="xl45 2" xfId="286"/>
    <cellStyle name="xl46" xfId="287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36"/>
    <cellStyle name="Обычный 100" xfId="37"/>
    <cellStyle name="Обычный 101" xfId="38"/>
    <cellStyle name="Обычный 102" xfId="39"/>
    <cellStyle name="Обычный 103" xfId="40"/>
    <cellStyle name="Обычный 104" xfId="41"/>
    <cellStyle name="Обычный 105" xfId="42"/>
    <cellStyle name="Обычный 106" xfId="43"/>
    <cellStyle name="Обычный 107" xfId="44"/>
    <cellStyle name="Обычный 108" xfId="45"/>
    <cellStyle name="Обычный 109" xfId="46"/>
    <cellStyle name="Обычный 11" xfId="47"/>
    <cellStyle name="Обычный 110" xfId="48"/>
    <cellStyle name="Обычный 111" xfId="49"/>
    <cellStyle name="Обычный 112" xfId="50"/>
    <cellStyle name="Обычный 113" xfId="51"/>
    <cellStyle name="Обычный 114" xfId="52"/>
    <cellStyle name="Обычный 115" xfId="53"/>
    <cellStyle name="Обычный 116" xfId="54"/>
    <cellStyle name="Обычный 117" xfId="55"/>
    <cellStyle name="Обычный 118" xfId="56"/>
    <cellStyle name="Обычный 119" xfId="57"/>
    <cellStyle name="Обычный 12" xfId="58"/>
    <cellStyle name="Обычный 120" xfId="59"/>
    <cellStyle name="Обычный 121" xfId="60"/>
    <cellStyle name="Обычный 122" xfId="61"/>
    <cellStyle name="Обычный 123" xfId="62"/>
    <cellStyle name="Обычный 124" xfId="63"/>
    <cellStyle name="Обычный 125" xfId="64"/>
    <cellStyle name="Обычный 126" xfId="65"/>
    <cellStyle name="Обычный 127" xfId="66"/>
    <cellStyle name="Обычный 128" xfId="67"/>
    <cellStyle name="Обычный 129" xfId="68"/>
    <cellStyle name="Обычный 13" xfId="69"/>
    <cellStyle name="Обычный 130" xfId="70"/>
    <cellStyle name="Обычный 131" xfId="71"/>
    <cellStyle name="Обычный 132" xfId="72"/>
    <cellStyle name="Обычный 133" xfId="73"/>
    <cellStyle name="Обычный 134" xfId="74"/>
    <cellStyle name="Обычный 135" xfId="75"/>
    <cellStyle name="Обычный 136" xfId="76"/>
    <cellStyle name="Обычный 137" xfId="77"/>
    <cellStyle name="Обычный 138" xfId="78"/>
    <cellStyle name="Обычный 139" xfId="79"/>
    <cellStyle name="Обычный 14" xfId="80"/>
    <cellStyle name="Обычный 140" xfId="81"/>
    <cellStyle name="Обычный 141" xfId="82"/>
    <cellStyle name="Обычный 142" xfId="83"/>
    <cellStyle name="Обычный 143" xfId="84"/>
    <cellStyle name="Обычный 144" xfId="85"/>
    <cellStyle name="Обычный 145" xfId="86"/>
    <cellStyle name="Обычный 146" xfId="87"/>
    <cellStyle name="Обычный 147" xfId="88"/>
    <cellStyle name="Обычный 148" xfId="89"/>
    <cellStyle name="Обычный 149" xfId="90"/>
    <cellStyle name="Обычный 15" xfId="91"/>
    <cellStyle name="Обычный 150" xfId="92"/>
    <cellStyle name="Обычный 151" xfId="93"/>
    <cellStyle name="Обычный 152" xfId="94"/>
    <cellStyle name="Обычный 153" xfId="95"/>
    <cellStyle name="Обычный 154" xfId="96"/>
    <cellStyle name="Обычный 155" xfId="97"/>
    <cellStyle name="Обычный 156" xfId="98"/>
    <cellStyle name="Обычный 157" xfId="99"/>
    <cellStyle name="Обычный 158" xfId="100"/>
    <cellStyle name="Обычный 159" xfId="101"/>
    <cellStyle name="Обычный 16" xfId="102"/>
    <cellStyle name="Обычный 160" xfId="103"/>
    <cellStyle name="Обычный 161" xfId="104"/>
    <cellStyle name="Обычный 162" xfId="105"/>
    <cellStyle name="Обычный 163" xfId="106"/>
    <cellStyle name="Обычный 164" xfId="107"/>
    <cellStyle name="Обычный 165" xfId="108"/>
    <cellStyle name="Обычный 166" xfId="109"/>
    <cellStyle name="Обычный 167" xfId="110"/>
    <cellStyle name="Обычный 168" xfId="111"/>
    <cellStyle name="Обычный 169" xfId="112"/>
    <cellStyle name="Обычный 17" xfId="113"/>
    <cellStyle name="Обычный 170" xfId="114"/>
    <cellStyle name="Обычный 171" xfId="115"/>
    <cellStyle name="Обычный 172" xfId="116"/>
    <cellStyle name="Обычный 173" xfId="117"/>
    <cellStyle name="Обычный 174" xfId="118"/>
    <cellStyle name="Обычный 175" xfId="119"/>
    <cellStyle name="Обычный 176" xfId="120"/>
    <cellStyle name="Обычный 177" xfId="121"/>
    <cellStyle name="Обычный 178" xfId="122"/>
    <cellStyle name="Обычный 179" xfId="123"/>
    <cellStyle name="Обычный 18" xfId="124"/>
    <cellStyle name="Обычный 180" xfId="125"/>
    <cellStyle name="Обычный 181" xfId="126"/>
    <cellStyle name="Обычный 182" xfId="127"/>
    <cellStyle name="Обычный 183" xfId="128"/>
    <cellStyle name="Обычный 184" xfId="288"/>
    <cellStyle name="Обычный 185" xfId="129"/>
    <cellStyle name="Обычный 186" xfId="130"/>
    <cellStyle name="Обычный 187" xfId="131"/>
    <cellStyle name="Обычный 188" xfId="132"/>
    <cellStyle name="Обычный 189" xfId="133"/>
    <cellStyle name="Обычный 19" xfId="134"/>
    <cellStyle name="Обычный 190" xfId="135"/>
    <cellStyle name="Обычный 191" xfId="136"/>
    <cellStyle name="Обычный 192" xfId="137"/>
    <cellStyle name="Обычный 193" xfId="138"/>
    <cellStyle name="Обычный 194" xfId="139"/>
    <cellStyle name="Обычный 195" xfId="140"/>
    <cellStyle name="Обычный 196" xfId="141"/>
    <cellStyle name="Обычный 197" xfId="142"/>
    <cellStyle name="Обычный 198" xfId="143"/>
    <cellStyle name="Обычный 2" xfId="144"/>
    <cellStyle name="Обычный 20" xfId="145"/>
    <cellStyle name="Обычный 21" xfId="146"/>
    <cellStyle name="Обычный 22" xfId="147"/>
    <cellStyle name="Обычный 23" xfId="148"/>
    <cellStyle name="Обычный 24" xfId="149"/>
    <cellStyle name="Обычный 25" xfId="150"/>
    <cellStyle name="Обычный 26" xfId="151"/>
    <cellStyle name="Обычный 27" xfId="152"/>
    <cellStyle name="Обычный 28" xfId="153"/>
    <cellStyle name="Обычный 29" xfId="154"/>
    <cellStyle name="Обычный 3" xfId="155"/>
    <cellStyle name="Обычный 30" xfId="156"/>
    <cellStyle name="Обычный 31" xfId="157"/>
    <cellStyle name="Обычный 32" xfId="158"/>
    <cellStyle name="Обычный 33" xfId="159"/>
    <cellStyle name="Обычный 34" xfId="160"/>
    <cellStyle name="Обычный 35" xfId="161"/>
    <cellStyle name="Обычный 36" xfId="162"/>
    <cellStyle name="Обычный 37" xfId="163"/>
    <cellStyle name="Обычный 38" xfId="164"/>
    <cellStyle name="Обычный 39" xfId="165"/>
    <cellStyle name="Обычный 4" xfId="166"/>
    <cellStyle name="Обычный 40" xfId="167"/>
    <cellStyle name="Обычный 41" xfId="168"/>
    <cellStyle name="Обычный 42" xfId="169"/>
    <cellStyle name="Обычный 43" xfId="170"/>
    <cellStyle name="Обычный 44" xfId="171"/>
    <cellStyle name="Обычный 45" xfId="172"/>
    <cellStyle name="Обычный 46" xfId="173"/>
    <cellStyle name="Обычный 47" xfId="174"/>
    <cellStyle name="Обычный 48" xfId="175"/>
    <cellStyle name="Обычный 49" xfId="176"/>
    <cellStyle name="Обычный 5" xfId="177"/>
    <cellStyle name="Обычный 50" xfId="178"/>
    <cellStyle name="Обычный 51" xfId="179"/>
    <cellStyle name="Обычный 52" xfId="180"/>
    <cellStyle name="Обычный 53" xfId="181"/>
    <cellStyle name="Обычный 54" xfId="182"/>
    <cellStyle name="Обычный 55" xfId="183"/>
    <cellStyle name="Обычный 56" xfId="184"/>
    <cellStyle name="Обычный 57" xfId="185"/>
    <cellStyle name="Обычный 58" xfId="186"/>
    <cellStyle name="Обычный 59" xfId="187"/>
    <cellStyle name="Обычный 6" xfId="188"/>
    <cellStyle name="Обычный 60" xfId="189"/>
    <cellStyle name="Обычный 61" xfId="190"/>
    <cellStyle name="Обычный 62" xfId="191"/>
    <cellStyle name="Обычный 63" xfId="192"/>
    <cellStyle name="Обычный 64" xfId="193"/>
    <cellStyle name="Обычный 65" xfId="194"/>
    <cellStyle name="Обычный 66" xfId="195"/>
    <cellStyle name="Обычный 67" xfId="196"/>
    <cellStyle name="Обычный 68" xfId="197"/>
    <cellStyle name="Обычный 69" xfId="198"/>
    <cellStyle name="Обычный 7" xfId="199"/>
    <cellStyle name="Обычный 70" xfId="200"/>
    <cellStyle name="Обычный 71" xfId="201"/>
    <cellStyle name="Обычный 72" xfId="202"/>
    <cellStyle name="Обычный 73" xfId="203"/>
    <cellStyle name="Обычный 74" xfId="204"/>
    <cellStyle name="Обычный 75" xfId="205"/>
    <cellStyle name="Обычный 76" xfId="206"/>
    <cellStyle name="Обычный 77" xfId="207"/>
    <cellStyle name="Обычный 78" xfId="208"/>
    <cellStyle name="Обычный 79" xfId="209"/>
    <cellStyle name="Обычный 8" xfId="210"/>
    <cellStyle name="Обычный 80" xfId="211"/>
    <cellStyle name="Обычный 81" xfId="212"/>
    <cellStyle name="Обычный 82" xfId="213"/>
    <cellStyle name="Обычный 83" xfId="214"/>
    <cellStyle name="Обычный 84" xfId="215"/>
    <cellStyle name="Обычный 85" xfId="216"/>
    <cellStyle name="Обычный 86" xfId="217"/>
    <cellStyle name="Обычный 87" xfId="218"/>
    <cellStyle name="Обычный 88" xfId="219"/>
    <cellStyle name="Обычный 89" xfId="220"/>
    <cellStyle name="Обычный 9" xfId="221"/>
    <cellStyle name="Обычный 90" xfId="237"/>
    <cellStyle name="Обычный 91" xfId="222"/>
    <cellStyle name="Обычный 92" xfId="223"/>
    <cellStyle name="Обычный 93" xfId="224"/>
    <cellStyle name="Обычный 94" xfId="225"/>
    <cellStyle name="Обычный 95" xfId="226"/>
    <cellStyle name="Обычный 96" xfId="227"/>
    <cellStyle name="Обычный 97" xfId="228"/>
    <cellStyle name="Обычный 98" xfId="229"/>
    <cellStyle name="Обычный 99" xfId="230"/>
    <cellStyle name="Плохой" xfId="231" builtinId="27" customBuiltin="1"/>
    <cellStyle name="Пояснение" xfId="232" builtinId="53" customBuiltin="1"/>
    <cellStyle name="Примечание" xfId="233" builtinId="10" customBuiltin="1"/>
    <cellStyle name="Примечание 2" xfId="238"/>
    <cellStyle name="Процентный 2" xfId="239"/>
    <cellStyle name="Связанная ячейка" xfId="234" builtinId="24" customBuiltin="1"/>
    <cellStyle name="Текст предупреждения" xfId="235" builtinId="11" customBuiltin="1"/>
    <cellStyle name="Хороший" xfId="23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37"/>
  <sheetViews>
    <sheetView zoomScale="80" zoomScaleNormal="80" workbookViewId="0">
      <selection activeCell="J10" sqref="J10"/>
    </sheetView>
  </sheetViews>
  <sheetFormatPr defaultRowHeight="15" x14ac:dyDescent="0.25"/>
  <cols>
    <col min="1" max="1" width="31.140625" style="1" bestFit="1" customWidth="1"/>
    <col min="2" max="2" width="60" style="1" customWidth="1"/>
    <col min="3" max="4" width="21.7109375" style="99" customWidth="1"/>
    <col min="5" max="5" width="22.42578125" style="99" customWidth="1"/>
    <col min="6" max="6" width="18.42578125" hidden="1" customWidth="1"/>
    <col min="7" max="7" width="16.7109375" hidden="1" customWidth="1"/>
    <col min="8" max="8" width="17.42578125" hidden="1" customWidth="1"/>
    <col min="9" max="9" width="14.85546875" style="6" bestFit="1" customWidth="1"/>
    <col min="10" max="10" width="14" customWidth="1"/>
    <col min="11" max="11" width="14.28515625" bestFit="1" customWidth="1"/>
    <col min="12" max="12" width="13.140625" bestFit="1" customWidth="1"/>
    <col min="13" max="21" width="9.140625" customWidth="1"/>
    <col min="22" max="22" width="16" style="54" customWidth="1"/>
    <col min="23" max="23" width="11.42578125" customWidth="1"/>
    <col min="24" max="24" width="19" style="6" customWidth="1"/>
    <col min="25" max="31" width="9.140625" customWidth="1"/>
    <col min="32" max="32" width="14.85546875" customWidth="1"/>
  </cols>
  <sheetData>
    <row r="2" spans="1:24" ht="18.75" x14ac:dyDescent="0.3">
      <c r="D2" s="410" t="s">
        <v>696</v>
      </c>
      <c r="E2" s="410"/>
    </row>
    <row r="3" spans="1:24" ht="18.75" x14ac:dyDescent="0.3">
      <c r="D3" s="410" t="s">
        <v>151</v>
      </c>
      <c r="E3" s="410"/>
    </row>
    <row r="4" spans="1:24" ht="18.75" x14ac:dyDescent="0.3">
      <c r="D4" s="410" t="s">
        <v>152</v>
      </c>
      <c r="E4" s="410"/>
    </row>
    <row r="5" spans="1:24" ht="18.75" x14ac:dyDescent="0.3">
      <c r="D5" s="410" t="s">
        <v>25</v>
      </c>
      <c r="E5" s="410"/>
    </row>
    <row r="6" spans="1:24" ht="18.75" x14ac:dyDescent="0.3">
      <c r="D6" s="410" t="s">
        <v>26</v>
      </c>
      <c r="E6" s="410"/>
    </row>
    <row r="7" spans="1:24" ht="18.75" x14ac:dyDescent="0.3">
      <c r="D7" s="410" t="s">
        <v>758</v>
      </c>
      <c r="E7" s="410"/>
    </row>
    <row r="8" spans="1:24" ht="18.75" x14ac:dyDescent="0.3">
      <c r="D8" s="410" t="s">
        <v>759</v>
      </c>
      <c r="E8" s="410"/>
    </row>
    <row r="11" spans="1:24" ht="36" customHeight="1" x14ac:dyDescent="0.25">
      <c r="A11" s="411" t="s">
        <v>539</v>
      </c>
      <c r="B11" s="411"/>
      <c r="C11" s="411"/>
      <c r="D11" s="411"/>
      <c r="E11" s="411"/>
    </row>
    <row r="13" spans="1:24" x14ac:dyDescent="0.25">
      <c r="E13" s="100"/>
    </row>
    <row r="14" spans="1:24" s="13" customFormat="1" ht="27" customHeight="1" x14ac:dyDescent="0.25">
      <c r="A14" s="335" t="s">
        <v>236</v>
      </c>
      <c r="B14" s="335" t="s">
        <v>94</v>
      </c>
      <c r="C14" s="101" t="s">
        <v>322</v>
      </c>
      <c r="D14" s="101" t="s">
        <v>399</v>
      </c>
      <c r="E14" s="101" t="s">
        <v>505</v>
      </c>
      <c r="I14" s="84"/>
      <c r="J14" s="84"/>
      <c r="K14" s="84"/>
      <c r="L14" s="84"/>
      <c r="V14" s="54"/>
      <c r="X14" s="84"/>
    </row>
    <row r="15" spans="1:24" ht="15.75" x14ac:dyDescent="0.25">
      <c r="A15" s="55" t="s">
        <v>237</v>
      </c>
      <c r="B15" s="56" t="s">
        <v>249</v>
      </c>
      <c r="C15" s="170">
        <f>(C16+C17+C18+C19)</f>
        <v>1355383115.26</v>
      </c>
      <c r="D15" s="170">
        <f>D16+D17+D18+D19</f>
        <v>1264979950</v>
      </c>
      <c r="E15" s="170">
        <f>E16+E17+E18+E19</f>
        <v>1108839850</v>
      </c>
      <c r="F15" s="6">
        <f>SUM(C15+C20+C25+C32+C34)</f>
        <v>1554454866.0699999</v>
      </c>
      <c r="G15" s="6">
        <f t="shared" ref="G15:H15" si="0">SUM(D15+D20+D25+D32+D34)</f>
        <v>1414868131.8499999</v>
      </c>
      <c r="H15" s="6">
        <f t="shared" si="0"/>
        <v>1264481599.97</v>
      </c>
      <c r="J15" s="6"/>
      <c r="K15" s="6"/>
      <c r="L15" s="6"/>
    </row>
    <row r="16" spans="1:24" ht="96" customHeight="1" x14ac:dyDescent="0.25">
      <c r="A16" s="169" t="s">
        <v>250</v>
      </c>
      <c r="B16" s="57" t="s">
        <v>506</v>
      </c>
      <c r="C16" s="171">
        <f>1301331897+30706455.26</f>
        <v>1332038352.26</v>
      </c>
      <c r="D16" s="171">
        <v>1253620350</v>
      </c>
      <c r="E16" s="171">
        <v>1097464955</v>
      </c>
      <c r="F16" s="336">
        <f>SUM(C36+C44+C50+C69)</f>
        <v>375731199.30000001</v>
      </c>
      <c r="G16" s="336">
        <f t="shared" ref="G16:H16" si="1">SUM(D36+D44+D50+D69)</f>
        <v>271351890</v>
      </c>
      <c r="H16" s="336">
        <f t="shared" si="1"/>
        <v>271538590</v>
      </c>
      <c r="J16" s="6"/>
      <c r="K16" s="6"/>
      <c r="L16" s="6"/>
    </row>
    <row r="17" spans="1:32" ht="150" x14ac:dyDescent="0.25">
      <c r="A17" s="169" t="s">
        <v>251</v>
      </c>
      <c r="B17" s="57" t="s">
        <v>507</v>
      </c>
      <c r="C17" s="171">
        <v>494763</v>
      </c>
      <c r="D17" s="171">
        <v>509600</v>
      </c>
      <c r="E17" s="171">
        <v>524895</v>
      </c>
      <c r="F17" s="6">
        <f>F15+F16</f>
        <v>1930186065.3699999</v>
      </c>
      <c r="G17" s="6">
        <f t="shared" ref="G17:H17" si="2">G15+G16</f>
        <v>1686220021.8499999</v>
      </c>
      <c r="H17" s="6">
        <f t="shared" si="2"/>
        <v>1536020189.97</v>
      </c>
      <c r="J17" s="6"/>
      <c r="K17" s="6"/>
      <c r="L17" s="6"/>
    </row>
    <row r="18" spans="1:32" ht="75" x14ac:dyDescent="0.25">
      <c r="A18" s="169" t="s">
        <v>252</v>
      </c>
      <c r="B18" s="57" t="s">
        <v>508</v>
      </c>
      <c r="C18" s="171">
        <v>850000</v>
      </c>
      <c r="D18" s="171">
        <v>850000</v>
      </c>
      <c r="E18" s="171">
        <v>850000</v>
      </c>
      <c r="J18" s="6"/>
      <c r="K18" s="6"/>
      <c r="L18" s="6"/>
    </row>
    <row r="19" spans="1:32" ht="135" x14ac:dyDescent="0.25">
      <c r="A19" s="169" t="s">
        <v>238</v>
      </c>
      <c r="B19" s="57" t="s">
        <v>509</v>
      </c>
      <c r="C19" s="171">
        <v>22000000</v>
      </c>
      <c r="D19" s="171">
        <v>10000000</v>
      </c>
      <c r="E19" s="171">
        <v>10000000</v>
      </c>
      <c r="J19" s="6"/>
      <c r="K19" s="6"/>
      <c r="L19" s="6"/>
      <c r="V19" s="58"/>
      <c r="W19" s="59"/>
    </row>
    <row r="20" spans="1:32" s="7" customFormat="1" ht="47.25" x14ac:dyDescent="0.25">
      <c r="A20" s="60" t="s">
        <v>253</v>
      </c>
      <c r="B20" s="61" t="s">
        <v>254</v>
      </c>
      <c r="C20" s="170">
        <f>SUM(C21:C24)</f>
        <v>11028720.810000001</v>
      </c>
      <c r="D20" s="170">
        <f>SUM(D21:D24)</f>
        <v>10616461.85</v>
      </c>
      <c r="E20" s="170">
        <f>SUM(E21:E24)</f>
        <v>11605809.970000001</v>
      </c>
      <c r="I20" s="20"/>
      <c r="J20" s="20"/>
      <c r="K20" s="20"/>
      <c r="L20" s="20"/>
      <c r="V20" s="62"/>
      <c r="W20" s="40"/>
      <c r="X20" s="20"/>
    </row>
    <row r="21" spans="1:32" ht="45" x14ac:dyDescent="0.25">
      <c r="A21" s="63" t="s">
        <v>567</v>
      </c>
      <c r="B21" s="57" t="s">
        <v>255</v>
      </c>
      <c r="C21" s="348">
        <v>5053745.24</v>
      </c>
      <c r="D21" s="348">
        <v>4894011.74</v>
      </c>
      <c r="E21" s="348">
        <v>5341879.17</v>
      </c>
      <c r="J21" s="6"/>
      <c r="K21" s="6"/>
      <c r="L21" s="6"/>
      <c r="V21" s="58"/>
      <c r="W21" s="59"/>
      <c r="AF21" s="88"/>
    </row>
    <row r="22" spans="1:32" ht="75" x14ac:dyDescent="0.25">
      <c r="A22" s="63" t="s">
        <v>568</v>
      </c>
      <c r="B22" s="57" t="s">
        <v>256</v>
      </c>
      <c r="C22" s="349">
        <v>26031.09</v>
      </c>
      <c r="D22" s="349">
        <v>24559.21</v>
      </c>
      <c r="E22" s="349">
        <v>26338.560000000001</v>
      </c>
      <c r="J22" s="6"/>
      <c r="K22" s="6"/>
      <c r="L22" s="6"/>
      <c r="V22" s="58"/>
      <c r="W22" s="59"/>
      <c r="AF22" s="88"/>
    </row>
    <row r="23" spans="1:32" ht="75" x14ac:dyDescent="0.25">
      <c r="A23" s="63" t="s">
        <v>569</v>
      </c>
      <c r="B23" s="57" t="s">
        <v>257</v>
      </c>
      <c r="C23" s="349">
        <v>6601140.6799999997</v>
      </c>
      <c r="D23" s="349">
        <v>6374693.8899999997</v>
      </c>
      <c r="E23" s="349">
        <v>6915602.3200000003</v>
      </c>
      <c r="J23" s="6"/>
      <c r="K23" s="6"/>
      <c r="L23" s="6"/>
      <c r="V23" s="58"/>
      <c r="W23" s="59"/>
      <c r="AF23" s="88"/>
    </row>
    <row r="24" spans="1:32" ht="75" x14ac:dyDescent="0.25">
      <c r="A24" s="63" t="s">
        <v>570</v>
      </c>
      <c r="B24" s="57" t="s">
        <v>258</v>
      </c>
      <c r="C24" s="349">
        <v>-652196.19999999995</v>
      </c>
      <c r="D24" s="349">
        <v>-676802.99</v>
      </c>
      <c r="E24" s="349">
        <v>-678010.08</v>
      </c>
      <c r="J24" s="6"/>
      <c r="K24" s="6"/>
      <c r="L24" s="6"/>
      <c r="V24" s="58"/>
      <c r="W24" s="59"/>
      <c r="AF24" s="88"/>
    </row>
    <row r="25" spans="1:32" ht="15.75" x14ac:dyDescent="0.25">
      <c r="A25" s="55" t="s">
        <v>239</v>
      </c>
      <c r="B25" s="56" t="s">
        <v>259</v>
      </c>
      <c r="C25" s="170">
        <f>C26+C29+C30+C31</f>
        <v>157716030</v>
      </c>
      <c r="D25" s="170">
        <f t="shared" ref="D25:E25" si="3">D26+D29+D30+D31</f>
        <v>114106720</v>
      </c>
      <c r="E25" s="170">
        <f t="shared" si="3"/>
        <v>118670940</v>
      </c>
      <c r="J25" s="6"/>
      <c r="K25" s="6"/>
      <c r="L25" s="6"/>
    </row>
    <row r="26" spans="1:32" s="3" customFormat="1" ht="30" x14ac:dyDescent="0.25">
      <c r="A26" s="64" t="s">
        <v>260</v>
      </c>
      <c r="B26" s="65" t="s">
        <v>261</v>
      </c>
      <c r="C26" s="172">
        <f>C27+C28</f>
        <v>105510300</v>
      </c>
      <c r="D26" s="172">
        <f t="shared" ref="D26:E26" si="4">D27+D28</f>
        <v>109730700</v>
      </c>
      <c r="E26" s="172">
        <f t="shared" si="4"/>
        <v>114119900</v>
      </c>
      <c r="I26" s="19"/>
      <c r="J26" s="19"/>
      <c r="K26" s="19"/>
      <c r="L26" s="19"/>
      <c r="V26" s="54"/>
      <c r="X26" s="19"/>
    </row>
    <row r="27" spans="1:32" ht="45" x14ac:dyDescent="0.25">
      <c r="A27" s="169" t="s">
        <v>262</v>
      </c>
      <c r="B27" s="57" t="s">
        <v>263</v>
      </c>
      <c r="C27" s="172">
        <v>75084900</v>
      </c>
      <c r="D27" s="172">
        <v>78088300</v>
      </c>
      <c r="E27" s="172">
        <v>81211800</v>
      </c>
      <c r="J27" s="6"/>
      <c r="K27" s="6"/>
      <c r="L27" s="6"/>
    </row>
    <row r="28" spans="1:32" ht="88.5" customHeight="1" x14ac:dyDescent="0.25">
      <c r="A28" s="173" t="s">
        <v>264</v>
      </c>
      <c r="B28" s="174" t="s">
        <v>445</v>
      </c>
      <c r="C28" s="175">
        <v>30425400</v>
      </c>
      <c r="D28" s="175">
        <v>31642400</v>
      </c>
      <c r="E28" s="175">
        <v>32908100</v>
      </c>
      <c r="J28" s="6"/>
      <c r="K28" s="6"/>
      <c r="L28" s="6"/>
    </row>
    <row r="29" spans="1:32" ht="45" x14ac:dyDescent="0.25">
      <c r="A29" s="169" t="s">
        <v>266</v>
      </c>
      <c r="B29" s="57" t="s">
        <v>267</v>
      </c>
      <c r="C29" s="172">
        <v>47998000</v>
      </c>
      <c r="D29" s="172">
        <v>0</v>
      </c>
      <c r="E29" s="172">
        <v>0</v>
      </c>
      <c r="J29" s="6"/>
      <c r="K29" s="6"/>
      <c r="L29" s="6"/>
    </row>
    <row r="30" spans="1:32" ht="30" x14ac:dyDescent="0.25">
      <c r="A30" s="169" t="s">
        <v>268</v>
      </c>
      <c r="B30" s="57" t="s">
        <v>269</v>
      </c>
      <c r="C30" s="172">
        <v>255730</v>
      </c>
      <c r="D30" s="172">
        <v>265940</v>
      </c>
      <c r="E30" s="172">
        <v>276560</v>
      </c>
      <c r="J30" s="6"/>
      <c r="K30" s="6"/>
      <c r="L30" s="6"/>
    </row>
    <row r="31" spans="1:32" ht="75" x14ac:dyDescent="0.25">
      <c r="A31" s="169" t="s">
        <v>265</v>
      </c>
      <c r="B31" s="57" t="s">
        <v>446</v>
      </c>
      <c r="C31" s="172">
        <v>3952000</v>
      </c>
      <c r="D31" s="172">
        <v>4110080</v>
      </c>
      <c r="E31" s="172">
        <v>4274480</v>
      </c>
      <c r="J31" s="6"/>
      <c r="K31" s="6"/>
      <c r="L31" s="6"/>
    </row>
    <row r="32" spans="1:32" ht="31.5" x14ac:dyDescent="0.25">
      <c r="A32" s="55" t="s">
        <v>240</v>
      </c>
      <c r="B32" s="56" t="s">
        <v>270</v>
      </c>
      <c r="C32" s="170">
        <f>C33</f>
        <v>23427000</v>
      </c>
      <c r="D32" s="170">
        <f>D33</f>
        <v>18065000</v>
      </c>
      <c r="E32" s="170">
        <f>E33</f>
        <v>18065000</v>
      </c>
      <c r="J32" s="6"/>
      <c r="K32" s="6"/>
      <c r="L32" s="6"/>
    </row>
    <row r="33" spans="1:24" ht="45" x14ac:dyDescent="0.25">
      <c r="A33" s="169" t="s">
        <v>241</v>
      </c>
      <c r="B33" s="57" t="s">
        <v>271</v>
      </c>
      <c r="C33" s="172">
        <v>23427000</v>
      </c>
      <c r="D33" s="172">
        <v>18065000</v>
      </c>
      <c r="E33" s="172">
        <v>18065000</v>
      </c>
      <c r="J33" s="6"/>
      <c r="K33" s="6"/>
      <c r="L33" s="6"/>
    </row>
    <row r="34" spans="1:24" ht="15.75" x14ac:dyDescent="0.25">
      <c r="A34" s="55" t="s">
        <v>272</v>
      </c>
      <c r="B34" s="56" t="s">
        <v>273</v>
      </c>
      <c r="C34" s="170">
        <f>C35</f>
        <v>6900000</v>
      </c>
      <c r="D34" s="170">
        <f t="shared" ref="D34:E34" si="5">D35</f>
        <v>7100000</v>
      </c>
      <c r="E34" s="170">
        <f t="shared" si="5"/>
        <v>7300000</v>
      </c>
      <c r="J34" s="6"/>
      <c r="K34" s="6"/>
      <c r="L34" s="6"/>
    </row>
    <row r="35" spans="1:24" ht="90" x14ac:dyDescent="0.25">
      <c r="A35" s="169" t="s">
        <v>242</v>
      </c>
      <c r="B35" s="57" t="s">
        <v>447</v>
      </c>
      <c r="C35" s="172">
        <v>6900000</v>
      </c>
      <c r="D35" s="172">
        <v>7100000</v>
      </c>
      <c r="E35" s="172">
        <v>7300000</v>
      </c>
      <c r="J35" s="6"/>
      <c r="K35" s="6"/>
      <c r="L35" s="6"/>
    </row>
    <row r="36" spans="1:24" ht="63" x14ac:dyDescent="0.25">
      <c r="A36" s="55" t="s">
        <v>274</v>
      </c>
      <c r="B36" s="56" t="s">
        <v>510</v>
      </c>
      <c r="C36" s="170">
        <f>C37+C38+C43</f>
        <v>318681000</v>
      </c>
      <c r="D36" s="170">
        <f t="shared" ref="D36:E36" si="6">D37+D38+D43</f>
        <v>218530600</v>
      </c>
      <c r="E36" s="170">
        <f t="shared" si="6"/>
        <v>218530600</v>
      </c>
      <c r="J36" s="6"/>
      <c r="K36" s="6"/>
      <c r="L36" s="6"/>
    </row>
    <row r="37" spans="1:24" ht="90" x14ac:dyDescent="0.25">
      <c r="A37" s="169" t="s">
        <v>482</v>
      </c>
      <c r="B37" s="57" t="s">
        <v>511</v>
      </c>
      <c r="C37" s="172">
        <f>185600000+100000000</f>
        <v>285600000</v>
      </c>
      <c r="D37" s="172">
        <v>185600000</v>
      </c>
      <c r="E37" s="172">
        <v>185600000</v>
      </c>
      <c r="J37" s="6"/>
      <c r="K37" s="6"/>
      <c r="L37" s="6"/>
    </row>
    <row r="38" spans="1:24" ht="126" x14ac:dyDescent="0.25">
      <c r="A38" s="64" t="s">
        <v>512</v>
      </c>
      <c r="B38" s="56" t="s">
        <v>513</v>
      </c>
      <c r="C38" s="170">
        <f>C39+C40+C41+C42</f>
        <v>32931000</v>
      </c>
      <c r="D38" s="170">
        <f>D39+D40+D41+D42</f>
        <v>32780600</v>
      </c>
      <c r="E38" s="170">
        <f>E39+E40+E41+E42</f>
        <v>32780600</v>
      </c>
      <c r="J38" s="6"/>
      <c r="K38" s="6"/>
      <c r="L38" s="6"/>
    </row>
    <row r="39" spans="1:24" ht="116.25" customHeight="1" x14ac:dyDescent="0.25">
      <c r="A39" s="169" t="s">
        <v>464</v>
      </c>
      <c r="B39" s="57" t="s">
        <v>323</v>
      </c>
      <c r="C39" s="172">
        <v>1858000</v>
      </c>
      <c r="D39" s="172">
        <v>1707600</v>
      </c>
      <c r="E39" s="172">
        <v>1707600</v>
      </c>
      <c r="J39" s="6"/>
      <c r="K39" s="6"/>
      <c r="L39" s="6"/>
    </row>
    <row r="40" spans="1:24" ht="120" x14ac:dyDescent="0.25">
      <c r="A40" s="169" t="s">
        <v>465</v>
      </c>
      <c r="B40" s="57" t="s">
        <v>448</v>
      </c>
      <c r="C40" s="172">
        <v>26446000</v>
      </c>
      <c r="D40" s="172">
        <v>26446000</v>
      </c>
      <c r="E40" s="172">
        <v>26446000</v>
      </c>
      <c r="J40" s="6"/>
      <c r="K40" s="6"/>
      <c r="L40" s="6"/>
    </row>
    <row r="41" spans="1:24" ht="135" x14ac:dyDescent="0.25">
      <c r="A41" s="169" t="s">
        <v>466</v>
      </c>
      <c r="B41" s="57" t="s">
        <v>514</v>
      </c>
      <c r="C41" s="172">
        <v>1627000</v>
      </c>
      <c r="D41" s="172">
        <v>1627000</v>
      </c>
      <c r="E41" s="172">
        <v>1627000</v>
      </c>
      <c r="J41" s="6"/>
      <c r="K41" s="6"/>
      <c r="L41" s="6"/>
    </row>
    <row r="42" spans="1:24" ht="60" x14ac:dyDescent="0.25">
      <c r="A42" s="169" t="s">
        <v>467</v>
      </c>
      <c r="B42" s="57" t="s">
        <v>324</v>
      </c>
      <c r="C42" s="172">
        <v>3000000</v>
      </c>
      <c r="D42" s="172">
        <v>3000000</v>
      </c>
      <c r="E42" s="172">
        <v>3000000</v>
      </c>
      <c r="J42" s="6"/>
      <c r="K42" s="6"/>
      <c r="L42" s="6"/>
    </row>
    <row r="43" spans="1:24" ht="105" x14ac:dyDescent="0.25">
      <c r="A43" s="169" t="s">
        <v>515</v>
      </c>
      <c r="B43" s="57" t="s">
        <v>516</v>
      </c>
      <c r="C43" s="172">
        <v>150000</v>
      </c>
      <c r="D43" s="172">
        <v>150000</v>
      </c>
      <c r="E43" s="172">
        <v>150000</v>
      </c>
      <c r="J43" s="6"/>
      <c r="K43" s="6"/>
      <c r="L43" s="6"/>
    </row>
    <row r="44" spans="1:24" ht="31.5" x14ac:dyDescent="0.25">
      <c r="A44" s="55" t="s">
        <v>571</v>
      </c>
      <c r="B44" s="56" t="s">
        <v>275</v>
      </c>
      <c r="C44" s="170">
        <f>C45+C46+C47+C48+C49</f>
        <v>4486400</v>
      </c>
      <c r="D44" s="170">
        <f t="shared" ref="D44:E44" si="7">D45+D46+D47+D48+D49</f>
        <v>4665800</v>
      </c>
      <c r="E44" s="170">
        <f t="shared" si="7"/>
        <v>4852500</v>
      </c>
      <c r="J44" s="6"/>
      <c r="K44" s="6"/>
      <c r="L44" s="6"/>
      <c r="X44" s="83"/>
    </row>
    <row r="45" spans="1:24" ht="45" x14ac:dyDescent="0.25">
      <c r="A45" s="169" t="s">
        <v>572</v>
      </c>
      <c r="B45" s="197" t="s">
        <v>449</v>
      </c>
      <c r="C45" s="178">
        <v>823500</v>
      </c>
      <c r="D45" s="178">
        <v>856400</v>
      </c>
      <c r="E45" s="178">
        <v>890700</v>
      </c>
      <c r="J45" s="6"/>
      <c r="K45" s="6"/>
      <c r="L45" s="6"/>
      <c r="X45" s="83"/>
    </row>
    <row r="46" spans="1:24" ht="45" x14ac:dyDescent="0.25">
      <c r="A46" s="169" t="s">
        <v>573</v>
      </c>
      <c r="B46" s="57" t="s">
        <v>276</v>
      </c>
      <c r="C46" s="178">
        <v>37000</v>
      </c>
      <c r="D46" s="178">
        <v>38500</v>
      </c>
      <c r="E46" s="178">
        <v>40000</v>
      </c>
      <c r="J46" s="6"/>
      <c r="K46" s="6"/>
      <c r="L46" s="6"/>
      <c r="X46" s="83"/>
    </row>
    <row r="47" spans="1:24" ht="45" x14ac:dyDescent="0.25">
      <c r="A47" s="169" t="s">
        <v>562</v>
      </c>
      <c r="B47" s="57" t="s">
        <v>277</v>
      </c>
      <c r="C47" s="178">
        <v>3556500</v>
      </c>
      <c r="D47" s="178">
        <v>3698700</v>
      </c>
      <c r="E47" s="178">
        <v>3846700</v>
      </c>
      <c r="J47" s="6"/>
      <c r="K47" s="6"/>
      <c r="L47" s="6"/>
      <c r="X47" s="83"/>
    </row>
    <row r="48" spans="1:24" ht="30" x14ac:dyDescent="0.25">
      <c r="A48" s="169" t="s">
        <v>563</v>
      </c>
      <c r="B48" s="57" t="s">
        <v>565</v>
      </c>
      <c r="C48" s="178">
        <v>52700</v>
      </c>
      <c r="D48" s="178">
        <v>54800</v>
      </c>
      <c r="E48" s="178">
        <v>57000</v>
      </c>
      <c r="J48" s="6"/>
      <c r="K48" s="6"/>
      <c r="L48" s="6"/>
      <c r="X48" s="83"/>
    </row>
    <row r="49" spans="1:24" ht="60" x14ac:dyDescent="0.25">
      <c r="A49" s="169" t="s">
        <v>564</v>
      </c>
      <c r="B49" s="57" t="s">
        <v>566</v>
      </c>
      <c r="C49" s="178">
        <v>16700</v>
      </c>
      <c r="D49" s="178">
        <v>17400</v>
      </c>
      <c r="E49" s="178">
        <v>18100</v>
      </c>
      <c r="J49" s="6"/>
      <c r="K49" s="6"/>
      <c r="L49" s="6"/>
      <c r="X49" s="83"/>
    </row>
    <row r="50" spans="1:24" ht="47.25" x14ac:dyDescent="0.25">
      <c r="A50" s="55" t="s">
        <v>450</v>
      </c>
      <c r="B50" s="56" t="s">
        <v>451</v>
      </c>
      <c r="C50" s="170">
        <f>C51+C67</f>
        <v>51188469.299999997</v>
      </c>
      <c r="D50" s="170">
        <f t="shared" ref="D50:E50" si="8">D51+D67</f>
        <v>46780160</v>
      </c>
      <c r="E50" s="170">
        <f t="shared" si="8"/>
        <v>46780160</v>
      </c>
      <c r="J50" s="6"/>
      <c r="K50" s="6"/>
      <c r="L50" s="6"/>
      <c r="X50" s="83"/>
    </row>
    <row r="51" spans="1:24" ht="31.5" x14ac:dyDescent="0.25">
      <c r="A51" s="55" t="s">
        <v>687</v>
      </c>
      <c r="B51" s="56" t="s">
        <v>688</v>
      </c>
      <c r="C51" s="170">
        <f>SUM(C52:C66)</f>
        <v>46899499</v>
      </c>
      <c r="D51" s="170">
        <f t="shared" ref="D51:E51" si="9">SUM(D52:D66)</f>
        <v>46780160</v>
      </c>
      <c r="E51" s="170">
        <f t="shared" si="9"/>
        <v>46780160</v>
      </c>
      <c r="J51" s="6"/>
      <c r="K51" s="6"/>
      <c r="L51" s="6"/>
      <c r="X51" s="83"/>
    </row>
    <row r="52" spans="1:24" ht="45" x14ac:dyDescent="0.25">
      <c r="A52" s="169" t="s">
        <v>468</v>
      </c>
      <c r="B52" s="57" t="s">
        <v>517</v>
      </c>
      <c r="C52" s="178">
        <v>4323840</v>
      </c>
      <c r="D52" s="178">
        <v>4323840</v>
      </c>
      <c r="E52" s="178">
        <v>4323840</v>
      </c>
      <c r="J52" s="6"/>
      <c r="K52" s="6"/>
      <c r="L52" s="6"/>
      <c r="X52" s="83"/>
    </row>
    <row r="53" spans="1:24" ht="45" x14ac:dyDescent="0.25">
      <c r="A53" s="169" t="s">
        <v>469</v>
      </c>
      <c r="B53" s="57" t="s">
        <v>518</v>
      </c>
      <c r="C53" s="178">
        <v>4243200</v>
      </c>
      <c r="D53" s="178">
        <v>4243200</v>
      </c>
      <c r="E53" s="178">
        <v>4243200</v>
      </c>
      <c r="J53" s="6"/>
      <c r="K53" s="6"/>
      <c r="L53" s="6"/>
      <c r="X53" s="83"/>
    </row>
    <row r="54" spans="1:24" ht="45" x14ac:dyDescent="0.25">
      <c r="A54" s="169" t="s">
        <v>664</v>
      </c>
      <c r="B54" s="57" t="s">
        <v>538</v>
      </c>
      <c r="C54" s="178">
        <f>84789+34550</f>
        <v>119339</v>
      </c>
      <c r="D54" s="178"/>
      <c r="E54" s="178"/>
      <c r="I54" s="399">
        <v>34550</v>
      </c>
      <c r="J54" s="6"/>
      <c r="K54" s="6"/>
      <c r="L54" s="6"/>
      <c r="X54" s="83"/>
    </row>
    <row r="55" spans="1:24" ht="45" x14ac:dyDescent="0.25">
      <c r="A55" s="169" t="s">
        <v>470</v>
      </c>
      <c r="B55" s="57" t="s">
        <v>519</v>
      </c>
      <c r="C55" s="178">
        <v>4911360</v>
      </c>
      <c r="D55" s="178">
        <v>4911360</v>
      </c>
      <c r="E55" s="178">
        <v>4911360</v>
      </c>
      <c r="J55" s="6"/>
      <c r="K55" s="6"/>
      <c r="L55" s="6"/>
      <c r="X55" s="83"/>
    </row>
    <row r="56" spans="1:24" ht="45" x14ac:dyDescent="0.25">
      <c r="A56" s="169" t="s">
        <v>471</v>
      </c>
      <c r="B56" s="57" t="s">
        <v>520</v>
      </c>
      <c r="C56" s="178">
        <v>4488960</v>
      </c>
      <c r="D56" s="178">
        <v>4488960</v>
      </c>
      <c r="E56" s="178">
        <v>4488960</v>
      </c>
      <c r="J56" s="6"/>
      <c r="K56" s="6"/>
      <c r="L56" s="6"/>
      <c r="X56" s="83"/>
    </row>
    <row r="57" spans="1:24" ht="45" x14ac:dyDescent="0.25">
      <c r="A57" s="169" t="s">
        <v>472</v>
      </c>
      <c r="B57" s="57" t="s">
        <v>521</v>
      </c>
      <c r="C57" s="178">
        <v>2356480</v>
      </c>
      <c r="D57" s="178">
        <v>2356480</v>
      </c>
      <c r="E57" s="178">
        <v>2356480</v>
      </c>
      <c r="J57" s="6"/>
      <c r="K57" s="6"/>
      <c r="L57" s="6"/>
      <c r="X57" s="83"/>
    </row>
    <row r="58" spans="1:24" ht="60" x14ac:dyDescent="0.25">
      <c r="A58" s="169" t="s">
        <v>473</v>
      </c>
      <c r="B58" s="57" t="s">
        <v>522</v>
      </c>
      <c r="C58" s="178">
        <v>584640</v>
      </c>
      <c r="D58" s="178">
        <v>584640</v>
      </c>
      <c r="E58" s="178">
        <v>584640</v>
      </c>
      <c r="J58" s="6"/>
      <c r="K58" s="6"/>
      <c r="L58" s="6"/>
      <c r="X58" s="83"/>
    </row>
    <row r="59" spans="1:24" ht="45" x14ac:dyDescent="0.25">
      <c r="A59" s="169" t="s">
        <v>474</v>
      </c>
      <c r="B59" s="57" t="s">
        <v>523</v>
      </c>
      <c r="C59" s="178">
        <v>3421440</v>
      </c>
      <c r="D59" s="178">
        <v>3421440</v>
      </c>
      <c r="E59" s="178">
        <v>3421440</v>
      </c>
      <c r="J59" s="6"/>
      <c r="K59" s="6"/>
      <c r="L59" s="6"/>
      <c r="X59" s="83"/>
    </row>
    <row r="60" spans="1:24" ht="45" x14ac:dyDescent="0.25">
      <c r="A60" s="169" t="s">
        <v>475</v>
      </c>
      <c r="B60" s="57" t="s">
        <v>524</v>
      </c>
      <c r="C60" s="178">
        <v>2612480</v>
      </c>
      <c r="D60" s="178">
        <v>2612480</v>
      </c>
      <c r="E60" s="178">
        <v>2612480</v>
      </c>
      <c r="J60" s="6"/>
      <c r="K60" s="6"/>
      <c r="L60" s="6"/>
      <c r="X60" s="83"/>
    </row>
    <row r="61" spans="1:24" ht="45" x14ac:dyDescent="0.25">
      <c r="A61" s="169" t="s">
        <v>476</v>
      </c>
      <c r="B61" s="57" t="s">
        <v>525</v>
      </c>
      <c r="C61" s="178">
        <v>3028480</v>
      </c>
      <c r="D61" s="178">
        <v>3028480</v>
      </c>
      <c r="E61" s="178">
        <v>3028480</v>
      </c>
      <c r="J61" s="6"/>
      <c r="K61" s="6"/>
      <c r="L61" s="6"/>
      <c r="X61" s="83"/>
    </row>
    <row r="62" spans="1:24" ht="45" x14ac:dyDescent="0.25">
      <c r="A62" s="169" t="s">
        <v>477</v>
      </c>
      <c r="B62" s="57" t="s">
        <v>526</v>
      </c>
      <c r="C62" s="178">
        <v>5532160</v>
      </c>
      <c r="D62" s="178">
        <v>5532160</v>
      </c>
      <c r="E62" s="178">
        <v>5532160</v>
      </c>
      <c r="J62" s="6"/>
      <c r="K62" s="6"/>
      <c r="L62" s="6"/>
      <c r="X62" s="83"/>
    </row>
    <row r="63" spans="1:24" ht="45" x14ac:dyDescent="0.25">
      <c r="A63" s="169" t="s">
        <v>478</v>
      </c>
      <c r="B63" s="57" t="s">
        <v>527</v>
      </c>
      <c r="C63" s="178">
        <v>2680320</v>
      </c>
      <c r="D63" s="178">
        <v>2680320</v>
      </c>
      <c r="E63" s="178">
        <v>2680320</v>
      </c>
      <c r="J63" s="6"/>
      <c r="K63" s="6"/>
      <c r="L63" s="6"/>
      <c r="X63" s="83"/>
    </row>
    <row r="64" spans="1:24" ht="45" x14ac:dyDescent="0.25">
      <c r="A64" s="169" t="s">
        <v>479</v>
      </c>
      <c r="B64" s="57" t="s">
        <v>528</v>
      </c>
      <c r="C64" s="178">
        <v>621120</v>
      </c>
      <c r="D64" s="178">
        <v>621120</v>
      </c>
      <c r="E64" s="178">
        <v>621120</v>
      </c>
      <c r="J64" s="6"/>
      <c r="K64" s="6"/>
      <c r="L64" s="6"/>
      <c r="X64" s="83"/>
    </row>
    <row r="65" spans="1:24" ht="45" x14ac:dyDescent="0.25">
      <c r="A65" s="169" t="s">
        <v>480</v>
      </c>
      <c r="B65" s="57" t="s">
        <v>529</v>
      </c>
      <c r="C65" s="178">
        <v>3777280</v>
      </c>
      <c r="D65" s="178">
        <v>3777280</v>
      </c>
      <c r="E65" s="178">
        <v>3777280</v>
      </c>
      <c r="J65" s="6"/>
      <c r="K65" s="6"/>
      <c r="L65" s="6"/>
      <c r="X65" s="83"/>
    </row>
    <row r="66" spans="1:24" ht="45" x14ac:dyDescent="0.25">
      <c r="A66" s="169" t="s">
        <v>481</v>
      </c>
      <c r="B66" s="57" t="s">
        <v>530</v>
      </c>
      <c r="C66" s="178">
        <v>4198400</v>
      </c>
      <c r="D66" s="178">
        <v>4198400</v>
      </c>
      <c r="E66" s="178">
        <v>4198400</v>
      </c>
      <c r="J66" s="6"/>
      <c r="K66" s="6"/>
      <c r="L66" s="6"/>
      <c r="X66" s="83"/>
    </row>
    <row r="67" spans="1:24" ht="31.5" x14ac:dyDescent="0.25">
      <c r="A67" s="60" t="s">
        <v>689</v>
      </c>
      <c r="B67" s="61" t="s">
        <v>690</v>
      </c>
      <c r="C67" s="340">
        <f>C68</f>
        <v>4288970.3</v>
      </c>
      <c r="D67" s="340">
        <f t="shared" ref="D67:E67" si="10">D68</f>
        <v>0</v>
      </c>
      <c r="E67" s="340">
        <f t="shared" si="10"/>
        <v>0</v>
      </c>
      <c r="J67" s="6"/>
      <c r="K67" s="6"/>
      <c r="L67" s="6"/>
      <c r="X67" s="83"/>
    </row>
    <row r="68" spans="1:24" ht="30" x14ac:dyDescent="0.25">
      <c r="A68" s="169" t="s">
        <v>686</v>
      </c>
      <c r="B68" s="380" t="s">
        <v>691</v>
      </c>
      <c r="C68" s="178">
        <f>4134922.3+154048</f>
        <v>4288970.3</v>
      </c>
      <c r="D68" s="178"/>
      <c r="E68" s="178"/>
      <c r="I68" s="399">
        <v>154048</v>
      </c>
      <c r="J68" s="6"/>
      <c r="K68" s="6"/>
      <c r="L68" s="6"/>
      <c r="X68" s="83"/>
    </row>
    <row r="69" spans="1:24" ht="47.25" x14ac:dyDescent="0.25">
      <c r="A69" s="55" t="s">
        <v>278</v>
      </c>
      <c r="B69" s="56" t="s">
        <v>531</v>
      </c>
      <c r="C69" s="170">
        <f>C70+C71+C72</f>
        <v>1375330</v>
      </c>
      <c r="D69" s="170">
        <f t="shared" ref="D69:E69" si="11">D70+D71+D72</f>
        <v>1375330</v>
      </c>
      <c r="E69" s="170">
        <f t="shared" si="11"/>
        <v>1375330</v>
      </c>
      <c r="J69" s="6"/>
      <c r="K69" s="6"/>
      <c r="L69" s="6"/>
    </row>
    <row r="70" spans="1:24" ht="112.5" customHeight="1" x14ac:dyDescent="0.25">
      <c r="A70" s="169" t="s">
        <v>532</v>
      </c>
      <c r="B70" s="176" t="s">
        <v>533</v>
      </c>
      <c r="C70" s="172">
        <v>800000</v>
      </c>
      <c r="D70" s="172">
        <v>800000</v>
      </c>
      <c r="E70" s="172">
        <v>800000</v>
      </c>
      <c r="J70" s="6"/>
      <c r="K70" s="6"/>
      <c r="L70" s="6"/>
    </row>
    <row r="71" spans="1:24" ht="105" x14ac:dyDescent="0.25">
      <c r="A71" s="169" t="s">
        <v>243</v>
      </c>
      <c r="B71" s="57" t="s">
        <v>534</v>
      </c>
      <c r="C71" s="172">
        <v>130330</v>
      </c>
      <c r="D71" s="172">
        <v>130330</v>
      </c>
      <c r="E71" s="172">
        <v>130330</v>
      </c>
      <c r="J71" s="6"/>
      <c r="K71" s="6"/>
      <c r="L71" s="6"/>
    </row>
    <row r="72" spans="1:24" ht="75" x14ac:dyDescent="0.25">
      <c r="A72" s="169" t="s">
        <v>244</v>
      </c>
      <c r="B72" s="57" t="s">
        <v>279</v>
      </c>
      <c r="C72" s="172">
        <v>445000</v>
      </c>
      <c r="D72" s="172">
        <v>445000</v>
      </c>
      <c r="E72" s="172">
        <v>445000</v>
      </c>
      <c r="J72" s="6"/>
      <c r="K72" s="6"/>
      <c r="L72" s="6"/>
    </row>
    <row r="73" spans="1:24" ht="15.75" x14ac:dyDescent="0.25">
      <c r="A73" s="55" t="s">
        <v>692</v>
      </c>
      <c r="B73" s="61" t="s">
        <v>693</v>
      </c>
      <c r="C73" s="172">
        <f>C74</f>
        <v>1328638.5900000001</v>
      </c>
      <c r="D73" s="172">
        <f t="shared" ref="D73:E73" si="12">D74</f>
        <v>0</v>
      </c>
      <c r="E73" s="172">
        <f t="shared" si="12"/>
        <v>0</v>
      </c>
      <c r="J73" s="6"/>
      <c r="K73" s="6"/>
      <c r="L73" s="6"/>
    </row>
    <row r="74" spans="1:24" ht="165" x14ac:dyDescent="0.25">
      <c r="A74" s="169" t="s">
        <v>694</v>
      </c>
      <c r="B74" s="57" t="s">
        <v>695</v>
      </c>
      <c r="C74" s="172">
        <v>1328638.5900000001</v>
      </c>
      <c r="D74" s="172"/>
      <c r="E74" s="172"/>
      <c r="J74" s="6"/>
      <c r="K74" s="6"/>
      <c r="L74" s="6"/>
    </row>
    <row r="75" spans="1:24" ht="15.75" x14ac:dyDescent="0.25">
      <c r="A75" s="169"/>
      <c r="B75" s="66" t="s">
        <v>280</v>
      </c>
      <c r="C75" s="170">
        <f>C73+C69+C50+C44+C36+C34+C32+C25+C15+C20</f>
        <v>1931514703.96</v>
      </c>
      <c r="D75" s="170">
        <f t="shared" ref="D75:E75" si="13">D73+D69+D50+D44+D36+D34+D32+D25+D15+D20</f>
        <v>1686220021.8499999</v>
      </c>
      <c r="E75" s="170">
        <f t="shared" si="13"/>
        <v>1536020189.97</v>
      </c>
      <c r="G75" s="6"/>
      <c r="H75" s="6"/>
      <c r="J75" s="6"/>
      <c r="K75" s="6"/>
      <c r="L75" s="6"/>
    </row>
    <row r="76" spans="1:24" ht="15.75" customHeight="1" x14ac:dyDescent="0.25">
      <c r="A76" s="67" t="s">
        <v>281</v>
      </c>
      <c r="B76" s="68" t="s">
        <v>282</v>
      </c>
      <c r="C76" s="177">
        <f>C77+C115+C117+C118+C119</f>
        <v>1470624725.2499998</v>
      </c>
      <c r="D76" s="177">
        <f>D77+D115+D117+D119</f>
        <v>1095039800</v>
      </c>
      <c r="E76" s="177">
        <f>E77+E115+E117+E119</f>
        <v>1229993200</v>
      </c>
      <c r="J76" s="6"/>
      <c r="K76" s="6"/>
      <c r="L76" s="6"/>
    </row>
    <row r="77" spans="1:24" ht="47.25" customHeight="1" x14ac:dyDescent="0.25">
      <c r="A77" s="67" t="s">
        <v>283</v>
      </c>
      <c r="B77" s="68" t="s">
        <v>284</v>
      </c>
      <c r="C77" s="177">
        <f>C78+C80+C85+C113</f>
        <v>1341843653.9699998</v>
      </c>
      <c r="D77" s="177">
        <f>D78+D80+D85+D113</f>
        <v>1095039800</v>
      </c>
      <c r="E77" s="177">
        <f>E78+E80+E85+E113</f>
        <v>1229993200</v>
      </c>
      <c r="J77" s="6"/>
      <c r="K77" s="6"/>
      <c r="L77" s="6"/>
    </row>
    <row r="78" spans="1:24" ht="31.5" customHeight="1" x14ac:dyDescent="0.25">
      <c r="A78" s="67" t="s">
        <v>574</v>
      </c>
      <c r="B78" s="68" t="s">
        <v>285</v>
      </c>
      <c r="C78" s="177">
        <f>C79</f>
        <v>4345260</v>
      </c>
      <c r="D78" s="177">
        <f t="shared" ref="D78:E78" si="14">D79</f>
        <v>0</v>
      </c>
      <c r="E78" s="177">
        <f t="shared" si="14"/>
        <v>0</v>
      </c>
      <c r="J78" s="6"/>
      <c r="K78" s="6"/>
      <c r="L78" s="6"/>
    </row>
    <row r="79" spans="1:24" s="3" customFormat="1" ht="30" customHeight="1" x14ac:dyDescent="0.25">
      <c r="A79" s="69" t="s">
        <v>575</v>
      </c>
      <c r="B79" s="70" t="s">
        <v>576</v>
      </c>
      <c r="C79" s="178">
        <v>4345260</v>
      </c>
      <c r="D79" s="178">
        <v>0</v>
      </c>
      <c r="E79" s="178">
        <v>0</v>
      </c>
      <c r="I79" s="19">
        <v>4345260</v>
      </c>
      <c r="J79" s="19"/>
      <c r="K79" s="19"/>
      <c r="L79" s="19"/>
      <c r="V79" s="54"/>
      <c r="X79" s="19"/>
    </row>
    <row r="80" spans="1:24" s="7" customFormat="1" ht="60" customHeight="1" x14ac:dyDescent="0.25">
      <c r="A80" s="67" t="s">
        <v>577</v>
      </c>
      <c r="B80" s="68" t="s">
        <v>286</v>
      </c>
      <c r="C80" s="177">
        <f>SUM(C81:C84)</f>
        <v>106272838.31</v>
      </c>
      <c r="D80" s="177">
        <f t="shared" ref="D80:E80" si="15">SUM(D81:D84)</f>
        <v>3904000</v>
      </c>
      <c r="E80" s="177">
        <f t="shared" si="15"/>
        <v>3904000</v>
      </c>
      <c r="I80" s="20"/>
      <c r="J80" s="20"/>
      <c r="K80" s="20"/>
      <c r="L80" s="20"/>
      <c r="V80" s="71"/>
      <c r="X80" s="20"/>
    </row>
    <row r="81" spans="1:32" s="3" customFormat="1" ht="75" x14ac:dyDescent="0.25">
      <c r="A81" s="73" t="s">
        <v>578</v>
      </c>
      <c r="B81" s="74" t="s">
        <v>667</v>
      </c>
      <c r="C81" s="178">
        <f>150000000-75000000</f>
        <v>75000000</v>
      </c>
      <c r="D81" s="178">
        <v>0</v>
      </c>
      <c r="E81" s="178">
        <v>0</v>
      </c>
      <c r="I81" s="19">
        <v>-75000000</v>
      </c>
      <c r="J81" s="19"/>
      <c r="K81" s="19"/>
      <c r="L81" s="19"/>
      <c r="V81" s="54"/>
      <c r="X81" s="19"/>
    </row>
    <row r="82" spans="1:32" s="3" customFormat="1" ht="45" x14ac:dyDescent="0.25">
      <c r="A82" s="376" t="s">
        <v>666</v>
      </c>
      <c r="B82" s="74" t="s">
        <v>668</v>
      </c>
      <c r="C82" s="178">
        <v>16321534.6</v>
      </c>
      <c r="D82" s="178"/>
      <c r="E82" s="178"/>
      <c r="I82" s="19"/>
      <c r="J82" s="19"/>
      <c r="K82" s="19"/>
      <c r="L82" s="19"/>
      <c r="V82" s="54"/>
      <c r="X82" s="19"/>
    </row>
    <row r="83" spans="1:32" s="3" customFormat="1" ht="30" x14ac:dyDescent="0.25">
      <c r="A83" s="72" t="s">
        <v>579</v>
      </c>
      <c r="B83" s="74" t="s">
        <v>320</v>
      </c>
      <c r="C83" s="350">
        <f>8783000-3550000</f>
        <v>5233000</v>
      </c>
      <c r="D83" s="350">
        <v>3904000</v>
      </c>
      <c r="E83" s="350">
        <v>3904000</v>
      </c>
      <c r="I83" s="19"/>
      <c r="J83" s="19"/>
      <c r="K83" s="19"/>
      <c r="L83" s="19"/>
      <c r="V83" s="54"/>
      <c r="X83" s="19"/>
    </row>
    <row r="84" spans="1:32" s="3" customFormat="1" ht="45" x14ac:dyDescent="0.25">
      <c r="A84" s="72" t="s">
        <v>744</v>
      </c>
      <c r="B84" s="74" t="s">
        <v>745</v>
      </c>
      <c r="C84" s="350">
        <v>9718303.7100000009</v>
      </c>
      <c r="D84" s="350"/>
      <c r="E84" s="350"/>
      <c r="I84" s="404">
        <v>9718303.7100000009</v>
      </c>
      <c r="J84" s="19"/>
      <c r="K84" s="19"/>
      <c r="L84" s="19"/>
      <c r="V84" s="54"/>
      <c r="X84" s="19"/>
    </row>
    <row r="85" spans="1:32" s="2" customFormat="1" ht="60" customHeight="1" x14ac:dyDescent="0.25">
      <c r="A85" s="67" t="s">
        <v>580</v>
      </c>
      <c r="B85" s="68" t="s">
        <v>287</v>
      </c>
      <c r="C85" s="177">
        <f>SUM(C86:C112)</f>
        <v>1222068460.3999999</v>
      </c>
      <c r="D85" s="177">
        <f>SUM(D86:D112)</f>
        <v>1091135800</v>
      </c>
      <c r="E85" s="177">
        <f>SUM(E86:E112)</f>
        <v>1226089200</v>
      </c>
      <c r="I85" s="85"/>
      <c r="J85" s="85"/>
      <c r="K85" s="85"/>
      <c r="L85" s="85"/>
      <c r="V85" s="75"/>
      <c r="X85" s="85"/>
    </row>
    <row r="86" spans="1:32" ht="60" x14ac:dyDescent="0.25">
      <c r="A86" s="76" t="s">
        <v>591</v>
      </c>
      <c r="B86" s="77" t="s">
        <v>291</v>
      </c>
      <c r="C86" s="350">
        <f>224600+52</f>
        <v>224652</v>
      </c>
      <c r="D86" s="350">
        <v>225700</v>
      </c>
      <c r="E86" s="350">
        <v>225700</v>
      </c>
      <c r="I86" s="367"/>
      <c r="J86" s="6"/>
      <c r="K86" s="6"/>
      <c r="L86" s="6"/>
    </row>
    <row r="87" spans="1:32" s="6" customFormat="1" ht="30" x14ac:dyDescent="0.25">
      <c r="A87" s="76" t="s">
        <v>593</v>
      </c>
      <c r="B87" s="77" t="s">
        <v>293</v>
      </c>
      <c r="C87" s="350">
        <v>534041500</v>
      </c>
      <c r="D87" s="350">
        <v>482702000</v>
      </c>
      <c r="E87" s="350">
        <v>540240100</v>
      </c>
      <c r="F87"/>
      <c r="G87"/>
      <c r="H87"/>
      <c r="I87" s="367"/>
      <c r="M87"/>
      <c r="N87"/>
      <c r="O87"/>
      <c r="P87"/>
      <c r="Q87"/>
      <c r="R87"/>
      <c r="S87"/>
      <c r="T87"/>
      <c r="U87"/>
      <c r="V87" s="54"/>
      <c r="W87"/>
      <c r="Y87"/>
      <c r="Z87"/>
      <c r="AA87"/>
      <c r="AB87"/>
      <c r="AC87"/>
      <c r="AD87"/>
      <c r="AE87"/>
      <c r="AF87"/>
    </row>
    <row r="88" spans="1:32" s="6" customFormat="1" ht="120" x14ac:dyDescent="0.25">
      <c r="A88" s="76" t="s">
        <v>596</v>
      </c>
      <c r="B88" s="77" t="s">
        <v>295</v>
      </c>
      <c r="C88" s="350">
        <v>54544800</v>
      </c>
      <c r="D88" s="350">
        <v>52133700</v>
      </c>
      <c r="E88" s="350">
        <v>54544800</v>
      </c>
      <c r="F88"/>
      <c r="G88"/>
      <c r="H88"/>
      <c r="I88" s="367"/>
      <c r="M88"/>
      <c r="N88"/>
      <c r="O88"/>
      <c r="P88"/>
      <c r="Q88"/>
      <c r="R88"/>
      <c r="S88"/>
      <c r="T88"/>
      <c r="U88"/>
      <c r="V88" s="54"/>
      <c r="W88"/>
      <c r="Y88"/>
      <c r="Z88"/>
      <c r="AA88"/>
      <c r="AB88"/>
      <c r="AC88"/>
      <c r="AD88"/>
      <c r="AE88"/>
      <c r="AF88"/>
    </row>
    <row r="89" spans="1:32" s="6" customFormat="1" ht="45" x14ac:dyDescent="0.25">
      <c r="A89" s="76" t="s">
        <v>592</v>
      </c>
      <c r="B89" s="77" t="s">
        <v>292</v>
      </c>
      <c r="C89" s="350">
        <f>3743800-11.72</f>
        <v>3743788.28</v>
      </c>
      <c r="D89" s="350">
        <v>3743800</v>
      </c>
      <c r="E89" s="350">
        <v>3743800</v>
      </c>
      <c r="F89"/>
      <c r="G89"/>
      <c r="H89"/>
      <c r="I89" s="367"/>
      <c r="M89"/>
      <c r="N89"/>
      <c r="O89"/>
      <c r="P89"/>
      <c r="Q89"/>
      <c r="R89"/>
      <c r="S89"/>
      <c r="T89"/>
      <c r="U89"/>
      <c r="V89" s="54"/>
      <c r="W89"/>
      <c r="Y89"/>
      <c r="Z89"/>
      <c r="AA89"/>
      <c r="AB89"/>
      <c r="AC89"/>
      <c r="AD89"/>
      <c r="AE89"/>
      <c r="AF89"/>
    </row>
    <row r="90" spans="1:32" s="6" customFormat="1" ht="45" x14ac:dyDescent="0.25">
      <c r="A90" s="76" t="s">
        <v>598</v>
      </c>
      <c r="B90" s="77" t="s">
        <v>631</v>
      </c>
      <c r="C90" s="350">
        <v>13960000</v>
      </c>
      <c r="D90" s="350">
        <v>13960000</v>
      </c>
      <c r="E90" s="350">
        <v>13960000</v>
      </c>
      <c r="F90"/>
      <c r="G90"/>
      <c r="H90"/>
      <c r="I90" s="367"/>
      <c r="M90"/>
      <c r="N90"/>
      <c r="O90"/>
      <c r="P90"/>
      <c r="Q90"/>
      <c r="R90"/>
      <c r="S90"/>
      <c r="T90"/>
      <c r="U90"/>
      <c r="V90" s="54"/>
      <c r="W90"/>
      <c r="Y90"/>
      <c r="Z90"/>
      <c r="AA90"/>
      <c r="AB90"/>
      <c r="AC90"/>
      <c r="AD90"/>
      <c r="AE90"/>
      <c r="AF90"/>
    </row>
    <row r="91" spans="1:32" s="6" customFormat="1" ht="45" x14ac:dyDescent="0.25">
      <c r="A91" s="76" t="s">
        <v>599</v>
      </c>
      <c r="B91" s="77" t="s">
        <v>634</v>
      </c>
      <c r="C91" s="350">
        <f>1485300-6</f>
        <v>1485294</v>
      </c>
      <c r="D91" s="350">
        <v>1485300</v>
      </c>
      <c r="E91" s="350">
        <v>1485300</v>
      </c>
      <c r="F91"/>
      <c r="G91"/>
      <c r="H91"/>
      <c r="I91" s="367"/>
      <c r="M91"/>
      <c r="N91"/>
      <c r="O91"/>
      <c r="P91"/>
      <c r="Q91"/>
      <c r="R91"/>
      <c r="S91"/>
      <c r="T91"/>
      <c r="U91"/>
      <c r="V91" s="54"/>
      <c r="W91"/>
      <c r="Y91"/>
      <c r="Z91"/>
      <c r="AA91"/>
      <c r="AB91"/>
      <c r="AC91"/>
      <c r="AD91"/>
      <c r="AE91"/>
      <c r="AF91"/>
    </row>
    <row r="92" spans="1:32" s="6" customFormat="1" ht="45" x14ac:dyDescent="0.25">
      <c r="A92" s="76" t="s">
        <v>601</v>
      </c>
      <c r="B92" s="77" t="s">
        <v>637</v>
      </c>
      <c r="C92" s="191">
        <f>1873000-10</f>
        <v>1872990</v>
      </c>
      <c r="D92" s="191">
        <v>1873000</v>
      </c>
      <c r="E92" s="191">
        <v>1873000</v>
      </c>
      <c r="F92"/>
      <c r="G92"/>
      <c r="H92"/>
      <c r="I92" s="367"/>
      <c r="M92"/>
      <c r="N92"/>
      <c r="O92"/>
      <c r="P92"/>
      <c r="Q92"/>
      <c r="R92"/>
      <c r="S92"/>
      <c r="T92"/>
      <c r="U92"/>
      <c r="V92" s="54"/>
      <c r="W92"/>
      <c r="Y92"/>
      <c r="Z92"/>
      <c r="AA92"/>
      <c r="AB92"/>
      <c r="AC92"/>
      <c r="AD92"/>
      <c r="AE92"/>
      <c r="AF92"/>
    </row>
    <row r="93" spans="1:32" s="6" customFormat="1" ht="45" x14ac:dyDescent="0.25">
      <c r="A93" s="76" t="s">
        <v>600</v>
      </c>
      <c r="B93" s="77" t="s">
        <v>640</v>
      </c>
      <c r="C93" s="350">
        <f>6359500+35</f>
        <v>6359535</v>
      </c>
      <c r="D93" s="350">
        <v>6351600</v>
      </c>
      <c r="E93" s="350">
        <v>6350600</v>
      </c>
      <c r="F93"/>
      <c r="G93"/>
      <c r="H93"/>
      <c r="I93" s="367"/>
      <c r="M93"/>
      <c r="N93"/>
      <c r="O93"/>
      <c r="P93"/>
      <c r="Q93"/>
      <c r="R93"/>
      <c r="S93"/>
      <c r="T93"/>
      <c r="U93"/>
      <c r="V93" s="54"/>
      <c r="W93"/>
      <c r="Y93"/>
      <c r="Z93"/>
      <c r="AA93"/>
      <c r="AB93"/>
      <c r="AC93"/>
      <c r="AD93"/>
      <c r="AE93"/>
      <c r="AF93"/>
    </row>
    <row r="94" spans="1:32" s="6" customFormat="1" ht="60" x14ac:dyDescent="0.25">
      <c r="A94" s="76" t="s">
        <v>597</v>
      </c>
      <c r="B94" s="77" t="s">
        <v>630</v>
      </c>
      <c r="C94" s="350">
        <f>10874400+41.94</f>
        <v>10874441.939999999</v>
      </c>
      <c r="D94" s="350">
        <v>10874400</v>
      </c>
      <c r="E94" s="350">
        <v>10874400</v>
      </c>
      <c r="F94"/>
      <c r="G94"/>
      <c r="H94"/>
      <c r="I94" s="367"/>
      <c r="M94"/>
      <c r="N94"/>
      <c r="O94"/>
      <c r="P94"/>
      <c r="Q94"/>
      <c r="R94"/>
      <c r="S94"/>
      <c r="T94"/>
      <c r="U94"/>
      <c r="V94" s="54"/>
      <c r="Y94"/>
      <c r="Z94"/>
      <c r="AA94"/>
      <c r="AB94"/>
      <c r="AC94"/>
      <c r="AD94"/>
      <c r="AE94"/>
      <c r="AF94"/>
    </row>
    <row r="95" spans="1:32" s="6" customFormat="1" ht="75" x14ac:dyDescent="0.25">
      <c r="A95" s="76" t="s">
        <v>602</v>
      </c>
      <c r="B95" s="77" t="s">
        <v>649</v>
      </c>
      <c r="C95" s="350">
        <f>59600+25</f>
        <v>59625</v>
      </c>
      <c r="D95" s="350">
        <v>59600</v>
      </c>
      <c r="E95" s="350">
        <v>59600</v>
      </c>
      <c r="F95"/>
      <c r="G95"/>
      <c r="H95"/>
      <c r="I95" s="367"/>
      <c r="M95"/>
      <c r="N95"/>
      <c r="O95"/>
      <c r="P95"/>
      <c r="Q95"/>
      <c r="R95"/>
      <c r="S95"/>
      <c r="T95"/>
      <c r="U95"/>
      <c r="V95" s="54"/>
      <c r="W95"/>
      <c r="Y95"/>
      <c r="Z95"/>
      <c r="AA95"/>
      <c r="AB95"/>
      <c r="AC95"/>
      <c r="AD95"/>
      <c r="AE95"/>
      <c r="AF95"/>
    </row>
    <row r="96" spans="1:32" s="6" customFormat="1" ht="75" x14ac:dyDescent="0.25">
      <c r="A96" s="76" t="s">
        <v>603</v>
      </c>
      <c r="B96" s="77" t="s">
        <v>604</v>
      </c>
      <c r="C96" s="350">
        <v>228262000</v>
      </c>
      <c r="D96" s="350">
        <v>183321000</v>
      </c>
      <c r="E96" s="350">
        <v>181338000</v>
      </c>
      <c r="F96"/>
      <c r="G96"/>
      <c r="H96"/>
      <c r="I96" s="367"/>
      <c r="M96"/>
      <c r="N96"/>
      <c r="O96"/>
      <c r="P96"/>
      <c r="Q96"/>
      <c r="R96"/>
      <c r="S96"/>
      <c r="T96"/>
      <c r="U96"/>
      <c r="V96" s="54"/>
      <c r="W96"/>
      <c r="Y96"/>
      <c r="Z96"/>
      <c r="AA96"/>
      <c r="AB96"/>
      <c r="AC96"/>
      <c r="AD96"/>
      <c r="AE96"/>
      <c r="AF96"/>
    </row>
    <row r="97" spans="1:32" s="6" customFormat="1" ht="30" x14ac:dyDescent="0.25">
      <c r="A97" s="76" t="s">
        <v>605</v>
      </c>
      <c r="B97" s="77" t="s">
        <v>296</v>
      </c>
      <c r="C97" s="191">
        <f>903400+11.91</f>
        <v>903411.91</v>
      </c>
      <c r="D97" s="191">
        <v>903400</v>
      </c>
      <c r="E97" s="191">
        <v>903400</v>
      </c>
      <c r="F97"/>
      <c r="G97"/>
      <c r="H97"/>
      <c r="I97" s="367"/>
      <c r="M97"/>
      <c r="N97"/>
      <c r="O97"/>
      <c r="P97"/>
      <c r="Q97"/>
      <c r="R97"/>
      <c r="S97"/>
      <c r="T97"/>
      <c r="U97"/>
      <c r="V97" s="54"/>
      <c r="Y97"/>
      <c r="Z97"/>
      <c r="AA97"/>
      <c r="AB97"/>
      <c r="AC97"/>
      <c r="AD97"/>
      <c r="AE97"/>
      <c r="AF97"/>
    </row>
    <row r="98" spans="1:32" ht="60" x14ac:dyDescent="0.25">
      <c r="A98" s="76" t="s">
        <v>586</v>
      </c>
      <c r="B98" s="77" t="s">
        <v>288</v>
      </c>
      <c r="C98" s="191">
        <f>2161500-5.22</f>
        <v>2161494.7799999998</v>
      </c>
      <c r="D98" s="191">
        <v>2161500</v>
      </c>
      <c r="E98" s="191">
        <v>2161500</v>
      </c>
      <c r="I98" s="367"/>
      <c r="J98" s="6"/>
      <c r="K98" s="6"/>
      <c r="L98" s="6"/>
    </row>
    <row r="99" spans="1:32" ht="30" x14ac:dyDescent="0.25">
      <c r="A99" s="76" t="s">
        <v>587</v>
      </c>
      <c r="B99" s="77" t="s">
        <v>289</v>
      </c>
      <c r="C99" s="191">
        <f>930000+20.9</f>
        <v>930020.9</v>
      </c>
      <c r="D99" s="191">
        <v>930000</v>
      </c>
      <c r="E99" s="191">
        <v>930000</v>
      </c>
      <c r="I99" s="367"/>
      <c r="J99" s="6"/>
      <c r="K99" s="6"/>
      <c r="L99" s="6"/>
    </row>
    <row r="100" spans="1:32" ht="45" x14ac:dyDescent="0.25">
      <c r="A100" s="76" t="s">
        <v>588</v>
      </c>
      <c r="B100" s="77" t="s">
        <v>290</v>
      </c>
      <c r="C100" s="194">
        <f>1631700-43.36</f>
        <v>1631656.64</v>
      </c>
      <c r="D100" s="194">
        <v>1631700</v>
      </c>
      <c r="E100" s="194">
        <v>1631700</v>
      </c>
      <c r="I100" s="367"/>
      <c r="J100" s="6"/>
      <c r="K100" s="6"/>
      <c r="L100" s="6"/>
    </row>
    <row r="101" spans="1:32" ht="60" x14ac:dyDescent="0.25">
      <c r="A101" s="76" t="s">
        <v>589</v>
      </c>
      <c r="B101" s="77" t="s">
        <v>590</v>
      </c>
      <c r="C101" s="339">
        <f>1231100+2</f>
        <v>1231102</v>
      </c>
      <c r="D101" s="339">
        <v>1231100</v>
      </c>
      <c r="E101" s="339">
        <v>1231100</v>
      </c>
      <c r="I101" s="367"/>
      <c r="J101" s="6"/>
      <c r="K101" s="6"/>
      <c r="L101" s="6"/>
    </row>
    <row r="102" spans="1:32" s="6" customFormat="1" ht="45" x14ac:dyDescent="0.25">
      <c r="A102" s="76" t="s">
        <v>594</v>
      </c>
      <c r="B102" s="77" t="s">
        <v>294</v>
      </c>
      <c r="C102" s="350">
        <v>269283000</v>
      </c>
      <c r="D102" s="350">
        <v>238908500</v>
      </c>
      <c r="E102" s="350">
        <v>297108500</v>
      </c>
      <c r="F102"/>
      <c r="G102"/>
      <c r="H102"/>
      <c r="I102" s="367"/>
      <c r="M102"/>
      <c r="N102"/>
      <c r="O102"/>
      <c r="P102"/>
      <c r="Q102"/>
      <c r="R102"/>
      <c r="S102"/>
      <c r="T102"/>
      <c r="U102"/>
      <c r="V102" s="54"/>
      <c r="W102"/>
      <c r="Y102"/>
      <c r="Z102"/>
      <c r="AA102"/>
      <c r="AB102"/>
      <c r="AC102"/>
      <c r="AD102"/>
      <c r="AE102"/>
      <c r="AF102"/>
    </row>
    <row r="103" spans="1:32" s="6" customFormat="1" ht="75" x14ac:dyDescent="0.25">
      <c r="A103" s="76" t="s">
        <v>595</v>
      </c>
      <c r="B103" s="337" t="s">
        <v>212</v>
      </c>
      <c r="C103" s="350">
        <f>460000+20+592704.95</f>
        <v>1052724.95</v>
      </c>
      <c r="D103" s="350">
        <v>460000</v>
      </c>
      <c r="E103" s="350">
        <v>460000</v>
      </c>
      <c r="F103"/>
      <c r="G103"/>
      <c r="H103"/>
      <c r="I103" s="367">
        <v>592704.94999999995</v>
      </c>
      <c r="M103"/>
      <c r="N103"/>
      <c r="O103"/>
      <c r="P103"/>
      <c r="Q103"/>
      <c r="R103"/>
      <c r="S103"/>
      <c r="T103"/>
      <c r="U103"/>
      <c r="V103" s="54"/>
      <c r="W103"/>
      <c r="Y103"/>
      <c r="Z103"/>
      <c r="AA103"/>
      <c r="AB103"/>
      <c r="AC103"/>
      <c r="AD103"/>
      <c r="AE103"/>
      <c r="AF103"/>
    </row>
    <row r="104" spans="1:32" ht="90" x14ac:dyDescent="0.25">
      <c r="A104" s="97" t="s">
        <v>647</v>
      </c>
      <c r="B104" s="98" t="s">
        <v>585</v>
      </c>
      <c r="C104" s="350">
        <f>27504700+23</f>
        <v>27504723</v>
      </c>
      <c r="D104" s="350">
        <v>32535000</v>
      </c>
      <c r="E104" s="350">
        <v>51139700</v>
      </c>
      <c r="I104" s="367"/>
      <c r="J104" s="6"/>
      <c r="K104" s="6"/>
      <c r="L104" s="6"/>
    </row>
    <row r="105" spans="1:32" ht="76.5" customHeight="1" x14ac:dyDescent="0.25">
      <c r="A105" s="76" t="s">
        <v>648</v>
      </c>
      <c r="B105" s="77" t="s">
        <v>546</v>
      </c>
      <c r="C105" s="191">
        <v>3499200</v>
      </c>
      <c r="D105" s="191">
        <v>3499200</v>
      </c>
      <c r="E105" s="191">
        <v>3499200</v>
      </c>
      <c r="I105" s="367"/>
      <c r="J105" s="6"/>
      <c r="K105" s="6"/>
      <c r="L105" s="6"/>
    </row>
    <row r="106" spans="1:32" s="6" customFormat="1" ht="45" x14ac:dyDescent="0.25">
      <c r="A106" s="76" t="s">
        <v>635</v>
      </c>
      <c r="B106" s="77" t="s">
        <v>636</v>
      </c>
      <c r="C106" s="191">
        <v>174000</v>
      </c>
      <c r="D106" s="191">
        <v>174000</v>
      </c>
      <c r="E106" s="191">
        <v>174000</v>
      </c>
      <c r="F106"/>
      <c r="G106"/>
      <c r="H106"/>
      <c r="I106" s="367"/>
      <c r="M106"/>
      <c r="N106"/>
      <c r="O106"/>
      <c r="P106"/>
      <c r="Q106"/>
      <c r="R106"/>
      <c r="S106"/>
      <c r="T106"/>
      <c r="U106"/>
      <c r="V106" s="54"/>
      <c r="W106"/>
      <c r="Y106"/>
      <c r="Z106"/>
      <c r="AA106"/>
      <c r="AB106"/>
      <c r="AC106"/>
      <c r="AD106"/>
      <c r="AE106"/>
      <c r="AF106"/>
    </row>
    <row r="107" spans="1:32" s="6" customFormat="1" ht="60" x14ac:dyDescent="0.25">
      <c r="A107" s="76" t="s">
        <v>606</v>
      </c>
      <c r="B107" s="77" t="s">
        <v>607</v>
      </c>
      <c r="C107" s="350">
        <v>45416900</v>
      </c>
      <c r="D107" s="350">
        <v>36291800</v>
      </c>
      <c r="E107" s="350">
        <v>36296900</v>
      </c>
      <c r="F107"/>
      <c r="G107"/>
      <c r="H107"/>
      <c r="I107" s="367"/>
      <c r="M107"/>
      <c r="N107"/>
      <c r="O107"/>
      <c r="P107"/>
      <c r="Q107"/>
      <c r="R107"/>
      <c r="S107"/>
      <c r="T107"/>
      <c r="U107"/>
      <c r="V107" s="54"/>
      <c r="Y107"/>
      <c r="Z107"/>
      <c r="AA107"/>
      <c r="AB107"/>
      <c r="AC107"/>
      <c r="AD107"/>
      <c r="AE107"/>
      <c r="AF107"/>
    </row>
    <row r="108" spans="1:32" ht="105" x14ac:dyDescent="0.25">
      <c r="A108" s="76" t="s">
        <v>608</v>
      </c>
      <c r="B108" s="77" t="s">
        <v>297</v>
      </c>
      <c r="C108" s="350">
        <v>11772000</v>
      </c>
      <c r="D108" s="350">
        <v>11772000</v>
      </c>
      <c r="E108" s="350">
        <v>11772000</v>
      </c>
      <c r="I108" s="367"/>
      <c r="J108" s="6"/>
      <c r="K108" s="6"/>
      <c r="L108" s="6"/>
    </row>
    <row r="109" spans="1:32" ht="45" x14ac:dyDescent="0.25">
      <c r="A109" s="76" t="s">
        <v>582</v>
      </c>
      <c r="B109" s="77" t="s">
        <v>246</v>
      </c>
      <c r="C109" s="350">
        <f>2788200-2788200</f>
        <v>0</v>
      </c>
      <c r="D109" s="350">
        <v>2788200</v>
      </c>
      <c r="E109" s="350">
        <v>2788200</v>
      </c>
      <c r="I109" s="367"/>
      <c r="J109" s="6"/>
      <c r="K109" s="6"/>
      <c r="L109" s="6"/>
    </row>
    <row r="110" spans="1:32" ht="60" x14ac:dyDescent="0.25">
      <c r="A110" s="76" t="s">
        <v>584</v>
      </c>
      <c r="B110" s="77" t="s">
        <v>368</v>
      </c>
      <c r="C110" s="191">
        <v>0</v>
      </c>
      <c r="D110" s="191">
        <v>0</v>
      </c>
      <c r="E110" s="191">
        <v>137600</v>
      </c>
      <c r="I110" s="367"/>
      <c r="J110" s="6"/>
      <c r="K110" s="6"/>
      <c r="L110" s="6"/>
    </row>
    <row r="111" spans="1:32" ht="60" x14ac:dyDescent="0.25">
      <c r="A111" s="76" t="s">
        <v>583</v>
      </c>
      <c r="B111" s="77" t="s">
        <v>628</v>
      </c>
      <c r="C111" s="350">
        <v>923600</v>
      </c>
      <c r="D111" s="350">
        <v>952800</v>
      </c>
      <c r="E111" s="350">
        <v>983200</v>
      </c>
      <c r="I111" s="367"/>
      <c r="J111" s="6"/>
      <c r="K111" s="6"/>
      <c r="L111" s="6"/>
    </row>
    <row r="112" spans="1:32" ht="60" customHeight="1" x14ac:dyDescent="0.25">
      <c r="A112" s="76" t="s">
        <v>581</v>
      </c>
      <c r="B112" s="77" t="s">
        <v>245</v>
      </c>
      <c r="C112" s="350">
        <v>156000</v>
      </c>
      <c r="D112" s="350">
        <v>166500</v>
      </c>
      <c r="E112" s="350">
        <v>176900</v>
      </c>
      <c r="I112" s="367"/>
      <c r="J112" s="6"/>
      <c r="K112" s="6"/>
      <c r="L112" s="6"/>
    </row>
    <row r="113" spans="1:24" s="2" customFormat="1" ht="15.75" customHeight="1" x14ac:dyDescent="0.25">
      <c r="A113" s="67" t="s">
        <v>609</v>
      </c>
      <c r="B113" s="68" t="s">
        <v>298</v>
      </c>
      <c r="C113" s="340">
        <f>SUM(C114:C114)</f>
        <v>9157095.2599999998</v>
      </c>
      <c r="D113" s="340">
        <f t="shared" ref="D113:E113" si="16">SUM(D114:D114)</f>
        <v>0</v>
      </c>
      <c r="E113" s="340">
        <f t="shared" si="16"/>
        <v>0</v>
      </c>
      <c r="I113" s="368"/>
      <c r="J113" s="85"/>
      <c r="K113" s="85"/>
      <c r="L113" s="85"/>
      <c r="V113" s="75"/>
      <c r="X113" s="85"/>
    </row>
    <row r="114" spans="1:24" ht="60" customHeight="1" x14ac:dyDescent="0.25">
      <c r="A114" s="78" t="s">
        <v>610</v>
      </c>
      <c r="B114" s="74" t="s">
        <v>299</v>
      </c>
      <c r="C114" s="178">
        <v>9157095.2599999998</v>
      </c>
      <c r="D114" s="178"/>
      <c r="E114" s="193"/>
      <c r="I114" s="367"/>
      <c r="J114" s="6"/>
      <c r="K114" s="6"/>
      <c r="L114" s="6"/>
    </row>
    <row r="115" spans="1:24" s="7" customFormat="1" ht="15.75" customHeight="1" x14ac:dyDescent="0.25">
      <c r="A115" s="67" t="s">
        <v>611</v>
      </c>
      <c r="B115" s="68" t="s">
        <v>300</v>
      </c>
      <c r="C115" s="340">
        <f>C116</f>
        <v>10509683.73</v>
      </c>
      <c r="D115" s="340">
        <f t="shared" ref="D115:E115" si="17">D116</f>
        <v>0</v>
      </c>
      <c r="E115" s="340">
        <f t="shared" si="17"/>
        <v>0</v>
      </c>
      <c r="I115" s="20"/>
      <c r="J115" s="20"/>
      <c r="K115" s="20"/>
      <c r="L115" s="20"/>
      <c r="V115" s="71"/>
      <c r="X115" s="20"/>
    </row>
    <row r="116" spans="1:24" ht="30" customHeight="1" x14ac:dyDescent="0.25">
      <c r="A116" s="78" t="s">
        <v>612</v>
      </c>
      <c r="B116" s="74" t="s">
        <v>301</v>
      </c>
      <c r="C116" s="178">
        <f>614916+7500000+284200+100000+2010567.73</f>
        <v>10509683.73</v>
      </c>
      <c r="D116" s="340"/>
      <c r="E116" s="341"/>
      <c r="I116" s="6">
        <v>284200</v>
      </c>
      <c r="J116" s="6">
        <v>100000</v>
      </c>
      <c r="K116" s="6">
        <v>2010567.73</v>
      </c>
      <c r="L116" s="6"/>
      <c r="W116" s="6"/>
    </row>
    <row r="117" spans="1:24" s="7" customFormat="1" ht="63" customHeight="1" x14ac:dyDescent="0.25">
      <c r="A117" s="67" t="s">
        <v>613</v>
      </c>
      <c r="B117" s="68" t="s">
        <v>248</v>
      </c>
      <c r="C117" s="340">
        <f>11316662.4+3343075.34+6735325.42+25356164.4+10000000</f>
        <v>56751227.560000002</v>
      </c>
      <c r="D117" s="340"/>
      <c r="E117" s="341"/>
      <c r="I117" s="19"/>
      <c r="J117" s="20"/>
      <c r="K117" s="20"/>
      <c r="L117" s="20"/>
      <c r="V117" s="71"/>
      <c r="X117" s="20"/>
    </row>
    <row r="118" spans="1:24" s="7" customFormat="1" ht="78.75" x14ac:dyDescent="0.25">
      <c r="A118" s="67" t="s">
        <v>614</v>
      </c>
      <c r="B118" s="68" t="s">
        <v>247</v>
      </c>
      <c r="C118" s="340">
        <f>75892839.34-11495405.3-850000+1286150.17+404057.66+181143.88-427462.95-264019.8+1372752.15-280000</f>
        <v>65820055.150000006</v>
      </c>
      <c r="D118" s="340"/>
      <c r="E118" s="341"/>
      <c r="I118" s="19">
        <f>404057.66+181143.88+1372752.15-427462.95-264019.8-280000</f>
        <v>986470.94</v>
      </c>
      <c r="J118" s="19"/>
      <c r="K118" s="19"/>
      <c r="L118" s="19"/>
      <c r="V118" s="71"/>
      <c r="X118" s="20"/>
    </row>
    <row r="119" spans="1:24" s="7" customFormat="1" ht="63" customHeight="1" x14ac:dyDescent="0.25">
      <c r="A119" s="338" t="s">
        <v>615</v>
      </c>
      <c r="B119" s="68" t="s">
        <v>321</v>
      </c>
      <c r="C119" s="340">
        <f>-21923021.5+12972766+5871481.2-146920.18-1074200.68</f>
        <v>-4299895.16</v>
      </c>
      <c r="D119" s="340"/>
      <c r="E119" s="340"/>
      <c r="I119" s="19"/>
      <c r="J119" s="19"/>
      <c r="K119" s="19"/>
      <c r="L119" s="19"/>
      <c r="V119" s="71"/>
      <c r="X119" s="20"/>
    </row>
    <row r="120" spans="1:24" ht="15.75" customHeight="1" x14ac:dyDescent="0.25">
      <c r="A120" s="79"/>
      <c r="B120" s="80" t="s">
        <v>302</v>
      </c>
      <c r="C120" s="179">
        <f>C76</f>
        <v>1470624725.2499998</v>
      </c>
      <c r="D120" s="179">
        <f>D76</f>
        <v>1095039800</v>
      </c>
      <c r="E120" s="179">
        <f>E76</f>
        <v>1229993200</v>
      </c>
      <c r="J120" s="6"/>
      <c r="K120" s="6"/>
      <c r="L120" s="6"/>
    </row>
    <row r="121" spans="1:24" s="2" customFormat="1" ht="15.75" x14ac:dyDescent="0.25">
      <c r="A121" s="81"/>
      <c r="B121" s="82" t="s">
        <v>303</v>
      </c>
      <c r="C121" s="180">
        <f>C120+C75</f>
        <v>3402139429.21</v>
      </c>
      <c r="D121" s="180">
        <f>D120+D75</f>
        <v>2781259821.8499999</v>
      </c>
      <c r="E121" s="180">
        <f>E120+E75</f>
        <v>2766013389.9700003</v>
      </c>
      <c r="I121" s="85"/>
      <c r="J121" s="85">
        <f>I54+I68+I79+I81+I84+I103+I116+J116+K116+I118</f>
        <v>-56773894.670000002</v>
      </c>
      <c r="K121" s="85"/>
      <c r="L121" s="85"/>
      <c r="V121" s="75"/>
      <c r="X121" s="85"/>
    </row>
    <row r="125" spans="1:24" hidden="1" x14ac:dyDescent="0.25">
      <c r="A125" s="4"/>
      <c r="B125" s="5" t="s">
        <v>535</v>
      </c>
      <c r="C125" s="195">
        <f>C15+C20+C25+C32+C34</f>
        <v>1554454866.0699999</v>
      </c>
      <c r="D125" s="195">
        <f>D15+D20+D25+D32+D34</f>
        <v>1414868131.8499999</v>
      </c>
      <c r="E125" s="195">
        <f>E15+E20+E25+E32+E34</f>
        <v>1264481599.97</v>
      </c>
    </row>
    <row r="126" spans="1:24" hidden="1" x14ac:dyDescent="0.25">
      <c r="B126" s="1" t="s">
        <v>536</v>
      </c>
      <c r="C126" s="196">
        <f>C36+C44+C50+C69</f>
        <v>375731199.30000001</v>
      </c>
      <c r="D126" s="196">
        <f>D36+D44+D50+D69</f>
        <v>271351890</v>
      </c>
      <c r="E126" s="196">
        <f>E36+E44+E50+E69</f>
        <v>271538590</v>
      </c>
    </row>
    <row r="127" spans="1:24" hidden="1" x14ac:dyDescent="0.25">
      <c r="B127" s="1" t="s">
        <v>537</v>
      </c>
      <c r="C127" s="196">
        <f>C125+C126</f>
        <v>1930186065.3699999</v>
      </c>
      <c r="D127" s="196">
        <f t="shared" ref="D127:E127" si="18">D125+D126</f>
        <v>1686220021.8499999</v>
      </c>
      <c r="E127" s="196">
        <f t="shared" si="18"/>
        <v>1536020189.97</v>
      </c>
    </row>
    <row r="128" spans="1:24" x14ac:dyDescent="0.25">
      <c r="C128" s="196"/>
      <c r="D128" s="196"/>
      <c r="E128" s="196"/>
    </row>
    <row r="137" ht="15" hidden="1" customHeight="1" x14ac:dyDescent="0.25"/>
  </sheetData>
  <mergeCells count="8">
    <mergeCell ref="D8:E8"/>
    <mergeCell ref="A11:E11"/>
    <mergeCell ref="D7:E7"/>
    <mergeCell ref="D2:E2"/>
    <mergeCell ref="D3:E3"/>
    <mergeCell ref="D4:E4"/>
    <mergeCell ref="D5:E5"/>
    <mergeCell ref="D6:E6"/>
  </mergeCells>
  <pageMargins left="0.63" right="0.24" top="0.35433070866141736" bottom="0.35433070866141736" header="0.31496062992125984" footer="0.31496062992125984"/>
  <pageSetup paperSize="9" scale="6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XFD185"/>
  <sheetViews>
    <sheetView zoomScale="75" zoomScaleNormal="75" workbookViewId="0">
      <selection activeCell="P11" sqref="P11"/>
    </sheetView>
  </sheetViews>
  <sheetFormatPr defaultRowHeight="15" x14ac:dyDescent="0.25"/>
  <cols>
    <col min="1" max="1" width="65.7109375" style="181" customWidth="1"/>
    <col min="2" max="2" width="19.42578125" style="181" customWidth="1"/>
    <col min="3" max="3" width="7.7109375" style="181" customWidth="1"/>
    <col min="4" max="4" width="20" style="198" customWidth="1"/>
    <col min="5" max="5" width="19.28515625" style="199" customWidth="1"/>
    <col min="6" max="6" width="19.140625" style="199" customWidth="1"/>
    <col min="7" max="7" width="16" style="87" hidden="1" customWidth="1"/>
    <col min="8" max="8" width="12.140625" style="41" hidden="1" customWidth="1"/>
    <col min="9" max="9" width="10" style="41" hidden="1" customWidth="1"/>
    <col min="10" max="11" width="13.5703125" style="87" hidden="1" customWidth="1"/>
    <col min="12" max="12" width="16.85546875" style="199" hidden="1" customWidth="1"/>
    <col min="13" max="13" width="17.28515625" style="199" hidden="1" customWidth="1"/>
    <col min="14" max="14" width="15.42578125" style="86" hidden="1" customWidth="1"/>
    <col min="15" max="15" width="14.42578125" style="86" customWidth="1"/>
    <col min="16" max="17" width="13.42578125" style="86" bestFit="1" customWidth="1"/>
    <col min="18" max="18" width="12" style="86" customWidth="1"/>
    <col min="19" max="19" width="12" style="86" bestFit="1" customWidth="1"/>
    <col min="20" max="20" width="12.140625" style="86" bestFit="1" customWidth="1"/>
    <col min="21" max="255" width="9.140625" style="86"/>
    <col min="256" max="256" width="65.7109375" style="86" customWidth="1"/>
    <col min="257" max="257" width="19.42578125" style="86" customWidth="1"/>
    <col min="258" max="258" width="7.7109375" style="86" customWidth="1"/>
    <col min="259" max="259" width="19.28515625" style="86" bestFit="1" customWidth="1"/>
    <col min="260" max="265" width="0" hidden="1" customWidth="1"/>
    <col min="266" max="267" width="13.5703125" style="86" bestFit="1" customWidth="1"/>
    <col min="268" max="268" width="12.42578125" style="86" bestFit="1" customWidth="1"/>
    <col min="269" max="269" width="10.7109375" style="86" bestFit="1" customWidth="1"/>
    <col min="270" max="270" width="12.42578125" style="86" bestFit="1" customWidth="1"/>
    <col min="271" max="511" width="9.140625" style="86"/>
    <col min="512" max="512" width="65.7109375" style="86" customWidth="1"/>
    <col min="513" max="513" width="19.42578125" style="86" customWidth="1"/>
    <col min="514" max="514" width="7.7109375" style="86" customWidth="1"/>
    <col min="515" max="515" width="19.28515625" style="86" bestFit="1" customWidth="1"/>
    <col min="516" max="521" width="0" hidden="1" customWidth="1"/>
    <col min="522" max="523" width="13.5703125" style="86" bestFit="1" customWidth="1"/>
    <col min="524" max="524" width="12.42578125" style="86" bestFit="1" customWidth="1"/>
    <col min="525" max="525" width="10.7109375" style="86" bestFit="1" customWidth="1"/>
    <col min="526" max="526" width="12.42578125" style="86" bestFit="1" customWidth="1"/>
    <col min="527" max="767" width="9.140625" style="86"/>
    <col min="768" max="768" width="65.7109375" style="86" customWidth="1"/>
    <col min="769" max="769" width="19.42578125" style="86" customWidth="1"/>
    <col min="770" max="770" width="7.7109375" style="86" customWidth="1"/>
    <col min="771" max="771" width="19.28515625" style="86" bestFit="1" customWidth="1"/>
    <col min="772" max="777" width="0" hidden="1" customWidth="1"/>
    <col min="778" max="779" width="13.5703125" style="86" bestFit="1" customWidth="1"/>
    <col min="780" max="780" width="12.42578125" style="86" bestFit="1" customWidth="1"/>
    <col min="781" max="781" width="10.7109375" style="86" bestFit="1" customWidth="1"/>
    <col min="782" max="782" width="12.42578125" style="86" bestFit="1" customWidth="1"/>
    <col min="783" max="1023" width="9.140625" style="86"/>
    <col min="1024" max="1024" width="65.7109375" style="86" customWidth="1"/>
    <col min="1025" max="1025" width="19.42578125" style="86" customWidth="1"/>
    <col min="1026" max="1026" width="7.7109375" style="86" customWidth="1"/>
    <col min="1027" max="1027" width="19.28515625" style="86" bestFit="1" customWidth="1"/>
    <col min="1028" max="1033" width="0" hidden="1" customWidth="1"/>
    <col min="1034" max="1035" width="13.5703125" style="86" bestFit="1" customWidth="1"/>
    <col min="1036" max="1036" width="12.42578125" style="86" bestFit="1" customWidth="1"/>
    <col min="1037" max="1037" width="10.7109375" style="86" bestFit="1" customWidth="1"/>
    <col min="1038" max="1038" width="12.42578125" style="86" bestFit="1" customWidth="1"/>
    <col min="1039" max="1279" width="9.140625" style="86"/>
    <col min="1280" max="1280" width="65.7109375" style="86" customWidth="1"/>
    <col min="1281" max="1281" width="19.42578125" style="86" customWidth="1"/>
    <col min="1282" max="1282" width="7.7109375" style="86" customWidth="1"/>
    <col min="1283" max="1283" width="19.28515625" style="86" bestFit="1" customWidth="1"/>
    <col min="1284" max="1289" width="0" hidden="1" customWidth="1"/>
    <col min="1290" max="1291" width="13.5703125" style="86" bestFit="1" customWidth="1"/>
    <col min="1292" max="1292" width="12.42578125" style="86" bestFit="1" customWidth="1"/>
    <col min="1293" max="1293" width="10.7109375" style="86" bestFit="1" customWidth="1"/>
    <col min="1294" max="1294" width="12.42578125" style="86" bestFit="1" customWidth="1"/>
    <col min="1295" max="1535" width="9.140625" style="86"/>
    <col min="1536" max="1536" width="65.7109375" style="86" customWidth="1"/>
    <col min="1537" max="1537" width="19.42578125" style="86" customWidth="1"/>
    <col min="1538" max="1538" width="7.7109375" style="86" customWidth="1"/>
    <col min="1539" max="1539" width="19.28515625" style="86" bestFit="1" customWidth="1"/>
    <col min="1540" max="1545" width="0" hidden="1" customWidth="1"/>
    <col min="1546" max="1547" width="13.5703125" style="86" bestFit="1" customWidth="1"/>
    <col min="1548" max="1548" width="12.42578125" style="86" bestFit="1" customWidth="1"/>
    <col min="1549" max="1549" width="10.7109375" style="86" bestFit="1" customWidth="1"/>
    <col min="1550" max="1550" width="12.42578125" style="86" bestFit="1" customWidth="1"/>
    <col min="1551" max="1791" width="9.140625" style="86"/>
    <col min="1792" max="1792" width="65.7109375" style="86" customWidth="1"/>
    <col min="1793" max="1793" width="19.42578125" style="86" customWidth="1"/>
    <col min="1794" max="1794" width="7.7109375" style="86" customWidth="1"/>
    <col min="1795" max="1795" width="19.28515625" style="86" bestFit="1" customWidth="1"/>
    <col min="1796" max="1801" width="0" hidden="1" customWidth="1"/>
    <col min="1802" max="1803" width="13.5703125" style="86" bestFit="1" customWidth="1"/>
    <col min="1804" max="1804" width="12.42578125" style="86" bestFit="1" customWidth="1"/>
    <col min="1805" max="1805" width="10.7109375" style="86" bestFit="1" customWidth="1"/>
    <col min="1806" max="1806" width="12.42578125" style="86" bestFit="1" customWidth="1"/>
    <col min="1807" max="2047" width="9.140625" style="86"/>
    <col min="2048" max="2048" width="65.7109375" style="86" customWidth="1"/>
    <col min="2049" max="2049" width="19.42578125" style="86" customWidth="1"/>
    <col min="2050" max="2050" width="7.7109375" style="86" customWidth="1"/>
    <col min="2051" max="2051" width="19.28515625" style="86" bestFit="1" customWidth="1"/>
    <col min="2052" max="2057" width="0" hidden="1" customWidth="1"/>
    <col min="2058" max="2059" width="13.5703125" style="86" bestFit="1" customWidth="1"/>
    <col min="2060" max="2060" width="12.42578125" style="86" bestFit="1" customWidth="1"/>
    <col min="2061" max="2061" width="10.7109375" style="86" bestFit="1" customWidth="1"/>
    <col min="2062" max="2062" width="12.42578125" style="86" bestFit="1" customWidth="1"/>
    <col min="2063" max="2303" width="9.140625" style="86"/>
    <col min="2304" max="2304" width="65.7109375" style="86" customWidth="1"/>
    <col min="2305" max="2305" width="19.42578125" style="86" customWidth="1"/>
    <col min="2306" max="2306" width="7.7109375" style="86" customWidth="1"/>
    <col min="2307" max="2307" width="19.28515625" style="86" bestFit="1" customWidth="1"/>
    <col min="2308" max="2313" width="0" hidden="1" customWidth="1"/>
    <col min="2314" max="2315" width="13.5703125" style="86" bestFit="1" customWidth="1"/>
    <col min="2316" max="2316" width="12.42578125" style="86" bestFit="1" customWidth="1"/>
    <col min="2317" max="2317" width="10.7109375" style="86" bestFit="1" customWidth="1"/>
    <col min="2318" max="2318" width="12.42578125" style="86" bestFit="1" customWidth="1"/>
    <col min="2319" max="2559" width="9.140625" style="86"/>
    <col min="2560" max="2560" width="65.7109375" style="86" customWidth="1"/>
    <col min="2561" max="2561" width="19.42578125" style="86" customWidth="1"/>
    <col min="2562" max="2562" width="7.7109375" style="86" customWidth="1"/>
    <col min="2563" max="2563" width="19.28515625" style="86" bestFit="1" customWidth="1"/>
    <col min="2564" max="2569" width="0" hidden="1" customWidth="1"/>
    <col min="2570" max="2571" width="13.5703125" style="86" bestFit="1" customWidth="1"/>
    <col min="2572" max="2572" width="12.42578125" style="86" bestFit="1" customWidth="1"/>
    <col min="2573" max="2573" width="10.7109375" style="86" bestFit="1" customWidth="1"/>
    <col min="2574" max="2574" width="12.42578125" style="86" bestFit="1" customWidth="1"/>
    <col min="2575" max="2815" width="9.140625" style="86"/>
    <col min="2816" max="2816" width="65.7109375" style="86" customWidth="1"/>
    <col min="2817" max="2817" width="19.42578125" style="86" customWidth="1"/>
    <col min="2818" max="2818" width="7.7109375" style="86" customWidth="1"/>
    <col min="2819" max="2819" width="19.28515625" style="86" bestFit="1" customWidth="1"/>
    <col min="2820" max="2825" width="0" hidden="1" customWidth="1"/>
    <col min="2826" max="2827" width="13.5703125" style="86" bestFit="1" customWidth="1"/>
    <col min="2828" max="2828" width="12.42578125" style="86" bestFit="1" customWidth="1"/>
    <col min="2829" max="2829" width="10.7109375" style="86" bestFit="1" customWidth="1"/>
    <col min="2830" max="2830" width="12.42578125" style="86" bestFit="1" customWidth="1"/>
    <col min="2831" max="3071" width="9.140625" style="86"/>
    <col min="3072" max="3072" width="65.7109375" style="86" customWidth="1"/>
    <col min="3073" max="3073" width="19.42578125" style="86" customWidth="1"/>
    <col min="3074" max="3074" width="7.7109375" style="86" customWidth="1"/>
    <col min="3075" max="3075" width="19.28515625" style="86" bestFit="1" customWidth="1"/>
    <col min="3076" max="3081" width="0" hidden="1" customWidth="1"/>
    <col min="3082" max="3083" width="13.5703125" style="86" bestFit="1" customWidth="1"/>
    <col min="3084" max="3084" width="12.42578125" style="86" bestFit="1" customWidth="1"/>
    <col min="3085" max="3085" width="10.7109375" style="86" bestFit="1" customWidth="1"/>
    <col min="3086" max="3086" width="12.42578125" style="86" bestFit="1" customWidth="1"/>
    <col min="3087" max="3327" width="9.140625" style="86"/>
    <col min="3328" max="3328" width="65.7109375" style="86" customWidth="1"/>
    <col min="3329" max="3329" width="19.42578125" style="86" customWidth="1"/>
    <col min="3330" max="3330" width="7.7109375" style="86" customWidth="1"/>
    <col min="3331" max="3331" width="19.28515625" style="86" bestFit="1" customWidth="1"/>
    <col min="3332" max="3337" width="0" hidden="1" customWidth="1"/>
    <col min="3338" max="3339" width="13.5703125" style="86" bestFit="1" customWidth="1"/>
    <col min="3340" max="3340" width="12.42578125" style="86" bestFit="1" customWidth="1"/>
    <col min="3341" max="3341" width="10.7109375" style="86" bestFit="1" customWidth="1"/>
    <col min="3342" max="3342" width="12.42578125" style="86" bestFit="1" customWidth="1"/>
    <col min="3343" max="3583" width="9.140625" style="86"/>
    <col min="3584" max="3584" width="65.7109375" style="86" customWidth="1"/>
    <col min="3585" max="3585" width="19.42578125" style="86" customWidth="1"/>
    <col min="3586" max="3586" width="7.7109375" style="86" customWidth="1"/>
    <col min="3587" max="3587" width="19.28515625" style="86" bestFit="1" customWidth="1"/>
    <col min="3588" max="3593" width="0" hidden="1" customWidth="1"/>
    <col min="3594" max="3595" width="13.5703125" style="86" bestFit="1" customWidth="1"/>
    <col min="3596" max="3596" width="12.42578125" style="86" bestFit="1" customWidth="1"/>
    <col min="3597" max="3597" width="10.7109375" style="86" bestFit="1" customWidth="1"/>
    <col min="3598" max="3598" width="12.42578125" style="86" bestFit="1" customWidth="1"/>
    <col min="3599" max="3839" width="9.140625" style="86"/>
    <col min="3840" max="3840" width="65.7109375" style="86" customWidth="1"/>
    <col min="3841" max="3841" width="19.42578125" style="86" customWidth="1"/>
    <col min="3842" max="3842" width="7.7109375" style="86" customWidth="1"/>
    <col min="3843" max="3843" width="19.28515625" style="86" bestFit="1" customWidth="1"/>
    <col min="3844" max="3849" width="0" hidden="1" customWidth="1"/>
    <col min="3850" max="3851" width="13.5703125" style="86" bestFit="1" customWidth="1"/>
    <col min="3852" max="3852" width="12.42578125" style="86" bestFit="1" customWidth="1"/>
    <col min="3853" max="3853" width="10.7109375" style="86" bestFit="1" customWidth="1"/>
    <col min="3854" max="3854" width="12.42578125" style="86" bestFit="1" customWidth="1"/>
    <col min="3855" max="4095" width="9.140625" style="86"/>
    <col min="4096" max="4096" width="65.7109375" style="86" customWidth="1"/>
    <col min="4097" max="4097" width="19.42578125" style="86" customWidth="1"/>
    <col min="4098" max="4098" width="7.7109375" style="86" customWidth="1"/>
    <col min="4099" max="4099" width="19.28515625" style="86" bestFit="1" customWidth="1"/>
    <col min="4100" max="4105" width="0" hidden="1" customWidth="1"/>
    <col min="4106" max="4107" width="13.5703125" style="86" bestFit="1" customWidth="1"/>
    <col min="4108" max="4108" width="12.42578125" style="86" bestFit="1" customWidth="1"/>
    <col min="4109" max="4109" width="10.7109375" style="86" bestFit="1" customWidth="1"/>
    <col min="4110" max="4110" width="12.42578125" style="86" bestFit="1" customWidth="1"/>
    <col min="4111" max="4351" width="9.140625" style="86"/>
    <col min="4352" max="4352" width="65.7109375" style="86" customWidth="1"/>
    <col min="4353" max="4353" width="19.42578125" style="86" customWidth="1"/>
    <col min="4354" max="4354" width="7.7109375" style="86" customWidth="1"/>
    <col min="4355" max="4355" width="19.28515625" style="86" bestFit="1" customWidth="1"/>
    <col min="4356" max="4361" width="0" hidden="1" customWidth="1"/>
    <col min="4362" max="4363" width="13.5703125" style="86" bestFit="1" customWidth="1"/>
    <col min="4364" max="4364" width="12.42578125" style="86" bestFit="1" customWidth="1"/>
    <col min="4365" max="4365" width="10.7109375" style="86" bestFit="1" customWidth="1"/>
    <col min="4366" max="4366" width="12.42578125" style="86" bestFit="1" customWidth="1"/>
    <col min="4367" max="4607" width="9.140625" style="86"/>
    <col min="4608" max="4608" width="65.7109375" style="86" customWidth="1"/>
    <col min="4609" max="4609" width="19.42578125" style="86" customWidth="1"/>
    <col min="4610" max="4610" width="7.7109375" style="86" customWidth="1"/>
    <col min="4611" max="4611" width="19.28515625" style="86" bestFit="1" customWidth="1"/>
    <col min="4612" max="4617" width="0" hidden="1" customWidth="1"/>
    <col min="4618" max="4619" width="13.5703125" style="86" bestFit="1" customWidth="1"/>
    <col min="4620" max="4620" width="12.42578125" style="86" bestFit="1" customWidth="1"/>
    <col min="4621" max="4621" width="10.7109375" style="86" bestFit="1" customWidth="1"/>
    <col min="4622" max="4622" width="12.42578125" style="86" bestFit="1" customWidth="1"/>
    <col min="4623" max="4863" width="9.140625" style="86"/>
    <col min="4864" max="4864" width="65.7109375" style="86" customWidth="1"/>
    <col min="4865" max="4865" width="19.42578125" style="86" customWidth="1"/>
    <col min="4866" max="4866" width="7.7109375" style="86" customWidth="1"/>
    <col min="4867" max="4867" width="19.28515625" style="86" bestFit="1" customWidth="1"/>
    <col min="4868" max="4873" width="0" hidden="1" customWidth="1"/>
    <col min="4874" max="4875" width="13.5703125" style="86" bestFit="1" customWidth="1"/>
    <col min="4876" max="4876" width="12.42578125" style="86" bestFit="1" customWidth="1"/>
    <col min="4877" max="4877" width="10.7109375" style="86" bestFit="1" customWidth="1"/>
    <col min="4878" max="4878" width="12.42578125" style="86" bestFit="1" customWidth="1"/>
    <col min="4879" max="5119" width="9.140625" style="86"/>
    <col min="5120" max="5120" width="65.7109375" style="86" customWidth="1"/>
    <col min="5121" max="5121" width="19.42578125" style="86" customWidth="1"/>
    <col min="5122" max="5122" width="7.7109375" style="86" customWidth="1"/>
    <col min="5123" max="5123" width="19.28515625" style="86" bestFit="1" customWidth="1"/>
    <col min="5124" max="5129" width="0" hidden="1" customWidth="1"/>
    <col min="5130" max="5131" width="13.5703125" style="86" bestFit="1" customWidth="1"/>
    <col min="5132" max="5132" width="12.42578125" style="86" bestFit="1" customWidth="1"/>
    <col min="5133" max="5133" width="10.7109375" style="86" bestFit="1" customWidth="1"/>
    <col min="5134" max="5134" width="12.42578125" style="86" bestFit="1" customWidth="1"/>
    <col min="5135" max="5375" width="9.140625" style="86"/>
    <col min="5376" max="5376" width="65.7109375" style="86" customWidth="1"/>
    <col min="5377" max="5377" width="19.42578125" style="86" customWidth="1"/>
    <col min="5378" max="5378" width="7.7109375" style="86" customWidth="1"/>
    <col min="5379" max="5379" width="19.28515625" style="86" bestFit="1" customWidth="1"/>
    <col min="5380" max="5385" width="0" hidden="1" customWidth="1"/>
    <col min="5386" max="5387" width="13.5703125" style="86" bestFit="1" customWidth="1"/>
    <col min="5388" max="5388" width="12.42578125" style="86" bestFit="1" customWidth="1"/>
    <col min="5389" max="5389" width="10.7109375" style="86" bestFit="1" customWidth="1"/>
    <col min="5390" max="5390" width="12.42578125" style="86" bestFit="1" customWidth="1"/>
    <col min="5391" max="5631" width="9.140625" style="86"/>
    <col min="5632" max="5632" width="65.7109375" style="86" customWidth="1"/>
    <col min="5633" max="5633" width="19.42578125" style="86" customWidth="1"/>
    <col min="5634" max="5634" width="7.7109375" style="86" customWidth="1"/>
    <col min="5635" max="5635" width="19.28515625" style="86" bestFit="1" customWidth="1"/>
    <col min="5636" max="5641" width="0" hidden="1" customWidth="1"/>
    <col min="5642" max="5643" width="13.5703125" style="86" bestFit="1" customWidth="1"/>
    <col min="5644" max="5644" width="12.42578125" style="86" bestFit="1" customWidth="1"/>
    <col min="5645" max="5645" width="10.7109375" style="86" bestFit="1" customWidth="1"/>
    <col min="5646" max="5646" width="12.42578125" style="86" bestFit="1" customWidth="1"/>
    <col min="5647" max="5887" width="9.140625" style="86"/>
    <col min="5888" max="5888" width="65.7109375" style="86" customWidth="1"/>
    <col min="5889" max="5889" width="19.42578125" style="86" customWidth="1"/>
    <col min="5890" max="5890" width="7.7109375" style="86" customWidth="1"/>
    <col min="5891" max="5891" width="19.28515625" style="86" bestFit="1" customWidth="1"/>
    <col min="5892" max="5897" width="0" hidden="1" customWidth="1"/>
    <col min="5898" max="5899" width="13.5703125" style="86" bestFit="1" customWidth="1"/>
    <col min="5900" max="5900" width="12.42578125" style="86" bestFit="1" customWidth="1"/>
    <col min="5901" max="5901" width="10.7109375" style="86" bestFit="1" customWidth="1"/>
    <col min="5902" max="5902" width="12.42578125" style="86" bestFit="1" customWidth="1"/>
    <col min="5903" max="6143" width="9.140625" style="86"/>
    <col min="6144" max="6144" width="65.7109375" style="86" customWidth="1"/>
    <col min="6145" max="6145" width="19.42578125" style="86" customWidth="1"/>
    <col min="6146" max="6146" width="7.7109375" style="86" customWidth="1"/>
    <col min="6147" max="6147" width="19.28515625" style="86" bestFit="1" customWidth="1"/>
    <col min="6148" max="6153" width="0" hidden="1" customWidth="1"/>
    <col min="6154" max="6155" width="13.5703125" style="86" bestFit="1" customWidth="1"/>
    <col min="6156" max="6156" width="12.42578125" style="86" bestFit="1" customWidth="1"/>
    <col min="6157" max="6157" width="10.7109375" style="86" bestFit="1" customWidth="1"/>
    <col min="6158" max="6158" width="12.42578125" style="86" bestFit="1" customWidth="1"/>
    <col min="6159" max="6399" width="9.140625" style="86"/>
    <col min="6400" max="6400" width="65.7109375" style="86" customWidth="1"/>
    <col min="6401" max="6401" width="19.42578125" style="86" customWidth="1"/>
    <col min="6402" max="6402" width="7.7109375" style="86" customWidth="1"/>
    <col min="6403" max="6403" width="19.28515625" style="86" bestFit="1" customWidth="1"/>
    <col min="6404" max="6409" width="0" hidden="1" customWidth="1"/>
    <col min="6410" max="6411" width="13.5703125" style="86" bestFit="1" customWidth="1"/>
    <col min="6412" max="6412" width="12.42578125" style="86" bestFit="1" customWidth="1"/>
    <col min="6413" max="6413" width="10.7109375" style="86" bestFit="1" customWidth="1"/>
    <col min="6414" max="6414" width="12.42578125" style="86" bestFit="1" customWidth="1"/>
    <col min="6415" max="6655" width="9.140625" style="86"/>
    <col min="6656" max="6656" width="65.7109375" style="86" customWidth="1"/>
    <col min="6657" max="6657" width="19.42578125" style="86" customWidth="1"/>
    <col min="6658" max="6658" width="7.7109375" style="86" customWidth="1"/>
    <col min="6659" max="6659" width="19.28515625" style="86" bestFit="1" customWidth="1"/>
    <col min="6660" max="6665" width="0" hidden="1" customWidth="1"/>
    <col min="6666" max="6667" width="13.5703125" style="86" bestFit="1" customWidth="1"/>
    <col min="6668" max="6668" width="12.42578125" style="86" bestFit="1" customWidth="1"/>
    <col min="6669" max="6669" width="10.7109375" style="86" bestFit="1" customWidth="1"/>
    <col min="6670" max="6670" width="12.42578125" style="86" bestFit="1" customWidth="1"/>
    <col min="6671" max="6911" width="9.140625" style="86"/>
    <col min="6912" max="6912" width="65.7109375" style="86" customWidth="1"/>
    <col min="6913" max="6913" width="19.42578125" style="86" customWidth="1"/>
    <col min="6914" max="6914" width="7.7109375" style="86" customWidth="1"/>
    <col min="6915" max="6915" width="19.28515625" style="86" bestFit="1" customWidth="1"/>
    <col min="6916" max="6921" width="0" hidden="1" customWidth="1"/>
    <col min="6922" max="6923" width="13.5703125" style="86" bestFit="1" customWidth="1"/>
    <col min="6924" max="6924" width="12.42578125" style="86" bestFit="1" customWidth="1"/>
    <col min="6925" max="6925" width="10.7109375" style="86" bestFit="1" customWidth="1"/>
    <col min="6926" max="6926" width="12.42578125" style="86" bestFit="1" customWidth="1"/>
    <col min="6927" max="7167" width="9.140625" style="86"/>
    <col min="7168" max="7168" width="65.7109375" style="86" customWidth="1"/>
    <col min="7169" max="7169" width="19.42578125" style="86" customWidth="1"/>
    <col min="7170" max="7170" width="7.7109375" style="86" customWidth="1"/>
    <col min="7171" max="7171" width="19.28515625" style="86" bestFit="1" customWidth="1"/>
    <col min="7172" max="7177" width="0" hidden="1" customWidth="1"/>
    <col min="7178" max="7179" width="13.5703125" style="86" bestFit="1" customWidth="1"/>
    <col min="7180" max="7180" width="12.42578125" style="86" bestFit="1" customWidth="1"/>
    <col min="7181" max="7181" width="10.7109375" style="86" bestFit="1" customWidth="1"/>
    <col min="7182" max="7182" width="12.42578125" style="86" bestFit="1" customWidth="1"/>
    <col min="7183" max="7423" width="9.140625" style="86"/>
    <col min="7424" max="7424" width="65.7109375" style="86" customWidth="1"/>
    <col min="7425" max="7425" width="19.42578125" style="86" customWidth="1"/>
    <col min="7426" max="7426" width="7.7109375" style="86" customWidth="1"/>
    <col min="7427" max="7427" width="19.28515625" style="86" bestFit="1" customWidth="1"/>
    <col min="7428" max="7433" width="0" hidden="1" customWidth="1"/>
    <col min="7434" max="7435" width="13.5703125" style="86" bestFit="1" customWidth="1"/>
    <col min="7436" max="7436" width="12.42578125" style="86" bestFit="1" customWidth="1"/>
    <col min="7437" max="7437" width="10.7109375" style="86" bestFit="1" customWidth="1"/>
    <col min="7438" max="7438" width="12.42578125" style="86" bestFit="1" customWidth="1"/>
    <col min="7439" max="7679" width="9.140625" style="86"/>
    <col min="7680" max="7680" width="65.7109375" style="86" customWidth="1"/>
    <col min="7681" max="7681" width="19.42578125" style="86" customWidth="1"/>
    <col min="7682" max="7682" width="7.7109375" style="86" customWidth="1"/>
    <col min="7683" max="7683" width="19.28515625" style="86" bestFit="1" customWidth="1"/>
    <col min="7684" max="7689" width="0" hidden="1" customWidth="1"/>
    <col min="7690" max="7691" width="13.5703125" style="86" bestFit="1" customWidth="1"/>
    <col min="7692" max="7692" width="12.42578125" style="86" bestFit="1" customWidth="1"/>
    <col min="7693" max="7693" width="10.7109375" style="86" bestFit="1" customWidth="1"/>
    <col min="7694" max="7694" width="12.42578125" style="86" bestFit="1" customWidth="1"/>
    <col min="7695" max="7935" width="9.140625" style="86"/>
    <col min="7936" max="7936" width="65.7109375" style="86" customWidth="1"/>
    <col min="7937" max="7937" width="19.42578125" style="86" customWidth="1"/>
    <col min="7938" max="7938" width="7.7109375" style="86" customWidth="1"/>
    <col min="7939" max="7939" width="19.28515625" style="86" bestFit="1" customWidth="1"/>
    <col min="7940" max="7945" width="0" hidden="1" customWidth="1"/>
    <col min="7946" max="7947" width="13.5703125" style="86" bestFit="1" customWidth="1"/>
    <col min="7948" max="7948" width="12.42578125" style="86" bestFit="1" customWidth="1"/>
    <col min="7949" max="7949" width="10.7109375" style="86" bestFit="1" customWidth="1"/>
    <col min="7950" max="7950" width="12.42578125" style="86" bestFit="1" customWidth="1"/>
    <col min="7951" max="8191" width="9.140625" style="86"/>
    <col min="8192" max="8192" width="65.7109375" style="86" customWidth="1"/>
    <col min="8193" max="8193" width="19.42578125" style="86" customWidth="1"/>
    <col min="8194" max="8194" width="7.7109375" style="86" customWidth="1"/>
    <col min="8195" max="8195" width="19.28515625" style="86" bestFit="1" customWidth="1"/>
    <col min="8196" max="8201" width="0" hidden="1" customWidth="1"/>
    <col min="8202" max="8203" width="13.5703125" style="86" bestFit="1" customWidth="1"/>
    <col min="8204" max="8204" width="12.42578125" style="86" bestFit="1" customWidth="1"/>
    <col min="8205" max="8205" width="10.7109375" style="86" bestFit="1" customWidth="1"/>
    <col min="8206" max="8206" width="12.42578125" style="86" bestFit="1" customWidth="1"/>
    <col min="8207" max="8447" width="9.140625" style="86"/>
    <col min="8448" max="8448" width="65.7109375" style="86" customWidth="1"/>
    <col min="8449" max="8449" width="19.42578125" style="86" customWidth="1"/>
    <col min="8450" max="8450" width="7.7109375" style="86" customWidth="1"/>
    <col min="8451" max="8451" width="19.28515625" style="86" bestFit="1" customWidth="1"/>
    <col min="8452" max="8457" width="0" hidden="1" customWidth="1"/>
    <col min="8458" max="8459" width="13.5703125" style="86" bestFit="1" customWidth="1"/>
    <col min="8460" max="8460" width="12.42578125" style="86" bestFit="1" customWidth="1"/>
    <col min="8461" max="8461" width="10.7109375" style="86" bestFit="1" customWidth="1"/>
    <col min="8462" max="8462" width="12.42578125" style="86" bestFit="1" customWidth="1"/>
    <col min="8463" max="8703" width="9.140625" style="86"/>
    <col min="8704" max="8704" width="65.7109375" style="86" customWidth="1"/>
    <col min="8705" max="8705" width="19.42578125" style="86" customWidth="1"/>
    <col min="8706" max="8706" width="7.7109375" style="86" customWidth="1"/>
    <col min="8707" max="8707" width="19.28515625" style="86" bestFit="1" customWidth="1"/>
    <col min="8708" max="8713" width="0" hidden="1" customWidth="1"/>
    <col min="8714" max="8715" width="13.5703125" style="86" bestFit="1" customWidth="1"/>
    <col min="8716" max="8716" width="12.42578125" style="86" bestFit="1" customWidth="1"/>
    <col min="8717" max="8717" width="10.7109375" style="86" bestFit="1" customWidth="1"/>
    <col min="8718" max="8718" width="12.42578125" style="86" bestFit="1" customWidth="1"/>
    <col min="8719" max="8959" width="9.140625" style="86"/>
    <col min="8960" max="8960" width="65.7109375" style="86" customWidth="1"/>
    <col min="8961" max="8961" width="19.42578125" style="86" customWidth="1"/>
    <col min="8962" max="8962" width="7.7109375" style="86" customWidth="1"/>
    <col min="8963" max="8963" width="19.28515625" style="86" bestFit="1" customWidth="1"/>
    <col min="8964" max="8969" width="0" hidden="1" customWidth="1"/>
    <col min="8970" max="8971" width="13.5703125" style="86" bestFit="1" customWidth="1"/>
    <col min="8972" max="8972" width="12.42578125" style="86" bestFit="1" customWidth="1"/>
    <col min="8973" max="8973" width="10.7109375" style="86" bestFit="1" customWidth="1"/>
    <col min="8974" max="8974" width="12.42578125" style="86" bestFit="1" customWidth="1"/>
    <col min="8975" max="9215" width="9.140625" style="86"/>
    <col min="9216" max="9216" width="65.7109375" style="86" customWidth="1"/>
    <col min="9217" max="9217" width="19.42578125" style="86" customWidth="1"/>
    <col min="9218" max="9218" width="7.7109375" style="86" customWidth="1"/>
    <col min="9219" max="9219" width="19.28515625" style="86" bestFit="1" customWidth="1"/>
    <col min="9220" max="9225" width="0" hidden="1" customWidth="1"/>
    <col min="9226" max="9227" width="13.5703125" style="86" bestFit="1" customWidth="1"/>
    <col min="9228" max="9228" width="12.42578125" style="86" bestFit="1" customWidth="1"/>
    <col min="9229" max="9229" width="10.7109375" style="86" bestFit="1" customWidth="1"/>
    <col min="9230" max="9230" width="12.42578125" style="86" bestFit="1" customWidth="1"/>
    <col min="9231" max="9471" width="9.140625" style="86"/>
    <col min="9472" max="9472" width="65.7109375" style="86" customWidth="1"/>
    <col min="9473" max="9473" width="19.42578125" style="86" customWidth="1"/>
    <col min="9474" max="9474" width="7.7109375" style="86" customWidth="1"/>
    <col min="9475" max="9475" width="19.28515625" style="86" bestFit="1" customWidth="1"/>
    <col min="9476" max="9481" width="0" hidden="1" customWidth="1"/>
    <col min="9482" max="9483" width="13.5703125" style="86" bestFit="1" customWidth="1"/>
    <col min="9484" max="9484" width="12.42578125" style="86" bestFit="1" customWidth="1"/>
    <col min="9485" max="9485" width="10.7109375" style="86" bestFit="1" customWidth="1"/>
    <col min="9486" max="9486" width="12.42578125" style="86" bestFit="1" customWidth="1"/>
    <col min="9487" max="9727" width="9.140625" style="86"/>
    <col min="9728" max="9728" width="65.7109375" style="86" customWidth="1"/>
    <col min="9729" max="9729" width="19.42578125" style="86" customWidth="1"/>
    <col min="9730" max="9730" width="7.7109375" style="86" customWidth="1"/>
    <col min="9731" max="9731" width="19.28515625" style="86" bestFit="1" customWidth="1"/>
    <col min="9732" max="9737" width="0" hidden="1" customWidth="1"/>
    <col min="9738" max="9739" width="13.5703125" style="86" bestFit="1" customWidth="1"/>
    <col min="9740" max="9740" width="12.42578125" style="86" bestFit="1" customWidth="1"/>
    <col min="9741" max="9741" width="10.7109375" style="86" bestFit="1" customWidth="1"/>
    <col min="9742" max="9742" width="12.42578125" style="86" bestFit="1" customWidth="1"/>
    <col min="9743" max="9983" width="9.140625" style="86"/>
    <col min="9984" max="9984" width="65.7109375" style="86" customWidth="1"/>
    <col min="9985" max="9985" width="19.42578125" style="86" customWidth="1"/>
    <col min="9986" max="9986" width="7.7109375" style="86" customWidth="1"/>
    <col min="9987" max="9987" width="19.28515625" style="86" bestFit="1" customWidth="1"/>
    <col min="9988" max="9993" width="0" hidden="1" customWidth="1"/>
    <col min="9994" max="9995" width="13.5703125" style="86" bestFit="1" customWidth="1"/>
    <col min="9996" max="9996" width="12.42578125" style="86" bestFit="1" customWidth="1"/>
    <col min="9997" max="9997" width="10.7109375" style="86" bestFit="1" customWidth="1"/>
    <col min="9998" max="9998" width="12.42578125" style="86" bestFit="1" customWidth="1"/>
    <col min="9999" max="10239" width="9.140625" style="86"/>
    <col min="10240" max="10240" width="65.7109375" style="86" customWidth="1"/>
    <col min="10241" max="10241" width="19.42578125" style="86" customWidth="1"/>
    <col min="10242" max="10242" width="7.7109375" style="86" customWidth="1"/>
    <col min="10243" max="10243" width="19.28515625" style="86" bestFit="1" customWidth="1"/>
    <col min="10244" max="10249" width="0" hidden="1" customWidth="1"/>
    <col min="10250" max="10251" width="13.5703125" style="86" bestFit="1" customWidth="1"/>
    <col min="10252" max="10252" width="12.42578125" style="86" bestFit="1" customWidth="1"/>
    <col min="10253" max="10253" width="10.7109375" style="86" bestFit="1" customWidth="1"/>
    <col min="10254" max="10254" width="12.42578125" style="86" bestFit="1" customWidth="1"/>
    <col min="10255" max="10495" width="9.140625" style="86"/>
    <col min="10496" max="10496" width="65.7109375" style="86" customWidth="1"/>
    <col min="10497" max="10497" width="19.42578125" style="86" customWidth="1"/>
    <col min="10498" max="10498" width="7.7109375" style="86" customWidth="1"/>
    <col min="10499" max="10499" width="19.28515625" style="86" bestFit="1" customWidth="1"/>
    <col min="10500" max="10505" width="0" hidden="1" customWidth="1"/>
    <col min="10506" max="10507" width="13.5703125" style="86" bestFit="1" customWidth="1"/>
    <col min="10508" max="10508" width="12.42578125" style="86" bestFit="1" customWidth="1"/>
    <col min="10509" max="10509" width="10.7109375" style="86" bestFit="1" customWidth="1"/>
    <col min="10510" max="10510" width="12.42578125" style="86" bestFit="1" customWidth="1"/>
    <col min="10511" max="10751" width="9.140625" style="86"/>
    <col min="10752" max="10752" width="65.7109375" style="86" customWidth="1"/>
    <col min="10753" max="10753" width="19.42578125" style="86" customWidth="1"/>
    <col min="10754" max="10754" width="7.7109375" style="86" customWidth="1"/>
    <col min="10755" max="10755" width="19.28515625" style="86" bestFit="1" customWidth="1"/>
    <col min="10756" max="10761" width="0" hidden="1" customWidth="1"/>
    <col min="10762" max="10763" width="13.5703125" style="86" bestFit="1" customWidth="1"/>
    <col min="10764" max="10764" width="12.42578125" style="86" bestFit="1" customWidth="1"/>
    <col min="10765" max="10765" width="10.7109375" style="86" bestFit="1" customWidth="1"/>
    <col min="10766" max="10766" width="12.42578125" style="86" bestFit="1" customWidth="1"/>
    <col min="10767" max="11007" width="9.140625" style="86"/>
    <col min="11008" max="11008" width="65.7109375" style="86" customWidth="1"/>
    <col min="11009" max="11009" width="19.42578125" style="86" customWidth="1"/>
    <col min="11010" max="11010" width="7.7109375" style="86" customWidth="1"/>
    <col min="11011" max="11011" width="19.28515625" style="86" bestFit="1" customWidth="1"/>
    <col min="11012" max="11017" width="0" hidden="1" customWidth="1"/>
    <col min="11018" max="11019" width="13.5703125" style="86" bestFit="1" customWidth="1"/>
    <col min="11020" max="11020" width="12.42578125" style="86" bestFit="1" customWidth="1"/>
    <col min="11021" max="11021" width="10.7109375" style="86" bestFit="1" customWidth="1"/>
    <col min="11022" max="11022" width="12.42578125" style="86" bestFit="1" customWidth="1"/>
    <col min="11023" max="11263" width="9.140625" style="86"/>
    <col min="11264" max="11264" width="65.7109375" style="86" customWidth="1"/>
    <col min="11265" max="11265" width="19.42578125" style="86" customWidth="1"/>
    <col min="11266" max="11266" width="7.7109375" style="86" customWidth="1"/>
    <col min="11267" max="11267" width="19.28515625" style="86" bestFit="1" customWidth="1"/>
    <col min="11268" max="11273" width="0" hidden="1" customWidth="1"/>
    <col min="11274" max="11275" width="13.5703125" style="86" bestFit="1" customWidth="1"/>
    <col min="11276" max="11276" width="12.42578125" style="86" bestFit="1" customWidth="1"/>
    <col min="11277" max="11277" width="10.7109375" style="86" bestFit="1" customWidth="1"/>
    <col min="11278" max="11278" width="12.42578125" style="86" bestFit="1" customWidth="1"/>
    <col min="11279" max="11519" width="9.140625" style="86"/>
    <col min="11520" max="11520" width="65.7109375" style="86" customWidth="1"/>
    <col min="11521" max="11521" width="19.42578125" style="86" customWidth="1"/>
    <col min="11522" max="11522" width="7.7109375" style="86" customWidth="1"/>
    <col min="11523" max="11523" width="19.28515625" style="86" bestFit="1" customWidth="1"/>
    <col min="11524" max="11529" width="0" hidden="1" customWidth="1"/>
    <col min="11530" max="11531" width="13.5703125" style="86" bestFit="1" customWidth="1"/>
    <col min="11532" max="11532" width="12.42578125" style="86" bestFit="1" customWidth="1"/>
    <col min="11533" max="11533" width="10.7109375" style="86" bestFit="1" customWidth="1"/>
    <col min="11534" max="11534" width="12.42578125" style="86" bestFit="1" customWidth="1"/>
    <col min="11535" max="11775" width="9.140625" style="86"/>
    <col min="11776" max="11776" width="65.7109375" style="86" customWidth="1"/>
    <col min="11777" max="11777" width="19.42578125" style="86" customWidth="1"/>
    <col min="11778" max="11778" width="7.7109375" style="86" customWidth="1"/>
    <col min="11779" max="11779" width="19.28515625" style="86" bestFit="1" customWidth="1"/>
    <col min="11780" max="11785" width="0" hidden="1" customWidth="1"/>
    <col min="11786" max="11787" width="13.5703125" style="86" bestFit="1" customWidth="1"/>
    <col min="11788" max="11788" width="12.42578125" style="86" bestFit="1" customWidth="1"/>
    <col min="11789" max="11789" width="10.7109375" style="86" bestFit="1" customWidth="1"/>
    <col min="11790" max="11790" width="12.42578125" style="86" bestFit="1" customWidth="1"/>
    <col min="11791" max="12031" width="9.140625" style="86"/>
    <col min="12032" max="12032" width="65.7109375" style="86" customWidth="1"/>
    <col min="12033" max="12033" width="19.42578125" style="86" customWidth="1"/>
    <col min="12034" max="12034" width="7.7109375" style="86" customWidth="1"/>
    <col min="12035" max="12035" width="19.28515625" style="86" bestFit="1" customWidth="1"/>
    <col min="12036" max="12041" width="0" hidden="1" customWidth="1"/>
    <col min="12042" max="12043" width="13.5703125" style="86" bestFit="1" customWidth="1"/>
    <col min="12044" max="12044" width="12.42578125" style="86" bestFit="1" customWidth="1"/>
    <col min="12045" max="12045" width="10.7109375" style="86" bestFit="1" customWidth="1"/>
    <col min="12046" max="12046" width="12.42578125" style="86" bestFit="1" customWidth="1"/>
    <col min="12047" max="12287" width="9.140625" style="86"/>
    <col min="12288" max="12288" width="65.7109375" style="86" customWidth="1"/>
    <col min="12289" max="12289" width="19.42578125" style="86" customWidth="1"/>
    <col min="12290" max="12290" width="7.7109375" style="86" customWidth="1"/>
    <col min="12291" max="12291" width="19.28515625" style="86" bestFit="1" customWidth="1"/>
    <col min="12292" max="12297" width="0" hidden="1" customWidth="1"/>
    <col min="12298" max="12299" width="13.5703125" style="86" bestFit="1" customWidth="1"/>
    <col min="12300" max="12300" width="12.42578125" style="86" bestFit="1" customWidth="1"/>
    <col min="12301" max="12301" width="10.7109375" style="86" bestFit="1" customWidth="1"/>
    <col min="12302" max="12302" width="12.42578125" style="86" bestFit="1" customWidth="1"/>
    <col min="12303" max="12543" width="9.140625" style="86"/>
    <col min="12544" max="12544" width="65.7109375" style="86" customWidth="1"/>
    <col min="12545" max="12545" width="19.42578125" style="86" customWidth="1"/>
    <col min="12546" max="12546" width="7.7109375" style="86" customWidth="1"/>
    <col min="12547" max="12547" width="19.28515625" style="86" bestFit="1" customWidth="1"/>
    <col min="12548" max="12553" width="0" hidden="1" customWidth="1"/>
    <col min="12554" max="12555" width="13.5703125" style="86" bestFit="1" customWidth="1"/>
    <col min="12556" max="12556" width="12.42578125" style="86" bestFit="1" customWidth="1"/>
    <col min="12557" max="12557" width="10.7109375" style="86" bestFit="1" customWidth="1"/>
    <col min="12558" max="12558" width="12.42578125" style="86" bestFit="1" customWidth="1"/>
    <col min="12559" max="12799" width="9.140625" style="86"/>
    <col min="12800" max="12800" width="65.7109375" style="86" customWidth="1"/>
    <col min="12801" max="12801" width="19.42578125" style="86" customWidth="1"/>
    <col min="12802" max="12802" width="7.7109375" style="86" customWidth="1"/>
    <col min="12803" max="12803" width="19.28515625" style="86" bestFit="1" customWidth="1"/>
    <col min="12804" max="12809" width="0" hidden="1" customWidth="1"/>
    <col min="12810" max="12811" width="13.5703125" style="86" bestFit="1" customWidth="1"/>
    <col min="12812" max="12812" width="12.42578125" style="86" bestFit="1" customWidth="1"/>
    <col min="12813" max="12813" width="10.7109375" style="86" bestFit="1" customWidth="1"/>
    <col min="12814" max="12814" width="12.42578125" style="86" bestFit="1" customWidth="1"/>
    <col min="12815" max="13055" width="9.140625" style="86"/>
    <col min="13056" max="13056" width="65.7109375" style="86" customWidth="1"/>
    <col min="13057" max="13057" width="19.42578125" style="86" customWidth="1"/>
    <col min="13058" max="13058" width="7.7109375" style="86" customWidth="1"/>
    <col min="13059" max="13059" width="19.28515625" style="86" bestFit="1" customWidth="1"/>
    <col min="13060" max="13065" width="0" hidden="1" customWidth="1"/>
    <col min="13066" max="13067" width="13.5703125" style="86" bestFit="1" customWidth="1"/>
    <col min="13068" max="13068" width="12.42578125" style="86" bestFit="1" customWidth="1"/>
    <col min="13069" max="13069" width="10.7109375" style="86" bestFit="1" customWidth="1"/>
    <col min="13070" max="13070" width="12.42578125" style="86" bestFit="1" customWidth="1"/>
    <col min="13071" max="13311" width="9.140625" style="86"/>
    <col min="13312" max="13312" width="65.7109375" style="86" customWidth="1"/>
    <col min="13313" max="13313" width="19.42578125" style="86" customWidth="1"/>
    <col min="13314" max="13314" width="7.7109375" style="86" customWidth="1"/>
    <col min="13315" max="13315" width="19.28515625" style="86" bestFit="1" customWidth="1"/>
    <col min="13316" max="13321" width="0" hidden="1" customWidth="1"/>
    <col min="13322" max="13323" width="13.5703125" style="86" bestFit="1" customWidth="1"/>
    <col min="13324" max="13324" width="12.42578125" style="86" bestFit="1" customWidth="1"/>
    <col min="13325" max="13325" width="10.7109375" style="86" bestFit="1" customWidth="1"/>
    <col min="13326" max="13326" width="12.42578125" style="86" bestFit="1" customWidth="1"/>
    <col min="13327" max="13567" width="9.140625" style="86"/>
    <col min="13568" max="13568" width="65.7109375" style="86" customWidth="1"/>
    <col min="13569" max="13569" width="19.42578125" style="86" customWidth="1"/>
    <col min="13570" max="13570" width="7.7109375" style="86" customWidth="1"/>
    <col min="13571" max="13571" width="19.28515625" style="86" bestFit="1" customWidth="1"/>
    <col min="13572" max="13577" width="0" hidden="1" customWidth="1"/>
    <col min="13578" max="13579" width="13.5703125" style="86" bestFit="1" customWidth="1"/>
    <col min="13580" max="13580" width="12.42578125" style="86" bestFit="1" customWidth="1"/>
    <col min="13581" max="13581" width="10.7109375" style="86" bestFit="1" customWidth="1"/>
    <col min="13582" max="13582" width="12.42578125" style="86" bestFit="1" customWidth="1"/>
    <col min="13583" max="13823" width="9.140625" style="86"/>
    <col min="13824" max="13824" width="65.7109375" style="86" customWidth="1"/>
    <col min="13825" max="13825" width="19.42578125" style="86" customWidth="1"/>
    <col min="13826" max="13826" width="7.7109375" style="86" customWidth="1"/>
    <col min="13827" max="13827" width="19.28515625" style="86" bestFit="1" customWidth="1"/>
    <col min="13828" max="13833" width="0" hidden="1" customWidth="1"/>
    <col min="13834" max="13835" width="13.5703125" style="86" bestFit="1" customWidth="1"/>
    <col min="13836" max="13836" width="12.42578125" style="86" bestFit="1" customWidth="1"/>
    <col min="13837" max="13837" width="10.7109375" style="86" bestFit="1" customWidth="1"/>
    <col min="13838" max="13838" width="12.42578125" style="86" bestFit="1" customWidth="1"/>
    <col min="13839" max="14079" width="9.140625" style="86"/>
    <col min="14080" max="14080" width="65.7109375" style="86" customWidth="1"/>
    <col min="14081" max="14081" width="19.42578125" style="86" customWidth="1"/>
    <col min="14082" max="14082" width="7.7109375" style="86" customWidth="1"/>
    <col min="14083" max="14083" width="19.28515625" style="86" bestFit="1" customWidth="1"/>
    <col min="14084" max="14089" width="0" hidden="1" customWidth="1"/>
    <col min="14090" max="14091" width="13.5703125" style="86" bestFit="1" customWidth="1"/>
    <col min="14092" max="14092" width="12.42578125" style="86" bestFit="1" customWidth="1"/>
    <col min="14093" max="14093" width="10.7109375" style="86" bestFit="1" customWidth="1"/>
    <col min="14094" max="14094" width="12.42578125" style="86" bestFit="1" customWidth="1"/>
    <col min="14095" max="14335" width="9.140625" style="86"/>
    <col min="14336" max="14336" width="65.7109375" style="86" customWidth="1"/>
    <col min="14337" max="14337" width="19.42578125" style="86" customWidth="1"/>
    <col min="14338" max="14338" width="7.7109375" style="86" customWidth="1"/>
    <col min="14339" max="14339" width="19.28515625" style="86" bestFit="1" customWidth="1"/>
    <col min="14340" max="14345" width="0" hidden="1" customWidth="1"/>
    <col min="14346" max="14347" width="13.5703125" style="86" bestFit="1" customWidth="1"/>
    <col min="14348" max="14348" width="12.42578125" style="86" bestFit="1" customWidth="1"/>
    <col min="14349" max="14349" width="10.7109375" style="86" bestFit="1" customWidth="1"/>
    <col min="14350" max="14350" width="12.42578125" style="86" bestFit="1" customWidth="1"/>
    <col min="14351" max="14591" width="9.140625" style="86"/>
    <col min="14592" max="14592" width="65.7109375" style="86" customWidth="1"/>
    <col min="14593" max="14593" width="19.42578125" style="86" customWidth="1"/>
    <col min="14594" max="14594" width="7.7109375" style="86" customWidth="1"/>
    <col min="14595" max="14595" width="19.28515625" style="86" bestFit="1" customWidth="1"/>
    <col min="14596" max="14601" width="0" hidden="1" customWidth="1"/>
    <col min="14602" max="14603" width="13.5703125" style="86" bestFit="1" customWidth="1"/>
    <col min="14604" max="14604" width="12.42578125" style="86" bestFit="1" customWidth="1"/>
    <col min="14605" max="14605" width="10.7109375" style="86" bestFit="1" customWidth="1"/>
    <col min="14606" max="14606" width="12.42578125" style="86" bestFit="1" customWidth="1"/>
    <col min="14607" max="14847" width="9.140625" style="86"/>
    <col min="14848" max="14848" width="65.7109375" style="86" customWidth="1"/>
    <col min="14849" max="14849" width="19.42578125" style="86" customWidth="1"/>
    <col min="14850" max="14850" width="7.7109375" style="86" customWidth="1"/>
    <col min="14851" max="14851" width="19.28515625" style="86" bestFit="1" customWidth="1"/>
    <col min="14852" max="14857" width="0" hidden="1" customWidth="1"/>
    <col min="14858" max="14859" width="13.5703125" style="86" bestFit="1" customWidth="1"/>
    <col min="14860" max="14860" width="12.42578125" style="86" bestFit="1" customWidth="1"/>
    <col min="14861" max="14861" width="10.7109375" style="86" bestFit="1" customWidth="1"/>
    <col min="14862" max="14862" width="12.42578125" style="86" bestFit="1" customWidth="1"/>
    <col min="14863" max="15103" width="9.140625" style="86"/>
    <col min="15104" max="15104" width="65.7109375" style="86" customWidth="1"/>
    <col min="15105" max="15105" width="19.42578125" style="86" customWidth="1"/>
    <col min="15106" max="15106" width="7.7109375" style="86" customWidth="1"/>
    <col min="15107" max="15107" width="19.28515625" style="86" bestFit="1" customWidth="1"/>
    <col min="15108" max="15113" width="0" hidden="1" customWidth="1"/>
    <col min="15114" max="15115" width="13.5703125" style="86" bestFit="1" customWidth="1"/>
    <col min="15116" max="15116" width="12.42578125" style="86" bestFit="1" customWidth="1"/>
    <col min="15117" max="15117" width="10.7109375" style="86" bestFit="1" customWidth="1"/>
    <col min="15118" max="15118" width="12.42578125" style="86" bestFit="1" customWidth="1"/>
    <col min="15119" max="15359" width="9.140625" style="86"/>
    <col min="15360" max="15360" width="65.7109375" style="86" customWidth="1"/>
    <col min="15361" max="15361" width="19.42578125" style="86" customWidth="1"/>
    <col min="15362" max="15362" width="7.7109375" style="86" customWidth="1"/>
    <col min="15363" max="15363" width="19.28515625" style="86" bestFit="1" customWidth="1"/>
    <col min="15364" max="15369" width="0" hidden="1" customWidth="1"/>
    <col min="15370" max="15371" width="13.5703125" style="86" bestFit="1" customWidth="1"/>
    <col min="15372" max="15372" width="12.42578125" style="86" bestFit="1" customWidth="1"/>
    <col min="15373" max="15373" width="10.7109375" style="86" bestFit="1" customWidth="1"/>
    <col min="15374" max="15374" width="12.42578125" style="86" bestFit="1" customWidth="1"/>
    <col min="15375" max="15615" width="9.140625" style="86"/>
    <col min="15616" max="15616" width="65.7109375" style="86" customWidth="1"/>
    <col min="15617" max="15617" width="19.42578125" style="86" customWidth="1"/>
    <col min="15618" max="15618" width="7.7109375" style="86" customWidth="1"/>
    <col min="15619" max="15619" width="19.28515625" style="86" bestFit="1" customWidth="1"/>
    <col min="15620" max="15625" width="0" hidden="1" customWidth="1"/>
    <col min="15626" max="15627" width="13.5703125" style="86" bestFit="1" customWidth="1"/>
    <col min="15628" max="15628" width="12.42578125" style="86" bestFit="1" customWidth="1"/>
    <col min="15629" max="15629" width="10.7109375" style="86" bestFit="1" customWidth="1"/>
    <col min="15630" max="15630" width="12.42578125" style="86" bestFit="1" customWidth="1"/>
    <col min="15631" max="15871" width="9.140625" style="86"/>
    <col min="15872" max="15872" width="65.7109375" style="86" customWidth="1"/>
    <col min="15873" max="15873" width="19.42578125" style="86" customWidth="1"/>
    <col min="15874" max="15874" width="7.7109375" style="86" customWidth="1"/>
    <col min="15875" max="15875" width="19.28515625" style="86" bestFit="1" customWidth="1"/>
    <col min="15876" max="15881" width="0" hidden="1" customWidth="1"/>
    <col min="15882" max="15883" width="13.5703125" style="86" bestFit="1" customWidth="1"/>
    <col min="15884" max="15884" width="12.42578125" style="86" bestFit="1" customWidth="1"/>
    <col min="15885" max="15885" width="10.7109375" style="86" bestFit="1" customWidth="1"/>
    <col min="15886" max="15886" width="12.42578125" style="86" bestFit="1" customWidth="1"/>
    <col min="15887" max="16127" width="9.140625" style="86"/>
    <col min="16128" max="16128" width="65.7109375" style="86" customWidth="1"/>
    <col min="16129" max="16129" width="19.42578125" style="86" customWidth="1"/>
    <col min="16130" max="16130" width="7.7109375" style="86" customWidth="1"/>
    <col min="16131" max="16131" width="19.28515625" style="86" bestFit="1" customWidth="1"/>
    <col min="16132" max="16137" width="0" hidden="1" customWidth="1"/>
    <col min="16138" max="16139" width="13.5703125" style="86" bestFit="1" customWidth="1"/>
    <col min="16140" max="16140" width="12.42578125" style="86" bestFit="1" customWidth="1"/>
    <col min="16141" max="16141" width="10.7109375" style="86" bestFit="1" customWidth="1"/>
    <col min="16142" max="16142" width="12.42578125" style="86" bestFit="1" customWidth="1"/>
    <col min="16143" max="16384" width="9.140625" style="86"/>
  </cols>
  <sheetData>
    <row r="2" spans="1:16384" ht="18.75" x14ac:dyDescent="0.3">
      <c r="B2" s="182"/>
      <c r="E2" s="200" t="s">
        <v>651</v>
      </c>
      <c r="F2" s="198"/>
    </row>
    <row r="3" spans="1:16384" ht="18.75" x14ac:dyDescent="0.3">
      <c r="B3" s="182"/>
      <c r="E3" s="200" t="s">
        <v>151</v>
      </c>
      <c r="F3" s="198"/>
    </row>
    <row r="4" spans="1:16384" ht="18.75" x14ac:dyDescent="0.3">
      <c r="B4" s="182"/>
      <c r="E4" s="200" t="s">
        <v>152</v>
      </c>
      <c r="F4" s="198"/>
    </row>
    <row r="5" spans="1:16384" ht="18.75" x14ac:dyDescent="0.3">
      <c r="B5" s="182"/>
      <c r="E5" s="200" t="s">
        <v>25</v>
      </c>
      <c r="F5" s="198"/>
    </row>
    <row r="6" spans="1:16384" ht="18.75" x14ac:dyDescent="0.3">
      <c r="B6" s="182"/>
      <c r="E6" s="200" t="s">
        <v>26</v>
      </c>
      <c r="F6" s="198"/>
    </row>
    <row r="7" spans="1:16384" ht="18.75" x14ac:dyDescent="0.3">
      <c r="B7" s="182"/>
      <c r="E7" s="200" t="s">
        <v>760</v>
      </c>
      <c r="F7" s="198"/>
    </row>
    <row r="8" spans="1:16384" ht="18.75" x14ac:dyDescent="0.3">
      <c r="B8" s="182"/>
      <c r="E8" s="200" t="s">
        <v>761</v>
      </c>
      <c r="F8" s="198"/>
    </row>
    <row r="9" spans="1:16384" x14ac:dyDescent="0.25">
      <c r="E9" s="198"/>
      <c r="F9" s="198"/>
    </row>
    <row r="11" spans="1:16384" ht="103.5" customHeight="1" x14ac:dyDescent="0.25">
      <c r="A11" s="412" t="s">
        <v>545</v>
      </c>
      <c r="B11" s="412"/>
      <c r="C11" s="412"/>
      <c r="D11" s="413"/>
      <c r="E11" s="413"/>
      <c r="F11" s="413"/>
    </row>
    <row r="13" spans="1:16384" x14ac:dyDescent="0.25">
      <c r="D13" s="201"/>
      <c r="F13" s="201" t="s">
        <v>400</v>
      </c>
    </row>
    <row r="14" spans="1:16384" ht="39" customHeight="1" x14ac:dyDescent="0.25">
      <c r="A14" s="51" t="s">
        <v>94</v>
      </c>
      <c r="B14" s="51" t="s">
        <v>95</v>
      </c>
      <c r="C14" s="51" t="s">
        <v>96</v>
      </c>
      <c r="D14" s="202" t="s">
        <v>322</v>
      </c>
      <c r="E14" s="202" t="s">
        <v>399</v>
      </c>
      <c r="F14" s="202" t="s">
        <v>505</v>
      </c>
      <c r="O14" s="199"/>
      <c r="P14" s="199"/>
    </row>
    <row r="15" spans="1:16384" s="7" customFormat="1" ht="15.75" x14ac:dyDescent="0.25">
      <c r="A15" s="52" t="s">
        <v>97</v>
      </c>
      <c r="B15" s="52"/>
      <c r="C15" s="52"/>
      <c r="D15" s="203">
        <f>D16+D44+D67+D72+D84+D93+D96+D113+D121+D127+D138+D149+D154+D158+D161+D170+D173</f>
        <v>2161297410.52</v>
      </c>
      <c r="E15" s="203">
        <f>E16+E44+E67+E72+E84+E93+E96+E113+E121+E127+E138+E149+E154+E158+E161+E170+E173</f>
        <v>1905968051.9757998</v>
      </c>
      <c r="F15" s="203">
        <f>F16+F44+F67+F72+F84+F93+F96+F113+F121+F127+F138+F149+F154+F158+F161+F170+F173</f>
        <v>1810483915.6877933</v>
      </c>
      <c r="G15" s="91"/>
      <c r="H15" s="92"/>
      <c r="I15" s="92"/>
      <c r="J15" s="91"/>
      <c r="K15" s="91"/>
      <c r="L15" s="204"/>
      <c r="M15" s="204"/>
      <c r="N15" s="205"/>
      <c r="O15" s="204"/>
      <c r="P15" s="204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  <c r="BDV15" s="205"/>
      <c r="BDW15" s="205"/>
      <c r="BDX15" s="205"/>
      <c r="BDY15" s="205"/>
      <c r="BDZ15" s="205"/>
      <c r="BEA15" s="205"/>
      <c r="BEB15" s="205"/>
      <c r="BEC15" s="205"/>
      <c r="BED15" s="205"/>
      <c r="BEE15" s="205"/>
      <c r="BEF15" s="205"/>
      <c r="BEG15" s="205"/>
      <c r="BEH15" s="205"/>
      <c r="BEI15" s="205"/>
      <c r="BEJ15" s="205"/>
      <c r="BEK15" s="205"/>
      <c r="BEL15" s="205"/>
      <c r="BEM15" s="205"/>
      <c r="BEN15" s="205"/>
      <c r="BEO15" s="205"/>
      <c r="BEP15" s="205"/>
      <c r="BEQ15" s="205"/>
      <c r="BER15" s="205"/>
      <c r="BES15" s="205"/>
      <c r="BET15" s="205"/>
      <c r="BEU15" s="205"/>
      <c r="BEV15" s="205"/>
      <c r="BEW15" s="205"/>
      <c r="BEX15" s="205"/>
      <c r="BEY15" s="205"/>
      <c r="BEZ15" s="205"/>
      <c r="BFA15" s="205"/>
      <c r="BFB15" s="205"/>
      <c r="BFC15" s="205"/>
      <c r="BFD15" s="205"/>
      <c r="BFE15" s="205"/>
      <c r="BFF15" s="205"/>
      <c r="BFG15" s="205"/>
      <c r="BFH15" s="205"/>
      <c r="BFI15" s="205"/>
      <c r="BFJ15" s="205"/>
      <c r="BFK15" s="205"/>
      <c r="BFL15" s="205"/>
      <c r="BFM15" s="205"/>
      <c r="BFN15" s="205"/>
      <c r="BFO15" s="205"/>
      <c r="BFP15" s="205"/>
      <c r="BFQ15" s="205"/>
      <c r="BFR15" s="205"/>
      <c r="BFS15" s="205"/>
      <c r="BFT15" s="205"/>
      <c r="BFU15" s="205"/>
      <c r="BFV15" s="205"/>
      <c r="BFW15" s="205"/>
      <c r="BFX15" s="205"/>
      <c r="BFY15" s="205"/>
      <c r="BFZ15" s="205"/>
      <c r="BGA15" s="205"/>
      <c r="BGB15" s="205"/>
      <c r="BGC15" s="205"/>
      <c r="BGD15" s="205"/>
      <c r="BGE15" s="205"/>
      <c r="BGL15" s="205"/>
      <c r="BGM15" s="205"/>
      <c r="BGN15" s="205"/>
      <c r="BGO15" s="205"/>
      <c r="BGP15" s="205"/>
      <c r="BGQ15" s="205"/>
      <c r="BGR15" s="205"/>
      <c r="BGS15" s="205"/>
      <c r="BGT15" s="205"/>
      <c r="BGU15" s="205"/>
      <c r="BGV15" s="205"/>
      <c r="BGW15" s="205"/>
      <c r="BGX15" s="205"/>
      <c r="BGY15" s="205"/>
      <c r="BGZ15" s="205"/>
      <c r="BHA15" s="205"/>
      <c r="BHB15" s="205"/>
      <c r="BHC15" s="205"/>
      <c r="BHD15" s="205"/>
      <c r="BHE15" s="205"/>
      <c r="BHF15" s="205"/>
      <c r="BHG15" s="205"/>
      <c r="BHH15" s="205"/>
      <c r="BHI15" s="205"/>
      <c r="BHJ15" s="205"/>
      <c r="BHK15" s="205"/>
      <c r="BHL15" s="205"/>
      <c r="BHM15" s="205"/>
      <c r="BHN15" s="205"/>
      <c r="BHO15" s="205"/>
      <c r="BHP15" s="205"/>
      <c r="BHQ15" s="205"/>
      <c r="BHR15" s="205"/>
      <c r="BHS15" s="205"/>
      <c r="BHT15" s="205"/>
      <c r="BHU15" s="205"/>
      <c r="BHV15" s="205"/>
      <c r="BHW15" s="205"/>
      <c r="BHX15" s="205"/>
      <c r="BHY15" s="205"/>
      <c r="BHZ15" s="205"/>
      <c r="BIA15" s="205"/>
      <c r="BIB15" s="205"/>
      <c r="BIC15" s="205"/>
      <c r="BID15" s="205"/>
      <c r="BIE15" s="205"/>
      <c r="BIF15" s="205"/>
      <c r="BIG15" s="205"/>
      <c r="BIH15" s="205"/>
      <c r="BII15" s="205"/>
      <c r="BIJ15" s="205"/>
      <c r="BIK15" s="205"/>
      <c r="BIL15" s="205"/>
      <c r="BIM15" s="205"/>
      <c r="BIN15" s="205"/>
      <c r="BIO15" s="205"/>
      <c r="BIP15" s="205"/>
      <c r="BIQ15" s="205"/>
      <c r="BIR15" s="205"/>
      <c r="BIS15" s="205"/>
      <c r="BIT15" s="205"/>
      <c r="BIU15" s="205"/>
      <c r="BIV15" s="205"/>
      <c r="BIW15" s="205"/>
      <c r="BIX15" s="205"/>
      <c r="BIY15" s="205"/>
      <c r="BIZ15" s="205"/>
      <c r="BJA15" s="205"/>
      <c r="BJB15" s="205"/>
      <c r="BJC15" s="205"/>
      <c r="BJD15" s="205"/>
      <c r="BJE15" s="205"/>
      <c r="BJF15" s="205"/>
      <c r="BJG15" s="205"/>
      <c r="BJH15" s="205"/>
      <c r="BJI15" s="205"/>
      <c r="BJJ15" s="205"/>
      <c r="BJK15" s="205"/>
      <c r="BJL15" s="205"/>
      <c r="BJM15" s="205"/>
      <c r="BJN15" s="205"/>
      <c r="BJO15" s="205"/>
      <c r="BJP15" s="205"/>
      <c r="BJQ15" s="205"/>
      <c r="BJR15" s="205"/>
      <c r="BJS15" s="205"/>
      <c r="BJT15" s="205"/>
      <c r="BJU15" s="205"/>
      <c r="BJV15" s="205"/>
      <c r="BJW15" s="205"/>
      <c r="BJX15" s="205"/>
      <c r="BJY15" s="205"/>
      <c r="BJZ15" s="205"/>
      <c r="BKA15" s="205"/>
      <c r="BKB15" s="205"/>
      <c r="BKC15" s="205"/>
      <c r="BKD15" s="205"/>
      <c r="BKE15" s="205"/>
      <c r="BKF15" s="205"/>
      <c r="BKG15" s="205"/>
      <c r="BKH15" s="205"/>
      <c r="BKI15" s="205"/>
      <c r="BKJ15" s="205"/>
      <c r="BKK15" s="205"/>
      <c r="BKL15" s="205"/>
      <c r="BKM15" s="205"/>
      <c r="BKN15" s="205"/>
      <c r="BKO15" s="205"/>
      <c r="BKP15" s="205"/>
      <c r="BKQ15" s="205"/>
      <c r="BKR15" s="205"/>
      <c r="BKS15" s="205"/>
      <c r="BKT15" s="205"/>
      <c r="BKU15" s="205"/>
      <c r="BKV15" s="205"/>
      <c r="BKW15" s="205"/>
      <c r="BKX15" s="205"/>
      <c r="BKY15" s="205"/>
      <c r="BKZ15" s="205"/>
      <c r="BLA15" s="205"/>
      <c r="BLB15" s="205"/>
      <c r="BLC15" s="205"/>
      <c r="BLD15" s="205"/>
      <c r="BLE15" s="205"/>
      <c r="BLF15" s="205"/>
      <c r="BLG15" s="205"/>
      <c r="BLH15" s="205"/>
      <c r="BLI15" s="205"/>
      <c r="BLJ15" s="205"/>
      <c r="BLK15" s="205"/>
      <c r="BLL15" s="205"/>
      <c r="BLM15" s="205"/>
      <c r="BLN15" s="205"/>
      <c r="BLO15" s="205"/>
      <c r="BLP15" s="205"/>
      <c r="BLQ15" s="205"/>
      <c r="BLR15" s="205"/>
      <c r="BLS15" s="205"/>
      <c r="BLT15" s="205"/>
      <c r="BLU15" s="205"/>
      <c r="BLV15" s="205"/>
      <c r="BLW15" s="205"/>
      <c r="BLX15" s="205"/>
      <c r="BLY15" s="205"/>
      <c r="BLZ15" s="205"/>
      <c r="BMA15" s="205"/>
      <c r="BMB15" s="205"/>
      <c r="BMC15" s="205"/>
      <c r="BMD15" s="205"/>
      <c r="BME15" s="205"/>
      <c r="BMF15" s="205"/>
      <c r="BMG15" s="205"/>
      <c r="BMH15" s="205"/>
      <c r="BMI15" s="205"/>
      <c r="BMJ15" s="205"/>
      <c r="BMK15" s="205"/>
      <c r="BML15" s="205"/>
      <c r="BMM15" s="205"/>
      <c r="BMN15" s="205"/>
      <c r="BMO15" s="205"/>
      <c r="BMP15" s="205"/>
      <c r="BMQ15" s="205"/>
      <c r="BMR15" s="205"/>
      <c r="BMS15" s="205"/>
      <c r="BMT15" s="205"/>
      <c r="BMU15" s="205"/>
      <c r="BMV15" s="205"/>
      <c r="BMW15" s="205"/>
      <c r="BMX15" s="205"/>
      <c r="BMY15" s="205"/>
      <c r="BMZ15" s="205"/>
      <c r="BNA15" s="205"/>
      <c r="BNB15" s="205"/>
      <c r="BNC15" s="205"/>
      <c r="BND15" s="205"/>
      <c r="BNE15" s="205"/>
      <c r="BNF15" s="205"/>
      <c r="BNG15" s="205"/>
      <c r="BNH15" s="205"/>
      <c r="BNI15" s="205"/>
      <c r="BNJ15" s="205"/>
      <c r="BNK15" s="205"/>
      <c r="BNL15" s="205"/>
      <c r="BNM15" s="205"/>
      <c r="BNN15" s="205"/>
      <c r="BNO15" s="205"/>
      <c r="BNP15" s="205"/>
      <c r="BNQ15" s="205"/>
      <c r="BNR15" s="205"/>
      <c r="BNS15" s="205"/>
      <c r="BNT15" s="205"/>
      <c r="BNU15" s="205"/>
      <c r="BNV15" s="205"/>
      <c r="BNW15" s="205"/>
      <c r="BNX15" s="205"/>
      <c r="BNY15" s="205"/>
      <c r="BNZ15" s="205"/>
      <c r="BOA15" s="205"/>
      <c r="BOB15" s="205"/>
      <c r="BOC15" s="205"/>
      <c r="BOD15" s="205"/>
      <c r="BOE15" s="205"/>
      <c r="BOF15" s="205"/>
      <c r="BOG15" s="205"/>
      <c r="BOH15" s="205"/>
      <c r="BOI15" s="205"/>
      <c r="BOJ15" s="205"/>
      <c r="BOK15" s="205"/>
      <c r="BOL15" s="205"/>
      <c r="BOM15" s="205"/>
      <c r="BON15" s="205"/>
      <c r="BOO15" s="205"/>
      <c r="BOP15" s="205"/>
      <c r="BOQ15" s="205"/>
      <c r="BOR15" s="205"/>
      <c r="BOS15" s="205"/>
      <c r="BOT15" s="205"/>
      <c r="BOU15" s="205"/>
      <c r="BOV15" s="205"/>
      <c r="BOW15" s="205"/>
      <c r="BOX15" s="205"/>
      <c r="BOY15" s="205"/>
      <c r="BOZ15" s="205"/>
      <c r="BPA15" s="205"/>
      <c r="BPB15" s="205"/>
      <c r="BPC15" s="205"/>
      <c r="BPD15" s="205"/>
      <c r="BPE15" s="205"/>
      <c r="BPF15" s="205"/>
      <c r="BPG15" s="205"/>
      <c r="BPH15" s="205"/>
      <c r="BPI15" s="205"/>
      <c r="BPJ15" s="205"/>
      <c r="BPK15" s="205"/>
      <c r="BPL15" s="205"/>
      <c r="BPM15" s="205"/>
      <c r="BPN15" s="205"/>
      <c r="BPO15" s="205"/>
      <c r="BPP15" s="205"/>
      <c r="BPQ15" s="205"/>
      <c r="BPR15" s="205"/>
      <c r="BPS15" s="205"/>
      <c r="BPT15" s="205"/>
      <c r="BPU15" s="205"/>
      <c r="BPV15" s="205"/>
      <c r="BPW15" s="205"/>
      <c r="BPX15" s="205"/>
      <c r="BPY15" s="205"/>
      <c r="BPZ15" s="205"/>
      <c r="BQA15" s="205"/>
      <c r="BQH15" s="205"/>
      <c r="BQI15" s="205"/>
      <c r="BQJ15" s="205"/>
      <c r="BQK15" s="205"/>
      <c r="BQL15" s="205"/>
      <c r="BQM15" s="205"/>
      <c r="BQN15" s="205"/>
      <c r="BQO15" s="205"/>
      <c r="BQP15" s="205"/>
      <c r="BQQ15" s="205"/>
      <c r="BQR15" s="205"/>
      <c r="BQS15" s="205"/>
      <c r="BQT15" s="205"/>
      <c r="BQU15" s="205"/>
      <c r="BQV15" s="205"/>
      <c r="BQW15" s="205"/>
      <c r="BQX15" s="205"/>
      <c r="BQY15" s="205"/>
      <c r="BQZ15" s="205"/>
      <c r="BRA15" s="205"/>
      <c r="BRB15" s="205"/>
      <c r="BRC15" s="205"/>
      <c r="BRD15" s="205"/>
      <c r="BRE15" s="205"/>
      <c r="BRF15" s="205"/>
      <c r="BRG15" s="205"/>
      <c r="BRH15" s="205"/>
      <c r="BRI15" s="205"/>
      <c r="BRJ15" s="205"/>
      <c r="BRK15" s="205"/>
      <c r="BRL15" s="205"/>
      <c r="BRM15" s="205"/>
      <c r="BRN15" s="205"/>
      <c r="BRO15" s="205"/>
      <c r="BRP15" s="205"/>
      <c r="BRQ15" s="205"/>
      <c r="BRR15" s="205"/>
      <c r="BRS15" s="205"/>
      <c r="BRT15" s="205"/>
      <c r="BRU15" s="205"/>
      <c r="BRV15" s="205"/>
      <c r="BRW15" s="205"/>
      <c r="BRX15" s="205"/>
      <c r="BRY15" s="205"/>
      <c r="BRZ15" s="205"/>
      <c r="BSA15" s="205"/>
      <c r="BSB15" s="205"/>
      <c r="BSC15" s="205"/>
      <c r="BSD15" s="205"/>
      <c r="BSE15" s="205"/>
      <c r="BSF15" s="205"/>
      <c r="BSG15" s="205"/>
      <c r="BSH15" s="205"/>
      <c r="BSI15" s="205"/>
      <c r="BSJ15" s="205"/>
      <c r="BSK15" s="205"/>
      <c r="BSL15" s="205"/>
      <c r="BSM15" s="205"/>
      <c r="BSN15" s="205"/>
      <c r="BSO15" s="205"/>
      <c r="BSP15" s="205"/>
      <c r="BSQ15" s="205"/>
      <c r="BSR15" s="205"/>
      <c r="BSS15" s="205"/>
      <c r="BST15" s="205"/>
      <c r="BSU15" s="205"/>
      <c r="BSV15" s="205"/>
      <c r="BSW15" s="205"/>
      <c r="BSX15" s="205"/>
      <c r="BSY15" s="205"/>
      <c r="BSZ15" s="205"/>
      <c r="BTA15" s="205"/>
      <c r="BTB15" s="205"/>
      <c r="BTC15" s="205"/>
      <c r="BTD15" s="205"/>
      <c r="BTE15" s="205"/>
      <c r="BTF15" s="205"/>
      <c r="BTG15" s="205"/>
      <c r="BTH15" s="205"/>
      <c r="BTI15" s="205"/>
      <c r="BTJ15" s="205"/>
      <c r="BTK15" s="205"/>
      <c r="BTL15" s="205"/>
      <c r="BTM15" s="205"/>
      <c r="BTN15" s="205"/>
      <c r="BTO15" s="205"/>
      <c r="BTP15" s="205"/>
      <c r="BTQ15" s="205"/>
      <c r="BTR15" s="205"/>
      <c r="BTS15" s="205"/>
      <c r="BTT15" s="205"/>
      <c r="BTU15" s="205"/>
      <c r="BTV15" s="205"/>
      <c r="BTW15" s="205"/>
      <c r="BTX15" s="205"/>
      <c r="BTY15" s="205"/>
      <c r="BTZ15" s="205"/>
      <c r="BUA15" s="205"/>
      <c r="BUB15" s="205"/>
      <c r="BUC15" s="205"/>
      <c r="BUD15" s="205"/>
      <c r="BUE15" s="205"/>
      <c r="BUF15" s="205"/>
      <c r="BUG15" s="205"/>
      <c r="BUH15" s="205"/>
      <c r="BUI15" s="205"/>
      <c r="BUJ15" s="205"/>
      <c r="BUK15" s="205"/>
      <c r="BUL15" s="205"/>
      <c r="BUM15" s="205"/>
      <c r="BUN15" s="205"/>
      <c r="BUO15" s="205"/>
      <c r="BUP15" s="205"/>
      <c r="BUQ15" s="205"/>
      <c r="BUR15" s="205"/>
      <c r="BUS15" s="205"/>
      <c r="BUT15" s="205"/>
      <c r="BUU15" s="205"/>
      <c r="BUV15" s="205"/>
      <c r="BUW15" s="205"/>
      <c r="BUX15" s="205"/>
      <c r="BUY15" s="205"/>
      <c r="BUZ15" s="205"/>
      <c r="BVA15" s="205"/>
      <c r="BVB15" s="205"/>
      <c r="BVC15" s="205"/>
      <c r="BVD15" s="205"/>
      <c r="BVE15" s="205"/>
      <c r="BVF15" s="205"/>
      <c r="BVG15" s="205"/>
      <c r="BVH15" s="205"/>
      <c r="BVI15" s="205"/>
      <c r="BVJ15" s="205"/>
      <c r="BVK15" s="205"/>
      <c r="BVL15" s="205"/>
      <c r="BVM15" s="205"/>
      <c r="BVN15" s="205"/>
      <c r="BVO15" s="205"/>
      <c r="BVP15" s="205"/>
      <c r="BVQ15" s="205"/>
      <c r="BVR15" s="205"/>
      <c r="BVS15" s="205"/>
      <c r="BVT15" s="205"/>
      <c r="BVU15" s="205"/>
      <c r="BVV15" s="205"/>
      <c r="BVW15" s="205"/>
      <c r="BVX15" s="205"/>
      <c r="BVY15" s="205"/>
      <c r="BVZ15" s="205"/>
      <c r="BWA15" s="205"/>
      <c r="BWB15" s="205"/>
      <c r="BWC15" s="205"/>
      <c r="BWD15" s="205"/>
      <c r="BWE15" s="205"/>
      <c r="BWF15" s="205"/>
      <c r="BWG15" s="205"/>
      <c r="BWH15" s="205"/>
      <c r="BWI15" s="205"/>
      <c r="BWJ15" s="205"/>
      <c r="BWK15" s="205"/>
      <c r="BWL15" s="205"/>
      <c r="BWM15" s="205"/>
      <c r="BWN15" s="205"/>
      <c r="BWO15" s="205"/>
      <c r="BWP15" s="205"/>
      <c r="BWQ15" s="205"/>
      <c r="BWR15" s="205"/>
      <c r="BWS15" s="205"/>
      <c r="BWT15" s="205"/>
      <c r="BWU15" s="205"/>
      <c r="BWV15" s="205"/>
      <c r="BWW15" s="205"/>
      <c r="BWX15" s="205"/>
      <c r="BWY15" s="205"/>
      <c r="BWZ15" s="205"/>
      <c r="BXA15" s="205"/>
      <c r="BXB15" s="205"/>
      <c r="BXC15" s="205"/>
      <c r="BXD15" s="205"/>
      <c r="BXE15" s="205"/>
      <c r="BXF15" s="205"/>
      <c r="BXG15" s="205"/>
      <c r="BXH15" s="205"/>
      <c r="BXI15" s="205"/>
      <c r="BXJ15" s="205"/>
      <c r="BXK15" s="205"/>
      <c r="BXL15" s="205"/>
      <c r="BXM15" s="205"/>
      <c r="BXN15" s="205"/>
      <c r="BXO15" s="205"/>
      <c r="BXP15" s="205"/>
      <c r="BXQ15" s="205"/>
      <c r="BXR15" s="205"/>
      <c r="BXS15" s="205"/>
      <c r="BXT15" s="205"/>
      <c r="BXU15" s="205"/>
      <c r="BXV15" s="205"/>
      <c r="BXW15" s="205"/>
      <c r="BXX15" s="205"/>
      <c r="BXY15" s="205"/>
      <c r="BXZ15" s="205"/>
      <c r="BYA15" s="205"/>
      <c r="BYB15" s="205"/>
      <c r="BYC15" s="205"/>
      <c r="BYD15" s="205"/>
      <c r="BYE15" s="205"/>
      <c r="BYF15" s="205"/>
      <c r="BYG15" s="205"/>
      <c r="BYH15" s="205"/>
      <c r="BYI15" s="205"/>
      <c r="BYJ15" s="205"/>
      <c r="BYK15" s="205"/>
      <c r="BYL15" s="205"/>
      <c r="BYM15" s="205"/>
      <c r="BYN15" s="205"/>
      <c r="BYO15" s="205"/>
      <c r="BYP15" s="205"/>
      <c r="BYQ15" s="205"/>
      <c r="BYR15" s="205"/>
      <c r="BYS15" s="205"/>
      <c r="BYT15" s="205"/>
      <c r="BYU15" s="205"/>
      <c r="BYV15" s="205"/>
      <c r="BYW15" s="205"/>
      <c r="BYX15" s="205"/>
      <c r="BYY15" s="205"/>
      <c r="BYZ15" s="205"/>
      <c r="BZA15" s="205"/>
      <c r="BZB15" s="205"/>
      <c r="BZC15" s="205"/>
      <c r="BZD15" s="205"/>
      <c r="BZE15" s="205"/>
      <c r="BZF15" s="205"/>
      <c r="BZG15" s="205"/>
      <c r="BZH15" s="205"/>
      <c r="BZI15" s="205"/>
      <c r="BZJ15" s="205"/>
      <c r="BZK15" s="205"/>
      <c r="BZL15" s="205"/>
      <c r="BZM15" s="205"/>
      <c r="BZN15" s="205"/>
      <c r="BZO15" s="205"/>
      <c r="BZP15" s="205"/>
      <c r="BZQ15" s="205"/>
      <c r="BZR15" s="205"/>
      <c r="BZS15" s="205"/>
      <c r="BZT15" s="205"/>
      <c r="BZU15" s="205"/>
      <c r="BZV15" s="205"/>
      <c r="BZW15" s="205"/>
      <c r="CAD15" s="205"/>
      <c r="CAE15" s="205"/>
      <c r="CAF15" s="205"/>
      <c r="CAG15" s="205"/>
      <c r="CAH15" s="205"/>
      <c r="CAI15" s="205"/>
      <c r="CAJ15" s="205"/>
      <c r="CAK15" s="205"/>
      <c r="CAL15" s="205"/>
      <c r="CAM15" s="205"/>
      <c r="CAN15" s="205"/>
      <c r="CAO15" s="205"/>
      <c r="CAP15" s="205"/>
      <c r="CAQ15" s="205"/>
      <c r="CAR15" s="205"/>
      <c r="CAS15" s="205"/>
      <c r="CAT15" s="205"/>
      <c r="CAU15" s="205"/>
      <c r="CAV15" s="205"/>
      <c r="CAW15" s="205"/>
      <c r="CAX15" s="205"/>
      <c r="CAY15" s="205"/>
      <c r="CAZ15" s="205"/>
      <c r="CBA15" s="205"/>
      <c r="CBB15" s="205"/>
      <c r="CBC15" s="205"/>
      <c r="CBD15" s="205"/>
      <c r="CBE15" s="205"/>
      <c r="CBF15" s="205"/>
      <c r="CBG15" s="205"/>
      <c r="CBH15" s="205"/>
      <c r="CBI15" s="205"/>
      <c r="CBJ15" s="205"/>
      <c r="CBK15" s="205"/>
      <c r="CBL15" s="205"/>
      <c r="CBM15" s="205"/>
      <c r="CBN15" s="205"/>
      <c r="CBO15" s="205"/>
      <c r="CBP15" s="205"/>
      <c r="CBQ15" s="205"/>
      <c r="CBR15" s="205"/>
      <c r="CBS15" s="205"/>
      <c r="CBT15" s="205"/>
      <c r="CBU15" s="205"/>
      <c r="CBV15" s="205"/>
      <c r="CBW15" s="205"/>
      <c r="CBX15" s="205"/>
      <c r="CBY15" s="205"/>
      <c r="CBZ15" s="205"/>
      <c r="CCA15" s="205"/>
      <c r="CCB15" s="205"/>
      <c r="CCC15" s="205"/>
      <c r="CCD15" s="205"/>
      <c r="CCE15" s="205"/>
      <c r="CCF15" s="205"/>
      <c r="CCG15" s="205"/>
      <c r="CCH15" s="205"/>
      <c r="CCI15" s="205"/>
      <c r="CCJ15" s="205"/>
      <c r="CCK15" s="205"/>
      <c r="CCL15" s="205"/>
      <c r="CCM15" s="205"/>
      <c r="CCN15" s="205"/>
      <c r="CCO15" s="205"/>
      <c r="CCP15" s="205"/>
      <c r="CCQ15" s="205"/>
      <c r="CCR15" s="205"/>
      <c r="CCS15" s="205"/>
      <c r="CCT15" s="205"/>
      <c r="CCU15" s="205"/>
      <c r="CCV15" s="205"/>
      <c r="CCW15" s="205"/>
      <c r="CCX15" s="205"/>
      <c r="CCY15" s="205"/>
      <c r="CCZ15" s="205"/>
      <c r="CDA15" s="205"/>
      <c r="CDB15" s="205"/>
      <c r="CDC15" s="205"/>
      <c r="CDD15" s="205"/>
      <c r="CDE15" s="205"/>
      <c r="CDF15" s="205"/>
      <c r="CDG15" s="205"/>
      <c r="CDH15" s="205"/>
      <c r="CDI15" s="205"/>
      <c r="CDJ15" s="205"/>
      <c r="CDK15" s="205"/>
      <c r="CDL15" s="205"/>
      <c r="CDM15" s="205"/>
      <c r="CDN15" s="205"/>
      <c r="CDO15" s="205"/>
      <c r="CDP15" s="205"/>
      <c r="CDQ15" s="205"/>
      <c r="CDR15" s="205"/>
      <c r="CDS15" s="205"/>
      <c r="CDT15" s="205"/>
      <c r="CDU15" s="205"/>
      <c r="CDV15" s="205"/>
      <c r="CDW15" s="205"/>
      <c r="CDX15" s="205"/>
      <c r="CDY15" s="205"/>
      <c r="CDZ15" s="205"/>
      <c r="CEA15" s="205"/>
      <c r="CEB15" s="205"/>
      <c r="CEC15" s="205"/>
      <c r="CED15" s="205"/>
      <c r="CEE15" s="205"/>
      <c r="CEF15" s="205"/>
      <c r="CEG15" s="205"/>
      <c r="CEH15" s="205"/>
      <c r="CEI15" s="205"/>
      <c r="CEJ15" s="205"/>
      <c r="CEK15" s="205"/>
      <c r="CEL15" s="205"/>
      <c r="CEM15" s="205"/>
      <c r="CEN15" s="205"/>
      <c r="CEO15" s="205"/>
      <c r="CEP15" s="205"/>
      <c r="CEQ15" s="205"/>
      <c r="CER15" s="205"/>
      <c r="CES15" s="205"/>
      <c r="CET15" s="205"/>
      <c r="CEU15" s="205"/>
      <c r="CEV15" s="205"/>
      <c r="CEW15" s="205"/>
      <c r="CEX15" s="205"/>
      <c r="CEY15" s="205"/>
      <c r="CEZ15" s="205"/>
      <c r="CFA15" s="205"/>
      <c r="CFB15" s="205"/>
      <c r="CFC15" s="205"/>
      <c r="CFD15" s="205"/>
      <c r="CFE15" s="205"/>
      <c r="CFF15" s="205"/>
      <c r="CFG15" s="205"/>
      <c r="CFH15" s="205"/>
      <c r="CFI15" s="205"/>
      <c r="CFJ15" s="205"/>
      <c r="CFK15" s="205"/>
      <c r="CFL15" s="205"/>
      <c r="CFM15" s="205"/>
      <c r="CFN15" s="205"/>
      <c r="CFO15" s="205"/>
      <c r="CFP15" s="205"/>
      <c r="CFQ15" s="205"/>
      <c r="CFR15" s="205"/>
      <c r="CFS15" s="205"/>
      <c r="CFT15" s="205"/>
      <c r="CFU15" s="205"/>
      <c r="CFV15" s="205"/>
      <c r="CFW15" s="205"/>
      <c r="CFX15" s="205"/>
      <c r="CFY15" s="205"/>
      <c r="CFZ15" s="205"/>
      <c r="CGA15" s="205"/>
      <c r="CGB15" s="205"/>
      <c r="CGC15" s="205"/>
      <c r="CGD15" s="205"/>
      <c r="CGE15" s="205"/>
      <c r="CGF15" s="205"/>
      <c r="CGG15" s="205"/>
      <c r="CGH15" s="205"/>
      <c r="CGI15" s="205"/>
      <c r="CGJ15" s="205"/>
      <c r="CGK15" s="205"/>
      <c r="CGL15" s="205"/>
      <c r="CGM15" s="205"/>
      <c r="CGN15" s="205"/>
      <c r="CGO15" s="205"/>
      <c r="CGP15" s="205"/>
      <c r="CGQ15" s="205"/>
      <c r="CGR15" s="205"/>
      <c r="CGS15" s="205"/>
      <c r="CGT15" s="205"/>
      <c r="CGU15" s="205"/>
      <c r="CGV15" s="205"/>
      <c r="CGW15" s="205"/>
      <c r="CGX15" s="205"/>
      <c r="CGY15" s="205"/>
      <c r="CGZ15" s="205"/>
      <c r="CHA15" s="205"/>
      <c r="CHB15" s="205"/>
      <c r="CHC15" s="205"/>
      <c r="CHD15" s="205"/>
      <c r="CHE15" s="205"/>
      <c r="CHF15" s="205"/>
      <c r="CHG15" s="205"/>
      <c r="CHH15" s="205"/>
      <c r="CHI15" s="205"/>
      <c r="CHJ15" s="205"/>
      <c r="CHK15" s="205"/>
      <c r="CHL15" s="205"/>
      <c r="CHM15" s="205"/>
      <c r="CHN15" s="205"/>
      <c r="CHO15" s="205"/>
      <c r="CHP15" s="205"/>
      <c r="CHQ15" s="205"/>
      <c r="CHR15" s="205"/>
      <c r="CHS15" s="205"/>
      <c r="CHT15" s="205"/>
      <c r="CHU15" s="205"/>
      <c r="CHV15" s="205"/>
      <c r="CHW15" s="205"/>
      <c r="CHX15" s="205"/>
      <c r="CHY15" s="205"/>
      <c r="CHZ15" s="205"/>
      <c r="CIA15" s="205"/>
      <c r="CIB15" s="205"/>
      <c r="CIC15" s="205"/>
      <c r="CID15" s="205"/>
      <c r="CIE15" s="205"/>
      <c r="CIF15" s="205"/>
      <c r="CIG15" s="205"/>
      <c r="CIH15" s="205"/>
      <c r="CII15" s="205"/>
      <c r="CIJ15" s="205"/>
      <c r="CIK15" s="205"/>
      <c r="CIL15" s="205"/>
      <c r="CIM15" s="205"/>
      <c r="CIN15" s="205"/>
      <c r="CIO15" s="205"/>
      <c r="CIP15" s="205"/>
      <c r="CIQ15" s="205"/>
      <c r="CIR15" s="205"/>
      <c r="CIS15" s="205"/>
      <c r="CIT15" s="205"/>
      <c r="CIU15" s="205"/>
      <c r="CIV15" s="205"/>
      <c r="CIW15" s="205"/>
      <c r="CIX15" s="205"/>
      <c r="CIY15" s="205"/>
      <c r="CIZ15" s="205"/>
      <c r="CJA15" s="205"/>
      <c r="CJB15" s="205"/>
      <c r="CJC15" s="205"/>
      <c r="CJD15" s="205"/>
      <c r="CJE15" s="205"/>
      <c r="CJF15" s="205"/>
      <c r="CJG15" s="205"/>
      <c r="CJH15" s="205"/>
      <c r="CJI15" s="205"/>
      <c r="CJJ15" s="205"/>
      <c r="CJK15" s="205"/>
      <c r="CJL15" s="205"/>
      <c r="CJM15" s="205"/>
      <c r="CJN15" s="205"/>
      <c r="CJO15" s="205"/>
      <c r="CJP15" s="205"/>
      <c r="CJQ15" s="205"/>
      <c r="CJR15" s="205"/>
      <c r="CJS15" s="205"/>
      <c r="CJZ15" s="205"/>
      <c r="CKA15" s="205"/>
      <c r="CKB15" s="205"/>
      <c r="CKC15" s="205"/>
      <c r="CKD15" s="205"/>
      <c r="CKE15" s="205"/>
      <c r="CKF15" s="205"/>
      <c r="CKG15" s="205"/>
      <c r="CKH15" s="205"/>
      <c r="CKI15" s="205"/>
      <c r="CKJ15" s="205"/>
      <c r="CKK15" s="205"/>
      <c r="CKL15" s="205"/>
      <c r="CKM15" s="205"/>
      <c r="CKN15" s="205"/>
      <c r="CKO15" s="205"/>
      <c r="CKP15" s="205"/>
      <c r="CKQ15" s="205"/>
      <c r="CKR15" s="205"/>
      <c r="CKS15" s="205"/>
      <c r="CKT15" s="205"/>
      <c r="CKU15" s="205"/>
      <c r="CKV15" s="205"/>
      <c r="CKW15" s="205"/>
      <c r="CKX15" s="205"/>
      <c r="CKY15" s="205"/>
      <c r="CKZ15" s="205"/>
      <c r="CLA15" s="205"/>
      <c r="CLB15" s="205"/>
      <c r="CLC15" s="205"/>
      <c r="CLD15" s="205"/>
      <c r="CLE15" s="205"/>
      <c r="CLF15" s="205"/>
      <c r="CLG15" s="205"/>
      <c r="CLH15" s="205"/>
      <c r="CLI15" s="205"/>
      <c r="CLJ15" s="205"/>
      <c r="CLK15" s="205"/>
      <c r="CLL15" s="205"/>
      <c r="CLM15" s="205"/>
      <c r="CLN15" s="205"/>
      <c r="CLO15" s="205"/>
      <c r="CLP15" s="205"/>
      <c r="CLQ15" s="205"/>
      <c r="CLR15" s="205"/>
      <c r="CLS15" s="205"/>
      <c r="CLT15" s="205"/>
      <c r="CLU15" s="205"/>
      <c r="CLV15" s="205"/>
      <c r="CLW15" s="205"/>
      <c r="CLX15" s="205"/>
      <c r="CLY15" s="205"/>
      <c r="CLZ15" s="205"/>
      <c r="CMA15" s="205"/>
      <c r="CMB15" s="205"/>
      <c r="CMC15" s="205"/>
      <c r="CMD15" s="205"/>
      <c r="CME15" s="205"/>
      <c r="CMF15" s="205"/>
      <c r="CMG15" s="205"/>
      <c r="CMH15" s="205"/>
      <c r="CMI15" s="205"/>
      <c r="CMJ15" s="205"/>
      <c r="CMK15" s="205"/>
      <c r="CML15" s="205"/>
      <c r="CMM15" s="205"/>
      <c r="CMN15" s="205"/>
      <c r="CMO15" s="205"/>
      <c r="CMP15" s="205"/>
      <c r="CMQ15" s="205"/>
      <c r="CMR15" s="205"/>
      <c r="CMS15" s="205"/>
      <c r="CMT15" s="205"/>
      <c r="CMU15" s="205"/>
      <c r="CMV15" s="205"/>
      <c r="CMW15" s="205"/>
      <c r="CMX15" s="205"/>
      <c r="CMY15" s="205"/>
      <c r="CMZ15" s="205"/>
      <c r="CNA15" s="205"/>
      <c r="CNB15" s="205"/>
      <c r="CNC15" s="205"/>
      <c r="CND15" s="205"/>
      <c r="CNE15" s="205"/>
      <c r="CNF15" s="205"/>
      <c r="CNG15" s="205"/>
      <c r="CNH15" s="205"/>
      <c r="CNI15" s="205"/>
      <c r="CNJ15" s="205"/>
      <c r="CNK15" s="205"/>
      <c r="CNL15" s="205"/>
      <c r="CNM15" s="205"/>
      <c r="CNN15" s="205"/>
      <c r="CNO15" s="205"/>
      <c r="CNP15" s="205"/>
      <c r="CNQ15" s="205"/>
      <c r="CNR15" s="205"/>
      <c r="CNS15" s="205"/>
      <c r="CNT15" s="205"/>
      <c r="CNU15" s="205"/>
      <c r="CNV15" s="205"/>
      <c r="CNW15" s="205"/>
      <c r="CNX15" s="205"/>
      <c r="CNY15" s="205"/>
      <c r="CNZ15" s="205"/>
      <c r="COA15" s="205"/>
      <c r="COB15" s="205"/>
      <c r="COC15" s="205"/>
      <c r="COD15" s="205"/>
      <c r="COE15" s="205"/>
      <c r="COF15" s="205"/>
      <c r="COG15" s="205"/>
      <c r="COH15" s="205"/>
      <c r="COI15" s="205"/>
      <c r="COJ15" s="205"/>
      <c r="COK15" s="205"/>
      <c r="COL15" s="205"/>
      <c r="COM15" s="205"/>
      <c r="CON15" s="205"/>
      <c r="COO15" s="205"/>
      <c r="COP15" s="205"/>
      <c r="COQ15" s="205"/>
      <c r="COR15" s="205"/>
      <c r="COS15" s="205"/>
      <c r="COT15" s="205"/>
      <c r="COU15" s="205"/>
      <c r="COV15" s="205"/>
      <c r="COW15" s="205"/>
      <c r="COX15" s="205"/>
      <c r="COY15" s="205"/>
      <c r="COZ15" s="205"/>
      <c r="CPA15" s="205"/>
      <c r="CPB15" s="205"/>
      <c r="CPC15" s="205"/>
      <c r="CPD15" s="205"/>
      <c r="CPE15" s="205"/>
      <c r="CPF15" s="205"/>
      <c r="CPG15" s="205"/>
      <c r="CPH15" s="205"/>
      <c r="CPI15" s="205"/>
      <c r="CPJ15" s="205"/>
      <c r="CPK15" s="205"/>
      <c r="CPL15" s="205"/>
      <c r="CPM15" s="205"/>
      <c r="CPN15" s="205"/>
      <c r="CPO15" s="205"/>
      <c r="CPP15" s="205"/>
      <c r="CPQ15" s="205"/>
      <c r="CPR15" s="205"/>
      <c r="CPS15" s="205"/>
      <c r="CPT15" s="205"/>
      <c r="CPU15" s="205"/>
      <c r="CPV15" s="205"/>
      <c r="CPW15" s="205"/>
      <c r="CPX15" s="205"/>
      <c r="CPY15" s="205"/>
      <c r="CPZ15" s="205"/>
      <c r="CQA15" s="205"/>
      <c r="CQB15" s="205"/>
      <c r="CQC15" s="205"/>
      <c r="CQD15" s="205"/>
      <c r="CQE15" s="205"/>
      <c r="CQF15" s="205"/>
      <c r="CQG15" s="205"/>
      <c r="CQH15" s="205"/>
      <c r="CQI15" s="205"/>
      <c r="CQJ15" s="205"/>
      <c r="CQK15" s="205"/>
      <c r="CQL15" s="205"/>
      <c r="CQM15" s="205"/>
      <c r="CQN15" s="205"/>
      <c r="CQO15" s="205"/>
      <c r="CQP15" s="205"/>
      <c r="CQQ15" s="205"/>
      <c r="CQR15" s="205"/>
      <c r="CQS15" s="205"/>
      <c r="CQT15" s="205"/>
      <c r="CQU15" s="205"/>
      <c r="CQV15" s="205"/>
      <c r="CQW15" s="205"/>
      <c r="CQX15" s="205"/>
      <c r="CQY15" s="205"/>
      <c r="CQZ15" s="205"/>
      <c r="CRA15" s="205"/>
      <c r="CRB15" s="205"/>
      <c r="CRC15" s="205"/>
      <c r="CRD15" s="205"/>
      <c r="CRE15" s="205"/>
      <c r="CRF15" s="205"/>
      <c r="CRG15" s="205"/>
      <c r="CRH15" s="205"/>
      <c r="CRI15" s="205"/>
      <c r="CRJ15" s="205"/>
      <c r="CRK15" s="205"/>
      <c r="CRL15" s="205"/>
      <c r="CRM15" s="205"/>
      <c r="CRN15" s="205"/>
      <c r="CRO15" s="205"/>
      <c r="CRP15" s="205"/>
      <c r="CRQ15" s="205"/>
      <c r="CRR15" s="205"/>
      <c r="CRS15" s="205"/>
      <c r="CRT15" s="205"/>
      <c r="CRU15" s="205"/>
      <c r="CRV15" s="205"/>
      <c r="CRW15" s="205"/>
      <c r="CRX15" s="205"/>
      <c r="CRY15" s="205"/>
      <c r="CRZ15" s="205"/>
      <c r="CSA15" s="205"/>
      <c r="CSB15" s="205"/>
      <c r="CSC15" s="205"/>
      <c r="CSD15" s="205"/>
      <c r="CSE15" s="205"/>
      <c r="CSF15" s="205"/>
      <c r="CSG15" s="205"/>
      <c r="CSH15" s="205"/>
      <c r="CSI15" s="205"/>
      <c r="CSJ15" s="205"/>
      <c r="CSK15" s="205"/>
      <c r="CSL15" s="205"/>
      <c r="CSM15" s="205"/>
      <c r="CSN15" s="205"/>
      <c r="CSO15" s="205"/>
      <c r="CSP15" s="205"/>
      <c r="CSQ15" s="205"/>
      <c r="CSR15" s="205"/>
      <c r="CSS15" s="205"/>
      <c r="CST15" s="205"/>
      <c r="CSU15" s="205"/>
      <c r="CSV15" s="205"/>
      <c r="CSW15" s="205"/>
      <c r="CSX15" s="205"/>
      <c r="CSY15" s="205"/>
      <c r="CSZ15" s="205"/>
      <c r="CTA15" s="205"/>
      <c r="CTB15" s="205"/>
      <c r="CTC15" s="205"/>
      <c r="CTD15" s="205"/>
      <c r="CTE15" s="205"/>
      <c r="CTF15" s="205"/>
      <c r="CTG15" s="205"/>
      <c r="CTH15" s="205"/>
      <c r="CTI15" s="205"/>
      <c r="CTJ15" s="205"/>
      <c r="CTK15" s="205"/>
      <c r="CTL15" s="205"/>
      <c r="CTM15" s="205"/>
      <c r="CTN15" s="205"/>
      <c r="CTO15" s="205"/>
      <c r="CTV15" s="205"/>
      <c r="CTW15" s="205"/>
      <c r="CTX15" s="205"/>
      <c r="CTY15" s="205"/>
      <c r="CTZ15" s="205"/>
      <c r="CUA15" s="205"/>
      <c r="CUB15" s="205"/>
      <c r="CUC15" s="205"/>
      <c r="CUD15" s="205"/>
      <c r="CUE15" s="205"/>
      <c r="CUF15" s="205"/>
      <c r="CUG15" s="205"/>
      <c r="CUH15" s="205"/>
      <c r="CUI15" s="205"/>
      <c r="CUJ15" s="205"/>
      <c r="CUK15" s="205"/>
      <c r="CUL15" s="205"/>
      <c r="CUM15" s="205"/>
      <c r="CUN15" s="205"/>
      <c r="CUO15" s="205"/>
      <c r="CUP15" s="205"/>
      <c r="CUQ15" s="205"/>
      <c r="CUR15" s="205"/>
      <c r="CUS15" s="205"/>
      <c r="CUT15" s="205"/>
      <c r="CUU15" s="205"/>
      <c r="CUV15" s="205"/>
      <c r="CUW15" s="205"/>
      <c r="CUX15" s="205"/>
      <c r="CUY15" s="205"/>
      <c r="CUZ15" s="205"/>
      <c r="CVA15" s="205"/>
      <c r="CVB15" s="205"/>
      <c r="CVC15" s="205"/>
      <c r="CVD15" s="205"/>
      <c r="CVE15" s="205"/>
      <c r="CVF15" s="205"/>
      <c r="CVG15" s="205"/>
      <c r="CVH15" s="205"/>
      <c r="CVI15" s="205"/>
      <c r="CVJ15" s="205"/>
      <c r="CVK15" s="205"/>
      <c r="CVL15" s="205"/>
      <c r="CVM15" s="205"/>
      <c r="CVN15" s="205"/>
      <c r="CVO15" s="205"/>
      <c r="CVP15" s="205"/>
      <c r="CVQ15" s="205"/>
      <c r="CVR15" s="205"/>
      <c r="CVS15" s="205"/>
      <c r="CVT15" s="205"/>
      <c r="CVU15" s="205"/>
      <c r="CVV15" s="205"/>
      <c r="CVW15" s="205"/>
      <c r="CVX15" s="205"/>
      <c r="CVY15" s="205"/>
      <c r="CVZ15" s="205"/>
      <c r="CWA15" s="205"/>
      <c r="CWB15" s="205"/>
      <c r="CWC15" s="205"/>
      <c r="CWD15" s="205"/>
      <c r="CWE15" s="205"/>
      <c r="CWF15" s="205"/>
      <c r="CWG15" s="205"/>
      <c r="CWH15" s="205"/>
      <c r="CWI15" s="205"/>
      <c r="CWJ15" s="205"/>
      <c r="CWK15" s="205"/>
      <c r="CWL15" s="205"/>
      <c r="CWM15" s="205"/>
      <c r="CWN15" s="205"/>
      <c r="CWO15" s="205"/>
      <c r="CWP15" s="205"/>
      <c r="CWQ15" s="205"/>
      <c r="CWR15" s="205"/>
      <c r="CWS15" s="205"/>
      <c r="CWT15" s="205"/>
      <c r="CWU15" s="205"/>
      <c r="CWV15" s="205"/>
      <c r="CWW15" s="205"/>
      <c r="CWX15" s="205"/>
      <c r="CWY15" s="205"/>
      <c r="CWZ15" s="205"/>
      <c r="CXA15" s="205"/>
      <c r="CXB15" s="205"/>
      <c r="CXC15" s="205"/>
      <c r="CXD15" s="205"/>
      <c r="CXE15" s="205"/>
      <c r="CXF15" s="205"/>
      <c r="CXG15" s="205"/>
      <c r="CXH15" s="205"/>
      <c r="CXI15" s="205"/>
      <c r="CXJ15" s="205"/>
      <c r="CXK15" s="205"/>
      <c r="CXL15" s="205"/>
      <c r="CXM15" s="205"/>
      <c r="CXN15" s="205"/>
      <c r="CXO15" s="205"/>
      <c r="CXP15" s="205"/>
      <c r="CXQ15" s="205"/>
      <c r="CXR15" s="205"/>
      <c r="CXS15" s="205"/>
      <c r="CXT15" s="205"/>
      <c r="CXU15" s="205"/>
      <c r="CXV15" s="205"/>
      <c r="CXW15" s="205"/>
      <c r="CXX15" s="205"/>
      <c r="CXY15" s="205"/>
      <c r="CXZ15" s="205"/>
      <c r="CYA15" s="205"/>
      <c r="CYB15" s="205"/>
      <c r="CYC15" s="205"/>
      <c r="CYD15" s="205"/>
      <c r="CYE15" s="205"/>
      <c r="CYF15" s="205"/>
      <c r="CYG15" s="205"/>
      <c r="CYH15" s="205"/>
      <c r="CYI15" s="205"/>
      <c r="CYJ15" s="205"/>
      <c r="CYK15" s="205"/>
      <c r="CYL15" s="205"/>
      <c r="CYM15" s="205"/>
      <c r="CYN15" s="205"/>
      <c r="CYO15" s="205"/>
      <c r="CYP15" s="205"/>
      <c r="CYQ15" s="205"/>
      <c r="CYR15" s="205"/>
      <c r="CYS15" s="205"/>
      <c r="CYT15" s="205"/>
      <c r="CYU15" s="205"/>
      <c r="CYV15" s="205"/>
      <c r="CYW15" s="205"/>
      <c r="CYX15" s="205"/>
      <c r="CYY15" s="205"/>
      <c r="CYZ15" s="205"/>
      <c r="CZA15" s="205"/>
      <c r="CZB15" s="205"/>
      <c r="CZC15" s="205"/>
      <c r="CZD15" s="205"/>
      <c r="CZE15" s="205"/>
      <c r="CZF15" s="205"/>
      <c r="CZG15" s="205"/>
      <c r="CZH15" s="205"/>
      <c r="CZI15" s="205"/>
      <c r="CZJ15" s="205"/>
      <c r="CZK15" s="205"/>
      <c r="CZL15" s="205"/>
      <c r="CZM15" s="205"/>
      <c r="CZN15" s="205"/>
      <c r="CZO15" s="205"/>
      <c r="CZP15" s="205"/>
      <c r="CZQ15" s="205"/>
      <c r="CZR15" s="205"/>
      <c r="CZS15" s="205"/>
      <c r="CZT15" s="205"/>
      <c r="CZU15" s="205"/>
      <c r="CZV15" s="205"/>
      <c r="CZW15" s="205"/>
      <c r="CZX15" s="205"/>
      <c r="CZY15" s="205"/>
      <c r="CZZ15" s="205"/>
      <c r="DAA15" s="205"/>
      <c r="DAB15" s="205"/>
      <c r="DAC15" s="205"/>
      <c r="DAD15" s="205"/>
      <c r="DAE15" s="205"/>
      <c r="DAF15" s="205"/>
      <c r="DAG15" s="205"/>
      <c r="DAH15" s="205"/>
      <c r="DAI15" s="205"/>
      <c r="DAJ15" s="205"/>
      <c r="DAK15" s="205"/>
      <c r="DAL15" s="205"/>
      <c r="DAM15" s="205"/>
      <c r="DAN15" s="205"/>
      <c r="DAO15" s="205"/>
      <c r="DAP15" s="205"/>
      <c r="DAQ15" s="205"/>
      <c r="DAR15" s="205"/>
      <c r="DAS15" s="205"/>
      <c r="DAT15" s="205"/>
      <c r="DAU15" s="205"/>
      <c r="DAV15" s="205"/>
      <c r="DAW15" s="205"/>
      <c r="DAX15" s="205"/>
      <c r="DAY15" s="205"/>
      <c r="DAZ15" s="205"/>
      <c r="DBA15" s="205"/>
      <c r="DBB15" s="205"/>
      <c r="DBC15" s="205"/>
      <c r="DBD15" s="205"/>
      <c r="DBE15" s="205"/>
      <c r="DBF15" s="205"/>
      <c r="DBG15" s="205"/>
      <c r="DBH15" s="205"/>
      <c r="DBI15" s="205"/>
      <c r="DBJ15" s="205"/>
      <c r="DBK15" s="205"/>
      <c r="DBL15" s="205"/>
      <c r="DBM15" s="205"/>
      <c r="DBN15" s="205"/>
      <c r="DBO15" s="205"/>
      <c r="DBP15" s="205"/>
      <c r="DBQ15" s="205"/>
      <c r="DBR15" s="205"/>
      <c r="DBS15" s="205"/>
      <c r="DBT15" s="205"/>
      <c r="DBU15" s="205"/>
      <c r="DBV15" s="205"/>
      <c r="DBW15" s="205"/>
      <c r="DBX15" s="205"/>
      <c r="DBY15" s="205"/>
      <c r="DBZ15" s="205"/>
      <c r="DCA15" s="205"/>
      <c r="DCB15" s="205"/>
      <c r="DCC15" s="205"/>
      <c r="DCD15" s="205"/>
      <c r="DCE15" s="205"/>
      <c r="DCF15" s="205"/>
      <c r="DCG15" s="205"/>
      <c r="DCH15" s="205"/>
      <c r="DCI15" s="205"/>
      <c r="DCJ15" s="205"/>
      <c r="DCK15" s="205"/>
      <c r="DCL15" s="205"/>
      <c r="DCM15" s="205"/>
      <c r="DCN15" s="205"/>
      <c r="DCO15" s="205"/>
      <c r="DCP15" s="205"/>
      <c r="DCQ15" s="205"/>
      <c r="DCR15" s="205"/>
      <c r="DCS15" s="205"/>
      <c r="DCT15" s="205"/>
      <c r="DCU15" s="205"/>
      <c r="DCV15" s="205"/>
      <c r="DCW15" s="205"/>
      <c r="DCX15" s="205"/>
      <c r="DCY15" s="205"/>
      <c r="DCZ15" s="205"/>
      <c r="DDA15" s="205"/>
      <c r="DDB15" s="205"/>
      <c r="DDC15" s="205"/>
      <c r="DDD15" s="205"/>
      <c r="DDE15" s="205"/>
      <c r="DDF15" s="205"/>
      <c r="DDG15" s="205"/>
      <c r="DDH15" s="205"/>
      <c r="DDI15" s="205"/>
      <c r="DDJ15" s="205"/>
      <c r="DDK15" s="205"/>
      <c r="DDR15" s="205"/>
      <c r="DDS15" s="205"/>
      <c r="DDT15" s="205"/>
      <c r="DDU15" s="205"/>
      <c r="DDV15" s="205"/>
      <c r="DDW15" s="205"/>
      <c r="DDX15" s="205"/>
      <c r="DDY15" s="205"/>
      <c r="DDZ15" s="205"/>
      <c r="DEA15" s="205"/>
      <c r="DEB15" s="205"/>
      <c r="DEC15" s="205"/>
      <c r="DED15" s="205"/>
      <c r="DEE15" s="205"/>
      <c r="DEF15" s="205"/>
      <c r="DEG15" s="205"/>
      <c r="DEH15" s="205"/>
      <c r="DEI15" s="205"/>
      <c r="DEJ15" s="205"/>
      <c r="DEK15" s="205"/>
      <c r="DEL15" s="205"/>
      <c r="DEM15" s="205"/>
      <c r="DEN15" s="205"/>
      <c r="DEO15" s="205"/>
      <c r="DEP15" s="205"/>
      <c r="DEQ15" s="205"/>
      <c r="DER15" s="205"/>
      <c r="DES15" s="205"/>
      <c r="DET15" s="205"/>
      <c r="DEU15" s="205"/>
      <c r="DEV15" s="205"/>
      <c r="DEW15" s="205"/>
      <c r="DEX15" s="205"/>
      <c r="DEY15" s="205"/>
      <c r="DEZ15" s="205"/>
      <c r="DFA15" s="205"/>
      <c r="DFB15" s="205"/>
      <c r="DFC15" s="205"/>
      <c r="DFD15" s="205"/>
      <c r="DFE15" s="205"/>
      <c r="DFF15" s="205"/>
      <c r="DFG15" s="205"/>
      <c r="DFH15" s="205"/>
      <c r="DFI15" s="205"/>
      <c r="DFJ15" s="205"/>
      <c r="DFK15" s="205"/>
      <c r="DFL15" s="205"/>
      <c r="DFM15" s="205"/>
      <c r="DFN15" s="205"/>
      <c r="DFO15" s="205"/>
      <c r="DFP15" s="205"/>
      <c r="DFQ15" s="205"/>
      <c r="DFR15" s="205"/>
      <c r="DFS15" s="205"/>
      <c r="DFT15" s="205"/>
      <c r="DFU15" s="205"/>
      <c r="DFV15" s="205"/>
      <c r="DFW15" s="205"/>
      <c r="DFX15" s="205"/>
      <c r="DFY15" s="205"/>
      <c r="DFZ15" s="205"/>
      <c r="DGA15" s="205"/>
      <c r="DGB15" s="205"/>
      <c r="DGC15" s="205"/>
      <c r="DGD15" s="205"/>
      <c r="DGE15" s="205"/>
      <c r="DGF15" s="205"/>
      <c r="DGG15" s="205"/>
      <c r="DGH15" s="205"/>
      <c r="DGI15" s="205"/>
      <c r="DGJ15" s="205"/>
      <c r="DGK15" s="205"/>
      <c r="DGL15" s="205"/>
      <c r="DGM15" s="205"/>
      <c r="DGN15" s="205"/>
      <c r="DGO15" s="205"/>
      <c r="DGP15" s="205"/>
      <c r="DGQ15" s="205"/>
      <c r="DGR15" s="205"/>
      <c r="DGS15" s="205"/>
      <c r="DGT15" s="205"/>
      <c r="DGU15" s="205"/>
      <c r="DGV15" s="205"/>
      <c r="DGW15" s="205"/>
      <c r="DGX15" s="205"/>
      <c r="DGY15" s="205"/>
      <c r="DGZ15" s="205"/>
      <c r="DHA15" s="205"/>
      <c r="DHB15" s="205"/>
      <c r="DHC15" s="205"/>
      <c r="DHD15" s="205"/>
      <c r="DHE15" s="205"/>
      <c r="DHF15" s="205"/>
      <c r="DHG15" s="205"/>
      <c r="DHH15" s="205"/>
      <c r="DHI15" s="205"/>
      <c r="DHJ15" s="205"/>
      <c r="DHK15" s="205"/>
      <c r="DHL15" s="205"/>
      <c r="DHM15" s="205"/>
      <c r="DHN15" s="205"/>
      <c r="DHO15" s="205"/>
      <c r="DHP15" s="205"/>
      <c r="DHQ15" s="205"/>
      <c r="DHR15" s="205"/>
      <c r="DHS15" s="205"/>
      <c r="DHT15" s="205"/>
      <c r="DHU15" s="205"/>
      <c r="DHV15" s="205"/>
      <c r="DHW15" s="205"/>
      <c r="DHX15" s="205"/>
      <c r="DHY15" s="205"/>
      <c r="DHZ15" s="205"/>
      <c r="DIA15" s="205"/>
      <c r="DIB15" s="205"/>
      <c r="DIC15" s="205"/>
      <c r="DID15" s="205"/>
      <c r="DIE15" s="205"/>
      <c r="DIF15" s="205"/>
      <c r="DIG15" s="205"/>
      <c r="DIH15" s="205"/>
      <c r="DII15" s="205"/>
      <c r="DIJ15" s="205"/>
      <c r="DIK15" s="205"/>
      <c r="DIL15" s="205"/>
      <c r="DIM15" s="205"/>
      <c r="DIN15" s="205"/>
      <c r="DIO15" s="205"/>
      <c r="DIP15" s="205"/>
      <c r="DIQ15" s="205"/>
      <c r="DIR15" s="205"/>
      <c r="DIS15" s="205"/>
      <c r="DIT15" s="205"/>
      <c r="DIU15" s="205"/>
      <c r="DIV15" s="205"/>
      <c r="DIW15" s="205"/>
      <c r="DIX15" s="205"/>
      <c r="DIY15" s="205"/>
      <c r="DIZ15" s="205"/>
      <c r="DJA15" s="205"/>
      <c r="DJB15" s="205"/>
      <c r="DJC15" s="205"/>
      <c r="DJD15" s="205"/>
      <c r="DJE15" s="205"/>
      <c r="DJF15" s="205"/>
      <c r="DJG15" s="205"/>
      <c r="DJH15" s="205"/>
      <c r="DJI15" s="205"/>
      <c r="DJJ15" s="205"/>
      <c r="DJK15" s="205"/>
      <c r="DJL15" s="205"/>
      <c r="DJM15" s="205"/>
      <c r="DJN15" s="205"/>
      <c r="DJO15" s="205"/>
      <c r="DJP15" s="205"/>
      <c r="DJQ15" s="205"/>
      <c r="DJR15" s="205"/>
      <c r="DJS15" s="205"/>
      <c r="DJT15" s="205"/>
      <c r="DJU15" s="205"/>
      <c r="DJV15" s="205"/>
      <c r="DJW15" s="205"/>
      <c r="DJX15" s="205"/>
      <c r="DJY15" s="205"/>
      <c r="DJZ15" s="205"/>
      <c r="DKA15" s="205"/>
      <c r="DKB15" s="205"/>
      <c r="DKC15" s="205"/>
      <c r="DKD15" s="205"/>
      <c r="DKE15" s="205"/>
      <c r="DKF15" s="205"/>
      <c r="DKG15" s="205"/>
      <c r="DKH15" s="205"/>
      <c r="DKI15" s="205"/>
      <c r="DKJ15" s="205"/>
      <c r="DKK15" s="205"/>
      <c r="DKL15" s="205"/>
      <c r="DKM15" s="205"/>
      <c r="DKN15" s="205"/>
      <c r="DKO15" s="205"/>
      <c r="DKP15" s="205"/>
      <c r="DKQ15" s="205"/>
      <c r="DKR15" s="205"/>
      <c r="DKS15" s="205"/>
      <c r="DKT15" s="205"/>
      <c r="DKU15" s="205"/>
      <c r="DKV15" s="205"/>
      <c r="DKW15" s="205"/>
      <c r="DKX15" s="205"/>
      <c r="DKY15" s="205"/>
      <c r="DKZ15" s="205"/>
      <c r="DLA15" s="205"/>
      <c r="DLB15" s="205"/>
      <c r="DLC15" s="205"/>
      <c r="DLD15" s="205"/>
      <c r="DLE15" s="205"/>
      <c r="DLF15" s="205"/>
      <c r="DLG15" s="205"/>
      <c r="DLH15" s="205"/>
      <c r="DLI15" s="205"/>
      <c r="DLJ15" s="205"/>
      <c r="DLK15" s="205"/>
      <c r="DLL15" s="205"/>
      <c r="DLM15" s="205"/>
      <c r="DLN15" s="205"/>
      <c r="DLO15" s="205"/>
      <c r="DLP15" s="205"/>
      <c r="DLQ15" s="205"/>
      <c r="DLR15" s="205"/>
      <c r="DLS15" s="205"/>
      <c r="DLT15" s="205"/>
      <c r="DLU15" s="205"/>
      <c r="DLV15" s="205"/>
      <c r="DLW15" s="205"/>
      <c r="DLX15" s="205"/>
      <c r="DLY15" s="205"/>
      <c r="DLZ15" s="205"/>
      <c r="DMA15" s="205"/>
      <c r="DMB15" s="205"/>
      <c r="DMC15" s="205"/>
      <c r="DMD15" s="205"/>
      <c r="DME15" s="205"/>
      <c r="DMF15" s="205"/>
      <c r="DMG15" s="205"/>
      <c r="DMH15" s="205"/>
      <c r="DMI15" s="205"/>
      <c r="DMJ15" s="205"/>
      <c r="DMK15" s="205"/>
      <c r="DML15" s="205"/>
      <c r="DMM15" s="205"/>
      <c r="DMN15" s="205"/>
      <c r="DMO15" s="205"/>
      <c r="DMP15" s="205"/>
      <c r="DMQ15" s="205"/>
      <c r="DMR15" s="205"/>
      <c r="DMS15" s="205"/>
      <c r="DMT15" s="205"/>
      <c r="DMU15" s="205"/>
      <c r="DMV15" s="205"/>
      <c r="DMW15" s="205"/>
      <c r="DMX15" s="205"/>
      <c r="DMY15" s="205"/>
      <c r="DMZ15" s="205"/>
      <c r="DNA15" s="205"/>
      <c r="DNB15" s="205"/>
      <c r="DNC15" s="205"/>
      <c r="DND15" s="205"/>
      <c r="DNE15" s="205"/>
      <c r="DNF15" s="205"/>
      <c r="DNG15" s="205"/>
      <c r="DNN15" s="205"/>
      <c r="DNO15" s="205"/>
      <c r="DNP15" s="205"/>
      <c r="DNQ15" s="205"/>
      <c r="DNR15" s="205"/>
      <c r="DNS15" s="205"/>
      <c r="DNT15" s="205"/>
      <c r="DNU15" s="205"/>
      <c r="DNV15" s="205"/>
      <c r="DNW15" s="205"/>
      <c r="DNX15" s="205"/>
      <c r="DNY15" s="205"/>
      <c r="DNZ15" s="205"/>
      <c r="DOA15" s="205"/>
      <c r="DOB15" s="205"/>
      <c r="DOC15" s="205"/>
      <c r="DOD15" s="205"/>
      <c r="DOE15" s="205"/>
      <c r="DOF15" s="205"/>
      <c r="DOG15" s="205"/>
      <c r="DOH15" s="205"/>
      <c r="DOI15" s="205"/>
      <c r="DOJ15" s="205"/>
      <c r="DOK15" s="205"/>
      <c r="DOL15" s="205"/>
      <c r="DOM15" s="205"/>
      <c r="DON15" s="205"/>
      <c r="DOO15" s="205"/>
      <c r="DOP15" s="205"/>
      <c r="DOQ15" s="205"/>
      <c r="DOR15" s="205"/>
      <c r="DOS15" s="205"/>
      <c r="DOT15" s="205"/>
      <c r="DOU15" s="205"/>
      <c r="DOV15" s="205"/>
      <c r="DOW15" s="205"/>
      <c r="DOX15" s="205"/>
      <c r="DOY15" s="205"/>
      <c r="DOZ15" s="205"/>
      <c r="DPA15" s="205"/>
      <c r="DPB15" s="205"/>
      <c r="DPC15" s="205"/>
      <c r="DPD15" s="205"/>
      <c r="DPE15" s="205"/>
      <c r="DPF15" s="205"/>
      <c r="DPG15" s="205"/>
      <c r="DPH15" s="205"/>
      <c r="DPI15" s="205"/>
      <c r="DPJ15" s="205"/>
      <c r="DPK15" s="205"/>
      <c r="DPL15" s="205"/>
      <c r="DPM15" s="205"/>
      <c r="DPN15" s="205"/>
      <c r="DPO15" s="205"/>
      <c r="DPP15" s="205"/>
      <c r="DPQ15" s="205"/>
      <c r="DPR15" s="205"/>
      <c r="DPS15" s="205"/>
      <c r="DPT15" s="205"/>
      <c r="DPU15" s="205"/>
      <c r="DPV15" s="205"/>
      <c r="DPW15" s="205"/>
      <c r="DPX15" s="205"/>
      <c r="DPY15" s="205"/>
      <c r="DPZ15" s="205"/>
      <c r="DQA15" s="205"/>
      <c r="DQB15" s="205"/>
      <c r="DQC15" s="205"/>
      <c r="DQD15" s="205"/>
      <c r="DQE15" s="205"/>
      <c r="DQF15" s="205"/>
      <c r="DQG15" s="205"/>
      <c r="DQH15" s="205"/>
      <c r="DQI15" s="205"/>
      <c r="DQJ15" s="205"/>
      <c r="DQK15" s="205"/>
      <c r="DQL15" s="205"/>
      <c r="DQM15" s="205"/>
      <c r="DQN15" s="205"/>
      <c r="DQO15" s="205"/>
      <c r="DQP15" s="205"/>
      <c r="DQQ15" s="205"/>
      <c r="DQR15" s="205"/>
      <c r="DQS15" s="205"/>
      <c r="DQT15" s="205"/>
      <c r="DQU15" s="205"/>
      <c r="DQV15" s="205"/>
      <c r="DQW15" s="205"/>
      <c r="DQX15" s="205"/>
      <c r="DQY15" s="205"/>
      <c r="DQZ15" s="205"/>
      <c r="DRA15" s="205"/>
      <c r="DRB15" s="205"/>
      <c r="DRC15" s="205"/>
      <c r="DRD15" s="205"/>
      <c r="DRE15" s="205"/>
      <c r="DRF15" s="205"/>
      <c r="DRG15" s="205"/>
      <c r="DRH15" s="205"/>
      <c r="DRI15" s="205"/>
      <c r="DRJ15" s="205"/>
      <c r="DRK15" s="205"/>
      <c r="DRL15" s="205"/>
      <c r="DRM15" s="205"/>
      <c r="DRN15" s="205"/>
      <c r="DRO15" s="205"/>
      <c r="DRP15" s="205"/>
      <c r="DRQ15" s="205"/>
      <c r="DRR15" s="205"/>
      <c r="DRS15" s="205"/>
      <c r="DRT15" s="205"/>
      <c r="DRU15" s="205"/>
      <c r="DRV15" s="205"/>
      <c r="DRW15" s="205"/>
      <c r="DRX15" s="205"/>
      <c r="DRY15" s="205"/>
      <c r="DRZ15" s="205"/>
      <c r="DSA15" s="205"/>
      <c r="DSB15" s="205"/>
      <c r="DSC15" s="205"/>
      <c r="DSD15" s="205"/>
      <c r="DSE15" s="205"/>
      <c r="DSF15" s="205"/>
      <c r="DSG15" s="205"/>
      <c r="DSH15" s="205"/>
      <c r="DSI15" s="205"/>
      <c r="DSJ15" s="205"/>
      <c r="DSK15" s="205"/>
      <c r="DSL15" s="205"/>
      <c r="DSM15" s="205"/>
      <c r="DSN15" s="205"/>
      <c r="DSO15" s="205"/>
      <c r="DSP15" s="205"/>
      <c r="DSQ15" s="205"/>
      <c r="DSR15" s="205"/>
      <c r="DSS15" s="205"/>
      <c r="DST15" s="205"/>
      <c r="DSU15" s="205"/>
      <c r="DSV15" s="205"/>
      <c r="DSW15" s="205"/>
      <c r="DSX15" s="205"/>
      <c r="DSY15" s="205"/>
      <c r="DSZ15" s="205"/>
      <c r="DTA15" s="205"/>
      <c r="DTB15" s="205"/>
      <c r="DTC15" s="205"/>
      <c r="DTD15" s="205"/>
      <c r="DTE15" s="205"/>
      <c r="DTF15" s="205"/>
      <c r="DTG15" s="205"/>
      <c r="DTH15" s="205"/>
      <c r="DTI15" s="205"/>
      <c r="DTJ15" s="205"/>
      <c r="DTK15" s="205"/>
      <c r="DTL15" s="205"/>
      <c r="DTM15" s="205"/>
      <c r="DTN15" s="205"/>
      <c r="DTO15" s="205"/>
      <c r="DTP15" s="205"/>
      <c r="DTQ15" s="205"/>
      <c r="DTR15" s="205"/>
      <c r="DTS15" s="205"/>
      <c r="DTT15" s="205"/>
      <c r="DTU15" s="205"/>
      <c r="DTV15" s="205"/>
      <c r="DTW15" s="205"/>
      <c r="DTX15" s="205"/>
      <c r="DTY15" s="205"/>
      <c r="DTZ15" s="205"/>
      <c r="DUA15" s="205"/>
      <c r="DUB15" s="205"/>
      <c r="DUC15" s="205"/>
      <c r="DUD15" s="205"/>
      <c r="DUE15" s="205"/>
      <c r="DUF15" s="205"/>
      <c r="DUG15" s="205"/>
      <c r="DUH15" s="205"/>
      <c r="DUI15" s="205"/>
      <c r="DUJ15" s="205"/>
      <c r="DUK15" s="205"/>
      <c r="DUL15" s="205"/>
      <c r="DUM15" s="205"/>
      <c r="DUN15" s="205"/>
      <c r="DUO15" s="205"/>
      <c r="DUP15" s="205"/>
      <c r="DUQ15" s="205"/>
      <c r="DUR15" s="205"/>
      <c r="DUS15" s="205"/>
      <c r="DUT15" s="205"/>
      <c r="DUU15" s="205"/>
      <c r="DUV15" s="205"/>
      <c r="DUW15" s="205"/>
      <c r="DUX15" s="205"/>
      <c r="DUY15" s="205"/>
      <c r="DUZ15" s="205"/>
      <c r="DVA15" s="205"/>
      <c r="DVB15" s="205"/>
      <c r="DVC15" s="205"/>
      <c r="DVD15" s="205"/>
      <c r="DVE15" s="205"/>
      <c r="DVF15" s="205"/>
      <c r="DVG15" s="205"/>
      <c r="DVH15" s="205"/>
      <c r="DVI15" s="205"/>
      <c r="DVJ15" s="205"/>
      <c r="DVK15" s="205"/>
      <c r="DVL15" s="205"/>
      <c r="DVM15" s="205"/>
      <c r="DVN15" s="205"/>
      <c r="DVO15" s="205"/>
      <c r="DVP15" s="205"/>
      <c r="DVQ15" s="205"/>
      <c r="DVR15" s="205"/>
      <c r="DVS15" s="205"/>
      <c r="DVT15" s="205"/>
      <c r="DVU15" s="205"/>
      <c r="DVV15" s="205"/>
      <c r="DVW15" s="205"/>
      <c r="DVX15" s="205"/>
      <c r="DVY15" s="205"/>
      <c r="DVZ15" s="205"/>
      <c r="DWA15" s="205"/>
      <c r="DWB15" s="205"/>
      <c r="DWC15" s="205"/>
      <c r="DWD15" s="205"/>
      <c r="DWE15" s="205"/>
      <c r="DWF15" s="205"/>
      <c r="DWG15" s="205"/>
      <c r="DWH15" s="205"/>
      <c r="DWI15" s="205"/>
      <c r="DWJ15" s="205"/>
      <c r="DWK15" s="205"/>
      <c r="DWL15" s="205"/>
      <c r="DWM15" s="205"/>
      <c r="DWN15" s="205"/>
      <c r="DWO15" s="205"/>
      <c r="DWP15" s="205"/>
      <c r="DWQ15" s="205"/>
      <c r="DWR15" s="205"/>
      <c r="DWS15" s="205"/>
      <c r="DWT15" s="205"/>
      <c r="DWU15" s="205"/>
      <c r="DWV15" s="205"/>
      <c r="DWW15" s="205"/>
      <c r="DWX15" s="205"/>
      <c r="DWY15" s="205"/>
      <c r="DWZ15" s="205"/>
      <c r="DXA15" s="205"/>
      <c r="DXB15" s="205"/>
      <c r="DXC15" s="205"/>
      <c r="DXJ15" s="205"/>
      <c r="DXK15" s="205"/>
      <c r="DXL15" s="205"/>
      <c r="DXM15" s="205"/>
      <c r="DXN15" s="205"/>
      <c r="DXO15" s="205"/>
      <c r="DXP15" s="205"/>
      <c r="DXQ15" s="205"/>
      <c r="DXR15" s="205"/>
      <c r="DXS15" s="205"/>
      <c r="DXT15" s="205"/>
      <c r="DXU15" s="205"/>
      <c r="DXV15" s="205"/>
      <c r="DXW15" s="205"/>
      <c r="DXX15" s="205"/>
      <c r="DXY15" s="205"/>
      <c r="DXZ15" s="205"/>
      <c r="DYA15" s="205"/>
      <c r="DYB15" s="205"/>
      <c r="DYC15" s="205"/>
      <c r="DYD15" s="205"/>
      <c r="DYE15" s="205"/>
      <c r="DYF15" s="205"/>
      <c r="DYG15" s="205"/>
      <c r="DYH15" s="205"/>
      <c r="DYI15" s="205"/>
      <c r="DYJ15" s="205"/>
      <c r="DYK15" s="205"/>
      <c r="DYL15" s="205"/>
      <c r="DYM15" s="205"/>
      <c r="DYN15" s="205"/>
      <c r="DYO15" s="205"/>
      <c r="DYP15" s="205"/>
      <c r="DYQ15" s="205"/>
      <c r="DYR15" s="205"/>
      <c r="DYS15" s="205"/>
      <c r="DYT15" s="205"/>
      <c r="DYU15" s="205"/>
      <c r="DYV15" s="205"/>
      <c r="DYW15" s="205"/>
      <c r="DYX15" s="205"/>
      <c r="DYY15" s="205"/>
      <c r="DYZ15" s="205"/>
      <c r="DZA15" s="205"/>
      <c r="DZB15" s="205"/>
      <c r="DZC15" s="205"/>
      <c r="DZD15" s="205"/>
      <c r="DZE15" s="205"/>
      <c r="DZF15" s="205"/>
      <c r="DZG15" s="205"/>
      <c r="DZH15" s="205"/>
      <c r="DZI15" s="205"/>
      <c r="DZJ15" s="205"/>
      <c r="DZK15" s="205"/>
      <c r="DZL15" s="205"/>
      <c r="DZM15" s="205"/>
      <c r="DZN15" s="205"/>
      <c r="DZO15" s="205"/>
      <c r="DZP15" s="205"/>
      <c r="DZQ15" s="205"/>
      <c r="DZR15" s="205"/>
      <c r="DZS15" s="205"/>
      <c r="DZT15" s="205"/>
      <c r="DZU15" s="205"/>
      <c r="DZV15" s="205"/>
      <c r="DZW15" s="205"/>
      <c r="DZX15" s="205"/>
      <c r="DZY15" s="205"/>
      <c r="DZZ15" s="205"/>
      <c r="EAA15" s="205"/>
      <c r="EAB15" s="205"/>
      <c r="EAC15" s="205"/>
      <c r="EAD15" s="205"/>
      <c r="EAE15" s="205"/>
      <c r="EAF15" s="205"/>
      <c r="EAG15" s="205"/>
      <c r="EAH15" s="205"/>
      <c r="EAI15" s="205"/>
      <c r="EAJ15" s="205"/>
      <c r="EAK15" s="205"/>
      <c r="EAL15" s="205"/>
      <c r="EAM15" s="205"/>
      <c r="EAN15" s="205"/>
      <c r="EAO15" s="205"/>
      <c r="EAP15" s="205"/>
      <c r="EAQ15" s="205"/>
      <c r="EAR15" s="205"/>
      <c r="EAS15" s="205"/>
      <c r="EAT15" s="205"/>
      <c r="EAU15" s="205"/>
      <c r="EAV15" s="205"/>
      <c r="EAW15" s="205"/>
      <c r="EAX15" s="205"/>
      <c r="EAY15" s="205"/>
      <c r="EAZ15" s="205"/>
      <c r="EBA15" s="205"/>
      <c r="EBB15" s="205"/>
      <c r="EBC15" s="205"/>
      <c r="EBD15" s="205"/>
      <c r="EBE15" s="205"/>
      <c r="EBF15" s="205"/>
      <c r="EBG15" s="205"/>
      <c r="EBH15" s="205"/>
      <c r="EBI15" s="205"/>
      <c r="EBJ15" s="205"/>
      <c r="EBK15" s="205"/>
      <c r="EBL15" s="205"/>
      <c r="EBM15" s="205"/>
      <c r="EBN15" s="205"/>
      <c r="EBO15" s="205"/>
      <c r="EBP15" s="205"/>
      <c r="EBQ15" s="205"/>
      <c r="EBR15" s="205"/>
      <c r="EBS15" s="205"/>
      <c r="EBT15" s="205"/>
      <c r="EBU15" s="205"/>
      <c r="EBV15" s="205"/>
      <c r="EBW15" s="205"/>
      <c r="EBX15" s="205"/>
      <c r="EBY15" s="205"/>
      <c r="EBZ15" s="205"/>
      <c r="ECA15" s="205"/>
      <c r="ECB15" s="205"/>
      <c r="ECC15" s="205"/>
      <c r="ECD15" s="205"/>
      <c r="ECE15" s="205"/>
      <c r="ECF15" s="205"/>
      <c r="ECG15" s="205"/>
      <c r="ECH15" s="205"/>
      <c r="ECI15" s="205"/>
      <c r="ECJ15" s="205"/>
      <c r="ECK15" s="205"/>
      <c r="ECL15" s="205"/>
      <c r="ECM15" s="205"/>
      <c r="ECN15" s="205"/>
      <c r="ECO15" s="205"/>
      <c r="ECP15" s="205"/>
      <c r="ECQ15" s="205"/>
      <c r="ECR15" s="205"/>
      <c r="ECS15" s="205"/>
      <c r="ECT15" s="205"/>
      <c r="ECU15" s="205"/>
      <c r="ECV15" s="205"/>
      <c r="ECW15" s="205"/>
      <c r="ECX15" s="205"/>
      <c r="ECY15" s="205"/>
      <c r="ECZ15" s="205"/>
      <c r="EDA15" s="205"/>
      <c r="EDB15" s="205"/>
      <c r="EDC15" s="205"/>
      <c r="EDD15" s="205"/>
      <c r="EDE15" s="205"/>
      <c r="EDF15" s="205"/>
      <c r="EDG15" s="205"/>
      <c r="EDH15" s="205"/>
      <c r="EDI15" s="205"/>
      <c r="EDJ15" s="205"/>
      <c r="EDK15" s="205"/>
      <c r="EDL15" s="205"/>
      <c r="EDM15" s="205"/>
      <c r="EDN15" s="205"/>
      <c r="EDO15" s="205"/>
      <c r="EDP15" s="205"/>
      <c r="EDQ15" s="205"/>
      <c r="EDR15" s="205"/>
      <c r="EDS15" s="205"/>
      <c r="EDT15" s="205"/>
      <c r="EDU15" s="205"/>
      <c r="EDV15" s="205"/>
      <c r="EDW15" s="205"/>
      <c r="EDX15" s="205"/>
      <c r="EDY15" s="205"/>
      <c r="EDZ15" s="205"/>
      <c r="EEA15" s="205"/>
      <c r="EEB15" s="205"/>
      <c r="EEC15" s="205"/>
      <c r="EED15" s="205"/>
      <c r="EEE15" s="205"/>
      <c r="EEF15" s="205"/>
      <c r="EEG15" s="205"/>
      <c r="EEH15" s="205"/>
      <c r="EEI15" s="205"/>
      <c r="EEJ15" s="205"/>
      <c r="EEK15" s="205"/>
      <c r="EEL15" s="205"/>
      <c r="EEM15" s="205"/>
      <c r="EEN15" s="205"/>
      <c r="EEO15" s="205"/>
      <c r="EEP15" s="205"/>
      <c r="EEQ15" s="205"/>
      <c r="EER15" s="205"/>
      <c r="EES15" s="205"/>
      <c r="EET15" s="205"/>
      <c r="EEU15" s="205"/>
      <c r="EEV15" s="205"/>
      <c r="EEW15" s="205"/>
      <c r="EEX15" s="205"/>
      <c r="EEY15" s="205"/>
      <c r="EEZ15" s="205"/>
      <c r="EFA15" s="205"/>
      <c r="EFB15" s="205"/>
      <c r="EFC15" s="205"/>
      <c r="EFD15" s="205"/>
      <c r="EFE15" s="205"/>
      <c r="EFF15" s="205"/>
      <c r="EFG15" s="205"/>
      <c r="EFH15" s="205"/>
      <c r="EFI15" s="205"/>
      <c r="EFJ15" s="205"/>
      <c r="EFK15" s="205"/>
      <c r="EFL15" s="205"/>
      <c r="EFM15" s="205"/>
      <c r="EFN15" s="205"/>
      <c r="EFO15" s="205"/>
      <c r="EFP15" s="205"/>
      <c r="EFQ15" s="205"/>
      <c r="EFR15" s="205"/>
      <c r="EFS15" s="205"/>
      <c r="EFT15" s="205"/>
      <c r="EFU15" s="205"/>
      <c r="EFV15" s="205"/>
      <c r="EFW15" s="205"/>
      <c r="EFX15" s="205"/>
      <c r="EFY15" s="205"/>
      <c r="EFZ15" s="205"/>
      <c r="EGA15" s="205"/>
      <c r="EGB15" s="205"/>
      <c r="EGC15" s="205"/>
      <c r="EGD15" s="205"/>
      <c r="EGE15" s="205"/>
      <c r="EGF15" s="205"/>
      <c r="EGG15" s="205"/>
      <c r="EGH15" s="205"/>
      <c r="EGI15" s="205"/>
      <c r="EGJ15" s="205"/>
      <c r="EGK15" s="205"/>
      <c r="EGL15" s="205"/>
      <c r="EGM15" s="205"/>
      <c r="EGN15" s="205"/>
      <c r="EGO15" s="205"/>
      <c r="EGP15" s="205"/>
      <c r="EGQ15" s="205"/>
      <c r="EGR15" s="205"/>
      <c r="EGS15" s="205"/>
      <c r="EGT15" s="205"/>
      <c r="EGU15" s="205"/>
      <c r="EGV15" s="205"/>
      <c r="EGW15" s="205"/>
      <c r="EGX15" s="205"/>
      <c r="EGY15" s="205"/>
      <c r="EHF15" s="205"/>
      <c r="EHG15" s="205"/>
      <c r="EHH15" s="205"/>
      <c r="EHI15" s="205"/>
      <c r="EHJ15" s="205"/>
      <c r="EHK15" s="205"/>
      <c r="EHL15" s="205"/>
      <c r="EHM15" s="205"/>
      <c r="EHN15" s="205"/>
      <c r="EHO15" s="205"/>
      <c r="EHP15" s="205"/>
      <c r="EHQ15" s="205"/>
      <c r="EHR15" s="205"/>
      <c r="EHS15" s="205"/>
      <c r="EHT15" s="205"/>
      <c r="EHU15" s="205"/>
      <c r="EHV15" s="205"/>
      <c r="EHW15" s="205"/>
      <c r="EHX15" s="205"/>
      <c r="EHY15" s="205"/>
      <c r="EHZ15" s="205"/>
      <c r="EIA15" s="205"/>
      <c r="EIB15" s="205"/>
      <c r="EIC15" s="205"/>
      <c r="EID15" s="205"/>
      <c r="EIE15" s="205"/>
      <c r="EIF15" s="205"/>
      <c r="EIG15" s="205"/>
      <c r="EIH15" s="205"/>
      <c r="EII15" s="205"/>
      <c r="EIJ15" s="205"/>
      <c r="EIK15" s="205"/>
      <c r="EIL15" s="205"/>
      <c r="EIM15" s="205"/>
      <c r="EIN15" s="205"/>
      <c r="EIO15" s="205"/>
      <c r="EIP15" s="205"/>
      <c r="EIQ15" s="205"/>
      <c r="EIR15" s="205"/>
      <c r="EIS15" s="205"/>
      <c r="EIT15" s="205"/>
      <c r="EIU15" s="205"/>
      <c r="EIV15" s="205"/>
      <c r="EIW15" s="205"/>
      <c r="EIX15" s="205"/>
      <c r="EIY15" s="205"/>
      <c r="EIZ15" s="205"/>
      <c r="EJA15" s="205"/>
      <c r="EJB15" s="205"/>
      <c r="EJC15" s="205"/>
      <c r="EJD15" s="205"/>
      <c r="EJE15" s="205"/>
      <c r="EJF15" s="205"/>
      <c r="EJG15" s="205"/>
      <c r="EJH15" s="205"/>
      <c r="EJI15" s="205"/>
      <c r="EJJ15" s="205"/>
      <c r="EJK15" s="205"/>
      <c r="EJL15" s="205"/>
      <c r="EJM15" s="205"/>
      <c r="EJN15" s="205"/>
      <c r="EJO15" s="205"/>
      <c r="EJP15" s="205"/>
      <c r="EJQ15" s="205"/>
      <c r="EJR15" s="205"/>
      <c r="EJS15" s="205"/>
      <c r="EJT15" s="205"/>
      <c r="EJU15" s="205"/>
      <c r="EJV15" s="205"/>
      <c r="EJW15" s="205"/>
      <c r="EJX15" s="205"/>
      <c r="EJY15" s="205"/>
      <c r="EJZ15" s="205"/>
      <c r="EKA15" s="205"/>
      <c r="EKB15" s="205"/>
      <c r="EKC15" s="205"/>
      <c r="EKD15" s="205"/>
      <c r="EKE15" s="205"/>
      <c r="EKF15" s="205"/>
      <c r="EKG15" s="205"/>
      <c r="EKH15" s="205"/>
      <c r="EKI15" s="205"/>
      <c r="EKJ15" s="205"/>
      <c r="EKK15" s="205"/>
      <c r="EKL15" s="205"/>
      <c r="EKM15" s="205"/>
      <c r="EKN15" s="205"/>
      <c r="EKO15" s="205"/>
      <c r="EKP15" s="205"/>
      <c r="EKQ15" s="205"/>
      <c r="EKR15" s="205"/>
      <c r="EKS15" s="205"/>
      <c r="EKT15" s="205"/>
      <c r="EKU15" s="205"/>
      <c r="EKV15" s="205"/>
      <c r="EKW15" s="205"/>
      <c r="EKX15" s="205"/>
      <c r="EKY15" s="205"/>
      <c r="EKZ15" s="205"/>
      <c r="ELA15" s="205"/>
      <c r="ELB15" s="205"/>
      <c r="ELC15" s="205"/>
      <c r="ELD15" s="205"/>
      <c r="ELE15" s="205"/>
      <c r="ELF15" s="205"/>
      <c r="ELG15" s="205"/>
      <c r="ELH15" s="205"/>
      <c r="ELI15" s="205"/>
      <c r="ELJ15" s="205"/>
      <c r="ELK15" s="205"/>
      <c r="ELL15" s="205"/>
      <c r="ELM15" s="205"/>
      <c r="ELN15" s="205"/>
      <c r="ELO15" s="205"/>
      <c r="ELP15" s="205"/>
      <c r="ELQ15" s="205"/>
      <c r="ELR15" s="205"/>
      <c r="ELS15" s="205"/>
      <c r="ELT15" s="205"/>
      <c r="ELU15" s="205"/>
      <c r="ELV15" s="205"/>
      <c r="ELW15" s="205"/>
      <c r="ELX15" s="205"/>
      <c r="ELY15" s="205"/>
      <c r="ELZ15" s="205"/>
      <c r="EMA15" s="205"/>
      <c r="EMB15" s="205"/>
      <c r="EMC15" s="205"/>
      <c r="EMD15" s="205"/>
      <c r="EME15" s="205"/>
      <c r="EMF15" s="205"/>
      <c r="EMG15" s="205"/>
      <c r="EMH15" s="205"/>
      <c r="EMI15" s="205"/>
      <c r="EMJ15" s="205"/>
      <c r="EMK15" s="205"/>
      <c r="EML15" s="205"/>
      <c r="EMM15" s="205"/>
      <c r="EMN15" s="205"/>
      <c r="EMO15" s="205"/>
      <c r="EMP15" s="205"/>
      <c r="EMQ15" s="205"/>
      <c r="EMR15" s="205"/>
      <c r="EMS15" s="205"/>
      <c r="EMT15" s="205"/>
      <c r="EMU15" s="205"/>
      <c r="EMV15" s="205"/>
      <c r="EMW15" s="205"/>
      <c r="EMX15" s="205"/>
      <c r="EMY15" s="205"/>
      <c r="EMZ15" s="205"/>
      <c r="ENA15" s="205"/>
      <c r="ENB15" s="205"/>
      <c r="ENC15" s="205"/>
      <c r="END15" s="205"/>
      <c r="ENE15" s="205"/>
      <c r="ENF15" s="205"/>
      <c r="ENG15" s="205"/>
      <c r="ENH15" s="205"/>
      <c r="ENI15" s="205"/>
      <c r="ENJ15" s="205"/>
      <c r="ENK15" s="205"/>
      <c r="ENL15" s="205"/>
      <c r="ENM15" s="205"/>
      <c r="ENN15" s="205"/>
      <c r="ENO15" s="205"/>
      <c r="ENP15" s="205"/>
      <c r="ENQ15" s="205"/>
      <c r="ENR15" s="205"/>
      <c r="ENS15" s="205"/>
      <c r="ENT15" s="205"/>
      <c r="ENU15" s="205"/>
      <c r="ENV15" s="205"/>
      <c r="ENW15" s="205"/>
      <c r="ENX15" s="205"/>
      <c r="ENY15" s="205"/>
      <c r="ENZ15" s="205"/>
      <c r="EOA15" s="205"/>
      <c r="EOB15" s="205"/>
      <c r="EOC15" s="205"/>
      <c r="EOD15" s="205"/>
      <c r="EOE15" s="205"/>
      <c r="EOF15" s="205"/>
      <c r="EOG15" s="205"/>
      <c r="EOH15" s="205"/>
      <c r="EOI15" s="205"/>
      <c r="EOJ15" s="205"/>
      <c r="EOK15" s="205"/>
      <c r="EOL15" s="205"/>
      <c r="EOM15" s="205"/>
      <c r="EON15" s="205"/>
      <c r="EOO15" s="205"/>
      <c r="EOP15" s="205"/>
      <c r="EOQ15" s="205"/>
      <c r="EOR15" s="205"/>
      <c r="EOS15" s="205"/>
      <c r="EOT15" s="205"/>
      <c r="EOU15" s="205"/>
      <c r="EOV15" s="205"/>
      <c r="EOW15" s="205"/>
      <c r="EOX15" s="205"/>
      <c r="EOY15" s="205"/>
      <c r="EOZ15" s="205"/>
      <c r="EPA15" s="205"/>
      <c r="EPB15" s="205"/>
      <c r="EPC15" s="205"/>
      <c r="EPD15" s="205"/>
      <c r="EPE15" s="205"/>
      <c r="EPF15" s="205"/>
      <c r="EPG15" s="205"/>
      <c r="EPH15" s="205"/>
      <c r="EPI15" s="205"/>
      <c r="EPJ15" s="205"/>
      <c r="EPK15" s="205"/>
      <c r="EPL15" s="205"/>
      <c r="EPM15" s="205"/>
      <c r="EPN15" s="205"/>
      <c r="EPO15" s="205"/>
      <c r="EPP15" s="205"/>
      <c r="EPQ15" s="205"/>
      <c r="EPR15" s="205"/>
      <c r="EPS15" s="205"/>
      <c r="EPT15" s="205"/>
      <c r="EPU15" s="205"/>
      <c r="EPV15" s="205"/>
      <c r="EPW15" s="205"/>
      <c r="EPX15" s="205"/>
      <c r="EPY15" s="205"/>
      <c r="EPZ15" s="205"/>
      <c r="EQA15" s="205"/>
      <c r="EQB15" s="205"/>
      <c r="EQC15" s="205"/>
      <c r="EQD15" s="205"/>
      <c r="EQE15" s="205"/>
      <c r="EQF15" s="205"/>
      <c r="EQG15" s="205"/>
      <c r="EQH15" s="205"/>
      <c r="EQI15" s="205"/>
      <c r="EQJ15" s="205"/>
      <c r="EQK15" s="205"/>
      <c r="EQL15" s="205"/>
      <c r="EQM15" s="205"/>
      <c r="EQN15" s="205"/>
      <c r="EQO15" s="205"/>
      <c r="EQP15" s="205"/>
      <c r="EQQ15" s="205"/>
      <c r="EQR15" s="205"/>
      <c r="EQS15" s="205"/>
      <c r="EQT15" s="205"/>
      <c r="EQU15" s="205"/>
      <c r="ERB15" s="205"/>
      <c r="ERC15" s="205"/>
      <c r="ERD15" s="205"/>
      <c r="ERE15" s="205"/>
      <c r="ERF15" s="205"/>
      <c r="ERG15" s="205"/>
      <c r="ERH15" s="205"/>
      <c r="ERI15" s="205"/>
      <c r="ERJ15" s="205"/>
      <c r="ERK15" s="205"/>
      <c r="ERL15" s="205"/>
      <c r="ERM15" s="205"/>
      <c r="ERN15" s="205"/>
      <c r="ERO15" s="205"/>
      <c r="ERP15" s="205"/>
      <c r="ERQ15" s="205"/>
      <c r="ERR15" s="205"/>
      <c r="ERS15" s="205"/>
      <c r="ERT15" s="205"/>
      <c r="ERU15" s="205"/>
      <c r="ERV15" s="205"/>
      <c r="ERW15" s="205"/>
      <c r="ERX15" s="205"/>
      <c r="ERY15" s="205"/>
      <c r="ERZ15" s="205"/>
      <c r="ESA15" s="205"/>
      <c r="ESB15" s="205"/>
      <c r="ESC15" s="205"/>
      <c r="ESD15" s="205"/>
      <c r="ESE15" s="205"/>
      <c r="ESF15" s="205"/>
      <c r="ESG15" s="205"/>
      <c r="ESH15" s="205"/>
      <c r="ESI15" s="205"/>
      <c r="ESJ15" s="205"/>
      <c r="ESK15" s="205"/>
      <c r="ESL15" s="205"/>
      <c r="ESM15" s="205"/>
      <c r="ESN15" s="205"/>
      <c r="ESO15" s="205"/>
      <c r="ESP15" s="205"/>
      <c r="ESQ15" s="205"/>
      <c r="ESR15" s="205"/>
      <c r="ESS15" s="205"/>
      <c r="EST15" s="205"/>
      <c r="ESU15" s="205"/>
      <c r="ESV15" s="205"/>
      <c r="ESW15" s="205"/>
      <c r="ESX15" s="205"/>
      <c r="ESY15" s="205"/>
      <c r="ESZ15" s="205"/>
      <c r="ETA15" s="205"/>
      <c r="ETB15" s="205"/>
      <c r="ETC15" s="205"/>
      <c r="ETD15" s="205"/>
      <c r="ETE15" s="205"/>
      <c r="ETF15" s="205"/>
      <c r="ETG15" s="205"/>
      <c r="ETH15" s="205"/>
      <c r="ETI15" s="205"/>
      <c r="ETJ15" s="205"/>
      <c r="ETK15" s="205"/>
      <c r="ETL15" s="205"/>
      <c r="ETM15" s="205"/>
      <c r="ETN15" s="205"/>
      <c r="ETO15" s="205"/>
      <c r="ETP15" s="205"/>
      <c r="ETQ15" s="205"/>
      <c r="ETR15" s="205"/>
      <c r="ETS15" s="205"/>
      <c r="ETT15" s="205"/>
      <c r="ETU15" s="205"/>
      <c r="ETV15" s="205"/>
      <c r="ETW15" s="205"/>
      <c r="ETX15" s="205"/>
      <c r="ETY15" s="205"/>
      <c r="ETZ15" s="205"/>
      <c r="EUA15" s="205"/>
      <c r="EUB15" s="205"/>
      <c r="EUC15" s="205"/>
      <c r="EUD15" s="205"/>
      <c r="EUE15" s="205"/>
      <c r="EUF15" s="205"/>
      <c r="EUG15" s="205"/>
      <c r="EUH15" s="205"/>
      <c r="EUI15" s="205"/>
      <c r="EUJ15" s="205"/>
      <c r="EUK15" s="205"/>
      <c r="EUL15" s="205"/>
      <c r="EUM15" s="205"/>
      <c r="EUN15" s="205"/>
      <c r="EUO15" s="205"/>
      <c r="EUP15" s="205"/>
      <c r="EUQ15" s="205"/>
      <c r="EUR15" s="205"/>
      <c r="EUS15" s="205"/>
      <c r="EUT15" s="205"/>
      <c r="EUU15" s="205"/>
      <c r="EUV15" s="205"/>
      <c r="EUW15" s="205"/>
      <c r="EUX15" s="205"/>
      <c r="EUY15" s="205"/>
      <c r="EUZ15" s="205"/>
      <c r="EVA15" s="205"/>
      <c r="EVB15" s="205"/>
      <c r="EVC15" s="205"/>
      <c r="EVD15" s="205"/>
      <c r="EVE15" s="205"/>
      <c r="EVF15" s="205"/>
      <c r="EVG15" s="205"/>
      <c r="EVH15" s="205"/>
      <c r="EVI15" s="205"/>
      <c r="EVJ15" s="205"/>
      <c r="EVK15" s="205"/>
      <c r="EVL15" s="205"/>
      <c r="EVM15" s="205"/>
      <c r="EVN15" s="205"/>
      <c r="EVO15" s="205"/>
      <c r="EVP15" s="205"/>
      <c r="EVQ15" s="205"/>
      <c r="EVR15" s="205"/>
      <c r="EVS15" s="205"/>
      <c r="EVT15" s="205"/>
      <c r="EVU15" s="205"/>
      <c r="EVV15" s="205"/>
      <c r="EVW15" s="205"/>
      <c r="EVX15" s="205"/>
      <c r="EVY15" s="205"/>
      <c r="EVZ15" s="205"/>
      <c r="EWA15" s="205"/>
      <c r="EWB15" s="205"/>
      <c r="EWC15" s="205"/>
      <c r="EWD15" s="205"/>
      <c r="EWE15" s="205"/>
      <c r="EWF15" s="205"/>
      <c r="EWG15" s="205"/>
      <c r="EWH15" s="205"/>
      <c r="EWI15" s="205"/>
      <c r="EWJ15" s="205"/>
      <c r="EWK15" s="205"/>
      <c r="EWL15" s="205"/>
      <c r="EWM15" s="205"/>
      <c r="EWN15" s="205"/>
      <c r="EWO15" s="205"/>
      <c r="EWP15" s="205"/>
      <c r="EWQ15" s="205"/>
      <c r="EWR15" s="205"/>
      <c r="EWS15" s="205"/>
      <c r="EWT15" s="205"/>
      <c r="EWU15" s="205"/>
      <c r="EWV15" s="205"/>
      <c r="EWW15" s="205"/>
      <c r="EWX15" s="205"/>
      <c r="EWY15" s="205"/>
      <c r="EWZ15" s="205"/>
      <c r="EXA15" s="205"/>
      <c r="EXB15" s="205"/>
      <c r="EXC15" s="205"/>
      <c r="EXD15" s="205"/>
      <c r="EXE15" s="205"/>
      <c r="EXF15" s="205"/>
      <c r="EXG15" s="205"/>
      <c r="EXH15" s="205"/>
      <c r="EXI15" s="205"/>
      <c r="EXJ15" s="205"/>
      <c r="EXK15" s="205"/>
      <c r="EXL15" s="205"/>
      <c r="EXM15" s="205"/>
      <c r="EXN15" s="205"/>
      <c r="EXO15" s="205"/>
      <c r="EXP15" s="205"/>
      <c r="EXQ15" s="205"/>
      <c r="EXR15" s="205"/>
      <c r="EXS15" s="205"/>
      <c r="EXT15" s="205"/>
      <c r="EXU15" s="205"/>
      <c r="EXV15" s="205"/>
      <c r="EXW15" s="205"/>
      <c r="EXX15" s="205"/>
      <c r="EXY15" s="205"/>
      <c r="EXZ15" s="205"/>
      <c r="EYA15" s="205"/>
      <c r="EYB15" s="205"/>
      <c r="EYC15" s="205"/>
      <c r="EYD15" s="205"/>
      <c r="EYE15" s="205"/>
      <c r="EYF15" s="205"/>
      <c r="EYG15" s="205"/>
      <c r="EYH15" s="205"/>
      <c r="EYI15" s="205"/>
      <c r="EYJ15" s="205"/>
      <c r="EYK15" s="205"/>
      <c r="EYL15" s="205"/>
      <c r="EYM15" s="205"/>
      <c r="EYN15" s="205"/>
      <c r="EYO15" s="205"/>
      <c r="EYP15" s="205"/>
      <c r="EYQ15" s="205"/>
      <c r="EYR15" s="205"/>
      <c r="EYS15" s="205"/>
      <c r="EYT15" s="205"/>
      <c r="EYU15" s="205"/>
      <c r="EYV15" s="205"/>
      <c r="EYW15" s="205"/>
      <c r="EYX15" s="205"/>
      <c r="EYY15" s="205"/>
      <c r="EYZ15" s="205"/>
      <c r="EZA15" s="205"/>
      <c r="EZB15" s="205"/>
      <c r="EZC15" s="205"/>
      <c r="EZD15" s="205"/>
      <c r="EZE15" s="205"/>
      <c r="EZF15" s="205"/>
      <c r="EZG15" s="205"/>
      <c r="EZH15" s="205"/>
      <c r="EZI15" s="205"/>
      <c r="EZJ15" s="205"/>
      <c r="EZK15" s="205"/>
      <c r="EZL15" s="205"/>
      <c r="EZM15" s="205"/>
      <c r="EZN15" s="205"/>
      <c r="EZO15" s="205"/>
      <c r="EZP15" s="205"/>
      <c r="EZQ15" s="205"/>
      <c r="EZR15" s="205"/>
      <c r="EZS15" s="205"/>
      <c r="EZT15" s="205"/>
      <c r="EZU15" s="205"/>
      <c r="EZV15" s="205"/>
      <c r="EZW15" s="205"/>
      <c r="EZX15" s="205"/>
      <c r="EZY15" s="205"/>
      <c r="EZZ15" s="205"/>
      <c r="FAA15" s="205"/>
      <c r="FAB15" s="205"/>
      <c r="FAC15" s="205"/>
      <c r="FAD15" s="205"/>
      <c r="FAE15" s="205"/>
      <c r="FAF15" s="205"/>
      <c r="FAG15" s="205"/>
      <c r="FAH15" s="205"/>
      <c r="FAI15" s="205"/>
      <c r="FAJ15" s="205"/>
      <c r="FAK15" s="205"/>
      <c r="FAL15" s="205"/>
      <c r="FAM15" s="205"/>
      <c r="FAN15" s="205"/>
      <c r="FAO15" s="205"/>
      <c r="FAP15" s="205"/>
      <c r="FAQ15" s="205"/>
      <c r="FAX15" s="205"/>
      <c r="FAY15" s="205"/>
      <c r="FAZ15" s="205"/>
      <c r="FBA15" s="205"/>
      <c r="FBB15" s="205"/>
      <c r="FBC15" s="205"/>
      <c r="FBD15" s="205"/>
      <c r="FBE15" s="205"/>
      <c r="FBF15" s="205"/>
      <c r="FBG15" s="205"/>
      <c r="FBH15" s="205"/>
      <c r="FBI15" s="205"/>
      <c r="FBJ15" s="205"/>
      <c r="FBK15" s="205"/>
      <c r="FBL15" s="205"/>
      <c r="FBM15" s="205"/>
      <c r="FBN15" s="205"/>
      <c r="FBO15" s="205"/>
      <c r="FBP15" s="205"/>
      <c r="FBQ15" s="205"/>
      <c r="FBR15" s="205"/>
      <c r="FBS15" s="205"/>
      <c r="FBT15" s="205"/>
      <c r="FBU15" s="205"/>
      <c r="FBV15" s="205"/>
      <c r="FBW15" s="205"/>
      <c r="FBX15" s="205"/>
      <c r="FBY15" s="205"/>
      <c r="FBZ15" s="205"/>
      <c r="FCA15" s="205"/>
      <c r="FCB15" s="205"/>
      <c r="FCC15" s="205"/>
      <c r="FCD15" s="205"/>
      <c r="FCE15" s="205"/>
      <c r="FCF15" s="205"/>
      <c r="FCG15" s="205"/>
      <c r="FCH15" s="205"/>
      <c r="FCI15" s="205"/>
      <c r="FCJ15" s="205"/>
      <c r="FCK15" s="205"/>
      <c r="FCL15" s="205"/>
      <c r="FCM15" s="205"/>
      <c r="FCN15" s="205"/>
      <c r="FCO15" s="205"/>
      <c r="FCP15" s="205"/>
      <c r="FCQ15" s="205"/>
      <c r="FCR15" s="205"/>
      <c r="FCS15" s="205"/>
      <c r="FCT15" s="205"/>
      <c r="FCU15" s="205"/>
      <c r="FCV15" s="205"/>
      <c r="FCW15" s="205"/>
      <c r="FCX15" s="205"/>
      <c r="FCY15" s="205"/>
      <c r="FCZ15" s="205"/>
      <c r="FDA15" s="205"/>
      <c r="FDB15" s="205"/>
      <c r="FDC15" s="205"/>
      <c r="FDD15" s="205"/>
      <c r="FDE15" s="205"/>
      <c r="FDF15" s="205"/>
      <c r="FDG15" s="205"/>
      <c r="FDH15" s="205"/>
      <c r="FDI15" s="205"/>
      <c r="FDJ15" s="205"/>
      <c r="FDK15" s="205"/>
      <c r="FDL15" s="205"/>
      <c r="FDM15" s="205"/>
      <c r="FDN15" s="205"/>
      <c r="FDO15" s="205"/>
      <c r="FDP15" s="205"/>
      <c r="FDQ15" s="205"/>
      <c r="FDR15" s="205"/>
      <c r="FDS15" s="205"/>
      <c r="FDT15" s="205"/>
      <c r="FDU15" s="205"/>
      <c r="FDV15" s="205"/>
      <c r="FDW15" s="205"/>
      <c r="FDX15" s="205"/>
      <c r="FDY15" s="205"/>
      <c r="FDZ15" s="205"/>
      <c r="FEA15" s="205"/>
      <c r="FEB15" s="205"/>
      <c r="FEC15" s="205"/>
      <c r="FED15" s="205"/>
      <c r="FEE15" s="205"/>
      <c r="FEF15" s="205"/>
      <c r="FEG15" s="205"/>
      <c r="FEH15" s="205"/>
      <c r="FEI15" s="205"/>
      <c r="FEJ15" s="205"/>
      <c r="FEK15" s="205"/>
      <c r="FEL15" s="205"/>
      <c r="FEM15" s="205"/>
      <c r="FEN15" s="205"/>
      <c r="FEO15" s="205"/>
      <c r="FEP15" s="205"/>
      <c r="FEQ15" s="205"/>
      <c r="FER15" s="205"/>
      <c r="FES15" s="205"/>
      <c r="FET15" s="205"/>
      <c r="FEU15" s="205"/>
      <c r="FEV15" s="205"/>
      <c r="FEW15" s="205"/>
      <c r="FEX15" s="205"/>
      <c r="FEY15" s="205"/>
      <c r="FEZ15" s="205"/>
      <c r="FFA15" s="205"/>
      <c r="FFB15" s="205"/>
      <c r="FFC15" s="205"/>
      <c r="FFD15" s="205"/>
      <c r="FFE15" s="205"/>
      <c r="FFF15" s="205"/>
      <c r="FFG15" s="205"/>
      <c r="FFH15" s="205"/>
      <c r="FFI15" s="205"/>
      <c r="FFJ15" s="205"/>
      <c r="FFK15" s="205"/>
      <c r="FFL15" s="205"/>
      <c r="FFM15" s="205"/>
      <c r="FFN15" s="205"/>
      <c r="FFO15" s="205"/>
      <c r="FFP15" s="205"/>
      <c r="FFQ15" s="205"/>
      <c r="FFR15" s="205"/>
      <c r="FFS15" s="205"/>
      <c r="FFT15" s="205"/>
      <c r="FFU15" s="205"/>
      <c r="FFV15" s="205"/>
      <c r="FFW15" s="205"/>
      <c r="FFX15" s="205"/>
      <c r="FFY15" s="205"/>
      <c r="FFZ15" s="205"/>
      <c r="FGA15" s="205"/>
      <c r="FGB15" s="205"/>
      <c r="FGC15" s="205"/>
      <c r="FGD15" s="205"/>
      <c r="FGE15" s="205"/>
      <c r="FGF15" s="205"/>
      <c r="FGG15" s="205"/>
      <c r="FGH15" s="205"/>
      <c r="FGI15" s="205"/>
      <c r="FGJ15" s="205"/>
      <c r="FGK15" s="205"/>
      <c r="FGL15" s="205"/>
      <c r="FGM15" s="205"/>
      <c r="FGN15" s="205"/>
      <c r="FGO15" s="205"/>
      <c r="FGP15" s="205"/>
      <c r="FGQ15" s="205"/>
      <c r="FGR15" s="205"/>
      <c r="FGS15" s="205"/>
      <c r="FGT15" s="205"/>
      <c r="FGU15" s="205"/>
      <c r="FGV15" s="205"/>
      <c r="FGW15" s="205"/>
      <c r="FGX15" s="205"/>
      <c r="FGY15" s="205"/>
      <c r="FGZ15" s="205"/>
      <c r="FHA15" s="205"/>
      <c r="FHB15" s="205"/>
      <c r="FHC15" s="205"/>
      <c r="FHD15" s="205"/>
      <c r="FHE15" s="205"/>
      <c r="FHF15" s="205"/>
      <c r="FHG15" s="205"/>
      <c r="FHH15" s="205"/>
      <c r="FHI15" s="205"/>
      <c r="FHJ15" s="205"/>
      <c r="FHK15" s="205"/>
      <c r="FHL15" s="205"/>
      <c r="FHM15" s="205"/>
      <c r="FHN15" s="205"/>
      <c r="FHO15" s="205"/>
      <c r="FHP15" s="205"/>
      <c r="FHQ15" s="205"/>
      <c r="FHR15" s="205"/>
      <c r="FHS15" s="205"/>
      <c r="FHT15" s="205"/>
      <c r="FHU15" s="205"/>
      <c r="FHV15" s="205"/>
      <c r="FHW15" s="205"/>
      <c r="FHX15" s="205"/>
      <c r="FHY15" s="205"/>
      <c r="FHZ15" s="205"/>
      <c r="FIA15" s="205"/>
      <c r="FIB15" s="205"/>
      <c r="FIC15" s="205"/>
      <c r="FID15" s="205"/>
      <c r="FIE15" s="205"/>
      <c r="FIF15" s="205"/>
      <c r="FIG15" s="205"/>
      <c r="FIH15" s="205"/>
      <c r="FII15" s="205"/>
      <c r="FIJ15" s="205"/>
      <c r="FIK15" s="205"/>
      <c r="FIL15" s="205"/>
      <c r="FIM15" s="205"/>
      <c r="FIN15" s="205"/>
      <c r="FIO15" s="205"/>
      <c r="FIP15" s="205"/>
      <c r="FIQ15" s="205"/>
      <c r="FIR15" s="205"/>
      <c r="FIS15" s="205"/>
      <c r="FIT15" s="205"/>
      <c r="FIU15" s="205"/>
      <c r="FIV15" s="205"/>
      <c r="FIW15" s="205"/>
      <c r="FIX15" s="205"/>
      <c r="FIY15" s="205"/>
      <c r="FIZ15" s="205"/>
      <c r="FJA15" s="205"/>
      <c r="FJB15" s="205"/>
      <c r="FJC15" s="205"/>
      <c r="FJD15" s="205"/>
      <c r="FJE15" s="205"/>
      <c r="FJF15" s="205"/>
      <c r="FJG15" s="205"/>
      <c r="FJH15" s="205"/>
      <c r="FJI15" s="205"/>
      <c r="FJJ15" s="205"/>
      <c r="FJK15" s="205"/>
      <c r="FJL15" s="205"/>
      <c r="FJM15" s="205"/>
      <c r="FJN15" s="205"/>
      <c r="FJO15" s="205"/>
      <c r="FJP15" s="205"/>
      <c r="FJQ15" s="205"/>
      <c r="FJR15" s="205"/>
      <c r="FJS15" s="205"/>
      <c r="FJT15" s="205"/>
      <c r="FJU15" s="205"/>
      <c r="FJV15" s="205"/>
      <c r="FJW15" s="205"/>
      <c r="FJX15" s="205"/>
      <c r="FJY15" s="205"/>
      <c r="FJZ15" s="205"/>
      <c r="FKA15" s="205"/>
      <c r="FKB15" s="205"/>
      <c r="FKC15" s="205"/>
      <c r="FKD15" s="205"/>
      <c r="FKE15" s="205"/>
      <c r="FKF15" s="205"/>
      <c r="FKG15" s="205"/>
      <c r="FKH15" s="205"/>
      <c r="FKI15" s="205"/>
      <c r="FKJ15" s="205"/>
      <c r="FKK15" s="205"/>
      <c r="FKL15" s="205"/>
      <c r="FKM15" s="205"/>
      <c r="FKT15" s="205"/>
      <c r="FKU15" s="205"/>
      <c r="FKV15" s="205"/>
      <c r="FKW15" s="205"/>
      <c r="FKX15" s="205"/>
      <c r="FKY15" s="205"/>
      <c r="FKZ15" s="205"/>
      <c r="FLA15" s="205"/>
      <c r="FLB15" s="205"/>
      <c r="FLC15" s="205"/>
      <c r="FLD15" s="205"/>
      <c r="FLE15" s="205"/>
      <c r="FLF15" s="205"/>
      <c r="FLG15" s="205"/>
      <c r="FLH15" s="205"/>
      <c r="FLI15" s="205"/>
      <c r="FLJ15" s="205"/>
      <c r="FLK15" s="205"/>
      <c r="FLL15" s="205"/>
      <c r="FLM15" s="205"/>
      <c r="FLN15" s="205"/>
      <c r="FLO15" s="205"/>
      <c r="FLP15" s="205"/>
      <c r="FLQ15" s="205"/>
      <c r="FLR15" s="205"/>
      <c r="FLS15" s="205"/>
      <c r="FLT15" s="205"/>
      <c r="FLU15" s="205"/>
      <c r="FLV15" s="205"/>
      <c r="FLW15" s="205"/>
      <c r="FLX15" s="205"/>
      <c r="FLY15" s="205"/>
      <c r="FLZ15" s="205"/>
      <c r="FMA15" s="205"/>
      <c r="FMB15" s="205"/>
      <c r="FMC15" s="205"/>
      <c r="FMD15" s="205"/>
      <c r="FME15" s="205"/>
      <c r="FMF15" s="205"/>
      <c r="FMG15" s="205"/>
      <c r="FMH15" s="205"/>
      <c r="FMI15" s="205"/>
      <c r="FMJ15" s="205"/>
      <c r="FMK15" s="205"/>
      <c r="FML15" s="205"/>
      <c r="FMM15" s="205"/>
      <c r="FMN15" s="205"/>
      <c r="FMO15" s="205"/>
      <c r="FMP15" s="205"/>
      <c r="FMQ15" s="205"/>
      <c r="FMR15" s="205"/>
      <c r="FMS15" s="205"/>
      <c r="FMT15" s="205"/>
      <c r="FMU15" s="205"/>
      <c r="FMV15" s="205"/>
      <c r="FMW15" s="205"/>
      <c r="FMX15" s="205"/>
      <c r="FMY15" s="205"/>
      <c r="FMZ15" s="205"/>
      <c r="FNA15" s="205"/>
      <c r="FNB15" s="205"/>
      <c r="FNC15" s="205"/>
      <c r="FND15" s="205"/>
      <c r="FNE15" s="205"/>
      <c r="FNF15" s="205"/>
      <c r="FNG15" s="205"/>
      <c r="FNH15" s="205"/>
      <c r="FNI15" s="205"/>
      <c r="FNJ15" s="205"/>
      <c r="FNK15" s="205"/>
      <c r="FNL15" s="205"/>
      <c r="FNM15" s="205"/>
      <c r="FNN15" s="205"/>
      <c r="FNO15" s="205"/>
      <c r="FNP15" s="205"/>
      <c r="FNQ15" s="205"/>
      <c r="FNR15" s="205"/>
      <c r="FNS15" s="205"/>
      <c r="FNT15" s="205"/>
      <c r="FNU15" s="205"/>
      <c r="FNV15" s="205"/>
      <c r="FNW15" s="205"/>
      <c r="FNX15" s="205"/>
      <c r="FNY15" s="205"/>
      <c r="FNZ15" s="205"/>
      <c r="FOA15" s="205"/>
      <c r="FOB15" s="205"/>
      <c r="FOC15" s="205"/>
      <c r="FOD15" s="205"/>
      <c r="FOE15" s="205"/>
      <c r="FOF15" s="205"/>
      <c r="FOG15" s="205"/>
      <c r="FOH15" s="205"/>
      <c r="FOI15" s="205"/>
      <c r="FOJ15" s="205"/>
      <c r="FOK15" s="205"/>
      <c r="FOL15" s="205"/>
      <c r="FOM15" s="205"/>
      <c r="FON15" s="205"/>
      <c r="FOO15" s="205"/>
      <c r="FOP15" s="205"/>
      <c r="FOQ15" s="205"/>
      <c r="FOR15" s="205"/>
      <c r="FOS15" s="205"/>
      <c r="FOT15" s="205"/>
      <c r="FOU15" s="205"/>
      <c r="FOV15" s="205"/>
      <c r="FOW15" s="205"/>
      <c r="FOX15" s="205"/>
      <c r="FOY15" s="205"/>
      <c r="FOZ15" s="205"/>
      <c r="FPA15" s="205"/>
      <c r="FPB15" s="205"/>
      <c r="FPC15" s="205"/>
      <c r="FPD15" s="205"/>
      <c r="FPE15" s="205"/>
      <c r="FPF15" s="205"/>
      <c r="FPG15" s="205"/>
      <c r="FPH15" s="205"/>
      <c r="FPI15" s="205"/>
      <c r="FPJ15" s="205"/>
      <c r="FPK15" s="205"/>
      <c r="FPL15" s="205"/>
      <c r="FPM15" s="205"/>
      <c r="FPN15" s="205"/>
      <c r="FPO15" s="205"/>
      <c r="FPP15" s="205"/>
      <c r="FPQ15" s="205"/>
      <c r="FPR15" s="205"/>
      <c r="FPS15" s="205"/>
      <c r="FPT15" s="205"/>
      <c r="FPU15" s="205"/>
      <c r="FPV15" s="205"/>
      <c r="FPW15" s="205"/>
      <c r="FPX15" s="205"/>
      <c r="FPY15" s="205"/>
      <c r="FPZ15" s="205"/>
      <c r="FQA15" s="205"/>
      <c r="FQB15" s="205"/>
      <c r="FQC15" s="205"/>
      <c r="FQD15" s="205"/>
      <c r="FQE15" s="205"/>
      <c r="FQF15" s="205"/>
      <c r="FQG15" s="205"/>
      <c r="FQH15" s="205"/>
      <c r="FQI15" s="205"/>
      <c r="FQJ15" s="205"/>
      <c r="FQK15" s="205"/>
      <c r="FQL15" s="205"/>
      <c r="FQM15" s="205"/>
      <c r="FQN15" s="205"/>
      <c r="FQO15" s="205"/>
      <c r="FQP15" s="205"/>
      <c r="FQQ15" s="205"/>
      <c r="FQR15" s="205"/>
      <c r="FQS15" s="205"/>
      <c r="FQT15" s="205"/>
      <c r="FQU15" s="205"/>
      <c r="FQV15" s="205"/>
      <c r="FQW15" s="205"/>
      <c r="FQX15" s="205"/>
      <c r="FQY15" s="205"/>
      <c r="FQZ15" s="205"/>
      <c r="FRA15" s="205"/>
      <c r="FRB15" s="205"/>
      <c r="FRC15" s="205"/>
      <c r="FRD15" s="205"/>
      <c r="FRE15" s="205"/>
      <c r="FRF15" s="205"/>
      <c r="FRG15" s="205"/>
      <c r="FRH15" s="205"/>
      <c r="FRI15" s="205"/>
      <c r="FRJ15" s="205"/>
      <c r="FRK15" s="205"/>
      <c r="FRL15" s="205"/>
      <c r="FRM15" s="205"/>
      <c r="FRN15" s="205"/>
      <c r="FRO15" s="205"/>
      <c r="FRP15" s="205"/>
      <c r="FRQ15" s="205"/>
      <c r="FRR15" s="205"/>
      <c r="FRS15" s="205"/>
      <c r="FRT15" s="205"/>
      <c r="FRU15" s="205"/>
      <c r="FRV15" s="205"/>
      <c r="FRW15" s="205"/>
      <c r="FRX15" s="205"/>
      <c r="FRY15" s="205"/>
      <c r="FRZ15" s="205"/>
      <c r="FSA15" s="205"/>
      <c r="FSB15" s="205"/>
      <c r="FSC15" s="205"/>
      <c r="FSD15" s="205"/>
      <c r="FSE15" s="205"/>
      <c r="FSF15" s="205"/>
      <c r="FSG15" s="205"/>
      <c r="FSH15" s="205"/>
      <c r="FSI15" s="205"/>
      <c r="FSJ15" s="205"/>
      <c r="FSK15" s="205"/>
      <c r="FSL15" s="205"/>
      <c r="FSM15" s="205"/>
      <c r="FSN15" s="205"/>
      <c r="FSO15" s="205"/>
      <c r="FSP15" s="205"/>
      <c r="FSQ15" s="205"/>
      <c r="FSR15" s="205"/>
      <c r="FSS15" s="205"/>
      <c r="FST15" s="205"/>
      <c r="FSU15" s="205"/>
      <c r="FSV15" s="205"/>
      <c r="FSW15" s="205"/>
      <c r="FSX15" s="205"/>
      <c r="FSY15" s="205"/>
      <c r="FSZ15" s="205"/>
      <c r="FTA15" s="205"/>
      <c r="FTB15" s="205"/>
      <c r="FTC15" s="205"/>
      <c r="FTD15" s="205"/>
      <c r="FTE15" s="205"/>
      <c r="FTF15" s="205"/>
      <c r="FTG15" s="205"/>
      <c r="FTH15" s="205"/>
      <c r="FTI15" s="205"/>
      <c r="FTJ15" s="205"/>
      <c r="FTK15" s="205"/>
      <c r="FTL15" s="205"/>
      <c r="FTM15" s="205"/>
      <c r="FTN15" s="205"/>
      <c r="FTO15" s="205"/>
      <c r="FTP15" s="205"/>
      <c r="FTQ15" s="205"/>
      <c r="FTR15" s="205"/>
      <c r="FTS15" s="205"/>
      <c r="FTT15" s="205"/>
      <c r="FTU15" s="205"/>
      <c r="FTV15" s="205"/>
      <c r="FTW15" s="205"/>
      <c r="FTX15" s="205"/>
      <c r="FTY15" s="205"/>
      <c r="FTZ15" s="205"/>
      <c r="FUA15" s="205"/>
      <c r="FUB15" s="205"/>
      <c r="FUC15" s="205"/>
      <c r="FUD15" s="205"/>
      <c r="FUE15" s="205"/>
      <c r="FUF15" s="205"/>
      <c r="FUG15" s="205"/>
      <c r="FUH15" s="205"/>
      <c r="FUI15" s="205"/>
      <c r="FUP15" s="205"/>
      <c r="FUQ15" s="205"/>
      <c r="FUR15" s="205"/>
      <c r="FUS15" s="205"/>
      <c r="FUT15" s="205"/>
      <c r="FUU15" s="205"/>
      <c r="FUV15" s="205"/>
      <c r="FUW15" s="205"/>
      <c r="FUX15" s="205"/>
      <c r="FUY15" s="205"/>
      <c r="FUZ15" s="205"/>
      <c r="FVA15" s="205"/>
      <c r="FVB15" s="205"/>
      <c r="FVC15" s="205"/>
      <c r="FVD15" s="205"/>
      <c r="FVE15" s="205"/>
      <c r="FVF15" s="205"/>
      <c r="FVG15" s="205"/>
      <c r="FVH15" s="205"/>
      <c r="FVI15" s="205"/>
      <c r="FVJ15" s="205"/>
      <c r="FVK15" s="205"/>
      <c r="FVL15" s="205"/>
      <c r="FVM15" s="205"/>
      <c r="FVN15" s="205"/>
      <c r="FVO15" s="205"/>
      <c r="FVP15" s="205"/>
      <c r="FVQ15" s="205"/>
      <c r="FVR15" s="205"/>
      <c r="FVS15" s="205"/>
      <c r="FVT15" s="205"/>
      <c r="FVU15" s="205"/>
      <c r="FVV15" s="205"/>
      <c r="FVW15" s="205"/>
      <c r="FVX15" s="205"/>
      <c r="FVY15" s="205"/>
      <c r="FVZ15" s="205"/>
      <c r="FWA15" s="205"/>
      <c r="FWB15" s="205"/>
      <c r="FWC15" s="205"/>
      <c r="FWD15" s="205"/>
      <c r="FWE15" s="205"/>
      <c r="FWF15" s="205"/>
      <c r="FWG15" s="205"/>
      <c r="FWH15" s="205"/>
      <c r="FWI15" s="205"/>
      <c r="FWJ15" s="205"/>
      <c r="FWK15" s="205"/>
      <c r="FWL15" s="205"/>
      <c r="FWM15" s="205"/>
      <c r="FWN15" s="205"/>
      <c r="FWO15" s="205"/>
      <c r="FWP15" s="205"/>
      <c r="FWQ15" s="205"/>
      <c r="FWR15" s="205"/>
      <c r="FWS15" s="205"/>
      <c r="FWT15" s="205"/>
      <c r="FWU15" s="205"/>
      <c r="FWV15" s="205"/>
      <c r="FWW15" s="205"/>
      <c r="FWX15" s="205"/>
      <c r="FWY15" s="205"/>
      <c r="FWZ15" s="205"/>
      <c r="FXA15" s="205"/>
      <c r="FXB15" s="205"/>
      <c r="FXC15" s="205"/>
      <c r="FXD15" s="205"/>
      <c r="FXE15" s="205"/>
      <c r="FXF15" s="205"/>
      <c r="FXG15" s="205"/>
      <c r="FXH15" s="205"/>
      <c r="FXI15" s="205"/>
      <c r="FXJ15" s="205"/>
      <c r="FXK15" s="205"/>
      <c r="FXL15" s="205"/>
      <c r="FXM15" s="205"/>
      <c r="FXN15" s="205"/>
      <c r="FXO15" s="205"/>
      <c r="FXP15" s="205"/>
      <c r="FXQ15" s="205"/>
      <c r="FXR15" s="205"/>
      <c r="FXS15" s="205"/>
      <c r="FXT15" s="205"/>
      <c r="FXU15" s="205"/>
      <c r="FXV15" s="205"/>
      <c r="FXW15" s="205"/>
      <c r="FXX15" s="205"/>
      <c r="FXY15" s="205"/>
      <c r="FXZ15" s="205"/>
      <c r="FYA15" s="205"/>
      <c r="FYB15" s="205"/>
      <c r="FYC15" s="205"/>
      <c r="FYD15" s="205"/>
      <c r="FYE15" s="205"/>
      <c r="FYF15" s="205"/>
      <c r="FYG15" s="205"/>
      <c r="FYH15" s="205"/>
      <c r="FYI15" s="205"/>
      <c r="FYJ15" s="205"/>
      <c r="FYK15" s="205"/>
      <c r="FYL15" s="205"/>
      <c r="FYM15" s="205"/>
      <c r="FYN15" s="205"/>
      <c r="FYO15" s="205"/>
      <c r="FYP15" s="205"/>
      <c r="FYQ15" s="205"/>
      <c r="FYR15" s="205"/>
      <c r="FYS15" s="205"/>
      <c r="FYT15" s="205"/>
      <c r="FYU15" s="205"/>
      <c r="FYV15" s="205"/>
      <c r="FYW15" s="205"/>
      <c r="FYX15" s="205"/>
      <c r="FYY15" s="205"/>
      <c r="FYZ15" s="205"/>
      <c r="FZA15" s="205"/>
      <c r="FZB15" s="205"/>
      <c r="FZC15" s="205"/>
      <c r="FZD15" s="205"/>
      <c r="FZE15" s="205"/>
      <c r="FZF15" s="205"/>
      <c r="FZG15" s="205"/>
      <c r="FZH15" s="205"/>
      <c r="FZI15" s="205"/>
      <c r="FZJ15" s="205"/>
      <c r="FZK15" s="205"/>
      <c r="FZL15" s="205"/>
      <c r="FZM15" s="205"/>
      <c r="FZN15" s="205"/>
      <c r="FZO15" s="205"/>
      <c r="FZP15" s="205"/>
      <c r="FZQ15" s="205"/>
      <c r="FZR15" s="205"/>
      <c r="FZS15" s="205"/>
      <c r="FZT15" s="205"/>
      <c r="FZU15" s="205"/>
      <c r="FZV15" s="205"/>
      <c r="FZW15" s="205"/>
      <c r="FZX15" s="205"/>
      <c r="FZY15" s="205"/>
      <c r="FZZ15" s="205"/>
      <c r="GAA15" s="205"/>
      <c r="GAB15" s="205"/>
      <c r="GAC15" s="205"/>
      <c r="GAD15" s="205"/>
      <c r="GAE15" s="205"/>
      <c r="GAF15" s="205"/>
      <c r="GAG15" s="205"/>
      <c r="GAH15" s="205"/>
      <c r="GAI15" s="205"/>
      <c r="GAJ15" s="205"/>
      <c r="GAK15" s="205"/>
      <c r="GAL15" s="205"/>
      <c r="GAM15" s="205"/>
      <c r="GAN15" s="205"/>
      <c r="GAO15" s="205"/>
      <c r="GAP15" s="205"/>
      <c r="GAQ15" s="205"/>
      <c r="GAR15" s="205"/>
      <c r="GAS15" s="205"/>
      <c r="GAT15" s="205"/>
      <c r="GAU15" s="205"/>
      <c r="GAV15" s="205"/>
      <c r="GAW15" s="205"/>
      <c r="GAX15" s="205"/>
      <c r="GAY15" s="205"/>
      <c r="GAZ15" s="205"/>
      <c r="GBA15" s="205"/>
      <c r="GBB15" s="205"/>
      <c r="GBC15" s="205"/>
      <c r="GBD15" s="205"/>
      <c r="GBE15" s="205"/>
      <c r="GBF15" s="205"/>
      <c r="GBG15" s="205"/>
      <c r="GBH15" s="205"/>
      <c r="GBI15" s="205"/>
      <c r="GBJ15" s="205"/>
      <c r="GBK15" s="205"/>
      <c r="GBL15" s="205"/>
      <c r="GBM15" s="205"/>
      <c r="GBN15" s="205"/>
      <c r="GBO15" s="205"/>
      <c r="GBP15" s="205"/>
      <c r="GBQ15" s="205"/>
      <c r="GBR15" s="205"/>
      <c r="GBS15" s="205"/>
      <c r="GBT15" s="205"/>
      <c r="GBU15" s="205"/>
      <c r="GBV15" s="205"/>
      <c r="GBW15" s="205"/>
      <c r="GBX15" s="205"/>
      <c r="GBY15" s="205"/>
      <c r="GBZ15" s="205"/>
      <c r="GCA15" s="205"/>
      <c r="GCB15" s="205"/>
      <c r="GCC15" s="205"/>
      <c r="GCD15" s="205"/>
      <c r="GCE15" s="205"/>
      <c r="GCF15" s="205"/>
      <c r="GCG15" s="205"/>
      <c r="GCH15" s="205"/>
      <c r="GCI15" s="205"/>
      <c r="GCJ15" s="205"/>
      <c r="GCK15" s="205"/>
      <c r="GCL15" s="205"/>
      <c r="GCM15" s="205"/>
      <c r="GCN15" s="205"/>
      <c r="GCO15" s="205"/>
      <c r="GCP15" s="205"/>
      <c r="GCQ15" s="205"/>
      <c r="GCR15" s="205"/>
      <c r="GCS15" s="205"/>
      <c r="GCT15" s="205"/>
      <c r="GCU15" s="205"/>
      <c r="GCV15" s="205"/>
      <c r="GCW15" s="205"/>
      <c r="GCX15" s="205"/>
      <c r="GCY15" s="205"/>
      <c r="GCZ15" s="205"/>
      <c r="GDA15" s="205"/>
      <c r="GDB15" s="205"/>
      <c r="GDC15" s="205"/>
      <c r="GDD15" s="205"/>
      <c r="GDE15" s="205"/>
      <c r="GDF15" s="205"/>
      <c r="GDG15" s="205"/>
      <c r="GDH15" s="205"/>
      <c r="GDI15" s="205"/>
      <c r="GDJ15" s="205"/>
      <c r="GDK15" s="205"/>
      <c r="GDL15" s="205"/>
      <c r="GDM15" s="205"/>
      <c r="GDN15" s="205"/>
      <c r="GDO15" s="205"/>
      <c r="GDP15" s="205"/>
      <c r="GDQ15" s="205"/>
      <c r="GDR15" s="205"/>
      <c r="GDS15" s="205"/>
      <c r="GDT15" s="205"/>
      <c r="GDU15" s="205"/>
      <c r="GDV15" s="205"/>
      <c r="GDW15" s="205"/>
      <c r="GDX15" s="205"/>
      <c r="GDY15" s="205"/>
      <c r="GDZ15" s="205"/>
      <c r="GEA15" s="205"/>
      <c r="GEB15" s="205"/>
      <c r="GEC15" s="205"/>
      <c r="GED15" s="205"/>
      <c r="GEE15" s="205"/>
      <c r="GEL15" s="205"/>
      <c r="GEM15" s="205"/>
      <c r="GEN15" s="205"/>
      <c r="GEO15" s="205"/>
      <c r="GEP15" s="205"/>
      <c r="GEQ15" s="205"/>
      <c r="GER15" s="205"/>
      <c r="GES15" s="205"/>
      <c r="GET15" s="205"/>
      <c r="GEU15" s="205"/>
      <c r="GEV15" s="205"/>
      <c r="GEW15" s="205"/>
      <c r="GEX15" s="205"/>
      <c r="GEY15" s="205"/>
      <c r="GEZ15" s="205"/>
      <c r="GFA15" s="205"/>
      <c r="GFB15" s="205"/>
      <c r="GFC15" s="205"/>
      <c r="GFD15" s="205"/>
      <c r="GFE15" s="205"/>
      <c r="GFF15" s="205"/>
      <c r="GFG15" s="205"/>
      <c r="GFH15" s="205"/>
      <c r="GFI15" s="205"/>
      <c r="GFJ15" s="205"/>
      <c r="GFK15" s="205"/>
      <c r="GFL15" s="205"/>
      <c r="GFM15" s="205"/>
      <c r="GFN15" s="205"/>
      <c r="GFO15" s="205"/>
      <c r="GFP15" s="205"/>
      <c r="GFQ15" s="205"/>
      <c r="GFR15" s="205"/>
      <c r="GFS15" s="205"/>
      <c r="GFT15" s="205"/>
      <c r="GFU15" s="205"/>
      <c r="GFV15" s="205"/>
      <c r="GFW15" s="205"/>
      <c r="GFX15" s="205"/>
      <c r="GFY15" s="205"/>
      <c r="GFZ15" s="205"/>
      <c r="GGA15" s="205"/>
      <c r="GGB15" s="205"/>
      <c r="GGC15" s="205"/>
      <c r="GGD15" s="205"/>
      <c r="GGE15" s="205"/>
      <c r="GGF15" s="205"/>
      <c r="GGG15" s="205"/>
      <c r="GGH15" s="205"/>
      <c r="GGI15" s="205"/>
      <c r="GGJ15" s="205"/>
      <c r="GGK15" s="205"/>
      <c r="GGL15" s="205"/>
      <c r="GGM15" s="205"/>
      <c r="GGN15" s="205"/>
      <c r="GGO15" s="205"/>
      <c r="GGP15" s="205"/>
      <c r="GGQ15" s="205"/>
      <c r="GGR15" s="205"/>
      <c r="GGS15" s="205"/>
      <c r="GGT15" s="205"/>
      <c r="GGU15" s="205"/>
      <c r="GGV15" s="205"/>
      <c r="GGW15" s="205"/>
      <c r="GGX15" s="205"/>
      <c r="GGY15" s="205"/>
      <c r="GGZ15" s="205"/>
      <c r="GHA15" s="205"/>
      <c r="GHB15" s="205"/>
      <c r="GHC15" s="205"/>
      <c r="GHD15" s="205"/>
      <c r="GHE15" s="205"/>
      <c r="GHF15" s="205"/>
      <c r="GHG15" s="205"/>
      <c r="GHH15" s="205"/>
      <c r="GHI15" s="205"/>
      <c r="GHJ15" s="205"/>
      <c r="GHK15" s="205"/>
      <c r="GHL15" s="205"/>
      <c r="GHM15" s="205"/>
      <c r="GHN15" s="205"/>
      <c r="GHO15" s="205"/>
      <c r="GHP15" s="205"/>
      <c r="GHQ15" s="205"/>
      <c r="GHR15" s="205"/>
      <c r="GHS15" s="205"/>
      <c r="GHT15" s="205"/>
      <c r="GHU15" s="205"/>
      <c r="GHV15" s="205"/>
      <c r="GHW15" s="205"/>
      <c r="GHX15" s="205"/>
      <c r="GHY15" s="205"/>
      <c r="GHZ15" s="205"/>
      <c r="GIA15" s="205"/>
      <c r="GIB15" s="205"/>
      <c r="GIC15" s="205"/>
      <c r="GID15" s="205"/>
      <c r="GIE15" s="205"/>
      <c r="GIF15" s="205"/>
      <c r="GIG15" s="205"/>
      <c r="GIH15" s="205"/>
      <c r="GII15" s="205"/>
      <c r="GIJ15" s="205"/>
      <c r="GIK15" s="205"/>
      <c r="GIL15" s="205"/>
      <c r="GIM15" s="205"/>
      <c r="GIN15" s="205"/>
      <c r="GIO15" s="205"/>
      <c r="GIP15" s="205"/>
      <c r="GIQ15" s="205"/>
      <c r="GIR15" s="205"/>
      <c r="GIS15" s="205"/>
      <c r="GIT15" s="205"/>
      <c r="GIU15" s="205"/>
      <c r="GIV15" s="205"/>
      <c r="GIW15" s="205"/>
      <c r="GIX15" s="205"/>
      <c r="GIY15" s="205"/>
      <c r="GIZ15" s="205"/>
      <c r="GJA15" s="205"/>
      <c r="GJB15" s="205"/>
      <c r="GJC15" s="205"/>
      <c r="GJD15" s="205"/>
      <c r="GJE15" s="205"/>
      <c r="GJF15" s="205"/>
      <c r="GJG15" s="205"/>
      <c r="GJH15" s="205"/>
      <c r="GJI15" s="205"/>
      <c r="GJJ15" s="205"/>
      <c r="GJK15" s="205"/>
      <c r="GJL15" s="205"/>
      <c r="GJM15" s="205"/>
      <c r="GJN15" s="205"/>
      <c r="GJO15" s="205"/>
      <c r="GJP15" s="205"/>
      <c r="GJQ15" s="205"/>
      <c r="GJR15" s="205"/>
      <c r="GJS15" s="205"/>
      <c r="GJT15" s="205"/>
      <c r="GJU15" s="205"/>
      <c r="GJV15" s="205"/>
      <c r="GJW15" s="205"/>
      <c r="GJX15" s="205"/>
      <c r="GJY15" s="205"/>
      <c r="GJZ15" s="205"/>
      <c r="GKA15" s="205"/>
      <c r="GKB15" s="205"/>
      <c r="GKC15" s="205"/>
      <c r="GKD15" s="205"/>
      <c r="GKE15" s="205"/>
      <c r="GKF15" s="205"/>
      <c r="GKG15" s="205"/>
      <c r="GKH15" s="205"/>
      <c r="GKI15" s="205"/>
      <c r="GKJ15" s="205"/>
      <c r="GKK15" s="205"/>
      <c r="GKL15" s="205"/>
      <c r="GKM15" s="205"/>
      <c r="GKN15" s="205"/>
      <c r="GKO15" s="205"/>
      <c r="GKP15" s="205"/>
      <c r="GKQ15" s="205"/>
      <c r="GKR15" s="205"/>
      <c r="GKS15" s="205"/>
      <c r="GKT15" s="205"/>
      <c r="GKU15" s="205"/>
      <c r="GKV15" s="205"/>
      <c r="GKW15" s="205"/>
      <c r="GKX15" s="205"/>
      <c r="GKY15" s="205"/>
      <c r="GKZ15" s="205"/>
      <c r="GLA15" s="205"/>
      <c r="GLB15" s="205"/>
      <c r="GLC15" s="205"/>
      <c r="GLD15" s="205"/>
      <c r="GLE15" s="205"/>
      <c r="GLF15" s="205"/>
      <c r="GLG15" s="205"/>
      <c r="GLH15" s="205"/>
      <c r="GLI15" s="205"/>
      <c r="GLJ15" s="205"/>
      <c r="GLK15" s="205"/>
      <c r="GLL15" s="205"/>
      <c r="GLM15" s="205"/>
      <c r="GLN15" s="205"/>
      <c r="GLO15" s="205"/>
      <c r="GLP15" s="205"/>
      <c r="GLQ15" s="205"/>
      <c r="GLR15" s="205"/>
      <c r="GLS15" s="205"/>
      <c r="GLT15" s="205"/>
      <c r="GLU15" s="205"/>
      <c r="GLV15" s="205"/>
      <c r="GLW15" s="205"/>
      <c r="GLX15" s="205"/>
      <c r="GLY15" s="205"/>
      <c r="GLZ15" s="205"/>
      <c r="GMA15" s="205"/>
      <c r="GMB15" s="205"/>
      <c r="GMC15" s="205"/>
      <c r="GMD15" s="205"/>
      <c r="GME15" s="205"/>
      <c r="GMF15" s="205"/>
      <c r="GMG15" s="205"/>
      <c r="GMH15" s="205"/>
      <c r="GMI15" s="205"/>
      <c r="GMJ15" s="205"/>
      <c r="GMK15" s="205"/>
      <c r="GML15" s="205"/>
      <c r="GMM15" s="205"/>
      <c r="GMN15" s="205"/>
      <c r="GMO15" s="205"/>
      <c r="GMP15" s="205"/>
      <c r="GMQ15" s="205"/>
      <c r="GMR15" s="205"/>
      <c r="GMS15" s="205"/>
      <c r="GMT15" s="205"/>
      <c r="GMU15" s="205"/>
      <c r="GMV15" s="205"/>
      <c r="GMW15" s="205"/>
      <c r="GMX15" s="205"/>
      <c r="GMY15" s="205"/>
      <c r="GMZ15" s="205"/>
      <c r="GNA15" s="205"/>
      <c r="GNB15" s="205"/>
      <c r="GNC15" s="205"/>
      <c r="GND15" s="205"/>
      <c r="GNE15" s="205"/>
      <c r="GNF15" s="205"/>
      <c r="GNG15" s="205"/>
      <c r="GNH15" s="205"/>
      <c r="GNI15" s="205"/>
      <c r="GNJ15" s="205"/>
      <c r="GNK15" s="205"/>
      <c r="GNL15" s="205"/>
      <c r="GNM15" s="205"/>
      <c r="GNN15" s="205"/>
      <c r="GNO15" s="205"/>
      <c r="GNP15" s="205"/>
      <c r="GNQ15" s="205"/>
      <c r="GNR15" s="205"/>
      <c r="GNS15" s="205"/>
      <c r="GNT15" s="205"/>
      <c r="GNU15" s="205"/>
      <c r="GNV15" s="205"/>
      <c r="GNW15" s="205"/>
      <c r="GNX15" s="205"/>
      <c r="GNY15" s="205"/>
      <c r="GNZ15" s="205"/>
      <c r="GOA15" s="205"/>
      <c r="GOH15" s="205"/>
      <c r="GOI15" s="205"/>
      <c r="GOJ15" s="205"/>
      <c r="GOK15" s="205"/>
      <c r="GOL15" s="205"/>
      <c r="GOM15" s="205"/>
      <c r="GON15" s="205"/>
      <c r="GOO15" s="205"/>
      <c r="GOP15" s="205"/>
      <c r="GOQ15" s="205"/>
      <c r="GOR15" s="205"/>
      <c r="GOS15" s="205"/>
      <c r="GOT15" s="205"/>
      <c r="GOU15" s="205"/>
      <c r="GOV15" s="205"/>
      <c r="GOW15" s="205"/>
      <c r="GOX15" s="205"/>
      <c r="GOY15" s="205"/>
      <c r="GOZ15" s="205"/>
      <c r="GPA15" s="205"/>
      <c r="GPB15" s="205"/>
      <c r="GPC15" s="205"/>
      <c r="GPD15" s="205"/>
      <c r="GPE15" s="205"/>
      <c r="GPF15" s="205"/>
      <c r="GPG15" s="205"/>
      <c r="GPH15" s="205"/>
      <c r="GPI15" s="205"/>
      <c r="GPJ15" s="205"/>
      <c r="GPK15" s="205"/>
      <c r="GPL15" s="205"/>
      <c r="GPM15" s="205"/>
      <c r="GPN15" s="205"/>
      <c r="GPO15" s="205"/>
      <c r="GPP15" s="205"/>
      <c r="GPQ15" s="205"/>
      <c r="GPR15" s="205"/>
      <c r="GPS15" s="205"/>
      <c r="GPT15" s="205"/>
      <c r="GPU15" s="205"/>
      <c r="GPV15" s="205"/>
      <c r="GPW15" s="205"/>
      <c r="GPX15" s="205"/>
      <c r="GPY15" s="205"/>
      <c r="GPZ15" s="205"/>
      <c r="GQA15" s="205"/>
      <c r="GQB15" s="205"/>
      <c r="GQC15" s="205"/>
      <c r="GQD15" s="205"/>
      <c r="GQE15" s="205"/>
      <c r="GQF15" s="205"/>
      <c r="GQG15" s="205"/>
      <c r="GQH15" s="205"/>
      <c r="GQI15" s="205"/>
      <c r="GQJ15" s="205"/>
      <c r="GQK15" s="205"/>
      <c r="GQL15" s="205"/>
      <c r="GQM15" s="205"/>
      <c r="GQN15" s="205"/>
      <c r="GQO15" s="205"/>
      <c r="GQP15" s="205"/>
      <c r="GQQ15" s="205"/>
      <c r="GQR15" s="205"/>
      <c r="GQS15" s="205"/>
      <c r="GQT15" s="205"/>
      <c r="GQU15" s="205"/>
      <c r="GQV15" s="205"/>
      <c r="GQW15" s="205"/>
      <c r="GQX15" s="205"/>
      <c r="GQY15" s="205"/>
      <c r="GQZ15" s="205"/>
      <c r="GRA15" s="205"/>
      <c r="GRB15" s="205"/>
      <c r="GRC15" s="205"/>
      <c r="GRD15" s="205"/>
      <c r="GRE15" s="205"/>
      <c r="GRF15" s="205"/>
      <c r="GRG15" s="205"/>
      <c r="GRH15" s="205"/>
      <c r="GRI15" s="205"/>
      <c r="GRJ15" s="205"/>
      <c r="GRK15" s="205"/>
      <c r="GRL15" s="205"/>
      <c r="GRM15" s="205"/>
      <c r="GRN15" s="205"/>
      <c r="GRO15" s="205"/>
      <c r="GRP15" s="205"/>
      <c r="GRQ15" s="205"/>
      <c r="GRR15" s="205"/>
      <c r="GRS15" s="205"/>
      <c r="GRT15" s="205"/>
      <c r="GRU15" s="205"/>
      <c r="GRV15" s="205"/>
      <c r="GRW15" s="205"/>
      <c r="GRX15" s="205"/>
      <c r="GRY15" s="205"/>
      <c r="GRZ15" s="205"/>
      <c r="GSA15" s="205"/>
      <c r="GSB15" s="205"/>
      <c r="GSC15" s="205"/>
      <c r="GSD15" s="205"/>
      <c r="GSE15" s="205"/>
      <c r="GSF15" s="205"/>
      <c r="GSG15" s="205"/>
      <c r="GSH15" s="205"/>
      <c r="GSI15" s="205"/>
      <c r="GSJ15" s="205"/>
      <c r="GSK15" s="205"/>
      <c r="GSL15" s="205"/>
      <c r="GSM15" s="205"/>
      <c r="GSN15" s="205"/>
      <c r="GSO15" s="205"/>
      <c r="GSP15" s="205"/>
      <c r="GSQ15" s="205"/>
      <c r="GSR15" s="205"/>
      <c r="GSS15" s="205"/>
      <c r="GST15" s="205"/>
      <c r="GSU15" s="205"/>
      <c r="GSV15" s="205"/>
      <c r="GSW15" s="205"/>
      <c r="GSX15" s="205"/>
      <c r="GSY15" s="205"/>
      <c r="GSZ15" s="205"/>
      <c r="GTA15" s="205"/>
      <c r="GTB15" s="205"/>
      <c r="GTC15" s="205"/>
      <c r="GTD15" s="205"/>
      <c r="GTE15" s="205"/>
      <c r="GTF15" s="205"/>
      <c r="GTG15" s="205"/>
      <c r="GTH15" s="205"/>
      <c r="GTI15" s="205"/>
      <c r="GTJ15" s="205"/>
      <c r="GTK15" s="205"/>
      <c r="GTL15" s="205"/>
      <c r="GTM15" s="205"/>
      <c r="GTN15" s="205"/>
      <c r="GTO15" s="205"/>
      <c r="GTP15" s="205"/>
      <c r="GTQ15" s="205"/>
      <c r="GTR15" s="205"/>
      <c r="GTS15" s="205"/>
      <c r="GTT15" s="205"/>
      <c r="GTU15" s="205"/>
      <c r="GTV15" s="205"/>
      <c r="GTW15" s="205"/>
      <c r="GTX15" s="205"/>
      <c r="GTY15" s="205"/>
      <c r="GTZ15" s="205"/>
      <c r="GUA15" s="205"/>
      <c r="GUB15" s="205"/>
      <c r="GUC15" s="205"/>
      <c r="GUD15" s="205"/>
      <c r="GUE15" s="205"/>
      <c r="GUF15" s="205"/>
      <c r="GUG15" s="205"/>
      <c r="GUH15" s="205"/>
      <c r="GUI15" s="205"/>
      <c r="GUJ15" s="205"/>
      <c r="GUK15" s="205"/>
      <c r="GUL15" s="205"/>
      <c r="GUM15" s="205"/>
      <c r="GUN15" s="205"/>
      <c r="GUO15" s="205"/>
      <c r="GUP15" s="205"/>
      <c r="GUQ15" s="205"/>
      <c r="GUR15" s="205"/>
      <c r="GUS15" s="205"/>
      <c r="GUT15" s="205"/>
      <c r="GUU15" s="205"/>
      <c r="GUV15" s="205"/>
      <c r="GUW15" s="205"/>
      <c r="GUX15" s="205"/>
      <c r="GUY15" s="205"/>
      <c r="GUZ15" s="205"/>
      <c r="GVA15" s="205"/>
      <c r="GVB15" s="205"/>
      <c r="GVC15" s="205"/>
      <c r="GVD15" s="205"/>
      <c r="GVE15" s="205"/>
      <c r="GVF15" s="205"/>
      <c r="GVG15" s="205"/>
      <c r="GVH15" s="205"/>
      <c r="GVI15" s="205"/>
      <c r="GVJ15" s="205"/>
      <c r="GVK15" s="205"/>
      <c r="GVL15" s="205"/>
      <c r="GVM15" s="205"/>
      <c r="GVN15" s="205"/>
      <c r="GVO15" s="205"/>
      <c r="GVP15" s="205"/>
      <c r="GVQ15" s="205"/>
      <c r="GVR15" s="205"/>
      <c r="GVS15" s="205"/>
      <c r="GVT15" s="205"/>
      <c r="GVU15" s="205"/>
      <c r="GVV15" s="205"/>
      <c r="GVW15" s="205"/>
      <c r="GVX15" s="205"/>
      <c r="GVY15" s="205"/>
      <c r="GVZ15" s="205"/>
      <c r="GWA15" s="205"/>
      <c r="GWB15" s="205"/>
      <c r="GWC15" s="205"/>
      <c r="GWD15" s="205"/>
      <c r="GWE15" s="205"/>
      <c r="GWF15" s="205"/>
      <c r="GWG15" s="205"/>
      <c r="GWH15" s="205"/>
      <c r="GWI15" s="205"/>
      <c r="GWJ15" s="205"/>
      <c r="GWK15" s="205"/>
      <c r="GWL15" s="205"/>
      <c r="GWM15" s="205"/>
      <c r="GWN15" s="205"/>
      <c r="GWO15" s="205"/>
      <c r="GWP15" s="205"/>
      <c r="GWQ15" s="205"/>
      <c r="GWR15" s="205"/>
      <c r="GWS15" s="205"/>
      <c r="GWT15" s="205"/>
      <c r="GWU15" s="205"/>
      <c r="GWV15" s="205"/>
      <c r="GWW15" s="205"/>
      <c r="GWX15" s="205"/>
      <c r="GWY15" s="205"/>
      <c r="GWZ15" s="205"/>
      <c r="GXA15" s="205"/>
      <c r="GXB15" s="205"/>
      <c r="GXC15" s="205"/>
      <c r="GXD15" s="205"/>
      <c r="GXE15" s="205"/>
      <c r="GXF15" s="205"/>
      <c r="GXG15" s="205"/>
      <c r="GXH15" s="205"/>
      <c r="GXI15" s="205"/>
      <c r="GXJ15" s="205"/>
      <c r="GXK15" s="205"/>
      <c r="GXL15" s="205"/>
      <c r="GXM15" s="205"/>
      <c r="GXN15" s="205"/>
      <c r="GXO15" s="205"/>
      <c r="GXP15" s="205"/>
      <c r="GXQ15" s="205"/>
      <c r="GXR15" s="205"/>
      <c r="GXS15" s="205"/>
      <c r="GXT15" s="205"/>
      <c r="GXU15" s="205"/>
      <c r="GXV15" s="205"/>
      <c r="GXW15" s="205"/>
      <c r="GYD15" s="205"/>
      <c r="GYE15" s="205"/>
      <c r="GYF15" s="205"/>
      <c r="GYG15" s="205"/>
      <c r="GYH15" s="205"/>
      <c r="GYI15" s="205"/>
      <c r="GYJ15" s="205"/>
      <c r="GYK15" s="205"/>
      <c r="GYL15" s="205"/>
      <c r="GYM15" s="205"/>
      <c r="GYN15" s="205"/>
      <c r="GYO15" s="205"/>
      <c r="GYP15" s="205"/>
      <c r="GYQ15" s="205"/>
      <c r="GYR15" s="205"/>
      <c r="GYS15" s="205"/>
      <c r="GYT15" s="205"/>
      <c r="GYU15" s="205"/>
      <c r="GYV15" s="205"/>
      <c r="GYW15" s="205"/>
      <c r="GYX15" s="205"/>
      <c r="GYY15" s="205"/>
      <c r="GYZ15" s="205"/>
      <c r="GZA15" s="205"/>
      <c r="GZB15" s="205"/>
      <c r="GZC15" s="205"/>
      <c r="GZD15" s="205"/>
      <c r="GZE15" s="205"/>
      <c r="GZF15" s="205"/>
      <c r="GZG15" s="205"/>
      <c r="GZH15" s="205"/>
      <c r="GZI15" s="205"/>
      <c r="GZJ15" s="205"/>
      <c r="GZK15" s="205"/>
      <c r="GZL15" s="205"/>
      <c r="GZM15" s="205"/>
      <c r="GZN15" s="205"/>
      <c r="GZO15" s="205"/>
      <c r="GZP15" s="205"/>
      <c r="GZQ15" s="205"/>
      <c r="GZR15" s="205"/>
      <c r="GZS15" s="205"/>
      <c r="GZT15" s="205"/>
      <c r="GZU15" s="205"/>
      <c r="GZV15" s="205"/>
      <c r="GZW15" s="205"/>
      <c r="GZX15" s="205"/>
      <c r="GZY15" s="205"/>
      <c r="GZZ15" s="205"/>
      <c r="HAA15" s="205"/>
      <c r="HAB15" s="205"/>
      <c r="HAC15" s="205"/>
      <c r="HAD15" s="205"/>
      <c r="HAE15" s="205"/>
      <c r="HAF15" s="205"/>
      <c r="HAG15" s="205"/>
      <c r="HAH15" s="205"/>
      <c r="HAI15" s="205"/>
      <c r="HAJ15" s="205"/>
      <c r="HAK15" s="205"/>
      <c r="HAL15" s="205"/>
      <c r="HAM15" s="205"/>
      <c r="HAN15" s="205"/>
      <c r="HAO15" s="205"/>
      <c r="HAP15" s="205"/>
      <c r="HAQ15" s="205"/>
      <c r="HAR15" s="205"/>
      <c r="HAS15" s="205"/>
      <c r="HAT15" s="205"/>
      <c r="HAU15" s="205"/>
      <c r="HAV15" s="205"/>
      <c r="HAW15" s="205"/>
      <c r="HAX15" s="205"/>
      <c r="HAY15" s="205"/>
      <c r="HAZ15" s="205"/>
      <c r="HBA15" s="205"/>
      <c r="HBB15" s="205"/>
      <c r="HBC15" s="205"/>
      <c r="HBD15" s="205"/>
      <c r="HBE15" s="205"/>
      <c r="HBF15" s="205"/>
      <c r="HBG15" s="205"/>
      <c r="HBH15" s="205"/>
      <c r="HBI15" s="205"/>
      <c r="HBJ15" s="205"/>
      <c r="HBK15" s="205"/>
      <c r="HBL15" s="205"/>
      <c r="HBM15" s="205"/>
      <c r="HBN15" s="205"/>
      <c r="HBO15" s="205"/>
      <c r="HBP15" s="205"/>
      <c r="HBQ15" s="205"/>
      <c r="HBR15" s="205"/>
      <c r="HBS15" s="205"/>
      <c r="HBT15" s="205"/>
      <c r="HBU15" s="205"/>
      <c r="HBV15" s="205"/>
      <c r="HBW15" s="205"/>
      <c r="HBX15" s="205"/>
      <c r="HBY15" s="205"/>
      <c r="HBZ15" s="205"/>
      <c r="HCA15" s="205"/>
      <c r="HCB15" s="205"/>
      <c r="HCC15" s="205"/>
      <c r="HCD15" s="205"/>
      <c r="HCE15" s="205"/>
      <c r="HCF15" s="205"/>
      <c r="HCG15" s="205"/>
      <c r="HCH15" s="205"/>
      <c r="HCI15" s="205"/>
      <c r="HCJ15" s="205"/>
      <c r="HCK15" s="205"/>
      <c r="HCL15" s="205"/>
      <c r="HCM15" s="205"/>
      <c r="HCN15" s="205"/>
      <c r="HCO15" s="205"/>
      <c r="HCP15" s="205"/>
      <c r="HCQ15" s="205"/>
      <c r="HCR15" s="205"/>
      <c r="HCS15" s="205"/>
      <c r="HCT15" s="205"/>
      <c r="HCU15" s="205"/>
      <c r="HCV15" s="205"/>
      <c r="HCW15" s="205"/>
      <c r="HCX15" s="205"/>
      <c r="HCY15" s="205"/>
      <c r="HCZ15" s="205"/>
      <c r="HDA15" s="205"/>
      <c r="HDB15" s="205"/>
      <c r="HDC15" s="205"/>
      <c r="HDD15" s="205"/>
      <c r="HDE15" s="205"/>
      <c r="HDF15" s="205"/>
      <c r="HDG15" s="205"/>
      <c r="HDH15" s="205"/>
      <c r="HDI15" s="205"/>
      <c r="HDJ15" s="205"/>
      <c r="HDK15" s="205"/>
      <c r="HDL15" s="205"/>
      <c r="HDM15" s="205"/>
      <c r="HDN15" s="205"/>
      <c r="HDO15" s="205"/>
      <c r="HDP15" s="205"/>
      <c r="HDQ15" s="205"/>
      <c r="HDR15" s="205"/>
      <c r="HDS15" s="205"/>
      <c r="HDT15" s="205"/>
      <c r="HDU15" s="205"/>
      <c r="HDV15" s="205"/>
      <c r="HDW15" s="205"/>
      <c r="HDX15" s="205"/>
      <c r="HDY15" s="205"/>
      <c r="HDZ15" s="205"/>
      <c r="HEA15" s="205"/>
      <c r="HEB15" s="205"/>
      <c r="HEC15" s="205"/>
      <c r="HED15" s="205"/>
      <c r="HEE15" s="205"/>
      <c r="HEF15" s="205"/>
      <c r="HEG15" s="205"/>
      <c r="HEH15" s="205"/>
      <c r="HEI15" s="205"/>
      <c r="HEJ15" s="205"/>
      <c r="HEK15" s="205"/>
      <c r="HEL15" s="205"/>
      <c r="HEM15" s="205"/>
      <c r="HEN15" s="205"/>
      <c r="HEO15" s="205"/>
      <c r="HEP15" s="205"/>
      <c r="HEQ15" s="205"/>
      <c r="HER15" s="205"/>
      <c r="HES15" s="205"/>
      <c r="HET15" s="205"/>
      <c r="HEU15" s="205"/>
      <c r="HEV15" s="205"/>
      <c r="HEW15" s="205"/>
      <c r="HEX15" s="205"/>
      <c r="HEY15" s="205"/>
      <c r="HEZ15" s="205"/>
      <c r="HFA15" s="205"/>
      <c r="HFB15" s="205"/>
      <c r="HFC15" s="205"/>
      <c r="HFD15" s="205"/>
      <c r="HFE15" s="205"/>
      <c r="HFF15" s="205"/>
      <c r="HFG15" s="205"/>
      <c r="HFH15" s="205"/>
      <c r="HFI15" s="205"/>
      <c r="HFJ15" s="205"/>
      <c r="HFK15" s="205"/>
      <c r="HFL15" s="205"/>
      <c r="HFM15" s="205"/>
      <c r="HFN15" s="205"/>
      <c r="HFO15" s="205"/>
      <c r="HFP15" s="205"/>
      <c r="HFQ15" s="205"/>
      <c r="HFR15" s="205"/>
      <c r="HFS15" s="205"/>
      <c r="HFT15" s="205"/>
      <c r="HFU15" s="205"/>
      <c r="HFV15" s="205"/>
      <c r="HFW15" s="205"/>
      <c r="HFX15" s="205"/>
      <c r="HFY15" s="205"/>
      <c r="HFZ15" s="205"/>
      <c r="HGA15" s="205"/>
      <c r="HGB15" s="205"/>
      <c r="HGC15" s="205"/>
      <c r="HGD15" s="205"/>
      <c r="HGE15" s="205"/>
      <c r="HGF15" s="205"/>
      <c r="HGG15" s="205"/>
      <c r="HGH15" s="205"/>
      <c r="HGI15" s="205"/>
      <c r="HGJ15" s="205"/>
      <c r="HGK15" s="205"/>
      <c r="HGL15" s="205"/>
      <c r="HGM15" s="205"/>
      <c r="HGN15" s="205"/>
      <c r="HGO15" s="205"/>
      <c r="HGP15" s="205"/>
      <c r="HGQ15" s="205"/>
      <c r="HGR15" s="205"/>
      <c r="HGS15" s="205"/>
      <c r="HGT15" s="205"/>
      <c r="HGU15" s="205"/>
      <c r="HGV15" s="205"/>
      <c r="HGW15" s="205"/>
      <c r="HGX15" s="205"/>
      <c r="HGY15" s="205"/>
      <c r="HGZ15" s="205"/>
      <c r="HHA15" s="205"/>
      <c r="HHB15" s="205"/>
      <c r="HHC15" s="205"/>
      <c r="HHD15" s="205"/>
      <c r="HHE15" s="205"/>
      <c r="HHF15" s="205"/>
      <c r="HHG15" s="205"/>
      <c r="HHH15" s="205"/>
      <c r="HHI15" s="205"/>
      <c r="HHJ15" s="205"/>
      <c r="HHK15" s="205"/>
      <c r="HHL15" s="205"/>
      <c r="HHM15" s="205"/>
      <c r="HHN15" s="205"/>
      <c r="HHO15" s="205"/>
      <c r="HHP15" s="205"/>
      <c r="HHQ15" s="205"/>
      <c r="HHR15" s="205"/>
      <c r="HHS15" s="205"/>
      <c r="HHZ15" s="205"/>
      <c r="HIA15" s="205"/>
      <c r="HIB15" s="205"/>
      <c r="HIC15" s="205"/>
      <c r="HID15" s="205"/>
      <c r="HIE15" s="205"/>
      <c r="HIF15" s="205"/>
      <c r="HIG15" s="205"/>
      <c r="HIH15" s="205"/>
      <c r="HII15" s="205"/>
      <c r="HIJ15" s="205"/>
      <c r="HIK15" s="205"/>
      <c r="HIL15" s="205"/>
      <c r="HIM15" s="205"/>
      <c r="HIN15" s="205"/>
      <c r="HIO15" s="205"/>
      <c r="HIP15" s="205"/>
      <c r="HIQ15" s="205"/>
      <c r="HIR15" s="205"/>
      <c r="HIS15" s="205"/>
      <c r="HIT15" s="205"/>
      <c r="HIU15" s="205"/>
      <c r="HIV15" s="205"/>
      <c r="HIW15" s="205"/>
      <c r="HIX15" s="205"/>
      <c r="HIY15" s="205"/>
      <c r="HIZ15" s="205"/>
      <c r="HJA15" s="205"/>
      <c r="HJB15" s="205"/>
      <c r="HJC15" s="205"/>
      <c r="HJD15" s="205"/>
      <c r="HJE15" s="205"/>
      <c r="HJF15" s="205"/>
      <c r="HJG15" s="205"/>
      <c r="HJH15" s="205"/>
      <c r="HJI15" s="205"/>
      <c r="HJJ15" s="205"/>
      <c r="HJK15" s="205"/>
      <c r="HJL15" s="205"/>
      <c r="HJM15" s="205"/>
      <c r="HJN15" s="205"/>
      <c r="HJO15" s="205"/>
      <c r="HJP15" s="205"/>
      <c r="HJQ15" s="205"/>
      <c r="HJR15" s="205"/>
      <c r="HJS15" s="205"/>
      <c r="HJT15" s="205"/>
      <c r="HJU15" s="205"/>
      <c r="HJV15" s="205"/>
      <c r="HJW15" s="205"/>
      <c r="HJX15" s="205"/>
      <c r="HJY15" s="205"/>
      <c r="HJZ15" s="205"/>
      <c r="HKA15" s="205"/>
      <c r="HKB15" s="205"/>
      <c r="HKC15" s="205"/>
      <c r="HKD15" s="205"/>
      <c r="HKE15" s="205"/>
      <c r="HKF15" s="205"/>
      <c r="HKG15" s="205"/>
      <c r="HKH15" s="205"/>
      <c r="HKI15" s="205"/>
      <c r="HKJ15" s="205"/>
      <c r="HKK15" s="205"/>
      <c r="HKL15" s="205"/>
      <c r="HKM15" s="205"/>
      <c r="HKN15" s="205"/>
      <c r="HKO15" s="205"/>
      <c r="HKP15" s="205"/>
      <c r="HKQ15" s="205"/>
      <c r="HKR15" s="205"/>
      <c r="HKS15" s="205"/>
      <c r="HKT15" s="205"/>
      <c r="HKU15" s="205"/>
      <c r="HKV15" s="205"/>
      <c r="HKW15" s="205"/>
      <c r="HKX15" s="205"/>
      <c r="HKY15" s="205"/>
      <c r="HKZ15" s="205"/>
      <c r="HLA15" s="205"/>
      <c r="HLB15" s="205"/>
      <c r="HLC15" s="205"/>
      <c r="HLD15" s="205"/>
      <c r="HLE15" s="205"/>
      <c r="HLF15" s="205"/>
      <c r="HLG15" s="205"/>
      <c r="HLH15" s="205"/>
      <c r="HLI15" s="205"/>
      <c r="HLJ15" s="205"/>
      <c r="HLK15" s="205"/>
      <c r="HLL15" s="205"/>
      <c r="HLM15" s="205"/>
      <c r="HLN15" s="205"/>
      <c r="HLO15" s="205"/>
      <c r="HLP15" s="205"/>
      <c r="HLQ15" s="205"/>
      <c r="HLR15" s="205"/>
      <c r="HLS15" s="205"/>
      <c r="HLT15" s="205"/>
      <c r="HLU15" s="205"/>
      <c r="HLV15" s="205"/>
      <c r="HLW15" s="205"/>
      <c r="HLX15" s="205"/>
      <c r="HLY15" s="205"/>
      <c r="HLZ15" s="205"/>
      <c r="HMA15" s="205"/>
      <c r="HMB15" s="205"/>
      <c r="HMC15" s="205"/>
      <c r="HMD15" s="205"/>
      <c r="HME15" s="205"/>
      <c r="HMF15" s="205"/>
      <c r="HMG15" s="205"/>
      <c r="HMH15" s="205"/>
      <c r="HMI15" s="205"/>
      <c r="HMJ15" s="205"/>
      <c r="HMK15" s="205"/>
      <c r="HML15" s="205"/>
      <c r="HMM15" s="205"/>
      <c r="HMN15" s="205"/>
      <c r="HMO15" s="205"/>
      <c r="HMP15" s="205"/>
      <c r="HMQ15" s="205"/>
      <c r="HMR15" s="205"/>
      <c r="HMS15" s="205"/>
      <c r="HMT15" s="205"/>
      <c r="HMU15" s="205"/>
      <c r="HMV15" s="205"/>
      <c r="HMW15" s="205"/>
      <c r="HMX15" s="205"/>
      <c r="HMY15" s="205"/>
      <c r="HMZ15" s="205"/>
      <c r="HNA15" s="205"/>
      <c r="HNB15" s="205"/>
      <c r="HNC15" s="205"/>
      <c r="HND15" s="205"/>
      <c r="HNE15" s="205"/>
      <c r="HNF15" s="205"/>
      <c r="HNG15" s="205"/>
      <c r="HNH15" s="205"/>
      <c r="HNI15" s="205"/>
      <c r="HNJ15" s="205"/>
      <c r="HNK15" s="205"/>
      <c r="HNL15" s="205"/>
      <c r="HNM15" s="205"/>
      <c r="HNN15" s="205"/>
      <c r="HNO15" s="205"/>
      <c r="HNP15" s="205"/>
      <c r="HNQ15" s="205"/>
      <c r="HNR15" s="205"/>
      <c r="HNS15" s="205"/>
      <c r="HNT15" s="205"/>
      <c r="HNU15" s="205"/>
      <c r="HNV15" s="205"/>
      <c r="HNW15" s="205"/>
      <c r="HNX15" s="205"/>
      <c r="HNY15" s="205"/>
      <c r="HNZ15" s="205"/>
      <c r="HOA15" s="205"/>
      <c r="HOB15" s="205"/>
      <c r="HOC15" s="205"/>
      <c r="HOD15" s="205"/>
      <c r="HOE15" s="205"/>
      <c r="HOF15" s="205"/>
      <c r="HOG15" s="205"/>
      <c r="HOH15" s="205"/>
      <c r="HOI15" s="205"/>
      <c r="HOJ15" s="205"/>
      <c r="HOK15" s="205"/>
      <c r="HOL15" s="205"/>
      <c r="HOM15" s="205"/>
      <c r="HON15" s="205"/>
      <c r="HOO15" s="205"/>
      <c r="HOP15" s="205"/>
      <c r="HOQ15" s="205"/>
      <c r="HOR15" s="205"/>
      <c r="HOS15" s="205"/>
      <c r="HOT15" s="205"/>
      <c r="HOU15" s="205"/>
      <c r="HOV15" s="205"/>
      <c r="HOW15" s="205"/>
      <c r="HOX15" s="205"/>
      <c r="HOY15" s="205"/>
      <c r="HOZ15" s="205"/>
      <c r="HPA15" s="205"/>
      <c r="HPB15" s="205"/>
      <c r="HPC15" s="205"/>
      <c r="HPD15" s="205"/>
      <c r="HPE15" s="205"/>
      <c r="HPF15" s="205"/>
      <c r="HPG15" s="205"/>
      <c r="HPH15" s="205"/>
      <c r="HPI15" s="205"/>
      <c r="HPJ15" s="205"/>
      <c r="HPK15" s="205"/>
      <c r="HPL15" s="205"/>
      <c r="HPM15" s="205"/>
      <c r="HPN15" s="205"/>
      <c r="HPO15" s="205"/>
      <c r="HPP15" s="205"/>
      <c r="HPQ15" s="205"/>
      <c r="HPR15" s="205"/>
      <c r="HPS15" s="205"/>
      <c r="HPT15" s="205"/>
      <c r="HPU15" s="205"/>
      <c r="HPV15" s="205"/>
      <c r="HPW15" s="205"/>
      <c r="HPX15" s="205"/>
      <c r="HPY15" s="205"/>
      <c r="HPZ15" s="205"/>
      <c r="HQA15" s="205"/>
      <c r="HQB15" s="205"/>
      <c r="HQC15" s="205"/>
      <c r="HQD15" s="205"/>
      <c r="HQE15" s="205"/>
      <c r="HQF15" s="205"/>
      <c r="HQG15" s="205"/>
      <c r="HQH15" s="205"/>
      <c r="HQI15" s="205"/>
      <c r="HQJ15" s="205"/>
      <c r="HQK15" s="205"/>
      <c r="HQL15" s="205"/>
      <c r="HQM15" s="205"/>
      <c r="HQN15" s="205"/>
      <c r="HQO15" s="205"/>
      <c r="HQP15" s="205"/>
      <c r="HQQ15" s="205"/>
      <c r="HQR15" s="205"/>
      <c r="HQS15" s="205"/>
      <c r="HQT15" s="205"/>
      <c r="HQU15" s="205"/>
      <c r="HQV15" s="205"/>
      <c r="HQW15" s="205"/>
      <c r="HQX15" s="205"/>
      <c r="HQY15" s="205"/>
      <c r="HQZ15" s="205"/>
      <c r="HRA15" s="205"/>
      <c r="HRB15" s="205"/>
      <c r="HRC15" s="205"/>
      <c r="HRD15" s="205"/>
      <c r="HRE15" s="205"/>
      <c r="HRF15" s="205"/>
      <c r="HRG15" s="205"/>
      <c r="HRH15" s="205"/>
      <c r="HRI15" s="205"/>
      <c r="HRJ15" s="205"/>
      <c r="HRK15" s="205"/>
      <c r="HRL15" s="205"/>
      <c r="HRM15" s="205"/>
      <c r="HRN15" s="205"/>
      <c r="HRO15" s="205"/>
      <c r="HRV15" s="205"/>
      <c r="HRW15" s="205"/>
      <c r="HRX15" s="205"/>
      <c r="HRY15" s="205"/>
      <c r="HRZ15" s="205"/>
      <c r="HSA15" s="205"/>
      <c r="HSB15" s="205"/>
      <c r="HSC15" s="205"/>
      <c r="HSD15" s="205"/>
      <c r="HSE15" s="205"/>
      <c r="HSF15" s="205"/>
      <c r="HSG15" s="205"/>
      <c r="HSH15" s="205"/>
      <c r="HSI15" s="205"/>
      <c r="HSJ15" s="205"/>
      <c r="HSK15" s="205"/>
      <c r="HSL15" s="205"/>
      <c r="HSM15" s="205"/>
      <c r="HSN15" s="205"/>
      <c r="HSO15" s="205"/>
      <c r="HSP15" s="205"/>
      <c r="HSQ15" s="205"/>
      <c r="HSR15" s="205"/>
      <c r="HSS15" s="205"/>
      <c r="HST15" s="205"/>
      <c r="HSU15" s="205"/>
      <c r="HSV15" s="205"/>
      <c r="HSW15" s="205"/>
      <c r="HSX15" s="205"/>
      <c r="HSY15" s="205"/>
      <c r="HSZ15" s="205"/>
      <c r="HTA15" s="205"/>
      <c r="HTB15" s="205"/>
      <c r="HTC15" s="205"/>
      <c r="HTD15" s="205"/>
      <c r="HTE15" s="205"/>
      <c r="HTF15" s="205"/>
      <c r="HTG15" s="205"/>
      <c r="HTH15" s="205"/>
      <c r="HTI15" s="205"/>
      <c r="HTJ15" s="205"/>
      <c r="HTK15" s="205"/>
      <c r="HTL15" s="205"/>
      <c r="HTM15" s="205"/>
      <c r="HTN15" s="205"/>
      <c r="HTO15" s="205"/>
      <c r="HTP15" s="205"/>
      <c r="HTQ15" s="205"/>
      <c r="HTR15" s="205"/>
      <c r="HTS15" s="205"/>
      <c r="HTT15" s="205"/>
      <c r="HTU15" s="205"/>
      <c r="HTV15" s="205"/>
      <c r="HTW15" s="205"/>
      <c r="HTX15" s="205"/>
      <c r="HTY15" s="205"/>
      <c r="HTZ15" s="205"/>
      <c r="HUA15" s="205"/>
      <c r="HUB15" s="205"/>
      <c r="HUC15" s="205"/>
      <c r="HUD15" s="205"/>
      <c r="HUE15" s="205"/>
      <c r="HUF15" s="205"/>
      <c r="HUG15" s="205"/>
      <c r="HUH15" s="205"/>
      <c r="HUI15" s="205"/>
      <c r="HUJ15" s="205"/>
      <c r="HUK15" s="205"/>
      <c r="HUL15" s="205"/>
      <c r="HUM15" s="205"/>
      <c r="HUN15" s="205"/>
      <c r="HUO15" s="205"/>
      <c r="HUP15" s="205"/>
      <c r="HUQ15" s="205"/>
      <c r="HUR15" s="205"/>
      <c r="HUS15" s="205"/>
      <c r="HUT15" s="205"/>
      <c r="HUU15" s="205"/>
      <c r="HUV15" s="205"/>
      <c r="HUW15" s="205"/>
      <c r="HUX15" s="205"/>
      <c r="HUY15" s="205"/>
      <c r="HUZ15" s="205"/>
      <c r="HVA15" s="205"/>
      <c r="HVB15" s="205"/>
      <c r="HVC15" s="205"/>
      <c r="HVD15" s="205"/>
      <c r="HVE15" s="205"/>
      <c r="HVF15" s="205"/>
      <c r="HVG15" s="205"/>
      <c r="HVH15" s="205"/>
      <c r="HVI15" s="205"/>
      <c r="HVJ15" s="205"/>
      <c r="HVK15" s="205"/>
      <c r="HVL15" s="205"/>
      <c r="HVM15" s="205"/>
      <c r="HVN15" s="205"/>
      <c r="HVO15" s="205"/>
      <c r="HVP15" s="205"/>
      <c r="HVQ15" s="205"/>
      <c r="HVR15" s="205"/>
      <c r="HVS15" s="205"/>
      <c r="HVT15" s="205"/>
      <c r="HVU15" s="205"/>
      <c r="HVV15" s="205"/>
      <c r="HVW15" s="205"/>
      <c r="HVX15" s="205"/>
      <c r="HVY15" s="205"/>
      <c r="HVZ15" s="205"/>
      <c r="HWA15" s="205"/>
      <c r="HWB15" s="205"/>
      <c r="HWC15" s="205"/>
      <c r="HWD15" s="205"/>
      <c r="HWE15" s="205"/>
      <c r="HWF15" s="205"/>
      <c r="HWG15" s="205"/>
      <c r="HWH15" s="205"/>
      <c r="HWI15" s="205"/>
      <c r="HWJ15" s="205"/>
      <c r="HWK15" s="205"/>
      <c r="HWL15" s="205"/>
      <c r="HWM15" s="205"/>
      <c r="HWN15" s="205"/>
      <c r="HWO15" s="205"/>
      <c r="HWP15" s="205"/>
      <c r="HWQ15" s="205"/>
      <c r="HWR15" s="205"/>
      <c r="HWS15" s="205"/>
      <c r="HWT15" s="205"/>
      <c r="HWU15" s="205"/>
      <c r="HWV15" s="205"/>
      <c r="HWW15" s="205"/>
      <c r="HWX15" s="205"/>
      <c r="HWY15" s="205"/>
      <c r="HWZ15" s="205"/>
      <c r="HXA15" s="205"/>
      <c r="HXB15" s="205"/>
      <c r="HXC15" s="205"/>
      <c r="HXD15" s="205"/>
      <c r="HXE15" s="205"/>
      <c r="HXF15" s="205"/>
      <c r="HXG15" s="205"/>
      <c r="HXH15" s="205"/>
      <c r="HXI15" s="205"/>
      <c r="HXJ15" s="205"/>
      <c r="HXK15" s="205"/>
      <c r="HXL15" s="205"/>
      <c r="HXM15" s="205"/>
      <c r="HXN15" s="205"/>
      <c r="HXO15" s="205"/>
      <c r="HXP15" s="205"/>
      <c r="HXQ15" s="205"/>
      <c r="HXR15" s="205"/>
      <c r="HXS15" s="205"/>
      <c r="HXT15" s="205"/>
      <c r="HXU15" s="205"/>
      <c r="HXV15" s="205"/>
      <c r="HXW15" s="205"/>
      <c r="HXX15" s="205"/>
      <c r="HXY15" s="205"/>
      <c r="HXZ15" s="205"/>
      <c r="HYA15" s="205"/>
      <c r="HYB15" s="205"/>
      <c r="HYC15" s="205"/>
      <c r="HYD15" s="205"/>
      <c r="HYE15" s="205"/>
      <c r="HYF15" s="205"/>
      <c r="HYG15" s="205"/>
      <c r="HYH15" s="205"/>
      <c r="HYI15" s="205"/>
      <c r="HYJ15" s="205"/>
      <c r="HYK15" s="205"/>
      <c r="HYL15" s="205"/>
      <c r="HYM15" s="205"/>
      <c r="HYN15" s="205"/>
      <c r="HYO15" s="205"/>
      <c r="HYP15" s="205"/>
      <c r="HYQ15" s="205"/>
      <c r="HYR15" s="205"/>
      <c r="HYS15" s="205"/>
      <c r="HYT15" s="205"/>
      <c r="HYU15" s="205"/>
      <c r="HYV15" s="205"/>
      <c r="HYW15" s="205"/>
      <c r="HYX15" s="205"/>
      <c r="HYY15" s="205"/>
      <c r="HYZ15" s="205"/>
      <c r="HZA15" s="205"/>
      <c r="HZB15" s="205"/>
      <c r="HZC15" s="205"/>
      <c r="HZD15" s="205"/>
      <c r="HZE15" s="205"/>
      <c r="HZF15" s="205"/>
      <c r="HZG15" s="205"/>
      <c r="HZH15" s="205"/>
      <c r="HZI15" s="205"/>
      <c r="HZJ15" s="205"/>
      <c r="HZK15" s="205"/>
      <c r="HZL15" s="205"/>
      <c r="HZM15" s="205"/>
      <c r="HZN15" s="205"/>
      <c r="HZO15" s="205"/>
      <c r="HZP15" s="205"/>
      <c r="HZQ15" s="205"/>
      <c r="HZR15" s="205"/>
      <c r="HZS15" s="205"/>
      <c r="HZT15" s="205"/>
      <c r="HZU15" s="205"/>
      <c r="HZV15" s="205"/>
      <c r="HZW15" s="205"/>
      <c r="HZX15" s="205"/>
      <c r="HZY15" s="205"/>
      <c r="HZZ15" s="205"/>
      <c r="IAA15" s="205"/>
      <c r="IAB15" s="205"/>
      <c r="IAC15" s="205"/>
      <c r="IAD15" s="205"/>
      <c r="IAE15" s="205"/>
      <c r="IAF15" s="205"/>
      <c r="IAG15" s="205"/>
      <c r="IAH15" s="205"/>
      <c r="IAI15" s="205"/>
      <c r="IAJ15" s="205"/>
      <c r="IAK15" s="205"/>
      <c r="IAL15" s="205"/>
      <c r="IAM15" s="205"/>
      <c r="IAN15" s="205"/>
      <c r="IAO15" s="205"/>
      <c r="IAP15" s="205"/>
      <c r="IAQ15" s="205"/>
      <c r="IAR15" s="205"/>
      <c r="IAS15" s="205"/>
      <c r="IAT15" s="205"/>
      <c r="IAU15" s="205"/>
      <c r="IAV15" s="205"/>
      <c r="IAW15" s="205"/>
      <c r="IAX15" s="205"/>
      <c r="IAY15" s="205"/>
      <c r="IAZ15" s="205"/>
      <c r="IBA15" s="205"/>
      <c r="IBB15" s="205"/>
      <c r="IBC15" s="205"/>
      <c r="IBD15" s="205"/>
      <c r="IBE15" s="205"/>
      <c r="IBF15" s="205"/>
      <c r="IBG15" s="205"/>
      <c r="IBH15" s="205"/>
      <c r="IBI15" s="205"/>
      <c r="IBJ15" s="205"/>
      <c r="IBK15" s="205"/>
      <c r="IBR15" s="205"/>
      <c r="IBS15" s="205"/>
      <c r="IBT15" s="205"/>
      <c r="IBU15" s="205"/>
      <c r="IBV15" s="205"/>
      <c r="IBW15" s="205"/>
      <c r="IBX15" s="205"/>
      <c r="IBY15" s="205"/>
      <c r="IBZ15" s="205"/>
      <c r="ICA15" s="205"/>
      <c r="ICB15" s="205"/>
      <c r="ICC15" s="205"/>
      <c r="ICD15" s="205"/>
      <c r="ICE15" s="205"/>
      <c r="ICF15" s="205"/>
      <c r="ICG15" s="205"/>
      <c r="ICH15" s="205"/>
      <c r="ICI15" s="205"/>
      <c r="ICJ15" s="205"/>
      <c r="ICK15" s="205"/>
      <c r="ICL15" s="205"/>
      <c r="ICM15" s="205"/>
      <c r="ICN15" s="205"/>
      <c r="ICO15" s="205"/>
      <c r="ICP15" s="205"/>
      <c r="ICQ15" s="205"/>
      <c r="ICR15" s="205"/>
      <c r="ICS15" s="205"/>
      <c r="ICT15" s="205"/>
      <c r="ICU15" s="205"/>
      <c r="ICV15" s="205"/>
      <c r="ICW15" s="205"/>
      <c r="ICX15" s="205"/>
      <c r="ICY15" s="205"/>
      <c r="ICZ15" s="205"/>
      <c r="IDA15" s="205"/>
      <c r="IDB15" s="205"/>
      <c r="IDC15" s="205"/>
      <c r="IDD15" s="205"/>
      <c r="IDE15" s="205"/>
      <c r="IDF15" s="205"/>
      <c r="IDG15" s="205"/>
      <c r="IDH15" s="205"/>
      <c r="IDI15" s="205"/>
      <c r="IDJ15" s="205"/>
      <c r="IDK15" s="205"/>
      <c r="IDL15" s="205"/>
      <c r="IDM15" s="205"/>
      <c r="IDN15" s="205"/>
      <c r="IDO15" s="205"/>
      <c r="IDP15" s="205"/>
      <c r="IDQ15" s="205"/>
      <c r="IDR15" s="205"/>
      <c r="IDS15" s="205"/>
      <c r="IDT15" s="205"/>
      <c r="IDU15" s="205"/>
      <c r="IDV15" s="205"/>
      <c r="IDW15" s="205"/>
      <c r="IDX15" s="205"/>
      <c r="IDY15" s="205"/>
      <c r="IDZ15" s="205"/>
      <c r="IEA15" s="205"/>
      <c r="IEB15" s="205"/>
      <c r="IEC15" s="205"/>
      <c r="IED15" s="205"/>
      <c r="IEE15" s="205"/>
      <c r="IEF15" s="205"/>
      <c r="IEG15" s="205"/>
      <c r="IEH15" s="205"/>
      <c r="IEI15" s="205"/>
      <c r="IEJ15" s="205"/>
      <c r="IEK15" s="205"/>
      <c r="IEL15" s="205"/>
      <c r="IEM15" s="205"/>
      <c r="IEN15" s="205"/>
      <c r="IEO15" s="205"/>
      <c r="IEP15" s="205"/>
      <c r="IEQ15" s="205"/>
      <c r="IER15" s="205"/>
      <c r="IES15" s="205"/>
      <c r="IET15" s="205"/>
      <c r="IEU15" s="205"/>
      <c r="IEV15" s="205"/>
      <c r="IEW15" s="205"/>
      <c r="IEX15" s="205"/>
      <c r="IEY15" s="205"/>
      <c r="IEZ15" s="205"/>
      <c r="IFA15" s="205"/>
      <c r="IFB15" s="205"/>
      <c r="IFC15" s="205"/>
      <c r="IFD15" s="205"/>
      <c r="IFE15" s="205"/>
      <c r="IFF15" s="205"/>
      <c r="IFG15" s="205"/>
      <c r="IFH15" s="205"/>
      <c r="IFI15" s="205"/>
      <c r="IFJ15" s="205"/>
      <c r="IFK15" s="205"/>
      <c r="IFL15" s="205"/>
      <c r="IFM15" s="205"/>
      <c r="IFN15" s="205"/>
      <c r="IFO15" s="205"/>
      <c r="IFP15" s="205"/>
      <c r="IFQ15" s="205"/>
      <c r="IFR15" s="205"/>
      <c r="IFS15" s="205"/>
      <c r="IFT15" s="205"/>
      <c r="IFU15" s="205"/>
      <c r="IFV15" s="205"/>
      <c r="IFW15" s="205"/>
      <c r="IFX15" s="205"/>
      <c r="IFY15" s="205"/>
      <c r="IFZ15" s="205"/>
      <c r="IGA15" s="205"/>
      <c r="IGB15" s="205"/>
      <c r="IGC15" s="205"/>
      <c r="IGD15" s="205"/>
      <c r="IGE15" s="205"/>
      <c r="IGF15" s="205"/>
      <c r="IGG15" s="205"/>
      <c r="IGH15" s="205"/>
      <c r="IGI15" s="205"/>
      <c r="IGJ15" s="205"/>
      <c r="IGK15" s="205"/>
      <c r="IGL15" s="205"/>
      <c r="IGM15" s="205"/>
      <c r="IGN15" s="205"/>
      <c r="IGO15" s="205"/>
      <c r="IGP15" s="205"/>
      <c r="IGQ15" s="205"/>
      <c r="IGR15" s="205"/>
      <c r="IGS15" s="205"/>
      <c r="IGT15" s="205"/>
      <c r="IGU15" s="205"/>
      <c r="IGV15" s="205"/>
      <c r="IGW15" s="205"/>
      <c r="IGX15" s="205"/>
      <c r="IGY15" s="205"/>
      <c r="IGZ15" s="205"/>
      <c r="IHA15" s="205"/>
      <c r="IHB15" s="205"/>
      <c r="IHC15" s="205"/>
      <c r="IHD15" s="205"/>
      <c r="IHE15" s="205"/>
      <c r="IHF15" s="205"/>
      <c r="IHG15" s="205"/>
      <c r="IHH15" s="205"/>
      <c r="IHI15" s="205"/>
      <c r="IHJ15" s="205"/>
      <c r="IHK15" s="205"/>
      <c r="IHL15" s="205"/>
      <c r="IHM15" s="205"/>
      <c r="IHN15" s="205"/>
      <c r="IHO15" s="205"/>
      <c r="IHP15" s="205"/>
      <c r="IHQ15" s="205"/>
      <c r="IHR15" s="205"/>
      <c r="IHS15" s="205"/>
      <c r="IHT15" s="205"/>
      <c r="IHU15" s="205"/>
      <c r="IHV15" s="205"/>
      <c r="IHW15" s="205"/>
      <c r="IHX15" s="205"/>
      <c r="IHY15" s="205"/>
      <c r="IHZ15" s="205"/>
      <c r="IIA15" s="205"/>
      <c r="IIB15" s="205"/>
      <c r="IIC15" s="205"/>
      <c r="IID15" s="205"/>
      <c r="IIE15" s="205"/>
      <c r="IIF15" s="205"/>
      <c r="IIG15" s="205"/>
      <c r="IIH15" s="205"/>
      <c r="III15" s="205"/>
      <c r="IIJ15" s="205"/>
      <c r="IIK15" s="205"/>
      <c r="IIL15" s="205"/>
      <c r="IIM15" s="205"/>
      <c r="IIN15" s="205"/>
      <c r="IIO15" s="205"/>
      <c r="IIP15" s="205"/>
      <c r="IIQ15" s="205"/>
      <c r="IIR15" s="205"/>
      <c r="IIS15" s="205"/>
      <c r="IIT15" s="205"/>
      <c r="IIU15" s="205"/>
      <c r="IIV15" s="205"/>
      <c r="IIW15" s="205"/>
      <c r="IIX15" s="205"/>
      <c r="IIY15" s="205"/>
      <c r="IIZ15" s="205"/>
      <c r="IJA15" s="205"/>
      <c r="IJB15" s="205"/>
      <c r="IJC15" s="205"/>
      <c r="IJD15" s="205"/>
      <c r="IJE15" s="205"/>
      <c r="IJF15" s="205"/>
      <c r="IJG15" s="205"/>
      <c r="IJH15" s="205"/>
      <c r="IJI15" s="205"/>
      <c r="IJJ15" s="205"/>
      <c r="IJK15" s="205"/>
      <c r="IJL15" s="205"/>
      <c r="IJM15" s="205"/>
      <c r="IJN15" s="205"/>
      <c r="IJO15" s="205"/>
      <c r="IJP15" s="205"/>
      <c r="IJQ15" s="205"/>
      <c r="IJR15" s="205"/>
      <c r="IJS15" s="205"/>
      <c r="IJT15" s="205"/>
      <c r="IJU15" s="205"/>
      <c r="IJV15" s="205"/>
      <c r="IJW15" s="205"/>
      <c r="IJX15" s="205"/>
      <c r="IJY15" s="205"/>
      <c r="IJZ15" s="205"/>
      <c r="IKA15" s="205"/>
      <c r="IKB15" s="205"/>
      <c r="IKC15" s="205"/>
      <c r="IKD15" s="205"/>
      <c r="IKE15" s="205"/>
      <c r="IKF15" s="205"/>
      <c r="IKG15" s="205"/>
      <c r="IKH15" s="205"/>
      <c r="IKI15" s="205"/>
      <c r="IKJ15" s="205"/>
      <c r="IKK15" s="205"/>
      <c r="IKL15" s="205"/>
      <c r="IKM15" s="205"/>
      <c r="IKN15" s="205"/>
      <c r="IKO15" s="205"/>
      <c r="IKP15" s="205"/>
      <c r="IKQ15" s="205"/>
      <c r="IKR15" s="205"/>
      <c r="IKS15" s="205"/>
      <c r="IKT15" s="205"/>
      <c r="IKU15" s="205"/>
      <c r="IKV15" s="205"/>
      <c r="IKW15" s="205"/>
      <c r="IKX15" s="205"/>
      <c r="IKY15" s="205"/>
      <c r="IKZ15" s="205"/>
      <c r="ILA15" s="205"/>
      <c r="ILB15" s="205"/>
      <c r="ILC15" s="205"/>
      <c r="ILD15" s="205"/>
      <c r="ILE15" s="205"/>
      <c r="ILF15" s="205"/>
      <c r="ILG15" s="205"/>
      <c r="ILN15" s="205"/>
      <c r="ILO15" s="205"/>
      <c r="ILP15" s="205"/>
      <c r="ILQ15" s="205"/>
      <c r="ILR15" s="205"/>
      <c r="ILS15" s="205"/>
      <c r="ILT15" s="205"/>
      <c r="ILU15" s="205"/>
      <c r="ILV15" s="205"/>
      <c r="ILW15" s="205"/>
      <c r="ILX15" s="205"/>
      <c r="ILY15" s="205"/>
      <c r="ILZ15" s="205"/>
      <c r="IMA15" s="205"/>
      <c r="IMB15" s="205"/>
      <c r="IMC15" s="205"/>
      <c r="IMD15" s="205"/>
      <c r="IME15" s="205"/>
      <c r="IMF15" s="205"/>
      <c r="IMG15" s="205"/>
      <c r="IMH15" s="205"/>
      <c r="IMI15" s="205"/>
      <c r="IMJ15" s="205"/>
      <c r="IMK15" s="205"/>
      <c r="IML15" s="205"/>
      <c r="IMM15" s="205"/>
      <c r="IMN15" s="205"/>
      <c r="IMO15" s="205"/>
      <c r="IMP15" s="205"/>
      <c r="IMQ15" s="205"/>
      <c r="IMR15" s="205"/>
      <c r="IMS15" s="205"/>
      <c r="IMT15" s="205"/>
      <c r="IMU15" s="205"/>
      <c r="IMV15" s="205"/>
      <c r="IMW15" s="205"/>
      <c r="IMX15" s="205"/>
      <c r="IMY15" s="205"/>
      <c r="IMZ15" s="205"/>
      <c r="INA15" s="205"/>
      <c r="INB15" s="205"/>
      <c r="INC15" s="205"/>
      <c r="IND15" s="205"/>
      <c r="INE15" s="205"/>
      <c r="INF15" s="205"/>
      <c r="ING15" s="205"/>
      <c r="INH15" s="205"/>
      <c r="INI15" s="205"/>
      <c r="INJ15" s="205"/>
      <c r="INK15" s="205"/>
      <c r="INL15" s="205"/>
      <c r="INM15" s="205"/>
      <c r="INN15" s="205"/>
      <c r="INO15" s="205"/>
      <c r="INP15" s="205"/>
      <c r="INQ15" s="205"/>
      <c r="INR15" s="205"/>
      <c r="INS15" s="205"/>
      <c r="INT15" s="205"/>
      <c r="INU15" s="205"/>
      <c r="INV15" s="205"/>
      <c r="INW15" s="205"/>
      <c r="INX15" s="205"/>
      <c r="INY15" s="205"/>
      <c r="INZ15" s="205"/>
      <c r="IOA15" s="205"/>
      <c r="IOB15" s="205"/>
      <c r="IOC15" s="205"/>
      <c r="IOD15" s="205"/>
      <c r="IOE15" s="205"/>
      <c r="IOF15" s="205"/>
      <c r="IOG15" s="205"/>
      <c r="IOH15" s="205"/>
      <c r="IOI15" s="205"/>
      <c r="IOJ15" s="205"/>
      <c r="IOK15" s="205"/>
      <c r="IOL15" s="205"/>
      <c r="IOM15" s="205"/>
      <c r="ION15" s="205"/>
      <c r="IOO15" s="205"/>
      <c r="IOP15" s="205"/>
      <c r="IOQ15" s="205"/>
      <c r="IOR15" s="205"/>
      <c r="IOS15" s="205"/>
      <c r="IOT15" s="205"/>
      <c r="IOU15" s="205"/>
      <c r="IOV15" s="205"/>
      <c r="IOW15" s="205"/>
      <c r="IOX15" s="205"/>
      <c r="IOY15" s="205"/>
      <c r="IOZ15" s="205"/>
      <c r="IPA15" s="205"/>
      <c r="IPB15" s="205"/>
      <c r="IPC15" s="205"/>
      <c r="IPD15" s="205"/>
      <c r="IPE15" s="205"/>
      <c r="IPF15" s="205"/>
      <c r="IPG15" s="205"/>
      <c r="IPH15" s="205"/>
      <c r="IPI15" s="205"/>
      <c r="IPJ15" s="205"/>
      <c r="IPK15" s="205"/>
      <c r="IPL15" s="205"/>
      <c r="IPM15" s="205"/>
      <c r="IPN15" s="205"/>
      <c r="IPO15" s="205"/>
      <c r="IPP15" s="205"/>
      <c r="IPQ15" s="205"/>
      <c r="IPR15" s="205"/>
      <c r="IPS15" s="205"/>
      <c r="IPT15" s="205"/>
      <c r="IPU15" s="205"/>
      <c r="IPV15" s="205"/>
      <c r="IPW15" s="205"/>
      <c r="IPX15" s="205"/>
      <c r="IPY15" s="205"/>
      <c r="IPZ15" s="205"/>
      <c r="IQA15" s="205"/>
      <c r="IQB15" s="205"/>
      <c r="IQC15" s="205"/>
      <c r="IQD15" s="205"/>
      <c r="IQE15" s="205"/>
      <c r="IQF15" s="205"/>
      <c r="IQG15" s="205"/>
      <c r="IQH15" s="205"/>
      <c r="IQI15" s="205"/>
      <c r="IQJ15" s="205"/>
      <c r="IQK15" s="205"/>
      <c r="IQL15" s="205"/>
      <c r="IQM15" s="205"/>
      <c r="IQN15" s="205"/>
      <c r="IQO15" s="205"/>
      <c r="IQP15" s="205"/>
      <c r="IQQ15" s="205"/>
      <c r="IQR15" s="205"/>
      <c r="IQS15" s="205"/>
      <c r="IQT15" s="205"/>
      <c r="IQU15" s="205"/>
      <c r="IQV15" s="205"/>
      <c r="IQW15" s="205"/>
      <c r="IQX15" s="205"/>
      <c r="IQY15" s="205"/>
      <c r="IQZ15" s="205"/>
      <c r="IRA15" s="205"/>
      <c r="IRB15" s="205"/>
      <c r="IRC15" s="205"/>
      <c r="IRD15" s="205"/>
      <c r="IRE15" s="205"/>
      <c r="IRF15" s="205"/>
      <c r="IRG15" s="205"/>
      <c r="IRH15" s="205"/>
      <c r="IRI15" s="205"/>
      <c r="IRJ15" s="205"/>
      <c r="IRK15" s="205"/>
      <c r="IRL15" s="205"/>
      <c r="IRM15" s="205"/>
      <c r="IRN15" s="205"/>
      <c r="IRO15" s="205"/>
      <c r="IRP15" s="205"/>
      <c r="IRQ15" s="205"/>
      <c r="IRR15" s="205"/>
      <c r="IRS15" s="205"/>
      <c r="IRT15" s="205"/>
      <c r="IRU15" s="205"/>
      <c r="IRV15" s="205"/>
      <c r="IRW15" s="205"/>
      <c r="IRX15" s="205"/>
      <c r="IRY15" s="205"/>
      <c r="IRZ15" s="205"/>
      <c r="ISA15" s="205"/>
      <c r="ISB15" s="205"/>
      <c r="ISC15" s="205"/>
      <c r="ISD15" s="205"/>
      <c r="ISE15" s="205"/>
      <c r="ISF15" s="205"/>
      <c r="ISG15" s="205"/>
      <c r="ISH15" s="205"/>
      <c r="ISI15" s="205"/>
      <c r="ISJ15" s="205"/>
      <c r="ISK15" s="205"/>
      <c r="ISL15" s="205"/>
      <c r="ISM15" s="205"/>
      <c r="ISN15" s="205"/>
      <c r="ISO15" s="205"/>
      <c r="ISP15" s="205"/>
      <c r="ISQ15" s="205"/>
      <c r="ISR15" s="205"/>
      <c r="ISS15" s="205"/>
      <c r="IST15" s="205"/>
      <c r="ISU15" s="205"/>
      <c r="ISV15" s="205"/>
      <c r="ISW15" s="205"/>
      <c r="ISX15" s="205"/>
      <c r="ISY15" s="205"/>
      <c r="ISZ15" s="205"/>
      <c r="ITA15" s="205"/>
      <c r="ITB15" s="205"/>
      <c r="ITC15" s="205"/>
      <c r="ITD15" s="205"/>
      <c r="ITE15" s="205"/>
      <c r="ITF15" s="205"/>
      <c r="ITG15" s="205"/>
      <c r="ITH15" s="205"/>
      <c r="ITI15" s="205"/>
      <c r="ITJ15" s="205"/>
      <c r="ITK15" s="205"/>
      <c r="ITL15" s="205"/>
      <c r="ITM15" s="205"/>
      <c r="ITN15" s="205"/>
      <c r="ITO15" s="205"/>
      <c r="ITP15" s="205"/>
      <c r="ITQ15" s="205"/>
      <c r="ITR15" s="205"/>
      <c r="ITS15" s="205"/>
      <c r="ITT15" s="205"/>
      <c r="ITU15" s="205"/>
      <c r="ITV15" s="205"/>
      <c r="ITW15" s="205"/>
      <c r="ITX15" s="205"/>
      <c r="ITY15" s="205"/>
      <c r="ITZ15" s="205"/>
      <c r="IUA15" s="205"/>
      <c r="IUB15" s="205"/>
      <c r="IUC15" s="205"/>
      <c r="IUD15" s="205"/>
      <c r="IUE15" s="205"/>
      <c r="IUF15" s="205"/>
      <c r="IUG15" s="205"/>
      <c r="IUH15" s="205"/>
      <c r="IUI15" s="205"/>
      <c r="IUJ15" s="205"/>
      <c r="IUK15" s="205"/>
      <c r="IUL15" s="205"/>
      <c r="IUM15" s="205"/>
      <c r="IUN15" s="205"/>
      <c r="IUO15" s="205"/>
      <c r="IUP15" s="205"/>
      <c r="IUQ15" s="205"/>
      <c r="IUR15" s="205"/>
      <c r="IUS15" s="205"/>
      <c r="IUT15" s="205"/>
      <c r="IUU15" s="205"/>
      <c r="IUV15" s="205"/>
      <c r="IUW15" s="205"/>
      <c r="IUX15" s="205"/>
      <c r="IUY15" s="205"/>
      <c r="IUZ15" s="205"/>
      <c r="IVA15" s="205"/>
      <c r="IVB15" s="205"/>
      <c r="IVC15" s="205"/>
      <c r="IVJ15" s="205"/>
      <c r="IVK15" s="205"/>
      <c r="IVL15" s="205"/>
      <c r="IVM15" s="205"/>
      <c r="IVN15" s="205"/>
      <c r="IVO15" s="205"/>
      <c r="IVP15" s="205"/>
      <c r="IVQ15" s="205"/>
      <c r="IVR15" s="205"/>
      <c r="IVS15" s="205"/>
      <c r="IVT15" s="205"/>
      <c r="IVU15" s="205"/>
      <c r="IVV15" s="205"/>
      <c r="IVW15" s="205"/>
      <c r="IVX15" s="205"/>
      <c r="IVY15" s="205"/>
      <c r="IVZ15" s="205"/>
      <c r="IWA15" s="205"/>
      <c r="IWB15" s="205"/>
      <c r="IWC15" s="205"/>
      <c r="IWD15" s="205"/>
      <c r="IWE15" s="205"/>
      <c r="IWF15" s="205"/>
      <c r="IWG15" s="205"/>
      <c r="IWH15" s="205"/>
      <c r="IWI15" s="205"/>
      <c r="IWJ15" s="205"/>
      <c r="IWK15" s="205"/>
      <c r="IWL15" s="205"/>
      <c r="IWM15" s="205"/>
      <c r="IWN15" s="205"/>
      <c r="IWO15" s="205"/>
      <c r="IWP15" s="205"/>
      <c r="IWQ15" s="205"/>
      <c r="IWR15" s="205"/>
      <c r="IWS15" s="205"/>
      <c r="IWT15" s="205"/>
      <c r="IWU15" s="205"/>
      <c r="IWV15" s="205"/>
      <c r="IWW15" s="205"/>
      <c r="IWX15" s="205"/>
      <c r="IWY15" s="205"/>
      <c r="IWZ15" s="205"/>
      <c r="IXA15" s="205"/>
      <c r="IXB15" s="205"/>
      <c r="IXC15" s="205"/>
      <c r="IXD15" s="205"/>
      <c r="IXE15" s="205"/>
      <c r="IXF15" s="205"/>
      <c r="IXG15" s="205"/>
      <c r="IXH15" s="205"/>
      <c r="IXI15" s="205"/>
      <c r="IXJ15" s="205"/>
      <c r="IXK15" s="205"/>
      <c r="IXL15" s="205"/>
      <c r="IXM15" s="205"/>
      <c r="IXN15" s="205"/>
      <c r="IXO15" s="205"/>
      <c r="IXP15" s="205"/>
      <c r="IXQ15" s="205"/>
      <c r="IXR15" s="205"/>
      <c r="IXS15" s="205"/>
      <c r="IXT15" s="205"/>
      <c r="IXU15" s="205"/>
      <c r="IXV15" s="205"/>
      <c r="IXW15" s="205"/>
      <c r="IXX15" s="205"/>
      <c r="IXY15" s="205"/>
      <c r="IXZ15" s="205"/>
      <c r="IYA15" s="205"/>
      <c r="IYB15" s="205"/>
      <c r="IYC15" s="205"/>
      <c r="IYD15" s="205"/>
      <c r="IYE15" s="205"/>
      <c r="IYF15" s="205"/>
      <c r="IYG15" s="205"/>
      <c r="IYH15" s="205"/>
      <c r="IYI15" s="205"/>
      <c r="IYJ15" s="205"/>
      <c r="IYK15" s="205"/>
      <c r="IYL15" s="205"/>
      <c r="IYM15" s="205"/>
      <c r="IYN15" s="205"/>
      <c r="IYO15" s="205"/>
      <c r="IYP15" s="205"/>
      <c r="IYQ15" s="205"/>
      <c r="IYR15" s="205"/>
      <c r="IYS15" s="205"/>
      <c r="IYT15" s="205"/>
      <c r="IYU15" s="205"/>
      <c r="IYV15" s="205"/>
      <c r="IYW15" s="205"/>
      <c r="IYX15" s="205"/>
      <c r="IYY15" s="205"/>
      <c r="IYZ15" s="205"/>
      <c r="IZA15" s="205"/>
      <c r="IZB15" s="205"/>
      <c r="IZC15" s="205"/>
      <c r="IZD15" s="205"/>
      <c r="IZE15" s="205"/>
      <c r="IZF15" s="205"/>
      <c r="IZG15" s="205"/>
      <c r="IZH15" s="205"/>
      <c r="IZI15" s="205"/>
      <c r="IZJ15" s="205"/>
      <c r="IZK15" s="205"/>
      <c r="IZL15" s="205"/>
      <c r="IZM15" s="205"/>
      <c r="IZN15" s="205"/>
      <c r="IZO15" s="205"/>
      <c r="IZP15" s="205"/>
      <c r="IZQ15" s="205"/>
      <c r="IZR15" s="205"/>
      <c r="IZS15" s="205"/>
      <c r="IZT15" s="205"/>
      <c r="IZU15" s="205"/>
      <c r="IZV15" s="205"/>
      <c r="IZW15" s="205"/>
      <c r="IZX15" s="205"/>
      <c r="IZY15" s="205"/>
      <c r="IZZ15" s="205"/>
      <c r="JAA15" s="205"/>
      <c r="JAB15" s="205"/>
      <c r="JAC15" s="205"/>
      <c r="JAD15" s="205"/>
      <c r="JAE15" s="205"/>
      <c r="JAF15" s="205"/>
      <c r="JAG15" s="205"/>
      <c r="JAH15" s="205"/>
      <c r="JAI15" s="205"/>
      <c r="JAJ15" s="205"/>
      <c r="JAK15" s="205"/>
      <c r="JAL15" s="205"/>
      <c r="JAM15" s="205"/>
      <c r="JAN15" s="205"/>
      <c r="JAO15" s="205"/>
      <c r="JAP15" s="205"/>
      <c r="JAQ15" s="205"/>
      <c r="JAR15" s="205"/>
      <c r="JAS15" s="205"/>
      <c r="JAT15" s="205"/>
      <c r="JAU15" s="205"/>
      <c r="JAV15" s="205"/>
      <c r="JAW15" s="205"/>
      <c r="JAX15" s="205"/>
      <c r="JAY15" s="205"/>
      <c r="JAZ15" s="205"/>
      <c r="JBA15" s="205"/>
      <c r="JBB15" s="205"/>
      <c r="JBC15" s="205"/>
      <c r="JBD15" s="205"/>
      <c r="JBE15" s="205"/>
      <c r="JBF15" s="205"/>
      <c r="JBG15" s="205"/>
      <c r="JBH15" s="205"/>
      <c r="JBI15" s="205"/>
      <c r="JBJ15" s="205"/>
      <c r="JBK15" s="205"/>
      <c r="JBL15" s="205"/>
      <c r="JBM15" s="205"/>
      <c r="JBN15" s="205"/>
      <c r="JBO15" s="205"/>
      <c r="JBP15" s="205"/>
      <c r="JBQ15" s="205"/>
      <c r="JBR15" s="205"/>
      <c r="JBS15" s="205"/>
      <c r="JBT15" s="205"/>
      <c r="JBU15" s="205"/>
      <c r="JBV15" s="205"/>
      <c r="JBW15" s="205"/>
      <c r="JBX15" s="205"/>
      <c r="JBY15" s="205"/>
      <c r="JBZ15" s="205"/>
      <c r="JCA15" s="205"/>
      <c r="JCB15" s="205"/>
      <c r="JCC15" s="205"/>
      <c r="JCD15" s="205"/>
      <c r="JCE15" s="205"/>
      <c r="JCF15" s="205"/>
      <c r="JCG15" s="205"/>
      <c r="JCH15" s="205"/>
      <c r="JCI15" s="205"/>
      <c r="JCJ15" s="205"/>
      <c r="JCK15" s="205"/>
      <c r="JCL15" s="205"/>
      <c r="JCM15" s="205"/>
      <c r="JCN15" s="205"/>
      <c r="JCO15" s="205"/>
      <c r="JCP15" s="205"/>
      <c r="JCQ15" s="205"/>
      <c r="JCR15" s="205"/>
      <c r="JCS15" s="205"/>
      <c r="JCT15" s="205"/>
      <c r="JCU15" s="205"/>
      <c r="JCV15" s="205"/>
      <c r="JCW15" s="205"/>
      <c r="JCX15" s="205"/>
      <c r="JCY15" s="205"/>
      <c r="JCZ15" s="205"/>
      <c r="JDA15" s="205"/>
      <c r="JDB15" s="205"/>
      <c r="JDC15" s="205"/>
      <c r="JDD15" s="205"/>
      <c r="JDE15" s="205"/>
      <c r="JDF15" s="205"/>
      <c r="JDG15" s="205"/>
      <c r="JDH15" s="205"/>
      <c r="JDI15" s="205"/>
      <c r="JDJ15" s="205"/>
      <c r="JDK15" s="205"/>
      <c r="JDL15" s="205"/>
      <c r="JDM15" s="205"/>
      <c r="JDN15" s="205"/>
      <c r="JDO15" s="205"/>
      <c r="JDP15" s="205"/>
      <c r="JDQ15" s="205"/>
      <c r="JDR15" s="205"/>
      <c r="JDS15" s="205"/>
      <c r="JDT15" s="205"/>
      <c r="JDU15" s="205"/>
      <c r="JDV15" s="205"/>
      <c r="JDW15" s="205"/>
      <c r="JDX15" s="205"/>
      <c r="JDY15" s="205"/>
      <c r="JDZ15" s="205"/>
      <c r="JEA15" s="205"/>
      <c r="JEB15" s="205"/>
      <c r="JEC15" s="205"/>
      <c r="JED15" s="205"/>
      <c r="JEE15" s="205"/>
      <c r="JEF15" s="205"/>
      <c r="JEG15" s="205"/>
      <c r="JEH15" s="205"/>
      <c r="JEI15" s="205"/>
      <c r="JEJ15" s="205"/>
      <c r="JEK15" s="205"/>
      <c r="JEL15" s="205"/>
      <c r="JEM15" s="205"/>
      <c r="JEN15" s="205"/>
      <c r="JEO15" s="205"/>
      <c r="JEP15" s="205"/>
      <c r="JEQ15" s="205"/>
      <c r="JER15" s="205"/>
      <c r="JES15" s="205"/>
      <c r="JET15" s="205"/>
      <c r="JEU15" s="205"/>
      <c r="JEV15" s="205"/>
      <c r="JEW15" s="205"/>
      <c r="JEX15" s="205"/>
      <c r="JEY15" s="205"/>
      <c r="JFF15" s="205"/>
      <c r="JFG15" s="205"/>
      <c r="JFH15" s="205"/>
      <c r="JFI15" s="205"/>
      <c r="JFJ15" s="205"/>
      <c r="JFK15" s="205"/>
      <c r="JFL15" s="205"/>
      <c r="JFM15" s="205"/>
      <c r="JFN15" s="205"/>
      <c r="JFO15" s="205"/>
      <c r="JFP15" s="205"/>
      <c r="JFQ15" s="205"/>
      <c r="JFR15" s="205"/>
      <c r="JFS15" s="205"/>
      <c r="JFT15" s="205"/>
      <c r="JFU15" s="205"/>
      <c r="JFV15" s="205"/>
      <c r="JFW15" s="205"/>
      <c r="JFX15" s="205"/>
      <c r="JFY15" s="205"/>
      <c r="JFZ15" s="205"/>
      <c r="JGA15" s="205"/>
      <c r="JGB15" s="205"/>
      <c r="JGC15" s="205"/>
      <c r="JGD15" s="205"/>
      <c r="JGE15" s="205"/>
      <c r="JGF15" s="205"/>
      <c r="JGG15" s="205"/>
      <c r="JGH15" s="205"/>
      <c r="JGI15" s="205"/>
      <c r="JGJ15" s="205"/>
      <c r="JGK15" s="205"/>
      <c r="JGL15" s="205"/>
      <c r="JGM15" s="205"/>
      <c r="JGN15" s="205"/>
      <c r="JGO15" s="205"/>
      <c r="JGP15" s="205"/>
      <c r="JGQ15" s="205"/>
      <c r="JGR15" s="205"/>
      <c r="JGS15" s="205"/>
      <c r="JGT15" s="205"/>
      <c r="JGU15" s="205"/>
      <c r="JGV15" s="205"/>
      <c r="JGW15" s="205"/>
      <c r="JGX15" s="205"/>
      <c r="JGY15" s="205"/>
      <c r="JGZ15" s="205"/>
      <c r="JHA15" s="205"/>
      <c r="JHB15" s="205"/>
      <c r="JHC15" s="205"/>
      <c r="JHD15" s="205"/>
      <c r="JHE15" s="205"/>
      <c r="JHF15" s="205"/>
      <c r="JHG15" s="205"/>
      <c r="JHH15" s="205"/>
      <c r="JHI15" s="205"/>
      <c r="JHJ15" s="205"/>
      <c r="JHK15" s="205"/>
      <c r="JHL15" s="205"/>
      <c r="JHM15" s="205"/>
      <c r="JHN15" s="205"/>
      <c r="JHO15" s="205"/>
      <c r="JHP15" s="205"/>
      <c r="JHQ15" s="205"/>
      <c r="JHR15" s="205"/>
      <c r="JHS15" s="205"/>
      <c r="JHT15" s="205"/>
      <c r="JHU15" s="205"/>
      <c r="JHV15" s="205"/>
      <c r="JHW15" s="205"/>
      <c r="JHX15" s="205"/>
      <c r="JHY15" s="205"/>
      <c r="JHZ15" s="205"/>
      <c r="JIA15" s="205"/>
      <c r="JIB15" s="205"/>
      <c r="JIC15" s="205"/>
      <c r="JID15" s="205"/>
      <c r="JIE15" s="205"/>
      <c r="JIF15" s="205"/>
      <c r="JIG15" s="205"/>
      <c r="JIH15" s="205"/>
      <c r="JII15" s="205"/>
      <c r="JIJ15" s="205"/>
      <c r="JIK15" s="205"/>
      <c r="JIL15" s="205"/>
      <c r="JIM15" s="205"/>
      <c r="JIN15" s="205"/>
      <c r="JIO15" s="205"/>
      <c r="JIP15" s="205"/>
      <c r="JIQ15" s="205"/>
      <c r="JIR15" s="205"/>
      <c r="JIS15" s="205"/>
      <c r="JIT15" s="205"/>
      <c r="JIU15" s="205"/>
      <c r="JIV15" s="205"/>
      <c r="JIW15" s="205"/>
      <c r="JIX15" s="205"/>
      <c r="JIY15" s="205"/>
      <c r="JIZ15" s="205"/>
      <c r="JJA15" s="205"/>
      <c r="JJB15" s="205"/>
      <c r="JJC15" s="205"/>
      <c r="JJD15" s="205"/>
      <c r="JJE15" s="205"/>
      <c r="JJF15" s="205"/>
      <c r="JJG15" s="205"/>
      <c r="JJH15" s="205"/>
      <c r="JJI15" s="205"/>
      <c r="JJJ15" s="205"/>
      <c r="JJK15" s="205"/>
      <c r="JJL15" s="205"/>
      <c r="JJM15" s="205"/>
      <c r="JJN15" s="205"/>
      <c r="JJO15" s="205"/>
      <c r="JJP15" s="205"/>
      <c r="JJQ15" s="205"/>
      <c r="JJR15" s="205"/>
      <c r="JJS15" s="205"/>
      <c r="JJT15" s="205"/>
      <c r="JJU15" s="205"/>
      <c r="JJV15" s="205"/>
      <c r="JJW15" s="205"/>
      <c r="JJX15" s="205"/>
      <c r="JJY15" s="205"/>
      <c r="JJZ15" s="205"/>
      <c r="JKA15" s="205"/>
      <c r="JKB15" s="205"/>
      <c r="JKC15" s="205"/>
      <c r="JKD15" s="205"/>
      <c r="JKE15" s="205"/>
      <c r="JKF15" s="205"/>
      <c r="JKG15" s="205"/>
      <c r="JKH15" s="205"/>
      <c r="JKI15" s="205"/>
      <c r="JKJ15" s="205"/>
      <c r="JKK15" s="205"/>
      <c r="JKL15" s="205"/>
      <c r="JKM15" s="205"/>
      <c r="JKN15" s="205"/>
      <c r="JKO15" s="205"/>
      <c r="JKP15" s="205"/>
      <c r="JKQ15" s="205"/>
      <c r="JKR15" s="205"/>
      <c r="JKS15" s="205"/>
      <c r="JKT15" s="205"/>
      <c r="JKU15" s="205"/>
      <c r="JKV15" s="205"/>
      <c r="JKW15" s="205"/>
      <c r="JKX15" s="205"/>
      <c r="JKY15" s="205"/>
      <c r="JKZ15" s="205"/>
      <c r="JLA15" s="205"/>
      <c r="JLB15" s="205"/>
      <c r="JLC15" s="205"/>
      <c r="JLD15" s="205"/>
      <c r="JLE15" s="205"/>
      <c r="JLF15" s="205"/>
      <c r="JLG15" s="205"/>
      <c r="JLH15" s="205"/>
      <c r="JLI15" s="205"/>
      <c r="JLJ15" s="205"/>
      <c r="JLK15" s="205"/>
      <c r="JLL15" s="205"/>
      <c r="JLM15" s="205"/>
      <c r="JLN15" s="205"/>
      <c r="JLO15" s="205"/>
      <c r="JLP15" s="205"/>
      <c r="JLQ15" s="205"/>
      <c r="JLR15" s="205"/>
      <c r="JLS15" s="205"/>
      <c r="JLT15" s="205"/>
      <c r="JLU15" s="205"/>
      <c r="JLV15" s="205"/>
      <c r="JLW15" s="205"/>
      <c r="JLX15" s="205"/>
      <c r="JLY15" s="205"/>
      <c r="JLZ15" s="205"/>
      <c r="JMA15" s="205"/>
      <c r="JMB15" s="205"/>
      <c r="JMC15" s="205"/>
      <c r="JMD15" s="205"/>
      <c r="JME15" s="205"/>
      <c r="JMF15" s="205"/>
      <c r="JMG15" s="205"/>
      <c r="JMH15" s="205"/>
      <c r="JMI15" s="205"/>
      <c r="JMJ15" s="205"/>
      <c r="JMK15" s="205"/>
      <c r="JML15" s="205"/>
      <c r="JMM15" s="205"/>
      <c r="JMN15" s="205"/>
      <c r="JMO15" s="205"/>
      <c r="JMP15" s="205"/>
      <c r="JMQ15" s="205"/>
      <c r="JMR15" s="205"/>
      <c r="JMS15" s="205"/>
      <c r="JMT15" s="205"/>
      <c r="JMU15" s="205"/>
      <c r="JMV15" s="205"/>
      <c r="JMW15" s="205"/>
      <c r="JMX15" s="205"/>
      <c r="JMY15" s="205"/>
      <c r="JMZ15" s="205"/>
      <c r="JNA15" s="205"/>
      <c r="JNB15" s="205"/>
      <c r="JNC15" s="205"/>
      <c r="JND15" s="205"/>
      <c r="JNE15" s="205"/>
      <c r="JNF15" s="205"/>
      <c r="JNG15" s="205"/>
      <c r="JNH15" s="205"/>
      <c r="JNI15" s="205"/>
      <c r="JNJ15" s="205"/>
      <c r="JNK15" s="205"/>
      <c r="JNL15" s="205"/>
      <c r="JNM15" s="205"/>
      <c r="JNN15" s="205"/>
      <c r="JNO15" s="205"/>
      <c r="JNP15" s="205"/>
      <c r="JNQ15" s="205"/>
      <c r="JNR15" s="205"/>
      <c r="JNS15" s="205"/>
      <c r="JNT15" s="205"/>
      <c r="JNU15" s="205"/>
      <c r="JNV15" s="205"/>
      <c r="JNW15" s="205"/>
      <c r="JNX15" s="205"/>
      <c r="JNY15" s="205"/>
      <c r="JNZ15" s="205"/>
      <c r="JOA15" s="205"/>
      <c r="JOB15" s="205"/>
      <c r="JOC15" s="205"/>
      <c r="JOD15" s="205"/>
      <c r="JOE15" s="205"/>
      <c r="JOF15" s="205"/>
      <c r="JOG15" s="205"/>
      <c r="JOH15" s="205"/>
      <c r="JOI15" s="205"/>
      <c r="JOJ15" s="205"/>
      <c r="JOK15" s="205"/>
      <c r="JOL15" s="205"/>
      <c r="JOM15" s="205"/>
      <c r="JON15" s="205"/>
      <c r="JOO15" s="205"/>
      <c r="JOP15" s="205"/>
      <c r="JOQ15" s="205"/>
      <c r="JOR15" s="205"/>
      <c r="JOS15" s="205"/>
      <c r="JOT15" s="205"/>
      <c r="JOU15" s="205"/>
      <c r="JPB15" s="205"/>
      <c r="JPC15" s="205"/>
      <c r="JPD15" s="205"/>
      <c r="JPE15" s="205"/>
      <c r="JPF15" s="205"/>
      <c r="JPG15" s="205"/>
      <c r="JPH15" s="205"/>
      <c r="JPI15" s="205"/>
      <c r="JPJ15" s="205"/>
      <c r="JPK15" s="205"/>
      <c r="JPL15" s="205"/>
      <c r="JPM15" s="205"/>
      <c r="JPN15" s="205"/>
      <c r="JPO15" s="205"/>
      <c r="JPP15" s="205"/>
      <c r="JPQ15" s="205"/>
      <c r="JPR15" s="205"/>
      <c r="JPS15" s="205"/>
      <c r="JPT15" s="205"/>
      <c r="JPU15" s="205"/>
      <c r="JPV15" s="205"/>
      <c r="JPW15" s="205"/>
      <c r="JPX15" s="205"/>
      <c r="JPY15" s="205"/>
      <c r="JPZ15" s="205"/>
      <c r="JQA15" s="205"/>
      <c r="JQB15" s="205"/>
      <c r="JQC15" s="205"/>
      <c r="JQD15" s="205"/>
      <c r="JQE15" s="205"/>
      <c r="JQF15" s="205"/>
      <c r="JQG15" s="205"/>
      <c r="JQH15" s="205"/>
      <c r="JQI15" s="205"/>
      <c r="JQJ15" s="205"/>
      <c r="JQK15" s="205"/>
      <c r="JQL15" s="205"/>
      <c r="JQM15" s="205"/>
      <c r="JQN15" s="205"/>
      <c r="JQO15" s="205"/>
      <c r="JQP15" s="205"/>
      <c r="JQQ15" s="205"/>
      <c r="JQR15" s="205"/>
      <c r="JQS15" s="205"/>
      <c r="JQT15" s="205"/>
      <c r="JQU15" s="205"/>
      <c r="JQV15" s="205"/>
      <c r="JQW15" s="205"/>
      <c r="JQX15" s="205"/>
      <c r="JQY15" s="205"/>
      <c r="JQZ15" s="205"/>
      <c r="JRA15" s="205"/>
      <c r="JRB15" s="205"/>
      <c r="JRC15" s="205"/>
      <c r="JRD15" s="205"/>
      <c r="JRE15" s="205"/>
      <c r="JRF15" s="205"/>
      <c r="JRG15" s="205"/>
      <c r="JRH15" s="205"/>
      <c r="JRI15" s="205"/>
      <c r="JRJ15" s="205"/>
      <c r="JRK15" s="205"/>
      <c r="JRL15" s="205"/>
      <c r="JRM15" s="205"/>
      <c r="JRN15" s="205"/>
      <c r="JRO15" s="205"/>
      <c r="JRP15" s="205"/>
      <c r="JRQ15" s="205"/>
      <c r="JRR15" s="205"/>
      <c r="JRS15" s="205"/>
      <c r="JRT15" s="205"/>
      <c r="JRU15" s="205"/>
      <c r="JRV15" s="205"/>
      <c r="JRW15" s="205"/>
      <c r="JRX15" s="205"/>
      <c r="JRY15" s="205"/>
      <c r="JRZ15" s="205"/>
      <c r="JSA15" s="205"/>
      <c r="JSB15" s="205"/>
      <c r="JSC15" s="205"/>
      <c r="JSD15" s="205"/>
      <c r="JSE15" s="205"/>
      <c r="JSF15" s="205"/>
      <c r="JSG15" s="205"/>
      <c r="JSH15" s="205"/>
      <c r="JSI15" s="205"/>
      <c r="JSJ15" s="205"/>
      <c r="JSK15" s="205"/>
      <c r="JSL15" s="205"/>
      <c r="JSM15" s="205"/>
      <c r="JSN15" s="205"/>
      <c r="JSO15" s="205"/>
      <c r="JSP15" s="205"/>
      <c r="JSQ15" s="205"/>
      <c r="JSR15" s="205"/>
      <c r="JSS15" s="205"/>
      <c r="JST15" s="205"/>
      <c r="JSU15" s="205"/>
      <c r="JSV15" s="205"/>
      <c r="JSW15" s="205"/>
      <c r="JSX15" s="205"/>
      <c r="JSY15" s="205"/>
      <c r="JSZ15" s="205"/>
      <c r="JTA15" s="205"/>
      <c r="JTB15" s="205"/>
      <c r="JTC15" s="205"/>
      <c r="JTD15" s="205"/>
      <c r="JTE15" s="205"/>
      <c r="JTF15" s="205"/>
      <c r="JTG15" s="205"/>
      <c r="JTH15" s="205"/>
      <c r="JTI15" s="205"/>
      <c r="JTJ15" s="205"/>
      <c r="JTK15" s="205"/>
      <c r="JTL15" s="205"/>
      <c r="JTM15" s="205"/>
      <c r="JTN15" s="205"/>
      <c r="JTO15" s="205"/>
      <c r="JTP15" s="205"/>
      <c r="JTQ15" s="205"/>
      <c r="JTR15" s="205"/>
      <c r="JTS15" s="205"/>
      <c r="JTT15" s="205"/>
      <c r="JTU15" s="205"/>
      <c r="JTV15" s="205"/>
      <c r="JTW15" s="205"/>
      <c r="JTX15" s="205"/>
      <c r="JTY15" s="205"/>
      <c r="JTZ15" s="205"/>
      <c r="JUA15" s="205"/>
      <c r="JUB15" s="205"/>
      <c r="JUC15" s="205"/>
      <c r="JUD15" s="205"/>
      <c r="JUE15" s="205"/>
      <c r="JUF15" s="205"/>
      <c r="JUG15" s="205"/>
      <c r="JUH15" s="205"/>
      <c r="JUI15" s="205"/>
      <c r="JUJ15" s="205"/>
      <c r="JUK15" s="205"/>
      <c r="JUL15" s="205"/>
      <c r="JUM15" s="205"/>
      <c r="JUN15" s="205"/>
      <c r="JUO15" s="205"/>
      <c r="JUP15" s="205"/>
      <c r="JUQ15" s="205"/>
      <c r="JUR15" s="205"/>
      <c r="JUS15" s="205"/>
      <c r="JUT15" s="205"/>
      <c r="JUU15" s="205"/>
      <c r="JUV15" s="205"/>
      <c r="JUW15" s="205"/>
      <c r="JUX15" s="205"/>
      <c r="JUY15" s="205"/>
      <c r="JUZ15" s="205"/>
      <c r="JVA15" s="205"/>
      <c r="JVB15" s="205"/>
      <c r="JVC15" s="205"/>
      <c r="JVD15" s="205"/>
      <c r="JVE15" s="205"/>
      <c r="JVF15" s="205"/>
      <c r="JVG15" s="205"/>
      <c r="JVH15" s="205"/>
      <c r="JVI15" s="205"/>
      <c r="JVJ15" s="205"/>
      <c r="JVK15" s="205"/>
      <c r="JVL15" s="205"/>
      <c r="JVM15" s="205"/>
      <c r="JVN15" s="205"/>
      <c r="JVO15" s="205"/>
      <c r="JVP15" s="205"/>
      <c r="JVQ15" s="205"/>
      <c r="JVR15" s="205"/>
      <c r="JVS15" s="205"/>
      <c r="JVT15" s="205"/>
      <c r="JVU15" s="205"/>
      <c r="JVV15" s="205"/>
      <c r="JVW15" s="205"/>
      <c r="JVX15" s="205"/>
      <c r="JVY15" s="205"/>
      <c r="JVZ15" s="205"/>
      <c r="JWA15" s="205"/>
      <c r="JWB15" s="205"/>
      <c r="JWC15" s="205"/>
      <c r="JWD15" s="205"/>
      <c r="JWE15" s="205"/>
      <c r="JWF15" s="205"/>
      <c r="JWG15" s="205"/>
      <c r="JWH15" s="205"/>
      <c r="JWI15" s="205"/>
      <c r="JWJ15" s="205"/>
      <c r="JWK15" s="205"/>
      <c r="JWL15" s="205"/>
      <c r="JWM15" s="205"/>
      <c r="JWN15" s="205"/>
      <c r="JWO15" s="205"/>
      <c r="JWP15" s="205"/>
      <c r="JWQ15" s="205"/>
      <c r="JWR15" s="205"/>
      <c r="JWS15" s="205"/>
      <c r="JWT15" s="205"/>
      <c r="JWU15" s="205"/>
      <c r="JWV15" s="205"/>
      <c r="JWW15" s="205"/>
      <c r="JWX15" s="205"/>
      <c r="JWY15" s="205"/>
      <c r="JWZ15" s="205"/>
      <c r="JXA15" s="205"/>
      <c r="JXB15" s="205"/>
      <c r="JXC15" s="205"/>
      <c r="JXD15" s="205"/>
      <c r="JXE15" s="205"/>
      <c r="JXF15" s="205"/>
      <c r="JXG15" s="205"/>
      <c r="JXH15" s="205"/>
      <c r="JXI15" s="205"/>
      <c r="JXJ15" s="205"/>
      <c r="JXK15" s="205"/>
      <c r="JXL15" s="205"/>
      <c r="JXM15" s="205"/>
      <c r="JXN15" s="205"/>
      <c r="JXO15" s="205"/>
      <c r="JXP15" s="205"/>
      <c r="JXQ15" s="205"/>
      <c r="JXR15" s="205"/>
      <c r="JXS15" s="205"/>
      <c r="JXT15" s="205"/>
      <c r="JXU15" s="205"/>
      <c r="JXV15" s="205"/>
      <c r="JXW15" s="205"/>
      <c r="JXX15" s="205"/>
      <c r="JXY15" s="205"/>
      <c r="JXZ15" s="205"/>
      <c r="JYA15" s="205"/>
      <c r="JYB15" s="205"/>
      <c r="JYC15" s="205"/>
      <c r="JYD15" s="205"/>
      <c r="JYE15" s="205"/>
      <c r="JYF15" s="205"/>
      <c r="JYG15" s="205"/>
      <c r="JYH15" s="205"/>
      <c r="JYI15" s="205"/>
      <c r="JYJ15" s="205"/>
      <c r="JYK15" s="205"/>
      <c r="JYL15" s="205"/>
      <c r="JYM15" s="205"/>
      <c r="JYN15" s="205"/>
      <c r="JYO15" s="205"/>
      <c r="JYP15" s="205"/>
      <c r="JYQ15" s="205"/>
      <c r="JYX15" s="205"/>
      <c r="JYY15" s="205"/>
      <c r="JYZ15" s="205"/>
      <c r="JZA15" s="205"/>
      <c r="JZB15" s="205"/>
      <c r="JZC15" s="205"/>
      <c r="JZD15" s="205"/>
      <c r="JZE15" s="205"/>
      <c r="JZF15" s="205"/>
      <c r="JZG15" s="205"/>
      <c r="JZH15" s="205"/>
      <c r="JZI15" s="205"/>
      <c r="JZJ15" s="205"/>
      <c r="JZK15" s="205"/>
      <c r="JZL15" s="205"/>
      <c r="JZM15" s="205"/>
      <c r="JZN15" s="205"/>
      <c r="JZO15" s="205"/>
      <c r="JZP15" s="205"/>
      <c r="JZQ15" s="205"/>
      <c r="JZR15" s="205"/>
      <c r="JZS15" s="205"/>
      <c r="JZT15" s="205"/>
      <c r="JZU15" s="205"/>
      <c r="JZV15" s="205"/>
      <c r="JZW15" s="205"/>
      <c r="JZX15" s="205"/>
      <c r="JZY15" s="205"/>
      <c r="JZZ15" s="205"/>
      <c r="KAA15" s="205"/>
      <c r="KAB15" s="205"/>
      <c r="KAC15" s="205"/>
      <c r="KAD15" s="205"/>
      <c r="KAE15" s="205"/>
      <c r="KAF15" s="205"/>
      <c r="KAG15" s="205"/>
      <c r="KAH15" s="205"/>
      <c r="KAI15" s="205"/>
      <c r="KAJ15" s="205"/>
      <c r="KAK15" s="205"/>
      <c r="KAL15" s="205"/>
      <c r="KAM15" s="205"/>
      <c r="KAN15" s="205"/>
      <c r="KAO15" s="205"/>
      <c r="KAP15" s="205"/>
      <c r="KAQ15" s="205"/>
      <c r="KAR15" s="205"/>
      <c r="KAS15" s="205"/>
      <c r="KAT15" s="205"/>
      <c r="KAU15" s="205"/>
      <c r="KAV15" s="205"/>
      <c r="KAW15" s="205"/>
      <c r="KAX15" s="205"/>
      <c r="KAY15" s="205"/>
      <c r="KAZ15" s="205"/>
      <c r="KBA15" s="205"/>
      <c r="KBB15" s="205"/>
      <c r="KBC15" s="205"/>
      <c r="KBD15" s="205"/>
      <c r="KBE15" s="205"/>
      <c r="KBF15" s="205"/>
      <c r="KBG15" s="205"/>
      <c r="KBH15" s="205"/>
      <c r="KBI15" s="205"/>
      <c r="KBJ15" s="205"/>
      <c r="KBK15" s="205"/>
      <c r="KBL15" s="205"/>
      <c r="KBM15" s="205"/>
      <c r="KBN15" s="205"/>
      <c r="KBO15" s="205"/>
      <c r="KBP15" s="205"/>
      <c r="KBQ15" s="205"/>
      <c r="KBR15" s="205"/>
      <c r="KBS15" s="205"/>
      <c r="KBT15" s="205"/>
      <c r="KBU15" s="205"/>
      <c r="KBV15" s="205"/>
      <c r="KBW15" s="205"/>
      <c r="KBX15" s="205"/>
      <c r="KBY15" s="205"/>
      <c r="KBZ15" s="205"/>
      <c r="KCA15" s="205"/>
      <c r="KCB15" s="205"/>
      <c r="KCC15" s="205"/>
      <c r="KCD15" s="205"/>
      <c r="KCE15" s="205"/>
      <c r="KCF15" s="205"/>
      <c r="KCG15" s="205"/>
      <c r="KCH15" s="205"/>
      <c r="KCI15" s="205"/>
      <c r="KCJ15" s="205"/>
      <c r="KCK15" s="205"/>
      <c r="KCL15" s="205"/>
      <c r="KCM15" s="205"/>
      <c r="KCN15" s="205"/>
      <c r="KCO15" s="205"/>
      <c r="KCP15" s="205"/>
      <c r="KCQ15" s="205"/>
      <c r="KCR15" s="205"/>
      <c r="KCS15" s="205"/>
      <c r="KCT15" s="205"/>
      <c r="KCU15" s="205"/>
      <c r="KCV15" s="205"/>
      <c r="KCW15" s="205"/>
      <c r="KCX15" s="205"/>
      <c r="KCY15" s="205"/>
      <c r="KCZ15" s="205"/>
      <c r="KDA15" s="205"/>
      <c r="KDB15" s="205"/>
      <c r="KDC15" s="205"/>
      <c r="KDD15" s="205"/>
      <c r="KDE15" s="205"/>
      <c r="KDF15" s="205"/>
      <c r="KDG15" s="205"/>
      <c r="KDH15" s="205"/>
      <c r="KDI15" s="205"/>
      <c r="KDJ15" s="205"/>
      <c r="KDK15" s="205"/>
      <c r="KDL15" s="205"/>
      <c r="KDM15" s="205"/>
      <c r="KDN15" s="205"/>
      <c r="KDO15" s="205"/>
      <c r="KDP15" s="205"/>
      <c r="KDQ15" s="205"/>
      <c r="KDR15" s="205"/>
      <c r="KDS15" s="205"/>
      <c r="KDT15" s="205"/>
      <c r="KDU15" s="205"/>
      <c r="KDV15" s="205"/>
      <c r="KDW15" s="205"/>
      <c r="KDX15" s="205"/>
      <c r="KDY15" s="205"/>
      <c r="KDZ15" s="205"/>
      <c r="KEA15" s="205"/>
      <c r="KEB15" s="205"/>
      <c r="KEC15" s="205"/>
      <c r="KED15" s="205"/>
      <c r="KEE15" s="205"/>
      <c r="KEF15" s="205"/>
      <c r="KEG15" s="205"/>
      <c r="KEH15" s="205"/>
      <c r="KEI15" s="205"/>
      <c r="KEJ15" s="205"/>
      <c r="KEK15" s="205"/>
      <c r="KEL15" s="205"/>
      <c r="KEM15" s="205"/>
      <c r="KEN15" s="205"/>
      <c r="KEO15" s="205"/>
      <c r="KEP15" s="205"/>
      <c r="KEQ15" s="205"/>
      <c r="KER15" s="205"/>
      <c r="KES15" s="205"/>
      <c r="KET15" s="205"/>
      <c r="KEU15" s="205"/>
      <c r="KEV15" s="205"/>
      <c r="KEW15" s="205"/>
      <c r="KEX15" s="205"/>
      <c r="KEY15" s="205"/>
      <c r="KEZ15" s="205"/>
      <c r="KFA15" s="205"/>
      <c r="KFB15" s="205"/>
      <c r="KFC15" s="205"/>
      <c r="KFD15" s="205"/>
      <c r="KFE15" s="205"/>
      <c r="KFF15" s="205"/>
      <c r="KFG15" s="205"/>
      <c r="KFH15" s="205"/>
      <c r="KFI15" s="205"/>
      <c r="KFJ15" s="205"/>
      <c r="KFK15" s="205"/>
      <c r="KFL15" s="205"/>
      <c r="KFM15" s="205"/>
      <c r="KFN15" s="205"/>
      <c r="KFO15" s="205"/>
      <c r="KFP15" s="205"/>
      <c r="KFQ15" s="205"/>
      <c r="KFR15" s="205"/>
      <c r="KFS15" s="205"/>
      <c r="KFT15" s="205"/>
      <c r="KFU15" s="205"/>
      <c r="KFV15" s="205"/>
      <c r="KFW15" s="205"/>
      <c r="KFX15" s="205"/>
      <c r="KFY15" s="205"/>
      <c r="KFZ15" s="205"/>
      <c r="KGA15" s="205"/>
      <c r="KGB15" s="205"/>
      <c r="KGC15" s="205"/>
      <c r="KGD15" s="205"/>
      <c r="KGE15" s="205"/>
      <c r="KGF15" s="205"/>
      <c r="KGG15" s="205"/>
      <c r="KGH15" s="205"/>
      <c r="KGI15" s="205"/>
      <c r="KGJ15" s="205"/>
      <c r="KGK15" s="205"/>
      <c r="KGL15" s="205"/>
      <c r="KGM15" s="205"/>
      <c r="KGN15" s="205"/>
      <c r="KGO15" s="205"/>
      <c r="KGP15" s="205"/>
      <c r="KGQ15" s="205"/>
      <c r="KGR15" s="205"/>
      <c r="KGS15" s="205"/>
      <c r="KGT15" s="205"/>
      <c r="KGU15" s="205"/>
      <c r="KGV15" s="205"/>
      <c r="KGW15" s="205"/>
      <c r="KGX15" s="205"/>
      <c r="KGY15" s="205"/>
      <c r="KGZ15" s="205"/>
      <c r="KHA15" s="205"/>
      <c r="KHB15" s="205"/>
      <c r="KHC15" s="205"/>
      <c r="KHD15" s="205"/>
      <c r="KHE15" s="205"/>
      <c r="KHF15" s="205"/>
      <c r="KHG15" s="205"/>
      <c r="KHH15" s="205"/>
      <c r="KHI15" s="205"/>
      <c r="KHJ15" s="205"/>
      <c r="KHK15" s="205"/>
      <c r="KHL15" s="205"/>
      <c r="KHM15" s="205"/>
      <c r="KHN15" s="205"/>
      <c r="KHO15" s="205"/>
      <c r="KHP15" s="205"/>
      <c r="KHQ15" s="205"/>
      <c r="KHR15" s="205"/>
      <c r="KHS15" s="205"/>
      <c r="KHT15" s="205"/>
      <c r="KHU15" s="205"/>
      <c r="KHV15" s="205"/>
      <c r="KHW15" s="205"/>
      <c r="KHX15" s="205"/>
      <c r="KHY15" s="205"/>
      <c r="KHZ15" s="205"/>
      <c r="KIA15" s="205"/>
      <c r="KIB15" s="205"/>
      <c r="KIC15" s="205"/>
      <c r="KID15" s="205"/>
      <c r="KIE15" s="205"/>
      <c r="KIF15" s="205"/>
      <c r="KIG15" s="205"/>
      <c r="KIH15" s="205"/>
      <c r="KII15" s="205"/>
      <c r="KIJ15" s="205"/>
      <c r="KIK15" s="205"/>
      <c r="KIL15" s="205"/>
      <c r="KIM15" s="205"/>
      <c r="KIT15" s="205"/>
      <c r="KIU15" s="205"/>
      <c r="KIV15" s="205"/>
      <c r="KIW15" s="205"/>
      <c r="KIX15" s="205"/>
      <c r="KIY15" s="205"/>
      <c r="KIZ15" s="205"/>
      <c r="KJA15" s="205"/>
      <c r="KJB15" s="205"/>
      <c r="KJC15" s="205"/>
      <c r="KJD15" s="205"/>
      <c r="KJE15" s="205"/>
      <c r="KJF15" s="205"/>
      <c r="KJG15" s="205"/>
      <c r="KJH15" s="205"/>
      <c r="KJI15" s="205"/>
      <c r="KJJ15" s="205"/>
      <c r="KJK15" s="205"/>
      <c r="KJL15" s="205"/>
      <c r="KJM15" s="205"/>
      <c r="KJN15" s="205"/>
      <c r="KJO15" s="205"/>
      <c r="KJP15" s="205"/>
      <c r="KJQ15" s="205"/>
      <c r="KJR15" s="205"/>
      <c r="KJS15" s="205"/>
      <c r="KJT15" s="205"/>
      <c r="KJU15" s="205"/>
      <c r="KJV15" s="205"/>
      <c r="KJW15" s="205"/>
      <c r="KJX15" s="205"/>
      <c r="KJY15" s="205"/>
      <c r="KJZ15" s="205"/>
      <c r="KKA15" s="205"/>
      <c r="KKB15" s="205"/>
      <c r="KKC15" s="205"/>
      <c r="KKD15" s="205"/>
      <c r="KKE15" s="205"/>
      <c r="KKF15" s="205"/>
      <c r="KKG15" s="205"/>
      <c r="KKH15" s="205"/>
      <c r="KKI15" s="205"/>
      <c r="KKJ15" s="205"/>
      <c r="KKK15" s="205"/>
      <c r="KKL15" s="205"/>
      <c r="KKM15" s="205"/>
      <c r="KKN15" s="205"/>
      <c r="KKO15" s="205"/>
      <c r="KKP15" s="205"/>
      <c r="KKQ15" s="205"/>
      <c r="KKR15" s="205"/>
      <c r="KKS15" s="205"/>
      <c r="KKT15" s="205"/>
      <c r="KKU15" s="205"/>
      <c r="KKV15" s="205"/>
      <c r="KKW15" s="205"/>
      <c r="KKX15" s="205"/>
      <c r="KKY15" s="205"/>
      <c r="KKZ15" s="205"/>
      <c r="KLA15" s="205"/>
      <c r="KLB15" s="205"/>
      <c r="KLC15" s="205"/>
      <c r="KLD15" s="205"/>
      <c r="KLE15" s="205"/>
      <c r="KLF15" s="205"/>
      <c r="KLG15" s="205"/>
      <c r="KLH15" s="205"/>
      <c r="KLI15" s="205"/>
      <c r="KLJ15" s="205"/>
      <c r="KLK15" s="205"/>
      <c r="KLL15" s="205"/>
      <c r="KLM15" s="205"/>
      <c r="KLN15" s="205"/>
      <c r="KLO15" s="205"/>
      <c r="KLP15" s="205"/>
      <c r="KLQ15" s="205"/>
      <c r="KLR15" s="205"/>
      <c r="KLS15" s="205"/>
      <c r="KLT15" s="205"/>
      <c r="KLU15" s="205"/>
      <c r="KLV15" s="205"/>
      <c r="KLW15" s="205"/>
      <c r="KLX15" s="205"/>
      <c r="KLY15" s="205"/>
      <c r="KLZ15" s="205"/>
      <c r="KMA15" s="205"/>
      <c r="KMB15" s="205"/>
      <c r="KMC15" s="205"/>
      <c r="KMD15" s="205"/>
      <c r="KME15" s="205"/>
      <c r="KMF15" s="205"/>
      <c r="KMG15" s="205"/>
      <c r="KMH15" s="205"/>
      <c r="KMI15" s="205"/>
      <c r="KMJ15" s="205"/>
      <c r="KMK15" s="205"/>
      <c r="KML15" s="205"/>
      <c r="KMM15" s="205"/>
      <c r="KMN15" s="205"/>
      <c r="KMO15" s="205"/>
      <c r="KMP15" s="205"/>
      <c r="KMQ15" s="205"/>
      <c r="KMR15" s="205"/>
      <c r="KMS15" s="205"/>
      <c r="KMT15" s="205"/>
      <c r="KMU15" s="205"/>
      <c r="KMV15" s="205"/>
      <c r="KMW15" s="205"/>
      <c r="KMX15" s="205"/>
      <c r="KMY15" s="205"/>
      <c r="KMZ15" s="205"/>
      <c r="KNA15" s="205"/>
      <c r="KNB15" s="205"/>
      <c r="KNC15" s="205"/>
      <c r="KND15" s="205"/>
      <c r="KNE15" s="205"/>
      <c r="KNF15" s="205"/>
      <c r="KNG15" s="205"/>
      <c r="KNH15" s="205"/>
      <c r="KNI15" s="205"/>
      <c r="KNJ15" s="205"/>
      <c r="KNK15" s="205"/>
      <c r="KNL15" s="205"/>
      <c r="KNM15" s="205"/>
      <c r="KNN15" s="205"/>
      <c r="KNO15" s="205"/>
      <c r="KNP15" s="205"/>
      <c r="KNQ15" s="205"/>
      <c r="KNR15" s="205"/>
      <c r="KNS15" s="205"/>
      <c r="KNT15" s="205"/>
      <c r="KNU15" s="205"/>
      <c r="KNV15" s="205"/>
      <c r="KNW15" s="205"/>
      <c r="KNX15" s="205"/>
      <c r="KNY15" s="205"/>
      <c r="KNZ15" s="205"/>
      <c r="KOA15" s="205"/>
      <c r="KOB15" s="205"/>
      <c r="KOC15" s="205"/>
      <c r="KOD15" s="205"/>
      <c r="KOE15" s="205"/>
      <c r="KOF15" s="205"/>
      <c r="KOG15" s="205"/>
      <c r="KOH15" s="205"/>
      <c r="KOI15" s="205"/>
      <c r="KOJ15" s="205"/>
      <c r="KOK15" s="205"/>
      <c r="KOL15" s="205"/>
      <c r="KOM15" s="205"/>
      <c r="KON15" s="205"/>
      <c r="KOO15" s="205"/>
      <c r="KOP15" s="205"/>
      <c r="KOQ15" s="205"/>
      <c r="KOR15" s="205"/>
      <c r="KOS15" s="205"/>
      <c r="KOT15" s="205"/>
      <c r="KOU15" s="205"/>
      <c r="KOV15" s="205"/>
      <c r="KOW15" s="205"/>
      <c r="KOX15" s="205"/>
      <c r="KOY15" s="205"/>
      <c r="KOZ15" s="205"/>
      <c r="KPA15" s="205"/>
      <c r="KPB15" s="205"/>
      <c r="KPC15" s="205"/>
      <c r="KPD15" s="205"/>
      <c r="KPE15" s="205"/>
      <c r="KPF15" s="205"/>
      <c r="KPG15" s="205"/>
      <c r="KPH15" s="205"/>
      <c r="KPI15" s="205"/>
      <c r="KPJ15" s="205"/>
      <c r="KPK15" s="205"/>
      <c r="KPL15" s="205"/>
      <c r="KPM15" s="205"/>
      <c r="KPN15" s="205"/>
      <c r="KPO15" s="205"/>
      <c r="KPP15" s="205"/>
      <c r="KPQ15" s="205"/>
      <c r="KPR15" s="205"/>
      <c r="KPS15" s="205"/>
      <c r="KPT15" s="205"/>
      <c r="KPU15" s="205"/>
      <c r="KPV15" s="205"/>
      <c r="KPW15" s="205"/>
      <c r="KPX15" s="205"/>
      <c r="KPY15" s="205"/>
      <c r="KPZ15" s="205"/>
      <c r="KQA15" s="205"/>
      <c r="KQB15" s="205"/>
      <c r="KQC15" s="205"/>
      <c r="KQD15" s="205"/>
      <c r="KQE15" s="205"/>
      <c r="KQF15" s="205"/>
      <c r="KQG15" s="205"/>
      <c r="KQH15" s="205"/>
      <c r="KQI15" s="205"/>
      <c r="KQJ15" s="205"/>
      <c r="KQK15" s="205"/>
      <c r="KQL15" s="205"/>
      <c r="KQM15" s="205"/>
      <c r="KQN15" s="205"/>
      <c r="KQO15" s="205"/>
      <c r="KQP15" s="205"/>
      <c r="KQQ15" s="205"/>
      <c r="KQR15" s="205"/>
      <c r="KQS15" s="205"/>
      <c r="KQT15" s="205"/>
      <c r="KQU15" s="205"/>
      <c r="KQV15" s="205"/>
      <c r="KQW15" s="205"/>
      <c r="KQX15" s="205"/>
      <c r="KQY15" s="205"/>
      <c r="KQZ15" s="205"/>
      <c r="KRA15" s="205"/>
      <c r="KRB15" s="205"/>
      <c r="KRC15" s="205"/>
      <c r="KRD15" s="205"/>
      <c r="KRE15" s="205"/>
      <c r="KRF15" s="205"/>
      <c r="KRG15" s="205"/>
      <c r="KRH15" s="205"/>
      <c r="KRI15" s="205"/>
      <c r="KRJ15" s="205"/>
      <c r="KRK15" s="205"/>
      <c r="KRL15" s="205"/>
      <c r="KRM15" s="205"/>
      <c r="KRN15" s="205"/>
      <c r="KRO15" s="205"/>
      <c r="KRP15" s="205"/>
      <c r="KRQ15" s="205"/>
      <c r="KRR15" s="205"/>
      <c r="KRS15" s="205"/>
      <c r="KRT15" s="205"/>
      <c r="KRU15" s="205"/>
      <c r="KRV15" s="205"/>
      <c r="KRW15" s="205"/>
      <c r="KRX15" s="205"/>
      <c r="KRY15" s="205"/>
      <c r="KRZ15" s="205"/>
      <c r="KSA15" s="205"/>
      <c r="KSB15" s="205"/>
      <c r="KSC15" s="205"/>
      <c r="KSD15" s="205"/>
      <c r="KSE15" s="205"/>
      <c r="KSF15" s="205"/>
      <c r="KSG15" s="205"/>
      <c r="KSH15" s="205"/>
      <c r="KSI15" s="205"/>
      <c r="KSP15" s="205"/>
      <c r="KSQ15" s="205"/>
      <c r="KSR15" s="205"/>
      <c r="KSS15" s="205"/>
      <c r="KST15" s="205"/>
      <c r="KSU15" s="205"/>
      <c r="KSV15" s="205"/>
      <c r="KSW15" s="205"/>
      <c r="KSX15" s="205"/>
      <c r="KSY15" s="205"/>
      <c r="KSZ15" s="205"/>
      <c r="KTA15" s="205"/>
      <c r="KTB15" s="205"/>
      <c r="KTC15" s="205"/>
      <c r="KTD15" s="205"/>
      <c r="KTE15" s="205"/>
      <c r="KTF15" s="205"/>
      <c r="KTG15" s="205"/>
      <c r="KTH15" s="205"/>
      <c r="KTI15" s="205"/>
      <c r="KTJ15" s="205"/>
      <c r="KTK15" s="205"/>
      <c r="KTL15" s="205"/>
      <c r="KTM15" s="205"/>
      <c r="KTN15" s="205"/>
      <c r="KTO15" s="205"/>
      <c r="KTP15" s="205"/>
      <c r="KTQ15" s="205"/>
      <c r="KTR15" s="205"/>
      <c r="KTS15" s="205"/>
      <c r="KTT15" s="205"/>
      <c r="KTU15" s="205"/>
      <c r="KTV15" s="205"/>
      <c r="KTW15" s="205"/>
      <c r="KTX15" s="205"/>
      <c r="KTY15" s="205"/>
      <c r="KTZ15" s="205"/>
      <c r="KUA15" s="205"/>
      <c r="KUB15" s="205"/>
      <c r="KUC15" s="205"/>
      <c r="KUD15" s="205"/>
      <c r="KUE15" s="205"/>
      <c r="KUF15" s="205"/>
      <c r="KUG15" s="205"/>
      <c r="KUH15" s="205"/>
      <c r="KUI15" s="205"/>
      <c r="KUJ15" s="205"/>
      <c r="KUK15" s="205"/>
      <c r="KUL15" s="205"/>
      <c r="KUM15" s="205"/>
      <c r="KUN15" s="205"/>
      <c r="KUO15" s="205"/>
      <c r="KUP15" s="205"/>
      <c r="KUQ15" s="205"/>
      <c r="KUR15" s="205"/>
      <c r="KUS15" s="205"/>
      <c r="KUT15" s="205"/>
      <c r="KUU15" s="205"/>
      <c r="KUV15" s="205"/>
      <c r="KUW15" s="205"/>
      <c r="KUX15" s="205"/>
      <c r="KUY15" s="205"/>
      <c r="KUZ15" s="205"/>
      <c r="KVA15" s="205"/>
      <c r="KVB15" s="205"/>
      <c r="KVC15" s="205"/>
      <c r="KVD15" s="205"/>
      <c r="KVE15" s="205"/>
      <c r="KVF15" s="205"/>
      <c r="KVG15" s="205"/>
      <c r="KVH15" s="205"/>
      <c r="KVI15" s="205"/>
      <c r="KVJ15" s="205"/>
      <c r="KVK15" s="205"/>
      <c r="KVL15" s="205"/>
      <c r="KVM15" s="205"/>
      <c r="KVN15" s="205"/>
      <c r="KVO15" s="205"/>
      <c r="KVP15" s="205"/>
      <c r="KVQ15" s="205"/>
      <c r="KVR15" s="205"/>
      <c r="KVS15" s="205"/>
      <c r="KVT15" s="205"/>
      <c r="KVU15" s="205"/>
      <c r="KVV15" s="205"/>
      <c r="KVW15" s="205"/>
      <c r="KVX15" s="205"/>
      <c r="KVY15" s="205"/>
      <c r="KVZ15" s="205"/>
      <c r="KWA15" s="205"/>
      <c r="KWB15" s="205"/>
      <c r="KWC15" s="205"/>
      <c r="KWD15" s="205"/>
      <c r="KWE15" s="205"/>
      <c r="KWF15" s="205"/>
      <c r="KWG15" s="205"/>
      <c r="KWH15" s="205"/>
      <c r="KWI15" s="205"/>
      <c r="KWJ15" s="205"/>
      <c r="KWK15" s="205"/>
      <c r="KWL15" s="205"/>
      <c r="KWM15" s="205"/>
      <c r="KWN15" s="205"/>
      <c r="KWO15" s="205"/>
      <c r="KWP15" s="205"/>
      <c r="KWQ15" s="205"/>
      <c r="KWR15" s="205"/>
      <c r="KWS15" s="205"/>
      <c r="KWT15" s="205"/>
      <c r="KWU15" s="205"/>
      <c r="KWV15" s="205"/>
      <c r="KWW15" s="205"/>
      <c r="KWX15" s="205"/>
      <c r="KWY15" s="205"/>
      <c r="KWZ15" s="205"/>
      <c r="KXA15" s="205"/>
      <c r="KXB15" s="205"/>
      <c r="KXC15" s="205"/>
      <c r="KXD15" s="205"/>
      <c r="KXE15" s="205"/>
      <c r="KXF15" s="205"/>
      <c r="KXG15" s="205"/>
      <c r="KXH15" s="205"/>
      <c r="KXI15" s="205"/>
      <c r="KXJ15" s="205"/>
      <c r="KXK15" s="205"/>
      <c r="KXL15" s="205"/>
      <c r="KXM15" s="205"/>
      <c r="KXN15" s="205"/>
      <c r="KXO15" s="205"/>
      <c r="KXP15" s="205"/>
      <c r="KXQ15" s="205"/>
      <c r="KXR15" s="205"/>
      <c r="KXS15" s="205"/>
      <c r="KXT15" s="205"/>
      <c r="KXU15" s="205"/>
      <c r="KXV15" s="205"/>
      <c r="KXW15" s="205"/>
      <c r="KXX15" s="205"/>
      <c r="KXY15" s="205"/>
      <c r="KXZ15" s="205"/>
      <c r="KYA15" s="205"/>
      <c r="KYB15" s="205"/>
      <c r="KYC15" s="205"/>
      <c r="KYD15" s="205"/>
      <c r="KYE15" s="205"/>
      <c r="KYF15" s="205"/>
      <c r="KYG15" s="205"/>
      <c r="KYH15" s="205"/>
      <c r="KYI15" s="205"/>
      <c r="KYJ15" s="205"/>
      <c r="KYK15" s="205"/>
      <c r="KYL15" s="205"/>
      <c r="KYM15" s="205"/>
      <c r="KYN15" s="205"/>
      <c r="KYO15" s="205"/>
      <c r="KYP15" s="205"/>
      <c r="KYQ15" s="205"/>
      <c r="KYR15" s="205"/>
      <c r="KYS15" s="205"/>
      <c r="KYT15" s="205"/>
      <c r="KYU15" s="205"/>
      <c r="KYV15" s="205"/>
      <c r="KYW15" s="205"/>
      <c r="KYX15" s="205"/>
      <c r="KYY15" s="205"/>
      <c r="KYZ15" s="205"/>
      <c r="KZA15" s="205"/>
      <c r="KZB15" s="205"/>
      <c r="KZC15" s="205"/>
      <c r="KZD15" s="205"/>
      <c r="KZE15" s="205"/>
      <c r="KZF15" s="205"/>
      <c r="KZG15" s="205"/>
      <c r="KZH15" s="205"/>
      <c r="KZI15" s="205"/>
      <c r="KZJ15" s="205"/>
      <c r="KZK15" s="205"/>
      <c r="KZL15" s="205"/>
      <c r="KZM15" s="205"/>
      <c r="KZN15" s="205"/>
      <c r="KZO15" s="205"/>
      <c r="KZP15" s="205"/>
      <c r="KZQ15" s="205"/>
      <c r="KZR15" s="205"/>
      <c r="KZS15" s="205"/>
      <c r="KZT15" s="205"/>
      <c r="KZU15" s="205"/>
      <c r="KZV15" s="205"/>
      <c r="KZW15" s="205"/>
      <c r="KZX15" s="205"/>
      <c r="KZY15" s="205"/>
      <c r="KZZ15" s="205"/>
      <c r="LAA15" s="205"/>
      <c r="LAB15" s="205"/>
      <c r="LAC15" s="205"/>
      <c r="LAD15" s="205"/>
      <c r="LAE15" s="205"/>
      <c r="LAF15" s="205"/>
      <c r="LAG15" s="205"/>
      <c r="LAH15" s="205"/>
      <c r="LAI15" s="205"/>
      <c r="LAJ15" s="205"/>
      <c r="LAK15" s="205"/>
      <c r="LAL15" s="205"/>
      <c r="LAM15" s="205"/>
      <c r="LAN15" s="205"/>
      <c r="LAO15" s="205"/>
      <c r="LAP15" s="205"/>
      <c r="LAQ15" s="205"/>
      <c r="LAR15" s="205"/>
      <c r="LAS15" s="205"/>
      <c r="LAT15" s="205"/>
      <c r="LAU15" s="205"/>
      <c r="LAV15" s="205"/>
      <c r="LAW15" s="205"/>
      <c r="LAX15" s="205"/>
      <c r="LAY15" s="205"/>
      <c r="LAZ15" s="205"/>
      <c r="LBA15" s="205"/>
      <c r="LBB15" s="205"/>
      <c r="LBC15" s="205"/>
      <c r="LBD15" s="205"/>
      <c r="LBE15" s="205"/>
      <c r="LBF15" s="205"/>
      <c r="LBG15" s="205"/>
      <c r="LBH15" s="205"/>
      <c r="LBI15" s="205"/>
      <c r="LBJ15" s="205"/>
      <c r="LBK15" s="205"/>
      <c r="LBL15" s="205"/>
      <c r="LBM15" s="205"/>
      <c r="LBN15" s="205"/>
      <c r="LBO15" s="205"/>
      <c r="LBP15" s="205"/>
      <c r="LBQ15" s="205"/>
      <c r="LBR15" s="205"/>
      <c r="LBS15" s="205"/>
      <c r="LBT15" s="205"/>
      <c r="LBU15" s="205"/>
      <c r="LBV15" s="205"/>
      <c r="LBW15" s="205"/>
      <c r="LBX15" s="205"/>
      <c r="LBY15" s="205"/>
      <c r="LBZ15" s="205"/>
      <c r="LCA15" s="205"/>
      <c r="LCB15" s="205"/>
      <c r="LCC15" s="205"/>
      <c r="LCD15" s="205"/>
      <c r="LCE15" s="205"/>
      <c r="LCL15" s="205"/>
      <c r="LCM15" s="205"/>
      <c r="LCN15" s="205"/>
      <c r="LCO15" s="205"/>
      <c r="LCP15" s="205"/>
      <c r="LCQ15" s="205"/>
      <c r="LCR15" s="205"/>
      <c r="LCS15" s="205"/>
      <c r="LCT15" s="205"/>
      <c r="LCU15" s="205"/>
      <c r="LCV15" s="205"/>
      <c r="LCW15" s="205"/>
      <c r="LCX15" s="205"/>
      <c r="LCY15" s="205"/>
      <c r="LCZ15" s="205"/>
      <c r="LDA15" s="205"/>
      <c r="LDB15" s="205"/>
      <c r="LDC15" s="205"/>
      <c r="LDD15" s="205"/>
      <c r="LDE15" s="205"/>
      <c r="LDF15" s="205"/>
      <c r="LDG15" s="205"/>
      <c r="LDH15" s="205"/>
      <c r="LDI15" s="205"/>
      <c r="LDJ15" s="205"/>
      <c r="LDK15" s="205"/>
      <c r="LDL15" s="205"/>
      <c r="LDM15" s="205"/>
      <c r="LDN15" s="205"/>
      <c r="LDO15" s="205"/>
      <c r="LDP15" s="205"/>
      <c r="LDQ15" s="205"/>
      <c r="LDR15" s="205"/>
      <c r="LDS15" s="205"/>
      <c r="LDT15" s="205"/>
      <c r="LDU15" s="205"/>
      <c r="LDV15" s="205"/>
      <c r="LDW15" s="205"/>
      <c r="LDX15" s="205"/>
      <c r="LDY15" s="205"/>
      <c r="LDZ15" s="205"/>
      <c r="LEA15" s="205"/>
      <c r="LEB15" s="205"/>
      <c r="LEC15" s="205"/>
      <c r="LED15" s="205"/>
      <c r="LEE15" s="205"/>
      <c r="LEF15" s="205"/>
      <c r="LEG15" s="205"/>
      <c r="LEH15" s="205"/>
      <c r="LEI15" s="205"/>
      <c r="LEJ15" s="205"/>
      <c r="LEK15" s="205"/>
      <c r="LEL15" s="205"/>
      <c r="LEM15" s="205"/>
      <c r="LEN15" s="205"/>
      <c r="LEO15" s="205"/>
      <c r="LEP15" s="205"/>
      <c r="LEQ15" s="205"/>
      <c r="LER15" s="205"/>
      <c r="LES15" s="205"/>
      <c r="LET15" s="205"/>
      <c r="LEU15" s="205"/>
      <c r="LEV15" s="205"/>
      <c r="LEW15" s="205"/>
      <c r="LEX15" s="205"/>
      <c r="LEY15" s="205"/>
      <c r="LEZ15" s="205"/>
      <c r="LFA15" s="205"/>
      <c r="LFB15" s="205"/>
      <c r="LFC15" s="205"/>
      <c r="LFD15" s="205"/>
      <c r="LFE15" s="205"/>
      <c r="LFF15" s="205"/>
      <c r="LFG15" s="205"/>
      <c r="LFH15" s="205"/>
      <c r="LFI15" s="205"/>
      <c r="LFJ15" s="205"/>
      <c r="LFK15" s="205"/>
      <c r="LFL15" s="205"/>
      <c r="LFM15" s="205"/>
      <c r="LFN15" s="205"/>
      <c r="LFO15" s="205"/>
      <c r="LFP15" s="205"/>
      <c r="LFQ15" s="205"/>
      <c r="LFR15" s="205"/>
      <c r="LFS15" s="205"/>
      <c r="LFT15" s="205"/>
      <c r="LFU15" s="205"/>
      <c r="LFV15" s="205"/>
      <c r="LFW15" s="205"/>
      <c r="LFX15" s="205"/>
      <c r="LFY15" s="205"/>
      <c r="LFZ15" s="205"/>
      <c r="LGA15" s="205"/>
      <c r="LGB15" s="205"/>
      <c r="LGC15" s="205"/>
      <c r="LGD15" s="205"/>
      <c r="LGE15" s="205"/>
      <c r="LGF15" s="205"/>
      <c r="LGG15" s="205"/>
      <c r="LGH15" s="205"/>
      <c r="LGI15" s="205"/>
      <c r="LGJ15" s="205"/>
      <c r="LGK15" s="205"/>
      <c r="LGL15" s="205"/>
      <c r="LGM15" s="205"/>
      <c r="LGN15" s="205"/>
      <c r="LGO15" s="205"/>
      <c r="LGP15" s="205"/>
      <c r="LGQ15" s="205"/>
      <c r="LGR15" s="205"/>
      <c r="LGS15" s="205"/>
      <c r="LGT15" s="205"/>
      <c r="LGU15" s="205"/>
      <c r="LGV15" s="205"/>
      <c r="LGW15" s="205"/>
      <c r="LGX15" s="205"/>
      <c r="LGY15" s="205"/>
      <c r="LGZ15" s="205"/>
      <c r="LHA15" s="205"/>
      <c r="LHB15" s="205"/>
      <c r="LHC15" s="205"/>
      <c r="LHD15" s="205"/>
      <c r="LHE15" s="205"/>
      <c r="LHF15" s="205"/>
      <c r="LHG15" s="205"/>
      <c r="LHH15" s="205"/>
      <c r="LHI15" s="205"/>
      <c r="LHJ15" s="205"/>
      <c r="LHK15" s="205"/>
      <c r="LHL15" s="205"/>
      <c r="LHM15" s="205"/>
      <c r="LHN15" s="205"/>
      <c r="LHO15" s="205"/>
      <c r="LHP15" s="205"/>
      <c r="LHQ15" s="205"/>
      <c r="LHR15" s="205"/>
      <c r="LHS15" s="205"/>
      <c r="LHT15" s="205"/>
      <c r="LHU15" s="205"/>
      <c r="LHV15" s="205"/>
      <c r="LHW15" s="205"/>
      <c r="LHX15" s="205"/>
      <c r="LHY15" s="205"/>
      <c r="LHZ15" s="205"/>
      <c r="LIA15" s="205"/>
      <c r="LIB15" s="205"/>
      <c r="LIC15" s="205"/>
      <c r="LID15" s="205"/>
      <c r="LIE15" s="205"/>
      <c r="LIF15" s="205"/>
      <c r="LIG15" s="205"/>
      <c r="LIH15" s="205"/>
      <c r="LII15" s="205"/>
      <c r="LIJ15" s="205"/>
      <c r="LIK15" s="205"/>
      <c r="LIL15" s="205"/>
      <c r="LIM15" s="205"/>
      <c r="LIN15" s="205"/>
      <c r="LIO15" s="205"/>
      <c r="LIP15" s="205"/>
      <c r="LIQ15" s="205"/>
      <c r="LIR15" s="205"/>
      <c r="LIS15" s="205"/>
      <c r="LIT15" s="205"/>
      <c r="LIU15" s="205"/>
      <c r="LIV15" s="205"/>
      <c r="LIW15" s="205"/>
      <c r="LIX15" s="205"/>
      <c r="LIY15" s="205"/>
      <c r="LIZ15" s="205"/>
      <c r="LJA15" s="205"/>
      <c r="LJB15" s="205"/>
      <c r="LJC15" s="205"/>
      <c r="LJD15" s="205"/>
      <c r="LJE15" s="205"/>
      <c r="LJF15" s="205"/>
      <c r="LJG15" s="205"/>
      <c r="LJH15" s="205"/>
      <c r="LJI15" s="205"/>
      <c r="LJJ15" s="205"/>
      <c r="LJK15" s="205"/>
      <c r="LJL15" s="205"/>
      <c r="LJM15" s="205"/>
      <c r="LJN15" s="205"/>
      <c r="LJO15" s="205"/>
      <c r="LJP15" s="205"/>
      <c r="LJQ15" s="205"/>
      <c r="LJR15" s="205"/>
      <c r="LJS15" s="205"/>
      <c r="LJT15" s="205"/>
      <c r="LJU15" s="205"/>
      <c r="LJV15" s="205"/>
      <c r="LJW15" s="205"/>
      <c r="LJX15" s="205"/>
      <c r="LJY15" s="205"/>
      <c r="LJZ15" s="205"/>
      <c r="LKA15" s="205"/>
      <c r="LKB15" s="205"/>
      <c r="LKC15" s="205"/>
      <c r="LKD15" s="205"/>
      <c r="LKE15" s="205"/>
      <c r="LKF15" s="205"/>
      <c r="LKG15" s="205"/>
      <c r="LKH15" s="205"/>
      <c r="LKI15" s="205"/>
      <c r="LKJ15" s="205"/>
      <c r="LKK15" s="205"/>
      <c r="LKL15" s="205"/>
      <c r="LKM15" s="205"/>
      <c r="LKN15" s="205"/>
      <c r="LKO15" s="205"/>
      <c r="LKP15" s="205"/>
      <c r="LKQ15" s="205"/>
      <c r="LKR15" s="205"/>
      <c r="LKS15" s="205"/>
      <c r="LKT15" s="205"/>
      <c r="LKU15" s="205"/>
      <c r="LKV15" s="205"/>
      <c r="LKW15" s="205"/>
      <c r="LKX15" s="205"/>
      <c r="LKY15" s="205"/>
      <c r="LKZ15" s="205"/>
      <c r="LLA15" s="205"/>
      <c r="LLB15" s="205"/>
      <c r="LLC15" s="205"/>
      <c r="LLD15" s="205"/>
      <c r="LLE15" s="205"/>
      <c r="LLF15" s="205"/>
      <c r="LLG15" s="205"/>
      <c r="LLH15" s="205"/>
      <c r="LLI15" s="205"/>
      <c r="LLJ15" s="205"/>
      <c r="LLK15" s="205"/>
      <c r="LLL15" s="205"/>
      <c r="LLM15" s="205"/>
      <c r="LLN15" s="205"/>
      <c r="LLO15" s="205"/>
      <c r="LLP15" s="205"/>
      <c r="LLQ15" s="205"/>
      <c r="LLR15" s="205"/>
      <c r="LLS15" s="205"/>
      <c r="LLT15" s="205"/>
      <c r="LLU15" s="205"/>
      <c r="LLV15" s="205"/>
      <c r="LLW15" s="205"/>
      <c r="LLX15" s="205"/>
      <c r="LLY15" s="205"/>
      <c r="LLZ15" s="205"/>
      <c r="LMA15" s="205"/>
      <c r="LMH15" s="205"/>
      <c r="LMI15" s="205"/>
      <c r="LMJ15" s="205"/>
      <c r="LMK15" s="205"/>
      <c r="LML15" s="205"/>
      <c r="LMM15" s="205"/>
      <c r="LMN15" s="205"/>
      <c r="LMO15" s="205"/>
      <c r="LMP15" s="205"/>
      <c r="LMQ15" s="205"/>
      <c r="LMR15" s="205"/>
      <c r="LMS15" s="205"/>
      <c r="LMT15" s="205"/>
      <c r="LMU15" s="205"/>
      <c r="LMV15" s="205"/>
      <c r="LMW15" s="205"/>
      <c r="LMX15" s="205"/>
      <c r="LMY15" s="205"/>
      <c r="LMZ15" s="205"/>
      <c r="LNA15" s="205"/>
      <c r="LNB15" s="205"/>
      <c r="LNC15" s="205"/>
      <c r="LND15" s="205"/>
      <c r="LNE15" s="205"/>
      <c r="LNF15" s="205"/>
      <c r="LNG15" s="205"/>
      <c r="LNH15" s="205"/>
      <c r="LNI15" s="205"/>
      <c r="LNJ15" s="205"/>
      <c r="LNK15" s="205"/>
      <c r="LNL15" s="205"/>
      <c r="LNM15" s="205"/>
      <c r="LNN15" s="205"/>
      <c r="LNO15" s="205"/>
      <c r="LNP15" s="205"/>
      <c r="LNQ15" s="205"/>
      <c r="LNR15" s="205"/>
      <c r="LNS15" s="205"/>
      <c r="LNT15" s="205"/>
      <c r="LNU15" s="205"/>
      <c r="LNV15" s="205"/>
      <c r="LNW15" s="205"/>
      <c r="LNX15" s="205"/>
      <c r="LNY15" s="205"/>
      <c r="LNZ15" s="205"/>
      <c r="LOA15" s="205"/>
      <c r="LOB15" s="205"/>
      <c r="LOC15" s="205"/>
      <c r="LOD15" s="205"/>
      <c r="LOE15" s="205"/>
      <c r="LOF15" s="205"/>
      <c r="LOG15" s="205"/>
      <c r="LOH15" s="205"/>
      <c r="LOI15" s="205"/>
      <c r="LOJ15" s="205"/>
      <c r="LOK15" s="205"/>
      <c r="LOL15" s="205"/>
      <c r="LOM15" s="205"/>
      <c r="LON15" s="205"/>
      <c r="LOO15" s="205"/>
      <c r="LOP15" s="205"/>
      <c r="LOQ15" s="205"/>
      <c r="LOR15" s="205"/>
      <c r="LOS15" s="205"/>
      <c r="LOT15" s="205"/>
      <c r="LOU15" s="205"/>
      <c r="LOV15" s="205"/>
      <c r="LOW15" s="205"/>
      <c r="LOX15" s="205"/>
      <c r="LOY15" s="205"/>
      <c r="LOZ15" s="205"/>
      <c r="LPA15" s="205"/>
      <c r="LPB15" s="205"/>
      <c r="LPC15" s="205"/>
      <c r="LPD15" s="205"/>
      <c r="LPE15" s="205"/>
      <c r="LPF15" s="205"/>
      <c r="LPG15" s="205"/>
      <c r="LPH15" s="205"/>
      <c r="LPI15" s="205"/>
      <c r="LPJ15" s="205"/>
      <c r="LPK15" s="205"/>
      <c r="LPL15" s="205"/>
      <c r="LPM15" s="205"/>
      <c r="LPN15" s="205"/>
      <c r="LPO15" s="205"/>
      <c r="LPP15" s="205"/>
      <c r="LPQ15" s="205"/>
      <c r="LPR15" s="205"/>
      <c r="LPS15" s="205"/>
      <c r="LPT15" s="205"/>
      <c r="LPU15" s="205"/>
      <c r="LPV15" s="205"/>
      <c r="LPW15" s="205"/>
      <c r="LPX15" s="205"/>
      <c r="LPY15" s="205"/>
      <c r="LPZ15" s="205"/>
      <c r="LQA15" s="205"/>
      <c r="LQB15" s="205"/>
      <c r="LQC15" s="205"/>
      <c r="LQD15" s="205"/>
      <c r="LQE15" s="205"/>
      <c r="LQF15" s="205"/>
      <c r="LQG15" s="205"/>
      <c r="LQH15" s="205"/>
      <c r="LQI15" s="205"/>
      <c r="LQJ15" s="205"/>
      <c r="LQK15" s="205"/>
      <c r="LQL15" s="205"/>
      <c r="LQM15" s="205"/>
      <c r="LQN15" s="205"/>
      <c r="LQO15" s="205"/>
      <c r="LQP15" s="205"/>
      <c r="LQQ15" s="205"/>
      <c r="LQR15" s="205"/>
      <c r="LQS15" s="205"/>
      <c r="LQT15" s="205"/>
      <c r="LQU15" s="205"/>
      <c r="LQV15" s="205"/>
      <c r="LQW15" s="205"/>
      <c r="LQX15" s="205"/>
      <c r="LQY15" s="205"/>
      <c r="LQZ15" s="205"/>
      <c r="LRA15" s="205"/>
      <c r="LRB15" s="205"/>
      <c r="LRC15" s="205"/>
      <c r="LRD15" s="205"/>
      <c r="LRE15" s="205"/>
      <c r="LRF15" s="205"/>
      <c r="LRG15" s="205"/>
      <c r="LRH15" s="205"/>
      <c r="LRI15" s="205"/>
      <c r="LRJ15" s="205"/>
      <c r="LRK15" s="205"/>
      <c r="LRL15" s="205"/>
      <c r="LRM15" s="205"/>
      <c r="LRN15" s="205"/>
      <c r="LRO15" s="205"/>
      <c r="LRP15" s="205"/>
      <c r="LRQ15" s="205"/>
      <c r="LRR15" s="205"/>
      <c r="LRS15" s="205"/>
      <c r="LRT15" s="205"/>
      <c r="LRU15" s="205"/>
      <c r="LRV15" s="205"/>
      <c r="LRW15" s="205"/>
      <c r="LRX15" s="205"/>
      <c r="LRY15" s="205"/>
      <c r="LRZ15" s="205"/>
      <c r="LSA15" s="205"/>
      <c r="LSB15" s="205"/>
      <c r="LSC15" s="205"/>
      <c r="LSD15" s="205"/>
      <c r="LSE15" s="205"/>
      <c r="LSF15" s="205"/>
      <c r="LSG15" s="205"/>
      <c r="LSH15" s="205"/>
      <c r="LSI15" s="205"/>
      <c r="LSJ15" s="205"/>
      <c r="LSK15" s="205"/>
      <c r="LSL15" s="205"/>
      <c r="LSM15" s="205"/>
      <c r="LSN15" s="205"/>
      <c r="LSO15" s="205"/>
      <c r="LSP15" s="205"/>
      <c r="LSQ15" s="205"/>
      <c r="LSR15" s="205"/>
      <c r="LSS15" s="205"/>
      <c r="LST15" s="205"/>
      <c r="LSU15" s="205"/>
      <c r="LSV15" s="205"/>
      <c r="LSW15" s="205"/>
      <c r="LSX15" s="205"/>
      <c r="LSY15" s="205"/>
      <c r="LSZ15" s="205"/>
      <c r="LTA15" s="205"/>
      <c r="LTB15" s="205"/>
      <c r="LTC15" s="205"/>
      <c r="LTD15" s="205"/>
      <c r="LTE15" s="205"/>
      <c r="LTF15" s="205"/>
      <c r="LTG15" s="205"/>
      <c r="LTH15" s="205"/>
      <c r="LTI15" s="205"/>
      <c r="LTJ15" s="205"/>
      <c r="LTK15" s="205"/>
      <c r="LTL15" s="205"/>
      <c r="LTM15" s="205"/>
      <c r="LTN15" s="205"/>
      <c r="LTO15" s="205"/>
      <c r="LTP15" s="205"/>
      <c r="LTQ15" s="205"/>
      <c r="LTR15" s="205"/>
      <c r="LTS15" s="205"/>
      <c r="LTT15" s="205"/>
      <c r="LTU15" s="205"/>
      <c r="LTV15" s="205"/>
      <c r="LTW15" s="205"/>
      <c r="LTX15" s="205"/>
      <c r="LTY15" s="205"/>
      <c r="LTZ15" s="205"/>
      <c r="LUA15" s="205"/>
      <c r="LUB15" s="205"/>
      <c r="LUC15" s="205"/>
      <c r="LUD15" s="205"/>
      <c r="LUE15" s="205"/>
      <c r="LUF15" s="205"/>
      <c r="LUG15" s="205"/>
      <c r="LUH15" s="205"/>
      <c r="LUI15" s="205"/>
      <c r="LUJ15" s="205"/>
      <c r="LUK15" s="205"/>
      <c r="LUL15" s="205"/>
      <c r="LUM15" s="205"/>
      <c r="LUN15" s="205"/>
      <c r="LUO15" s="205"/>
      <c r="LUP15" s="205"/>
      <c r="LUQ15" s="205"/>
      <c r="LUR15" s="205"/>
      <c r="LUS15" s="205"/>
      <c r="LUT15" s="205"/>
      <c r="LUU15" s="205"/>
      <c r="LUV15" s="205"/>
      <c r="LUW15" s="205"/>
      <c r="LUX15" s="205"/>
      <c r="LUY15" s="205"/>
      <c r="LUZ15" s="205"/>
      <c r="LVA15" s="205"/>
      <c r="LVB15" s="205"/>
      <c r="LVC15" s="205"/>
      <c r="LVD15" s="205"/>
      <c r="LVE15" s="205"/>
      <c r="LVF15" s="205"/>
      <c r="LVG15" s="205"/>
      <c r="LVH15" s="205"/>
      <c r="LVI15" s="205"/>
      <c r="LVJ15" s="205"/>
      <c r="LVK15" s="205"/>
      <c r="LVL15" s="205"/>
      <c r="LVM15" s="205"/>
      <c r="LVN15" s="205"/>
      <c r="LVO15" s="205"/>
      <c r="LVP15" s="205"/>
      <c r="LVQ15" s="205"/>
      <c r="LVR15" s="205"/>
      <c r="LVS15" s="205"/>
      <c r="LVT15" s="205"/>
      <c r="LVU15" s="205"/>
      <c r="LVV15" s="205"/>
      <c r="LVW15" s="205"/>
      <c r="LWD15" s="205"/>
      <c r="LWE15" s="205"/>
      <c r="LWF15" s="205"/>
      <c r="LWG15" s="205"/>
      <c r="LWH15" s="205"/>
      <c r="LWI15" s="205"/>
      <c r="LWJ15" s="205"/>
      <c r="LWK15" s="205"/>
      <c r="LWL15" s="205"/>
      <c r="LWM15" s="205"/>
      <c r="LWN15" s="205"/>
      <c r="LWO15" s="205"/>
      <c r="LWP15" s="205"/>
      <c r="LWQ15" s="205"/>
      <c r="LWR15" s="205"/>
      <c r="LWS15" s="205"/>
      <c r="LWT15" s="205"/>
      <c r="LWU15" s="205"/>
      <c r="LWV15" s="205"/>
      <c r="LWW15" s="205"/>
      <c r="LWX15" s="205"/>
      <c r="LWY15" s="205"/>
      <c r="LWZ15" s="205"/>
      <c r="LXA15" s="205"/>
      <c r="LXB15" s="205"/>
      <c r="LXC15" s="205"/>
      <c r="LXD15" s="205"/>
      <c r="LXE15" s="205"/>
      <c r="LXF15" s="205"/>
      <c r="LXG15" s="205"/>
      <c r="LXH15" s="205"/>
      <c r="LXI15" s="205"/>
      <c r="LXJ15" s="205"/>
      <c r="LXK15" s="205"/>
      <c r="LXL15" s="205"/>
      <c r="LXM15" s="205"/>
      <c r="LXN15" s="205"/>
      <c r="LXO15" s="205"/>
      <c r="LXP15" s="205"/>
      <c r="LXQ15" s="205"/>
      <c r="LXR15" s="205"/>
      <c r="LXS15" s="205"/>
      <c r="LXT15" s="205"/>
      <c r="LXU15" s="205"/>
      <c r="LXV15" s="205"/>
      <c r="LXW15" s="205"/>
      <c r="LXX15" s="205"/>
      <c r="LXY15" s="205"/>
      <c r="LXZ15" s="205"/>
      <c r="LYA15" s="205"/>
      <c r="LYB15" s="205"/>
      <c r="LYC15" s="205"/>
      <c r="LYD15" s="205"/>
      <c r="LYE15" s="205"/>
      <c r="LYF15" s="205"/>
      <c r="LYG15" s="205"/>
      <c r="LYH15" s="205"/>
      <c r="LYI15" s="205"/>
      <c r="LYJ15" s="205"/>
      <c r="LYK15" s="205"/>
      <c r="LYL15" s="205"/>
      <c r="LYM15" s="205"/>
      <c r="LYN15" s="205"/>
      <c r="LYO15" s="205"/>
      <c r="LYP15" s="205"/>
      <c r="LYQ15" s="205"/>
      <c r="LYR15" s="205"/>
      <c r="LYS15" s="205"/>
      <c r="LYT15" s="205"/>
      <c r="LYU15" s="205"/>
      <c r="LYV15" s="205"/>
      <c r="LYW15" s="205"/>
      <c r="LYX15" s="205"/>
      <c r="LYY15" s="205"/>
      <c r="LYZ15" s="205"/>
      <c r="LZA15" s="205"/>
      <c r="LZB15" s="205"/>
      <c r="LZC15" s="205"/>
      <c r="LZD15" s="205"/>
      <c r="LZE15" s="205"/>
      <c r="LZF15" s="205"/>
      <c r="LZG15" s="205"/>
      <c r="LZH15" s="205"/>
      <c r="LZI15" s="205"/>
      <c r="LZJ15" s="205"/>
      <c r="LZK15" s="205"/>
      <c r="LZL15" s="205"/>
      <c r="LZM15" s="205"/>
      <c r="LZN15" s="205"/>
      <c r="LZO15" s="205"/>
      <c r="LZP15" s="205"/>
      <c r="LZQ15" s="205"/>
      <c r="LZR15" s="205"/>
      <c r="LZS15" s="205"/>
      <c r="LZT15" s="205"/>
      <c r="LZU15" s="205"/>
      <c r="LZV15" s="205"/>
      <c r="LZW15" s="205"/>
      <c r="LZX15" s="205"/>
      <c r="LZY15" s="205"/>
      <c r="LZZ15" s="205"/>
      <c r="MAA15" s="205"/>
      <c r="MAB15" s="205"/>
      <c r="MAC15" s="205"/>
      <c r="MAD15" s="205"/>
      <c r="MAE15" s="205"/>
      <c r="MAF15" s="205"/>
      <c r="MAG15" s="205"/>
      <c r="MAH15" s="205"/>
      <c r="MAI15" s="205"/>
      <c r="MAJ15" s="205"/>
      <c r="MAK15" s="205"/>
      <c r="MAL15" s="205"/>
      <c r="MAM15" s="205"/>
      <c r="MAN15" s="205"/>
      <c r="MAO15" s="205"/>
      <c r="MAP15" s="205"/>
      <c r="MAQ15" s="205"/>
      <c r="MAR15" s="205"/>
      <c r="MAS15" s="205"/>
      <c r="MAT15" s="205"/>
      <c r="MAU15" s="205"/>
      <c r="MAV15" s="205"/>
      <c r="MAW15" s="205"/>
      <c r="MAX15" s="205"/>
      <c r="MAY15" s="205"/>
      <c r="MAZ15" s="205"/>
      <c r="MBA15" s="205"/>
      <c r="MBB15" s="205"/>
      <c r="MBC15" s="205"/>
      <c r="MBD15" s="205"/>
      <c r="MBE15" s="205"/>
      <c r="MBF15" s="205"/>
      <c r="MBG15" s="205"/>
      <c r="MBH15" s="205"/>
      <c r="MBI15" s="205"/>
      <c r="MBJ15" s="205"/>
      <c r="MBK15" s="205"/>
      <c r="MBL15" s="205"/>
      <c r="MBM15" s="205"/>
      <c r="MBN15" s="205"/>
      <c r="MBO15" s="205"/>
      <c r="MBP15" s="205"/>
      <c r="MBQ15" s="205"/>
      <c r="MBR15" s="205"/>
      <c r="MBS15" s="205"/>
      <c r="MBT15" s="205"/>
      <c r="MBU15" s="205"/>
      <c r="MBV15" s="205"/>
      <c r="MBW15" s="205"/>
      <c r="MBX15" s="205"/>
      <c r="MBY15" s="205"/>
      <c r="MBZ15" s="205"/>
      <c r="MCA15" s="205"/>
      <c r="MCB15" s="205"/>
      <c r="MCC15" s="205"/>
      <c r="MCD15" s="205"/>
      <c r="MCE15" s="205"/>
      <c r="MCF15" s="205"/>
      <c r="MCG15" s="205"/>
      <c r="MCH15" s="205"/>
      <c r="MCI15" s="205"/>
      <c r="MCJ15" s="205"/>
      <c r="MCK15" s="205"/>
      <c r="MCL15" s="205"/>
      <c r="MCM15" s="205"/>
      <c r="MCN15" s="205"/>
      <c r="MCO15" s="205"/>
      <c r="MCP15" s="205"/>
      <c r="MCQ15" s="205"/>
      <c r="MCR15" s="205"/>
      <c r="MCS15" s="205"/>
      <c r="MCT15" s="205"/>
      <c r="MCU15" s="205"/>
      <c r="MCV15" s="205"/>
      <c r="MCW15" s="205"/>
      <c r="MCX15" s="205"/>
      <c r="MCY15" s="205"/>
      <c r="MCZ15" s="205"/>
      <c r="MDA15" s="205"/>
      <c r="MDB15" s="205"/>
      <c r="MDC15" s="205"/>
      <c r="MDD15" s="205"/>
      <c r="MDE15" s="205"/>
      <c r="MDF15" s="205"/>
      <c r="MDG15" s="205"/>
      <c r="MDH15" s="205"/>
      <c r="MDI15" s="205"/>
      <c r="MDJ15" s="205"/>
      <c r="MDK15" s="205"/>
      <c r="MDL15" s="205"/>
      <c r="MDM15" s="205"/>
      <c r="MDN15" s="205"/>
      <c r="MDO15" s="205"/>
      <c r="MDP15" s="205"/>
      <c r="MDQ15" s="205"/>
      <c r="MDR15" s="205"/>
      <c r="MDS15" s="205"/>
      <c r="MDT15" s="205"/>
      <c r="MDU15" s="205"/>
      <c r="MDV15" s="205"/>
      <c r="MDW15" s="205"/>
      <c r="MDX15" s="205"/>
      <c r="MDY15" s="205"/>
      <c r="MDZ15" s="205"/>
      <c r="MEA15" s="205"/>
      <c r="MEB15" s="205"/>
      <c r="MEC15" s="205"/>
      <c r="MED15" s="205"/>
      <c r="MEE15" s="205"/>
      <c r="MEF15" s="205"/>
      <c r="MEG15" s="205"/>
      <c r="MEH15" s="205"/>
      <c r="MEI15" s="205"/>
      <c r="MEJ15" s="205"/>
      <c r="MEK15" s="205"/>
      <c r="MEL15" s="205"/>
      <c r="MEM15" s="205"/>
      <c r="MEN15" s="205"/>
      <c r="MEO15" s="205"/>
      <c r="MEP15" s="205"/>
      <c r="MEQ15" s="205"/>
      <c r="MER15" s="205"/>
      <c r="MES15" s="205"/>
      <c r="MET15" s="205"/>
      <c r="MEU15" s="205"/>
      <c r="MEV15" s="205"/>
      <c r="MEW15" s="205"/>
      <c r="MEX15" s="205"/>
      <c r="MEY15" s="205"/>
      <c r="MEZ15" s="205"/>
      <c r="MFA15" s="205"/>
      <c r="MFB15" s="205"/>
      <c r="MFC15" s="205"/>
      <c r="MFD15" s="205"/>
      <c r="MFE15" s="205"/>
      <c r="MFF15" s="205"/>
      <c r="MFG15" s="205"/>
      <c r="MFH15" s="205"/>
      <c r="MFI15" s="205"/>
      <c r="MFJ15" s="205"/>
      <c r="MFK15" s="205"/>
      <c r="MFL15" s="205"/>
      <c r="MFM15" s="205"/>
      <c r="MFN15" s="205"/>
      <c r="MFO15" s="205"/>
      <c r="MFP15" s="205"/>
      <c r="MFQ15" s="205"/>
      <c r="MFR15" s="205"/>
      <c r="MFS15" s="205"/>
      <c r="MFZ15" s="205"/>
      <c r="MGA15" s="205"/>
      <c r="MGB15" s="205"/>
      <c r="MGC15" s="205"/>
      <c r="MGD15" s="205"/>
      <c r="MGE15" s="205"/>
      <c r="MGF15" s="205"/>
      <c r="MGG15" s="205"/>
      <c r="MGH15" s="205"/>
      <c r="MGI15" s="205"/>
      <c r="MGJ15" s="205"/>
      <c r="MGK15" s="205"/>
      <c r="MGL15" s="205"/>
      <c r="MGM15" s="205"/>
      <c r="MGN15" s="205"/>
      <c r="MGO15" s="205"/>
      <c r="MGP15" s="205"/>
      <c r="MGQ15" s="205"/>
      <c r="MGR15" s="205"/>
      <c r="MGS15" s="205"/>
      <c r="MGT15" s="205"/>
      <c r="MGU15" s="205"/>
      <c r="MGV15" s="205"/>
      <c r="MGW15" s="205"/>
      <c r="MGX15" s="205"/>
      <c r="MGY15" s="205"/>
      <c r="MGZ15" s="205"/>
      <c r="MHA15" s="205"/>
      <c r="MHB15" s="205"/>
      <c r="MHC15" s="205"/>
      <c r="MHD15" s="205"/>
      <c r="MHE15" s="205"/>
      <c r="MHF15" s="205"/>
      <c r="MHG15" s="205"/>
      <c r="MHH15" s="205"/>
      <c r="MHI15" s="205"/>
      <c r="MHJ15" s="205"/>
      <c r="MHK15" s="205"/>
      <c r="MHL15" s="205"/>
      <c r="MHM15" s="205"/>
      <c r="MHN15" s="205"/>
      <c r="MHO15" s="205"/>
      <c r="MHP15" s="205"/>
      <c r="MHQ15" s="205"/>
      <c r="MHR15" s="205"/>
      <c r="MHS15" s="205"/>
      <c r="MHT15" s="205"/>
      <c r="MHU15" s="205"/>
      <c r="MHV15" s="205"/>
      <c r="MHW15" s="205"/>
      <c r="MHX15" s="205"/>
      <c r="MHY15" s="205"/>
      <c r="MHZ15" s="205"/>
      <c r="MIA15" s="205"/>
      <c r="MIB15" s="205"/>
      <c r="MIC15" s="205"/>
      <c r="MID15" s="205"/>
      <c r="MIE15" s="205"/>
      <c r="MIF15" s="205"/>
      <c r="MIG15" s="205"/>
      <c r="MIH15" s="205"/>
      <c r="MII15" s="205"/>
      <c r="MIJ15" s="205"/>
      <c r="MIK15" s="205"/>
      <c r="MIL15" s="205"/>
      <c r="MIM15" s="205"/>
      <c r="MIN15" s="205"/>
      <c r="MIO15" s="205"/>
      <c r="MIP15" s="205"/>
      <c r="MIQ15" s="205"/>
      <c r="MIR15" s="205"/>
      <c r="MIS15" s="205"/>
      <c r="MIT15" s="205"/>
      <c r="MIU15" s="205"/>
      <c r="MIV15" s="205"/>
      <c r="MIW15" s="205"/>
      <c r="MIX15" s="205"/>
      <c r="MIY15" s="205"/>
      <c r="MIZ15" s="205"/>
      <c r="MJA15" s="205"/>
      <c r="MJB15" s="205"/>
      <c r="MJC15" s="205"/>
      <c r="MJD15" s="205"/>
      <c r="MJE15" s="205"/>
      <c r="MJF15" s="205"/>
      <c r="MJG15" s="205"/>
      <c r="MJH15" s="205"/>
      <c r="MJI15" s="205"/>
      <c r="MJJ15" s="205"/>
      <c r="MJK15" s="205"/>
      <c r="MJL15" s="205"/>
      <c r="MJM15" s="205"/>
      <c r="MJN15" s="205"/>
      <c r="MJO15" s="205"/>
      <c r="MJP15" s="205"/>
      <c r="MJQ15" s="205"/>
      <c r="MJR15" s="205"/>
      <c r="MJS15" s="205"/>
      <c r="MJT15" s="205"/>
      <c r="MJU15" s="205"/>
      <c r="MJV15" s="205"/>
      <c r="MJW15" s="205"/>
      <c r="MJX15" s="205"/>
      <c r="MJY15" s="205"/>
      <c r="MJZ15" s="205"/>
      <c r="MKA15" s="205"/>
      <c r="MKB15" s="205"/>
      <c r="MKC15" s="205"/>
      <c r="MKD15" s="205"/>
      <c r="MKE15" s="205"/>
      <c r="MKF15" s="205"/>
      <c r="MKG15" s="205"/>
      <c r="MKH15" s="205"/>
      <c r="MKI15" s="205"/>
      <c r="MKJ15" s="205"/>
      <c r="MKK15" s="205"/>
      <c r="MKL15" s="205"/>
      <c r="MKM15" s="205"/>
      <c r="MKN15" s="205"/>
      <c r="MKO15" s="205"/>
      <c r="MKP15" s="205"/>
      <c r="MKQ15" s="205"/>
      <c r="MKR15" s="205"/>
      <c r="MKS15" s="205"/>
      <c r="MKT15" s="205"/>
      <c r="MKU15" s="205"/>
      <c r="MKV15" s="205"/>
      <c r="MKW15" s="205"/>
      <c r="MKX15" s="205"/>
      <c r="MKY15" s="205"/>
      <c r="MKZ15" s="205"/>
      <c r="MLA15" s="205"/>
      <c r="MLB15" s="205"/>
      <c r="MLC15" s="205"/>
      <c r="MLD15" s="205"/>
      <c r="MLE15" s="205"/>
      <c r="MLF15" s="205"/>
      <c r="MLG15" s="205"/>
      <c r="MLH15" s="205"/>
      <c r="MLI15" s="205"/>
      <c r="MLJ15" s="205"/>
      <c r="MLK15" s="205"/>
      <c r="MLL15" s="205"/>
      <c r="MLM15" s="205"/>
      <c r="MLN15" s="205"/>
      <c r="MLO15" s="205"/>
      <c r="MLP15" s="205"/>
      <c r="MLQ15" s="205"/>
      <c r="MLR15" s="205"/>
      <c r="MLS15" s="205"/>
      <c r="MLT15" s="205"/>
      <c r="MLU15" s="205"/>
      <c r="MLV15" s="205"/>
      <c r="MLW15" s="205"/>
      <c r="MLX15" s="205"/>
      <c r="MLY15" s="205"/>
      <c r="MLZ15" s="205"/>
      <c r="MMA15" s="205"/>
      <c r="MMB15" s="205"/>
      <c r="MMC15" s="205"/>
      <c r="MMD15" s="205"/>
      <c r="MME15" s="205"/>
      <c r="MMF15" s="205"/>
      <c r="MMG15" s="205"/>
      <c r="MMH15" s="205"/>
      <c r="MMI15" s="205"/>
      <c r="MMJ15" s="205"/>
      <c r="MMK15" s="205"/>
      <c r="MML15" s="205"/>
      <c r="MMM15" s="205"/>
      <c r="MMN15" s="205"/>
      <c r="MMO15" s="205"/>
      <c r="MMP15" s="205"/>
      <c r="MMQ15" s="205"/>
      <c r="MMR15" s="205"/>
      <c r="MMS15" s="205"/>
      <c r="MMT15" s="205"/>
      <c r="MMU15" s="205"/>
      <c r="MMV15" s="205"/>
      <c r="MMW15" s="205"/>
      <c r="MMX15" s="205"/>
      <c r="MMY15" s="205"/>
      <c r="MMZ15" s="205"/>
      <c r="MNA15" s="205"/>
      <c r="MNB15" s="205"/>
      <c r="MNC15" s="205"/>
      <c r="MND15" s="205"/>
      <c r="MNE15" s="205"/>
      <c r="MNF15" s="205"/>
      <c r="MNG15" s="205"/>
      <c r="MNH15" s="205"/>
      <c r="MNI15" s="205"/>
      <c r="MNJ15" s="205"/>
      <c r="MNK15" s="205"/>
      <c r="MNL15" s="205"/>
      <c r="MNM15" s="205"/>
      <c r="MNN15" s="205"/>
      <c r="MNO15" s="205"/>
      <c r="MNP15" s="205"/>
      <c r="MNQ15" s="205"/>
      <c r="MNR15" s="205"/>
      <c r="MNS15" s="205"/>
      <c r="MNT15" s="205"/>
      <c r="MNU15" s="205"/>
      <c r="MNV15" s="205"/>
      <c r="MNW15" s="205"/>
      <c r="MNX15" s="205"/>
      <c r="MNY15" s="205"/>
      <c r="MNZ15" s="205"/>
      <c r="MOA15" s="205"/>
      <c r="MOB15" s="205"/>
      <c r="MOC15" s="205"/>
      <c r="MOD15" s="205"/>
      <c r="MOE15" s="205"/>
      <c r="MOF15" s="205"/>
      <c r="MOG15" s="205"/>
      <c r="MOH15" s="205"/>
      <c r="MOI15" s="205"/>
      <c r="MOJ15" s="205"/>
      <c r="MOK15" s="205"/>
      <c r="MOL15" s="205"/>
      <c r="MOM15" s="205"/>
      <c r="MON15" s="205"/>
      <c r="MOO15" s="205"/>
      <c r="MOP15" s="205"/>
      <c r="MOQ15" s="205"/>
      <c r="MOR15" s="205"/>
      <c r="MOS15" s="205"/>
      <c r="MOT15" s="205"/>
      <c r="MOU15" s="205"/>
      <c r="MOV15" s="205"/>
      <c r="MOW15" s="205"/>
      <c r="MOX15" s="205"/>
      <c r="MOY15" s="205"/>
      <c r="MOZ15" s="205"/>
      <c r="MPA15" s="205"/>
      <c r="MPB15" s="205"/>
      <c r="MPC15" s="205"/>
      <c r="MPD15" s="205"/>
      <c r="MPE15" s="205"/>
      <c r="MPF15" s="205"/>
      <c r="MPG15" s="205"/>
      <c r="MPH15" s="205"/>
      <c r="MPI15" s="205"/>
      <c r="MPJ15" s="205"/>
      <c r="MPK15" s="205"/>
      <c r="MPL15" s="205"/>
      <c r="MPM15" s="205"/>
      <c r="MPN15" s="205"/>
      <c r="MPO15" s="205"/>
      <c r="MPV15" s="205"/>
      <c r="MPW15" s="205"/>
      <c r="MPX15" s="205"/>
      <c r="MPY15" s="205"/>
      <c r="MPZ15" s="205"/>
      <c r="MQA15" s="205"/>
      <c r="MQB15" s="205"/>
      <c r="MQC15" s="205"/>
      <c r="MQD15" s="205"/>
      <c r="MQE15" s="205"/>
      <c r="MQF15" s="205"/>
      <c r="MQG15" s="205"/>
      <c r="MQH15" s="205"/>
      <c r="MQI15" s="205"/>
      <c r="MQJ15" s="205"/>
      <c r="MQK15" s="205"/>
      <c r="MQL15" s="205"/>
      <c r="MQM15" s="205"/>
      <c r="MQN15" s="205"/>
      <c r="MQO15" s="205"/>
      <c r="MQP15" s="205"/>
      <c r="MQQ15" s="205"/>
      <c r="MQR15" s="205"/>
      <c r="MQS15" s="205"/>
      <c r="MQT15" s="205"/>
      <c r="MQU15" s="205"/>
      <c r="MQV15" s="205"/>
      <c r="MQW15" s="205"/>
      <c r="MQX15" s="205"/>
      <c r="MQY15" s="205"/>
      <c r="MQZ15" s="205"/>
      <c r="MRA15" s="205"/>
      <c r="MRB15" s="205"/>
      <c r="MRC15" s="205"/>
      <c r="MRD15" s="205"/>
      <c r="MRE15" s="205"/>
      <c r="MRF15" s="205"/>
      <c r="MRG15" s="205"/>
      <c r="MRH15" s="205"/>
      <c r="MRI15" s="205"/>
      <c r="MRJ15" s="205"/>
      <c r="MRK15" s="205"/>
      <c r="MRL15" s="205"/>
      <c r="MRM15" s="205"/>
      <c r="MRN15" s="205"/>
      <c r="MRO15" s="205"/>
      <c r="MRP15" s="205"/>
      <c r="MRQ15" s="205"/>
      <c r="MRR15" s="205"/>
      <c r="MRS15" s="205"/>
      <c r="MRT15" s="205"/>
      <c r="MRU15" s="205"/>
      <c r="MRV15" s="205"/>
      <c r="MRW15" s="205"/>
      <c r="MRX15" s="205"/>
      <c r="MRY15" s="205"/>
      <c r="MRZ15" s="205"/>
      <c r="MSA15" s="205"/>
      <c r="MSB15" s="205"/>
      <c r="MSC15" s="205"/>
      <c r="MSD15" s="205"/>
      <c r="MSE15" s="205"/>
      <c r="MSF15" s="205"/>
      <c r="MSG15" s="205"/>
      <c r="MSH15" s="205"/>
      <c r="MSI15" s="205"/>
      <c r="MSJ15" s="205"/>
      <c r="MSK15" s="205"/>
      <c r="MSL15" s="205"/>
      <c r="MSM15" s="205"/>
      <c r="MSN15" s="205"/>
      <c r="MSO15" s="205"/>
      <c r="MSP15" s="205"/>
      <c r="MSQ15" s="205"/>
      <c r="MSR15" s="205"/>
      <c r="MSS15" s="205"/>
      <c r="MST15" s="205"/>
      <c r="MSU15" s="205"/>
      <c r="MSV15" s="205"/>
      <c r="MSW15" s="205"/>
      <c r="MSX15" s="205"/>
      <c r="MSY15" s="205"/>
      <c r="MSZ15" s="205"/>
      <c r="MTA15" s="205"/>
      <c r="MTB15" s="205"/>
      <c r="MTC15" s="205"/>
      <c r="MTD15" s="205"/>
      <c r="MTE15" s="205"/>
      <c r="MTF15" s="205"/>
      <c r="MTG15" s="205"/>
      <c r="MTH15" s="205"/>
      <c r="MTI15" s="205"/>
      <c r="MTJ15" s="205"/>
      <c r="MTK15" s="205"/>
      <c r="MTL15" s="205"/>
      <c r="MTM15" s="205"/>
      <c r="MTN15" s="205"/>
      <c r="MTO15" s="205"/>
      <c r="MTP15" s="205"/>
      <c r="MTQ15" s="205"/>
      <c r="MTR15" s="205"/>
      <c r="MTS15" s="205"/>
      <c r="MTT15" s="205"/>
      <c r="MTU15" s="205"/>
      <c r="MTV15" s="205"/>
      <c r="MTW15" s="205"/>
      <c r="MTX15" s="205"/>
      <c r="MTY15" s="205"/>
      <c r="MTZ15" s="205"/>
      <c r="MUA15" s="205"/>
      <c r="MUB15" s="205"/>
      <c r="MUC15" s="205"/>
      <c r="MUD15" s="205"/>
      <c r="MUE15" s="205"/>
      <c r="MUF15" s="205"/>
      <c r="MUG15" s="205"/>
      <c r="MUH15" s="205"/>
      <c r="MUI15" s="205"/>
      <c r="MUJ15" s="205"/>
      <c r="MUK15" s="205"/>
      <c r="MUL15" s="205"/>
      <c r="MUM15" s="205"/>
      <c r="MUN15" s="205"/>
      <c r="MUO15" s="205"/>
      <c r="MUP15" s="205"/>
      <c r="MUQ15" s="205"/>
      <c r="MUR15" s="205"/>
      <c r="MUS15" s="205"/>
      <c r="MUT15" s="205"/>
      <c r="MUU15" s="205"/>
      <c r="MUV15" s="205"/>
      <c r="MUW15" s="205"/>
      <c r="MUX15" s="205"/>
      <c r="MUY15" s="205"/>
      <c r="MUZ15" s="205"/>
      <c r="MVA15" s="205"/>
      <c r="MVB15" s="205"/>
      <c r="MVC15" s="205"/>
      <c r="MVD15" s="205"/>
      <c r="MVE15" s="205"/>
      <c r="MVF15" s="205"/>
      <c r="MVG15" s="205"/>
      <c r="MVH15" s="205"/>
      <c r="MVI15" s="205"/>
      <c r="MVJ15" s="205"/>
      <c r="MVK15" s="205"/>
      <c r="MVL15" s="205"/>
      <c r="MVM15" s="205"/>
      <c r="MVN15" s="205"/>
      <c r="MVO15" s="205"/>
      <c r="MVP15" s="205"/>
      <c r="MVQ15" s="205"/>
      <c r="MVR15" s="205"/>
      <c r="MVS15" s="205"/>
      <c r="MVT15" s="205"/>
      <c r="MVU15" s="205"/>
      <c r="MVV15" s="205"/>
      <c r="MVW15" s="205"/>
      <c r="MVX15" s="205"/>
      <c r="MVY15" s="205"/>
      <c r="MVZ15" s="205"/>
      <c r="MWA15" s="205"/>
      <c r="MWB15" s="205"/>
      <c r="MWC15" s="205"/>
      <c r="MWD15" s="205"/>
      <c r="MWE15" s="205"/>
      <c r="MWF15" s="205"/>
      <c r="MWG15" s="205"/>
      <c r="MWH15" s="205"/>
      <c r="MWI15" s="205"/>
      <c r="MWJ15" s="205"/>
      <c r="MWK15" s="205"/>
      <c r="MWL15" s="205"/>
      <c r="MWM15" s="205"/>
      <c r="MWN15" s="205"/>
      <c r="MWO15" s="205"/>
      <c r="MWP15" s="205"/>
      <c r="MWQ15" s="205"/>
      <c r="MWR15" s="205"/>
      <c r="MWS15" s="205"/>
      <c r="MWT15" s="205"/>
      <c r="MWU15" s="205"/>
      <c r="MWV15" s="205"/>
      <c r="MWW15" s="205"/>
      <c r="MWX15" s="205"/>
      <c r="MWY15" s="205"/>
      <c r="MWZ15" s="205"/>
      <c r="MXA15" s="205"/>
      <c r="MXB15" s="205"/>
      <c r="MXC15" s="205"/>
      <c r="MXD15" s="205"/>
      <c r="MXE15" s="205"/>
      <c r="MXF15" s="205"/>
      <c r="MXG15" s="205"/>
      <c r="MXH15" s="205"/>
      <c r="MXI15" s="205"/>
      <c r="MXJ15" s="205"/>
      <c r="MXK15" s="205"/>
      <c r="MXL15" s="205"/>
      <c r="MXM15" s="205"/>
      <c r="MXN15" s="205"/>
      <c r="MXO15" s="205"/>
      <c r="MXP15" s="205"/>
      <c r="MXQ15" s="205"/>
      <c r="MXR15" s="205"/>
      <c r="MXS15" s="205"/>
      <c r="MXT15" s="205"/>
      <c r="MXU15" s="205"/>
      <c r="MXV15" s="205"/>
      <c r="MXW15" s="205"/>
      <c r="MXX15" s="205"/>
      <c r="MXY15" s="205"/>
      <c r="MXZ15" s="205"/>
      <c r="MYA15" s="205"/>
      <c r="MYB15" s="205"/>
      <c r="MYC15" s="205"/>
      <c r="MYD15" s="205"/>
      <c r="MYE15" s="205"/>
      <c r="MYF15" s="205"/>
      <c r="MYG15" s="205"/>
      <c r="MYH15" s="205"/>
      <c r="MYI15" s="205"/>
      <c r="MYJ15" s="205"/>
      <c r="MYK15" s="205"/>
      <c r="MYL15" s="205"/>
      <c r="MYM15" s="205"/>
      <c r="MYN15" s="205"/>
      <c r="MYO15" s="205"/>
      <c r="MYP15" s="205"/>
      <c r="MYQ15" s="205"/>
      <c r="MYR15" s="205"/>
      <c r="MYS15" s="205"/>
      <c r="MYT15" s="205"/>
      <c r="MYU15" s="205"/>
      <c r="MYV15" s="205"/>
      <c r="MYW15" s="205"/>
      <c r="MYX15" s="205"/>
      <c r="MYY15" s="205"/>
      <c r="MYZ15" s="205"/>
      <c r="MZA15" s="205"/>
      <c r="MZB15" s="205"/>
      <c r="MZC15" s="205"/>
      <c r="MZD15" s="205"/>
      <c r="MZE15" s="205"/>
      <c r="MZF15" s="205"/>
      <c r="MZG15" s="205"/>
      <c r="MZH15" s="205"/>
      <c r="MZI15" s="205"/>
      <c r="MZJ15" s="205"/>
      <c r="MZK15" s="205"/>
      <c r="MZR15" s="205"/>
      <c r="MZS15" s="205"/>
      <c r="MZT15" s="205"/>
      <c r="MZU15" s="205"/>
      <c r="MZV15" s="205"/>
      <c r="MZW15" s="205"/>
      <c r="MZX15" s="205"/>
      <c r="MZY15" s="205"/>
      <c r="MZZ15" s="205"/>
      <c r="NAA15" s="205"/>
      <c r="NAB15" s="205"/>
      <c r="NAC15" s="205"/>
      <c r="NAD15" s="205"/>
      <c r="NAE15" s="205"/>
      <c r="NAF15" s="205"/>
      <c r="NAG15" s="205"/>
      <c r="NAH15" s="205"/>
      <c r="NAI15" s="205"/>
      <c r="NAJ15" s="205"/>
      <c r="NAK15" s="205"/>
      <c r="NAL15" s="205"/>
      <c r="NAM15" s="205"/>
      <c r="NAN15" s="205"/>
      <c r="NAO15" s="205"/>
      <c r="NAP15" s="205"/>
      <c r="NAQ15" s="205"/>
      <c r="NAR15" s="205"/>
      <c r="NAS15" s="205"/>
      <c r="NAT15" s="205"/>
      <c r="NAU15" s="205"/>
      <c r="NAV15" s="205"/>
      <c r="NAW15" s="205"/>
      <c r="NAX15" s="205"/>
      <c r="NAY15" s="205"/>
      <c r="NAZ15" s="205"/>
      <c r="NBA15" s="205"/>
      <c r="NBB15" s="205"/>
      <c r="NBC15" s="205"/>
      <c r="NBD15" s="205"/>
      <c r="NBE15" s="205"/>
      <c r="NBF15" s="205"/>
      <c r="NBG15" s="205"/>
      <c r="NBH15" s="205"/>
      <c r="NBI15" s="205"/>
      <c r="NBJ15" s="205"/>
      <c r="NBK15" s="205"/>
      <c r="NBL15" s="205"/>
      <c r="NBM15" s="205"/>
      <c r="NBN15" s="205"/>
      <c r="NBO15" s="205"/>
      <c r="NBP15" s="205"/>
      <c r="NBQ15" s="205"/>
      <c r="NBR15" s="205"/>
      <c r="NBS15" s="205"/>
      <c r="NBT15" s="205"/>
      <c r="NBU15" s="205"/>
      <c r="NBV15" s="205"/>
      <c r="NBW15" s="205"/>
      <c r="NBX15" s="205"/>
      <c r="NBY15" s="205"/>
      <c r="NBZ15" s="205"/>
      <c r="NCA15" s="205"/>
      <c r="NCB15" s="205"/>
      <c r="NCC15" s="205"/>
      <c r="NCD15" s="205"/>
      <c r="NCE15" s="205"/>
      <c r="NCF15" s="205"/>
      <c r="NCG15" s="205"/>
      <c r="NCH15" s="205"/>
      <c r="NCI15" s="205"/>
      <c r="NCJ15" s="205"/>
      <c r="NCK15" s="205"/>
      <c r="NCL15" s="205"/>
      <c r="NCM15" s="205"/>
      <c r="NCN15" s="205"/>
      <c r="NCO15" s="205"/>
      <c r="NCP15" s="205"/>
      <c r="NCQ15" s="205"/>
      <c r="NCR15" s="205"/>
      <c r="NCS15" s="205"/>
      <c r="NCT15" s="205"/>
      <c r="NCU15" s="205"/>
      <c r="NCV15" s="205"/>
      <c r="NCW15" s="205"/>
      <c r="NCX15" s="205"/>
      <c r="NCY15" s="205"/>
      <c r="NCZ15" s="205"/>
      <c r="NDA15" s="205"/>
      <c r="NDB15" s="205"/>
      <c r="NDC15" s="205"/>
      <c r="NDD15" s="205"/>
      <c r="NDE15" s="205"/>
      <c r="NDF15" s="205"/>
      <c r="NDG15" s="205"/>
      <c r="NDH15" s="205"/>
      <c r="NDI15" s="205"/>
      <c r="NDJ15" s="205"/>
      <c r="NDK15" s="205"/>
      <c r="NDL15" s="205"/>
      <c r="NDM15" s="205"/>
      <c r="NDN15" s="205"/>
      <c r="NDO15" s="205"/>
      <c r="NDP15" s="205"/>
      <c r="NDQ15" s="205"/>
      <c r="NDR15" s="205"/>
      <c r="NDS15" s="205"/>
      <c r="NDT15" s="205"/>
      <c r="NDU15" s="205"/>
      <c r="NDV15" s="205"/>
      <c r="NDW15" s="205"/>
      <c r="NDX15" s="205"/>
      <c r="NDY15" s="205"/>
      <c r="NDZ15" s="205"/>
      <c r="NEA15" s="205"/>
      <c r="NEB15" s="205"/>
      <c r="NEC15" s="205"/>
      <c r="NED15" s="205"/>
      <c r="NEE15" s="205"/>
      <c r="NEF15" s="205"/>
      <c r="NEG15" s="205"/>
      <c r="NEH15" s="205"/>
      <c r="NEI15" s="205"/>
      <c r="NEJ15" s="205"/>
      <c r="NEK15" s="205"/>
      <c r="NEL15" s="205"/>
      <c r="NEM15" s="205"/>
      <c r="NEN15" s="205"/>
      <c r="NEO15" s="205"/>
      <c r="NEP15" s="205"/>
      <c r="NEQ15" s="205"/>
      <c r="NER15" s="205"/>
      <c r="NES15" s="205"/>
      <c r="NET15" s="205"/>
      <c r="NEU15" s="205"/>
      <c r="NEV15" s="205"/>
      <c r="NEW15" s="205"/>
      <c r="NEX15" s="205"/>
      <c r="NEY15" s="205"/>
      <c r="NEZ15" s="205"/>
      <c r="NFA15" s="205"/>
      <c r="NFB15" s="205"/>
      <c r="NFC15" s="205"/>
      <c r="NFD15" s="205"/>
      <c r="NFE15" s="205"/>
      <c r="NFF15" s="205"/>
      <c r="NFG15" s="205"/>
      <c r="NFH15" s="205"/>
      <c r="NFI15" s="205"/>
      <c r="NFJ15" s="205"/>
      <c r="NFK15" s="205"/>
      <c r="NFL15" s="205"/>
      <c r="NFM15" s="205"/>
      <c r="NFN15" s="205"/>
      <c r="NFO15" s="205"/>
      <c r="NFP15" s="205"/>
      <c r="NFQ15" s="205"/>
      <c r="NFR15" s="205"/>
      <c r="NFS15" s="205"/>
      <c r="NFT15" s="205"/>
      <c r="NFU15" s="205"/>
      <c r="NFV15" s="205"/>
      <c r="NFW15" s="205"/>
      <c r="NFX15" s="205"/>
      <c r="NFY15" s="205"/>
      <c r="NFZ15" s="205"/>
      <c r="NGA15" s="205"/>
      <c r="NGB15" s="205"/>
      <c r="NGC15" s="205"/>
      <c r="NGD15" s="205"/>
      <c r="NGE15" s="205"/>
      <c r="NGF15" s="205"/>
      <c r="NGG15" s="205"/>
      <c r="NGH15" s="205"/>
      <c r="NGI15" s="205"/>
      <c r="NGJ15" s="205"/>
      <c r="NGK15" s="205"/>
      <c r="NGL15" s="205"/>
      <c r="NGM15" s="205"/>
      <c r="NGN15" s="205"/>
      <c r="NGO15" s="205"/>
      <c r="NGP15" s="205"/>
      <c r="NGQ15" s="205"/>
      <c r="NGR15" s="205"/>
      <c r="NGS15" s="205"/>
      <c r="NGT15" s="205"/>
      <c r="NGU15" s="205"/>
      <c r="NGV15" s="205"/>
      <c r="NGW15" s="205"/>
      <c r="NGX15" s="205"/>
      <c r="NGY15" s="205"/>
      <c r="NGZ15" s="205"/>
      <c r="NHA15" s="205"/>
      <c r="NHB15" s="205"/>
      <c r="NHC15" s="205"/>
      <c r="NHD15" s="205"/>
      <c r="NHE15" s="205"/>
      <c r="NHF15" s="205"/>
      <c r="NHG15" s="205"/>
      <c r="NHH15" s="205"/>
      <c r="NHI15" s="205"/>
      <c r="NHJ15" s="205"/>
      <c r="NHK15" s="205"/>
      <c r="NHL15" s="205"/>
      <c r="NHM15" s="205"/>
      <c r="NHN15" s="205"/>
      <c r="NHO15" s="205"/>
      <c r="NHP15" s="205"/>
      <c r="NHQ15" s="205"/>
      <c r="NHR15" s="205"/>
      <c r="NHS15" s="205"/>
      <c r="NHT15" s="205"/>
      <c r="NHU15" s="205"/>
      <c r="NHV15" s="205"/>
      <c r="NHW15" s="205"/>
      <c r="NHX15" s="205"/>
      <c r="NHY15" s="205"/>
      <c r="NHZ15" s="205"/>
      <c r="NIA15" s="205"/>
      <c r="NIB15" s="205"/>
      <c r="NIC15" s="205"/>
      <c r="NID15" s="205"/>
      <c r="NIE15" s="205"/>
      <c r="NIF15" s="205"/>
      <c r="NIG15" s="205"/>
      <c r="NIH15" s="205"/>
      <c r="NII15" s="205"/>
      <c r="NIJ15" s="205"/>
      <c r="NIK15" s="205"/>
      <c r="NIL15" s="205"/>
      <c r="NIM15" s="205"/>
      <c r="NIN15" s="205"/>
      <c r="NIO15" s="205"/>
      <c r="NIP15" s="205"/>
      <c r="NIQ15" s="205"/>
      <c r="NIR15" s="205"/>
      <c r="NIS15" s="205"/>
      <c r="NIT15" s="205"/>
      <c r="NIU15" s="205"/>
      <c r="NIV15" s="205"/>
      <c r="NIW15" s="205"/>
      <c r="NIX15" s="205"/>
      <c r="NIY15" s="205"/>
      <c r="NIZ15" s="205"/>
      <c r="NJA15" s="205"/>
      <c r="NJB15" s="205"/>
      <c r="NJC15" s="205"/>
      <c r="NJD15" s="205"/>
      <c r="NJE15" s="205"/>
      <c r="NJF15" s="205"/>
      <c r="NJG15" s="205"/>
      <c r="NJN15" s="205"/>
      <c r="NJO15" s="205"/>
      <c r="NJP15" s="205"/>
      <c r="NJQ15" s="205"/>
      <c r="NJR15" s="205"/>
      <c r="NJS15" s="205"/>
      <c r="NJT15" s="205"/>
      <c r="NJU15" s="205"/>
      <c r="NJV15" s="205"/>
      <c r="NJW15" s="205"/>
      <c r="NJX15" s="205"/>
      <c r="NJY15" s="205"/>
      <c r="NJZ15" s="205"/>
      <c r="NKA15" s="205"/>
      <c r="NKB15" s="205"/>
      <c r="NKC15" s="205"/>
      <c r="NKD15" s="205"/>
      <c r="NKE15" s="205"/>
      <c r="NKF15" s="205"/>
      <c r="NKG15" s="205"/>
      <c r="NKH15" s="205"/>
      <c r="NKI15" s="205"/>
      <c r="NKJ15" s="205"/>
      <c r="NKK15" s="205"/>
      <c r="NKL15" s="205"/>
      <c r="NKM15" s="205"/>
      <c r="NKN15" s="205"/>
      <c r="NKO15" s="205"/>
      <c r="NKP15" s="205"/>
      <c r="NKQ15" s="205"/>
      <c r="NKR15" s="205"/>
      <c r="NKS15" s="205"/>
      <c r="NKT15" s="205"/>
      <c r="NKU15" s="205"/>
      <c r="NKV15" s="205"/>
      <c r="NKW15" s="205"/>
      <c r="NKX15" s="205"/>
      <c r="NKY15" s="205"/>
      <c r="NKZ15" s="205"/>
      <c r="NLA15" s="205"/>
      <c r="NLB15" s="205"/>
      <c r="NLC15" s="205"/>
      <c r="NLD15" s="205"/>
      <c r="NLE15" s="205"/>
      <c r="NLF15" s="205"/>
      <c r="NLG15" s="205"/>
      <c r="NLH15" s="205"/>
      <c r="NLI15" s="205"/>
      <c r="NLJ15" s="205"/>
      <c r="NLK15" s="205"/>
      <c r="NLL15" s="205"/>
      <c r="NLM15" s="205"/>
      <c r="NLN15" s="205"/>
      <c r="NLO15" s="205"/>
      <c r="NLP15" s="205"/>
      <c r="NLQ15" s="205"/>
      <c r="NLR15" s="205"/>
      <c r="NLS15" s="205"/>
      <c r="NLT15" s="205"/>
      <c r="NLU15" s="205"/>
      <c r="NLV15" s="205"/>
      <c r="NLW15" s="205"/>
      <c r="NLX15" s="205"/>
      <c r="NLY15" s="205"/>
      <c r="NLZ15" s="205"/>
      <c r="NMA15" s="205"/>
      <c r="NMB15" s="205"/>
      <c r="NMC15" s="205"/>
      <c r="NMD15" s="205"/>
      <c r="NME15" s="205"/>
      <c r="NMF15" s="205"/>
      <c r="NMG15" s="205"/>
      <c r="NMH15" s="205"/>
      <c r="NMI15" s="205"/>
      <c r="NMJ15" s="205"/>
      <c r="NMK15" s="205"/>
      <c r="NML15" s="205"/>
      <c r="NMM15" s="205"/>
      <c r="NMN15" s="205"/>
      <c r="NMO15" s="205"/>
      <c r="NMP15" s="205"/>
      <c r="NMQ15" s="205"/>
      <c r="NMR15" s="205"/>
      <c r="NMS15" s="205"/>
      <c r="NMT15" s="205"/>
      <c r="NMU15" s="205"/>
      <c r="NMV15" s="205"/>
      <c r="NMW15" s="205"/>
      <c r="NMX15" s="205"/>
      <c r="NMY15" s="205"/>
      <c r="NMZ15" s="205"/>
      <c r="NNA15" s="205"/>
      <c r="NNB15" s="205"/>
      <c r="NNC15" s="205"/>
      <c r="NND15" s="205"/>
      <c r="NNE15" s="205"/>
      <c r="NNF15" s="205"/>
      <c r="NNG15" s="205"/>
      <c r="NNH15" s="205"/>
      <c r="NNI15" s="205"/>
      <c r="NNJ15" s="205"/>
      <c r="NNK15" s="205"/>
      <c r="NNL15" s="205"/>
      <c r="NNM15" s="205"/>
      <c r="NNN15" s="205"/>
      <c r="NNO15" s="205"/>
      <c r="NNP15" s="205"/>
      <c r="NNQ15" s="205"/>
      <c r="NNR15" s="205"/>
      <c r="NNS15" s="205"/>
      <c r="NNT15" s="205"/>
      <c r="NNU15" s="205"/>
      <c r="NNV15" s="205"/>
      <c r="NNW15" s="205"/>
      <c r="NNX15" s="205"/>
      <c r="NNY15" s="205"/>
      <c r="NNZ15" s="205"/>
      <c r="NOA15" s="205"/>
      <c r="NOB15" s="205"/>
      <c r="NOC15" s="205"/>
      <c r="NOD15" s="205"/>
      <c r="NOE15" s="205"/>
      <c r="NOF15" s="205"/>
      <c r="NOG15" s="205"/>
      <c r="NOH15" s="205"/>
      <c r="NOI15" s="205"/>
      <c r="NOJ15" s="205"/>
      <c r="NOK15" s="205"/>
      <c r="NOL15" s="205"/>
      <c r="NOM15" s="205"/>
      <c r="NON15" s="205"/>
      <c r="NOO15" s="205"/>
      <c r="NOP15" s="205"/>
      <c r="NOQ15" s="205"/>
      <c r="NOR15" s="205"/>
      <c r="NOS15" s="205"/>
      <c r="NOT15" s="205"/>
      <c r="NOU15" s="205"/>
      <c r="NOV15" s="205"/>
      <c r="NOW15" s="205"/>
      <c r="NOX15" s="205"/>
      <c r="NOY15" s="205"/>
      <c r="NOZ15" s="205"/>
      <c r="NPA15" s="205"/>
      <c r="NPB15" s="205"/>
      <c r="NPC15" s="205"/>
      <c r="NPD15" s="205"/>
      <c r="NPE15" s="205"/>
      <c r="NPF15" s="205"/>
      <c r="NPG15" s="205"/>
      <c r="NPH15" s="205"/>
      <c r="NPI15" s="205"/>
      <c r="NPJ15" s="205"/>
      <c r="NPK15" s="205"/>
      <c r="NPL15" s="205"/>
      <c r="NPM15" s="205"/>
      <c r="NPN15" s="205"/>
      <c r="NPO15" s="205"/>
      <c r="NPP15" s="205"/>
      <c r="NPQ15" s="205"/>
      <c r="NPR15" s="205"/>
      <c r="NPS15" s="205"/>
      <c r="NPT15" s="205"/>
      <c r="NPU15" s="205"/>
      <c r="NPV15" s="205"/>
      <c r="NPW15" s="205"/>
      <c r="NPX15" s="205"/>
      <c r="NPY15" s="205"/>
      <c r="NPZ15" s="205"/>
      <c r="NQA15" s="205"/>
      <c r="NQB15" s="205"/>
      <c r="NQC15" s="205"/>
      <c r="NQD15" s="205"/>
      <c r="NQE15" s="205"/>
      <c r="NQF15" s="205"/>
      <c r="NQG15" s="205"/>
      <c r="NQH15" s="205"/>
      <c r="NQI15" s="205"/>
      <c r="NQJ15" s="205"/>
      <c r="NQK15" s="205"/>
      <c r="NQL15" s="205"/>
      <c r="NQM15" s="205"/>
      <c r="NQN15" s="205"/>
      <c r="NQO15" s="205"/>
      <c r="NQP15" s="205"/>
      <c r="NQQ15" s="205"/>
      <c r="NQR15" s="205"/>
      <c r="NQS15" s="205"/>
      <c r="NQT15" s="205"/>
      <c r="NQU15" s="205"/>
      <c r="NQV15" s="205"/>
      <c r="NQW15" s="205"/>
      <c r="NQX15" s="205"/>
      <c r="NQY15" s="205"/>
      <c r="NQZ15" s="205"/>
      <c r="NRA15" s="205"/>
      <c r="NRB15" s="205"/>
      <c r="NRC15" s="205"/>
      <c r="NRD15" s="205"/>
      <c r="NRE15" s="205"/>
      <c r="NRF15" s="205"/>
      <c r="NRG15" s="205"/>
      <c r="NRH15" s="205"/>
      <c r="NRI15" s="205"/>
      <c r="NRJ15" s="205"/>
      <c r="NRK15" s="205"/>
      <c r="NRL15" s="205"/>
      <c r="NRM15" s="205"/>
      <c r="NRN15" s="205"/>
      <c r="NRO15" s="205"/>
      <c r="NRP15" s="205"/>
      <c r="NRQ15" s="205"/>
      <c r="NRR15" s="205"/>
      <c r="NRS15" s="205"/>
      <c r="NRT15" s="205"/>
      <c r="NRU15" s="205"/>
      <c r="NRV15" s="205"/>
      <c r="NRW15" s="205"/>
      <c r="NRX15" s="205"/>
      <c r="NRY15" s="205"/>
      <c r="NRZ15" s="205"/>
      <c r="NSA15" s="205"/>
      <c r="NSB15" s="205"/>
      <c r="NSC15" s="205"/>
      <c r="NSD15" s="205"/>
      <c r="NSE15" s="205"/>
      <c r="NSF15" s="205"/>
      <c r="NSG15" s="205"/>
      <c r="NSH15" s="205"/>
      <c r="NSI15" s="205"/>
      <c r="NSJ15" s="205"/>
      <c r="NSK15" s="205"/>
      <c r="NSL15" s="205"/>
      <c r="NSM15" s="205"/>
      <c r="NSN15" s="205"/>
      <c r="NSO15" s="205"/>
      <c r="NSP15" s="205"/>
      <c r="NSQ15" s="205"/>
      <c r="NSR15" s="205"/>
      <c r="NSS15" s="205"/>
      <c r="NST15" s="205"/>
      <c r="NSU15" s="205"/>
      <c r="NSV15" s="205"/>
      <c r="NSW15" s="205"/>
      <c r="NSX15" s="205"/>
      <c r="NSY15" s="205"/>
      <c r="NSZ15" s="205"/>
      <c r="NTA15" s="205"/>
      <c r="NTB15" s="205"/>
      <c r="NTC15" s="205"/>
      <c r="NTJ15" s="205"/>
      <c r="NTK15" s="205"/>
      <c r="NTL15" s="205"/>
      <c r="NTM15" s="205"/>
      <c r="NTN15" s="205"/>
      <c r="NTO15" s="205"/>
      <c r="NTP15" s="205"/>
      <c r="NTQ15" s="205"/>
      <c r="NTR15" s="205"/>
      <c r="NTS15" s="205"/>
      <c r="NTT15" s="205"/>
      <c r="NTU15" s="205"/>
      <c r="NTV15" s="205"/>
      <c r="NTW15" s="205"/>
      <c r="NTX15" s="205"/>
      <c r="NTY15" s="205"/>
      <c r="NTZ15" s="205"/>
      <c r="NUA15" s="205"/>
      <c r="NUB15" s="205"/>
      <c r="NUC15" s="205"/>
      <c r="NUD15" s="205"/>
      <c r="NUE15" s="205"/>
      <c r="NUF15" s="205"/>
      <c r="NUG15" s="205"/>
      <c r="NUH15" s="205"/>
      <c r="NUI15" s="205"/>
      <c r="NUJ15" s="205"/>
      <c r="NUK15" s="205"/>
      <c r="NUL15" s="205"/>
      <c r="NUM15" s="205"/>
      <c r="NUN15" s="205"/>
      <c r="NUO15" s="205"/>
      <c r="NUP15" s="205"/>
      <c r="NUQ15" s="205"/>
      <c r="NUR15" s="205"/>
      <c r="NUS15" s="205"/>
      <c r="NUT15" s="205"/>
      <c r="NUU15" s="205"/>
      <c r="NUV15" s="205"/>
      <c r="NUW15" s="205"/>
      <c r="NUX15" s="205"/>
      <c r="NUY15" s="205"/>
      <c r="NUZ15" s="205"/>
      <c r="NVA15" s="205"/>
      <c r="NVB15" s="205"/>
      <c r="NVC15" s="205"/>
      <c r="NVD15" s="205"/>
      <c r="NVE15" s="205"/>
      <c r="NVF15" s="205"/>
      <c r="NVG15" s="205"/>
      <c r="NVH15" s="205"/>
      <c r="NVI15" s="205"/>
      <c r="NVJ15" s="205"/>
      <c r="NVK15" s="205"/>
      <c r="NVL15" s="205"/>
      <c r="NVM15" s="205"/>
      <c r="NVN15" s="205"/>
      <c r="NVO15" s="205"/>
      <c r="NVP15" s="205"/>
      <c r="NVQ15" s="205"/>
      <c r="NVR15" s="205"/>
      <c r="NVS15" s="205"/>
      <c r="NVT15" s="205"/>
      <c r="NVU15" s="205"/>
      <c r="NVV15" s="205"/>
      <c r="NVW15" s="205"/>
      <c r="NVX15" s="205"/>
      <c r="NVY15" s="205"/>
      <c r="NVZ15" s="205"/>
      <c r="NWA15" s="205"/>
      <c r="NWB15" s="205"/>
      <c r="NWC15" s="205"/>
      <c r="NWD15" s="205"/>
      <c r="NWE15" s="205"/>
      <c r="NWF15" s="205"/>
      <c r="NWG15" s="205"/>
      <c r="NWH15" s="205"/>
      <c r="NWI15" s="205"/>
      <c r="NWJ15" s="205"/>
      <c r="NWK15" s="205"/>
      <c r="NWL15" s="205"/>
      <c r="NWM15" s="205"/>
      <c r="NWN15" s="205"/>
      <c r="NWO15" s="205"/>
      <c r="NWP15" s="205"/>
      <c r="NWQ15" s="205"/>
      <c r="NWR15" s="205"/>
      <c r="NWS15" s="205"/>
      <c r="NWT15" s="205"/>
      <c r="NWU15" s="205"/>
      <c r="NWV15" s="205"/>
      <c r="NWW15" s="205"/>
      <c r="NWX15" s="205"/>
      <c r="NWY15" s="205"/>
      <c r="NWZ15" s="205"/>
      <c r="NXA15" s="205"/>
      <c r="NXB15" s="205"/>
      <c r="NXC15" s="205"/>
      <c r="NXD15" s="205"/>
      <c r="NXE15" s="205"/>
      <c r="NXF15" s="205"/>
      <c r="NXG15" s="205"/>
      <c r="NXH15" s="205"/>
      <c r="NXI15" s="205"/>
      <c r="NXJ15" s="205"/>
      <c r="NXK15" s="205"/>
      <c r="NXL15" s="205"/>
      <c r="NXM15" s="205"/>
      <c r="NXN15" s="205"/>
      <c r="NXO15" s="205"/>
      <c r="NXP15" s="205"/>
      <c r="NXQ15" s="205"/>
      <c r="NXR15" s="205"/>
      <c r="NXS15" s="205"/>
      <c r="NXT15" s="205"/>
      <c r="NXU15" s="205"/>
      <c r="NXV15" s="205"/>
      <c r="NXW15" s="205"/>
      <c r="NXX15" s="205"/>
      <c r="NXY15" s="205"/>
      <c r="NXZ15" s="205"/>
      <c r="NYA15" s="205"/>
      <c r="NYB15" s="205"/>
      <c r="NYC15" s="205"/>
      <c r="NYD15" s="205"/>
      <c r="NYE15" s="205"/>
      <c r="NYF15" s="205"/>
      <c r="NYG15" s="205"/>
      <c r="NYH15" s="205"/>
      <c r="NYI15" s="205"/>
      <c r="NYJ15" s="205"/>
      <c r="NYK15" s="205"/>
      <c r="NYL15" s="205"/>
      <c r="NYM15" s="205"/>
      <c r="NYN15" s="205"/>
      <c r="NYO15" s="205"/>
      <c r="NYP15" s="205"/>
      <c r="NYQ15" s="205"/>
      <c r="NYR15" s="205"/>
      <c r="NYS15" s="205"/>
      <c r="NYT15" s="205"/>
      <c r="NYU15" s="205"/>
      <c r="NYV15" s="205"/>
      <c r="NYW15" s="205"/>
      <c r="NYX15" s="205"/>
      <c r="NYY15" s="205"/>
      <c r="NYZ15" s="205"/>
      <c r="NZA15" s="205"/>
      <c r="NZB15" s="205"/>
      <c r="NZC15" s="205"/>
      <c r="NZD15" s="205"/>
      <c r="NZE15" s="205"/>
      <c r="NZF15" s="205"/>
      <c r="NZG15" s="205"/>
      <c r="NZH15" s="205"/>
      <c r="NZI15" s="205"/>
      <c r="NZJ15" s="205"/>
      <c r="NZK15" s="205"/>
      <c r="NZL15" s="205"/>
      <c r="NZM15" s="205"/>
      <c r="NZN15" s="205"/>
      <c r="NZO15" s="205"/>
      <c r="NZP15" s="205"/>
      <c r="NZQ15" s="205"/>
      <c r="NZR15" s="205"/>
      <c r="NZS15" s="205"/>
      <c r="NZT15" s="205"/>
      <c r="NZU15" s="205"/>
      <c r="NZV15" s="205"/>
      <c r="NZW15" s="205"/>
      <c r="NZX15" s="205"/>
      <c r="NZY15" s="205"/>
      <c r="NZZ15" s="205"/>
      <c r="OAA15" s="205"/>
      <c r="OAB15" s="205"/>
      <c r="OAC15" s="205"/>
      <c r="OAD15" s="205"/>
      <c r="OAE15" s="205"/>
      <c r="OAF15" s="205"/>
      <c r="OAG15" s="205"/>
      <c r="OAH15" s="205"/>
      <c r="OAI15" s="205"/>
      <c r="OAJ15" s="205"/>
      <c r="OAK15" s="205"/>
      <c r="OAL15" s="205"/>
      <c r="OAM15" s="205"/>
      <c r="OAN15" s="205"/>
      <c r="OAO15" s="205"/>
      <c r="OAP15" s="205"/>
      <c r="OAQ15" s="205"/>
      <c r="OAR15" s="205"/>
      <c r="OAS15" s="205"/>
      <c r="OAT15" s="205"/>
      <c r="OAU15" s="205"/>
      <c r="OAV15" s="205"/>
      <c r="OAW15" s="205"/>
      <c r="OAX15" s="205"/>
      <c r="OAY15" s="205"/>
      <c r="OAZ15" s="205"/>
      <c r="OBA15" s="205"/>
      <c r="OBB15" s="205"/>
      <c r="OBC15" s="205"/>
      <c r="OBD15" s="205"/>
      <c r="OBE15" s="205"/>
      <c r="OBF15" s="205"/>
      <c r="OBG15" s="205"/>
      <c r="OBH15" s="205"/>
      <c r="OBI15" s="205"/>
      <c r="OBJ15" s="205"/>
      <c r="OBK15" s="205"/>
      <c r="OBL15" s="205"/>
      <c r="OBM15" s="205"/>
      <c r="OBN15" s="205"/>
      <c r="OBO15" s="205"/>
      <c r="OBP15" s="205"/>
      <c r="OBQ15" s="205"/>
      <c r="OBR15" s="205"/>
      <c r="OBS15" s="205"/>
      <c r="OBT15" s="205"/>
      <c r="OBU15" s="205"/>
      <c r="OBV15" s="205"/>
      <c r="OBW15" s="205"/>
      <c r="OBX15" s="205"/>
      <c r="OBY15" s="205"/>
      <c r="OBZ15" s="205"/>
      <c r="OCA15" s="205"/>
      <c r="OCB15" s="205"/>
      <c r="OCC15" s="205"/>
      <c r="OCD15" s="205"/>
      <c r="OCE15" s="205"/>
      <c r="OCF15" s="205"/>
      <c r="OCG15" s="205"/>
      <c r="OCH15" s="205"/>
      <c r="OCI15" s="205"/>
      <c r="OCJ15" s="205"/>
      <c r="OCK15" s="205"/>
      <c r="OCL15" s="205"/>
      <c r="OCM15" s="205"/>
      <c r="OCN15" s="205"/>
      <c r="OCO15" s="205"/>
      <c r="OCP15" s="205"/>
      <c r="OCQ15" s="205"/>
      <c r="OCR15" s="205"/>
      <c r="OCS15" s="205"/>
      <c r="OCT15" s="205"/>
      <c r="OCU15" s="205"/>
      <c r="OCV15" s="205"/>
      <c r="OCW15" s="205"/>
      <c r="OCX15" s="205"/>
      <c r="OCY15" s="205"/>
      <c r="ODF15" s="205"/>
      <c r="ODG15" s="205"/>
      <c r="ODH15" s="205"/>
      <c r="ODI15" s="205"/>
      <c r="ODJ15" s="205"/>
      <c r="ODK15" s="205"/>
      <c r="ODL15" s="205"/>
      <c r="ODM15" s="205"/>
      <c r="ODN15" s="205"/>
      <c r="ODO15" s="205"/>
      <c r="ODP15" s="205"/>
      <c r="ODQ15" s="205"/>
      <c r="ODR15" s="205"/>
      <c r="ODS15" s="205"/>
      <c r="ODT15" s="205"/>
      <c r="ODU15" s="205"/>
      <c r="ODV15" s="205"/>
      <c r="ODW15" s="205"/>
      <c r="ODX15" s="205"/>
      <c r="ODY15" s="205"/>
      <c r="ODZ15" s="205"/>
      <c r="OEA15" s="205"/>
      <c r="OEB15" s="205"/>
      <c r="OEC15" s="205"/>
      <c r="OED15" s="205"/>
      <c r="OEE15" s="205"/>
      <c r="OEF15" s="205"/>
      <c r="OEG15" s="205"/>
      <c r="OEH15" s="205"/>
      <c r="OEI15" s="205"/>
      <c r="OEJ15" s="205"/>
      <c r="OEK15" s="205"/>
      <c r="OEL15" s="205"/>
      <c r="OEM15" s="205"/>
      <c r="OEN15" s="205"/>
      <c r="OEO15" s="205"/>
      <c r="OEP15" s="205"/>
      <c r="OEQ15" s="205"/>
      <c r="OER15" s="205"/>
      <c r="OES15" s="205"/>
      <c r="OET15" s="205"/>
      <c r="OEU15" s="205"/>
      <c r="OEV15" s="205"/>
      <c r="OEW15" s="205"/>
      <c r="OEX15" s="205"/>
      <c r="OEY15" s="205"/>
      <c r="OEZ15" s="205"/>
      <c r="OFA15" s="205"/>
      <c r="OFB15" s="205"/>
      <c r="OFC15" s="205"/>
      <c r="OFD15" s="205"/>
      <c r="OFE15" s="205"/>
      <c r="OFF15" s="205"/>
      <c r="OFG15" s="205"/>
      <c r="OFH15" s="205"/>
      <c r="OFI15" s="205"/>
      <c r="OFJ15" s="205"/>
      <c r="OFK15" s="205"/>
      <c r="OFL15" s="205"/>
      <c r="OFM15" s="205"/>
      <c r="OFN15" s="205"/>
      <c r="OFO15" s="205"/>
      <c r="OFP15" s="205"/>
      <c r="OFQ15" s="205"/>
      <c r="OFR15" s="205"/>
      <c r="OFS15" s="205"/>
      <c r="OFT15" s="205"/>
      <c r="OFU15" s="205"/>
      <c r="OFV15" s="205"/>
      <c r="OFW15" s="205"/>
      <c r="OFX15" s="205"/>
      <c r="OFY15" s="205"/>
      <c r="OFZ15" s="205"/>
      <c r="OGA15" s="205"/>
      <c r="OGB15" s="205"/>
      <c r="OGC15" s="205"/>
      <c r="OGD15" s="205"/>
      <c r="OGE15" s="205"/>
      <c r="OGF15" s="205"/>
      <c r="OGG15" s="205"/>
      <c r="OGH15" s="205"/>
      <c r="OGI15" s="205"/>
      <c r="OGJ15" s="205"/>
      <c r="OGK15" s="205"/>
      <c r="OGL15" s="205"/>
      <c r="OGM15" s="205"/>
      <c r="OGN15" s="205"/>
      <c r="OGO15" s="205"/>
      <c r="OGP15" s="205"/>
      <c r="OGQ15" s="205"/>
      <c r="OGR15" s="205"/>
      <c r="OGS15" s="205"/>
      <c r="OGT15" s="205"/>
      <c r="OGU15" s="205"/>
      <c r="OGV15" s="205"/>
      <c r="OGW15" s="205"/>
      <c r="OGX15" s="205"/>
      <c r="OGY15" s="205"/>
      <c r="OGZ15" s="205"/>
      <c r="OHA15" s="205"/>
      <c r="OHB15" s="205"/>
      <c r="OHC15" s="205"/>
      <c r="OHD15" s="205"/>
      <c r="OHE15" s="205"/>
      <c r="OHF15" s="205"/>
      <c r="OHG15" s="205"/>
      <c r="OHH15" s="205"/>
      <c r="OHI15" s="205"/>
      <c r="OHJ15" s="205"/>
      <c r="OHK15" s="205"/>
      <c r="OHL15" s="205"/>
      <c r="OHM15" s="205"/>
      <c r="OHN15" s="205"/>
      <c r="OHO15" s="205"/>
      <c r="OHP15" s="205"/>
      <c r="OHQ15" s="205"/>
      <c r="OHR15" s="205"/>
      <c r="OHS15" s="205"/>
      <c r="OHT15" s="205"/>
      <c r="OHU15" s="205"/>
      <c r="OHV15" s="205"/>
      <c r="OHW15" s="205"/>
      <c r="OHX15" s="205"/>
      <c r="OHY15" s="205"/>
      <c r="OHZ15" s="205"/>
      <c r="OIA15" s="205"/>
      <c r="OIB15" s="205"/>
      <c r="OIC15" s="205"/>
      <c r="OID15" s="205"/>
      <c r="OIE15" s="205"/>
      <c r="OIF15" s="205"/>
      <c r="OIG15" s="205"/>
      <c r="OIH15" s="205"/>
      <c r="OII15" s="205"/>
      <c r="OIJ15" s="205"/>
      <c r="OIK15" s="205"/>
      <c r="OIL15" s="205"/>
      <c r="OIM15" s="205"/>
      <c r="OIN15" s="205"/>
      <c r="OIO15" s="205"/>
      <c r="OIP15" s="205"/>
      <c r="OIQ15" s="205"/>
      <c r="OIR15" s="205"/>
      <c r="OIS15" s="205"/>
      <c r="OIT15" s="205"/>
      <c r="OIU15" s="205"/>
      <c r="OIV15" s="205"/>
      <c r="OIW15" s="205"/>
      <c r="OIX15" s="205"/>
      <c r="OIY15" s="205"/>
      <c r="OIZ15" s="205"/>
      <c r="OJA15" s="205"/>
      <c r="OJB15" s="205"/>
      <c r="OJC15" s="205"/>
      <c r="OJD15" s="205"/>
      <c r="OJE15" s="205"/>
      <c r="OJF15" s="205"/>
      <c r="OJG15" s="205"/>
      <c r="OJH15" s="205"/>
      <c r="OJI15" s="205"/>
      <c r="OJJ15" s="205"/>
      <c r="OJK15" s="205"/>
      <c r="OJL15" s="205"/>
      <c r="OJM15" s="205"/>
      <c r="OJN15" s="205"/>
      <c r="OJO15" s="205"/>
      <c r="OJP15" s="205"/>
      <c r="OJQ15" s="205"/>
      <c r="OJR15" s="205"/>
      <c r="OJS15" s="205"/>
      <c r="OJT15" s="205"/>
      <c r="OJU15" s="205"/>
      <c r="OJV15" s="205"/>
      <c r="OJW15" s="205"/>
      <c r="OJX15" s="205"/>
      <c r="OJY15" s="205"/>
      <c r="OJZ15" s="205"/>
      <c r="OKA15" s="205"/>
      <c r="OKB15" s="205"/>
      <c r="OKC15" s="205"/>
      <c r="OKD15" s="205"/>
      <c r="OKE15" s="205"/>
      <c r="OKF15" s="205"/>
      <c r="OKG15" s="205"/>
      <c r="OKH15" s="205"/>
      <c r="OKI15" s="205"/>
      <c r="OKJ15" s="205"/>
      <c r="OKK15" s="205"/>
      <c r="OKL15" s="205"/>
      <c r="OKM15" s="205"/>
      <c r="OKN15" s="205"/>
      <c r="OKO15" s="205"/>
      <c r="OKP15" s="205"/>
      <c r="OKQ15" s="205"/>
      <c r="OKR15" s="205"/>
      <c r="OKS15" s="205"/>
      <c r="OKT15" s="205"/>
      <c r="OKU15" s="205"/>
      <c r="OKV15" s="205"/>
      <c r="OKW15" s="205"/>
      <c r="OKX15" s="205"/>
      <c r="OKY15" s="205"/>
      <c r="OKZ15" s="205"/>
      <c r="OLA15" s="205"/>
      <c r="OLB15" s="205"/>
      <c r="OLC15" s="205"/>
      <c r="OLD15" s="205"/>
      <c r="OLE15" s="205"/>
      <c r="OLF15" s="205"/>
      <c r="OLG15" s="205"/>
      <c r="OLH15" s="205"/>
      <c r="OLI15" s="205"/>
      <c r="OLJ15" s="205"/>
      <c r="OLK15" s="205"/>
      <c r="OLL15" s="205"/>
      <c r="OLM15" s="205"/>
      <c r="OLN15" s="205"/>
      <c r="OLO15" s="205"/>
      <c r="OLP15" s="205"/>
      <c r="OLQ15" s="205"/>
      <c r="OLR15" s="205"/>
      <c r="OLS15" s="205"/>
      <c r="OLT15" s="205"/>
      <c r="OLU15" s="205"/>
      <c r="OLV15" s="205"/>
      <c r="OLW15" s="205"/>
      <c r="OLX15" s="205"/>
      <c r="OLY15" s="205"/>
      <c r="OLZ15" s="205"/>
      <c r="OMA15" s="205"/>
      <c r="OMB15" s="205"/>
      <c r="OMC15" s="205"/>
      <c r="OMD15" s="205"/>
      <c r="OME15" s="205"/>
      <c r="OMF15" s="205"/>
      <c r="OMG15" s="205"/>
      <c r="OMH15" s="205"/>
      <c r="OMI15" s="205"/>
      <c r="OMJ15" s="205"/>
      <c r="OMK15" s="205"/>
      <c r="OML15" s="205"/>
      <c r="OMM15" s="205"/>
      <c r="OMN15" s="205"/>
      <c r="OMO15" s="205"/>
      <c r="OMP15" s="205"/>
      <c r="OMQ15" s="205"/>
      <c r="OMR15" s="205"/>
      <c r="OMS15" s="205"/>
      <c r="OMT15" s="205"/>
      <c r="OMU15" s="205"/>
      <c r="ONB15" s="205"/>
      <c r="ONC15" s="205"/>
      <c r="OND15" s="205"/>
      <c r="ONE15" s="205"/>
      <c r="ONF15" s="205"/>
      <c r="ONG15" s="205"/>
      <c r="ONH15" s="205"/>
      <c r="ONI15" s="205"/>
      <c r="ONJ15" s="205"/>
      <c r="ONK15" s="205"/>
      <c r="ONL15" s="205"/>
      <c r="ONM15" s="205"/>
      <c r="ONN15" s="205"/>
      <c r="ONO15" s="205"/>
      <c r="ONP15" s="205"/>
      <c r="ONQ15" s="205"/>
      <c r="ONR15" s="205"/>
      <c r="ONS15" s="205"/>
      <c r="ONT15" s="205"/>
      <c r="ONU15" s="205"/>
      <c r="ONV15" s="205"/>
      <c r="ONW15" s="205"/>
      <c r="ONX15" s="205"/>
      <c r="ONY15" s="205"/>
      <c r="ONZ15" s="205"/>
      <c r="OOA15" s="205"/>
      <c r="OOB15" s="205"/>
      <c r="OOC15" s="205"/>
      <c r="OOD15" s="205"/>
      <c r="OOE15" s="205"/>
      <c r="OOF15" s="205"/>
      <c r="OOG15" s="205"/>
      <c r="OOH15" s="205"/>
      <c r="OOI15" s="205"/>
      <c r="OOJ15" s="205"/>
      <c r="OOK15" s="205"/>
      <c r="OOL15" s="205"/>
      <c r="OOM15" s="205"/>
      <c r="OON15" s="205"/>
      <c r="OOO15" s="205"/>
      <c r="OOP15" s="205"/>
      <c r="OOQ15" s="205"/>
      <c r="OOR15" s="205"/>
      <c r="OOS15" s="205"/>
      <c r="OOT15" s="205"/>
      <c r="OOU15" s="205"/>
      <c r="OOV15" s="205"/>
      <c r="OOW15" s="205"/>
      <c r="OOX15" s="205"/>
      <c r="OOY15" s="205"/>
      <c r="OOZ15" s="205"/>
      <c r="OPA15" s="205"/>
      <c r="OPB15" s="205"/>
      <c r="OPC15" s="205"/>
      <c r="OPD15" s="205"/>
      <c r="OPE15" s="205"/>
      <c r="OPF15" s="205"/>
      <c r="OPG15" s="205"/>
      <c r="OPH15" s="205"/>
      <c r="OPI15" s="205"/>
      <c r="OPJ15" s="205"/>
      <c r="OPK15" s="205"/>
      <c r="OPL15" s="205"/>
      <c r="OPM15" s="205"/>
      <c r="OPN15" s="205"/>
      <c r="OPO15" s="205"/>
      <c r="OPP15" s="205"/>
      <c r="OPQ15" s="205"/>
      <c r="OPR15" s="205"/>
      <c r="OPS15" s="205"/>
      <c r="OPT15" s="205"/>
      <c r="OPU15" s="205"/>
      <c r="OPV15" s="205"/>
      <c r="OPW15" s="205"/>
      <c r="OPX15" s="205"/>
      <c r="OPY15" s="205"/>
      <c r="OPZ15" s="205"/>
      <c r="OQA15" s="205"/>
      <c r="OQB15" s="205"/>
      <c r="OQC15" s="205"/>
      <c r="OQD15" s="205"/>
      <c r="OQE15" s="205"/>
      <c r="OQF15" s="205"/>
      <c r="OQG15" s="205"/>
      <c r="OQH15" s="205"/>
      <c r="OQI15" s="205"/>
      <c r="OQJ15" s="205"/>
      <c r="OQK15" s="205"/>
      <c r="OQL15" s="205"/>
      <c r="OQM15" s="205"/>
      <c r="OQN15" s="205"/>
      <c r="OQO15" s="205"/>
      <c r="OQP15" s="205"/>
      <c r="OQQ15" s="205"/>
      <c r="OQR15" s="205"/>
      <c r="OQS15" s="205"/>
      <c r="OQT15" s="205"/>
      <c r="OQU15" s="205"/>
      <c r="OQV15" s="205"/>
      <c r="OQW15" s="205"/>
      <c r="OQX15" s="205"/>
      <c r="OQY15" s="205"/>
      <c r="OQZ15" s="205"/>
      <c r="ORA15" s="205"/>
      <c r="ORB15" s="205"/>
      <c r="ORC15" s="205"/>
      <c r="ORD15" s="205"/>
      <c r="ORE15" s="205"/>
      <c r="ORF15" s="205"/>
      <c r="ORG15" s="205"/>
      <c r="ORH15" s="205"/>
      <c r="ORI15" s="205"/>
      <c r="ORJ15" s="205"/>
      <c r="ORK15" s="205"/>
      <c r="ORL15" s="205"/>
      <c r="ORM15" s="205"/>
      <c r="ORN15" s="205"/>
      <c r="ORO15" s="205"/>
      <c r="ORP15" s="205"/>
      <c r="ORQ15" s="205"/>
      <c r="ORR15" s="205"/>
      <c r="ORS15" s="205"/>
      <c r="ORT15" s="205"/>
      <c r="ORU15" s="205"/>
      <c r="ORV15" s="205"/>
      <c r="ORW15" s="205"/>
      <c r="ORX15" s="205"/>
      <c r="ORY15" s="205"/>
      <c r="ORZ15" s="205"/>
      <c r="OSA15" s="205"/>
      <c r="OSB15" s="205"/>
      <c r="OSC15" s="205"/>
      <c r="OSD15" s="205"/>
      <c r="OSE15" s="205"/>
      <c r="OSF15" s="205"/>
      <c r="OSG15" s="205"/>
      <c r="OSH15" s="205"/>
      <c r="OSI15" s="205"/>
      <c r="OSJ15" s="205"/>
      <c r="OSK15" s="205"/>
      <c r="OSL15" s="205"/>
      <c r="OSM15" s="205"/>
      <c r="OSN15" s="205"/>
      <c r="OSO15" s="205"/>
      <c r="OSP15" s="205"/>
      <c r="OSQ15" s="205"/>
      <c r="OSR15" s="205"/>
      <c r="OSS15" s="205"/>
      <c r="OST15" s="205"/>
      <c r="OSU15" s="205"/>
      <c r="OSV15" s="205"/>
      <c r="OSW15" s="205"/>
      <c r="OSX15" s="205"/>
      <c r="OSY15" s="205"/>
      <c r="OSZ15" s="205"/>
      <c r="OTA15" s="205"/>
      <c r="OTB15" s="205"/>
      <c r="OTC15" s="205"/>
      <c r="OTD15" s="205"/>
      <c r="OTE15" s="205"/>
      <c r="OTF15" s="205"/>
      <c r="OTG15" s="205"/>
      <c r="OTH15" s="205"/>
      <c r="OTI15" s="205"/>
      <c r="OTJ15" s="205"/>
      <c r="OTK15" s="205"/>
      <c r="OTL15" s="205"/>
      <c r="OTM15" s="205"/>
      <c r="OTN15" s="205"/>
      <c r="OTO15" s="205"/>
      <c r="OTP15" s="205"/>
      <c r="OTQ15" s="205"/>
      <c r="OTR15" s="205"/>
      <c r="OTS15" s="205"/>
      <c r="OTT15" s="205"/>
      <c r="OTU15" s="205"/>
      <c r="OTV15" s="205"/>
      <c r="OTW15" s="205"/>
      <c r="OTX15" s="205"/>
      <c r="OTY15" s="205"/>
      <c r="OTZ15" s="205"/>
      <c r="OUA15" s="205"/>
      <c r="OUB15" s="205"/>
      <c r="OUC15" s="205"/>
      <c r="OUD15" s="205"/>
      <c r="OUE15" s="205"/>
      <c r="OUF15" s="205"/>
      <c r="OUG15" s="205"/>
      <c r="OUH15" s="205"/>
      <c r="OUI15" s="205"/>
      <c r="OUJ15" s="205"/>
      <c r="OUK15" s="205"/>
      <c r="OUL15" s="205"/>
      <c r="OUM15" s="205"/>
      <c r="OUN15" s="205"/>
      <c r="OUO15" s="205"/>
      <c r="OUP15" s="205"/>
      <c r="OUQ15" s="205"/>
      <c r="OUR15" s="205"/>
      <c r="OUS15" s="205"/>
      <c r="OUT15" s="205"/>
      <c r="OUU15" s="205"/>
      <c r="OUV15" s="205"/>
      <c r="OUW15" s="205"/>
      <c r="OUX15" s="205"/>
      <c r="OUY15" s="205"/>
      <c r="OUZ15" s="205"/>
      <c r="OVA15" s="205"/>
      <c r="OVB15" s="205"/>
      <c r="OVC15" s="205"/>
      <c r="OVD15" s="205"/>
      <c r="OVE15" s="205"/>
      <c r="OVF15" s="205"/>
      <c r="OVG15" s="205"/>
      <c r="OVH15" s="205"/>
      <c r="OVI15" s="205"/>
      <c r="OVJ15" s="205"/>
      <c r="OVK15" s="205"/>
      <c r="OVL15" s="205"/>
      <c r="OVM15" s="205"/>
      <c r="OVN15" s="205"/>
      <c r="OVO15" s="205"/>
      <c r="OVP15" s="205"/>
      <c r="OVQ15" s="205"/>
      <c r="OVR15" s="205"/>
      <c r="OVS15" s="205"/>
      <c r="OVT15" s="205"/>
      <c r="OVU15" s="205"/>
      <c r="OVV15" s="205"/>
      <c r="OVW15" s="205"/>
      <c r="OVX15" s="205"/>
      <c r="OVY15" s="205"/>
      <c r="OVZ15" s="205"/>
      <c r="OWA15" s="205"/>
      <c r="OWB15" s="205"/>
      <c r="OWC15" s="205"/>
      <c r="OWD15" s="205"/>
      <c r="OWE15" s="205"/>
      <c r="OWF15" s="205"/>
      <c r="OWG15" s="205"/>
      <c r="OWH15" s="205"/>
      <c r="OWI15" s="205"/>
      <c r="OWJ15" s="205"/>
      <c r="OWK15" s="205"/>
      <c r="OWL15" s="205"/>
      <c r="OWM15" s="205"/>
      <c r="OWN15" s="205"/>
      <c r="OWO15" s="205"/>
      <c r="OWP15" s="205"/>
      <c r="OWQ15" s="205"/>
      <c r="OWX15" s="205"/>
      <c r="OWY15" s="205"/>
      <c r="OWZ15" s="205"/>
      <c r="OXA15" s="205"/>
      <c r="OXB15" s="205"/>
      <c r="OXC15" s="205"/>
      <c r="OXD15" s="205"/>
      <c r="OXE15" s="205"/>
      <c r="OXF15" s="205"/>
      <c r="OXG15" s="205"/>
      <c r="OXH15" s="205"/>
      <c r="OXI15" s="205"/>
      <c r="OXJ15" s="205"/>
      <c r="OXK15" s="205"/>
      <c r="OXL15" s="205"/>
      <c r="OXM15" s="205"/>
      <c r="OXN15" s="205"/>
      <c r="OXO15" s="205"/>
      <c r="OXP15" s="205"/>
      <c r="OXQ15" s="205"/>
      <c r="OXR15" s="205"/>
      <c r="OXS15" s="205"/>
      <c r="OXT15" s="205"/>
      <c r="OXU15" s="205"/>
      <c r="OXV15" s="205"/>
      <c r="OXW15" s="205"/>
      <c r="OXX15" s="205"/>
      <c r="OXY15" s="205"/>
      <c r="OXZ15" s="205"/>
      <c r="OYA15" s="205"/>
      <c r="OYB15" s="205"/>
      <c r="OYC15" s="205"/>
      <c r="OYD15" s="205"/>
      <c r="OYE15" s="205"/>
      <c r="OYF15" s="205"/>
      <c r="OYG15" s="205"/>
      <c r="OYH15" s="205"/>
      <c r="OYI15" s="205"/>
      <c r="OYJ15" s="205"/>
      <c r="OYK15" s="205"/>
      <c r="OYL15" s="205"/>
      <c r="OYM15" s="205"/>
      <c r="OYN15" s="205"/>
      <c r="OYO15" s="205"/>
      <c r="OYP15" s="205"/>
      <c r="OYQ15" s="205"/>
      <c r="OYR15" s="205"/>
      <c r="OYS15" s="205"/>
      <c r="OYT15" s="205"/>
      <c r="OYU15" s="205"/>
      <c r="OYV15" s="205"/>
      <c r="OYW15" s="205"/>
      <c r="OYX15" s="205"/>
      <c r="OYY15" s="205"/>
      <c r="OYZ15" s="205"/>
      <c r="OZA15" s="205"/>
      <c r="OZB15" s="205"/>
      <c r="OZC15" s="205"/>
      <c r="OZD15" s="205"/>
      <c r="OZE15" s="205"/>
      <c r="OZF15" s="205"/>
      <c r="OZG15" s="205"/>
      <c r="OZH15" s="205"/>
      <c r="OZI15" s="205"/>
      <c r="OZJ15" s="205"/>
      <c r="OZK15" s="205"/>
      <c r="OZL15" s="205"/>
      <c r="OZM15" s="205"/>
      <c r="OZN15" s="205"/>
      <c r="OZO15" s="205"/>
      <c r="OZP15" s="205"/>
      <c r="OZQ15" s="205"/>
      <c r="OZR15" s="205"/>
      <c r="OZS15" s="205"/>
      <c r="OZT15" s="205"/>
      <c r="OZU15" s="205"/>
      <c r="OZV15" s="205"/>
      <c r="OZW15" s="205"/>
      <c r="OZX15" s="205"/>
      <c r="OZY15" s="205"/>
      <c r="OZZ15" s="205"/>
      <c r="PAA15" s="205"/>
      <c r="PAB15" s="205"/>
      <c r="PAC15" s="205"/>
      <c r="PAD15" s="205"/>
      <c r="PAE15" s="205"/>
      <c r="PAF15" s="205"/>
      <c r="PAG15" s="205"/>
      <c r="PAH15" s="205"/>
      <c r="PAI15" s="205"/>
      <c r="PAJ15" s="205"/>
      <c r="PAK15" s="205"/>
      <c r="PAL15" s="205"/>
      <c r="PAM15" s="205"/>
      <c r="PAN15" s="205"/>
      <c r="PAO15" s="205"/>
      <c r="PAP15" s="205"/>
      <c r="PAQ15" s="205"/>
      <c r="PAR15" s="205"/>
      <c r="PAS15" s="205"/>
      <c r="PAT15" s="205"/>
      <c r="PAU15" s="205"/>
      <c r="PAV15" s="205"/>
      <c r="PAW15" s="205"/>
      <c r="PAX15" s="205"/>
      <c r="PAY15" s="205"/>
      <c r="PAZ15" s="205"/>
      <c r="PBA15" s="205"/>
      <c r="PBB15" s="205"/>
      <c r="PBC15" s="205"/>
      <c r="PBD15" s="205"/>
      <c r="PBE15" s="205"/>
      <c r="PBF15" s="205"/>
      <c r="PBG15" s="205"/>
      <c r="PBH15" s="205"/>
      <c r="PBI15" s="205"/>
      <c r="PBJ15" s="205"/>
      <c r="PBK15" s="205"/>
      <c r="PBL15" s="205"/>
      <c r="PBM15" s="205"/>
      <c r="PBN15" s="205"/>
      <c r="PBO15" s="205"/>
      <c r="PBP15" s="205"/>
      <c r="PBQ15" s="205"/>
      <c r="PBR15" s="205"/>
      <c r="PBS15" s="205"/>
      <c r="PBT15" s="205"/>
      <c r="PBU15" s="205"/>
      <c r="PBV15" s="205"/>
      <c r="PBW15" s="205"/>
      <c r="PBX15" s="205"/>
      <c r="PBY15" s="205"/>
      <c r="PBZ15" s="205"/>
      <c r="PCA15" s="205"/>
      <c r="PCB15" s="205"/>
      <c r="PCC15" s="205"/>
      <c r="PCD15" s="205"/>
      <c r="PCE15" s="205"/>
      <c r="PCF15" s="205"/>
      <c r="PCG15" s="205"/>
      <c r="PCH15" s="205"/>
      <c r="PCI15" s="205"/>
      <c r="PCJ15" s="205"/>
      <c r="PCK15" s="205"/>
      <c r="PCL15" s="205"/>
      <c r="PCM15" s="205"/>
      <c r="PCN15" s="205"/>
      <c r="PCO15" s="205"/>
      <c r="PCP15" s="205"/>
      <c r="PCQ15" s="205"/>
      <c r="PCR15" s="205"/>
      <c r="PCS15" s="205"/>
      <c r="PCT15" s="205"/>
      <c r="PCU15" s="205"/>
      <c r="PCV15" s="205"/>
      <c r="PCW15" s="205"/>
      <c r="PCX15" s="205"/>
      <c r="PCY15" s="205"/>
      <c r="PCZ15" s="205"/>
      <c r="PDA15" s="205"/>
      <c r="PDB15" s="205"/>
      <c r="PDC15" s="205"/>
      <c r="PDD15" s="205"/>
      <c r="PDE15" s="205"/>
      <c r="PDF15" s="205"/>
      <c r="PDG15" s="205"/>
      <c r="PDH15" s="205"/>
      <c r="PDI15" s="205"/>
      <c r="PDJ15" s="205"/>
      <c r="PDK15" s="205"/>
      <c r="PDL15" s="205"/>
      <c r="PDM15" s="205"/>
      <c r="PDN15" s="205"/>
      <c r="PDO15" s="205"/>
      <c r="PDP15" s="205"/>
      <c r="PDQ15" s="205"/>
      <c r="PDR15" s="205"/>
      <c r="PDS15" s="205"/>
      <c r="PDT15" s="205"/>
      <c r="PDU15" s="205"/>
      <c r="PDV15" s="205"/>
      <c r="PDW15" s="205"/>
      <c r="PDX15" s="205"/>
      <c r="PDY15" s="205"/>
      <c r="PDZ15" s="205"/>
      <c r="PEA15" s="205"/>
      <c r="PEB15" s="205"/>
      <c r="PEC15" s="205"/>
      <c r="PED15" s="205"/>
      <c r="PEE15" s="205"/>
      <c r="PEF15" s="205"/>
      <c r="PEG15" s="205"/>
      <c r="PEH15" s="205"/>
      <c r="PEI15" s="205"/>
      <c r="PEJ15" s="205"/>
      <c r="PEK15" s="205"/>
      <c r="PEL15" s="205"/>
      <c r="PEM15" s="205"/>
      <c r="PEN15" s="205"/>
      <c r="PEO15" s="205"/>
      <c r="PEP15" s="205"/>
      <c r="PEQ15" s="205"/>
      <c r="PER15" s="205"/>
      <c r="PES15" s="205"/>
      <c r="PET15" s="205"/>
      <c r="PEU15" s="205"/>
      <c r="PEV15" s="205"/>
      <c r="PEW15" s="205"/>
      <c r="PEX15" s="205"/>
      <c r="PEY15" s="205"/>
      <c r="PEZ15" s="205"/>
      <c r="PFA15" s="205"/>
      <c r="PFB15" s="205"/>
      <c r="PFC15" s="205"/>
      <c r="PFD15" s="205"/>
      <c r="PFE15" s="205"/>
      <c r="PFF15" s="205"/>
      <c r="PFG15" s="205"/>
      <c r="PFH15" s="205"/>
      <c r="PFI15" s="205"/>
      <c r="PFJ15" s="205"/>
      <c r="PFK15" s="205"/>
      <c r="PFL15" s="205"/>
      <c r="PFM15" s="205"/>
      <c r="PFN15" s="205"/>
      <c r="PFO15" s="205"/>
      <c r="PFP15" s="205"/>
      <c r="PFQ15" s="205"/>
      <c r="PFR15" s="205"/>
      <c r="PFS15" s="205"/>
      <c r="PFT15" s="205"/>
      <c r="PFU15" s="205"/>
      <c r="PFV15" s="205"/>
      <c r="PFW15" s="205"/>
      <c r="PFX15" s="205"/>
      <c r="PFY15" s="205"/>
      <c r="PFZ15" s="205"/>
      <c r="PGA15" s="205"/>
      <c r="PGB15" s="205"/>
      <c r="PGC15" s="205"/>
      <c r="PGD15" s="205"/>
      <c r="PGE15" s="205"/>
      <c r="PGF15" s="205"/>
      <c r="PGG15" s="205"/>
      <c r="PGH15" s="205"/>
      <c r="PGI15" s="205"/>
      <c r="PGJ15" s="205"/>
      <c r="PGK15" s="205"/>
      <c r="PGL15" s="205"/>
      <c r="PGM15" s="205"/>
      <c r="PGT15" s="205"/>
      <c r="PGU15" s="205"/>
      <c r="PGV15" s="205"/>
      <c r="PGW15" s="205"/>
      <c r="PGX15" s="205"/>
      <c r="PGY15" s="205"/>
      <c r="PGZ15" s="205"/>
      <c r="PHA15" s="205"/>
      <c r="PHB15" s="205"/>
      <c r="PHC15" s="205"/>
      <c r="PHD15" s="205"/>
      <c r="PHE15" s="205"/>
      <c r="PHF15" s="205"/>
      <c r="PHG15" s="205"/>
      <c r="PHH15" s="205"/>
      <c r="PHI15" s="205"/>
      <c r="PHJ15" s="205"/>
      <c r="PHK15" s="205"/>
      <c r="PHL15" s="205"/>
      <c r="PHM15" s="205"/>
      <c r="PHN15" s="205"/>
      <c r="PHO15" s="205"/>
      <c r="PHP15" s="205"/>
      <c r="PHQ15" s="205"/>
      <c r="PHR15" s="205"/>
      <c r="PHS15" s="205"/>
      <c r="PHT15" s="205"/>
      <c r="PHU15" s="205"/>
      <c r="PHV15" s="205"/>
      <c r="PHW15" s="205"/>
      <c r="PHX15" s="205"/>
      <c r="PHY15" s="205"/>
      <c r="PHZ15" s="205"/>
      <c r="PIA15" s="205"/>
      <c r="PIB15" s="205"/>
      <c r="PIC15" s="205"/>
      <c r="PID15" s="205"/>
      <c r="PIE15" s="205"/>
      <c r="PIF15" s="205"/>
      <c r="PIG15" s="205"/>
      <c r="PIH15" s="205"/>
      <c r="PII15" s="205"/>
      <c r="PIJ15" s="205"/>
      <c r="PIK15" s="205"/>
      <c r="PIL15" s="205"/>
      <c r="PIM15" s="205"/>
      <c r="PIN15" s="205"/>
      <c r="PIO15" s="205"/>
      <c r="PIP15" s="205"/>
      <c r="PIQ15" s="205"/>
      <c r="PIR15" s="205"/>
      <c r="PIS15" s="205"/>
      <c r="PIT15" s="205"/>
      <c r="PIU15" s="205"/>
      <c r="PIV15" s="205"/>
      <c r="PIW15" s="205"/>
      <c r="PIX15" s="205"/>
      <c r="PIY15" s="205"/>
      <c r="PIZ15" s="205"/>
      <c r="PJA15" s="205"/>
      <c r="PJB15" s="205"/>
      <c r="PJC15" s="205"/>
      <c r="PJD15" s="205"/>
      <c r="PJE15" s="205"/>
      <c r="PJF15" s="205"/>
      <c r="PJG15" s="205"/>
      <c r="PJH15" s="205"/>
      <c r="PJI15" s="205"/>
      <c r="PJJ15" s="205"/>
      <c r="PJK15" s="205"/>
      <c r="PJL15" s="205"/>
      <c r="PJM15" s="205"/>
      <c r="PJN15" s="205"/>
      <c r="PJO15" s="205"/>
      <c r="PJP15" s="205"/>
      <c r="PJQ15" s="205"/>
      <c r="PJR15" s="205"/>
      <c r="PJS15" s="205"/>
      <c r="PJT15" s="205"/>
      <c r="PJU15" s="205"/>
      <c r="PJV15" s="205"/>
      <c r="PJW15" s="205"/>
      <c r="PJX15" s="205"/>
      <c r="PJY15" s="205"/>
      <c r="PJZ15" s="205"/>
      <c r="PKA15" s="205"/>
      <c r="PKB15" s="205"/>
      <c r="PKC15" s="205"/>
      <c r="PKD15" s="205"/>
      <c r="PKE15" s="205"/>
      <c r="PKF15" s="205"/>
      <c r="PKG15" s="205"/>
      <c r="PKH15" s="205"/>
      <c r="PKI15" s="205"/>
      <c r="PKJ15" s="205"/>
      <c r="PKK15" s="205"/>
      <c r="PKL15" s="205"/>
      <c r="PKM15" s="205"/>
      <c r="PKN15" s="205"/>
      <c r="PKO15" s="205"/>
      <c r="PKP15" s="205"/>
      <c r="PKQ15" s="205"/>
      <c r="PKR15" s="205"/>
      <c r="PKS15" s="205"/>
      <c r="PKT15" s="205"/>
      <c r="PKU15" s="205"/>
      <c r="PKV15" s="205"/>
      <c r="PKW15" s="205"/>
      <c r="PKX15" s="205"/>
      <c r="PKY15" s="205"/>
      <c r="PKZ15" s="205"/>
      <c r="PLA15" s="205"/>
      <c r="PLB15" s="205"/>
      <c r="PLC15" s="205"/>
      <c r="PLD15" s="205"/>
      <c r="PLE15" s="205"/>
      <c r="PLF15" s="205"/>
      <c r="PLG15" s="205"/>
      <c r="PLH15" s="205"/>
      <c r="PLI15" s="205"/>
      <c r="PLJ15" s="205"/>
      <c r="PLK15" s="205"/>
      <c r="PLL15" s="205"/>
      <c r="PLM15" s="205"/>
      <c r="PLN15" s="205"/>
      <c r="PLO15" s="205"/>
      <c r="PLP15" s="205"/>
      <c r="PLQ15" s="205"/>
      <c r="PLR15" s="205"/>
      <c r="PLS15" s="205"/>
      <c r="PLT15" s="205"/>
      <c r="PLU15" s="205"/>
      <c r="PLV15" s="205"/>
      <c r="PLW15" s="205"/>
      <c r="PLX15" s="205"/>
      <c r="PLY15" s="205"/>
      <c r="PLZ15" s="205"/>
      <c r="PMA15" s="205"/>
      <c r="PMB15" s="205"/>
      <c r="PMC15" s="205"/>
      <c r="PMD15" s="205"/>
      <c r="PME15" s="205"/>
      <c r="PMF15" s="205"/>
      <c r="PMG15" s="205"/>
      <c r="PMH15" s="205"/>
      <c r="PMI15" s="205"/>
      <c r="PMJ15" s="205"/>
      <c r="PMK15" s="205"/>
      <c r="PML15" s="205"/>
      <c r="PMM15" s="205"/>
      <c r="PMN15" s="205"/>
      <c r="PMO15" s="205"/>
      <c r="PMP15" s="205"/>
      <c r="PMQ15" s="205"/>
      <c r="PMR15" s="205"/>
      <c r="PMS15" s="205"/>
      <c r="PMT15" s="205"/>
      <c r="PMU15" s="205"/>
      <c r="PMV15" s="205"/>
      <c r="PMW15" s="205"/>
      <c r="PMX15" s="205"/>
      <c r="PMY15" s="205"/>
      <c r="PMZ15" s="205"/>
      <c r="PNA15" s="205"/>
      <c r="PNB15" s="205"/>
      <c r="PNC15" s="205"/>
      <c r="PND15" s="205"/>
      <c r="PNE15" s="205"/>
      <c r="PNF15" s="205"/>
      <c r="PNG15" s="205"/>
      <c r="PNH15" s="205"/>
      <c r="PNI15" s="205"/>
      <c r="PNJ15" s="205"/>
      <c r="PNK15" s="205"/>
      <c r="PNL15" s="205"/>
      <c r="PNM15" s="205"/>
      <c r="PNN15" s="205"/>
      <c r="PNO15" s="205"/>
      <c r="PNP15" s="205"/>
      <c r="PNQ15" s="205"/>
      <c r="PNR15" s="205"/>
      <c r="PNS15" s="205"/>
      <c r="PNT15" s="205"/>
      <c r="PNU15" s="205"/>
      <c r="PNV15" s="205"/>
      <c r="PNW15" s="205"/>
      <c r="PNX15" s="205"/>
      <c r="PNY15" s="205"/>
      <c r="PNZ15" s="205"/>
      <c r="POA15" s="205"/>
      <c r="POB15" s="205"/>
      <c r="POC15" s="205"/>
      <c r="POD15" s="205"/>
      <c r="POE15" s="205"/>
      <c r="POF15" s="205"/>
      <c r="POG15" s="205"/>
      <c r="POH15" s="205"/>
      <c r="POI15" s="205"/>
      <c r="POJ15" s="205"/>
      <c r="POK15" s="205"/>
      <c r="POL15" s="205"/>
      <c r="POM15" s="205"/>
      <c r="PON15" s="205"/>
      <c r="POO15" s="205"/>
      <c r="POP15" s="205"/>
      <c r="POQ15" s="205"/>
      <c r="POR15" s="205"/>
      <c r="POS15" s="205"/>
      <c r="POT15" s="205"/>
      <c r="POU15" s="205"/>
      <c r="POV15" s="205"/>
      <c r="POW15" s="205"/>
      <c r="POX15" s="205"/>
      <c r="POY15" s="205"/>
      <c r="POZ15" s="205"/>
      <c r="PPA15" s="205"/>
      <c r="PPB15" s="205"/>
      <c r="PPC15" s="205"/>
      <c r="PPD15" s="205"/>
      <c r="PPE15" s="205"/>
      <c r="PPF15" s="205"/>
      <c r="PPG15" s="205"/>
      <c r="PPH15" s="205"/>
      <c r="PPI15" s="205"/>
      <c r="PPJ15" s="205"/>
      <c r="PPK15" s="205"/>
      <c r="PPL15" s="205"/>
      <c r="PPM15" s="205"/>
      <c r="PPN15" s="205"/>
      <c r="PPO15" s="205"/>
      <c r="PPP15" s="205"/>
      <c r="PPQ15" s="205"/>
      <c r="PPR15" s="205"/>
      <c r="PPS15" s="205"/>
      <c r="PPT15" s="205"/>
      <c r="PPU15" s="205"/>
      <c r="PPV15" s="205"/>
      <c r="PPW15" s="205"/>
      <c r="PPX15" s="205"/>
      <c r="PPY15" s="205"/>
      <c r="PPZ15" s="205"/>
      <c r="PQA15" s="205"/>
      <c r="PQB15" s="205"/>
      <c r="PQC15" s="205"/>
      <c r="PQD15" s="205"/>
      <c r="PQE15" s="205"/>
      <c r="PQF15" s="205"/>
      <c r="PQG15" s="205"/>
      <c r="PQH15" s="205"/>
      <c r="PQI15" s="205"/>
      <c r="PQP15" s="205"/>
      <c r="PQQ15" s="205"/>
      <c r="PQR15" s="205"/>
      <c r="PQS15" s="205"/>
      <c r="PQT15" s="205"/>
      <c r="PQU15" s="205"/>
      <c r="PQV15" s="205"/>
      <c r="PQW15" s="205"/>
      <c r="PQX15" s="205"/>
      <c r="PQY15" s="205"/>
      <c r="PQZ15" s="205"/>
      <c r="PRA15" s="205"/>
      <c r="PRB15" s="205"/>
      <c r="PRC15" s="205"/>
      <c r="PRD15" s="205"/>
      <c r="PRE15" s="205"/>
      <c r="PRF15" s="205"/>
      <c r="PRG15" s="205"/>
      <c r="PRH15" s="205"/>
      <c r="PRI15" s="205"/>
      <c r="PRJ15" s="205"/>
      <c r="PRK15" s="205"/>
      <c r="PRL15" s="205"/>
      <c r="PRM15" s="205"/>
      <c r="PRN15" s="205"/>
      <c r="PRO15" s="205"/>
      <c r="PRP15" s="205"/>
      <c r="PRQ15" s="205"/>
      <c r="PRR15" s="205"/>
      <c r="PRS15" s="205"/>
      <c r="PRT15" s="205"/>
      <c r="PRU15" s="205"/>
      <c r="PRV15" s="205"/>
      <c r="PRW15" s="205"/>
      <c r="PRX15" s="205"/>
      <c r="PRY15" s="205"/>
      <c r="PRZ15" s="205"/>
      <c r="PSA15" s="205"/>
      <c r="PSB15" s="205"/>
      <c r="PSC15" s="205"/>
      <c r="PSD15" s="205"/>
      <c r="PSE15" s="205"/>
      <c r="PSF15" s="205"/>
      <c r="PSG15" s="205"/>
      <c r="PSH15" s="205"/>
      <c r="PSI15" s="205"/>
      <c r="PSJ15" s="205"/>
      <c r="PSK15" s="205"/>
      <c r="PSL15" s="205"/>
      <c r="PSM15" s="205"/>
      <c r="PSN15" s="205"/>
      <c r="PSO15" s="205"/>
      <c r="PSP15" s="205"/>
      <c r="PSQ15" s="205"/>
      <c r="PSR15" s="205"/>
      <c r="PSS15" s="205"/>
      <c r="PST15" s="205"/>
      <c r="PSU15" s="205"/>
      <c r="PSV15" s="205"/>
      <c r="PSW15" s="205"/>
      <c r="PSX15" s="205"/>
      <c r="PSY15" s="205"/>
      <c r="PSZ15" s="205"/>
      <c r="PTA15" s="205"/>
      <c r="PTB15" s="205"/>
      <c r="PTC15" s="205"/>
      <c r="PTD15" s="205"/>
      <c r="PTE15" s="205"/>
      <c r="PTF15" s="205"/>
      <c r="PTG15" s="205"/>
      <c r="PTH15" s="205"/>
      <c r="PTI15" s="205"/>
      <c r="PTJ15" s="205"/>
      <c r="PTK15" s="205"/>
      <c r="PTL15" s="205"/>
      <c r="PTM15" s="205"/>
      <c r="PTN15" s="205"/>
      <c r="PTO15" s="205"/>
      <c r="PTP15" s="205"/>
      <c r="PTQ15" s="205"/>
      <c r="PTR15" s="205"/>
      <c r="PTS15" s="205"/>
      <c r="PTT15" s="205"/>
      <c r="PTU15" s="205"/>
      <c r="PTV15" s="205"/>
      <c r="PTW15" s="205"/>
      <c r="PTX15" s="205"/>
      <c r="PTY15" s="205"/>
      <c r="PTZ15" s="205"/>
      <c r="PUA15" s="205"/>
      <c r="PUB15" s="205"/>
      <c r="PUC15" s="205"/>
      <c r="PUD15" s="205"/>
      <c r="PUE15" s="205"/>
      <c r="PUF15" s="205"/>
      <c r="PUG15" s="205"/>
      <c r="PUH15" s="205"/>
      <c r="PUI15" s="205"/>
      <c r="PUJ15" s="205"/>
      <c r="PUK15" s="205"/>
      <c r="PUL15" s="205"/>
      <c r="PUM15" s="205"/>
      <c r="PUN15" s="205"/>
      <c r="PUO15" s="205"/>
      <c r="PUP15" s="205"/>
      <c r="PUQ15" s="205"/>
      <c r="PUR15" s="205"/>
      <c r="PUS15" s="205"/>
      <c r="PUT15" s="205"/>
      <c r="PUU15" s="205"/>
      <c r="PUV15" s="205"/>
      <c r="PUW15" s="205"/>
      <c r="PUX15" s="205"/>
      <c r="PUY15" s="205"/>
      <c r="PUZ15" s="205"/>
      <c r="PVA15" s="205"/>
      <c r="PVB15" s="205"/>
      <c r="PVC15" s="205"/>
      <c r="PVD15" s="205"/>
      <c r="PVE15" s="205"/>
      <c r="PVF15" s="205"/>
      <c r="PVG15" s="205"/>
      <c r="PVH15" s="205"/>
      <c r="PVI15" s="205"/>
      <c r="PVJ15" s="205"/>
      <c r="PVK15" s="205"/>
      <c r="PVL15" s="205"/>
      <c r="PVM15" s="205"/>
      <c r="PVN15" s="205"/>
      <c r="PVO15" s="205"/>
      <c r="PVP15" s="205"/>
      <c r="PVQ15" s="205"/>
      <c r="PVR15" s="205"/>
      <c r="PVS15" s="205"/>
      <c r="PVT15" s="205"/>
      <c r="PVU15" s="205"/>
      <c r="PVV15" s="205"/>
      <c r="PVW15" s="205"/>
      <c r="PVX15" s="205"/>
      <c r="PVY15" s="205"/>
      <c r="PVZ15" s="205"/>
      <c r="PWA15" s="205"/>
      <c r="PWB15" s="205"/>
      <c r="PWC15" s="205"/>
      <c r="PWD15" s="205"/>
      <c r="PWE15" s="205"/>
      <c r="PWF15" s="205"/>
      <c r="PWG15" s="205"/>
      <c r="PWH15" s="205"/>
      <c r="PWI15" s="205"/>
      <c r="PWJ15" s="205"/>
      <c r="PWK15" s="205"/>
      <c r="PWL15" s="205"/>
      <c r="PWM15" s="205"/>
      <c r="PWN15" s="205"/>
      <c r="PWO15" s="205"/>
      <c r="PWP15" s="205"/>
      <c r="PWQ15" s="205"/>
      <c r="PWR15" s="205"/>
      <c r="PWS15" s="205"/>
      <c r="PWT15" s="205"/>
      <c r="PWU15" s="205"/>
      <c r="PWV15" s="205"/>
      <c r="PWW15" s="205"/>
      <c r="PWX15" s="205"/>
      <c r="PWY15" s="205"/>
      <c r="PWZ15" s="205"/>
      <c r="PXA15" s="205"/>
      <c r="PXB15" s="205"/>
      <c r="PXC15" s="205"/>
      <c r="PXD15" s="205"/>
      <c r="PXE15" s="205"/>
      <c r="PXF15" s="205"/>
      <c r="PXG15" s="205"/>
      <c r="PXH15" s="205"/>
      <c r="PXI15" s="205"/>
      <c r="PXJ15" s="205"/>
      <c r="PXK15" s="205"/>
      <c r="PXL15" s="205"/>
      <c r="PXM15" s="205"/>
      <c r="PXN15" s="205"/>
      <c r="PXO15" s="205"/>
      <c r="PXP15" s="205"/>
      <c r="PXQ15" s="205"/>
      <c r="PXR15" s="205"/>
      <c r="PXS15" s="205"/>
      <c r="PXT15" s="205"/>
      <c r="PXU15" s="205"/>
      <c r="PXV15" s="205"/>
      <c r="PXW15" s="205"/>
      <c r="PXX15" s="205"/>
      <c r="PXY15" s="205"/>
      <c r="PXZ15" s="205"/>
      <c r="PYA15" s="205"/>
      <c r="PYB15" s="205"/>
      <c r="PYC15" s="205"/>
      <c r="PYD15" s="205"/>
      <c r="PYE15" s="205"/>
      <c r="PYF15" s="205"/>
      <c r="PYG15" s="205"/>
      <c r="PYH15" s="205"/>
      <c r="PYI15" s="205"/>
      <c r="PYJ15" s="205"/>
      <c r="PYK15" s="205"/>
      <c r="PYL15" s="205"/>
      <c r="PYM15" s="205"/>
      <c r="PYN15" s="205"/>
      <c r="PYO15" s="205"/>
      <c r="PYP15" s="205"/>
      <c r="PYQ15" s="205"/>
      <c r="PYR15" s="205"/>
      <c r="PYS15" s="205"/>
      <c r="PYT15" s="205"/>
      <c r="PYU15" s="205"/>
      <c r="PYV15" s="205"/>
      <c r="PYW15" s="205"/>
      <c r="PYX15" s="205"/>
      <c r="PYY15" s="205"/>
      <c r="PYZ15" s="205"/>
      <c r="PZA15" s="205"/>
      <c r="PZB15" s="205"/>
      <c r="PZC15" s="205"/>
      <c r="PZD15" s="205"/>
      <c r="PZE15" s="205"/>
      <c r="PZF15" s="205"/>
      <c r="PZG15" s="205"/>
      <c r="PZH15" s="205"/>
      <c r="PZI15" s="205"/>
      <c r="PZJ15" s="205"/>
      <c r="PZK15" s="205"/>
      <c r="PZL15" s="205"/>
      <c r="PZM15" s="205"/>
      <c r="PZN15" s="205"/>
      <c r="PZO15" s="205"/>
      <c r="PZP15" s="205"/>
      <c r="PZQ15" s="205"/>
      <c r="PZR15" s="205"/>
      <c r="PZS15" s="205"/>
      <c r="PZT15" s="205"/>
      <c r="PZU15" s="205"/>
      <c r="PZV15" s="205"/>
      <c r="PZW15" s="205"/>
      <c r="PZX15" s="205"/>
      <c r="PZY15" s="205"/>
      <c r="PZZ15" s="205"/>
      <c r="QAA15" s="205"/>
      <c r="QAB15" s="205"/>
      <c r="QAC15" s="205"/>
      <c r="QAD15" s="205"/>
      <c r="QAE15" s="205"/>
      <c r="QAL15" s="205"/>
      <c r="QAM15" s="205"/>
      <c r="QAN15" s="205"/>
      <c r="QAO15" s="205"/>
      <c r="QAP15" s="205"/>
      <c r="QAQ15" s="205"/>
      <c r="QAR15" s="205"/>
      <c r="QAS15" s="205"/>
      <c r="QAT15" s="205"/>
      <c r="QAU15" s="205"/>
      <c r="QAV15" s="205"/>
      <c r="QAW15" s="205"/>
      <c r="QAX15" s="205"/>
      <c r="QAY15" s="205"/>
      <c r="QAZ15" s="205"/>
      <c r="QBA15" s="205"/>
      <c r="QBB15" s="205"/>
      <c r="QBC15" s="205"/>
      <c r="QBD15" s="205"/>
      <c r="QBE15" s="205"/>
      <c r="QBF15" s="205"/>
      <c r="QBG15" s="205"/>
      <c r="QBH15" s="205"/>
      <c r="QBI15" s="205"/>
      <c r="QBJ15" s="205"/>
      <c r="QBK15" s="205"/>
      <c r="QBL15" s="205"/>
      <c r="QBM15" s="205"/>
      <c r="QBN15" s="205"/>
      <c r="QBO15" s="205"/>
      <c r="QBP15" s="205"/>
      <c r="QBQ15" s="205"/>
      <c r="QBR15" s="205"/>
      <c r="QBS15" s="205"/>
      <c r="QBT15" s="205"/>
      <c r="QBU15" s="205"/>
      <c r="QBV15" s="205"/>
      <c r="QBW15" s="205"/>
      <c r="QBX15" s="205"/>
      <c r="QBY15" s="205"/>
      <c r="QBZ15" s="205"/>
      <c r="QCA15" s="205"/>
      <c r="QCB15" s="205"/>
      <c r="QCC15" s="205"/>
      <c r="QCD15" s="205"/>
      <c r="QCE15" s="205"/>
      <c r="QCF15" s="205"/>
      <c r="QCG15" s="205"/>
      <c r="QCH15" s="205"/>
      <c r="QCI15" s="205"/>
      <c r="QCJ15" s="205"/>
      <c r="QCK15" s="205"/>
      <c r="QCL15" s="205"/>
      <c r="QCM15" s="205"/>
      <c r="QCN15" s="205"/>
      <c r="QCO15" s="205"/>
      <c r="QCP15" s="205"/>
      <c r="QCQ15" s="205"/>
      <c r="QCR15" s="205"/>
      <c r="QCS15" s="205"/>
      <c r="QCT15" s="205"/>
      <c r="QCU15" s="205"/>
      <c r="QCV15" s="205"/>
      <c r="QCW15" s="205"/>
      <c r="QCX15" s="205"/>
      <c r="QCY15" s="205"/>
      <c r="QCZ15" s="205"/>
      <c r="QDA15" s="205"/>
      <c r="QDB15" s="205"/>
      <c r="QDC15" s="205"/>
      <c r="QDD15" s="205"/>
      <c r="QDE15" s="205"/>
      <c r="QDF15" s="205"/>
      <c r="QDG15" s="205"/>
      <c r="QDH15" s="205"/>
      <c r="QDI15" s="205"/>
      <c r="QDJ15" s="205"/>
      <c r="QDK15" s="205"/>
      <c r="QDL15" s="205"/>
      <c r="QDM15" s="205"/>
      <c r="QDN15" s="205"/>
      <c r="QDO15" s="205"/>
      <c r="QDP15" s="205"/>
      <c r="QDQ15" s="205"/>
      <c r="QDR15" s="205"/>
      <c r="QDS15" s="205"/>
      <c r="QDT15" s="205"/>
      <c r="QDU15" s="205"/>
      <c r="QDV15" s="205"/>
      <c r="QDW15" s="205"/>
      <c r="QDX15" s="205"/>
      <c r="QDY15" s="205"/>
      <c r="QDZ15" s="205"/>
      <c r="QEA15" s="205"/>
      <c r="QEB15" s="205"/>
      <c r="QEC15" s="205"/>
      <c r="QED15" s="205"/>
      <c r="QEE15" s="205"/>
      <c r="QEF15" s="205"/>
      <c r="QEG15" s="205"/>
      <c r="QEH15" s="205"/>
      <c r="QEI15" s="205"/>
      <c r="QEJ15" s="205"/>
      <c r="QEK15" s="205"/>
      <c r="QEL15" s="205"/>
      <c r="QEM15" s="205"/>
      <c r="QEN15" s="205"/>
      <c r="QEO15" s="205"/>
      <c r="QEP15" s="205"/>
      <c r="QEQ15" s="205"/>
      <c r="QER15" s="205"/>
      <c r="QES15" s="205"/>
      <c r="QET15" s="205"/>
      <c r="QEU15" s="205"/>
      <c r="QEV15" s="205"/>
      <c r="QEW15" s="205"/>
      <c r="QEX15" s="205"/>
      <c r="QEY15" s="205"/>
      <c r="QEZ15" s="205"/>
      <c r="QFA15" s="205"/>
      <c r="QFB15" s="205"/>
      <c r="QFC15" s="205"/>
      <c r="QFD15" s="205"/>
      <c r="QFE15" s="205"/>
      <c r="QFF15" s="205"/>
      <c r="QFG15" s="205"/>
      <c r="QFH15" s="205"/>
      <c r="QFI15" s="205"/>
      <c r="QFJ15" s="205"/>
      <c r="QFK15" s="205"/>
      <c r="QFL15" s="205"/>
      <c r="QFM15" s="205"/>
      <c r="QFN15" s="205"/>
      <c r="QFO15" s="205"/>
      <c r="QFP15" s="205"/>
      <c r="QFQ15" s="205"/>
      <c r="QFR15" s="205"/>
      <c r="QFS15" s="205"/>
      <c r="QFT15" s="205"/>
      <c r="QFU15" s="205"/>
      <c r="QFV15" s="205"/>
      <c r="QFW15" s="205"/>
      <c r="QFX15" s="205"/>
      <c r="QFY15" s="205"/>
      <c r="QFZ15" s="205"/>
      <c r="QGA15" s="205"/>
      <c r="QGB15" s="205"/>
      <c r="QGC15" s="205"/>
      <c r="QGD15" s="205"/>
      <c r="QGE15" s="205"/>
      <c r="QGF15" s="205"/>
      <c r="QGG15" s="205"/>
      <c r="QGH15" s="205"/>
      <c r="QGI15" s="205"/>
      <c r="QGJ15" s="205"/>
      <c r="QGK15" s="205"/>
      <c r="QGL15" s="205"/>
      <c r="QGM15" s="205"/>
      <c r="QGN15" s="205"/>
      <c r="QGO15" s="205"/>
      <c r="QGP15" s="205"/>
      <c r="QGQ15" s="205"/>
      <c r="QGR15" s="205"/>
      <c r="QGS15" s="205"/>
      <c r="QGT15" s="205"/>
      <c r="QGU15" s="205"/>
      <c r="QGV15" s="205"/>
      <c r="QGW15" s="205"/>
      <c r="QGX15" s="205"/>
      <c r="QGY15" s="205"/>
      <c r="QGZ15" s="205"/>
      <c r="QHA15" s="205"/>
      <c r="QHB15" s="205"/>
      <c r="QHC15" s="205"/>
      <c r="QHD15" s="205"/>
      <c r="QHE15" s="205"/>
      <c r="QHF15" s="205"/>
      <c r="QHG15" s="205"/>
      <c r="QHH15" s="205"/>
      <c r="QHI15" s="205"/>
      <c r="QHJ15" s="205"/>
      <c r="QHK15" s="205"/>
      <c r="QHL15" s="205"/>
      <c r="QHM15" s="205"/>
      <c r="QHN15" s="205"/>
      <c r="QHO15" s="205"/>
      <c r="QHP15" s="205"/>
      <c r="QHQ15" s="205"/>
      <c r="QHR15" s="205"/>
      <c r="QHS15" s="205"/>
      <c r="QHT15" s="205"/>
      <c r="QHU15" s="205"/>
      <c r="QHV15" s="205"/>
      <c r="QHW15" s="205"/>
      <c r="QHX15" s="205"/>
      <c r="QHY15" s="205"/>
      <c r="QHZ15" s="205"/>
      <c r="QIA15" s="205"/>
      <c r="QIB15" s="205"/>
      <c r="QIC15" s="205"/>
      <c r="QID15" s="205"/>
      <c r="QIE15" s="205"/>
      <c r="QIF15" s="205"/>
      <c r="QIG15" s="205"/>
      <c r="QIH15" s="205"/>
      <c r="QII15" s="205"/>
      <c r="QIJ15" s="205"/>
      <c r="QIK15" s="205"/>
      <c r="QIL15" s="205"/>
      <c r="QIM15" s="205"/>
      <c r="QIN15" s="205"/>
      <c r="QIO15" s="205"/>
      <c r="QIP15" s="205"/>
      <c r="QIQ15" s="205"/>
      <c r="QIR15" s="205"/>
      <c r="QIS15" s="205"/>
      <c r="QIT15" s="205"/>
      <c r="QIU15" s="205"/>
      <c r="QIV15" s="205"/>
      <c r="QIW15" s="205"/>
      <c r="QIX15" s="205"/>
      <c r="QIY15" s="205"/>
      <c r="QIZ15" s="205"/>
      <c r="QJA15" s="205"/>
      <c r="QJB15" s="205"/>
      <c r="QJC15" s="205"/>
      <c r="QJD15" s="205"/>
      <c r="QJE15" s="205"/>
      <c r="QJF15" s="205"/>
      <c r="QJG15" s="205"/>
      <c r="QJH15" s="205"/>
      <c r="QJI15" s="205"/>
      <c r="QJJ15" s="205"/>
      <c r="QJK15" s="205"/>
      <c r="QJL15" s="205"/>
      <c r="QJM15" s="205"/>
      <c r="QJN15" s="205"/>
      <c r="QJO15" s="205"/>
      <c r="QJP15" s="205"/>
      <c r="QJQ15" s="205"/>
      <c r="QJR15" s="205"/>
      <c r="QJS15" s="205"/>
      <c r="QJT15" s="205"/>
      <c r="QJU15" s="205"/>
      <c r="QJV15" s="205"/>
      <c r="QJW15" s="205"/>
      <c r="QJX15" s="205"/>
      <c r="QJY15" s="205"/>
      <c r="QJZ15" s="205"/>
      <c r="QKA15" s="205"/>
      <c r="QKH15" s="205"/>
      <c r="QKI15" s="205"/>
      <c r="QKJ15" s="205"/>
      <c r="QKK15" s="205"/>
      <c r="QKL15" s="205"/>
      <c r="QKM15" s="205"/>
      <c r="QKN15" s="205"/>
      <c r="QKO15" s="205"/>
      <c r="QKP15" s="205"/>
      <c r="QKQ15" s="205"/>
      <c r="QKR15" s="205"/>
      <c r="QKS15" s="205"/>
      <c r="QKT15" s="205"/>
      <c r="QKU15" s="205"/>
      <c r="QKV15" s="205"/>
      <c r="QKW15" s="205"/>
      <c r="QKX15" s="205"/>
      <c r="QKY15" s="205"/>
      <c r="QKZ15" s="205"/>
      <c r="QLA15" s="205"/>
      <c r="QLB15" s="205"/>
      <c r="QLC15" s="205"/>
      <c r="QLD15" s="205"/>
      <c r="QLE15" s="205"/>
      <c r="QLF15" s="205"/>
      <c r="QLG15" s="205"/>
      <c r="QLH15" s="205"/>
      <c r="QLI15" s="205"/>
      <c r="QLJ15" s="205"/>
      <c r="QLK15" s="205"/>
      <c r="QLL15" s="205"/>
      <c r="QLM15" s="205"/>
      <c r="QLN15" s="205"/>
      <c r="QLO15" s="205"/>
      <c r="QLP15" s="205"/>
      <c r="QLQ15" s="205"/>
      <c r="QLR15" s="205"/>
      <c r="QLS15" s="205"/>
      <c r="QLT15" s="205"/>
      <c r="QLU15" s="205"/>
      <c r="QLV15" s="205"/>
      <c r="QLW15" s="205"/>
      <c r="QLX15" s="205"/>
      <c r="QLY15" s="205"/>
      <c r="QLZ15" s="205"/>
      <c r="QMA15" s="205"/>
      <c r="QMB15" s="205"/>
      <c r="QMC15" s="205"/>
      <c r="QMD15" s="205"/>
      <c r="QME15" s="205"/>
      <c r="QMF15" s="205"/>
      <c r="QMG15" s="205"/>
      <c r="QMH15" s="205"/>
      <c r="QMI15" s="205"/>
      <c r="QMJ15" s="205"/>
      <c r="QMK15" s="205"/>
      <c r="QML15" s="205"/>
      <c r="QMM15" s="205"/>
      <c r="QMN15" s="205"/>
      <c r="QMO15" s="205"/>
      <c r="QMP15" s="205"/>
      <c r="QMQ15" s="205"/>
      <c r="QMR15" s="205"/>
      <c r="QMS15" s="205"/>
      <c r="QMT15" s="205"/>
      <c r="QMU15" s="205"/>
      <c r="QMV15" s="205"/>
      <c r="QMW15" s="205"/>
      <c r="QMX15" s="205"/>
      <c r="QMY15" s="205"/>
      <c r="QMZ15" s="205"/>
      <c r="QNA15" s="205"/>
      <c r="QNB15" s="205"/>
      <c r="QNC15" s="205"/>
      <c r="QND15" s="205"/>
      <c r="QNE15" s="205"/>
      <c r="QNF15" s="205"/>
      <c r="QNG15" s="205"/>
      <c r="QNH15" s="205"/>
      <c r="QNI15" s="205"/>
      <c r="QNJ15" s="205"/>
      <c r="QNK15" s="205"/>
      <c r="QNL15" s="205"/>
      <c r="QNM15" s="205"/>
      <c r="QNN15" s="205"/>
      <c r="QNO15" s="205"/>
      <c r="QNP15" s="205"/>
      <c r="QNQ15" s="205"/>
      <c r="QNR15" s="205"/>
      <c r="QNS15" s="205"/>
      <c r="QNT15" s="205"/>
      <c r="QNU15" s="205"/>
      <c r="QNV15" s="205"/>
      <c r="QNW15" s="205"/>
      <c r="QNX15" s="205"/>
      <c r="QNY15" s="205"/>
      <c r="QNZ15" s="205"/>
      <c r="QOA15" s="205"/>
      <c r="QOB15" s="205"/>
      <c r="QOC15" s="205"/>
      <c r="QOD15" s="205"/>
      <c r="QOE15" s="205"/>
      <c r="QOF15" s="205"/>
      <c r="QOG15" s="205"/>
      <c r="QOH15" s="205"/>
      <c r="QOI15" s="205"/>
      <c r="QOJ15" s="205"/>
      <c r="QOK15" s="205"/>
      <c r="QOL15" s="205"/>
      <c r="QOM15" s="205"/>
      <c r="QON15" s="205"/>
      <c r="QOO15" s="205"/>
      <c r="QOP15" s="205"/>
      <c r="QOQ15" s="205"/>
      <c r="QOR15" s="205"/>
      <c r="QOS15" s="205"/>
      <c r="QOT15" s="205"/>
      <c r="QOU15" s="205"/>
      <c r="QOV15" s="205"/>
      <c r="QOW15" s="205"/>
      <c r="QOX15" s="205"/>
      <c r="QOY15" s="205"/>
      <c r="QOZ15" s="205"/>
      <c r="QPA15" s="205"/>
      <c r="QPB15" s="205"/>
      <c r="QPC15" s="205"/>
      <c r="QPD15" s="205"/>
      <c r="QPE15" s="205"/>
      <c r="QPF15" s="205"/>
      <c r="QPG15" s="205"/>
      <c r="QPH15" s="205"/>
      <c r="QPI15" s="205"/>
      <c r="QPJ15" s="205"/>
      <c r="QPK15" s="205"/>
      <c r="QPL15" s="205"/>
      <c r="QPM15" s="205"/>
      <c r="QPN15" s="205"/>
      <c r="QPO15" s="205"/>
      <c r="QPP15" s="205"/>
      <c r="QPQ15" s="205"/>
      <c r="QPR15" s="205"/>
      <c r="QPS15" s="205"/>
      <c r="QPT15" s="205"/>
      <c r="QPU15" s="205"/>
      <c r="QPV15" s="205"/>
      <c r="QPW15" s="205"/>
      <c r="QPX15" s="205"/>
      <c r="QPY15" s="205"/>
      <c r="QPZ15" s="205"/>
      <c r="QQA15" s="205"/>
      <c r="QQB15" s="205"/>
      <c r="QQC15" s="205"/>
      <c r="QQD15" s="205"/>
      <c r="QQE15" s="205"/>
      <c r="QQF15" s="205"/>
      <c r="QQG15" s="205"/>
      <c r="QQH15" s="205"/>
      <c r="QQI15" s="205"/>
      <c r="QQJ15" s="205"/>
      <c r="QQK15" s="205"/>
      <c r="QQL15" s="205"/>
      <c r="QQM15" s="205"/>
      <c r="QQN15" s="205"/>
      <c r="QQO15" s="205"/>
      <c r="QQP15" s="205"/>
      <c r="QQQ15" s="205"/>
      <c r="QQR15" s="205"/>
      <c r="QQS15" s="205"/>
      <c r="QQT15" s="205"/>
      <c r="QQU15" s="205"/>
      <c r="QQV15" s="205"/>
      <c r="QQW15" s="205"/>
      <c r="QQX15" s="205"/>
      <c r="QQY15" s="205"/>
      <c r="QQZ15" s="205"/>
      <c r="QRA15" s="205"/>
      <c r="QRB15" s="205"/>
      <c r="QRC15" s="205"/>
      <c r="QRD15" s="205"/>
      <c r="QRE15" s="205"/>
      <c r="QRF15" s="205"/>
      <c r="QRG15" s="205"/>
      <c r="QRH15" s="205"/>
      <c r="QRI15" s="205"/>
      <c r="QRJ15" s="205"/>
      <c r="QRK15" s="205"/>
      <c r="QRL15" s="205"/>
      <c r="QRM15" s="205"/>
      <c r="QRN15" s="205"/>
      <c r="QRO15" s="205"/>
      <c r="QRP15" s="205"/>
      <c r="QRQ15" s="205"/>
      <c r="QRR15" s="205"/>
      <c r="QRS15" s="205"/>
      <c r="QRT15" s="205"/>
      <c r="QRU15" s="205"/>
      <c r="QRV15" s="205"/>
      <c r="QRW15" s="205"/>
      <c r="QRX15" s="205"/>
      <c r="QRY15" s="205"/>
      <c r="QRZ15" s="205"/>
      <c r="QSA15" s="205"/>
      <c r="QSB15" s="205"/>
      <c r="QSC15" s="205"/>
      <c r="QSD15" s="205"/>
      <c r="QSE15" s="205"/>
      <c r="QSF15" s="205"/>
      <c r="QSG15" s="205"/>
      <c r="QSH15" s="205"/>
      <c r="QSI15" s="205"/>
      <c r="QSJ15" s="205"/>
      <c r="QSK15" s="205"/>
      <c r="QSL15" s="205"/>
      <c r="QSM15" s="205"/>
      <c r="QSN15" s="205"/>
      <c r="QSO15" s="205"/>
      <c r="QSP15" s="205"/>
      <c r="QSQ15" s="205"/>
      <c r="QSR15" s="205"/>
      <c r="QSS15" s="205"/>
      <c r="QST15" s="205"/>
      <c r="QSU15" s="205"/>
      <c r="QSV15" s="205"/>
      <c r="QSW15" s="205"/>
      <c r="QSX15" s="205"/>
      <c r="QSY15" s="205"/>
      <c r="QSZ15" s="205"/>
      <c r="QTA15" s="205"/>
      <c r="QTB15" s="205"/>
      <c r="QTC15" s="205"/>
      <c r="QTD15" s="205"/>
      <c r="QTE15" s="205"/>
      <c r="QTF15" s="205"/>
      <c r="QTG15" s="205"/>
      <c r="QTH15" s="205"/>
      <c r="QTI15" s="205"/>
      <c r="QTJ15" s="205"/>
      <c r="QTK15" s="205"/>
      <c r="QTL15" s="205"/>
      <c r="QTM15" s="205"/>
      <c r="QTN15" s="205"/>
      <c r="QTO15" s="205"/>
      <c r="QTP15" s="205"/>
      <c r="QTQ15" s="205"/>
      <c r="QTR15" s="205"/>
      <c r="QTS15" s="205"/>
      <c r="QTT15" s="205"/>
      <c r="QTU15" s="205"/>
      <c r="QTV15" s="205"/>
      <c r="QTW15" s="205"/>
      <c r="QUD15" s="205"/>
      <c r="QUE15" s="205"/>
      <c r="QUF15" s="205"/>
      <c r="QUG15" s="205"/>
      <c r="QUH15" s="205"/>
      <c r="QUI15" s="205"/>
      <c r="QUJ15" s="205"/>
      <c r="QUK15" s="205"/>
      <c r="QUL15" s="205"/>
      <c r="QUM15" s="205"/>
      <c r="QUN15" s="205"/>
      <c r="QUO15" s="205"/>
      <c r="QUP15" s="205"/>
      <c r="QUQ15" s="205"/>
      <c r="QUR15" s="205"/>
      <c r="QUS15" s="205"/>
      <c r="QUT15" s="205"/>
      <c r="QUU15" s="205"/>
      <c r="QUV15" s="205"/>
      <c r="QUW15" s="205"/>
      <c r="QUX15" s="205"/>
      <c r="QUY15" s="205"/>
      <c r="QUZ15" s="205"/>
      <c r="QVA15" s="205"/>
      <c r="QVB15" s="205"/>
      <c r="QVC15" s="205"/>
      <c r="QVD15" s="205"/>
      <c r="QVE15" s="205"/>
      <c r="QVF15" s="205"/>
      <c r="QVG15" s="205"/>
      <c r="QVH15" s="205"/>
      <c r="QVI15" s="205"/>
      <c r="QVJ15" s="205"/>
      <c r="QVK15" s="205"/>
      <c r="QVL15" s="205"/>
      <c r="QVM15" s="205"/>
      <c r="QVN15" s="205"/>
      <c r="QVO15" s="205"/>
      <c r="QVP15" s="205"/>
      <c r="QVQ15" s="205"/>
      <c r="QVR15" s="205"/>
      <c r="QVS15" s="205"/>
      <c r="QVT15" s="205"/>
      <c r="QVU15" s="205"/>
      <c r="QVV15" s="205"/>
      <c r="QVW15" s="205"/>
      <c r="QVX15" s="205"/>
      <c r="QVY15" s="205"/>
      <c r="QVZ15" s="205"/>
      <c r="QWA15" s="205"/>
      <c r="QWB15" s="205"/>
      <c r="QWC15" s="205"/>
      <c r="QWD15" s="205"/>
      <c r="QWE15" s="205"/>
      <c r="QWF15" s="205"/>
      <c r="QWG15" s="205"/>
      <c r="QWH15" s="205"/>
      <c r="QWI15" s="205"/>
      <c r="QWJ15" s="205"/>
      <c r="QWK15" s="205"/>
      <c r="QWL15" s="205"/>
      <c r="QWM15" s="205"/>
      <c r="QWN15" s="205"/>
      <c r="QWO15" s="205"/>
      <c r="QWP15" s="205"/>
      <c r="QWQ15" s="205"/>
      <c r="QWR15" s="205"/>
      <c r="QWS15" s="205"/>
      <c r="QWT15" s="205"/>
      <c r="QWU15" s="205"/>
      <c r="QWV15" s="205"/>
      <c r="QWW15" s="205"/>
      <c r="QWX15" s="205"/>
      <c r="QWY15" s="205"/>
      <c r="QWZ15" s="205"/>
      <c r="QXA15" s="205"/>
      <c r="QXB15" s="205"/>
      <c r="QXC15" s="205"/>
      <c r="QXD15" s="205"/>
      <c r="QXE15" s="205"/>
      <c r="QXF15" s="205"/>
      <c r="QXG15" s="205"/>
      <c r="QXH15" s="205"/>
      <c r="QXI15" s="205"/>
      <c r="QXJ15" s="205"/>
      <c r="QXK15" s="205"/>
      <c r="QXL15" s="205"/>
      <c r="QXM15" s="205"/>
      <c r="QXN15" s="205"/>
      <c r="QXO15" s="205"/>
      <c r="QXP15" s="205"/>
      <c r="QXQ15" s="205"/>
      <c r="QXR15" s="205"/>
      <c r="QXS15" s="205"/>
      <c r="QXT15" s="205"/>
      <c r="QXU15" s="205"/>
      <c r="QXV15" s="205"/>
      <c r="QXW15" s="205"/>
      <c r="QXX15" s="205"/>
      <c r="QXY15" s="205"/>
      <c r="QXZ15" s="205"/>
      <c r="QYA15" s="205"/>
      <c r="QYB15" s="205"/>
      <c r="QYC15" s="205"/>
      <c r="QYD15" s="205"/>
      <c r="QYE15" s="205"/>
      <c r="QYF15" s="205"/>
      <c r="QYG15" s="205"/>
      <c r="QYH15" s="205"/>
      <c r="QYI15" s="205"/>
      <c r="QYJ15" s="205"/>
      <c r="QYK15" s="205"/>
      <c r="QYL15" s="205"/>
      <c r="QYM15" s="205"/>
      <c r="QYN15" s="205"/>
      <c r="QYO15" s="205"/>
      <c r="QYP15" s="205"/>
      <c r="QYQ15" s="205"/>
      <c r="QYR15" s="205"/>
      <c r="QYS15" s="205"/>
      <c r="QYT15" s="205"/>
      <c r="QYU15" s="205"/>
      <c r="QYV15" s="205"/>
      <c r="QYW15" s="205"/>
      <c r="QYX15" s="205"/>
      <c r="QYY15" s="205"/>
      <c r="QYZ15" s="205"/>
      <c r="QZA15" s="205"/>
      <c r="QZB15" s="205"/>
      <c r="QZC15" s="205"/>
      <c r="QZD15" s="205"/>
      <c r="QZE15" s="205"/>
      <c r="QZF15" s="205"/>
      <c r="QZG15" s="205"/>
      <c r="QZH15" s="205"/>
      <c r="QZI15" s="205"/>
      <c r="QZJ15" s="205"/>
      <c r="QZK15" s="205"/>
      <c r="QZL15" s="205"/>
      <c r="QZM15" s="205"/>
      <c r="QZN15" s="205"/>
      <c r="QZO15" s="205"/>
      <c r="QZP15" s="205"/>
      <c r="QZQ15" s="205"/>
      <c r="QZR15" s="205"/>
      <c r="QZS15" s="205"/>
      <c r="QZT15" s="205"/>
      <c r="QZU15" s="205"/>
      <c r="QZV15" s="205"/>
      <c r="QZW15" s="205"/>
      <c r="QZX15" s="205"/>
      <c r="QZY15" s="205"/>
      <c r="QZZ15" s="205"/>
      <c r="RAA15" s="205"/>
      <c r="RAB15" s="205"/>
      <c r="RAC15" s="205"/>
      <c r="RAD15" s="205"/>
      <c r="RAE15" s="205"/>
      <c r="RAF15" s="205"/>
      <c r="RAG15" s="205"/>
      <c r="RAH15" s="205"/>
      <c r="RAI15" s="205"/>
      <c r="RAJ15" s="205"/>
      <c r="RAK15" s="205"/>
      <c r="RAL15" s="205"/>
      <c r="RAM15" s="205"/>
      <c r="RAN15" s="205"/>
      <c r="RAO15" s="205"/>
      <c r="RAP15" s="205"/>
      <c r="RAQ15" s="205"/>
      <c r="RAR15" s="205"/>
      <c r="RAS15" s="205"/>
      <c r="RAT15" s="205"/>
      <c r="RAU15" s="205"/>
      <c r="RAV15" s="205"/>
      <c r="RAW15" s="205"/>
      <c r="RAX15" s="205"/>
      <c r="RAY15" s="205"/>
      <c r="RAZ15" s="205"/>
      <c r="RBA15" s="205"/>
      <c r="RBB15" s="205"/>
      <c r="RBC15" s="205"/>
      <c r="RBD15" s="205"/>
      <c r="RBE15" s="205"/>
      <c r="RBF15" s="205"/>
      <c r="RBG15" s="205"/>
      <c r="RBH15" s="205"/>
      <c r="RBI15" s="205"/>
      <c r="RBJ15" s="205"/>
      <c r="RBK15" s="205"/>
      <c r="RBL15" s="205"/>
      <c r="RBM15" s="205"/>
      <c r="RBN15" s="205"/>
      <c r="RBO15" s="205"/>
      <c r="RBP15" s="205"/>
      <c r="RBQ15" s="205"/>
      <c r="RBR15" s="205"/>
      <c r="RBS15" s="205"/>
      <c r="RBT15" s="205"/>
      <c r="RBU15" s="205"/>
      <c r="RBV15" s="205"/>
      <c r="RBW15" s="205"/>
      <c r="RBX15" s="205"/>
      <c r="RBY15" s="205"/>
      <c r="RBZ15" s="205"/>
      <c r="RCA15" s="205"/>
      <c r="RCB15" s="205"/>
      <c r="RCC15" s="205"/>
      <c r="RCD15" s="205"/>
      <c r="RCE15" s="205"/>
      <c r="RCF15" s="205"/>
      <c r="RCG15" s="205"/>
      <c r="RCH15" s="205"/>
      <c r="RCI15" s="205"/>
      <c r="RCJ15" s="205"/>
      <c r="RCK15" s="205"/>
      <c r="RCL15" s="205"/>
      <c r="RCM15" s="205"/>
      <c r="RCN15" s="205"/>
      <c r="RCO15" s="205"/>
      <c r="RCP15" s="205"/>
      <c r="RCQ15" s="205"/>
      <c r="RCR15" s="205"/>
      <c r="RCS15" s="205"/>
      <c r="RCT15" s="205"/>
      <c r="RCU15" s="205"/>
      <c r="RCV15" s="205"/>
      <c r="RCW15" s="205"/>
      <c r="RCX15" s="205"/>
      <c r="RCY15" s="205"/>
      <c r="RCZ15" s="205"/>
      <c r="RDA15" s="205"/>
      <c r="RDB15" s="205"/>
      <c r="RDC15" s="205"/>
      <c r="RDD15" s="205"/>
      <c r="RDE15" s="205"/>
      <c r="RDF15" s="205"/>
      <c r="RDG15" s="205"/>
      <c r="RDH15" s="205"/>
      <c r="RDI15" s="205"/>
      <c r="RDJ15" s="205"/>
      <c r="RDK15" s="205"/>
      <c r="RDL15" s="205"/>
      <c r="RDM15" s="205"/>
      <c r="RDN15" s="205"/>
      <c r="RDO15" s="205"/>
      <c r="RDP15" s="205"/>
      <c r="RDQ15" s="205"/>
      <c r="RDR15" s="205"/>
      <c r="RDS15" s="205"/>
      <c r="RDZ15" s="205"/>
      <c r="REA15" s="205"/>
      <c r="REB15" s="205"/>
      <c r="REC15" s="205"/>
      <c r="RED15" s="205"/>
      <c r="REE15" s="205"/>
      <c r="REF15" s="205"/>
      <c r="REG15" s="205"/>
      <c r="REH15" s="205"/>
      <c r="REI15" s="205"/>
      <c r="REJ15" s="205"/>
      <c r="REK15" s="205"/>
      <c r="REL15" s="205"/>
      <c r="REM15" s="205"/>
      <c r="REN15" s="205"/>
      <c r="REO15" s="205"/>
      <c r="REP15" s="205"/>
      <c r="REQ15" s="205"/>
      <c r="RER15" s="205"/>
      <c r="RES15" s="205"/>
      <c r="RET15" s="205"/>
      <c r="REU15" s="205"/>
      <c r="REV15" s="205"/>
      <c r="REW15" s="205"/>
      <c r="REX15" s="205"/>
      <c r="REY15" s="205"/>
      <c r="REZ15" s="205"/>
      <c r="RFA15" s="205"/>
      <c r="RFB15" s="205"/>
      <c r="RFC15" s="205"/>
      <c r="RFD15" s="205"/>
      <c r="RFE15" s="205"/>
      <c r="RFF15" s="205"/>
      <c r="RFG15" s="205"/>
      <c r="RFH15" s="205"/>
      <c r="RFI15" s="205"/>
      <c r="RFJ15" s="205"/>
      <c r="RFK15" s="205"/>
      <c r="RFL15" s="205"/>
      <c r="RFM15" s="205"/>
      <c r="RFN15" s="205"/>
      <c r="RFO15" s="205"/>
      <c r="RFP15" s="205"/>
      <c r="RFQ15" s="205"/>
      <c r="RFR15" s="205"/>
      <c r="RFS15" s="205"/>
      <c r="RFT15" s="205"/>
      <c r="RFU15" s="205"/>
      <c r="RFV15" s="205"/>
      <c r="RFW15" s="205"/>
      <c r="RFX15" s="205"/>
      <c r="RFY15" s="205"/>
      <c r="RFZ15" s="205"/>
      <c r="RGA15" s="205"/>
      <c r="RGB15" s="205"/>
      <c r="RGC15" s="205"/>
      <c r="RGD15" s="205"/>
      <c r="RGE15" s="205"/>
      <c r="RGF15" s="205"/>
      <c r="RGG15" s="205"/>
      <c r="RGH15" s="205"/>
      <c r="RGI15" s="205"/>
      <c r="RGJ15" s="205"/>
      <c r="RGK15" s="205"/>
      <c r="RGL15" s="205"/>
      <c r="RGM15" s="205"/>
      <c r="RGN15" s="205"/>
      <c r="RGO15" s="205"/>
      <c r="RGP15" s="205"/>
      <c r="RGQ15" s="205"/>
      <c r="RGR15" s="205"/>
      <c r="RGS15" s="205"/>
      <c r="RGT15" s="205"/>
      <c r="RGU15" s="205"/>
      <c r="RGV15" s="205"/>
      <c r="RGW15" s="205"/>
      <c r="RGX15" s="205"/>
      <c r="RGY15" s="205"/>
      <c r="RGZ15" s="205"/>
      <c r="RHA15" s="205"/>
      <c r="RHB15" s="205"/>
      <c r="RHC15" s="205"/>
      <c r="RHD15" s="205"/>
      <c r="RHE15" s="205"/>
      <c r="RHF15" s="205"/>
      <c r="RHG15" s="205"/>
      <c r="RHH15" s="205"/>
      <c r="RHI15" s="205"/>
      <c r="RHJ15" s="205"/>
      <c r="RHK15" s="205"/>
      <c r="RHL15" s="205"/>
      <c r="RHM15" s="205"/>
      <c r="RHN15" s="205"/>
      <c r="RHO15" s="205"/>
      <c r="RHP15" s="205"/>
      <c r="RHQ15" s="205"/>
      <c r="RHR15" s="205"/>
      <c r="RHS15" s="205"/>
      <c r="RHT15" s="205"/>
      <c r="RHU15" s="205"/>
      <c r="RHV15" s="205"/>
      <c r="RHW15" s="205"/>
      <c r="RHX15" s="205"/>
      <c r="RHY15" s="205"/>
      <c r="RHZ15" s="205"/>
      <c r="RIA15" s="205"/>
      <c r="RIB15" s="205"/>
      <c r="RIC15" s="205"/>
      <c r="RID15" s="205"/>
      <c r="RIE15" s="205"/>
      <c r="RIF15" s="205"/>
      <c r="RIG15" s="205"/>
      <c r="RIH15" s="205"/>
      <c r="RII15" s="205"/>
      <c r="RIJ15" s="205"/>
      <c r="RIK15" s="205"/>
      <c r="RIL15" s="205"/>
      <c r="RIM15" s="205"/>
      <c r="RIN15" s="205"/>
      <c r="RIO15" s="205"/>
      <c r="RIP15" s="205"/>
      <c r="RIQ15" s="205"/>
      <c r="RIR15" s="205"/>
      <c r="RIS15" s="205"/>
      <c r="RIT15" s="205"/>
      <c r="RIU15" s="205"/>
      <c r="RIV15" s="205"/>
      <c r="RIW15" s="205"/>
      <c r="RIX15" s="205"/>
      <c r="RIY15" s="205"/>
      <c r="RIZ15" s="205"/>
      <c r="RJA15" s="205"/>
      <c r="RJB15" s="205"/>
      <c r="RJC15" s="205"/>
      <c r="RJD15" s="205"/>
      <c r="RJE15" s="205"/>
      <c r="RJF15" s="205"/>
      <c r="RJG15" s="205"/>
      <c r="RJH15" s="205"/>
      <c r="RJI15" s="205"/>
      <c r="RJJ15" s="205"/>
      <c r="RJK15" s="205"/>
      <c r="RJL15" s="205"/>
      <c r="RJM15" s="205"/>
      <c r="RJN15" s="205"/>
      <c r="RJO15" s="205"/>
      <c r="RJP15" s="205"/>
      <c r="RJQ15" s="205"/>
      <c r="RJR15" s="205"/>
      <c r="RJS15" s="205"/>
      <c r="RJT15" s="205"/>
      <c r="RJU15" s="205"/>
      <c r="RJV15" s="205"/>
      <c r="RJW15" s="205"/>
      <c r="RJX15" s="205"/>
      <c r="RJY15" s="205"/>
      <c r="RJZ15" s="205"/>
      <c r="RKA15" s="205"/>
      <c r="RKB15" s="205"/>
      <c r="RKC15" s="205"/>
      <c r="RKD15" s="205"/>
      <c r="RKE15" s="205"/>
      <c r="RKF15" s="205"/>
      <c r="RKG15" s="205"/>
      <c r="RKH15" s="205"/>
      <c r="RKI15" s="205"/>
      <c r="RKJ15" s="205"/>
      <c r="RKK15" s="205"/>
      <c r="RKL15" s="205"/>
      <c r="RKM15" s="205"/>
      <c r="RKN15" s="205"/>
      <c r="RKO15" s="205"/>
      <c r="RKP15" s="205"/>
      <c r="RKQ15" s="205"/>
      <c r="RKR15" s="205"/>
      <c r="RKS15" s="205"/>
      <c r="RKT15" s="205"/>
      <c r="RKU15" s="205"/>
      <c r="RKV15" s="205"/>
      <c r="RKW15" s="205"/>
      <c r="RKX15" s="205"/>
      <c r="RKY15" s="205"/>
      <c r="RKZ15" s="205"/>
      <c r="RLA15" s="205"/>
      <c r="RLB15" s="205"/>
      <c r="RLC15" s="205"/>
      <c r="RLD15" s="205"/>
      <c r="RLE15" s="205"/>
      <c r="RLF15" s="205"/>
      <c r="RLG15" s="205"/>
      <c r="RLH15" s="205"/>
      <c r="RLI15" s="205"/>
      <c r="RLJ15" s="205"/>
      <c r="RLK15" s="205"/>
      <c r="RLL15" s="205"/>
      <c r="RLM15" s="205"/>
      <c r="RLN15" s="205"/>
      <c r="RLO15" s="205"/>
      <c r="RLP15" s="205"/>
      <c r="RLQ15" s="205"/>
      <c r="RLR15" s="205"/>
      <c r="RLS15" s="205"/>
      <c r="RLT15" s="205"/>
      <c r="RLU15" s="205"/>
      <c r="RLV15" s="205"/>
      <c r="RLW15" s="205"/>
      <c r="RLX15" s="205"/>
      <c r="RLY15" s="205"/>
      <c r="RLZ15" s="205"/>
      <c r="RMA15" s="205"/>
      <c r="RMB15" s="205"/>
      <c r="RMC15" s="205"/>
      <c r="RMD15" s="205"/>
      <c r="RME15" s="205"/>
      <c r="RMF15" s="205"/>
      <c r="RMG15" s="205"/>
      <c r="RMH15" s="205"/>
      <c r="RMI15" s="205"/>
      <c r="RMJ15" s="205"/>
      <c r="RMK15" s="205"/>
      <c r="RML15" s="205"/>
      <c r="RMM15" s="205"/>
      <c r="RMN15" s="205"/>
      <c r="RMO15" s="205"/>
      <c r="RMP15" s="205"/>
      <c r="RMQ15" s="205"/>
      <c r="RMR15" s="205"/>
      <c r="RMS15" s="205"/>
      <c r="RMT15" s="205"/>
      <c r="RMU15" s="205"/>
      <c r="RMV15" s="205"/>
      <c r="RMW15" s="205"/>
      <c r="RMX15" s="205"/>
      <c r="RMY15" s="205"/>
      <c r="RMZ15" s="205"/>
      <c r="RNA15" s="205"/>
      <c r="RNB15" s="205"/>
      <c r="RNC15" s="205"/>
      <c r="RND15" s="205"/>
      <c r="RNE15" s="205"/>
      <c r="RNF15" s="205"/>
      <c r="RNG15" s="205"/>
      <c r="RNH15" s="205"/>
      <c r="RNI15" s="205"/>
      <c r="RNJ15" s="205"/>
      <c r="RNK15" s="205"/>
      <c r="RNL15" s="205"/>
      <c r="RNM15" s="205"/>
      <c r="RNN15" s="205"/>
      <c r="RNO15" s="205"/>
      <c r="RNV15" s="205"/>
      <c r="RNW15" s="205"/>
      <c r="RNX15" s="205"/>
      <c r="RNY15" s="205"/>
      <c r="RNZ15" s="205"/>
      <c r="ROA15" s="205"/>
      <c r="ROB15" s="205"/>
      <c r="ROC15" s="205"/>
      <c r="ROD15" s="205"/>
      <c r="ROE15" s="205"/>
      <c r="ROF15" s="205"/>
      <c r="ROG15" s="205"/>
      <c r="ROH15" s="205"/>
      <c r="ROI15" s="205"/>
      <c r="ROJ15" s="205"/>
      <c r="ROK15" s="205"/>
      <c r="ROL15" s="205"/>
      <c r="ROM15" s="205"/>
      <c r="RON15" s="205"/>
      <c r="ROO15" s="205"/>
      <c r="ROP15" s="205"/>
      <c r="ROQ15" s="205"/>
      <c r="ROR15" s="205"/>
      <c r="ROS15" s="205"/>
      <c r="ROT15" s="205"/>
      <c r="ROU15" s="205"/>
      <c r="ROV15" s="205"/>
      <c r="ROW15" s="205"/>
      <c r="ROX15" s="205"/>
      <c r="ROY15" s="205"/>
      <c r="ROZ15" s="205"/>
      <c r="RPA15" s="205"/>
      <c r="RPB15" s="205"/>
      <c r="RPC15" s="205"/>
      <c r="RPD15" s="205"/>
      <c r="RPE15" s="205"/>
      <c r="RPF15" s="205"/>
      <c r="RPG15" s="205"/>
      <c r="RPH15" s="205"/>
      <c r="RPI15" s="205"/>
      <c r="RPJ15" s="205"/>
      <c r="RPK15" s="205"/>
      <c r="RPL15" s="205"/>
      <c r="RPM15" s="205"/>
      <c r="RPN15" s="205"/>
      <c r="RPO15" s="205"/>
      <c r="RPP15" s="205"/>
      <c r="RPQ15" s="205"/>
      <c r="RPR15" s="205"/>
      <c r="RPS15" s="205"/>
      <c r="RPT15" s="205"/>
      <c r="RPU15" s="205"/>
      <c r="RPV15" s="205"/>
      <c r="RPW15" s="205"/>
      <c r="RPX15" s="205"/>
      <c r="RPY15" s="205"/>
      <c r="RPZ15" s="205"/>
      <c r="RQA15" s="205"/>
      <c r="RQB15" s="205"/>
      <c r="RQC15" s="205"/>
      <c r="RQD15" s="205"/>
      <c r="RQE15" s="205"/>
      <c r="RQF15" s="205"/>
      <c r="RQG15" s="205"/>
      <c r="RQH15" s="205"/>
      <c r="RQI15" s="205"/>
      <c r="RQJ15" s="205"/>
      <c r="RQK15" s="205"/>
      <c r="RQL15" s="205"/>
      <c r="RQM15" s="205"/>
      <c r="RQN15" s="205"/>
      <c r="RQO15" s="205"/>
      <c r="RQP15" s="205"/>
      <c r="RQQ15" s="205"/>
      <c r="RQR15" s="205"/>
      <c r="RQS15" s="205"/>
      <c r="RQT15" s="205"/>
      <c r="RQU15" s="205"/>
      <c r="RQV15" s="205"/>
      <c r="RQW15" s="205"/>
      <c r="RQX15" s="205"/>
      <c r="RQY15" s="205"/>
      <c r="RQZ15" s="205"/>
      <c r="RRA15" s="205"/>
      <c r="RRB15" s="205"/>
      <c r="RRC15" s="205"/>
      <c r="RRD15" s="205"/>
      <c r="RRE15" s="205"/>
      <c r="RRF15" s="205"/>
      <c r="RRG15" s="205"/>
      <c r="RRH15" s="205"/>
      <c r="RRI15" s="205"/>
      <c r="RRJ15" s="205"/>
      <c r="RRK15" s="205"/>
      <c r="RRL15" s="205"/>
      <c r="RRM15" s="205"/>
      <c r="RRN15" s="205"/>
      <c r="RRO15" s="205"/>
      <c r="RRP15" s="205"/>
      <c r="RRQ15" s="205"/>
      <c r="RRR15" s="205"/>
      <c r="RRS15" s="205"/>
      <c r="RRT15" s="205"/>
      <c r="RRU15" s="205"/>
      <c r="RRV15" s="205"/>
      <c r="RRW15" s="205"/>
      <c r="RRX15" s="205"/>
      <c r="RRY15" s="205"/>
      <c r="RRZ15" s="205"/>
      <c r="RSA15" s="205"/>
      <c r="RSB15" s="205"/>
      <c r="RSC15" s="205"/>
      <c r="RSD15" s="205"/>
      <c r="RSE15" s="205"/>
      <c r="RSF15" s="205"/>
      <c r="RSG15" s="205"/>
      <c r="RSH15" s="205"/>
      <c r="RSI15" s="205"/>
      <c r="RSJ15" s="205"/>
      <c r="RSK15" s="205"/>
      <c r="RSL15" s="205"/>
      <c r="RSM15" s="205"/>
      <c r="RSN15" s="205"/>
      <c r="RSO15" s="205"/>
      <c r="RSP15" s="205"/>
      <c r="RSQ15" s="205"/>
      <c r="RSR15" s="205"/>
      <c r="RSS15" s="205"/>
      <c r="RST15" s="205"/>
      <c r="RSU15" s="205"/>
      <c r="RSV15" s="205"/>
      <c r="RSW15" s="205"/>
      <c r="RSX15" s="205"/>
      <c r="RSY15" s="205"/>
      <c r="RSZ15" s="205"/>
      <c r="RTA15" s="205"/>
      <c r="RTB15" s="205"/>
      <c r="RTC15" s="205"/>
      <c r="RTD15" s="205"/>
      <c r="RTE15" s="205"/>
      <c r="RTF15" s="205"/>
      <c r="RTG15" s="205"/>
      <c r="RTH15" s="205"/>
      <c r="RTI15" s="205"/>
      <c r="RTJ15" s="205"/>
      <c r="RTK15" s="205"/>
      <c r="RTL15" s="205"/>
      <c r="RTM15" s="205"/>
      <c r="RTN15" s="205"/>
      <c r="RTO15" s="205"/>
      <c r="RTP15" s="205"/>
      <c r="RTQ15" s="205"/>
      <c r="RTR15" s="205"/>
      <c r="RTS15" s="205"/>
      <c r="RTT15" s="205"/>
      <c r="RTU15" s="205"/>
      <c r="RTV15" s="205"/>
      <c r="RTW15" s="205"/>
      <c r="RTX15" s="205"/>
      <c r="RTY15" s="205"/>
      <c r="RTZ15" s="205"/>
      <c r="RUA15" s="205"/>
      <c r="RUB15" s="205"/>
      <c r="RUC15" s="205"/>
      <c r="RUD15" s="205"/>
      <c r="RUE15" s="205"/>
      <c r="RUF15" s="205"/>
      <c r="RUG15" s="205"/>
      <c r="RUH15" s="205"/>
      <c r="RUI15" s="205"/>
      <c r="RUJ15" s="205"/>
      <c r="RUK15" s="205"/>
      <c r="RUL15" s="205"/>
      <c r="RUM15" s="205"/>
      <c r="RUN15" s="205"/>
      <c r="RUO15" s="205"/>
      <c r="RUP15" s="205"/>
      <c r="RUQ15" s="205"/>
      <c r="RUR15" s="205"/>
      <c r="RUS15" s="205"/>
      <c r="RUT15" s="205"/>
      <c r="RUU15" s="205"/>
      <c r="RUV15" s="205"/>
      <c r="RUW15" s="205"/>
      <c r="RUX15" s="205"/>
      <c r="RUY15" s="205"/>
      <c r="RUZ15" s="205"/>
      <c r="RVA15" s="205"/>
      <c r="RVB15" s="205"/>
      <c r="RVC15" s="205"/>
      <c r="RVD15" s="205"/>
      <c r="RVE15" s="205"/>
      <c r="RVF15" s="205"/>
      <c r="RVG15" s="205"/>
      <c r="RVH15" s="205"/>
      <c r="RVI15" s="205"/>
      <c r="RVJ15" s="205"/>
      <c r="RVK15" s="205"/>
      <c r="RVL15" s="205"/>
      <c r="RVM15" s="205"/>
      <c r="RVN15" s="205"/>
      <c r="RVO15" s="205"/>
      <c r="RVP15" s="205"/>
      <c r="RVQ15" s="205"/>
      <c r="RVR15" s="205"/>
      <c r="RVS15" s="205"/>
      <c r="RVT15" s="205"/>
      <c r="RVU15" s="205"/>
      <c r="RVV15" s="205"/>
      <c r="RVW15" s="205"/>
      <c r="RVX15" s="205"/>
      <c r="RVY15" s="205"/>
      <c r="RVZ15" s="205"/>
      <c r="RWA15" s="205"/>
      <c r="RWB15" s="205"/>
      <c r="RWC15" s="205"/>
      <c r="RWD15" s="205"/>
      <c r="RWE15" s="205"/>
      <c r="RWF15" s="205"/>
      <c r="RWG15" s="205"/>
      <c r="RWH15" s="205"/>
      <c r="RWI15" s="205"/>
      <c r="RWJ15" s="205"/>
      <c r="RWK15" s="205"/>
      <c r="RWL15" s="205"/>
      <c r="RWM15" s="205"/>
      <c r="RWN15" s="205"/>
      <c r="RWO15" s="205"/>
      <c r="RWP15" s="205"/>
      <c r="RWQ15" s="205"/>
      <c r="RWR15" s="205"/>
      <c r="RWS15" s="205"/>
      <c r="RWT15" s="205"/>
      <c r="RWU15" s="205"/>
      <c r="RWV15" s="205"/>
      <c r="RWW15" s="205"/>
      <c r="RWX15" s="205"/>
      <c r="RWY15" s="205"/>
      <c r="RWZ15" s="205"/>
      <c r="RXA15" s="205"/>
      <c r="RXB15" s="205"/>
      <c r="RXC15" s="205"/>
      <c r="RXD15" s="205"/>
      <c r="RXE15" s="205"/>
      <c r="RXF15" s="205"/>
      <c r="RXG15" s="205"/>
      <c r="RXH15" s="205"/>
      <c r="RXI15" s="205"/>
      <c r="RXJ15" s="205"/>
      <c r="RXK15" s="205"/>
      <c r="RXR15" s="205"/>
      <c r="RXS15" s="205"/>
      <c r="RXT15" s="205"/>
      <c r="RXU15" s="205"/>
      <c r="RXV15" s="205"/>
      <c r="RXW15" s="205"/>
      <c r="RXX15" s="205"/>
      <c r="RXY15" s="205"/>
      <c r="RXZ15" s="205"/>
      <c r="RYA15" s="205"/>
      <c r="RYB15" s="205"/>
      <c r="RYC15" s="205"/>
      <c r="RYD15" s="205"/>
      <c r="RYE15" s="205"/>
      <c r="RYF15" s="205"/>
      <c r="RYG15" s="205"/>
      <c r="RYH15" s="205"/>
      <c r="RYI15" s="205"/>
      <c r="RYJ15" s="205"/>
      <c r="RYK15" s="205"/>
      <c r="RYL15" s="205"/>
      <c r="RYM15" s="205"/>
      <c r="RYN15" s="205"/>
      <c r="RYO15" s="205"/>
      <c r="RYP15" s="205"/>
      <c r="RYQ15" s="205"/>
      <c r="RYR15" s="205"/>
      <c r="RYS15" s="205"/>
      <c r="RYT15" s="205"/>
      <c r="RYU15" s="205"/>
      <c r="RYV15" s="205"/>
      <c r="RYW15" s="205"/>
      <c r="RYX15" s="205"/>
      <c r="RYY15" s="205"/>
      <c r="RYZ15" s="205"/>
      <c r="RZA15" s="205"/>
      <c r="RZB15" s="205"/>
      <c r="RZC15" s="205"/>
      <c r="RZD15" s="205"/>
      <c r="RZE15" s="205"/>
      <c r="RZF15" s="205"/>
      <c r="RZG15" s="205"/>
      <c r="RZH15" s="205"/>
      <c r="RZI15" s="205"/>
      <c r="RZJ15" s="205"/>
      <c r="RZK15" s="205"/>
      <c r="RZL15" s="205"/>
      <c r="RZM15" s="205"/>
      <c r="RZN15" s="205"/>
      <c r="RZO15" s="205"/>
      <c r="RZP15" s="205"/>
      <c r="RZQ15" s="205"/>
      <c r="RZR15" s="205"/>
      <c r="RZS15" s="205"/>
      <c r="RZT15" s="205"/>
      <c r="RZU15" s="205"/>
      <c r="RZV15" s="205"/>
      <c r="RZW15" s="205"/>
      <c r="RZX15" s="205"/>
      <c r="RZY15" s="205"/>
      <c r="RZZ15" s="205"/>
      <c r="SAA15" s="205"/>
      <c r="SAB15" s="205"/>
      <c r="SAC15" s="205"/>
      <c r="SAD15" s="205"/>
      <c r="SAE15" s="205"/>
      <c r="SAF15" s="205"/>
      <c r="SAG15" s="205"/>
      <c r="SAH15" s="205"/>
      <c r="SAI15" s="205"/>
      <c r="SAJ15" s="205"/>
      <c r="SAK15" s="205"/>
      <c r="SAL15" s="205"/>
      <c r="SAM15" s="205"/>
      <c r="SAN15" s="205"/>
      <c r="SAO15" s="205"/>
      <c r="SAP15" s="205"/>
      <c r="SAQ15" s="205"/>
      <c r="SAR15" s="205"/>
      <c r="SAS15" s="205"/>
      <c r="SAT15" s="205"/>
      <c r="SAU15" s="205"/>
      <c r="SAV15" s="205"/>
      <c r="SAW15" s="205"/>
      <c r="SAX15" s="205"/>
      <c r="SAY15" s="205"/>
      <c r="SAZ15" s="205"/>
      <c r="SBA15" s="205"/>
      <c r="SBB15" s="205"/>
      <c r="SBC15" s="205"/>
      <c r="SBD15" s="205"/>
      <c r="SBE15" s="205"/>
      <c r="SBF15" s="205"/>
      <c r="SBG15" s="205"/>
      <c r="SBH15" s="205"/>
      <c r="SBI15" s="205"/>
      <c r="SBJ15" s="205"/>
      <c r="SBK15" s="205"/>
      <c r="SBL15" s="205"/>
      <c r="SBM15" s="205"/>
      <c r="SBN15" s="205"/>
      <c r="SBO15" s="205"/>
      <c r="SBP15" s="205"/>
      <c r="SBQ15" s="205"/>
      <c r="SBR15" s="205"/>
      <c r="SBS15" s="205"/>
      <c r="SBT15" s="205"/>
      <c r="SBU15" s="205"/>
      <c r="SBV15" s="205"/>
      <c r="SBW15" s="205"/>
      <c r="SBX15" s="205"/>
      <c r="SBY15" s="205"/>
      <c r="SBZ15" s="205"/>
      <c r="SCA15" s="205"/>
      <c r="SCB15" s="205"/>
      <c r="SCC15" s="205"/>
      <c r="SCD15" s="205"/>
      <c r="SCE15" s="205"/>
      <c r="SCF15" s="205"/>
      <c r="SCG15" s="205"/>
      <c r="SCH15" s="205"/>
      <c r="SCI15" s="205"/>
      <c r="SCJ15" s="205"/>
      <c r="SCK15" s="205"/>
      <c r="SCL15" s="205"/>
      <c r="SCM15" s="205"/>
      <c r="SCN15" s="205"/>
      <c r="SCO15" s="205"/>
      <c r="SCP15" s="205"/>
      <c r="SCQ15" s="205"/>
      <c r="SCR15" s="205"/>
      <c r="SCS15" s="205"/>
      <c r="SCT15" s="205"/>
      <c r="SCU15" s="205"/>
      <c r="SCV15" s="205"/>
      <c r="SCW15" s="205"/>
      <c r="SCX15" s="205"/>
      <c r="SCY15" s="205"/>
      <c r="SCZ15" s="205"/>
      <c r="SDA15" s="205"/>
      <c r="SDB15" s="205"/>
      <c r="SDC15" s="205"/>
      <c r="SDD15" s="205"/>
      <c r="SDE15" s="205"/>
      <c r="SDF15" s="205"/>
      <c r="SDG15" s="205"/>
      <c r="SDH15" s="205"/>
      <c r="SDI15" s="205"/>
      <c r="SDJ15" s="205"/>
      <c r="SDK15" s="205"/>
      <c r="SDL15" s="205"/>
      <c r="SDM15" s="205"/>
      <c r="SDN15" s="205"/>
      <c r="SDO15" s="205"/>
      <c r="SDP15" s="205"/>
      <c r="SDQ15" s="205"/>
      <c r="SDR15" s="205"/>
      <c r="SDS15" s="205"/>
      <c r="SDT15" s="205"/>
      <c r="SDU15" s="205"/>
      <c r="SDV15" s="205"/>
      <c r="SDW15" s="205"/>
      <c r="SDX15" s="205"/>
      <c r="SDY15" s="205"/>
      <c r="SDZ15" s="205"/>
      <c r="SEA15" s="205"/>
      <c r="SEB15" s="205"/>
      <c r="SEC15" s="205"/>
      <c r="SED15" s="205"/>
      <c r="SEE15" s="205"/>
      <c r="SEF15" s="205"/>
      <c r="SEG15" s="205"/>
      <c r="SEH15" s="205"/>
      <c r="SEI15" s="205"/>
      <c r="SEJ15" s="205"/>
      <c r="SEK15" s="205"/>
      <c r="SEL15" s="205"/>
      <c r="SEM15" s="205"/>
      <c r="SEN15" s="205"/>
      <c r="SEO15" s="205"/>
      <c r="SEP15" s="205"/>
      <c r="SEQ15" s="205"/>
      <c r="SER15" s="205"/>
      <c r="SES15" s="205"/>
      <c r="SET15" s="205"/>
      <c r="SEU15" s="205"/>
      <c r="SEV15" s="205"/>
      <c r="SEW15" s="205"/>
      <c r="SEX15" s="205"/>
      <c r="SEY15" s="205"/>
      <c r="SEZ15" s="205"/>
      <c r="SFA15" s="205"/>
      <c r="SFB15" s="205"/>
      <c r="SFC15" s="205"/>
      <c r="SFD15" s="205"/>
      <c r="SFE15" s="205"/>
      <c r="SFF15" s="205"/>
      <c r="SFG15" s="205"/>
      <c r="SFH15" s="205"/>
      <c r="SFI15" s="205"/>
      <c r="SFJ15" s="205"/>
      <c r="SFK15" s="205"/>
      <c r="SFL15" s="205"/>
      <c r="SFM15" s="205"/>
      <c r="SFN15" s="205"/>
      <c r="SFO15" s="205"/>
      <c r="SFP15" s="205"/>
      <c r="SFQ15" s="205"/>
      <c r="SFR15" s="205"/>
      <c r="SFS15" s="205"/>
      <c r="SFT15" s="205"/>
      <c r="SFU15" s="205"/>
      <c r="SFV15" s="205"/>
      <c r="SFW15" s="205"/>
      <c r="SFX15" s="205"/>
      <c r="SFY15" s="205"/>
      <c r="SFZ15" s="205"/>
      <c r="SGA15" s="205"/>
      <c r="SGB15" s="205"/>
      <c r="SGC15" s="205"/>
      <c r="SGD15" s="205"/>
      <c r="SGE15" s="205"/>
      <c r="SGF15" s="205"/>
      <c r="SGG15" s="205"/>
      <c r="SGH15" s="205"/>
      <c r="SGI15" s="205"/>
      <c r="SGJ15" s="205"/>
      <c r="SGK15" s="205"/>
      <c r="SGL15" s="205"/>
      <c r="SGM15" s="205"/>
      <c r="SGN15" s="205"/>
      <c r="SGO15" s="205"/>
      <c r="SGP15" s="205"/>
      <c r="SGQ15" s="205"/>
      <c r="SGR15" s="205"/>
      <c r="SGS15" s="205"/>
      <c r="SGT15" s="205"/>
      <c r="SGU15" s="205"/>
      <c r="SGV15" s="205"/>
      <c r="SGW15" s="205"/>
      <c r="SGX15" s="205"/>
      <c r="SGY15" s="205"/>
      <c r="SGZ15" s="205"/>
      <c r="SHA15" s="205"/>
      <c r="SHB15" s="205"/>
      <c r="SHC15" s="205"/>
      <c r="SHD15" s="205"/>
      <c r="SHE15" s="205"/>
      <c r="SHF15" s="205"/>
      <c r="SHG15" s="205"/>
      <c r="SHN15" s="205"/>
      <c r="SHO15" s="205"/>
      <c r="SHP15" s="205"/>
      <c r="SHQ15" s="205"/>
      <c r="SHR15" s="205"/>
      <c r="SHS15" s="205"/>
      <c r="SHT15" s="205"/>
      <c r="SHU15" s="205"/>
      <c r="SHV15" s="205"/>
      <c r="SHW15" s="205"/>
      <c r="SHX15" s="205"/>
      <c r="SHY15" s="205"/>
      <c r="SHZ15" s="205"/>
      <c r="SIA15" s="205"/>
      <c r="SIB15" s="205"/>
      <c r="SIC15" s="205"/>
      <c r="SID15" s="205"/>
      <c r="SIE15" s="205"/>
      <c r="SIF15" s="205"/>
      <c r="SIG15" s="205"/>
      <c r="SIH15" s="205"/>
      <c r="SII15" s="205"/>
      <c r="SIJ15" s="205"/>
      <c r="SIK15" s="205"/>
      <c r="SIL15" s="205"/>
      <c r="SIM15" s="205"/>
      <c r="SIN15" s="205"/>
      <c r="SIO15" s="205"/>
      <c r="SIP15" s="205"/>
      <c r="SIQ15" s="205"/>
      <c r="SIR15" s="205"/>
      <c r="SIS15" s="205"/>
      <c r="SIT15" s="205"/>
      <c r="SIU15" s="205"/>
      <c r="SIV15" s="205"/>
      <c r="SIW15" s="205"/>
      <c r="SIX15" s="205"/>
      <c r="SIY15" s="205"/>
      <c r="SIZ15" s="205"/>
      <c r="SJA15" s="205"/>
      <c r="SJB15" s="205"/>
      <c r="SJC15" s="205"/>
      <c r="SJD15" s="205"/>
      <c r="SJE15" s="205"/>
      <c r="SJF15" s="205"/>
      <c r="SJG15" s="205"/>
      <c r="SJH15" s="205"/>
      <c r="SJI15" s="205"/>
      <c r="SJJ15" s="205"/>
      <c r="SJK15" s="205"/>
      <c r="SJL15" s="205"/>
      <c r="SJM15" s="205"/>
      <c r="SJN15" s="205"/>
      <c r="SJO15" s="205"/>
      <c r="SJP15" s="205"/>
      <c r="SJQ15" s="205"/>
      <c r="SJR15" s="205"/>
      <c r="SJS15" s="205"/>
      <c r="SJT15" s="205"/>
      <c r="SJU15" s="205"/>
      <c r="SJV15" s="205"/>
      <c r="SJW15" s="205"/>
      <c r="SJX15" s="205"/>
      <c r="SJY15" s="205"/>
      <c r="SJZ15" s="205"/>
      <c r="SKA15" s="205"/>
      <c r="SKB15" s="205"/>
      <c r="SKC15" s="205"/>
      <c r="SKD15" s="205"/>
      <c r="SKE15" s="205"/>
      <c r="SKF15" s="205"/>
      <c r="SKG15" s="205"/>
      <c r="SKH15" s="205"/>
      <c r="SKI15" s="205"/>
      <c r="SKJ15" s="205"/>
      <c r="SKK15" s="205"/>
      <c r="SKL15" s="205"/>
      <c r="SKM15" s="205"/>
      <c r="SKN15" s="205"/>
      <c r="SKO15" s="205"/>
      <c r="SKP15" s="205"/>
      <c r="SKQ15" s="205"/>
      <c r="SKR15" s="205"/>
      <c r="SKS15" s="205"/>
      <c r="SKT15" s="205"/>
      <c r="SKU15" s="205"/>
      <c r="SKV15" s="205"/>
      <c r="SKW15" s="205"/>
      <c r="SKX15" s="205"/>
      <c r="SKY15" s="205"/>
      <c r="SKZ15" s="205"/>
      <c r="SLA15" s="205"/>
      <c r="SLB15" s="205"/>
      <c r="SLC15" s="205"/>
      <c r="SLD15" s="205"/>
      <c r="SLE15" s="205"/>
      <c r="SLF15" s="205"/>
      <c r="SLG15" s="205"/>
      <c r="SLH15" s="205"/>
      <c r="SLI15" s="205"/>
      <c r="SLJ15" s="205"/>
      <c r="SLK15" s="205"/>
      <c r="SLL15" s="205"/>
      <c r="SLM15" s="205"/>
      <c r="SLN15" s="205"/>
      <c r="SLO15" s="205"/>
      <c r="SLP15" s="205"/>
      <c r="SLQ15" s="205"/>
      <c r="SLR15" s="205"/>
      <c r="SLS15" s="205"/>
      <c r="SLT15" s="205"/>
      <c r="SLU15" s="205"/>
      <c r="SLV15" s="205"/>
      <c r="SLW15" s="205"/>
      <c r="SLX15" s="205"/>
      <c r="SLY15" s="205"/>
      <c r="SLZ15" s="205"/>
      <c r="SMA15" s="205"/>
      <c r="SMB15" s="205"/>
      <c r="SMC15" s="205"/>
      <c r="SMD15" s="205"/>
      <c r="SME15" s="205"/>
      <c r="SMF15" s="205"/>
      <c r="SMG15" s="205"/>
      <c r="SMH15" s="205"/>
      <c r="SMI15" s="205"/>
      <c r="SMJ15" s="205"/>
      <c r="SMK15" s="205"/>
      <c r="SML15" s="205"/>
      <c r="SMM15" s="205"/>
      <c r="SMN15" s="205"/>
      <c r="SMO15" s="205"/>
      <c r="SMP15" s="205"/>
      <c r="SMQ15" s="205"/>
      <c r="SMR15" s="205"/>
      <c r="SMS15" s="205"/>
      <c r="SMT15" s="205"/>
      <c r="SMU15" s="205"/>
      <c r="SMV15" s="205"/>
      <c r="SMW15" s="205"/>
      <c r="SMX15" s="205"/>
      <c r="SMY15" s="205"/>
      <c r="SMZ15" s="205"/>
      <c r="SNA15" s="205"/>
      <c r="SNB15" s="205"/>
      <c r="SNC15" s="205"/>
      <c r="SND15" s="205"/>
      <c r="SNE15" s="205"/>
      <c r="SNF15" s="205"/>
      <c r="SNG15" s="205"/>
      <c r="SNH15" s="205"/>
      <c r="SNI15" s="205"/>
      <c r="SNJ15" s="205"/>
      <c r="SNK15" s="205"/>
      <c r="SNL15" s="205"/>
      <c r="SNM15" s="205"/>
      <c r="SNN15" s="205"/>
      <c r="SNO15" s="205"/>
      <c r="SNP15" s="205"/>
      <c r="SNQ15" s="205"/>
      <c r="SNR15" s="205"/>
      <c r="SNS15" s="205"/>
      <c r="SNT15" s="205"/>
      <c r="SNU15" s="205"/>
      <c r="SNV15" s="205"/>
      <c r="SNW15" s="205"/>
      <c r="SNX15" s="205"/>
      <c r="SNY15" s="205"/>
      <c r="SNZ15" s="205"/>
      <c r="SOA15" s="205"/>
      <c r="SOB15" s="205"/>
      <c r="SOC15" s="205"/>
      <c r="SOD15" s="205"/>
      <c r="SOE15" s="205"/>
      <c r="SOF15" s="205"/>
      <c r="SOG15" s="205"/>
      <c r="SOH15" s="205"/>
      <c r="SOI15" s="205"/>
      <c r="SOJ15" s="205"/>
      <c r="SOK15" s="205"/>
      <c r="SOL15" s="205"/>
      <c r="SOM15" s="205"/>
      <c r="SON15" s="205"/>
      <c r="SOO15" s="205"/>
      <c r="SOP15" s="205"/>
      <c r="SOQ15" s="205"/>
      <c r="SOR15" s="205"/>
      <c r="SOS15" s="205"/>
      <c r="SOT15" s="205"/>
      <c r="SOU15" s="205"/>
      <c r="SOV15" s="205"/>
      <c r="SOW15" s="205"/>
      <c r="SOX15" s="205"/>
      <c r="SOY15" s="205"/>
      <c r="SOZ15" s="205"/>
      <c r="SPA15" s="205"/>
      <c r="SPB15" s="205"/>
      <c r="SPC15" s="205"/>
      <c r="SPD15" s="205"/>
      <c r="SPE15" s="205"/>
      <c r="SPF15" s="205"/>
      <c r="SPG15" s="205"/>
      <c r="SPH15" s="205"/>
      <c r="SPI15" s="205"/>
      <c r="SPJ15" s="205"/>
      <c r="SPK15" s="205"/>
      <c r="SPL15" s="205"/>
      <c r="SPM15" s="205"/>
      <c r="SPN15" s="205"/>
      <c r="SPO15" s="205"/>
      <c r="SPP15" s="205"/>
      <c r="SPQ15" s="205"/>
      <c r="SPR15" s="205"/>
      <c r="SPS15" s="205"/>
      <c r="SPT15" s="205"/>
      <c r="SPU15" s="205"/>
      <c r="SPV15" s="205"/>
      <c r="SPW15" s="205"/>
      <c r="SPX15" s="205"/>
      <c r="SPY15" s="205"/>
      <c r="SPZ15" s="205"/>
      <c r="SQA15" s="205"/>
      <c r="SQB15" s="205"/>
      <c r="SQC15" s="205"/>
      <c r="SQD15" s="205"/>
      <c r="SQE15" s="205"/>
      <c r="SQF15" s="205"/>
      <c r="SQG15" s="205"/>
      <c r="SQH15" s="205"/>
      <c r="SQI15" s="205"/>
      <c r="SQJ15" s="205"/>
      <c r="SQK15" s="205"/>
      <c r="SQL15" s="205"/>
      <c r="SQM15" s="205"/>
      <c r="SQN15" s="205"/>
      <c r="SQO15" s="205"/>
      <c r="SQP15" s="205"/>
      <c r="SQQ15" s="205"/>
      <c r="SQR15" s="205"/>
      <c r="SQS15" s="205"/>
      <c r="SQT15" s="205"/>
      <c r="SQU15" s="205"/>
      <c r="SQV15" s="205"/>
      <c r="SQW15" s="205"/>
      <c r="SQX15" s="205"/>
      <c r="SQY15" s="205"/>
      <c r="SQZ15" s="205"/>
      <c r="SRA15" s="205"/>
      <c r="SRB15" s="205"/>
      <c r="SRC15" s="205"/>
      <c r="SRJ15" s="205"/>
      <c r="SRK15" s="205"/>
      <c r="SRL15" s="205"/>
      <c r="SRM15" s="205"/>
      <c r="SRN15" s="205"/>
      <c r="SRO15" s="205"/>
      <c r="SRP15" s="205"/>
      <c r="SRQ15" s="205"/>
      <c r="SRR15" s="205"/>
      <c r="SRS15" s="205"/>
      <c r="SRT15" s="205"/>
      <c r="SRU15" s="205"/>
      <c r="SRV15" s="205"/>
      <c r="SRW15" s="205"/>
      <c r="SRX15" s="205"/>
      <c r="SRY15" s="205"/>
      <c r="SRZ15" s="205"/>
      <c r="SSA15" s="205"/>
      <c r="SSB15" s="205"/>
      <c r="SSC15" s="205"/>
      <c r="SSD15" s="205"/>
      <c r="SSE15" s="205"/>
      <c r="SSF15" s="205"/>
      <c r="SSG15" s="205"/>
      <c r="SSH15" s="205"/>
      <c r="SSI15" s="205"/>
      <c r="SSJ15" s="205"/>
      <c r="SSK15" s="205"/>
      <c r="SSL15" s="205"/>
      <c r="SSM15" s="205"/>
      <c r="SSN15" s="205"/>
      <c r="SSO15" s="205"/>
      <c r="SSP15" s="205"/>
      <c r="SSQ15" s="205"/>
      <c r="SSR15" s="205"/>
      <c r="SSS15" s="205"/>
      <c r="SST15" s="205"/>
      <c r="SSU15" s="205"/>
      <c r="SSV15" s="205"/>
      <c r="SSW15" s="205"/>
      <c r="SSX15" s="205"/>
      <c r="SSY15" s="205"/>
      <c r="SSZ15" s="205"/>
      <c r="STA15" s="205"/>
      <c r="STB15" s="205"/>
      <c r="STC15" s="205"/>
      <c r="STD15" s="205"/>
      <c r="STE15" s="205"/>
      <c r="STF15" s="205"/>
      <c r="STG15" s="205"/>
      <c r="STH15" s="205"/>
      <c r="STI15" s="205"/>
      <c r="STJ15" s="205"/>
      <c r="STK15" s="205"/>
      <c r="STL15" s="205"/>
      <c r="STM15" s="205"/>
      <c r="STN15" s="205"/>
      <c r="STO15" s="205"/>
      <c r="STP15" s="205"/>
      <c r="STQ15" s="205"/>
      <c r="STR15" s="205"/>
      <c r="STS15" s="205"/>
      <c r="STT15" s="205"/>
      <c r="STU15" s="205"/>
      <c r="STV15" s="205"/>
      <c r="STW15" s="205"/>
      <c r="STX15" s="205"/>
      <c r="STY15" s="205"/>
      <c r="STZ15" s="205"/>
      <c r="SUA15" s="205"/>
      <c r="SUB15" s="205"/>
      <c r="SUC15" s="205"/>
      <c r="SUD15" s="205"/>
      <c r="SUE15" s="205"/>
      <c r="SUF15" s="205"/>
      <c r="SUG15" s="205"/>
      <c r="SUH15" s="205"/>
      <c r="SUI15" s="205"/>
      <c r="SUJ15" s="205"/>
      <c r="SUK15" s="205"/>
      <c r="SUL15" s="205"/>
      <c r="SUM15" s="205"/>
      <c r="SUN15" s="205"/>
      <c r="SUO15" s="205"/>
      <c r="SUP15" s="205"/>
      <c r="SUQ15" s="205"/>
      <c r="SUR15" s="205"/>
      <c r="SUS15" s="205"/>
      <c r="SUT15" s="205"/>
      <c r="SUU15" s="205"/>
      <c r="SUV15" s="205"/>
      <c r="SUW15" s="205"/>
      <c r="SUX15" s="205"/>
      <c r="SUY15" s="205"/>
      <c r="SUZ15" s="205"/>
      <c r="SVA15" s="205"/>
      <c r="SVB15" s="205"/>
      <c r="SVC15" s="205"/>
      <c r="SVD15" s="205"/>
      <c r="SVE15" s="205"/>
      <c r="SVF15" s="205"/>
      <c r="SVG15" s="205"/>
      <c r="SVH15" s="205"/>
      <c r="SVI15" s="205"/>
      <c r="SVJ15" s="205"/>
      <c r="SVK15" s="205"/>
      <c r="SVL15" s="205"/>
      <c r="SVM15" s="205"/>
      <c r="SVN15" s="205"/>
      <c r="SVO15" s="205"/>
      <c r="SVP15" s="205"/>
      <c r="SVQ15" s="205"/>
      <c r="SVR15" s="205"/>
      <c r="SVS15" s="205"/>
      <c r="SVT15" s="205"/>
      <c r="SVU15" s="205"/>
      <c r="SVV15" s="205"/>
      <c r="SVW15" s="205"/>
      <c r="SVX15" s="205"/>
      <c r="SVY15" s="205"/>
      <c r="SVZ15" s="205"/>
      <c r="SWA15" s="205"/>
      <c r="SWB15" s="205"/>
      <c r="SWC15" s="205"/>
      <c r="SWD15" s="205"/>
      <c r="SWE15" s="205"/>
      <c r="SWF15" s="205"/>
      <c r="SWG15" s="205"/>
      <c r="SWH15" s="205"/>
      <c r="SWI15" s="205"/>
      <c r="SWJ15" s="205"/>
      <c r="SWK15" s="205"/>
      <c r="SWL15" s="205"/>
      <c r="SWM15" s="205"/>
      <c r="SWN15" s="205"/>
      <c r="SWO15" s="205"/>
      <c r="SWP15" s="205"/>
      <c r="SWQ15" s="205"/>
      <c r="SWR15" s="205"/>
      <c r="SWS15" s="205"/>
      <c r="SWT15" s="205"/>
      <c r="SWU15" s="205"/>
      <c r="SWV15" s="205"/>
      <c r="SWW15" s="205"/>
      <c r="SWX15" s="205"/>
      <c r="SWY15" s="205"/>
      <c r="SWZ15" s="205"/>
      <c r="SXA15" s="205"/>
      <c r="SXB15" s="205"/>
      <c r="SXC15" s="205"/>
      <c r="SXD15" s="205"/>
      <c r="SXE15" s="205"/>
      <c r="SXF15" s="205"/>
      <c r="SXG15" s="205"/>
      <c r="SXH15" s="205"/>
      <c r="SXI15" s="205"/>
      <c r="SXJ15" s="205"/>
      <c r="SXK15" s="205"/>
      <c r="SXL15" s="205"/>
      <c r="SXM15" s="205"/>
      <c r="SXN15" s="205"/>
      <c r="SXO15" s="205"/>
      <c r="SXP15" s="205"/>
      <c r="SXQ15" s="205"/>
      <c r="SXR15" s="205"/>
      <c r="SXS15" s="205"/>
      <c r="SXT15" s="205"/>
      <c r="SXU15" s="205"/>
      <c r="SXV15" s="205"/>
      <c r="SXW15" s="205"/>
      <c r="SXX15" s="205"/>
      <c r="SXY15" s="205"/>
      <c r="SXZ15" s="205"/>
      <c r="SYA15" s="205"/>
      <c r="SYB15" s="205"/>
      <c r="SYC15" s="205"/>
      <c r="SYD15" s="205"/>
      <c r="SYE15" s="205"/>
      <c r="SYF15" s="205"/>
      <c r="SYG15" s="205"/>
      <c r="SYH15" s="205"/>
      <c r="SYI15" s="205"/>
      <c r="SYJ15" s="205"/>
      <c r="SYK15" s="205"/>
      <c r="SYL15" s="205"/>
      <c r="SYM15" s="205"/>
      <c r="SYN15" s="205"/>
      <c r="SYO15" s="205"/>
      <c r="SYP15" s="205"/>
      <c r="SYQ15" s="205"/>
      <c r="SYR15" s="205"/>
      <c r="SYS15" s="205"/>
      <c r="SYT15" s="205"/>
      <c r="SYU15" s="205"/>
      <c r="SYV15" s="205"/>
      <c r="SYW15" s="205"/>
      <c r="SYX15" s="205"/>
      <c r="SYY15" s="205"/>
      <c r="SYZ15" s="205"/>
      <c r="SZA15" s="205"/>
      <c r="SZB15" s="205"/>
      <c r="SZC15" s="205"/>
      <c r="SZD15" s="205"/>
      <c r="SZE15" s="205"/>
      <c r="SZF15" s="205"/>
      <c r="SZG15" s="205"/>
      <c r="SZH15" s="205"/>
      <c r="SZI15" s="205"/>
      <c r="SZJ15" s="205"/>
      <c r="SZK15" s="205"/>
      <c r="SZL15" s="205"/>
      <c r="SZM15" s="205"/>
      <c r="SZN15" s="205"/>
      <c r="SZO15" s="205"/>
      <c r="SZP15" s="205"/>
      <c r="SZQ15" s="205"/>
      <c r="SZR15" s="205"/>
      <c r="SZS15" s="205"/>
      <c r="SZT15" s="205"/>
      <c r="SZU15" s="205"/>
      <c r="SZV15" s="205"/>
      <c r="SZW15" s="205"/>
      <c r="SZX15" s="205"/>
      <c r="SZY15" s="205"/>
      <c r="SZZ15" s="205"/>
      <c r="TAA15" s="205"/>
      <c r="TAB15" s="205"/>
      <c r="TAC15" s="205"/>
      <c r="TAD15" s="205"/>
      <c r="TAE15" s="205"/>
      <c r="TAF15" s="205"/>
      <c r="TAG15" s="205"/>
      <c r="TAH15" s="205"/>
      <c r="TAI15" s="205"/>
      <c r="TAJ15" s="205"/>
      <c r="TAK15" s="205"/>
      <c r="TAL15" s="205"/>
      <c r="TAM15" s="205"/>
      <c r="TAN15" s="205"/>
      <c r="TAO15" s="205"/>
      <c r="TAP15" s="205"/>
      <c r="TAQ15" s="205"/>
      <c r="TAR15" s="205"/>
      <c r="TAS15" s="205"/>
      <c r="TAT15" s="205"/>
      <c r="TAU15" s="205"/>
      <c r="TAV15" s="205"/>
      <c r="TAW15" s="205"/>
      <c r="TAX15" s="205"/>
      <c r="TAY15" s="205"/>
      <c r="TBF15" s="205"/>
      <c r="TBG15" s="205"/>
      <c r="TBH15" s="205"/>
      <c r="TBI15" s="205"/>
      <c r="TBJ15" s="205"/>
      <c r="TBK15" s="205"/>
      <c r="TBL15" s="205"/>
      <c r="TBM15" s="205"/>
      <c r="TBN15" s="205"/>
      <c r="TBO15" s="205"/>
      <c r="TBP15" s="205"/>
      <c r="TBQ15" s="205"/>
      <c r="TBR15" s="205"/>
      <c r="TBS15" s="205"/>
      <c r="TBT15" s="205"/>
      <c r="TBU15" s="205"/>
      <c r="TBV15" s="205"/>
      <c r="TBW15" s="205"/>
      <c r="TBX15" s="205"/>
      <c r="TBY15" s="205"/>
      <c r="TBZ15" s="205"/>
      <c r="TCA15" s="205"/>
      <c r="TCB15" s="205"/>
      <c r="TCC15" s="205"/>
      <c r="TCD15" s="205"/>
      <c r="TCE15" s="205"/>
      <c r="TCF15" s="205"/>
      <c r="TCG15" s="205"/>
      <c r="TCH15" s="205"/>
      <c r="TCI15" s="205"/>
      <c r="TCJ15" s="205"/>
      <c r="TCK15" s="205"/>
      <c r="TCL15" s="205"/>
      <c r="TCM15" s="205"/>
      <c r="TCN15" s="205"/>
      <c r="TCO15" s="205"/>
      <c r="TCP15" s="205"/>
      <c r="TCQ15" s="205"/>
      <c r="TCR15" s="205"/>
      <c r="TCS15" s="205"/>
      <c r="TCT15" s="205"/>
      <c r="TCU15" s="205"/>
      <c r="TCV15" s="205"/>
      <c r="TCW15" s="205"/>
      <c r="TCX15" s="205"/>
      <c r="TCY15" s="205"/>
      <c r="TCZ15" s="205"/>
      <c r="TDA15" s="205"/>
      <c r="TDB15" s="205"/>
      <c r="TDC15" s="205"/>
      <c r="TDD15" s="205"/>
      <c r="TDE15" s="205"/>
      <c r="TDF15" s="205"/>
      <c r="TDG15" s="205"/>
      <c r="TDH15" s="205"/>
      <c r="TDI15" s="205"/>
      <c r="TDJ15" s="205"/>
      <c r="TDK15" s="205"/>
      <c r="TDL15" s="205"/>
      <c r="TDM15" s="205"/>
      <c r="TDN15" s="205"/>
      <c r="TDO15" s="205"/>
      <c r="TDP15" s="205"/>
      <c r="TDQ15" s="205"/>
      <c r="TDR15" s="205"/>
      <c r="TDS15" s="205"/>
      <c r="TDT15" s="205"/>
      <c r="TDU15" s="205"/>
      <c r="TDV15" s="205"/>
      <c r="TDW15" s="205"/>
      <c r="TDX15" s="205"/>
      <c r="TDY15" s="205"/>
      <c r="TDZ15" s="205"/>
      <c r="TEA15" s="205"/>
      <c r="TEB15" s="205"/>
      <c r="TEC15" s="205"/>
      <c r="TED15" s="205"/>
      <c r="TEE15" s="205"/>
      <c r="TEF15" s="205"/>
      <c r="TEG15" s="205"/>
      <c r="TEH15" s="205"/>
      <c r="TEI15" s="205"/>
      <c r="TEJ15" s="205"/>
      <c r="TEK15" s="205"/>
      <c r="TEL15" s="205"/>
      <c r="TEM15" s="205"/>
      <c r="TEN15" s="205"/>
      <c r="TEO15" s="205"/>
      <c r="TEP15" s="205"/>
      <c r="TEQ15" s="205"/>
      <c r="TER15" s="205"/>
      <c r="TES15" s="205"/>
      <c r="TET15" s="205"/>
      <c r="TEU15" s="205"/>
      <c r="TEV15" s="205"/>
      <c r="TEW15" s="205"/>
      <c r="TEX15" s="205"/>
      <c r="TEY15" s="205"/>
      <c r="TEZ15" s="205"/>
      <c r="TFA15" s="205"/>
      <c r="TFB15" s="205"/>
      <c r="TFC15" s="205"/>
      <c r="TFD15" s="205"/>
      <c r="TFE15" s="205"/>
      <c r="TFF15" s="205"/>
      <c r="TFG15" s="205"/>
      <c r="TFH15" s="205"/>
      <c r="TFI15" s="205"/>
      <c r="TFJ15" s="205"/>
      <c r="TFK15" s="205"/>
      <c r="TFL15" s="205"/>
      <c r="TFM15" s="205"/>
      <c r="TFN15" s="205"/>
      <c r="TFO15" s="205"/>
      <c r="TFP15" s="205"/>
      <c r="TFQ15" s="205"/>
      <c r="TFR15" s="205"/>
      <c r="TFS15" s="205"/>
      <c r="TFT15" s="205"/>
      <c r="TFU15" s="205"/>
      <c r="TFV15" s="205"/>
      <c r="TFW15" s="205"/>
      <c r="TFX15" s="205"/>
      <c r="TFY15" s="205"/>
      <c r="TFZ15" s="205"/>
      <c r="TGA15" s="205"/>
      <c r="TGB15" s="205"/>
      <c r="TGC15" s="205"/>
      <c r="TGD15" s="205"/>
      <c r="TGE15" s="205"/>
      <c r="TGF15" s="205"/>
      <c r="TGG15" s="205"/>
      <c r="TGH15" s="205"/>
      <c r="TGI15" s="205"/>
      <c r="TGJ15" s="205"/>
      <c r="TGK15" s="205"/>
      <c r="TGL15" s="205"/>
      <c r="TGM15" s="205"/>
      <c r="TGN15" s="205"/>
      <c r="TGO15" s="205"/>
      <c r="TGP15" s="205"/>
      <c r="TGQ15" s="205"/>
      <c r="TGR15" s="205"/>
      <c r="TGS15" s="205"/>
      <c r="TGT15" s="205"/>
      <c r="TGU15" s="205"/>
      <c r="TGV15" s="205"/>
      <c r="TGW15" s="205"/>
      <c r="TGX15" s="205"/>
      <c r="TGY15" s="205"/>
      <c r="TGZ15" s="205"/>
      <c r="THA15" s="205"/>
      <c r="THB15" s="205"/>
      <c r="THC15" s="205"/>
      <c r="THD15" s="205"/>
      <c r="THE15" s="205"/>
      <c r="THF15" s="205"/>
      <c r="THG15" s="205"/>
      <c r="THH15" s="205"/>
      <c r="THI15" s="205"/>
      <c r="THJ15" s="205"/>
      <c r="THK15" s="205"/>
      <c r="THL15" s="205"/>
      <c r="THM15" s="205"/>
      <c r="THN15" s="205"/>
      <c r="THO15" s="205"/>
      <c r="THP15" s="205"/>
      <c r="THQ15" s="205"/>
      <c r="THR15" s="205"/>
      <c r="THS15" s="205"/>
      <c r="THT15" s="205"/>
      <c r="THU15" s="205"/>
      <c r="THV15" s="205"/>
      <c r="THW15" s="205"/>
      <c r="THX15" s="205"/>
      <c r="THY15" s="205"/>
      <c r="THZ15" s="205"/>
      <c r="TIA15" s="205"/>
      <c r="TIB15" s="205"/>
      <c r="TIC15" s="205"/>
      <c r="TID15" s="205"/>
      <c r="TIE15" s="205"/>
      <c r="TIF15" s="205"/>
      <c r="TIG15" s="205"/>
      <c r="TIH15" s="205"/>
      <c r="TII15" s="205"/>
      <c r="TIJ15" s="205"/>
      <c r="TIK15" s="205"/>
      <c r="TIL15" s="205"/>
      <c r="TIM15" s="205"/>
      <c r="TIN15" s="205"/>
      <c r="TIO15" s="205"/>
      <c r="TIP15" s="205"/>
      <c r="TIQ15" s="205"/>
      <c r="TIR15" s="205"/>
      <c r="TIS15" s="205"/>
      <c r="TIT15" s="205"/>
      <c r="TIU15" s="205"/>
      <c r="TIV15" s="205"/>
      <c r="TIW15" s="205"/>
      <c r="TIX15" s="205"/>
      <c r="TIY15" s="205"/>
      <c r="TIZ15" s="205"/>
      <c r="TJA15" s="205"/>
      <c r="TJB15" s="205"/>
      <c r="TJC15" s="205"/>
      <c r="TJD15" s="205"/>
      <c r="TJE15" s="205"/>
      <c r="TJF15" s="205"/>
      <c r="TJG15" s="205"/>
      <c r="TJH15" s="205"/>
      <c r="TJI15" s="205"/>
      <c r="TJJ15" s="205"/>
      <c r="TJK15" s="205"/>
      <c r="TJL15" s="205"/>
      <c r="TJM15" s="205"/>
      <c r="TJN15" s="205"/>
      <c r="TJO15" s="205"/>
      <c r="TJP15" s="205"/>
      <c r="TJQ15" s="205"/>
      <c r="TJR15" s="205"/>
      <c r="TJS15" s="205"/>
      <c r="TJT15" s="205"/>
      <c r="TJU15" s="205"/>
      <c r="TJV15" s="205"/>
      <c r="TJW15" s="205"/>
      <c r="TJX15" s="205"/>
      <c r="TJY15" s="205"/>
      <c r="TJZ15" s="205"/>
      <c r="TKA15" s="205"/>
      <c r="TKB15" s="205"/>
      <c r="TKC15" s="205"/>
      <c r="TKD15" s="205"/>
      <c r="TKE15" s="205"/>
      <c r="TKF15" s="205"/>
      <c r="TKG15" s="205"/>
      <c r="TKH15" s="205"/>
      <c r="TKI15" s="205"/>
      <c r="TKJ15" s="205"/>
      <c r="TKK15" s="205"/>
      <c r="TKL15" s="205"/>
      <c r="TKM15" s="205"/>
      <c r="TKN15" s="205"/>
      <c r="TKO15" s="205"/>
      <c r="TKP15" s="205"/>
      <c r="TKQ15" s="205"/>
      <c r="TKR15" s="205"/>
      <c r="TKS15" s="205"/>
      <c r="TKT15" s="205"/>
      <c r="TKU15" s="205"/>
      <c r="TLB15" s="205"/>
      <c r="TLC15" s="205"/>
      <c r="TLD15" s="205"/>
      <c r="TLE15" s="205"/>
      <c r="TLF15" s="205"/>
      <c r="TLG15" s="205"/>
      <c r="TLH15" s="205"/>
      <c r="TLI15" s="205"/>
      <c r="TLJ15" s="205"/>
      <c r="TLK15" s="205"/>
      <c r="TLL15" s="205"/>
      <c r="TLM15" s="205"/>
      <c r="TLN15" s="205"/>
      <c r="TLO15" s="205"/>
      <c r="TLP15" s="205"/>
      <c r="TLQ15" s="205"/>
      <c r="TLR15" s="205"/>
      <c r="TLS15" s="205"/>
      <c r="TLT15" s="205"/>
      <c r="TLU15" s="205"/>
      <c r="TLV15" s="205"/>
      <c r="TLW15" s="205"/>
      <c r="TLX15" s="205"/>
      <c r="TLY15" s="205"/>
      <c r="TLZ15" s="205"/>
      <c r="TMA15" s="205"/>
      <c r="TMB15" s="205"/>
      <c r="TMC15" s="205"/>
      <c r="TMD15" s="205"/>
      <c r="TME15" s="205"/>
      <c r="TMF15" s="205"/>
      <c r="TMG15" s="205"/>
      <c r="TMH15" s="205"/>
      <c r="TMI15" s="205"/>
      <c r="TMJ15" s="205"/>
      <c r="TMK15" s="205"/>
      <c r="TML15" s="205"/>
      <c r="TMM15" s="205"/>
      <c r="TMN15" s="205"/>
      <c r="TMO15" s="205"/>
      <c r="TMP15" s="205"/>
      <c r="TMQ15" s="205"/>
      <c r="TMR15" s="205"/>
      <c r="TMS15" s="205"/>
      <c r="TMT15" s="205"/>
      <c r="TMU15" s="205"/>
      <c r="TMV15" s="205"/>
      <c r="TMW15" s="205"/>
      <c r="TMX15" s="205"/>
      <c r="TMY15" s="205"/>
      <c r="TMZ15" s="205"/>
      <c r="TNA15" s="205"/>
      <c r="TNB15" s="205"/>
      <c r="TNC15" s="205"/>
      <c r="TND15" s="205"/>
      <c r="TNE15" s="205"/>
      <c r="TNF15" s="205"/>
      <c r="TNG15" s="205"/>
      <c r="TNH15" s="205"/>
      <c r="TNI15" s="205"/>
      <c r="TNJ15" s="205"/>
      <c r="TNK15" s="205"/>
      <c r="TNL15" s="205"/>
      <c r="TNM15" s="205"/>
      <c r="TNN15" s="205"/>
      <c r="TNO15" s="205"/>
      <c r="TNP15" s="205"/>
      <c r="TNQ15" s="205"/>
      <c r="TNR15" s="205"/>
      <c r="TNS15" s="205"/>
      <c r="TNT15" s="205"/>
      <c r="TNU15" s="205"/>
      <c r="TNV15" s="205"/>
      <c r="TNW15" s="205"/>
      <c r="TNX15" s="205"/>
      <c r="TNY15" s="205"/>
      <c r="TNZ15" s="205"/>
      <c r="TOA15" s="205"/>
      <c r="TOB15" s="205"/>
      <c r="TOC15" s="205"/>
      <c r="TOD15" s="205"/>
      <c r="TOE15" s="205"/>
      <c r="TOF15" s="205"/>
      <c r="TOG15" s="205"/>
      <c r="TOH15" s="205"/>
      <c r="TOI15" s="205"/>
      <c r="TOJ15" s="205"/>
      <c r="TOK15" s="205"/>
      <c r="TOL15" s="205"/>
      <c r="TOM15" s="205"/>
      <c r="TON15" s="205"/>
      <c r="TOO15" s="205"/>
      <c r="TOP15" s="205"/>
      <c r="TOQ15" s="205"/>
      <c r="TOR15" s="205"/>
      <c r="TOS15" s="205"/>
      <c r="TOT15" s="205"/>
      <c r="TOU15" s="205"/>
      <c r="TOV15" s="205"/>
      <c r="TOW15" s="205"/>
      <c r="TOX15" s="205"/>
      <c r="TOY15" s="205"/>
      <c r="TOZ15" s="205"/>
      <c r="TPA15" s="205"/>
      <c r="TPB15" s="205"/>
      <c r="TPC15" s="205"/>
      <c r="TPD15" s="205"/>
      <c r="TPE15" s="205"/>
      <c r="TPF15" s="205"/>
      <c r="TPG15" s="205"/>
      <c r="TPH15" s="205"/>
      <c r="TPI15" s="205"/>
      <c r="TPJ15" s="205"/>
      <c r="TPK15" s="205"/>
      <c r="TPL15" s="205"/>
      <c r="TPM15" s="205"/>
      <c r="TPN15" s="205"/>
      <c r="TPO15" s="205"/>
      <c r="TPP15" s="205"/>
      <c r="TPQ15" s="205"/>
      <c r="TPR15" s="205"/>
      <c r="TPS15" s="205"/>
      <c r="TPT15" s="205"/>
      <c r="TPU15" s="205"/>
      <c r="TPV15" s="205"/>
      <c r="TPW15" s="205"/>
      <c r="TPX15" s="205"/>
      <c r="TPY15" s="205"/>
      <c r="TPZ15" s="205"/>
      <c r="TQA15" s="205"/>
      <c r="TQB15" s="205"/>
      <c r="TQC15" s="205"/>
      <c r="TQD15" s="205"/>
      <c r="TQE15" s="205"/>
      <c r="TQF15" s="205"/>
      <c r="TQG15" s="205"/>
      <c r="TQH15" s="205"/>
      <c r="TQI15" s="205"/>
      <c r="TQJ15" s="205"/>
      <c r="TQK15" s="205"/>
      <c r="TQL15" s="205"/>
      <c r="TQM15" s="205"/>
      <c r="TQN15" s="205"/>
      <c r="TQO15" s="205"/>
      <c r="TQP15" s="205"/>
      <c r="TQQ15" s="205"/>
      <c r="TQR15" s="205"/>
      <c r="TQS15" s="205"/>
      <c r="TQT15" s="205"/>
      <c r="TQU15" s="205"/>
      <c r="TQV15" s="205"/>
      <c r="TQW15" s="205"/>
      <c r="TQX15" s="205"/>
      <c r="TQY15" s="205"/>
      <c r="TQZ15" s="205"/>
      <c r="TRA15" s="205"/>
      <c r="TRB15" s="205"/>
      <c r="TRC15" s="205"/>
      <c r="TRD15" s="205"/>
      <c r="TRE15" s="205"/>
      <c r="TRF15" s="205"/>
      <c r="TRG15" s="205"/>
      <c r="TRH15" s="205"/>
      <c r="TRI15" s="205"/>
      <c r="TRJ15" s="205"/>
      <c r="TRK15" s="205"/>
      <c r="TRL15" s="205"/>
      <c r="TRM15" s="205"/>
      <c r="TRN15" s="205"/>
      <c r="TRO15" s="205"/>
      <c r="TRP15" s="205"/>
      <c r="TRQ15" s="205"/>
      <c r="TRR15" s="205"/>
      <c r="TRS15" s="205"/>
      <c r="TRT15" s="205"/>
      <c r="TRU15" s="205"/>
      <c r="TRV15" s="205"/>
      <c r="TRW15" s="205"/>
      <c r="TRX15" s="205"/>
      <c r="TRY15" s="205"/>
      <c r="TRZ15" s="205"/>
      <c r="TSA15" s="205"/>
      <c r="TSB15" s="205"/>
      <c r="TSC15" s="205"/>
      <c r="TSD15" s="205"/>
      <c r="TSE15" s="205"/>
      <c r="TSF15" s="205"/>
      <c r="TSG15" s="205"/>
      <c r="TSH15" s="205"/>
      <c r="TSI15" s="205"/>
      <c r="TSJ15" s="205"/>
      <c r="TSK15" s="205"/>
      <c r="TSL15" s="205"/>
      <c r="TSM15" s="205"/>
      <c r="TSN15" s="205"/>
      <c r="TSO15" s="205"/>
      <c r="TSP15" s="205"/>
      <c r="TSQ15" s="205"/>
      <c r="TSR15" s="205"/>
      <c r="TSS15" s="205"/>
      <c r="TST15" s="205"/>
      <c r="TSU15" s="205"/>
      <c r="TSV15" s="205"/>
      <c r="TSW15" s="205"/>
      <c r="TSX15" s="205"/>
      <c r="TSY15" s="205"/>
      <c r="TSZ15" s="205"/>
      <c r="TTA15" s="205"/>
      <c r="TTB15" s="205"/>
      <c r="TTC15" s="205"/>
      <c r="TTD15" s="205"/>
      <c r="TTE15" s="205"/>
      <c r="TTF15" s="205"/>
      <c r="TTG15" s="205"/>
      <c r="TTH15" s="205"/>
      <c r="TTI15" s="205"/>
      <c r="TTJ15" s="205"/>
      <c r="TTK15" s="205"/>
      <c r="TTL15" s="205"/>
      <c r="TTM15" s="205"/>
      <c r="TTN15" s="205"/>
      <c r="TTO15" s="205"/>
      <c r="TTP15" s="205"/>
      <c r="TTQ15" s="205"/>
      <c r="TTR15" s="205"/>
      <c r="TTS15" s="205"/>
      <c r="TTT15" s="205"/>
      <c r="TTU15" s="205"/>
      <c r="TTV15" s="205"/>
      <c r="TTW15" s="205"/>
      <c r="TTX15" s="205"/>
      <c r="TTY15" s="205"/>
      <c r="TTZ15" s="205"/>
      <c r="TUA15" s="205"/>
      <c r="TUB15" s="205"/>
      <c r="TUC15" s="205"/>
      <c r="TUD15" s="205"/>
      <c r="TUE15" s="205"/>
      <c r="TUF15" s="205"/>
      <c r="TUG15" s="205"/>
      <c r="TUH15" s="205"/>
      <c r="TUI15" s="205"/>
      <c r="TUJ15" s="205"/>
      <c r="TUK15" s="205"/>
      <c r="TUL15" s="205"/>
      <c r="TUM15" s="205"/>
      <c r="TUN15" s="205"/>
      <c r="TUO15" s="205"/>
      <c r="TUP15" s="205"/>
      <c r="TUQ15" s="205"/>
      <c r="TUX15" s="205"/>
      <c r="TUY15" s="205"/>
      <c r="TUZ15" s="205"/>
      <c r="TVA15" s="205"/>
      <c r="TVB15" s="205"/>
      <c r="TVC15" s="205"/>
      <c r="TVD15" s="205"/>
      <c r="TVE15" s="205"/>
      <c r="TVF15" s="205"/>
      <c r="TVG15" s="205"/>
      <c r="TVH15" s="205"/>
      <c r="TVI15" s="205"/>
      <c r="TVJ15" s="205"/>
      <c r="TVK15" s="205"/>
      <c r="TVL15" s="205"/>
      <c r="TVM15" s="205"/>
      <c r="TVN15" s="205"/>
      <c r="TVO15" s="205"/>
      <c r="TVP15" s="205"/>
      <c r="TVQ15" s="205"/>
      <c r="TVR15" s="205"/>
      <c r="TVS15" s="205"/>
      <c r="TVT15" s="205"/>
      <c r="TVU15" s="205"/>
      <c r="TVV15" s="205"/>
      <c r="TVW15" s="205"/>
      <c r="TVX15" s="205"/>
      <c r="TVY15" s="205"/>
      <c r="TVZ15" s="205"/>
      <c r="TWA15" s="205"/>
      <c r="TWB15" s="205"/>
      <c r="TWC15" s="205"/>
      <c r="TWD15" s="205"/>
      <c r="TWE15" s="205"/>
      <c r="TWF15" s="205"/>
      <c r="TWG15" s="205"/>
      <c r="TWH15" s="205"/>
      <c r="TWI15" s="205"/>
      <c r="TWJ15" s="205"/>
      <c r="TWK15" s="205"/>
      <c r="TWL15" s="205"/>
      <c r="TWM15" s="205"/>
      <c r="TWN15" s="205"/>
      <c r="TWO15" s="205"/>
      <c r="TWP15" s="205"/>
      <c r="TWQ15" s="205"/>
      <c r="TWR15" s="205"/>
      <c r="TWS15" s="205"/>
      <c r="TWT15" s="205"/>
      <c r="TWU15" s="205"/>
      <c r="TWV15" s="205"/>
      <c r="TWW15" s="205"/>
      <c r="TWX15" s="205"/>
      <c r="TWY15" s="205"/>
      <c r="TWZ15" s="205"/>
      <c r="TXA15" s="205"/>
      <c r="TXB15" s="205"/>
      <c r="TXC15" s="205"/>
      <c r="TXD15" s="205"/>
      <c r="TXE15" s="205"/>
      <c r="TXF15" s="205"/>
      <c r="TXG15" s="205"/>
      <c r="TXH15" s="205"/>
      <c r="TXI15" s="205"/>
      <c r="TXJ15" s="205"/>
      <c r="TXK15" s="205"/>
      <c r="TXL15" s="205"/>
      <c r="TXM15" s="205"/>
      <c r="TXN15" s="205"/>
      <c r="TXO15" s="205"/>
      <c r="TXP15" s="205"/>
      <c r="TXQ15" s="205"/>
      <c r="TXR15" s="205"/>
      <c r="TXS15" s="205"/>
      <c r="TXT15" s="205"/>
      <c r="TXU15" s="205"/>
      <c r="TXV15" s="205"/>
      <c r="TXW15" s="205"/>
      <c r="TXX15" s="205"/>
      <c r="TXY15" s="205"/>
      <c r="TXZ15" s="205"/>
      <c r="TYA15" s="205"/>
      <c r="TYB15" s="205"/>
      <c r="TYC15" s="205"/>
      <c r="TYD15" s="205"/>
      <c r="TYE15" s="205"/>
      <c r="TYF15" s="205"/>
      <c r="TYG15" s="205"/>
      <c r="TYH15" s="205"/>
      <c r="TYI15" s="205"/>
      <c r="TYJ15" s="205"/>
      <c r="TYK15" s="205"/>
      <c r="TYL15" s="205"/>
      <c r="TYM15" s="205"/>
      <c r="TYN15" s="205"/>
      <c r="TYO15" s="205"/>
      <c r="TYP15" s="205"/>
      <c r="TYQ15" s="205"/>
      <c r="TYR15" s="205"/>
      <c r="TYS15" s="205"/>
      <c r="TYT15" s="205"/>
      <c r="TYU15" s="205"/>
      <c r="TYV15" s="205"/>
      <c r="TYW15" s="205"/>
      <c r="TYX15" s="205"/>
      <c r="TYY15" s="205"/>
      <c r="TYZ15" s="205"/>
      <c r="TZA15" s="205"/>
      <c r="TZB15" s="205"/>
      <c r="TZC15" s="205"/>
      <c r="TZD15" s="205"/>
      <c r="TZE15" s="205"/>
      <c r="TZF15" s="205"/>
      <c r="TZG15" s="205"/>
      <c r="TZH15" s="205"/>
      <c r="TZI15" s="205"/>
      <c r="TZJ15" s="205"/>
      <c r="TZK15" s="205"/>
      <c r="TZL15" s="205"/>
      <c r="TZM15" s="205"/>
      <c r="TZN15" s="205"/>
      <c r="TZO15" s="205"/>
      <c r="TZP15" s="205"/>
      <c r="TZQ15" s="205"/>
      <c r="TZR15" s="205"/>
      <c r="TZS15" s="205"/>
      <c r="TZT15" s="205"/>
      <c r="TZU15" s="205"/>
      <c r="TZV15" s="205"/>
      <c r="TZW15" s="205"/>
      <c r="TZX15" s="205"/>
      <c r="TZY15" s="205"/>
      <c r="TZZ15" s="205"/>
      <c r="UAA15" s="205"/>
      <c r="UAB15" s="205"/>
      <c r="UAC15" s="205"/>
      <c r="UAD15" s="205"/>
      <c r="UAE15" s="205"/>
      <c r="UAF15" s="205"/>
      <c r="UAG15" s="205"/>
      <c r="UAH15" s="205"/>
      <c r="UAI15" s="205"/>
      <c r="UAJ15" s="205"/>
      <c r="UAK15" s="205"/>
      <c r="UAL15" s="205"/>
      <c r="UAM15" s="205"/>
      <c r="UAN15" s="205"/>
      <c r="UAO15" s="205"/>
      <c r="UAP15" s="205"/>
      <c r="UAQ15" s="205"/>
      <c r="UAR15" s="205"/>
      <c r="UAS15" s="205"/>
      <c r="UAT15" s="205"/>
      <c r="UAU15" s="205"/>
      <c r="UAV15" s="205"/>
      <c r="UAW15" s="205"/>
      <c r="UAX15" s="205"/>
      <c r="UAY15" s="205"/>
      <c r="UAZ15" s="205"/>
      <c r="UBA15" s="205"/>
      <c r="UBB15" s="205"/>
      <c r="UBC15" s="205"/>
      <c r="UBD15" s="205"/>
      <c r="UBE15" s="205"/>
      <c r="UBF15" s="205"/>
      <c r="UBG15" s="205"/>
      <c r="UBH15" s="205"/>
      <c r="UBI15" s="205"/>
      <c r="UBJ15" s="205"/>
      <c r="UBK15" s="205"/>
      <c r="UBL15" s="205"/>
      <c r="UBM15" s="205"/>
      <c r="UBN15" s="205"/>
      <c r="UBO15" s="205"/>
      <c r="UBP15" s="205"/>
      <c r="UBQ15" s="205"/>
      <c r="UBR15" s="205"/>
      <c r="UBS15" s="205"/>
      <c r="UBT15" s="205"/>
      <c r="UBU15" s="205"/>
      <c r="UBV15" s="205"/>
      <c r="UBW15" s="205"/>
      <c r="UBX15" s="205"/>
      <c r="UBY15" s="205"/>
      <c r="UBZ15" s="205"/>
      <c r="UCA15" s="205"/>
      <c r="UCB15" s="205"/>
      <c r="UCC15" s="205"/>
      <c r="UCD15" s="205"/>
      <c r="UCE15" s="205"/>
      <c r="UCF15" s="205"/>
      <c r="UCG15" s="205"/>
      <c r="UCH15" s="205"/>
      <c r="UCI15" s="205"/>
      <c r="UCJ15" s="205"/>
      <c r="UCK15" s="205"/>
      <c r="UCL15" s="205"/>
      <c r="UCM15" s="205"/>
      <c r="UCN15" s="205"/>
      <c r="UCO15" s="205"/>
      <c r="UCP15" s="205"/>
      <c r="UCQ15" s="205"/>
      <c r="UCR15" s="205"/>
      <c r="UCS15" s="205"/>
      <c r="UCT15" s="205"/>
      <c r="UCU15" s="205"/>
      <c r="UCV15" s="205"/>
      <c r="UCW15" s="205"/>
      <c r="UCX15" s="205"/>
      <c r="UCY15" s="205"/>
      <c r="UCZ15" s="205"/>
      <c r="UDA15" s="205"/>
      <c r="UDB15" s="205"/>
      <c r="UDC15" s="205"/>
      <c r="UDD15" s="205"/>
      <c r="UDE15" s="205"/>
      <c r="UDF15" s="205"/>
      <c r="UDG15" s="205"/>
      <c r="UDH15" s="205"/>
      <c r="UDI15" s="205"/>
      <c r="UDJ15" s="205"/>
      <c r="UDK15" s="205"/>
      <c r="UDL15" s="205"/>
      <c r="UDM15" s="205"/>
      <c r="UDN15" s="205"/>
      <c r="UDO15" s="205"/>
      <c r="UDP15" s="205"/>
      <c r="UDQ15" s="205"/>
      <c r="UDR15" s="205"/>
      <c r="UDS15" s="205"/>
      <c r="UDT15" s="205"/>
      <c r="UDU15" s="205"/>
      <c r="UDV15" s="205"/>
      <c r="UDW15" s="205"/>
      <c r="UDX15" s="205"/>
      <c r="UDY15" s="205"/>
      <c r="UDZ15" s="205"/>
      <c r="UEA15" s="205"/>
      <c r="UEB15" s="205"/>
      <c r="UEC15" s="205"/>
      <c r="UED15" s="205"/>
      <c r="UEE15" s="205"/>
      <c r="UEF15" s="205"/>
      <c r="UEG15" s="205"/>
      <c r="UEH15" s="205"/>
      <c r="UEI15" s="205"/>
      <c r="UEJ15" s="205"/>
      <c r="UEK15" s="205"/>
      <c r="UEL15" s="205"/>
      <c r="UEM15" s="205"/>
      <c r="UET15" s="205"/>
      <c r="UEU15" s="205"/>
      <c r="UEV15" s="205"/>
      <c r="UEW15" s="205"/>
      <c r="UEX15" s="205"/>
      <c r="UEY15" s="205"/>
      <c r="UEZ15" s="205"/>
      <c r="UFA15" s="205"/>
      <c r="UFB15" s="205"/>
      <c r="UFC15" s="205"/>
      <c r="UFD15" s="205"/>
      <c r="UFE15" s="205"/>
      <c r="UFF15" s="205"/>
      <c r="UFG15" s="205"/>
      <c r="UFH15" s="205"/>
      <c r="UFI15" s="205"/>
      <c r="UFJ15" s="205"/>
      <c r="UFK15" s="205"/>
      <c r="UFL15" s="205"/>
      <c r="UFM15" s="205"/>
      <c r="UFN15" s="205"/>
      <c r="UFO15" s="205"/>
      <c r="UFP15" s="205"/>
      <c r="UFQ15" s="205"/>
      <c r="UFR15" s="205"/>
      <c r="UFS15" s="205"/>
      <c r="UFT15" s="205"/>
      <c r="UFU15" s="205"/>
      <c r="UFV15" s="205"/>
      <c r="UFW15" s="205"/>
      <c r="UFX15" s="205"/>
      <c r="UFY15" s="205"/>
      <c r="UFZ15" s="205"/>
      <c r="UGA15" s="205"/>
      <c r="UGB15" s="205"/>
      <c r="UGC15" s="205"/>
      <c r="UGD15" s="205"/>
      <c r="UGE15" s="205"/>
      <c r="UGF15" s="205"/>
      <c r="UGG15" s="205"/>
      <c r="UGH15" s="205"/>
      <c r="UGI15" s="205"/>
      <c r="UGJ15" s="205"/>
      <c r="UGK15" s="205"/>
      <c r="UGL15" s="205"/>
      <c r="UGM15" s="205"/>
      <c r="UGN15" s="205"/>
      <c r="UGO15" s="205"/>
      <c r="UGP15" s="205"/>
      <c r="UGQ15" s="205"/>
      <c r="UGR15" s="205"/>
      <c r="UGS15" s="205"/>
      <c r="UGT15" s="205"/>
      <c r="UGU15" s="205"/>
      <c r="UGV15" s="205"/>
      <c r="UGW15" s="205"/>
      <c r="UGX15" s="205"/>
      <c r="UGY15" s="205"/>
      <c r="UGZ15" s="205"/>
      <c r="UHA15" s="205"/>
      <c r="UHB15" s="205"/>
      <c r="UHC15" s="205"/>
      <c r="UHD15" s="205"/>
      <c r="UHE15" s="205"/>
      <c r="UHF15" s="205"/>
      <c r="UHG15" s="205"/>
      <c r="UHH15" s="205"/>
      <c r="UHI15" s="205"/>
      <c r="UHJ15" s="205"/>
      <c r="UHK15" s="205"/>
      <c r="UHL15" s="205"/>
      <c r="UHM15" s="205"/>
      <c r="UHN15" s="205"/>
      <c r="UHO15" s="205"/>
      <c r="UHP15" s="205"/>
      <c r="UHQ15" s="205"/>
      <c r="UHR15" s="205"/>
      <c r="UHS15" s="205"/>
      <c r="UHT15" s="205"/>
      <c r="UHU15" s="205"/>
      <c r="UHV15" s="205"/>
      <c r="UHW15" s="205"/>
      <c r="UHX15" s="205"/>
      <c r="UHY15" s="205"/>
      <c r="UHZ15" s="205"/>
      <c r="UIA15" s="205"/>
      <c r="UIB15" s="205"/>
      <c r="UIC15" s="205"/>
      <c r="UID15" s="205"/>
      <c r="UIE15" s="205"/>
      <c r="UIF15" s="205"/>
      <c r="UIG15" s="205"/>
      <c r="UIH15" s="205"/>
      <c r="UII15" s="205"/>
      <c r="UIJ15" s="205"/>
      <c r="UIK15" s="205"/>
      <c r="UIL15" s="205"/>
      <c r="UIM15" s="205"/>
      <c r="UIN15" s="205"/>
      <c r="UIO15" s="205"/>
      <c r="UIP15" s="205"/>
      <c r="UIQ15" s="205"/>
      <c r="UIR15" s="205"/>
      <c r="UIS15" s="205"/>
      <c r="UIT15" s="205"/>
      <c r="UIU15" s="205"/>
      <c r="UIV15" s="205"/>
      <c r="UIW15" s="205"/>
      <c r="UIX15" s="205"/>
      <c r="UIY15" s="205"/>
      <c r="UIZ15" s="205"/>
      <c r="UJA15" s="205"/>
      <c r="UJB15" s="205"/>
      <c r="UJC15" s="205"/>
      <c r="UJD15" s="205"/>
      <c r="UJE15" s="205"/>
      <c r="UJF15" s="205"/>
      <c r="UJG15" s="205"/>
      <c r="UJH15" s="205"/>
      <c r="UJI15" s="205"/>
      <c r="UJJ15" s="205"/>
      <c r="UJK15" s="205"/>
      <c r="UJL15" s="205"/>
      <c r="UJM15" s="205"/>
      <c r="UJN15" s="205"/>
      <c r="UJO15" s="205"/>
      <c r="UJP15" s="205"/>
      <c r="UJQ15" s="205"/>
      <c r="UJR15" s="205"/>
      <c r="UJS15" s="205"/>
      <c r="UJT15" s="205"/>
      <c r="UJU15" s="205"/>
      <c r="UJV15" s="205"/>
      <c r="UJW15" s="205"/>
      <c r="UJX15" s="205"/>
      <c r="UJY15" s="205"/>
      <c r="UJZ15" s="205"/>
      <c r="UKA15" s="205"/>
      <c r="UKB15" s="205"/>
      <c r="UKC15" s="205"/>
      <c r="UKD15" s="205"/>
      <c r="UKE15" s="205"/>
      <c r="UKF15" s="205"/>
      <c r="UKG15" s="205"/>
      <c r="UKH15" s="205"/>
      <c r="UKI15" s="205"/>
      <c r="UKJ15" s="205"/>
      <c r="UKK15" s="205"/>
      <c r="UKL15" s="205"/>
      <c r="UKM15" s="205"/>
      <c r="UKN15" s="205"/>
      <c r="UKO15" s="205"/>
      <c r="UKP15" s="205"/>
      <c r="UKQ15" s="205"/>
      <c r="UKR15" s="205"/>
      <c r="UKS15" s="205"/>
      <c r="UKT15" s="205"/>
      <c r="UKU15" s="205"/>
      <c r="UKV15" s="205"/>
      <c r="UKW15" s="205"/>
      <c r="UKX15" s="205"/>
      <c r="UKY15" s="205"/>
      <c r="UKZ15" s="205"/>
      <c r="ULA15" s="205"/>
      <c r="ULB15" s="205"/>
      <c r="ULC15" s="205"/>
      <c r="ULD15" s="205"/>
      <c r="ULE15" s="205"/>
      <c r="ULF15" s="205"/>
      <c r="ULG15" s="205"/>
      <c r="ULH15" s="205"/>
      <c r="ULI15" s="205"/>
      <c r="ULJ15" s="205"/>
      <c r="ULK15" s="205"/>
      <c r="ULL15" s="205"/>
      <c r="ULM15" s="205"/>
      <c r="ULN15" s="205"/>
      <c r="ULO15" s="205"/>
      <c r="ULP15" s="205"/>
      <c r="ULQ15" s="205"/>
      <c r="ULR15" s="205"/>
      <c r="ULS15" s="205"/>
      <c r="ULT15" s="205"/>
      <c r="ULU15" s="205"/>
      <c r="ULV15" s="205"/>
      <c r="ULW15" s="205"/>
      <c r="ULX15" s="205"/>
      <c r="ULY15" s="205"/>
      <c r="ULZ15" s="205"/>
      <c r="UMA15" s="205"/>
      <c r="UMB15" s="205"/>
      <c r="UMC15" s="205"/>
      <c r="UMD15" s="205"/>
      <c r="UME15" s="205"/>
      <c r="UMF15" s="205"/>
      <c r="UMG15" s="205"/>
      <c r="UMH15" s="205"/>
      <c r="UMI15" s="205"/>
      <c r="UMJ15" s="205"/>
      <c r="UMK15" s="205"/>
      <c r="UML15" s="205"/>
      <c r="UMM15" s="205"/>
      <c r="UMN15" s="205"/>
      <c r="UMO15" s="205"/>
      <c r="UMP15" s="205"/>
      <c r="UMQ15" s="205"/>
      <c r="UMR15" s="205"/>
      <c r="UMS15" s="205"/>
      <c r="UMT15" s="205"/>
      <c r="UMU15" s="205"/>
      <c r="UMV15" s="205"/>
      <c r="UMW15" s="205"/>
      <c r="UMX15" s="205"/>
      <c r="UMY15" s="205"/>
      <c r="UMZ15" s="205"/>
      <c r="UNA15" s="205"/>
      <c r="UNB15" s="205"/>
      <c r="UNC15" s="205"/>
      <c r="UND15" s="205"/>
      <c r="UNE15" s="205"/>
      <c r="UNF15" s="205"/>
      <c r="UNG15" s="205"/>
      <c r="UNH15" s="205"/>
      <c r="UNI15" s="205"/>
      <c r="UNJ15" s="205"/>
      <c r="UNK15" s="205"/>
      <c r="UNL15" s="205"/>
      <c r="UNM15" s="205"/>
      <c r="UNN15" s="205"/>
      <c r="UNO15" s="205"/>
      <c r="UNP15" s="205"/>
      <c r="UNQ15" s="205"/>
      <c r="UNR15" s="205"/>
      <c r="UNS15" s="205"/>
      <c r="UNT15" s="205"/>
      <c r="UNU15" s="205"/>
      <c r="UNV15" s="205"/>
      <c r="UNW15" s="205"/>
      <c r="UNX15" s="205"/>
      <c r="UNY15" s="205"/>
      <c r="UNZ15" s="205"/>
      <c r="UOA15" s="205"/>
      <c r="UOB15" s="205"/>
      <c r="UOC15" s="205"/>
      <c r="UOD15" s="205"/>
      <c r="UOE15" s="205"/>
      <c r="UOF15" s="205"/>
      <c r="UOG15" s="205"/>
      <c r="UOH15" s="205"/>
      <c r="UOI15" s="205"/>
      <c r="UOP15" s="205"/>
      <c r="UOQ15" s="205"/>
      <c r="UOR15" s="205"/>
      <c r="UOS15" s="205"/>
      <c r="UOT15" s="205"/>
      <c r="UOU15" s="205"/>
      <c r="UOV15" s="205"/>
      <c r="UOW15" s="205"/>
      <c r="UOX15" s="205"/>
      <c r="UOY15" s="205"/>
      <c r="UOZ15" s="205"/>
      <c r="UPA15" s="205"/>
      <c r="UPB15" s="205"/>
      <c r="UPC15" s="205"/>
      <c r="UPD15" s="205"/>
      <c r="UPE15" s="205"/>
      <c r="UPF15" s="205"/>
      <c r="UPG15" s="205"/>
      <c r="UPH15" s="205"/>
      <c r="UPI15" s="205"/>
      <c r="UPJ15" s="205"/>
      <c r="UPK15" s="205"/>
      <c r="UPL15" s="205"/>
      <c r="UPM15" s="205"/>
      <c r="UPN15" s="205"/>
      <c r="UPO15" s="205"/>
      <c r="UPP15" s="205"/>
      <c r="UPQ15" s="205"/>
      <c r="UPR15" s="205"/>
      <c r="UPS15" s="205"/>
      <c r="UPT15" s="205"/>
      <c r="UPU15" s="205"/>
      <c r="UPV15" s="205"/>
      <c r="UPW15" s="205"/>
      <c r="UPX15" s="205"/>
      <c r="UPY15" s="205"/>
      <c r="UPZ15" s="205"/>
      <c r="UQA15" s="205"/>
      <c r="UQB15" s="205"/>
      <c r="UQC15" s="205"/>
      <c r="UQD15" s="205"/>
      <c r="UQE15" s="205"/>
      <c r="UQF15" s="205"/>
      <c r="UQG15" s="205"/>
      <c r="UQH15" s="205"/>
      <c r="UQI15" s="205"/>
      <c r="UQJ15" s="205"/>
      <c r="UQK15" s="205"/>
      <c r="UQL15" s="205"/>
      <c r="UQM15" s="205"/>
      <c r="UQN15" s="205"/>
      <c r="UQO15" s="205"/>
      <c r="UQP15" s="205"/>
      <c r="UQQ15" s="205"/>
      <c r="UQR15" s="205"/>
      <c r="UQS15" s="205"/>
      <c r="UQT15" s="205"/>
      <c r="UQU15" s="205"/>
      <c r="UQV15" s="205"/>
      <c r="UQW15" s="205"/>
      <c r="UQX15" s="205"/>
      <c r="UQY15" s="205"/>
      <c r="UQZ15" s="205"/>
      <c r="URA15" s="205"/>
      <c r="URB15" s="205"/>
      <c r="URC15" s="205"/>
      <c r="URD15" s="205"/>
      <c r="URE15" s="205"/>
      <c r="URF15" s="205"/>
      <c r="URG15" s="205"/>
      <c r="URH15" s="205"/>
      <c r="URI15" s="205"/>
      <c r="URJ15" s="205"/>
      <c r="URK15" s="205"/>
      <c r="URL15" s="205"/>
      <c r="URM15" s="205"/>
      <c r="URN15" s="205"/>
      <c r="URO15" s="205"/>
      <c r="URP15" s="205"/>
      <c r="URQ15" s="205"/>
      <c r="URR15" s="205"/>
      <c r="URS15" s="205"/>
      <c r="URT15" s="205"/>
      <c r="URU15" s="205"/>
      <c r="URV15" s="205"/>
      <c r="URW15" s="205"/>
      <c r="URX15" s="205"/>
      <c r="URY15" s="205"/>
      <c r="URZ15" s="205"/>
      <c r="USA15" s="205"/>
      <c r="USB15" s="205"/>
      <c r="USC15" s="205"/>
      <c r="USD15" s="205"/>
      <c r="USE15" s="205"/>
      <c r="USF15" s="205"/>
      <c r="USG15" s="205"/>
      <c r="USH15" s="205"/>
      <c r="USI15" s="205"/>
      <c r="USJ15" s="205"/>
      <c r="USK15" s="205"/>
      <c r="USL15" s="205"/>
      <c r="USM15" s="205"/>
      <c r="USN15" s="205"/>
      <c r="USO15" s="205"/>
      <c r="USP15" s="205"/>
      <c r="USQ15" s="205"/>
      <c r="USR15" s="205"/>
      <c r="USS15" s="205"/>
      <c r="UST15" s="205"/>
      <c r="USU15" s="205"/>
      <c r="USV15" s="205"/>
      <c r="USW15" s="205"/>
      <c r="USX15" s="205"/>
      <c r="USY15" s="205"/>
      <c r="USZ15" s="205"/>
      <c r="UTA15" s="205"/>
      <c r="UTB15" s="205"/>
      <c r="UTC15" s="205"/>
      <c r="UTD15" s="205"/>
      <c r="UTE15" s="205"/>
      <c r="UTF15" s="205"/>
      <c r="UTG15" s="205"/>
      <c r="UTH15" s="205"/>
      <c r="UTI15" s="205"/>
      <c r="UTJ15" s="205"/>
      <c r="UTK15" s="205"/>
      <c r="UTL15" s="205"/>
      <c r="UTM15" s="205"/>
      <c r="UTN15" s="205"/>
      <c r="UTO15" s="205"/>
      <c r="UTP15" s="205"/>
      <c r="UTQ15" s="205"/>
      <c r="UTR15" s="205"/>
      <c r="UTS15" s="205"/>
      <c r="UTT15" s="205"/>
      <c r="UTU15" s="205"/>
      <c r="UTV15" s="205"/>
      <c r="UTW15" s="205"/>
      <c r="UTX15" s="205"/>
      <c r="UTY15" s="205"/>
      <c r="UTZ15" s="205"/>
      <c r="UUA15" s="205"/>
      <c r="UUB15" s="205"/>
      <c r="UUC15" s="205"/>
      <c r="UUD15" s="205"/>
      <c r="UUE15" s="205"/>
      <c r="UUF15" s="205"/>
      <c r="UUG15" s="205"/>
      <c r="UUH15" s="205"/>
      <c r="UUI15" s="205"/>
      <c r="UUJ15" s="205"/>
      <c r="UUK15" s="205"/>
      <c r="UUL15" s="205"/>
      <c r="UUM15" s="205"/>
      <c r="UUN15" s="205"/>
      <c r="UUO15" s="205"/>
      <c r="UUP15" s="205"/>
      <c r="UUQ15" s="205"/>
      <c r="UUR15" s="205"/>
      <c r="UUS15" s="205"/>
      <c r="UUT15" s="205"/>
      <c r="UUU15" s="205"/>
      <c r="UUV15" s="205"/>
      <c r="UUW15" s="205"/>
      <c r="UUX15" s="205"/>
      <c r="UUY15" s="205"/>
      <c r="UUZ15" s="205"/>
      <c r="UVA15" s="205"/>
      <c r="UVB15" s="205"/>
      <c r="UVC15" s="205"/>
      <c r="UVD15" s="205"/>
      <c r="UVE15" s="205"/>
      <c r="UVF15" s="205"/>
      <c r="UVG15" s="205"/>
      <c r="UVH15" s="205"/>
      <c r="UVI15" s="205"/>
      <c r="UVJ15" s="205"/>
      <c r="UVK15" s="205"/>
      <c r="UVL15" s="205"/>
      <c r="UVM15" s="205"/>
      <c r="UVN15" s="205"/>
      <c r="UVO15" s="205"/>
      <c r="UVP15" s="205"/>
      <c r="UVQ15" s="205"/>
      <c r="UVR15" s="205"/>
      <c r="UVS15" s="205"/>
      <c r="UVT15" s="205"/>
      <c r="UVU15" s="205"/>
      <c r="UVV15" s="205"/>
      <c r="UVW15" s="205"/>
      <c r="UVX15" s="205"/>
      <c r="UVY15" s="205"/>
      <c r="UVZ15" s="205"/>
      <c r="UWA15" s="205"/>
      <c r="UWB15" s="205"/>
      <c r="UWC15" s="205"/>
      <c r="UWD15" s="205"/>
      <c r="UWE15" s="205"/>
      <c r="UWF15" s="205"/>
      <c r="UWG15" s="205"/>
      <c r="UWH15" s="205"/>
      <c r="UWI15" s="205"/>
      <c r="UWJ15" s="205"/>
      <c r="UWK15" s="205"/>
      <c r="UWL15" s="205"/>
      <c r="UWM15" s="205"/>
      <c r="UWN15" s="205"/>
      <c r="UWO15" s="205"/>
      <c r="UWP15" s="205"/>
      <c r="UWQ15" s="205"/>
      <c r="UWR15" s="205"/>
      <c r="UWS15" s="205"/>
      <c r="UWT15" s="205"/>
      <c r="UWU15" s="205"/>
      <c r="UWV15" s="205"/>
      <c r="UWW15" s="205"/>
      <c r="UWX15" s="205"/>
      <c r="UWY15" s="205"/>
      <c r="UWZ15" s="205"/>
      <c r="UXA15" s="205"/>
      <c r="UXB15" s="205"/>
      <c r="UXC15" s="205"/>
      <c r="UXD15" s="205"/>
      <c r="UXE15" s="205"/>
      <c r="UXF15" s="205"/>
      <c r="UXG15" s="205"/>
      <c r="UXH15" s="205"/>
      <c r="UXI15" s="205"/>
      <c r="UXJ15" s="205"/>
      <c r="UXK15" s="205"/>
      <c r="UXL15" s="205"/>
      <c r="UXM15" s="205"/>
      <c r="UXN15" s="205"/>
      <c r="UXO15" s="205"/>
      <c r="UXP15" s="205"/>
      <c r="UXQ15" s="205"/>
      <c r="UXR15" s="205"/>
      <c r="UXS15" s="205"/>
      <c r="UXT15" s="205"/>
      <c r="UXU15" s="205"/>
      <c r="UXV15" s="205"/>
      <c r="UXW15" s="205"/>
      <c r="UXX15" s="205"/>
      <c r="UXY15" s="205"/>
      <c r="UXZ15" s="205"/>
      <c r="UYA15" s="205"/>
      <c r="UYB15" s="205"/>
      <c r="UYC15" s="205"/>
      <c r="UYD15" s="205"/>
      <c r="UYE15" s="205"/>
      <c r="UYL15" s="205"/>
      <c r="UYM15" s="205"/>
      <c r="UYN15" s="205"/>
      <c r="UYO15" s="205"/>
      <c r="UYP15" s="205"/>
      <c r="UYQ15" s="205"/>
      <c r="UYR15" s="205"/>
      <c r="UYS15" s="205"/>
      <c r="UYT15" s="205"/>
      <c r="UYU15" s="205"/>
      <c r="UYV15" s="205"/>
      <c r="UYW15" s="205"/>
      <c r="UYX15" s="205"/>
      <c r="UYY15" s="205"/>
      <c r="UYZ15" s="205"/>
      <c r="UZA15" s="205"/>
      <c r="UZB15" s="205"/>
      <c r="UZC15" s="205"/>
      <c r="UZD15" s="205"/>
      <c r="UZE15" s="205"/>
      <c r="UZF15" s="205"/>
      <c r="UZG15" s="205"/>
      <c r="UZH15" s="205"/>
      <c r="UZI15" s="205"/>
      <c r="UZJ15" s="205"/>
      <c r="UZK15" s="205"/>
      <c r="UZL15" s="205"/>
      <c r="UZM15" s="205"/>
      <c r="UZN15" s="205"/>
      <c r="UZO15" s="205"/>
      <c r="UZP15" s="205"/>
      <c r="UZQ15" s="205"/>
      <c r="UZR15" s="205"/>
      <c r="UZS15" s="205"/>
      <c r="UZT15" s="205"/>
      <c r="UZU15" s="205"/>
      <c r="UZV15" s="205"/>
      <c r="UZW15" s="205"/>
      <c r="UZX15" s="205"/>
      <c r="UZY15" s="205"/>
      <c r="UZZ15" s="205"/>
      <c r="VAA15" s="205"/>
      <c r="VAB15" s="205"/>
      <c r="VAC15" s="205"/>
      <c r="VAD15" s="205"/>
      <c r="VAE15" s="205"/>
      <c r="VAF15" s="205"/>
      <c r="VAG15" s="205"/>
      <c r="VAH15" s="205"/>
      <c r="VAI15" s="205"/>
      <c r="VAJ15" s="205"/>
      <c r="VAK15" s="205"/>
      <c r="VAL15" s="205"/>
      <c r="VAM15" s="205"/>
      <c r="VAN15" s="205"/>
      <c r="VAO15" s="205"/>
      <c r="VAP15" s="205"/>
      <c r="VAQ15" s="205"/>
      <c r="VAR15" s="205"/>
      <c r="VAS15" s="205"/>
      <c r="VAT15" s="205"/>
      <c r="VAU15" s="205"/>
      <c r="VAV15" s="205"/>
      <c r="VAW15" s="205"/>
      <c r="VAX15" s="205"/>
      <c r="VAY15" s="205"/>
      <c r="VAZ15" s="205"/>
      <c r="VBA15" s="205"/>
      <c r="VBB15" s="205"/>
      <c r="VBC15" s="205"/>
      <c r="VBD15" s="205"/>
      <c r="VBE15" s="205"/>
      <c r="VBF15" s="205"/>
      <c r="VBG15" s="205"/>
      <c r="VBH15" s="205"/>
      <c r="VBI15" s="205"/>
      <c r="VBJ15" s="205"/>
      <c r="VBK15" s="205"/>
      <c r="VBL15" s="205"/>
      <c r="VBM15" s="205"/>
      <c r="VBN15" s="205"/>
      <c r="VBO15" s="205"/>
      <c r="VBP15" s="205"/>
      <c r="VBQ15" s="205"/>
      <c r="VBR15" s="205"/>
      <c r="VBS15" s="205"/>
      <c r="VBT15" s="205"/>
      <c r="VBU15" s="205"/>
      <c r="VBV15" s="205"/>
      <c r="VBW15" s="205"/>
      <c r="VBX15" s="205"/>
      <c r="VBY15" s="205"/>
      <c r="VBZ15" s="205"/>
      <c r="VCA15" s="205"/>
      <c r="VCB15" s="205"/>
      <c r="VCC15" s="205"/>
      <c r="VCD15" s="205"/>
      <c r="VCE15" s="205"/>
      <c r="VCF15" s="205"/>
      <c r="VCG15" s="205"/>
      <c r="VCH15" s="205"/>
      <c r="VCI15" s="205"/>
      <c r="VCJ15" s="205"/>
      <c r="VCK15" s="205"/>
      <c r="VCL15" s="205"/>
      <c r="VCM15" s="205"/>
      <c r="VCN15" s="205"/>
      <c r="VCO15" s="205"/>
      <c r="VCP15" s="205"/>
      <c r="VCQ15" s="205"/>
      <c r="VCR15" s="205"/>
      <c r="VCS15" s="205"/>
      <c r="VCT15" s="205"/>
      <c r="VCU15" s="205"/>
      <c r="VCV15" s="205"/>
      <c r="VCW15" s="205"/>
      <c r="VCX15" s="205"/>
      <c r="VCY15" s="205"/>
      <c r="VCZ15" s="205"/>
      <c r="VDA15" s="205"/>
      <c r="VDB15" s="205"/>
      <c r="VDC15" s="205"/>
      <c r="VDD15" s="205"/>
      <c r="VDE15" s="205"/>
      <c r="VDF15" s="205"/>
      <c r="VDG15" s="205"/>
      <c r="VDH15" s="205"/>
      <c r="VDI15" s="205"/>
      <c r="VDJ15" s="205"/>
      <c r="VDK15" s="205"/>
      <c r="VDL15" s="205"/>
      <c r="VDM15" s="205"/>
      <c r="VDN15" s="205"/>
      <c r="VDO15" s="205"/>
      <c r="VDP15" s="205"/>
      <c r="VDQ15" s="205"/>
      <c r="VDR15" s="205"/>
      <c r="VDS15" s="205"/>
      <c r="VDT15" s="205"/>
      <c r="VDU15" s="205"/>
      <c r="VDV15" s="205"/>
      <c r="VDW15" s="205"/>
      <c r="VDX15" s="205"/>
      <c r="VDY15" s="205"/>
      <c r="VDZ15" s="205"/>
      <c r="VEA15" s="205"/>
      <c r="VEB15" s="205"/>
      <c r="VEC15" s="205"/>
      <c r="VED15" s="205"/>
      <c r="VEE15" s="205"/>
      <c r="VEF15" s="205"/>
      <c r="VEG15" s="205"/>
      <c r="VEH15" s="205"/>
      <c r="VEI15" s="205"/>
      <c r="VEJ15" s="205"/>
      <c r="VEK15" s="205"/>
      <c r="VEL15" s="205"/>
      <c r="VEM15" s="205"/>
      <c r="VEN15" s="205"/>
      <c r="VEO15" s="205"/>
      <c r="VEP15" s="205"/>
      <c r="VEQ15" s="205"/>
      <c r="VER15" s="205"/>
      <c r="VES15" s="205"/>
      <c r="VET15" s="205"/>
      <c r="VEU15" s="205"/>
      <c r="VEV15" s="205"/>
      <c r="VEW15" s="205"/>
      <c r="VEX15" s="205"/>
      <c r="VEY15" s="205"/>
      <c r="VEZ15" s="205"/>
      <c r="VFA15" s="205"/>
      <c r="VFB15" s="205"/>
      <c r="VFC15" s="205"/>
      <c r="VFD15" s="205"/>
      <c r="VFE15" s="205"/>
      <c r="VFF15" s="205"/>
      <c r="VFG15" s="205"/>
      <c r="VFH15" s="205"/>
      <c r="VFI15" s="205"/>
      <c r="VFJ15" s="205"/>
      <c r="VFK15" s="205"/>
      <c r="VFL15" s="205"/>
      <c r="VFM15" s="205"/>
      <c r="VFN15" s="205"/>
      <c r="VFO15" s="205"/>
      <c r="VFP15" s="205"/>
      <c r="VFQ15" s="205"/>
      <c r="VFR15" s="205"/>
      <c r="VFS15" s="205"/>
      <c r="VFT15" s="205"/>
      <c r="VFU15" s="205"/>
      <c r="VFV15" s="205"/>
      <c r="VFW15" s="205"/>
      <c r="VFX15" s="205"/>
      <c r="VFY15" s="205"/>
      <c r="VFZ15" s="205"/>
      <c r="VGA15" s="205"/>
      <c r="VGB15" s="205"/>
      <c r="VGC15" s="205"/>
      <c r="VGD15" s="205"/>
      <c r="VGE15" s="205"/>
      <c r="VGF15" s="205"/>
      <c r="VGG15" s="205"/>
      <c r="VGH15" s="205"/>
      <c r="VGI15" s="205"/>
      <c r="VGJ15" s="205"/>
      <c r="VGK15" s="205"/>
      <c r="VGL15" s="205"/>
      <c r="VGM15" s="205"/>
      <c r="VGN15" s="205"/>
      <c r="VGO15" s="205"/>
      <c r="VGP15" s="205"/>
      <c r="VGQ15" s="205"/>
      <c r="VGR15" s="205"/>
      <c r="VGS15" s="205"/>
      <c r="VGT15" s="205"/>
      <c r="VGU15" s="205"/>
      <c r="VGV15" s="205"/>
      <c r="VGW15" s="205"/>
      <c r="VGX15" s="205"/>
      <c r="VGY15" s="205"/>
      <c r="VGZ15" s="205"/>
      <c r="VHA15" s="205"/>
      <c r="VHB15" s="205"/>
      <c r="VHC15" s="205"/>
      <c r="VHD15" s="205"/>
      <c r="VHE15" s="205"/>
      <c r="VHF15" s="205"/>
      <c r="VHG15" s="205"/>
      <c r="VHH15" s="205"/>
      <c r="VHI15" s="205"/>
      <c r="VHJ15" s="205"/>
      <c r="VHK15" s="205"/>
      <c r="VHL15" s="205"/>
      <c r="VHM15" s="205"/>
      <c r="VHN15" s="205"/>
      <c r="VHO15" s="205"/>
      <c r="VHP15" s="205"/>
      <c r="VHQ15" s="205"/>
      <c r="VHR15" s="205"/>
      <c r="VHS15" s="205"/>
      <c r="VHT15" s="205"/>
      <c r="VHU15" s="205"/>
      <c r="VHV15" s="205"/>
      <c r="VHW15" s="205"/>
      <c r="VHX15" s="205"/>
      <c r="VHY15" s="205"/>
      <c r="VHZ15" s="205"/>
      <c r="VIA15" s="205"/>
      <c r="VIH15" s="205"/>
      <c r="VII15" s="205"/>
      <c r="VIJ15" s="205"/>
      <c r="VIK15" s="205"/>
      <c r="VIL15" s="205"/>
      <c r="VIM15" s="205"/>
      <c r="VIN15" s="205"/>
      <c r="VIO15" s="205"/>
      <c r="VIP15" s="205"/>
      <c r="VIQ15" s="205"/>
      <c r="VIR15" s="205"/>
      <c r="VIS15" s="205"/>
      <c r="VIT15" s="205"/>
      <c r="VIU15" s="205"/>
      <c r="VIV15" s="205"/>
      <c r="VIW15" s="205"/>
      <c r="VIX15" s="205"/>
      <c r="VIY15" s="205"/>
      <c r="VIZ15" s="205"/>
      <c r="VJA15" s="205"/>
      <c r="VJB15" s="205"/>
      <c r="VJC15" s="205"/>
      <c r="VJD15" s="205"/>
      <c r="VJE15" s="205"/>
      <c r="VJF15" s="205"/>
      <c r="VJG15" s="205"/>
      <c r="VJH15" s="205"/>
      <c r="VJI15" s="205"/>
      <c r="VJJ15" s="205"/>
      <c r="VJK15" s="205"/>
      <c r="VJL15" s="205"/>
      <c r="VJM15" s="205"/>
      <c r="VJN15" s="205"/>
      <c r="VJO15" s="205"/>
      <c r="VJP15" s="205"/>
      <c r="VJQ15" s="205"/>
      <c r="VJR15" s="205"/>
      <c r="VJS15" s="205"/>
      <c r="VJT15" s="205"/>
      <c r="VJU15" s="205"/>
      <c r="VJV15" s="205"/>
      <c r="VJW15" s="205"/>
      <c r="VJX15" s="205"/>
      <c r="VJY15" s="205"/>
      <c r="VJZ15" s="205"/>
      <c r="VKA15" s="205"/>
      <c r="VKB15" s="205"/>
      <c r="VKC15" s="205"/>
      <c r="VKD15" s="205"/>
      <c r="VKE15" s="205"/>
      <c r="VKF15" s="205"/>
      <c r="VKG15" s="205"/>
      <c r="VKH15" s="205"/>
      <c r="VKI15" s="205"/>
      <c r="VKJ15" s="205"/>
      <c r="VKK15" s="205"/>
      <c r="VKL15" s="205"/>
      <c r="VKM15" s="205"/>
      <c r="VKN15" s="205"/>
      <c r="VKO15" s="205"/>
      <c r="VKP15" s="205"/>
      <c r="VKQ15" s="205"/>
      <c r="VKR15" s="205"/>
      <c r="VKS15" s="205"/>
      <c r="VKT15" s="205"/>
      <c r="VKU15" s="205"/>
      <c r="VKV15" s="205"/>
      <c r="VKW15" s="205"/>
      <c r="VKX15" s="205"/>
      <c r="VKY15" s="205"/>
      <c r="VKZ15" s="205"/>
      <c r="VLA15" s="205"/>
      <c r="VLB15" s="205"/>
      <c r="VLC15" s="205"/>
      <c r="VLD15" s="205"/>
      <c r="VLE15" s="205"/>
      <c r="VLF15" s="205"/>
      <c r="VLG15" s="205"/>
      <c r="VLH15" s="205"/>
      <c r="VLI15" s="205"/>
      <c r="VLJ15" s="205"/>
      <c r="VLK15" s="205"/>
      <c r="VLL15" s="205"/>
      <c r="VLM15" s="205"/>
      <c r="VLN15" s="205"/>
      <c r="VLO15" s="205"/>
      <c r="VLP15" s="205"/>
      <c r="VLQ15" s="205"/>
      <c r="VLR15" s="205"/>
      <c r="VLS15" s="205"/>
      <c r="VLT15" s="205"/>
      <c r="VLU15" s="205"/>
      <c r="VLV15" s="205"/>
      <c r="VLW15" s="205"/>
      <c r="VLX15" s="205"/>
      <c r="VLY15" s="205"/>
      <c r="VLZ15" s="205"/>
      <c r="VMA15" s="205"/>
      <c r="VMB15" s="205"/>
      <c r="VMC15" s="205"/>
      <c r="VMD15" s="205"/>
      <c r="VME15" s="205"/>
      <c r="VMF15" s="205"/>
      <c r="VMG15" s="205"/>
      <c r="VMH15" s="205"/>
      <c r="VMI15" s="205"/>
      <c r="VMJ15" s="205"/>
      <c r="VMK15" s="205"/>
      <c r="VML15" s="205"/>
      <c r="VMM15" s="205"/>
      <c r="VMN15" s="205"/>
      <c r="VMO15" s="205"/>
      <c r="VMP15" s="205"/>
      <c r="VMQ15" s="205"/>
      <c r="VMR15" s="205"/>
      <c r="VMS15" s="205"/>
      <c r="VMT15" s="205"/>
      <c r="VMU15" s="205"/>
      <c r="VMV15" s="205"/>
      <c r="VMW15" s="205"/>
      <c r="VMX15" s="205"/>
      <c r="VMY15" s="205"/>
      <c r="VMZ15" s="205"/>
      <c r="VNA15" s="205"/>
      <c r="VNB15" s="205"/>
      <c r="VNC15" s="205"/>
      <c r="VND15" s="205"/>
      <c r="VNE15" s="205"/>
      <c r="VNF15" s="205"/>
      <c r="VNG15" s="205"/>
      <c r="VNH15" s="205"/>
      <c r="VNI15" s="205"/>
      <c r="VNJ15" s="205"/>
      <c r="VNK15" s="205"/>
      <c r="VNL15" s="205"/>
      <c r="VNM15" s="205"/>
      <c r="VNN15" s="205"/>
      <c r="VNO15" s="205"/>
      <c r="VNP15" s="205"/>
      <c r="VNQ15" s="205"/>
      <c r="VNR15" s="205"/>
      <c r="VNS15" s="205"/>
      <c r="VNT15" s="205"/>
      <c r="VNU15" s="205"/>
      <c r="VNV15" s="205"/>
      <c r="VNW15" s="205"/>
      <c r="VNX15" s="205"/>
      <c r="VNY15" s="205"/>
      <c r="VNZ15" s="205"/>
      <c r="VOA15" s="205"/>
      <c r="VOB15" s="205"/>
      <c r="VOC15" s="205"/>
      <c r="VOD15" s="205"/>
      <c r="VOE15" s="205"/>
      <c r="VOF15" s="205"/>
      <c r="VOG15" s="205"/>
      <c r="VOH15" s="205"/>
      <c r="VOI15" s="205"/>
      <c r="VOJ15" s="205"/>
      <c r="VOK15" s="205"/>
      <c r="VOL15" s="205"/>
      <c r="VOM15" s="205"/>
      <c r="VON15" s="205"/>
      <c r="VOO15" s="205"/>
      <c r="VOP15" s="205"/>
      <c r="VOQ15" s="205"/>
      <c r="VOR15" s="205"/>
      <c r="VOS15" s="205"/>
      <c r="VOT15" s="205"/>
      <c r="VOU15" s="205"/>
      <c r="VOV15" s="205"/>
      <c r="VOW15" s="205"/>
      <c r="VOX15" s="205"/>
      <c r="VOY15" s="205"/>
      <c r="VOZ15" s="205"/>
      <c r="VPA15" s="205"/>
      <c r="VPB15" s="205"/>
      <c r="VPC15" s="205"/>
      <c r="VPD15" s="205"/>
      <c r="VPE15" s="205"/>
      <c r="VPF15" s="205"/>
      <c r="VPG15" s="205"/>
      <c r="VPH15" s="205"/>
      <c r="VPI15" s="205"/>
      <c r="VPJ15" s="205"/>
      <c r="VPK15" s="205"/>
      <c r="VPL15" s="205"/>
      <c r="VPM15" s="205"/>
      <c r="VPN15" s="205"/>
      <c r="VPO15" s="205"/>
      <c r="VPP15" s="205"/>
      <c r="VPQ15" s="205"/>
      <c r="VPR15" s="205"/>
      <c r="VPS15" s="205"/>
      <c r="VPT15" s="205"/>
      <c r="VPU15" s="205"/>
      <c r="VPV15" s="205"/>
      <c r="VPW15" s="205"/>
      <c r="VPX15" s="205"/>
      <c r="VPY15" s="205"/>
      <c r="VPZ15" s="205"/>
      <c r="VQA15" s="205"/>
      <c r="VQB15" s="205"/>
      <c r="VQC15" s="205"/>
      <c r="VQD15" s="205"/>
      <c r="VQE15" s="205"/>
      <c r="VQF15" s="205"/>
      <c r="VQG15" s="205"/>
      <c r="VQH15" s="205"/>
      <c r="VQI15" s="205"/>
      <c r="VQJ15" s="205"/>
      <c r="VQK15" s="205"/>
      <c r="VQL15" s="205"/>
      <c r="VQM15" s="205"/>
      <c r="VQN15" s="205"/>
      <c r="VQO15" s="205"/>
      <c r="VQP15" s="205"/>
      <c r="VQQ15" s="205"/>
      <c r="VQR15" s="205"/>
      <c r="VQS15" s="205"/>
      <c r="VQT15" s="205"/>
      <c r="VQU15" s="205"/>
      <c r="VQV15" s="205"/>
      <c r="VQW15" s="205"/>
      <c r="VQX15" s="205"/>
      <c r="VQY15" s="205"/>
      <c r="VQZ15" s="205"/>
      <c r="VRA15" s="205"/>
      <c r="VRB15" s="205"/>
      <c r="VRC15" s="205"/>
      <c r="VRD15" s="205"/>
      <c r="VRE15" s="205"/>
      <c r="VRF15" s="205"/>
      <c r="VRG15" s="205"/>
      <c r="VRH15" s="205"/>
      <c r="VRI15" s="205"/>
      <c r="VRJ15" s="205"/>
      <c r="VRK15" s="205"/>
      <c r="VRL15" s="205"/>
      <c r="VRM15" s="205"/>
      <c r="VRN15" s="205"/>
      <c r="VRO15" s="205"/>
      <c r="VRP15" s="205"/>
      <c r="VRQ15" s="205"/>
      <c r="VRR15" s="205"/>
      <c r="VRS15" s="205"/>
      <c r="VRT15" s="205"/>
      <c r="VRU15" s="205"/>
      <c r="VRV15" s="205"/>
      <c r="VRW15" s="205"/>
      <c r="VSD15" s="205"/>
      <c r="VSE15" s="205"/>
      <c r="VSF15" s="205"/>
      <c r="VSG15" s="205"/>
      <c r="VSH15" s="205"/>
      <c r="VSI15" s="205"/>
      <c r="VSJ15" s="205"/>
      <c r="VSK15" s="205"/>
      <c r="VSL15" s="205"/>
      <c r="VSM15" s="205"/>
      <c r="VSN15" s="205"/>
      <c r="VSO15" s="205"/>
      <c r="VSP15" s="205"/>
      <c r="VSQ15" s="205"/>
      <c r="VSR15" s="205"/>
      <c r="VSS15" s="205"/>
      <c r="VST15" s="205"/>
      <c r="VSU15" s="205"/>
      <c r="VSV15" s="205"/>
      <c r="VSW15" s="205"/>
      <c r="VSX15" s="205"/>
      <c r="VSY15" s="205"/>
      <c r="VSZ15" s="205"/>
      <c r="VTA15" s="205"/>
      <c r="VTB15" s="205"/>
      <c r="VTC15" s="205"/>
      <c r="VTD15" s="205"/>
      <c r="VTE15" s="205"/>
      <c r="VTF15" s="205"/>
      <c r="VTG15" s="205"/>
      <c r="VTH15" s="205"/>
      <c r="VTI15" s="205"/>
      <c r="VTJ15" s="205"/>
      <c r="VTK15" s="205"/>
      <c r="VTL15" s="205"/>
      <c r="VTM15" s="205"/>
      <c r="VTN15" s="205"/>
      <c r="VTO15" s="205"/>
      <c r="VTP15" s="205"/>
      <c r="VTQ15" s="205"/>
      <c r="VTR15" s="205"/>
      <c r="VTS15" s="205"/>
      <c r="VTT15" s="205"/>
      <c r="VTU15" s="205"/>
      <c r="VTV15" s="205"/>
      <c r="VTW15" s="205"/>
      <c r="VTX15" s="205"/>
      <c r="VTY15" s="205"/>
      <c r="VTZ15" s="205"/>
      <c r="VUA15" s="205"/>
      <c r="VUB15" s="205"/>
      <c r="VUC15" s="205"/>
      <c r="VUD15" s="205"/>
      <c r="VUE15" s="205"/>
      <c r="VUF15" s="205"/>
      <c r="VUG15" s="205"/>
      <c r="VUH15" s="205"/>
      <c r="VUI15" s="205"/>
      <c r="VUJ15" s="205"/>
      <c r="VUK15" s="205"/>
      <c r="VUL15" s="205"/>
      <c r="VUM15" s="205"/>
      <c r="VUN15" s="205"/>
      <c r="VUO15" s="205"/>
      <c r="VUP15" s="205"/>
      <c r="VUQ15" s="205"/>
      <c r="VUR15" s="205"/>
      <c r="VUS15" s="205"/>
      <c r="VUT15" s="205"/>
      <c r="VUU15" s="205"/>
      <c r="VUV15" s="205"/>
      <c r="VUW15" s="205"/>
      <c r="VUX15" s="205"/>
      <c r="VUY15" s="205"/>
      <c r="VUZ15" s="205"/>
      <c r="VVA15" s="205"/>
      <c r="VVB15" s="205"/>
      <c r="VVC15" s="205"/>
      <c r="VVD15" s="205"/>
      <c r="VVE15" s="205"/>
      <c r="VVF15" s="205"/>
      <c r="VVG15" s="205"/>
      <c r="VVH15" s="205"/>
      <c r="VVI15" s="205"/>
      <c r="VVJ15" s="205"/>
      <c r="VVK15" s="205"/>
      <c r="VVL15" s="205"/>
      <c r="VVM15" s="205"/>
      <c r="VVN15" s="205"/>
      <c r="VVO15" s="205"/>
      <c r="VVP15" s="205"/>
      <c r="VVQ15" s="205"/>
      <c r="VVR15" s="205"/>
      <c r="VVS15" s="205"/>
      <c r="VVT15" s="205"/>
      <c r="VVU15" s="205"/>
      <c r="VVV15" s="205"/>
      <c r="VVW15" s="205"/>
      <c r="VVX15" s="205"/>
      <c r="VVY15" s="205"/>
      <c r="VVZ15" s="205"/>
      <c r="VWA15" s="205"/>
      <c r="VWB15" s="205"/>
      <c r="VWC15" s="205"/>
      <c r="VWD15" s="205"/>
      <c r="VWE15" s="205"/>
      <c r="VWF15" s="205"/>
      <c r="VWG15" s="205"/>
      <c r="VWH15" s="205"/>
      <c r="VWI15" s="205"/>
      <c r="VWJ15" s="205"/>
      <c r="VWK15" s="205"/>
      <c r="VWL15" s="205"/>
      <c r="VWM15" s="205"/>
      <c r="VWN15" s="205"/>
      <c r="VWO15" s="205"/>
      <c r="VWP15" s="205"/>
      <c r="VWQ15" s="205"/>
      <c r="VWR15" s="205"/>
      <c r="VWS15" s="205"/>
      <c r="VWT15" s="205"/>
      <c r="VWU15" s="205"/>
      <c r="VWV15" s="205"/>
      <c r="VWW15" s="205"/>
      <c r="VWX15" s="205"/>
      <c r="VWY15" s="205"/>
      <c r="VWZ15" s="205"/>
      <c r="VXA15" s="205"/>
      <c r="VXB15" s="205"/>
      <c r="VXC15" s="205"/>
      <c r="VXD15" s="205"/>
      <c r="VXE15" s="205"/>
      <c r="VXF15" s="205"/>
      <c r="VXG15" s="205"/>
      <c r="VXH15" s="205"/>
      <c r="VXI15" s="205"/>
      <c r="VXJ15" s="205"/>
      <c r="VXK15" s="205"/>
      <c r="VXL15" s="205"/>
      <c r="VXM15" s="205"/>
      <c r="VXN15" s="205"/>
      <c r="VXO15" s="205"/>
      <c r="VXP15" s="205"/>
      <c r="VXQ15" s="205"/>
      <c r="VXR15" s="205"/>
      <c r="VXS15" s="205"/>
      <c r="VXT15" s="205"/>
      <c r="VXU15" s="205"/>
      <c r="VXV15" s="205"/>
      <c r="VXW15" s="205"/>
      <c r="VXX15" s="205"/>
      <c r="VXY15" s="205"/>
      <c r="VXZ15" s="205"/>
      <c r="VYA15" s="205"/>
      <c r="VYB15" s="205"/>
      <c r="VYC15" s="205"/>
      <c r="VYD15" s="205"/>
      <c r="VYE15" s="205"/>
      <c r="VYF15" s="205"/>
      <c r="VYG15" s="205"/>
      <c r="VYH15" s="205"/>
      <c r="VYI15" s="205"/>
      <c r="VYJ15" s="205"/>
      <c r="VYK15" s="205"/>
      <c r="VYL15" s="205"/>
      <c r="VYM15" s="205"/>
      <c r="VYN15" s="205"/>
      <c r="VYO15" s="205"/>
      <c r="VYP15" s="205"/>
      <c r="VYQ15" s="205"/>
      <c r="VYR15" s="205"/>
      <c r="VYS15" s="205"/>
      <c r="VYT15" s="205"/>
      <c r="VYU15" s="205"/>
      <c r="VYV15" s="205"/>
      <c r="VYW15" s="205"/>
      <c r="VYX15" s="205"/>
      <c r="VYY15" s="205"/>
      <c r="VYZ15" s="205"/>
      <c r="VZA15" s="205"/>
      <c r="VZB15" s="205"/>
      <c r="VZC15" s="205"/>
      <c r="VZD15" s="205"/>
      <c r="VZE15" s="205"/>
      <c r="VZF15" s="205"/>
      <c r="VZG15" s="205"/>
      <c r="VZH15" s="205"/>
      <c r="VZI15" s="205"/>
      <c r="VZJ15" s="205"/>
      <c r="VZK15" s="205"/>
      <c r="VZL15" s="205"/>
      <c r="VZM15" s="205"/>
      <c r="VZN15" s="205"/>
      <c r="VZO15" s="205"/>
      <c r="VZP15" s="205"/>
      <c r="VZQ15" s="205"/>
      <c r="VZR15" s="205"/>
      <c r="VZS15" s="205"/>
      <c r="VZT15" s="205"/>
      <c r="VZU15" s="205"/>
      <c r="VZV15" s="205"/>
      <c r="VZW15" s="205"/>
      <c r="VZX15" s="205"/>
      <c r="VZY15" s="205"/>
      <c r="VZZ15" s="205"/>
      <c r="WAA15" s="205"/>
      <c r="WAB15" s="205"/>
      <c r="WAC15" s="205"/>
      <c r="WAD15" s="205"/>
      <c r="WAE15" s="205"/>
      <c r="WAF15" s="205"/>
      <c r="WAG15" s="205"/>
      <c r="WAH15" s="205"/>
      <c r="WAI15" s="205"/>
      <c r="WAJ15" s="205"/>
      <c r="WAK15" s="205"/>
      <c r="WAL15" s="205"/>
      <c r="WAM15" s="205"/>
      <c r="WAN15" s="205"/>
      <c r="WAO15" s="205"/>
      <c r="WAP15" s="205"/>
      <c r="WAQ15" s="205"/>
      <c r="WAR15" s="205"/>
      <c r="WAS15" s="205"/>
      <c r="WAT15" s="205"/>
      <c r="WAU15" s="205"/>
      <c r="WAV15" s="205"/>
      <c r="WAW15" s="205"/>
      <c r="WAX15" s="205"/>
      <c r="WAY15" s="205"/>
      <c r="WAZ15" s="205"/>
      <c r="WBA15" s="205"/>
      <c r="WBB15" s="205"/>
      <c r="WBC15" s="205"/>
      <c r="WBD15" s="205"/>
      <c r="WBE15" s="205"/>
      <c r="WBF15" s="205"/>
      <c r="WBG15" s="205"/>
      <c r="WBH15" s="205"/>
      <c r="WBI15" s="205"/>
      <c r="WBJ15" s="205"/>
      <c r="WBK15" s="205"/>
      <c r="WBL15" s="205"/>
      <c r="WBM15" s="205"/>
      <c r="WBN15" s="205"/>
      <c r="WBO15" s="205"/>
      <c r="WBP15" s="205"/>
      <c r="WBQ15" s="205"/>
      <c r="WBR15" s="205"/>
      <c r="WBS15" s="205"/>
      <c r="WBZ15" s="205"/>
      <c r="WCA15" s="205"/>
      <c r="WCB15" s="205"/>
      <c r="WCC15" s="205"/>
      <c r="WCD15" s="205"/>
      <c r="WCE15" s="205"/>
      <c r="WCF15" s="205"/>
      <c r="WCG15" s="205"/>
      <c r="WCH15" s="205"/>
      <c r="WCI15" s="205"/>
      <c r="WCJ15" s="205"/>
      <c r="WCK15" s="205"/>
      <c r="WCL15" s="205"/>
      <c r="WCM15" s="205"/>
      <c r="WCN15" s="205"/>
      <c r="WCO15" s="205"/>
      <c r="WCP15" s="205"/>
      <c r="WCQ15" s="205"/>
      <c r="WCR15" s="205"/>
      <c r="WCS15" s="205"/>
      <c r="WCT15" s="205"/>
      <c r="WCU15" s="205"/>
      <c r="WCV15" s="205"/>
      <c r="WCW15" s="205"/>
      <c r="WCX15" s="205"/>
      <c r="WCY15" s="205"/>
      <c r="WCZ15" s="205"/>
      <c r="WDA15" s="205"/>
      <c r="WDB15" s="205"/>
      <c r="WDC15" s="205"/>
      <c r="WDD15" s="205"/>
      <c r="WDE15" s="205"/>
      <c r="WDF15" s="205"/>
      <c r="WDG15" s="205"/>
      <c r="WDH15" s="205"/>
      <c r="WDI15" s="205"/>
      <c r="WDJ15" s="205"/>
      <c r="WDK15" s="205"/>
      <c r="WDL15" s="205"/>
      <c r="WDM15" s="205"/>
      <c r="WDN15" s="205"/>
      <c r="WDO15" s="205"/>
      <c r="WDP15" s="205"/>
      <c r="WDQ15" s="205"/>
      <c r="WDR15" s="205"/>
      <c r="WDS15" s="205"/>
      <c r="WDT15" s="205"/>
      <c r="WDU15" s="205"/>
      <c r="WDV15" s="205"/>
      <c r="WDW15" s="205"/>
      <c r="WDX15" s="205"/>
      <c r="WDY15" s="205"/>
      <c r="WDZ15" s="205"/>
      <c r="WEA15" s="205"/>
      <c r="WEB15" s="205"/>
      <c r="WEC15" s="205"/>
      <c r="WED15" s="205"/>
      <c r="WEE15" s="205"/>
      <c r="WEF15" s="205"/>
      <c r="WEG15" s="205"/>
      <c r="WEH15" s="205"/>
      <c r="WEI15" s="205"/>
      <c r="WEJ15" s="205"/>
      <c r="WEK15" s="205"/>
      <c r="WEL15" s="205"/>
      <c r="WEM15" s="205"/>
      <c r="WEN15" s="205"/>
      <c r="WEO15" s="205"/>
      <c r="WEP15" s="205"/>
      <c r="WEQ15" s="205"/>
      <c r="WER15" s="205"/>
      <c r="WES15" s="205"/>
      <c r="WET15" s="205"/>
      <c r="WEU15" s="205"/>
      <c r="WEV15" s="205"/>
      <c r="WEW15" s="205"/>
      <c r="WEX15" s="205"/>
      <c r="WEY15" s="205"/>
      <c r="WEZ15" s="205"/>
      <c r="WFA15" s="205"/>
      <c r="WFB15" s="205"/>
      <c r="WFC15" s="205"/>
      <c r="WFD15" s="205"/>
      <c r="WFE15" s="205"/>
      <c r="WFF15" s="205"/>
      <c r="WFG15" s="205"/>
      <c r="WFH15" s="205"/>
      <c r="WFI15" s="205"/>
      <c r="WFJ15" s="205"/>
      <c r="WFK15" s="205"/>
      <c r="WFL15" s="205"/>
      <c r="WFM15" s="205"/>
      <c r="WFN15" s="205"/>
      <c r="WFO15" s="205"/>
      <c r="WFP15" s="205"/>
      <c r="WFQ15" s="205"/>
      <c r="WFR15" s="205"/>
      <c r="WFS15" s="205"/>
      <c r="WFT15" s="205"/>
      <c r="WFU15" s="205"/>
      <c r="WFV15" s="205"/>
      <c r="WFW15" s="205"/>
      <c r="WFX15" s="205"/>
      <c r="WFY15" s="205"/>
      <c r="WFZ15" s="205"/>
      <c r="WGA15" s="205"/>
      <c r="WGB15" s="205"/>
      <c r="WGC15" s="205"/>
      <c r="WGD15" s="205"/>
      <c r="WGE15" s="205"/>
      <c r="WGF15" s="205"/>
      <c r="WGG15" s="205"/>
      <c r="WGH15" s="205"/>
      <c r="WGI15" s="205"/>
      <c r="WGJ15" s="205"/>
      <c r="WGK15" s="205"/>
      <c r="WGL15" s="205"/>
      <c r="WGM15" s="205"/>
      <c r="WGN15" s="205"/>
      <c r="WGO15" s="205"/>
      <c r="WGP15" s="205"/>
      <c r="WGQ15" s="205"/>
      <c r="WGR15" s="205"/>
      <c r="WGS15" s="205"/>
      <c r="WGT15" s="205"/>
      <c r="WGU15" s="205"/>
      <c r="WGV15" s="205"/>
      <c r="WGW15" s="205"/>
      <c r="WGX15" s="205"/>
      <c r="WGY15" s="205"/>
      <c r="WGZ15" s="205"/>
      <c r="WHA15" s="205"/>
      <c r="WHB15" s="205"/>
      <c r="WHC15" s="205"/>
      <c r="WHD15" s="205"/>
      <c r="WHE15" s="205"/>
      <c r="WHF15" s="205"/>
      <c r="WHG15" s="205"/>
      <c r="WHH15" s="205"/>
      <c r="WHI15" s="205"/>
      <c r="WHJ15" s="205"/>
      <c r="WHK15" s="205"/>
      <c r="WHL15" s="205"/>
      <c r="WHM15" s="205"/>
      <c r="WHN15" s="205"/>
      <c r="WHO15" s="205"/>
      <c r="WHP15" s="205"/>
      <c r="WHQ15" s="205"/>
      <c r="WHR15" s="205"/>
      <c r="WHS15" s="205"/>
      <c r="WHT15" s="205"/>
      <c r="WHU15" s="205"/>
      <c r="WHV15" s="205"/>
      <c r="WHW15" s="205"/>
      <c r="WHX15" s="205"/>
      <c r="WHY15" s="205"/>
      <c r="WHZ15" s="205"/>
      <c r="WIA15" s="205"/>
      <c r="WIB15" s="205"/>
      <c r="WIC15" s="205"/>
      <c r="WID15" s="205"/>
      <c r="WIE15" s="205"/>
      <c r="WIF15" s="205"/>
      <c r="WIG15" s="205"/>
      <c r="WIH15" s="205"/>
      <c r="WII15" s="205"/>
      <c r="WIJ15" s="205"/>
      <c r="WIK15" s="205"/>
      <c r="WIL15" s="205"/>
      <c r="WIM15" s="205"/>
      <c r="WIN15" s="205"/>
      <c r="WIO15" s="205"/>
      <c r="WIP15" s="205"/>
      <c r="WIQ15" s="205"/>
      <c r="WIR15" s="205"/>
      <c r="WIS15" s="205"/>
      <c r="WIT15" s="205"/>
      <c r="WIU15" s="205"/>
      <c r="WIV15" s="205"/>
      <c r="WIW15" s="205"/>
      <c r="WIX15" s="205"/>
      <c r="WIY15" s="205"/>
      <c r="WIZ15" s="205"/>
      <c r="WJA15" s="205"/>
      <c r="WJB15" s="205"/>
      <c r="WJC15" s="205"/>
      <c r="WJD15" s="205"/>
      <c r="WJE15" s="205"/>
      <c r="WJF15" s="205"/>
      <c r="WJG15" s="205"/>
      <c r="WJH15" s="205"/>
      <c r="WJI15" s="205"/>
      <c r="WJJ15" s="205"/>
      <c r="WJK15" s="205"/>
      <c r="WJL15" s="205"/>
      <c r="WJM15" s="205"/>
      <c r="WJN15" s="205"/>
      <c r="WJO15" s="205"/>
      <c r="WJP15" s="205"/>
      <c r="WJQ15" s="205"/>
      <c r="WJR15" s="205"/>
      <c r="WJS15" s="205"/>
      <c r="WJT15" s="205"/>
      <c r="WJU15" s="205"/>
      <c r="WJV15" s="205"/>
      <c r="WJW15" s="205"/>
      <c r="WJX15" s="205"/>
      <c r="WJY15" s="205"/>
      <c r="WJZ15" s="205"/>
      <c r="WKA15" s="205"/>
      <c r="WKB15" s="205"/>
      <c r="WKC15" s="205"/>
      <c r="WKD15" s="205"/>
      <c r="WKE15" s="205"/>
      <c r="WKF15" s="205"/>
      <c r="WKG15" s="205"/>
      <c r="WKH15" s="205"/>
      <c r="WKI15" s="205"/>
      <c r="WKJ15" s="205"/>
      <c r="WKK15" s="205"/>
      <c r="WKL15" s="205"/>
      <c r="WKM15" s="205"/>
      <c r="WKN15" s="205"/>
      <c r="WKO15" s="205"/>
      <c r="WKP15" s="205"/>
      <c r="WKQ15" s="205"/>
      <c r="WKR15" s="205"/>
      <c r="WKS15" s="205"/>
      <c r="WKT15" s="205"/>
      <c r="WKU15" s="205"/>
      <c r="WKV15" s="205"/>
      <c r="WKW15" s="205"/>
      <c r="WKX15" s="205"/>
      <c r="WKY15" s="205"/>
      <c r="WKZ15" s="205"/>
      <c r="WLA15" s="205"/>
      <c r="WLB15" s="205"/>
      <c r="WLC15" s="205"/>
      <c r="WLD15" s="205"/>
      <c r="WLE15" s="205"/>
      <c r="WLF15" s="205"/>
      <c r="WLG15" s="205"/>
      <c r="WLH15" s="205"/>
      <c r="WLI15" s="205"/>
      <c r="WLJ15" s="205"/>
      <c r="WLK15" s="205"/>
      <c r="WLL15" s="205"/>
      <c r="WLM15" s="205"/>
      <c r="WLN15" s="205"/>
      <c r="WLO15" s="205"/>
      <c r="WLV15" s="205"/>
      <c r="WLW15" s="205"/>
      <c r="WLX15" s="205"/>
      <c r="WLY15" s="205"/>
      <c r="WLZ15" s="205"/>
      <c r="WMA15" s="205"/>
      <c r="WMB15" s="205"/>
      <c r="WMC15" s="205"/>
      <c r="WMD15" s="205"/>
      <c r="WME15" s="205"/>
      <c r="WMF15" s="205"/>
      <c r="WMG15" s="205"/>
      <c r="WMH15" s="205"/>
      <c r="WMI15" s="205"/>
      <c r="WMJ15" s="205"/>
      <c r="WMK15" s="205"/>
      <c r="WML15" s="205"/>
      <c r="WMM15" s="205"/>
      <c r="WMN15" s="205"/>
      <c r="WMO15" s="205"/>
      <c r="WMP15" s="205"/>
      <c r="WMQ15" s="205"/>
      <c r="WMR15" s="205"/>
      <c r="WMS15" s="205"/>
      <c r="WMT15" s="205"/>
      <c r="WMU15" s="205"/>
      <c r="WMV15" s="205"/>
      <c r="WMW15" s="205"/>
      <c r="WMX15" s="205"/>
      <c r="WMY15" s="205"/>
      <c r="WMZ15" s="205"/>
      <c r="WNA15" s="205"/>
      <c r="WNB15" s="205"/>
      <c r="WNC15" s="205"/>
      <c r="WND15" s="205"/>
      <c r="WNE15" s="205"/>
      <c r="WNF15" s="205"/>
      <c r="WNG15" s="205"/>
      <c r="WNH15" s="205"/>
      <c r="WNI15" s="205"/>
      <c r="WNJ15" s="205"/>
      <c r="WNK15" s="205"/>
      <c r="WNL15" s="205"/>
      <c r="WNM15" s="205"/>
      <c r="WNN15" s="205"/>
      <c r="WNO15" s="205"/>
      <c r="WNP15" s="205"/>
      <c r="WNQ15" s="205"/>
      <c r="WNR15" s="205"/>
      <c r="WNS15" s="205"/>
      <c r="WNT15" s="205"/>
      <c r="WNU15" s="205"/>
      <c r="WNV15" s="205"/>
      <c r="WNW15" s="205"/>
      <c r="WNX15" s="205"/>
      <c r="WNY15" s="205"/>
      <c r="WNZ15" s="205"/>
      <c r="WOA15" s="205"/>
      <c r="WOB15" s="205"/>
      <c r="WOC15" s="205"/>
      <c r="WOD15" s="205"/>
      <c r="WOE15" s="205"/>
      <c r="WOF15" s="205"/>
      <c r="WOG15" s="205"/>
      <c r="WOH15" s="205"/>
      <c r="WOI15" s="205"/>
      <c r="WOJ15" s="205"/>
      <c r="WOK15" s="205"/>
      <c r="WOL15" s="205"/>
      <c r="WOM15" s="205"/>
      <c r="WON15" s="205"/>
      <c r="WOO15" s="205"/>
      <c r="WOP15" s="205"/>
      <c r="WOQ15" s="205"/>
      <c r="WOR15" s="205"/>
      <c r="WOS15" s="205"/>
      <c r="WOT15" s="205"/>
      <c r="WOU15" s="205"/>
      <c r="WOV15" s="205"/>
      <c r="WOW15" s="205"/>
      <c r="WOX15" s="205"/>
      <c r="WOY15" s="205"/>
      <c r="WOZ15" s="205"/>
      <c r="WPA15" s="205"/>
      <c r="WPB15" s="205"/>
      <c r="WPC15" s="205"/>
      <c r="WPD15" s="205"/>
      <c r="WPE15" s="205"/>
      <c r="WPF15" s="205"/>
      <c r="WPG15" s="205"/>
      <c r="WPH15" s="205"/>
      <c r="WPI15" s="205"/>
      <c r="WPJ15" s="205"/>
      <c r="WPK15" s="205"/>
      <c r="WPL15" s="205"/>
      <c r="WPM15" s="205"/>
      <c r="WPN15" s="205"/>
      <c r="WPO15" s="205"/>
      <c r="WPP15" s="205"/>
      <c r="WPQ15" s="205"/>
      <c r="WPR15" s="205"/>
      <c r="WPS15" s="205"/>
      <c r="WPT15" s="205"/>
      <c r="WPU15" s="205"/>
      <c r="WPV15" s="205"/>
      <c r="WPW15" s="205"/>
      <c r="WPX15" s="205"/>
      <c r="WPY15" s="205"/>
      <c r="WPZ15" s="205"/>
      <c r="WQA15" s="205"/>
      <c r="WQB15" s="205"/>
      <c r="WQC15" s="205"/>
      <c r="WQD15" s="205"/>
      <c r="WQE15" s="205"/>
      <c r="WQF15" s="205"/>
      <c r="WQG15" s="205"/>
      <c r="WQH15" s="205"/>
      <c r="WQI15" s="205"/>
      <c r="WQJ15" s="205"/>
      <c r="WQK15" s="205"/>
      <c r="WQL15" s="205"/>
      <c r="WQM15" s="205"/>
      <c r="WQN15" s="205"/>
      <c r="WQO15" s="205"/>
      <c r="WQP15" s="205"/>
      <c r="WQQ15" s="205"/>
      <c r="WQR15" s="205"/>
      <c r="WQS15" s="205"/>
      <c r="WQT15" s="205"/>
      <c r="WQU15" s="205"/>
      <c r="WQV15" s="205"/>
      <c r="WQW15" s="205"/>
      <c r="WQX15" s="205"/>
      <c r="WQY15" s="205"/>
      <c r="WQZ15" s="205"/>
      <c r="WRA15" s="205"/>
      <c r="WRB15" s="205"/>
      <c r="WRC15" s="205"/>
      <c r="WRD15" s="205"/>
      <c r="WRE15" s="205"/>
      <c r="WRF15" s="205"/>
      <c r="WRG15" s="205"/>
      <c r="WRH15" s="205"/>
      <c r="WRI15" s="205"/>
      <c r="WRJ15" s="205"/>
      <c r="WRK15" s="205"/>
      <c r="WRL15" s="205"/>
      <c r="WRM15" s="205"/>
      <c r="WRN15" s="205"/>
      <c r="WRO15" s="205"/>
      <c r="WRP15" s="205"/>
      <c r="WRQ15" s="205"/>
      <c r="WRR15" s="205"/>
      <c r="WRS15" s="205"/>
      <c r="WRT15" s="205"/>
      <c r="WRU15" s="205"/>
      <c r="WRV15" s="205"/>
      <c r="WRW15" s="205"/>
      <c r="WRX15" s="205"/>
      <c r="WRY15" s="205"/>
      <c r="WRZ15" s="205"/>
      <c r="WSA15" s="205"/>
      <c r="WSB15" s="205"/>
      <c r="WSC15" s="205"/>
      <c r="WSD15" s="205"/>
      <c r="WSE15" s="205"/>
      <c r="WSF15" s="205"/>
      <c r="WSG15" s="205"/>
      <c r="WSH15" s="205"/>
      <c r="WSI15" s="205"/>
      <c r="WSJ15" s="205"/>
      <c r="WSK15" s="205"/>
      <c r="WSL15" s="205"/>
      <c r="WSM15" s="205"/>
      <c r="WSN15" s="205"/>
      <c r="WSO15" s="205"/>
      <c r="WSP15" s="205"/>
      <c r="WSQ15" s="205"/>
      <c r="WSR15" s="205"/>
      <c r="WSS15" s="205"/>
      <c r="WST15" s="205"/>
      <c r="WSU15" s="205"/>
      <c r="WSV15" s="205"/>
      <c r="WSW15" s="205"/>
      <c r="WSX15" s="205"/>
      <c r="WSY15" s="205"/>
      <c r="WSZ15" s="205"/>
      <c r="WTA15" s="205"/>
      <c r="WTB15" s="205"/>
      <c r="WTC15" s="205"/>
      <c r="WTD15" s="205"/>
      <c r="WTE15" s="205"/>
      <c r="WTF15" s="205"/>
      <c r="WTG15" s="205"/>
      <c r="WTH15" s="205"/>
      <c r="WTI15" s="205"/>
      <c r="WTJ15" s="205"/>
      <c r="WTK15" s="205"/>
      <c r="WTL15" s="205"/>
      <c r="WTM15" s="205"/>
      <c r="WTN15" s="205"/>
      <c r="WTO15" s="205"/>
      <c r="WTP15" s="205"/>
      <c r="WTQ15" s="205"/>
      <c r="WTR15" s="205"/>
      <c r="WTS15" s="205"/>
      <c r="WTT15" s="205"/>
      <c r="WTU15" s="205"/>
      <c r="WTV15" s="205"/>
      <c r="WTW15" s="205"/>
      <c r="WTX15" s="205"/>
      <c r="WTY15" s="205"/>
      <c r="WTZ15" s="205"/>
      <c r="WUA15" s="205"/>
      <c r="WUB15" s="205"/>
      <c r="WUC15" s="205"/>
      <c r="WUD15" s="205"/>
      <c r="WUE15" s="205"/>
      <c r="WUF15" s="205"/>
      <c r="WUG15" s="205"/>
      <c r="WUH15" s="205"/>
      <c r="WUI15" s="205"/>
      <c r="WUJ15" s="205"/>
      <c r="WUK15" s="205"/>
      <c r="WUL15" s="205"/>
      <c r="WUM15" s="205"/>
      <c r="WUN15" s="205"/>
      <c r="WUO15" s="205"/>
      <c r="WUP15" s="205"/>
      <c r="WUQ15" s="205"/>
      <c r="WUR15" s="205"/>
      <c r="WUS15" s="205"/>
      <c r="WUT15" s="205"/>
      <c r="WUU15" s="205"/>
      <c r="WUV15" s="205"/>
      <c r="WUW15" s="205"/>
      <c r="WUX15" s="205"/>
      <c r="WUY15" s="205"/>
      <c r="WUZ15" s="205"/>
      <c r="WVA15" s="205"/>
      <c r="WVB15" s="205"/>
      <c r="WVC15" s="205"/>
      <c r="WVD15" s="205"/>
      <c r="WVE15" s="205"/>
      <c r="WVF15" s="205"/>
      <c r="WVG15" s="205"/>
      <c r="WVH15" s="205"/>
      <c r="WVI15" s="205"/>
      <c r="WVJ15" s="205"/>
      <c r="WVK15" s="205"/>
      <c r="WVR15" s="205"/>
      <c r="WVS15" s="205"/>
      <c r="WVT15" s="205"/>
      <c r="WVU15" s="205"/>
      <c r="WVV15" s="205"/>
      <c r="WVW15" s="205"/>
      <c r="WVX15" s="205"/>
      <c r="WVY15" s="205"/>
      <c r="WVZ15" s="205"/>
      <c r="WWA15" s="205"/>
      <c r="WWB15" s="205"/>
      <c r="WWC15" s="205"/>
      <c r="WWD15" s="205"/>
      <c r="WWE15" s="205"/>
      <c r="WWF15" s="205"/>
      <c r="WWG15" s="205"/>
      <c r="WWH15" s="205"/>
      <c r="WWI15" s="205"/>
      <c r="WWJ15" s="205"/>
      <c r="WWK15" s="205"/>
      <c r="WWL15" s="205"/>
      <c r="WWM15" s="205"/>
      <c r="WWN15" s="205"/>
      <c r="WWO15" s="205"/>
      <c r="WWP15" s="205"/>
      <c r="WWQ15" s="205"/>
      <c r="WWR15" s="205"/>
      <c r="WWS15" s="205"/>
      <c r="WWT15" s="205"/>
      <c r="WWU15" s="205"/>
      <c r="WWV15" s="205"/>
      <c r="WWW15" s="205"/>
      <c r="WWX15" s="205"/>
      <c r="WWY15" s="205"/>
      <c r="WWZ15" s="205"/>
      <c r="WXA15" s="205"/>
      <c r="WXB15" s="205"/>
      <c r="WXC15" s="205"/>
      <c r="WXD15" s="205"/>
      <c r="WXE15" s="205"/>
      <c r="WXF15" s="205"/>
      <c r="WXG15" s="205"/>
      <c r="WXH15" s="205"/>
      <c r="WXI15" s="205"/>
      <c r="WXJ15" s="205"/>
      <c r="WXK15" s="205"/>
      <c r="WXL15" s="205"/>
      <c r="WXM15" s="205"/>
      <c r="WXN15" s="205"/>
      <c r="WXO15" s="205"/>
      <c r="WXP15" s="205"/>
      <c r="WXQ15" s="205"/>
      <c r="WXR15" s="205"/>
      <c r="WXS15" s="205"/>
      <c r="WXT15" s="205"/>
      <c r="WXU15" s="205"/>
      <c r="WXV15" s="205"/>
      <c r="WXW15" s="205"/>
      <c r="WXX15" s="205"/>
      <c r="WXY15" s="205"/>
      <c r="WXZ15" s="205"/>
      <c r="WYA15" s="205"/>
      <c r="WYB15" s="205"/>
      <c r="WYC15" s="205"/>
      <c r="WYD15" s="205"/>
      <c r="WYE15" s="205"/>
      <c r="WYF15" s="205"/>
      <c r="WYG15" s="205"/>
      <c r="WYH15" s="205"/>
      <c r="WYI15" s="205"/>
      <c r="WYJ15" s="205"/>
      <c r="WYK15" s="205"/>
      <c r="WYL15" s="205"/>
      <c r="WYM15" s="205"/>
      <c r="WYN15" s="205"/>
      <c r="WYO15" s="205"/>
      <c r="WYP15" s="205"/>
      <c r="WYQ15" s="205"/>
      <c r="WYR15" s="205"/>
      <c r="WYS15" s="205"/>
      <c r="WYT15" s="205"/>
      <c r="WYU15" s="205"/>
      <c r="WYV15" s="205"/>
      <c r="WYW15" s="205"/>
      <c r="WYX15" s="205"/>
      <c r="WYY15" s="205"/>
      <c r="WYZ15" s="205"/>
      <c r="WZA15" s="205"/>
      <c r="WZB15" s="205"/>
      <c r="WZC15" s="205"/>
      <c r="WZD15" s="205"/>
      <c r="WZE15" s="205"/>
      <c r="WZF15" s="205"/>
      <c r="WZG15" s="205"/>
      <c r="WZH15" s="205"/>
      <c r="WZI15" s="205"/>
      <c r="WZJ15" s="205"/>
      <c r="WZK15" s="205"/>
      <c r="WZL15" s="205"/>
      <c r="WZM15" s="205"/>
      <c r="WZN15" s="205"/>
      <c r="WZO15" s="205"/>
      <c r="WZP15" s="205"/>
      <c r="WZQ15" s="205"/>
      <c r="WZR15" s="205"/>
      <c r="WZS15" s="205"/>
      <c r="WZT15" s="205"/>
      <c r="WZU15" s="205"/>
      <c r="WZV15" s="205"/>
      <c r="WZW15" s="205"/>
      <c r="WZX15" s="205"/>
      <c r="WZY15" s="205"/>
      <c r="WZZ15" s="205"/>
      <c r="XAA15" s="205"/>
      <c r="XAB15" s="205"/>
      <c r="XAC15" s="205"/>
      <c r="XAD15" s="205"/>
      <c r="XAE15" s="205"/>
      <c r="XAF15" s="205"/>
      <c r="XAG15" s="205"/>
      <c r="XAH15" s="205"/>
      <c r="XAI15" s="205"/>
      <c r="XAJ15" s="205"/>
      <c r="XAK15" s="205"/>
      <c r="XAL15" s="205"/>
      <c r="XAM15" s="205"/>
      <c r="XAN15" s="205"/>
      <c r="XAO15" s="205"/>
      <c r="XAP15" s="205"/>
      <c r="XAQ15" s="205"/>
      <c r="XAR15" s="205"/>
      <c r="XAS15" s="205"/>
      <c r="XAT15" s="205"/>
      <c r="XAU15" s="205"/>
      <c r="XAV15" s="205"/>
      <c r="XAW15" s="205"/>
      <c r="XAX15" s="205"/>
      <c r="XAY15" s="205"/>
      <c r="XAZ15" s="205"/>
      <c r="XBA15" s="205"/>
      <c r="XBB15" s="205"/>
      <c r="XBC15" s="205"/>
      <c r="XBD15" s="205"/>
      <c r="XBE15" s="205"/>
      <c r="XBF15" s="205"/>
      <c r="XBG15" s="205"/>
      <c r="XBH15" s="205"/>
      <c r="XBI15" s="205"/>
      <c r="XBJ15" s="205"/>
      <c r="XBK15" s="205"/>
      <c r="XBL15" s="205"/>
      <c r="XBM15" s="205"/>
      <c r="XBN15" s="205"/>
      <c r="XBO15" s="205"/>
      <c r="XBP15" s="205"/>
      <c r="XBQ15" s="205"/>
      <c r="XBR15" s="205"/>
      <c r="XBS15" s="205"/>
      <c r="XBT15" s="205"/>
      <c r="XBU15" s="205"/>
      <c r="XBV15" s="205"/>
      <c r="XBW15" s="205"/>
      <c r="XBX15" s="205"/>
      <c r="XBY15" s="205"/>
      <c r="XBZ15" s="205"/>
      <c r="XCA15" s="205"/>
      <c r="XCB15" s="205"/>
      <c r="XCC15" s="205"/>
      <c r="XCD15" s="205"/>
      <c r="XCE15" s="205"/>
      <c r="XCF15" s="205"/>
      <c r="XCG15" s="205"/>
      <c r="XCH15" s="205"/>
      <c r="XCI15" s="205"/>
      <c r="XCJ15" s="205"/>
      <c r="XCK15" s="205"/>
      <c r="XCL15" s="205"/>
      <c r="XCM15" s="205"/>
      <c r="XCN15" s="205"/>
      <c r="XCO15" s="205"/>
      <c r="XCP15" s="205"/>
      <c r="XCQ15" s="205"/>
      <c r="XCR15" s="205"/>
      <c r="XCS15" s="205"/>
      <c r="XCT15" s="205"/>
      <c r="XCU15" s="205"/>
      <c r="XCV15" s="205"/>
      <c r="XCW15" s="205"/>
      <c r="XCX15" s="205"/>
      <c r="XCY15" s="205"/>
      <c r="XCZ15" s="205"/>
      <c r="XDA15" s="205"/>
      <c r="XDB15" s="205"/>
      <c r="XDC15" s="205"/>
      <c r="XDD15" s="205"/>
      <c r="XDE15" s="205"/>
      <c r="XDF15" s="205"/>
      <c r="XDG15" s="205"/>
      <c r="XDH15" s="205"/>
      <c r="XDI15" s="205"/>
      <c r="XDJ15" s="205"/>
      <c r="XDK15" s="205"/>
      <c r="XDL15" s="205"/>
      <c r="XDM15" s="205"/>
      <c r="XDN15" s="205"/>
      <c r="XDO15" s="205"/>
      <c r="XDP15" s="205"/>
      <c r="XDQ15" s="205"/>
      <c r="XDR15" s="205"/>
      <c r="XDS15" s="205"/>
      <c r="XDT15" s="205"/>
      <c r="XDU15" s="205"/>
      <c r="XDV15" s="205"/>
      <c r="XDW15" s="205"/>
      <c r="XDX15" s="205"/>
      <c r="XDY15" s="205"/>
      <c r="XDZ15" s="205"/>
      <c r="XEA15" s="205"/>
      <c r="XEB15" s="205"/>
      <c r="XEC15" s="205"/>
      <c r="XED15" s="205"/>
      <c r="XEE15" s="205"/>
      <c r="XEF15" s="205"/>
      <c r="XEG15" s="205"/>
      <c r="XEH15" s="205"/>
      <c r="XEI15" s="205"/>
      <c r="XEJ15" s="205"/>
      <c r="XEK15" s="205"/>
      <c r="XEL15" s="205"/>
      <c r="XEM15" s="205"/>
      <c r="XEN15" s="205"/>
      <c r="XEO15" s="205"/>
      <c r="XEP15" s="205"/>
      <c r="XEQ15" s="205"/>
      <c r="XER15" s="205"/>
      <c r="XES15" s="205"/>
      <c r="XET15" s="205"/>
      <c r="XEU15" s="205"/>
      <c r="XEV15" s="205"/>
      <c r="XEW15" s="205"/>
      <c r="XEX15" s="205"/>
      <c r="XEY15" s="205"/>
      <c r="XEZ15" s="205"/>
      <c r="XFA15" s="205"/>
      <c r="XFB15" s="205"/>
      <c r="XFC15" s="205"/>
      <c r="XFD15" s="205"/>
    </row>
    <row r="16" spans="1:16384" ht="15.75" x14ac:dyDescent="0.25">
      <c r="A16" s="124" t="s">
        <v>643</v>
      </c>
      <c r="B16" s="127" t="s">
        <v>328</v>
      </c>
      <c r="C16" s="128"/>
      <c r="D16" s="117">
        <f>D17+D22+D34+D39</f>
        <v>984295877.2700001</v>
      </c>
      <c r="E16" s="117">
        <f t="shared" ref="E16:F16" si="0">E17+E22+E34+E39</f>
        <v>1021497163.3399999</v>
      </c>
      <c r="F16" s="117">
        <f t="shared" si="0"/>
        <v>1030789812.5599999</v>
      </c>
      <c r="O16" s="199"/>
      <c r="P16" s="199"/>
    </row>
    <row r="17" spans="1:20" ht="15.75" x14ac:dyDescent="0.25">
      <c r="A17" s="146" t="s">
        <v>409</v>
      </c>
      <c r="B17" s="127" t="s">
        <v>326</v>
      </c>
      <c r="C17" s="128"/>
      <c r="D17" s="117">
        <f>SUM(D18:D21)</f>
        <v>105071370</v>
      </c>
      <c r="E17" s="117">
        <f t="shared" ref="E17:F17" si="1">SUM(E18:E21)</f>
        <v>109496370</v>
      </c>
      <c r="F17" s="117">
        <f t="shared" si="1"/>
        <v>109496370</v>
      </c>
      <c r="O17" s="199"/>
      <c r="P17" s="199"/>
    </row>
    <row r="18" spans="1:20" ht="84.75" customHeight="1" x14ac:dyDescent="0.25">
      <c r="A18" s="129" t="s">
        <v>111</v>
      </c>
      <c r="B18" s="130" t="s">
        <v>326</v>
      </c>
      <c r="C18" s="131">
        <v>100</v>
      </c>
      <c r="D18" s="147">
        <v>81552383</v>
      </c>
      <c r="E18" s="147">
        <v>81552383</v>
      </c>
      <c r="F18" s="147">
        <v>81552383</v>
      </c>
      <c r="O18" s="199"/>
      <c r="P18" s="199"/>
    </row>
    <row r="19" spans="1:20" ht="30.75" x14ac:dyDescent="0.25">
      <c r="A19" s="119" t="s">
        <v>402</v>
      </c>
      <c r="B19" s="130" t="s">
        <v>326</v>
      </c>
      <c r="C19" s="131">
        <v>200</v>
      </c>
      <c r="D19" s="147">
        <f>16342287-825000-4000000-30000</f>
        <v>11487287</v>
      </c>
      <c r="E19" s="123">
        <v>15942287</v>
      </c>
      <c r="F19" s="123">
        <v>15942287</v>
      </c>
      <c r="O19" s="405">
        <v>-30000</v>
      </c>
      <c r="P19" s="199"/>
    </row>
    <row r="20" spans="1:20" ht="15.75" x14ac:dyDescent="0.25">
      <c r="A20" s="129" t="s">
        <v>117</v>
      </c>
      <c r="B20" s="130" t="s">
        <v>326</v>
      </c>
      <c r="C20" s="131">
        <v>300</v>
      </c>
      <c r="D20" s="147">
        <v>11997600</v>
      </c>
      <c r="E20" s="147">
        <v>11997600</v>
      </c>
      <c r="F20" s="147">
        <v>11997600</v>
      </c>
      <c r="O20" s="199"/>
      <c r="P20" s="199"/>
    </row>
    <row r="21" spans="1:20" ht="15.75" x14ac:dyDescent="0.25">
      <c r="A21" s="129" t="s">
        <v>114</v>
      </c>
      <c r="B21" s="130" t="s">
        <v>326</v>
      </c>
      <c r="C21" s="131">
        <v>800</v>
      </c>
      <c r="D21" s="147">
        <f>4100+30000</f>
        <v>34100</v>
      </c>
      <c r="E21" s="147">
        <v>4100</v>
      </c>
      <c r="F21" s="147">
        <v>4100</v>
      </c>
      <c r="O21" s="405">
        <v>30000</v>
      </c>
      <c r="P21" s="199"/>
    </row>
    <row r="22" spans="1:20" ht="31.5" x14ac:dyDescent="0.25">
      <c r="A22" s="148" t="s">
        <v>557</v>
      </c>
      <c r="B22" s="127" t="s">
        <v>327</v>
      </c>
      <c r="C22" s="128"/>
      <c r="D22" s="260">
        <f>D23+D28</f>
        <v>788165787.9000001</v>
      </c>
      <c r="E22" s="260">
        <f t="shared" ref="E22:F22" si="2">E23+E28</f>
        <v>816553495.93999994</v>
      </c>
      <c r="F22" s="260">
        <f t="shared" si="2"/>
        <v>825379132.75</v>
      </c>
      <c r="O22" s="199"/>
      <c r="P22" s="199"/>
    </row>
    <row r="23" spans="1:20" ht="31.5" x14ac:dyDescent="0.25">
      <c r="A23" s="148" t="s">
        <v>684</v>
      </c>
      <c r="B23" s="127" t="s">
        <v>657</v>
      </c>
      <c r="C23" s="128"/>
      <c r="D23" s="117">
        <f>SUBTOTAL(9,D24:D27)</f>
        <v>418984874.63</v>
      </c>
      <c r="E23" s="117">
        <f>SUBTOTAL(9,E24:E27)</f>
        <v>424770603.59999996</v>
      </c>
      <c r="F23" s="117">
        <f>SUBTOTAL(9,F24:F27)</f>
        <v>428716954.05999994</v>
      </c>
      <c r="O23" s="199"/>
      <c r="P23" s="199"/>
    </row>
    <row r="24" spans="1:20" ht="79.5" customHeight="1" x14ac:dyDescent="0.25">
      <c r="A24" s="129" t="s">
        <v>111</v>
      </c>
      <c r="B24" s="130" t="s">
        <v>657</v>
      </c>
      <c r="C24" s="131">
        <v>100</v>
      </c>
      <c r="D24" s="118">
        <f>194999066.75-235533.69-158617-10580-1229463-86775.57-526915</f>
        <v>192751182.49000001</v>
      </c>
      <c r="E24" s="118">
        <v>195506770.13</v>
      </c>
      <c r="F24" s="118">
        <v>194119600.25999999</v>
      </c>
      <c r="O24" s="405">
        <v>-526915</v>
      </c>
      <c r="P24" s="199"/>
      <c r="Q24" s="199"/>
      <c r="R24" s="199"/>
    </row>
    <row r="25" spans="1:20" ht="30.75" x14ac:dyDescent="0.25">
      <c r="A25" s="119" t="s">
        <v>402</v>
      </c>
      <c r="B25" s="130" t="s">
        <v>657</v>
      </c>
      <c r="C25" s="131">
        <v>200</v>
      </c>
      <c r="D25" s="118">
        <f>243083733.39-28131792.18-7500+605000+1000000-15000</f>
        <v>216534441.20999998</v>
      </c>
      <c r="E25" s="118">
        <f>229191631.09-6599674.57</f>
        <v>222591956.52000001</v>
      </c>
      <c r="F25" s="118">
        <f>234318821.53-6389532.37</f>
        <v>227929289.16</v>
      </c>
      <c r="L25" s="199">
        <v>-28131792.18</v>
      </c>
      <c r="M25" s="199">
        <v>-6599674.5700000003</v>
      </c>
      <c r="N25" s="199">
        <v>-6389532.3700000001</v>
      </c>
      <c r="O25" s="199"/>
      <c r="P25" s="199"/>
      <c r="R25" s="199"/>
    </row>
    <row r="26" spans="1:20" ht="15.75" x14ac:dyDescent="0.25">
      <c r="A26" s="119" t="s">
        <v>117</v>
      </c>
      <c r="B26" s="130" t="s">
        <v>657</v>
      </c>
      <c r="C26" s="131">
        <v>300</v>
      </c>
      <c r="D26" s="118">
        <f>48589.67+235533.69+158617+86775.57</f>
        <v>529515.92999999993</v>
      </c>
      <c r="E26" s="118">
        <v>50095.95</v>
      </c>
      <c r="F26" s="118">
        <v>51498.64</v>
      </c>
      <c r="N26" s="199"/>
      <c r="O26" s="199"/>
      <c r="P26" s="199"/>
      <c r="R26" s="199"/>
    </row>
    <row r="27" spans="1:20" ht="15.75" x14ac:dyDescent="0.25">
      <c r="A27" s="129" t="s">
        <v>114</v>
      </c>
      <c r="B27" s="130" t="s">
        <v>657</v>
      </c>
      <c r="C27" s="131">
        <v>800</v>
      </c>
      <c r="D27" s="118">
        <f>10889373.94-1752718.94+7500+15000+10580</f>
        <v>9169735</v>
      </c>
      <c r="E27" s="123">
        <f>8257913-1636132</f>
        <v>6621781</v>
      </c>
      <c r="F27" s="123">
        <f>8253212-1636646</f>
        <v>6616566</v>
      </c>
      <c r="L27" s="199">
        <v>-1752718.94</v>
      </c>
      <c r="M27" s="199">
        <v>-1636132</v>
      </c>
      <c r="N27" s="199">
        <v>-1636646</v>
      </c>
      <c r="O27" s="199"/>
      <c r="P27" s="199"/>
    </row>
    <row r="28" spans="1:20" ht="31.5" x14ac:dyDescent="0.25">
      <c r="A28" s="124" t="s">
        <v>685</v>
      </c>
      <c r="B28" s="127" t="s">
        <v>658</v>
      </c>
      <c r="C28" s="128"/>
      <c r="D28" s="117">
        <f>SUM(D29:D33)</f>
        <v>369180913.27000004</v>
      </c>
      <c r="E28" s="117">
        <f t="shared" ref="E28:F28" si="3">SUM(E29:E33)</f>
        <v>391782892.33999997</v>
      </c>
      <c r="F28" s="117">
        <f t="shared" si="3"/>
        <v>396662178.69</v>
      </c>
      <c r="N28" s="199"/>
      <c r="O28" s="199"/>
      <c r="P28" s="199"/>
    </row>
    <row r="29" spans="1:20" ht="76.5" customHeight="1" x14ac:dyDescent="0.25">
      <c r="A29" s="119" t="s">
        <v>111</v>
      </c>
      <c r="B29" s="130" t="s">
        <v>658</v>
      </c>
      <c r="C29" s="131">
        <v>100</v>
      </c>
      <c r="D29" s="118">
        <f>79017971.69-134723-282943+526915</f>
        <v>79127220.689999998</v>
      </c>
      <c r="E29" s="123">
        <v>79260918.060000002</v>
      </c>
      <c r="F29" s="123">
        <v>79121530.219999999</v>
      </c>
      <c r="N29" s="199"/>
      <c r="O29" s="405">
        <v>526915</v>
      </c>
      <c r="P29" s="199"/>
      <c r="S29" s="199"/>
    </row>
    <row r="30" spans="1:20" ht="30.75" x14ac:dyDescent="0.25">
      <c r="A30" s="119" t="s">
        <v>402</v>
      </c>
      <c r="B30" s="130" t="s">
        <v>658</v>
      </c>
      <c r="C30" s="131">
        <v>200</v>
      </c>
      <c r="D30" s="118">
        <f>67483361.72-5989096.24+50000+220000+419685.9+785000+600000+890616.35-419685.9</f>
        <v>64039881.829999998</v>
      </c>
      <c r="E30" s="123">
        <f>71694803.63-4284302.28</f>
        <v>67410501.349999994</v>
      </c>
      <c r="F30" s="123">
        <f>68138729.64-301015.56</f>
        <v>67837714.079999998</v>
      </c>
      <c r="L30" s="199">
        <v>-5989096.2400000002</v>
      </c>
      <c r="M30" s="199">
        <v>-4284302.28</v>
      </c>
      <c r="N30" s="199">
        <v>-301015.56</v>
      </c>
      <c r="O30" s="405">
        <v>-419685.9</v>
      </c>
      <c r="P30" s="199"/>
      <c r="Q30" s="199"/>
      <c r="R30" s="199"/>
      <c r="S30" s="199"/>
      <c r="T30" s="199"/>
    </row>
    <row r="31" spans="1:20" ht="15.75" x14ac:dyDescent="0.25">
      <c r="A31" s="119" t="s">
        <v>117</v>
      </c>
      <c r="B31" s="130" t="s">
        <v>658</v>
      </c>
      <c r="C31" s="131">
        <v>300</v>
      </c>
      <c r="D31" s="118">
        <f>134723-134723</f>
        <v>0</v>
      </c>
      <c r="E31" s="123"/>
      <c r="F31" s="123"/>
      <c r="N31" s="199"/>
      <c r="O31" s="199">
        <v>-134723</v>
      </c>
      <c r="P31" s="199"/>
      <c r="Q31" s="199"/>
      <c r="R31" s="199"/>
      <c r="S31" s="199"/>
      <c r="T31" s="199"/>
    </row>
    <row r="32" spans="1:20" ht="30.75" x14ac:dyDescent="0.25">
      <c r="A32" s="129" t="s">
        <v>120</v>
      </c>
      <c r="B32" s="130" t="s">
        <v>658</v>
      </c>
      <c r="C32" s="131">
        <v>600</v>
      </c>
      <c r="D32" s="118">
        <f>240956467.54-17751725.61+1940000-600000-890616.35</f>
        <v>223654125.58000001</v>
      </c>
      <c r="E32" s="123">
        <f>261037632.2-18569901.07</f>
        <v>242467731.13</v>
      </c>
      <c r="F32" s="123">
        <f>266271205.41-19260519.64</f>
        <v>247010685.76999998</v>
      </c>
      <c r="L32" s="199">
        <v>-17751725.609999999</v>
      </c>
      <c r="M32" s="199">
        <v>-18569901.07</v>
      </c>
      <c r="N32" s="199">
        <v>-19260519.640000001</v>
      </c>
      <c r="O32" s="199"/>
      <c r="P32" s="199"/>
      <c r="Q32" s="199"/>
      <c r="R32" s="199"/>
      <c r="T32" s="199"/>
    </row>
    <row r="33" spans="1:16384" ht="15.75" x14ac:dyDescent="0.25">
      <c r="A33" s="129" t="s">
        <v>114</v>
      </c>
      <c r="B33" s="130" t="s">
        <v>658</v>
      </c>
      <c r="C33" s="131">
        <v>800</v>
      </c>
      <c r="D33" s="118">
        <f>4169685.17-1760000-50000</f>
        <v>2359685.17</v>
      </c>
      <c r="E33" s="123">
        <f>4403741.8-1760000</f>
        <v>2643741.7999999998</v>
      </c>
      <c r="F33" s="123">
        <f>4452248.62-1760000</f>
        <v>2692248.62</v>
      </c>
      <c r="L33" s="199">
        <v>-1760000</v>
      </c>
      <c r="M33" s="199">
        <v>-1760000</v>
      </c>
      <c r="N33" s="199">
        <v>-1760000</v>
      </c>
      <c r="O33" s="199"/>
      <c r="P33" s="199"/>
    </row>
    <row r="34" spans="1:16384" ht="15.75" x14ac:dyDescent="0.25">
      <c r="A34" s="149" t="s">
        <v>408</v>
      </c>
      <c r="B34" s="127" t="s">
        <v>329</v>
      </c>
      <c r="C34" s="128"/>
      <c r="D34" s="117">
        <f>SUM(D35:D38)</f>
        <v>80547146.370000005</v>
      </c>
      <c r="E34" s="117">
        <f>SUM(E35:E38)</f>
        <v>84935724.400000006</v>
      </c>
      <c r="F34" s="117">
        <f>SUM(F35:F38)</f>
        <v>85402736.810000002</v>
      </c>
      <c r="N34" s="199"/>
      <c r="O34" s="199"/>
      <c r="P34" s="199"/>
    </row>
    <row r="35" spans="1:16384" ht="75.75" customHeight="1" x14ac:dyDescent="0.25">
      <c r="A35" s="119" t="s">
        <v>111</v>
      </c>
      <c r="B35" s="130" t="s">
        <v>329</v>
      </c>
      <c r="C35" s="131">
        <v>100</v>
      </c>
      <c r="D35" s="118">
        <f>72020373-197848.75-305610.85-175633-20000</f>
        <v>71321280.400000006</v>
      </c>
      <c r="E35" s="123">
        <v>73385373</v>
      </c>
      <c r="F35" s="123">
        <v>73385373</v>
      </c>
      <c r="N35" s="199"/>
      <c r="O35" s="405">
        <v>-20000</v>
      </c>
      <c r="P35" s="199"/>
      <c r="Q35" s="199"/>
    </row>
    <row r="36" spans="1:16384" ht="30.75" x14ac:dyDescent="0.25">
      <c r="A36" s="119" t="s">
        <v>402</v>
      </c>
      <c r="B36" s="130" t="s">
        <v>329</v>
      </c>
      <c r="C36" s="131">
        <v>200</v>
      </c>
      <c r="D36" s="118">
        <f>20264642.04-11639386.92+275000</f>
        <v>8900255.1199999992</v>
      </c>
      <c r="E36" s="123">
        <f>23670460.14-12120108.74</f>
        <v>11550351.4</v>
      </c>
      <c r="F36" s="123">
        <f>23721028.68-11703664.87</f>
        <v>12017363.810000001</v>
      </c>
      <c r="L36" s="199">
        <v>-11639386.92</v>
      </c>
      <c r="M36" s="199">
        <v>-12120108.74</v>
      </c>
      <c r="N36" s="199">
        <v>-11703664.869999999</v>
      </c>
      <c r="O36" s="199"/>
      <c r="P36" s="199"/>
      <c r="Q36" s="199"/>
    </row>
    <row r="37" spans="1:16384" ht="15.75" x14ac:dyDescent="0.25">
      <c r="A37" s="119" t="s">
        <v>117</v>
      </c>
      <c r="B37" s="130" t="s">
        <v>329</v>
      </c>
      <c r="C37" s="131">
        <v>300</v>
      </c>
      <c r="D37" s="118">
        <v>305610.84999999998</v>
      </c>
      <c r="E37" s="123"/>
      <c r="F37" s="123"/>
      <c r="N37" s="199"/>
      <c r="O37" s="199"/>
      <c r="P37" s="199"/>
    </row>
    <row r="38" spans="1:16384" ht="15.75" x14ac:dyDescent="0.25">
      <c r="A38" s="129" t="s">
        <v>114</v>
      </c>
      <c r="B38" s="130" t="s">
        <v>329</v>
      </c>
      <c r="C38" s="131">
        <v>800</v>
      </c>
      <c r="D38" s="118">
        <f>4515000-4515000+20000</f>
        <v>20000</v>
      </c>
      <c r="E38" s="123">
        <f>8314625-8314625</f>
        <v>0</v>
      </c>
      <c r="F38" s="123">
        <f>8314625-8314625</f>
        <v>0</v>
      </c>
      <c r="L38" s="199">
        <v>-4515000</v>
      </c>
      <c r="M38" s="199">
        <v>-8314625</v>
      </c>
      <c r="N38" s="199">
        <v>-8314625</v>
      </c>
      <c r="O38" s="405">
        <v>20000</v>
      </c>
      <c r="P38" s="199"/>
    </row>
    <row r="39" spans="1:16384" ht="15.75" x14ac:dyDescent="0.25">
      <c r="A39" s="148" t="s">
        <v>333</v>
      </c>
      <c r="B39" s="127" t="s">
        <v>330</v>
      </c>
      <c r="C39" s="128"/>
      <c r="D39" s="117">
        <f>D40+D41+D42+D43</f>
        <v>10511573</v>
      </c>
      <c r="E39" s="117">
        <f t="shared" ref="E39:F39" si="4">E42</f>
        <v>10511573</v>
      </c>
      <c r="F39" s="117">
        <f t="shared" si="4"/>
        <v>10511573</v>
      </c>
      <c r="O39" s="199"/>
      <c r="P39" s="199"/>
    </row>
    <row r="40" spans="1:16384" ht="60" x14ac:dyDescent="0.25">
      <c r="A40" s="379" t="s">
        <v>111</v>
      </c>
      <c r="B40" s="130" t="s">
        <v>330</v>
      </c>
      <c r="C40" s="131">
        <v>100</v>
      </c>
      <c r="D40" s="118">
        <v>3086141</v>
      </c>
      <c r="E40" s="117"/>
      <c r="F40" s="117"/>
      <c r="O40" s="199"/>
      <c r="P40" s="199"/>
    </row>
    <row r="41" spans="1:16384" ht="30" x14ac:dyDescent="0.25">
      <c r="A41" s="379" t="s">
        <v>402</v>
      </c>
      <c r="B41" s="130" t="s">
        <v>330</v>
      </c>
      <c r="C41" s="131">
        <v>200</v>
      </c>
      <c r="D41" s="118">
        <v>181032</v>
      </c>
      <c r="E41" s="117"/>
      <c r="F41" s="117"/>
      <c r="O41" s="199"/>
      <c r="P41" s="199"/>
    </row>
    <row r="42" spans="1:16384" s="3" customFormat="1" ht="30.75" customHeight="1" x14ac:dyDescent="0.25">
      <c r="A42" s="119" t="s">
        <v>117</v>
      </c>
      <c r="B42" s="130" t="s">
        <v>330</v>
      </c>
      <c r="C42" s="131">
        <v>300</v>
      </c>
      <c r="D42" s="118">
        <f>10511573-10511573</f>
        <v>0</v>
      </c>
      <c r="E42" s="118">
        <v>10511573</v>
      </c>
      <c r="F42" s="118">
        <v>10511573</v>
      </c>
      <c r="G42" s="87"/>
      <c r="H42" s="41"/>
      <c r="I42" s="41"/>
      <c r="J42" s="87"/>
      <c r="K42" s="87"/>
      <c r="L42" s="199"/>
      <c r="M42" s="199"/>
      <c r="N42" s="86"/>
      <c r="O42" s="199"/>
      <c r="P42" s="199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6"/>
      <c r="OT42" s="86"/>
      <c r="OU42" s="86"/>
      <c r="OV42" s="86"/>
      <c r="OW42" s="86"/>
      <c r="OX42" s="86"/>
      <c r="OY42" s="86"/>
      <c r="OZ42" s="86"/>
      <c r="PA42" s="86"/>
      <c r="PB42" s="86"/>
      <c r="PC42" s="86"/>
      <c r="PD42" s="86"/>
      <c r="PE42" s="86"/>
      <c r="PF42" s="86"/>
      <c r="PG42" s="86"/>
      <c r="PH42" s="86"/>
      <c r="PI42" s="86"/>
      <c r="PJ42" s="86"/>
      <c r="PK42" s="86"/>
      <c r="PL42" s="86"/>
      <c r="PM42" s="86"/>
      <c r="PN42" s="86"/>
      <c r="PO42" s="86"/>
      <c r="PP42" s="86"/>
      <c r="PQ42" s="86"/>
      <c r="PR42" s="86"/>
      <c r="PS42" s="86"/>
      <c r="PT42" s="86"/>
      <c r="PU42" s="86"/>
      <c r="PV42" s="86"/>
      <c r="PW42" s="86"/>
      <c r="PX42" s="86"/>
      <c r="PY42" s="86"/>
      <c r="PZ42" s="86"/>
      <c r="QA42" s="86"/>
      <c r="QB42" s="86"/>
      <c r="QC42" s="86"/>
      <c r="QD42" s="86"/>
      <c r="QE42" s="86"/>
      <c r="QF42" s="86"/>
      <c r="QG42" s="86"/>
      <c r="QH42" s="86"/>
      <c r="QI42" s="86"/>
      <c r="QJ42" s="86"/>
      <c r="QK42" s="86"/>
      <c r="QL42" s="86"/>
      <c r="QM42" s="86"/>
      <c r="QN42" s="86"/>
      <c r="QO42" s="86"/>
      <c r="QP42" s="86"/>
      <c r="QQ42" s="86"/>
      <c r="QR42" s="86"/>
      <c r="QS42" s="86"/>
      <c r="QT42" s="86"/>
      <c r="QU42" s="86"/>
      <c r="QV42" s="86"/>
      <c r="QW42" s="86"/>
      <c r="QX42" s="86"/>
      <c r="QY42" s="86"/>
      <c r="QZ42" s="86"/>
      <c r="RA42" s="86"/>
      <c r="RB42" s="86"/>
      <c r="RC42" s="86"/>
      <c r="RD42" s="86"/>
      <c r="RE42" s="86"/>
      <c r="RF42" s="86"/>
      <c r="RG42" s="86"/>
      <c r="RH42" s="86"/>
      <c r="RI42" s="86"/>
      <c r="RJ42" s="86"/>
      <c r="RK42" s="86"/>
      <c r="RL42" s="86"/>
      <c r="RM42" s="86"/>
      <c r="RN42" s="86"/>
      <c r="RO42" s="86"/>
      <c r="RP42" s="86"/>
      <c r="RQ42" s="86"/>
      <c r="RR42" s="86"/>
      <c r="RS42" s="86"/>
      <c r="RT42" s="86"/>
      <c r="RU42" s="86"/>
      <c r="RV42" s="86"/>
      <c r="RW42" s="86"/>
      <c r="RX42" s="86"/>
      <c r="RY42" s="86"/>
      <c r="RZ42" s="86"/>
      <c r="SA42" s="86"/>
      <c r="SB42" s="86"/>
      <c r="SC42" s="86"/>
      <c r="SD42" s="86"/>
      <c r="SE42" s="86"/>
      <c r="SF42" s="86"/>
      <c r="SG42" s="86"/>
      <c r="SH42" s="86"/>
      <c r="SI42" s="86"/>
      <c r="SJ42" s="86"/>
      <c r="SK42" s="86"/>
      <c r="SL42" s="86"/>
      <c r="SM42" s="86"/>
      <c r="SN42" s="86"/>
      <c r="SO42" s="86"/>
      <c r="SP42" s="86"/>
      <c r="SQ42" s="86"/>
      <c r="SR42" s="86"/>
      <c r="SS42" s="86"/>
      <c r="ST42" s="86"/>
      <c r="SU42" s="86"/>
      <c r="TB42" s="86"/>
      <c r="TC42" s="86"/>
      <c r="TD42" s="86"/>
      <c r="TE42" s="86"/>
      <c r="TF42" s="86"/>
      <c r="TG42" s="86"/>
      <c r="TH42" s="86"/>
      <c r="TI42" s="86"/>
      <c r="TJ42" s="86"/>
      <c r="TK42" s="86"/>
      <c r="TL42" s="86"/>
      <c r="TM42" s="86"/>
      <c r="TN42" s="86"/>
      <c r="TO42" s="86"/>
      <c r="TP42" s="86"/>
      <c r="TQ42" s="86"/>
      <c r="TR42" s="86"/>
      <c r="TS42" s="86"/>
      <c r="TT42" s="86"/>
      <c r="TU42" s="86"/>
      <c r="TV42" s="86"/>
      <c r="TW42" s="86"/>
      <c r="TX42" s="86"/>
      <c r="TY42" s="86"/>
      <c r="TZ42" s="86"/>
      <c r="UA42" s="86"/>
      <c r="UB42" s="86"/>
      <c r="UC42" s="86"/>
      <c r="UD42" s="86"/>
      <c r="UE42" s="86"/>
      <c r="UF42" s="86"/>
      <c r="UG42" s="86"/>
      <c r="UH42" s="86"/>
      <c r="UI42" s="86"/>
      <c r="UJ42" s="86"/>
      <c r="UK42" s="86"/>
      <c r="UL42" s="86"/>
      <c r="UM42" s="86"/>
      <c r="UN42" s="86"/>
      <c r="UO42" s="86"/>
      <c r="UP42" s="86"/>
      <c r="UQ42" s="86"/>
      <c r="UR42" s="86"/>
      <c r="US42" s="86"/>
      <c r="UT42" s="86"/>
      <c r="UU42" s="86"/>
      <c r="UV42" s="86"/>
      <c r="UW42" s="86"/>
      <c r="UX42" s="86"/>
      <c r="UY42" s="86"/>
      <c r="UZ42" s="86"/>
      <c r="VA42" s="86"/>
      <c r="VB42" s="86"/>
      <c r="VC42" s="86"/>
      <c r="VD42" s="86"/>
      <c r="VE42" s="86"/>
      <c r="VF42" s="86"/>
      <c r="VG42" s="86"/>
      <c r="VH42" s="86"/>
      <c r="VI42" s="86"/>
      <c r="VJ42" s="86"/>
      <c r="VK42" s="86"/>
      <c r="VL42" s="86"/>
      <c r="VM42" s="86"/>
      <c r="VN42" s="86"/>
      <c r="VO42" s="86"/>
      <c r="VP42" s="86"/>
      <c r="VQ42" s="86"/>
      <c r="VR42" s="86"/>
      <c r="VS42" s="86"/>
      <c r="VT42" s="86"/>
      <c r="VU42" s="86"/>
      <c r="VV42" s="86"/>
      <c r="VW42" s="86"/>
      <c r="VX42" s="86"/>
      <c r="VY42" s="86"/>
      <c r="VZ42" s="86"/>
      <c r="WA42" s="86"/>
      <c r="WB42" s="86"/>
      <c r="WC42" s="86"/>
      <c r="WD42" s="86"/>
      <c r="WE42" s="86"/>
      <c r="WF42" s="86"/>
      <c r="WG42" s="86"/>
      <c r="WH42" s="86"/>
      <c r="WI42" s="86"/>
      <c r="WJ42" s="86"/>
      <c r="WK42" s="86"/>
      <c r="WL42" s="86"/>
      <c r="WM42" s="86"/>
      <c r="WN42" s="86"/>
      <c r="WO42" s="86"/>
      <c r="WP42" s="86"/>
      <c r="WQ42" s="86"/>
      <c r="WR42" s="86"/>
      <c r="WS42" s="86"/>
      <c r="WT42" s="86"/>
      <c r="WU42" s="86"/>
      <c r="WV42" s="86"/>
      <c r="WW42" s="86"/>
      <c r="WX42" s="86"/>
      <c r="WY42" s="86"/>
      <c r="WZ42" s="86"/>
      <c r="XA42" s="86"/>
      <c r="XB42" s="86"/>
      <c r="XC42" s="86"/>
      <c r="XD42" s="86"/>
      <c r="XE42" s="86"/>
      <c r="XF42" s="86"/>
      <c r="XG42" s="86"/>
      <c r="XH42" s="86"/>
      <c r="XI42" s="86"/>
      <c r="XJ42" s="86"/>
      <c r="XK42" s="86"/>
      <c r="XL42" s="86"/>
      <c r="XM42" s="86"/>
      <c r="XN42" s="86"/>
      <c r="XO42" s="86"/>
      <c r="XP42" s="86"/>
      <c r="XQ42" s="86"/>
      <c r="XR42" s="86"/>
      <c r="XS42" s="86"/>
      <c r="XT42" s="86"/>
      <c r="XU42" s="86"/>
      <c r="XV42" s="86"/>
      <c r="XW42" s="86"/>
      <c r="XX42" s="86"/>
      <c r="XY42" s="86"/>
      <c r="XZ42" s="86"/>
      <c r="YA42" s="86"/>
      <c r="YB42" s="86"/>
      <c r="YC42" s="86"/>
      <c r="YD42" s="86"/>
      <c r="YE42" s="86"/>
      <c r="YF42" s="86"/>
      <c r="YG42" s="86"/>
      <c r="YH42" s="86"/>
      <c r="YI42" s="86"/>
      <c r="YJ42" s="86"/>
      <c r="YK42" s="86"/>
      <c r="YL42" s="86"/>
      <c r="YM42" s="86"/>
      <c r="YN42" s="86"/>
      <c r="YO42" s="86"/>
      <c r="YP42" s="86"/>
      <c r="YQ42" s="86"/>
      <c r="YR42" s="86"/>
      <c r="YS42" s="86"/>
      <c r="YT42" s="86"/>
      <c r="YU42" s="86"/>
      <c r="YV42" s="86"/>
      <c r="YW42" s="86"/>
      <c r="YX42" s="86"/>
      <c r="YY42" s="86"/>
      <c r="YZ42" s="86"/>
      <c r="ZA42" s="86"/>
      <c r="ZB42" s="86"/>
      <c r="ZC42" s="86"/>
      <c r="ZD42" s="86"/>
      <c r="ZE42" s="86"/>
      <c r="ZF42" s="86"/>
      <c r="ZG42" s="86"/>
      <c r="ZH42" s="86"/>
      <c r="ZI42" s="86"/>
      <c r="ZJ42" s="86"/>
      <c r="ZK42" s="86"/>
      <c r="ZL42" s="86"/>
      <c r="ZM42" s="86"/>
      <c r="ZN42" s="86"/>
      <c r="ZO42" s="86"/>
      <c r="ZP42" s="86"/>
      <c r="ZQ42" s="86"/>
      <c r="ZR42" s="86"/>
      <c r="ZS42" s="86"/>
      <c r="ZT42" s="86"/>
      <c r="ZU42" s="86"/>
      <c r="ZV42" s="86"/>
      <c r="ZW42" s="86"/>
      <c r="ZX42" s="86"/>
      <c r="ZY42" s="86"/>
      <c r="ZZ42" s="86"/>
      <c r="AAA42" s="86"/>
      <c r="AAB42" s="86"/>
      <c r="AAC42" s="86"/>
      <c r="AAD42" s="86"/>
      <c r="AAE42" s="86"/>
      <c r="AAF42" s="86"/>
      <c r="AAG42" s="86"/>
      <c r="AAH42" s="86"/>
      <c r="AAI42" s="86"/>
      <c r="AAJ42" s="86"/>
      <c r="AAK42" s="86"/>
      <c r="AAL42" s="86"/>
      <c r="AAM42" s="86"/>
      <c r="AAN42" s="86"/>
      <c r="AAO42" s="86"/>
      <c r="AAP42" s="86"/>
      <c r="AAQ42" s="86"/>
      <c r="AAR42" s="86"/>
      <c r="AAS42" s="86"/>
      <c r="AAT42" s="86"/>
      <c r="AAU42" s="86"/>
      <c r="AAV42" s="86"/>
      <c r="AAW42" s="86"/>
      <c r="AAX42" s="86"/>
      <c r="AAY42" s="86"/>
      <c r="AAZ42" s="86"/>
      <c r="ABA42" s="86"/>
      <c r="ABB42" s="86"/>
      <c r="ABC42" s="86"/>
      <c r="ABD42" s="86"/>
      <c r="ABE42" s="86"/>
      <c r="ABF42" s="86"/>
      <c r="ABG42" s="86"/>
      <c r="ABH42" s="86"/>
      <c r="ABI42" s="86"/>
      <c r="ABJ42" s="86"/>
      <c r="ABK42" s="86"/>
      <c r="ABL42" s="86"/>
      <c r="ABM42" s="86"/>
      <c r="ABN42" s="86"/>
      <c r="ABO42" s="86"/>
      <c r="ABP42" s="86"/>
      <c r="ABQ42" s="86"/>
      <c r="ABR42" s="86"/>
      <c r="ABS42" s="86"/>
      <c r="ABT42" s="86"/>
      <c r="ABU42" s="86"/>
      <c r="ABV42" s="86"/>
      <c r="ABW42" s="86"/>
      <c r="ABX42" s="86"/>
      <c r="ABY42" s="86"/>
      <c r="ABZ42" s="86"/>
      <c r="ACA42" s="86"/>
      <c r="ACB42" s="86"/>
      <c r="ACC42" s="86"/>
      <c r="ACD42" s="86"/>
      <c r="ACE42" s="86"/>
      <c r="ACF42" s="86"/>
      <c r="ACG42" s="86"/>
      <c r="ACH42" s="86"/>
      <c r="ACI42" s="86"/>
      <c r="ACJ42" s="86"/>
      <c r="ACK42" s="86"/>
      <c r="ACL42" s="86"/>
      <c r="ACM42" s="86"/>
      <c r="ACN42" s="86"/>
      <c r="ACO42" s="86"/>
      <c r="ACP42" s="86"/>
      <c r="ACQ42" s="86"/>
      <c r="ACX42" s="86"/>
      <c r="ACY42" s="86"/>
      <c r="ACZ42" s="86"/>
      <c r="ADA42" s="86"/>
      <c r="ADB42" s="86"/>
      <c r="ADC42" s="86"/>
      <c r="ADD42" s="86"/>
      <c r="ADE42" s="86"/>
      <c r="ADF42" s="86"/>
      <c r="ADG42" s="86"/>
      <c r="ADH42" s="86"/>
      <c r="ADI42" s="86"/>
      <c r="ADJ42" s="86"/>
      <c r="ADK42" s="86"/>
      <c r="ADL42" s="86"/>
      <c r="ADM42" s="86"/>
      <c r="ADN42" s="86"/>
      <c r="ADO42" s="86"/>
      <c r="ADP42" s="86"/>
      <c r="ADQ42" s="86"/>
      <c r="ADR42" s="86"/>
      <c r="ADS42" s="86"/>
      <c r="ADT42" s="86"/>
      <c r="ADU42" s="86"/>
      <c r="ADV42" s="86"/>
      <c r="ADW42" s="86"/>
      <c r="ADX42" s="86"/>
      <c r="ADY42" s="86"/>
      <c r="ADZ42" s="86"/>
      <c r="AEA42" s="86"/>
      <c r="AEB42" s="86"/>
      <c r="AEC42" s="86"/>
      <c r="AED42" s="86"/>
      <c r="AEE42" s="86"/>
      <c r="AEF42" s="86"/>
      <c r="AEG42" s="86"/>
      <c r="AEH42" s="86"/>
      <c r="AEI42" s="86"/>
      <c r="AEJ42" s="86"/>
      <c r="AEK42" s="86"/>
      <c r="AEL42" s="86"/>
      <c r="AEM42" s="86"/>
      <c r="AEN42" s="86"/>
      <c r="AEO42" s="86"/>
      <c r="AEP42" s="86"/>
      <c r="AEQ42" s="86"/>
      <c r="AER42" s="86"/>
      <c r="AES42" s="86"/>
      <c r="AET42" s="86"/>
      <c r="AEU42" s="86"/>
      <c r="AEV42" s="86"/>
      <c r="AEW42" s="86"/>
      <c r="AEX42" s="86"/>
      <c r="AEY42" s="86"/>
      <c r="AEZ42" s="86"/>
      <c r="AFA42" s="86"/>
      <c r="AFB42" s="86"/>
      <c r="AFC42" s="86"/>
      <c r="AFD42" s="86"/>
      <c r="AFE42" s="86"/>
      <c r="AFF42" s="86"/>
      <c r="AFG42" s="86"/>
      <c r="AFH42" s="86"/>
      <c r="AFI42" s="86"/>
      <c r="AFJ42" s="86"/>
      <c r="AFK42" s="86"/>
      <c r="AFL42" s="86"/>
      <c r="AFM42" s="86"/>
      <c r="AFN42" s="86"/>
      <c r="AFO42" s="86"/>
      <c r="AFP42" s="86"/>
      <c r="AFQ42" s="86"/>
      <c r="AFR42" s="86"/>
      <c r="AFS42" s="86"/>
      <c r="AFT42" s="86"/>
      <c r="AFU42" s="86"/>
      <c r="AFV42" s="86"/>
      <c r="AFW42" s="86"/>
      <c r="AFX42" s="86"/>
      <c r="AFY42" s="86"/>
      <c r="AFZ42" s="86"/>
      <c r="AGA42" s="86"/>
      <c r="AGB42" s="86"/>
      <c r="AGC42" s="86"/>
      <c r="AGD42" s="86"/>
      <c r="AGE42" s="86"/>
      <c r="AGF42" s="86"/>
      <c r="AGG42" s="86"/>
      <c r="AGH42" s="86"/>
      <c r="AGI42" s="86"/>
      <c r="AGJ42" s="86"/>
      <c r="AGK42" s="86"/>
      <c r="AGL42" s="86"/>
      <c r="AGM42" s="86"/>
      <c r="AGN42" s="86"/>
      <c r="AGO42" s="86"/>
      <c r="AGP42" s="86"/>
      <c r="AGQ42" s="86"/>
      <c r="AGR42" s="86"/>
      <c r="AGS42" s="86"/>
      <c r="AGT42" s="86"/>
      <c r="AGU42" s="86"/>
      <c r="AGV42" s="86"/>
      <c r="AGW42" s="86"/>
      <c r="AGX42" s="86"/>
      <c r="AGY42" s="86"/>
      <c r="AGZ42" s="86"/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86"/>
      <c r="AHL42" s="86"/>
      <c r="AHM42" s="86"/>
      <c r="AHN42" s="86"/>
      <c r="AHO42" s="86"/>
      <c r="AHP42" s="86"/>
      <c r="AHQ42" s="86"/>
      <c r="AHR42" s="86"/>
      <c r="AHS42" s="86"/>
      <c r="AHT42" s="86"/>
      <c r="AHU42" s="86"/>
      <c r="AHV42" s="86"/>
      <c r="AHW42" s="86"/>
      <c r="AHX42" s="86"/>
      <c r="AHY42" s="86"/>
      <c r="AHZ42" s="86"/>
      <c r="AIA42" s="86"/>
      <c r="AIB42" s="86"/>
      <c r="AIC42" s="86"/>
      <c r="AID42" s="86"/>
      <c r="AIE42" s="86"/>
      <c r="AIF42" s="86"/>
      <c r="AIG42" s="86"/>
      <c r="AIH42" s="86"/>
      <c r="AII42" s="86"/>
      <c r="AIJ42" s="86"/>
      <c r="AIK42" s="86"/>
      <c r="AIL42" s="86"/>
      <c r="AIM42" s="86"/>
      <c r="AIN42" s="86"/>
      <c r="AIO42" s="86"/>
      <c r="AIP42" s="86"/>
      <c r="AIQ42" s="86"/>
      <c r="AIR42" s="86"/>
      <c r="AIS42" s="86"/>
      <c r="AIT42" s="86"/>
      <c r="AIU42" s="86"/>
      <c r="AIV42" s="86"/>
      <c r="AIW42" s="86"/>
      <c r="AIX42" s="86"/>
      <c r="AIY42" s="86"/>
      <c r="AIZ42" s="86"/>
      <c r="AJA42" s="86"/>
      <c r="AJB42" s="86"/>
      <c r="AJC42" s="86"/>
      <c r="AJD42" s="86"/>
      <c r="AJE42" s="86"/>
      <c r="AJF42" s="86"/>
      <c r="AJG42" s="86"/>
      <c r="AJH42" s="86"/>
      <c r="AJI42" s="86"/>
      <c r="AJJ42" s="86"/>
      <c r="AJK42" s="86"/>
      <c r="AJL42" s="86"/>
      <c r="AJM42" s="86"/>
      <c r="AJN42" s="86"/>
      <c r="AJO42" s="86"/>
      <c r="AJP42" s="86"/>
      <c r="AJQ42" s="86"/>
      <c r="AJR42" s="86"/>
      <c r="AJS42" s="86"/>
      <c r="AJT42" s="86"/>
      <c r="AJU42" s="86"/>
      <c r="AJV42" s="86"/>
      <c r="AJW42" s="86"/>
      <c r="AJX42" s="86"/>
      <c r="AJY42" s="86"/>
      <c r="AJZ42" s="86"/>
      <c r="AKA42" s="86"/>
      <c r="AKB42" s="86"/>
      <c r="AKC42" s="86"/>
      <c r="AKD42" s="86"/>
      <c r="AKE42" s="86"/>
      <c r="AKF42" s="86"/>
      <c r="AKG42" s="86"/>
      <c r="AKH42" s="86"/>
      <c r="AKI42" s="86"/>
      <c r="AKJ42" s="86"/>
      <c r="AKK42" s="86"/>
      <c r="AKL42" s="86"/>
      <c r="AKM42" s="86"/>
      <c r="AKN42" s="86"/>
      <c r="AKO42" s="86"/>
      <c r="AKP42" s="86"/>
      <c r="AKQ42" s="86"/>
      <c r="AKR42" s="86"/>
      <c r="AKS42" s="86"/>
      <c r="AKT42" s="86"/>
      <c r="AKU42" s="86"/>
      <c r="AKV42" s="86"/>
      <c r="AKW42" s="86"/>
      <c r="AKX42" s="86"/>
      <c r="AKY42" s="86"/>
      <c r="AKZ42" s="86"/>
      <c r="ALA42" s="86"/>
      <c r="ALB42" s="86"/>
      <c r="ALC42" s="86"/>
      <c r="ALD42" s="86"/>
      <c r="ALE42" s="86"/>
      <c r="ALF42" s="86"/>
      <c r="ALG42" s="86"/>
      <c r="ALH42" s="86"/>
      <c r="ALI42" s="86"/>
      <c r="ALJ42" s="86"/>
      <c r="ALK42" s="86"/>
      <c r="ALL42" s="86"/>
      <c r="ALM42" s="86"/>
      <c r="ALN42" s="86"/>
      <c r="ALO42" s="86"/>
      <c r="ALP42" s="86"/>
      <c r="ALQ42" s="86"/>
      <c r="ALR42" s="86"/>
      <c r="ALS42" s="86"/>
      <c r="ALT42" s="86"/>
      <c r="ALU42" s="86"/>
      <c r="ALV42" s="86"/>
      <c r="ALW42" s="86"/>
      <c r="ALX42" s="86"/>
      <c r="ALY42" s="86"/>
      <c r="ALZ42" s="86"/>
      <c r="AMA42" s="86"/>
      <c r="AMB42" s="86"/>
      <c r="AMC42" s="86"/>
      <c r="AMD42" s="86"/>
      <c r="AME42" s="86"/>
      <c r="AMF42" s="86"/>
      <c r="AMG42" s="86"/>
      <c r="AMH42" s="86"/>
      <c r="AMI42" s="86"/>
      <c r="AMJ42" s="86"/>
      <c r="AMK42" s="86"/>
      <c r="AML42" s="86"/>
      <c r="AMM42" s="86"/>
      <c r="AMT42" s="86"/>
      <c r="AMU42" s="86"/>
      <c r="AMV42" s="86"/>
      <c r="AMW42" s="86"/>
      <c r="AMX42" s="86"/>
      <c r="AMY42" s="86"/>
      <c r="AMZ42" s="86"/>
      <c r="ANA42" s="86"/>
      <c r="ANB42" s="86"/>
      <c r="ANC42" s="86"/>
      <c r="AND42" s="86"/>
      <c r="ANE42" s="86"/>
      <c r="ANF42" s="86"/>
      <c r="ANG42" s="86"/>
      <c r="ANH42" s="86"/>
      <c r="ANI42" s="86"/>
      <c r="ANJ42" s="86"/>
      <c r="ANK42" s="86"/>
      <c r="ANL42" s="86"/>
      <c r="ANM42" s="86"/>
      <c r="ANN42" s="86"/>
      <c r="ANO42" s="86"/>
      <c r="ANP42" s="86"/>
      <c r="ANQ42" s="86"/>
      <c r="ANR42" s="86"/>
      <c r="ANS42" s="86"/>
      <c r="ANT42" s="86"/>
      <c r="ANU42" s="86"/>
      <c r="ANV42" s="86"/>
      <c r="ANW42" s="86"/>
      <c r="ANX42" s="86"/>
      <c r="ANY42" s="86"/>
      <c r="ANZ42" s="86"/>
      <c r="AOA42" s="86"/>
      <c r="AOB42" s="86"/>
      <c r="AOC42" s="86"/>
      <c r="AOD42" s="86"/>
      <c r="AOE42" s="86"/>
      <c r="AOF42" s="86"/>
      <c r="AOG42" s="86"/>
      <c r="AOH42" s="86"/>
      <c r="AOI42" s="86"/>
      <c r="AOJ42" s="86"/>
      <c r="AOK42" s="86"/>
      <c r="AOL42" s="86"/>
      <c r="AOM42" s="86"/>
      <c r="AON42" s="86"/>
      <c r="AOO42" s="86"/>
      <c r="AOP42" s="86"/>
      <c r="AOQ42" s="86"/>
      <c r="AOR42" s="86"/>
      <c r="AOS42" s="86"/>
      <c r="AOT42" s="86"/>
      <c r="AOU42" s="86"/>
      <c r="AOV42" s="86"/>
      <c r="AOW42" s="86"/>
      <c r="AOX42" s="86"/>
      <c r="AOY42" s="86"/>
      <c r="AOZ42" s="86"/>
      <c r="APA42" s="86"/>
      <c r="APB42" s="86"/>
      <c r="APC42" s="86"/>
      <c r="APD42" s="86"/>
      <c r="APE42" s="86"/>
      <c r="APF42" s="86"/>
      <c r="APG42" s="86"/>
      <c r="APH42" s="86"/>
      <c r="API42" s="86"/>
      <c r="APJ42" s="86"/>
      <c r="APK42" s="86"/>
      <c r="APL42" s="86"/>
      <c r="APM42" s="86"/>
      <c r="APN42" s="86"/>
      <c r="APO42" s="86"/>
      <c r="APP42" s="86"/>
      <c r="APQ42" s="86"/>
      <c r="APR42" s="86"/>
      <c r="APS42" s="86"/>
      <c r="APT42" s="86"/>
      <c r="APU42" s="86"/>
      <c r="APV42" s="86"/>
      <c r="APW42" s="86"/>
      <c r="APX42" s="86"/>
      <c r="APY42" s="86"/>
      <c r="APZ42" s="86"/>
      <c r="AQA42" s="86"/>
      <c r="AQB42" s="86"/>
      <c r="AQC42" s="86"/>
      <c r="AQD42" s="86"/>
      <c r="AQE42" s="86"/>
      <c r="AQF42" s="86"/>
      <c r="AQG42" s="86"/>
      <c r="AQH42" s="86"/>
      <c r="AQI42" s="86"/>
      <c r="AQJ42" s="86"/>
      <c r="AQK42" s="86"/>
      <c r="AQL42" s="86"/>
      <c r="AQM42" s="86"/>
      <c r="AQN42" s="86"/>
      <c r="AQO42" s="86"/>
      <c r="AQP42" s="86"/>
      <c r="AQQ42" s="86"/>
      <c r="AQR42" s="86"/>
      <c r="AQS42" s="86"/>
      <c r="AQT42" s="86"/>
      <c r="AQU42" s="86"/>
      <c r="AQV42" s="86"/>
      <c r="AQW42" s="86"/>
      <c r="AQX42" s="86"/>
      <c r="AQY42" s="86"/>
      <c r="AQZ42" s="86"/>
      <c r="ARA42" s="86"/>
      <c r="ARB42" s="86"/>
      <c r="ARC42" s="86"/>
      <c r="ARD42" s="86"/>
      <c r="ARE42" s="86"/>
      <c r="ARF42" s="86"/>
      <c r="ARG42" s="86"/>
      <c r="ARH42" s="86"/>
      <c r="ARI42" s="86"/>
      <c r="ARJ42" s="86"/>
      <c r="ARK42" s="86"/>
      <c r="ARL42" s="86"/>
      <c r="ARM42" s="86"/>
      <c r="ARN42" s="86"/>
      <c r="ARO42" s="86"/>
      <c r="ARP42" s="86"/>
      <c r="ARQ42" s="86"/>
      <c r="ARR42" s="86"/>
      <c r="ARS42" s="86"/>
      <c r="ART42" s="86"/>
      <c r="ARU42" s="86"/>
      <c r="ARV42" s="86"/>
      <c r="ARW42" s="86"/>
      <c r="ARX42" s="86"/>
      <c r="ARY42" s="86"/>
      <c r="ARZ42" s="86"/>
      <c r="ASA42" s="86"/>
      <c r="ASB42" s="86"/>
      <c r="ASC42" s="86"/>
      <c r="ASD42" s="86"/>
      <c r="ASE42" s="86"/>
      <c r="ASF42" s="86"/>
      <c r="ASG42" s="86"/>
      <c r="ASH42" s="86"/>
      <c r="ASI42" s="86"/>
      <c r="ASJ42" s="86"/>
      <c r="ASK42" s="86"/>
      <c r="ASL42" s="86"/>
      <c r="ASM42" s="86"/>
      <c r="ASN42" s="86"/>
      <c r="ASO42" s="86"/>
      <c r="ASP42" s="86"/>
      <c r="ASQ42" s="86"/>
      <c r="ASR42" s="86"/>
      <c r="ASS42" s="86"/>
      <c r="AST42" s="86"/>
      <c r="ASU42" s="86"/>
      <c r="ASV42" s="86"/>
      <c r="ASW42" s="86"/>
      <c r="ASX42" s="86"/>
      <c r="ASY42" s="86"/>
      <c r="ASZ42" s="86"/>
      <c r="ATA42" s="86"/>
      <c r="ATB42" s="86"/>
      <c r="ATC42" s="86"/>
      <c r="ATD42" s="86"/>
      <c r="ATE42" s="86"/>
      <c r="ATF42" s="86"/>
      <c r="ATG42" s="86"/>
      <c r="ATH42" s="86"/>
      <c r="ATI42" s="86"/>
      <c r="ATJ42" s="86"/>
      <c r="ATK42" s="86"/>
      <c r="ATL42" s="86"/>
      <c r="ATM42" s="86"/>
      <c r="ATN42" s="86"/>
      <c r="ATO42" s="86"/>
      <c r="ATP42" s="86"/>
      <c r="ATQ42" s="86"/>
      <c r="ATR42" s="86"/>
      <c r="ATS42" s="86"/>
      <c r="ATT42" s="86"/>
      <c r="ATU42" s="86"/>
      <c r="ATV42" s="86"/>
      <c r="ATW42" s="86"/>
      <c r="ATX42" s="86"/>
      <c r="ATY42" s="86"/>
      <c r="ATZ42" s="86"/>
      <c r="AUA42" s="86"/>
      <c r="AUB42" s="86"/>
      <c r="AUC42" s="86"/>
      <c r="AUD42" s="86"/>
      <c r="AUE42" s="86"/>
      <c r="AUF42" s="86"/>
      <c r="AUG42" s="86"/>
      <c r="AUH42" s="86"/>
      <c r="AUI42" s="86"/>
      <c r="AUJ42" s="86"/>
      <c r="AUK42" s="86"/>
      <c r="AUL42" s="86"/>
      <c r="AUM42" s="86"/>
      <c r="AUN42" s="86"/>
      <c r="AUO42" s="86"/>
      <c r="AUP42" s="86"/>
      <c r="AUQ42" s="86"/>
      <c r="AUR42" s="86"/>
      <c r="AUS42" s="86"/>
      <c r="AUT42" s="86"/>
      <c r="AUU42" s="86"/>
      <c r="AUV42" s="86"/>
      <c r="AUW42" s="86"/>
      <c r="AUX42" s="86"/>
      <c r="AUY42" s="86"/>
      <c r="AUZ42" s="86"/>
      <c r="AVA42" s="86"/>
      <c r="AVB42" s="86"/>
      <c r="AVC42" s="86"/>
      <c r="AVD42" s="86"/>
      <c r="AVE42" s="86"/>
      <c r="AVF42" s="86"/>
      <c r="AVG42" s="86"/>
      <c r="AVH42" s="86"/>
      <c r="AVI42" s="86"/>
      <c r="AVJ42" s="86"/>
      <c r="AVK42" s="86"/>
      <c r="AVL42" s="86"/>
      <c r="AVM42" s="86"/>
      <c r="AVN42" s="86"/>
      <c r="AVO42" s="86"/>
      <c r="AVP42" s="86"/>
      <c r="AVQ42" s="86"/>
      <c r="AVR42" s="86"/>
      <c r="AVS42" s="86"/>
      <c r="AVT42" s="86"/>
      <c r="AVU42" s="86"/>
      <c r="AVV42" s="86"/>
      <c r="AVW42" s="86"/>
      <c r="AVX42" s="86"/>
      <c r="AVY42" s="86"/>
      <c r="AVZ42" s="86"/>
      <c r="AWA42" s="86"/>
      <c r="AWB42" s="86"/>
      <c r="AWC42" s="86"/>
      <c r="AWD42" s="86"/>
      <c r="AWE42" s="86"/>
      <c r="AWF42" s="86"/>
      <c r="AWG42" s="86"/>
      <c r="AWH42" s="86"/>
      <c r="AWI42" s="86"/>
      <c r="AWP42" s="86"/>
      <c r="AWQ42" s="86"/>
      <c r="AWR42" s="86"/>
      <c r="AWS42" s="86"/>
      <c r="AWT42" s="86"/>
      <c r="AWU42" s="86"/>
      <c r="AWV42" s="86"/>
      <c r="AWW42" s="86"/>
      <c r="AWX42" s="86"/>
      <c r="AWY42" s="86"/>
      <c r="AWZ42" s="86"/>
      <c r="AXA42" s="86"/>
      <c r="AXB42" s="86"/>
      <c r="AXC42" s="86"/>
      <c r="AXD42" s="86"/>
      <c r="AXE42" s="86"/>
      <c r="AXF42" s="86"/>
      <c r="AXG42" s="86"/>
      <c r="AXH42" s="86"/>
      <c r="AXI42" s="86"/>
      <c r="AXJ42" s="86"/>
      <c r="AXK42" s="86"/>
      <c r="AXL42" s="86"/>
      <c r="AXM42" s="86"/>
      <c r="AXN42" s="86"/>
      <c r="AXO42" s="86"/>
      <c r="AXP42" s="86"/>
      <c r="AXQ42" s="86"/>
      <c r="AXR42" s="86"/>
      <c r="AXS42" s="86"/>
      <c r="AXT42" s="86"/>
      <c r="AXU42" s="86"/>
      <c r="AXV42" s="86"/>
      <c r="AXW42" s="86"/>
      <c r="AXX42" s="86"/>
      <c r="AXY42" s="86"/>
      <c r="AXZ42" s="86"/>
      <c r="AYA42" s="86"/>
      <c r="AYB42" s="86"/>
      <c r="AYC42" s="86"/>
      <c r="AYD42" s="86"/>
      <c r="AYE42" s="86"/>
      <c r="AYF42" s="86"/>
      <c r="AYG42" s="86"/>
      <c r="AYH42" s="86"/>
      <c r="AYI42" s="86"/>
      <c r="AYJ42" s="86"/>
      <c r="AYK42" s="86"/>
      <c r="AYL42" s="86"/>
      <c r="AYM42" s="86"/>
      <c r="AYN42" s="86"/>
      <c r="AYO42" s="86"/>
      <c r="AYP42" s="86"/>
      <c r="AYQ42" s="86"/>
      <c r="AYR42" s="86"/>
      <c r="AYS42" s="86"/>
      <c r="AYT42" s="86"/>
      <c r="AYU42" s="86"/>
      <c r="AYV42" s="86"/>
      <c r="AYW42" s="86"/>
      <c r="AYX42" s="86"/>
      <c r="AYY42" s="86"/>
      <c r="AYZ42" s="86"/>
      <c r="AZA42" s="86"/>
      <c r="AZB42" s="86"/>
      <c r="AZC42" s="86"/>
      <c r="AZD42" s="86"/>
      <c r="AZE42" s="86"/>
      <c r="AZF42" s="86"/>
      <c r="AZG42" s="86"/>
      <c r="AZH42" s="86"/>
      <c r="AZI42" s="86"/>
      <c r="AZJ42" s="86"/>
      <c r="AZK42" s="86"/>
      <c r="AZL42" s="86"/>
      <c r="AZM42" s="86"/>
      <c r="AZN42" s="86"/>
      <c r="AZO42" s="86"/>
      <c r="AZP42" s="86"/>
      <c r="AZQ42" s="86"/>
      <c r="AZR42" s="86"/>
      <c r="AZS42" s="86"/>
      <c r="AZT42" s="86"/>
      <c r="AZU42" s="86"/>
      <c r="AZV42" s="86"/>
      <c r="AZW42" s="86"/>
      <c r="AZX42" s="86"/>
      <c r="AZY42" s="86"/>
      <c r="AZZ42" s="86"/>
      <c r="BAA42" s="86"/>
      <c r="BAB42" s="86"/>
      <c r="BAC42" s="86"/>
      <c r="BAD42" s="86"/>
      <c r="BAE42" s="86"/>
      <c r="BAF42" s="86"/>
      <c r="BAG42" s="86"/>
      <c r="BAH42" s="86"/>
      <c r="BAI42" s="86"/>
      <c r="BAJ42" s="86"/>
      <c r="BAK42" s="86"/>
      <c r="BAL42" s="86"/>
      <c r="BAM42" s="86"/>
      <c r="BAN42" s="86"/>
      <c r="BAO42" s="86"/>
      <c r="BAP42" s="86"/>
      <c r="BAQ42" s="86"/>
      <c r="BAR42" s="86"/>
      <c r="BAS42" s="86"/>
      <c r="BAT42" s="86"/>
      <c r="BAU42" s="86"/>
      <c r="BAV42" s="86"/>
      <c r="BAW42" s="86"/>
      <c r="BAX42" s="86"/>
      <c r="BAY42" s="86"/>
      <c r="BAZ42" s="86"/>
      <c r="BBA42" s="86"/>
      <c r="BBB42" s="86"/>
      <c r="BBC42" s="86"/>
      <c r="BBD42" s="86"/>
      <c r="BBE42" s="86"/>
      <c r="BBF42" s="86"/>
      <c r="BBG42" s="86"/>
      <c r="BBH42" s="86"/>
      <c r="BBI42" s="86"/>
      <c r="BBJ42" s="86"/>
      <c r="BBK42" s="86"/>
      <c r="BBL42" s="86"/>
      <c r="BBM42" s="86"/>
      <c r="BBN42" s="86"/>
      <c r="BBO42" s="86"/>
      <c r="BBP42" s="86"/>
      <c r="BBQ42" s="86"/>
      <c r="BBR42" s="86"/>
      <c r="BBS42" s="86"/>
      <c r="BBT42" s="86"/>
      <c r="BBU42" s="86"/>
      <c r="BBV42" s="86"/>
      <c r="BBW42" s="86"/>
      <c r="BBX42" s="86"/>
      <c r="BBY42" s="86"/>
      <c r="BBZ42" s="86"/>
      <c r="BCA42" s="86"/>
      <c r="BCB42" s="86"/>
      <c r="BCC42" s="86"/>
      <c r="BCD42" s="86"/>
      <c r="BCE42" s="86"/>
      <c r="BCF42" s="86"/>
      <c r="BCG42" s="86"/>
      <c r="BCH42" s="86"/>
      <c r="BCI42" s="86"/>
      <c r="BCJ42" s="86"/>
      <c r="BCK42" s="86"/>
      <c r="BCL42" s="86"/>
      <c r="BCM42" s="86"/>
      <c r="BCN42" s="86"/>
      <c r="BCO42" s="86"/>
      <c r="BCP42" s="86"/>
      <c r="BCQ42" s="86"/>
      <c r="BCR42" s="86"/>
      <c r="BCS42" s="86"/>
      <c r="BCT42" s="86"/>
      <c r="BCU42" s="86"/>
      <c r="BCV42" s="86"/>
      <c r="BCW42" s="86"/>
      <c r="BCX42" s="86"/>
      <c r="BCY42" s="86"/>
      <c r="BCZ42" s="86"/>
      <c r="BDA42" s="86"/>
      <c r="BDB42" s="86"/>
      <c r="BDC42" s="86"/>
      <c r="BDD42" s="86"/>
      <c r="BDE42" s="86"/>
      <c r="BDF42" s="86"/>
      <c r="BDG42" s="86"/>
      <c r="BDH42" s="86"/>
      <c r="BDI42" s="86"/>
      <c r="BDJ42" s="86"/>
      <c r="BDK42" s="86"/>
      <c r="BDL42" s="86"/>
      <c r="BDM42" s="86"/>
      <c r="BDN42" s="86"/>
      <c r="BDO42" s="86"/>
      <c r="BDP42" s="86"/>
      <c r="BDQ42" s="86"/>
      <c r="BDR42" s="86"/>
      <c r="BDS42" s="86"/>
      <c r="BDT42" s="86"/>
      <c r="BDU42" s="86"/>
      <c r="BDV42" s="86"/>
      <c r="BDW42" s="86"/>
      <c r="BDX42" s="86"/>
      <c r="BDY42" s="86"/>
      <c r="BDZ42" s="86"/>
      <c r="BEA42" s="86"/>
      <c r="BEB42" s="86"/>
      <c r="BEC42" s="86"/>
      <c r="BED42" s="86"/>
      <c r="BEE42" s="86"/>
      <c r="BEF42" s="86"/>
      <c r="BEG42" s="86"/>
      <c r="BEH42" s="86"/>
      <c r="BEI42" s="86"/>
      <c r="BEJ42" s="86"/>
      <c r="BEK42" s="86"/>
      <c r="BEL42" s="86"/>
      <c r="BEM42" s="86"/>
      <c r="BEN42" s="86"/>
      <c r="BEO42" s="86"/>
      <c r="BEP42" s="86"/>
      <c r="BEQ42" s="86"/>
      <c r="BER42" s="86"/>
      <c r="BES42" s="86"/>
      <c r="BET42" s="86"/>
      <c r="BEU42" s="86"/>
      <c r="BEV42" s="86"/>
      <c r="BEW42" s="86"/>
      <c r="BEX42" s="86"/>
      <c r="BEY42" s="86"/>
      <c r="BEZ42" s="86"/>
      <c r="BFA42" s="86"/>
      <c r="BFB42" s="86"/>
      <c r="BFC42" s="86"/>
      <c r="BFD42" s="86"/>
      <c r="BFE42" s="86"/>
      <c r="BFF42" s="86"/>
      <c r="BFG42" s="86"/>
      <c r="BFH42" s="86"/>
      <c r="BFI42" s="86"/>
      <c r="BFJ42" s="86"/>
      <c r="BFK42" s="86"/>
      <c r="BFL42" s="86"/>
      <c r="BFM42" s="86"/>
      <c r="BFN42" s="86"/>
      <c r="BFO42" s="86"/>
      <c r="BFP42" s="86"/>
      <c r="BFQ42" s="86"/>
      <c r="BFR42" s="86"/>
      <c r="BFS42" s="86"/>
      <c r="BFT42" s="86"/>
      <c r="BFU42" s="86"/>
      <c r="BFV42" s="86"/>
      <c r="BFW42" s="86"/>
      <c r="BFX42" s="86"/>
      <c r="BFY42" s="86"/>
      <c r="BFZ42" s="86"/>
      <c r="BGA42" s="86"/>
      <c r="BGB42" s="86"/>
      <c r="BGC42" s="86"/>
      <c r="BGD42" s="86"/>
      <c r="BGE42" s="86"/>
      <c r="BGL42" s="86"/>
      <c r="BGM42" s="86"/>
      <c r="BGN42" s="86"/>
      <c r="BGO42" s="86"/>
      <c r="BGP42" s="86"/>
      <c r="BGQ42" s="86"/>
      <c r="BGR42" s="86"/>
      <c r="BGS42" s="86"/>
      <c r="BGT42" s="86"/>
      <c r="BGU42" s="86"/>
      <c r="BGV42" s="86"/>
      <c r="BGW42" s="86"/>
      <c r="BGX42" s="86"/>
      <c r="BGY42" s="86"/>
      <c r="BGZ42" s="86"/>
      <c r="BHA42" s="86"/>
      <c r="BHB42" s="86"/>
      <c r="BHC42" s="86"/>
      <c r="BHD42" s="86"/>
      <c r="BHE42" s="86"/>
      <c r="BHF42" s="86"/>
      <c r="BHG42" s="86"/>
      <c r="BHH42" s="86"/>
      <c r="BHI42" s="86"/>
      <c r="BHJ42" s="86"/>
      <c r="BHK42" s="86"/>
      <c r="BHL42" s="86"/>
      <c r="BHM42" s="86"/>
      <c r="BHN42" s="86"/>
      <c r="BHO42" s="86"/>
      <c r="BHP42" s="86"/>
      <c r="BHQ42" s="86"/>
      <c r="BHR42" s="86"/>
      <c r="BHS42" s="86"/>
      <c r="BHT42" s="86"/>
      <c r="BHU42" s="86"/>
      <c r="BHV42" s="86"/>
      <c r="BHW42" s="86"/>
      <c r="BHX42" s="86"/>
      <c r="BHY42" s="86"/>
      <c r="BHZ42" s="86"/>
      <c r="BIA42" s="86"/>
      <c r="BIB42" s="86"/>
      <c r="BIC42" s="86"/>
      <c r="BID42" s="86"/>
      <c r="BIE42" s="86"/>
      <c r="BIF42" s="86"/>
      <c r="BIG42" s="86"/>
      <c r="BIH42" s="86"/>
      <c r="BII42" s="86"/>
      <c r="BIJ42" s="86"/>
      <c r="BIK42" s="86"/>
      <c r="BIL42" s="86"/>
      <c r="BIM42" s="86"/>
      <c r="BIN42" s="86"/>
      <c r="BIO42" s="86"/>
      <c r="BIP42" s="86"/>
      <c r="BIQ42" s="86"/>
      <c r="BIR42" s="86"/>
      <c r="BIS42" s="86"/>
      <c r="BIT42" s="86"/>
      <c r="BIU42" s="86"/>
      <c r="BIV42" s="86"/>
      <c r="BIW42" s="86"/>
      <c r="BIX42" s="86"/>
      <c r="BIY42" s="86"/>
      <c r="BIZ42" s="86"/>
      <c r="BJA42" s="86"/>
      <c r="BJB42" s="86"/>
      <c r="BJC42" s="86"/>
      <c r="BJD42" s="86"/>
      <c r="BJE42" s="86"/>
      <c r="BJF42" s="86"/>
      <c r="BJG42" s="86"/>
      <c r="BJH42" s="86"/>
      <c r="BJI42" s="86"/>
      <c r="BJJ42" s="86"/>
      <c r="BJK42" s="86"/>
      <c r="BJL42" s="86"/>
      <c r="BJM42" s="86"/>
      <c r="BJN42" s="86"/>
      <c r="BJO42" s="86"/>
      <c r="BJP42" s="86"/>
      <c r="BJQ42" s="86"/>
      <c r="BJR42" s="86"/>
      <c r="BJS42" s="86"/>
      <c r="BJT42" s="86"/>
      <c r="BJU42" s="86"/>
      <c r="BJV42" s="86"/>
      <c r="BJW42" s="86"/>
      <c r="BJX42" s="86"/>
      <c r="BJY42" s="86"/>
      <c r="BJZ42" s="86"/>
      <c r="BKA42" s="86"/>
      <c r="BKB42" s="86"/>
      <c r="BKC42" s="86"/>
      <c r="BKD42" s="86"/>
      <c r="BKE42" s="86"/>
      <c r="BKF42" s="86"/>
      <c r="BKG42" s="86"/>
      <c r="BKH42" s="86"/>
      <c r="BKI42" s="86"/>
      <c r="BKJ42" s="86"/>
      <c r="BKK42" s="86"/>
      <c r="BKL42" s="86"/>
      <c r="BKM42" s="86"/>
      <c r="BKN42" s="86"/>
      <c r="BKO42" s="86"/>
      <c r="BKP42" s="86"/>
      <c r="BKQ42" s="86"/>
      <c r="BKR42" s="86"/>
      <c r="BKS42" s="86"/>
      <c r="BKT42" s="86"/>
      <c r="BKU42" s="86"/>
      <c r="BKV42" s="86"/>
      <c r="BKW42" s="86"/>
      <c r="BKX42" s="86"/>
      <c r="BKY42" s="86"/>
      <c r="BKZ42" s="86"/>
      <c r="BLA42" s="86"/>
      <c r="BLB42" s="86"/>
      <c r="BLC42" s="86"/>
      <c r="BLD42" s="86"/>
      <c r="BLE42" s="86"/>
      <c r="BLF42" s="86"/>
      <c r="BLG42" s="86"/>
      <c r="BLH42" s="86"/>
      <c r="BLI42" s="86"/>
      <c r="BLJ42" s="86"/>
      <c r="BLK42" s="86"/>
      <c r="BLL42" s="86"/>
      <c r="BLM42" s="86"/>
      <c r="BLN42" s="86"/>
      <c r="BLO42" s="86"/>
      <c r="BLP42" s="86"/>
      <c r="BLQ42" s="86"/>
      <c r="BLR42" s="86"/>
      <c r="BLS42" s="86"/>
      <c r="BLT42" s="86"/>
      <c r="BLU42" s="86"/>
      <c r="BLV42" s="86"/>
      <c r="BLW42" s="86"/>
      <c r="BLX42" s="86"/>
      <c r="BLY42" s="86"/>
      <c r="BLZ42" s="86"/>
      <c r="BMA42" s="86"/>
      <c r="BMB42" s="86"/>
      <c r="BMC42" s="86"/>
      <c r="BMD42" s="86"/>
      <c r="BME42" s="86"/>
      <c r="BMF42" s="86"/>
      <c r="BMG42" s="86"/>
      <c r="BMH42" s="86"/>
      <c r="BMI42" s="86"/>
      <c r="BMJ42" s="86"/>
      <c r="BMK42" s="86"/>
      <c r="BML42" s="86"/>
      <c r="BMM42" s="86"/>
      <c r="BMN42" s="86"/>
      <c r="BMO42" s="86"/>
      <c r="BMP42" s="86"/>
      <c r="BMQ42" s="86"/>
      <c r="BMR42" s="86"/>
      <c r="BMS42" s="86"/>
      <c r="BMT42" s="86"/>
      <c r="BMU42" s="86"/>
      <c r="BMV42" s="86"/>
      <c r="BMW42" s="86"/>
      <c r="BMX42" s="86"/>
      <c r="BMY42" s="86"/>
      <c r="BMZ42" s="86"/>
      <c r="BNA42" s="86"/>
      <c r="BNB42" s="86"/>
      <c r="BNC42" s="86"/>
      <c r="BND42" s="86"/>
      <c r="BNE42" s="86"/>
      <c r="BNF42" s="86"/>
      <c r="BNG42" s="86"/>
      <c r="BNH42" s="86"/>
      <c r="BNI42" s="86"/>
      <c r="BNJ42" s="86"/>
      <c r="BNK42" s="86"/>
      <c r="BNL42" s="86"/>
      <c r="BNM42" s="86"/>
      <c r="BNN42" s="86"/>
      <c r="BNO42" s="86"/>
      <c r="BNP42" s="86"/>
      <c r="BNQ42" s="86"/>
      <c r="BNR42" s="86"/>
      <c r="BNS42" s="86"/>
      <c r="BNT42" s="86"/>
      <c r="BNU42" s="86"/>
      <c r="BNV42" s="86"/>
      <c r="BNW42" s="86"/>
      <c r="BNX42" s="86"/>
      <c r="BNY42" s="86"/>
      <c r="BNZ42" s="86"/>
      <c r="BOA42" s="86"/>
      <c r="BOB42" s="86"/>
      <c r="BOC42" s="86"/>
      <c r="BOD42" s="86"/>
      <c r="BOE42" s="86"/>
      <c r="BOF42" s="86"/>
      <c r="BOG42" s="86"/>
      <c r="BOH42" s="86"/>
      <c r="BOI42" s="86"/>
      <c r="BOJ42" s="86"/>
      <c r="BOK42" s="86"/>
      <c r="BOL42" s="86"/>
      <c r="BOM42" s="86"/>
      <c r="BON42" s="86"/>
      <c r="BOO42" s="86"/>
      <c r="BOP42" s="86"/>
      <c r="BOQ42" s="86"/>
      <c r="BOR42" s="86"/>
      <c r="BOS42" s="86"/>
      <c r="BOT42" s="86"/>
      <c r="BOU42" s="86"/>
      <c r="BOV42" s="86"/>
      <c r="BOW42" s="86"/>
      <c r="BOX42" s="86"/>
      <c r="BOY42" s="86"/>
      <c r="BOZ42" s="86"/>
      <c r="BPA42" s="86"/>
      <c r="BPB42" s="86"/>
      <c r="BPC42" s="86"/>
      <c r="BPD42" s="86"/>
      <c r="BPE42" s="86"/>
      <c r="BPF42" s="86"/>
      <c r="BPG42" s="86"/>
      <c r="BPH42" s="86"/>
      <c r="BPI42" s="86"/>
      <c r="BPJ42" s="86"/>
      <c r="BPK42" s="86"/>
      <c r="BPL42" s="86"/>
      <c r="BPM42" s="86"/>
      <c r="BPN42" s="86"/>
      <c r="BPO42" s="86"/>
      <c r="BPP42" s="86"/>
      <c r="BPQ42" s="86"/>
      <c r="BPR42" s="86"/>
      <c r="BPS42" s="86"/>
      <c r="BPT42" s="86"/>
      <c r="BPU42" s="86"/>
      <c r="BPV42" s="86"/>
      <c r="BPW42" s="86"/>
      <c r="BPX42" s="86"/>
      <c r="BPY42" s="86"/>
      <c r="BPZ42" s="86"/>
      <c r="BQA42" s="86"/>
      <c r="BQH42" s="86"/>
      <c r="BQI42" s="86"/>
      <c r="BQJ42" s="86"/>
      <c r="BQK42" s="86"/>
      <c r="BQL42" s="86"/>
      <c r="BQM42" s="86"/>
      <c r="BQN42" s="86"/>
      <c r="BQO42" s="86"/>
      <c r="BQP42" s="86"/>
      <c r="BQQ42" s="86"/>
      <c r="BQR42" s="86"/>
      <c r="BQS42" s="86"/>
      <c r="BQT42" s="86"/>
      <c r="BQU42" s="86"/>
      <c r="BQV42" s="86"/>
      <c r="BQW42" s="86"/>
      <c r="BQX42" s="86"/>
      <c r="BQY42" s="86"/>
      <c r="BQZ42" s="86"/>
      <c r="BRA42" s="86"/>
      <c r="BRB42" s="86"/>
      <c r="BRC42" s="86"/>
      <c r="BRD42" s="86"/>
      <c r="BRE42" s="86"/>
      <c r="BRF42" s="86"/>
      <c r="BRG42" s="86"/>
      <c r="BRH42" s="86"/>
      <c r="BRI42" s="86"/>
      <c r="BRJ42" s="86"/>
      <c r="BRK42" s="86"/>
      <c r="BRL42" s="86"/>
      <c r="BRM42" s="86"/>
      <c r="BRN42" s="86"/>
      <c r="BRO42" s="86"/>
      <c r="BRP42" s="86"/>
      <c r="BRQ42" s="86"/>
      <c r="BRR42" s="86"/>
      <c r="BRS42" s="86"/>
      <c r="BRT42" s="86"/>
      <c r="BRU42" s="86"/>
      <c r="BRV42" s="86"/>
      <c r="BRW42" s="86"/>
      <c r="BRX42" s="86"/>
      <c r="BRY42" s="86"/>
      <c r="BRZ42" s="86"/>
      <c r="BSA42" s="86"/>
      <c r="BSB42" s="86"/>
      <c r="BSC42" s="86"/>
      <c r="BSD42" s="86"/>
      <c r="BSE42" s="86"/>
      <c r="BSF42" s="86"/>
      <c r="BSG42" s="86"/>
      <c r="BSH42" s="86"/>
      <c r="BSI42" s="86"/>
      <c r="BSJ42" s="86"/>
      <c r="BSK42" s="86"/>
      <c r="BSL42" s="86"/>
      <c r="BSM42" s="86"/>
      <c r="BSN42" s="86"/>
      <c r="BSO42" s="86"/>
      <c r="BSP42" s="86"/>
      <c r="BSQ42" s="86"/>
      <c r="BSR42" s="86"/>
      <c r="BSS42" s="86"/>
      <c r="BST42" s="86"/>
      <c r="BSU42" s="86"/>
      <c r="BSV42" s="86"/>
      <c r="BSW42" s="86"/>
      <c r="BSX42" s="86"/>
      <c r="BSY42" s="86"/>
      <c r="BSZ42" s="86"/>
      <c r="BTA42" s="86"/>
      <c r="BTB42" s="86"/>
      <c r="BTC42" s="86"/>
      <c r="BTD42" s="86"/>
      <c r="BTE42" s="86"/>
      <c r="BTF42" s="86"/>
      <c r="BTG42" s="86"/>
      <c r="BTH42" s="86"/>
      <c r="BTI42" s="86"/>
      <c r="BTJ42" s="86"/>
      <c r="BTK42" s="86"/>
      <c r="BTL42" s="86"/>
      <c r="BTM42" s="86"/>
      <c r="BTN42" s="86"/>
      <c r="BTO42" s="86"/>
      <c r="BTP42" s="86"/>
      <c r="BTQ42" s="86"/>
      <c r="BTR42" s="86"/>
      <c r="BTS42" s="86"/>
      <c r="BTT42" s="86"/>
      <c r="BTU42" s="86"/>
      <c r="BTV42" s="86"/>
      <c r="BTW42" s="86"/>
      <c r="BTX42" s="86"/>
      <c r="BTY42" s="86"/>
      <c r="BTZ42" s="86"/>
      <c r="BUA42" s="86"/>
      <c r="BUB42" s="86"/>
      <c r="BUC42" s="86"/>
      <c r="BUD42" s="86"/>
      <c r="BUE42" s="86"/>
      <c r="BUF42" s="86"/>
      <c r="BUG42" s="86"/>
      <c r="BUH42" s="86"/>
      <c r="BUI42" s="86"/>
      <c r="BUJ42" s="86"/>
      <c r="BUK42" s="86"/>
      <c r="BUL42" s="86"/>
      <c r="BUM42" s="86"/>
      <c r="BUN42" s="86"/>
      <c r="BUO42" s="86"/>
      <c r="BUP42" s="86"/>
      <c r="BUQ42" s="86"/>
      <c r="BUR42" s="86"/>
      <c r="BUS42" s="86"/>
      <c r="BUT42" s="86"/>
      <c r="BUU42" s="86"/>
      <c r="BUV42" s="86"/>
      <c r="BUW42" s="86"/>
      <c r="BUX42" s="86"/>
      <c r="BUY42" s="86"/>
      <c r="BUZ42" s="86"/>
      <c r="BVA42" s="86"/>
      <c r="BVB42" s="86"/>
      <c r="BVC42" s="86"/>
      <c r="BVD42" s="86"/>
      <c r="BVE42" s="86"/>
      <c r="BVF42" s="86"/>
      <c r="BVG42" s="86"/>
      <c r="BVH42" s="86"/>
      <c r="BVI42" s="86"/>
      <c r="BVJ42" s="86"/>
      <c r="BVK42" s="86"/>
      <c r="BVL42" s="86"/>
      <c r="BVM42" s="86"/>
      <c r="BVN42" s="86"/>
      <c r="BVO42" s="86"/>
      <c r="BVP42" s="86"/>
      <c r="BVQ42" s="86"/>
      <c r="BVR42" s="86"/>
      <c r="BVS42" s="86"/>
      <c r="BVT42" s="86"/>
      <c r="BVU42" s="86"/>
      <c r="BVV42" s="86"/>
      <c r="BVW42" s="86"/>
      <c r="BVX42" s="86"/>
      <c r="BVY42" s="86"/>
      <c r="BVZ42" s="86"/>
      <c r="BWA42" s="86"/>
      <c r="BWB42" s="86"/>
      <c r="BWC42" s="86"/>
      <c r="BWD42" s="86"/>
      <c r="BWE42" s="86"/>
      <c r="BWF42" s="86"/>
      <c r="BWG42" s="86"/>
      <c r="BWH42" s="86"/>
      <c r="BWI42" s="86"/>
      <c r="BWJ42" s="86"/>
      <c r="BWK42" s="86"/>
      <c r="BWL42" s="86"/>
      <c r="BWM42" s="86"/>
      <c r="BWN42" s="86"/>
      <c r="BWO42" s="86"/>
      <c r="BWP42" s="86"/>
      <c r="BWQ42" s="86"/>
      <c r="BWR42" s="86"/>
      <c r="BWS42" s="86"/>
      <c r="BWT42" s="86"/>
      <c r="BWU42" s="86"/>
      <c r="BWV42" s="86"/>
      <c r="BWW42" s="86"/>
      <c r="BWX42" s="86"/>
      <c r="BWY42" s="86"/>
      <c r="BWZ42" s="86"/>
      <c r="BXA42" s="86"/>
      <c r="BXB42" s="86"/>
      <c r="BXC42" s="86"/>
      <c r="BXD42" s="86"/>
      <c r="BXE42" s="86"/>
      <c r="BXF42" s="86"/>
      <c r="BXG42" s="86"/>
      <c r="BXH42" s="86"/>
      <c r="BXI42" s="86"/>
      <c r="BXJ42" s="86"/>
      <c r="BXK42" s="86"/>
      <c r="BXL42" s="86"/>
      <c r="BXM42" s="86"/>
      <c r="BXN42" s="86"/>
      <c r="BXO42" s="86"/>
      <c r="BXP42" s="86"/>
      <c r="BXQ42" s="86"/>
      <c r="BXR42" s="86"/>
      <c r="BXS42" s="86"/>
      <c r="BXT42" s="86"/>
      <c r="BXU42" s="86"/>
      <c r="BXV42" s="86"/>
      <c r="BXW42" s="86"/>
      <c r="BXX42" s="86"/>
      <c r="BXY42" s="86"/>
      <c r="BXZ42" s="86"/>
      <c r="BYA42" s="86"/>
      <c r="BYB42" s="86"/>
      <c r="BYC42" s="86"/>
      <c r="BYD42" s="86"/>
      <c r="BYE42" s="86"/>
      <c r="BYF42" s="86"/>
      <c r="BYG42" s="86"/>
      <c r="BYH42" s="86"/>
      <c r="BYI42" s="86"/>
      <c r="BYJ42" s="86"/>
      <c r="BYK42" s="86"/>
      <c r="BYL42" s="86"/>
      <c r="BYM42" s="86"/>
      <c r="BYN42" s="86"/>
      <c r="BYO42" s="86"/>
      <c r="BYP42" s="86"/>
      <c r="BYQ42" s="86"/>
      <c r="BYR42" s="86"/>
      <c r="BYS42" s="86"/>
      <c r="BYT42" s="86"/>
      <c r="BYU42" s="86"/>
      <c r="BYV42" s="86"/>
      <c r="BYW42" s="86"/>
      <c r="BYX42" s="86"/>
      <c r="BYY42" s="86"/>
      <c r="BYZ42" s="86"/>
      <c r="BZA42" s="86"/>
      <c r="BZB42" s="86"/>
      <c r="BZC42" s="86"/>
      <c r="BZD42" s="86"/>
      <c r="BZE42" s="86"/>
      <c r="BZF42" s="86"/>
      <c r="BZG42" s="86"/>
      <c r="BZH42" s="86"/>
      <c r="BZI42" s="86"/>
      <c r="BZJ42" s="86"/>
      <c r="BZK42" s="86"/>
      <c r="BZL42" s="86"/>
      <c r="BZM42" s="86"/>
      <c r="BZN42" s="86"/>
      <c r="BZO42" s="86"/>
      <c r="BZP42" s="86"/>
      <c r="BZQ42" s="86"/>
      <c r="BZR42" s="86"/>
      <c r="BZS42" s="86"/>
      <c r="BZT42" s="86"/>
      <c r="BZU42" s="86"/>
      <c r="BZV42" s="86"/>
      <c r="BZW42" s="86"/>
      <c r="CAD42" s="86"/>
      <c r="CAE42" s="86"/>
      <c r="CAF42" s="86"/>
      <c r="CAG42" s="86"/>
      <c r="CAH42" s="86"/>
      <c r="CAI42" s="86"/>
      <c r="CAJ42" s="86"/>
      <c r="CAK42" s="86"/>
      <c r="CAL42" s="86"/>
      <c r="CAM42" s="86"/>
      <c r="CAN42" s="86"/>
      <c r="CAO42" s="86"/>
      <c r="CAP42" s="86"/>
      <c r="CAQ42" s="86"/>
      <c r="CAR42" s="86"/>
      <c r="CAS42" s="86"/>
      <c r="CAT42" s="86"/>
      <c r="CAU42" s="86"/>
      <c r="CAV42" s="86"/>
      <c r="CAW42" s="86"/>
      <c r="CAX42" s="86"/>
      <c r="CAY42" s="86"/>
      <c r="CAZ42" s="86"/>
      <c r="CBA42" s="86"/>
      <c r="CBB42" s="86"/>
      <c r="CBC42" s="86"/>
      <c r="CBD42" s="86"/>
      <c r="CBE42" s="86"/>
      <c r="CBF42" s="86"/>
      <c r="CBG42" s="86"/>
      <c r="CBH42" s="86"/>
      <c r="CBI42" s="86"/>
      <c r="CBJ42" s="86"/>
      <c r="CBK42" s="86"/>
      <c r="CBL42" s="86"/>
      <c r="CBM42" s="86"/>
      <c r="CBN42" s="86"/>
      <c r="CBO42" s="86"/>
      <c r="CBP42" s="86"/>
      <c r="CBQ42" s="86"/>
      <c r="CBR42" s="86"/>
      <c r="CBS42" s="86"/>
      <c r="CBT42" s="86"/>
      <c r="CBU42" s="86"/>
      <c r="CBV42" s="86"/>
      <c r="CBW42" s="86"/>
      <c r="CBX42" s="86"/>
      <c r="CBY42" s="86"/>
      <c r="CBZ42" s="86"/>
      <c r="CCA42" s="86"/>
      <c r="CCB42" s="86"/>
      <c r="CCC42" s="86"/>
      <c r="CCD42" s="86"/>
      <c r="CCE42" s="86"/>
      <c r="CCF42" s="86"/>
      <c r="CCG42" s="86"/>
      <c r="CCH42" s="86"/>
      <c r="CCI42" s="86"/>
      <c r="CCJ42" s="86"/>
      <c r="CCK42" s="86"/>
      <c r="CCL42" s="86"/>
      <c r="CCM42" s="86"/>
      <c r="CCN42" s="86"/>
      <c r="CCO42" s="86"/>
      <c r="CCP42" s="86"/>
      <c r="CCQ42" s="86"/>
      <c r="CCR42" s="86"/>
      <c r="CCS42" s="86"/>
      <c r="CCT42" s="86"/>
      <c r="CCU42" s="86"/>
      <c r="CCV42" s="86"/>
      <c r="CCW42" s="86"/>
      <c r="CCX42" s="86"/>
      <c r="CCY42" s="86"/>
      <c r="CCZ42" s="86"/>
      <c r="CDA42" s="86"/>
      <c r="CDB42" s="86"/>
      <c r="CDC42" s="86"/>
      <c r="CDD42" s="86"/>
      <c r="CDE42" s="86"/>
      <c r="CDF42" s="86"/>
      <c r="CDG42" s="86"/>
      <c r="CDH42" s="86"/>
      <c r="CDI42" s="86"/>
      <c r="CDJ42" s="86"/>
      <c r="CDK42" s="86"/>
      <c r="CDL42" s="86"/>
      <c r="CDM42" s="86"/>
      <c r="CDN42" s="86"/>
      <c r="CDO42" s="86"/>
      <c r="CDP42" s="86"/>
      <c r="CDQ42" s="86"/>
      <c r="CDR42" s="86"/>
      <c r="CDS42" s="86"/>
      <c r="CDT42" s="86"/>
      <c r="CDU42" s="86"/>
      <c r="CDV42" s="86"/>
      <c r="CDW42" s="86"/>
      <c r="CDX42" s="86"/>
      <c r="CDY42" s="86"/>
      <c r="CDZ42" s="86"/>
      <c r="CEA42" s="86"/>
      <c r="CEB42" s="86"/>
      <c r="CEC42" s="86"/>
      <c r="CED42" s="86"/>
      <c r="CEE42" s="86"/>
      <c r="CEF42" s="86"/>
      <c r="CEG42" s="86"/>
      <c r="CEH42" s="86"/>
      <c r="CEI42" s="86"/>
      <c r="CEJ42" s="86"/>
      <c r="CEK42" s="86"/>
      <c r="CEL42" s="86"/>
      <c r="CEM42" s="86"/>
      <c r="CEN42" s="86"/>
      <c r="CEO42" s="86"/>
      <c r="CEP42" s="86"/>
      <c r="CEQ42" s="86"/>
      <c r="CER42" s="86"/>
      <c r="CES42" s="86"/>
      <c r="CET42" s="86"/>
      <c r="CEU42" s="86"/>
      <c r="CEV42" s="86"/>
      <c r="CEW42" s="86"/>
      <c r="CEX42" s="86"/>
      <c r="CEY42" s="86"/>
      <c r="CEZ42" s="86"/>
      <c r="CFA42" s="86"/>
      <c r="CFB42" s="86"/>
      <c r="CFC42" s="86"/>
      <c r="CFD42" s="86"/>
      <c r="CFE42" s="86"/>
      <c r="CFF42" s="86"/>
      <c r="CFG42" s="86"/>
      <c r="CFH42" s="86"/>
      <c r="CFI42" s="86"/>
      <c r="CFJ42" s="86"/>
      <c r="CFK42" s="86"/>
      <c r="CFL42" s="86"/>
      <c r="CFM42" s="86"/>
      <c r="CFN42" s="86"/>
      <c r="CFO42" s="86"/>
      <c r="CFP42" s="86"/>
      <c r="CFQ42" s="86"/>
      <c r="CFR42" s="86"/>
      <c r="CFS42" s="86"/>
      <c r="CFT42" s="86"/>
      <c r="CFU42" s="86"/>
      <c r="CFV42" s="86"/>
      <c r="CFW42" s="86"/>
      <c r="CFX42" s="86"/>
      <c r="CFY42" s="86"/>
      <c r="CFZ42" s="86"/>
      <c r="CGA42" s="86"/>
      <c r="CGB42" s="86"/>
      <c r="CGC42" s="86"/>
      <c r="CGD42" s="86"/>
      <c r="CGE42" s="86"/>
      <c r="CGF42" s="86"/>
      <c r="CGG42" s="86"/>
      <c r="CGH42" s="86"/>
      <c r="CGI42" s="86"/>
      <c r="CGJ42" s="86"/>
      <c r="CGK42" s="86"/>
      <c r="CGL42" s="86"/>
      <c r="CGM42" s="86"/>
      <c r="CGN42" s="86"/>
      <c r="CGO42" s="86"/>
      <c r="CGP42" s="86"/>
      <c r="CGQ42" s="86"/>
      <c r="CGR42" s="86"/>
      <c r="CGS42" s="86"/>
      <c r="CGT42" s="86"/>
      <c r="CGU42" s="86"/>
      <c r="CGV42" s="86"/>
      <c r="CGW42" s="86"/>
      <c r="CGX42" s="86"/>
      <c r="CGY42" s="86"/>
      <c r="CGZ42" s="86"/>
      <c r="CHA42" s="86"/>
      <c r="CHB42" s="86"/>
      <c r="CHC42" s="86"/>
      <c r="CHD42" s="86"/>
      <c r="CHE42" s="86"/>
      <c r="CHF42" s="86"/>
      <c r="CHG42" s="86"/>
      <c r="CHH42" s="86"/>
      <c r="CHI42" s="86"/>
      <c r="CHJ42" s="86"/>
      <c r="CHK42" s="86"/>
      <c r="CHL42" s="86"/>
      <c r="CHM42" s="86"/>
      <c r="CHN42" s="86"/>
      <c r="CHO42" s="86"/>
      <c r="CHP42" s="86"/>
      <c r="CHQ42" s="86"/>
      <c r="CHR42" s="86"/>
      <c r="CHS42" s="86"/>
      <c r="CHT42" s="86"/>
      <c r="CHU42" s="86"/>
      <c r="CHV42" s="86"/>
      <c r="CHW42" s="86"/>
      <c r="CHX42" s="86"/>
      <c r="CHY42" s="86"/>
      <c r="CHZ42" s="86"/>
      <c r="CIA42" s="86"/>
      <c r="CIB42" s="86"/>
      <c r="CIC42" s="86"/>
      <c r="CID42" s="86"/>
      <c r="CIE42" s="86"/>
      <c r="CIF42" s="86"/>
      <c r="CIG42" s="86"/>
      <c r="CIH42" s="86"/>
      <c r="CII42" s="86"/>
      <c r="CIJ42" s="86"/>
      <c r="CIK42" s="86"/>
      <c r="CIL42" s="86"/>
      <c r="CIM42" s="86"/>
      <c r="CIN42" s="86"/>
      <c r="CIO42" s="86"/>
      <c r="CIP42" s="86"/>
      <c r="CIQ42" s="86"/>
      <c r="CIR42" s="86"/>
      <c r="CIS42" s="86"/>
      <c r="CIT42" s="86"/>
      <c r="CIU42" s="86"/>
      <c r="CIV42" s="86"/>
      <c r="CIW42" s="86"/>
      <c r="CIX42" s="86"/>
      <c r="CIY42" s="86"/>
      <c r="CIZ42" s="86"/>
      <c r="CJA42" s="86"/>
      <c r="CJB42" s="86"/>
      <c r="CJC42" s="86"/>
      <c r="CJD42" s="86"/>
      <c r="CJE42" s="86"/>
      <c r="CJF42" s="86"/>
      <c r="CJG42" s="86"/>
      <c r="CJH42" s="86"/>
      <c r="CJI42" s="86"/>
      <c r="CJJ42" s="86"/>
      <c r="CJK42" s="86"/>
      <c r="CJL42" s="86"/>
      <c r="CJM42" s="86"/>
      <c r="CJN42" s="86"/>
      <c r="CJO42" s="86"/>
      <c r="CJP42" s="86"/>
      <c r="CJQ42" s="86"/>
      <c r="CJR42" s="86"/>
      <c r="CJS42" s="86"/>
      <c r="CJZ42" s="86"/>
      <c r="CKA42" s="86"/>
      <c r="CKB42" s="86"/>
      <c r="CKC42" s="86"/>
      <c r="CKD42" s="86"/>
      <c r="CKE42" s="86"/>
      <c r="CKF42" s="86"/>
      <c r="CKG42" s="86"/>
      <c r="CKH42" s="86"/>
      <c r="CKI42" s="86"/>
      <c r="CKJ42" s="86"/>
      <c r="CKK42" s="86"/>
      <c r="CKL42" s="86"/>
      <c r="CKM42" s="86"/>
      <c r="CKN42" s="86"/>
      <c r="CKO42" s="86"/>
      <c r="CKP42" s="86"/>
      <c r="CKQ42" s="86"/>
      <c r="CKR42" s="86"/>
      <c r="CKS42" s="86"/>
      <c r="CKT42" s="86"/>
      <c r="CKU42" s="86"/>
      <c r="CKV42" s="86"/>
      <c r="CKW42" s="86"/>
      <c r="CKX42" s="86"/>
      <c r="CKY42" s="86"/>
      <c r="CKZ42" s="86"/>
      <c r="CLA42" s="86"/>
      <c r="CLB42" s="86"/>
      <c r="CLC42" s="86"/>
      <c r="CLD42" s="86"/>
      <c r="CLE42" s="86"/>
      <c r="CLF42" s="86"/>
      <c r="CLG42" s="86"/>
      <c r="CLH42" s="86"/>
      <c r="CLI42" s="86"/>
      <c r="CLJ42" s="86"/>
      <c r="CLK42" s="86"/>
      <c r="CLL42" s="86"/>
      <c r="CLM42" s="86"/>
      <c r="CLN42" s="86"/>
      <c r="CLO42" s="86"/>
      <c r="CLP42" s="86"/>
      <c r="CLQ42" s="86"/>
      <c r="CLR42" s="86"/>
      <c r="CLS42" s="86"/>
      <c r="CLT42" s="86"/>
      <c r="CLU42" s="86"/>
      <c r="CLV42" s="86"/>
      <c r="CLW42" s="86"/>
      <c r="CLX42" s="86"/>
      <c r="CLY42" s="86"/>
      <c r="CLZ42" s="86"/>
      <c r="CMA42" s="86"/>
      <c r="CMB42" s="86"/>
      <c r="CMC42" s="86"/>
      <c r="CMD42" s="86"/>
      <c r="CME42" s="86"/>
      <c r="CMF42" s="86"/>
      <c r="CMG42" s="86"/>
      <c r="CMH42" s="86"/>
      <c r="CMI42" s="86"/>
      <c r="CMJ42" s="86"/>
      <c r="CMK42" s="86"/>
      <c r="CML42" s="86"/>
      <c r="CMM42" s="86"/>
      <c r="CMN42" s="86"/>
      <c r="CMO42" s="86"/>
      <c r="CMP42" s="86"/>
      <c r="CMQ42" s="86"/>
      <c r="CMR42" s="86"/>
      <c r="CMS42" s="86"/>
      <c r="CMT42" s="86"/>
      <c r="CMU42" s="86"/>
      <c r="CMV42" s="86"/>
      <c r="CMW42" s="86"/>
      <c r="CMX42" s="86"/>
      <c r="CMY42" s="86"/>
      <c r="CMZ42" s="86"/>
      <c r="CNA42" s="86"/>
      <c r="CNB42" s="86"/>
      <c r="CNC42" s="86"/>
      <c r="CND42" s="86"/>
      <c r="CNE42" s="86"/>
      <c r="CNF42" s="86"/>
      <c r="CNG42" s="86"/>
      <c r="CNH42" s="86"/>
      <c r="CNI42" s="86"/>
      <c r="CNJ42" s="86"/>
      <c r="CNK42" s="86"/>
      <c r="CNL42" s="86"/>
      <c r="CNM42" s="86"/>
      <c r="CNN42" s="86"/>
      <c r="CNO42" s="86"/>
      <c r="CNP42" s="86"/>
      <c r="CNQ42" s="86"/>
      <c r="CNR42" s="86"/>
      <c r="CNS42" s="86"/>
      <c r="CNT42" s="86"/>
      <c r="CNU42" s="86"/>
      <c r="CNV42" s="86"/>
      <c r="CNW42" s="86"/>
      <c r="CNX42" s="86"/>
      <c r="CNY42" s="86"/>
      <c r="CNZ42" s="86"/>
      <c r="COA42" s="86"/>
      <c r="COB42" s="86"/>
      <c r="COC42" s="86"/>
      <c r="COD42" s="86"/>
      <c r="COE42" s="86"/>
      <c r="COF42" s="86"/>
      <c r="COG42" s="86"/>
      <c r="COH42" s="86"/>
      <c r="COI42" s="86"/>
      <c r="COJ42" s="86"/>
      <c r="COK42" s="86"/>
      <c r="COL42" s="86"/>
      <c r="COM42" s="86"/>
      <c r="CON42" s="86"/>
      <c r="COO42" s="86"/>
      <c r="COP42" s="86"/>
      <c r="COQ42" s="86"/>
      <c r="COR42" s="86"/>
      <c r="COS42" s="86"/>
      <c r="COT42" s="86"/>
      <c r="COU42" s="86"/>
      <c r="COV42" s="86"/>
      <c r="COW42" s="86"/>
      <c r="COX42" s="86"/>
      <c r="COY42" s="86"/>
      <c r="COZ42" s="86"/>
      <c r="CPA42" s="86"/>
      <c r="CPB42" s="86"/>
      <c r="CPC42" s="86"/>
      <c r="CPD42" s="86"/>
      <c r="CPE42" s="86"/>
      <c r="CPF42" s="86"/>
      <c r="CPG42" s="86"/>
      <c r="CPH42" s="86"/>
      <c r="CPI42" s="86"/>
      <c r="CPJ42" s="86"/>
      <c r="CPK42" s="86"/>
      <c r="CPL42" s="86"/>
      <c r="CPM42" s="86"/>
      <c r="CPN42" s="86"/>
      <c r="CPO42" s="86"/>
      <c r="CPP42" s="86"/>
      <c r="CPQ42" s="86"/>
      <c r="CPR42" s="86"/>
      <c r="CPS42" s="86"/>
      <c r="CPT42" s="86"/>
      <c r="CPU42" s="86"/>
      <c r="CPV42" s="86"/>
      <c r="CPW42" s="86"/>
      <c r="CPX42" s="86"/>
      <c r="CPY42" s="86"/>
      <c r="CPZ42" s="86"/>
      <c r="CQA42" s="86"/>
      <c r="CQB42" s="86"/>
      <c r="CQC42" s="86"/>
      <c r="CQD42" s="86"/>
      <c r="CQE42" s="86"/>
      <c r="CQF42" s="86"/>
      <c r="CQG42" s="86"/>
      <c r="CQH42" s="86"/>
      <c r="CQI42" s="86"/>
      <c r="CQJ42" s="86"/>
      <c r="CQK42" s="86"/>
      <c r="CQL42" s="86"/>
      <c r="CQM42" s="86"/>
      <c r="CQN42" s="86"/>
      <c r="CQO42" s="86"/>
      <c r="CQP42" s="86"/>
      <c r="CQQ42" s="86"/>
      <c r="CQR42" s="86"/>
      <c r="CQS42" s="86"/>
      <c r="CQT42" s="86"/>
      <c r="CQU42" s="86"/>
      <c r="CQV42" s="86"/>
      <c r="CQW42" s="86"/>
      <c r="CQX42" s="86"/>
      <c r="CQY42" s="86"/>
      <c r="CQZ42" s="86"/>
      <c r="CRA42" s="86"/>
      <c r="CRB42" s="86"/>
      <c r="CRC42" s="86"/>
      <c r="CRD42" s="86"/>
      <c r="CRE42" s="86"/>
      <c r="CRF42" s="86"/>
      <c r="CRG42" s="86"/>
      <c r="CRH42" s="86"/>
      <c r="CRI42" s="86"/>
      <c r="CRJ42" s="86"/>
      <c r="CRK42" s="86"/>
      <c r="CRL42" s="86"/>
      <c r="CRM42" s="86"/>
      <c r="CRN42" s="86"/>
      <c r="CRO42" s="86"/>
      <c r="CRP42" s="86"/>
      <c r="CRQ42" s="86"/>
      <c r="CRR42" s="86"/>
      <c r="CRS42" s="86"/>
      <c r="CRT42" s="86"/>
      <c r="CRU42" s="86"/>
      <c r="CRV42" s="86"/>
      <c r="CRW42" s="86"/>
      <c r="CRX42" s="86"/>
      <c r="CRY42" s="86"/>
      <c r="CRZ42" s="86"/>
      <c r="CSA42" s="86"/>
      <c r="CSB42" s="86"/>
      <c r="CSC42" s="86"/>
      <c r="CSD42" s="86"/>
      <c r="CSE42" s="86"/>
      <c r="CSF42" s="86"/>
      <c r="CSG42" s="86"/>
      <c r="CSH42" s="86"/>
      <c r="CSI42" s="86"/>
      <c r="CSJ42" s="86"/>
      <c r="CSK42" s="86"/>
      <c r="CSL42" s="86"/>
      <c r="CSM42" s="86"/>
      <c r="CSN42" s="86"/>
      <c r="CSO42" s="86"/>
      <c r="CSP42" s="86"/>
      <c r="CSQ42" s="86"/>
      <c r="CSR42" s="86"/>
      <c r="CSS42" s="86"/>
      <c r="CST42" s="86"/>
      <c r="CSU42" s="86"/>
      <c r="CSV42" s="86"/>
      <c r="CSW42" s="86"/>
      <c r="CSX42" s="86"/>
      <c r="CSY42" s="86"/>
      <c r="CSZ42" s="86"/>
      <c r="CTA42" s="86"/>
      <c r="CTB42" s="86"/>
      <c r="CTC42" s="86"/>
      <c r="CTD42" s="86"/>
      <c r="CTE42" s="86"/>
      <c r="CTF42" s="86"/>
      <c r="CTG42" s="86"/>
      <c r="CTH42" s="86"/>
      <c r="CTI42" s="86"/>
      <c r="CTJ42" s="86"/>
      <c r="CTK42" s="86"/>
      <c r="CTL42" s="86"/>
      <c r="CTM42" s="86"/>
      <c r="CTN42" s="86"/>
      <c r="CTO42" s="86"/>
      <c r="CTV42" s="86"/>
      <c r="CTW42" s="86"/>
      <c r="CTX42" s="86"/>
      <c r="CTY42" s="86"/>
      <c r="CTZ42" s="86"/>
      <c r="CUA42" s="86"/>
      <c r="CUB42" s="86"/>
      <c r="CUC42" s="86"/>
      <c r="CUD42" s="86"/>
      <c r="CUE42" s="86"/>
      <c r="CUF42" s="86"/>
      <c r="CUG42" s="86"/>
      <c r="CUH42" s="86"/>
      <c r="CUI42" s="86"/>
      <c r="CUJ42" s="86"/>
      <c r="CUK42" s="86"/>
      <c r="CUL42" s="86"/>
      <c r="CUM42" s="86"/>
      <c r="CUN42" s="86"/>
      <c r="CUO42" s="86"/>
      <c r="CUP42" s="86"/>
      <c r="CUQ42" s="86"/>
      <c r="CUR42" s="86"/>
      <c r="CUS42" s="86"/>
      <c r="CUT42" s="86"/>
      <c r="CUU42" s="86"/>
      <c r="CUV42" s="86"/>
      <c r="CUW42" s="86"/>
      <c r="CUX42" s="86"/>
      <c r="CUY42" s="86"/>
      <c r="CUZ42" s="86"/>
      <c r="CVA42" s="86"/>
      <c r="CVB42" s="86"/>
      <c r="CVC42" s="86"/>
      <c r="CVD42" s="86"/>
      <c r="CVE42" s="86"/>
      <c r="CVF42" s="86"/>
      <c r="CVG42" s="86"/>
      <c r="CVH42" s="86"/>
      <c r="CVI42" s="86"/>
      <c r="CVJ42" s="86"/>
      <c r="CVK42" s="86"/>
      <c r="CVL42" s="86"/>
      <c r="CVM42" s="86"/>
      <c r="CVN42" s="86"/>
      <c r="CVO42" s="86"/>
      <c r="CVP42" s="86"/>
      <c r="CVQ42" s="86"/>
      <c r="CVR42" s="86"/>
      <c r="CVS42" s="86"/>
      <c r="CVT42" s="86"/>
      <c r="CVU42" s="86"/>
      <c r="CVV42" s="86"/>
      <c r="CVW42" s="86"/>
      <c r="CVX42" s="86"/>
      <c r="CVY42" s="86"/>
      <c r="CVZ42" s="86"/>
      <c r="CWA42" s="86"/>
      <c r="CWB42" s="86"/>
      <c r="CWC42" s="86"/>
      <c r="CWD42" s="86"/>
      <c r="CWE42" s="86"/>
      <c r="CWF42" s="86"/>
      <c r="CWG42" s="86"/>
      <c r="CWH42" s="86"/>
      <c r="CWI42" s="86"/>
      <c r="CWJ42" s="86"/>
      <c r="CWK42" s="86"/>
      <c r="CWL42" s="86"/>
      <c r="CWM42" s="86"/>
      <c r="CWN42" s="86"/>
      <c r="CWO42" s="86"/>
      <c r="CWP42" s="86"/>
      <c r="CWQ42" s="86"/>
      <c r="CWR42" s="86"/>
      <c r="CWS42" s="86"/>
      <c r="CWT42" s="86"/>
      <c r="CWU42" s="86"/>
      <c r="CWV42" s="86"/>
      <c r="CWW42" s="86"/>
      <c r="CWX42" s="86"/>
      <c r="CWY42" s="86"/>
      <c r="CWZ42" s="86"/>
      <c r="CXA42" s="86"/>
      <c r="CXB42" s="86"/>
      <c r="CXC42" s="86"/>
      <c r="CXD42" s="86"/>
      <c r="CXE42" s="86"/>
      <c r="CXF42" s="86"/>
      <c r="CXG42" s="86"/>
      <c r="CXH42" s="86"/>
      <c r="CXI42" s="86"/>
      <c r="CXJ42" s="86"/>
      <c r="CXK42" s="86"/>
      <c r="CXL42" s="86"/>
      <c r="CXM42" s="86"/>
      <c r="CXN42" s="86"/>
      <c r="CXO42" s="86"/>
      <c r="CXP42" s="86"/>
      <c r="CXQ42" s="86"/>
      <c r="CXR42" s="86"/>
      <c r="CXS42" s="86"/>
      <c r="CXT42" s="86"/>
      <c r="CXU42" s="86"/>
      <c r="CXV42" s="86"/>
      <c r="CXW42" s="86"/>
      <c r="CXX42" s="86"/>
      <c r="CXY42" s="86"/>
      <c r="CXZ42" s="86"/>
      <c r="CYA42" s="86"/>
      <c r="CYB42" s="86"/>
      <c r="CYC42" s="86"/>
      <c r="CYD42" s="86"/>
      <c r="CYE42" s="86"/>
      <c r="CYF42" s="86"/>
      <c r="CYG42" s="86"/>
      <c r="CYH42" s="86"/>
      <c r="CYI42" s="86"/>
      <c r="CYJ42" s="86"/>
      <c r="CYK42" s="86"/>
      <c r="CYL42" s="86"/>
      <c r="CYM42" s="86"/>
      <c r="CYN42" s="86"/>
      <c r="CYO42" s="86"/>
      <c r="CYP42" s="86"/>
      <c r="CYQ42" s="86"/>
      <c r="CYR42" s="86"/>
      <c r="CYS42" s="86"/>
      <c r="CYT42" s="86"/>
      <c r="CYU42" s="86"/>
      <c r="CYV42" s="86"/>
      <c r="CYW42" s="86"/>
      <c r="CYX42" s="86"/>
      <c r="CYY42" s="86"/>
      <c r="CYZ42" s="86"/>
      <c r="CZA42" s="86"/>
      <c r="CZB42" s="86"/>
      <c r="CZC42" s="86"/>
      <c r="CZD42" s="86"/>
      <c r="CZE42" s="86"/>
      <c r="CZF42" s="86"/>
      <c r="CZG42" s="86"/>
      <c r="CZH42" s="86"/>
      <c r="CZI42" s="86"/>
      <c r="CZJ42" s="86"/>
      <c r="CZK42" s="86"/>
      <c r="CZL42" s="86"/>
      <c r="CZM42" s="86"/>
      <c r="CZN42" s="86"/>
      <c r="CZO42" s="86"/>
      <c r="CZP42" s="86"/>
      <c r="CZQ42" s="86"/>
      <c r="CZR42" s="86"/>
      <c r="CZS42" s="86"/>
      <c r="CZT42" s="86"/>
      <c r="CZU42" s="86"/>
      <c r="CZV42" s="86"/>
      <c r="CZW42" s="86"/>
      <c r="CZX42" s="86"/>
      <c r="CZY42" s="86"/>
      <c r="CZZ42" s="86"/>
      <c r="DAA42" s="86"/>
      <c r="DAB42" s="86"/>
      <c r="DAC42" s="86"/>
      <c r="DAD42" s="86"/>
      <c r="DAE42" s="86"/>
      <c r="DAF42" s="86"/>
      <c r="DAG42" s="86"/>
      <c r="DAH42" s="86"/>
      <c r="DAI42" s="86"/>
      <c r="DAJ42" s="86"/>
      <c r="DAK42" s="86"/>
      <c r="DAL42" s="86"/>
      <c r="DAM42" s="86"/>
      <c r="DAN42" s="86"/>
      <c r="DAO42" s="86"/>
      <c r="DAP42" s="86"/>
      <c r="DAQ42" s="86"/>
      <c r="DAR42" s="86"/>
      <c r="DAS42" s="86"/>
      <c r="DAT42" s="86"/>
      <c r="DAU42" s="86"/>
      <c r="DAV42" s="86"/>
      <c r="DAW42" s="86"/>
      <c r="DAX42" s="86"/>
      <c r="DAY42" s="86"/>
      <c r="DAZ42" s="86"/>
      <c r="DBA42" s="86"/>
      <c r="DBB42" s="86"/>
      <c r="DBC42" s="86"/>
      <c r="DBD42" s="86"/>
      <c r="DBE42" s="86"/>
      <c r="DBF42" s="86"/>
      <c r="DBG42" s="86"/>
      <c r="DBH42" s="86"/>
      <c r="DBI42" s="86"/>
      <c r="DBJ42" s="86"/>
      <c r="DBK42" s="86"/>
      <c r="DBL42" s="86"/>
      <c r="DBM42" s="86"/>
      <c r="DBN42" s="86"/>
      <c r="DBO42" s="86"/>
      <c r="DBP42" s="86"/>
      <c r="DBQ42" s="86"/>
      <c r="DBR42" s="86"/>
      <c r="DBS42" s="86"/>
      <c r="DBT42" s="86"/>
      <c r="DBU42" s="86"/>
      <c r="DBV42" s="86"/>
      <c r="DBW42" s="86"/>
      <c r="DBX42" s="86"/>
      <c r="DBY42" s="86"/>
      <c r="DBZ42" s="86"/>
      <c r="DCA42" s="86"/>
      <c r="DCB42" s="86"/>
      <c r="DCC42" s="86"/>
      <c r="DCD42" s="86"/>
      <c r="DCE42" s="86"/>
      <c r="DCF42" s="86"/>
      <c r="DCG42" s="86"/>
      <c r="DCH42" s="86"/>
      <c r="DCI42" s="86"/>
      <c r="DCJ42" s="86"/>
      <c r="DCK42" s="86"/>
      <c r="DCL42" s="86"/>
      <c r="DCM42" s="86"/>
      <c r="DCN42" s="86"/>
      <c r="DCO42" s="86"/>
      <c r="DCP42" s="86"/>
      <c r="DCQ42" s="86"/>
      <c r="DCR42" s="86"/>
      <c r="DCS42" s="86"/>
      <c r="DCT42" s="86"/>
      <c r="DCU42" s="86"/>
      <c r="DCV42" s="86"/>
      <c r="DCW42" s="86"/>
      <c r="DCX42" s="86"/>
      <c r="DCY42" s="86"/>
      <c r="DCZ42" s="86"/>
      <c r="DDA42" s="86"/>
      <c r="DDB42" s="86"/>
      <c r="DDC42" s="86"/>
      <c r="DDD42" s="86"/>
      <c r="DDE42" s="86"/>
      <c r="DDF42" s="86"/>
      <c r="DDG42" s="86"/>
      <c r="DDH42" s="86"/>
      <c r="DDI42" s="86"/>
      <c r="DDJ42" s="86"/>
      <c r="DDK42" s="86"/>
      <c r="DDR42" s="86"/>
      <c r="DDS42" s="86"/>
      <c r="DDT42" s="86"/>
      <c r="DDU42" s="86"/>
      <c r="DDV42" s="86"/>
      <c r="DDW42" s="86"/>
      <c r="DDX42" s="86"/>
      <c r="DDY42" s="86"/>
      <c r="DDZ42" s="86"/>
      <c r="DEA42" s="86"/>
      <c r="DEB42" s="86"/>
      <c r="DEC42" s="86"/>
      <c r="DED42" s="86"/>
      <c r="DEE42" s="86"/>
      <c r="DEF42" s="86"/>
      <c r="DEG42" s="86"/>
      <c r="DEH42" s="86"/>
      <c r="DEI42" s="86"/>
      <c r="DEJ42" s="86"/>
      <c r="DEK42" s="86"/>
      <c r="DEL42" s="86"/>
      <c r="DEM42" s="86"/>
      <c r="DEN42" s="86"/>
      <c r="DEO42" s="86"/>
      <c r="DEP42" s="86"/>
      <c r="DEQ42" s="86"/>
      <c r="DER42" s="86"/>
      <c r="DES42" s="86"/>
      <c r="DET42" s="86"/>
      <c r="DEU42" s="86"/>
      <c r="DEV42" s="86"/>
      <c r="DEW42" s="86"/>
      <c r="DEX42" s="86"/>
      <c r="DEY42" s="86"/>
      <c r="DEZ42" s="86"/>
      <c r="DFA42" s="86"/>
      <c r="DFB42" s="86"/>
      <c r="DFC42" s="86"/>
      <c r="DFD42" s="86"/>
      <c r="DFE42" s="86"/>
      <c r="DFF42" s="86"/>
      <c r="DFG42" s="86"/>
      <c r="DFH42" s="86"/>
      <c r="DFI42" s="86"/>
      <c r="DFJ42" s="86"/>
      <c r="DFK42" s="86"/>
      <c r="DFL42" s="86"/>
      <c r="DFM42" s="86"/>
      <c r="DFN42" s="86"/>
      <c r="DFO42" s="86"/>
      <c r="DFP42" s="86"/>
      <c r="DFQ42" s="86"/>
      <c r="DFR42" s="86"/>
      <c r="DFS42" s="86"/>
      <c r="DFT42" s="86"/>
      <c r="DFU42" s="86"/>
      <c r="DFV42" s="86"/>
      <c r="DFW42" s="86"/>
      <c r="DFX42" s="86"/>
      <c r="DFY42" s="86"/>
      <c r="DFZ42" s="86"/>
      <c r="DGA42" s="86"/>
      <c r="DGB42" s="86"/>
      <c r="DGC42" s="86"/>
      <c r="DGD42" s="86"/>
      <c r="DGE42" s="86"/>
      <c r="DGF42" s="86"/>
      <c r="DGG42" s="86"/>
      <c r="DGH42" s="86"/>
      <c r="DGI42" s="86"/>
      <c r="DGJ42" s="86"/>
      <c r="DGK42" s="86"/>
      <c r="DGL42" s="86"/>
      <c r="DGM42" s="86"/>
      <c r="DGN42" s="86"/>
      <c r="DGO42" s="86"/>
      <c r="DGP42" s="86"/>
      <c r="DGQ42" s="86"/>
      <c r="DGR42" s="86"/>
      <c r="DGS42" s="86"/>
      <c r="DGT42" s="86"/>
      <c r="DGU42" s="86"/>
      <c r="DGV42" s="86"/>
      <c r="DGW42" s="86"/>
      <c r="DGX42" s="86"/>
      <c r="DGY42" s="86"/>
      <c r="DGZ42" s="86"/>
      <c r="DHA42" s="86"/>
      <c r="DHB42" s="86"/>
      <c r="DHC42" s="86"/>
      <c r="DHD42" s="86"/>
      <c r="DHE42" s="86"/>
      <c r="DHF42" s="86"/>
      <c r="DHG42" s="86"/>
      <c r="DHH42" s="86"/>
      <c r="DHI42" s="86"/>
      <c r="DHJ42" s="86"/>
      <c r="DHK42" s="86"/>
      <c r="DHL42" s="86"/>
      <c r="DHM42" s="86"/>
      <c r="DHN42" s="86"/>
      <c r="DHO42" s="86"/>
      <c r="DHP42" s="86"/>
      <c r="DHQ42" s="86"/>
      <c r="DHR42" s="86"/>
      <c r="DHS42" s="86"/>
      <c r="DHT42" s="86"/>
      <c r="DHU42" s="86"/>
      <c r="DHV42" s="86"/>
      <c r="DHW42" s="86"/>
      <c r="DHX42" s="86"/>
      <c r="DHY42" s="86"/>
      <c r="DHZ42" s="86"/>
      <c r="DIA42" s="86"/>
      <c r="DIB42" s="86"/>
      <c r="DIC42" s="86"/>
      <c r="DID42" s="86"/>
      <c r="DIE42" s="86"/>
      <c r="DIF42" s="86"/>
      <c r="DIG42" s="86"/>
      <c r="DIH42" s="86"/>
      <c r="DII42" s="86"/>
      <c r="DIJ42" s="86"/>
      <c r="DIK42" s="86"/>
      <c r="DIL42" s="86"/>
      <c r="DIM42" s="86"/>
      <c r="DIN42" s="86"/>
      <c r="DIO42" s="86"/>
      <c r="DIP42" s="86"/>
      <c r="DIQ42" s="86"/>
      <c r="DIR42" s="86"/>
      <c r="DIS42" s="86"/>
      <c r="DIT42" s="86"/>
      <c r="DIU42" s="86"/>
      <c r="DIV42" s="86"/>
      <c r="DIW42" s="86"/>
      <c r="DIX42" s="86"/>
      <c r="DIY42" s="86"/>
      <c r="DIZ42" s="86"/>
      <c r="DJA42" s="86"/>
      <c r="DJB42" s="86"/>
      <c r="DJC42" s="86"/>
      <c r="DJD42" s="86"/>
      <c r="DJE42" s="86"/>
      <c r="DJF42" s="86"/>
      <c r="DJG42" s="86"/>
      <c r="DJH42" s="86"/>
      <c r="DJI42" s="86"/>
      <c r="DJJ42" s="86"/>
      <c r="DJK42" s="86"/>
      <c r="DJL42" s="86"/>
      <c r="DJM42" s="86"/>
      <c r="DJN42" s="86"/>
      <c r="DJO42" s="86"/>
      <c r="DJP42" s="86"/>
      <c r="DJQ42" s="86"/>
      <c r="DJR42" s="86"/>
      <c r="DJS42" s="86"/>
      <c r="DJT42" s="86"/>
      <c r="DJU42" s="86"/>
      <c r="DJV42" s="86"/>
      <c r="DJW42" s="86"/>
      <c r="DJX42" s="86"/>
      <c r="DJY42" s="86"/>
      <c r="DJZ42" s="86"/>
      <c r="DKA42" s="86"/>
      <c r="DKB42" s="86"/>
      <c r="DKC42" s="86"/>
      <c r="DKD42" s="86"/>
      <c r="DKE42" s="86"/>
      <c r="DKF42" s="86"/>
      <c r="DKG42" s="86"/>
      <c r="DKH42" s="86"/>
      <c r="DKI42" s="86"/>
      <c r="DKJ42" s="86"/>
      <c r="DKK42" s="86"/>
      <c r="DKL42" s="86"/>
      <c r="DKM42" s="86"/>
      <c r="DKN42" s="86"/>
      <c r="DKO42" s="86"/>
      <c r="DKP42" s="86"/>
      <c r="DKQ42" s="86"/>
      <c r="DKR42" s="86"/>
      <c r="DKS42" s="86"/>
      <c r="DKT42" s="86"/>
      <c r="DKU42" s="86"/>
      <c r="DKV42" s="86"/>
      <c r="DKW42" s="86"/>
      <c r="DKX42" s="86"/>
      <c r="DKY42" s="86"/>
      <c r="DKZ42" s="86"/>
      <c r="DLA42" s="86"/>
      <c r="DLB42" s="86"/>
      <c r="DLC42" s="86"/>
      <c r="DLD42" s="86"/>
      <c r="DLE42" s="86"/>
      <c r="DLF42" s="86"/>
      <c r="DLG42" s="86"/>
      <c r="DLH42" s="86"/>
      <c r="DLI42" s="86"/>
      <c r="DLJ42" s="86"/>
      <c r="DLK42" s="86"/>
      <c r="DLL42" s="86"/>
      <c r="DLM42" s="86"/>
      <c r="DLN42" s="86"/>
      <c r="DLO42" s="86"/>
      <c r="DLP42" s="86"/>
      <c r="DLQ42" s="86"/>
      <c r="DLR42" s="86"/>
      <c r="DLS42" s="86"/>
      <c r="DLT42" s="86"/>
      <c r="DLU42" s="86"/>
      <c r="DLV42" s="86"/>
      <c r="DLW42" s="86"/>
      <c r="DLX42" s="86"/>
      <c r="DLY42" s="86"/>
      <c r="DLZ42" s="86"/>
      <c r="DMA42" s="86"/>
      <c r="DMB42" s="86"/>
      <c r="DMC42" s="86"/>
      <c r="DMD42" s="86"/>
      <c r="DME42" s="86"/>
      <c r="DMF42" s="86"/>
      <c r="DMG42" s="86"/>
      <c r="DMH42" s="86"/>
      <c r="DMI42" s="86"/>
      <c r="DMJ42" s="86"/>
      <c r="DMK42" s="86"/>
      <c r="DML42" s="86"/>
      <c r="DMM42" s="86"/>
      <c r="DMN42" s="86"/>
      <c r="DMO42" s="86"/>
      <c r="DMP42" s="86"/>
      <c r="DMQ42" s="86"/>
      <c r="DMR42" s="86"/>
      <c r="DMS42" s="86"/>
      <c r="DMT42" s="86"/>
      <c r="DMU42" s="86"/>
      <c r="DMV42" s="86"/>
      <c r="DMW42" s="86"/>
      <c r="DMX42" s="86"/>
      <c r="DMY42" s="86"/>
      <c r="DMZ42" s="86"/>
      <c r="DNA42" s="86"/>
      <c r="DNB42" s="86"/>
      <c r="DNC42" s="86"/>
      <c r="DND42" s="86"/>
      <c r="DNE42" s="86"/>
      <c r="DNF42" s="86"/>
      <c r="DNG42" s="86"/>
      <c r="DNN42" s="86"/>
      <c r="DNO42" s="86"/>
      <c r="DNP42" s="86"/>
      <c r="DNQ42" s="86"/>
      <c r="DNR42" s="86"/>
      <c r="DNS42" s="86"/>
      <c r="DNT42" s="86"/>
      <c r="DNU42" s="86"/>
      <c r="DNV42" s="86"/>
      <c r="DNW42" s="86"/>
      <c r="DNX42" s="86"/>
      <c r="DNY42" s="86"/>
      <c r="DNZ42" s="86"/>
      <c r="DOA42" s="86"/>
      <c r="DOB42" s="86"/>
      <c r="DOC42" s="86"/>
      <c r="DOD42" s="86"/>
      <c r="DOE42" s="86"/>
      <c r="DOF42" s="86"/>
      <c r="DOG42" s="86"/>
      <c r="DOH42" s="86"/>
      <c r="DOI42" s="86"/>
      <c r="DOJ42" s="86"/>
      <c r="DOK42" s="86"/>
      <c r="DOL42" s="86"/>
      <c r="DOM42" s="86"/>
      <c r="DON42" s="86"/>
      <c r="DOO42" s="86"/>
      <c r="DOP42" s="86"/>
      <c r="DOQ42" s="86"/>
      <c r="DOR42" s="86"/>
      <c r="DOS42" s="86"/>
      <c r="DOT42" s="86"/>
      <c r="DOU42" s="86"/>
      <c r="DOV42" s="86"/>
      <c r="DOW42" s="86"/>
      <c r="DOX42" s="86"/>
      <c r="DOY42" s="86"/>
      <c r="DOZ42" s="86"/>
      <c r="DPA42" s="86"/>
      <c r="DPB42" s="86"/>
      <c r="DPC42" s="86"/>
      <c r="DPD42" s="86"/>
      <c r="DPE42" s="86"/>
      <c r="DPF42" s="86"/>
      <c r="DPG42" s="86"/>
      <c r="DPH42" s="86"/>
      <c r="DPI42" s="86"/>
      <c r="DPJ42" s="86"/>
      <c r="DPK42" s="86"/>
      <c r="DPL42" s="86"/>
      <c r="DPM42" s="86"/>
      <c r="DPN42" s="86"/>
      <c r="DPO42" s="86"/>
      <c r="DPP42" s="86"/>
      <c r="DPQ42" s="86"/>
      <c r="DPR42" s="86"/>
      <c r="DPS42" s="86"/>
      <c r="DPT42" s="86"/>
      <c r="DPU42" s="86"/>
      <c r="DPV42" s="86"/>
      <c r="DPW42" s="86"/>
      <c r="DPX42" s="86"/>
      <c r="DPY42" s="86"/>
      <c r="DPZ42" s="86"/>
      <c r="DQA42" s="86"/>
      <c r="DQB42" s="86"/>
      <c r="DQC42" s="86"/>
      <c r="DQD42" s="86"/>
      <c r="DQE42" s="86"/>
      <c r="DQF42" s="86"/>
      <c r="DQG42" s="86"/>
      <c r="DQH42" s="86"/>
      <c r="DQI42" s="86"/>
      <c r="DQJ42" s="86"/>
      <c r="DQK42" s="86"/>
      <c r="DQL42" s="86"/>
      <c r="DQM42" s="86"/>
      <c r="DQN42" s="86"/>
      <c r="DQO42" s="86"/>
      <c r="DQP42" s="86"/>
      <c r="DQQ42" s="86"/>
      <c r="DQR42" s="86"/>
      <c r="DQS42" s="86"/>
      <c r="DQT42" s="86"/>
      <c r="DQU42" s="86"/>
      <c r="DQV42" s="86"/>
      <c r="DQW42" s="86"/>
      <c r="DQX42" s="86"/>
      <c r="DQY42" s="86"/>
      <c r="DQZ42" s="86"/>
      <c r="DRA42" s="86"/>
      <c r="DRB42" s="86"/>
      <c r="DRC42" s="86"/>
      <c r="DRD42" s="86"/>
      <c r="DRE42" s="86"/>
      <c r="DRF42" s="86"/>
      <c r="DRG42" s="86"/>
      <c r="DRH42" s="86"/>
      <c r="DRI42" s="86"/>
      <c r="DRJ42" s="86"/>
      <c r="DRK42" s="86"/>
      <c r="DRL42" s="86"/>
      <c r="DRM42" s="86"/>
      <c r="DRN42" s="86"/>
      <c r="DRO42" s="86"/>
      <c r="DRP42" s="86"/>
      <c r="DRQ42" s="86"/>
      <c r="DRR42" s="86"/>
      <c r="DRS42" s="86"/>
      <c r="DRT42" s="86"/>
      <c r="DRU42" s="86"/>
      <c r="DRV42" s="86"/>
      <c r="DRW42" s="86"/>
      <c r="DRX42" s="86"/>
      <c r="DRY42" s="86"/>
      <c r="DRZ42" s="86"/>
      <c r="DSA42" s="86"/>
      <c r="DSB42" s="86"/>
      <c r="DSC42" s="86"/>
      <c r="DSD42" s="86"/>
      <c r="DSE42" s="86"/>
      <c r="DSF42" s="86"/>
      <c r="DSG42" s="86"/>
      <c r="DSH42" s="86"/>
      <c r="DSI42" s="86"/>
      <c r="DSJ42" s="86"/>
      <c r="DSK42" s="86"/>
      <c r="DSL42" s="86"/>
      <c r="DSM42" s="86"/>
      <c r="DSN42" s="86"/>
      <c r="DSO42" s="86"/>
      <c r="DSP42" s="86"/>
      <c r="DSQ42" s="86"/>
      <c r="DSR42" s="86"/>
      <c r="DSS42" s="86"/>
      <c r="DST42" s="86"/>
      <c r="DSU42" s="86"/>
      <c r="DSV42" s="86"/>
      <c r="DSW42" s="86"/>
      <c r="DSX42" s="86"/>
      <c r="DSY42" s="86"/>
      <c r="DSZ42" s="86"/>
      <c r="DTA42" s="86"/>
      <c r="DTB42" s="86"/>
      <c r="DTC42" s="86"/>
      <c r="DTD42" s="86"/>
      <c r="DTE42" s="86"/>
      <c r="DTF42" s="86"/>
      <c r="DTG42" s="86"/>
      <c r="DTH42" s="86"/>
      <c r="DTI42" s="86"/>
      <c r="DTJ42" s="86"/>
      <c r="DTK42" s="86"/>
      <c r="DTL42" s="86"/>
      <c r="DTM42" s="86"/>
      <c r="DTN42" s="86"/>
      <c r="DTO42" s="86"/>
      <c r="DTP42" s="86"/>
      <c r="DTQ42" s="86"/>
      <c r="DTR42" s="86"/>
      <c r="DTS42" s="86"/>
      <c r="DTT42" s="86"/>
      <c r="DTU42" s="86"/>
      <c r="DTV42" s="86"/>
      <c r="DTW42" s="86"/>
      <c r="DTX42" s="86"/>
      <c r="DTY42" s="86"/>
      <c r="DTZ42" s="86"/>
      <c r="DUA42" s="86"/>
      <c r="DUB42" s="86"/>
      <c r="DUC42" s="86"/>
      <c r="DUD42" s="86"/>
      <c r="DUE42" s="86"/>
      <c r="DUF42" s="86"/>
      <c r="DUG42" s="86"/>
      <c r="DUH42" s="86"/>
      <c r="DUI42" s="86"/>
      <c r="DUJ42" s="86"/>
      <c r="DUK42" s="86"/>
      <c r="DUL42" s="86"/>
      <c r="DUM42" s="86"/>
      <c r="DUN42" s="86"/>
      <c r="DUO42" s="86"/>
      <c r="DUP42" s="86"/>
      <c r="DUQ42" s="86"/>
      <c r="DUR42" s="86"/>
      <c r="DUS42" s="86"/>
      <c r="DUT42" s="86"/>
      <c r="DUU42" s="86"/>
      <c r="DUV42" s="86"/>
      <c r="DUW42" s="86"/>
      <c r="DUX42" s="86"/>
      <c r="DUY42" s="86"/>
      <c r="DUZ42" s="86"/>
      <c r="DVA42" s="86"/>
      <c r="DVB42" s="86"/>
      <c r="DVC42" s="86"/>
      <c r="DVD42" s="86"/>
      <c r="DVE42" s="86"/>
      <c r="DVF42" s="86"/>
      <c r="DVG42" s="86"/>
      <c r="DVH42" s="86"/>
      <c r="DVI42" s="86"/>
      <c r="DVJ42" s="86"/>
      <c r="DVK42" s="86"/>
      <c r="DVL42" s="86"/>
      <c r="DVM42" s="86"/>
      <c r="DVN42" s="86"/>
      <c r="DVO42" s="86"/>
      <c r="DVP42" s="86"/>
      <c r="DVQ42" s="86"/>
      <c r="DVR42" s="86"/>
      <c r="DVS42" s="86"/>
      <c r="DVT42" s="86"/>
      <c r="DVU42" s="86"/>
      <c r="DVV42" s="86"/>
      <c r="DVW42" s="86"/>
      <c r="DVX42" s="86"/>
      <c r="DVY42" s="86"/>
      <c r="DVZ42" s="86"/>
      <c r="DWA42" s="86"/>
      <c r="DWB42" s="86"/>
      <c r="DWC42" s="86"/>
      <c r="DWD42" s="86"/>
      <c r="DWE42" s="86"/>
      <c r="DWF42" s="86"/>
      <c r="DWG42" s="86"/>
      <c r="DWH42" s="86"/>
      <c r="DWI42" s="86"/>
      <c r="DWJ42" s="86"/>
      <c r="DWK42" s="86"/>
      <c r="DWL42" s="86"/>
      <c r="DWM42" s="86"/>
      <c r="DWN42" s="86"/>
      <c r="DWO42" s="86"/>
      <c r="DWP42" s="86"/>
      <c r="DWQ42" s="86"/>
      <c r="DWR42" s="86"/>
      <c r="DWS42" s="86"/>
      <c r="DWT42" s="86"/>
      <c r="DWU42" s="86"/>
      <c r="DWV42" s="86"/>
      <c r="DWW42" s="86"/>
      <c r="DWX42" s="86"/>
      <c r="DWY42" s="86"/>
      <c r="DWZ42" s="86"/>
      <c r="DXA42" s="86"/>
      <c r="DXB42" s="86"/>
      <c r="DXC42" s="86"/>
      <c r="DXJ42" s="86"/>
      <c r="DXK42" s="86"/>
      <c r="DXL42" s="86"/>
      <c r="DXM42" s="86"/>
      <c r="DXN42" s="86"/>
      <c r="DXO42" s="86"/>
      <c r="DXP42" s="86"/>
      <c r="DXQ42" s="86"/>
      <c r="DXR42" s="86"/>
      <c r="DXS42" s="86"/>
      <c r="DXT42" s="86"/>
      <c r="DXU42" s="86"/>
      <c r="DXV42" s="86"/>
      <c r="DXW42" s="86"/>
      <c r="DXX42" s="86"/>
      <c r="DXY42" s="86"/>
      <c r="DXZ42" s="86"/>
      <c r="DYA42" s="86"/>
      <c r="DYB42" s="86"/>
      <c r="DYC42" s="86"/>
      <c r="DYD42" s="86"/>
      <c r="DYE42" s="86"/>
      <c r="DYF42" s="86"/>
      <c r="DYG42" s="86"/>
      <c r="DYH42" s="86"/>
      <c r="DYI42" s="86"/>
      <c r="DYJ42" s="86"/>
      <c r="DYK42" s="86"/>
      <c r="DYL42" s="86"/>
      <c r="DYM42" s="86"/>
      <c r="DYN42" s="86"/>
      <c r="DYO42" s="86"/>
      <c r="DYP42" s="86"/>
      <c r="DYQ42" s="86"/>
      <c r="DYR42" s="86"/>
      <c r="DYS42" s="86"/>
      <c r="DYT42" s="86"/>
      <c r="DYU42" s="86"/>
      <c r="DYV42" s="86"/>
      <c r="DYW42" s="86"/>
      <c r="DYX42" s="86"/>
      <c r="DYY42" s="86"/>
      <c r="DYZ42" s="86"/>
      <c r="DZA42" s="86"/>
      <c r="DZB42" s="86"/>
      <c r="DZC42" s="86"/>
      <c r="DZD42" s="86"/>
      <c r="DZE42" s="86"/>
      <c r="DZF42" s="86"/>
      <c r="DZG42" s="86"/>
      <c r="DZH42" s="86"/>
      <c r="DZI42" s="86"/>
      <c r="DZJ42" s="86"/>
      <c r="DZK42" s="86"/>
      <c r="DZL42" s="86"/>
      <c r="DZM42" s="86"/>
      <c r="DZN42" s="86"/>
      <c r="DZO42" s="86"/>
      <c r="DZP42" s="86"/>
      <c r="DZQ42" s="86"/>
      <c r="DZR42" s="86"/>
      <c r="DZS42" s="86"/>
      <c r="DZT42" s="86"/>
      <c r="DZU42" s="86"/>
      <c r="DZV42" s="86"/>
      <c r="DZW42" s="86"/>
      <c r="DZX42" s="86"/>
      <c r="DZY42" s="86"/>
      <c r="DZZ42" s="86"/>
      <c r="EAA42" s="86"/>
      <c r="EAB42" s="86"/>
      <c r="EAC42" s="86"/>
      <c r="EAD42" s="86"/>
      <c r="EAE42" s="86"/>
      <c r="EAF42" s="86"/>
      <c r="EAG42" s="86"/>
      <c r="EAH42" s="86"/>
      <c r="EAI42" s="86"/>
      <c r="EAJ42" s="86"/>
      <c r="EAK42" s="86"/>
      <c r="EAL42" s="86"/>
      <c r="EAM42" s="86"/>
      <c r="EAN42" s="86"/>
      <c r="EAO42" s="86"/>
      <c r="EAP42" s="86"/>
      <c r="EAQ42" s="86"/>
      <c r="EAR42" s="86"/>
      <c r="EAS42" s="86"/>
      <c r="EAT42" s="86"/>
      <c r="EAU42" s="86"/>
      <c r="EAV42" s="86"/>
      <c r="EAW42" s="86"/>
      <c r="EAX42" s="86"/>
      <c r="EAY42" s="86"/>
      <c r="EAZ42" s="86"/>
      <c r="EBA42" s="86"/>
      <c r="EBB42" s="86"/>
      <c r="EBC42" s="86"/>
      <c r="EBD42" s="86"/>
      <c r="EBE42" s="86"/>
      <c r="EBF42" s="86"/>
      <c r="EBG42" s="86"/>
      <c r="EBH42" s="86"/>
      <c r="EBI42" s="86"/>
      <c r="EBJ42" s="86"/>
      <c r="EBK42" s="86"/>
      <c r="EBL42" s="86"/>
      <c r="EBM42" s="86"/>
      <c r="EBN42" s="86"/>
      <c r="EBO42" s="86"/>
      <c r="EBP42" s="86"/>
      <c r="EBQ42" s="86"/>
      <c r="EBR42" s="86"/>
      <c r="EBS42" s="86"/>
      <c r="EBT42" s="86"/>
      <c r="EBU42" s="86"/>
      <c r="EBV42" s="86"/>
      <c r="EBW42" s="86"/>
      <c r="EBX42" s="86"/>
      <c r="EBY42" s="86"/>
      <c r="EBZ42" s="86"/>
      <c r="ECA42" s="86"/>
      <c r="ECB42" s="86"/>
      <c r="ECC42" s="86"/>
      <c r="ECD42" s="86"/>
      <c r="ECE42" s="86"/>
      <c r="ECF42" s="86"/>
      <c r="ECG42" s="86"/>
      <c r="ECH42" s="86"/>
      <c r="ECI42" s="86"/>
      <c r="ECJ42" s="86"/>
      <c r="ECK42" s="86"/>
      <c r="ECL42" s="86"/>
      <c r="ECM42" s="86"/>
      <c r="ECN42" s="86"/>
      <c r="ECO42" s="86"/>
      <c r="ECP42" s="86"/>
      <c r="ECQ42" s="86"/>
      <c r="ECR42" s="86"/>
      <c r="ECS42" s="86"/>
      <c r="ECT42" s="86"/>
      <c r="ECU42" s="86"/>
      <c r="ECV42" s="86"/>
      <c r="ECW42" s="86"/>
      <c r="ECX42" s="86"/>
      <c r="ECY42" s="86"/>
      <c r="ECZ42" s="86"/>
      <c r="EDA42" s="86"/>
      <c r="EDB42" s="86"/>
      <c r="EDC42" s="86"/>
      <c r="EDD42" s="86"/>
      <c r="EDE42" s="86"/>
      <c r="EDF42" s="86"/>
      <c r="EDG42" s="86"/>
      <c r="EDH42" s="86"/>
      <c r="EDI42" s="86"/>
      <c r="EDJ42" s="86"/>
      <c r="EDK42" s="86"/>
      <c r="EDL42" s="86"/>
      <c r="EDM42" s="86"/>
      <c r="EDN42" s="86"/>
      <c r="EDO42" s="86"/>
      <c r="EDP42" s="86"/>
      <c r="EDQ42" s="86"/>
      <c r="EDR42" s="86"/>
      <c r="EDS42" s="86"/>
      <c r="EDT42" s="86"/>
      <c r="EDU42" s="86"/>
      <c r="EDV42" s="86"/>
      <c r="EDW42" s="86"/>
      <c r="EDX42" s="86"/>
      <c r="EDY42" s="86"/>
      <c r="EDZ42" s="86"/>
      <c r="EEA42" s="86"/>
      <c r="EEB42" s="86"/>
      <c r="EEC42" s="86"/>
      <c r="EED42" s="86"/>
      <c r="EEE42" s="86"/>
      <c r="EEF42" s="86"/>
      <c r="EEG42" s="86"/>
      <c r="EEH42" s="86"/>
      <c r="EEI42" s="86"/>
      <c r="EEJ42" s="86"/>
      <c r="EEK42" s="86"/>
      <c r="EEL42" s="86"/>
      <c r="EEM42" s="86"/>
      <c r="EEN42" s="86"/>
      <c r="EEO42" s="86"/>
      <c r="EEP42" s="86"/>
      <c r="EEQ42" s="86"/>
      <c r="EER42" s="86"/>
      <c r="EES42" s="86"/>
      <c r="EET42" s="86"/>
      <c r="EEU42" s="86"/>
      <c r="EEV42" s="86"/>
      <c r="EEW42" s="86"/>
      <c r="EEX42" s="86"/>
      <c r="EEY42" s="86"/>
      <c r="EEZ42" s="86"/>
      <c r="EFA42" s="86"/>
      <c r="EFB42" s="86"/>
      <c r="EFC42" s="86"/>
      <c r="EFD42" s="86"/>
      <c r="EFE42" s="86"/>
      <c r="EFF42" s="86"/>
      <c r="EFG42" s="86"/>
      <c r="EFH42" s="86"/>
      <c r="EFI42" s="86"/>
      <c r="EFJ42" s="86"/>
      <c r="EFK42" s="86"/>
      <c r="EFL42" s="86"/>
      <c r="EFM42" s="86"/>
      <c r="EFN42" s="86"/>
      <c r="EFO42" s="86"/>
      <c r="EFP42" s="86"/>
      <c r="EFQ42" s="86"/>
      <c r="EFR42" s="86"/>
      <c r="EFS42" s="86"/>
      <c r="EFT42" s="86"/>
      <c r="EFU42" s="86"/>
      <c r="EFV42" s="86"/>
      <c r="EFW42" s="86"/>
      <c r="EFX42" s="86"/>
      <c r="EFY42" s="86"/>
      <c r="EFZ42" s="86"/>
      <c r="EGA42" s="86"/>
      <c r="EGB42" s="86"/>
      <c r="EGC42" s="86"/>
      <c r="EGD42" s="86"/>
      <c r="EGE42" s="86"/>
      <c r="EGF42" s="86"/>
      <c r="EGG42" s="86"/>
      <c r="EGH42" s="86"/>
      <c r="EGI42" s="86"/>
      <c r="EGJ42" s="86"/>
      <c r="EGK42" s="86"/>
      <c r="EGL42" s="86"/>
      <c r="EGM42" s="86"/>
      <c r="EGN42" s="86"/>
      <c r="EGO42" s="86"/>
      <c r="EGP42" s="86"/>
      <c r="EGQ42" s="86"/>
      <c r="EGR42" s="86"/>
      <c r="EGS42" s="86"/>
      <c r="EGT42" s="86"/>
      <c r="EGU42" s="86"/>
      <c r="EGV42" s="86"/>
      <c r="EGW42" s="86"/>
      <c r="EGX42" s="86"/>
      <c r="EGY42" s="86"/>
      <c r="EHF42" s="86"/>
      <c r="EHG42" s="86"/>
      <c r="EHH42" s="86"/>
      <c r="EHI42" s="86"/>
      <c r="EHJ42" s="86"/>
      <c r="EHK42" s="86"/>
      <c r="EHL42" s="86"/>
      <c r="EHM42" s="86"/>
      <c r="EHN42" s="86"/>
      <c r="EHO42" s="86"/>
      <c r="EHP42" s="86"/>
      <c r="EHQ42" s="86"/>
      <c r="EHR42" s="86"/>
      <c r="EHS42" s="86"/>
      <c r="EHT42" s="86"/>
      <c r="EHU42" s="86"/>
      <c r="EHV42" s="86"/>
      <c r="EHW42" s="86"/>
      <c r="EHX42" s="86"/>
      <c r="EHY42" s="86"/>
      <c r="EHZ42" s="86"/>
      <c r="EIA42" s="86"/>
      <c r="EIB42" s="86"/>
      <c r="EIC42" s="86"/>
      <c r="EID42" s="86"/>
      <c r="EIE42" s="86"/>
      <c r="EIF42" s="86"/>
      <c r="EIG42" s="86"/>
      <c r="EIH42" s="86"/>
      <c r="EII42" s="86"/>
      <c r="EIJ42" s="86"/>
      <c r="EIK42" s="86"/>
      <c r="EIL42" s="86"/>
      <c r="EIM42" s="86"/>
      <c r="EIN42" s="86"/>
      <c r="EIO42" s="86"/>
      <c r="EIP42" s="86"/>
      <c r="EIQ42" s="86"/>
      <c r="EIR42" s="86"/>
      <c r="EIS42" s="86"/>
      <c r="EIT42" s="86"/>
      <c r="EIU42" s="86"/>
      <c r="EIV42" s="86"/>
      <c r="EIW42" s="86"/>
      <c r="EIX42" s="86"/>
      <c r="EIY42" s="86"/>
      <c r="EIZ42" s="86"/>
      <c r="EJA42" s="86"/>
      <c r="EJB42" s="86"/>
      <c r="EJC42" s="86"/>
      <c r="EJD42" s="86"/>
      <c r="EJE42" s="86"/>
      <c r="EJF42" s="86"/>
      <c r="EJG42" s="86"/>
      <c r="EJH42" s="86"/>
      <c r="EJI42" s="86"/>
      <c r="EJJ42" s="86"/>
      <c r="EJK42" s="86"/>
      <c r="EJL42" s="86"/>
      <c r="EJM42" s="86"/>
      <c r="EJN42" s="86"/>
      <c r="EJO42" s="86"/>
      <c r="EJP42" s="86"/>
      <c r="EJQ42" s="86"/>
      <c r="EJR42" s="86"/>
      <c r="EJS42" s="86"/>
      <c r="EJT42" s="86"/>
      <c r="EJU42" s="86"/>
      <c r="EJV42" s="86"/>
      <c r="EJW42" s="86"/>
      <c r="EJX42" s="86"/>
      <c r="EJY42" s="86"/>
      <c r="EJZ42" s="86"/>
      <c r="EKA42" s="86"/>
      <c r="EKB42" s="86"/>
      <c r="EKC42" s="86"/>
      <c r="EKD42" s="86"/>
      <c r="EKE42" s="86"/>
      <c r="EKF42" s="86"/>
      <c r="EKG42" s="86"/>
      <c r="EKH42" s="86"/>
      <c r="EKI42" s="86"/>
      <c r="EKJ42" s="86"/>
      <c r="EKK42" s="86"/>
      <c r="EKL42" s="86"/>
      <c r="EKM42" s="86"/>
      <c r="EKN42" s="86"/>
      <c r="EKO42" s="86"/>
      <c r="EKP42" s="86"/>
      <c r="EKQ42" s="86"/>
      <c r="EKR42" s="86"/>
      <c r="EKS42" s="86"/>
      <c r="EKT42" s="86"/>
      <c r="EKU42" s="86"/>
      <c r="EKV42" s="86"/>
      <c r="EKW42" s="86"/>
      <c r="EKX42" s="86"/>
      <c r="EKY42" s="86"/>
      <c r="EKZ42" s="86"/>
      <c r="ELA42" s="86"/>
      <c r="ELB42" s="86"/>
      <c r="ELC42" s="86"/>
      <c r="ELD42" s="86"/>
      <c r="ELE42" s="86"/>
      <c r="ELF42" s="86"/>
      <c r="ELG42" s="86"/>
      <c r="ELH42" s="86"/>
      <c r="ELI42" s="86"/>
      <c r="ELJ42" s="86"/>
      <c r="ELK42" s="86"/>
      <c r="ELL42" s="86"/>
      <c r="ELM42" s="86"/>
      <c r="ELN42" s="86"/>
      <c r="ELO42" s="86"/>
      <c r="ELP42" s="86"/>
      <c r="ELQ42" s="86"/>
      <c r="ELR42" s="86"/>
      <c r="ELS42" s="86"/>
      <c r="ELT42" s="86"/>
      <c r="ELU42" s="86"/>
      <c r="ELV42" s="86"/>
      <c r="ELW42" s="86"/>
      <c r="ELX42" s="86"/>
      <c r="ELY42" s="86"/>
      <c r="ELZ42" s="86"/>
      <c r="EMA42" s="86"/>
      <c r="EMB42" s="86"/>
      <c r="EMC42" s="86"/>
      <c r="EMD42" s="86"/>
      <c r="EME42" s="86"/>
      <c r="EMF42" s="86"/>
      <c r="EMG42" s="86"/>
      <c r="EMH42" s="86"/>
      <c r="EMI42" s="86"/>
      <c r="EMJ42" s="86"/>
      <c r="EMK42" s="86"/>
      <c r="EML42" s="86"/>
      <c r="EMM42" s="86"/>
      <c r="EMN42" s="86"/>
      <c r="EMO42" s="86"/>
      <c r="EMP42" s="86"/>
      <c r="EMQ42" s="86"/>
      <c r="EMR42" s="86"/>
      <c r="EMS42" s="86"/>
      <c r="EMT42" s="86"/>
      <c r="EMU42" s="86"/>
      <c r="EMV42" s="86"/>
      <c r="EMW42" s="86"/>
      <c r="EMX42" s="86"/>
      <c r="EMY42" s="86"/>
      <c r="EMZ42" s="86"/>
      <c r="ENA42" s="86"/>
      <c r="ENB42" s="86"/>
      <c r="ENC42" s="86"/>
      <c r="END42" s="86"/>
      <c r="ENE42" s="86"/>
      <c r="ENF42" s="86"/>
      <c r="ENG42" s="86"/>
      <c r="ENH42" s="86"/>
      <c r="ENI42" s="86"/>
      <c r="ENJ42" s="86"/>
      <c r="ENK42" s="86"/>
      <c r="ENL42" s="86"/>
      <c r="ENM42" s="86"/>
      <c r="ENN42" s="86"/>
      <c r="ENO42" s="86"/>
      <c r="ENP42" s="86"/>
      <c r="ENQ42" s="86"/>
      <c r="ENR42" s="86"/>
      <c r="ENS42" s="86"/>
      <c r="ENT42" s="86"/>
      <c r="ENU42" s="86"/>
      <c r="ENV42" s="86"/>
      <c r="ENW42" s="86"/>
      <c r="ENX42" s="86"/>
      <c r="ENY42" s="86"/>
      <c r="ENZ42" s="86"/>
      <c r="EOA42" s="86"/>
      <c r="EOB42" s="86"/>
      <c r="EOC42" s="86"/>
      <c r="EOD42" s="86"/>
      <c r="EOE42" s="86"/>
      <c r="EOF42" s="86"/>
      <c r="EOG42" s="86"/>
      <c r="EOH42" s="86"/>
      <c r="EOI42" s="86"/>
      <c r="EOJ42" s="86"/>
      <c r="EOK42" s="86"/>
      <c r="EOL42" s="86"/>
      <c r="EOM42" s="86"/>
      <c r="EON42" s="86"/>
      <c r="EOO42" s="86"/>
      <c r="EOP42" s="86"/>
      <c r="EOQ42" s="86"/>
      <c r="EOR42" s="86"/>
      <c r="EOS42" s="86"/>
      <c r="EOT42" s="86"/>
      <c r="EOU42" s="86"/>
      <c r="EOV42" s="86"/>
      <c r="EOW42" s="86"/>
      <c r="EOX42" s="86"/>
      <c r="EOY42" s="86"/>
      <c r="EOZ42" s="86"/>
      <c r="EPA42" s="86"/>
      <c r="EPB42" s="86"/>
      <c r="EPC42" s="86"/>
      <c r="EPD42" s="86"/>
      <c r="EPE42" s="86"/>
      <c r="EPF42" s="86"/>
      <c r="EPG42" s="86"/>
      <c r="EPH42" s="86"/>
      <c r="EPI42" s="86"/>
      <c r="EPJ42" s="86"/>
      <c r="EPK42" s="86"/>
      <c r="EPL42" s="86"/>
      <c r="EPM42" s="86"/>
      <c r="EPN42" s="86"/>
      <c r="EPO42" s="86"/>
      <c r="EPP42" s="86"/>
      <c r="EPQ42" s="86"/>
      <c r="EPR42" s="86"/>
      <c r="EPS42" s="86"/>
      <c r="EPT42" s="86"/>
      <c r="EPU42" s="86"/>
      <c r="EPV42" s="86"/>
      <c r="EPW42" s="86"/>
      <c r="EPX42" s="86"/>
      <c r="EPY42" s="86"/>
      <c r="EPZ42" s="86"/>
      <c r="EQA42" s="86"/>
      <c r="EQB42" s="86"/>
      <c r="EQC42" s="86"/>
      <c r="EQD42" s="86"/>
      <c r="EQE42" s="86"/>
      <c r="EQF42" s="86"/>
      <c r="EQG42" s="86"/>
      <c r="EQH42" s="86"/>
      <c r="EQI42" s="86"/>
      <c r="EQJ42" s="86"/>
      <c r="EQK42" s="86"/>
      <c r="EQL42" s="86"/>
      <c r="EQM42" s="86"/>
      <c r="EQN42" s="86"/>
      <c r="EQO42" s="86"/>
      <c r="EQP42" s="86"/>
      <c r="EQQ42" s="86"/>
      <c r="EQR42" s="86"/>
      <c r="EQS42" s="86"/>
      <c r="EQT42" s="86"/>
      <c r="EQU42" s="86"/>
      <c r="ERB42" s="86"/>
      <c r="ERC42" s="86"/>
      <c r="ERD42" s="86"/>
      <c r="ERE42" s="86"/>
      <c r="ERF42" s="86"/>
      <c r="ERG42" s="86"/>
      <c r="ERH42" s="86"/>
      <c r="ERI42" s="86"/>
      <c r="ERJ42" s="86"/>
      <c r="ERK42" s="86"/>
      <c r="ERL42" s="86"/>
      <c r="ERM42" s="86"/>
      <c r="ERN42" s="86"/>
      <c r="ERO42" s="86"/>
      <c r="ERP42" s="86"/>
      <c r="ERQ42" s="86"/>
      <c r="ERR42" s="86"/>
      <c r="ERS42" s="86"/>
      <c r="ERT42" s="86"/>
      <c r="ERU42" s="86"/>
      <c r="ERV42" s="86"/>
      <c r="ERW42" s="86"/>
      <c r="ERX42" s="86"/>
      <c r="ERY42" s="86"/>
      <c r="ERZ42" s="86"/>
      <c r="ESA42" s="86"/>
      <c r="ESB42" s="86"/>
      <c r="ESC42" s="86"/>
      <c r="ESD42" s="86"/>
      <c r="ESE42" s="86"/>
      <c r="ESF42" s="86"/>
      <c r="ESG42" s="86"/>
      <c r="ESH42" s="86"/>
      <c r="ESI42" s="86"/>
      <c r="ESJ42" s="86"/>
      <c r="ESK42" s="86"/>
      <c r="ESL42" s="86"/>
      <c r="ESM42" s="86"/>
      <c r="ESN42" s="86"/>
      <c r="ESO42" s="86"/>
      <c r="ESP42" s="86"/>
      <c r="ESQ42" s="86"/>
      <c r="ESR42" s="86"/>
      <c r="ESS42" s="86"/>
      <c r="EST42" s="86"/>
      <c r="ESU42" s="86"/>
      <c r="ESV42" s="86"/>
      <c r="ESW42" s="86"/>
      <c r="ESX42" s="86"/>
      <c r="ESY42" s="86"/>
      <c r="ESZ42" s="86"/>
      <c r="ETA42" s="86"/>
      <c r="ETB42" s="86"/>
      <c r="ETC42" s="86"/>
      <c r="ETD42" s="86"/>
      <c r="ETE42" s="86"/>
      <c r="ETF42" s="86"/>
      <c r="ETG42" s="86"/>
      <c r="ETH42" s="86"/>
      <c r="ETI42" s="86"/>
      <c r="ETJ42" s="86"/>
      <c r="ETK42" s="86"/>
      <c r="ETL42" s="86"/>
      <c r="ETM42" s="86"/>
      <c r="ETN42" s="86"/>
      <c r="ETO42" s="86"/>
      <c r="ETP42" s="86"/>
      <c r="ETQ42" s="86"/>
      <c r="ETR42" s="86"/>
      <c r="ETS42" s="86"/>
      <c r="ETT42" s="86"/>
      <c r="ETU42" s="86"/>
      <c r="ETV42" s="86"/>
      <c r="ETW42" s="86"/>
      <c r="ETX42" s="86"/>
      <c r="ETY42" s="86"/>
      <c r="ETZ42" s="86"/>
      <c r="EUA42" s="86"/>
      <c r="EUB42" s="86"/>
      <c r="EUC42" s="86"/>
      <c r="EUD42" s="86"/>
      <c r="EUE42" s="86"/>
      <c r="EUF42" s="86"/>
      <c r="EUG42" s="86"/>
      <c r="EUH42" s="86"/>
      <c r="EUI42" s="86"/>
      <c r="EUJ42" s="86"/>
      <c r="EUK42" s="86"/>
      <c r="EUL42" s="86"/>
      <c r="EUM42" s="86"/>
      <c r="EUN42" s="86"/>
      <c r="EUO42" s="86"/>
      <c r="EUP42" s="86"/>
      <c r="EUQ42" s="86"/>
      <c r="EUR42" s="86"/>
      <c r="EUS42" s="86"/>
      <c r="EUT42" s="86"/>
      <c r="EUU42" s="86"/>
      <c r="EUV42" s="86"/>
      <c r="EUW42" s="86"/>
      <c r="EUX42" s="86"/>
      <c r="EUY42" s="86"/>
      <c r="EUZ42" s="86"/>
      <c r="EVA42" s="86"/>
      <c r="EVB42" s="86"/>
      <c r="EVC42" s="86"/>
      <c r="EVD42" s="86"/>
      <c r="EVE42" s="86"/>
      <c r="EVF42" s="86"/>
      <c r="EVG42" s="86"/>
      <c r="EVH42" s="86"/>
      <c r="EVI42" s="86"/>
      <c r="EVJ42" s="86"/>
      <c r="EVK42" s="86"/>
      <c r="EVL42" s="86"/>
      <c r="EVM42" s="86"/>
      <c r="EVN42" s="86"/>
      <c r="EVO42" s="86"/>
      <c r="EVP42" s="86"/>
      <c r="EVQ42" s="86"/>
      <c r="EVR42" s="86"/>
      <c r="EVS42" s="86"/>
      <c r="EVT42" s="86"/>
      <c r="EVU42" s="86"/>
      <c r="EVV42" s="86"/>
      <c r="EVW42" s="86"/>
      <c r="EVX42" s="86"/>
      <c r="EVY42" s="86"/>
      <c r="EVZ42" s="86"/>
      <c r="EWA42" s="86"/>
      <c r="EWB42" s="86"/>
      <c r="EWC42" s="86"/>
      <c r="EWD42" s="86"/>
      <c r="EWE42" s="86"/>
      <c r="EWF42" s="86"/>
      <c r="EWG42" s="86"/>
      <c r="EWH42" s="86"/>
      <c r="EWI42" s="86"/>
      <c r="EWJ42" s="86"/>
      <c r="EWK42" s="86"/>
      <c r="EWL42" s="86"/>
      <c r="EWM42" s="86"/>
      <c r="EWN42" s="86"/>
      <c r="EWO42" s="86"/>
      <c r="EWP42" s="86"/>
      <c r="EWQ42" s="86"/>
      <c r="EWR42" s="86"/>
      <c r="EWS42" s="86"/>
      <c r="EWT42" s="86"/>
      <c r="EWU42" s="86"/>
      <c r="EWV42" s="86"/>
      <c r="EWW42" s="86"/>
      <c r="EWX42" s="86"/>
      <c r="EWY42" s="86"/>
      <c r="EWZ42" s="86"/>
      <c r="EXA42" s="86"/>
      <c r="EXB42" s="86"/>
      <c r="EXC42" s="86"/>
      <c r="EXD42" s="86"/>
      <c r="EXE42" s="86"/>
      <c r="EXF42" s="86"/>
      <c r="EXG42" s="86"/>
      <c r="EXH42" s="86"/>
      <c r="EXI42" s="86"/>
      <c r="EXJ42" s="86"/>
      <c r="EXK42" s="86"/>
      <c r="EXL42" s="86"/>
      <c r="EXM42" s="86"/>
      <c r="EXN42" s="86"/>
      <c r="EXO42" s="86"/>
      <c r="EXP42" s="86"/>
      <c r="EXQ42" s="86"/>
      <c r="EXR42" s="86"/>
      <c r="EXS42" s="86"/>
      <c r="EXT42" s="86"/>
      <c r="EXU42" s="86"/>
      <c r="EXV42" s="86"/>
      <c r="EXW42" s="86"/>
      <c r="EXX42" s="86"/>
      <c r="EXY42" s="86"/>
      <c r="EXZ42" s="86"/>
      <c r="EYA42" s="86"/>
      <c r="EYB42" s="86"/>
      <c r="EYC42" s="86"/>
      <c r="EYD42" s="86"/>
      <c r="EYE42" s="86"/>
      <c r="EYF42" s="86"/>
      <c r="EYG42" s="86"/>
      <c r="EYH42" s="86"/>
      <c r="EYI42" s="86"/>
      <c r="EYJ42" s="86"/>
      <c r="EYK42" s="86"/>
      <c r="EYL42" s="86"/>
      <c r="EYM42" s="86"/>
      <c r="EYN42" s="86"/>
      <c r="EYO42" s="86"/>
      <c r="EYP42" s="86"/>
      <c r="EYQ42" s="86"/>
      <c r="EYR42" s="86"/>
      <c r="EYS42" s="86"/>
      <c r="EYT42" s="86"/>
      <c r="EYU42" s="86"/>
      <c r="EYV42" s="86"/>
      <c r="EYW42" s="86"/>
      <c r="EYX42" s="86"/>
      <c r="EYY42" s="86"/>
      <c r="EYZ42" s="86"/>
      <c r="EZA42" s="86"/>
      <c r="EZB42" s="86"/>
      <c r="EZC42" s="86"/>
      <c r="EZD42" s="86"/>
      <c r="EZE42" s="86"/>
      <c r="EZF42" s="86"/>
      <c r="EZG42" s="86"/>
      <c r="EZH42" s="86"/>
      <c r="EZI42" s="86"/>
      <c r="EZJ42" s="86"/>
      <c r="EZK42" s="86"/>
      <c r="EZL42" s="86"/>
      <c r="EZM42" s="86"/>
      <c r="EZN42" s="86"/>
      <c r="EZO42" s="86"/>
      <c r="EZP42" s="86"/>
      <c r="EZQ42" s="86"/>
      <c r="EZR42" s="86"/>
      <c r="EZS42" s="86"/>
      <c r="EZT42" s="86"/>
      <c r="EZU42" s="86"/>
      <c r="EZV42" s="86"/>
      <c r="EZW42" s="86"/>
      <c r="EZX42" s="86"/>
      <c r="EZY42" s="86"/>
      <c r="EZZ42" s="86"/>
      <c r="FAA42" s="86"/>
      <c r="FAB42" s="86"/>
      <c r="FAC42" s="86"/>
      <c r="FAD42" s="86"/>
      <c r="FAE42" s="86"/>
      <c r="FAF42" s="86"/>
      <c r="FAG42" s="86"/>
      <c r="FAH42" s="86"/>
      <c r="FAI42" s="86"/>
      <c r="FAJ42" s="86"/>
      <c r="FAK42" s="86"/>
      <c r="FAL42" s="86"/>
      <c r="FAM42" s="86"/>
      <c r="FAN42" s="86"/>
      <c r="FAO42" s="86"/>
      <c r="FAP42" s="86"/>
      <c r="FAQ42" s="86"/>
      <c r="FAX42" s="86"/>
      <c r="FAY42" s="86"/>
      <c r="FAZ42" s="86"/>
      <c r="FBA42" s="86"/>
      <c r="FBB42" s="86"/>
      <c r="FBC42" s="86"/>
      <c r="FBD42" s="86"/>
      <c r="FBE42" s="86"/>
      <c r="FBF42" s="86"/>
      <c r="FBG42" s="86"/>
      <c r="FBH42" s="86"/>
      <c r="FBI42" s="86"/>
      <c r="FBJ42" s="86"/>
      <c r="FBK42" s="86"/>
      <c r="FBL42" s="86"/>
      <c r="FBM42" s="86"/>
      <c r="FBN42" s="86"/>
      <c r="FBO42" s="86"/>
      <c r="FBP42" s="86"/>
      <c r="FBQ42" s="86"/>
      <c r="FBR42" s="86"/>
      <c r="FBS42" s="86"/>
      <c r="FBT42" s="86"/>
      <c r="FBU42" s="86"/>
      <c r="FBV42" s="86"/>
      <c r="FBW42" s="86"/>
      <c r="FBX42" s="86"/>
      <c r="FBY42" s="86"/>
      <c r="FBZ42" s="86"/>
      <c r="FCA42" s="86"/>
      <c r="FCB42" s="86"/>
      <c r="FCC42" s="86"/>
      <c r="FCD42" s="86"/>
      <c r="FCE42" s="86"/>
      <c r="FCF42" s="86"/>
      <c r="FCG42" s="86"/>
      <c r="FCH42" s="86"/>
      <c r="FCI42" s="86"/>
      <c r="FCJ42" s="86"/>
      <c r="FCK42" s="86"/>
      <c r="FCL42" s="86"/>
      <c r="FCM42" s="86"/>
      <c r="FCN42" s="86"/>
      <c r="FCO42" s="86"/>
      <c r="FCP42" s="86"/>
      <c r="FCQ42" s="86"/>
      <c r="FCR42" s="86"/>
      <c r="FCS42" s="86"/>
      <c r="FCT42" s="86"/>
      <c r="FCU42" s="86"/>
      <c r="FCV42" s="86"/>
      <c r="FCW42" s="86"/>
      <c r="FCX42" s="86"/>
      <c r="FCY42" s="86"/>
      <c r="FCZ42" s="86"/>
      <c r="FDA42" s="86"/>
      <c r="FDB42" s="86"/>
      <c r="FDC42" s="86"/>
      <c r="FDD42" s="86"/>
      <c r="FDE42" s="86"/>
      <c r="FDF42" s="86"/>
      <c r="FDG42" s="86"/>
      <c r="FDH42" s="86"/>
      <c r="FDI42" s="86"/>
      <c r="FDJ42" s="86"/>
      <c r="FDK42" s="86"/>
      <c r="FDL42" s="86"/>
      <c r="FDM42" s="86"/>
      <c r="FDN42" s="86"/>
      <c r="FDO42" s="86"/>
      <c r="FDP42" s="86"/>
      <c r="FDQ42" s="86"/>
      <c r="FDR42" s="86"/>
      <c r="FDS42" s="86"/>
      <c r="FDT42" s="86"/>
      <c r="FDU42" s="86"/>
      <c r="FDV42" s="86"/>
      <c r="FDW42" s="86"/>
      <c r="FDX42" s="86"/>
      <c r="FDY42" s="86"/>
      <c r="FDZ42" s="86"/>
      <c r="FEA42" s="86"/>
      <c r="FEB42" s="86"/>
      <c r="FEC42" s="86"/>
      <c r="FED42" s="86"/>
      <c r="FEE42" s="86"/>
      <c r="FEF42" s="86"/>
      <c r="FEG42" s="86"/>
      <c r="FEH42" s="86"/>
      <c r="FEI42" s="86"/>
      <c r="FEJ42" s="86"/>
      <c r="FEK42" s="86"/>
      <c r="FEL42" s="86"/>
      <c r="FEM42" s="86"/>
      <c r="FEN42" s="86"/>
      <c r="FEO42" s="86"/>
      <c r="FEP42" s="86"/>
      <c r="FEQ42" s="86"/>
      <c r="FER42" s="86"/>
      <c r="FES42" s="86"/>
      <c r="FET42" s="86"/>
      <c r="FEU42" s="86"/>
      <c r="FEV42" s="86"/>
      <c r="FEW42" s="86"/>
      <c r="FEX42" s="86"/>
      <c r="FEY42" s="86"/>
      <c r="FEZ42" s="86"/>
      <c r="FFA42" s="86"/>
      <c r="FFB42" s="86"/>
      <c r="FFC42" s="86"/>
      <c r="FFD42" s="86"/>
      <c r="FFE42" s="86"/>
      <c r="FFF42" s="86"/>
      <c r="FFG42" s="86"/>
      <c r="FFH42" s="86"/>
      <c r="FFI42" s="86"/>
      <c r="FFJ42" s="86"/>
      <c r="FFK42" s="86"/>
      <c r="FFL42" s="86"/>
      <c r="FFM42" s="86"/>
      <c r="FFN42" s="86"/>
      <c r="FFO42" s="86"/>
      <c r="FFP42" s="86"/>
      <c r="FFQ42" s="86"/>
      <c r="FFR42" s="86"/>
      <c r="FFS42" s="86"/>
      <c r="FFT42" s="86"/>
      <c r="FFU42" s="86"/>
      <c r="FFV42" s="86"/>
      <c r="FFW42" s="86"/>
      <c r="FFX42" s="86"/>
      <c r="FFY42" s="86"/>
      <c r="FFZ42" s="86"/>
      <c r="FGA42" s="86"/>
      <c r="FGB42" s="86"/>
      <c r="FGC42" s="86"/>
      <c r="FGD42" s="86"/>
      <c r="FGE42" s="86"/>
      <c r="FGF42" s="86"/>
      <c r="FGG42" s="86"/>
      <c r="FGH42" s="86"/>
      <c r="FGI42" s="86"/>
      <c r="FGJ42" s="86"/>
      <c r="FGK42" s="86"/>
      <c r="FGL42" s="86"/>
      <c r="FGM42" s="86"/>
      <c r="FGN42" s="86"/>
      <c r="FGO42" s="86"/>
      <c r="FGP42" s="86"/>
      <c r="FGQ42" s="86"/>
      <c r="FGR42" s="86"/>
      <c r="FGS42" s="86"/>
      <c r="FGT42" s="86"/>
      <c r="FGU42" s="86"/>
      <c r="FGV42" s="86"/>
      <c r="FGW42" s="86"/>
      <c r="FGX42" s="86"/>
      <c r="FGY42" s="86"/>
      <c r="FGZ42" s="86"/>
      <c r="FHA42" s="86"/>
      <c r="FHB42" s="86"/>
      <c r="FHC42" s="86"/>
      <c r="FHD42" s="86"/>
      <c r="FHE42" s="86"/>
      <c r="FHF42" s="86"/>
      <c r="FHG42" s="86"/>
      <c r="FHH42" s="86"/>
      <c r="FHI42" s="86"/>
      <c r="FHJ42" s="86"/>
      <c r="FHK42" s="86"/>
      <c r="FHL42" s="86"/>
      <c r="FHM42" s="86"/>
      <c r="FHN42" s="86"/>
      <c r="FHO42" s="86"/>
      <c r="FHP42" s="86"/>
      <c r="FHQ42" s="86"/>
      <c r="FHR42" s="86"/>
      <c r="FHS42" s="86"/>
      <c r="FHT42" s="86"/>
      <c r="FHU42" s="86"/>
      <c r="FHV42" s="86"/>
      <c r="FHW42" s="86"/>
      <c r="FHX42" s="86"/>
      <c r="FHY42" s="86"/>
      <c r="FHZ42" s="86"/>
      <c r="FIA42" s="86"/>
      <c r="FIB42" s="86"/>
      <c r="FIC42" s="86"/>
      <c r="FID42" s="86"/>
      <c r="FIE42" s="86"/>
      <c r="FIF42" s="86"/>
      <c r="FIG42" s="86"/>
      <c r="FIH42" s="86"/>
      <c r="FII42" s="86"/>
      <c r="FIJ42" s="86"/>
      <c r="FIK42" s="86"/>
      <c r="FIL42" s="86"/>
      <c r="FIM42" s="86"/>
      <c r="FIN42" s="86"/>
      <c r="FIO42" s="86"/>
      <c r="FIP42" s="86"/>
      <c r="FIQ42" s="86"/>
      <c r="FIR42" s="86"/>
      <c r="FIS42" s="86"/>
      <c r="FIT42" s="86"/>
      <c r="FIU42" s="86"/>
      <c r="FIV42" s="86"/>
      <c r="FIW42" s="86"/>
      <c r="FIX42" s="86"/>
      <c r="FIY42" s="86"/>
      <c r="FIZ42" s="86"/>
      <c r="FJA42" s="86"/>
      <c r="FJB42" s="86"/>
      <c r="FJC42" s="86"/>
      <c r="FJD42" s="86"/>
      <c r="FJE42" s="86"/>
      <c r="FJF42" s="86"/>
      <c r="FJG42" s="86"/>
      <c r="FJH42" s="86"/>
      <c r="FJI42" s="86"/>
      <c r="FJJ42" s="86"/>
      <c r="FJK42" s="86"/>
      <c r="FJL42" s="86"/>
      <c r="FJM42" s="86"/>
      <c r="FJN42" s="86"/>
      <c r="FJO42" s="86"/>
      <c r="FJP42" s="86"/>
      <c r="FJQ42" s="86"/>
      <c r="FJR42" s="86"/>
      <c r="FJS42" s="86"/>
      <c r="FJT42" s="86"/>
      <c r="FJU42" s="86"/>
      <c r="FJV42" s="86"/>
      <c r="FJW42" s="86"/>
      <c r="FJX42" s="86"/>
      <c r="FJY42" s="86"/>
      <c r="FJZ42" s="86"/>
      <c r="FKA42" s="86"/>
      <c r="FKB42" s="86"/>
      <c r="FKC42" s="86"/>
      <c r="FKD42" s="86"/>
      <c r="FKE42" s="86"/>
      <c r="FKF42" s="86"/>
      <c r="FKG42" s="86"/>
      <c r="FKH42" s="86"/>
      <c r="FKI42" s="86"/>
      <c r="FKJ42" s="86"/>
      <c r="FKK42" s="86"/>
      <c r="FKL42" s="86"/>
      <c r="FKM42" s="86"/>
      <c r="FKT42" s="86"/>
      <c r="FKU42" s="86"/>
      <c r="FKV42" s="86"/>
      <c r="FKW42" s="86"/>
      <c r="FKX42" s="86"/>
      <c r="FKY42" s="86"/>
      <c r="FKZ42" s="86"/>
      <c r="FLA42" s="86"/>
      <c r="FLB42" s="86"/>
      <c r="FLC42" s="86"/>
      <c r="FLD42" s="86"/>
      <c r="FLE42" s="86"/>
      <c r="FLF42" s="86"/>
      <c r="FLG42" s="86"/>
      <c r="FLH42" s="86"/>
      <c r="FLI42" s="86"/>
      <c r="FLJ42" s="86"/>
      <c r="FLK42" s="86"/>
      <c r="FLL42" s="86"/>
      <c r="FLM42" s="86"/>
      <c r="FLN42" s="86"/>
      <c r="FLO42" s="86"/>
      <c r="FLP42" s="86"/>
      <c r="FLQ42" s="86"/>
      <c r="FLR42" s="86"/>
      <c r="FLS42" s="86"/>
      <c r="FLT42" s="86"/>
      <c r="FLU42" s="86"/>
      <c r="FLV42" s="86"/>
      <c r="FLW42" s="86"/>
      <c r="FLX42" s="86"/>
      <c r="FLY42" s="86"/>
      <c r="FLZ42" s="86"/>
      <c r="FMA42" s="86"/>
      <c r="FMB42" s="86"/>
      <c r="FMC42" s="86"/>
      <c r="FMD42" s="86"/>
      <c r="FME42" s="86"/>
      <c r="FMF42" s="86"/>
      <c r="FMG42" s="86"/>
      <c r="FMH42" s="86"/>
      <c r="FMI42" s="86"/>
      <c r="FMJ42" s="86"/>
      <c r="FMK42" s="86"/>
      <c r="FML42" s="86"/>
      <c r="FMM42" s="86"/>
      <c r="FMN42" s="86"/>
      <c r="FMO42" s="86"/>
      <c r="FMP42" s="86"/>
      <c r="FMQ42" s="86"/>
      <c r="FMR42" s="86"/>
      <c r="FMS42" s="86"/>
      <c r="FMT42" s="86"/>
      <c r="FMU42" s="86"/>
      <c r="FMV42" s="86"/>
      <c r="FMW42" s="86"/>
      <c r="FMX42" s="86"/>
      <c r="FMY42" s="86"/>
      <c r="FMZ42" s="86"/>
      <c r="FNA42" s="86"/>
      <c r="FNB42" s="86"/>
      <c r="FNC42" s="86"/>
      <c r="FND42" s="86"/>
      <c r="FNE42" s="86"/>
      <c r="FNF42" s="86"/>
      <c r="FNG42" s="86"/>
      <c r="FNH42" s="86"/>
      <c r="FNI42" s="86"/>
      <c r="FNJ42" s="86"/>
      <c r="FNK42" s="86"/>
      <c r="FNL42" s="86"/>
      <c r="FNM42" s="86"/>
      <c r="FNN42" s="86"/>
      <c r="FNO42" s="86"/>
      <c r="FNP42" s="86"/>
      <c r="FNQ42" s="86"/>
      <c r="FNR42" s="86"/>
      <c r="FNS42" s="86"/>
      <c r="FNT42" s="86"/>
      <c r="FNU42" s="86"/>
      <c r="FNV42" s="86"/>
      <c r="FNW42" s="86"/>
      <c r="FNX42" s="86"/>
      <c r="FNY42" s="86"/>
      <c r="FNZ42" s="86"/>
      <c r="FOA42" s="86"/>
      <c r="FOB42" s="86"/>
      <c r="FOC42" s="86"/>
      <c r="FOD42" s="86"/>
      <c r="FOE42" s="86"/>
      <c r="FOF42" s="86"/>
      <c r="FOG42" s="86"/>
      <c r="FOH42" s="86"/>
      <c r="FOI42" s="86"/>
      <c r="FOJ42" s="86"/>
      <c r="FOK42" s="86"/>
      <c r="FOL42" s="86"/>
      <c r="FOM42" s="86"/>
      <c r="FON42" s="86"/>
      <c r="FOO42" s="86"/>
      <c r="FOP42" s="86"/>
      <c r="FOQ42" s="86"/>
      <c r="FOR42" s="86"/>
      <c r="FOS42" s="86"/>
      <c r="FOT42" s="86"/>
      <c r="FOU42" s="86"/>
      <c r="FOV42" s="86"/>
      <c r="FOW42" s="86"/>
      <c r="FOX42" s="86"/>
      <c r="FOY42" s="86"/>
      <c r="FOZ42" s="86"/>
      <c r="FPA42" s="86"/>
      <c r="FPB42" s="86"/>
      <c r="FPC42" s="86"/>
      <c r="FPD42" s="86"/>
      <c r="FPE42" s="86"/>
      <c r="FPF42" s="86"/>
      <c r="FPG42" s="86"/>
      <c r="FPH42" s="86"/>
      <c r="FPI42" s="86"/>
      <c r="FPJ42" s="86"/>
      <c r="FPK42" s="86"/>
      <c r="FPL42" s="86"/>
      <c r="FPM42" s="86"/>
      <c r="FPN42" s="86"/>
      <c r="FPO42" s="86"/>
      <c r="FPP42" s="86"/>
      <c r="FPQ42" s="86"/>
      <c r="FPR42" s="86"/>
      <c r="FPS42" s="86"/>
      <c r="FPT42" s="86"/>
      <c r="FPU42" s="86"/>
      <c r="FPV42" s="86"/>
      <c r="FPW42" s="86"/>
      <c r="FPX42" s="86"/>
      <c r="FPY42" s="86"/>
      <c r="FPZ42" s="86"/>
      <c r="FQA42" s="86"/>
      <c r="FQB42" s="86"/>
      <c r="FQC42" s="86"/>
      <c r="FQD42" s="86"/>
      <c r="FQE42" s="86"/>
      <c r="FQF42" s="86"/>
      <c r="FQG42" s="86"/>
      <c r="FQH42" s="86"/>
      <c r="FQI42" s="86"/>
      <c r="FQJ42" s="86"/>
      <c r="FQK42" s="86"/>
      <c r="FQL42" s="86"/>
      <c r="FQM42" s="86"/>
      <c r="FQN42" s="86"/>
      <c r="FQO42" s="86"/>
      <c r="FQP42" s="86"/>
      <c r="FQQ42" s="86"/>
      <c r="FQR42" s="86"/>
      <c r="FQS42" s="86"/>
      <c r="FQT42" s="86"/>
      <c r="FQU42" s="86"/>
      <c r="FQV42" s="86"/>
      <c r="FQW42" s="86"/>
      <c r="FQX42" s="86"/>
      <c r="FQY42" s="86"/>
      <c r="FQZ42" s="86"/>
      <c r="FRA42" s="86"/>
      <c r="FRB42" s="86"/>
      <c r="FRC42" s="86"/>
      <c r="FRD42" s="86"/>
      <c r="FRE42" s="86"/>
      <c r="FRF42" s="86"/>
      <c r="FRG42" s="86"/>
      <c r="FRH42" s="86"/>
      <c r="FRI42" s="86"/>
      <c r="FRJ42" s="86"/>
      <c r="FRK42" s="86"/>
      <c r="FRL42" s="86"/>
      <c r="FRM42" s="86"/>
      <c r="FRN42" s="86"/>
      <c r="FRO42" s="86"/>
      <c r="FRP42" s="86"/>
      <c r="FRQ42" s="86"/>
      <c r="FRR42" s="86"/>
      <c r="FRS42" s="86"/>
      <c r="FRT42" s="86"/>
      <c r="FRU42" s="86"/>
      <c r="FRV42" s="86"/>
      <c r="FRW42" s="86"/>
      <c r="FRX42" s="86"/>
      <c r="FRY42" s="86"/>
      <c r="FRZ42" s="86"/>
      <c r="FSA42" s="86"/>
      <c r="FSB42" s="86"/>
      <c r="FSC42" s="86"/>
      <c r="FSD42" s="86"/>
      <c r="FSE42" s="86"/>
      <c r="FSF42" s="86"/>
      <c r="FSG42" s="86"/>
      <c r="FSH42" s="86"/>
      <c r="FSI42" s="86"/>
      <c r="FSJ42" s="86"/>
      <c r="FSK42" s="86"/>
      <c r="FSL42" s="86"/>
      <c r="FSM42" s="86"/>
      <c r="FSN42" s="86"/>
      <c r="FSO42" s="86"/>
      <c r="FSP42" s="86"/>
      <c r="FSQ42" s="86"/>
      <c r="FSR42" s="86"/>
      <c r="FSS42" s="86"/>
      <c r="FST42" s="86"/>
      <c r="FSU42" s="86"/>
      <c r="FSV42" s="86"/>
      <c r="FSW42" s="86"/>
      <c r="FSX42" s="86"/>
      <c r="FSY42" s="86"/>
      <c r="FSZ42" s="86"/>
      <c r="FTA42" s="86"/>
      <c r="FTB42" s="86"/>
      <c r="FTC42" s="86"/>
      <c r="FTD42" s="86"/>
      <c r="FTE42" s="86"/>
      <c r="FTF42" s="86"/>
      <c r="FTG42" s="86"/>
      <c r="FTH42" s="86"/>
      <c r="FTI42" s="86"/>
      <c r="FTJ42" s="86"/>
      <c r="FTK42" s="86"/>
      <c r="FTL42" s="86"/>
      <c r="FTM42" s="86"/>
      <c r="FTN42" s="86"/>
      <c r="FTO42" s="86"/>
      <c r="FTP42" s="86"/>
      <c r="FTQ42" s="86"/>
      <c r="FTR42" s="86"/>
      <c r="FTS42" s="86"/>
      <c r="FTT42" s="86"/>
      <c r="FTU42" s="86"/>
      <c r="FTV42" s="86"/>
      <c r="FTW42" s="86"/>
      <c r="FTX42" s="86"/>
      <c r="FTY42" s="86"/>
      <c r="FTZ42" s="86"/>
      <c r="FUA42" s="86"/>
      <c r="FUB42" s="86"/>
      <c r="FUC42" s="86"/>
      <c r="FUD42" s="86"/>
      <c r="FUE42" s="86"/>
      <c r="FUF42" s="86"/>
      <c r="FUG42" s="86"/>
      <c r="FUH42" s="86"/>
      <c r="FUI42" s="86"/>
      <c r="FUP42" s="86"/>
      <c r="FUQ42" s="86"/>
      <c r="FUR42" s="86"/>
      <c r="FUS42" s="86"/>
      <c r="FUT42" s="86"/>
      <c r="FUU42" s="86"/>
      <c r="FUV42" s="86"/>
      <c r="FUW42" s="86"/>
      <c r="FUX42" s="86"/>
      <c r="FUY42" s="86"/>
      <c r="FUZ42" s="86"/>
      <c r="FVA42" s="86"/>
      <c r="FVB42" s="86"/>
      <c r="FVC42" s="86"/>
      <c r="FVD42" s="86"/>
      <c r="FVE42" s="86"/>
      <c r="FVF42" s="86"/>
      <c r="FVG42" s="86"/>
      <c r="FVH42" s="86"/>
      <c r="FVI42" s="86"/>
      <c r="FVJ42" s="86"/>
      <c r="FVK42" s="86"/>
      <c r="FVL42" s="86"/>
      <c r="FVM42" s="86"/>
      <c r="FVN42" s="86"/>
      <c r="FVO42" s="86"/>
      <c r="FVP42" s="86"/>
      <c r="FVQ42" s="86"/>
      <c r="FVR42" s="86"/>
      <c r="FVS42" s="86"/>
      <c r="FVT42" s="86"/>
      <c r="FVU42" s="86"/>
      <c r="FVV42" s="86"/>
      <c r="FVW42" s="86"/>
      <c r="FVX42" s="86"/>
      <c r="FVY42" s="86"/>
      <c r="FVZ42" s="86"/>
      <c r="FWA42" s="86"/>
      <c r="FWB42" s="86"/>
      <c r="FWC42" s="86"/>
      <c r="FWD42" s="86"/>
      <c r="FWE42" s="86"/>
      <c r="FWF42" s="86"/>
      <c r="FWG42" s="86"/>
      <c r="FWH42" s="86"/>
      <c r="FWI42" s="86"/>
      <c r="FWJ42" s="86"/>
      <c r="FWK42" s="86"/>
      <c r="FWL42" s="86"/>
      <c r="FWM42" s="86"/>
      <c r="FWN42" s="86"/>
      <c r="FWO42" s="86"/>
      <c r="FWP42" s="86"/>
      <c r="FWQ42" s="86"/>
      <c r="FWR42" s="86"/>
      <c r="FWS42" s="86"/>
      <c r="FWT42" s="86"/>
      <c r="FWU42" s="86"/>
      <c r="FWV42" s="86"/>
      <c r="FWW42" s="86"/>
      <c r="FWX42" s="86"/>
      <c r="FWY42" s="86"/>
      <c r="FWZ42" s="86"/>
      <c r="FXA42" s="86"/>
      <c r="FXB42" s="86"/>
      <c r="FXC42" s="86"/>
      <c r="FXD42" s="86"/>
      <c r="FXE42" s="86"/>
      <c r="FXF42" s="86"/>
      <c r="FXG42" s="86"/>
      <c r="FXH42" s="86"/>
      <c r="FXI42" s="86"/>
      <c r="FXJ42" s="86"/>
      <c r="FXK42" s="86"/>
      <c r="FXL42" s="86"/>
      <c r="FXM42" s="86"/>
      <c r="FXN42" s="86"/>
      <c r="FXO42" s="86"/>
      <c r="FXP42" s="86"/>
      <c r="FXQ42" s="86"/>
      <c r="FXR42" s="86"/>
      <c r="FXS42" s="86"/>
      <c r="FXT42" s="86"/>
      <c r="FXU42" s="86"/>
      <c r="FXV42" s="86"/>
      <c r="FXW42" s="86"/>
      <c r="FXX42" s="86"/>
      <c r="FXY42" s="86"/>
      <c r="FXZ42" s="86"/>
      <c r="FYA42" s="86"/>
      <c r="FYB42" s="86"/>
      <c r="FYC42" s="86"/>
      <c r="FYD42" s="86"/>
      <c r="FYE42" s="86"/>
      <c r="FYF42" s="86"/>
      <c r="FYG42" s="86"/>
      <c r="FYH42" s="86"/>
      <c r="FYI42" s="86"/>
      <c r="FYJ42" s="86"/>
      <c r="FYK42" s="86"/>
      <c r="FYL42" s="86"/>
      <c r="FYM42" s="86"/>
      <c r="FYN42" s="86"/>
      <c r="FYO42" s="86"/>
      <c r="FYP42" s="86"/>
      <c r="FYQ42" s="86"/>
      <c r="FYR42" s="86"/>
      <c r="FYS42" s="86"/>
      <c r="FYT42" s="86"/>
      <c r="FYU42" s="86"/>
      <c r="FYV42" s="86"/>
      <c r="FYW42" s="86"/>
      <c r="FYX42" s="86"/>
      <c r="FYY42" s="86"/>
      <c r="FYZ42" s="86"/>
      <c r="FZA42" s="86"/>
      <c r="FZB42" s="86"/>
      <c r="FZC42" s="86"/>
      <c r="FZD42" s="86"/>
      <c r="FZE42" s="86"/>
      <c r="FZF42" s="86"/>
      <c r="FZG42" s="86"/>
      <c r="FZH42" s="86"/>
      <c r="FZI42" s="86"/>
      <c r="FZJ42" s="86"/>
      <c r="FZK42" s="86"/>
      <c r="FZL42" s="86"/>
      <c r="FZM42" s="86"/>
      <c r="FZN42" s="86"/>
      <c r="FZO42" s="86"/>
      <c r="FZP42" s="86"/>
      <c r="FZQ42" s="86"/>
      <c r="FZR42" s="86"/>
      <c r="FZS42" s="86"/>
      <c r="FZT42" s="86"/>
      <c r="FZU42" s="86"/>
      <c r="FZV42" s="86"/>
      <c r="FZW42" s="86"/>
      <c r="FZX42" s="86"/>
      <c r="FZY42" s="86"/>
      <c r="FZZ42" s="86"/>
      <c r="GAA42" s="86"/>
      <c r="GAB42" s="86"/>
      <c r="GAC42" s="86"/>
      <c r="GAD42" s="86"/>
      <c r="GAE42" s="86"/>
      <c r="GAF42" s="86"/>
      <c r="GAG42" s="86"/>
      <c r="GAH42" s="86"/>
      <c r="GAI42" s="86"/>
      <c r="GAJ42" s="86"/>
      <c r="GAK42" s="86"/>
      <c r="GAL42" s="86"/>
      <c r="GAM42" s="86"/>
      <c r="GAN42" s="86"/>
      <c r="GAO42" s="86"/>
      <c r="GAP42" s="86"/>
      <c r="GAQ42" s="86"/>
      <c r="GAR42" s="86"/>
      <c r="GAS42" s="86"/>
      <c r="GAT42" s="86"/>
      <c r="GAU42" s="86"/>
      <c r="GAV42" s="86"/>
      <c r="GAW42" s="86"/>
      <c r="GAX42" s="86"/>
      <c r="GAY42" s="86"/>
      <c r="GAZ42" s="86"/>
      <c r="GBA42" s="86"/>
      <c r="GBB42" s="86"/>
      <c r="GBC42" s="86"/>
      <c r="GBD42" s="86"/>
      <c r="GBE42" s="86"/>
      <c r="GBF42" s="86"/>
      <c r="GBG42" s="86"/>
      <c r="GBH42" s="86"/>
      <c r="GBI42" s="86"/>
      <c r="GBJ42" s="86"/>
      <c r="GBK42" s="86"/>
      <c r="GBL42" s="86"/>
      <c r="GBM42" s="86"/>
      <c r="GBN42" s="86"/>
      <c r="GBO42" s="86"/>
      <c r="GBP42" s="86"/>
      <c r="GBQ42" s="86"/>
      <c r="GBR42" s="86"/>
      <c r="GBS42" s="86"/>
      <c r="GBT42" s="86"/>
      <c r="GBU42" s="86"/>
      <c r="GBV42" s="86"/>
      <c r="GBW42" s="86"/>
      <c r="GBX42" s="86"/>
      <c r="GBY42" s="86"/>
      <c r="GBZ42" s="86"/>
      <c r="GCA42" s="86"/>
      <c r="GCB42" s="86"/>
      <c r="GCC42" s="86"/>
      <c r="GCD42" s="86"/>
      <c r="GCE42" s="86"/>
      <c r="GCF42" s="86"/>
      <c r="GCG42" s="86"/>
      <c r="GCH42" s="86"/>
      <c r="GCI42" s="86"/>
      <c r="GCJ42" s="86"/>
      <c r="GCK42" s="86"/>
      <c r="GCL42" s="86"/>
      <c r="GCM42" s="86"/>
      <c r="GCN42" s="86"/>
      <c r="GCO42" s="86"/>
      <c r="GCP42" s="86"/>
      <c r="GCQ42" s="86"/>
      <c r="GCR42" s="86"/>
      <c r="GCS42" s="86"/>
      <c r="GCT42" s="86"/>
      <c r="GCU42" s="86"/>
      <c r="GCV42" s="86"/>
      <c r="GCW42" s="86"/>
      <c r="GCX42" s="86"/>
      <c r="GCY42" s="86"/>
      <c r="GCZ42" s="86"/>
      <c r="GDA42" s="86"/>
      <c r="GDB42" s="86"/>
      <c r="GDC42" s="86"/>
      <c r="GDD42" s="86"/>
      <c r="GDE42" s="86"/>
      <c r="GDF42" s="86"/>
      <c r="GDG42" s="86"/>
      <c r="GDH42" s="86"/>
      <c r="GDI42" s="86"/>
      <c r="GDJ42" s="86"/>
      <c r="GDK42" s="86"/>
      <c r="GDL42" s="86"/>
      <c r="GDM42" s="86"/>
      <c r="GDN42" s="86"/>
      <c r="GDO42" s="86"/>
      <c r="GDP42" s="86"/>
      <c r="GDQ42" s="86"/>
      <c r="GDR42" s="86"/>
      <c r="GDS42" s="86"/>
      <c r="GDT42" s="86"/>
      <c r="GDU42" s="86"/>
      <c r="GDV42" s="86"/>
      <c r="GDW42" s="86"/>
      <c r="GDX42" s="86"/>
      <c r="GDY42" s="86"/>
      <c r="GDZ42" s="86"/>
      <c r="GEA42" s="86"/>
      <c r="GEB42" s="86"/>
      <c r="GEC42" s="86"/>
      <c r="GED42" s="86"/>
      <c r="GEE42" s="86"/>
      <c r="GEL42" s="86"/>
      <c r="GEM42" s="86"/>
      <c r="GEN42" s="86"/>
      <c r="GEO42" s="86"/>
      <c r="GEP42" s="86"/>
      <c r="GEQ42" s="86"/>
      <c r="GER42" s="86"/>
      <c r="GES42" s="86"/>
      <c r="GET42" s="86"/>
      <c r="GEU42" s="86"/>
      <c r="GEV42" s="86"/>
      <c r="GEW42" s="86"/>
      <c r="GEX42" s="86"/>
      <c r="GEY42" s="86"/>
      <c r="GEZ42" s="86"/>
      <c r="GFA42" s="86"/>
      <c r="GFB42" s="86"/>
      <c r="GFC42" s="86"/>
      <c r="GFD42" s="86"/>
      <c r="GFE42" s="86"/>
      <c r="GFF42" s="86"/>
      <c r="GFG42" s="86"/>
      <c r="GFH42" s="86"/>
      <c r="GFI42" s="86"/>
      <c r="GFJ42" s="86"/>
      <c r="GFK42" s="86"/>
      <c r="GFL42" s="86"/>
      <c r="GFM42" s="86"/>
      <c r="GFN42" s="86"/>
      <c r="GFO42" s="86"/>
      <c r="GFP42" s="86"/>
      <c r="GFQ42" s="86"/>
      <c r="GFR42" s="86"/>
      <c r="GFS42" s="86"/>
      <c r="GFT42" s="86"/>
      <c r="GFU42" s="86"/>
      <c r="GFV42" s="86"/>
      <c r="GFW42" s="86"/>
      <c r="GFX42" s="86"/>
      <c r="GFY42" s="86"/>
      <c r="GFZ42" s="86"/>
      <c r="GGA42" s="86"/>
      <c r="GGB42" s="86"/>
      <c r="GGC42" s="86"/>
      <c r="GGD42" s="86"/>
      <c r="GGE42" s="86"/>
      <c r="GGF42" s="86"/>
      <c r="GGG42" s="86"/>
      <c r="GGH42" s="86"/>
      <c r="GGI42" s="86"/>
      <c r="GGJ42" s="86"/>
      <c r="GGK42" s="86"/>
      <c r="GGL42" s="86"/>
      <c r="GGM42" s="86"/>
      <c r="GGN42" s="86"/>
      <c r="GGO42" s="86"/>
      <c r="GGP42" s="86"/>
      <c r="GGQ42" s="86"/>
      <c r="GGR42" s="86"/>
      <c r="GGS42" s="86"/>
      <c r="GGT42" s="86"/>
      <c r="GGU42" s="86"/>
      <c r="GGV42" s="86"/>
      <c r="GGW42" s="86"/>
      <c r="GGX42" s="86"/>
      <c r="GGY42" s="86"/>
      <c r="GGZ42" s="86"/>
      <c r="GHA42" s="86"/>
      <c r="GHB42" s="86"/>
      <c r="GHC42" s="86"/>
      <c r="GHD42" s="86"/>
      <c r="GHE42" s="86"/>
      <c r="GHF42" s="86"/>
      <c r="GHG42" s="86"/>
      <c r="GHH42" s="86"/>
      <c r="GHI42" s="86"/>
      <c r="GHJ42" s="86"/>
      <c r="GHK42" s="86"/>
      <c r="GHL42" s="86"/>
      <c r="GHM42" s="86"/>
      <c r="GHN42" s="86"/>
      <c r="GHO42" s="86"/>
      <c r="GHP42" s="86"/>
      <c r="GHQ42" s="86"/>
      <c r="GHR42" s="86"/>
      <c r="GHS42" s="86"/>
      <c r="GHT42" s="86"/>
      <c r="GHU42" s="86"/>
      <c r="GHV42" s="86"/>
      <c r="GHW42" s="86"/>
      <c r="GHX42" s="86"/>
      <c r="GHY42" s="86"/>
      <c r="GHZ42" s="86"/>
      <c r="GIA42" s="86"/>
      <c r="GIB42" s="86"/>
      <c r="GIC42" s="86"/>
      <c r="GID42" s="86"/>
      <c r="GIE42" s="86"/>
      <c r="GIF42" s="86"/>
      <c r="GIG42" s="86"/>
      <c r="GIH42" s="86"/>
      <c r="GII42" s="86"/>
      <c r="GIJ42" s="86"/>
      <c r="GIK42" s="86"/>
      <c r="GIL42" s="86"/>
      <c r="GIM42" s="86"/>
      <c r="GIN42" s="86"/>
      <c r="GIO42" s="86"/>
      <c r="GIP42" s="86"/>
      <c r="GIQ42" s="86"/>
      <c r="GIR42" s="86"/>
      <c r="GIS42" s="86"/>
      <c r="GIT42" s="86"/>
      <c r="GIU42" s="86"/>
      <c r="GIV42" s="86"/>
      <c r="GIW42" s="86"/>
      <c r="GIX42" s="86"/>
      <c r="GIY42" s="86"/>
      <c r="GIZ42" s="86"/>
      <c r="GJA42" s="86"/>
      <c r="GJB42" s="86"/>
      <c r="GJC42" s="86"/>
      <c r="GJD42" s="86"/>
      <c r="GJE42" s="86"/>
      <c r="GJF42" s="86"/>
      <c r="GJG42" s="86"/>
      <c r="GJH42" s="86"/>
      <c r="GJI42" s="86"/>
      <c r="GJJ42" s="86"/>
      <c r="GJK42" s="86"/>
      <c r="GJL42" s="86"/>
      <c r="GJM42" s="86"/>
      <c r="GJN42" s="86"/>
      <c r="GJO42" s="86"/>
      <c r="GJP42" s="86"/>
      <c r="GJQ42" s="86"/>
      <c r="GJR42" s="86"/>
      <c r="GJS42" s="86"/>
      <c r="GJT42" s="86"/>
      <c r="GJU42" s="86"/>
      <c r="GJV42" s="86"/>
      <c r="GJW42" s="86"/>
      <c r="GJX42" s="86"/>
      <c r="GJY42" s="86"/>
      <c r="GJZ42" s="86"/>
      <c r="GKA42" s="86"/>
      <c r="GKB42" s="86"/>
      <c r="GKC42" s="86"/>
      <c r="GKD42" s="86"/>
      <c r="GKE42" s="86"/>
      <c r="GKF42" s="86"/>
      <c r="GKG42" s="86"/>
      <c r="GKH42" s="86"/>
      <c r="GKI42" s="86"/>
      <c r="GKJ42" s="86"/>
      <c r="GKK42" s="86"/>
      <c r="GKL42" s="86"/>
      <c r="GKM42" s="86"/>
      <c r="GKN42" s="86"/>
      <c r="GKO42" s="86"/>
      <c r="GKP42" s="86"/>
      <c r="GKQ42" s="86"/>
      <c r="GKR42" s="86"/>
      <c r="GKS42" s="86"/>
      <c r="GKT42" s="86"/>
      <c r="GKU42" s="86"/>
      <c r="GKV42" s="86"/>
      <c r="GKW42" s="86"/>
      <c r="GKX42" s="86"/>
      <c r="GKY42" s="86"/>
      <c r="GKZ42" s="86"/>
      <c r="GLA42" s="86"/>
      <c r="GLB42" s="86"/>
      <c r="GLC42" s="86"/>
      <c r="GLD42" s="86"/>
      <c r="GLE42" s="86"/>
      <c r="GLF42" s="86"/>
      <c r="GLG42" s="86"/>
      <c r="GLH42" s="86"/>
      <c r="GLI42" s="86"/>
      <c r="GLJ42" s="86"/>
      <c r="GLK42" s="86"/>
      <c r="GLL42" s="86"/>
      <c r="GLM42" s="86"/>
      <c r="GLN42" s="86"/>
      <c r="GLO42" s="86"/>
      <c r="GLP42" s="86"/>
      <c r="GLQ42" s="86"/>
      <c r="GLR42" s="86"/>
      <c r="GLS42" s="86"/>
      <c r="GLT42" s="86"/>
      <c r="GLU42" s="86"/>
      <c r="GLV42" s="86"/>
      <c r="GLW42" s="86"/>
      <c r="GLX42" s="86"/>
      <c r="GLY42" s="86"/>
      <c r="GLZ42" s="86"/>
      <c r="GMA42" s="86"/>
      <c r="GMB42" s="86"/>
      <c r="GMC42" s="86"/>
      <c r="GMD42" s="86"/>
      <c r="GME42" s="86"/>
      <c r="GMF42" s="86"/>
      <c r="GMG42" s="86"/>
      <c r="GMH42" s="86"/>
      <c r="GMI42" s="86"/>
      <c r="GMJ42" s="86"/>
      <c r="GMK42" s="86"/>
      <c r="GML42" s="86"/>
      <c r="GMM42" s="86"/>
      <c r="GMN42" s="86"/>
      <c r="GMO42" s="86"/>
      <c r="GMP42" s="86"/>
      <c r="GMQ42" s="86"/>
      <c r="GMR42" s="86"/>
      <c r="GMS42" s="86"/>
      <c r="GMT42" s="86"/>
      <c r="GMU42" s="86"/>
      <c r="GMV42" s="86"/>
      <c r="GMW42" s="86"/>
      <c r="GMX42" s="86"/>
      <c r="GMY42" s="86"/>
      <c r="GMZ42" s="86"/>
      <c r="GNA42" s="86"/>
      <c r="GNB42" s="86"/>
      <c r="GNC42" s="86"/>
      <c r="GND42" s="86"/>
      <c r="GNE42" s="86"/>
      <c r="GNF42" s="86"/>
      <c r="GNG42" s="86"/>
      <c r="GNH42" s="86"/>
      <c r="GNI42" s="86"/>
      <c r="GNJ42" s="86"/>
      <c r="GNK42" s="86"/>
      <c r="GNL42" s="86"/>
      <c r="GNM42" s="86"/>
      <c r="GNN42" s="86"/>
      <c r="GNO42" s="86"/>
      <c r="GNP42" s="86"/>
      <c r="GNQ42" s="86"/>
      <c r="GNR42" s="86"/>
      <c r="GNS42" s="86"/>
      <c r="GNT42" s="86"/>
      <c r="GNU42" s="86"/>
      <c r="GNV42" s="86"/>
      <c r="GNW42" s="86"/>
      <c r="GNX42" s="86"/>
      <c r="GNY42" s="86"/>
      <c r="GNZ42" s="86"/>
      <c r="GOA42" s="86"/>
      <c r="GOH42" s="86"/>
      <c r="GOI42" s="86"/>
      <c r="GOJ42" s="86"/>
      <c r="GOK42" s="86"/>
      <c r="GOL42" s="86"/>
      <c r="GOM42" s="86"/>
      <c r="GON42" s="86"/>
      <c r="GOO42" s="86"/>
      <c r="GOP42" s="86"/>
      <c r="GOQ42" s="86"/>
      <c r="GOR42" s="86"/>
      <c r="GOS42" s="86"/>
      <c r="GOT42" s="86"/>
      <c r="GOU42" s="86"/>
      <c r="GOV42" s="86"/>
      <c r="GOW42" s="86"/>
      <c r="GOX42" s="86"/>
      <c r="GOY42" s="86"/>
      <c r="GOZ42" s="86"/>
      <c r="GPA42" s="86"/>
      <c r="GPB42" s="86"/>
      <c r="GPC42" s="86"/>
      <c r="GPD42" s="86"/>
      <c r="GPE42" s="86"/>
      <c r="GPF42" s="86"/>
      <c r="GPG42" s="86"/>
      <c r="GPH42" s="86"/>
      <c r="GPI42" s="86"/>
      <c r="GPJ42" s="86"/>
      <c r="GPK42" s="86"/>
      <c r="GPL42" s="86"/>
      <c r="GPM42" s="86"/>
      <c r="GPN42" s="86"/>
      <c r="GPO42" s="86"/>
      <c r="GPP42" s="86"/>
      <c r="GPQ42" s="86"/>
      <c r="GPR42" s="86"/>
      <c r="GPS42" s="86"/>
      <c r="GPT42" s="86"/>
      <c r="GPU42" s="86"/>
      <c r="GPV42" s="86"/>
      <c r="GPW42" s="86"/>
      <c r="GPX42" s="86"/>
      <c r="GPY42" s="86"/>
      <c r="GPZ42" s="86"/>
      <c r="GQA42" s="86"/>
      <c r="GQB42" s="86"/>
      <c r="GQC42" s="86"/>
      <c r="GQD42" s="86"/>
      <c r="GQE42" s="86"/>
      <c r="GQF42" s="86"/>
      <c r="GQG42" s="86"/>
      <c r="GQH42" s="86"/>
      <c r="GQI42" s="86"/>
      <c r="GQJ42" s="86"/>
      <c r="GQK42" s="86"/>
      <c r="GQL42" s="86"/>
      <c r="GQM42" s="86"/>
      <c r="GQN42" s="86"/>
      <c r="GQO42" s="86"/>
      <c r="GQP42" s="86"/>
      <c r="GQQ42" s="86"/>
      <c r="GQR42" s="86"/>
      <c r="GQS42" s="86"/>
      <c r="GQT42" s="86"/>
      <c r="GQU42" s="86"/>
      <c r="GQV42" s="86"/>
      <c r="GQW42" s="86"/>
      <c r="GQX42" s="86"/>
      <c r="GQY42" s="86"/>
      <c r="GQZ42" s="86"/>
      <c r="GRA42" s="86"/>
      <c r="GRB42" s="86"/>
      <c r="GRC42" s="86"/>
      <c r="GRD42" s="86"/>
      <c r="GRE42" s="86"/>
      <c r="GRF42" s="86"/>
      <c r="GRG42" s="86"/>
      <c r="GRH42" s="86"/>
      <c r="GRI42" s="86"/>
      <c r="GRJ42" s="86"/>
      <c r="GRK42" s="86"/>
      <c r="GRL42" s="86"/>
      <c r="GRM42" s="86"/>
      <c r="GRN42" s="86"/>
      <c r="GRO42" s="86"/>
      <c r="GRP42" s="86"/>
      <c r="GRQ42" s="86"/>
      <c r="GRR42" s="86"/>
      <c r="GRS42" s="86"/>
      <c r="GRT42" s="86"/>
      <c r="GRU42" s="86"/>
      <c r="GRV42" s="86"/>
      <c r="GRW42" s="86"/>
      <c r="GRX42" s="86"/>
      <c r="GRY42" s="86"/>
      <c r="GRZ42" s="86"/>
      <c r="GSA42" s="86"/>
      <c r="GSB42" s="86"/>
      <c r="GSC42" s="86"/>
      <c r="GSD42" s="86"/>
      <c r="GSE42" s="86"/>
      <c r="GSF42" s="86"/>
      <c r="GSG42" s="86"/>
      <c r="GSH42" s="86"/>
      <c r="GSI42" s="86"/>
      <c r="GSJ42" s="86"/>
      <c r="GSK42" s="86"/>
      <c r="GSL42" s="86"/>
      <c r="GSM42" s="86"/>
      <c r="GSN42" s="86"/>
      <c r="GSO42" s="86"/>
      <c r="GSP42" s="86"/>
      <c r="GSQ42" s="86"/>
      <c r="GSR42" s="86"/>
      <c r="GSS42" s="86"/>
      <c r="GST42" s="86"/>
      <c r="GSU42" s="86"/>
      <c r="GSV42" s="86"/>
      <c r="GSW42" s="86"/>
      <c r="GSX42" s="86"/>
      <c r="GSY42" s="86"/>
      <c r="GSZ42" s="86"/>
      <c r="GTA42" s="86"/>
      <c r="GTB42" s="86"/>
      <c r="GTC42" s="86"/>
      <c r="GTD42" s="86"/>
      <c r="GTE42" s="86"/>
      <c r="GTF42" s="86"/>
      <c r="GTG42" s="86"/>
      <c r="GTH42" s="86"/>
      <c r="GTI42" s="86"/>
      <c r="GTJ42" s="86"/>
      <c r="GTK42" s="86"/>
      <c r="GTL42" s="86"/>
      <c r="GTM42" s="86"/>
      <c r="GTN42" s="86"/>
      <c r="GTO42" s="86"/>
      <c r="GTP42" s="86"/>
      <c r="GTQ42" s="86"/>
      <c r="GTR42" s="86"/>
      <c r="GTS42" s="86"/>
      <c r="GTT42" s="86"/>
      <c r="GTU42" s="86"/>
      <c r="GTV42" s="86"/>
      <c r="GTW42" s="86"/>
      <c r="GTX42" s="86"/>
      <c r="GTY42" s="86"/>
      <c r="GTZ42" s="86"/>
      <c r="GUA42" s="86"/>
      <c r="GUB42" s="86"/>
      <c r="GUC42" s="86"/>
      <c r="GUD42" s="86"/>
      <c r="GUE42" s="86"/>
      <c r="GUF42" s="86"/>
      <c r="GUG42" s="86"/>
      <c r="GUH42" s="86"/>
      <c r="GUI42" s="86"/>
      <c r="GUJ42" s="86"/>
      <c r="GUK42" s="86"/>
      <c r="GUL42" s="86"/>
      <c r="GUM42" s="86"/>
      <c r="GUN42" s="86"/>
      <c r="GUO42" s="86"/>
      <c r="GUP42" s="86"/>
      <c r="GUQ42" s="86"/>
      <c r="GUR42" s="86"/>
      <c r="GUS42" s="86"/>
      <c r="GUT42" s="86"/>
      <c r="GUU42" s="86"/>
      <c r="GUV42" s="86"/>
      <c r="GUW42" s="86"/>
      <c r="GUX42" s="86"/>
      <c r="GUY42" s="86"/>
      <c r="GUZ42" s="86"/>
      <c r="GVA42" s="86"/>
      <c r="GVB42" s="86"/>
      <c r="GVC42" s="86"/>
      <c r="GVD42" s="86"/>
      <c r="GVE42" s="86"/>
      <c r="GVF42" s="86"/>
      <c r="GVG42" s="86"/>
      <c r="GVH42" s="86"/>
      <c r="GVI42" s="86"/>
      <c r="GVJ42" s="86"/>
      <c r="GVK42" s="86"/>
      <c r="GVL42" s="86"/>
      <c r="GVM42" s="86"/>
      <c r="GVN42" s="86"/>
      <c r="GVO42" s="86"/>
      <c r="GVP42" s="86"/>
      <c r="GVQ42" s="86"/>
      <c r="GVR42" s="86"/>
      <c r="GVS42" s="86"/>
      <c r="GVT42" s="86"/>
      <c r="GVU42" s="86"/>
      <c r="GVV42" s="86"/>
      <c r="GVW42" s="86"/>
      <c r="GVX42" s="86"/>
      <c r="GVY42" s="86"/>
      <c r="GVZ42" s="86"/>
      <c r="GWA42" s="86"/>
      <c r="GWB42" s="86"/>
      <c r="GWC42" s="86"/>
      <c r="GWD42" s="86"/>
      <c r="GWE42" s="86"/>
      <c r="GWF42" s="86"/>
      <c r="GWG42" s="86"/>
      <c r="GWH42" s="86"/>
      <c r="GWI42" s="86"/>
      <c r="GWJ42" s="86"/>
      <c r="GWK42" s="86"/>
      <c r="GWL42" s="86"/>
      <c r="GWM42" s="86"/>
      <c r="GWN42" s="86"/>
      <c r="GWO42" s="86"/>
      <c r="GWP42" s="86"/>
      <c r="GWQ42" s="86"/>
      <c r="GWR42" s="86"/>
      <c r="GWS42" s="86"/>
      <c r="GWT42" s="86"/>
      <c r="GWU42" s="86"/>
      <c r="GWV42" s="86"/>
      <c r="GWW42" s="86"/>
      <c r="GWX42" s="86"/>
      <c r="GWY42" s="86"/>
      <c r="GWZ42" s="86"/>
      <c r="GXA42" s="86"/>
      <c r="GXB42" s="86"/>
      <c r="GXC42" s="86"/>
      <c r="GXD42" s="86"/>
      <c r="GXE42" s="86"/>
      <c r="GXF42" s="86"/>
      <c r="GXG42" s="86"/>
      <c r="GXH42" s="86"/>
      <c r="GXI42" s="86"/>
      <c r="GXJ42" s="86"/>
      <c r="GXK42" s="86"/>
      <c r="GXL42" s="86"/>
      <c r="GXM42" s="86"/>
      <c r="GXN42" s="86"/>
      <c r="GXO42" s="86"/>
      <c r="GXP42" s="86"/>
      <c r="GXQ42" s="86"/>
      <c r="GXR42" s="86"/>
      <c r="GXS42" s="86"/>
      <c r="GXT42" s="86"/>
      <c r="GXU42" s="86"/>
      <c r="GXV42" s="86"/>
      <c r="GXW42" s="86"/>
      <c r="GYD42" s="86"/>
      <c r="GYE42" s="86"/>
      <c r="GYF42" s="86"/>
      <c r="GYG42" s="86"/>
      <c r="GYH42" s="86"/>
      <c r="GYI42" s="86"/>
      <c r="GYJ42" s="86"/>
      <c r="GYK42" s="86"/>
      <c r="GYL42" s="86"/>
      <c r="GYM42" s="86"/>
      <c r="GYN42" s="86"/>
      <c r="GYO42" s="86"/>
      <c r="GYP42" s="86"/>
      <c r="GYQ42" s="86"/>
      <c r="GYR42" s="86"/>
      <c r="GYS42" s="86"/>
      <c r="GYT42" s="86"/>
      <c r="GYU42" s="86"/>
      <c r="GYV42" s="86"/>
      <c r="GYW42" s="86"/>
      <c r="GYX42" s="86"/>
      <c r="GYY42" s="86"/>
      <c r="GYZ42" s="86"/>
      <c r="GZA42" s="86"/>
      <c r="GZB42" s="86"/>
      <c r="GZC42" s="86"/>
      <c r="GZD42" s="86"/>
      <c r="GZE42" s="86"/>
      <c r="GZF42" s="86"/>
      <c r="GZG42" s="86"/>
      <c r="GZH42" s="86"/>
      <c r="GZI42" s="86"/>
      <c r="GZJ42" s="86"/>
      <c r="GZK42" s="86"/>
      <c r="GZL42" s="86"/>
      <c r="GZM42" s="86"/>
      <c r="GZN42" s="86"/>
      <c r="GZO42" s="86"/>
      <c r="GZP42" s="86"/>
      <c r="GZQ42" s="86"/>
      <c r="GZR42" s="86"/>
      <c r="GZS42" s="86"/>
      <c r="GZT42" s="86"/>
      <c r="GZU42" s="86"/>
      <c r="GZV42" s="86"/>
      <c r="GZW42" s="86"/>
      <c r="GZX42" s="86"/>
      <c r="GZY42" s="86"/>
      <c r="GZZ42" s="86"/>
      <c r="HAA42" s="86"/>
      <c r="HAB42" s="86"/>
      <c r="HAC42" s="86"/>
      <c r="HAD42" s="86"/>
      <c r="HAE42" s="86"/>
      <c r="HAF42" s="86"/>
      <c r="HAG42" s="86"/>
      <c r="HAH42" s="86"/>
      <c r="HAI42" s="86"/>
      <c r="HAJ42" s="86"/>
      <c r="HAK42" s="86"/>
      <c r="HAL42" s="86"/>
      <c r="HAM42" s="86"/>
      <c r="HAN42" s="86"/>
      <c r="HAO42" s="86"/>
      <c r="HAP42" s="86"/>
      <c r="HAQ42" s="86"/>
      <c r="HAR42" s="86"/>
      <c r="HAS42" s="86"/>
      <c r="HAT42" s="86"/>
      <c r="HAU42" s="86"/>
      <c r="HAV42" s="86"/>
      <c r="HAW42" s="86"/>
      <c r="HAX42" s="86"/>
      <c r="HAY42" s="86"/>
      <c r="HAZ42" s="86"/>
      <c r="HBA42" s="86"/>
      <c r="HBB42" s="86"/>
      <c r="HBC42" s="86"/>
      <c r="HBD42" s="86"/>
      <c r="HBE42" s="86"/>
      <c r="HBF42" s="86"/>
      <c r="HBG42" s="86"/>
      <c r="HBH42" s="86"/>
      <c r="HBI42" s="86"/>
      <c r="HBJ42" s="86"/>
      <c r="HBK42" s="86"/>
      <c r="HBL42" s="86"/>
      <c r="HBM42" s="86"/>
      <c r="HBN42" s="86"/>
      <c r="HBO42" s="86"/>
      <c r="HBP42" s="86"/>
      <c r="HBQ42" s="86"/>
      <c r="HBR42" s="86"/>
      <c r="HBS42" s="86"/>
      <c r="HBT42" s="86"/>
      <c r="HBU42" s="86"/>
      <c r="HBV42" s="86"/>
      <c r="HBW42" s="86"/>
      <c r="HBX42" s="86"/>
      <c r="HBY42" s="86"/>
      <c r="HBZ42" s="86"/>
      <c r="HCA42" s="86"/>
      <c r="HCB42" s="86"/>
      <c r="HCC42" s="86"/>
      <c r="HCD42" s="86"/>
      <c r="HCE42" s="86"/>
      <c r="HCF42" s="86"/>
      <c r="HCG42" s="86"/>
      <c r="HCH42" s="86"/>
      <c r="HCI42" s="86"/>
      <c r="HCJ42" s="86"/>
      <c r="HCK42" s="86"/>
      <c r="HCL42" s="86"/>
      <c r="HCM42" s="86"/>
      <c r="HCN42" s="86"/>
      <c r="HCO42" s="86"/>
      <c r="HCP42" s="86"/>
      <c r="HCQ42" s="86"/>
      <c r="HCR42" s="86"/>
      <c r="HCS42" s="86"/>
      <c r="HCT42" s="86"/>
      <c r="HCU42" s="86"/>
      <c r="HCV42" s="86"/>
      <c r="HCW42" s="86"/>
      <c r="HCX42" s="86"/>
      <c r="HCY42" s="86"/>
      <c r="HCZ42" s="86"/>
      <c r="HDA42" s="86"/>
      <c r="HDB42" s="86"/>
      <c r="HDC42" s="86"/>
      <c r="HDD42" s="86"/>
      <c r="HDE42" s="86"/>
      <c r="HDF42" s="86"/>
      <c r="HDG42" s="86"/>
      <c r="HDH42" s="86"/>
      <c r="HDI42" s="86"/>
      <c r="HDJ42" s="86"/>
      <c r="HDK42" s="86"/>
      <c r="HDL42" s="86"/>
      <c r="HDM42" s="86"/>
      <c r="HDN42" s="86"/>
      <c r="HDO42" s="86"/>
      <c r="HDP42" s="86"/>
      <c r="HDQ42" s="86"/>
      <c r="HDR42" s="86"/>
      <c r="HDS42" s="86"/>
      <c r="HDT42" s="86"/>
      <c r="HDU42" s="86"/>
      <c r="HDV42" s="86"/>
      <c r="HDW42" s="86"/>
      <c r="HDX42" s="86"/>
      <c r="HDY42" s="86"/>
      <c r="HDZ42" s="86"/>
      <c r="HEA42" s="86"/>
      <c r="HEB42" s="86"/>
      <c r="HEC42" s="86"/>
      <c r="HED42" s="86"/>
      <c r="HEE42" s="86"/>
      <c r="HEF42" s="86"/>
      <c r="HEG42" s="86"/>
      <c r="HEH42" s="86"/>
      <c r="HEI42" s="86"/>
      <c r="HEJ42" s="86"/>
      <c r="HEK42" s="86"/>
      <c r="HEL42" s="86"/>
      <c r="HEM42" s="86"/>
      <c r="HEN42" s="86"/>
      <c r="HEO42" s="86"/>
      <c r="HEP42" s="86"/>
      <c r="HEQ42" s="86"/>
      <c r="HER42" s="86"/>
      <c r="HES42" s="86"/>
      <c r="HET42" s="86"/>
      <c r="HEU42" s="86"/>
      <c r="HEV42" s="86"/>
      <c r="HEW42" s="86"/>
      <c r="HEX42" s="86"/>
      <c r="HEY42" s="86"/>
      <c r="HEZ42" s="86"/>
      <c r="HFA42" s="86"/>
      <c r="HFB42" s="86"/>
      <c r="HFC42" s="86"/>
      <c r="HFD42" s="86"/>
      <c r="HFE42" s="86"/>
      <c r="HFF42" s="86"/>
      <c r="HFG42" s="86"/>
      <c r="HFH42" s="86"/>
      <c r="HFI42" s="86"/>
      <c r="HFJ42" s="86"/>
      <c r="HFK42" s="86"/>
      <c r="HFL42" s="86"/>
      <c r="HFM42" s="86"/>
      <c r="HFN42" s="86"/>
      <c r="HFO42" s="86"/>
      <c r="HFP42" s="86"/>
      <c r="HFQ42" s="86"/>
      <c r="HFR42" s="86"/>
      <c r="HFS42" s="86"/>
      <c r="HFT42" s="86"/>
      <c r="HFU42" s="86"/>
      <c r="HFV42" s="86"/>
      <c r="HFW42" s="86"/>
      <c r="HFX42" s="86"/>
      <c r="HFY42" s="86"/>
      <c r="HFZ42" s="86"/>
      <c r="HGA42" s="86"/>
      <c r="HGB42" s="86"/>
      <c r="HGC42" s="86"/>
      <c r="HGD42" s="86"/>
      <c r="HGE42" s="86"/>
      <c r="HGF42" s="86"/>
      <c r="HGG42" s="86"/>
      <c r="HGH42" s="86"/>
      <c r="HGI42" s="86"/>
      <c r="HGJ42" s="86"/>
      <c r="HGK42" s="86"/>
      <c r="HGL42" s="86"/>
      <c r="HGM42" s="86"/>
      <c r="HGN42" s="86"/>
      <c r="HGO42" s="86"/>
      <c r="HGP42" s="86"/>
      <c r="HGQ42" s="86"/>
      <c r="HGR42" s="86"/>
      <c r="HGS42" s="86"/>
      <c r="HGT42" s="86"/>
      <c r="HGU42" s="86"/>
      <c r="HGV42" s="86"/>
      <c r="HGW42" s="86"/>
      <c r="HGX42" s="86"/>
      <c r="HGY42" s="86"/>
      <c r="HGZ42" s="86"/>
      <c r="HHA42" s="86"/>
      <c r="HHB42" s="86"/>
      <c r="HHC42" s="86"/>
      <c r="HHD42" s="86"/>
      <c r="HHE42" s="86"/>
      <c r="HHF42" s="86"/>
      <c r="HHG42" s="86"/>
      <c r="HHH42" s="86"/>
      <c r="HHI42" s="86"/>
      <c r="HHJ42" s="86"/>
      <c r="HHK42" s="86"/>
      <c r="HHL42" s="86"/>
      <c r="HHM42" s="86"/>
      <c r="HHN42" s="86"/>
      <c r="HHO42" s="86"/>
      <c r="HHP42" s="86"/>
      <c r="HHQ42" s="86"/>
      <c r="HHR42" s="86"/>
      <c r="HHS42" s="86"/>
      <c r="HHZ42" s="86"/>
      <c r="HIA42" s="86"/>
      <c r="HIB42" s="86"/>
      <c r="HIC42" s="86"/>
      <c r="HID42" s="86"/>
      <c r="HIE42" s="86"/>
      <c r="HIF42" s="86"/>
      <c r="HIG42" s="86"/>
      <c r="HIH42" s="86"/>
      <c r="HII42" s="86"/>
      <c r="HIJ42" s="86"/>
      <c r="HIK42" s="86"/>
      <c r="HIL42" s="86"/>
      <c r="HIM42" s="86"/>
      <c r="HIN42" s="86"/>
      <c r="HIO42" s="86"/>
      <c r="HIP42" s="86"/>
      <c r="HIQ42" s="86"/>
      <c r="HIR42" s="86"/>
      <c r="HIS42" s="86"/>
      <c r="HIT42" s="86"/>
      <c r="HIU42" s="86"/>
      <c r="HIV42" s="86"/>
      <c r="HIW42" s="86"/>
      <c r="HIX42" s="86"/>
      <c r="HIY42" s="86"/>
      <c r="HIZ42" s="86"/>
      <c r="HJA42" s="86"/>
      <c r="HJB42" s="86"/>
      <c r="HJC42" s="86"/>
      <c r="HJD42" s="86"/>
      <c r="HJE42" s="86"/>
      <c r="HJF42" s="86"/>
      <c r="HJG42" s="86"/>
      <c r="HJH42" s="86"/>
      <c r="HJI42" s="86"/>
      <c r="HJJ42" s="86"/>
      <c r="HJK42" s="86"/>
      <c r="HJL42" s="86"/>
      <c r="HJM42" s="86"/>
      <c r="HJN42" s="86"/>
      <c r="HJO42" s="86"/>
      <c r="HJP42" s="86"/>
      <c r="HJQ42" s="86"/>
      <c r="HJR42" s="86"/>
      <c r="HJS42" s="86"/>
      <c r="HJT42" s="86"/>
      <c r="HJU42" s="86"/>
      <c r="HJV42" s="86"/>
      <c r="HJW42" s="86"/>
      <c r="HJX42" s="86"/>
      <c r="HJY42" s="86"/>
      <c r="HJZ42" s="86"/>
      <c r="HKA42" s="86"/>
      <c r="HKB42" s="86"/>
      <c r="HKC42" s="86"/>
      <c r="HKD42" s="86"/>
      <c r="HKE42" s="86"/>
      <c r="HKF42" s="86"/>
      <c r="HKG42" s="86"/>
      <c r="HKH42" s="86"/>
      <c r="HKI42" s="86"/>
      <c r="HKJ42" s="86"/>
      <c r="HKK42" s="86"/>
      <c r="HKL42" s="86"/>
      <c r="HKM42" s="86"/>
      <c r="HKN42" s="86"/>
      <c r="HKO42" s="86"/>
      <c r="HKP42" s="86"/>
      <c r="HKQ42" s="86"/>
      <c r="HKR42" s="86"/>
      <c r="HKS42" s="86"/>
      <c r="HKT42" s="86"/>
      <c r="HKU42" s="86"/>
      <c r="HKV42" s="86"/>
      <c r="HKW42" s="86"/>
      <c r="HKX42" s="86"/>
      <c r="HKY42" s="86"/>
      <c r="HKZ42" s="86"/>
      <c r="HLA42" s="86"/>
      <c r="HLB42" s="86"/>
      <c r="HLC42" s="86"/>
      <c r="HLD42" s="86"/>
      <c r="HLE42" s="86"/>
      <c r="HLF42" s="86"/>
      <c r="HLG42" s="86"/>
      <c r="HLH42" s="86"/>
      <c r="HLI42" s="86"/>
      <c r="HLJ42" s="86"/>
      <c r="HLK42" s="86"/>
      <c r="HLL42" s="86"/>
      <c r="HLM42" s="86"/>
      <c r="HLN42" s="86"/>
      <c r="HLO42" s="86"/>
      <c r="HLP42" s="86"/>
      <c r="HLQ42" s="86"/>
      <c r="HLR42" s="86"/>
      <c r="HLS42" s="86"/>
      <c r="HLT42" s="86"/>
      <c r="HLU42" s="86"/>
      <c r="HLV42" s="86"/>
      <c r="HLW42" s="86"/>
      <c r="HLX42" s="86"/>
      <c r="HLY42" s="86"/>
      <c r="HLZ42" s="86"/>
      <c r="HMA42" s="86"/>
      <c r="HMB42" s="86"/>
      <c r="HMC42" s="86"/>
      <c r="HMD42" s="86"/>
      <c r="HME42" s="86"/>
      <c r="HMF42" s="86"/>
      <c r="HMG42" s="86"/>
      <c r="HMH42" s="86"/>
      <c r="HMI42" s="86"/>
      <c r="HMJ42" s="86"/>
      <c r="HMK42" s="86"/>
      <c r="HML42" s="86"/>
      <c r="HMM42" s="86"/>
      <c r="HMN42" s="86"/>
      <c r="HMO42" s="86"/>
      <c r="HMP42" s="86"/>
      <c r="HMQ42" s="86"/>
      <c r="HMR42" s="86"/>
      <c r="HMS42" s="86"/>
      <c r="HMT42" s="86"/>
      <c r="HMU42" s="86"/>
      <c r="HMV42" s="86"/>
      <c r="HMW42" s="86"/>
      <c r="HMX42" s="86"/>
      <c r="HMY42" s="86"/>
      <c r="HMZ42" s="86"/>
      <c r="HNA42" s="86"/>
      <c r="HNB42" s="86"/>
      <c r="HNC42" s="86"/>
      <c r="HND42" s="86"/>
      <c r="HNE42" s="86"/>
      <c r="HNF42" s="86"/>
      <c r="HNG42" s="86"/>
      <c r="HNH42" s="86"/>
      <c r="HNI42" s="86"/>
      <c r="HNJ42" s="86"/>
      <c r="HNK42" s="86"/>
      <c r="HNL42" s="86"/>
      <c r="HNM42" s="86"/>
      <c r="HNN42" s="86"/>
      <c r="HNO42" s="86"/>
      <c r="HNP42" s="86"/>
      <c r="HNQ42" s="86"/>
      <c r="HNR42" s="86"/>
      <c r="HNS42" s="86"/>
      <c r="HNT42" s="86"/>
      <c r="HNU42" s="86"/>
      <c r="HNV42" s="86"/>
      <c r="HNW42" s="86"/>
      <c r="HNX42" s="86"/>
      <c r="HNY42" s="86"/>
      <c r="HNZ42" s="86"/>
      <c r="HOA42" s="86"/>
      <c r="HOB42" s="86"/>
      <c r="HOC42" s="86"/>
      <c r="HOD42" s="86"/>
      <c r="HOE42" s="86"/>
      <c r="HOF42" s="86"/>
      <c r="HOG42" s="86"/>
      <c r="HOH42" s="86"/>
      <c r="HOI42" s="86"/>
      <c r="HOJ42" s="86"/>
      <c r="HOK42" s="86"/>
      <c r="HOL42" s="86"/>
      <c r="HOM42" s="86"/>
      <c r="HON42" s="86"/>
      <c r="HOO42" s="86"/>
      <c r="HOP42" s="86"/>
      <c r="HOQ42" s="86"/>
      <c r="HOR42" s="86"/>
      <c r="HOS42" s="86"/>
      <c r="HOT42" s="86"/>
      <c r="HOU42" s="86"/>
      <c r="HOV42" s="86"/>
      <c r="HOW42" s="86"/>
      <c r="HOX42" s="86"/>
      <c r="HOY42" s="86"/>
      <c r="HOZ42" s="86"/>
      <c r="HPA42" s="86"/>
      <c r="HPB42" s="86"/>
      <c r="HPC42" s="86"/>
      <c r="HPD42" s="86"/>
      <c r="HPE42" s="86"/>
      <c r="HPF42" s="86"/>
      <c r="HPG42" s="86"/>
      <c r="HPH42" s="86"/>
      <c r="HPI42" s="86"/>
      <c r="HPJ42" s="86"/>
      <c r="HPK42" s="86"/>
      <c r="HPL42" s="86"/>
      <c r="HPM42" s="86"/>
      <c r="HPN42" s="86"/>
      <c r="HPO42" s="86"/>
      <c r="HPP42" s="86"/>
      <c r="HPQ42" s="86"/>
      <c r="HPR42" s="86"/>
      <c r="HPS42" s="86"/>
      <c r="HPT42" s="86"/>
      <c r="HPU42" s="86"/>
      <c r="HPV42" s="86"/>
      <c r="HPW42" s="86"/>
      <c r="HPX42" s="86"/>
      <c r="HPY42" s="86"/>
      <c r="HPZ42" s="86"/>
      <c r="HQA42" s="86"/>
      <c r="HQB42" s="86"/>
      <c r="HQC42" s="86"/>
      <c r="HQD42" s="86"/>
      <c r="HQE42" s="86"/>
      <c r="HQF42" s="86"/>
      <c r="HQG42" s="86"/>
      <c r="HQH42" s="86"/>
      <c r="HQI42" s="86"/>
      <c r="HQJ42" s="86"/>
      <c r="HQK42" s="86"/>
      <c r="HQL42" s="86"/>
      <c r="HQM42" s="86"/>
      <c r="HQN42" s="86"/>
      <c r="HQO42" s="86"/>
      <c r="HQP42" s="86"/>
      <c r="HQQ42" s="86"/>
      <c r="HQR42" s="86"/>
      <c r="HQS42" s="86"/>
      <c r="HQT42" s="86"/>
      <c r="HQU42" s="86"/>
      <c r="HQV42" s="86"/>
      <c r="HQW42" s="86"/>
      <c r="HQX42" s="86"/>
      <c r="HQY42" s="86"/>
      <c r="HQZ42" s="86"/>
      <c r="HRA42" s="86"/>
      <c r="HRB42" s="86"/>
      <c r="HRC42" s="86"/>
      <c r="HRD42" s="86"/>
      <c r="HRE42" s="86"/>
      <c r="HRF42" s="86"/>
      <c r="HRG42" s="86"/>
      <c r="HRH42" s="86"/>
      <c r="HRI42" s="86"/>
      <c r="HRJ42" s="86"/>
      <c r="HRK42" s="86"/>
      <c r="HRL42" s="86"/>
      <c r="HRM42" s="86"/>
      <c r="HRN42" s="86"/>
      <c r="HRO42" s="86"/>
      <c r="HRV42" s="86"/>
      <c r="HRW42" s="86"/>
      <c r="HRX42" s="86"/>
      <c r="HRY42" s="86"/>
      <c r="HRZ42" s="86"/>
      <c r="HSA42" s="86"/>
      <c r="HSB42" s="86"/>
      <c r="HSC42" s="86"/>
      <c r="HSD42" s="86"/>
      <c r="HSE42" s="86"/>
      <c r="HSF42" s="86"/>
      <c r="HSG42" s="86"/>
      <c r="HSH42" s="86"/>
      <c r="HSI42" s="86"/>
      <c r="HSJ42" s="86"/>
      <c r="HSK42" s="86"/>
      <c r="HSL42" s="86"/>
      <c r="HSM42" s="86"/>
      <c r="HSN42" s="86"/>
      <c r="HSO42" s="86"/>
      <c r="HSP42" s="86"/>
      <c r="HSQ42" s="86"/>
      <c r="HSR42" s="86"/>
      <c r="HSS42" s="86"/>
      <c r="HST42" s="86"/>
      <c r="HSU42" s="86"/>
      <c r="HSV42" s="86"/>
      <c r="HSW42" s="86"/>
      <c r="HSX42" s="86"/>
      <c r="HSY42" s="86"/>
      <c r="HSZ42" s="86"/>
      <c r="HTA42" s="86"/>
      <c r="HTB42" s="86"/>
      <c r="HTC42" s="86"/>
      <c r="HTD42" s="86"/>
      <c r="HTE42" s="86"/>
      <c r="HTF42" s="86"/>
      <c r="HTG42" s="86"/>
      <c r="HTH42" s="86"/>
      <c r="HTI42" s="86"/>
      <c r="HTJ42" s="86"/>
      <c r="HTK42" s="86"/>
      <c r="HTL42" s="86"/>
      <c r="HTM42" s="86"/>
      <c r="HTN42" s="86"/>
      <c r="HTO42" s="86"/>
      <c r="HTP42" s="86"/>
      <c r="HTQ42" s="86"/>
      <c r="HTR42" s="86"/>
      <c r="HTS42" s="86"/>
      <c r="HTT42" s="86"/>
      <c r="HTU42" s="86"/>
      <c r="HTV42" s="86"/>
      <c r="HTW42" s="86"/>
      <c r="HTX42" s="86"/>
      <c r="HTY42" s="86"/>
      <c r="HTZ42" s="86"/>
      <c r="HUA42" s="86"/>
      <c r="HUB42" s="86"/>
      <c r="HUC42" s="86"/>
      <c r="HUD42" s="86"/>
      <c r="HUE42" s="86"/>
      <c r="HUF42" s="86"/>
      <c r="HUG42" s="86"/>
      <c r="HUH42" s="86"/>
      <c r="HUI42" s="86"/>
      <c r="HUJ42" s="86"/>
      <c r="HUK42" s="86"/>
      <c r="HUL42" s="86"/>
      <c r="HUM42" s="86"/>
      <c r="HUN42" s="86"/>
      <c r="HUO42" s="86"/>
      <c r="HUP42" s="86"/>
      <c r="HUQ42" s="86"/>
      <c r="HUR42" s="86"/>
      <c r="HUS42" s="86"/>
      <c r="HUT42" s="86"/>
      <c r="HUU42" s="86"/>
      <c r="HUV42" s="86"/>
      <c r="HUW42" s="86"/>
      <c r="HUX42" s="86"/>
      <c r="HUY42" s="86"/>
      <c r="HUZ42" s="86"/>
      <c r="HVA42" s="86"/>
      <c r="HVB42" s="86"/>
      <c r="HVC42" s="86"/>
      <c r="HVD42" s="86"/>
      <c r="HVE42" s="86"/>
      <c r="HVF42" s="86"/>
      <c r="HVG42" s="86"/>
      <c r="HVH42" s="86"/>
      <c r="HVI42" s="86"/>
      <c r="HVJ42" s="86"/>
      <c r="HVK42" s="86"/>
      <c r="HVL42" s="86"/>
      <c r="HVM42" s="86"/>
      <c r="HVN42" s="86"/>
      <c r="HVO42" s="86"/>
      <c r="HVP42" s="86"/>
      <c r="HVQ42" s="86"/>
      <c r="HVR42" s="86"/>
      <c r="HVS42" s="86"/>
      <c r="HVT42" s="86"/>
      <c r="HVU42" s="86"/>
      <c r="HVV42" s="86"/>
      <c r="HVW42" s="86"/>
      <c r="HVX42" s="86"/>
      <c r="HVY42" s="86"/>
      <c r="HVZ42" s="86"/>
      <c r="HWA42" s="86"/>
      <c r="HWB42" s="86"/>
      <c r="HWC42" s="86"/>
      <c r="HWD42" s="86"/>
      <c r="HWE42" s="86"/>
      <c r="HWF42" s="86"/>
      <c r="HWG42" s="86"/>
      <c r="HWH42" s="86"/>
      <c r="HWI42" s="86"/>
      <c r="HWJ42" s="86"/>
      <c r="HWK42" s="86"/>
      <c r="HWL42" s="86"/>
      <c r="HWM42" s="86"/>
      <c r="HWN42" s="86"/>
      <c r="HWO42" s="86"/>
      <c r="HWP42" s="86"/>
      <c r="HWQ42" s="86"/>
      <c r="HWR42" s="86"/>
      <c r="HWS42" s="86"/>
      <c r="HWT42" s="86"/>
      <c r="HWU42" s="86"/>
      <c r="HWV42" s="86"/>
      <c r="HWW42" s="86"/>
      <c r="HWX42" s="86"/>
      <c r="HWY42" s="86"/>
      <c r="HWZ42" s="86"/>
      <c r="HXA42" s="86"/>
      <c r="HXB42" s="86"/>
      <c r="HXC42" s="86"/>
      <c r="HXD42" s="86"/>
      <c r="HXE42" s="86"/>
      <c r="HXF42" s="86"/>
      <c r="HXG42" s="86"/>
      <c r="HXH42" s="86"/>
      <c r="HXI42" s="86"/>
      <c r="HXJ42" s="86"/>
      <c r="HXK42" s="86"/>
      <c r="HXL42" s="86"/>
      <c r="HXM42" s="86"/>
      <c r="HXN42" s="86"/>
      <c r="HXO42" s="86"/>
      <c r="HXP42" s="86"/>
      <c r="HXQ42" s="86"/>
      <c r="HXR42" s="86"/>
      <c r="HXS42" s="86"/>
      <c r="HXT42" s="86"/>
      <c r="HXU42" s="86"/>
      <c r="HXV42" s="86"/>
      <c r="HXW42" s="86"/>
      <c r="HXX42" s="86"/>
      <c r="HXY42" s="86"/>
      <c r="HXZ42" s="86"/>
      <c r="HYA42" s="86"/>
      <c r="HYB42" s="86"/>
      <c r="HYC42" s="86"/>
      <c r="HYD42" s="86"/>
      <c r="HYE42" s="86"/>
      <c r="HYF42" s="86"/>
      <c r="HYG42" s="86"/>
      <c r="HYH42" s="86"/>
      <c r="HYI42" s="86"/>
      <c r="HYJ42" s="86"/>
      <c r="HYK42" s="86"/>
      <c r="HYL42" s="86"/>
      <c r="HYM42" s="86"/>
      <c r="HYN42" s="86"/>
      <c r="HYO42" s="86"/>
      <c r="HYP42" s="86"/>
      <c r="HYQ42" s="86"/>
      <c r="HYR42" s="86"/>
      <c r="HYS42" s="86"/>
      <c r="HYT42" s="86"/>
      <c r="HYU42" s="86"/>
      <c r="HYV42" s="86"/>
      <c r="HYW42" s="86"/>
      <c r="HYX42" s="86"/>
      <c r="HYY42" s="86"/>
      <c r="HYZ42" s="86"/>
      <c r="HZA42" s="86"/>
      <c r="HZB42" s="86"/>
      <c r="HZC42" s="86"/>
      <c r="HZD42" s="86"/>
      <c r="HZE42" s="86"/>
      <c r="HZF42" s="86"/>
      <c r="HZG42" s="86"/>
      <c r="HZH42" s="86"/>
      <c r="HZI42" s="86"/>
      <c r="HZJ42" s="86"/>
      <c r="HZK42" s="86"/>
      <c r="HZL42" s="86"/>
      <c r="HZM42" s="86"/>
      <c r="HZN42" s="86"/>
      <c r="HZO42" s="86"/>
      <c r="HZP42" s="86"/>
      <c r="HZQ42" s="86"/>
      <c r="HZR42" s="86"/>
      <c r="HZS42" s="86"/>
      <c r="HZT42" s="86"/>
      <c r="HZU42" s="86"/>
      <c r="HZV42" s="86"/>
      <c r="HZW42" s="86"/>
      <c r="HZX42" s="86"/>
      <c r="HZY42" s="86"/>
      <c r="HZZ42" s="86"/>
      <c r="IAA42" s="86"/>
      <c r="IAB42" s="86"/>
      <c r="IAC42" s="86"/>
      <c r="IAD42" s="86"/>
      <c r="IAE42" s="86"/>
      <c r="IAF42" s="86"/>
      <c r="IAG42" s="86"/>
      <c r="IAH42" s="86"/>
      <c r="IAI42" s="86"/>
      <c r="IAJ42" s="86"/>
      <c r="IAK42" s="86"/>
      <c r="IAL42" s="86"/>
      <c r="IAM42" s="86"/>
      <c r="IAN42" s="86"/>
      <c r="IAO42" s="86"/>
      <c r="IAP42" s="86"/>
      <c r="IAQ42" s="86"/>
      <c r="IAR42" s="86"/>
      <c r="IAS42" s="86"/>
      <c r="IAT42" s="86"/>
      <c r="IAU42" s="86"/>
      <c r="IAV42" s="86"/>
      <c r="IAW42" s="86"/>
      <c r="IAX42" s="86"/>
      <c r="IAY42" s="86"/>
      <c r="IAZ42" s="86"/>
      <c r="IBA42" s="86"/>
      <c r="IBB42" s="86"/>
      <c r="IBC42" s="86"/>
      <c r="IBD42" s="86"/>
      <c r="IBE42" s="86"/>
      <c r="IBF42" s="86"/>
      <c r="IBG42" s="86"/>
      <c r="IBH42" s="86"/>
      <c r="IBI42" s="86"/>
      <c r="IBJ42" s="86"/>
      <c r="IBK42" s="86"/>
      <c r="IBR42" s="86"/>
      <c r="IBS42" s="86"/>
      <c r="IBT42" s="86"/>
      <c r="IBU42" s="86"/>
      <c r="IBV42" s="86"/>
      <c r="IBW42" s="86"/>
      <c r="IBX42" s="86"/>
      <c r="IBY42" s="86"/>
      <c r="IBZ42" s="86"/>
      <c r="ICA42" s="86"/>
      <c r="ICB42" s="86"/>
      <c r="ICC42" s="86"/>
      <c r="ICD42" s="86"/>
      <c r="ICE42" s="86"/>
      <c r="ICF42" s="86"/>
      <c r="ICG42" s="86"/>
      <c r="ICH42" s="86"/>
      <c r="ICI42" s="86"/>
      <c r="ICJ42" s="86"/>
      <c r="ICK42" s="86"/>
      <c r="ICL42" s="86"/>
      <c r="ICM42" s="86"/>
      <c r="ICN42" s="86"/>
      <c r="ICO42" s="86"/>
      <c r="ICP42" s="86"/>
      <c r="ICQ42" s="86"/>
      <c r="ICR42" s="86"/>
      <c r="ICS42" s="86"/>
      <c r="ICT42" s="86"/>
      <c r="ICU42" s="86"/>
      <c r="ICV42" s="86"/>
      <c r="ICW42" s="86"/>
      <c r="ICX42" s="86"/>
      <c r="ICY42" s="86"/>
      <c r="ICZ42" s="86"/>
      <c r="IDA42" s="86"/>
      <c r="IDB42" s="86"/>
      <c r="IDC42" s="86"/>
      <c r="IDD42" s="86"/>
      <c r="IDE42" s="86"/>
      <c r="IDF42" s="86"/>
      <c r="IDG42" s="86"/>
      <c r="IDH42" s="86"/>
      <c r="IDI42" s="86"/>
      <c r="IDJ42" s="86"/>
      <c r="IDK42" s="86"/>
      <c r="IDL42" s="86"/>
      <c r="IDM42" s="86"/>
      <c r="IDN42" s="86"/>
      <c r="IDO42" s="86"/>
      <c r="IDP42" s="86"/>
      <c r="IDQ42" s="86"/>
      <c r="IDR42" s="86"/>
      <c r="IDS42" s="86"/>
      <c r="IDT42" s="86"/>
      <c r="IDU42" s="86"/>
      <c r="IDV42" s="86"/>
      <c r="IDW42" s="86"/>
      <c r="IDX42" s="86"/>
      <c r="IDY42" s="86"/>
      <c r="IDZ42" s="86"/>
      <c r="IEA42" s="86"/>
      <c r="IEB42" s="86"/>
      <c r="IEC42" s="86"/>
      <c r="IED42" s="86"/>
      <c r="IEE42" s="86"/>
      <c r="IEF42" s="86"/>
      <c r="IEG42" s="86"/>
      <c r="IEH42" s="86"/>
      <c r="IEI42" s="86"/>
      <c r="IEJ42" s="86"/>
      <c r="IEK42" s="86"/>
      <c r="IEL42" s="86"/>
      <c r="IEM42" s="86"/>
      <c r="IEN42" s="86"/>
      <c r="IEO42" s="86"/>
      <c r="IEP42" s="86"/>
      <c r="IEQ42" s="86"/>
      <c r="IER42" s="86"/>
      <c r="IES42" s="86"/>
      <c r="IET42" s="86"/>
      <c r="IEU42" s="86"/>
      <c r="IEV42" s="86"/>
      <c r="IEW42" s="86"/>
      <c r="IEX42" s="86"/>
      <c r="IEY42" s="86"/>
      <c r="IEZ42" s="86"/>
      <c r="IFA42" s="86"/>
      <c r="IFB42" s="86"/>
      <c r="IFC42" s="86"/>
      <c r="IFD42" s="86"/>
      <c r="IFE42" s="86"/>
      <c r="IFF42" s="86"/>
      <c r="IFG42" s="86"/>
      <c r="IFH42" s="86"/>
      <c r="IFI42" s="86"/>
      <c r="IFJ42" s="86"/>
      <c r="IFK42" s="86"/>
      <c r="IFL42" s="86"/>
      <c r="IFM42" s="86"/>
      <c r="IFN42" s="86"/>
      <c r="IFO42" s="86"/>
      <c r="IFP42" s="86"/>
      <c r="IFQ42" s="86"/>
      <c r="IFR42" s="86"/>
      <c r="IFS42" s="86"/>
      <c r="IFT42" s="86"/>
      <c r="IFU42" s="86"/>
      <c r="IFV42" s="86"/>
      <c r="IFW42" s="86"/>
      <c r="IFX42" s="86"/>
      <c r="IFY42" s="86"/>
      <c r="IFZ42" s="86"/>
      <c r="IGA42" s="86"/>
      <c r="IGB42" s="86"/>
      <c r="IGC42" s="86"/>
      <c r="IGD42" s="86"/>
      <c r="IGE42" s="86"/>
      <c r="IGF42" s="86"/>
      <c r="IGG42" s="86"/>
      <c r="IGH42" s="86"/>
      <c r="IGI42" s="86"/>
      <c r="IGJ42" s="86"/>
      <c r="IGK42" s="86"/>
      <c r="IGL42" s="86"/>
      <c r="IGM42" s="86"/>
      <c r="IGN42" s="86"/>
      <c r="IGO42" s="86"/>
      <c r="IGP42" s="86"/>
      <c r="IGQ42" s="86"/>
      <c r="IGR42" s="86"/>
      <c r="IGS42" s="86"/>
      <c r="IGT42" s="86"/>
      <c r="IGU42" s="86"/>
      <c r="IGV42" s="86"/>
      <c r="IGW42" s="86"/>
      <c r="IGX42" s="86"/>
      <c r="IGY42" s="86"/>
      <c r="IGZ42" s="86"/>
      <c r="IHA42" s="86"/>
      <c r="IHB42" s="86"/>
      <c r="IHC42" s="86"/>
      <c r="IHD42" s="86"/>
      <c r="IHE42" s="86"/>
      <c r="IHF42" s="86"/>
      <c r="IHG42" s="86"/>
      <c r="IHH42" s="86"/>
      <c r="IHI42" s="86"/>
      <c r="IHJ42" s="86"/>
      <c r="IHK42" s="86"/>
      <c r="IHL42" s="86"/>
      <c r="IHM42" s="86"/>
      <c r="IHN42" s="86"/>
      <c r="IHO42" s="86"/>
      <c r="IHP42" s="86"/>
      <c r="IHQ42" s="86"/>
      <c r="IHR42" s="86"/>
      <c r="IHS42" s="86"/>
      <c r="IHT42" s="86"/>
      <c r="IHU42" s="86"/>
      <c r="IHV42" s="86"/>
      <c r="IHW42" s="86"/>
      <c r="IHX42" s="86"/>
      <c r="IHY42" s="86"/>
      <c r="IHZ42" s="86"/>
      <c r="IIA42" s="86"/>
      <c r="IIB42" s="86"/>
      <c r="IIC42" s="86"/>
      <c r="IID42" s="86"/>
      <c r="IIE42" s="86"/>
      <c r="IIF42" s="86"/>
      <c r="IIG42" s="86"/>
      <c r="IIH42" s="86"/>
      <c r="III42" s="86"/>
      <c r="IIJ42" s="86"/>
      <c r="IIK42" s="86"/>
      <c r="IIL42" s="86"/>
      <c r="IIM42" s="86"/>
      <c r="IIN42" s="86"/>
      <c r="IIO42" s="86"/>
      <c r="IIP42" s="86"/>
      <c r="IIQ42" s="86"/>
      <c r="IIR42" s="86"/>
      <c r="IIS42" s="86"/>
      <c r="IIT42" s="86"/>
      <c r="IIU42" s="86"/>
      <c r="IIV42" s="86"/>
      <c r="IIW42" s="86"/>
      <c r="IIX42" s="86"/>
      <c r="IIY42" s="86"/>
      <c r="IIZ42" s="86"/>
      <c r="IJA42" s="86"/>
      <c r="IJB42" s="86"/>
      <c r="IJC42" s="86"/>
      <c r="IJD42" s="86"/>
      <c r="IJE42" s="86"/>
      <c r="IJF42" s="86"/>
      <c r="IJG42" s="86"/>
      <c r="IJH42" s="86"/>
      <c r="IJI42" s="86"/>
      <c r="IJJ42" s="86"/>
      <c r="IJK42" s="86"/>
      <c r="IJL42" s="86"/>
      <c r="IJM42" s="86"/>
      <c r="IJN42" s="86"/>
      <c r="IJO42" s="86"/>
      <c r="IJP42" s="86"/>
      <c r="IJQ42" s="86"/>
      <c r="IJR42" s="86"/>
      <c r="IJS42" s="86"/>
      <c r="IJT42" s="86"/>
      <c r="IJU42" s="86"/>
      <c r="IJV42" s="86"/>
      <c r="IJW42" s="86"/>
      <c r="IJX42" s="86"/>
      <c r="IJY42" s="86"/>
      <c r="IJZ42" s="86"/>
      <c r="IKA42" s="86"/>
      <c r="IKB42" s="86"/>
      <c r="IKC42" s="86"/>
      <c r="IKD42" s="86"/>
      <c r="IKE42" s="86"/>
      <c r="IKF42" s="86"/>
      <c r="IKG42" s="86"/>
      <c r="IKH42" s="86"/>
      <c r="IKI42" s="86"/>
      <c r="IKJ42" s="86"/>
      <c r="IKK42" s="86"/>
      <c r="IKL42" s="86"/>
      <c r="IKM42" s="86"/>
      <c r="IKN42" s="86"/>
      <c r="IKO42" s="86"/>
      <c r="IKP42" s="86"/>
      <c r="IKQ42" s="86"/>
      <c r="IKR42" s="86"/>
      <c r="IKS42" s="86"/>
      <c r="IKT42" s="86"/>
      <c r="IKU42" s="86"/>
      <c r="IKV42" s="86"/>
      <c r="IKW42" s="86"/>
      <c r="IKX42" s="86"/>
      <c r="IKY42" s="86"/>
      <c r="IKZ42" s="86"/>
      <c r="ILA42" s="86"/>
      <c r="ILB42" s="86"/>
      <c r="ILC42" s="86"/>
      <c r="ILD42" s="86"/>
      <c r="ILE42" s="86"/>
      <c r="ILF42" s="86"/>
      <c r="ILG42" s="86"/>
      <c r="ILN42" s="86"/>
      <c r="ILO42" s="86"/>
      <c r="ILP42" s="86"/>
      <c r="ILQ42" s="86"/>
      <c r="ILR42" s="86"/>
      <c r="ILS42" s="86"/>
      <c r="ILT42" s="86"/>
      <c r="ILU42" s="86"/>
      <c r="ILV42" s="86"/>
      <c r="ILW42" s="86"/>
      <c r="ILX42" s="86"/>
      <c r="ILY42" s="86"/>
      <c r="ILZ42" s="86"/>
      <c r="IMA42" s="86"/>
      <c r="IMB42" s="86"/>
      <c r="IMC42" s="86"/>
      <c r="IMD42" s="86"/>
      <c r="IME42" s="86"/>
      <c r="IMF42" s="86"/>
      <c r="IMG42" s="86"/>
      <c r="IMH42" s="86"/>
      <c r="IMI42" s="86"/>
      <c r="IMJ42" s="86"/>
      <c r="IMK42" s="86"/>
      <c r="IML42" s="86"/>
      <c r="IMM42" s="86"/>
      <c r="IMN42" s="86"/>
      <c r="IMO42" s="86"/>
      <c r="IMP42" s="86"/>
      <c r="IMQ42" s="86"/>
      <c r="IMR42" s="86"/>
      <c r="IMS42" s="86"/>
      <c r="IMT42" s="86"/>
      <c r="IMU42" s="86"/>
      <c r="IMV42" s="86"/>
      <c r="IMW42" s="86"/>
      <c r="IMX42" s="86"/>
      <c r="IMY42" s="86"/>
      <c r="IMZ42" s="86"/>
      <c r="INA42" s="86"/>
      <c r="INB42" s="86"/>
      <c r="INC42" s="86"/>
      <c r="IND42" s="86"/>
      <c r="INE42" s="86"/>
      <c r="INF42" s="86"/>
      <c r="ING42" s="86"/>
      <c r="INH42" s="86"/>
      <c r="INI42" s="86"/>
      <c r="INJ42" s="86"/>
      <c r="INK42" s="86"/>
      <c r="INL42" s="86"/>
      <c r="INM42" s="86"/>
      <c r="INN42" s="86"/>
      <c r="INO42" s="86"/>
      <c r="INP42" s="86"/>
      <c r="INQ42" s="86"/>
      <c r="INR42" s="86"/>
      <c r="INS42" s="86"/>
      <c r="INT42" s="86"/>
      <c r="INU42" s="86"/>
      <c r="INV42" s="86"/>
      <c r="INW42" s="86"/>
      <c r="INX42" s="86"/>
      <c r="INY42" s="86"/>
      <c r="INZ42" s="86"/>
      <c r="IOA42" s="86"/>
      <c r="IOB42" s="86"/>
      <c r="IOC42" s="86"/>
      <c r="IOD42" s="86"/>
      <c r="IOE42" s="86"/>
      <c r="IOF42" s="86"/>
      <c r="IOG42" s="86"/>
      <c r="IOH42" s="86"/>
      <c r="IOI42" s="86"/>
      <c r="IOJ42" s="86"/>
      <c r="IOK42" s="86"/>
      <c r="IOL42" s="86"/>
      <c r="IOM42" s="86"/>
      <c r="ION42" s="86"/>
      <c r="IOO42" s="86"/>
      <c r="IOP42" s="86"/>
      <c r="IOQ42" s="86"/>
      <c r="IOR42" s="86"/>
      <c r="IOS42" s="86"/>
      <c r="IOT42" s="86"/>
      <c r="IOU42" s="86"/>
      <c r="IOV42" s="86"/>
      <c r="IOW42" s="86"/>
      <c r="IOX42" s="86"/>
      <c r="IOY42" s="86"/>
      <c r="IOZ42" s="86"/>
      <c r="IPA42" s="86"/>
      <c r="IPB42" s="86"/>
      <c r="IPC42" s="86"/>
      <c r="IPD42" s="86"/>
      <c r="IPE42" s="86"/>
      <c r="IPF42" s="86"/>
      <c r="IPG42" s="86"/>
      <c r="IPH42" s="86"/>
      <c r="IPI42" s="86"/>
      <c r="IPJ42" s="86"/>
      <c r="IPK42" s="86"/>
      <c r="IPL42" s="86"/>
      <c r="IPM42" s="86"/>
      <c r="IPN42" s="86"/>
      <c r="IPO42" s="86"/>
      <c r="IPP42" s="86"/>
      <c r="IPQ42" s="86"/>
      <c r="IPR42" s="86"/>
      <c r="IPS42" s="86"/>
      <c r="IPT42" s="86"/>
      <c r="IPU42" s="86"/>
      <c r="IPV42" s="86"/>
      <c r="IPW42" s="86"/>
      <c r="IPX42" s="86"/>
      <c r="IPY42" s="86"/>
      <c r="IPZ42" s="86"/>
      <c r="IQA42" s="86"/>
      <c r="IQB42" s="86"/>
      <c r="IQC42" s="86"/>
      <c r="IQD42" s="86"/>
      <c r="IQE42" s="86"/>
      <c r="IQF42" s="86"/>
      <c r="IQG42" s="86"/>
      <c r="IQH42" s="86"/>
      <c r="IQI42" s="86"/>
      <c r="IQJ42" s="86"/>
      <c r="IQK42" s="86"/>
      <c r="IQL42" s="86"/>
      <c r="IQM42" s="86"/>
      <c r="IQN42" s="86"/>
      <c r="IQO42" s="86"/>
      <c r="IQP42" s="86"/>
      <c r="IQQ42" s="86"/>
      <c r="IQR42" s="86"/>
      <c r="IQS42" s="86"/>
      <c r="IQT42" s="86"/>
      <c r="IQU42" s="86"/>
      <c r="IQV42" s="86"/>
      <c r="IQW42" s="86"/>
      <c r="IQX42" s="86"/>
      <c r="IQY42" s="86"/>
      <c r="IQZ42" s="86"/>
      <c r="IRA42" s="86"/>
      <c r="IRB42" s="86"/>
      <c r="IRC42" s="86"/>
      <c r="IRD42" s="86"/>
      <c r="IRE42" s="86"/>
      <c r="IRF42" s="86"/>
      <c r="IRG42" s="86"/>
      <c r="IRH42" s="86"/>
      <c r="IRI42" s="86"/>
      <c r="IRJ42" s="86"/>
      <c r="IRK42" s="86"/>
      <c r="IRL42" s="86"/>
      <c r="IRM42" s="86"/>
      <c r="IRN42" s="86"/>
      <c r="IRO42" s="86"/>
      <c r="IRP42" s="86"/>
      <c r="IRQ42" s="86"/>
      <c r="IRR42" s="86"/>
      <c r="IRS42" s="86"/>
      <c r="IRT42" s="86"/>
      <c r="IRU42" s="86"/>
      <c r="IRV42" s="86"/>
      <c r="IRW42" s="86"/>
      <c r="IRX42" s="86"/>
      <c r="IRY42" s="86"/>
      <c r="IRZ42" s="86"/>
      <c r="ISA42" s="86"/>
      <c r="ISB42" s="86"/>
      <c r="ISC42" s="86"/>
      <c r="ISD42" s="86"/>
      <c r="ISE42" s="86"/>
      <c r="ISF42" s="86"/>
      <c r="ISG42" s="86"/>
      <c r="ISH42" s="86"/>
      <c r="ISI42" s="86"/>
      <c r="ISJ42" s="86"/>
      <c r="ISK42" s="86"/>
      <c r="ISL42" s="86"/>
      <c r="ISM42" s="86"/>
      <c r="ISN42" s="86"/>
      <c r="ISO42" s="86"/>
      <c r="ISP42" s="86"/>
      <c r="ISQ42" s="86"/>
      <c r="ISR42" s="86"/>
      <c r="ISS42" s="86"/>
      <c r="IST42" s="86"/>
      <c r="ISU42" s="86"/>
      <c r="ISV42" s="86"/>
      <c r="ISW42" s="86"/>
      <c r="ISX42" s="86"/>
      <c r="ISY42" s="86"/>
      <c r="ISZ42" s="86"/>
      <c r="ITA42" s="86"/>
      <c r="ITB42" s="86"/>
      <c r="ITC42" s="86"/>
      <c r="ITD42" s="86"/>
      <c r="ITE42" s="86"/>
      <c r="ITF42" s="86"/>
      <c r="ITG42" s="86"/>
      <c r="ITH42" s="86"/>
      <c r="ITI42" s="86"/>
      <c r="ITJ42" s="86"/>
      <c r="ITK42" s="86"/>
      <c r="ITL42" s="86"/>
      <c r="ITM42" s="86"/>
      <c r="ITN42" s="86"/>
      <c r="ITO42" s="86"/>
      <c r="ITP42" s="86"/>
      <c r="ITQ42" s="86"/>
      <c r="ITR42" s="86"/>
      <c r="ITS42" s="86"/>
      <c r="ITT42" s="86"/>
      <c r="ITU42" s="86"/>
      <c r="ITV42" s="86"/>
      <c r="ITW42" s="86"/>
      <c r="ITX42" s="86"/>
      <c r="ITY42" s="86"/>
      <c r="ITZ42" s="86"/>
      <c r="IUA42" s="86"/>
      <c r="IUB42" s="86"/>
      <c r="IUC42" s="86"/>
      <c r="IUD42" s="86"/>
      <c r="IUE42" s="86"/>
      <c r="IUF42" s="86"/>
      <c r="IUG42" s="86"/>
      <c r="IUH42" s="86"/>
      <c r="IUI42" s="86"/>
      <c r="IUJ42" s="86"/>
      <c r="IUK42" s="86"/>
      <c r="IUL42" s="86"/>
      <c r="IUM42" s="86"/>
      <c r="IUN42" s="86"/>
      <c r="IUO42" s="86"/>
      <c r="IUP42" s="86"/>
      <c r="IUQ42" s="86"/>
      <c r="IUR42" s="86"/>
      <c r="IUS42" s="86"/>
      <c r="IUT42" s="86"/>
      <c r="IUU42" s="86"/>
      <c r="IUV42" s="86"/>
      <c r="IUW42" s="86"/>
      <c r="IUX42" s="86"/>
      <c r="IUY42" s="86"/>
      <c r="IUZ42" s="86"/>
      <c r="IVA42" s="86"/>
      <c r="IVB42" s="86"/>
      <c r="IVC42" s="86"/>
      <c r="IVJ42" s="86"/>
      <c r="IVK42" s="86"/>
      <c r="IVL42" s="86"/>
      <c r="IVM42" s="86"/>
      <c r="IVN42" s="86"/>
      <c r="IVO42" s="86"/>
      <c r="IVP42" s="86"/>
      <c r="IVQ42" s="86"/>
      <c r="IVR42" s="86"/>
      <c r="IVS42" s="86"/>
      <c r="IVT42" s="86"/>
      <c r="IVU42" s="86"/>
      <c r="IVV42" s="86"/>
      <c r="IVW42" s="86"/>
      <c r="IVX42" s="86"/>
      <c r="IVY42" s="86"/>
      <c r="IVZ42" s="86"/>
      <c r="IWA42" s="86"/>
      <c r="IWB42" s="86"/>
      <c r="IWC42" s="86"/>
      <c r="IWD42" s="86"/>
      <c r="IWE42" s="86"/>
      <c r="IWF42" s="86"/>
      <c r="IWG42" s="86"/>
      <c r="IWH42" s="86"/>
      <c r="IWI42" s="86"/>
      <c r="IWJ42" s="86"/>
      <c r="IWK42" s="86"/>
      <c r="IWL42" s="86"/>
      <c r="IWM42" s="86"/>
      <c r="IWN42" s="86"/>
      <c r="IWO42" s="86"/>
      <c r="IWP42" s="86"/>
      <c r="IWQ42" s="86"/>
      <c r="IWR42" s="86"/>
      <c r="IWS42" s="86"/>
      <c r="IWT42" s="86"/>
      <c r="IWU42" s="86"/>
      <c r="IWV42" s="86"/>
      <c r="IWW42" s="86"/>
      <c r="IWX42" s="86"/>
      <c r="IWY42" s="86"/>
      <c r="IWZ42" s="86"/>
      <c r="IXA42" s="86"/>
      <c r="IXB42" s="86"/>
      <c r="IXC42" s="86"/>
      <c r="IXD42" s="86"/>
      <c r="IXE42" s="86"/>
      <c r="IXF42" s="86"/>
      <c r="IXG42" s="86"/>
      <c r="IXH42" s="86"/>
      <c r="IXI42" s="86"/>
      <c r="IXJ42" s="86"/>
      <c r="IXK42" s="86"/>
      <c r="IXL42" s="86"/>
      <c r="IXM42" s="86"/>
      <c r="IXN42" s="86"/>
      <c r="IXO42" s="86"/>
      <c r="IXP42" s="86"/>
      <c r="IXQ42" s="86"/>
      <c r="IXR42" s="86"/>
      <c r="IXS42" s="86"/>
      <c r="IXT42" s="86"/>
      <c r="IXU42" s="86"/>
      <c r="IXV42" s="86"/>
      <c r="IXW42" s="86"/>
      <c r="IXX42" s="86"/>
      <c r="IXY42" s="86"/>
      <c r="IXZ42" s="86"/>
      <c r="IYA42" s="86"/>
      <c r="IYB42" s="86"/>
      <c r="IYC42" s="86"/>
      <c r="IYD42" s="86"/>
      <c r="IYE42" s="86"/>
      <c r="IYF42" s="86"/>
      <c r="IYG42" s="86"/>
      <c r="IYH42" s="86"/>
      <c r="IYI42" s="86"/>
      <c r="IYJ42" s="86"/>
      <c r="IYK42" s="86"/>
      <c r="IYL42" s="86"/>
      <c r="IYM42" s="86"/>
      <c r="IYN42" s="86"/>
      <c r="IYO42" s="86"/>
      <c r="IYP42" s="86"/>
      <c r="IYQ42" s="86"/>
      <c r="IYR42" s="86"/>
      <c r="IYS42" s="86"/>
      <c r="IYT42" s="86"/>
      <c r="IYU42" s="86"/>
      <c r="IYV42" s="86"/>
      <c r="IYW42" s="86"/>
      <c r="IYX42" s="86"/>
      <c r="IYY42" s="86"/>
      <c r="IYZ42" s="86"/>
      <c r="IZA42" s="86"/>
      <c r="IZB42" s="86"/>
      <c r="IZC42" s="86"/>
      <c r="IZD42" s="86"/>
      <c r="IZE42" s="86"/>
      <c r="IZF42" s="86"/>
      <c r="IZG42" s="86"/>
      <c r="IZH42" s="86"/>
      <c r="IZI42" s="86"/>
      <c r="IZJ42" s="86"/>
      <c r="IZK42" s="86"/>
      <c r="IZL42" s="86"/>
      <c r="IZM42" s="86"/>
      <c r="IZN42" s="86"/>
      <c r="IZO42" s="86"/>
      <c r="IZP42" s="86"/>
      <c r="IZQ42" s="86"/>
      <c r="IZR42" s="86"/>
      <c r="IZS42" s="86"/>
      <c r="IZT42" s="86"/>
      <c r="IZU42" s="86"/>
      <c r="IZV42" s="86"/>
      <c r="IZW42" s="86"/>
      <c r="IZX42" s="86"/>
      <c r="IZY42" s="86"/>
      <c r="IZZ42" s="86"/>
      <c r="JAA42" s="86"/>
      <c r="JAB42" s="86"/>
      <c r="JAC42" s="86"/>
      <c r="JAD42" s="86"/>
      <c r="JAE42" s="86"/>
      <c r="JAF42" s="86"/>
      <c r="JAG42" s="86"/>
      <c r="JAH42" s="86"/>
      <c r="JAI42" s="86"/>
      <c r="JAJ42" s="86"/>
      <c r="JAK42" s="86"/>
      <c r="JAL42" s="86"/>
      <c r="JAM42" s="86"/>
      <c r="JAN42" s="86"/>
      <c r="JAO42" s="86"/>
      <c r="JAP42" s="86"/>
      <c r="JAQ42" s="86"/>
      <c r="JAR42" s="86"/>
      <c r="JAS42" s="86"/>
      <c r="JAT42" s="86"/>
      <c r="JAU42" s="86"/>
      <c r="JAV42" s="86"/>
      <c r="JAW42" s="86"/>
      <c r="JAX42" s="86"/>
      <c r="JAY42" s="86"/>
      <c r="JAZ42" s="86"/>
      <c r="JBA42" s="86"/>
      <c r="JBB42" s="86"/>
      <c r="JBC42" s="86"/>
      <c r="JBD42" s="86"/>
      <c r="JBE42" s="86"/>
      <c r="JBF42" s="86"/>
      <c r="JBG42" s="86"/>
      <c r="JBH42" s="86"/>
      <c r="JBI42" s="86"/>
      <c r="JBJ42" s="86"/>
      <c r="JBK42" s="86"/>
      <c r="JBL42" s="86"/>
      <c r="JBM42" s="86"/>
      <c r="JBN42" s="86"/>
      <c r="JBO42" s="86"/>
      <c r="JBP42" s="86"/>
      <c r="JBQ42" s="86"/>
      <c r="JBR42" s="86"/>
      <c r="JBS42" s="86"/>
      <c r="JBT42" s="86"/>
      <c r="JBU42" s="86"/>
      <c r="JBV42" s="86"/>
      <c r="JBW42" s="86"/>
      <c r="JBX42" s="86"/>
      <c r="JBY42" s="86"/>
      <c r="JBZ42" s="86"/>
      <c r="JCA42" s="86"/>
      <c r="JCB42" s="86"/>
      <c r="JCC42" s="86"/>
      <c r="JCD42" s="86"/>
      <c r="JCE42" s="86"/>
      <c r="JCF42" s="86"/>
      <c r="JCG42" s="86"/>
      <c r="JCH42" s="86"/>
      <c r="JCI42" s="86"/>
      <c r="JCJ42" s="86"/>
      <c r="JCK42" s="86"/>
      <c r="JCL42" s="86"/>
      <c r="JCM42" s="86"/>
      <c r="JCN42" s="86"/>
      <c r="JCO42" s="86"/>
      <c r="JCP42" s="86"/>
      <c r="JCQ42" s="86"/>
      <c r="JCR42" s="86"/>
      <c r="JCS42" s="86"/>
      <c r="JCT42" s="86"/>
      <c r="JCU42" s="86"/>
      <c r="JCV42" s="86"/>
      <c r="JCW42" s="86"/>
      <c r="JCX42" s="86"/>
      <c r="JCY42" s="86"/>
      <c r="JCZ42" s="86"/>
      <c r="JDA42" s="86"/>
      <c r="JDB42" s="86"/>
      <c r="JDC42" s="86"/>
      <c r="JDD42" s="86"/>
      <c r="JDE42" s="86"/>
      <c r="JDF42" s="86"/>
      <c r="JDG42" s="86"/>
      <c r="JDH42" s="86"/>
      <c r="JDI42" s="86"/>
      <c r="JDJ42" s="86"/>
      <c r="JDK42" s="86"/>
      <c r="JDL42" s="86"/>
      <c r="JDM42" s="86"/>
      <c r="JDN42" s="86"/>
      <c r="JDO42" s="86"/>
      <c r="JDP42" s="86"/>
      <c r="JDQ42" s="86"/>
      <c r="JDR42" s="86"/>
      <c r="JDS42" s="86"/>
      <c r="JDT42" s="86"/>
      <c r="JDU42" s="86"/>
      <c r="JDV42" s="86"/>
      <c r="JDW42" s="86"/>
      <c r="JDX42" s="86"/>
      <c r="JDY42" s="86"/>
      <c r="JDZ42" s="86"/>
      <c r="JEA42" s="86"/>
      <c r="JEB42" s="86"/>
      <c r="JEC42" s="86"/>
      <c r="JED42" s="86"/>
      <c r="JEE42" s="86"/>
      <c r="JEF42" s="86"/>
      <c r="JEG42" s="86"/>
      <c r="JEH42" s="86"/>
      <c r="JEI42" s="86"/>
      <c r="JEJ42" s="86"/>
      <c r="JEK42" s="86"/>
      <c r="JEL42" s="86"/>
      <c r="JEM42" s="86"/>
      <c r="JEN42" s="86"/>
      <c r="JEO42" s="86"/>
      <c r="JEP42" s="86"/>
      <c r="JEQ42" s="86"/>
      <c r="JER42" s="86"/>
      <c r="JES42" s="86"/>
      <c r="JET42" s="86"/>
      <c r="JEU42" s="86"/>
      <c r="JEV42" s="86"/>
      <c r="JEW42" s="86"/>
      <c r="JEX42" s="86"/>
      <c r="JEY42" s="86"/>
      <c r="JFF42" s="86"/>
      <c r="JFG42" s="86"/>
      <c r="JFH42" s="86"/>
      <c r="JFI42" s="86"/>
      <c r="JFJ42" s="86"/>
      <c r="JFK42" s="86"/>
      <c r="JFL42" s="86"/>
      <c r="JFM42" s="86"/>
      <c r="JFN42" s="86"/>
      <c r="JFO42" s="86"/>
      <c r="JFP42" s="86"/>
      <c r="JFQ42" s="86"/>
      <c r="JFR42" s="86"/>
      <c r="JFS42" s="86"/>
      <c r="JFT42" s="86"/>
      <c r="JFU42" s="86"/>
      <c r="JFV42" s="86"/>
      <c r="JFW42" s="86"/>
      <c r="JFX42" s="86"/>
      <c r="JFY42" s="86"/>
      <c r="JFZ42" s="86"/>
      <c r="JGA42" s="86"/>
      <c r="JGB42" s="86"/>
      <c r="JGC42" s="86"/>
      <c r="JGD42" s="86"/>
      <c r="JGE42" s="86"/>
      <c r="JGF42" s="86"/>
      <c r="JGG42" s="86"/>
      <c r="JGH42" s="86"/>
      <c r="JGI42" s="86"/>
      <c r="JGJ42" s="86"/>
      <c r="JGK42" s="86"/>
      <c r="JGL42" s="86"/>
      <c r="JGM42" s="86"/>
      <c r="JGN42" s="86"/>
      <c r="JGO42" s="86"/>
      <c r="JGP42" s="86"/>
      <c r="JGQ42" s="86"/>
      <c r="JGR42" s="86"/>
      <c r="JGS42" s="86"/>
      <c r="JGT42" s="86"/>
      <c r="JGU42" s="86"/>
      <c r="JGV42" s="86"/>
      <c r="JGW42" s="86"/>
      <c r="JGX42" s="86"/>
      <c r="JGY42" s="86"/>
      <c r="JGZ42" s="86"/>
      <c r="JHA42" s="86"/>
      <c r="JHB42" s="86"/>
      <c r="JHC42" s="86"/>
      <c r="JHD42" s="86"/>
      <c r="JHE42" s="86"/>
      <c r="JHF42" s="86"/>
      <c r="JHG42" s="86"/>
      <c r="JHH42" s="86"/>
      <c r="JHI42" s="86"/>
      <c r="JHJ42" s="86"/>
      <c r="JHK42" s="86"/>
      <c r="JHL42" s="86"/>
      <c r="JHM42" s="86"/>
      <c r="JHN42" s="86"/>
      <c r="JHO42" s="86"/>
      <c r="JHP42" s="86"/>
      <c r="JHQ42" s="86"/>
      <c r="JHR42" s="86"/>
      <c r="JHS42" s="86"/>
      <c r="JHT42" s="86"/>
      <c r="JHU42" s="86"/>
      <c r="JHV42" s="86"/>
      <c r="JHW42" s="86"/>
      <c r="JHX42" s="86"/>
      <c r="JHY42" s="86"/>
      <c r="JHZ42" s="86"/>
      <c r="JIA42" s="86"/>
      <c r="JIB42" s="86"/>
      <c r="JIC42" s="86"/>
      <c r="JID42" s="86"/>
      <c r="JIE42" s="86"/>
      <c r="JIF42" s="86"/>
      <c r="JIG42" s="86"/>
      <c r="JIH42" s="86"/>
      <c r="JII42" s="86"/>
      <c r="JIJ42" s="86"/>
      <c r="JIK42" s="86"/>
      <c r="JIL42" s="86"/>
      <c r="JIM42" s="86"/>
      <c r="JIN42" s="86"/>
      <c r="JIO42" s="86"/>
      <c r="JIP42" s="86"/>
      <c r="JIQ42" s="86"/>
      <c r="JIR42" s="86"/>
      <c r="JIS42" s="86"/>
      <c r="JIT42" s="86"/>
      <c r="JIU42" s="86"/>
      <c r="JIV42" s="86"/>
      <c r="JIW42" s="86"/>
      <c r="JIX42" s="86"/>
      <c r="JIY42" s="86"/>
      <c r="JIZ42" s="86"/>
      <c r="JJA42" s="86"/>
      <c r="JJB42" s="86"/>
      <c r="JJC42" s="86"/>
      <c r="JJD42" s="86"/>
      <c r="JJE42" s="86"/>
      <c r="JJF42" s="86"/>
      <c r="JJG42" s="86"/>
      <c r="JJH42" s="86"/>
      <c r="JJI42" s="86"/>
      <c r="JJJ42" s="86"/>
      <c r="JJK42" s="86"/>
      <c r="JJL42" s="86"/>
      <c r="JJM42" s="86"/>
      <c r="JJN42" s="86"/>
      <c r="JJO42" s="86"/>
      <c r="JJP42" s="86"/>
      <c r="JJQ42" s="86"/>
      <c r="JJR42" s="86"/>
      <c r="JJS42" s="86"/>
      <c r="JJT42" s="86"/>
      <c r="JJU42" s="86"/>
      <c r="JJV42" s="86"/>
      <c r="JJW42" s="86"/>
      <c r="JJX42" s="86"/>
      <c r="JJY42" s="86"/>
      <c r="JJZ42" s="86"/>
      <c r="JKA42" s="86"/>
      <c r="JKB42" s="86"/>
      <c r="JKC42" s="86"/>
      <c r="JKD42" s="86"/>
      <c r="JKE42" s="86"/>
      <c r="JKF42" s="86"/>
      <c r="JKG42" s="86"/>
      <c r="JKH42" s="86"/>
      <c r="JKI42" s="86"/>
      <c r="JKJ42" s="86"/>
      <c r="JKK42" s="86"/>
      <c r="JKL42" s="86"/>
      <c r="JKM42" s="86"/>
      <c r="JKN42" s="86"/>
      <c r="JKO42" s="86"/>
      <c r="JKP42" s="86"/>
      <c r="JKQ42" s="86"/>
      <c r="JKR42" s="86"/>
      <c r="JKS42" s="86"/>
      <c r="JKT42" s="86"/>
      <c r="JKU42" s="86"/>
      <c r="JKV42" s="86"/>
      <c r="JKW42" s="86"/>
      <c r="JKX42" s="86"/>
      <c r="JKY42" s="86"/>
      <c r="JKZ42" s="86"/>
      <c r="JLA42" s="86"/>
      <c r="JLB42" s="86"/>
      <c r="JLC42" s="86"/>
      <c r="JLD42" s="86"/>
      <c r="JLE42" s="86"/>
      <c r="JLF42" s="86"/>
      <c r="JLG42" s="86"/>
      <c r="JLH42" s="86"/>
      <c r="JLI42" s="86"/>
      <c r="JLJ42" s="86"/>
      <c r="JLK42" s="86"/>
      <c r="JLL42" s="86"/>
      <c r="JLM42" s="86"/>
      <c r="JLN42" s="86"/>
      <c r="JLO42" s="86"/>
      <c r="JLP42" s="86"/>
      <c r="JLQ42" s="86"/>
      <c r="JLR42" s="86"/>
      <c r="JLS42" s="86"/>
      <c r="JLT42" s="86"/>
      <c r="JLU42" s="86"/>
      <c r="JLV42" s="86"/>
      <c r="JLW42" s="86"/>
      <c r="JLX42" s="86"/>
      <c r="JLY42" s="86"/>
      <c r="JLZ42" s="86"/>
      <c r="JMA42" s="86"/>
      <c r="JMB42" s="86"/>
      <c r="JMC42" s="86"/>
      <c r="JMD42" s="86"/>
      <c r="JME42" s="86"/>
      <c r="JMF42" s="86"/>
      <c r="JMG42" s="86"/>
      <c r="JMH42" s="86"/>
      <c r="JMI42" s="86"/>
      <c r="JMJ42" s="86"/>
      <c r="JMK42" s="86"/>
      <c r="JML42" s="86"/>
      <c r="JMM42" s="86"/>
      <c r="JMN42" s="86"/>
      <c r="JMO42" s="86"/>
      <c r="JMP42" s="86"/>
      <c r="JMQ42" s="86"/>
      <c r="JMR42" s="86"/>
      <c r="JMS42" s="86"/>
      <c r="JMT42" s="86"/>
      <c r="JMU42" s="86"/>
      <c r="JMV42" s="86"/>
      <c r="JMW42" s="86"/>
      <c r="JMX42" s="86"/>
      <c r="JMY42" s="86"/>
      <c r="JMZ42" s="86"/>
      <c r="JNA42" s="86"/>
      <c r="JNB42" s="86"/>
      <c r="JNC42" s="86"/>
      <c r="JND42" s="86"/>
      <c r="JNE42" s="86"/>
      <c r="JNF42" s="86"/>
      <c r="JNG42" s="86"/>
      <c r="JNH42" s="86"/>
      <c r="JNI42" s="86"/>
      <c r="JNJ42" s="86"/>
      <c r="JNK42" s="86"/>
      <c r="JNL42" s="86"/>
      <c r="JNM42" s="86"/>
      <c r="JNN42" s="86"/>
      <c r="JNO42" s="86"/>
      <c r="JNP42" s="86"/>
      <c r="JNQ42" s="86"/>
      <c r="JNR42" s="86"/>
      <c r="JNS42" s="86"/>
      <c r="JNT42" s="86"/>
      <c r="JNU42" s="86"/>
      <c r="JNV42" s="86"/>
      <c r="JNW42" s="86"/>
      <c r="JNX42" s="86"/>
      <c r="JNY42" s="86"/>
      <c r="JNZ42" s="86"/>
      <c r="JOA42" s="86"/>
      <c r="JOB42" s="86"/>
      <c r="JOC42" s="86"/>
      <c r="JOD42" s="86"/>
      <c r="JOE42" s="86"/>
      <c r="JOF42" s="86"/>
      <c r="JOG42" s="86"/>
      <c r="JOH42" s="86"/>
      <c r="JOI42" s="86"/>
      <c r="JOJ42" s="86"/>
      <c r="JOK42" s="86"/>
      <c r="JOL42" s="86"/>
      <c r="JOM42" s="86"/>
      <c r="JON42" s="86"/>
      <c r="JOO42" s="86"/>
      <c r="JOP42" s="86"/>
      <c r="JOQ42" s="86"/>
      <c r="JOR42" s="86"/>
      <c r="JOS42" s="86"/>
      <c r="JOT42" s="86"/>
      <c r="JOU42" s="86"/>
      <c r="JPB42" s="86"/>
      <c r="JPC42" s="86"/>
      <c r="JPD42" s="86"/>
      <c r="JPE42" s="86"/>
      <c r="JPF42" s="86"/>
      <c r="JPG42" s="86"/>
      <c r="JPH42" s="86"/>
      <c r="JPI42" s="86"/>
      <c r="JPJ42" s="86"/>
      <c r="JPK42" s="86"/>
      <c r="JPL42" s="86"/>
      <c r="JPM42" s="86"/>
      <c r="JPN42" s="86"/>
      <c r="JPO42" s="86"/>
      <c r="JPP42" s="86"/>
      <c r="JPQ42" s="86"/>
      <c r="JPR42" s="86"/>
      <c r="JPS42" s="86"/>
      <c r="JPT42" s="86"/>
      <c r="JPU42" s="86"/>
      <c r="JPV42" s="86"/>
      <c r="JPW42" s="86"/>
      <c r="JPX42" s="86"/>
      <c r="JPY42" s="86"/>
      <c r="JPZ42" s="86"/>
      <c r="JQA42" s="86"/>
      <c r="JQB42" s="86"/>
      <c r="JQC42" s="86"/>
      <c r="JQD42" s="86"/>
      <c r="JQE42" s="86"/>
      <c r="JQF42" s="86"/>
      <c r="JQG42" s="86"/>
      <c r="JQH42" s="86"/>
      <c r="JQI42" s="86"/>
      <c r="JQJ42" s="86"/>
      <c r="JQK42" s="86"/>
      <c r="JQL42" s="86"/>
      <c r="JQM42" s="86"/>
      <c r="JQN42" s="86"/>
      <c r="JQO42" s="86"/>
      <c r="JQP42" s="86"/>
      <c r="JQQ42" s="86"/>
      <c r="JQR42" s="86"/>
      <c r="JQS42" s="86"/>
      <c r="JQT42" s="86"/>
      <c r="JQU42" s="86"/>
      <c r="JQV42" s="86"/>
      <c r="JQW42" s="86"/>
      <c r="JQX42" s="86"/>
      <c r="JQY42" s="86"/>
      <c r="JQZ42" s="86"/>
      <c r="JRA42" s="86"/>
      <c r="JRB42" s="86"/>
      <c r="JRC42" s="86"/>
      <c r="JRD42" s="86"/>
      <c r="JRE42" s="86"/>
      <c r="JRF42" s="86"/>
      <c r="JRG42" s="86"/>
      <c r="JRH42" s="86"/>
      <c r="JRI42" s="86"/>
      <c r="JRJ42" s="86"/>
      <c r="JRK42" s="86"/>
      <c r="JRL42" s="86"/>
      <c r="JRM42" s="86"/>
      <c r="JRN42" s="86"/>
      <c r="JRO42" s="86"/>
      <c r="JRP42" s="86"/>
      <c r="JRQ42" s="86"/>
      <c r="JRR42" s="86"/>
      <c r="JRS42" s="86"/>
      <c r="JRT42" s="86"/>
      <c r="JRU42" s="86"/>
      <c r="JRV42" s="86"/>
      <c r="JRW42" s="86"/>
      <c r="JRX42" s="86"/>
      <c r="JRY42" s="86"/>
      <c r="JRZ42" s="86"/>
      <c r="JSA42" s="86"/>
      <c r="JSB42" s="86"/>
      <c r="JSC42" s="86"/>
      <c r="JSD42" s="86"/>
      <c r="JSE42" s="86"/>
      <c r="JSF42" s="86"/>
      <c r="JSG42" s="86"/>
      <c r="JSH42" s="86"/>
      <c r="JSI42" s="86"/>
      <c r="JSJ42" s="86"/>
      <c r="JSK42" s="86"/>
      <c r="JSL42" s="86"/>
      <c r="JSM42" s="86"/>
      <c r="JSN42" s="86"/>
      <c r="JSO42" s="86"/>
      <c r="JSP42" s="86"/>
      <c r="JSQ42" s="86"/>
      <c r="JSR42" s="86"/>
      <c r="JSS42" s="86"/>
      <c r="JST42" s="86"/>
      <c r="JSU42" s="86"/>
      <c r="JSV42" s="86"/>
      <c r="JSW42" s="86"/>
      <c r="JSX42" s="86"/>
      <c r="JSY42" s="86"/>
      <c r="JSZ42" s="86"/>
      <c r="JTA42" s="86"/>
      <c r="JTB42" s="86"/>
      <c r="JTC42" s="86"/>
      <c r="JTD42" s="86"/>
      <c r="JTE42" s="86"/>
      <c r="JTF42" s="86"/>
      <c r="JTG42" s="86"/>
      <c r="JTH42" s="86"/>
      <c r="JTI42" s="86"/>
      <c r="JTJ42" s="86"/>
      <c r="JTK42" s="86"/>
      <c r="JTL42" s="86"/>
      <c r="JTM42" s="86"/>
      <c r="JTN42" s="86"/>
      <c r="JTO42" s="86"/>
      <c r="JTP42" s="86"/>
      <c r="JTQ42" s="86"/>
      <c r="JTR42" s="86"/>
      <c r="JTS42" s="86"/>
      <c r="JTT42" s="86"/>
      <c r="JTU42" s="86"/>
      <c r="JTV42" s="86"/>
      <c r="JTW42" s="86"/>
      <c r="JTX42" s="86"/>
      <c r="JTY42" s="86"/>
      <c r="JTZ42" s="86"/>
      <c r="JUA42" s="86"/>
      <c r="JUB42" s="86"/>
      <c r="JUC42" s="86"/>
      <c r="JUD42" s="86"/>
      <c r="JUE42" s="86"/>
      <c r="JUF42" s="86"/>
      <c r="JUG42" s="86"/>
      <c r="JUH42" s="86"/>
      <c r="JUI42" s="86"/>
      <c r="JUJ42" s="86"/>
      <c r="JUK42" s="86"/>
      <c r="JUL42" s="86"/>
      <c r="JUM42" s="86"/>
      <c r="JUN42" s="86"/>
      <c r="JUO42" s="86"/>
      <c r="JUP42" s="86"/>
      <c r="JUQ42" s="86"/>
      <c r="JUR42" s="86"/>
      <c r="JUS42" s="86"/>
      <c r="JUT42" s="86"/>
      <c r="JUU42" s="86"/>
      <c r="JUV42" s="86"/>
      <c r="JUW42" s="86"/>
      <c r="JUX42" s="86"/>
      <c r="JUY42" s="86"/>
      <c r="JUZ42" s="86"/>
      <c r="JVA42" s="86"/>
      <c r="JVB42" s="86"/>
      <c r="JVC42" s="86"/>
      <c r="JVD42" s="86"/>
      <c r="JVE42" s="86"/>
      <c r="JVF42" s="86"/>
      <c r="JVG42" s="86"/>
      <c r="JVH42" s="86"/>
      <c r="JVI42" s="86"/>
      <c r="JVJ42" s="86"/>
      <c r="JVK42" s="86"/>
      <c r="JVL42" s="86"/>
      <c r="JVM42" s="86"/>
      <c r="JVN42" s="86"/>
      <c r="JVO42" s="86"/>
      <c r="JVP42" s="86"/>
      <c r="JVQ42" s="86"/>
      <c r="JVR42" s="86"/>
      <c r="JVS42" s="86"/>
      <c r="JVT42" s="86"/>
      <c r="JVU42" s="86"/>
      <c r="JVV42" s="86"/>
      <c r="JVW42" s="86"/>
      <c r="JVX42" s="86"/>
      <c r="JVY42" s="86"/>
      <c r="JVZ42" s="86"/>
      <c r="JWA42" s="86"/>
      <c r="JWB42" s="86"/>
      <c r="JWC42" s="86"/>
      <c r="JWD42" s="86"/>
      <c r="JWE42" s="86"/>
      <c r="JWF42" s="86"/>
      <c r="JWG42" s="86"/>
      <c r="JWH42" s="86"/>
      <c r="JWI42" s="86"/>
      <c r="JWJ42" s="86"/>
      <c r="JWK42" s="86"/>
      <c r="JWL42" s="86"/>
      <c r="JWM42" s="86"/>
      <c r="JWN42" s="86"/>
      <c r="JWO42" s="86"/>
      <c r="JWP42" s="86"/>
      <c r="JWQ42" s="86"/>
      <c r="JWR42" s="86"/>
      <c r="JWS42" s="86"/>
      <c r="JWT42" s="86"/>
      <c r="JWU42" s="86"/>
      <c r="JWV42" s="86"/>
      <c r="JWW42" s="86"/>
      <c r="JWX42" s="86"/>
      <c r="JWY42" s="86"/>
      <c r="JWZ42" s="86"/>
      <c r="JXA42" s="86"/>
      <c r="JXB42" s="86"/>
      <c r="JXC42" s="86"/>
      <c r="JXD42" s="86"/>
      <c r="JXE42" s="86"/>
      <c r="JXF42" s="86"/>
      <c r="JXG42" s="86"/>
      <c r="JXH42" s="86"/>
      <c r="JXI42" s="86"/>
      <c r="JXJ42" s="86"/>
      <c r="JXK42" s="86"/>
      <c r="JXL42" s="86"/>
      <c r="JXM42" s="86"/>
      <c r="JXN42" s="86"/>
      <c r="JXO42" s="86"/>
      <c r="JXP42" s="86"/>
      <c r="JXQ42" s="86"/>
      <c r="JXR42" s="86"/>
      <c r="JXS42" s="86"/>
      <c r="JXT42" s="86"/>
      <c r="JXU42" s="86"/>
      <c r="JXV42" s="86"/>
      <c r="JXW42" s="86"/>
      <c r="JXX42" s="86"/>
      <c r="JXY42" s="86"/>
      <c r="JXZ42" s="86"/>
      <c r="JYA42" s="86"/>
      <c r="JYB42" s="86"/>
      <c r="JYC42" s="86"/>
      <c r="JYD42" s="86"/>
      <c r="JYE42" s="86"/>
      <c r="JYF42" s="86"/>
      <c r="JYG42" s="86"/>
      <c r="JYH42" s="86"/>
      <c r="JYI42" s="86"/>
      <c r="JYJ42" s="86"/>
      <c r="JYK42" s="86"/>
      <c r="JYL42" s="86"/>
      <c r="JYM42" s="86"/>
      <c r="JYN42" s="86"/>
      <c r="JYO42" s="86"/>
      <c r="JYP42" s="86"/>
      <c r="JYQ42" s="86"/>
      <c r="JYX42" s="86"/>
      <c r="JYY42" s="86"/>
      <c r="JYZ42" s="86"/>
      <c r="JZA42" s="86"/>
      <c r="JZB42" s="86"/>
      <c r="JZC42" s="86"/>
      <c r="JZD42" s="86"/>
      <c r="JZE42" s="86"/>
      <c r="JZF42" s="86"/>
      <c r="JZG42" s="86"/>
      <c r="JZH42" s="86"/>
      <c r="JZI42" s="86"/>
      <c r="JZJ42" s="86"/>
      <c r="JZK42" s="86"/>
      <c r="JZL42" s="86"/>
      <c r="JZM42" s="86"/>
      <c r="JZN42" s="86"/>
      <c r="JZO42" s="86"/>
      <c r="JZP42" s="86"/>
      <c r="JZQ42" s="86"/>
      <c r="JZR42" s="86"/>
      <c r="JZS42" s="86"/>
      <c r="JZT42" s="86"/>
      <c r="JZU42" s="86"/>
      <c r="JZV42" s="86"/>
      <c r="JZW42" s="86"/>
      <c r="JZX42" s="86"/>
      <c r="JZY42" s="86"/>
      <c r="JZZ42" s="86"/>
      <c r="KAA42" s="86"/>
      <c r="KAB42" s="86"/>
      <c r="KAC42" s="86"/>
      <c r="KAD42" s="86"/>
      <c r="KAE42" s="86"/>
      <c r="KAF42" s="86"/>
      <c r="KAG42" s="86"/>
      <c r="KAH42" s="86"/>
      <c r="KAI42" s="86"/>
      <c r="KAJ42" s="86"/>
      <c r="KAK42" s="86"/>
      <c r="KAL42" s="86"/>
      <c r="KAM42" s="86"/>
      <c r="KAN42" s="86"/>
      <c r="KAO42" s="86"/>
      <c r="KAP42" s="86"/>
      <c r="KAQ42" s="86"/>
      <c r="KAR42" s="86"/>
      <c r="KAS42" s="86"/>
      <c r="KAT42" s="86"/>
      <c r="KAU42" s="86"/>
      <c r="KAV42" s="86"/>
      <c r="KAW42" s="86"/>
      <c r="KAX42" s="86"/>
      <c r="KAY42" s="86"/>
      <c r="KAZ42" s="86"/>
      <c r="KBA42" s="86"/>
      <c r="KBB42" s="86"/>
      <c r="KBC42" s="86"/>
      <c r="KBD42" s="86"/>
      <c r="KBE42" s="86"/>
      <c r="KBF42" s="86"/>
      <c r="KBG42" s="86"/>
      <c r="KBH42" s="86"/>
      <c r="KBI42" s="86"/>
      <c r="KBJ42" s="86"/>
      <c r="KBK42" s="86"/>
      <c r="KBL42" s="86"/>
      <c r="KBM42" s="86"/>
      <c r="KBN42" s="86"/>
      <c r="KBO42" s="86"/>
      <c r="KBP42" s="86"/>
      <c r="KBQ42" s="86"/>
      <c r="KBR42" s="86"/>
      <c r="KBS42" s="86"/>
      <c r="KBT42" s="86"/>
      <c r="KBU42" s="86"/>
      <c r="KBV42" s="86"/>
      <c r="KBW42" s="86"/>
      <c r="KBX42" s="86"/>
      <c r="KBY42" s="86"/>
      <c r="KBZ42" s="86"/>
      <c r="KCA42" s="86"/>
      <c r="KCB42" s="86"/>
      <c r="KCC42" s="86"/>
      <c r="KCD42" s="86"/>
      <c r="KCE42" s="86"/>
      <c r="KCF42" s="86"/>
      <c r="KCG42" s="86"/>
      <c r="KCH42" s="86"/>
      <c r="KCI42" s="86"/>
      <c r="KCJ42" s="86"/>
      <c r="KCK42" s="86"/>
      <c r="KCL42" s="86"/>
      <c r="KCM42" s="86"/>
      <c r="KCN42" s="86"/>
      <c r="KCO42" s="86"/>
      <c r="KCP42" s="86"/>
      <c r="KCQ42" s="86"/>
      <c r="KCR42" s="86"/>
      <c r="KCS42" s="86"/>
      <c r="KCT42" s="86"/>
      <c r="KCU42" s="86"/>
      <c r="KCV42" s="86"/>
      <c r="KCW42" s="86"/>
      <c r="KCX42" s="86"/>
      <c r="KCY42" s="86"/>
      <c r="KCZ42" s="86"/>
      <c r="KDA42" s="86"/>
      <c r="KDB42" s="86"/>
      <c r="KDC42" s="86"/>
      <c r="KDD42" s="86"/>
      <c r="KDE42" s="86"/>
      <c r="KDF42" s="86"/>
      <c r="KDG42" s="86"/>
      <c r="KDH42" s="86"/>
      <c r="KDI42" s="86"/>
      <c r="KDJ42" s="86"/>
      <c r="KDK42" s="86"/>
      <c r="KDL42" s="86"/>
      <c r="KDM42" s="86"/>
      <c r="KDN42" s="86"/>
      <c r="KDO42" s="86"/>
      <c r="KDP42" s="86"/>
      <c r="KDQ42" s="86"/>
      <c r="KDR42" s="86"/>
      <c r="KDS42" s="86"/>
      <c r="KDT42" s="86"/>
      <c r="KDU42" s="86"/>
      <c r="KDV42" s="86"/>
      <c r="KDW42" s="86"/>
      <c r="KDX42" s="86"/>
      <c r="KDY42" s="86"/>
      <c r="KDZ42" s="86"/>
      <c r="KEA42" s="86"/>
      <c r="KEB42" s="86"/>
      <c r="KEC42" s="86"/>
      <c r="KED42" s="86"/>
      <c r="KEE42" s="86"/>
      <c r="KEF42" s="86"/>
      <c r="KEG42" s="86"/>
      <c r="KEH42" s="86"/>
      <c r="KEI42" s="86"/>
      <c r="KEJ42" s="86"/>
      <c r="KEK42" s="86"/>
      <c r="KEL42" s="86"/>
      <c r="KEM42" s="86"/>
      <c r="KEN42" s="86"/>
      <c r="KEO42" s="86"/>
      <c r="KEP42" s="86"/>
      <c r="KEQ42" s="86"/>
      <c r="KER42" s="86"/>
      <c r="KES42" s="86"/>
      <c r="KET42" s="86"/>
      <c r="KEU42" s="86"/>
      <c r="KEV42" s="86"/>
      <c r="KEW42" s="86"/>
      <c r="KEX42" s="86"/>
      <c r="KEY42" s="86"/>
      <c r="KEZ42" s="86"/>
      <c r="KFA42" s="86"/>
      <c r="KFB42" s="86"/>
      <c r="KFC42" s="86"/>
      <c r="KFD42" s="86"/>
      <c r="KFE42" s="86"/>
      <c r="KFF42" s="86"/>
      <c r="KFG42" s="86"/>
      <c r="KFH42" s="86"/>
      <c r="KFI42" s="86"/>
      <c r="KFJ42" s="86"/>
      <c r="KFK42" s="86"/>
      <c r="KFL42" s="86"/>
      <c r="KFM42" s="86"/>
      <c r="KFN42" s="86"/>
      <c r="KFO42" s="86"/>
      <c r="KFP42" s="86"/>
      <c r="KFQ42" s="86"/>
      <c r="KFR42" s="86"/>
      <c r="KFS42" s="86"/>
      <c r="KFT42" s="86"/>
      <c r="KFU42" s="86"/>
      <c r="KFV42" s="86"/>
      <c r="KFW42" s="86"/>
      <c r="KFX42" s="86"/>
      <c r="KFY42" s="86"/>
      <c r="KFZ42" s="86"/>
      <c r="KGA42" s="86"/>
      <c r="KGB42" s="86"/>
      <c r="KGC42" s="86"/>
      <c r="KGD42" s="86"/>
      <c r="KGE42" s="86"/>
      <c r="KGF42" s="86"/>
      <c r="KGG42" s="86"/>
      <c r="KGH42" s="86"/>
      <c r="KGI42" s="86"/>
      <c r="KGJ42" s="86"/>
      <c r="KGK42" s="86"/>
      <c r="KGL42" s="86"/>
      <c r="KGM42" s="86"/>
      <c r="KGN42" s="86"/>
      <c r="KGO42" s="86"/>
      <c r="KGP42" s="86"/>
      <c r="KGQ42" s="86"/>
      <c r="KGR42" s="86"/>
      <c r="KGS42" s="86"/>
      <c r="KGT42" s="86"/>
      <c r="KGU42" s="86"/>
      <c r="KGV42" s="86"/>
      <c r="KGW42" s="86"/>
      <c r="KGX42" s="86"/>
      <c r="KGY42" s="86"/>
      <c r="KGZ42" s="86"/>
      <c r="KHA42" s="86"/>
      <c r="KHB42" s="86"/>
      <c r="KHC42" s="86"/>
      <c r="KHD42" s="86"/>
      <c r="KHE42" s="86"/>
      <c r="KHF42" s="86"/>
      <c r="KHG42" s="86"/>
      <c r="KHH42" s="86"/>
      <c r="KHI42" s="86"/>
      <c r="KHJ42" s="86"/>
      <c r="KHK42" s="86"/>
      <c r="KHL42" s="86"/>
      <c r="KHM42" s="86"/>
      <c r="KHN42" s="86"/>
      <c r="KHO42" s="86"/>
      <c r="KHP42" s="86"/>
      <c r="KHQ42" s="86"/>
      <c r="KHR42" s="86"/>
      <c r="KHS42" s="86"/>
      <c r="KHT42" s="86"/>
      <c r="KHU42" s="86"/>
      <c r="KHV42" s="86"/>
      <c r="KHW42" s="86"/>
      <c r="KHX42" s="86"/>
      <c r="KHY42" s="86"/>
      <c r="KHZ42" s="86"/>
      <c r="KIA42" s="86"/>
      <c r="KIB42" s="86"/>
      <c r="KIC42" s="86"/>
      <c r="KID42" s="86"/>
      <c r="KIE42" s="86"/>
      <c r="KIF42" s="86"/>
      <c r="KIG42" s="86"/>
      <c r="KIH42" s="86"/>
      <c r="KII42" s="86"/>
      <c r="KIJ42" s="86"/>
      <c r="KIK42" s="86"/>
      <c r="KIL42" s="86"/>
      <c r="KIM42" s="86"/>
      <c r="KIT42" s="86"/>
      <c r="KIU42" s="86"/>
      <c r="KIV42" s="86"/>
      <c r="KIW42" s="86"/>
      <c r="KIX42" s="86"/>
      <c r="KIY42" s="86"/>
      <c r="KIZ42" s="86"/>
      <c r="KJA42" s="86"/>
      <c r="KJB42" s="86"/>
      <c r="KJC42" s="86"/>
      <c r="KJD42" s="86"/>
      <c r="KJE42" s="86"/>
      <c r="KJF42" s="86"/>
      <c r="KJG42" s="86"/>
      <c r="KJH42" s="86"/>
      <c r="KJI42" s="86"/>
      <c r="KJJ42" s="86"/>
      <c r="KJK42" s="86"/>
      <c r="KJL42" s="86"/>
      <c r="KJM42" s="86"/>
      <c r="KJN42" s="86"/>
      <c r="KJO42" s="86"/>
      <c r="KJP42" s="86"/>
      <c r="KJQ42" s="86"/>
      <c r="KJR42" s="86"/>
      <c r="KJS42" s="86"/>
      <c r="KJT42" s="86"/>
      <c r="KJU42" s="86"/>
      <c r="KJV42" s="86"/>
      <c r="KJW42" s="86"/>
      <c r="KJX42" s="86"/>
      <c r="KJY42" s="86"/>
      <c r="KJZ42" s="86"/>
      <c r="KKA42" s="86"/>
      <c r="KKB42" s="86"/>
      <c r="KKC42" s="86"/>
      <c r="KKD42" s="86"/>
      <c r="KKE42" s="86"/>
      <c r="KKF42" s="86"/>
      <c r="KKG42" s="86"/>
      <c r="KKH42" s="86"/>
      <c r="KKI42" s="86"/>
      <c r="KKJ42" s="86"/>
      <c r="KKK42" s="86"/>
      <c r="KKL42" s="86"/>
      <c r="KKM42" s="86"/>
      <c r="KKN42" s="86"/>
      <c r="KKO42" s="86"/>
      <c r="KKP42" s="86"/>
      <c r="KKQ42" s="86"/>
      <c r="KKR42" s="86"/>
      <c r="KKS42" s="86"/>
      <c r="KKT42" s="86"/>
      <c r="KKU42" s="86"/>
      <c r="KKV42" s="86"/>
      <c r="KKW42" s="86"/>
      <c r="KKX42" s="86"/>
      <c r="KKY42" s="86"/>
      <c r="KKZ42" s="86"/>
      <c r="KLA42" s="86"/>
      <c r="KLB42" s="86"/>
      <c r="KLC42" s="86"/>
      <c r="KLD42" s="86"/>
      <c r="KLE42" s="86"/>
      <c r="KLF42" s="86"/>
      <c r="KLG42" s="86"/>
      <c r="KLH42" s="86"/>
      <c r="KLI42" s="86"/>
      <c r="KLJ42" s="86"/>
      <c r="KLK42" s="86"/>
      <c r="KLL42" s="86"/>
      <c r="KLM42" s="86"/>
      <c r="KLN42" s="86"/>
      <c r="KLO42" s="86"/>
      <c r="KLP42" s="86"/>
      <c r="KLQ42" s="86"/>
      <c r="KLR42" s="86"/>
      <c r="KLS42" s="86"/>
      <c r="KLT42" s="86"/>
      <c r="KLU42" s="86"/>
      <c r="KLV42" s="86"/>
      <c r="KLW42" s="86"/>
      <c r="KLX42" s="86"/>
      <c r="KLY42" s="86"/>
      <c r="KLZ42" s="86"/>
      <c r="KMA42" s="86"/>
      <c r="KMB42" s="86"/>
      <c r="KMC42" s="86"/>
      <c r="KMD42" s="86"/>
      <c r="KME42" s="86"/>
      <c r="KMF42" s="86"/>
      <c r="KMG42" s="86"/>
      <c r="KMH42" s="86"/>
      <c r="KMI42" s="86"/>
      <c r="KMJ42" s="86"/>
      <c r="KMK42" s="86"/>
      <c r="KML42" s="86"/>
      <c r="KMM42" s="86"/>
      <c r="KMN42" s="86"/>
      <c r="KMO42" s="86"/>
      <c r="KMP42" s="86"/>
      <c r="KMQ42" s="86"/>
      <c r="KMR42" s="86"/>
      <c r="KMS42" s="86"/>
      <c r="KMT42" s="86"/>
      <c r="KMU42" s="86"/>
      <c r="KMV42" s="86"/>
      <c r="KMW42" s="86"/>
      <c r="KMX42" s="86"/>
      <c r="KMY42" s="86"/>
      <c r="KMZ42" s="86"/>
      <c r="KNA42" s="86"/>
      <c r="KNB42" s="86"/>
      <c r="KNC42" s="86"/>
      <c r="KND42" s="86"/>
      <c r="KNE42" s="86"/>
      <c r="KNF42" s="86"/>
      <c r="KNG42" s="86"/>
      <c r="KNH42" s="86"/>
      <c r="KNI42" s="86"/>
      <c r="KNJ42" s="86"/>
      <c r="KNK42" s="86"/>
      <c r="KNL42" s="86"/>
      <c r="KNM42" s="86"/>
      <c r="KNN42" s="86"/>
      <c r="KNO42" s="86"/>
      <c r="KNP42" s="86"/>
      <c r="KNQ42" s="86"/>
      <c r="KNR42" s="86"/>
      <c r="KNS42" s="86"/>
      <c r="KNT42" s="86"/>
      <c r="KNU42" s="86"/>
      <c r="KNV42" s="86"/>
      <c r="KNW42" s="86"/>
      <c r="KNX42" s="86"/>
      <c r="KNY42" s="86"/>
      <c r="KNZ42" s="86"/>
      <c r="KOA42" s="86"/>
      <c r="KOB42" s="86"/>
      <c r="KOC42" s="86"/>
      <c r="KOD42" s="86"/>
      <c r="KOE42" s="86"/>
      <c r="KOF42" s="86"/>
      <c r="KOG42" s="86"/>
      <c r="KOH42" s="86"/>
      <c r="KOI42" s="86"/>
      <c r="KOJ42" s="86"/>
      <c r="KOK42" s="86"/>
      <c r="KOL42" s="86"/>
      <c r="KOM42" s="86"/>
      <c r="KON42" s="86"/>
      <c r="KOO42" s="86"/>
      <c r="KOP42" s="86"/>
      <c r="KOQ42" s="86"/>
      <c r="KOR42" s="86"/>
      <c r="KOS42" s="86"/>
      <c r="KOT42" s="86"/>
      <c r="KOU42" s="86"/>
      <c r="KOV42" s="86"/>
      <c r="KOW42" s="86"/>
      <c r="KOX42" s="86"/>
      <c r="KOY42" s="86"/>
      <c r="KOZ42" s="86"/>
      <c r="KPA42" s="86"/>
      <c r="KPB42" s="86"/>
      <c r="KPC42" s="86"/>
      <c r="KPD42" s="86"/>
      <c r="KPE42" s="86"/>
      <c r="KPF42" s="86"/>
      <c r="KPG42" s="86"/>
      <c r="KPH42" s="86"/>
      <c r="KPI42" s="86"/>
      <c r="KPJ42" s="86"/>
      <c r="KPK42" s="86"/>
      <c r="KPL42" s="86"/>
      <c r="KPM42" s="86"/>
      <c r="KPN42" s="86"/>
      <c r="KPO42" s="86"/>
      <c r="KPP42" s="86"/>
      <c r="KPQ42" s="86"/>
      <c r="KPR42" s="86"/>
      <c r="KPS42" s="86"/>
      <c r="KPT42" s="86"/>
      <c r="KPU42" s="86"/>
      <c r="KPV42" s="86"/>
      <c r="KPW42" s="86"/>
      <c r="KPX42" s="86"/>
      <c r="KPY42" s="86"/>
      <c r="KPZ42" s="86"/>
      <c r="KQA42" s="86"/>
      <c r="KQB42" s="86"/>
      <c r="KQC42" s="86"/>
      <c r="KQD42" s="86"/>
      <c r="KQE42" s="86"/>
      <c r="KQF42" s="86"/>
      <c r="KQG42" s="86"/>
      <c r="KQH42" s="86"/>
      <c r="KQI42" s="86"/>
      <c r="KQJ42" s="86"/>
      <c r="KQK42" s="86"/>
      <c r="KQL42" s="86"/>
      <c r="KQM42" s="86"/>
      <c r="KQN42" s="86"/>
      <c r="KQO42" s="86"/>
      <c r="KQP42" s="86"/>
      <c r="KQQ42" s="86"/>
      <c r="KQR42" s="86"/>
      <c r="KQS42" s="86"/>
      <c r="KQT42" s="86"/>
      <c r="KQU42" s="86"/>
      <c r="KQV42" s="86"/>
      <c r="KQW42" s="86"/>
      <c r="KQX42" s="86"/>
      <c r="KQY42" s="86"/>
      <c r="KQZ42" s="86"/>
      <c r="KRA42" s="86"/>
      <c r="KRB42" s="86"/>
      <c r="KRC42" s="86"/>
      <c r="KRD42" s="86"/>
      <c r="KRE42" s="86"/>
      <c r="KRF42" s="86"/>
      <c r="KRG42" s="86"/>
      <c r="KRH42" s="86"/>
      <c r="KRI42" s="86"/>
      <c r="KRJ42" s="86"/>
      <c r="KRK42" s="86"/>
      <c r="KRL42" s="86"/>
      <c r="KRM42" s="86"/>
      <c r="KRN42" s="86"/>
      <c r="KRO42" s="86"/>
      <c r="KRP42" s="86"/>
      <c r="KRQ42" s="86"/>
      <c r="KRR42" s="86"/>
      <c r="KRS42" s="86"/>
      <c r="KRT42" s="86"/>
      <c r="KRU42" s="86"/>
      <c r="KRV42" s="86"/>
      <c r="KRW42" s="86"/>
      <c r="KRX42" s="86"/>
      <c r="KRY42" s="86"/>
      <c r="KRZ42" s="86"/>
      <c r="KSA42" s="86"/>
      <c r="KSB42" s="86"/>
      <c r="KSC42" s="86"/>
      <c r="KSD42" s="86"/>
      <c r="KSE42" s="86"/>
      <c r="KSF42" s="86"/>
      <c r="KSG42" s="86"/>
      <c r="KSH42" s="86"/>
      <c r="KSI42" s="86"/>
      <c r="KSP42" s="86"/>
      <c r="KSQ42" s="86"/>
      <c r="KSR42" s="86"/>
      <c r="KSS42" s="86"/>
      <c r="KST42" s="86"/>
      <c r="KSU42" s="86"/>
      <c r="KSV42" s="86"/>
      <c r="KSW42" s="86"/>
      <c r="KSX42" s="86"/>
      <c r="KSY42" s="86"/>
      <c r="KSZ42" s="86"/>
      <c r="KTA42" s="86"/>
      <c r="KTB42" s="86"/>
      <c r="KTC42" s="86"/>
      <c r="KTD42" s="86"/>
      <c r="KTE42" s="86"/>
      <c r="KTF42" s="86"/>
      <c r="KTG42" s="86"/>
      <c r="KTH42" s="86"/>
      <c r="KTI42" s="86"/>
      <c r="KTJ42" s="86"/>
      <c r="KTK42" s="86"/>
      <c r="KTL42" s="86"/>
      <c r="KTM42" s="86"/>
      <c r="KTN42" s="86"/>
      <c r="KTO42" s="86"/>
      <c r="KTP42" s="86"/>
      <c r="KTQ42" s="86"/>
      <c r="KTR42" s="86"/>
      <c r="KTS42" s="86"/>
      <c r="KTT42" s="86"/>
      <c r="KTU42" s="86"/>
      <c r="KTV42" s="86"/>
      <c r="KTW42" s="86"/>
      <c r="KTX42" s="86"/>
      <c r="KTY42" s="86"/>
      <c r="KTZ42" s="86"/>
      <c r="KUA42" s="86"/>
      <c r="KUB42" s="86"/>
      <c r="KUC42" s="86"/>
      <c r="KUD42" s="86"/>
      <c r="KUE42" s="86"/>
      <c r="KUF42" s="86"/>
      <c r="KUG42" s="86"/>
      <c r="KUH42" s="86"/>
      <c r="KUI42" s="86"/>
      <c r="KUJ42" s="86"/>
      <c r="KUK42" s="86"/>
      <c r="KUL42" s="86"/>
      <c r="KUM42" s="86"/>
      <c r="KUN42" s="86"/>
      <c r="KUO42" s="86"/>
      <c r="KUP42" s="86"/>
      <c r="KUQ42" s="86"/>
      <c r="KUR42" s="86"/>
      <c r="KUS42" s="86"/>
      <c r="KUT42" s="86"/>
      <c r="KUU42" s="86"/>
      <c r="KUV42" s="86"/>
      <c r="KUW42" s="86"/>
      <c r="KUX42" s="86"/>
      <c r="KUY42" s="86"/>
      <c r="KUZ42" s="86"/>
      <c r="KVA42" s="86"/>
      <c r="KVB42" s="86"/>
      <c r="KVC42" s="86"/>
      <c r="KVD42" s="86"/>
      <c r="KVE42" s="86"/>
      <c r="KVF42" s="86"/>
      <c r="KVG42" s="86"/>
      <c r="KVH42" s="86"/>
      <c r="KVI42" s="86"/>
      <c r="KVJ42" s="86"/>
      <c r="KVK42" s="86"/>
      <c r="KVL42" s="86"/>
      <c r="KVM42" s="86"/>
      <c r="KVN42" s="86"/>
      <c r="KVO42" s="86"/>
      <c r="KVP42" s="86"/>
      <c r="KVQ42" s="86"/>
      <c r="KVR42" s="86"/>
      <c r="KVS42" s="86"/>
      <c r="KVT42" s="86"/>
      <c r="KVU42" s="86"/>
      <c r="KVV42" s="86"/>
      <c r="KVW42" s="86"/>
      <c r="KVX42" s="86"/>
      <c r="KVY42" s="86"/>
      <c r="KVZ42" s="86"/>
      <c r="KWA42" s="86"/>
      <c r="KWB42" s="86"/>
      <c r="KWC42" s="86"/>
      <c r="KWD42" s="86"/>
      <c r="KWE42" s="86"/>
      <c r="KWF42" s="86"/>
      <c r="KWG42" s="86"/>
      <c r="KWH42" s="86"/>
      <c r="KWI42" s="86"/>
      <c r="KWJ42" s="86"/>
      <c r="KWK42" s="86"/>
      <c r="KWL42" s="86"/>
      <c r="KWM42" s="86"/>
      <c r="KWN42" s="86"/>
      <c r="KWO42" s="86"/>
      <c r="KWP42" s="86"/>
      <c r="KWQ42" s="86"/>
      <c r="KWR42" s="86"/>
      <c r="KWS42" s="86"/>
      <c r="KWT42" s="86"/>
      <c r="KWU42" s="86"/>
      <c r="KWV42" s="86"/>
      <c r="KWW42" s="86"/>
      <c r="KWX42" s="86"/>
      <c r="KWY42" s="86"/>
      <c r="KWZ42" s="86"/>
      <c r="KXA42" s="86"/>
      <c r="KXB42" s="86"/>
      <c r="KXC42" s="86"/>
      <c r="KXD42" s="86"/>
      <c r="KXE42" s="86"/>
      <c r="KXF42" s="86"/>
      <c r="KXG42" s="86"/>
      <c r="KXH42" s="86"/>
      <c r="KXI42" s="86"/>
      <c r="KXJ42" s="86"/>
      <c r="KXK42" s="86"/>
      <c r="KXL42" s="86"/>
      <c r="KXM42" s="86"/>
      <c r="KXN42" s="86"/>
      <c r="KXO42" s="86"/>
      <c r="KXP42" s="86"/>
      <c r="KXQ42" s="86"/>
      <c r="KXR42" s="86"/>
      <c r="KXS42" s="86"/>
      <c r="KXT42" s="86"/>
      <c r="KXU42" s="86"/>
      <c r="KXV42" s="86"/>
      <c r="KXW42" s="86"/>
      <c r="KXX42" s="86"/>
      <c r="KXY42" s="86"/>
      <c r="KXZ42" s="86"/>
      <c r="KYA42" s="86"/>
      <c r="KYB42" s="86"/>
      <c r="KYC42" s="86"/>
      <c r="KYD42" s="86"/>
      <c r="KYE42" s="86"/>
      <c r="KYF42" s="86"/>
      <c r="KYG42" s="86"/>
      <c r="KYH42" s="86"/>
      <c r="KYI42" s="86"/>
      <c r="KYJ42" s="86"/>
      <c r="KYK42" s="86"/>
      <c r="KYL42" s="86"/>
      <c r="KYM42" s="86"/>
      <c r="KYN42" s="86"/>
      <c r="KYO42" s="86"/>
      <c r="KYP42" s="86"/>
      <c r="KYQ42" s="86"/>
      <c r="KYR42" s="86"/>
      <c r="KYS42" s="86"/>
      <c r="KYT42" s="86"/>
      <c r="KYU42" s="86"/>
      <c r="KYV42" s="86"/>
      <c r="KYW42" s="86"/>
      <c r="KYX42" s="86"/>
      <c r="KYY42" s="86"/>
      <c r="KYZ42" s="86"/>
      <c r="KZA42" s="86"/>
      <c r="KZB42" s="86"/>
      <c r="KZC42" s="86"/>
      <c r="KZD42" s="86"/>
      <c r="KZE42" s="86"/>
      <c r="KZF42" s="86"/>
      <c r="KZG42" s="86"/>
      <c r="KZH42" s="86"/>
      <c r="KZI42" s="86"/>
      <c r="KZJ42" s="86"/>
      <c r="KZK42" s="86"/>
      <c r="KZL42" s="86"/>
      <c r="KZM42" s="86"/>
      <c r="KZN42" s="86"/>
      <c r="KZO42" s="86"/>
      <c r="KZP42" s="86"/>
      <c r="KZQ42" s="86"/>
      <c r="KZR42" s="86"/>
      <c r="KZS42" s="86"/>
      <c r="KZT42" s="86"/>
      <c r="KZU42" s="86"/>
      <c r="KZV42" s="86"/>
      <c r="KZW42" s="86"/>
      <c r="KZX42" s="86"/>
      <c r="KZY42" s="86"/>
      <c r="KZZ42" s="86"/>
      <c r="LAA42" s="86"/>
      <c r="LAB42" s="86"/>
      <c r="LAC42" s="86"/>
      <c r="LAD42" s="86"/>
      <c r="LAE42" s="86"/>
      <c r="LAF42" s="86"/>
      <c r="LAG42" s="86"/>
      <c r="LAH42" s="86"/>
      <c r="LAI42" s="86"/>
      <c r="LAJ42" s="86"/>
      <c r="LAK42" s="86"/>
      <c r="LAL42" s="86"/>
      <c r="LAM42" s="86"/>
      <c r="LAN42" s="86"/>
      <c r="LAO42" s="86"/>
      <c r="LAP42" s="86"/>
      <c r="LAQ42" s="86"/>
      <c r="LAR42" s="86"/>
      <c r="LAS42" s="86"/>
      <c r="LAT42" s="86"/>
      <c r="LAU42" s="86"/>
      <c r="LAV42" s="86"/>
      <c r="LAW42" s="86"/>
      <c r="LAX42" s="86"/>
      <c r="LAY42" s="86"/>
      <c r="LAZ42" s="86"/>
      <c r="LBA42" s="86"/>
      <c r="LBB42" s="86"/>
      <c r="LBC42" s="86"/>
      <c r="LBD42" s="86"/>
      <c r="LBE42" s="86"/>
      <c r="LBF42" s="86"/>
      <c r="LBG42" s="86"/>
      <c r="LBH42" s="86"/>
      <c r="LBI42" s="86"/>
      <c r="LBJ42" s="86"/>
      <c r="LBK42" s="86"/>
      <c r="LBL42" s="86"/>
      <c r="LBM42" s="86"/>
      <c r="LBN42" s="86"/>
      <c r="LBO42" s="86"/>
      <c r="LBP42" s="86"/>
      <c r="LBQ42" s="86"/>
      <c r="LBR42" s="86"/>
      <c r="LBS42" s="86"/>
      <c r="LBT42" s="86"/>
      <c r="LBU42" s="86"/>
      <c r="LBV42" s="86"/>
      <c r="LBW42" s="86"/>
      <c r="LBX42" s="86"/>
      <c r="LBY42" s="86"/>
      <c r="LBZ42" s="86"/>
      <c r="LCA42" s="86"/>
      <c r="LCB42" s="86"/>
      <c r="LCC42" s="86"/>
      <c r="LCD42" s="86"/>
      <c r="LCE42" s="86"/>
      <c r="LCL42" s="86"/>
      <c r="LCM42" s="86"/>
      <c r="LCN42" s="86"/>
      <c r="LCO42" s="86"/>
      <c r="LCP42" s="86"/>
      <c r="LCQ42" s="86"/>
      <c r="LCR42" s="86"/>
      <c r="LCS42" s="86"/>
      <c r="LCT42" s="86"/>
      <c r="LCU42" s="86"/>
      <c r="LCV42" s="86"/>
      <c r="LCW42" s="86"/>
      <c r="LCX42" s="86"/>
      <c r="LCY42" s="86"/>
      <c r="LCZ42" s="86"/>
      <c r="LDA42" s="86"/>
      <c r="LDB42" s="86"/>
      <c r="LDC42" s="86"/>
      <c r="LDD42" s="86"/>
      <c r="LDE42" s="86"/>
      <c r="LDF42" s="86"/>
      <c r="LDG42" s="86"/>
      <c r="LDH42" s="86"/>
      <c r="LDI42" s="86"/>
      <c r="LDJ42" s="86"/>
      <c r="LDK42" s="86"/>
      <c r="LDL42" s="86"/>
      <c r="LDM42" s="86"/>
      <c r="LDN42" s="86"/>
      <c r="LDO42" s="86"/>
      <c r="LDP42" s="86"/>
      <c r="LDQ42" s="86"/>
      <c r="LDR42" s="86"/>
      <c r="LDS42" s="86"/>
      <c r="LDT42" s="86"/>
      <c r="LDU42" s="86"/>
      <c r="LDV42" s="86"/>
      <c r="LDW42" s="86"/>
      <c r="LDX42" s="86"/>
      <c r="LDY42" s="86"/>
      <c r="LDZ42" s="86"/>
      <c r="LEA42" s="86"/>
      <c r="LEB42" s="86"/>
      <c r="LEC42" s="86"/>
      <c r="LED42" s="86"/>
      <c r="LEE42" s="86"/>
      <c r="LEF42" s="86"/>
      <c r="LEG42" s="86"/>
      <c r="LEH42" s="86"/>
      <c r="LEI42" s="86"/>
      <c r="LEJ42" s="86"/>
      <c r="LEK42" s="86"/>
      <c r="LEL42" s="86"/>
      <c r="LEM42" s="86"/>
      <c r="LEN42" s="86"/>
      <c r="LEO42" s="86"/>
      <c r="LEP42" s="86"/>
      <c r="LEQ42" s="86"/>
      <c r="LER42" s="86"/>
      <c r="LES42" s="86"/>
      <c r="LET42" s="86"/>
      <c r="LEU42" s="86"/>
      <c r="LEV42" s="86"/>
      <c r="LEW42" s="86"/>
      <c r="LEX42" s="86"/>
      <c r="LEY42" s="86"/>
      <c r="LEZ42" s="86"/>
      <c r="LFA42" s="86"/>
      <c r="LFB42" s="86"/>
      <c r="LFC42" s="86"/>
      <c r="LFD42" s="86"/>
      <c r="LFE42" s="86"/>
      <c r="LFF42" s="86"/>
      <c r="LFG42" s="86"/>
      <c r="LFH42" s="86"/>
      <c r="LFI42" s="86"/>
      <c r="LFJ42" s="86"/>
      <c r="LFK42" s="86"/>
      <c r="LFL42" s="86"/>
      <c r="LFM42" s="86"/>
      <c r="LFN42" s="86"/>
      <c r="LFO42" s="86"/>
      <c r="LFP42" s="86"/>
      <c r="LFQ42" s="86"/>
      <c r="LFR42" s="86"/>
      <c r="LFS42" s="86"/>
      <c r="LFT42" s="86"/>
      <c r="LFU42" s="86"/>
      <c r="LFV42" s="86"/>
      <c r="LFW42" s="86"/>
      <c r="LFX42" s="86"/>
      <c r="LFY42" s="86"/>
      <c r="LFZ42" s="86"/>
      <c r="LGA42" s="86"/>
      <c r="LGB42" s="86"/>
      <c r="LGC42" s="86"/>
      <c r="LGD42" s="86"/>
      <c r="LGE42" s="86"/>
      <c r="LGF42" s="86"/>
      <c r="LGG42" s="86"/>
      <c r="LGH42" s="86"/>
      <c r="LGI42" s="86"/>
      <c r="LGJ42" s="86"/>
      <c r="LGK42" s="86"/>
      <c r="LGL42" s="86"/>
      <c r="LGM42" s="86"/>
      <c r="LGN42" s="86"/>
      <c r="LGO42" s="86"/>
      <c r="LGP42" s="86"/>
      <c r="LGQ42" s="86"/>
      <c r="LGR42" s="86"/>
      <c r="LGS42" s="86"/>
      <c r="LGT42" s="86"/>
      <c r="LGU42" s="86"/>
      <c r="LGV42" s="86"/>
      <c r="LGW42" s="86"/>
      <c r="LGX42" s="86"/>
      <c r="LGY42" s="86"/>
      <c r="LGZ42" s="86"/>
      <c r="LHA42" s="86"/>
      <c r="LHB42" s="86"/>
      <c r="LHC42" s="86"/>
      <c r="LHD42" s="86"/>
      <c r="LHE42" s="86"/>
      <c r="LHF42" s="86"/>
      <c r="LHG42" s="86"/>
      <c r="LHH42" s="86"/>
      <c r="LHI42" s="86"/>
      <c r="LHJ42" s="86"/>
      <c r="LHK42" s="86"/>
      <c r="LHL42" s="86"/>
      <c r="LHM42" s="86"/>
      <c r="LHN42" s="86"/>
      <c r="LHO42" s="86"/>
      <c r="LHP42" s="86"/>
      <c r="LHQ42" s="86"/>
      <c r="LHR42" s="86"/>
      <c r="LHS42" s="86"/>
      <c r="LHT42" s="86"/>
      <c r="LHU42" s="86"/>
      <c r="LHV42" s="86"/>
      <c r="LHW42" s="86"/>
      <c r="LHX42" s="86"/>
      <c r="LHY42" s="86"/>
      <c r="LHZ42" s="86"/>
      <c r="LIA42" s="86"/>
      <c r="LIB42" s="86"/>
      <c r="LIC42" s="86"/>
      <c r="LID42" s="86"/>
      <c r="LIE42" s="86"/>
      <c r="LIF42" s="86"/>
      <c r="LIG42" s="86"/>
      <c r="LIH42" s="86"/>
      <c r="LII42" s="86"/>
      <c r="LIJ42" s="86"/>
      <c r="LIK42" s="86"/>
      <c r="LIL42" s="86"/>
      <c r="LIM42" s="86"/>
      <c r="LIN42" s="86"/>
      <c r="LIO42" s="86"/>
      <c r="LIP42" s="86"/>
      <c r="LIQ42" s="86"/>
      <c r="LIR42" s="86"/>
      <c r="LIS42" s="86"/>
      <c r="LIT42" s="86"/>
      <c r="LIU42" s="86"/>
      <c r="LIV42" s="86"/>
      <c r="LIW42" s="86"/>
      <c r="LIX42" s="86"/>
      <c r="LIY42" s="86"/>
      <c r="LIZ42" s="86"/>
      <c r="LJA42" s="86"/>
      <c r="LJB42" s="86"/>
      <c r="LJC42" s="86"/>
      <c r="LJD42" s="86"/>
      <c r="LJE42" s="86"/>
      <c r="LJF42" s="86"/>
      <c r="LJG42" s="86"/>
      <c r="LJH42" s="86"/>
      <c r="LJI42" s="86"/>
      <c r="LJJ42" s="86"/>
      <c r="LJK42" s="86"/>
      <c r="LJL42" s="86"/>
      <c r="LJM42" s="86"/>
      <c r="LJN42" s="86"/>
      <c r="LJO42" s="86"/>
      <c r="LJP42" s="86"/>
      <c r="LJQ42" s="86"/>
      <c r="LJR42" s="86"/>
      <c r="LJS42" s="86"/>
      <c r="LJT42" s="86"/>
      <c r="LJU42" s="86"/>
      <c r="LJV42" s="86"/>
      <c r="LJW42" s="86"/>
      <c r="LJX42" s="86"/>
      <c r="LJY42" s="86"/>
      <c r="LJZ42" s="86"/>
      <c r="LKA42" s="86"/>
      <c r="LKB42" s="86"/>
      <c r="LKC42" s="86"/>
      <c r="LKD42" s="86"/>
      <c r="LKE42" s="86"/>
      <c r="LKF42" s="86"/>
      <c r="LKG42" s="86"/>
      <c r="LKH42" s="86"/>
      <c r="LKI42" s="86"/>
      <c r="LKJ42" s="86"/>
      <c r="LKK42" s="86"/>
      <c r="LKL42" s="86"/>
      <c r="LKM42" s="86"/>
      <c r="LKN42" s="86"/>
      <c r="LKO42" s="86"/>
      <c r="LKP42" s="86"/>
      <c r="LKQ42" s="86"/>
      <c r="LKR42" s="86"/>
      <c r="LKS42" s="86"/>
      <c r="LKT42" s="86"/>
      <c r="LKU42" s="86"/>
      <c r="LKV42" s="86"/>
      <c r="LKW42" s="86"/>
      <c r="LKX42" s="86"/>
      <c r="LKY42" s="86"/>
      <c r="LKZ42" s="86"/>
      <c r="LLA42" s="86"/>
      <c r="LLB42" s="86"/>
      <c r="LLC42" s="86"/>
      <c r="LLD42" s="86"/>
      <c r="LLE42" s="86"/>
      <c r="LLF42" s="86"/>
      <c r="LLG42" s="86"/>
      <c r="LLH42" s="86"/>
      <c r="LLI42" s="86"/>
      <c r="LLJ42" s="86"/>
      <c r="LLK42" s="86"/>
      <c r="LLL42" s="86"/>
      <c r="LLM42" s="86"/>
      <c r="LLN42" s="86"/>
      <c r="LLO42" s="86"/>
      <c r="LLP42" s="86"/>
      <c r="LLQ42" s="86"/>
      <c r="LLR42" s="86"/>
      <c r="LLS42" s="86"/>
      <c r="LLT42" s="86"/>
      <c r="LLU42" s="86"/>
      <c r="LLV42" s="86"/>
      <c r="LLW42" s="86"/>
      <c r="LLX42" s="86"/>
      <c r="LLY42" s="86"/>
      <c r="LLZ42" s="86"/>
      <c r="LMA42" s="86"/>
      <c r="LMH42" s="86"/>
      <c r="LMI42" s="86"/>
      <c r="LMJ42" s="86"/>
      <c r="LMK42" s="86"/>
      <c r="LML42" s="86"/>
      <c r="LMM42" s="86"/>
      <c r="LMN42" s="86"/>
      <c r="LMO42" s="86"/>
      <c r="LMP42" s="86"/>
      <c r="LMQ42" s="86"/>
      <c r="LMR42" s="86"/>
      <c r="LMS42" s="86"/>
      <c r="LMT42" s="86"/>
      <c r="LMU42" s="86"/>
      <c r="LMV42" s="86"/>
      <c r="LMW42" s="86"/>
      <c r="LMX42" s="86"/>
      <c r="LMY42" s="86"/>
      <c r="LMZ42" s="86"/>
      <c r="LNA42" s="86"/>
      <c r="LNB42" s="86"/>
      <c r="LNC42" s="86"/>
      <c r="LND42" s="86"/>
      <c r="LNE42" s="86"/>
      <c r="LNF42" s="86"/>
      <c r="LNG42" s="86"/>
      <c r="LNH42" s="86"/>
      <c r="LNI42" s="86"/>
      <c r="LNJ42" s="86"/>
      <c r="LNK42" s="86"/>
      <c r="LNL42" s="86"/>
      <c r="LNM42" s="86"/>
      <c r="LNN42" s="86"/>
      <c r="LNO42" s="86"/>
      <c r="LNP42" s="86"/>
      <c r="LNQ42" s="86"/>
      <c r="LNR42" s="86"/>
      <c r="LNS42" s="86"/>
      <c r="LNT42" s="86"/>
      <c r="LNU42" s="86"/>
      <c r="LNV42" s="86"/>
      <c r="LNW42" s="86"/>
      <c r="LNX42" s="86"/>
      <c r="LNY42" s="86"/>
      <c r="LNZ42" s="86"/>
      <c r="LOA42" s="86"/>
      <c r="LOB42" s="86"/>
      <c r="LOC42" s="86"/>
      <c r="LOD42" s="86"/>
      <c r="LOE42" s="86"/>
      <c r="LOF42" s="86"/>
      <c r="LOG42" s="86"/>
      <c r="LOH42" s="86"/>
      <c r="LOI42" s="86"/>
      <c r="LOJ42" s="86"/>
      <c r="LOK42" s="86"/>
      <c r="LOL42" s="86"/>
      <c r="LOM42" s="86"/>
      <c r="LON42" s="86"/>
      <c r="LOO42" s="86"/>
      <c r="LOP42" s="86"/>
      <c r="LOQ42" s="86"/>
      <c r="LOR42" s="86"/>
      <c r="LOS42" s="86"/>
      <c r="LOT42" s="86"/>
      <c r="LOU42" s="86"/>
      <c r="LOV42" s="86"/>
      <c r="LOW42" s="86"/>
      <c r="LOX42" s="86"/>
      <c r="LOY42" s="86"/>
      <c r="LOZ42" s="86"/>
      <c r="LPA42" s="86"/>
      <c r="LPB42" s="86"/>
      <c r="LPC42" s="86"/>
      <c r="LPD42" s="86"/>
      <c r="LPE42" s="86"/>
      <c r="LPF42" s="86"/>
      <c r="LPG42" s="86"/>
      <c r="LPH42" s="86"/>
      <c r="LPI42" s="86"/>
      <c r="LPJ42" s="86"/>
      <c r="LPK42" s="86"/>
      <c r="LPL42" s="86"/>
      <c r="LPM42" s="86"/>
      <c r="LPN42" s="86"/>
      <c r="LPO42" s="86"/>
      <c r="LPP42" s="86"/>
      <c r="LPQ42" s="86"/>
      <c r="LPR42" s="86"/>
      <c r="LPS42" s="86"/>
      <c r="LPT42" s="86"/>
      <c r="LPU42" s="86"/>
      <c r="LPV42" s="86"/>
      <c r="LPW42" s="86"/>
      <c r="LPX42" s="86"/>
      <c r="LPY42" s="86"/>
      <c r="LPZ42" s="86"/>
      <c r="LQA42" s="86"/>
      <c r="LQB42" s="86"/>
      <c r="LQC42" s="86"/>
      <c r="LQD42" s="86"/>
      <c r="LQE42" s="86"/>
      <c r="LQF42" s="86"/>
      <c r="LQG42" s="86"/>
      <c r="LQH42" s="86"/>
      <c r="LQI42" s="86"/>
      <c r="LQJ42" s="86"/>
      <c r="LQK42" s="86"/>
      <c r="LQL42" s="86"/>
      <c r="LQM42" s="86"/>
      <c r="LQN42" s="86"/>
      <c r="LQO42" s="86"/>
      <c r="LQP42" s="86"/>
      <c r="LQQ42" s="86"/>
      <c r="LQR42" s="86"/>
      <c r="LQS42" s="86"/>
      <c r="LQT42" s="86"/>
      <c r="LQU42" s="86"/>
      <c r="LQV42" s="86"/>
      <c r="LQW42" s="86"/>
      <c r="LQX42" s="86"/>
      <c r="LQY42" s="86"/>
      <c r="LQZ42" s="86"/>
      <c r="LRA42" s="86"/>
      <c r="LRB42" s="86"/>
      <c r="LRC42" s="86"/>
      <c r="LRD42" s="86"/>
      <c r="LRE42" s="86"/>
      <c r="LRF42" s="86"/>
      <c r="LRG42" s="86"/>
      <c r="LRH42" s="86"/>
      <c r="LRI42" s="86"/>
      <c r="LRJ42" s="86"/>
      <c r="LRK42" s="86"/>
      <c r="LRL42" s="86"/>
      <c r="LRM42" s="86"/>
      <c r="LRN42" s="86"/>
      <c r="LRO42" s="86"/>
      <c r="LRP42" s="86"/>
      <c r="LRQ42" s="86"/>
      <c r="LRR42" s="86"/>
      <c r="LRS42" s="86"/>
      <c r="LRT42" s="86"/>
      <c r="LRU42" s="86"/>
      <c r="LRV42" s="86"/>
      <c r="LRW42" s="86"/>
      <c r="LRX42" s="86"/>
      <c r="LRY42" s="86"/>
      <c r="LRZ42" s="86"/>
      <c r="LSA42" s="86"/>
      <c r="LSB42" s="86"/>
      <c r="LSC42" s="86"/>
      <c r="LSD42" s="86"/>
      <c r="LSE42" s="86"/>
      <c r="LSF42" s="86"/>
      <c r="LSG42" s="86"/>
      <c r="LSH42" s="86"/>
      <c r="LSI42" s="86"/>
      <c r="LSJ42" s="86"/>
      <c r="LSK42" s="86"/>
      <c r="LSL42" s="86"/>
      <c r="LSM42" s="86"/>
      <c r="LSN42" s="86"/>
      <c r="LSO42" s="86"/>
      <c r="LSP42" s="86"/>
      <c r="LSQ42" s="86"/>
      <c r="LSR42" s="86"/>
      <c r="LSS42" s="86"/>
      <c r="LST42" s="86"/>
      <c r="LSU42" s="86"/>
      <c r="LSV42" s="86"/>
      <c r="LSW42" s="86"/>
      <c r="LSX42" s="86"/>
      <c r="LSY42" s="86"/>
      <c r="LSZ42" s="86"/>
      <c r="LTA42" s="86"/>
      <c r="LTB42" s="86"/>
      <c r="LTC42" s="86"/>
      <c r="LTD42" s="86"/>
      <c r="LTE42" s="86"/>
      <c r="LTF42" s="86"/>
      <c r="LTG42" s="86"/>
      <c r="LTH42" s="86"/>
      <c r="LTI42" s="86"/>
      <c r="LTJ42" s="86"/>
      <c r="LTK42" s="86"/>
      <c r="LTL42" s="86"/>
      <c r="LTM42" s="86"/>
      <c r="LTN42" s="86"/>
      <c r="LTO42" s="86"/>
      <c r="LTP42" s="86"/>
      <c r="LTQ42" s="86"/>
      <c r="LTR42" s="86"/>
      <c r="LTS42" s="86"/>
      <c r="LTT42" s="86"/>
      <c r="LTU42" s="86"/>
      <c r="LTV42" s="86"/>
      <c r="LTW42" s="86"/>
      <c r="LTX42" s="86"/>
      <c r="LTY42" s="86"/>
      <c r="LTZ42" s="86"/>
      <c r="LUA42" s="86"/>
      <c r="LUB42" s="86"/>
      <c r="LUC42" s="86"/>
      <c r="LUD42" s="86"/>
      <c r="LUE42" s="86"/>
      <c r="LUF42" s="86"/>
      <c r="LUG42" s="86"/>
      <c r="LUH42" s="86"/>
      <c r="LUI42" s="86"/>
      <c r="LUJ42" s="86"/>
      <c r="LUK42" s="86"/>
      <c r="LUL42" s="86"/>
      <c r="LUM42" s="86"/>
      <c r="LUN42" s="86"/>
      <c r="LUO42" s="86"/>
      <c r="LUP42" s="86"/>
      <c r="LUQ42" s="86"/>
      <c r="LUR42" s="86"/>
      <c r="LUS42" s="86"/>
      <c r="LUT42" s="86"/>
      <c r="LUU42" s="86"/>
      <c r="LUV42" s="86"/>
      <c r="LUW42" s="86"/>
      <c r="LUX42" s="86"/>
      <c r="LUY42" s="86"/>
      <c r="LUZ42" s="86"/>
      <c r="LVA42" s="86"/>
      <c r="LVB42" s="86"/>
      <c r="LVC42" s="86"/>
      <c r="LVD42" s="86"/>
      <c r="LVE42" s="86"/>
      <c r="LVF42" s="86"/>
      <c r="LVG42" s="86"/>
      <c r="LVH42" s="86"/>
      <c r="LVI42" s="86"/>
      <c r="LVJ42" s="86"/>
      <c r="LVK42" s="86"/>
      <c r="LVL42" s="86"/>
      <c r="LVM42" s="86"/>
      <c r="LVN42" s="86"/>
      <c r="LVO42" s="86"/>
      <c r="LVP42" s="86"/>
      <c r="LVQ42" s="86"/>
      <c r="LVR42" s="86"/>
      <c r="LVS42" s="86"/>
      <c r="LVT42" s="86"/>
      <c r="LVU42" s="86"/>
      <c r="LVV42" s="86"/>
      <c r="LVW42" s="86"/>
      <c r="LWD42" s="86"/>
      <c r="LWE42" s="86"/>
      <c r="LWF42" s="86"/>
      <c r="LWG42" s="86"/>
      <c r="LWH42" s="86"/>
      <c r="LWI42" s="86"/>
      <c r="LWJ42" s="86"/>
      <c r="LWK42" s="86"/>
      <c r="LWL42" s="86"/>
      <c r="LWM42" s="86"/>
      <c r="LWN42" s="86"/>
      <c r="LWO42" s="86"/>
      <c r="LWP42" s="86"/>
      <c r="LWQ42" s="86"/>
      <c r="LWR42" s="86"/>
      <c r="LWS42" s="86"/>
      <c r="LWT42" s="86"/>
      <c r="LWU42" s="86"/>
      <c r="LWV42" s="86"/>
      <c r="LWW42" s="86"/>
      <c r="LWX42" s="86"/>
      <c r="LWY42" s="86"/>
      <c r="LWZ42" s="86"/>
      <c r="LXA42" s="86"/>
      <c r="LXB42" s="86"/>
      <c r="LXC42" s="86"/>
      <c r="LXD42" s="86"/>
      <c r="LXE42" s="86"/>
      <c r="LXF42" s="86"/>
      <c r="LXG42" s="86"/>
      <c r="LXH42" s="86"/>
      <c r="LXI42" s="86"/>
      <c r="LXJ42" s="86"/>
      <c r="LXK42" s="86"/>
      <c r="LXL42" s="86"/>
      <c r="LXM42" s="86"/>
      <c r="LXN42" s="86"/>
      <c r="LXO42" s="86"/>
      <c r="LXP42" s="86"/>
      <c r="LXQ42" s="86"/>
      <c r="LXR42" s="86"/>
      <c r="LXS42" s="86"/>
      <c r="LXT42" s="86"/>
      <c r="LXU42" s="86"/>
      <c r="LXV42" s="86"/>
      <c r="LXW42" s="86"/>
      <c r="LXX42" s="86"/>
      <c r="LXY42" s="86"/>
      <c r="LXZ42" s="86"/>
      <c r="LYA42" s="86"/>
      <c r="LYB42" s="86"/>
      <c r="LYC42" s="86"/>
      <c r="LYD42" s="86"/>
      <c r="LYE42" s="86"/>
      <c r="LYF42" s="86"/>
      <c r="LYG42" s="86"/>
      <c r="LYH42" s="86"/>
      <c r="LYI42" s="86"/>
      <c r="LYJ42" s="86"/>
      <c r="LYK42" s="86"/>
      <c r="LYL42" s="86"/>
      <c r="LYM42" s="86"/>
      <c r="LYN42" s="86"/>
      <c r="LYO42" s="86"/>
      <c r="LYP42" s="86"/>
      <c r="LYQ42" s="86"/>
      <c r="LYR42" s="86"/>
      <c r="LYS42" s="86"/>
      <c r="LYT42" s="86"/>
      <c r="LYU42" s="86"/>
      <c r="LYV42" s="86"/>
      <c r="LYW42" s="86"/>
      <c r="LYX42" s="86"/>
      <c r="LYY42" s="86"/>
      <c r="LYZ42" s="86"/>
      <c r="LZA42" s="86"/>
      <c r="LZB42" s="86"/>
      <c r="LZC42" s="86"/>
      <c r="LZD42" s="86"/>
      <c r="LZE42" s="86"/>
      <c r="LZF42" s="86"/>
      <c r="LZG42" s="86"/>
      <c r="LZH42" s="86"/>
      <c r="LZI42" s="86"/>
      <c r="LZJ42" s="86"/>
      <c r="LZK42" s="86"/>
      <c r="LZL42" s="86"/>
      <c r="LZM42" s="86"/>
      <c r="LZN42" s="86"/>
      <c r="LZO42" s="86"/>
      <c r="LZP42" s="86"/>
      <c r="LZQ42" s="86"/>
      <c r="LZR42" s="86"/>
      <c r="LZS42" s="86"/>
      <c r="LZT42" s="86"/>
      <c r="LZU42" s="86"/>
      <c r="LZV42" s="86"/>
      <c r="LZW42" s="86"/>
      <c r="LZX42" s="86"/>
      <c r="LZY42" s="86"/>
      <c r="LZZ42" s="86"/>
      <c r="MAA42" s="86"/>
      <c r="MAB42" s="86"/>
      <c r="MAC42" s="86"/>
      <c r="MAD42" s="86"/>
      <c r="MAE42" s="86"/>
      <c r="MAF42" s="86"/>
      <c r="MAG42" s="86"/>
      <c r="MAH42" s="86"/>
      <c r="MAI42" s="86"/>
      <c r="MAJ42" s="86"/>
      <c r="MAK42" s="86"/>
      <c r="MAL42" s="86"/>
      <c r="MAM42" s="86"/>
      <c r="MAN42" s="86"/>
      <c r="MAO42" s="86"/>
      <c r="MAP42" s="86"/>
      <c r="MAQ42" s="86"/>
      <c r="MAR42" s="86"/>
      <c r="MAS42" s="86"/>
      <c r="MAT42" s="86"/>
      <c r="MAU42" s="86"/>
      <c r="MAV42" s="86"/>
      <c r="MAW42" s="86"/>
      <c r="MAX42" s="86"/>
      <c r="MAY42" s="86"/>
      <c r="MAZ42" s="86"/>
      <c r="MBA42" s="86"/>
      <c r="MBB42" s="86"/>
      <c r="MBC42" s="86"/>
      <c r="MBD42" s="86"/>
      <c r="MBE42" s="86"/>
      <c r="MBF42" s="86"/>
      <c r="MBG42" s="86"/>
      <c r="MBH42" s="86"/>
      <c r="MBI42" s="86"/>
      <c r="MBJ42" s="86"/>
      <c r="MBK42" s="86"/>
      <c r="MBL42" s="86"/>
      <c r="MBM42" s="86"/>
      <c r="MBN42" s="86"/>
      <c r="MBO42" s="86"/>
      <c r="MBP42" s="86"/>
      <c r="MBQ42" s="86"/>
      <c r="MBR42" s="86"/>
      <c r="MBS42" s="86"/>
      <c r="MBT42" s="86"/>
      <c r="MBU42" s="86"/>
      <c r="MBV42" s="86"/>
      <c r="MBW42" s="86"/>
      <c r="MBX42" s="86"/>
      <c r="MBY42" s="86"/>
      <c r="MBZ42" s="86"/>
      <c r="MCA42" s="86"/>
      <c r="MCB42" s="86"/>
      <c r="MCC42" s="86"/>
      <c r="MCD42" s="86"/>
      <c r="MCE42" s="86"/>
      <c r="MCF42" s="86"/>
      <c r="MCG42" s="86"/>
      <c r="MCH42" s="86"/>
      <c r="MCI42" s="86"/>
      <c r="MCJ42" s="86"/>
      <c r="MCK42" s="86"/>
      <c r="MCL42" s="86"/>
      <c r="MCM42" s="86"/>
      <c r="MCN42" s="86"/>
      <c r="MCO42" s="86"/>
      <c r="MCP42" s="86"/>
      <c r="MCQ42" s="86"/>
      <c r="MCR42" s="86"/>
      <c r="MCS42" s="86"/>
      <c r="MCT42" s="86"/>
      <c r="MCU42" s="86"/>
      <c r="MCV42" s="86"/>
      <c r="MCW42" s="86"/>
      <c r="MCX42" s="86"/>
      <c r="MCY42" s="86"/>
      <c r="MCZ42" s="86"/>
      <c r="MDA42" s="86"/>
      <c r="MDB42" s="86"/>
      <c r="MDC42" s="86"/>
      <c r="MDD42" s="86"/>
      <c r="MDE42" s="86"/>
      <c r="MDF42" s="86"/>
      <c r="MDG42" s="86"/>
      <c r="MDH42" s="86"/>
      <c r="MDI42" s="86"/>
      <c r="MDJ42" s="86"/>
      <c r="MDK42" s="86"/>
      <c r="MDL42" s="86"/>
      <c r="MDM42" s="86"/>
      <c r="MDN42" s="86"/>
      <c r="MDO42" s="86"/>
      <c r="MDP42" s="86"/>
      <c r="MDQ42" s="86"/>
      <c r="MDR42" s="86"/>
      <c r="MDS42" s="86"/>
      <c r="MDT42" s="86"/>
      <c r="MDU42" s="86"/>
      <c r="MDV42" s="86"/>
      <c r="MDW42" s="86"/>
      <c r="MDX42" s="86"/>
      <c r="MDY42" s="86"/>
      <c r="MDZ42" s="86"/>
      <c r="MEA42" s="86"/>
      <c r="MEB42" s="86"/>
      <c r="MEC42" s="86"/>
      <c r="MED42" s="86"/>
      <c r="MEE42" s="86"/>
      <c r="MEF42" s="86"/>
      <c r="MEG42" s="86"/>
      <c r="MEH42" s="86"/>
      <c r="MEI42" s="86"/>
      <c r="MEJ42" s="86"/>
      <c r="MEK42" s="86"/>
      <c r="MEL42" s="86"/>
      <c r="MEM42" s="86"/>
      <c r="MEN42" s="86"/>
      <c r="MEO42" s="86"/>
      <c r="MEP42" s="86"/>
      <c r="MEQ42" s="86"/>
      <c r="MER42" s="86"/>
      <c r="MES42" s="86"/>
      <c r="MET42" s="86"/>
      <c r="MEU42" s="86"/>
      <c r="MEV42" s="86"/>
      <c r="MEW42" s="86"/>
      <c r="MEX42" s="86"/>
      <c r="MEY42" s="86"/>
      <c r="MEZ42" s="86"/>
      <c r="MFA42" s="86"/>
      <c r="MFB42" s="86"/>
      <c r="MFC42" s="86"/>
      <c r="MFD42" s="86"/>
      <c r="MFE42" s="86"/>
      <c r="MFF42" s="86"/>
      <c r="MFG42" s="86"/>
      <c r="MFH42" s="86"/>
      <c r="MFI42" s="86"/>
      <c r="MFJ42" s="86"/>
      <c r="MFK42" s="86"/>
      <c r="MFL42" s="86"/>
      <c r="MFM42" s="86"/>
      <c r="MFN42" s="86"/>
      <c r="MFO42" s="86"/>
      <c r="MFP42" s="86"/>
      <c r="MFQ42" s="86"/>
      <c r="MFR42" s="86"/>
      <c r="MFS42" s="86"/>
      <c r="MFZ42" s="86"/>
      <c r="MGA42" s="86"/>
      <c r="MGB42" s="86"/>
      <c r="MGC42" s="86"/>
      <c r="MGD42" s="86"/>
      <c r="MGE42" s="86"/>
      <c r="MGF42" s="86"/>
      <c r="MGG42" s="86"/>
      <c r="MGH42" s="86"/>
      <c r="MGI42" s="86"/>
      <c r="MGJ42" s="86"/>
      <c r="MGK42" s="86"/>
      <c r="MGL42" s="86"/>
      <c r="MGM42" s="86"/>
      <c r="MGN42" s="86"/>
      <c r="MGO42" s="86"/>
      <c r="MGP42" s="86"/>
      <c r="MGQ42" s="86"/>
      <c r="MGR42" s="86"/>
      <c r="MGS42" s="86"/>
      <c r="MGT42" s="86"/>
      <c r="MGU42" s="86"/>
      <c r="MGV42" s="86"/>
      <c r="MGW42" s="86"/>
      <c r="MGX42" s="86"/>
      <c r="MGY42" s="86"/>
      <c r="MGZ42" s="86"/>
      <c r="MHA42" s="86"/>
      <c r="MHB42" s="86"/>
      <c r="MHC42" s="86"/>
      <c r="MHD42" s="86"/>
      <c r="MHE42" s="86"/>
      <c r="MHF42" s="86"/>
      <c r="MHG42" s="86"/>
      <c r="MHH42" s="86"/>
      <c r="MHI42" s="86"/>
      <c r="MHJ42" s="86"/>
      <c r="MHK42" s="86"/>
      <c r="MHL42" s="86"/>
      <c r="MHM42" s="86"/>
      <c r="MHN42" s="86"/>
      <c r="MHO42" s="86"/>
      <c r="MHP42" s="86"/>
      <c r="MHQ42" s="86"/>
      <c r="MHR42" s="86"/>
      <c r="MHS42" s="86"/>
      <c r="MHT42" s="86"/>
      <c r="MHU42" s="86"/>
      <c r="MHV42" s="86"/>
      <c r="MHW42" s="86"/>
      <c r="MHX42" s="86"/>
      <c r="MHY42" s="86"/>
      <c r="MHZ42" s="86"/>
      <c r="MIA42" s="86"/>
      <c r="MIB42" s="86"/>
      <c r="MIC42" s="86"/>
      <c r="MID42" s="86"/>
      <c r="MIE42" s="86"/>
      <c r="MIF42" s="86"/>
      <c r="MIG42" s="86"/>
      <c r="MIH42" s="86"/>
      <c r="MII42" s="86"/>
      <c r="MIJ42" s="86"/>
      <c r="MIK42" s="86"/>
      <c r="MIL42" s="86"/>
      <c r="MIM42" s="86"/>
      <c r="MIN42" s="86"/>
      <c r="MIO42" s="86"/>
      <c r="MIP42" s="86"/>
      <c r="MIQ42" s="86"/>
      <c r="MIR42" s="86"/>
      <c r="MIS42" s="86"/>
      <c r="MIT42" s="86"/>
      <c r="MIU42" s="86"/>
      <c r="MIV42" s="86"/>
      <c r="MIW42" s="86"/>
      <c r="MIX42" s="86"/>
      <c r="MIY42" s="86"/>
      <c r="MIZ42" s="86"/>
      <c r="MJA42" s="86"/>
      <c r="MJB42" s="86"/>
      <c r="MJC42" s="86"/>
      <c r="MJD42" s="86"/>
      <c r="MJE42" s="86"/>
      <c r="MJF42" s="86"/>
      <c r="MJG42" s="86"/>
      <c r="MJH42" s="86"/>
      <c r="MJI42" s="86"/>
      <c r="MJJ42" s="86"/>
      <c r="MJK42" s="86"/>
      <c r="MJL42" s="86"/>
      <c r="MJM42" s="86"/>
      <c r="MJN42" s="86"/>
      <c r="MJO42" s="86"/>
      <c r="MJP42" s="86"/>
      <c r="MJQ42" s="86"/>
      <c r="MJR42" s="86"/>
      <c r="MJS42" s="86"/>
      <c r="MJT42" s="86"/>
      <c r="MJU42" s="86"/>
      <c r="MJV42" s="86"/>
      <c r="MJW42" s="86"/>
      <c r="MJX42" s="86"/>
      <c r="MJY42" s="86"/>
      <c r="MJZ42" s="86"/>
      <c r="MKA42" s="86"/>
      <c r="MKB42" s="86"/>
      <c r="MKC42" s="86"/>
      <c r="MKD42" s="86"/>
      <c r="MKE42" s="86"/>
      <c r="MKF42" s="86"/>
      <c r="MKG42" s="86"/>
      <c r="MKH42" s="86"/>
      <c r="MKI42" s="86"/>
      <c r="MKJ42" s="86"/>
      <c r="MKK42" s="86"/>
      <c r="MKL42" s="86"/>
      <c r="MKM42" s="86"/>
      <c r="MKN42" s="86"/>
      <c r="MKO42" s="86"/>
      <c r="MKP42" s="86"/>
      <c r="MKQ42" s="86"/>
      <c r="MKR42" s="86"/>
      <c r="MKS42" s="86"/>
      <c r="MKT42" s="86"/>
      <c r="MKU42" s="86"/>
      <c r="MKV42" s="86"/>
      <c r="MKW42" s="86"/>
      <c r="MKX42" s="86"/>
      <c r="MKY42" s="86"/>
      <c r="MKZ42" s="86"/>
      <c r="MLA42" s="86"/>
      <c r="MLB42" s="86"/>
      <c r="MLC42" s="86"/>
      <c r="MLD42" s="86"/>
      <c r="MLE42" s="86"/>
      <c r="MLF42" s="86"/>
      <c r="MLG42" s="86"/>
      <c r="MLH42" s="86"/>
      <c r="MLI42" s="86"/>
      <c r="MLJ42" s="86"/>
      <c r="MLK42" s="86"/>
      <c r="MLL42" s="86"/>
      <c r="MLM42" s="86"/>
      <c r="MLN42" s="86"/>
      <c r="MLO42" s="86"/>
      <c r="MLP42" s="86"/>
      <c r="MLQ42" s="86"/>
      <c r="MLR42" s="86"/>
      <c r="MLS42" s="86"/>
      <c r="MLT42" s="86"/>
      <c r="MLU42" s="86"/>
      <c r="MLV42" s="86"/>
      <c r="MLW42" s="86"/>
      <c r="MLX42" s="86"/>
      <c r="MLY42" s="86"/>
      <c r="MLZ42" s="86"/>
      <c r="MMA42" s="86"/>
      <c r="MMB42" s="86"/>
      <c r="MMC42" s="86"/>
      <c r="MMD42" s="86"/>
      <c r="MME42" s="86"/>
      <c r="MMF42" s="86"/>
      <c r="MMG42" s="86"/>
      <c r="MMH42" s="86"/>
      <c r="MMI42" s="86"/>
      <c r="MMJ42" s="86"/>
      <c r="MMK42" s="86"/>
      <c r="MML42" s="86"/>
      <c r="MMM42" s="86"/>
      <c r="MMN42" s="86"/>
      <c r="MMO42" s="86"/>
      <c r="MMP42" s="86"/>
      <c r="MMQ42" s="86"/>
      <c r="MMR42" s="86"/>
      <c r="MMS42" s="86"/>
      <c r="MMT42" s="86"/>
      <c r="MMU42" s="86"/>
      <c r="MMV42" s="86"/>
      <c r="MMW42" s="86"/>
      <c r="MMX42" s="86"/>
      <c r="MMY42" s="86"/>
      <c r="MMZ42" s="86"/>
      <c r="MNA42" s="86"/>
      <c r="MNB42" s="86"/>
      <c r="MNC42" s="86"/>
      <c r="MND42" s="86"/>
      <c r="MNE42" s="86"/>
      <c r="MNF42" s="86"/>
      <c r="MNG42" s="86"/>
      <c r="MNH42" s="86"/>
      <c r="MNI42" s="86"/>
      <c r="MNJ42" s="86"/>
      <c r="MNK42" s="86"/>
      <c r="MNL42" s="86"/>
      <c r="MNM42" s="86"/>
      <c r="MNN42" s="86"/>
      <c r="MNO42" s="86"/>
      <c r="MNP42" s="86"/>
      <c r="MNQ42" s="86"/>
      <c r="MNR42" s="86"/>
      <c r="MNS42" s="86"/>
      <c r="MNT42" s="86"/>
      <c r="MNU42" s="86"/>
      <c r="MNV42" s="86"/>
      <c r="MNW42" s="86"/>
      <c r="MNX42" s="86"/>
      <c r="MNY42" s="86"/>
      <c r="MNZ42" s="86"/>
      <c r="MOA42" s="86"/>
      <c r="MOB42" s="86"/>
      <c r="MOC42" s="86"/>
      <c r="MOD42" s="86"/>
      <c r="MOE42" s="86"/>
      <c r="MOF42" s="86"/>
      <c r="MOG42" s="86"/>
      <c r="MOH42" s="86"/>
      <c r="MOI42" s="86"/>
      <c r="MOJ42" s="86"/>
      <c r="MOK42" s="86"/>
      <c r="MOL42" s="86"/>
      <c r="MOM42" s="86"/>
      <c r="MON42" s="86"/>
      <c r="MOO42" s="86"/>
      <c r="MOP42" s="86"/>
      <c r="MOQ42" s="86"/>
      <c r="MOR42" s="86"/>
      <c r="MOS42" s="86"/>
      <c r="MOT42" s="86"/>
      <c r="MOU42" s="86"/>
      <c r="MOV42" s="86"/>
      <c r="MOW42" s="86"/>
      <c r="MOX42" s="86"/>
      <c r="MOY42" s="86"/>
      <c r="MOZ42" s="86"/>
      <c r="MPA42" s="86"/>
      <c r="MPB42" s="86"/>
      <c r="MPC42" s="86"/>
      <c r="MPD42" s="86"/>
      <c r="MPE42" s="86"/>
      <c r="MPF42" s="86"/>
      <c r="MPG42" s="86"/>
      <c r="MPH42" s="86"/>
      <c r="MPI42" s="86"/>
      <c r="MPJ42" s="86"/>
      <c r="MPK42" s="86"/>
      <c r="MPL42" s="86"/>
      <c r="MPM42" s="86"/>
      <c r="MPN42" s="86"/>
      <c r="MPO42" s="86"/>
      <c r="MPV42" s="86"/>
      <c r="MPW42" s="86"/>
      <c r="MPX42" s="86"/>
      <c r="MPY42" s="86"/>
      <c r="MPZ42" s="86"/>
      <c r="MQA42" s="86"/>
      <c r="MQB42" s="86"/>
      <c r="MQC42" s="86"/>
      <c r="MQD42" s="86"/>
      <c r="MQE42" s="86"/>
      <c r="MQF42" s="86"/>
      <c r="MQG42" s="86"/>
      <c r="MQH42" s="86"/>
      <c r="MQI42" s="86"/>
      <c r="MQJ42" s="86"/>
      <c r="MQK42" s="86"/>
      <c r="MQL42" s="86"/>
      <c r="MQM42" s="86"/>
      <c r="MQN42" s="86"/>
      <c r="MQO42" s="86"/>
      <c r="MQP42" s="86"/>
      <c r="MQQ42" s="86"/>
      <c r="MQR42" s="86"/>
      <c r="MQS42" s="86"/>
      <c r="MQT42" s="86"/>
      <c r="MQU42" s="86"/>
      <c r="MQV42" s="86"/>
      <c r="MQW42" s="86"/>
      <c r="MQX42" s="86"/>
      <c r="MQY42" s="86"/>
      <c r="MQZ42" s="86"/>
      <c r="MRA42" s="86"/>
      <c r="MRB42" s="86"/>
      <c r="MRC42" s="86"/>
      <c r="MRD42" s="86"/>
      <c r="MRE42" s="86"/>
      <c r="MRF42" s="86"/>
      <c r="MRG42" s="86"/>
      <c r="MRH42" s="86"/>
      <c r="MRI42" s="86"/>
      <c r="MRJ42" s="86"/>
      <c r="MRK42" s="86"/>
      <c r="MRL42" s="86"/>
      <c r="MRM42" s="86"/>
      <c r="MRN42" s="86"/>
      <c r="MRO42" s="86"/>
      <c r="MRP42" s="86"/>
      <c r="MRQ42" s="86"/>
      <c r="MRR42" s="86"/>
      <c r="MRS42" s="86"/>
      <c r="MRT42" s="86"/>
      <c r="MRU42" s="86"/>
      <c r="MRV42" s="86"/>
      <c r="MRW42" s="86"/>
      <c r="MRX42" s="86"/>
      <c r="MRY42" s="86"/>
      <c r="MRZ42" s="86"/>
      <c r="MSA42" s="86"/>
      <c r="MSB42" s="86"/>
      <c r="MSC42" s="86"/>
      <c r="MSD42" s="86"/>
      <c r="MSE42" s="86"/>
      <c r="MSF42" s="86"/>
      <c r="MSG42" s="86"/>
      <c r="MSH42" s="86"/>
      <c r="MSI42" s="86"/>
      <c r="MSJ42" s="86"/>
      <c r="MSK42" s="86"/>
      <c r="MSL42" s="86"/>
      <c r="MSM42" s="86"/>
      <c r="MSN42" s="86"/>
      <c r="MSO42" s="86"/>
      <c r="MSP42" s="86"/>
      <c r="MSQ42" s="86"/>
      <c r="MSR42" s="86"/>
      <c r="MSS42" s="86"/>
      <c r="MST42" s="86"/>
      <c r="MSU42" s="86"/>
      <c r="MSV42" s="86"/>
      <c r="MSW42" s="86"/>
      <c r="MSX42" s="86"/>
      <c r="MSY42" s="86"/>
      <c r="MSZ42" s="86"/>
      <c r="MTA42" s="86"/>
      <c r="MTB42" s="86"/>
      <c r="MTC42" s="86"/>
      <c r="MTD42" s="86"/>
      <c r="MTE42" s="86"/>
      <c r="MTF42" s="86"/>
      <c r="MTG42" s="86"/>
      <c r="MTH42" s="86"/>
      <c r="MTI42" s="86"/>
      <c r="MTJ42" s="86"/>
      <c r="MTK42" s="86"/>
      <c r="MTL42" s="86"/>
      <c r="MTM42" s="86"/>
      <c r="MTN42" s="86"/>
      <c r="MTO42" s="86"/>
      <c r="MTP42" s="86"/>
      <c r="MTQ42" s="86"/>
      <c r="MTR42" s="86"/>
      <c r="MTS42" s="86"/>
      <c r="MTT42" s="86"/>
      <c r="MTU42" s="86"/>
      <c r="MTV42" s="86"/>
      <c r="MTW42" s="86"/>
      <c r="MTX42" s="86"/>
      <c r="MTY42" s="86"/>
      <c r="MTZ42" s="86"/>
      <c r="MUA42" s="86"/>
      <c r="MUB42" s="86"/>
      <c r="MUC42" s="86"/>
      <c r="MUD42" s="86"/>
      <c r="MUE42" s="86"/>
      <c r="MUF42" s="86"/>
      <c r="MUG42" s="86"/>
      <c r="MUH42" s="86"/>
      <c r="MUI42" s="86"/>
      <c r="MUJ42" s="86"/>
      <c r="MUK42" s="86"/>
      <c r="MUL42" s="86"/>
      <c r="MUM42" s="86"/>
      <c r="MUN42" s="86"/>
      <c r="MUO42" s="86"/>
      <c r="MUP42" s="86"/>
      <c r="MUQ42" s="86"/>
      <c r="MUR42" s="86"/>
      <c r="MUS42" s="86"/>
      <c r="MUT42" s="86"/>
      <c r="MUU42" s="86"/>
      <c r="MUV42" s="86"/>
      <c r="MUW42" s="86"/>
      <c r="MUX42" s="86"/>
      <c r="MUY42" s="86"/>
      <c r="MUZ42" s="86"/>
      <c r="MVA42" s="86"/>
      <c r="MVB42" s="86"/>
      <c r="MVC42" s="86"/>
      <c r="MVD42" s="86"/>
      <c r="MVE42" s="86"/>
      <c r="MVF42" s="86"/>
      <c r="MVG42" s="86"/>
      <c r="MVH42" s="86"/>
      <c r="MVI42" s="86"/>
      <c r="MVJ42" s="86"/>
      <c r="MVK42" s="86"/>
      <c r="MVL42" s="86"/>
      <c r="MVM42" s="86"/>
      <c r="MVN42" s="86"/>
      <c r="MVO42" s="86"/>
      <c r="MVP42" s="86"/>
      <c r="MVQ42" s="86"/>
      <c r="MVR42" s="86"/>
      <c r="MVS42" s="86"/>
      <c r="MVT42" s="86"/>
      <c r="MVU42" s="86"/>
      <c r="MVV42" s="86"/>
      <c r="MVW42" s="86"/>
      <c r="MVX42" s="86"/>
      <c r="MVY42" s="86"/>
      <c r="MVZ42" s="86"/>
      <c r="MWA42" s="86"/>
      <c r="MWB42" s="86"/>
      <c r="MWC42" s="86"/>
      <c r="MWD42" s="86"/>
      <c r="MWE42" s="86"/>
      <c r="MWF42" s="86"/>
      <c r="MWG42" s="86"/>
      <c r="MWH42" s="86"/>
      <c r="MWI42" s="86"/>
      <c r="MWJ42" s="86"/>
      <c r="MWK42" s="86"/>
      <c r="MWL42" s="86"/>
      <c r="MWM42" s="86"/>
      <c r="MWN42" s="86"/>
      <c r="MWO42" s="86"/>
      <c r="MWP42" s="86"/>
      <c r="MWQ42" s="86"/>
      <c r="MWR42" s="86"/>
      <c r="MWS42" s="86"/>
      <c r="MWT42" s="86"/>
      <c r="MWU42" s="86"/>
      <c r="MWV42" s="86"/>
      <c r="MWW42" s="86"/>
      <c r="MWX42" s="86"/>
      <c r="MWY42" s="86"/>
      <c r="MWZ42" s="86"/>
      <c r="MXA42" s="86"/>
      <c r="MXB42" s="86"/>
      <c r="MXC42" s="86"/>
      <c r="MXD42" s="86"/>
      <c r="MXE42" s="86"/>
      <c r="MXF42" s="86"/>
      <c r="MXG42" s="86"/>
      <c r="MXH42" s="86"/>
      <c r="MXI42" s="86"/>
      <c r="MXJ42" s="86"/>
      <c r="MXK42" s="86"/>
      <c r="MXL42" s="86"/>
      <c r="MXM42" s="86"/>
      <c r="MXN42" s="86"/>
      <c r="MXO42" s="86"/>
      <c r="MXP42" s="86"/>
      <c r="MXQ42" s="86"/>
      <c r="MXR42" s="86"/>
      <c r="MXS42" s="86"/>
      <c r="MXT42" s="86"/>
      <c r="MXU42" s="86"/>
      <c r="MXV42" s="86"/>
      <c r="MXW42" s="86"/>
      <c r="MXX42" s="86"/>
      <c r="MXY42" s="86"/>
      <c r="MXZ42" s="86"/>
      <c r="MYA42" s="86"/>
      <c r="MYB42" s="86"/>
      <c r="MYC42" s="86"/>
      <c r="MYD42" s="86"/>
      <c r="MYE42" s="86"/>
      <c r="MYF42" s="86"/>
      <c r="MYG42" s="86"/>
      <c r="MYH42" s="86"/>
      <c r="MYI42" s="86"/>
      <c r="MYJ42" s="86"/>
      <c r="MYK42" s="86"/>
      <c r="MYL42" s="86"/>
      <c r="MYM42" s="86"/>
      <c r="MYN42" s="86"/>
      <c r="MYO42" s="86"/>
      <c r="MYP42" s="86"/>
      <c r="MYQ42" s="86"/>
      <c r="MYR42" s="86"/>
      <c r="MYS42" s="86"/>
      <c r="MYT42" s="86"/>
      <c r="MYU42" s="86"/>
      <c r="MYV42" s="86"/>
      <c r="MYW42" s="86"/>
      <c r="MYX42" s="86"/>
      <c r="MYY42" s="86"/>
      <c r="MYZ42" s="86"/>
      <c r="MZA42" s="86"/>
      <c r="MZB42" s="86"/>
      <c r="MZC42" s="86"/>
      <c r="MZD42" s="86"/>
      <c r="MZE42" s="86"/>
      <c r="MZF42" s="86"/>
      <c r="MZG42" s="86"/>
      <c r="MZH42" s="86"/>
      <c r="MZI42" s="86"/>
      <c r="MZJ42" s="86"/>
      <c r="MZK42" s="86"/>
      <c r="MZR42" s="86"/>
      <c r="MZS42" s="86"/>
      <c r="MZT42" s="86"/>
      <c r="MZU42" s="86"/>
      <c r="MZV42" s="86"/>
      <c r="MZW42" s="86"/>
      <c r="MZX42" s="86"/>
      <c r="MZY42" s="86"/>
      <c r="MZZ42" s="86"/>
      <c r="NAA42" s="86"/>
      <c r="NAB42" s="86"/>
      <c r="NAC42" s="86"/>
      <c r="NAD42" s="86"/>
      <c r="NAE42" s="86"/>
      <c r="NAF42" s="86"/>
      <c r="NAG42" s="86"/>
      <c r="NAH42" s="86"/>
      <c r="NAI42" s="86"/>
      <c r="NAJ42" s="86"/>
      <c r="NAK42" s="86"/>
      <c r="NAL42" s="86"/>
      <c r="NAM42" s="86"/>
      <c r="NAN42" s="86"/>
      <c r="NAO42" s="86"/>
      <c r="NAP42" s="86"/>
      <c r="NAQ42" s="86"/>
      <c r="NAR42" s="86"/>
      <c r="NAS42" s="86"/>
      <c r="NAT42" s="86"/>
      <c r="NAU42" s="86"/>
      <c r="NAV42" s="86"/>
      <c r="NAW42" s="86"/>
      <c r="NAX42" s="86"/>
      <c r="NAY42" s="86"/>
      <c r="NAZ42" s="86"/>
      <c r="NBA42" s="86"/>
      <c r="NBB42" s="86"/>
      <c r="NBC42" s="86"/>
      <c r="NBD42" s="86"/>
      <c r="NBE42" s="86"/>
      <c r="NBF42" s="86"/>
      <c r="NBG42" s="86"/>
      <c r="NBH42" s="86"/>
      <c r="NBI42" s="86"/>
      <c r="NBJ42" s="86"/>
      <c r="NBK42" s="86"/>
      <c r="NBL42" s="86"/>
      <c r="NBM42" s="86"/>
      <c r="NBN42" s="86"/>
      <c r="NBO42" s="86"/>
      <c r="NBP42" s="86"/>
      <c r="NBQ42" s="86"/>
      <c r="NBR42" s="86"/>
      <c r="NBS42" s="86"/>
      <c r="NBT42" s="86"/>
      <c r="NBU42" s="86"/>
      <c r="NBV42" s="86"/>
      <c r="NBW42" s="86"/>
      <c r="NBX42" s="86"/>
      <c r="NBY42" s="86"/>
      <c r="NBZ42" s="86"/>
      <c r="NCA42" s="86"/>
      <c r="NCB42" s="86"/>
      <c r="NCC42" s="86"/>
      <c r="NCD42" s="86"/>
      <c r="NCE42" s="86"/>
      <c r="NCF42" s="86"/>
      <c r="NCG42" s="86"/>
      <c r="NCH42" s="86"/>
      <c r="NCI42" s="86"/>
      <c r="NCJ42" s="86"/>
      <c r="NCK42" s="86"/>
      <c r="NCL42" s="86"/>
      <c r="NCM42" s="86"/>
      <c r="NCN42" s="86"/>
      <c r="NCO42" s="86"/>
      <c r="NCP42" s="86"/>
      <c r="NCQ42" s="86"/>
      <c r="NCR42" s="86"/>
      <c r="NCS42" s="86"/>
      <c r="NCT42" s="86"/>
      <c r="NCU42" s="86"/>
      <c r="NCV42" s="86"/>
      <c r="NCW42" s="86"/>
      <c r="NCX42" s="86"/>
      <c r="NCY42" s="86"/>
      <c r="NCZ42" s="86"/>
      <c r="NDA42" s="86"/>
      <c r="NDB42" s="86"/>
      <c r="NDC42" s="86"/>
      <c r="NDD42" s="86"/>
      <c r="NDE42" s="86"/>
      <c r="NDF42" s="86"/>
      <c r="NDG42" s="86"/>
      <c r="NDH42" s="86"/>
      <c r="NDI42" s="86"/>
      <c r="NDJ42" s="86"/>
      <c r="NDK42" s="86"/>
      <c r="NDL42" s="86"/>
      <c r="NDM42" s="86"/>
      <c r="NDN42" s="86"/>
      <c r="NDO42" s="86"/>
      <c r="NDP42" s="86"/>
      <c r="NDQ42" s="86"/>
      <c r="NDR42" s="86"/>
      <c r="NDS42" s="86"/>
      <c r="NDT42" s="86"/>
      <c r="NDU42" s="86"/>
      <c r="NDV42" s="86"/>
      <c r="NDW42" s="86"/>
      <c r="NDX42" s="86"/>
      <c r="NDY42" s="86"/>
      <c r="NDZ42" s="86"/>
      <c r="NEA42" s="86"/>
      <c r="NEB42" s="86"/>
      <c r="NEC42" s="86"/>
      <c r="NED42" s="86"/>
      <c r="NEE42" s="86"/>
      <c r="NEF42" s="86"/>
      <c r="NEG42" s="86"/>
      <c r="NEH42" s="86"/>
      <c r="NEI42" s="86"/>
      <c r="NEJ42" s="86"/>
      <c r="NEK42" s="86"/>
      <c r="NEL42" s="86"/>
      <c r="NEM42" s="86"/>
      <c r="NEN42" s="86"/>
      <c r="NEO42" s="86"/>
      <c r="NEP42" s="86"/>
      <c r="NEQ42" s="86"/>
      <c r="NER42" s="86"/>
      <c r="NES42" s="86"/>
      <c r="NET42" s="86"/>
      <c r="NEU42" s="86"/>
      <c r="NEV42" s="86"/>
      <c r="NEW42" s="86"/>
      <c r="NEX42" s="86"/>
      <c r="NEY42" s="86"/>
      <c r="NEZ42" s="86"/>
      <c r="NFA42" s="86"/>
      <c r="NFB42" s="86"/>
      <c r="NFC42" s="86"/>
      <c r="NFD42" s="86"/>
      <c r="NFE42" s="86"/>
      <c r="NFF42" s="86"/>
      <c r="NFG42" s="86"/>
      <c r="NFH42" s="86"/>
      <c r="NFI42" s="86"/>
      <c r="NFJ42" s="86"/>
      <c r="NFK42" s="86"/>
      <c r="NFL42" s="86"/>
      <c r="NFM42" s="86"/>
      <c r="NFN42" s="86"/>
      <c r="NFO42" s="86"/>
      <c r="NFP42" s="86"/>
      <c r="NFQ42" s="86"/>
      <c r="NFR42" s="86"/>
      <c r="NFS42" s="86"/>
      <c r="NFT42" s="86"/>
      <c r="NFU42" s="86"/>
      <c r="NFV42" s="86"/>
      <c r="NFW42" s="86"/>
      <c r="NFX42" s="86"/>
      <c r="NFY42" s="86"/>
      <c r="NFZ42" s="86"/>
      <c r="NGA42" s="86"/>
      <c r="NGB42" s="86"/>
      <c r="NGC42" s="86"/>
      <c r="NGD42" s="86"/>
      <c r="NGE42" s="86"/>
      <c r="NGF42" s="86"/>
      <c r="NGG42" s="86"/>
      <c r="NGH42" s="86"/>
      <c r="NGI42" s="86"/>
      <c r="NGJ42" s="86"/>
      <c r="NGK42" s="86"/>
      <c r="NGL42" s="86"/>
      <c r="NGM42" s="86"/>
      <c r="NGN42" s="86"/>
      <c r="NGO42" s="86"/>
      <c r="NGP42" s="86"/>
      <c r="NGQ42" s="86"/>
      <c r="NGR42" s="86"/>
      <c r="NGS42" s="86"/>
      <c r="NGT42" s="86"/>
      <c r="NGU42" s="86"/>
      <c r="NGV42" s="86"/>
      <c r="NGW42" s="86"/>
      <c r="NGX42" s="86"/>
      <c r="NGY42" s="86"/>
      <c r="NGZ42" s="86"/>
      <c r="NHA42" s="86"/>
      <c r="NHB42" s="86"/>
      <c r="NHC42" s="86"/>
      <c r="NHD42" s="86"/>
      <c r="NHE42" s="86"/>
      <c r="NHF42" s="86"/>
      <c r="NHG42" s="86"/>
      <c r="NHH42" s="86"/>
      <c r="NHI42" s="86"/>
      <c r="NHJ42" s="86"/>
      <c r="NHK42" s="86"/>
      <c r="NHL42" s="86"/>
      <c r="NHM42" s="86"/>
      <c r="NHN42" s="86"/>
      <c r="NHO42" s="86"/>
      <c r="NHP42" s="86"/>
      <c r="NHQ42" s="86"/>
      <c r="NHR42" s="86"/>
      <c r="NHS42" s="86"/>
      <c r="NHT42" s="86"/>
      <c r="NHU42" s="86"/>
      <c r="NHV42" s="86"/>
      <c r="NHW42" s="86"/>
      <c r="NHX42" s="86"/>
      <c r="NHY42" s="86"/>
      <c r="NHZ42" s="86"/>
      <c r="NIA42" s="86"/>
      <c r="NIB42" s="86"/>
      <c r="NIC42" s="86"/>
      <c r="NID42" s="86"/>
      <c r="NIE42" s="86"/>
      <c r="NIF42" s="86"/>
      <c r="NIG42" s="86"/>
      <c r="NIH42" s="86"/>
      <c r="NII42" s="86"/>
      <c r="NIJ42" s="86"/>
      <c r="NIK42" s="86"/>
      <c r="NIL42" s="86"/>
      <c r="NIM42" s="86"/>
      <c r="NIN42" s="86"/>
      <c r="NIO42" s="86"/>
      <c r="NIP42" s="86"/>
      <c r="NIQ42" s="86"/>
      <c r="NIR42" s="86"/>
      <c r="NIS42" s="86"/>
      <c r="NIT42" s="86"/>
      <c r="NIU42" s="86"/>
      <c r="NIV42" s="86"/>
      <c r="NIW42" s="86"/>
      <c r="NIX42" s="86"/>
      <c r="NIY42" s="86"/>
      <c r="NIZ42" s="86"/>
      <c r="NJA42" s="86"/>
      <c r="NJB42" s="86"/>
      <c r="NJC42" s="86"/>
      <c r="NJD42" s="86"/>
      <c r="NJE42" s="86"/>
      <c r="NJF42" s="86"/>
      <c r="NJG42" s="86"/>
      <c r="NJN42" s="86"/>
      <c r="NJO42" s="86"/>
      <c r="NJP42" s="86"/>
      <c r="NJQ42" s="86"/>
      <c r="NJR42" s="86"/>
      <c r="NJS42" s="86"/>
      <c r="NJT42" s="86"/>
      <c r="NJU42" s="86"/>
      <c r="NJV42" s="86"/>
      <c r="NJW42" s="86"/>
      <c r="NJX42" s="86"/>
      <c r="NJY42" s="86"/>
      <c r="NJZ42" s="86"/>
      <c r="NKA42" s="86"/>
      <c r="NKB42" s="86"/>
      <c r="NKC42" s="86"/>
      <c r="NKD42" s="86"/>
      <c r="NKE42" s="86"/>
      <c r="NKF42" s="86"/>
      <c r="NKG42" s="86"/>
      <c r="NKH42" s="86"/>
      <c r="NKI42" s="86"/>
      <c r="NKJ42" s="86"/>
      <c r="NKK42" s="86"/>
      <c r="NKL42" s="86"/>
      <c r="NKM42" s="86"/>
      <c r="NKN42" s="86"/>
      <c r="NKO42" s="86"/>
      <c r="NKP42" s="86"/>
      <c r="NKQ42" s="86"/>
      <c r="NKR42" s="86"/>
      <c r="NKS42" s="86"/>
      <c r="NKT42" s="86"/>
      <c r="NKU42" s="86"/>
      <c r="NKV42" s="86"/>
      <c r="NKW42" s="86"/>
      <c r="NKX42" s="86"/>
      <c r="NKY42" s="86"/>
      <c r="NKZ42" s="86"/>
      <c r="NLA42" s="86"/>
      <c r="NLB42" s="86"/>
      <c r="NLC42" s="86"/>
      <c r="NLD42" s="86"/>
      <c r="NLE42" s="86"/>
      <c r="NLF42" s="86"/>
      <c r="NLG42" s="86"/>
      <c r="NLH42" s="86"/>
      <c r="NLI42" s="86"/>
      <c r="NLJ42" s="86"/>
      <c r="NLK42" s="86"/>
      <c r="NLL42" s="86"/>
      <c r="NLM42" s="86"/>
      <c r="NLN42" s="86"/>
      <c r="NLO42" s="86"/>
      <c r="NLP42" s="86"/>
      <c r="NLQ42" s="86"/>
      <c r="NLR42" s="86"/>
      <c r="NLS42" s="86"/>
      <c r="NLT42" s="86"/>
      <c r="NLU42" s="86"/>
      <c r="NLV42" s="86"/>
      <c r="NLW42" s="86"/>
      <c r="NLX42" s="86"/>
      <c r="NLY42" s="86"/>
      <c r="NLZ42" s="86"/>
      <c r="NMA42" s="86"/>
      <c r="NMB42" s="86"/>
      <c r="NMC42" s="86"/>
      <c r="NMD42" s="86"/>
      <c r="NME42" s="86"/>
      <c r="NMF42" s="86"/>
      <c r="NMG42" s="86"/>
      <c r="NMH42" s="86"/>
      <c r="NMI42" s="86"/>
      <c r="NMJ42" s="86"/>
      <c r="NMK42" s="86"/>
      <c r="NML42" s="86"/>
      <c r="NMM42" s="86"/>
      <c r="NMN42" s="86"/>
      <c r="NMO42" s="86"/>
      <c r="NMP42" s="86"/>
      <c r="NMQ42" s="86"/>
      <c r="NMR42" s="86"/>
      <c r="NMS42" s="86"/>
      <c r="NMT42" s="86"/>
      <c r="NMU42" s="86"/>
      <c r="NMV42" s="86"/>
      <c r="NMW42" s="86"/>
      <c r="NMX42" s="86"/>
      <c r="NMY42" s="86"/>
      <c r="NMZ42" s="86"/>
      <c r="NNA42" s="86"/>
      <c r="NNB42" s="86"/>
      <c r="NNC42" s="86"/>
      <c r="NND42" s="86"/>
      <c r="NNE42" s="86"/>
      <c r="NNF42" s="86"/>
      <c r="NNG42" s="86"/>
      <c r="NNH42" s="86"/>
      <c r="NNI42" s="86"/>
      <c r="NNJ42" s="86"/>
      <c r="NNK42" s="86"/>
      <c r="NNL42" s="86"/>
      <c r="NNM42" s="86"/>
      <c r="NNN42" s="86"/>
      <c r="NNO42" s="86"/>
      <c r="NNP42" s="86"/>
      <c r="NNQ42" s="86"/>
      <c r="NNR42" s="86"/>
      <c r="NNS42" s="86"/>
      <c r="NNT42" s="86"/>
      <c r="NNU42" s="86"/>
      <c r="NNV42" s="86"/>
      <c r="NNW42" s="86"/>
      <c r="NNX42" s="86"/>
      <c r="NNY42" s="86"/>
      <c r="NNZ42" s="86"/>
      <c r="NOA42" s="86"/>
      <c r="NOB42" s="86"/>
      <c r="NOC42" s="86"/>
      <c r="NOD42" s="86"/>
      <c r="NOE42" s="86"/>
      <c r="NOF42" s="86"/>
      <c r="NOG42" s="86"/>
      <c r="NOH42" s="86"/>
      <c r="NOI42" s="86"/>
      <c r="NOJ42" s="86"/>
      <c r="NOK42" s="86"/>
      <c r="NOL42" s="86"/>
      <c r="NOM42" s="86"/>
      <c r="NON42" s="86"/>
      <c r="NOO42" s="86"/>
      <c r="NOP42" s="86"/>
      <c r="NOQ42" s="86"/>
      <c r="NOR42" s="86"/>
      <c r="NOS42" s="86"/>
      <c r="NOT42" s="86"/>
      <c r="NOU42" s="86"/>
      <c r="NOV42" s="86"/>
      <c r="NOW42" s="86"/>
      <c r="NOX42" s="86"/>
      <c r="NOY42" s="86"/>
      <c r="NOZ42" s="86"/>
      <c r="NPA42" s="86"/>
      <c r="NPB42" s="86"/>
      <c r="NPC42" s="86"/>
      <c r="NPD42" s="86"/>
      <c r="NPE42" s="86"/>
      <c r="NPF42" s="86"/>
      <c r="NPG42" s="86"/>
      <c r="NPH42" s="86"/>
      <c r="NPI42" s="86"/>
      <c r="NPJ42" s="86"/>
      <c r="NPK42" s="86"/>
      <c r="NPL42" s="86"/>
      <c r="NPM42" s="86"/>
      <c r="NPN42" s="86"/>
      <c r="NPO42" s="86"/>
      <c r="NPP42" s="86"/>
      <c r="NPQ42" s="86"/>
      <c r="NPR42" s="86"/>
      <c r="NPS42" s="86"/>
      <c r="NPT42" s="86"/>
      <c r="NPU42" s="86"/>
      <c r="NPV42" s="86"/>
      <c r="NPW42" s="86"/>
      <c r="NPX42" s="86"/>
      <c r="NPY42" s="86"/>
      <c r="NPZ42" s="86"/>
      <c r="NQA42" s="86"/>
      <c r="NQB42" s="86"/>
      <c r="NQC42" s="86"/>
      <c r="NQD42" s="86"/>
      <c r="NQE42" s="86"/>
      <c r="NQF42" s="86"/>
      <c r="NQG42" s="86"/>
      <c r="NQH42" s="86"/>
      <c r="NQI42" s="86"/>
      <c r="NQJ42" s="86"/>
      <c r="NQK42" s="86"/>
      <c r="NQL42" s="86"/>
      <c r="NQM42" s="86"/>
      <c r="NQN42" s="86"/>
      <c r="NQO42" s="86"/>
      <c r="NQP42" s="86"/>
      <c r="NQQ42" s="86"/>
      <c r="NQR42" s="86"/>
      <c r="NQS42" s="86"/>
      <c r="NQT42" s="86"/>
      <c r="NQU42" s="86"/>
      <c r="NQV42" s="86"/>
      <c r="NQW42" s="86"/>
      <c r="NQX42" s="86"/>
      <c r="NQY42" s="86"/>
      <c r="NQZ42" s="86"/>
      <c r="NRA42" s="86"/>
      <c r="NRB42" s="86"/>
      <c r="NRC42" s="86"/>
      <c r="NRD42" s="86"/>
      <c r="NRE42" s="86"/>
      <c r="NRF42" s="86"/>
      <c r="NRG42" s="86"/>
      <c r="NRH42" s="86"/>
      <c r="NRI42" s="86"/>
      <c r="NRJ42" s="86"/>
      <c r="NRK42" s="86"/>
      <c r="NRL42" s="86"/>
      <c r="NRM42" s="86"/>
      <c r="NRN42" s="86"/>
      <c r="NRO42" s="86"/>
      <c r="NRP42" s="86"/>
      <c r="NRQ42" s="86"/>
      <c r="NRR42" s="86"/>
      <c r="NRS42" s="86"/>
      <c r="NRT42" s="86"/>
      <c r="NRU42" s="86"/>
      <c r="NRV42" s="86"/>
      <c r="NRW42" s="86"/>
      <c r="NRX42" s="86"/>
      <c r="NRY42" s="86"/>
      <c r="NRZ42" s="86"/>
      <c r="NSA42" s="86"/>
      <c r="NSB42" s="86"/>
      <c r="NSC42" s="86"/>
      <c r="NSD42" s="86"/>
      <c r="NSE42" s="86"/>
      <c r="NSF42" s="86"/>
      <c r="NSG42" s="86"/>
      <c r="NSH42" s="86"/>
      <c r="NSI42" s="86"/>
      <c r="NSJ42" s="86"/>
      <c r="NSK42" s="86"/>
      <c r="NSL42" s="86"/>
      <c r="NSM42" s="86"/>
      <c r="NSN42" s="86"/>
      <c r="NSO42" s="86"/>
      <c r="NSP42" s="86"/>
      <c r="NSQ42" s="86"/>
      <c r="NSR42" s="86"/>
      <c r="NSS42" s="86"/>
      <c r="NST42" s="86"/>
      <c r="NSU42" s="86"/>
      <c r="NSV42" s="86"/>
      <c r="NSW42" s="86"/>
      <c r="NSX42" s="86"/>
      <c r="NSY42" s="86"/>
      <c r="NSZ42" s="86"/>
      <c r="NTA42" s="86"/>
      <c r="NTB42" s="86"/>
      <c r="NTC42" s="86"/>
      <c r="NTJ42" s="86"/>
      <c r="NTK42" s="86"/>
      <c r="NTL42" s="86"/>
      <c r="NTM42" s="86"/>
      <c r="NTN42" s="86"/>
      <c r="NTO42" s="86"/>
      <c r="NTP42" s="86"/>
      <c r="NTQ42" s="86"/>
      <c r="NTR42" s="86"/>
      <c r="NTS42" s="86"/>
      <c r="NTT42" s="86"/>
      <c r="NTU42" s="86"/>
      <c r="NTV42" s="86"/>
      <c r="NTW42" s="86"/>
      <c r="NTX42" s="86"/>
      <c r="NTY42" s="86"/>
      <c r="NTZ42" s="86"/>
      <c r="NUA42" s="86"/>
      <c r="NUB42" s="86"/>
      <c r="NUC42" s="86"/>
      <c r="NUD42" s="86"/>
      <c r="NUE42" s="86"/>
      <c r="NUF42" s="86"/>
      <c r="NUG42" s="86"/>
      <c r="NUH42" s="86"/>
      <c r="NUI42" s="86"/>
      <c r="NUJ42" s="86"/>
      <c r="NUK42" s="86"/>
      <c r="NUL42" s="86"/>
      <c r="NUM42" s="86"/>
      <c r="NUN42" s="86"/>
      <c r="NUO42" s="86"/>
      <c r="NUP42" s="86"/>
      <c r="NUQ42" s="86"/>
      <c r="NUR42" s="86"/>
      <c r="NUS42" s="86"/>
      <c r="NUT42" s="86"/>
      <c r="NUU42" s="86"/>
      <c r="NUV42" s="86"/>
      <c r="NUW42" s="86"/>
      <c r="NUX42" s="86"/>
      <c r="NUY42" s="86"/>
      <c r="NUZ42" s="86"/>
      <c r="NVA42" s="86"/>
      <c r="NVB42" s="86"/>
      <c r="NVC42" s="86"/>
      <c r="NVD42" s="86"/>
      <c r="NVE42" s="86"/>
      <c r="NVF42" s="86"/>
      <c r="NVG42" s="86"/>
      <c r="NVH42" s="86"/>
      <c r="NVI42" s="86"/>
      <c r="NVJ42" s="86"/>
      <c r="NVK42" s="86"/>
      <c r="NVL42" s="86"/>
      <c r="NVM42" s="86"/>
      <c r="NVN42" s="86"/>
      <c r="NVO42" s="86"/>
      <c r="NVP42" s="86"/>
      <c r="NVQ42" s="86"/>
      <c r="NVR42" s="86"/>
      <c r="NVS42" s="86"/>
      <c r="NVT42" s="86"/>
      <c r="NVU42" s="86"/>
      <c r="NVV42" s="86"/>
      <c r="NVW42" s="86"/>
      <c r="NVX42" s="86"/>
      <c r="NVY42" s="86"/>
      <c r="NVZ42" s="86"/>
      <c r="NWA42" s="86"/>
      <c r="NWB42" s="86"/>
      <c r="NWC42" s="86"/>
      <c r="NWD42" s="86"/>
      <c r="NWE42" s="86"/>
      <c r="NWF42" s="86"/>
      <c r="NWG42" s="86"/>
      <c r="NWH42" s="86"/>
      <c r="NWI42" s="86"/>
      <c r="NWJ42" s="86"/>
      <c r="NWK42" s="86"/>
      <c r="NWL42" s="86"/>
      <c r="NWM42" s="86"/>
      <c r="NWN42" s="86"/>
      <c r="NWO42" s="86"/>
      <c r="NWP42" s="86"/>
      <c r="NWQ42" s="86"/>
      <c r="NWR42" s="86"/>
      <c r="NWS42" s="86"/>
      <c r="NWT42" s="86"/>
      <c r="NWU42" s="86"/>
      <c r="NWV42" s="86"/>
      <c r="NWW42" s="86"/>
      <c r="NWX42" s="86"/>
      <c r="NWY42" s="86"/>
      <c r="NWZ42" s="86"/>
      <c r="NXA42" s="86"/>
      <c r="NXB42" s="86"/>
      <c r="NXC42" s="86"/>
      <c r="NXD42" s="86"/>
      <c r="NXE42" s="86"/>
      <c r="NXF42" s="86"/>
      <c r="NXG42" s="86"/>
      <c r="NXH42" s="86"/>
      <c r="NXI42" s="86"/>
      <c r="NXJ42" s="86"/>
      <c r="NXK42" s="86"/>
      <c r="NXL42" s="86"/>
      <c r="NXM42" s="86"/>
      <c r="NXN42" s="86"/>
      <c r="NXO42" s="86"/>
      <c r="NXP42" s="86"/>
      <c r="NXQ42" s="86"/>
      <c r="NXR42" s="86"/>
      <c r="NXS42" s="86"/>
      <c r="NXT42" s="86"/>
      <c r="NXU42" s="86"/>
      <c r="NXV42" s="86"/>
      <c r="NXW42" s="86"/>
      <c r="NXX42" s="86"/>
      <c r="NXY42" s="86"/>
      <c r="NXZ42" s="86"/>
      <c r="NYA42" s="86"/>
      <c r="NYB42" s="86"/>
      <c r="NYC42" s="86"/>
      <c r="NYD42" s="86"/>
      <c r="NYE42" s="86"/>
      <c r="NYF42" s="86"/>
      <c r="NYG42" s="86"/>
      <c r="NYH42" s="86"/>
      <c r="NYI42" s="86"/>
      <c r="NYJ42" s="86"/>
      <c r="NYK42" s="86"/>
      <c r="NYL42" s="86"/>
      <c r="NYM42" s="86"/>
      <c r="NYN42" s="86"/>
      <c r="NYO42" s="86"/>
      <c r="NYP42" s="86"/>
      <c r="NYQ42" s="86"/>
      <c r="NYR42" s="86"/>
      <c r="NYS42" s="86"/>
      <c r="NYT42" s="86"/>
      <c r="NYU42" s="86"/>
      <c r="NYV42" s="86"/>
      <c r="NYW42" s="86"/>
      <c r="NYX42" s="86"/>
      <c r="NYY42" s="86"/>
      <c r="NYZ42" s="86"/>
      <c r="NZA42" s="86"/>
      <c r="NZB42" s="86"/>
      <c r="NZC42" s="86"/>
      <c r="NZD42" s="86"/>
      <c r="NZE42" s="86"/>
      <c r="NZF42" s="86"/>
      <c r="NZG42" s="86"/>
      <c r="NZH42" s="86"/>
      <c r="NZI42" s="86"/>
      <c r="NZJ42" s="86"/>
      <c r="NZK42" s="86"/>
      <c r="NZL42" s="86"/>
      <c r="NZM42" s="86"/>
      <c r="NZN42" s="86"/>
      <c r="NZO42" s="86"/>
      <c r="NZP42" s="86"/>
      <c r="NZQ42" s="86"/>
      <c r="NZR42" s="86"/>
      <c r="NZS42" s="86"/>
      <c r="NZT42" s="86"/>
      <c r="NZU42" s="86"/>
      <c r="NZV42" s="86"/>
      <c r="NZW42" s="86"/>
      <c r="NZX42" s="86"/>
      <c r="NZY42" s="86"/>
      <c r="NZZ42" s="86"/>
      <c r="OAA42" s="86"/>
      <c r="OAB42" s="86"/>
      <c r="OAC42" s="86"/>
      <c r="OAD42" s="86"/>
      <c r="OAE42" s="86"/>
      <c r="OAF42" s="86"/>
      <c r="OAG42" s="86"/>
      <c r="OAH42" s="86"/>
      <c r="OAI42" s="86"/>
      <c r="OAJ42" s="86"/>
      <c r="OAK42" s="86"/>
      <c r="OAL42" s="86"/>
      <c r="OAM42" s="86"/>
      <c r="OAN42" s="86"/>
      <c r="OAO42" s="86"/>
      <c r="OAP42" s="86"/>
      <c r="OAQ42" s="86"/>
      <c r="OAR42" s="86"/>
      <c r="OAS42" s="86"/>
      <c r="OAT42" s="86"/>
      <c r="OAU42" s="86"/>
      <c r="OAV42" s="86"/>
      <c r="OAW42" s="86"/>
      <c r="OAX42" s="86"/>
      <c r="OAY42" s="86"/>
      <c r="OAZ42" s="86"/>
      <c r="OBA42" s="86"/>
      <c r="OBB42" s="86"/>
      <c r="OBC42" s="86"/>
      <c r="OBD42" s="86"/>
      <c r="OBE42" s="86"/>
      <c r="OBF42" s="86"/>
      <c r="OBG42" s="86"/>
      <c r="OBH42" s="86"/>
      <c r="OBI42" s="86"/>
      <c r="OBJ42" s="86"/>
      <c r="OBK42" s="86"/>
      <c r="OBL42" s="86"/>
      <c r="OBM42" s="86"/>
      <c r="OBN42" s="86"/>
      <c r="OBO42" s="86"/>
      <c r="OBP42" s="86"/>
      <c r="OBQ42" s="86"/>
      <c r="OBR42" s="86"/>
      <c r="OBS42" s="86"/>
      <c r="OBT42" s="86"/>
      <c r="OBU42" s="86"/>
      <c r="OBV42" s="86"/>
      <c r="OBW42" s="86"/>
      <c r="OBX42" s="86"/>
      <c r="OBY42" s="86"/>
      <c r="OBZ42" s="86"/>
      <c r="OCA42" s="86"/>
      <c r="OCB42" s="86"/>
      <c r="OCC42" s="86"/>
      <c r="OCD42" s="86"/>
      <c r="OCE42" s="86"/>
      <c r="OCF42" s="86"/>
      <c r="OCG42" s="86"/>
      <c r="OCH42" s="86"/>
      <c r="OCI42" s="86"/>
      <c r="OCJ42" s="86"/>
      <c r="OCK42" s="86"/>
      <c r="OCL42" s="86"/>
      <c r="OCM42" s="86"/>
      <c r="OCN42" s="86"/>
      <c r="OCO42" s="86"/>
      <c r="OCP42" s="86"/>
      <c r="OCQ42" s="86"/>
      <c r="OCR42" s="86"/>
      <c r="OCS42" s="86"/>
      <c r="OCT42" s="86"/>
      <c r="OCU42" s="86"/>
      <c r="OCV42" s="86"/>
      <c r="OCW42" s="86"/>
      <c r="OCX42" s="86"/>
      <c r="OCY42" s="86"/>
      <c r="ODF42" s="86"/>
      <c r="ODG42" s="86"/>
      <c r="ODH42" s="86"/>
      <c r="ODI42" s="86"/>
      <c r="ODJ42" s="86"/>
      <c r="ODK42" s="86"/>
      <c r="ODL42" s="86"/>
      <c r="ODM42" s="86"/>
      <c r="ODN42" s="86"/>
      <c r="ODO42" s="86"/>
      <c r="ODP42" s="86"/>
      <c r="ODQ42" s="86"/>
      <c r="ODR42" s="86"/>
      <c r="ODS42" s="86"/>
      <c r="ODT42" s="86"/>
      <c r="ODU42" s="86"/>
      <c r="ODV42" s="86"/>
      <c r="ODW42" s="86"/>
      <c r="ODX42" s="86"/>
      <c r="ODY42" s="86"/>
      <c r="ODZ42" s="86"/>
      <c r="OEA42" s="86"/>
      <c r="OEB42" s="86"/>
      <c r="OEC42" s="86"/>
      <c r="OED42" s="86"/>
      <c r="OEE42" s="86"/>
      <c r="OEF42" s="86"/>
      <c r="OEG42" s="86"/>
      <c r="OEH42" s="86"/>
      <c r="OEI42" s="86"/>
      <c r="OEJ42" s="86"/>
      <c r="OEK42" s="86"/>
      <c r="OEL42" s="86"/>
      <c r="OEM42" s="86"/>
      <c r="OEN42" s="86"/>
      <c r="OEO42" s="86"/>
      <c r="OEP42" s="86"/>
      <c r="OEQ42" s="86"/>
      <c r="OER42" s="86"/>
      <c r="OES42" s="86"/>
      <c r="OET42" s="86"/>
      <c r="OEU42" s="86"/>
      <c r="OEV42" s="86"/>
      <c r="OEW42" s="86"/>
      <c r="OEX42" s="86"/>
      <c r="OEY42" s="86"/>
      <c r="OEZ42" s="86"/>
      <c r="OFA42" s="86"/>
      <c r="OFB42" s="86"/>
      <c r="OFC42" s="86"/>
      <c r="OFD42" s="86"/>
      <c r="OFE42" s="86"/>
      <c r="OFF42" s="86"/>
      <c r="OFG42" s="86"/>
      <c r="OFH42" s="86"/>
      <c r="OFI42" s="86"/>
      <c r="OFJ42" s="86"/>
      <c r="OFK42" s="86"/>
      <c r="OFL42" s="86"/>
      <c r="OFM42" s="86"/>
      <c r="OFN42" s="86"/>
      <c r="OFO42" s="86"/>
      <c r="OFP42" s="86"/>
      <c r="OFQ42" s="86"/>
      <c r="OFR42" s="86"/>
      <c r="OFS42" s="86"/>
      <c r="OFT42" s="86"/>
      <c r="OFU42" s="86"/>
      <c r="OFV42" s="86"/>
      <c r="OFW42" s="86"/>
      <c r="OFX42" s="86"/>
      <c r="OFY42" s="86"/>
      <c r="OFZ42" s="86"/>
      <c r="OGA42" s="86"/>
      <c r="OGB42" s="86"/>
      <c r="OGC42" s="86"/>
      <c r="OGD42" s="86"/>
      <c r="OGE42" s="86"/>
      <c r="OGF42" s="86"/>
      <c r="OGG42" s="86"/>
      <c r="OGH42" s="86"/>
      <c r="OGI42" s="86"/>
      <c r="OGJ42" s="86"/>
      <c r="OGK42" s="86"/>
      <c r="OGL42" s="86"/>
      <c r="OGM42" s="86"/>
      <c r="OGN42" s="86"/>
      <c r="OGO42" s="86"/>
      <c r="OGP42" s="86"/>
      <c r="OGQ42" s="86"/>
      <c r="OGR42" s="86"/>
      <c r="OGS42" s="86"/>
      <c r="OGT42" s="86"/>
      <c r="OGU42" s="86"/>
      <c r="OGV42" s="86"/>
      <c r="OGW42" s="86"/>
      <c r="OGX42" s="86"/>
      <c r="OGY42" s="86"/>
      <c r="OGZ42" s="86"/>
      <c r="OHA42" s="86"/>
      <c r="OHB42" s="86"/>
      <c r="OHC42" s="86"/>
      <c r="OHD42" s="86"/>
      <c r="OHE42" s="86"/>
      <c r="OHF42" s="86"/>
      <c r="OHG42" s="86"/>
      <c r="OHH42" s="86"/>
      <c r="OHI42" s="86"/>
      <c r="OHJ42" s="86"/>
      <c r="OHK42" s="86"/>
      <c r="OHL42" s="86"/>
      <c r="OHM42" s="86"/>
      <c r="OHN42" s="86"/>
      <c r="OHO42" s="86"/>
      <c r="OHP42" s="86"/>
      <c r="OHQ42" s="86"/>
      <c r="OHR42" s="86"/>
      <c r="OHS42" s="86"/>
      <c r="OHT42" s="86"/>
      <c r="OHU42" s="86"/>
      <c r="OHV42" s="86"/>
      <c r="OHW42" s="86"/>
      <c r="OHX42" s="86"/>
      <c r="OHY42" s="86"/>
      <c r="OHZ42" s="86"/>
      <c r="OIA42" s="86"/>
      <c r="OIB42" s="86"/>
      <c r="OIC42" s="86"/>
      <c r="OID42" s="86"/>
      <c r="OIE42" s="86"/>
      <c r="OIF42" s="86"/>
      <c r="OIG42" s="86"/>
      <c r="OIH42" s="86"/>
      <c r="OII42" s="86"/>
      <c r="OIJ42" s="86"/>
      <c r="OIK42" s="86"/>
      <c r="OIL42" s="86"/>
      <c r="OIM42" s="86"/>
      <c r="OIN42" s="86"/>
      <c r="OIO42" s="86"/>
      <c r="OIP42" s="86"/>
      <c r="OIQ42" s="86"/>
      <c r="OIR42" s="86"/>
      <c r="OIS42" s="86"/>
      <c r="OIT42" s="86"/>
      <c r="OIU42" s="86"/>
      <c r="OIV42" s="86"/>
      <c r="OIW42" s="86"/>
      <c r="OIX42" s="86"/>
      <c r="OIY42" s="86"/>
      <c r="OIZ42" s="86"/>
      <c r="OJA42" s="86"/>
      <c r="OJB42" s="86"/>
      <c r="OJC42" s="86"/>
      <c r="OJD42" s="86"/>
      <c r="OJE42" s="86"/>
      <c r="OJF42" s="86"/>
      <c r="OJG42" s="86"/>
      <c r="OJH42" s="86"/>
      <c r="OJI42" s="86"/>
      <c r="OJJ42" s="86"/>
      <c r="OJK42" s="86"/>
      <c r="OJL42" s="86"/>
      <c r="OJM42" s="86"/>
      <c r="OJN42" s="86"/>
      <c r="OJO42" s="86"/>
      <c r="OJP42" s="86"/>
      <c r="OJQ42" s="86"/>
      <c r="OJR42" s="86"/>
      <c r="OJS42" s="86"/>
      <c r="OJT42" s="86"/>
      <c r="OJU42" s="86"/>
      <c r="OJV42" s="86"/>
      <c r="OJW42" s="86"/>
      <c r="OJX42" s="86"/>
      <c r="OJY42" s="86"/>
      <c r="OJZ42" s="86"/>
      <c r="OKA42" s="86"/>
      <c r="OKB42" s="86"/>
      <c r="OKC42" s="86"/>
      <c r="OKD42" s="86"/>
      <c r="OKE42" s="86"/>
      <c r="OKF42" s="86"/>
      <c r="OKG42" s="86"/>
      <c r="OKH42" s="86"/>
      <c r="OKI42" s="86"/>
      <c r="OKJ42" s="86"/>
      <c r="OKK42" s="86"/>
      <c r="OKL42" s="86"/>
      <c r="OKM42" s="86"/>
      <c r="OKN42" s="86"/>
      <c r="OKO42" s="86"/>
      <c r="OKP42" s="86"/>
      <c r="OKQ42" s="86"/>
      <c r="OKR42" s="86"/>
      <c r="OKS42" s="86"/>
      <c r="OKT42" s="86"/>
      <c r="OKU42" s="86"/>
      <c r="OKV42" s="86"/>
      <c r="OKW42" s="86"/>
      <c r="OKX42" s="86"/>
      <c r="OKY42" s="86"/>
      <c r="OKZ42" s="86"/>
      <c r="OLA42" s="86"/>
      <c r="OLB42" s="86"/>
      <c r="OLC42" s="86"/>
      <c r="OLD42" s="86"/>
      <c r="OLE42" s="86"/>
      <c r="OLF42" s="86"/>
      <c r="OLG42" s="86"/>
      <c r="OLH42" s="86"/>
      <c r="OLI42" s="86"/>
      <c r="OLJ42" s="86"/>
      <c r="OLK42" s="86"/>
      <c r="OLL42" s="86"/>
      <c r="OLM42" s="86"/>
      <c r="OLN42" s="86"/>
      <c r="OLO42" s="86"/>
      <c r="OLP42" s="86"/>
      <c r="OLQ42" s="86"/>
      <c r="OLR42" s="86"/>
      <c r="OLS42" s="86"/>
      <c r="OLT42" s="86"/>
      <c r="OLU42" s="86"/>
      <c r="OLV42" s="86"/>
      <c r="OLW42" s="86"/>
      <c r="OLX42" s="86"/>
      <c r="OLY42" s="86"/>
      <c r="OLZ42" s="86"/>
      <c r="OMA42" s="86"/>
      <c r="OMB42" s="86"/>
      <c r="OMC42" s="86"/>
      <c r="OMD42" s="86"/>
      <c r="OME42" s="86"/>
      <c r="OMF42" s="86"/>
      <c r="OMG42" s="86"/>
      <c r="OMH42" s="86"/>
      <c r="OMI42" s="86"/>
      <c r="OMJ42" s="86"/>
      <c r="OMK42" s="86"/>
      <c r="OML42" s="86"/>
      <c r="OMM42" s="86"/>
      <c r="OMN42" s="86"/>
      <c r="OMO42" s="86"/>
      <c r="OMP42" s="86"/>
      <c r="OMQ42" s="86"/>
      <c r="OMR42" s="86"/>
      <c r="OMS42" s="86"/>
      <c r="OMT42" s="86"/>
      <c r="OMU42" s="86"/>
      <c r="ONB42" s="86"/>
      <c r="ONC42" s="86"/>
      <c r="OND42" s="86"/>
      <c r="ONE42" s="86"/>
      <c r="ONF42" s="86"/>
      <c r="ONG42" s="86"/>
      <c r="ONH42" s="86"/>
      <c r="ONI42" s="86"/>
      <c r="ONJ42" s="86"/>
      <c r="ONK42" s="86"/>
      <c r="ONL42" s="86"/>
      <c r="ONM42" s="86"/>
      <c r="ONN42" s="86"/>
      <c r="ONO42" s="86"/>
      <c r="ONP42" s="86"/>
      <c r="ONQ42" s="86"/>
      <c r="ONR42" s="86"/>
      <c r="ONS42" s="86"/>
      <c r="ONT42" s="86"/>
      <c r="ONU42" s="86"/>
      <c r="ONV42" s="86"/>
      <c r="ONW42" s="86"/>
      <c r="ONX42" s="86"/>
      <c r="ONY42" s="86"/>
      <c r="ONZ42" s="86"/>
      <c r="OOA42" s="86"/>
      <c r="OOB42" s="86"/>
      <c r="OOC42" s="86"/>
      <c r="OOD42" s="86"/>
      <c r="OOE42" s="86"/>
      <c r="OOF42" s="86"/>
      <c r="OOG42" s="86"/>
      <c r="OOH42" s="86"/>
      <c r="OOI42" s="86"/>
      <c r="OOJ42" s="86"/>
      <c r="OOK42" s="86"/>
      <c r="OOL42" s="86"/>
      <c r="OOM42" s="86"/>
      <c r="OON42" s="86"/>
      <c r="OOO42" s="86"/>
      <c r="OOP42" s="86"/>
      <c r="OOQ42" s="86"/>
      <c r="OOR42" s="86"/>
      <c r="OOS42" s="86"/>
      <c r="OOT42" s="86"/>
      <c r="OOU42" s="86"/>
      <c r="OOV42" s="86"/>
      <c r="OOW42" s="86"/>
      <c r="OOX42" s="86"/>
      <c r="OOY42" s="86"/>
      <c r="OOZ42" s="86"/>
      <c r="OPA42" s="86"/>
      <c r="OPB42" s="86"/>
      <c r="OPC42" s="86"/>
      <c r="OPD42" s="86"/>
      <c r="OPE42" s="86"/>
      <c r="OPF42" s="86"/>
      <c r="OPG42" s="86"/>
      <c r="OPH42" s="86"/>
      <c r="OPI42" s="86"/>
      <c r="OPJ42" s="86"/>
      <c r="OPK42" s="86"/>
      <c r="OPL42" s="86"/>
      <c r="OPM42" s="86"/>
      <c r="OPN42" s="86"/>
      <c r="OPO42" s="86"/>
      <c r="OPP42" s="86"/>
      <c r="OPQ42" s="86"/>
      <c r="OPR42" s="86"/>
      <c r="OPS42" s="86"/>
      <c r="OPT42" s="86"/>
      <c r="OPU42" s="86"/>
      <c r="OPV42" s="86"/>
      <c r="OPW42" s="86"/>
      <c r="OPX42" s="86"/>
      <c r="OPY42" s="86"/>
      <c r="OPZ42" s="86"/>
      <c r="OQA42" s="86"/>
      <c r="OQB42" s="86"/>
      <c r="OQC42" s="86"/>
      <c r="OQD42" s="86"/>
      <c r="OQE42" s="86"/>
      <c r="OQF42" s="86"/>
      <c r="OQG42" s="86"/>
      <c r="OQH42" s="86"/>
      <c r="OQI42" s="86"/>
      <c r="OQJ42" s="86"/>
      <c r="OQK42" s="86"/>
      <c r="OQL42" s="86"/>
      <c r="OQM42" s="86"/>
      <c r="OQN42" s="86"/>
      <c r="OQO42" s="86"/>
      <c r="OQP42" s="86"/>
      <c r="OQQ42" s="86"/>
      <c r="OQR42" s="86"/>
      <c r="OQS42" s="86"/>
      <c r="OQT42" s="86"/>
      <c r="OQU42" s="86"/>
      <c r="OQV42" s="86"/>
      <c r="OQW42" s="86"/>
      <c r="OQX42" s="86"/>
      <c r="OQY42" s="86"/>
      <c r="OQZ42" s="86"/>
      <c r="ORA42" s="86"/>
      <c r="ORB42" s="86"/>
      <c r="ORC42" s="86"/>
      <c r="ORD42" s="86"/>
      <c r="ORE42" s="86"/>
      <c r="ORF42" s="86"/>
      <c r="ORG42" s="86"/>
      <c r="ORH42" s="86"/>
      <c r="ORI42" s="86"/>
      <c r="ORJ42" s="86"/>
      <c r="ORK42" s="86"/>
      <c r="ORL42" s="86"/>
      <c r="ORM42" s="86"/>
      <c r="ORN42" s="86"/>
      <c r="ORO42" s="86"/>
      <c r="ORP42" s="86"/>
      <c r="ORQ42" s="86"/>
      <c r="ORR42" s="86"/>
      <c r="ORS42" s="86"/>
      <c r="ORT42" s="86"/>
      <c r="ORU42" s="86"/>
      <c r="ORV42" s="86"/>
      <c r="ORW42" s="86"/>
      <c r="ORX42" s="86"/>
      <c r="ORY42" s="86"/>
      <c r="ORZ42" s="86"/>
      <c r="OSA42" s="86"/>
      <c r="OSB42" s="86"/>
      <c r="OSC42" s="86"/>
      <c r="OSD42" s="86"/>
      <c r="OSE42" s="86"/>
      <c r="OSF42" s="86"/>
      <c r="OSG42" s="86"/>
      <c r="OSH42" s="86"/>
      <c r="OSI42" s="86"/>
      <c r="OSJ42" s="86"/>
      <c r="OSK42" s="86"/>
      <c r="OSL42" s="86"/>
      <c r="OSM42" s="86"/>
      <c r="OSN42" s="86"/>
      <c r="OSO42" s="86"/>
      <c r="OSP42" s="86"/>
      <c r="OSQ42" s="86"/>
      <c r="OSR42" s="86"/>
      <c r="OSS42" s="86"/>
      <c r="OST42" s="86"/>
      <c r="OSU42" s="86"/>
      <c r="OSV42" s="86"/>
      <c r="OSW42" s="86"/>
      <c r="OSX42" s="86"/>
      <c r="OSY42" s="86"/>
      <c r="OSZ42" s="86"/>
      <c r="OTA42" s="86"/>
      <c r="OTB42" s="86"/>
      <c r="OTC42" s="86"/>
      <c r="OTD42" s="86"/>
      <c r="OTE42" s="86"/>
      <c r="OTF42" s="86"/>
      <c r="OTG42" s="86"/>
      <c r="OTH42" s="86"/>
      <c r="OTI42" s="86"/>
      <c r="OTJ42" s="86"/>
      <c r="OTK42" s="86"/>
      <c r="OTL42" s="86"/>
      <c r="OTM42" s="86"/>
      <c r="OTN42" s="86"/>
      <c r="OTO42" s="86"/>
      <c r="OTP42" s="86"/>
      <c r="OTQ42" s="86"/>
      <c r="OTR42" s="86"/>
      <c r="OTS42" s="86"/>
      <c r="OTT42" s="86"/>
      <c r="OTU42" s="86"/>
      <c r="OTV42" s="86"/>
      <c r="OTW42" s="86"/>
      <c r="OTX42" s="86"/>
      <c r="OTY42" s="86"/>
      <c r="OTZ42" s="86"/>
      <c r="OUA42" s="86"/>
      <c r="OUB42" s="86"/>
      <c r="OUC42" s="86"/>
      <c r="OUD42" s="86"/>
      <c r="OUE42" s="86"/>
      <c r="OUF42" s="86"/>
      <c r="OUG42" s="86"/>
      <c r="OUH42" s="86"/>
      <c r="OUI42" s="86"/>
      <c r="OUJ42" s="86"/>
      <c r="OUK42" s="86"/>
      <c r="OUL42" s="86"/>
      <c r="OUM42" s="86"/>
      <c r="OUN42" s="86"/>
      <c r="OUO42" s="86"/>
      <c r="OUP42" s="86"/>
      <c r="OUQ42" s="86"/>
      <c r="OUR42" s="86"/>
      <c r="OUS42" s="86"/>
      <c r="OUT42" s="86"/>
      <c r="OUU42" s="86"/>
      <c r="OUV42" s="86"/>
      <c r="OUW42" s="86"/>
      <c r="OUX42" s="86"/>
      <c r="OUY42" s="86"/>
      <c r="OUZ42" s="86"/>
      <c r="OVA42" s="86"/>
      <c r="OVB42" s="86"/>
      <c r="OVC42" s="86"/>
      <c r="OVD42" s="86"/>
      <c r="OVE42" s="86"/>
      <c r="OVF42" s="86"/>
      <c r="OVG42" s="86"/>
      <c r="OVH42" s="86"/>
      <c r="OVI42" s="86"/>
      <c r="OVJ42" s="86"/>
      <c r="OVK42" s="86"/>
      <c r="OVL42" s="86"/>
      <c r="OVM42" s="86"/>
      <c r="OVN42" s="86"/>
      <c r="OVO42" s="86"/>
      <c r="OVP42" s="86"/>
      <c r="OVQ42" s="86"/>
      <c r="OVR42" s="86"/>
      <c r="OVS42" s="86"/>
      <c r="OVT42" s="86"/>
      <c r="OVU42" s="86"/>
      <c r="OVV42" s="86"/>
      <c r="OVW42" s="86"/>
      <c r="OVX42" s="86"/>
      <c r="OVY42" s="86"/>
      <c r="OVZ42" s="86"/>
      <c r="OWA42" s="86"/>
      <c r="OWB42" s="86"/>
      <c r="OWC42" s="86"/>
      <c r="OWD42" s="86"/>
      <c r="OWE42" s="86"/>
      <c r="OWF42" s="86"/>
      <c r="OWG42" s="86"/>
      <c r="OWH42" s="86"/>
      <c r="OWI42" s="86"/>
      <c r="OWJ42" s="86"/>
      <c r="OWK42" s="86"/>
      <c r="OWL42" s="86"/>
      <c r="OWM42" s="86"/>
      <c r="OWN42" s="86"/>
      <c r="OWO42" s="86"/>
      <c r="OWP42" s="86"/>
      <c r="OWQ42" s="86"/>
      <c r="OWX42" s="86"/>
      <c r="OWY42" s="86"/>
      <c r="OWZ42" s="86"/>
      <c r="OXA42" s="86"/>
      <c r="OXB42" s="86"/>
      <c r="OXC42" s="86"/>
      <c r="OXD42" s="86"/>
      <c r="OXE42" s="86"/>
      <c r="OXF42" s="86"/>
      <c r="OXG42" s="86"/>
      <c r="OXH42" s="86"/>
      <c r="OXI42" s="86"/>
      <c r="OXJ42" s="86"/>
      <c r="OXK42" s="86"/>
      <c r="OXL42" s="86"/>
      <c r="OXM42" s="86"/>
      <c r="OXN42" s="86"/>
      <c r="OXO42" s="86"/>
      <c r="OXP42" s="86"/>
      <c r="OXQ42" s="86"/>
      <c r="OXR42" s="86"/>
      <c r="OXS42" s="86"/>
      <c r="OXT42" s="86"/>
      <c r="OXU42" s="86"/>
      <c r="OXV42" s="86"/>
      <c r="OXW42" s="86"/>
      <c r="OXX42" s="86"/>
      <c r="OXY42" s="86"/>
      <c r="OXZ42" s="86"/>
      <c r="OYA42" s="86"/>
      <c r="OYB42" s="86"/>
      <c r="OYC42" s="86"/>
      <c r="OYD42" s="86"/>
      <c r="OYE42" s="86"/>
      <c r="OYF42" s="86"/>
      <c r="OYG42" s="86"/>
      <c r="OYH42" s="86"/>
      <c r="OYI42" s="86"/>
      <c r="OYJ42" s="86"/>
      <c r="OYK42" s="86"/>
      <c r="OYL42" s="86"/>
      <c r="OYM42" s="86"/>
      <c r="OYN42" s="86"/>
      <c r="OYO42" s="86"/>
      <c r="OYP42" s="86"/>
      <c r="OYQ42" s="86"/>
      <c r="OYR42" s="86"/>
      <c r="OYS42" s="86"/>
      <c r="OYT42" s="86"/>
      <c r="OYU42" s="86"/>
      <c r="OYV42" s="86"/>
      <c r="OYW42" s="86"/>
      <c r="OYX42" s="86"/>
      <c r="OYY42" s="86"/>
      <c r="OYZ42" s="86"/>
      <c r="OZA42" s="86"/>
      <c r="OZB42" s="86"/>
      <c r="OZC42" s="86"/>
      <c r="OZD42" s="86"/>
      <c r="OZE42" s="86"/>
      <c r="OZF42" s="86"/>
      <c r="OZG42" s="86"/>
      <c r="OZH42" s="86"/>
      <c r="OZI42" s="86"/>
      <c r="OZJ42" s="86"/>
      <c r="OZK42" s="86"/>
      <c r="OZL42" s="86"/>
      <c r="OZM42" s="86"/>
      <c r="OZN42" s="86"/>
      <c r="OZO42" s="86"/>
      <c r="OZP42" s="86"/>
      <c r="OZQ42" s="86"/>
      <c r="OZR42" s="86"/>
      <c r="OZS42" s="86"/>
      <c r="OZT42" s="86"/>
      <c r="OZU42" s="86"/>
      <c r="OZV42" s="86"/>
      <c r="OZW42" s="86"/>
      <c r="OZX42" s="86"/>
      <c r="OZY42" s="86"/>
      <c r="OZZ42" s="86"/>
      <c r="PAA42" s="86"/>
      <c r="PAB42" s="86"/>
      <c r="PAC42" s="86"/>
      <c r="PAD42" s="86"/>
      <c r="PAE42" s="86"/>
      <c r="PAF42" s="86"/>
      <c r="PAG42" s="86"/>
      <c r="PAH42" s="86"/>
      <c r="PAI42" s="86"/>
      <c r="PAJ42" s="86"/>
      <c r="PAK42" s="86"/>
      <c r="PAL42" s="86"/>
      <c r="PAM42" s="86"/>
      <c r="PAN42" s="86"/>
      <c r="PAO42" s="86"/>
      <c r="PAP42" s="86"/>
      <c r="PAQ42" s="86"/>
      <c r="PAR42" s="86"/>
      <c r="PAS42" s="86"/>
      <c r="PAT42" s="86"/>
      <c r="PAU42" s="86"/>
      <c r="PAV42" s="86"/>
      <c r="PAW42" s="86"/>
      <c r="PAX42" s="86"/>
      <c r="PAY42" s="86"/>
      <c r="PAZ42" s="86"/>
      <c r="PBA42" s="86"/>
      <c r="PBB42" s="86"/>
      <c r="PBC42" s="86"/>
      <c r="PBD42" s="86"/>
      <c r="PBE42" s="86"/>
      <c r="PBF42" s="86"/>
      <c r="PBG42" s="86"/>
      <c r="PBH42" s="86"/>
      <c r="PBI42" s="86"/>
      <c r="PBJ42" s="86"/>
      <c r="PBK42" s="86"/>
      <c r="PBL42" s="86"/>
      <c r="PBM42" s="86"/>
      <c r="PBN42" s="86"/>
      <c r="PBO42" s="86"/>
      <c r="PBP42" s="86"/>
      <c r="PBQ42" s="86"/>
      <c r="PBR42" s="86"/>
      <c r="PBS42" s="86"/>
      <c r="PBT42" s="86"/>
      <c r="PBU42" s="86"/>
      <c r="PBV42" s="86"/>
      <c r="PBW42" s="86"/>
      <c r="PBX42" s="86"/>
      <c r="PBY42" s="86"/>
      <c r="PBZ42" s="86"/>
      <c r="PCA42" s="86"/>
      <c r="PCB42" s="86"/>
      <c r="PCC42" s="86"/>
      <c r="PCD42" s="86"/>
      <c r="PCE42" s="86"/>
      <c r="PCF42" s="86"/>
      <c r="PCG42" s="86"/>
      <c r="PCH42" s="86"/>
      <c r="PCI42" s="86"/>
      <c r="PCJ42" s="86"/>
      <c r="PCK42" s="86"/>
      <c r="PCL42" s="86"/>
      <c r="PCM42" s="86"/>
      <c r="PCN42" s="86"/>
      <c r="PCO42" s="86"/>
      <c r="PCP42" s="86"/>
      <c r="PCQ42" s="86"/>
      <c r="PCR42" s="86"/>
      <c r="PCS42" s="86"/>
      <c r="PCT42" s="86"/>
      <c r="PCU42" s="86"/>
      <c r="PCV42" s="86"/>
      <c r="PCW42" s="86"/>
      <c r="PCX42" s="86"/>
      <c r="PCY42" s="86"/>
      <c r="PCZ42" s="86"/>
      <c r="PDA42" s="86"/>
      <c r="PDB42" s="86"/>
      <c r="PDC42" s="86"/>
      <c r="PDD42" s="86"/>
      <c r="PDE42" s="86"/>
      <c r="PDF42" s="86"/>
      <c r="PDG42" s="86"/>
      <c r="PDH42" s="86"/>
      <c r="PDI42" s="86"/>
      <c r="PDJ42" s="86"/>
      <c r="PDK42" s="86"/>
      <c r="PDL42" s="86"/>
      <c r="PDM42" s="86"/>
      <c r="PDN42" s="86"/>
      <c r="PDO42" s="86"/>
      <c r="PDP42" s="86"/>
      <c r="PDQ42" s="86"/>
      <c r="PDR42" s="86"/>
      <c r="PDS42" s="86"/>
      <c r="PDT42" s="86"/>
      <c r="PDU42" s="86"/>
      <c r="PDV42" s="86"/>
      <c r="PDW42" s="86"/>
      <c r="PDX42" s="86"/>
      <c r="PDY42" s="86"/>
      <c r="PDZ42" s="86"/>
      <c r="PEA42" s="86"/>
      <c r="PEB42" s="86"/>
      <c r="PEC42" s="86"/>
      <c r="PED42" s="86"/>
      <c r="PEE42" s="86"/>
      <c r="PEF42" s="86"/>
      <c r="PEG42" s="86"/>
      <c r="PEH42" s="86"/>
      <c r="PEI42" s="86"/>
      <c r="PEJ42" s="86"/>
      <c r="PEK42" s="86"/>
      <c r="PEL42" s="86"/>
      <c r="PEM42" s="86"/>
      <c r="PEN42" s="86"/>
      <c r="PEO42" s="86"/>
      <c r="PEP42" s="86"/>
      <c r="PEQ42" s="86"/>
      <c r="PER42" s="86"/>
      <c r="PES42" s="86"/>
      <c r="PET42" s="86"/>
      <c r="PEU42" s="86"/>
      <c r="PEV42" s="86"/>
      <c r="PEW42" s="86"/>
      <c r="PEX42" s="86"/>
      <c r="PEY42" s="86"/>
      <c r="PEZ42" s="86"/>
      <c r="PFA42" s="86"/>
      <c r="PFB42" s="86"/>
      <c r="PFC42" s="86"/>
      <c r="PFD42" s="86"/>
      <c r="PFE42" s="86"/>
      <c r="PFF42" s="86"/>
      <c r="PFG42" s="86"/>
      <c r="PFH42" s="86"/>
      <c r="PFI42" s="86"/>
      <c r="PFJ42" s="86"/>
      <c r="PFK42" s="86"/>
      <c r="PFL42" s="86"/>
      <c r="PFM42" s="86"/>
      <c r="PFN42" s="86"/>
      <c r="PFO42" s="86"/>
      <c r="PFP42" s="86"/>
      <c r="PFQ42" s="86"/>
      <c r="PFR42" s="86"/>
      <c r="PFS42" s="86"/>
      <c r="PFT42" s="86"/>
      <c r="PFU42" s="86"/>
      <c r="PFV42" s="86"/>
      <c r="PFW42" s="86"/>
      <c r="PFX42" s="86"/>
      <c r="PFY42" s="86"/>
      <c r="PFZ42" s="86"/>
      <c r="PGA42" s="86"/>
      <c r="PGB42" s="86"/>
      <c r="PGC42" s="86"/>
      <c r="PGD42" s="86"/>
      <c r="PGE42" s="86"/>
      <c r="PGF42" s="86"/>
      <c r="PGG42" s="86"/>
      <c r="PGH42" s="86"/>
      <c r="PGI42" s="86"/>
      <c r="PGJ42" s="86"/>
      <c r="PGK42" s="86"/>
      <c r="PGL42" s="86"/>
      <c r="PGM42" s="86"/>
      <c r="PGT42" s="86"/>
      <c r="PGU42" s="86"/>
      <c r="PGV42" s="86"/>
      <c r="PGW42" s="86"/>
      <c r="PGX42" s="86"/>
      <c r="PGY42" s="86"/>
      <c r="PGZ42" s="86"/>
      <c r="PHA42" s="86"/>
      <c r="PHB42" s="86"/>
      <c r="PHC42" s="86"/>
      <c r="PHD42" s="86"/>
      <c r="PHE42" s="86"/>
      <c r="PHF42" s="86"/>
      <c r="PHG42" s="86"/>
      <c r="PHH42" s="86"/>
      <c r="PHI42" s="86"/>
      <c r="PHJ42" s="86"/>
      <c r="PHK42" s="86"/>
      <c r="PHL42" s="86"/>
      <c r="PHM42" s="86"/>
      <c r="PHN42" s="86"/>
      <c r="PHO42" s="86"/>
      <c r="PHP42" s="86"/>
      <c r="PHQ42" s="86"/>
      <c r="PHR42" s="86"/>
      <c r="PHS42" s="86"/>
      <c r="PHT42" s="86"/>
      <c r="PHU42" s="86"/>
      <c r="PHV42" s="86"/>
      <c r="PHW42" s="86"/>
      <c r="PHX42" s="86"/>
      <c r="PHY42" s="86"/>
      <c r="PHZ42" s="86"/>
      <c r="PIA42" s="86"/>
      <c r="PIB42" s="86"/>
      <c r="PIC42" s="86"/>
      <c r="PID42" s="86"/>
      <c r="PIE42" s="86"/>
      <c r="PIF42" s="86"/>
      <c r="PIG42" s="86"/>
      <c r="PIH42" s="86"/>
      <c r="PII42" s="86"/>
      <c r="PIJ42" s="86"/>
      <c r="PIK42" s="86"/>
      <c r="PIL42" s="86"/>
      <c r="PIM42" s="86"/>
      <c r="PIN42" s="86"/>
      <c r="PIO42" s="86"/>
      <c r="PIP42" s="86"/>
      <c r="PIQ42" s="86"/>
      <c r="PIR42" s="86"/>
      <c r="PIS42" s="86"/>
      <c r="PIT42" s="86"/>
      <c r="PIU42" s="86"/>
      <c r="PIV42" s="86"/>
      <c r="PIW42" s="86"/>
      <c r="PIX42" s="86"/>
      <c r="PIY42" s="86"/>
      <c r="PIZ42" s="86"/>
      <c r="PJA42" s="86"/>
      <c r="PJB42" s="86"/>
      <c r="PJC42" s="86"/>
      <c r="PJD42" s="86"/>
      <c r="PJE42" s="86"/>
      <c r="PJF42" s="86"/>
      <c r="PJG42" s="86"/>
      <c r="PJH42" s="86"/>
      <c r="PJI42" s="86"/>
      <c r="PJJ42" s="86"/>
      <c r="PJK42" s="86"/>
      <c r="PJL42" s="86"/>
      <c r="PJM42" s="86"/>
      <c r="PJN42" s="86"/>
      <c r="PJO42" s="86"/>
      <c r="PJP42" s="86"/>
      <c r="PJQ42" s="86"/>
      <c r="PJR42" s="86"/>
      <c r="PJS42" s="86"/>
      <c r="PJT42" s="86"/>
      <c r="PJU42" s="86"/>
      <c r="PJV42" s="86"/>
      <c r="PJW42" s="86"/>
      <c r="PJX42" s="86"/>
      <c r="PJY42" s="86"/>
      <c r="PJZ42" s="86"/>
      <c r="PKA42" s="86"/>
      <c r="PKB42" s="86"/>
      <c r="PKC42" s="86"/>
      <c r="PKD42" s="86"/>
      <c r="PKE42" s="86"/>
      <c r="PKF42" s="86"/>
      <c r="PKG42" s="86"/>
      <c r="PKH42" s="86"/>
      <c r="PKI42" s="86"/>
      <c r="PKJ42" s="86"/>
      <c r="PKK42" s="86"/>
      <c r="PKL42" s="86"/>
      <c r="PKM42" s="86"/>
      <c r="PKN42" s="86"/>
      <c r="PKO42" s="86"/>
      <c r="PKP42" s="86"/>
      <c r="PKQ42" s="86"/>
      <c r="PKR42" s="86"/>
      <c r="PKS42" s="86"/>
      <c r="PKT42" s="86"/>
      <c r="PKU42" s="86"/>
      <c r="PKV42" s="86"/>
      <c r="PKW42" s="86"/>
      <c r="PKX42" s="86"/>
      <c r="PKY42" s="86"/>
      <c r="PKZ42" s="86"/>
      <c r="PLA42" s="86"/>
      <c r="PLB42" s="86"/>
      <c r="PLC42" s="86"/>
      <c r="PLD42" s="86"/>
      <c r="PLE42" s="86"/>
      <c r="PLF42" s="86"/>
      <c r="PLG42" s="86"/>
      <c r="PLH42" s="86"/>
      <c r="PLI42" s="86"/>
      <c r="PLJ42" s="86"/>
      <c r="PLK42" s="86"/>
      <c r="PLL42" s="86"/>
      <c r="PLM42" s="86"/>
      <c r="PLN42" s="86"/>
      <c r="PLO42" s="86"/>
      <c r="PLP42" s="86"/>
      <c r="PLQ42" s="86"/>
      <c r="PLR42" s="86"/>
      <c r="PLS42" s="86"/>
      <c r="PLT42" s="86"/>
      <c r="PLU42" s="86"/>
      <c r="PLV42" s="86"/>
      <c r="PLW42" s="86"/>
      <c r="PLX42" s="86"/>
      <c r="PLY42" s="86"/>
      <c r="PLZ42" s="86"/>
      <c r="PMA42" s="86"/>
      <c r="PMB42" s="86"/>
      <c r="PMC42" s="86"/>
      <c r="PMD42" s="86"/>
      <c r="PME42" s="86"/>
      <c r="PMF42" s="86"/>
      <c r="PMG42" s="86"/>
      <c r="PMH42" s="86"/>
      <c r="PMI42" s="86"/>
      <c r="PMJ42" s="86"/>
      <c r="PMK42" s="86"/>
      <c r="PML42" s="86"/>
      <c r="PMM42" s="86"/>
      <c r="PMN42" s="86"/>
      <c r="PMO42" s="86"/>
      <c r="PMP42" s="86"/>
      <c r="PMQ42" s="86"/>
      <c r="PMR42" s="86"/>
      <c r="PMS42" s="86"/>
      <c r="PMT42" s="86"/>
      <c r="PMU42" s="86"/>
      <c r="PMV42" s="86"/>
      <c r="PMW42" s="86"/>
      <c r="PMX42" s="86"/>
      <c r="PMY42" s="86"/>
      <c r="PMZ42" s="86"/>
      <c r="PNA42" s="86"/>
      <c r="PNB42" s="86"/>
      <c r="PNC42" s="86"/>
      <c r="PND42" s="86"/>
      <c r="PNE42" s="86"/>
      <c r="PNF42" s="86"/>
      <c r="PNG42" s="86"/>
      <c r="PNH42" s="86"/>
      <c r="PNI42" s="86"/>
      <c r="PNJ42" s="86"/>
      <c r="PNK42" s="86"/>
      <c r="PNL42" s="86"/>
      <c r="PNM42" s="86"/>
      <c r="PNN42" s="86"/>
      <c r="PNO42" s="86"/>
      <c r="PNP42" s="86"/>
      <c r="PNQ42" s="86"/>
      <c r="PNR42" s="86"/>
      <c r="PNS42" s="86"/>
      <c r="PNT42" s="86"/>
      <c r="PNU42" s="86"/>
      <c r="PNV42" s="86"/>
      <c r="PNW42" s="86"/>
      <c r="PNX42" s="86"/>
      <c r="PNY42" s="86"/>
      <c r="PNZ42" s="86"/>
      <c r="POA42" s="86"/>
      <c r="POB42" s="86"/>
      <c r="POC42" s="86"/>
      <c r="POD42" s="86"/>
      <c r="POE42" s="86"/>
      <c r="POF42" s="86"/>
      <c r="POG42" s="86"/>
      <c r="POH42" s="86"/>
      <c r="POI42" s="86"/>
      <c r="POJ42" s="86"/>
      <c r="POK42" s="86"/>
      <c r="POL42" s="86"/>
      <c r="POM42" s="86"/>
      <c r="PON42" s="86"/>
      <c r="POO42" s="86"/>
      <c r="POP42" s="86"/>
      <c r="POQ42" s="86"/>
      <c r="POR42" s="86"/>
      <c r="POS42" s="86"/>
      <c r="POT42" s="86"/>
      <c r="POU42" s="86"/>
      <c r="POV42" s="86"/>
      <c r="POW42" s="86"/>
      <c r="POX42" s="86"/>
      <c r="POY42" s="86"/>
      <c r="POZ42" s="86"/>
      <c r="PPA42" s="86"/>
      <c r="PPB42" s="86"/>
      <c r="PPC42" s="86"/>
      <c r="PPD42" s="86"/>
      <c r="PPE42" s="86"/>
      <c r="PPF42" s="86"/>
      <c r="PPG42" s="86"/>
      <c r="PPH42" s="86"/>
      <c r="PPI42" s="86"/>
      <c r="PPJ42" s="86"/>
      <c r="PPK42" s="86"/>
      <c r="PPL42" s="86"/>
      <c r="PPM42" s="86"/>
      <c r="PPN42" s="86"/>
      <c r="PPO42" s="86"/>
      <c r="PPP42" s="86"/>
      <c r="PPQ42" s="86"/>
      <c r="PPR42" s="86"/>
      <c r="PPS42" s="86"/>
      <c r="PPT42" s="86"/>
      <c r="PPU42" s="86"/>
      <c r="PPV42" s="86"/>
      <c r="PPW42" s="86"/>
      <c r="PPX42" s="86"/>
      <c r="PPY42" s="86"/>
      <c r="PPZ42" s="86"/>
      <c r="PQA42" s="86"/>
      <c r="PQB42" s="86"/>
      <c r="PQC42" s="86"/>
      <c r="PQD42" s="86"/>
      <c r="PQE42" s="86"/>
      <c r="PQF42" s="86"/>
      <c r="PQG42" s="86"/>
      <c r="PQH42" s="86"/>
      <c r="PQI42" s="86"/>
      <c r="PQP42" s="86"/>
      <c r="PQQ42" s="86"/>
      <c r="PQR42" s="86"/>
      <c r="PQS42" s="86"/>
      <c r="PQT42" s="86"/>
      <c r="PQU42" s="86"/>
      <c r="PQV42" s="86"/>
      <c r="PQW42" s="86"/>
      <c r="PQX42" s="86"/>
      <c r="PQY42" s="86"/>
      <c r="PQZ42" s="86"/>
      <c r="PRA42" s="86"/>
      <c r="PRB42" s="86"/>
      <c r="PRC42" s="86"/>
      <c r="PRD42" s="86"/>
      <c r="PRE42" s="86"/>
      <c r="PRF42" s="86"/>
      <c r="PRG42" s="86"/>
      <c r="PRH42" s="86"/>
      <c r="PRI42" s="86"/>
      <c r="PRJ42" s="86"/>
      <c r="PRK42" s="86"/>
      <c r="PRL42" s="86"/>
      <c r="PRM42" s="86"/>
      <c r="PRN42" s="86"/>
      <c r="PRO42" s="86"/>
      <c r="PRP42" s="86"/>
      <c r="PRQ42" s="86"/>
      <c r="PRR42" s="86"/>
      <c r="PRS42" s="86"/>
      <c r="PRT42" s="86"/>
      <c r="PRU42" s="86"/>
      <c r="PRV42" s="86"/>
      <c r="PRW42" s="86"/>
      <c r="PRX42" s="86"/>
      <c r="PRY42" s="86"/>
      <c r="PRZ42" s="86"/>
      <c r="PSA42" s="86"/>
      <c r="PSB42" s="86"/>
      <c r="PSC42" s="86"/>
      <c r="PSD42" s="86"/>
      <c r="PSE42" s="86"/>
      <c r="PSF42" s="86"/>
      <c r="PSG42" s="86"/>
      <c r="PSH42" s="86"/>
      <c r="PSI42" s="86"/>
      <c r="PSJ42" s="86"/>
      <c r="PSK42" s="86"/>
      <c r="PSL42" s="86"/>
      <c r="PSM42" s="86"/>
      <c r="PSN42" s="86"/>
      <c r="PSO42" s="86"/>
      <c r="PSP42" s="86"/>
      <c r="PSQ42" s="86"/>
      <c r="PSR42" s="86"/>
      <c r="PSS42" s="86"/>
      <c r="PST42" s="86"/>
      <c r="PSU42" s="86"/>
      <c r="PSV42" s="86"/>
      <c r="PSW42" s="86"/>
      <c r="PSX42" s="86"/>
      <c r="PSY42" s="86"/>
      <c r="PSZ42" s="86"/>
      <c r="PTA42" s="86"/>
      <c r="PTB42" s="86"/>
      <c r="PTC42" s="86"/>
      <c r="PTD42" s="86"/>
      <c r="PTE42" s="86"/>
      <c r="PTF42" s="86"/>
      <c r="PTG42" s="86"/>
      <c r="PTH42" s="86"/>
      <c r="PTI42" s="86"/>
      <c r="PTJ42" s="86"/>
      <c r="PTK42" s="86"/>
      <c r="PTL42" s="86"/>
      <c r="PTM42" s="86"/>
      <c r="PTN42" s="86"/>
      <c r="PTO42" s="86"/>
      <c r="PTP42" s="86"/>
      <c r="PTQ42" s="86"/>
      <c r="PTR42" s="86"/>
      <c r="PTS42" s="86"/>
      <c r="PTT42" s="86"/>
      <c r="PTU42" s="86"/>
      <c r="PTV42" s="86"/>
      <c r="PTW42" s="86"/>
      <c r="PTX42" s="86"/>
      <c r="PTY42" s="86"/>
      <c r="PTZ42" s="86"/>
      <c r="PUA42" s="86"/>
      <c r="PUB42" s="86"/>
      <c r="PUC42" s="86"/>
      <c r="PUD42" s="86"/>
      <c r="PUE42" s="86"/>
      <c r="PUF42" s="86"/>
      <c r="PUG42" s="86"/>
      <c r="PUH42" s="86"/>
      <c r="PUI42" s="86"/>
      <c r="PUJ42" s="86"/>
      <c r="PUK42" s="86"/>
      <c r="PUL42" s="86"/>
      <c r="PUM42" s="86"/>
      <c r="PUN42" s="86"/>
      <c r="PUO42" s="86"/>
      <c r="PUP42" s="86"/>
      <c r="PUQ42" s="86"/>
      <c r="PUR42" s="86"/>
      <c r="PUS42" s="86"/>
      <c r="PUT42" s="86"/>
      <c r="PUU42" s="86"/>
      <c r="PUV42" s="86"/>
      <c r="PUW42" s="86"/>
      <c r="PUX42" s="86"/>
      <c r="PUY42" s="86"/>
      <c r="PUZ42" s="86"/>
      <c r="PVA42" s="86"/>
      <c r="PVB42" s="86"/>
      <c r="PVC42" s="86"/>
      <c r="PVD42" s="86"/>
      <c r="PVE42" s="86"/>
      <c r="PVF42" s="86"/>
      <c r="PVG42" s="86"/>
      <c r="PVH42" s="86"/>
      <c r="PVI42" s="86"/>
      <c r="PVJ42" s="86"/>
      <c r="PVK42" s="86"/>
      <c r="PVL42" s="86"/>
      <c r="PVM42" s="86"/>
      <c r="PVN42" s="86"/>
      <c r="PVO42" s="86"/>
      <c r="PVP42" s="86"/>
      <c r="PVQ42" s="86"/>
      <c r="PVR42" s="86"/>
      <c r="PVS42" s="86"/>
      <c r="PVT42" s="86"/>
      <c r="PVU42" s="86"/>
      <c r="PVV42" s="86"/>
      <c r="PVW42" s="86"/>
      <c r="PVX42" s="86"/>
      <c r="PVY42" s="86"/>
      <c r="PVZ42" s="86"/>
      <c r="PWA42" s="86"/>
      <c r="PWB42" s="86"/>
      <c r="PWC42" s="86"/>
      <c r="PWD42" s="86"/>
      <c r="PWE42" s="86"/>
      <c r="PWF42" s="86"/>
      <c r="PWG42" s="86"/>
      <c r="PWH42" s="86"/>
      <c r="PWI42" s="86"/>
      <c r="PWJ42" s="86"/>
      <c r="PWK42" s="86"/>
      <c r="PWL42" s="86"/>
      <c r="PWM42" s="86"/>
      <c r="PWN42" s="86"/>
      <c r="PWO42" s="86"/>
      <c r="PWP42" s="86"/>
      <c r="PWQ42" s="86"/>
      <c r="PWR42" s="86"/>
      <c r="PWS42" s="86"/>
      <c r="PWT42" s="86"/>
      <c r="PWU42" s="86"/>
      <c r="PWV42" s="86"/>
      <c r="PWW42" s="86"/>
      <c r="PWX42" s="86"/>
      <c r="PWY42" s="86"/>
      <c r="PWZ42" s="86"/>
      <c r="PXA42" s="86"/>
      <c r="PXB42" s="86"/>
      <c r="PXC42" s="86"/>
      <c r="PXD42" s="86"/>
      <c r="PXE42" s="86"/>
      <c r="PXF42" s="86"/>
      <c r="PXG42" s="86"/>
      <c r="PXH42" s="86"/>
      <c r="PXI42" s="86"/>
      <c r="PXJ42" s="86"/>
      <c r="PXK42" s="86"/>
      <c r="PXL42" s="86"/>
      <c r="PXM42" s="86"/>
      <c r="PXN42" s="86"/>
      <c r="PXO42" s="86"/>
      <c r="PXP42" s="86"/>
      <c r="PXQ42" s="86"/>
      <c r="PXR42" s="86"/>
      <c r="PXS42" s="86"/>
      <c r="PXT42" s="86"/>
      <c r="PXU42" s="86"/>
      <c r="PXV42" s="86"/>
      <c r="PXW42" s="86"/>
      <c r="PXX42" s="86"/>
      <c r="PXY42" s="86"/>
      <c r="PXZ42" s="86"/>
      <c r="PYA42" s="86"/>
      <c r="PYB42" s="86"/>
      <c r="PYC42" s="86"/>
      <c r="PYD42" s="86"/>
      <c r="PYE42" s="86"/>
      <c r="PYF42" s="86"/>
      <c r="PYG42" s="86"/>
      <c r="PYH42" s="86"/>
      <c r="PYI42" s="86"/>
      <c r="PYJ42" s="86"/>
      <c r="PYK42" s="86"/>
      <c r="PYL42" s="86"/>
      <c r="PYM42" s="86"/>
      <c r="PYN42" s="86"/>
      <c r="PYO42" s="86"/>
      <c r="PYP42" s="86"/>
      <c r="PYQ42" s="86"/>
      <c r="PYR42" s="86"/>
      <c r="PYS42" s="86"/>
      <c r="PYT42" s="86"/>
      <c r="PYU42" s="86"/>
      <c r="PYV42" s="86"/>
      <c r="PYW42" s="86"/>
      <c r="PYX42" s="86"/>
      <c r="PYY42" s="86"/>
      <c r="PYZ42" s="86"/>
      <c r="PZA42" s="86"/>
      <c r="PZB42" s="86"/>
      <c r="PZC42" s="86"/>
      <c r="PZD42" s="86"/>
      <c r="PZE42" s="86"/>
      <c r="PZF42" s="86"/>
      <c r="PZG42" s="86"/>
      <c r="PZH42" s="86"/>
      <c r="PZI42" s="86"/>
      <c r="PZJ42" s="86"/>
      <c r="PZK42" s="86"/>
      <c r="PZL42" s="86"/>
      <c r="PZM42" s="86"/>
      <c r="PZN42" s="86"/>
      <c r="PZO42" s="86"/>
      <c r="PZP42" s="86"/>
      <c r="PZQ42" s="86"/>
      <c r="PZR42" s="86"/>
      <c r="PZS42" s="86"/>
      <c r="PZT42" s="86"/>
      <c r="PZU42" s="86"/>
      <c r="PZV42" s="86"/>
      <c r="PZW42" s="86"/>
      <c r="PZX42" s="86"/>
      <c r="PZY42" s="86"/>
      <c r="PZZ42" s="86"/>
      <c r="QAA42" s="86"/>
      <c r="QAB42" s="86"/>
      <c r="QAC42" s="86"/>
      <c r="QAD42" s="86"/>
      <c r="QAE42" s="86"/>
      <c r="QAL42" s="86"/>
      <c r="QAM42" s="86"/>
      <c r="QAN42" s="86"/>
      <c r="QAO42" s="86"/>
      <c r="QAP42" s="86"/>
      <c r="QAQ42" s="86"/>
      <c r="QAR42" s="86"/>
      <c r="QAS42" s="86"/>
      <c r="QAT42" s="86"/>
      <c r="QAU42" s="86"/>
      <c r="QAV42" s="86"/>
      <c r="QAW42" s="86"/>
      <c r="QAX42" s="86"/>
      <c r="QAY42" s="86"/>
      <c r="QAZ42" s="86"/>
      <c r="QBA42" s="86"/>
      <c r="QBB42" s="86"/>
      <c r="QBC42" s="86"/>
      <c r="QBD42" s="86"/>
      <c r="QBE42" s="86"/>
      <c r="QBF42" s="86"/>
      <c r="QBG42" s="86"/>
      <c r="QBH42" s="86"/>
      <c r="QBI42" s="86"/>
      <c r="QBJ42" s="86"/>
      <c r="QBK42" s="86"/>
      <c r="QBL42" s="86"/>
      <c r="QBM42" s="86"/>
      <c r="QBN42" s="86"/>
      <c r="QBO42" s="86"/>
      <c r="QBP42" s="86"/>
      <c r="QBQ42" s="86"/>
      <c r="QBR42" s="86"/>
      <c r="QBS42" s="86"/>
      <c r="QBT42" s="86"/>
      <c r="QBU42" s="86"/>
      <c r="QBV42" s="86"/>
      <c r="QBW42" s="86"/>
      <c r="QBX42" s="86"/>
      <c r="QBY42" s="86"/>
      <c r="QBZ42" s="86"/>
      <c r="QCA42" s="86"/>
      <c r="QCB42" s="86"/>
      <c r="QCC42" s="86"/>
      <c r="QCD42" s="86"/>
      <c r="QCE42" s="86"/>
      <c r="QCF42" s="86"/>
      <c r="QCG42" s="86"/>
      <c r="QCH42" s="86"/>
      <c r="QCI42" s="86"/>
      <c r="QCJ42" s="86"/>
      <c r="QCK42" s="86"/>
      <c r="QCL42" s="86"/>
      <c r="QCM42" s="86"/>
      <c r="QCN42" s="86"/>
      <c r="QCO42" s="86"/>
      <c r="QCP42" s="86"/>
      <c r="QCQ42" s="86"/>
      <c r="QCR42" s="86"/>
      <c r="QCS42" s="86"/>
      <c r="QCT42" s="86"/>
      <c r="QCU42" s="86"/>
      <c r="QCV42" s="86"/>
      <c r="QCW42" s="86"/>
      <c r="QCX42" s="86"/>
      <c r="QCY42" s="86"/>
      <c r="QCZ42" s="86"/>
      <c r="QDA42" s="86"/>
      <c r="QDB42" s="86"/>
      <c r="QDC42" s="86"/>
      <c r="QDD42" s="86"/>
      <c r="QDE42" s="86"/>
      <c r="QDF42" s="86"/>
      <c r="QDG42" s="86"/>
      <c r="QDH42" s="86"/>
      <c r="QDI42" s="86"/>
      <c r="QDJ42" s="86"/>
      <c r="QDK42" s="86"/>
      <c r="QDL42" s="86"/>
      <c r="QDM42" s="86"/>
      <c r="QDN42" s="86"/>
      <c r="QDO42" s="86"/>
      <c r="QDP42" s="86"/>
      <c r="QDQ42" s="86"/>
      <c r="QDR42" s="86"/>
      <c r="QDS42" s="86"/>
      <c r="QDT42" s="86"/>
      <c r="QDU42" s="86"/>
      <c r="QDV42" s="86"/>
      <c r="QDW42" s="86"/>
      <c r="QDX42" s="86"/>
      <c r="QDY42" s="86"/>
      <c r="QDZ42" s="86"/>
      <c r="QEA42" s="86"/>
      <c r="QEB42" s="86"/>
      <c r="QEC42" s="86"/>
      <c r="QED42" s="86"/>
      <c r="QEE42" s="86"/>
      <c r="QEF42" s="86"/>
      <c r="QEG42" s="86"/>
      <c r="QEH42" s="86"/>
      <c r="QEI42" s="86"/>
      <c r="QEJ42" s="86"/>
      <c r="QEK42" s="86"/>
      <c r="QEL42" s="86"/>
      <c r="QEM42" s="86"/>
      <c r="QEN42" s="86"/>
      <c r="QEO42" s="86"/>
      <c r="QEP42" s="86"/>
      <c r="QEQ42" s="86"/>
      <c r="QER42" s="86"/>
      <c r="QES42" s="86"/>
      <c r="QET42" s="86"/>
      <c r="QEU42" s="86"/>
      <c r="QEV42" s="86"/>
      <c r="QEW42" s="86"/>
      <c r="QEX42" s="86"/>
      <c r="QEY42" s="86"/>
      <c r="QEZ42" s="86"/>
      <c r="QFA42" s="86"/>
      <c r="QFB42" s="86"/>
      <c r="QFC42" s="86"/>
      <c r="QFD42" s="86"/>
      <c r="QFE42" s="86"/>
      <c r="QFF42" s="86"/>
      <c r="QFG42" s="86"/>
      <c r="QFH42" s="86"/>
      <c r="QFI42" s="86"/>
      <c r="QFJ42" s="86"/>
      <c r="QFK42" s="86"/>
      <c r="QFL42" s="86"/>
      <c r="QFM42" s="86"/>
      <c r="QFN42" s="86"/>
      <c r="QFO42" s="86"/>
      <c r="QFP42" s="86"/>
      <c r="QFQ42" s="86"/>
      <c r="QFR42" s="86"/>
      <c r="QFS42" s="86"/>
      <c r="QFT42" s="86"/>
      <c r="QFU42" s="86"/>
      <c r="QFV42" s="86"/>
      <c r="QFW42" s="86"/>
      <c r="QFX42" s="86"/>
      <c r="QFY42" s="86"/>
      <c r="QFZ42" s="86"/>
      <c r="QGA42" s="86"/>
      <c r="QGB42" s="86"/>
      <c r="QGC42" s="86"/>
      <c r="QGD42" s="86"/>
      <c r="QGE42" s="86"/>
      <c r="QGF42" s="86"/>
      <c r="QGG42" s="86"/>
      <c r="QGH42" s="86"/>
      <c r="QGI42" s="86"/>
      <c r="QGJ42" s="86"/>
      <c r="QGK42" s="86"/>
      <c r="QGL42" s="86"/>
      <c r="QGM42" s="86"/>
      <c r="QGN42" s="86"/>
      <c r="QGO42" s="86"/>
      <c r="QGP42" s="86"/>
      <c r="QGQ42" s="86"/>
      <c r="QGR42" s="86"/>
      <c r="QGS42" s="86"/>
      <c r="QGT42" s="86"/>
      <c r="QGU42" s="86"/>
      <c r="QGV42" s="86"/>
      <c r="QGW42" s="86"/>
      <c r="QGX42" s="86"/>
      <c r="QGY42" s="86"/>
      <c r="QGZ42" s="86"/>
      <c r="QHA42" s="86"/>
      <c r="QHB42" s="86"/>
      <c r="QHC42" s="86"/>
      <c r="QHD42" s="86"/>
      <c r="QHE42" s="86"/>
      <c r="QHF42" s="86"/>
      <c r="QHG42" s="86"/>
      <c r="QHH42" s="86"/>
      <c r="QHI42" s="86"/>
      <c r="QHJ42" s="86"/>
      <c r="QHK42" s="86"/>
      <c r="QHL42" s="86"/>
      <c r="QHM42" s="86"/>
      <c r="QHN42" s="86"/>
      <c r="QHO42" s="86"/>
      <c r="QHP42" s="86"/>
      <c r="QHQ42" s="86"/>
      <c r="QHR42" s="86"/>
      <c r="QHS42" s="86"/>
      <c r="QHT42" s="86"/>
      <c r="QHU42" s="86"/>
      <c r="QHV42" s="86"/>
      <c r="QHW42" s="86"/>
      <c r="QHX42" s="86"/>
      <c r="QHY42" s="86"/>
      <c r="QHZ42" s="86"/>
      <c r="QIA42" s="86"/>
      <c r="QIB42" s="86"/>
      <c r="QIC42" s="86"/>
      <c r="QID42" s="86"/>
      <c r="QIE42" s="86"/>
      <c r="QIF42" s="86"/>
      <c r="QIG42" s="86"/>
      <c r="QIH42" s="86"/>
      <c r="QII42" s="86"/>
      <c r="QIJ42" s="86"/>
      <c r="QIK42" s="86"/>
      <c r="QIL42" s="86"/>
      <c r="QIM42" s="86"/>
      <c r="QIN42" s="86"/>
      <c r="QIO42" s="86"/>
      <c r="QIP42" s="86"/>
      <c r="QIQ42" s="86"/>
      <c r="QIR42" s="86"/>
      <c r="QIS42" s="86"/>
      <c r="QIT42" s="86"/>
      <c r="QIU42" s="86"/>
      <c r="QIV42" s="86"/>
      <c r="QIW42" s="86"/>
      <c r="QIX42" s="86"/>
      <c r="QIY42" s="86"/>
      <c r="QIZ42" s="86"/>
      <c r="QJA42" s="86"/>
      <c r="QJB42" s="86"/>
      <c r="QJC42" s="86"/>
      <c r="QJD42" s="86"/>
      <c r="QJE42" s="86"/>
      <c r="QJF42" s="86"/>
      <c r="QJG42" s="86"/>
      <c r="QJH42" s="86"/>
      <c r="QJI42" s="86"/>
      <c r="QJJ42" s="86"/>
      <c r="QJK42" s="86"/>
      <c r="QJL42" s="86"/>
      <c r="QJM42" s="86"/>
      <c r="QJN42" s="86"/>
      <c r="QJO42" s="86"/>
      <c r="QJP42" s="86"/>
      <c r="QJQ42" s="86"/>
      <c r="QJR42" s="86"/>
      <c r="QJS42" s="86"/>
      <c r="QJT42" s="86"/>
      <c r="QJU42" s="86"/>
      <c r="QJV42" s="86"/>
      <c r="QJW42" s="86"/>
      <c r="QJX42" s="86"/>
      <c r="QJY42" s="86"/>
      <c r="QJZ42" s="86"/>
      <c r="QKA42" s="86"/>
      <c r="QKH42" s="86"/>
      <c r="QKI42" s="86"/>
      <c r="QKJ42" s="86"/>
      <c r="QKK42" s="86"/>
      <c r="QKL42" s="86"/>
      <c r="QKM42" s="86"/>
      <c r="QKN42" s="86"/>
      <c r="QKO42" s="86"/>
      <c r="QKP42" s="86"/>
      <c r="QKQ42" s="86"/>
      <c r="QKR42" s="86"/>
      <c r="QKS42" s="86"/>
      <c r="QKT42" s="86"/>
      <c r="QKU42" s="86"/>
      <c r="QKV42" s="86"/>
      <c r="QKW42" s="86"/>
      <c r="QKX42" s="86"/>
      <c r="QKY42" s="86"/>
      <c r="QKZ42" s="86"/>
      <c r="QLA42" s="86"/>
      <c r="QLB42" s="86"/>
      <c r="QLC42" s="86"/>
      <c r="QLD42" s="86"/>
      <c r="QLE42" s="86"/>
      <c r="QLF42" s="86"/>
      <c r="QLG42" s="86"/>
      <c r="QLH42" s="86"/>
      <c r="QLI42" s="86"/>
      <c r="QLJ42" s="86"/>
      <c r="QLK42" s="86"/>
      <c r="QLL42" s="86"/>
      <c r="QLM42" s="86"/>
      <c r="QLN42" s="86"/>
      <c r="QLO42" s="86"/>
      <c r="QLP42" s="86"/>
      <c r="QLQ42" s="86"/>
      <c r="QLR42" s="86"/>
      <c r="QLS42" s="86"/>
      <c r="QLT42" s="86"/>
      <c r="QLU42" s="86"/>
      <c r="QLV42" s="86"/>
      <c r="QLW42" s="86"/>
      <c r="QLX42" s="86"/>
      <c r="QLY42" s="86"/>
      <c r="QLZ42" s="86"/>
      <c r="QMA42" s="86"/>
      <c r="QMB42" s="86"/>
      <c r="QMC42" s="86"/>
      <c r="QMD42" s="86"/>
      <c r="QME42" s="86"/>
      <c r="QMF42" s="86"/>
      <c r="QMG42" s="86"/>
      <c r="QMH42" s="86"/>
      <c r="QMI42" s="86"/>
      <c r="QMJ42" s="86"/>
      <c r="QMK42" s="86"/>
      <c r="QML42" s="86"/>
      <c r="QMM42" s="86"/>
      <c r="QMN42" s="86"/>
      <c r="QMO42" s="86"/>
      <c r="QMP42" s="86"/>
      <c r="QMQ42" s="86"/>
      <c r="QMR42" s="86"/>
      <c r="QMS42" s="86"/>
      <c r="QMT42" s="86"/>
      <c r="QMU42" s="86"/>
      <c r="QMV42" s="86"/>
      <c r="QMW42" s="86"/>
      <c r="QMX42" s="86"/>
      <c r="QMY42" s="86"/>
      <c r="QMZ42" s="86"/>
      <c r="QNA42" s="86"/>
      <c r="QNB42" s="86"/>
      <c r="QNC42" s="86"/>
      <c r="QND42" s="86"/>
      <c r="QNE42" s="86"/>
      <c r="QNF42" s="86"/>
      <c r="QNG42" s="86"/>
      <c r="QNH42" s="86"/>
      <c r="QNI42" s="86"/>
      <c r="QNJ42" s="86"/>
      <c r="QNK42" s="86"/>
      <c r="QNL42" s="86"/>
      <c r="QNM42" s="86"/>
      <c r="QNN42" s="86"/>
      <c r="QNO42" s="86"/>
      <c r="QNP42" s="86"/>
      <c r="QNQ42" s="86"/>
      <c r="QNR42" s="86"/>
      <c r="QNS42" s="86"/>
      <c r="QNT42" s="86"/>
      <c r="QNU42" s="86"/>
      <c r="QNV42" s="86"/>
      <c r="QNW42" s="86"/>
      <c r="QNX42" s="86"/>
      <c r="QNY42" s="86"/>
      <c r="QNZ42" s="86"/>
      <c r="QOA42" s="86"/>
      <c r="QOB42" s="86"/>
      <c r="QOC42" s="86"/>
      <c r="QOD42" s="86"/>
      <c r="QOE42" s="86"/>
      <c r="QOF42" s="86"/>
      <c r="QOG42" s="86"/>
      <c r="QOH42" s="86"/>
      <c r="QOI42" s="86"/>
      <c r="QOJ42" s="86"/>
      <c r="QOK42" s="86"/>
      <c r="QOL42" s="86"/>
      <c r="QOM42" s="86"/>
      <c r="QON42" s="86"/>
      <c r="QOO42" s="86"/>
      <c r="QOP42" s="86"/>
      <c r="QOQ42" s="86"/>
      <c r="QOR42" s="86"/>
      <c r="QOS42" s="86"/>
      <c r="QOT42" s="86"/>
      <c r="QOU42" s="86"/>
      <c r="QOV42" s="86"/>
      <c r="QOW42" s="86"/>
      <c r="QOX42" s="86"/>
      <c r="QOY42" s="86"/>
      <c r="QOZ42" s="86"/>
      <c r="QPA42" s="86"/>
      <c r="QPB42" s="86"/>
      <c r="QPC42" s="86"/>
      <c r="QPD42" s="86"/>
      <c r="QPE42" s="86"/>
      <c r="QPF42" s="86"/>
      <c r="QPG42" s="86"/>
      <c r="QPH42" s="86"/>
      <c r="QPI42" s="86"/>
      <c r="QPJ42" s="86"/>
      <c r="QPK42" s="86"/>
      <c r="QPL42" s="86"/>
      <c r="QPM42" s="86"/>
      <c r="QPN42" s="86"/>
      <c r="QPO42" s="86"/>
      <c r="QPP42" s="86"/>
      <c r="QPQ42" s="86"/>
      <c r="QPR42" s="86"/>
      <c r="QPS42" s="86"/>
      <c r="QPT42" s="86"/>
      <c r="QPU42" s="86"/>
      <c r="QPV42" s="86"/>
      <c r="QPW42" s="86"/>
      <c r="QPX42" s="86"/>
      <c r="QPY42" s="86"/>
      <c r="QPZ42" s="86"/>
      <c r="QQA42" s="86"/>
      <c r="QQB42" s="86"/>
      <c r="QQC42" s="86"/>
      <c r="QQD42" s="86"/>
      <c r="QQE42" s="86"/>
      <c r="QQF42" s="86"/>
      <c r="QQG42" s="86"/>
      <c r="QQH42" s="86"/>
      <c r="QQI42" s="86"/>
      <c r="QQJ42" s="86"/>
      <c r="QQK42" s="86"/>
      <c r="QQL42" s="86"/>
      <c r="QQM42" s="86"/>
      <c r="QQN42" s="86"/>
      <c r="QQO42" s="86"/>
      <c r="QQP42" s="86"/>
      <c r="QQQ42" s="86"/>
      <c r="QQR42" s="86"/>
      <c r="QQS42" s="86"/>
      <c r="QQT42" s="86"/>
      <c r="QQU42" s="86"/>
      <c r="QQV42" s="86"/>
      <c r="QQW42" s="86"/>
      <c r="QQX42" s="86"/>
      <c r="QQY42" s="86"/>
      <c r="QQZ42" s="86"/>
      <c r="QRA42" s="86"/>
      <c r="QRB42" s="86"/>
      <c r="QRC42" s="86"/>
      <c r="QRD42" s="86"/>
      <c r="QRE42" s="86"/>
      <c r="QRF42" s="86"/>
      <c r="QRG42" s="86"/>
      <c r="QRH42" s="86"/>
      <c r="QRI42" s="86"/>
      <c r="QRJ42" s="86"/>
      <c r="QRK42" s="86"/>
      <c r="QRL42" s="86"/>
      <c r="QRM42" s="86"/>
      <c r="QRN42" s="86"/>
      <c r="QRO42" s="86"/>
      <c r="QRP42" s="86"/>
      <c r="QRQ42" s="86"/>
      <c r="QRR42" s="86"/>
      <c r="QRS42" s="86"/>
      <c r="QRT42" s="86"/>
      <c r="QRU42" s="86"/>
      <c r="QRV42" s="86"/>
      <c r="QRW42" s="86"/>
      <c r="QRX42" s="86"/>
      <c r="QRY42" s="86"/>
      <c r="QRZ42" s="86"/>
      <c r="QSA42" s="86"/>
      <c r="QSB42" s="86"/>
      <c r="QSC42" s="86"/>
      <c r="QSD42" s="86"/>
      <c r="QSE42" s="86"/>
      <c r="QSF42" s="86"/>
      <c r="QSG42" s="86"/>
      <c r="QSH42" s="86"/>
      <c r="QSI42" s="86"/>
      <c r="QSJ42" s="86"/>
      <c r="QSK42" s="86"/>
      <c r="QSL42" s="86"/>
      <c r="QSM42" s="86"/>
      <c r="QSN42" s="86"/>
      <c r="QSO42" s="86"/>
      <c r="QSP42" s="86"/>
      <c r="QSQ42" s="86"/>
      <c r="QSR42" s="86"/>
      <c r="QSS42" s="86"/>
      <c r="QST42" s="86"/>
      <c r="QSU42" s="86"/>
      <c r="QSV42" s="86"/>
      <c r="QSW42" s="86"/>
      <c r="QSX42" s="86"/>
      <c r="QSY42" s="86"/>
      <c r="QSZ42" s="86"/>
      <c r="QTA42" s="86"/>
      <c r="QTB42" s="86"/>
      <c r="QTC42" s="86"/>
      <c r="QTD42" s="86"/>
      <c r="QTE42" s="86"/>
      <c r="QTF42" s="86"/>
      <c r="QTG42" s="86"/>
      <c r="QTH42" s="86"/>
      <c r="QTI42" s="86"/>
      <c r="QTJ42" s="86"/>
      <c r="QTK42" s="86"/>
      <c r="QTL42" s="86"/>
      <c r="QTM42" s="86"/>
      <c r="QTN42" s="86"/>
      <c r="QTO42" s="86"/>
      <c r="QTP42" s="86"/>
      <c r="QTQ42" s="86"/>
      <c r="QTR42" s="86"/>
      <c r="QTS42" s="86"/>
      <c r="QTT42" s="86"/>
      <c r="QTU42" s="86"/>
      <c r="QTV42" s="86"/>
      <c r="QTW42" s="86"/>
      <c r="QUD42" s="86"/>
      <c r="QUE42" s="86"/>
      <c r="QUF42" s="86"/>
      <c r="QUG42" s="86"/>
      <c r="QUH42" s="86"/>
      <c r="QUI42" s="86"/>
      <c r="QUJ42" s="86"/>
      <c r="QUK42" s="86"/>
      <c r="QUL42" s="86"/>
      <c r="QUM42" s="86"/>
      <c r="QUN42" s="86"/>
      <c r="QUO42" s="86"/>
      <c r="QUP42" s="86"/>
      <c r="QUQ42" s="86"/>
      <c r="QUR42" s="86"/>
      <c r="QUS42" s="86"/>
      <c r="QUT42" s="86"/>
      <c r="QUU42" s="86"/>
      <c r="QUV42" s="86"/>
      <c r="QUW42" s="86"/>
      <c r="QUX42" s="86"/>
      <c r="QUY42" s="86"/>
      <c r="QUZ42" s="86"/>
      <c r="QVA42" s="86"/>
      <c r="QVB42" s="86"/>
      <c r="QVC42" s="86"/>
      <c r="QVD42" s="86"/>
      <c r="QVE42" s="86"/>
      <c r="QVF42" s="86"/>
      <c r="QVG42" s="86"/>
      <c r="QVH42" s="86"/>
      <c r="QVI42" s="86"/>
      <c r="QVJ42" s="86"/>
      <c r="QVK42" s="86"/>
      <c r="QVL42" s="86"/>
      <c r="QVM42" s="86"/>
      <c r="QVN42" s="86"/>
      <c r="QVO42" s="86"/>
      <c r="QVP42" s="86"/>
      <c r="QVQ42" s="86"/>
      <c r="QVR42" s="86"/>
      <c r="QVS42" s="86"/>
      <c r="QVT42" s="86"/>
      <c r="QVU42" s="86"/>
      <c r="QVV42" s="86"/>
      <c r="QVW42" s="86"/>
      <c r="QVX42" s="86"/>
      <c r="QVY42" s="86"/>
      <c r="QVZ42" s="86"/>
      <c r="QWA42" s="86"/>
      <c r="QWB42" s="86"/>
      <c r="QWC42" s="86"/>
      <c r="QWD42" s="86"/>
      <c r="QWE42" s="86"/>
      <c r="QWF42" s="86"/>
      <c r="QWG42" s="86"/>
      <c r="QWH42" s="86"/>
      <c r="QWI42" s="86"/>
      <c r="QWJ42" s="86"/>
      <c r="QWK42" s="86"/>
      <c r="QWL42" s="86"/>
      <c r="QWM42" s="86"/>
      <c r="QWN42" s="86"/>
      <c r="QWO42" s="86"/>
      <c r="QWP42" s="86"/>
      <c r="QWQ42" s="86"/>
      <c r="QWR42" s="86"/>
      <c r="QWS42" s="86"/>
      <c r="QWT42" s="86"/>
      <c r="QWU42" s="86"/>
      <c r="QWV42" s="86"/>
      <c r="QWW42" s="86"/>
      <c r="QWX42" s="86"/>
      <c r="QWY42" s="86"/>
      <c r="QWZ42" s="86"/>
      <c r="QXA42" s="86"/>
      <c r="QXB42" s="86"/>
      <c r="QXC42" s="86"/>
      <c r="QXD42" s="86"/>
      <c r="QXE42" s="86"/>
      <c r="QXF42" s="86"/>
      <c r="QXG42" s="86"/>
      <c r="QXH42" s="86"/>
      <c r="QXI42" s="86"/>
      <c r="QXJ42" s="86"/>
      <c r="QXK42" s="86"/>
      <c r="QXL42" s="86"/>
      <c r="QXM42" s="86"/>
      <c r="QXN42" s="86"/>
      <c r="QXO42" s="86"/>
      <c r="QXP42" s="86"/>
      <c r="QXQ42" s="86"/>
      <c r="QXR42" s="86"/>
      <c r="QXS42" s="86"/>
      <c r="QXT42" s="86"/>
      <c r="QXU42" s="86"/>
      <c r="QXV42" s="86"/>
      <c r="QXW42" s="86"/>
      <c r="QXX42" s="86"/>
      <c r="QXY42" s="86"/>
      <c r="QXZ42" s="86"/>
      <c r="QYA42" s="86"/>
      <c r="QYB42" s="86"/>
      <c r="QYC42" s="86"/>
      <c r="QYD42" s="86"/>
      <c r="QYE42" s="86"/>
      <c r="QYF42" s="86"/>
      <c r="QYG42" s="86"/>
      <c r="QYH42" s="86"/>
      <c r="QYI42" s="86"/>
      <c r="QYJ42" s="86"/>
      <c r="QYK42" s="86"/>
      <c r="QYL42" s="86"/>
      <c r="QYM42" s="86"/>
      <c r="QYN42" s="86"/>
      <c r="QYO42" s="86"/>
      <c r="QYP42" s="86"/>
      <c r="QYQ42" s="86"/>
      <c r="QYR42" s="86"/>
      <c r="QYS42" s="86"/>
      <c r="QYT42" s="86"/>
      <c r="QYU42" s="86"/>
      <c r="QYV42" s="86"/>
      <c r="QYW42" s="86"/>
      <c r="QYX42" s="86"/>
      <c r="QYY42" s="86"/>
      <c r="QYZ42" s="86"/>
      <c r="QZA42" s="86"/>
      <c r="QZB42" s="86"/>
      <c r="QZC42" s="86"/>
      <c r="QZD42" s="86"/>
      <c r="QZE42" s="86"/>
      <c r="QZF42" s="86"/>
      <c r="QZG42" s="86"/>
      <c r="QZH42" s="86"/>
      <c r="QZI42" s="86"/>
      <c r="QZJ42" s="86"/>
      <c r="QZK42" s="86"/>
      <c r="QZL42" s="86"/>
      <c r="QZM42" s="86"/>
      <c r="QZN42" s="86"/>
      <c r="QZO42" s="86"/>
      <c r="QZP42" s="86"/>
      <c r="QZQ42" s="86"/>
      <c r="QZR42" s="86"/>
      <c r="QZS42" s="86"/>
      <c r="QZT42" s="86"/>
      <c r="QZU42" s="86"/>
      <c r="QZV42" s="86"/>
      <c r="QZW42" s="86"/>
      <c r="QZX42" s="86"/>
      <c r="QZY42" s="86"/>
      <c r="QZZ42" s="86"/>
      <c r="RAA42" s="86"/>
      <c r="RAB42" s="86"/>
      <c r="RAC42" s="86"/>
      <c r="RAD42" s="86"/>
      <c r="RAE42" s="86"/>
      <c r="RAF42" s="86"/>
      <c r="RAG42" s="86"/>
      <c r="RAH42" s="86"/>
      <c r="RAI42" s="86"/>
      <c r="RAJ42" s="86"/>
      <c r="RAK42" s="86"/>
      <c r="RAL42" s="86"/>
      <c r="RAM42" s="86"/>
      <c r="RAN42" s="86"/>
      <c r="RAO42" s="86"/>
      <c r="RAP42" s="86"/>
      <c r="RAQ42" s="86"/>
      <c r="RAR42" s="86"/>
      <c r="RAS42" s="86"/>
      <c r="RAT42" s="86"/>
      <c r="RAU42" s="86"/>
      <c r="RAV42" s="86"/>
      <c r="RAW42" s="86"/>
      <c r="RAX42" s="86"/>
      <c r="RAY42" s="86"/>
      <c r="RAZ42" s="86"/>
      <c r="RBA42" s="86"/>
      <c r="RBB42" s="86"/>
      <c r="RBC42" s="86"/>
      <c r="RBD42" s="86"/>
      <c r="RBE42" s="86"/>
      <c r="RBF42" s="86"/>
      <c r="RBG42" s="86"/>
      <c r="RBH42" s="86"/>
      <c r="RBI42" s="86"/>
      <c r="RBJ42" s="86"/>
      <c r="RBK42" s="86"/>
      <c r="RBL42" s="86"/>
      <c r="RBM42" s="86"/>
      <c r="RBN42" s="86"/>
      <c r="RBO42" s="86"/>
      <c r="RBP42" s="86"/>
      <c r="RBQ42" s="86"/>
      <c r="RBR42" s="86"/>
      <c r="RBS42" s="86"/>
      <c r="RBT42" s="86"/>
      <c r="RBU42" s="86"/>
      <c r="RBV42" s="86"/>
      <c r="RBW42" s="86"/>
      <c r="RBX42" s="86"/>
      <c r="RBY42" s="86"/>
      <c r="RBZ42" s="86"/>
      <c r="RCA42" s="86"/>
      <c r="RCB42" s="86"/>
      <c r="RCC42" s="86"/>
      <c r="RCD42" s="86"/>
      <c r="RCE42" s="86"/>
      <c r="RCF42" s="86"/>
      <c r="RCG42" s="86"/>
      <c r="RCH42" s="86"/>
      <c r="RCI42" s="86"/>
      <c r="RCJ42" s="86"/>
      <c r="RCK42" s="86"/>
      <c r="RCL42" s="86"/>
      <c r="RCM42" s="86"/>
      <c r="RCN42" s="86"/>
      <c r="RCO42" s="86"/>
      <c r="RCP42" s="86"/>
      <c r="RCQ42" s="86"/>
      <c r="RCR42" s="86"/>
      <c r="RCS42" s="86"/>
      <c r="RCT42" s="86"/>
      <c r="RCU42" s="86"/>
      <c r="RCV42" s="86"/>
      <c r="RCW42" s="86"/>
      <c r="RCX42" s="86"/>
      <c r="RCY42" s="86"/>
      <c r="RCZ42" s="86"/>
      <c r="RDA42" s="86"/>
      <c r="RDB42" s="86"/>
      <c r="RDC42" s="86"/>
      <c r="RDD42" s="86"/>
      <c r="RDE42" s="86"/>
      <c r="RDF42" s="86"/>
      <c r="RDG42" s="86"/>
      <c r="RDH42" s="86"/>
      <c r="RDI42" s="86"/>
      <c r="RDJ42" s="86"/>
      <c r="RDK42" s="86"/>
      <c r="RDL42" s="86"/>
      <c r="RDM42" s="86"/>
      <c r="RDN42" s="86"/>
      <c r="RDO42" s="86"/>
      <c r="RDP42" s="86"/>
      <c r="RDQ42" s="86"/>
      <c r="RDR42" s="86"/>
      <c r="RDS42" s="86"/>
      <c r="RDZ42" s="86"/>
      <c r="REA42" s="86"/>
      <c r="REB42" s="86"/>
      <c r="REC42" s="86"/>
      <c r="RED42" s="86"/>
      <c r="REE42" s="86"/>
      <c r="REF42" s="86"/>
      <c r="REG42" s="86"/>
      <c r="REH42" s="86"/>
      <c r="REI42" s="86"/>
      <c r="REJ42" s="86"/>
      <c r="REK42" s="86"/>
      <c r="REL42" s="86"/>
      <c r="REM42" s="86"/>
      <c r="REN42" s="86"/>
      <c r="REO42" s="86"/>
      <c r="REP42" s="86"/>
      <c r="REQ42" s="86"/>
      <c r="RER42" s="86"/>
      <c r="RES42" s="86"/>
      <c r="RET42" s="86"/>
      <c r="REU42" s="86"/>
      <c r="REV42" s="86"/>
      <c r="REW42" s="86"/>
      <c r="REX42" s="86"/>
      <c r="REY42" s="86"/>
      <c r="REZ42" s="86"/>
      <c r="RFA42" s="86"/>
      <c r="RFB42" s="86"/>
      <c r="RFC42" s="86"/>
      <c r="RFD42" s="86"/>
      <c r="RFE42" s="86"/>
      <c r="RFF42" s="86"/>
      <c r="RFG42" s="86"/>
      <c r="RFH42" s="86"/>
      <c r="RFI42" s="86"/>
      <c r="RFJ42" s="86"/>
      <c r="RFK42" s="86"/>
      <c r="RFL42" s="86"/>
      <c r="RFM42" s="86"/>
      <c r="RFN42" s="86"/>
      <c r="RFO42" s="86"/>
      <c r="RFP42" s="86"/>
      <c r="RFQ42" s="86"/>
      <c r="RFR42" s="86"/>
      <c r="RFS42" s="86"/>
      <c r="RFT42" s="86"/>
      <c r="RFU42" s="86"/>
      <c r="RFV42" s="86"/>
      <c r="RFW42" s="86"/>
      <c r="RFX42" s="86"/>
      <c r="RFY42" s="86"/>
      <c r="RFZ42" s="86"/>
      <c r="RGA42" s="86"/>
      <c r="RGB42" s="86"/>
      <c r="RGC42" s="86"/>
      <c r="RGD42" s="86"/>
      <c r="RGE42" s="86"/>
      <c r="RGF42" s="86"/>
      <c r="RGG42" s="86"/>
      <c r="RGH42" s="86"/>
      <c r="RGI42" s="86"/>
      <c r="RGJ42" s="86"/>
      <c r="RGK42" s="86"/>
      <c r="RGL42" s="86"/>
      <c r="RGM42" s="86"/>
      <c r="RGN42" s="86"/>
      <c r="RGO42" s="86"/>
      <c r="RGP42" s="86"/>
      <c r="RGQ42" s="86"/>
      <c r="RGR42" s="86"/>
      <c r="RGS42" s="86"/>
      <c r="RGT42" s="86"/>
      <c r="RGU42" s="86"/>
      <c r="RGV42" s="86"/>
      <c r="RGW42" s="86"/>
      <c r="RGX42" s="86"/>
      <c r="RGY42" s="86"/>
      <c r="RGZ42" s="86"/>
      <c r="RHA42" s="86"/>
      <c r="RHB42" s="86"/>
      <c r="RHC42" s="86"/>
      <c r="RHD42" s="86"/>
      <c r="RHE42" s="86"/>
      <c r="RHF42" s="86"/>
      <c r="RHG42" s="86"/>
      <c r="RHH42" s="86"/>
      <c r="RHI42" s="86"/>
      <c r="RHJ42" s="86"/>
      <c r="RHK42" s="86"/>
      <c r="RHL42" s="86"/>
      <c r="RHM42" s="86"/>
      <c r="RHN42" s="86"/>
      <c r="RHO42" s="86"/>
      <c r="RHP42" s="86"/>
      <c r="RHQ42" s="86"/>
      <c r="RHR42" s="86"/>
      <c r="RHS42" s="86"/>
      <c r="RHT42" s="86"/>
      <c r="RHU42" s="86"/>
      <c r="RHV42" s="86"/>
      <c r="RHW42" s="86"/>
      <c r="RHX42" s="86"/>
      <c r="RHY42" s="86"/>
      <c r="RHZ42" s="86"/>
      <c r="RIA42" s="86"/>
      <c r="RIB42" s="86"/>
      <c r="RIC42" s="86"/>
      <c r="RID42" s="86"/>
      <c r="RIE42" s="86"/>
      <c r="RIF42" s="86"/>
      <c r="RIG42" s="86"/>
      <c r="RIH42" s="86"/>
      <c r="RII42" s="86"/>
      <c r="RIJ42" s="86"/>
      <c r="RIK42" s="86"/>
      <c r="RIL42" s="86"/>
      <c r="RIM42" s="86"/>
      <c r="RIN42" s="86"/>
      <c r="RIO42" s="86"/>
      <c r="RIP42" s="86"/>
      <c r="RIQ42" s="86"/>
      <c r="RIR42" s="86"/>
      <c r="RIS42" s="86"/>
      <c r="RIT42" s="86"/>
      <c r="RIU42" s="86"/>
      <c r="RIV42" s="86"/>
      <c r="RIW42" s="86"/>
      <c r="RIX42" s="86"/>
      <c r="RIY42" s="86"/>
      <c r="RIZ42" s="86"/>
      <c r="RJA42" s="86"/>
      <c r="RJB42" s="86"/>
      <c r="RJC42" s="86"/>
      <c r="RJD42" s="86"/>
      <c r="RJE42" s="86"/>
      <c r="RJF42" s="86"/>
      <c r="RJG42" s="86"/>
      <c r="RJH42" s="86"/>
      <c r="RJI42" s="86"/>
      <c r="RJJ42" s="86"/>
      <c r="RJK42" s="86"/>
      <c r="RJL42" s="86"/>
      <c r="RJM42" s="86"/>
      <c r="RJN42" s="86"/>
      <c r="RJO42" s="86"/>
      <c r="RJP42" s="86"/>
      <c r="RJQ42" s="86"/>
      <c r="RJR42" s="86"/>
      <c r="RJS42" s="86"/>
      <c r="RJT42" s="86"/>
      <c r="RJU42" s="86"/>
      <c r="RJV42" s="86"/>
      <c r="RJW42" s="86"/>
      <c r="RJX42" s="86"/>
      <c r="RJY42" s="86"/>
      <c r="RJZ42" s="86"/>
      <c r="RKA42" s="86"/>
      <c r="RKB42" s="86"/>
      <c r="RKC42" s="86"/>
      <c r="RKD42" s="86"/>
      <c r="RKE42" s="86"/>
      <c r="RKF42" s="86"/>
      <c r="RKG42" s="86"/>
      <c r="RKH42" s="86"/>
      <c r="RKI42" s="86"/>
      <c r="RKJ42" s="86"/>
      <c r="RKK42" s="86"/>
      <c r="RKL42" s="86"/>
      <c r="RKM42" s="86"/>
      <c r="RKN42" s="86"/>
      <c r="RKO42" s="86"/>
      <c r="RKP42" s="86"/>
      <c r="RKQ42" s="86"/>
      <c r="RKR42" s="86"/>
      <c r="RKS42" s="86"/>
      <c r="RKT42" s="86"/>
      <c r="RKU42" s="86"/>
      <c r="RKV42" s="86"/>
      <c r="RKW42" s="86"/>
      <c r="RKX42" s="86"/>
      <c r="RKY42" s="86"/>
      <c r="RKZ42" s="86"/>
      <c r="RLA42" s="86"/>
      <c r="RLB42" s="86"/>
      <c r="RLC42" s="86"/>
      <c r="RLD42" s="86"/>
      <c r="RLE42" s="86"/>
      <c r="RLF42" s="86"/>
      <c r="RLG42" s="86"/>
      <c r="RLH42" s="86"/>
      <c r="RLI42" s="86"/>
      <c r="RLJ42" s="86"/>
      <c r="RLK42" s="86"/>
      <c r="RLL42" s="86"/>
      <c r="RLM42" s="86"/>
      <c r="RLN42" s="86"/>
      <c r="RLO42" s="86"/>
      <c r="RLP42" s="86"/>
      <c r="RLQ42" s="86"/>
      <c r="RLR42" s="86"/>
      <c r="RLS42" s="86"/>
      <c r="RLT42" s="86"/>
      <c r="RLU42" s="86"/>
      <c r="RLV42" s="86"/>
      <c r="RLW42" s="86"/>
      <c r="RLX42" s="86"/>
      <c r="RLY42" s="86"/>
      <c r="RLZ42" s="86"/>
      <c r="RMA42" s="86"/>
      <c r="RMB42" s="86"/>
      <c r="RMC42" s="86"/>
      <c r="RMD42" s="86"/>
      <c r="RME42" s="86"/>
      <c r="RMF42" s="86"/>
      <c r="RMG42" s="86"/>
      <c r="RMH42" s="86"/>
      <c r="RMI42" s="86"/>
      <c r="RMJ42" s="86"/>
      <c r="RMK42" s="86"/>
      <c r="RML42" s="86"/>
      <c r="RMM42" s="86"/>
      <c r="RMN42" s="86"/>
      <c r="RMO42" s="86"/>
      <c r="RMP42" s="86"/>
      <c r="RMQ42" s="86"/>
      <c r="RMR42" s="86"/>
      <c r="RMS42" s="86"/>
      <c r="RMT42" s="86"/>
      <c r="RMU42" s="86"/>
      <c r="RMV42" s="86"/>
      <c r="RMW42" s="86"/>
      <c r="RMX42" s="86"/>
      <c r="RMY42" s="86"/>
      <c r="RMZ42" s="86"/>
      <c r="RNA42" s="86"/>
      <c r="RNB42" s="86"/>
      <c r="RNC42" s="86"/>
      <c r="RND42" s="86"/>
      <c r="RNE42" s="86"/>
      <c r="RNF42" s="86"/>
      <c r="RNG42" s="86"/>
      <c r="RNH42" s="86"/>
      <c r="RNI42" s="86"/>
      <c r="RNJ42" s="86"/>
      <c r="RNK42" s="86"/>
      <c r="RNL42" s="86"/>
      <c r="RNM42" s="86"/>
      <c r="RNN42" s="86"/>
      <c r="RNO42" s="86"/>
      <c r="RNV42" s="86"/>
      <c r="RNW42" s="86"/>
      <c r="RNX42" s="86"/>
      <c r="RNY42" s="86"/>
      <c r="RNZ42" s="86"/>
      <c r="ROA42" s="86"/>
      <c r="ROB42" s="86"/>
      <c r="ROC42" s="86"/>
      <c r="ROD42" s="86"/>
      <c r="ROE42" s="86"/>
      <c r="ROF42" s="86"/>
      <c r="ROG42" s="86"/>
      <c r="ROH42" s="86"/>
      <c r="ROI42" s="86"/>
      <c r="ROJ42" s="86"/>
      <c r="ROK42" s="86"/>
      <c r="ROL42" s="86"/>
      <c r="ROM42" s="86"/>
      <c r="RON42" s="86"/>
      <c r="ROO42" s="86"/>
      <c r="ROP42" s="86"/>
      <c r="ROQ42" s="86"/>
      <c r="ROR42" s="86"/>
      <c r="ROS42" s="86"/>
      <c r="ROT42" s="86"/>
      <c r="ROU42" s="86"/>
      <c r="ROV42" s="86"/>
      <c r="ROW42" s="86"/>
      <c r="ROX42" s="86"/>
      <c r="ROY42" s="86"/>
      <c r="ROZ42" s="86"/>
      <c r="RPA42" s="86"/>
      <c r="RPB42" s="86"/>
      <c r="RPC42" s="86"/>
      <c r="RPD42" s="86"/>
      <c r="RPE42" s="86"/>
      <c r="RPF42" s="86"/>
      <c r="RPG42" s="86"/>
      <c r="RPH42" s="86"/>
      <c r="RPI42" s="86"/>
      <c r="RPJ42" s="86"/>
      <c r="RPK42" s="86"/>
      <c r="RPL42" s="86"/>
      <c r="RPM42" s="86"/>
      <c r="RPN42" s="86"/>
      <c r="RPO42" s="86"/>
      <c r="RPP42" s="86"/>
      <c r="RPQ42" s="86"/>
      <c r="RPR42" s="86"/>
      <c r="RPS42" s="86"/>
      <c r="RPT42" s="86"/>
      <c r="RPU42" s="86"/>
      <c r="RPV42" s="86"/>
      <c r="RPW42" s="86"/>
      <c r="RPX42" s="86"/>
      <c r="RPY42" s="86"/>
      <c r="RPZ42" s="86"/>
      <c r="RQA42" s="86"/>
      <c r="RQB42" s="86"/>
      <c r="RQC42" s="86"/>
      <c r="RQD42" s="86"/>
      <c r="RQE42" s="86"/>
      <c r="RQF42" s="86"/>
      <c r="RQG42" s="86"/>
      <c r="RQH42" s="86"/>
      <c r="RQI42" s="86"/>
      <c r="RQJ42" s="86"/>
      <c r="RQK42" s="86"/>
      <c r="RQL42" s="86"/>
      <c r="RQM42" s="86"/>
      <c r="RQN42" s="86"/>
      <c r="RQO42" s="86"/>
      <c r="RQP42" s="86"/>
      <c r="RQQ42" s="86"/>
      <c r="RQR42" s="86"/>
      <c r="RQS42" s="86"/>
      <c r="RQT42" s="86"/>
      <c r="RQU42" s="86"/>
      <c r="RQV42" s="86"/>
      <c r="RQW42" s="86"/>
      <c r="RQX42" s="86"/>
      <c r="RQY42" s="86"/>
      <c r="RQZ42" s="86"/>
      <c r="RRA42" s="86"/>
      <c r="RRB42" s="86"/>
      <c r="RRC42" s="86"/>
      <c r="RRD42" s="86"/>
      <c r="RRE42" s="86"/>
      <c r="RRF42" s="86"/>
      <c r="RRG42" s="86"/>
      <c r="RRH42" s="86"/>
      <c r="RRI42" s="86"/>
      <c r="RRJ42" s="86"/>
      <c r="RRK42" s="86"/>
      <c r="RRL42" s="86"/>
      <c r="RRM42" s="86"/>
      <c r="RRN42" s="86"/>
      <c r="RRO42" s="86"/>
      <c r="RRP42" s="86"/>
      <c r="RRQ42" s="86"/>
      <c r="RRR42" s="86"/>
      <c r="RRS42" s="86"/>
      <c r="RRT42" s="86"/>
      <c r="RRU42" s="86"/>
      <c r="RRV42" s="86"/>
      <c r="RRW42" s="86"/>
      <c r="RRX42" s="86"/>
      <c r="RRY42" s="86"/>
      <c r="RRZ42" s="86"/>
      <c r="RSA42" s="86"/>
      <c r="RSB42" s="86"/>
      <c r="RSC42" s="86"/>
      <c r="RSD42" s="86"/>
      <c r="RSE42" s="86"/>
      <c r="RSF42" s="86"/>
      <c r="RSG42" s="86"/>
      <c r="RSH42" s="86"/>
      <c r="RSI42" s="86"/>
      <c r="RSJ42" s="86"/>
      <c r="RSK42" s="86"/>
      <c r="RSL42" s="86"/>
      <c r="RSM42" s="86"/>
      <c r="RSN42" s="86"/>
      <c r="RSO42" s="86"/>
      <c r="RSP42" s="86"/>
      <c r="RSQ42" s="86"/>
      <c r="RSR42" s="86"/>
      <c r="RSS42" s="86"/>
      <c r="RST42" s="86"/>
      <c r="RSU42" s="86"/>
      <c r="RSV42" s="86"/>
      <c r="RSW42" s="86"/>
      <c r="RSX42" s="86"/>
      <c r="RSY42" s="86"/>
      <c r="RSZ42" s="86"/>
      <c r="RTA42" s="86"/>
      <c r="RTB42" s="86"/>
      <c r="RTC42" s="86"/>
      <c r="RTD42" s="86"/>
      <c r="RTE42" s="86"/>
      <c r="RTF42" s="86"/>
      <c r="RTG42" s="86"/>
      <c r="RTH42" s="86"/>
      <c r="RTI42" s="86"/>
      <c r="RTJ42" s="86"/>
      <c r="RTK42" s="86"/>
      <c r="RTL42" s="86"/>
      <c r="RTM42" s="86"/>
      <c r="RTN42" s="86"/>
      <c r="RTO42" s="86"/>
      <c r="RTP42" s="86"/>
      <c r="RTQ42" s="86"/>
      <c r="RTR42" s="86"/>
      <c r="RTS42" s="86"/>
      <c r="RTT42" s="86"/>
      <c r="RTU42" s="86"/>
      <c r="RTV42" s="86"/>
      <c r="RTW42" s="86"/>
      <c r="RTX42" s="86"/>
      <c r="RTY42" s="86"/>
      <c r="RTZ42" s="86"/>
      <c r="RUA42" s="86"/>
      <c r="RUB42" s="86"/>
      <c r="RUC42" s="86"/>
      <c r="RUD42" s="86"/>
      <c r="RUE42" s="86"/>
      <c r="RUF42" s="86"/>
      <c r="RUG42" s="86"/>
      <c r="RUH42" s="86"/>
      <c r="RUI42" s="86"/>
      <c r="RUJ42" s="86"/>
      <c r="RUK42" s="86"/>
      <c r="RUL42" s="86"/>
      <c r="RUM42" s="86"/>
      <c r="RUN42" s="86"/>
      <c r="RUO42" s="86"/>
      <c r="RUP42" s="86"/>
      <c r="RUQ42" s="86"/>
      <c r="RUR42" s="86"/>
      <c r="RUS42" s="86"/>
      <c r="RUT42" s="86"/>
      <c r="RUU42" s="86"/>
      <c r="RUV42" s="86"/>
      <c r="RUW42" s="86"/>
      <c r="RUX42" s="86"/>
      <c r="RUY42" s="86"/>
      <c r="RUZ42" s="86"/>
      <c r="RVA42" s="86"/>
      <c r="RVB42" s="86"/>
      <c r="RVC42" s="86"/>
      <c r="RVD42" s="86"/>
      <c r="RVE42" s="86"/>
      <c r="RVF42" s="86"/>
      <c r="RVG42" s="86"/>
      <c r="RVH42" s="86"/>
      <c r="RVI42" s="86"/>
      <c r="RVJ42" s="86"/>
      <c r="RVK42" s="86"/>
      <c r="RVL42" s="86"/>
      <c r="RVM42" s="86"/>
      <c r="RVN42" s="86"/>
      <c r="RVO42" s="86"/>
      <c r="RVP42" s="86"/>
      <c r="RVQ42" s="86"/>
      <c r="RVR42" s="86"/>
      <c r="RVS42" s="86"/>
      <c r="RVT42" s="86"/>
      <c r="RVU42" s="86"/>
      <c r="RVV42" s="86"/>
      <c r="RVW42" s="86"/>
      <c r="RVX42" s="86"/>
      <c r="RVY42" s="86"/>
      <c r="RVZ42" s="86"/>
      <c r="RWA42" s="86"/>
      <c r="RWB42" s="86"/>
      <c r="RWC42" s="86"/>
      <c r="RWD42" s="86"/>
      <c r="RWE42" s="86"/>
      <c r="RWF42" s="86"/>
      <c r="RWG42" s="86"/>
      <c r="RWH42" s="86"/>
      <c r="RWI42" s="86"/>
      <c r="RWJ42" s="86"/>
      <c r="RWK42" s="86"/>
      <c r="RWL42" s="86"/>
      <c r="RWM42" s="86"/>
      <c r="RWN42" s="86"/>
      <c r="RWO42" s="86"/>
      <c r="RWP42" s="86"/>
      <c r="RWQ42" s="86"/>
      <c r="RWR42" s="86"/>
      <c r="RWS42" s="86"/>
      <c r="RWT42" s="86"/>
      <c r="RWU42" s="86"/>
      <c r="RWV42" s="86"/>
      <c r="RWW42" s="86"/>
      <c r="RWX42" s="86"/>
      <c r="RWY42" s="86"/>
      <c r="RWZ42" s="86"/>
      <c r="RXA42" s="86"/>
      <c r="RXB42" s="86"/>
      <c r="RXC42" s="86"/>
      <c r="RXD42" s="86"/>
      <c r="RXE42" s="86"/>
      <c r="RXF42" s="86"/>
      <c r="RXG42" s="86"/>
      <c r="RXH42" s="86"/>
      <c r="RXI42" s="86"/>
      <c r="RXJ42" s="86"/>
      <c r="RXK42" s="86"/>
      <c r="RXR42" s="86"/>
      <c r="RXS42" s="86"/>
      <c r="RXT42" s="86"/>
      <c r="RXU42" s="86"/>
      <c r="RXV42" s="86"/>
      <c r="RXW42" s="86"/>
      <c r="RXX42" s="86"/>
      <c r="RXY42" s="86"/>
      <c r="RXZ42" s="86"/>
      <c r="RYA42" s="86"/>
      <c r="RYB42" s="86"/>
      <c r="RYC42" s="86"/>
      <c r="RYD42" s="86"/>
      <c r="RYE42" s="86"/>
      <c r="RYF42" s="86"/>
      <c r="RYG42" s="86"/>
      <c r="RYH42" s="86"/>
      <c r="RYI42" s="86"/>
      <c r="RYJ42" s="86"/>
      <c r="RYK42" s="86"/>
      <c r="RYL42" s="86"/>
      <c r="RYM42" s="86"/>
      <c r="RYN42" s="86"/>
      <c r="RYO42" s="86"/>
      <c r="RYP42" s="86"/>
      <c r="RYQ42" s="86"/>
      <c r="RYR42" s="86"/>
      <c r="RYS42" s="86"/>
      <c r="RYT42" s="86"/>
      <c r="RYU42" s="86"/>
      <c r="RYV42" s="86"/>
      <c r="RYW42" s="86"/>
      <c r="RYX42" s="86"/>
      <c r="RYY42" s="86"/>
      <c r="RYZ42" s="86"/>
      <c r="RZA42" s="86"/>
      <c r="RZB42" s="86"/>
      <c r="RZC42" s="86"/>
      <c r="RZD42" s="86"/>
      <c r="RZE42" s="86"/>
      <c r="RZF42" s="86"/>
      <c r="RZG42" s="86"/>
      <c r="RZH42" s="86"/>
      <c r="RZI42" s="86"/>
      <c r="RZJ42" s="86"/>
      <c r="RZK42" s="86"/>
      <c r="RZL42" s="86"/>
      <c r="RZM42" s="86"/>
      <c r="RZN42" s="86"/>
      <c r="RZO42" s="86"/>
      <c r="RZP42" s="86"/>
      <c r="RZQ42" s="86"/>
      <c r="RZR42" s="86"/>
      <c r="RZS42" s="86"/>
      <c r="RZT42" s="86"/>
      <c r="RZU42" s="86"/>
      <c r="RZV42" s="86"/>
      <c r="RZW42" s="86"/>
      <c r="RZX42" s="86"/>
      <c r="RZY42" s="86"/>
      <c r="RZZ42" s="86"/>
      <c r="SAA42" s="86"/>
      <c r="SAB42" s="86"/>
      <c r="SAC42" s="86"/>
      <c r="SAD42" s="86"/>
      <c r="SAE42" s="86"/>
      <c r="SAF42" s="86"/>
      <c r="SAG42" s="86"/>
      <c r="SAH42" s="86"/>
      <c r="SAI42" s="86"/>
      <c r="SAJ42" s="86"/>
      <c r="SAK42" s="86"/>
      <c r="SAL42" s="86"/>
      <c r="SAM42" s="86"/>
      <c r="SAN42" s="86"/>
      <c r="SAO42" s="86"/>
      <c r="SAP42" s="86"/>
      <c r="SAQ42" s="86"/>
      <c r="SAR42" s="86"/>
      <c r="SAS42" s="86"/>
      <c r="SAT42" s="86"/>
      <c r="SAU42" s="86"/>
      <c r="SAV42" s="86"/>
      <c r="SAW42" s="86"/>
      <c r="SAX42" s="86"/>
      <c r="SAY42" s="86"/>
      <c r="SAZ42" s="86"/>
      <c r="SBA42" s="86"/>
      <c r="SBB42" s="86"/>
      <c r="SBC42" s="86"/>
      <c r="SBD42" s="86"/>
      <c r="SBE42" s="86"/>
      <c r="SBF42" s="86"/>
      <c r="SBG42" s="86"/>
      <c r="SBH42" s="86"/>
      <c r="SBI42" s="86"/>
      <c r="SBJ42" s="86"/>
      <c r="SBK42" s="86"/>
      <c r="SBL42" s="86"/>
      <c r="SBM42" s="86"/>
      <c r="SBN42" s="86"/>
      <c r="SBO42" s="86"/>
      <c r="SBP42" s="86"/>
      <c r="SBQ42" s="86"/>
      <c r="SBR42" s="86"/>
      <c r="SBS42" s="86"/>
      <c r="SBT42" s="86"/>
      <c r="SBU42" s="86"/>
      <c r="SBV42" s="86"/>
      <c r="SBW42" s="86"/>
      <c r="SBX42" s="86"/>
      <c r="SBY42" s="86"/>
      <c r="SBZ42" s="86"/>
      <c r="SCA42" s="86"/>
      <c r="SCB42" s="86"/>
      <c r="SCC42" s="86"/>
      <c r="SCD42" s="86"/>
      <c r="SCE42" s="86"/>
      <c r="SCF42" s="86"/>
      <c r="SCG42" s="86"/>
      <c r="SCH42" s="86"/>
      <c r="SCI42" s="86"/>
      <c r="SCJ42" s="86"/>
      <c r="SCK42" s="86"/>
      <c r="SCL42" s="86"/>
      <c r="SCM42" s="86"/>
      <c r="SCN42" s="86"/>
      <c r="SCO42" s="86"/>
      <c r="SCP42" s="86"/>
      <c r="SCQ42" s="86"/>
      <c r="SCR42" s="86"/>
      <c r="SCS42" s="86"/>
      <c r="SCT42" s="86"/>
      <c r="SCU42" s="86"/>
      <c r="SCV42" s="86"/>
      <c r="SCW42" s="86"/>
      <c r="SCX42" s="86"/>
      <c r="SCY42" s="86"/>
      <c r="SCZ42" s="86"/>
      <c r="SDA42" s="86"/>
      <c r="SDB42" s="86"/>
      <c r="SDC42" s="86"/>
      <c r="SDD42" s="86"/>
      <c r="SDE42" s="86"/>
      <c r="SDF42" s="86"/>
      <c r="SDG42" s="86"/>
      <c r="SDH42" s="86"/>
      <c r="SDI42" s="86"/>
      <c r="SDJ42" s="86"/>
      <c r="SDK42" s="86"/>
      <c r="SDL42" s="86"/>
      <c r="SDM42" s="86"/>
      <c r="SDN42" s="86"/>
      <c r="SDO42" s="86"/>
      <c r="SDP42" s="86"/>
      <c r="SDQ42" s="86"/>
      <c r="SDR42" s="86"/>
      <c r="SDS42" s="86"/>
      <c r="SDT42" s="86"/>
      <c r="SDU42" s="86"/>
      <c r="SDV42" s="86"/>
      <c r="SDW42" s="86"/>
      <c r="SDX42" s="86"/>
      <c r="SDY42" s="86"/>
      <c r="SDZ42" s="86"/>
      <c r="SEA42" s="86"/>
      <c r="SEB42" s="86"/>
      <c r="SEC42" s="86"/>
      <c r="SED42" s="86"/>
      <c r="SEE42" s="86"/>
      <c r="SEF42" s="86"/>
      <c r="SEG42" s="86"/>
      <c r="SEH42" s="86"/>
      <c r="SEI42" s="86"/>
      <c r="SEJ42" s="86"/>
      <c r="SEK42" s="86"/>
      <c r="SEL42" s="86"/>
      <c r="SEM42" s="86"/>
      <c r="SEN42" s="86"/>
      <c r="SEO42" s="86"/>
      <c r="SEP42" s="86"/>
      <c r="SEQ42" s="86"/>
      <c r="SER42" s="86"/>
      <c r="SES42" s="86"/>
      <c r="SET42" s="86"/>
      <c r="SEU42" s="86"/>
      <c r="SEV42" s="86"/>
      <c r="SEW42" s="86"/>
      <c r="SEX42" s="86"/>
      <c r="SEY42" s="86"/>
      <c r="SEZ42" s="86"/>
      <c r="SFA42" s="86"/>
      <c r="SFB42" s="86"/>
      <c r="SFC42" s="86"/>
      <c r="SFD42" s="86"/>
      <c r="SFE42" s="86"/>
      <c r="SFF42" s="86"/>
      <c r="SFG42" s="86"/>
      <c r="SFH42" s="86"/>
      <c r="SFI42" s="86"/>
      <c r="SFJ42" s="86"/>
      <c r="SFK42" s="86"/>
      <c r="SFL42" s="86"/>
      <c r="SFM42" s="86"/>
      <c r="SFN42" s="86"/>
      <c r="SFO42" s="86"/>
      <c r="SFP42" s="86"/>
      <c r="SFQ42" s="86"/>
      <c r="SFR42" s="86"/>
      <c r="SFS42" s="86"/>
      <c r="SFT42" s="86"/>
      <c r="SFU42" s="86"/>
      <c r="SFV42" s="86"/>
      <c r="SFW42" s="86"/>
      <c r="SFX42" s="86"/>
      <c r="SFY42" s="86"/>
      <c r="SFZ42" s="86"/>
      <c r="SGA42" s="86"/>
      <c r="SGB42" s="86"/>
      <c r="SGC42" s="86"/>
      <c r="SGD42" s="86"/>
      <c r="SGE42" s="86"/>
      <c r="SGF42" s="86"/>
      <c r="SGG42" s="86"/>
      <c r="SGH42" s="86"/>
      <c r="SGI42" s="86"/>
      <c r="SGJ42" s="86"/>
      <c r="SGK42" s="86"/>
      <c r="SGL42" s="86"/>
      <c r="SGM42" s="86"/>
      <c r="SGN42" s="86"/>
      <c r="SGO42" s="86"/>
      <c r="SGP42" s="86"/>
      <c r="SGQ42" s="86"/>
      <c r="SGR42" s="86"/>
      <c r="SGS42" s="86"/>
      <c r="SGT42" s="86"/>
      <c r="SGU42" s="86"/>
      <c r="SGV42" s="86"/>
      <c r="SGW42" s="86"/>
      <c r="SGX42" s="86"/>
      <c r="SGY42" s="86"/>
      <c r="SGZ42" s="86"/>
      <c r="SHA42" s="86"/>
      <c r="SHB42" s="86"/>
      <c r="SHC42" s="86"/>
      <c r="SHD42" s="86"/>
      <c r="SHE42" s="86"/>
      <c r="SHF42" s="86"/>
      <c r="SHG42" s="86"/>
      <c r="SHN42" s="86"/>
      <c r="SHO42" s="86"/>
      <c r="SHP42" s="86"/>
      <c r="SHQ42" s="86"/>
      <c r="SHR42" s="86"/>
      <c r="SHS42" s="86"/>
      <c r="SHT42" s="86"/>
      <c r="SHU42" s="86"/>
      <c r="SHV42" s="86"/>
      <c r="SHW42" s="86"/>
      <c r="SHX42" s="86"/>
      <c r="SHY42" s="86"/>
      <c r="SHZ42" s="86"/>
      <c r="SIA42" s="86"/>
      <c r="SIB42" s="86"/>
      <c r="SIC42" s="86"/>
      <c r="SID42" s="86"/>
      <c r="SIE42" s="86"/>
      <c r="SIF42" s="86"/>
      <c r="SIG42" s="86"/>
      <c r="SIH42" s="86"/>
      <c r="SII42" s="86"/>
      <c r="SIJ42" s="86"/>
      <c r="SIK42" s="86"/>
      <c r="SIL42" s="86"/>
      <c r="SIM42" s="86"/>
      <c r="SIN42" s="86"/>
      <c r="SIO42" s="86"/>
      <c r="SIP42" s="86"/>
      <c r="SIQ42" s="86"/>
      <c r="SIR42" s="86"/>
      <c r="SIS42" s="86"/>
      <c r="SIT42" s="86"/>
      <c r="SIU42" s="86"/>
      <c r="SIV42" s="86"/>
      <c r="SIW42" s="86"/>
      <c r="SIX42" s="86"/>
      <c r="SIY42" s="86"/>
      <c r="SIZ42" s="86"/>
      <c r="SJA42" s="86"/>
      <c r="SJB42" s="86"/>
      <c r="SJC42" s="86"/>
      <c r="SJD42" s="86"/>
      <c r="SJE42" s="86"/>
      <c r="SJF42" s="86"/>
      <c r="SJG42" s="86"/>
      <c r="SJH42" s="86"/>
      <c r="SJI42" s="86"/>
      <c r="SJJ42" s="86"/>
      <c r="SJK42" s="86"/>
      <c r="SJL42" s="86"/>
      <c r="SJM42" s="86"/>
      <c r="SJN42" s="86"/>
      <c r="SJO42" s="86"/>
      <c r="SJP42" s="86"/>
      <c r="SJQ42" s="86"/>
      <c r="SJR42" s="86"/>
      <c r="SJS42" s="86"/>
      <c r="SJT42" s="86"/>
      <c r="SJU42" s="86"/>
      <c r="SJV42" s="86"/>
      <c r="SJW42" s="86"/>
      <c r="SJX42" s="86"/>
      <c r="SJY42" s="86"/>
      <c r="SJZ42" s="86"/>
      <c r="SKA42" s="86"/>
      <c r="SKB42" s="86"/>
      <c r="SKC42" s="86"/>
      <c r="SKD42" s="86"/>
      <c r="SKE42" s="86"/>
      <c r="SKF42" s="86"/>
      <c r="SKG42" s="86"/>
      <c r="SKH42" s="86"/>
      <c r="SKI42" s="86"/>
      <c r="SKJ42" s="86"/>
      <c r="SKK42" s="86"/>
      <c r="SKL42" s="86"/>
      <c r="SKM42" s="86"/>
      <c r="SKN42" s="86"/>
      <c r="SKO42" s="86"/>
      <c r="SKP42" s="86"/>
      <c r="SKQ42" s="86"/>
      <c r="SKR42" s="86"/>
      <c r="SKS42" s="86"/>
      <c r="SKT42" s="86"/>
      <c r="SKU42" s="86"/>
      <c r="SKV42" s="86"/>
      <c r="SKW42" s="86"/>
      <c r="SKX42" s="86"/>
      <c r="SKY42" s="86"/>
      <c r="SKZ42" s="86"/>
      <c r="SLA42" s="86"/>
      <c r="SLB42" s="86"/>
      <c r="SLC42" s="86"/>
      <c r="SLD42" s="86"/>
      <c r="SLE42" s="86"/>
      <c r="SLF42" s="86"/>
      <c r="SLG42" s="86"/>
      <c r="SLH42" s="86"/>
      <c r="SLI42" s="86"/>
      <c r="SLJ42" s="86"/>
      <c r="SLK42" s="86"/>
      <c r="SLL42" s="86"/>
      <c r="SLM42" s="86"/>
      <c r="SLN42" s="86"/>
      <c r="SLO42" s="86"/>
      <c r="SLP42" s="86"/>
      <c r="SLQ42" s="86"/>
      <c r="SLR42" s="86"/>
      <c r="SLS42" s="86"/>
      <c r="SLT42" s="86"/>
      <c r="SLU42" s="86"/>
      <c r="SLV42" s="86"/>
      <c r="SLW42" s="86"/>
      <c r="SLX42" s="86"/>
      <c r="SLY42" s="86"/>
      <c r="SLZ42" s="86"/>
      <c r="SMA42" s="86"/>
      <c r="SMB42" s="86"/>
      <c r="SMC42" s="86"/>
      <c r="SMD42" s="86"/>
      <c r="SME42" s="86"/>
      <c r="SMF42" s="86"/>
      <c r="SMG42" s="86"/>
      <c r="SMH42" s="86"/>
      <c r="SMI42" s="86"/>
      <c r="SMJ42" s="86"/>
      <c r="SMK42" s="86"/>
      <c r="SML42" s="86"/>
      <c r="SMM42" s="86"/>
      <c r="SMN42" s="86"/>
      <c r="SMO42" s="86"/>
      <c r="SMP42" s="86"/>
      <c r="SMQ42" s="86"/>
      <c r="SMR42" s="86"/>
      <c r="SMS42" s="86"/>
      <c r="SMT42" s="86"/>
      <c r="SMU42" s="86"/>
      <c r="SMV42" s="86"/>
      <c r="SMW42" s="86"/>
      <c r="SMX42" s="86"/>
      <c r="SMY42" s="86"/>
      <c r="SMZ42" s="86"/>
      <c r="SNA42" s="86"/>
      <c r="SNB42" s="86"/>
      <c r="SNC42" s="86"/>
      <c r="SND42" s="86"/>
      <c r="SNE42" s="86"/>
      <c r="SNF42" s="86"/>
      <c r="SNG42" s="86"/>
      <c r="SNH42" s="86"/>
      <c r="SNI42" s="86"/>
      <c r="SNJ42" s="86"/>
      <c r="SNK42" s="86"/>
      <c r="SNL42" s="86"/>
      <c r="SNM42" s="86"/>
      <c r="SNN42" s="86"/>
      <c r="SNO42" s="86"/>
      <c r="SNP42" s="86"/>
      <c r="SNQ42" s="86"/>
      <c r="SNR42" s="86"/>
      <c r="SNS42" s="86"/>
      <c r="SNT42" s="86"/>
      <c r="SNU42" s="86"/>
      <c r="SNV42" s="86"/>
      <c r="SNW42" s="86"/>
      <c r="SNX42" s="86"/>
      <c r="SNY42" s="86"/>
      <c r="SNZ42" s="86"/>
      <c r="SOA42" s="86"/>
      <c r="SOB42" s="86"/>
      <c r="SOC42" s="86"/>
      <c r="SOD42" s="86"/>
      <c r="SOE42" s="86"/>
      <c r="SOF42" s="86"/>
      <c r="SOG42" s="86"/>
      <c r="SOH42" s="86"/>
      <c r="SOI42" s="86"/>
      <c r="SOJ42" s="86"/>
      <c r="SOK42" s="86"/>
      <c r="SOL42" s="86"/>
      <c r="SOM42" s="86"/>
      <c r="SON42" s="86"/>
      <c r="SOO42" s="86"/>
      <c r="SOP42" s="86"/>
      <c r="SOQ42" s="86"/>
      <c r="SOR42" s="86"/>
      <c r="SOS42" s="86"/>
      <c r="SOT42" s="86"/>
      <c r="SOU42" s="86"/>
      <c r="SOV42" s="86"/>
      <c r="SOW42" s="86"/>
      <c r="SOX42" s="86"/>
      <c r="SOY42" s="86"/>
      <c r="SOZ42" s="86"/>
      <c r="SPA42" s="86"/>
      <c r="SPB42" s="86"/>
      <c r="SPC42" s="86"/>
      <c r="SPD42" s="86"/>
      <c r="SPE42" s="86"/>
      <c r="SPF42" s="86"/>
      <c r="SPG42" s="86"/>
      <c r="SPH42" s="86"/>
      <c r="SPI42" s="86"/>
      <c r="SPJ42" s="86"/>
      <c r="SPK42" s="86"/>
      <c r="SPL42" s="86"/>
      <c r="SPM42" s="86"/>
      <c r="SPN42" s="86"/>
      <c r="SPO42" s="86"/>
      <c r="SPP42" s="86"/>
      <c r="SPQ42" s="86"/>
      <c r="SPR42" s="86"/>
      <c r="SPS42" s="86"/>
      <c r="SPT42" s="86"/>
      <c r="SPU42" s="86"/>
      <c r="SPV42" s="86"/>
      <c r="SPW42" s="86"/>
      <c r="SPX42" s="86"/>
      <c r="SPY42" s="86"/>
      <c r="SPZ42" s="86"/>
      <c r="SQA42" s="86"/>
      <c r="SQB42" s="86"/>
      <c r="SQC42" s="86"/>
      <c r="SQD42" s="86"/>
      <c r="SQE42" s="86"/>
      <c r="SQF42" s="86"/>
      <c r="SQG42" s="86"/>
      <c r="SQH42" s="86"/>
      <c r="SQI42" s="86"/>
      <c r="SQJ42" s="86"/>
      <c r="SQK42" s="86"/>
      <c r="SQL42" s="86"/>
      <c r="SQM42" s="86"/>
      <c r="SQN42" s="86"/>
      <c r="SQO42" s="86"/>
      <c r="SQP42" s="86"/>
      <c r="SQQ42" s="86"/>
      <c r="SQR42" s="86"/>
      <c r="SQS42" s="86"/>
      <c r="SQT42" s="86"/>
      <c r="SQU42" s="86"/>
      <c r="SQV42" s="86"/>
      <c r="SQW42" s="86"/>
      <c r="SQX42" s="86"/>
      <c r="SQY42" s="86"/>
      <c r="SQZ42" s="86"/>
      <c r="SRA42" s="86"/>
      <c r="SRB42" s="86"/>
      <c r="SRC42" s="86"/>
      <c r="SRJ42" s="86"/>
      <c r="SRK42" s="86"/>
      <c r="SRL42" s="86"/>
      <c r="SRM42" s="86"/>
      <c r="SRN42" s="86"/>
      <c r="SRO42" s="86"/>
      <c r="SRP42" s="86"/>
      <c r="SRQ42" s="86"/>
      <c r="SRR42" s="86"/>
      <c r="SRS42" s="86"/>
      <c r="SRT42" s="86"/>
      <c r="SRU42" s="86"/>
      <c r="SRV42" s="86"/>
      <c r="SRW42" s="86"/>
      <c r="SRX42" s="86"/>
      <c r="SRY42" s="86"/>
      <c r="SRZ42" s="86"/>
      <c r="SSA42" s="86"/>
      <c r="SSB42" s="86"/>
      <c r="SSC42" s="86"/>
      <c r="SSD42" s="86"/>
      <c r="SSE42" s="86"/>
      <c r="SSF42" s="86"/>
      <c r="SSG42" s="86"/>
      <c r="SSH42" s="86"/>
      <c r="SSI42" s="86"/>
      <c r="SSJ42" s="86"/>
      <c r="SSK42" s="86"/>
      <c r="SSL42" s="86"/>
      <c r="SSM42" s="86"/>
      <c r="SSN42" s="86"/>
      <c r="SSO42" s="86"/>
      <c r="SSP42" s="86"/>
      <c r="SSQ42" s="86"/>
      <c r="SSR42" s="86"/>
      <c r="SSS42" s="86"/>
      <c r="SST42" s="86"/>
      <c r="SSU42" s="86"/>
      <c r="SSV42" s="86"/>
      <c r="SSW42" s="86"/>
      <c r="SSX42" s="86"/>
      <c r="SSY42" s="86"/>
      <c r="SSZ42" s="86"/>
      <c r="STA42" s="86"/>
      <c r="STB42" s="86"/>
      <c r="STC42" s="86"/>
      <c r="STD42" s="86"/>
      <c r="STE42" s="86"/>
      <c r="STF42" s="86"/>
      <c r="STG42" s="86"/>
      <c r="STH42" s="86"/>
      <c r="STI42" s="86"/>
      <c r="STJ42" s="86"/>
      <c r="STK42" s="86"/>
      <c r="STL42" s="86"/>
      <c r="STM42" s="86"/>
      <c r="STN42" s="86"/>
      <c r="STO42" s="86"/>
      <c r="STP42" s="86"/>
      <c r="STQ42" s="86"/>
      <c r="STR42" s="86"/>
      <c r="STS42" s="86"/>
      <c r="STT42" s="86"/>
      <c r="STU42" s="86"/>
      <c r="STV42" s="86"/>
      <c r="STW42" s="86"/>
      <c r="STX42" s="86"/>
      <c r="STY42" s="86"/>
      <c r="STZ42" s="86"/>
      <c r="SUA42" s="86"/>
      <c r="SUB42" s="86"/>
      <c r="SUC42" s="86"/>
      <c r="SUD42" s="86"/>
      <c r="SUE42" s="86"/>
      <c r="SUF42" s="86"/>
      <c r="SUG42" s="86"/>
      <c r="SUH42" s="86"/>
      <c r="SUI42" s="86"/>
      <c r="SUJ42" s="86"/>
      <c r="SUK42" s="86"/>
      <c r="SUL42" s="86"/>
      <c r="SUM42" s="86"/>
      <c r="SUN42" s="86"/>
      <c r="SUO42" s="86"/>
      <c r="SUP42" s="86"/>
      <c r="SUQ42" s="86"/>
      <c r="SUR42" s="86"/>
      <c r="SUS42" s="86"/>
      <c r="SUT42" s="86"/>
      <c r="SUU42" s="86"/>
      <c r="SUV42" s="86"/>
      <c r="SUW42" s="86"/>
      <c r="SUX42" s="86"/>
      <c r="SUY42" s="86"/>
      <c r="SUZ42" s="86"/>
      <c r="SVA42" s="86"/>
      <c r="SVB42" s="86"/>
      <c r="SVC42" s="86"/>
      <c r="SVD42" s="86"/>
      <c r="SVE42" s="86"/>
      <c r="SVF42" s="86"/>
      <c r="SVG42" s="86"/>
      <c r="SVH42" s="86"/>
      <c r="SVI42" s="86"/>
      <c r="SVJ42" s="86"/>
      <c r="SVK42" s="86"/>
      <c r="SVL42" s="86"/>
      <c r="SVM42" s="86"/>
      <c r="SVN42" s="86"/>
      <c r="SVO42" s="86"/>
      <c r="SVP42" s="86"/>
      <c r="SVQ42" s="86"/>
      <c r="SVR42" s="86"/>
      <c r="SVS42" s="86"/>
      <c r="SVT42" s="86"/>
      <c r="SVU42" s="86"/>
      <c r="SVV42" s="86"/>
      <c r="SVW42" s="86"/>
      <c r="SVX42" s="86"/>
      <c r="SVY42" s="86"/>
      <c r="SVZ42" s="86"/>
      <c r="SWA42" s="86"/>
      <c r="SWB42" s="86"/>
      <c r="SWC42" s="86"/>
      <c r="SWD42" s="86"/>
      <c r="SWE42" s="86"/>
      <c r="SWF42" s="86"/>
      <c r="SWG42" s="86"/>
      <c r="SWH42" s="86"/>
      <c r="SWI42" s="86"/>
      <c r="SWJ42" s="86"/>
      <c r="SWK42" s="86"/>
      <c r="SWL42" s="86"/>
      <c r="SWM42" s="86"/>
      <c r="SWN42" s="86"/>
      <c r="SWO42" s="86"/>
      <c r="SWP42" s="86"/>
      <c r="SWQ42" s="86"/>
      <c r="SWR42" s="86"/>
      <c r="SWS42" s="86"/>
      <c r="SWT42" s="86"/>
      <c r="SWU42" s="86"/>
      <c r="SWV42" s="86"/>
      <c r="SWW42" s="86"/>
      <c r="SWX42" s="86"/>
      <c r="SWY42" s="86"/>
      <c r="SWZ42" s="86"/>
      <c r="SXA42" s="86"/>
      <c r="SXB42" s="86"/>
      <c r="SXC42" s="86"/>
      <c r="SXD42" s="86"/>
      <c r="SXE42" s="86"/>
      <c r="SXF42" s="86"/>
      <c r="SXG42" s="86"/>
      <c r="SXH42" s="86"/>
      <c r="SXI42" s="86"/>
      <c r="SXJ42" s="86"/>
      <c r="SXK42" s="86"/>
      <c r="SXL42" s="86"/>
      <c r="SXM42" s="86"/>
      <c r="SXN42" s="86"/>
      <c r="SXO42" s="86"/>
      <c r="SXP42" s="86"/>
      <c r="SXQ42" s="86"/>
      <c r="SXR42" s="86"/>
      <c r="SXS42" s="86"/>
      <c r="SXT42" s="86"/>
      <c r="SXU42" s="86"/>
      <c r="SXV42" s="86"/>
      <c r="SXW42" s="86"/>
      <c r="SXX42" s="86"/>
      <c r="SXY42" s="86"/>
      <c r="SXZ42" s="86"/>
      <c r="SYA42" s="86"/>
      <c r="SYB42" s="86"/>
      <c r="SYC42" s="86"/>
      <c r="SYD42" s="86"/>
      <c r="SYE42" s="86"/>
      <c r="SYF42" s="86"/>
      <c r="SYG42" s="86"/>
      <c r="SYH42" s="86"/>
      <c r="SYI42" s="86"/>
      <c r="SYJ42" s="86"/>
      <c r="SYK42" s="86"/>
      <c r="SYL42" s="86"/>
      <c r="SYM42" s="86"/>
      <c r="SYN42" s="86"/>
      <c r="SYO42" s="86"/>
      <c r="SYP42" s="86"/>
      <c r="SYQ42" s="86"/>
      <c r="SYR42" s="86"/>
      <c r="SYS42" s="86"/>
      <c r="SYT42" s="86"/>
      <c r="SYU42" s="86"/>
      <c r="SYV42" s="86"/>
      <c r="SYW42" s="86"/>
      <c r="SYX42" s="86"/>
      <c r="SYY42" s="86"/>
      <c r="SYZ42" s="86"/>
      <c r="SZA42" s="86"/>
      <c r="SZB42" s="86"/>
      <c r="SZC42" s="86"/>
      <c r="SZD42" s="86"/>
      <c r="SZE42" s="86"/>
      <c r="SZF42" s="86"/>
      <c r="SZG42" s="86"/>
      <c r="SZH42" s="86"/>
      <c r="SZI42" s="86"/>
      <c r="SZJ42" s="86"/>
      <c r="SZK42" s="86"/>
      <c r="SZL42" s="86"/>
      <c r="SZM42" s="86"/>
      <c r="SZN42" s="86"/>
      <c r="SZO42" s="86"/>
      <c r="SZP42" s="86"/>
      <c r="SZQ42" s="86"/>
      <c r="SZR42" s="86"/>
      <c r="SZS42" s="86"/>
      <c r="SZT42" s="86"/>
      <c r="SZU42" s="86"/>
      <c r="SZV42" s="86"/>
      <c r="SZW42" s="86"/>
      <c r="SZX42" s="86"/>
      <c r="SZY42" s="86"/>
      <c r="SZZ42" s="86"/>
      <c r="TAA42" s="86"/>
      <c r="TAB42" s="86"/>
      <c r="TAC42" s="86"/>
      <c r="TAD42" s="86"/>
      <c r="TAE42" s="86"/>
      <c r="TAF42" s="86"/>
      <c r="TAG42" s="86"/>
      <c r="TAH42" s="86"/>
      <c r="TAI42" s="86"/>
      <c r="TAJ42" s="86"/>
      <c r="TAK42" s="86"/>
      <c r="TAL42" s="86"/>
      <c r="TAM42" s="86"/>
      <c r="TAN42" s="86"/>
      <c r="TAO42" s="86"/>
      <c r="TAP42" s="86"/>
      <c r="TAQ42" s="86"/>
      <c r="TAR42" s="86"/>
      <c r="TAS42" s="86"/>
      <c r="TAT42" s="86"/>
      <c r="TAU42" s="86"/>
      <c r="TAV42" s="86"/>
      <c r="TAW42" s="86"/>
      <c r="TAX42" s="86"/>
      <c r="TAY42" s="86"/>
      <c r="TBF42" s="86"/>
      <c r="TBG42" s="86"/>
      <c r="TBH42" s="86"/>
      <c r="TBI42" s="86"/>
      <c r="TBJ42" s="86"/>
      <c r="TBK42" s="86"/>
      <c r="TBL42" s="86"/>
      <c r="TBM42" s="86"/>
      <c r="TBN42" s="86"/>
      <c r="TBO42" s="86"/>
      <c r="TBP42" s="86"/>
      <c r="TBQ42" s="86"/>
      <c r="TBR42" s="86"/>
      <c r="TBS42" s="86"/>
      <c r="TBT42" s="86"/>
      <c r="TBU42" s="86"/>
      <c r="TBV42" s="86"/>
      <c r="TBW42" s="86"/>
      <c r="TBX42" s="86"/>
      <c r="TBY42" s="86"/>
      <c r="TBZ42" s="86"/>
      <c r="TCA42" s="86"/>
      <c r="TCB42" s="86"/>
      <c r="TCC42" s="86"/>
      <c r="TCD42" s="86"/>
      <c r="TCE42" s="86"/>
      <c r="TCF42" s="86"/>
      <c r="TCG42" s="86"/>
      <c r="TCH42" s="86"/>
      <c r="TCI42" s="86"/>
      <c r="TCJ42" s="86"/>
      <c r="TCK42" s="86"/>
      <c r="TCL42" s="86"/>
      <c r="TCM42" s="86"/>
      <c r="TCN42" s="86"/>
      <c r="TCO42" s="86"/>
      <c r="TCP42" s="86"/>
      <c r="TCQ42" s="86"/>
      <c r="TCR42" s="86"/>
      <c r="TCS42" s="86"/>
      <c r="TCT42" s="86"/>
      <c r="TCU42" s="86"/>
      <c r="TCV42" s="86"/>
      <c r="TCW42" s="86"/>
      <c r="TCX42" s="86"/>
      <c r="TCY42" s="86"/>
      <c r="TCZ42" s="86"/>
      <c r="TDA42" s="86"/>
      <c r="TDB42" s="86"/>
      <c r="TDC42" s="86"/>
      <c r="TDD42" s="86"/>
      <c r="TDE42" s="86"/>
      <c r="TDF42" s="86"/>
      <c r="TDG42" s="86"/>
      <c r="TDH42" s="86"/>
      <c r="TDI42" s="86"/>
      <c r="TDJ42" s="86"/>
      <c r="TDK42" s="86"/>
      <c r="TDL42" s="86"/>
      <c r="TDM42" s="86"/>
      <c r="TDN42" s="86"/>
      <c r="TDO42" s="86"/>
      <c r="TDP42" s="86"/>
      <c r="TDQ42" s="86"/>
      <c r="TDR42" s="86"/>
      <c r="TDS42" s="86"/>
      <c r="TDT42" s="86"/>
      <c r="TDU42" s="86"/>
      <c r="TDV42" s="86"/>
      <c r="TDW42" s="86"/>
      <c r="TDX42" s="86"/>
      <c r="TDY42" s="86"/>
      <c r="TDZ42" s="86"/>
      <c r="TEA42" s="86"/>
      <c r="TEB42" s="86"/>
      <c r="TEC42" s="86"/>
      <c r="TED42" s="86"/>
      <c r="TEE42" s="86"/>
      <c r="TEF42" s="86"/>
      <c r="TEG42" s="86"/>
      <c r="TEH42" s="86"/>
      <c r="TEI42" s="86"/>
      <c r="TEJ42" s="86"/>
      <c r="TEK42" s="86"/>
      <c r="TEL42" s="86"/>
      <c r="TEM42" s="86"/>
      <c r="TEN42" s="86"/>
      <c r="TEO42" s="86"/>
      <c r="TEP42" s="86"/>
      <c r="TEQ42" s="86"/>
      <c r="TER42" s="86"/>
      <c r="TES42" s="86"/>
      <c r="TET42" s="86"/>
      <c r="TEU42" s="86"/>
      <c r="TEV42" s="86"/>
      <c r="TEW42" s="86"/>
      <c r="TEX42" s="86"/>
      <c r="TEY42" s="86"/>
      <c r="TEZ42" s="86"/>
      <c r="TFA42" s="86"/>
      <c r="TFB42" s="86"/>
      <c r="TFC42" s="86"/>
      <c r="TFD42" s="86"/>
      <c r="TFE42" s="86"/>
      <c r="TFF42" s="86"/>
      <c r="TFG42" s="86"/>
      <c r="TFH42" s="86"/>
      <c r="TFI42" s="86"/>
      <c r="TFJ42" s="86"/>
      <c r="TFK42" s="86"/>
      <c r="TFL42" s="86"/>
      <c r="TFM42" s="86"/>
      <c r="TFN42" s="86"/>
      <c r="TFO42" s="86"/>
      <c r="TFP42" s="86"/>
      <c r="TFQ42" s="86"/>
      <c r="TFR42" s="86"/>
      <c r="TFS42" s="86"/>
      <c r="TFT42" s="86"/>
      <c r="TFU42" s="86"/>
      <c r="TFV42" s="86"/>
      <c r="TFW42" s="86"/>
      <c r="TFX42" s="86"/>
      <c r="TFY42" s="86"/>
      <c r="TFZ42" s="86"/>
      <c r="TGA42" s="86"/>
      <c r="TGB42" s="86"/>
      <c r="TGC42" s="86"/>
      <c r="TGD42" s="86"/>
      <c r="TGE42" s="86"/>
      <c r="TGF42" s="86"/>
      <c r="TGG42" s="86"/>
      <c r="TGH42" s="86"/>
      <c r="TGI42" s="86"/>
      <c r="TGJ42" s="86"/>
      <c r="TGK42" s="86"/>
      <c r="TGL42" s="86"/>
      <c r="TGM42" s="86"/>
      <c r="TGN42" s="86"/>
      <c r="TGO42" s="86"/>
      <c r="TGP42" s="86"/>
      <c r="TGQ42" s="86"/>
      <c r="TGR42" s="86"/>
      <c r="TGS42" s="86"/>
      <c r="TGT42" s="86"/>
      <c r="TGU42" s="86"/>
      <c r="TGV42" s="86"/>
      <c r="TGW42" s="86"/>
      <c r="TGX42" s="86"/>
      <c r="TGY42" s="86"/>
      <c r="TGZ42" s="86"/>
      <c r="THA42" s="86"/>
      <c r="THB42" s="86"/>
      <c r="THC42" s="86"/>
      <c r="THD42" s="86"/>
      <c r="THE42" s="86"/>
      <c r="THF42" s="86"/>
      <c r="THG42" s="86"/>
      <c r="THH42" s="86"/>
      <c r="THI42" s="86"/>
      <c r="THJ42" s="86"/>
      <c r="THK42" s="86"/>
      <c r="THL42" s="86"/>
      <c r="THM42" s="86"/>
      <c r="THN42" s="86"/>
      <c r="THO42" s="86"/>
      <c r="THP42" s="86"/>
      <c r="THQ42" s="86"/>
      <c r="THR42" s="86"/>
      <c r="THS42" s="86"/>
      <c r="THT42" s="86"/>
      <c r="THU42" s="86"/>
      <c r="THV42" s="86"/>
      <c r="THW42" s="86"/>
      <c r="THX42" s="86"/>
      <c r="THY42" s="86"/>
      <c r="THZ42" s="86"/>
      <c r="TIA42" s="86"/>
      <c r="TIB42" s="86"/>
      <c r="TIC42" s="86"/>
      <c r="TID42" s="86"/>
      <c r="TIE42" s="86"/>
      <c r="TIF42" s="86"/>
      <c r="TIG42" s="86"/>
      <c r="TIH42" s="86"/>
      <c r="TII42" s="86"/>
      <c r="TIJ42" s="86"/>
      <c r="TIK42" s="86"/>
      <c r="TIL42" s="86"/>
      <c r="TIM42" s="86"/>
      <c r="TIN42" s="86"/>
      <c r="TIO42" s="86"/>
      <c r="TIP42" s="86"/>
      <c r="TIQ42" s="86"/>
      <c r="TIR42" s="86"/>
      <c r="TIS42" s="86"/>
      <c r="TIT42" s="86"/>
      <c r="TIU42" s="86"/>
      <c r="TIV42" s="86"/>
      <c r="TIW42" s="86"/>
      <c r="TIX42" s="86"/>
      <c r="TIY42" s="86"/>
      <c r="TIZ42" s="86"/>
      <c r="TJA42" s="86"/>
      <c r="TJB42" s="86"/>
      <c r="TJC42" s="86"/>
      <c r="TJD42" s="86"/>
      <c r="TJE42" s="86"/>
      <c r="TJF42" s="86"/>
      <c r="TJG42" s="86"/>
      <c r="TJH42" s="86"/>
      <c r="TJI42" s="86"/>
      <c r="TJJ42" s="86"/>
      <c r="TJK42" s="86"/>
      <c r="TJL42" s="86"/>
      <c r="TJM42" s="86"/>
      <c r="TJN42" s="86"/>
      <c r="TJO42" s="86"/>
      <c r="TJP42" s="86"/>
      <c r="TJQ42" s="86"/>
      <c r="TJR42" s="86"/>
      <c r="TJS42" s="86"/>
      <c r="TJT42" s="86"/>
      <c r="TJU42" s="86"/>
      <c r="TJV42" s="86"/>
      <c r="TJW42" s="86"/>
      <c r="TJX42" s="86"/>
      <c r="TJY42" s="86"/>
      <c r="TJZ42" s="86"/>
      <c r="TKA42" s="86"/>
      <c r="TKB42" s="86"/>
      <c r="TKC42" s="86"/>
      <c r="TKD42" s="86"/>
      <c r="TKE42" s="86"/>
      <c r="TKF42" s="86"/>
      <c r="TKG42" s="86"/>
      <c r="TKH42" s="86"/>
      <c r="TKI42" s="86"/>
      <c r="TKJ42" s="86"/>
      <c r="TKK42" s="86"/>
      <c r="TKL42" s="86"/>
      <c r="TKM42" s="86"/>
      <c r="TKN42" s="86"/>
      <c r="TKO42" s="86"/>
      <c r="TKP42" s="86"/>
      <c r="TKQ42" s="86"/>
      <c r="TKR42" s="86"/>
      <c r="TKS42" s="86"/>
      <c r="TKT42" s="86"/>
      <c r="TKU42" s="86"/>
      <c r="TLB42" s="86"/>
      <c r="TLC42" s="86"/>
      <c r="TLD42" s="86"/>
      <c r="TLE42" s="86"/>
      <c r="TLF42" s="86"/>
      <c r="TLG42" s="86"/>
      <c r="TLH42" s="86"/>
      <c r="TLI42" s="86"/>
      <c r="TLJ42" s="86"/>
      <c r="TLK42" s="86"/>
      <c r="TLL42" s="86"/>
      <c r="TLM42" s="86"/>
      <c r="TLN42" s="86"/>
      <c r="TLO42" s="86"/>
      <c r="TLP42" s="86"/>
      <c r="TLQ42" s="86"/>
      <c r="TLR42" s="86"/>
      <c r="TLS42" s="86"/>
      <c r="TLT42" s="86"/>
      <c r="TLU42" s="86"/>
      <c r="TLV42" s="86"/>
      <c r="TLW42" s="86"/>
      <c r="TLX42" s="86"/>
      <c r="TLY42" s="86"/>
      <c r="TLZ42" s="86"/>
      <c r="TMA42" s="86"/>
      <c r="TMB42" s="86"/>
      <c r="TMC42" s="86"/>
      <c r="TMD42" s="86"/>
      <c r="TME42" s="86"/>
      <c r="TMF42" s="86"/>
      <c r="TMG42" s="86"/>
      <c r="TMH42" s="86"/>
      <c r="TMI42" s="86"/>
      <c r="TMJ42" s="86"/>
      <c r="TMK42" s="86"/>
      <c r="TML42" s="86"/>
      <c r="TMM42" s="86"/>
      <c r="TMN42" s="86"/>
      <c r="TMO42" s="86"/>
      <c r="TMP42" s="86"/>
      <c r="TMQ42" s="86"/>
      <c r="TMR42" s="86"/>
      <c r="TMS42" s="86"/>
      <c r="TMT42" s="86"/>
      <c r="TMU42" s="86"/>
      <c r="TMV42" s="86"/>
      <c r="TMW42" s="86"/>
      <c r="TMX42" s="86"/>
      <c r="TMY42" s="86"/>
      <c r="TMZ42" s="86"/>
      <c r="TNA42" s="86"/>
      <c r="TNB42" s="86"/>
      <c r="TNC42" s="86"/>
      <c r="TND42" s="86"/>
      <c r="TNE42" s="86"/>
      <c r="TNF42" s="86"/>
      <c r="TNG42" s="86"/>
      <c r="TNH42" s="86"/>
      <c r="TNI42" s="86"/>
      <c r="TNJ42" s="86"/>
      <c r="TNK42" s="86"/>
      <c r="TNL42" s="86"/>
      <c r="TNM42" s="86"/>
      <c r="TNN42" s="86"/>
      <c r="TNO42" s="86"/>
      <c r="TNP42" s="86"/>
      <c r="TNQ42" s="86"/>
      <c r="TNR42" s="86"/>
      <c r="TNS42" s="86"/>
      <c r="TNT42" s="86"/>
      <c r="TNU42" s="86"/>
      <c r="TNV42" s="86"/>
      <c r="TNW42" s="86"/>
      <c r="TNX42" s="86"/>
      <c r="TNY42" s="86"/>
      <c r="TNZ42" s="86"/>
      <c r="TOA42" s="86"/>
      <c r="TOB42" s="86"/>
      <c r="TOC42" s="86"/>
      <c r="TOD42" s="86"/>
      <c r="TOE42" s="86"/>
      <c r="TOF42" s="86"/>
      <c r="TOG42" s="86"/>
      <c r="TOH42" s="86"/>
      <c r="TOI42" s="86"/>
      <c r="TOJ42" s="86"/>
      <c r="TOK42" s="86"/>
      <c r="TOL42" s="86"/>
      <c r="TOM42" s="86"/>
      <c r="TON42" s="86"/>
      <c r="TOO42" s="86"/>
      <c r="TOP42" s="86"/>
      <c r="TOQ42" s="86"/>
      <c r="TOR42" s="86"/>
      <c r="TOS42" s="86"/>
      <c r="TOT42" s="86"/>
      <c r="TOU42" s="86"/>
      <c r="TOV42" s="86"/>
      <c r="TOW42" s="86"/>
      <c r="TOX42" s="86"/>
      <c r="TOY42" s="86"/>
      <c r="TOZ42" s="86"/>
      <c r="TPA42" s="86"/>
      <c r="TPB42" s="86"/>
      <c r="TPC42" s="86"/>
      <c r="TPD42" s="86"/>
      <c r="TPE42" s="86"/>
      <c r="TPF42" s="86"/>
      <c r="TPG42" s="86"/>
      <c r="TPH42" s="86"/>
      <c r="TPI42" s="86"/>
      <c r="TPJ42" s="86"/>
      <c r="TPK42" s="86"/>
      <c r="TPL42" s="86"/>
      <c r="TPM42" s="86"/>
      <c r="TPN42" s="86"/>
      <c r="TPO42" s="86"/>
      <c r="TPP42" s="86"/>
      <c r="TPQ42" s="86"/>
      <c r="TPR42" s="86"/>
      <c r="TPS42" s="86"/>
      <c r="TPT42" s="86"/>
      <c r="TPU42" s="86"/>
      <c r="TPV42" s="86"/>
      <c r="TPW42" s="86"/>
      <c r="TPX42" s="86"/>
      <c r="TPY42" s="86"/>
      <c r="TPZ42" s="86"/>
      <c r="TQA42" s="86"/>
      <c r="TQB42" s="86"/>
      <c r="TQC42" s="86"/>
      <c r="TQD42" s="86"/>
      <c r="TQE42" s="86"/>
      <c r="TQF42" s="86"/>
      <c r="TQG42" s="86"/>
      <c r="TQH42" s="86"/>
      <c r="TQI42" s="86"/>
      <c r="TQJ42" s="86"/>
      <c r="TQK42" s="86"/>
      <c r="TQL42" s="86"/>
      <c r="TQM42" s="86"/>
      <c r="TQN42" s="86"/>
      <c r="TQO42" s="86"/>
      <c r="TQP42" s="86"/>
      <c r="TQQ42" s="86"/>
      <c r="TQR42" s="86"/>
      <c r="TQS42" s="86"/>
      <c r="TQT42" s="86"/>
      <c r="TQU42" s="86"/>
      <c r="TQV42" s="86"/>
      <c r="TQW42" s="86"/>
      <c r="TQX42" s="86"/>
      <c r="TQY42" s="86"/>
      <c r="TQZ42" s="86"/>
      <c r="TRA42" s="86"/>
      <c r="TRB42" s="86"/>
      <c r="TRC42" s="86"/>
      <c r="TRD42" s="86"/>
      <c r="TRE42" s="86"/>
      <c r="TRF42" s="86"/>
      <c r="TRG42" s="86"/>
      <c r="TRH42" s="86"/>
      <c r="TRI42" s="86"/>
      <c r="TRJ42" s="86"/>
      <c r="TRK42" s="86"/>
      <c r="TRL42" s="86"/>
      <c r="TRM42" s="86"/>
      <c r="TRN42" s="86"/>
      <c r="TRO42" s="86"/>
      <c r="TRP42" s="86"/>
      <c r="TRQ42" s="86"/>
      <c r="TRR42" s="86"/>
      <c r="TRS42" s="86"/>
      <c r="TRT42" s="86"/>
      <c r="TRU42" s="86"/>
      <c r="TRV42" s="86"/>
      <c r="TRW42" s="86"/>
      <c r="TRX42" s="86"/>
      <c r="TRY42" s="86"/>
      <c r="TRZ42" s="86"/>
      <c r="TSA42" s="86"/>
      <c r="TSB42" s="86"/>
      <c r="TSC42" s="86"/>
      <c r="TSD42" s="86"/>
      <c r="TSE42" s="86"/>
      <c r="TSF42" s="86"/>
      <c r="TSG42" s="86"/>
      <c r="TSH42" s="86"/>
      <c r="TSI42" s="86"/>
      <c r="TSJ42" s="86"/>
      <c r="TSK42" s="86"/>
      <c r="TSL42" s="86"/>
      <c r="TSM42" s="86"/>
      <c r="TSN42" s="86"/>
      <c r="TSO42" s="86"/>
      <c r="TSP42" s="86"/>
      <c r="TSQ42" s="86"/>
      <c r="TSR42" s="86"/>
      <c r="TSS42" s="86"/>
      <c r="TST42" s="86"/>
      <c r="TSU42" s="86"/>
      <c r="TSV42" s="86"/>
      <c r="TSW42" s="86"/>
      <c r="TSX42" s="86"/>
      <c r="TSY42" s="86"/>
      <c r="TSZ42" s="86"/>
      <c r="TTA42" s="86"/>
      <c r="TTB42" s="86"/>
      <c r="TTC42" s="86"/>
      <c r="TTD42" s="86"/>
      <c r="TTE42" s="86"/>
      <c r="TTF42" s="86"/>
      <c r="TTG42" s="86"/>
      <c r="TTH42" s="86"/>
      <c r="TTI42" s="86"/>
      <c r="TTJ42" s="86"/>
      <c r="TTK42" s="86"/>
      <c r="TTL42" s="86"/>
      <c r="TTM42" s="86"/>
      <c r="TTN42" s="86"/>
      <c r="TTO42" s="86"/>
      <c r="TTP42" s="86"/>
      <c r="TTQ42" s="86"/>
      <c r="TTR42" s="86"/>
      <c r="TTS42" s="86"/>
      <c r="TTT42" s="86"/>
      <c r="TTU42" s="86"/>
      <c r="TTV42" s="86"/>
      <c r="TTW42" s="86"/>
      <c r="TTX42" s="86"/>
      <c r="TTY42" s="86"/>
      <c r="TTZ42" s="86"/>
      <c r="TUA42" s="86"/>
      <c r="TUB42" s="86"/>
      <c r="TUC42" s="86"/>
      <c r="TUD42" s="86"/>
      <c r="TUE42" s="86"/>
      <c r="TUF42" s="86"/>
      <c r="TUG42" s="86"/>
      <c r="TUH42" s="86"/>
      <c r="TUI42" s="86"/>
      <c r="TUJ42" s="86"/>
      <c r="TUK42" s="86"/>
      <c r="TUL42" s="86"/>
      <c r="TUM42" s="86"/>
      <c r="TUN42" s="86"/>
      <c r="TUO42" s="86"/>
      <c r="TUP42" s="86"/>
      <c r="TUQ42" s="86"/>
      <c r="TUX42" s="86"/>
      <c r="TUY42" s="86"/>
      <c r="TUZ42" s="86"/>
      <c r="TVA42" s="86"/>
      <c r="TVB42" s="86"/>
      <c r="TVC42" s="86"/>
      <c r="TVD42" s="86"/>
      <c r="TVE42" s="86"/>
      <c r="TVF42" s="86"/>
      <c r="TVG42" s="86"/>
      <c r="TVH42" s="86"/>
      <c r="TVI42" s="86"/>
      <c r="TVJ42" s="86"/>
      <c r="TVK42" s="86"/>
      <c r="TVL42" s="86"/>
      <c r="TVM42" s="86"/>
      <c r="TVN42" s="86"/>
      <c r="TVO42" s="86"/>
      <c r="TVP42" s="86"/>
      <c r="TVQ42" s="86"/>
      <c r="TVR42" s="86"/>
      <c r="TVS42" s="86"/>
      <c r="TVT42" s="86"/>
      <c r="TVU42" s="86"/>
      <c r="TVV42" s="86"/>
      <c r="TVW42" s="86"/>
      <c r="TVX42" s="86"/>
      <c r="TVY42" s="86"/>
      <c r="TVZ42" s="86"/>
      <c r="TWA42" s="86"/>
      <c r="TWB42" s="86"/>
      <c r="TWC42" s="86"/>
      <c r="TWD42" s="86"/>
      <c r="TWE42" s="86"/>
      <c r="TWF42" s="86"/>
      <c r="TWG42" s="86"/>
      <c r="TWH42" s="86"/>
      <c r="TWI42" s="86"/>
      <c r="TWJ42" s="86"/>
      <c r="TWK42" s="86"/>
      <c r="TWL42" s="86"/>
      <c r="TWM42" s="86"/>
      <c r="TWN42" s="86"/>
      <c r="TWO42" s="86"/>
      <c r="TWP42" s="86"/>
      <c r="TWQ42" s="86"/>
      <c r="TWR42" s="86"/>
      <c r="TWS42" s="86"/>
      <c r="TWT42" s="86"/>
      <c r="TWU42" s="86"/>
      <c r="TWV42" s="86"/>
      <c r="TWW42" s="86"/>
      <c r="TWX42" s="86"/>
      <c r="TWY42" s="86"/>
      <c r="TWZ42" s="86"/>
      <c r="TXA42" s="86"/>
      <c r="TXB42" s="86"/>
      <c r="TXC42" s="86"/>
      <c r="TXD42" s="86"/>
      <c r="TXE42" s="86"/>
      <c r="TXF42" s="86"/>
      <c r="TXG42" s="86"/>
      <c r="TXH42" s="86"/>
      <c r="TXI42" s="86"/>
      <c r="TXJ42" s="86"/>
      <c r="TXK42" s="86"/>
      <c r="TXL42" s="86"/>
      <c r="TXM42" s="86"/>
      <c r="TXN42" s="86"/>
      <c r="TXO42" s="86"/>
      <c r="TXP42" s="86"/>
      <c r="TXQ42" s="86"/>
      <c r="TXR42" s="86"/>
      <c r="TXS42" s="86"/>
      <c r="TXT42" s="86"/>
      <c r="TXU42" s="86"/>
      <c r="TXV42" s="86"/>
      <c r="TXW42" s="86"/>
      <c r="TXX42" s="86"/>
      <c r="TXY42" s="86"/>
      <c r="TXZ42" s="86"/>
      <c r="TYA42" s="86"/>
      <c r="TYB42" s="86"/>
      <c r="TYC42" s="86"/>
      <c r="TYD42" s="86"/>
      <c r="TYE42" s="86"/>
      <c r="TYF42" s="86"/>
      <c r="TYG42" s="86"/>
      <c r="TYH42" s="86"/>
      <c r="TYI42" s="86"/>
      <c r="TYJ42" s="86"/>
      <c r="TYK42" s="86"/>
      <c r="TYL42" s="86"/>
      <c r="TYM42" s="86"/>
      <c r="TYN42" s="86"/>
      <c r="TYO42" s="86"/>
      <c r="TYP42" s="86"/>
      <c r="TYQ42" s="86"/>
      <c r="TYR42" s="86"/>
      <c r="TYS42" s="86"/>
      <c r="TYT42" s="86"/>
      <c r="TYU42" s="86"/>
      <c r="TYV42" s="86"/>
      <c r="TYW42" s="86"/>
      <c r="TYX42" s="86"/>
      <c r="TYY42" s="86"/>
      <c r="TYZ42" s="86"/>
      <c r="TZA42" s="86"/>
      <c r="TZB42" s="86"/>
      <c r="TZC42" s="86"/>
      <c r="TZD42" s="86"/>
      <c r="TZE42" s="86"/>
      <c r="TZF42" s="86"/>
      <c r="TZG42" s="86"/>
      <c r="TZH42" s="86"/>
      <c r="TZI42" s="86"/>
      <c r="TZJ42" s="86"/>
      <c r="TZK42" s="86"/>
      <c r="TZL42" s="86"/>
      <c r="TZM42" s="86"/>
      <c r="TZN42" s="86"/>
      <c r="TZO42" s="86"/>
      <c r="TZP42" s="86"/>
      <c r="TZQ42" s="86"/>
      <c r="TZR42" s="86"/>
      <c r="TZS42" s="86"/>
      <c r="TZT42" s="86"/>
      <c r="TZU42" s="86"/>
      <c r="TZV42" s="86"/>
      <c r="TZW42" s="86"/>
      <c r="TZX42" s="86"/>
      <c r="TZY42" s="86"/>
      <c r="TZZ42" s="86"/>
      <c r="UAA42" s="86"/>
      <c r="UAB42" s="86"/>
      <c r="UAC42" s="86"/>
      <c r="UAD42" s="86"/>
      <c r="UAE42" s="86"/>
      <c r="UAF42" s="86"/>
      <c r="UAG42" s="86"/>
      <c r="UAH42" s="86"/>
      <c r="UAI42" s="86"/>
      <c r="UAJ42" s="86"/>
      <c r="UAK42" s="86"/>
      <c r="UAL42" s="86"/>
      <c r="UAM42" s="86"/>
      <c r="UAN42" s="86"/>
      <c r="UAO42" s="86"/>
      <c r="UAP42" s="86"/>
      <c r="UAQ42" s="86"/>
      <c r="UAR42" s="86"/>
      <c r="UAS42" s="86"/>
      <c r="UAT42" s="86"/>
      <c r="UAU42" s="86"/>
      <c r="UAV42" s="86"/>
      <c r="UAW42" s="86"/>
      <c r="UAX42" s="86"/>
      <c r="UAY42" s="86"/>
      <c r="UAZ42" s="86"/>
      <c r="UBA42" s="86"/>
      <c r="UBB42" s="86"/>
      <c r="UBC42" s="86"/>
      <c r="UBD42" s="86"/>
      <c r="UBE42" s="86"/>
      <c r="UBF42" s="86"/>
      <c r="UBG42" s="86"/>
      <c r="UBH42" s="86"/>
      <c r="UBI42" s="86"/>
      <c r="UBJ42" s="86"/>
      <c r="UBK42" s="86"/>
      <c r="UBL42" s="86"/>
      <c r="UBM42" s="86"/>
      <c r="UBN42" s="86"/>
      <c r="UBO42" s="86"/>
      <c r="UBP42" s="86"/>
      <c r="UBQ42" s="86"/>
      <c r="UBR42" s="86"/>
      <c r="UBS42" s="86"/>
      <c r="UBT42" s="86"/>
      <c r="UBU42" s="86"/>
      <c r="UBV42" s="86"/>
      <c r="UBW42" s="86"/>
      <c r="UBX42" s="86"/>
      <c r="UBY42" s="86"/>
      <c r="UBZ42" s="86"/>
      <c r="UCA42" s="86"/>
      <c r="UCB42" s="86"/>
      <c r="UCC42" s="86"/>
      <c r="UCD42" s="86"/>
      <c r="UCE42" s="86"/>
      <c r="UCF42" s="86"/>
      <c r="UCG42" s="86"/>
      <c r="UCH42" s="86"/>
      <c r="UCI42" s="86"/>
      <c r="UCJ42" s="86"/>
      <c r="UCK42" s="86"/>
      <c r="UCL42" s="86"/>
      <c r="UCM42" s="86"/>
      <c r="UCN42" s="86"/>
      <c r="UCO42" s="86"/>
      <c r="UCP42" s="86"/>
      <c r="UCQ42" s="86"/>
      <c r="UCR42" s="86"/>
      <c r="UCS42" s="86"/>
      <c r="UCT42" s="86"/>
      <c r="UCU42" s="86"/>
      <c r="UCV42" s="86"/>
      <c r="UCW42" s="86"/>
      <c r="UCX42" s="86"/>
      <c r="UCY42" s="86"/>
      <c r="UCZ42" s="86"/>
      <c r="UDA42" s="86"/>
      <c r="UDB42" s="86"/>
      <c r="UDC42" s="86"/>
      <c r="UDD42" s="86"/>
      <c r="UDE42" s="86"/>
      <c r="UDF42" s="86"/>
      <c r="UDG42" s="86"/>
      <c r="UDH42" s="86"/>
      <c r="UDI42" s="86"/>
      <c r="UDJ42" s="86"/>
      <c r="UDK42" s="86"/>
      <c r="UDL42" s="86"/>
      <c r="UDM42" s="86"/>
      <c r="UDN42" s="86"/>
      <c r="UDO42" s="86"/>
      <c r="UDP42" s="86"/>
      <c r="UDQ42" s="86"/>
      <c r="UDR42" s="86"/>
      <c r="UDS42" s="86"/>
      <c r="UDT42" s="86"/>
      <c r="UDU42" s="86"/>
      <c r="UDV42" s="86"/>
      <c r="UDW42" s="86"/>
      <c r="UDX42" s="86"/>
      <c r="UDY42" s="86"/>
      <c r="UDZ42" s="86"/>
      <c r="UEA42" s="86"/>
      <c r="UEB42" s="86"/>
      <c r="UEC42" s="86"/>
      <c r="UED42" s="86"/>
      <c r="UEE42" s="86"/>
      <c r="UEF42" s="86"/>
      <c r="UEG42" s="86"/>
      <c r="UEH42" s="86"/>
      <c r="UEI42" s="86"/>
      <c r="UEJ42" s="86"/>
      <c r="UEK42" s="86"/>
      <c r="UEL42" s="86"/>
      <c r="UEM42" s="86"/>
      <c r="UET42" s="86"/>
      <c r="UEU42" s="86"/>
      <c r="UEV42" s="86"/>
      <c r="UEW42" s="86"/>
      <c r="UEX42" s="86"/>
      <c r="UEY42" s="86"/>
      <c r="UEZ42" s="86"/>
      <c r="UFA42" s="86"/>
      <c r="UFB42" s="86"/>
      <c r="UFC42" s="86"/>
      <c r="UFD42" s="86"/>
      <c r="UFE42" s="86"/>
      <c r="UFF42" s="86"/>
      <c r="UFG42" s="86"/>
      <c r="UFH42" s="86"/>
      <c r="UFI42" s="86"/>
      <c r="UFJ42" s="86"/>
      <c r="UFK42" s="86"/>
      <c r="UFL42" s="86"/>
      <c r="UFM42" s="86"/>
      <c r="UFN42" s="86"/>
      <c r="UFO42" s="86"/>
      <c r="UFP42" s="86"/>
      <c r="UFQ42" s="86"/>
      <c r="UFR42" s="86"/>
      <c r="UFS42" s="86"/>
      <c r="UFT42" s="86"/>
      <c r="UFU42" s="86"/>
      <c r="UFV42" s="86"/>
      <c r="UFW42" s="86"/>
      <c r="UFX42" s="86"/>
      <c r="UFY42" s="86"/>
      <c r="UFZ42" s="86"/>
      <c r="UGA42" s="86"/>
      <c r="UGB42" s="86"/>
      <c r="UGC42" s="86"/>
      <c r="UGD42" s="86"/>
      <c r="UGE42" s="86"/>
      <c r="UGF42" s="86"/>
      <c r="UGG42" s="86"/>
      <c r="UGH42" s="86"/>
      <c r="UGI42" s="86"/>
      <c r="UGJ42" s="86"/>
      <c r="UGK42" s="86"/>
      <c r="UGL42" s="86"/>
      <c r="UGM42" s="86"/>
      <c r="UGN42" s="86"/>
      <c r="UGO42" s="86"/>
      <c r="UGP42" s="86"/>
      <c r="UGQ42" s="86"/>
      <c r="UGR42" s="86"/>
      <c r="UGS42" s="86"/>
      <c r="UGT42" s="86"/>
      <c r="UGU42" s="86"/>
      <c r="UGV42" s="86"/>
      <c r="UGW42" s="86"/>
      <c r="UGX42" s="86"/>
      <c r="UGY42" s="86"/>
      <c r="UGZ42" s="86"/>
      <c r="UHA42" s="86"/>
      <c r="UHB42" s="86"/>
      <c r="UHC42" s="86"/>
      <c r="UHD42" s="86"/>
      <c r="UHE42" s="86"/>
      <c r="UHF42" s="86"/>
      <c r="UHG42" s="86"/>
      <c r="UHH42" s="86"/>
      <c r="UHI42" s="86"/>
      <c r="UHJ42" s="86"/>
      <c r="UHK42" s="86"/>
      <c r="UHL42" s="86"/>
      <c r="UHM42" s="86"/>
      <c r="UHN42" s="86"/>
      <c r="UHO42" s="86"/>
      <c r="UHP42" s="86"/>
      <c r="UHQ42" s="86"/>
      <c r="UHR42" s="86"/>
      <c r="UHS42" s="86"/>
      <c r="UHT42" s="86"/>
      <c r="UHU42" s="86"/>
      <c r="UHV42" s="86"/>
      <c r="UHW42" s="86"/>
      <c r="UHX42" s="86"/>
      <c r="UHY42" s="86"/>
      <c r="UHZ42" s="86"/>
      <c r="UIA42" s="86"/>
      <c r="UIB42" s="86"/>
      <c r="UIC42" s="86"/>
      <c r="UID42" s="86"/>
      <c r="UIE42" s="86"/>
      <c r="UIF42" s="86"/>
      <c r="UIG42" s="86"/>
      <c r="UIH42" s="86"/>
      <c r="UII42" s="86"/>
      <c r="UIJ42" s="86"/>
      <c r="UIK42" s="86"/>
      <c r="UIL42" s="86"/>
      <c r="UIM42" s="86"/>
      <c r="UIN42" s="86"/>
      <c r="UIO42" s="86"/>
      <c r="UIP42" s="86"/>
      <c r="UIQ42" s="86"/>
      <c r="UIR42" s="86"/>
      <c r="UIS42" s="86"/>
      <c r="UIT42" s="86"/>
      <c r="UIU42" s="86"/>
      <c r="UIV42" s="86"/>
      <c r="UIW42" s="86"/>
      <c r="UIX42" s="86"/>
      <c r="UIY42" s="86"/>
      <c r="UIZ42" s="86"/>
      <c r="UJA42" s="86"/>
      <c r="UJB42" s="86"/>
      <c r="UJC42" s="86"/>
      <c r="UJD42" s="86"/>
      <c r="UJE42" s="86"/>
      <c r="UJF42" s="86"/>
      <c r="UJG42" s="86"/>
      <c r="UJH42" s="86"/>
      <c r="UJI42" s="86"/>
      <c r="UJJ42" s="86"/>
      <c r="UJK42" s="86"/>
      <c r="UJL42" s="86"/>
      <c r="UJM42" s="86"/>
      <c r="UJN42" s="86"/>
      <c r="UJO42" s="86"/>
      <c r="UJP42" s="86"/>
      <c r="UJQ42" s="86"/>
      <c r="UJR42" s="86"/>
      <c r="UJS42" s="86"/>
      <c r="UJT42" s="86"/>
      <c r="UJU42" s="86"/>
      <c r="UJV42" s="86"/>
      <c r="UJW42" s="86"/>
      <c r="UJX42" s="86"/>
      <c r="UJY42" s="86"/>
      <c r="UJZ42" s="86"/>
      <c r="UKA42" s="86"/>
      <c r="UKB42" s="86"/>
      <c r="UKC42" s="86"/>
      <c r="UKD42" s="86"/>
      <c r="UKE42" s="86"/>
      <c r="UKF42" s="86"/>
      <c r="UKG42" s="86"/>
      <c r="UKH42" s="86"/>
      <c r="UKI42" s="86"/>
      <c r="UKJ42" s="86"/>
      <c r="UKK42" s="86"/>
      <c r="UKL42" s="86"/>
      <c r="UKM42" s="86"/>
      <c r="UKN42" s="86"/>
      <c r="UKO42" s="86"/>
      <c r="UKP42" s="86"/>
      <c r="UKQ42" s="86"/>
      <c r="UKR42" s="86"/>
      <c r="UKS42" s="86"/>
      <c r="UKT42" s="86"/>
      <c r="UKU42" s="86"/>
      <c r="UKV42" s="86"/>
      <c r="UKW42" s="86"/>
      <c r="UKX42" s="86"/>
      <c r="UKY42" s="86"/>
      <c r="UKZ42" s="86"/>
      <c r="ULA42" s="86"/>
      <c r="ULB42" s="86"/>
      <c r="ULC42" s="86"/>
      <c r="ULD42" s="86"/>
      <c r="ULE42" s="86"/>
      <c r="ULF42" s="86"/>
      <c r="ULG42" s="86"/>
      <c r="ULH42" s="86"/>
      <c r="ULI42" s="86"/>
      <c r="ULJ42" s="86"/>
      <c r="ULK42" s="86"/>
      <c r="ULL42" s="86"/>
      <c r="ULM42" s="86"/>
      <c r="ULN42" s="86"/>
      <c r="ULO42" s="86"/>
      <c r="ULP42" s="86"/>
      <c r="ULQ42" s="86"/>
      <c r="ULR42" s="86"/>
      <c r="ULS42" s="86"/>
      <c r="ULT42" s="86"/>
      <c r="ULU42" s="86"/>
      <c r="ULV42" s="86"/>
      <c r="ULW42" s="86"/>
      <c r="ULX42" s="86"/>
      <c r="ULY42" s="86"/>
      <c r="ULZ42" s="86"/>
      <c r="UMA42" s="86"/>
      <c r="UMB42" s="86"/>
      <c r="UMC42" s="86"/>
      <c r="UMD42" s="86"/>
      <c r="UME42" s="86"/>
      <c r="UMF42" s="86"/>
      <c r="UMG42" s="86"/>
      <c r="UMH42" s="86"/>
      <c r="UMI42" s="86"/>
      <c r="UMJ42" s="86"/>
      <c r="UMK42" s="86"/>
      <c r="UML42" s="86"/>
      <c r="UMM42" s="86"/>
      <c r="UMN42" s="86"/>
      <c r="UMO42" s="86"/>
      <c r="UMP42" s="86"/>
      <c r="UMQ42" s="86"/>
      <c r="UMR42" s="86"/>
      <c r="UMS42" s="86"/>
      <c r="UMT42" s="86"/>
      <c r="UMU42" s="86"/>
      <c r="UMV42" s="86"/>
      <c r="UMW42" s="86"/>
      <c r="UMX42" s="86"/>
      <c r="UMY42" s="86"/>
      <c r="UMZ42" s="86"/>
      <c r="UNA42" s="86"/>
      <c r="UNB42" s="86"/>
      <c r="UNC42" s="86"/>
      <c r="UND42" s="86"/>
      <c r="UNE42" s="86"/>
      <c r="UNF42" s="86"/>
      <c r="UNG42" s="86"/>
      <c r="UNH42" s="86"/>
      <c r="UNI42" s="86"/>
      <c r="UNJ42" s="86"/>
      <c r="UNK42" s="86"/>
      <c r="UNL42" s="86"/>
      <c r="UNM42" s="86"/>
      <c r="UNN42" s="86"/>
      <c r="UNO42" s="86"/>
      <c r="UNP42" s="86"/>
      <c r="UNQ42" s="86"/>
      <c r="UNR42" s="86"/>
      <c r="UNS42" s="86"/>
      <c r="UNT42" s="86"/>
      <c r="UNU42" s="86"/>
      <c r="UNV42" s="86"/>
      <c r="UNW42" s="86"/>
      <c r="UNX42" s="86"/>
      <c r="UNY42" s="86"/>
      <c r="UNZ42" s="86"/>
      <c r="UOA42" s="86"/>
      <c r="UOB42" s="86"/>
      <c r="UOC42" s="86"/>
      <c r="UOD42" s="86"/>
      <c r="UOE42" s="86"/>
      <c r="UOF42" s="86"/>
      <c r="UOG42" s="86"/>
      <c r="UOH42" s="86"/>
      <c r="UOI42" s="86"/>
      <c r="UOP42" s="86"/>
      <c r="UOQ42" s="86"/>
      <c r="UOR42" s="86"/>
      <c r="UOS42" s="86"/>
      <c r="UOT42" s="86"/>
      <c r="UOU42" s="86"/>
      <c r="UOV42" s="86"/>
      <c r="UOW42" s="86"/>
      <c r="UOX42" s="86"/>
      <c r="UOY42" s="86"/>
      <c r="UOZ42" s="86"/>
      <c r="UPA42" s="86"/>
      <c r="UPB42" s="86"/>
      <c r="UPC42" s="86"/>
      <c r="UPD42" s="86"/>
      <c r="UPE42" s="86"/>
      <c r="UPF42" s="86"/>
      <c r="UPG42" s="86"/>
      <c r="UPH42" s="86"/>
      <c r="UPI42" s="86"/>
      <c r="UPJ42" s="86"/>
      <c r="UPK42" s="86"/>
      <c r="UPL42" s="86"/>
      <c r="UPM42" s="86"/>
      <c r="UPN42" s="86"/>
      <c r="UPO42" s="86"/>
      <c r="UPP42" s="86"/>
      <c r="UPQ42" s="86"/>
      <c r="UPR42" s="86"/>
      <c r="UPS42" s="86"/>
      <c r="UPT42" s="86"/>
      <c r="UPU42" s="86"/>
      <c r="UPV42" s="86"/>
      <c r="UPW42" s="86"/>
      <c r="UPX42" s="86"/>
      <c r="UPY42" s="86"/>
      <c r="UPZ42" s="86"/>
      <c r="UQA42" s="86"/>
      <c r="UQB42" s="86"/>
      <c r="UQC42" s="86"/>
      <c r="UQD42" s="86"/>
      <c r="UQE42" s="86"/>
      <c r="UQF42" s="86"/>
      <c r="UQG42" s="86"/>
      <c r="UQH42" s="86"/>
      <c r="UQI42" s="86"/>
      <c r="UQJ42" s="86"/>
      <c r="UQK42" s="86"/>
      <c r="UQL42" s="86"/>
      <c r="UQM42" s="86"/>
      <c r="UQN42" s="86"/>
      <c r="UQO42" s="86"/>
      <c r="UQP42" s="86"/>
      <c r="UQQ42" s="86"/>
      <c r="UQR42" s="86"/>
      <c r="UQS42" s="86"/>
      <c r="UQT42" s="86"/>
      <c r="UQU42" s="86"/>
      <c r="UQV42" s="86"/>
      <c r="UQW42" s="86"/>
      <c r="UQX42" s="86"/>
      <c r="UQY42" s="86"/>
      <c r="UQZ42" s="86"/>
      <c r="URA42" s="86"/>
      <c r="URB42" s="86"/>
      <c r="URC42" s="86"/>
      <c r="URD42" s="86"/>
      <c r="URE42" s="86"/>
      <c r="URF42" s="86"/>
      <c r="URG42" s="86"/>
      <c r="URH42" s="86"/>
      <c r="URI42" s="86"/>
      <c r="URJ42" s="86"/>
      <c r="URK42" s="86"/>
      <c r="URL42" s="86"/>
      <c r="URM42" s="86"/>
      <c r="URN42" s="86"/>
      <c r="URO42" s="86"/>
      <c r="URP42" s="86"/>
      <c r="URQ42" s="86"/>
      <c r="URR42" s="86"/>
      <c r="URS42" s="86"/>
      <c r="URT42" s="86"/>
      <c r="URU42" s="86"/>
      <c r="URV42" s="86"/>
      <c r="URW42" s="86"/>
      <c r="URX42" s="86"/>
      <c r="URY42" s="86"/>
      <c r="URZ42" s="86"/>
      <c r="USA42" s="86"/>
      <c r="USB42" s="86"/>
      <c r="USC42" s="86"/>
      <c r="USD42" s="86"/>
      <c r="USE42" s="86"/>
      <c r="USF42" s="86"/>
      <c r="USG42" s="86"/>
      <c r="USH42" s="86"/>
      <c r="USI42" s="86"/>
      <c r="USJ42" s="86"/>
      <c r="USK42" s="86"/>
      <c r="USL42" s="86"/>
      <c r="USM42" s="86"/>
      <c r="USN42" s="86"/>
      <c r="USO42" s="86"/>
      <c r="USP42" s="86"/>
      <c r="USQ42" s="86"/>
      <c r="USR42" s="86"/>
      <c r="USS42" s="86"/>
      <c r="UST42" s="86"/>
      <c r="USU42" s="86"/>
      <c r="USV42" s="86"/>
      <c r="USW42" s="86"/>
      <c r="USX42" s="86"/>
      <c r="USY42" s="86"/>
      <c r="USZ42" s="86"/>
      <c r="UTA42" s="86"/>
      <c r="UTB42" s="86"/>
      <c r="UTC42" s="86"/>
      <c r="UTD42" s="86"/>
      <c r="UTE42" s="86"/>
      <c r="UTF42" s="86"/>
      <c r="UTG42" s="86"/>
      <c r="UTH42" s="86"/>
      <c r="UTI42" s="86"/>
      <c r="UTJ42" s="86"/>
      <c r="UTK42" s="86"/>
      <c r="UTL42" s="86"/>
      <c r="UTM42" s="86"/>
      <c r="UTN42" s="86"/>
      <c r="UTO42" s="86"/>
      <c r="UTP42" s="86"/>
      <c r="UTQ42" s="86"/>
      <c r="UTR42" s="86"/>
      <c r="UTS42" s="86"/>
      <c r="UTT42" s="86"/>
      <c r="UTU42" s="86"/>
      <c r="UTV42" s="86"/>
      <c r="UTW42" s="86"/>
      <c r="UTX42" s="86"/>
      <c r="UTY42" s="86"/>
      <c r="UTZ42" s="86"/>
      <c r="UUA42" s="86"/>
      <c r="UUB42" s="86"/>
      <c r="UUC42" s="86"/>
      <c r="UUD42" s="86"/>
      <c r="UUE42" s="86"/>
      <c r="UUF42" s="86"/>
      <c r="UUG42" s="86"/>
      <c r="UUH42" s="86"/>
      <c r="UUI42" s="86"/>
      <c r="UUJ42" s="86"/>
      <c r="UUK42" s="86"/>
      <c r="UUL42" s="86"/>
      <c r="UUM42" s="86"/>
      <c r="UUN42" s="86"/>
      <c r="UUO42" s="86"/>
      <c r="UUP42" s="86"/>
      <c r="UUQ42" s="86"/>
      <c r="UUR42" s="86"/>
      <c r="UUS42" s="86"/>
      <c r="UUT42" s="86"/>
      <c r="UUU42" s="86"/>
      <c r="UUV42" s="86"/>
      <c r="UUW42" s="86"/>
      <c r="UUX42" s="86"/>
      <c r="UUY42" s="86"/>
      <c r="UUZ42" s="86"/>
      <c r="UVA42" s="86"/>
      <c r="UVB42" s="86"/>
      <c r="UVC42" s="86"/>
      <c r="UVD42" s="86"/>
      <c r="UVE42" s="86"/>
      <c r="UVF42" s="86"/>
      <c r="UVG42" s="86"/>
      <c r="UVH42" s="86"/>
      <c r="UVI42" s="86"/>
      <c r="UVJ42" s="86"/>
      <c r="UVK42" s="86"/>
      <c r="UVL42" s="86"/>
      <c r="UVM42" s="86"/>
      <c r="UVN42" s="86"/>
      <c r="UVO42" s="86"/>
      <c r="UVP42" s="86"/>
      <c r="UVQ42" s="86"/>
      <c r="UVR42" s="86"/>
      <c r="UVS42" s="86"/>
      <c r="UVT42" s="86"/>
      <c r="UVU42" s="86"/>
      <c r="UVV42" s="86"/>
      <c r="UVW42" s="86"/>
      <c r="UVX42" s="86"/>
      <c r="UVY42" s="86"/>
      <c r="UVZ42" s="86"/>
      <c r="UWA42" s="86"/>
      <c r="UWB42" s="86"/>
      <c r="UWC42" s="86"/>
      <c r="UWD42" s="86"/>
      <c r="UWE42" s="86"/>
      <c r="UWF42" s="86"/>
      <c r="UWG42" s="86"/>
      <c r="UWH42" s="86"/>
      <c r="UWI42" s="86"/>
      <c r="UWJ42" s="86"/>
      <c r="UWK42" s="86"/>
      <c r="UWL42" s="86"/>
      <c r="UWM42" s="86"/>
      <c r="UWN42" s="86"/>
      <c r="UWO42" s="86"/>
      <c r="UWP42" s="86"/>
      <c r="UWQ42" s="86"/>
      <c r="UWR42" s="86"/>
      <c r="UWS42" s="86"/>
      <c r="UWT42" s="86"/>
      <c r="UWU42" s="86"/>
      <c r="UWV42" s="86"/>
      <c r="UWW42" s="86"/>
      <c r="UWX42" s="86"/>
      <c r="UWY42" s="86"/>
      <c r="UWZ42" s="86"/>
      <c r="UXA42" s="86"/>
      <c r="UXB42" s="86"/>
      <c r="UXC42" s="86"/>
      <c r="UXD42" s="86"/>
      <c r="UXE42" s="86"/>
      <c r="UXF42" s="86"/>
      <c r="UXG42" s="86"/>
      <c r="UXH42" s="86"/>
      <c r="UXI42" s="86"/>
      <c r="UXJ42" s="86"/>
      <c r="UXK42" s="86"/>
      <c r="UXL42" s="86"/>
      <c r="UXM42" s="86"/>
      <c r="UXN42" s="86"/>
      <c r="UXO42" s="86"/>
      <c r="UXP42" s="86"/>
      <c r="UXQ42" s="86"/>
      <c r="UXR42" s="86"/>
      <c r="UXS42" s="86"/>
      <c r="UXT42" s="86"/>
      <c r="UXU42" s="86"/>
      <c r="UXV42" s="86"/>
      <c r="UXW42" s="86"/>
      <c r="UXX42" s="86"/>
      <c r="UXY42" s="86"/>
      <c r="UXZ42" s="86"/>
      <c r="UYA42" s="86"/>
      <c r="UYB42" s="86"/>
      <c r="UYC42" s="86"/>
      <c r="UYD42" s="86"/>
      <c r="UYE42" s="86"/>
      <c r="UYL42" s="86"/>
      <c r="UYM42" s="86"/>
      <c r="UYN42" s="86"/>
      <c r="UYO42" s="86"/>
      <c r="UYP42" s="86"/>
      <c r="UYQ42" s="86"/>
      <c r="UYR42" s="86"/>
      <c r="UYS42" s="86"/>
      <c r="UYT42" s="86"/>
      <c r="UYU42" s="86"/>
      <c r="UYV42" s="86"/>
      <c r="UYW42" s="86"/>
      <c r="UYX42" s="86"/>
      <c r="UYY42" s="86"/>
      <c r="UYZ42" s="86"/>
      <c r="UZA42" s="86"/>
      <c r="UZB42" s="86"/>
      <c r="UZC42" s="86"/>
      <c r="UZD42" s="86"/>
      <c r="UZE42" s="86"/>
      <c r="UZF42" s="86"/>
      <c r="UZG42" s="86"/>
      <c r="UZH42" s="86"/>
      <c r="UZI42" s="86"/>
      <c r="UZJ42" s="86"/>
      <c r="UZK42" s="86"/>
      <c r="UZL42" s="86"/>
      <c r="UZM42" s="86"/>
      <c r="UZN42" s="86"/>
      <c r="UZO42" s="86"/>
      <c r="UZP42" s="86"/>
      <c r="UZQ42" s="86"/>
      <c r="UZR42" s="86"/>
      <c r="UZS42" s="86"/>
      <c r="UZT42" s="86"/>
      <c r="UZU42" s="86"/>
      <c r="UZV42" s="86"/>
      <c r="UZW42" s="86"/>
      <c r="UZX42" s="86"/>
      <c r="UZY42" s="86"/>
      <c r="UZZ42" s="86"/>
      <c r="VAA42" s="86"/>
      <c r="VAB42" s="86"/>
      <c r="VAC42" s="86"/>
      <c r="VAD42" s="86"/>
      <c r="VAE42" s="86"/>
      <c r="VAF42" s="86"/>
      <c r="VAG42" s="86"/>
      <c r="VAH42" s="86"/>
      <c r="VAI42" s="86"/>
      <c r="VAJ42" s="86"/>
      <c r="VAK42" s="86"/>
      <c r="VAL42" s="86"/>
      <c r="VAM42" s="86"/>
      <c r="VAN42" s="86"/>
      <c r="VAO42" s="86"/>
      <c r="VAP42" s="86"/>
      <c r="VAQ42" s="86"/>
      <c r="VAR42" s="86"/>
      <c r="VAS42" s="86"/>
      <c r="VAT42" s="86"/>
      <c r="VAU42" s="86"/>
      <c r="VAV42" s="86"/>
      <c r="VAW42" s="86"/>
      <c r="VAX42" s="86"/>
      <c r="VAY42" s="86"/>
      <c r="VAZ42" s="86"/>
      <c r="VBA42" s="86"/>
      <c r="VBB42" s="86"/>
      <c r="VBC42" s="86"/>
      <c r="VBD42" s="86"/>
      <c r="VBE42" s="86"/>
      <c r="VBF42" s="86"/>
      <c r="VBG42" s="86"/>
      <c r="VBH42" s="86"/>
      <c r="VBI42" s="86"/>
      <c r="VBJ42" s="86"/>
      <c r="VBK42" s="86"/>
      <c r="VBL42" s="86"/>
      <c r="VBM42" s="86"/>
      <c r="VBN42" s="86"/>
      <c r="VBO42" s="86"/>
      <c r="VBP42" s="86"/>
      <c r="VBQ42" s="86"/>
      <c r="VBR42" s="86"/>
      <c r="VBS42" s="86"/>
      <c r="VBT42" s="86"/>
      <c r="VBU42" s="86"/>
      <c r="VBV42" s="86"/>
      <c r="VBW42" s="86"/>
      <c r="VBX42" s="86"/>
      <c r="VBY42" s="86"/>
      <c r="VBZ42" s="86"/>
      <c r="VCA42" s="86"/>
      <c r="VCB42" s="86"/>
      <c r="VCC42" s="86"/>
      <c r="VCD42" s="86"/>
      <c r="VCE42" s="86"/>
      <c r="VCF42" s="86"/>
      <c r="VCG42" s="86"/>
      <c r="VCH42" s="86"/>
      <c r="VCI42" s="86"/>
      <c r="VCJ42" s="86"/>
      <c r="VCK42" s="86"/>
      <c r="VCL42" s="86"/>
      <c r="VCM42" s="86"/>
      <c r="VCN42" s="86"/>
      <c r="VCO42" s="86"/>
      <c r="VCP42" s="86"/>
      <c r="VCQ42" s="86"/>
      <c r="VCR42" s="86"/>
      <c r="VCS42" s="86"/>
      <c r="VCT42" s="86"/>
      <c r="VCU42" s="86"/>
      <c r="VCV42" s="86"/>
      <c r="VCW42" s="86"/>
      <c r="VCX42" s="86"/>
      <c r="VCY42" s="86"/>
      <c r="VCZ42" s="86"/>
      <c r="VDA42" s="86"/>
      <c r="VDB42" s="86"/>
      <c r="VDC42" s="86"/>
      <c r="VDD42" s="86"/>
      <c r="VDE42" s="86"/>
      <c r="VDF42" s="86"/>
      <c r="VDG42" s="86"/>
      <c r="VDH42" s="86"/>
      <c r="VDI42" s="86"/>
      <c r="VDJ42" s="86"/>
      <c r="VDK42" s="86"/>
      <c r="VDL42" s="86"/>
      <c r="VDM42" s="86"/>
      <c r="VDN42" s="86"/>
      <c r="VDO42" s="86"/>
      <c r="VDP42" s="86"/>
      <c r="VDQ42" s="86"/>
      <c r="VDR42" s="86"/>
      <c r="VDS42" s="86"/>
      <c r="VDT42" s="86"/>
      <c r="VDU42" s="86"/>
      <c r="VDV42" s="86"/>
      <c r="VDW42" s="86"/>
      <c r="VDX42" s="86"/>
      <c r="VDY42" s="86"/>
      <c r="VDZ42" s="86"/>
      <c r="VEA42" s="86"/>
      <c r="VEB42" s="86"/>
      <c r="VEC42" s="86"/>
      <c r="VED42" s="86"/>
      <c r="VEE42" s="86"/>
      <c r="VEF42" s="86"/>
      <c r="VEG42" s="86"/>
      <c r="VEH42" s="86"/>
      <c r="VEI42" s="86"/>
      <c r="VEJ42" s="86"/>
      <c r="VEK42" s="86"/>
      <c r="VEL42" s="86"/>
      <c r="VEM42" s="86"/>
      <c r="VEN42" s="86"/>
      <c r="VEO42" s="86"/>
      <c r="VEP42" s="86"/>
      <c r="VEQ42" s="86"/>
      <c r="VER42" s="86"/>
      <c r="VES42" s="86"/>
      <c r="VET42" s="86"/>
      <c r="VEU42" s="86"/>
      <c r="VEV42" s="86"/>
      <c r="VEW42" s="86"/>
      <c r="VEX42" s="86"/>
      <c r="VEY42" s="86"/>
      <c r="VEZ42" s="86"/>
      <c r="VFA42" s="86"/>
      <c r="VFB42" s="86"/>
      <c r="VFC42" s="86"/>
      <c r="VFD42" s="86"/>
      <c r="VFE42" s="86"/>
      <c r="VFF42" s="86"/>
      <c r="VFG42" s="86"/>
      <c r="VFH42" s="86"/>
      <c r="VFI42" s="86"/>
      <c r="VFJ42" s="86"/>
      <c r="VFK42" s="86"/>
      <c r="VFL42" s="86"/>
      <c r="VFM42" s="86"/>
      <c r="VFN42" s="86"/>
      <c r="VFO42" s="86"/>
      <c r="VFP42" s="86"/>
      <c r="VFQ42" s="86"/>
      <c r="VFR42" s="86"/>
      <c r="VFS42" s="86"/>
      <c r="VFT42" s="86"/>
      <c r="VFU42" s="86"/>
      <c r="VFV42" s="86"/>
      <c r="VFW42" s="86"/>
      <c r="VFX42" s="86"/>
      <c r="VFY42" s="86"/>
      <c r="VFZ42" s="86"/>
      <c r="VGA42" s="86"/>
      <c r="VGB42" s="86"/>
      <c r="VGC42" s="86"/>
      <c r="VGD42" s="86"/>
      <c r="VGE42" s="86"/>
      <c r="VGF42" s="86"/>
      <c r="VGG42" s="86"/>
      <c r="VGH42" s="86"/>
      <c r="VGI42" s="86"/>
      <c r="VGJ42" s="86"/>
      <c r="VGK42" s="86"/>
      <c r="VGL42" s="86"/>
      <c r="VGM42" s="86"/>
      <c r="VGN42" s="86"/>
      <c r="VGO42" s="86"/>
      <c r="VGP42" s="86"/>
      <c r="VGQ42" s="86"/>
      <c r="VGR42" s="86"/>
      <c r="VGS42" s="86"/>
      <c r="VGT42" s="86"/>
      <c r="VGU42" s="86"/>
      <c r="VGV42" s="86"/>
      <c r="VGW42" s="86"/>
      <c r="VGX42" s="86"/>
      <c r="VGY42" s="86"/>
      <c r="VGZ42" s="86"/>
      <c r="VHA42" s="86"/>
      <c r="VHB42" s="86"/>
      <c r="VHC42" s="86"/>
      <c r="VHD42" s="86"/>
      <c r="VHE42" s="86"/>
      <c r="VHF42" s="86"/>
      <c r="VHG42" s="86"/>
      <c r="VHH42" s="86"/>
      <c r="VHI42" s="86"/>
      <c r="VHJ42" s="86"/>
      <c r="VHK42" s="86"/>
      <c r="VHL42" s="86"/>
      <c r="VHM42" s="86"/>
      <c r="VHN42" s="86"/>
      <c r="VHO42" s="86"/>
      <c r="VHP42" s="86"/>
      <c r="VHQ42" s="86"/>
      <c r="VHR42" s="86"/>
      <c r="VHS42" s="86"/>
      <c r="VHT42" s="86"/>
      <c r="VHU42" s="86"/>
      <c r="VHV42" s="86"/>
      <c r="VHW42" s="86"/>
      <c r="VHX42" s="86"/>
      <c r="VHY42" s="86"/>
      <c r="VHZ42" s="86"/>
      <c r="VIA42" s="86"/>
      <c r="VIH42" s="86"/>
      <c r="VII42" s="86"/>
      <c r="VIJ42" s="86"/>
      <c r="VIK42" s="86"/>
      <c r="VIL42" s="86"/>
      <c r="VIM42" s="86"/>
      <c r="VIN42" s="86"/>
      <c r="VIO42" s="86"/>
      <c r="VIP42" s="86"/>
      <c r="VIQ42" s="86"/>
      <c r="VIR42" s="86"/>
      <c r="VIS42" s="86"/>
      <c r="VIT42" s="86"/>
      <c r="VIU42" s="86"/>
      <c r="VIV42" s="86"/>
      <c r="VIW42" s="86"/>
      <c r="VIX42" s="86"/>
      <c r="VIY42" s="86"/>
      <c r="VIZ42" s="86"/>
      <c r="VJA42" s="86"/>
      <c r="VJB42" s="86"/>
      <c r="VJC42" s="86"/>
      <c r="VJD42" s="86"/>
      <c r="VJE42" s="86"/>
      <c r="VJF42" s="86"/>
      <c r="VJG42" s="86"/>
      <c r="VJH42" s="86"/>
      <c r="VJI42" s="86"/>
      <c r="VJJ42" s="86"/>
      <c r="VJK42" s="86"/>
      <c r="VJL42" s="86"/>
      <c r="VJM42" s="86"/>
      <c r="VJN42" s="86"/>
      <c r="VJO42" s="86"/>
      <c r="VJP42" s="86"/>
      <c r="VJQ42" s="86"/>
      <c r="VJR42" s="86"/>
      <c r="VJS42" s="86"/>
      <c r="VJT42" s="86"/>
      <c r="VJU42" s="86"/>
      <c r="VJV42" s="86"/>
      <c r="VJW42" s="86"/>
      <c r="VJX42" s="86"/>
      <c r="VJY42" s="86"/>
      <c r="VJZ42" s="86"/>
      <c r="VKA42" s="86"/>
      <c r="VKB42" s="86"/>
      <c r="VKC42" s="86"/>
      <c r="VKD42" s="86"/>
      <c r="VKE42" s="86"/>
      <c r="VKF42" s="86"/>
      <c r="VKG42" s="86"/>
      <c r="VKH42" s="86"/>
      <c r="VKI42" s="86"/>
      <c r="VKJ42" s="86"/>
      <c r="VKK42" s="86"/>
      <c r="VKL42" s="86"/>
      <c r="VKM42" s="86"/>
      <c r="VKN42" s="86"/>
      <c r="VKO42" s="86"/>
      <c r="VKP42" s="86"/>
      <c r="VKQ42" s="86"/>
      <c r="VKR42" s="86"/>
      <c r="VKS42" s="86"/>
      <c r="VKT42" s="86"/>
      <c r="VKU42" s="86"/>
      <c r="VKV42" s="86"/>
      <c r="VKW42" s="86"/>
      <c r="VKX42" s="86"/>
      <c r="VKY42" s="86"/>
      <c r="VKZ42" s="86"/>
      <c r="VLA42" s="86"/>
      <c r="VLB42" s="86"/>
      <c r="VLC42" s="86"/>
      <c r="VLD42" s="86"/>
      <c r="VLE42" s="86"/>
      <c r="VLF42" s="86"/>
      <c r="VLG42" s="86"/>
      <c r="VLH42" s="86"/>
      <c r="VLI42" s="86"/>
      <c r="VLJ42" s="86"/>
      <c r="VLK42" s="86"/>
      <c r="VLL42" s="86"/>
      <c r="VLM42" s="86"/>
      <c r="VLN42" s="86"/>
      <c r="VLO42" s="86"/>
      <c r="VLP42" s="86"/>
      <c r="VLQ42" s="86"/>
      <c r="VLR42" s="86"/>
      <c r="VLS42" s="86"/>
      <c r="VLT42" s="86"/>
      <c r="VLU42" s="86"/>
      <c r="VLV42" s="86"/>
      <c r="VLW42" s="86"/>
      <c r="VLX42" s="86"/>
      <c r="VLY42" s="86"/>
      <c r="VLZ42" s="86"/>
      <c r="VMA42" s="86"/>
      <c r="VMB42" s="86"/>
      <c r="VMC42" s="86"/>
      <c r="VMD42" s="86"/>
      <c r="VME42" s="86"/>
      <c r="VMF42" s="86"/>
      <c r="VMG42" s="86"/>
      <c r="VMH42" s="86"/>
      <c r="VMI42" s="86"/>
      <c r="VMJ42" s="86"/>
      <c r="VMK42" s="86"/>
      <c r="VML42" s="86"/>
      <c r="VMM42" s="86"/>
      <c r="VMN42" s="86"/>
      <c r="VMO42" s="86"/>
      <c r="VMP42" s="86"/>
      <c r="VMQ42" s="86"/>
      <c r="VMR42" s="86"/>
      <c r="VMS42" s="86"/>
      <c r="VMT42" s="86"/>
      <c r="VMU42" s="86"/>
      <c r="VMV42" s="86"/>
      <c r="VMW42" s="86"/>
      <c r="VMX42" s="86"/>
      <c r="VMY42" s="86"/>
      <c r="VMZ42" s="86"/>
      <c r="VNA42" s="86"/>
      <c r="VNB42" s="86"/>
      <c r="VNC42" s="86"/>
      <c r="VND42" s="86"/>
      <c r="VNE42" s="86"/>
      <c r="VNF42" s="86"/>
      <c r="VNG42" s="86"/>
      <c r="VNH42" s="86"/>
      <c r="VNI42" s="86"/>
      <c r="VNJ42" s="86"/>
      <c r="VNK42" s="86"/>
      <c r="VNL42" s="86"/>
      <c r="VNM42" s="86"/>
      <c r="VNN42" s="86"/>
      <c r="VNO42" s="86"/>
      <c r="VNP42" s="86"/>
      <c r="VNQ42" s="86"/>
      <c r="VNR42" s="86"/>
      <c r="VNS42" s="86"/>
      <c r="VNT42" s="86"/>
      <c r="VNU42" s="86"/>
      <c r="VNV42" s="86"/>
      <c r="VNW42" s="86"/>
      <c r="VNX42" s="86"/>
      <c r="VNY42" s="86"/>
      <c r="VNZ42" s="86"/>
      <c r="VOA42" s="86"/>
      <c r="VOB42" s="86"/>
      <c r="VOC42" s="86"/>
      <c r="VOD42" s="86"/>
      <c r="VOE42" s="86"/>
      <c r="VOF42" s="86"/>
      <c r="VOG42" s="86"/>
      <c r="VOH42" s="86"/>
      <c r="VOI42" s="86"/>
      <c r="VOJ42" s="86"/>
      <c r="VOK42" s="86"/>
      <c r="VOL42" s="86"/>
      <c r="VOM42" s="86"/>
      <c r="VON42" s="86"/>
      <c r="VOO42" s="86"/>
      <c r="VOP42" s="86"/>
      <c r="VOQ42" s="86"/>
      <c r="VOR42" s="86"/>
      <c r="VOS42" s="86"/>
      <c r="VOT42" s="86"/>
      <c r="VOU42" s="86"/>
      <c r="VOV42" s="86"/>
      <c r="VOW42" s="86"/>
      <c r="VOX42" s="86"/>
      <c r="VOY42" s="86"/>
      <c r="VOZ42" s="86"/>
      <c r="VPA42" s="86"/>
      <c r="VPB42" s="86"/>
      <c r="VPC42" s="86"/>
      <c r="VPD42" s="86"/>
      <c r="VPE42" s="86"/>
      <c r="VPF42" s="86"/>
      <c r="VPG42" s="86"/>
      <c r="VPH42" s="86"/>
      <c r="VPI42" s="86"/>
      <c r="VPJ42" s="86"/>
      <c r="VPK42" s="86"/>
      <c r="VPL42" s="86"/>
      <c r="VPM42" s="86"/>
      <c r="VPN42" s="86"/>
      <c r="VPO42" s="86"/>
      <c r="VPP42" s="86"/>
      <c r="VPQ42" s="86"/>
      <c r="VPR42" s="86"/>
      <c r="VPS42" s="86"/>
      <c r="VPT42" s="86"/>
      <c r="VPU42" s="86"/>
      <c r="VPV42" s="86"/>
      <c r="VPW42" s="86"/>
      <c r="VPX42" s="86"/>
      <c r="VPY42" s="86"/>
      <c r="VPZ42" s="86"/>
      <c r="VQA42" s="86"/>
      <c r="VQB42" s="86"/>
      <c r="VQC42" s="86"/>
      <c r="VQD42" s="86"/>
      <c r="VQE42" s="86"/>
      <c r="VQF42" s="86"/>
      <c r="VQG42" s="86"/>
      <c r="VQH42" s="86"/>
      <c r="VQI42" s="86"/>
      <c r="VQJ42" s="86"/>
      <c r="VQK42" s="86"/>
      <c r="VQL42" s="86"/>
      <c r="VQM42" s="86"/>
      <c r="VQN42" s="86"/>
      <c r="VQO42" s="86"/>
      <c r="VQP42" s="86"/>
      <c r="VQQ42" s="86"/>
      <c r="VQR42" s="86"/>
      <c r="VQS42" s="86"/>
      <c r="VQT42" s="86"/>
      <c r="VQU42" s="86"/>
      <c r="VQV42" s="86"/>
      <c r="VQW42" s="86"/>
      <c r="VQX42" s="86"/>
      <c r="VQY42" s="86"/>
      <c r="VQZ42" s="86"/>
      <c r="VRA42" s="86"/>
      <c r="VRB42" s="86"/>
      <c r="VRC42" s="86"/>
      <c r="VRD42" s="86"/>
      <c r="VRE42" s="86"/>
      <c r="VRF42" s="86"/>
      <c r="VRG42" s="86"/>
      <c r="VRH42" s="86"/>
      <c r="VRI42" s="86"/>
      <c r="VRJ42" s="86"/>
      <c r="VRK42" s="86"/>
      <c r="VRL42" s="86"/>
      <c r="VRM42" s="86"/>
      <c r="VRN42" s="86"/>
      <c r="VRO42" s="86"/>
      <c r="VRP42" s="86"/>
      <c r="VRQ42" s="86"/>
      <c r="VRR42" s="86"/>
      <c r="VRS42" s="86"/>
      <c r="VRT42" s="86"/>
      <c r="VRU42" s="86"/>
      <c r="VRV42" s="86"/>
      <c r="VRW42" s="86"/>
      <c r="VSD42" s="86"/>
      <c r="VSE42" s="86"/>
      <c r="VSF42" s="86"/>
      <c r="VSG42" s="86"/>
      <c r="VSH42" s="86"/>
      <c r="VSI42" s="86"/>
      <c r="VSJ42" s="86"/>
      <c r="VSK42" s="86"/>
      <c r="VSL42" s="86"/>
      <c r="VSM42" s="86"/>
      <c r="VSN42" s="86"/>
      <c r="VSO42" s="86"/>
      <c r="VSP42" s="86"/>
      <c r="VSQ42" s="86"/>
      <c r="VSR42" s="86"/>
      <c r="VSS42" s="86"/>
      <c r="VST42" s="86"/>
      <c r="VSU42" s="86"/>
      <c r="VSV42" s="86"/>
      <c r="VSW42" s="86"/>
      <c r="VSX42" s="86"/>
      <c r="VSY42" s="86"/>
      <c r="VSZ42" s="86"/>
      <c r="VTA42" s="86"/>
      <c r="VTB42" s="86"/>
      <c r="VTC42" s="86"/>
      <c r="VTD42" s="86"/>
      <c r="VTE42" s="86"/>
      <c r="VTF42" s="86"/>
      <c r="VTG42" s="86"/>
      <c r="VTH42" s="86"/>
      <c r="VTI42" s="86"/>
      <c r="VTJ42" s="86"/>
      <c r="VTK42" s="86"/>
      <c r="VTL42" s="86"/>
      <c r="VTM42" s="86"/>
      <c r="VTN42" s="86"/>
      <c r="VTO42" s="86"/>
      <c r="VTP42" s="86"/>
      <c r="VTQ42" s="86"/>
      <c r="VTR42" s="86"/>
      <c r="VTS42" s="86"/>
      <c r="VTT42" s="86"/>
      <c r="VTU42" s="86"/>
      <c r="VTV42" s="86"/>
      <c r="VTW42" s="86"/>
      <c r="VTX42" s="86"/>
      <c r="VTY42" s="86"/>
      <c r="VTZ42" s="86"/>
      <c r="VUA42" s="86"/>
      <c r="VUB42" s="86"/>
      <c r="VUC42" s="86"/>
      <c r="VUD42" s="86"/>
      <c r="VUE42" s="86"/>
      <c r="VUF42" s="86"/>
      <c r="VUG42" s="86"/>
      <c r="VUH42" s="86"/>
      <c r="VUI42" s="86"/>
      <c r="VUJ42" s="86"/>
      <c r="VUK42" s="86"/>
      <c r="VUL42" s="86"/>
      <c r="VUM42" s="86"/>
      <c r="VUN42" s="86"/>
      <c r="VUO42" s="86"/>
      <c r="VUP42" s="86"/>
      <c r="VUQ42" s="86"/>
      <c r="VUR42" s="86"/>
      <c r="VUS42" s="86"/>
      <c r="VUT42" s="86"/>
      <c r="VUU42" s="86"/>
      <c r="VUV42" s="86"/>
      <c r="VUW42" s="86"/>
      <c r="VUX42" s="86"/>
      <c r="VUY42" s="86"/>
      <c r="VUZ42" s="86"/>
      <c r="VVA42" s="86"/>
      <c r="VVB42" s="86"/>
      <c r="VVC42" s="86"/>
      <c r="VVD42" s="86"/>
      <c r="VVE42" s="86"/>
      <c r="VVF42" s="86"/>
      <c r="VVG42" s="86"/>
      <c r="VVH42" s="86"/>
      <c r="VVI42" s="86"/>
      <c r="VVJ42" s="86"/>
      <c r="VVK42" s="86"/>
      <c r="VVL42" s="86"/>
      <c r="VVM42" s="86"/>
      <c r="VVN42" s="86"/>
      <c r="VVO42" s="86"/>
      <c r="VVP42" s="86"/>
      <c r="VVQ42" s="86"/>
      <c r="VVR42" s="86"/>
      <c r="VVS42" s="86"/>
      <c r="VVT42" s="86"/>
      <c r="VVU42" s="86"/>
      <c r="VVV42" s="86"/>
      <c r="VVW42" s="86"/>
      <c r="VVX42" s="86"/>
      <c r="VVY42" s="86"/>
      <c r="VVZ42" s="86"/>
      <c r="VWA42" s="86"/>
      <c r="VWB42" s="86"/>
      <c r="VWC42" s="86"/>
      <c r="VWD42" s="86"/>
      <c r="VWE42" s="86"/>
      <c r="VWF42" s="86"/>
      <c r="VWG42" s="86"/>
      <c r="VWH42" s="86"/>
      <c r="VWI42" s="86"/>
      <c r="VWJ42" s="86"/>
      <c r="VWK42" s="86"/>
      <c r="VWL42" s="86"/>
      <c r="VWM42" s="86"/>
      <c r="VWN42" s="86"/>
      <c r="VWO42" s="86"/>
      <c r="VWP42" s="86"/>
      <c r="VWQ42" s="86"/>
      <c r="VWR42" s="86"/>
      <c r="VWS42" s="86"/>
      <c r="VWT42" s="86"/>
      <c r="VWU42" s="86"/>
      <c r="VWV42" s="86"/>
      <c r="VWW42" s="86"/>
      <c r="VWX42" s="86"/>
      <c r="VWY42" s="86"/>
      <c r="VWZ42" s="86"/>
      <c r="VXA42" s="86"/>
      <c r="VXB42" s="86"/>
      <c r="VXC42" s="86"/>
      <c r="VXD42" s="86"/>
      <c r="VXE42" s="86"/>
      <c r="VXF42" s="86"/>
      <c r="VXG42" s="86"/>
      <c r="VXH42" s="86"/>
      <c r="VXI42" s="86"/>
      <c r="VXJ42" s="86"/>
      <c r="VXK42" s="86"/>
      <c r="VXL42" s="86"/>
      <c r="VXM42" s="86"/>
      <c r="VXN42" s="86"/>
      <c r="VXO42" s="86"/>
      <c r="VXP42" s="86"/>
      <c r="VXQ42" s="86"/>
      <c r="VXR42" s="86"/>
      <c r="VXS42" s="86"/>
      <c r="VXT42" s="86"/>
      <c r="VXU42" s="86"/>
      <c r="VXV42" s="86"/>
      <c r="VXW42" s="86"/>
      <c r="VXX42" s="86"/>
      <c r="VXY42" s="86"/>
      <c r="VXZ42" s="86"/>
      <c r="VYA42" s="86"/>
      <c r="VYB42" s="86"/>
      <c r="VYC42" s="86"/>
      <c r="VYD42" s="86"/>
      <c r="VYE42" s="86"/>
      <c r="VYF42" s="86"/>
      <c r="VYG42" s="86"/>
      <c r="VYH42" s="86"/>
      <c r="VYI42" s="86"/>
      <c r="VYJ42" s="86"/>
      <c r="VYK42" s="86"/>
      <c r="VYL42" s="86"/>
      <c r="VYM42" s="86"/>
      <c r="VYN42" s="86"/>
      <c r="VYO42" s="86"/>
      <c r="VYP42" s="86"/>
      <c r="VYQ42" s="86"/>
      <c r="VYR42" s="86"/>
      <c r="VYS42" s="86"/>
      <c r="VYT42" s="86"/>
      <c r="VYU42" s="86"/>
      <c r="VYV42" s="86"/>
      <c r="VYW42" s="86"/>
      <c r="VYX42" s="86"/>
      <c r="VYY42" s="86"/>
      <c r="VYZ42" s="86"/>
      <c r="VZA42" s="86"/>
      <c r="VZB42" s="86"/>
      <c r="VZC42" s="86"/>
      <c r="VZD42" s="86"/>
      <c r="VZE42" s="86"/>
      <c r="VZF42" s="86"/>
      <c r="VZG42" s="86"/>
      <c r="VZH42" s="86"/>
      <c r="VZI42" s="86"/>
      <c r="VZJ42" s="86"/>
      <c r="VZK42" s="86"/>
      <c r="VZL42" s="86"/>
      <c r="VZM42" s="86"/>
      <c r="VZN42" s="86"/>
      <c r="VZO42" s="86"/>
      <c r="VZP42" s="86"/>
      <c r="VZQ42" s="86"/>
      <c r="VZR42" s="86"/>
      <c r="VZS42" s="86"/>
      <c r="VZT42" s="86"/>
      <c r="VZU42" s="86"/>
      <c r="VZV42" s="86"/>
      <c r="VZW42" s="86"/>
      <c r="VZX42" s="86"/>
      <c r="VZY42" s="86"/>
      <c r="VZZ42" s="86"/>
      <c r="WAA42" s="86"/>
      <c r="WAB42" s="86"/>
      <c r="WAC42" s="86"/>
      <c r="WAD42" s="86"/>
      <c r="WAE42" s="86"/>
      <c r="WAF42" s="86"/>
      <c r="WAG42" s="86"/>
      <c r="WAH42" s="86"/>
      <c r="WAI42" s="86"/>
      <c r="WAJ42" s="86"/>
      <c r="WAK42" s="86"/>
      <c r="WAL42" s="86"/>
      <c r="WAM42" s="86"/>
      <c r="WAN42" s="86"/>
      <c r="WAO42" s="86"/>
      <c r="WAP42" s="86"/>
      <c r="WAQ42" s="86"/>
      <c r="WAR42" s="86"/>
      <c r="WAS42" s="86"/>
      <c r="WAT42" s="86"/>
      <c r="WAU42" s="86"/>
      <c r="WAV42" s="86"/>
      <c r="WAW42" s="86"/>
      <c r="WAX42" s="86"/>
      <c r="WAY42" s="86"/>
      <c r="WAZ42" s="86"/>
      <c r="WBA42" s="86"/>
      <c r="WBB42" s="86"/>
      <c r="WBC42" s="86"/>
      <c r="WBD42" s="86"/>
      <c r="WBE42" s="86"/>
      <c r="WBF42" s="86"/>
      <c r="WBG42" s="86"/>
      <c r="WBH42" s="86"/>
      <c r="WBI42" s="86"/>
      <c r="WBJ42" s="86"/>
      <c r="WBK42" s="86"/>
      <c r="WBL42" s="86"/>
      <c r="WBM42" s="86"/>
      <c r="WBN42" s="86"/>
      <c r="WBO42" s="86"/>
      <c r="WBP42" s="86"/>
      <c r="WBQ42" s="86"/>
      <c r="WBR42" s="86"/>
      <c r="WBS42" s="86"/>
      <c r="WBZ42" s="86"/>
      <c r="WCA42" s="86"/>
      <c r="WCB42" s="86"/>
      <c r="WCC42" s="86"/>
      <c r="WCD42" s="86"/>
      <c r="WCE42" s="86"/>
      <c r="WCF42" s="86"/>
      <c r="WCG42" s="86"/>
      <c r="WCH42" s="86"/>
      <c r="WCI42" s="86"/>
      <c r="WCJ42" s="86"/>
      <c r="WCK42" s="86"/>
      <c r="WCL42" s="86"/>
      <c r="WCM42" s="86"/>
      <c r="WCN42" s="86"/>
      <c r="WCO42" s="86"/>
      <c r="WCP42" s="86"/>
      <c r="WCQ42" s="86"/>
      <c r="WCR42" s="86"/>
      <c r="WCS42" s="86"/>
      <c r="WCT42" s="86"/>
      <c r="WCU42" s="86"/>
      <c r="WCV42" s="86"/>
      <c r="WCW42" s="86"/>
      <c r="WCX42" s="86"/>
      <c r="WCY42" s="86"/>
      <c r="WCZ42" s="86"/>
      <c r="WDA42" s="86"/>
      <c r="WDB42" s="86"/>
      <c r="WDC42" s="86"/>
      <c r="WDD42" s="86"/>
      <c r="WDE42" s="86"/>
      <c r="WDF42" s="86"/>
      <c r="WDG42" s="86"/>
      <c r="WDH42" s="86"/>
      <c r="WDI42" s="86"/>
      <c r="WDJ42" s="86"/>
      <c r="WDK42" s="86"/>
      <c r="WDL42" s="86"/>
      <c r="WDM42" s="86"/>
      <c r="WDN42" s="86"/>
      <c r="WDO42" s="86"/>
      <c r="WDP42" s="86"/>
      <c r="WDQ42" s="86"/>
      <c r="WDR42" s="86"/>
      <c r="WDS42" s="86"/>
      <c r="WDT42" s="86"/>
      <c r="WDU42" s="86"/>
      <c r="WDV42" s="86"/>
      <c r="WDW42" s="86"/>
      <c r="WDX42" s="86"/>
      <c r="WDY42" s="86"/>
      <c r="WDZ42" s="86"/>
      <c r="WEA42" s="86"/>
      <c r="WEB42" s="86"/>
      <c r="WEC42" s="86"/>
      <c r="WED42" s="86"/>
      <c r="WEE42" s="86"/>
      <c r="WEF42" s="86"/>
      <c r="WEG42" s="86"/>
      <c r="WEH42" s="86"/>
      <c r="WEI42" s="86"/>
      <c r="WEJ42" s="86"/>
      <c r="WEK42" s="86"/>
      <c r="WEL42" s="86"/>
      <c r="WEM42" s="86"/>
      <c r="WEN42" s="86"/>
      <c r="WEO42" s="86"/>
      <c r="WEP42" s="86"/>
      <c r="WEQ42" s="86"/>
      <c r="WER42" s="86"/>
      <c r="WES42" s="86"/>
      <c r="WET42" s="86"/>
      <c r="WEU42" s="86"/>
      <c r="WEV42" s="86"/>
      <c r="WEW42" s="86"/>
      <c r="WEX42" s="86"/>
      <c r="WEY42" s="86"/>
      <c r="WEZ42" s="86"/>
      <c r="WFA42" s="86"/>
      <c r="WFB42" s="86"/>
      <c r="WFC42" s="86"/>
      <c r="WFD42" s="86"/>
      <c r="WFE42" s="86"/>
      <c r="WFF42" s="86"/>
      <c r="WFG42" s="86"/>
      <c r="WFH42" s="86"/>
      <c r="WFI42" s="86"/>
      <c r="WFJ42" s="86"/>
      <c r="WFK42" s="86"/>
      <c r="WFL42" s="86"/>
      <c r="WFM42" s="86"/>
      <c r="WFN42" s="86"/>
      <c r="WFO42" s="86"/>
      <c r="WFP42" s="86"/>
      <c r="WFQ42" s="86"/>
      <c r="WFR42" s="86"/>
      <c r="WFS42" s="86"/>
      <c r="WFT42" s="86"/>
      <c r="WFU42" s="86"/>
      <c r="WFV42" s="86"/>
      <c r="WFW42" s="86"/>
      <c r="WFX42" s="86"/>
      <c r="WFY42" s="86"/>
      <c r="WFZ42" s="86"/>
      <c r="WGA42" s="86"/>
      <c r="WGB42" s="86"/>
      <c r="WGC42" s="86"/>
      <c r="WGD42" s="86"/>
      <c r="WGE42" s="86"/>
      <c r="WGF42" s="86"/>
      <c r="WGG42" s="86"/>
      <c r="WGH42" s="86"/>
      <c r="WGI42" s="86"/>
      <c r="WGJ42" s="86"/>
      <c r="WGK42" s="86"/>
      <c r="WGL42" s="86"/>
      <c r="WGM42" s="86"/>
      <c r="WGN42" s="86"/>
      <c r="WGO42" s="86"/>
      <c r="WGP42" s="86"/>
      <c r="WGQ42" s="86"/>
      <c r="WGR42" s="86"/>
      <c r="WGS42" s="86"/>
      <c r="WGT42" s="86"/>
      <c r="WGU42" s="86"/>
      <c r="WGV42" s="86"/>
      <c r="WGW42" s="86"/>
      <c r="WGX42" s="86"/>
      <c r="WGY42" s="86"/>
      <c r="WGZ42" s="86"/>
      <c r="WHA42" s="86"/>
      <c r="WHB42" s="86"/>
      <c r="WHC42" s="86"/>
      <c r="WHD42" s="86"/>
      <c r="WHE42" s="86"/>
      <c r="WHF42" s="86"/>
      <c r="WHG42" s="86"/>
      <c r="WHH42" s="86"/>
      <c r="WHI42" s="86"/>
      <c r="WHJ42" s="86"/>
      <c r="WHK42" s="86"/>
      <c r="WHL42" s="86"/>
      <c r="WHM42" s="86"/>
      <c r="WHN42" s="86"/>
      <c r="WHO42" s="86"/>
      <c r="WHP42" s="86"/>
      <c r="WHQ42" s="86"/>
      <c r="WHR42" s="86"/>
      <c r="WHS42" s="86"/>
      <c r="WHT42" s="86"/>
      <c r="WHU42" s="86"/>
      <c r="WHV42" s="86"/>
      <c r="WHW42" s="86"/>
      <c r="WHX42" s="86"/>
      <c r="WHY42" s="86"/>
      <c r="WHZ42" s="86"/>
      <c r="WIA42" s="86"/>
      <c r="WIB42" s="86"/>
      <c r="WIC42" s="86"/>
      <c r="WID42" s="86"/>
      <c r="WIE42" s="86"/>
      <c r="WIF42" s="86"/>
      <c r="WIG42" s="86"/>
      <c r="WIH42" s="86"/>
      <c r="WII42" s="86"/>
      <c r="WIJ42" s="86"/>
      <c r="WIK42" s="86"/>
      <c r="WIL42" s="86"/>
      <c r="WIM42" s="86"/>
      <c r="WIN42" s="86"/>
      <c r="WIO42" s="86"/>
      <c r="WIP42" s="86"/>
      <c r="WIQ42" s="86"/>
      <c r="WIR42" s="86"/>
      <c r="WIS42" s="86"/>
      <c r="WIT42" s="86"/>
      <c r="WIU42" s="86"/>
      <c r="WIV42" s="86"/>
      <c r="WIW42" s="86"/>
      <c r="WIX42" s="86"/>
      <c r="WIY42" s="86"/>
      <c r="WIZ42" s="86"/>
      <c r="WJA42" s="86"/>
      <c r="WJB42" s="86"/>
      <c r="WJC42" s="86"/>
      <c r="WJD42" s="86"/>
      <c r="WJE42" s="86"/>
      <c r="WJF42" s="86"/>
      <c r="WJG42" s="86"/>
      <c r="WJH42" s="86"/>
      <c r="WJI42" s="86"/>
      <c r="WJJ42" s="86"/>
      <c r="WJK42" s="86"/>
      <c r="WJL42" s="86"/>
      <c r="WJM42" s="86"/>
      <c r="WJN42" s="86"/>
      <c r="WJO42" s="86"/>
      <c r="WJP42" s="86"/>
      <c r="WJQ42" s="86"/>
      <c r="WJR42" s="86"/>
      <c r="WJS42" s="86"/>
      <c r="WJT42" s="86"/>
      <c r="WJU42" s="86"/>
      <c r="WJV42" s="86"/>
      <c r="WJW42" s="86"/>
      <c r="WJX42" s="86"/>
      <c r="WJY42" s="86"/>
      <c r="WJZ42" s="86"/>
      <c r="WKA42" s="86"/>
      <c r="WKB42" s="86"/>
      <c r="WKC42" s="86"/>
      <c r="WKD42" s="86"/>
      <c r="WKE42" s="86"/>
      <c r="WKF42" s="86"/>
      <c r="WKG42" s="86"/>
      <c r="WKH42" s="86"/>
      <c r="WKI42" s="86"/>
      <c r="WKJ42" s="86"/>
      <c r="WKK42" s="86"/>
      <c r="WKL42" s="86"/>
      <c r="WKM42" s="86"/>
      <c r="WKN42" s="86"/>
      <c r="WKO42" s="86"/>
      <c r="WKP42" s="86"/>
      <c r="WKQ42" s="86"/>
      <c r="WKR42" s="86"/>
      <c r="WKS42" s="86"/>
      <c r="WKT42" s="86"/>
      <c r="WKU42" s="86"/>
      <c r="WKV42" s="86"/>
      <c r="WKW42" s="86"/>
      <c r="WKX42" s="86"/>
      <c r="WKY42" s="86"/>
      <c r="WKZ42" s="86"/>
      <c r="WLA42" s="86"/>
      <c r="WLB42" s="86"/>
      <c r="WLC42" s="86"/>
      <c r="WLD42" s="86"/>
      <c r="WLE42" s="86"/>
      <c r="WLF42" s="86"/>
      <c r="WLG42" s="86"/>
      <c r="WLH42" s="86"/>
      <c r="WLI42" s="86"/>
      <c r="WLJ42" s="86"/>
      <c r="WLK42" s="86"/>
      <c r="WLL42" s="86"/>
      <c r="WLM42" s="86"/>
      <c r="WLN42" s="86"/>
      <c r="WLO42" s="86"/>
      <c r="WLV42" s="86"/>
      <c r="WLW42" s="86"/>
      <c r="WLX42" s="86"/>
      <c r="WLY42" s="86"/>
      <c r="WLZ42" s="86"/>
      <c r="WMA42" s="86"/>
      <c r="WMB42" s="86"/>
      <c r="WMC42" s="86"/>
      <c r="WMD42" s="86"/>
      <c r="WME42" s="86"/>
      <c r="WMF42" s="86"/>
      <c r="WMG42" s="86"/>
      <c r="WMH42" s="86"/>
      <c r="WMI42" s="86"/>
      <c r="WMJ42" s="86"/>
      <c r="WMK42" s="86"/>
      <c r="WML42" s="86"/>
      <c r="WMM42" s="86"/>
      <c r="WMN42" s="86"/>
      <c r="WMO42" s="86"/>
      <c r="WMP42" s="86"/>
      <c r="WMQ42" s="86"/>
      <c r="WMR42" s="86"/>
      <c r="WMS42" s="86"/>
      <c r="WMT42" s="86"/>
      <c r="WMU42" s="86"/>
      <c r="WMV42" s="86"/>
      <c r="WMW42" s="86"/>
      <c r="WMX42" s="86"/>
      <c r="WMY42" s="86"/>
      <c r="WMZ42" s="86"/>
      <c r="WNA42" s="86"/>
      <c r="WNB42" s="86"/>
      <c r="WNC42" s="86"/>
      <c r="WND42" s="86"/>
      <c r="WNE42" s="86"/>
      <c r="WNF42" s="86"/>
      <c r="WNG42" s="86"/>
      <c r="WNH42" s="86"/>
      <c r="WNI42" s="86"/>
      <c r="WNJ42" s="86"/>
      <c r="WNK42" s="86"/>
      <c r="WNL42" s="86"/>
      <c r="WNM42" s="86"/>
      <c r="WNN42" s="86"/>
      <c r="WNO42" s="86"/>
      <c r="WNP42" s="86"/>
      <c r="WNQ42" s="86"/>
      <c r="WNR42" s="86"/>
      <c r="WNS42" s="86"/>
      <c r="WNT42" s="86"/>
      <c r="WNU42" s="86"/>
      <c r="WNV42" s="86"/>
      <c r="WNW42" s="86"/>
      <c r="WNX42" s="86"/>
      <c r="WNY42" s="86"/>
      <c r="WNZ42" s="86"/>
      <c r="WOA42" s="86"/>
      <c r="WOB42" s="86"/>
      <c r="WOC42" s="86"/>
      <c r="WOD42" s="86"/>
      <c r="WOE42" s="86"/>
      <c r="WOF42" s="86"/>
      <c r="WOG42" s="86"/>
      <c r="WOH42" s="86"/>
      <c r="WOI42" s="86"/>
      <c r="WOJ42" s="86"/>
      <c r="WOK42" s="86"/>
      <c r="WOL42" s="86"/>
      <c r="WOM42" s="86"/>
      <c r="WON42" s="86"/>
      <c r="WOO42" s="86"/>
      <c r="WOP42" s="86"/>
      <c r="WOQ42" s="86"/>
      <c r="WOR42" s="86"/>
      <c r="WOS42" s="86"/>
      <c r="WOT42" s="86"/>
      <c r="WOU42" s="86"/>
      <c r="WOV42" s="86"/>
      <c r="WOW42" s="86"/>
      <c r="WOX42" s="86"/>
      <c r="WOY42" s="86"/>
      <c r="WOZ42" s="86"/>
      <c r="WPA42" s="86"/>
      <c r="WPB42" s="86"/>
      <c r="WPC42" s="86"/>
      <c r="WPD42" s="86"/>
      <c r="WPE42" s="86"/>
      <c r="WPF42" s="86"/>
      <c r="WPG42" s="86"/>
      <c r="WPH42" s="86"/>
      <c r="WPI42" s="86"/>
      <c r="WPJ42" s="86"/>
      <c r="WPK42" s="86"/>
      <c r="WPL42" s="86"/>
      <c r="WPM42" s="86"/>
      <c r="WPN42" s="86"/>
      <c r="WPO42" s="86"/>
      <c r="WPP42" s="86"/>
      <c r="WPQ42" s="86"/>
      <c r="WPR42" s="86"/>
      <c r="WPS42" s="86"/>
      <c r="WPT42" s="86"/>
      <c r="WPU42" s="86"/>
      <c r="WPV42" s="86"/>
      <c r="WPW42" s="86"/>
      <c r="WPX42" s="86"/>
      <c r="WPY42" s="86"/>
      <c r="WPZ42" s="86"/>
      <c r="WQA42" s="86"/>
      <c r="WQB42" s="86"/>
      <c r="WQC42" s="86"/>
      <c r="WQD42" s="86"/>
      <c r="WQE42" s="86"/>
      <c r="WQF42" s="86"/>
      <c r="WQG42" s="86"/>
      <c r="WQH42" s="86"/>
      <c r="WQI42" s="86"/>
      <c r="WQJ42" s="86"/>
      <c r="WQK42" s="86"/>
      <c r="WQL42" s="86"/>
      <c r="WQM42" s="86"/>
      <c r="WQN42" s="86"/>
      <c r="WQO42" s="86"/>
      <c r="WQP42" s="86"/>
      <c r="WQQ42" s="86"/>
      <c r="WQR42" s="86"/>
      <c r="WQS42" s="86"/>
      <c r="WQT42" s="86"/>
      <c r="WQU42" s="86"/>
      <c r="WQV42" s="86"/>
      <c r="WQW42" s="86"/>
      <c r="WQX42" s="86"/>
      <c r="WQY42" s="86"/>
      <c r="WQZ42" s="86"/>
      <c r="WRA42" s="86"/>
      <c r="WRB42" s="86"/>
      <c r="WRC42" s="86"/>
      <c r="WRD42" s="86"/>
      <c r="WRE42" s="86"/>
      <c r="WRF42" s="86"/>
      <c r="WRG42" s="86"/>
      <c r="WRH42" s="86"/>
      <c r="WRI42" s="86"/>
      <c r="WRJ42" s="86"/>
      <c r="WRK42" s="86"/>
      <c r="WRL42" s="86"/>
      <c r="WRM42" s="86"/>
      <c r="WRN42" s="86"/>
      <c r="WRO42" s="86"/>
      <c r="WRP42" s="86"/>
      <c r="WRQ42" s="86"/>
      <c r="WRR42" s="86"/>
      <c r="WRS42" s="86"/>
      <c r="WRT42" s="86"/>
      <c r="WRU42" s="86"/>
      <c r="WRV42" s="86"/>
      <c r="WRW42" s="86"/>
      <c r="WRX42" s="86"/>
      <c r="WRY42" s="86"/>
      <c r="WRZ42" s="86"/>
      <c r="WSA42" s="86"/>
      <c r="WSB42" s="86"/>
      <c r="WSC42" s="86"/>
      <c r="WSD42" s="86"/>
      <c r="WSE42" s="86"/>
      <c r="WSF42" s="86"/>
      <c r="WSG42" s="86"/>
      <c r="WSH42" s="86"/>
      <c r="WSI42" s="86"/>
      <c r="WSJ42" s="86"/>
      <c r="WSK42" s="86"/>
      <c r="WSL42" s="86"/>
      <c r="WSM42" s="86"/>
      <c r="WSN42" s="86"/>
      <c r="WSO42" s="86"/>
      <c r="WSP42" s="86"/>
      <c r="WSQ42" s="86"/>
      <c r="WSR42" s="86"/>
      <c r="WSS42" s="86"/>
      <c r="WST42" s="86"/>
      <c r="WSU42" s="86"/>
      <c r="WSV42" s="86"/>
      <c r="WSW42" s="86"/>
      <c r="WSX42" s="86"/>
      <c r="WSY42" s="86"/>
      <c r="WSZ42" s="86"/>
      <c r="WTA42" s="86"/>
      <c r="WTB42" s="86"/>
      <c r="WTC42" s="86"/>
      <c r="WTD42" s="86"/>
      <c r="WTE42" s="86"/>
      <c r="WTF42" s="86"/>
      <c r="WTG42" s="86"/>
      <c r="WTH42" s="86"/>
      <c r="WTI42" s="86"/>
      <c r="WTJ42" s="86"/>
      <c r="WTK42" s="86"/>
      <c r="WTL42" s="86"/>
      <c r="WTM42" s="86"/>
      <c r="WTN42" s="86"/>
      <c r="WTO42" s="86"/>
      <c r="WTP42" s="86"/>
      <c r="WTQ42" s="86"/>
      <c r="WTR42" s="86"/>
      <c r="WTS42" s="86"/>
      <c r="WTT42" s="86"/>
      <c r="WTU42" s="86"/>
      <c r="WTV42" s="86"/>
      <c r="WTW42" s="86"/>
      <c r="WTX42" s="86"/>
      <c r="WTY42" s="86"/>
      <c r="WTZ42" s="86"/>
      <c r="WUA42" s="86"/>
      <c r="WUB42" s="86"/>
      <c r="WUC42" s="86"/>
      <c r="WUD42" s="86"/>
      <c r="WUE42" s="86"/>
      <c r="WUF42" s="86"/>
      <c r="WUG42" s="86"/>
      <c r="WUH42" s="86"/>
      <c r="WUI42" s="86"/>
      <c r="WUJ42" s="86"/>
      <c r="WUK42" s="86"/>
      <c r="WUL42" s="86"/>
      <c r="WUM42" s="86"/>
      <c r="WUN42" s="86"/>
      <c r="WUO42" s="86"/>
      <c r="WUP42" s="86"/>
      <c r="WUQ42" s="86"/>
      <c r="WUR42" s="86"/>
      <c r="WUS42" s="86"/>
      <c r="WUT42" s="86"/>
      <c r="WUU42" s="86"/>
      <c r="WUV42" s="86"/>
      <c r="WUW42" s="86"/>
      <c r="WUX42" s="86"/>
      <c r="WUY42" s="86"/>
      <c r="WUZ42" s="86"/>
      <c r="WVA42" s="86"/>
      <c r="WVB42" s="86"/>
      <c r="WVC42" s="86"/>
      <c r="WVD42" s="86"/>
      <c r="WVE42" s="86"/>
      <c r="WVF42" s="86"/>
      <c r="WVG42" s="86"/>
      <c r="WVH42" s="86"/>
      <c r="WVI42" s="86"/>
      <c r="WVJ42" s="86"/>
      <c r="WVK42" s="86"/>
      <c r="WVR42" s="86"/>
      <c r="WVS42" s="86"/>
      <c r="WVT42" s="86"/>
      <c r="WVU42" s="86"/>
      <c r="WVV42" s="86"/>
      <c r="WVW42" s="86"/>
      <c r="WVX42" s="86"/>
      <c r="WVY42" s="86"/>
      <c r="WVZ42" s="86"/>
      <c r="WWA42" s="86"/>
      <c r="WWB42" s="86"/>
      <c r="WWC42" s="86"/>
      <c r="WWD42" s="86"/>
      <c r="WWE42" s="86"/>
      <c r="WWF42" s="86"/>
      <c r="WWG42" s="86"/>
      <c r="WWH42" s="86"/>
      <c r="WWI42" s="86"/>
      <c r="WWJ42" s="86"/>
      <c r="WWK42" s="86"/>
      <c r="WWL42" s="86"/>
      <c r="WWM42" s="86"/>
      <c r="WWN42" s="86"/>
      <c r="WWO42" s="86"/>
      <c r="WWP42" s="86"/>
      <c r="WWQ42" s="86"/>
      <c r="WWR42" s="86"/>
      <c r="WWS42" s="86"/>
      <c r="WWT42" s="86"/>
      <c r="WWU42" s="86"/>
      <c r="WWV42" s="86"/>
      <c r="WWW42" s="86"/>
      <c r="WWX42" s="86"/>
      <c r="WWY42" s="86"/>
      <c r="WWZ42" s="86"/>
      <c r="WXA42" s="86"/>
      <c r="WXB42" s="86"/>
      <c r="WXC42" s="86"/>
      <c r="WXD42" s="86"/>
      <c r="WXE42" s="86"/>
      <c r="WXF42" s="86"/>
      <c r="WXG42" s="86"/>
      <c r="WXH42" s="86"/>
      <c r="WXI42" s="86"/>
      <c r="WXJ42" s="86"/>
      <c r="WXK42" s="86"/>
      <c r="WXL42" s="86"/>
      <c r="WXM42" s="86"/>
      <c r="WXN42" s="86"/>
      <c r="WXO42" s="86"/>
      <c r="WXP42" s="86"/>
      <c r="WXQ42" s="86"/>
      <c r="WXR42" s="86"/>
      <c r="WXS42" s="86"/>
      <c r="WXT42" s="86"/>
      <c r="WXU42" s="86"/>
      <c r="WXV42" s="86"/>
      <c r="WXW42" s="86"/>
      <c r="WXX42" s="86"/>
      <c r="WXY42" s="86"/>
      <c r="WXZ42" s="86"/>
      <c r="WYA42" s="86"/>
      <c r="WYB42" s="86"/>
      <c r="WYC42" s="86"/>
      <c r="WYD42" s="86"/>
      <c r="WYE42" s="86"/>
      <c r="WYF42" s="86"/>
      <c r="WYG42" s="86"/>
      <c r="WYH42" s="86"/>
      <c r="WYI42" s="86"/>
      <c r="WYJ42" s="86"/>
      <c r="WYK42" s="86"/>
      <c r="WYL42" s="86"/>
      <c r="WYM42" s="86"/>
      <c r="WYN42" s="86"/>
      <c r="WYO42" s="86"/>
      <c r="WYP42" s="86"/>
      <c r="WYQ42" s="86"/>
      <c r="WYR42" s="86"/>
      <c r="WYS42" s="86"/>
      <c r="WYT42" s="86"/>
      <c r="WYU42" s="86"/>
      <c r="WYV42" s="86"/>
      <c r="WYW42" s="86"/>
      <c r="WYX42" s="86"/>
      <c r="WYY42" s="86"/>
      <c r="WYZ42" s="86"/>
      <c r="WZA42" s="86"/>
      <c r="WZB42" s="86"/>
      <c r="WZC42" s="86"/>
      <c r="WZD42" s="86"/>
      <c r="WZE42" s="86"/>
      <c r="WZF42" s="86"/>
      <c r="WZG42" s="86"/>
      <c r="WZH42" s="86"/>
      <c r="WZI42" s="86"/>
      <c r="WZJ42" s="86"/>
      <c r="WZK42" s="86"/>
      <c r="WZL42" s="86"/>
      <c r="WZM42" s="86"/>
      <c r="WZN42" s="86"/>
      <c r="WZO42" s="86"/>
      <c r="WZP42" s="86"/>
      <c r="WZQ42" s="86"/>
      <c r="WZR42" s="86"/>
      <c r="WZS42" s="86"/>
      <c r="WZT42" s="86"/>
      <c r="WZU42" s="86"/>
      <c r="WZV42" s="86"/>
      <c r="WZW42" s="86"/>
      <c r="WZX42" s="86"/>
      <c r="WZY42" s="86"/>
      <c r="WZZ42" s="86"/>
      <c r="XAA42" s="86"/>
      <c r="XAB42" s="86"/>
      <c r="XAC42" s="86"/>
      <c r="XAD42" s="86"/>
      <c r="XAE42" s="86"/>
      <c r="XAF42" s="86"/>
      <c r="XAG42" s="86"/>
      <c r="XAH42" s="86"/>
      <c r="XAI42" s="86"/>
      <c r="XAJ42" s="86"/>
      <c r="XAK42" s="86"/>
      <c r="XAL42" s="86"/>
      <c r="XAM42" s="86"/>
      <c r="XAN42" s="86"/>
      <c r="XAO42" s="86"/>
      <c r="XAP42" s="86"/>
      <c r="XAQ42" s="86"/>
      <c r="XAR42" s="86"/>
      <c r="XAS42" s="86"/>
      <c r="XAT42" s="86"/>
      <c r="XAU42" s="86"/>
      <c r="XAV42" s="86"/>
      <c r="XAW42" s="86"/>
      <c r="XAX42" s="86"/>
      <c r="XAY42" s="86"/>
      <c r="XAZ42" s="86"/>
      <c r="XBA42" s="86"/>
      <c r="XBB42" s="86"/>
      <c r="XBC42" s="86"/>
      <c r="XBD42" s="86"/>
      <c r="XBE42" s="86"/>
      <c r="XBF42" s="86"/>
      <c r="XBG42" s="86"/>
      <c r="XBH42" s="86"/>
      <c r="XBI42" s="86"/>
      <c r="XBJ42" s="86"/>
      <c r="XBK42" s="86"/>
      <c r="XBL42" s="86"/>
      <c r="XBM42" s="86"/>
      <c r="XBN42" s="86"/>
      <c r="XBO42" s="86"/>
      <c r="XBP42" s="86"/>
      <c r="XBQ42" s="86"/>
      <c r="XBR42" s="86"/>
      <c r="XBS42" s="86"/>
      <c r="XBT42" s="86"/>
      <c r="XBU42" s="86"/>
      <c r="XBV42" s="86"/>
      <c r="XBW42" s="86"/>
      <c r="XBX42" s="86"/>
      <c r="XBY42" s="86"/>
      <c r="XBZ42" s="86"/>
      <c r="XCA42" s="86"/>
      <c r="XCB42" s="86"/>
      <c r="XCC42" s="86"/>
      <c r="XCD42" s="86"/>
      <c r="XCE42" s="86"/>
      <c r="XCF42" s="86"/>
      <c r="XCG42" s="86"/>
      <c r="XCH42" s="86"/>
      <c r="XCI42" s="86"/>
      <c r="XCJ42" s="86"/>
      <c r="XCK42" s="86"/>
      <c r="XCL42" s="86"/>
      <c r="XCM42" s="86"/>
      <c r="XCN42" s="86"/>
      <c r="XCO42" s="86"/>
      <c r="XCP42" s="86"/>
      <c r="XCQ42" s="86"/>
      <c r="XCR42" s="86"/>
      <c r="XCS42" s="86"/>
      <c r="XCT42" s="86"/>
      <c r="XCU42" s="86"/>
      <c r="XCV42" s="86"/>
      <c r="XCW42" s="86"/>
      <c r="XCX42" s="86"/>
      <c r="XCY42" s="86"/>
      <c r="XCZ42" s="86"/>
      <c r="XDA42" s="86"/>
      <c r="XDB42" s="86"/>
      <c r="XDC42" s="86"/>
      <c r="XDD42" s="86"/>
      <c r="XDE42" s="86"/>
      <c r="XDF42" s="86"/>
      <c r="XDG42" s="86"/>
      <c r="XDH42" s="86"/>
      <c r="XDI42" s="86"/>
      <c r="XDJ42" s="86"/>
      <c r="XDK42" s="86"/>
      <c r="XDL42" s="86"/>
      <c r="XDM42" s="86"/>
      <c r="XDN42" s="86"/>
      <c r="XDO42" s="86"/>
      <c r="XDP42" s="86"/>
      <c r="XDQ42" s="86"/>
      <c r="XDR42" s="86"/>
      <c r="XDS42" s="86"/>
      <c r="XDT42" s="86"/>
      <c r="XDU42" s="86"/>
      <c r="XDV42" s="86"/>
      <c r="XDW42" s="86"/>
      <c r="XDX42" s="86"/>
      <c r="XDY42" s="86"/>
      <c r="XDZ42" s="86"/>
      <c r="XEA42" s="86"/>
      <c r="XEB42" s="86"/>
      <c r="XEC42" s="86"/>
      <c r="XED42" s="86"/>
      <c r="XEE42" s="86"/>
      <c r="XEF42" s="86"/>
      <c r="XEG42" s="86"/>
      <c r="XEH42" s="86"/>
      <c r="XEI42" s="86"/>
      <c r="XEJ42" s="86"/>
      <c r="XEK42" s="86"/>
      <c r="XEL42" s="86"/>
      <c r="XEM42" s="86"/>
      <c r="XEN42" s="86"/>
      <c r="XEO42" s="86"/>
      <c r="XEP42" s="86"/>
      <c r="XEQ42" s="86"/>
      <c r="XER42" s="86"/>
      <c r="XES42" s="86"/>
      <c r="XET42" s="86"/>
      <c r="XEU42" s="86"/>
      <c r="XEV42" s="86"/>
      <c r="XEW42" s="86"/>
      <c r="XEX42" s="86"/>
      <c r="XEY42" s="86"/>
      <c r="XEZ42" s="86"/>
      <c r="XFA42" s="86"/>
      <c r="XFB42" s="86"/>
      <c r="XFC42" s="86"/>
      <c r="XFD42" s="86"/>
    </row>
    <row r="43" spans="1:16384" s="3" customFormat="1" ht="30.75" customHeight="1" x14ac:dyDescent="0.25">
      <c r="A43" s="119" t="s">
        <v>120</v>
      </c>
      <c r="B43" s="130" t="s">
        <v>330</v>
      </c>
      <c r="C43" s="131">
        <v>600</v>
      </c>
      <c r="D43" s="118">
        <v>7244400</v>
      </c>
      <c r="E43" s="118"/>
      <c r="F43" s="118"/>
      <c r="G43" s="87"/>
      <c r="H43" s="41"/>
      <c r="I43" s="41"/>
      <c r="J43" s="87"/>
      <c r="K43" s="87"/>
      <c r="L43" s="199"/>
      <c r="M43" s="199"/>
      <c r="N43" s="86"/>
      <c r="O43" s="199"/>
      <c r="P43" s="199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86"/>
      <c r="OT43" s="86"/>
      <c r="OU43" s="86"/>
      <c r="OV43" s="86"/>
      <c r="OW43" s="86"/>
      <c r="OX43" s="86"/>
      <c r="OY43" s="86"/>
      <c r="OZ43" s="86"/>
      <c r="PA43" s="86"/>
      <c r="PB43" s="86"/>
      <c r="PC43" s="86"/>
      <c r="PD43" s="86"/>
      <c r="PE43" s="86"/>
      <c r="PF43" s="86"/>
      <c r="PG43" s="86"/>
      <c r="PH43" s="86"/>
      <c r="PI43" s="86"/>
      <c r="PJ43" s="86"/>
      <c r="PK43" s="86"/>
      <c r="PL43" s="86"/>
      <c r="PM43" s="86"/>
      <c r="PN43" s="86"/>
      <c r="PO43" s="86"/>
      <c r="PP43" s="86"/>
      <c r="PQ43" s="86"/>
      <c r="PR43" s="86"/>
      <c r="PS43" s="86"/>
      <c r="PT43" s="86"/>
      <c r="PU43" s="86"/>
      <c r="PV43" s="86"/>
      <c r="PW43" s="86"/>
      <c r="PX43" s="86"/>
      <c r="PY43" s="86"/>
      <c r="PZ43" s="86"/>
      <c r="QA43" s="86"/>
      <c r="QB43" s="86"/>
      <c r="QC43" s="86"/>
      <c r="QD43" s="86"/>
      <c r="QE43" s="86"/>
      <c r="QF43" s="86"/>
      <c r="QG43" s="86"/>
      <c r="QH43" s="86"/>
      <c r="QI43" s="86"/>
      <c r="QJ43" s="86"/>
      <c r="QK43" s="86"/>
      <c r="QL43" s="86"/>
      <c r="QM43" s="86"/>
      <c r="QN43" s="86"/>
      <c r="QO43" s="86"/>
      <c r="QP43" s="86"/>
      <c r="QQ43" s="86"/>
      <c r="QR43" s="86"/>
      <c r="QS43" s="86"/>
      <c r="QT43" s="86"/>
      <c r="QU43" s="86"/>
      <c r="QV43" s="86"/>
      <c r="QW43" s="86"/>
      <c r="QX43" s="86"/>
      <c r="QY43" s="86"/>
      <c r="QZ43" s="86"/>
      <c r="RA43" s="86"/>
      <c r="RB43" s="86"/>
      <c r="RC43" s="86"/>
      <c r="RD43" s="86"/>
      <c r="RE43" s="86"/>
      <c r="RF43" s="86"/>
      <c r="RG43" s="86"/>
      <c r="RH43" s="86"/>
      <c r="RI43" s="86"/>
      <c r="RJ43" s="86"/>
      <c r="RK43" s="86"/>
      <c r="RL43" s="86"/>
      <c r="RM43" s="86"/>
      <c r="RN43" s="86"/>
      <c r="RO43" s="86"/>
      <c r="RP43" s="86"/>
      <c r="RQ43" s="86"/>
      <c r="RR43" s="86"/>
      <c r="RS43" s="86"/>
      <c r="RT43" s="86"/>
      <c r="RU43" s="86"/>
      <c r="RV43" s="86"/>
      <c r="RW43" s="86"/>
      <c r="RX43" s="86"/>
      <c r="RY43" s="86"/>
      <c r="RZ43" s="86"/>
      <c r="SA43" s="86"/>
      <c r="SB43" s="86"/>
      <c r="SC43" s="86"/>
      <c r="SD43" s="86"/>
      <c r="SE43" s="86"/>
      <c r="SF43" s="86"/>
      <c r="SG43" s="86"/>
      <c r="SH43" s="86"/>
      <c r="SI43" s="86"/>
      <c r="SJ43" s="86"/>
      <c r="SK43" s="86"/>
      <c r="SL43" s="86"/>
      <c r="SM43" s="86"/>
      <c r="SN43" s="86"/>
      <c r="SO43" s="86"/>
      <c r="SP43" s="86"/>
      <c r="SQ43" s="86"/>
      <c r="SR43" s="86"/>
      <c r="SS43" s="86"/>
      <c r="ST43" s="86"/>
      <c r="SU43" s="86"/>
      <c r="TB43" s="86"/>
      <c r="TC43" s="86"/>
      <c r="TD43" s="86"/>
      <c r="TE43" s="86"/>
      <c r="TF43" s="86"/>
      <c r="TG43" s="86"/>
      <c r="TH43" s="86"/>
      <c r="TI43" s="86"/>
      <c r="TJ43" s="86"/>
      <c r="TK43" s="86"/>
      <c r="TL43" s="86"/>
      <c r="TM43" s="86"/>
      <c r="TN43" s="86"/>
      <c r="TO43" s="86"/>
      <c r="TP43" s="86"/>
      <c r="TQ43" s="86"/>
      <c r="TR43" s="86"/>
      <c r="TS43" s="86"/>
      <c r="TT43" s="86"/>
      <c r="TU43" s="86"/>
      <c r="TV43" s="86"/>
      <c r="TW43" s="86"/>
      <c r="TX43" s="86"/>
      <c r="TY43" s="86"/>
      <c r="TZ43" s="86"/>
      <c r="UA43" s="86"/>
      <c r="UB43" s="86"/>
      <c r="UC43" s="86"/>
      <c r="UD43" s="86"/>
      <c r="UE43" s="86"/>
      <c r="UF43" s="86"/>
      <c r="UG43" s="86"/>
      <c r="UH43" s="86"/>
      <c r="UI43" s="86"/>
      <c r="UJ43" s="86"/>
      <c r="UK43" s="86"/>
      <c r="UL43" s="86"/>
      <c r="UM43" s="86"/>
      <c r="UN43" s="86"/>
      <c r="UO43" s="86"/>
      <c r="UP43" s="86"/>
      <c r="UQ43" s="86"/>
      <c r="UR43" s="86"/>
      <c r="US43" s="86"/>
      <c r="UT43" s="86"/>
      <c r="UU43" s="86"/>
      <c r="UV43" s="86"/>
      <c r="UW43" s="86"/>
      <c r="UX43" s="86"/>
      <c r="UY43" s="86"/>
      <c r="UZ43" s="86"/>
      <c r="VA43" s="86"/>
      <c r="VB43" s="86"/>
      <c r="VC43" s="86"/>
      <c r="VD43" s="86"/>
      <c r="VE43" s="86"/>
      <c r="VF43" s="86"/>
      <c r="VG43" s="86"/>
      <c r="VH43" s="86"/>
      <c r="VI43" s="86"/>
      <c r="VJ43" s="86"/>
      <c r="VK43" s="86"/>
      <c r="VL43" s="86"/>
      <c r="VM43" s="86"/>
      <c r="VN43" s="86"/>
      <c r="VO43" s="86"/>
      <c r="VP43" s="86"/>
      <c r="VQ43" s="86"/>
      <c r="VR43" s="86"/>
      <c r="VS43" s="86"/>
      <c r="VT43" s="86"/>
      <c r="VU43" s="86"/>
      <c r="VV43" s="86"/>
      <c r="VW43" s="86"/>
      <c r="VX43" s="86"/>
      <c r="VY43" s="86"/>
      <c r="VZ43" s="86"/>
      <c r="WA43" s="86"/>
      <c r="WB43" s="86"/>
      <c r="WC43" s="86"/>
      <c r="WD43" s="86"/>
      <c r="WE43" s="86"/>
      <c r="WF43" s="86"/>
      <c r="WG43" s="86"/>
      <c r="WH43" s="86"/>
      <c r="WI43" s="86"/>
      <c r="WJ43" s="86"/>
      <c r="WK43" s="86"/>
      <c r="WL43" s="86"/>
      <c r="WM43" s="86"/>
      <c r="WN43" s="86"/>
      <c r="WO43" s="86"/>
      <c r="WP43" s="86"/>
      <c r="WQ43" s="86"/>
      <c r="WR43" s="86"/>
      <c r="WS43" s="86"/>
      <c r="WT43" s="86"/>
      <c r="WU43" s="86"/>
      <c r="WV43" s="86"/>
      <c r="WW43" s="86"/>
      <c r="WX43" s="86"/>
      <c r="WY43" s="86"/>
      <c r="WZ43" s="86"/>
      <c r="XA43" s="86"/>
      <c r="XB43" s="86"/>
      <c r="XC43" s="86"/>
      <c r="XD43" s="86"/>
      <c r="XE43" s="86"/>
      <c r="XF43" s="86"/>
      <c r="XG43" s="86"/>
      <c r="XH43" s="86"/>
      <c r="XI43" s="86"/>
      <c r="XJ43" s="86"/>
      <c r="XK43" s="86"/>
      <c r="XL43" s="86"/>
      <c r="XM43" s="86"/>
      <c r="XN43" s="86"/>
      <c r="XO43" s="86"/>
      <c r="XP43" s="86"/>
      <c r="XQ43" s="86"/>
      <c r="XR43" s="86"/>
      <c r="XS43" s="86"/>
      <c r="XT43" s="86"/>
      <c r="XU43" s="86"/>
      <c r="XV43" s="86"/>
      <c r="XW43" s="86"/>
      <c r="XX43" s="86"/>
      <c r="XY43" s="86"/>
      <c r="XZ43" s="86"/>
      <c r="YA43" s="86"/>
      <c r="YB43" s="86"/>
      <c r="YC43" s="86"/>
      <c r="YD43" s="86"/>
      <c r="YE43" s="86"/>
      <c r="YF43" s="86"/>
      <c r="YG43" s="86"/>
      <c r="YH43" s="86"/>
      <c r="YI43" s="86"/>
      <c r="YJ43" s="86"/>
      <c r="YK43" s="86"/>
      <c r="YL43" s="86"/>
      <c r="YM43" s="86"/>
      <c r="YN43" s="86"/>
      <c r="YO43" s="86"/>
      <c r="YP43" s="86"/>
      <c r="YQ43" s="86"/>
      <c r="YR43" s="86"/>
      <c r="YS43" s="86"/>
      <c r="YT43" s="86"/>
      <c r="YU43" s="86"/>
      <c r="YV43" s="86"/>
      <c r="YW43" s="86"/>
      <c r="YX43" s="86"/>
      <c r="YY43" s="86"/>
      <c r="YZ43" s="86"/>
      <c r="ZA43" s="86"/>
      <c r="ZB43" s="86"/>
      <c r="ZC43" s="86"/>
      <c r="ZD43" s="86"/>
      <c r="ZE43" s="86"/>
      <c r="ZF43" s="86"/>
      <c r="ZG43" s="86"/>
      <c r="ZH43" s="86"/>
      <c r="ZI43" s="86"/>
      <c r="ZJ43" s="86"/>
      <c r="ZK43" s="86"/>
      <c r="ZL43" s="86"/>
      <c r="ZM43" s="86"/>
      <c r="ZN43" s="86"/>
      <c r="ZO43" s="86"/>
      <c r="ZP43" s="86"/>
      <c r="ZQ43" s="86"/>
      <c r="ZR43" s="86"/>
      <c r="ZS43" s="86"/>
      <c r="ZT43" s="86"/>
      <c r="ZU43" s="86"/>
      <c r="ZV43" s="86"/>
      <c r="ZW43" s="86"/>
      <c r="ZX43" s="86"/>
      <c r="ZY43" s="86"/>
      <c r="ZZ43" s="86"/>
      <c r="AAA43" s="86"/>
      <c r="AAB43" s="86"/>
      <c r="AAC43" s="86"/>
      <c r="AAD43" s="86"/>
      <c r="AAE43" s="86"/>
      <c r="AAF43" s="86"/>
      <c r="AAG43" s="86"/>
      <c r="AAH43" s="86"/>
      <c r="AAI43" s="86"/>
      <c r="AAJ43" s="86"/>
      <c r="AAK43" s="86"/>
      <c r="AAL43" s="86"/>
      <c r="AAM43" s="86"/>
      <c r="AAN43" s="86"/>
      <c r="AAO43" s="86"/>
      <c r="AAP43" s="86"/>
      <c r="AAQ43" s="86"/>
      <c r="AAR43" s="86"/>
      <c r="AAS43" s="86"/>
      <c r="AAT43" s="86"/>
      <c r="AAU43" s="86"/>
      <c r="AAV43" s="86"/>
      <c r="AAW43" s="86"/>
      <c r="AAX43" s="86"/>
      <c r="AAY43" s="86"/>
      <c r="AAZ43" s="86"/>
      <c r="ABA43" s="86"/>
      <c r="ABB43" s="86"/>
      <c r="ABC43" s="86"/>
      <c r="ABD43" s="86"/>
      <c r="ABE43" s="86"/>
      <c r="ABF43" s="86"/>
      <c r="ABG43" s="86"/>
      <c r="ABH43" s="86"/>
      <c r="ABI43" s="86"/>
      <c r="ABJ43" s="86"/>
      <c r="ABK43" s="86"/>
      <c r="ABL43" s="86"/>
      <c r="ABM43" s="86"/>
      <c r="ABN43" s="86"/>
      <c r="ABO43" s="86"/>
      <c r="ABP43" s="86"/>
      <c r="ABQ43" s="86"/>
      <c r="ABR43" s="86"/>
      <c r="ABS43" s="86"/>
      <c r="ABT43" s="86"/>
      <c r="ABU43" s="86"/>
      <c r="ABV43" s="86"/>
      <c r="ABW43" s="86"/>
      <c r="ABX43" s="86"/>
      <c r="ABY43" s="86"/>
      <c r="ABZ43" s="86"/>
      <c r="ACA43" s="86"/>
      <c r="ACB43" s="86"/>
      <c r="ACC43" s="86"/>
      <c r="ACD43" s="86"/>
      <c r="ACE43" s="86"/>
      <c r="ACF43" s="86"/>
      <c r="ACG43" s="86"/>
      <c r="ACH43" s="86"/>
      <c r="ACI43" s="86"/>
      <c r="ACJ43" s="86"/>
      <c r="ACK43" s="86"/>
      <c r="ACL43" s="86"/>
      <c r="ACM43" s="86"/>
      <c r="ACN43" s="86"/>
      <c r="ACO43" s="86"/>
      <c r="ACP43" s="86"/>
      <c r="ACQ43" s="86"/>
      <c r="ACX43" s="86"/>
      <c r="ACY43" s="86"/>
      <c r="ACZ43" s="86"/>
      <c r="ADA43" s="86"/>
      <c r="ADB43" s="86"/>
      <c r="ADC43" s="86"/>
      <c r="ADD43" s="86"/>
      <c r="ADE43" s="86"/>
      <c r="ADF43" s="86"/>
      <c r="ADG43" s="86"/>
      <c r="ADH43" s="86"/>
      <c r="ADI43" s="86"/>
      <c r="ADJ43" s="86"/>
      <c r="ADK43" s="86"/>
      <c r="ADL43" s="86"/>
      <c r="ADM43" s="86"/>
      <c r="ADN43" s="86"/>
      <c r="ADO43" s="86"/>
      <c r="ADP43" s="86"/>
      <c r="ADQ43" s="86"/>
      <c r="ADR43" s="86"/>
      <c r="ADS43" s="86"/>
      <c r="ADT43" s="86"/>
      <c r="ADU43" s="86"/>
      <c r="ADV43" s="86"/>
      <c r="ADW43" s="86"/>
      <c r="ADX43" s="86"/>
      <c r="ADY43" s="86"/>
      <c r="ADZ43" s="86"/>
      <c r="AEA43" s="86"/>
      <c r="AEB43" s="86"/>
      <c r="AEC43" s="86"/>
      <c r="AED43" s="86"/>
      <c r="AEE43" s="86"/>
      <c r="AEF43" s="86"/>
      <c r="AEG43" s="86"/>
      <c r="AEH43" s="86"/>
      <c r="AEI43" s="86"/>
      <c r="AEJ43" s="86"/>
      <c r="AEK43" s="86"/>
      <c r="AEL43" s="86"/>
      <c r="AEM43" s="86"/>
      <c r="AEN43" s="86"/>
      <c r="AEO43" s="86"/>
      <c r="AEP43" s="86"/>
      <c r="AEQ43" s="86"/>
      <c r="AER43" s="86"/>
      <c r="AES43" s="86"/>
      <c r="AET43" s="86"/>
      <c r="AEU43" s="86"/>
      <c r="AEV43" s="86"/>
      <c r="AEW43" s="86"/>
      <c r="AEX43" s="86"/>
      <c r="AEY43" s="86"/>
      <c r="AEZ43" s="86"/>
      <c r="AFA43" s="86"/>
      <c r="AFB43" s="86"/>
      <c r="AFC43" s="86"/>
      <c r="AFD43" s="86"/>
      <c r="AFE43" s="86"/>
      <c r="AFF43" s="86"/>
      <c r="AFG43" s="86"/>
      <c r="AFH43" s="86"/>
      <c r="AFI43" s="86"/>
      <c r="AFJ43" s="86"/>
      <c r="AFK43" s="86"/>
      <c r="AFL43" s="86"/>
      <c r="AFM43" s="86"/>
      <c r="AFN43" s="86"/>
      <c r="AFO43" s="86"/>
      <c r="AFP43" s="86"/>
      <c r="AFQ43" s="86"/>
      <c r="AFR43" s="86"/>
      <c r="AFS43" s="86"/>
      <c r="AFT43" s="86"/>
      <c r="AFU43" s="86"/>
      <c r="AFV43" s="86"/>
      <c r="AFW43" s="86"/>
      <c r="AFX43" s="86"/>
      <c r="AFY43" s="86"/>
      <c r="AFZ43" s="86"/>
      <c r="AGA43" s="86"/>
      <c r="AGB43" s="86"/>
      <c r="AGC43" s="86"/>
      <c r="AGD43" s="86"/>
      <c r="AGE43" s="86"/>
      <c r="AGF43" s="86"/>
      <c r="AGG43" s="86"/>
      <c r="AGH43" s="86"/>
      <c r="AGI43" s="86"/>
      <c r="AGJ43" s="86"/>
      <c r="AGK43" s="86"/>
      <c r="AGL43" s="86"/>
      <c r="AGM43" s="86"/>
      <c r="AGN43" s="86"/>
      <c r="AGO43" s="86"/>
      <c r="AGP43" s="86"/>
      <c r="AGQ43" s="86"/>
      <c r="AGR43" s="86"/>
      <c r="AGS43" s="86"/>
      <c r="AGT43" s="86"/>
      <c r="AGU43" s="86"/>
      <c r="AGV43" s="86"/>
      <c r="AGW43" s="86"/>
      <c r="AGX43" s="86"/>
      <c r="AGY43" s="86"/>
      <c r="AGZ43" s="86"/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86"/>
      <c r="AHL43" s="86"/>
      <c r="AHM43" s="86"/>
      <c r="AHN43" s="86"/>
      <c r="AHO43" s="86"/>
      <c r="AHP43" s="86"/>
      <c r="AHQ43" s="86"/>
      <c r="AHR43" s="86"/>
      <c r="AHS43" s="86"/>
      <c r="AHT43" s="86"/>
      <c r="AHU43" s="86"/>
      <c r="AHV43" s="86"/>
      <c r="AHW43" s="86"/>
      <c r="AHX43" s="86"/>
      <c r="AHY43" s="86"/>
      <c r="AHZ43" s="86"/>
      <c r="AIA43" s="86"/>
      <c r="AIB43" s="86"/>
      <c r="AIC43" s="86"/>
      <c r="AID43" s="86"/>
      <c r="AIE43" s="86"/>
      <c r="AIF43" s="86"/>
      <c r="AIG43" s="86"/>
      <c r="AIH43" s="86"/>
      <c r="AII43" s="86"/>
      <c r="AIJ43" s="86"/>
      <c r="AIK43" s="86"/>
      <c r="AIL43" s="86"/>
      <c r="AIM43" s="86"/>
      <c r="AIN43" s="86"/>
      <c r="AIO43" s="86"/>
      <c r="AIP43" s="86"/>
      <c r="AIQ43" s="86"/>
      <c r="AIR43" s="86"/>
      <c r="AIS43" s="86"/>
      <c r="AIT43" s="86"/>
      <c r="AIU43" s="86"/>
      <c r="AIV43" s="86"/>
      <c r="AIW43" s="86"/>
      <c r="AIX43" s="86"/>
      <c r="AIY43" s="86"/>
      <c r="AIZ43" s="86"/>
      <c r="AJA43" s="86"/>
      <c r="AJB43" s="86"/>
      <c r="AJC43" s="86"/>
      <c r="AJD43" s="86"/>
      <c r="AJE43" s="86"/>
      <c r="AJF43" s="86"/>
      <c r="AJG43" s="86"/>
      <c r="AJH43" s="86"/>
      <c r="AJI43" s="86"/>
      <c r="AJJ43" s="86"/>
      <c r="AJK43" s="86"/>
      <c r="AJL43" s="86"/>
      <c r="AJM43" s="86"/>
      <c r="AJN43" s="86"/>
      <c r="AJO43" s="86"/>
      <c r="AJP43" s="86"/>
      <c r="AJQ43" s="86"/>
      <c r="AJR43" s="86"/>
      <c r="AJS43" s="86"/>
      <c r="AJT43" s="86"/>
      <c r="AJU43" s="86"/>
      <c r="AJV43" s="86"/>
      <c r="AJW43" s="86"/>
      <c r="AJX43" s="86"/>
      <c r="AJY43" s="86"/>
      <c r="AJZ43" s="86"/>
      <c r="AKA43" s="86"/>
      <c r="AKB43" s="86"/>
      <c r="AKC43" s="86"/>
      <c r="AKD43" s="86"/>
      <c r="AKE43" s="86"/>
      <c r="AKF43" s="86"/>
      <c r="AKG43" s="86"/>
      <c r="AKH43" s="86"/>
      <c r="AKI43" s="86"/>
      <c r="AKJ43" s="86"/>
      <c r="AKK43" s="86"/>
      <c r="AKL43" s="86"/>
      <c r="AKM43" s="86"/>
      <c r="AKN43" s="86"/>
      <c r="AKO43" s="86"/>
      <c r="AKP43" s="86"/>
      <c r="AKQ43" s="86"/>
      <c r="AKR43" s="86"/>
      <c r="AKS43" s="86"/>
      <c r="AKT43" s="86"/>
      <c r="AKU43" s="86"/>
      <c r="AKV43" s="86"/>
      <c r="AKW43" s="86"/>
      <c r="AKX43" s="86"/>
      <c r="AKY43" s="86"/>
      <c r="AKZ43" s="86"/>
      <c r="ALA43" s="86"/>
      <c r="ALB43" s="86"/>
      <c r="ALC43" s="86"/>
      <c r="ALD43" s="86"/>
      <c r="ALE43" s="86"/>
      <c r="ALF43" s="86"/>
      <c r="ALG43" s="86"/>
      <c r="ALH43" s="86"/>
      <c r="ALI43" s="86"/>
      <c r="ALJ43" s="86"/>
      <c r="ALK43" s="86"/>
      <c r="ALL43" s="86"/>
      <c r="ALM43" s="86"/>
      <c r="ALN43" s="86"/>
      <c r="ALO43" s="86"/>
      <c r="ALP43" s="86"/>
      <c r="ALQ43" s="86"/>
      <c r="ALR43" s="86"/>
      <c r="ALS43" s="86"/>
      <c r="ALT43" s="86"/>
      <c r="ALU43" s="86"/>
      <c r="ALV43" s="86"/>
      <c r="ALW43" s="86"/>
      <c r="ALX43" s="86"/>
      <c r="ALY43" s="86"/>
      <c r="ALZ43" s="86"/>
      <c r="AMA43" s="86"/>
      <c r="AMB43" s="86"/>
      <c r="AMC43" s="86"/>
      <c r="AMD43" s="86"/>
      <c r="AME43" s="86"/>
      <c r="AMF43" s="86"/>
      <c r="AMG43" s="86"/>
      <c r="AMH43" s="86"/>
      <c r="AMI43" s="86"/>
      <c r="AMJ43" s="86"/>
      <c r="AMK43" s="86"/>
      <c r="AML43" s="86"/>
      <c r="AMM43" s="86"/>
      <c r="AMT43" s="86"/>
      <c r="AMU43" s="86"/>
      <c r="AMV43" s="86"/>
      <c r="AMW43" s="86"/>
      <c r="AMX43" s="86"/>
      <c r="AMY43" s="86"/>
      <c r="AMZ43" s="86"/>
      <c r="ANA43" s="86"/>
      <c r="ANB43" s="86"/>
      <c r="ANC43" s="86"/>
      <c r="AND43" s="86"/>
      <c r="ANE43" s="86"/>
      <c r="ANF43" s="86"/>
      <c r="ANG43" s="86"/>
      <c r="ANH43" s="86"/>
      <c r="ANI43" s="86"/>
      <c r="ANJ43" s="86"/>
      <c r="ANK43" s="86"/>
      <c r="ANL43" s="86"/>
      <c r="ANM43" s="86"/>
      <c r="ANN43" s="86"/>
      <c r="ANO43" s="86"/>
      <c r="ANP43" s="86"/>
      <c r="ANQ43" s="86"/>
      <c r="ANR43" s="86"/>
      <c r="ANS43" s="86"/>
      <c r="ANT43" s="86"/>
      <c r="ANU43" s="86"/>
      <c r="ANV43" s="86"/>
      <c r="ANW43" s="86"/>
      <c r="ANX43" s="86"/>
      <c r="ANY43" s="86"/>
      <c r="ANZ43" s="86"/>
      <c r="AOA43" s="86"/>
      <c r="AOB43" s="86"/>
      <c r="AOC43" s="86"/>
      <c r="AOD43" s="86"/>
      <c r="AOE43" s="86"/>
      <c r="AOF43" s="86"/>
      <c r="AOG43" s="86"/>
      <c r="AOH43" s="86"/>
      <c r="AOI43" s="86"/>
      <c r="AOJ43" s="86"/>
      <c r="AOK43" s="86"/>
      <c r="AOL43" s="86"/>
      <c r="AOM43" s="86"/>
      <c r="AON43" s="86"/>
      <c r="AOO43" s="86"/>
      <c r="AOP43" s="86"/>
      <c r="AOQ43" s="86"/>
      <c r="AOR43" s="86"/>
      <c r="AOS43" s="86"/>
      <c r="AOT43" s="86"/>
      <c r="AOU43" s="86"/>
      <c r="AOV43" s="86"/>
      <c r="AOW43" s="86"/>
      <c r="AOX43" s="86"/>
      <c r="AOY43" s="86"/>
      <c r="AOZ43" s="86"/>
      <c r="APA43" s="86"/>
      <c r="APB43" s="86"/>
      <c r="APC43" s="86"/>
      <c r="APD43" s="86"/>
      <c r="APE43" s="86"/>
      <c r="APF43" s="86"/>
      <c r="APG43" s="86"/>
      <c r="APH43" s="86"/>
      <c r="API43" s="86"/>
      <c r="APJ43" s="86"/>
      <c r="APK43" s="86"/>
      <c r="APL43" s="86"/>
      <c r="APM43" s="86"/>
      <c r="APN43" s="86"/>
      <c r="APO43" s="86"/>
      <c r="APP43" s="86"/>
      <c r="APQ43" s="86"/>
      <c r="APR43" s="86"/>
      <c r="APS43" s="86"/>
      <c r="APT43" s="86"/>
      <c r="APU43" s="86"/>
      <c r="APV43" s="86"/>
      <c r="APW43" s="86"/>
      <c r="APX43" s="86"/>
      <c r="APY43" s="86"/>
      <c r="APZ43" s="86"/>
      <c r="AQA43" s="86"/>
      <c r="AQB43" s="86"/>
      <c r="AQC43" s="86"/>
      <c r="AQD43" s="86"/>
      <c r="AQE43" s="86"/>
      <c r="AQF43" s="86"/>
      <c r="AQG43" s="86"/>
      <c r="AQH43" s="86"/>
      <c r="AQI43" s="86"/>
      <c r="AQJ43" s="86"/>
      <c r="AQK43" s="86"/>
      <c r="AQL43" s="86"/>
      <c r="AQM43" s="86"/>
      <c r="AQN43" s="86"/>
      <c r="AQO43" s="86"/>
      <c r="AQP43" s="86"/>
      <c r="AQQ43" s="86"/>
      <c r="AQR43" s="86"/>
      <c r="AQS43" s="86"/>
      <c r="AQT43" s="86"/>
      <c r="AQU43" s="86"/>
      <c r="AQV43" s="86"/>
      <c r="AQW43" s="86"/>
      <c r="AQX43" s="86"/>
      <c r="AQY43" s="86"/>
      <c r="AQZ43" s="86"/>
      <c r="ARA43" s="86"/>
      <c r="ARB43" s="86"/>
      <c r="ARC43" s="86"/>
      <c r="ARD43" s="86"/>
      <c r="ARE43" s="86"/>
      <c r="ARF43" s="86"/>
      <c r="ARG43" s="86"/>
      <c r="ARH43" s="86"/>
      <c r="ARI43" s="86"/>
      <c r="ARJ43" s="86"/>
      <c r="ARK43" s="86"/>
      <c r="ARL43" s="86"/>
      <c r="ARM43" s="86"/>
      <c r="ARN43" s="86"/>
      <c r="ARO43" s="86"/>
      <c r="ARP43" s="86"/>
      <c r="ARQ43" s="86"/>
      <c r="ARR43" s="86"/>
      <c r="ARS43" s="86"/>
      <c r="ART43" s="86"/>
      <c r="ARU43" s="86"/>
      <c r="ARV43" s="86"/>
      <c r="ARW43" s="86"/>
      <c r="ARX43" s="86"/>
      <c r="ARY43" s="86"/>
      <c r="ARZ43" s="86"/>
      <c r="ASA43" s="86"/>
      <c r="ASB43" s="86"/>
      <c r="ASC43" s="86"/>
      <c r="ASD43" s="86"/>
      <c r="ASE43" s="86"/>
      <c r="ASF43" s="86"/>
      <c r="ASG43" s="86"/>
      <c r="ASH43" s="86"/>
      <c r="ASI43" s="86"/>
      <c r="ASJ43" s="86"/>
      <c r="ASK43" s="86"/>
      <c r="ASL43" s="86"/>
      <c r="ASM43" s="86"/>
      <c r="ASN43" s="86"/>
      <c r="ASO43" s="86"/>
      <c r="ASP43" s="86"/>
      <c r="ASQ43" s="86"/>
      <c r="ASR43" s="86"/>
      <c r="ASS43" s="86"/>
      <c r="AST43" s="86"/>
      <c r="ASU43" s="86"/>
      <c r="ASV43" s="86"/>
      <c r="ASW43" s="86"/>
      <c r="ASX43" s="86"/>
      <c r="ASY43" s="86"/>
      <c r="ASZ43" s="86"/>
      <c r="ATA43" s="86"/>
      <c r="ATB43" s="86"/>
      <c r="ATC43" s="86"/>
      <c r="ATD43" s="86"/>
      <c r="ATE43" s="86"/>
      <c r="ATF43" s="86"/>
      <c r="ATG43" s="86"/>
      <c r="ATH43" s="86"/>
      <c r="ATI43" s="86"/>
      <c r="ATJ43" s="86"/>
      <c r="ATK43" s="86"/>
      <c r="ATL43" s="86"/>
      <c r="ATM43" s="86"/>
      <c r="ATN43" s="86"/>
      <c r="ATO43" s="86"/>
      <c r="ATP43" s="86"/>
      <c r="ATQ43" s="86"/>
      <c r="ATR43" s="86"/>
      <c r="ATS43" s="86"/>
      <c r="ATT43" s="86"/>
      <c r="ATU43" s="86"/>
      <c r="ATV43" s="86"/>
      <c r="ATW43" s="86"/>
      <c r="ATX43" s="86"/>
      <c r="ATY43" s="86"/>
      <c r="ATZ43" s="86"/>
      <c r="AUA43" s="86"/>
      <c r="AUB43" s="86"/>
      <c r="AUC43" s="86"/>
      <c r="AUD43" s="86"/>
      <c r="AUE43" s="86"/>
      <c r="AUF43" s="86"/>
      <c r="AUG43" s="86"/>
      <c r="AUH43" s="86"/>
      <c r="AUI43" s="86"/>
      <c r="AUJ43" s="86"/>
      <c r="AUK43" s="86"/>
      <c r="AUL43" s="86"/>
      <c r="AUM43" s="86"/>
      <c r="AUN43" s="86"/>
      <c r="AUO43" s="86"/>
      <c r="AUP43" s="86"/>
      <c r="AUQ43" s="86"/>
      <c r="AUR43" s="86"/>
      <c r="AUS43" s="86"/>
      <c r="AUT43" s="86"/>
      <c r="AUU43" s="86"/>
      <c r="AUV43" s="86"/>
      <c r="AUW43" s="86"/>
      <c r="AUX43" s="86"/>
      <c r="AUY43" s="86"/>
      <c r="AUZ43" s="86"/>
      <c r="AVA43" s="86"/>
      <c r="AVB43" s="86"/>
      <c r="AVC43" s="86"/>
      <c r="AVD43" s="86"/>
      <c r="AVE43" s="86"/>
      <c r="AVF43" s="86"/>
      <c r="AVG43" s="86"/>
      <c r="AVH43" s="86"/>
      <c r="AVI43" s="86"/>
      <c r="AVJ43" s="86"/>
      <c r="AVK43" s="86"/>
      <c r="AVL43" s="86"/>
      <c r="AVM43" s="86"/>
      <c r="AVN43" s="86"/>
      <c r="AVO43" s="86"/>
      <c r="AVP43" s="86"/>
      <c r="AVQ43" s="86"/>
      <c r="AVR43" s="86"/>
      <c r="AVS43" s="86"/>
      <c r="AVT43" s="86"/>
      <c r="AVU43" s="86"/>
      <c r="AVV43" s="86"/>
      <c r="AVW43" s="86"/>
      <c r="AVX43" s="86"/>
      <c r="AVY43" s="86"/>
      <c r="AVZ43" s="86"/>
      <c r="AWA43" s="86"/>
      <c r="AWB43" s="86"/>
      <c r="AWC43" s="86"/>
      <c r="AWD43" s="86"/>
      <c r="AWE43" s="86"/>
      <c r="AWF43" s="86"/>
      <c r="AWG43" s="86"/>
      <c r="AWH43" s="86"/>
      <c r="AWI43" s="86"/>
      <c r="AWP43" s="86"/>
      <c r="AWQ43" s="86"/>
      <c r="AWR43" s="86"/>
      <c r="AWS43" s="86"/>
      <c r="AWT43" s="86"/>
      <c r="AWU43" s="86"/>
      <c r="AWV43" s="86"/>
      <c r="AWW43" s="86"/>
      <c r="AWX43" s="86"/>
      <c r="AWY43" s="86"/>
      <c r="AWZ43" s="86"/>
      <c r="AXA43" s="86"/>
      <c r="AXB43" s="86"/>
      <c r="AXC43" s="86"/>
      <c r="AXD43" s="86"/>
      <c r="AXE43" s="86"/>
      <c r="AXF43" s="86"/>
      <c r="AXG43" s="86"/>
      <c r="AXH43" s="86"/>
      <c r="AXI43" s="86"/>
      <c r="AXJ43" s="86"/>
      <c r="AXK43" s="86"/>
      <c r="AXL43" s="86"/>
      <c r="AXM43" s="86"/>
      <c r="AXN43" s="86"/>
      <c r="AXO43" s="86"/>
      <c r="AXP43" s="86"/>
      <c r="AXQ43" s="86"/>
      <c r="AXR43" s="86"/>
      <c r="AXS43" s="86"/>
      <c r="AXT43" s="86"/>
      <c r="AXU43" s="86"/>
      <c r="AXV43" s="86"/>
      <c r="AXW43" s="86"/>
      <c r="AXX43" s="86"/>
      <c r="AXY43" s="86"/>
      <c r="AXZ43" s="86"/>
      <c r="AYA43" s="86"/>
      <c r="AYB43" s="86"/>
      <c r="AYC43" s="86"/>
      <c r="AYD43" s="86"/>
      <c r="AYE43" s="86"/>
      <c r="AYF43" s="86"/>
      <c r="AYG43" s="86"/>
      <c r="AYH43" s="86"/>
      <c r="AYI43" s="86"/>
      <c r="AYJ43" s="86"/>
      <c r="AYK43" s="86"/>
      <c r="AYL43" s="86"/>
      <c r="AYM43" s="86"/>
      <c r="AYN43" s="86"/>
      <c r="AYO43" s="86"/>
      <c r="AYP43" s="86"/>
      <c r="AYQ43" s="86"/>
      <c r="AYR43" s="86"/>
      <c r="AYS43" s="86"/>
      <c r="AYT43" s="86"/>
      <c r="AYU43" s="86"/>
      <c r="AYV43" s="86"/>
      <c r="AYW43" s="86"/>
      <c r="AYX43" s="86"/>
      <c r="AYY43" s="86"/>
      <c r="AYZ43" s="86"/>
      <c r="AZA43" s="86"/>
      <c r="AZB43" s="86"/>
      <c r="AZC43" s="86"/>
      <c r="AZD43" s="86"/>
      <c r="AZE43" s="86"/>
      <c r="AZF43" s="86"/>
      <c r="AZG43" s="86"/>
      <c r="AZH43" s="86"/>
      <c r="AZI43" s="86"/>
      <c r="AZJ43" s="86"/>
      <c r="AZK43" s="86"/>
      <c r="AZL43" s="86"/>
      <c r="AZM43" s="86"/>
      <c r="AZN43" s="86"/>
      <c r="AZO43" s="86"/>
      <c r="AZP43" s="86"/>
      <c r="AZQ43" s="86"/>
      <c r="AZR43" s="86"/>
      <c r="AZS43" s="86"/>
      <c r="AZT43" s="86"/>
      <c r="AZU43" s="86"/>
      <c r="AZV43" s="86"/>
      <c r="AZW43" s="86"/>
      <c r="AZX43" s="86"/>
      <c r="AZY43" s="86"/>
      <c r="AZZ43" s="86"/>
      <c r="BAA43" s="86"/>
      <c r="BAB43" s="86"/>
      <c r="BAC43" s="86"/>
      <c r="BAD43" s="86"/>
      <c r="BAE43" s="86"/>
      <c r="BAF43" s="86"/>
      <c r="BAG43" s="86"/>
      <c r="BAH43" s="86"/>
      <c r="BAI43" s="86"/>
      <c r="BAJ43" s="86"/>
      <c r="BAK43" s="86"/>
      <c r="BAL43" s="86"/>
      <c r="BAM43" s="86"/>
      <c r="BAN43" s="86"/>
      <c r="BAO43" s="86"/>
      <c r="BAP43" s="86"/>
      <c r="BAQ43" s="86"/>
      <c r="BAR43" s="86"/>
      <c r="BAS43" s="86"/>
      <c r="BAT43" s="86"/>
      <c r="BAU43" s="86"/>
      <c r="BAV43" s="86"/>
      <c r="BAW43" s="86"/>
      <c r="BAX43" s="86"/>
      <c r="BAY43" s="86"/>
      <c r="BAZ43" s="86"/>
      <c r="BBA43" s="86"/>
      <c r="BBB43" s="86"/>
      <c r="BBC43" s="86"/>
      <c r="BBD43" s="86"/>
      <c r="BBE43" s="86"/>
      <c r="BBF43" s="86"/>
      <c r="BBG43" s="86"/>
      <c r="BBH43" s="86"/>
      <c r="BBI43" s="86"/>
      <c r="BBJ43" s="86"/>
      <c r="BBK43" s="86"/>
      <c r="BBL43" s="86"/>
      <c r="BBM43" s="86"/>
      <c r="BBN43" s="86"/>
      <c r="BBO43" s="86"/>
      <c r="BBP43" s="86"/>
      <c r="BBQ43" s="86"/>
      <c r="BBR43" s="86"/>
      <c r="BBS43" s="86"/>
      <c r="BBT43" s="86"/>
      <c r="BBU43" s="86"/>
      <c r="BBV43" s="86"/>
      <c r="BBW43" s="86"/>
      <c r="BBX43" s="86"/>
      <c r="BBY43" s="86"/>
      <c r="BBZ43" s="86"/>
      <c r="BCA43" s="86"/>
      <c r="BCB43" s="86"/>
      <c r="BCC43" s="86"/>
      <c r="BCD43" s="86"/>
      <c r="BCE43" s="86"/>
      <c r="BCF43" s="86"/>
      <c r="BCG43" s="86"/>
      <c r="BCH43" s="86"/>
      <c r="BCI43" s="86"/>
      <c r="BCJ43" s="86"/>
      <c r="BCK43" s="86"/>
      <c r="BCL43" s="86"/>
      <c r="BCM43" s="86"/>
      <c r="BCN43" s="86"/>
      <c r="BCO43" s="86"/>
      <c r="BCP43" s="86"/>
      <c r="BCQ43" s="86"/>
      <c r="BCR43" s="86"/>
      <c r="BCS43" s="86"/>
      <c r="BCT43" s="86"/>
      <c r="BCU43" s="86"/>
      <c r="BCV43" s="86"/>
      <c r="BCW43" s="86"/>
      <c r="BCX43" s="86"/>
      <c r="BCY43" s="86"/>
      <c r="BCZ43" s="86"/>
      <c r="BDA43" s="86"/>
      <c r="BDB43" s="86"/>
      <c r="BDC43" s="86"/>
      <c r="BDD43" s="86"/>
      <c r="BDE43" s="86"/>
      <c r="BDF43" s="86"/>
      <c r="BDG43" s="86"/>
      <c r="BDH43" s="86"/>
      <c r="BDI43" s="86"/>
      <c r="BDJ43" s="86"/>
      <c r="BDK43" s="86"/>
      <c r="BDL43" s="86"/>
      <c r="BDM43" s="86"/>
      <c r="BDN43" s="86"/>
      <c r="BDO43" s="86"/>
      <c r="BDP43" s="86"/>
      <c r="BDQ43" s="86"/>
      <c r="BDR43" s="86"/>
      <c r="BDS43" s="86"/>
      <c r="BDT43" s="86"/>
      <c r="BDU43" s="86"/>
      <c r="BDV43" s="86"/>
      <c r="BDW43" s="86"/>
      <c r="BDX43" s="86"/>
      <c r="BDY43" s="86"/>
      <c r="BDZ43" s="86"/>
      <c r="BEA43" s="86"/>
      <c r="BEB43" s="86"/>
      <c r="BEC43" s="86"/>
      <c r="BED43" s="86"/>
      <c r="BEE43" s="86"/>
      <c r="BEF43" s="86"/>
      <c r="BEG43" s="86"/>
      <c r="BEH43" s="86"/>
      <c r="BEI43" s="86"/>
      <c r="BEJ43" s="86"/>
      <c r="BEK43" s="86"/>
      <c r="BEL43" s="86"/>
      <c r="BEM43" s="86"/>
      <c r="BEN43" s="86"/>
      <c r="BEO43" s="86"/>
      <c r="BEP43" s="86"/>
      <c r="BEQ43" s="86"/>
      <c r="BER43" s="86"/>
      <c r="BES43" s="86"/>
      <c r="BET43" s="86"/>
      <c r="BEU43" s="86"/>
      <c r="BEV43" s="86"/>
      <c r="BEW43" s="86"/>
      <c r="BEX43" s="86"/>
      <c r="BEY43" s="86"/>
      <c r="BEZ43" s="86"/>
      <c r="BFA43" s="86"/>
      <c r="BFB43" s="86"/>
      <c r="BFC43" s="86"/>
      <c r="BFD43" s="86"/>
      <c r="BFE43" s="86"/>
      <c r="BFF43" s="86"/>
      <c r="BFG43" s="86"/>
      <c r="BFH43" s="86"/>
      <c r="BFI43" s="86"/>
      <c r="BFJ43" s="86"/>
      <c r="BFK43" s="86"/>
      <c r="BFL43" s="86"/>
      <c r="BFM43" s="86"/>
      <c r="BFN43" s="86"/>
      <c r="BFO43" s="86"/>
      <c r="BFP43" s="86"/>
      <c r="BFQ43" s="86"/>
      <c r="BFR43" s="86"/>
      <c r="BFS43" s="86"/>
      <c r="BFT43" s="86"/>
      <c r="BFU43" s="86"/>
      <c r="BFV43" s="86"/>
      <c r="BFW43" s="86"/>
      <c r="BFX43" s="86"/>
      <c r="BFY43" s="86"/>
      <c r="BFZ43" s="86"/>
      <c r="BGA43" s="86"/>
      <c r="BGB43" s="86"/>
      <c r="BGC43" s="86"/>
      <c r="BGD43" s="86"/>
      <c r="BGE43" s="86"/>
      <c r="BGL43" s="86"/>
      <c r="BGM43" s="86"/>
      <c r="BGN43" s="86"/>
      <c r="BGO43" s="86"/>
      <c r="BGP43" s="86"/>
      <c r="BGQ43" s="86"/>
      <c r="BGR43" s="86"/>
      <c r="BGS43" s="86"/>
      <c r="BGT43" s="86"/>
      <c r="BGU43" s="86"/>
      <c r="BGV43" s="86"/>
      <c r="BGW43" s="86"/>
      <c r="BGX43" s="86"/>
      <c r="BGY43" s="86"/>
      <c r="BGZ43" s="86"/>
      <c r="BHA43" s="86"/>
      <c r="BHB43" s="86"/>
      <c r="BHC43" s="86"/>
      <c r="BHD43" s="86"/>
      <c r="BHE43" s="86"/>
      <c r="BHF43" s="86"/>
      <c r="BHG43" s="86"/>
      <c r="BHH43" s="86"/>
      <c r="BHI43" s="86"/>
      <c r="BHJ43" s="86"/>
      <c r="BHK43" s="86"/>
      <c r="BHL43" s="86"/>
      <c r="BHM43" s="86"/>
      <c r="BHN43" s="86"/>
      <c r="BHO43" s="86"/>
      <c r="BHP43" s="86"/>
      <c r="BHQ43" s="86"/>
      <c r="BHR43" s="86"/>
      <c r="BHS43" s="86"/>
      <c r="BHT43" s="86"/>
      <c r="BHU43" s="86"/>
      <c r="BHV43" s="86"/>
      <c r="BHW43" s="86"/>
      <c r="BHX43" s="86"/>
      <c r="BHY43" s="86"/>
      <c r="BHZ43" s="86"/>
      <c r="BIA43" s="86"/>
      <c r="BIB43" s="86"/>
      <c r="BIC43" s="86"/>
      <c r="BID43" s="86"/>
      <c r="BIE43" s="86"/>
      <c r="BIF43" s="86"/>
      <c r="BIG43" s="86"/>
      <c r="BIH43" s="86"/>
      <c r="BII43" s="86"/>
      <c r="BIJ43" s="86"/>
      <c r="BIK43" s="86"/>
      <c r="BIL43" s="86"/>
      <c r="BIM43" s="86"/>
      <c r="BIN43" s="86"/>
      <c r="BIO43" s="86"/>
      <c r="BIP43" s="86"/>
      <c r="BIQ43" s="86"/>
      <c r="BIR43" s="86"/>
      <c r="BIS43" s="86"/>
      <c r="BIT43" s="86"/>
      <c r="BIU43" s="86"/>
      <c r="BIV43" s="86"/>
      <c r="BIW43" s="86"/>
      <c r="BIX43" s="86"/>
      <c r="BIY43" s="86"/>
      <c r="BIZ43" s="86"/>
      <c r="BJA43" s="86"/>
      <c r="BJB43" s="86"/>
      <c r="BJC43" s="86"/>
      <c r="BJD43" s="86"/>
      <c r="BJE43" s="86"/>
      <c r="BJF43" s="86"/>
      <c r="BJG43" s="86"/>
      <c r="BJH43" s="86"/>
      <c r="BJI43" s="86"/>
      <c r="BJJ43" s="86"/>
      <c r="BJK43" s="86"/>
      <c r="BJL43" s="86"/>
      <c r="BJM43" s="86"/>
      <c r="BJN43" s="86"/>
      <c r="BJO43" s="86"/>
      <c r="BJP43" s="86"/>
      <c r="BJQ43" s="86"/>
      <c r="BJR43" s="86"/>
      <c r="BJS43" s="86"/>
      <c r="BJT43" s="86"/>
      <c r="BJU43" s="86"/>
      <c r="BJV43" s="86"/>
      <c r="BJW43" s="86"/>
      <c r="BJX43" s="86"/>
      <c r="BJY43" s="86"/>
      <c r="BJZ43" s="86"/>
      <c r="BKA43" s="86"/>
      <c r="BKB43" s="86"/>
      <c r="BKC43" s="86"/>
      <c r="BKD43" s="86"/>
      <c r="BKE43" s="86"/>
      <c r="BKF43" s="86"/>
      <c r="BKG43" s="86"/>
      <c r="BKH43" s="86"/>
      <c r="BKI43" s="86"/>
      <c r="BKJ43" s="86"/>
      <c r="BKK43" s="86"/>
      <c r="BKL43" s="86"/>
      <c r="BKM43" s="86"/>
      <c r="BKN43" s="86"/>
      <c r="BKO43" s="86"/>
      <c r="BKP43" s="86"/>
      <c r="BKQ43" s="86"/>
      <c r="BKR43" s="86"/>
      <c r="BKS43" s="86"/>
      <c r="BKT43" s="86"/>
      <c r="BKU43" s="86"/>
      <c r="BKV43" s="86"/>
      <c r="BKW43" s="86"/>
      <c r="BKX43" s="86"/>
      <c r="BKY43" s="86"/>
      <c r="BKZ43" s="86"/>
      <c r="BLA43" s="86"/>
      <c r="BLB43" s="86"/>
      <c r="BLC43" s="86"/>
      <c r="BLD43" s="86"/>
      <c r="BLE43" s="86"/>
      <c r="BLF43" s="86"/>
      <c r="BLG43" s="86"/>
      <c r="BLH43" s="86"/>
      <c r="BLI43" s="86"/>
      <c r="BLJ43" s="86"/>
      <c r="BLK43" s="86"/>
      <c r="BLL43" s="86"/>
      <c r="BLM43" s="86"/>
      <c r="BLN43" s="86"/>
      <c r="BLO43" s="86"/>
      <c r="BLP43" s="86"/>
      <c r="BLQ43" s="86"/>
      <c r="BLR43" s="86"/>
      <c r="BLS43" s="86"/>
      <c r="BLT43" s="86"/>
      <c r="BLU43" s="86"/>
      <c r="BLV43" s="86"/>
      <c r="BLW43" s="86"/>
      <c r="BLX43" s="86"/>
      <c r="BLY43" s="86"/>
      <c r="BLZ43" s="86"/>
      <c r="BMA43" s="86"/>
      <c r="BMB43" s="86"/>
      <c r="BMC43" s="86"/>
      <c r="BMD43" s="86"/>
      <c r="BME43" s="86"/>
      <c r="BMF43" s="86"/>
      <c r="BMG43" s="86"/>
      <c r="BMH43" s="86"/>
      <c r="BMI43" s="86"/>
      <c r="BMJ43" s="86"/>
      <c r="BMK43" s="86"/>
      <c r="BML43" s="86"/>
      <c r="BMM43" s="86"/>
      <c r="BMN43" s="86"/>
      <c r="BMO43" s="86"/>
      <c r="BMP43" s="86"/>
      <c r="BMQ43" s="86"/>
      <c r="BMR43" s="86"/>
      <c r="BMS43" s="86"/>
      <c r="BMT43" s="86"/>
      <c r="BMU43" s="86"/>
      <c r="BMV43" s="86"/>
      <c r="BMW43" s="86"/>
      <c r="BMX43" s="86"/>
      <c r="BMY43" s="86"/>
      <c r="BMZ43" s="86"/>
      <c r="BNA43" s="86"/>
      <c r="BNB43" s="86"/>
      <c r="BNC43" s="86"/>
      <c r="BND43" s="86"/>
      <c r="BNE43" s="86"/>
      <c r="BNF43" s="86"/>
      <c r="BNG43" s="86"/>
      <c r="BNH43" s="86"/>
      <c r="BNI43" s="86"/>
      <c r="BNJ43" s="86"/>
      <c r="BNK43" s="86"/>
      <c r="BNL43" s="86"/>
      <c r="BNM43" s="86"/>
      <c r="BNN43" s="86"/>
      <c r="BNO43" s="86"/>
      <c r="BNP43" s="86"/>
      <c r="BNQ43" s="86"/>
      <c r="BNR43" s="86"/>
      <c r="BNS43" s="86"/>
      <c r="BNT43" s="86"/>
      <c r="BNU43" s="86"/>
      <c r="BNV43" s="86"/>
      <c r="BNW43" s="86"/>
      <c r="BNX43" s="86"/>
      <c r="BNY43" s="86"/>
      <c r="BNZ43" s="86"/>
      <c r="BOA43" s="86"/>
      <c r="BOB43" s="86"/>
      <c r="BOC43" s="86"/>
      <c r="BOD43" s="86"/>
      <c r="BOE43" s="86"/>
      <c r="BOF43" s="86"/>
      <c r="BOG43" s="86"/>
      <c r="BOH43" s="86"/>
      <c r="BOI43" s="86"/>
      <c r="BOJ43" s="86"/>
      <c r="BOK43" s="86"/>
      <c r="BOL43" s="86"/>
      <c r="BOM43" s="86"/>
      <c r="BON43" s="86"/>
      <c r="BOO43" s="86"/>
      <c r="BOP43" s="86"/>
      <c r="BOQ43" s="86"/>
      <c r="BOR43" s="86"/>
      <c r="BOS43" s="86"/>
      <c r="BOT43" s="86"/>
      <c r="BOU43" s="86"/>
      <c r="BOV43" s="86"/>
      <c r="BOW43" s="86"/>
      <c r="BOX43" s="86"/>
      <c r="BOY43" s="86"/>
      <c r="BOZ43" s="86"/>
      <c r="BPA43" s="86"/>
      <c r="BPB43" s="86"/>
      <c r="BPC43" s="86"/>
      <c r="BPD43" s="86"/>
      <c r="BPE43" s="86"/>
      <c r="BPF43" s="86"/>
      <c r="BPG43" s="86"/>
      <c r="BPH43" s="86"/>
      <c r="BPI43" s="86"/>
      <c r="BPJ43" s="86"/>
      <c r="BPK43" s="86"/>
      <c r="BPL43" s="86"/>
      <c r="BPM43" s="86"/>
      <c r="BPN43" s="86"/>
      <c r="BPO43" s="86"/>
      <c r="BPP43" s="86"/>
      <c r="BPQ43" s="86"/>
      <c r="BPR43" s="86"/>
      <c r="BPS43" s="86"/>
      <c r="BPT43" s="86"/>
      <c r="BPU43" s="86"/>
      <c r="BPV43" s="86"/>
      <c r="BPW43" s="86"/>
      <c r="BPX43" s="86"/>
      <c r="BPY43" s="86"/>
      <c r="BPZ43" s="86"/>
      <c r="BQA43" s="86"/>
      <c r="BQH43" s="86"/>
      <c r="BQI43" s="86"/>
      <c r="BQJ43" s="86"/>
      <c r="BQK43" s="86"/>
      <c r="BQL43" s="86"/>
      <c r="BQM43" s="86"/>
      <c r="BQN43" s="86"/>
      <c r="BQO43" s="86"/>
      <c r="BQP43" s="86"/>
      <c r="BQQ43" s="86"/>
      <c r="BQR43" s="86"/>
      <c r="BQS43" s="86"/>
      <c r="BQT43" s="86"/>
      <c r="BQU43" s="86"/>
      <c r="BQV43" s="86"/>
      <c r="BQW43" s="86"/>
      <c r="BQX43" s="86"/>
      <c r="BQY43" s="86"/>
      <c r="BQZ43" s="86"/>
      <c r="BRA43" s="86"/>
      <c r="BRB43" s="86"/>
      <c r="BRC43" s="86"/>
      <c r="BRD43" s="86"/>
      <c r="BRE43" s="86"/>
      <c r="BRF43" s="86"/>
      <c r="BRG43" s="86"/>
      <c r="BRH43" s="86"/>
      <c r="BRI43" s="86"/>
      <c r="BRJ43" s="86"/>
      <c r="BRK43" s="86"/>
      <c r="BRL43" s="86"/>
      <c r="BRM43" s="86"/>
      <c r="BRN43" s="86"/>
      <c r="BRO43" s="86"/>
      <c r="BRP43" s="86"/>
      <c r="BRQ43" s="86"/>
      <c r="BRR43" s="86"/>
      <c r="BRS43" s="86"/>
      <c r="BRT43" s="86"/>
      <c r="BRU43" s="86"/>
      <c r="BRV43" s="86"/>
      <c r="BRW43" s="86"/>
      <c r="BRX43" s="86"/>
      <c r="BRY43" s="86"/>
      <c r="BRZ43" s="86"/>
      <c r="BSA43" s="86"/>
      <c r="BSB43" s="86"/>
      <c r="BSC43" s="86"/>
      <c r="BSD43" s="86"/>
      <c r="BSE43" s="86"/>
      <c r="BSF43" s="86"/>
      <c r="BSG43" s="86"/>
      <c r="BSH43" s="86"/>
      <c r="BSI43" s="86"/>
      <c r="BSJ43" s="86"/>
      <c r="BSK43" s="86"/>
      <c r="BSL43" s="86"/>
      <c r="BSM43" s="86"/>
      <c r="BSN43" s="86"/>
      <c r="BSO43" s="86"/>
      <c r="BSP43" s="86"/>
      <c r="BSQ43" s="86"/>
      <c r="BSR43" s="86"/>
      <c r="BSS43" s="86"/>
      <c r="BST43" s="86"/>
      <c r="BSU43" s="86"/>
      <c r="BSV43" s="86"/>
      <c r="BSW43" s="86"/>
      <c r="BSX43" s="86"/>
      <c r="BSY43" s="86"/>
      <c r="BSZ43" s="86"/>
      <c r="BTA43" s="86"/>
      <c r="BTB43" s="86"/>
      <c r="BTC43" s="86"/>
      <c r="BTD43" s="86"/>
      <c r="BTE43" s="86"/>
      <c r="BTF43" s="86"/>
      <c r="BTG43" s="86"/>
      <c r="BTH43" s="86"/>
      <c r="BTI43" s="86"/>
      <c r="BTJ43" s="86"/>
      <c r="BTK43" s="86"/>
      <c r="BTL43" s="86"/>
      <c r="BTM43" s="86"/>
      <c r="BTN43" s="86"/>
      <c r="BTO43" s="86"/>
      <c r="BTP43" s="86"/>
      <c r="BTQ43" s="86"/>
      <c r="BTR43" s="86"/>
      <c r="BTS43" s="86"/>
      <c r="BTT43" s="86"/>
      <c r="BTU43" s="86"/>
      <c r="BTV43" s="86"/>
      <c r="BTW43" s="86"/>
      <c r="BTX43" s="86"/>
      <c r="BTY43" s="86"/>
      <c r="BTZ43" s="86"/>
      <c r="BUA43" s="86"/>
      <c r="BUB43" s="86"/>
      <c r="BUC43" s="86"/>
      <c r="BUD43" s="86"/>
      <c r="BUE43" s="86"/>
      <c r="BUF43" s="86"/>
      <c r="BUG43" s="86"/>
      <c r="BUH43" s="86"/>
      <c r="BUI43" s="86"/>
      <c r="BUJ43" s="86"/>
      <c r="BUK43" s="86"/>
      <c r="BUL43" s="86"/>
      <c r="BUM43" s="86"/>
      <c r="BUN43" s="86"/>
      <c r="BUO43" s="86"/>
      <c r="BUP43" s="86"/>
      <c r="BUQ43" s="86"/>
      <c r="BUR43" s="86"/>
      <c r="BUS43" s="86"/>
      <c r="BUT43" s="86"/>
      <c r="BUU43" s="86"/>
      <c r="BUV43" s="86"/>
      <c r="BUW43" s="86"/>
      <c r="BUX43" s="86"/>
      <c r="BUY43" s="86"/>
      <c r="BUZ43" s="86"/>
      <c r="BVA43" s="86"/>
      <c r="BVB43" s="86"/>
      <c r="BVC43" s="86"/>
      <c r="BVD43" s="86"/>
      <c r="BVE43" s="86"/>
      <c r="BVF43" s="86"/>
      <c r="BVG43" s="86"/>
      <c r="BVH43" s="86"/>
      <c r="BVI43" s="86"/>
      <c r="BVJ43" s="86"/>
      <c r="BVK43" s="86"/>
      <c r="BVL43" s="86"/>
      <c r="BVM43" s="86"/>
      <c r="BVN43" s="86"/>
      <c r="BVO43" s="86"/>
      <c r="BVP43" s="86"/>
      <c r="BVQ43" s="86"/>
      <c r="BVR43" s="86"/>
      <c r="BVS43" s="86"/>
      <c r="BVT43" s="86"/>
      <c r="BVU43" s="86"/>
      <c r="BVV43" s="86"/>
      <c r="BVW43" s="86"/>
      <c r="BVX43" s="86"/>
      <c r="BVY43" s="86"/>
      <c r="BVZ43" s="86"/>
      <c r="BWA43" s="86"/>
      <c r="BWB43" s="86"/>
      <c r="BWC43" s="86"/>
      <c r="BWD43" s="86"/>
      <c r="BWE43" s="86"/>
      <c r="BWF43" s="86"/>
      <c r="BWG43" s="86"/>
      <c r="BWH43" s="86"/>
      <c r="BWI43" s="86"/>
      <c r="BWJ43" s="86"/>
      <c r="BWK43" s="86"/>
      <c r="BWL43" s="86"/>
      <c r="BWM43" s="86"/>
      <c r="BWN43" s="86"/>
      <c r="BWO43" s="86"/>
      <c r="BWP43" s="86"/>
      <c r="BWQ43" s="86"/>
      <c r="BWR43" s="86"/>
      <c r="BWS43" s="86"/>
      <c r="BWT43" s="86"/>
      <c r="BWU43" s="86"/>
      <c r="BWV43" s="86"/>
      <c r="BWW43" s="86"/>
      <c r="BWX43" s="86"/>
      <c r="BWY43" s="86"/>
      <c r="BWZ43" s="86"/>
      <c r="BXA43" s="86"/>
      <c r="BXB43" s="86"/>
      <c r="BXC43" s="86"/>
      <c r="BXD43" s="86"/>
      <c r="BXE43" s="86"/>
      <c r="BXF43" s="86"/>
      <c r="BXG43" s="86"/>
      <c r="BXH43" s="86"/>
      <c r="BXI43" s="86"/>
      <c r="BXJ43" s="86"/>
      <c r="BXK43" s="86"/>
      <c r="BXL43" s="86"/>
      <c r="BXM43" s="86"/>
      <c r="BXN43" s="86"/>
      <c r="BXO43" s="86"/>
      <c r="BXP43" s="86"/>
      <c r="BXQ43" s="86"/>
      <c r="BXR43" s="86"/>
      <c r="BXS43" s="86"/>
      <c r="BXT43" s="86"/>
      <c r="BXU43" s="86"/>
      <c r="BXV43" s="86"/>
      <c r="BXW43" s="86"/>
      <c r="BXX43" s="86"/>
      <c r="BXY43" s="86"/>
      <c r="BXZ43" s="86"/>
      <c r="BYA43" s="86"/>
      <c r="BYB43" s="86"/>
      <c r="BYC43" s="86"/>
      <c r="BYD43" s="86"/>
      <c r="BYE43" s="86"/>
      <c r="BYF43" s="86"/>
      <c r="BYG43" s="86"/>
      <c r="BYH43" s="86"/>
      <c r="BYI43" s="86"/>
      <c r="BYJ43" s="86"/>
      <c r="BYK43" s="86"/>
      <c r="BYL43" s="86"/>
      <c r="BYM43" s="86"/>
      <c r="BYN43" s="86"/>
      <c r="BYO43" s="86"/>
      <c r="BYP43" s="86"/>
      <c r="BYQ43" s="86"/>
      <c r="BYR43" s="86"/>
      <c r="BYS43" s="86"/>
      <c r="BYT43" s="86"/>
      <c r="BYU43" s="86"/>
      <c r="BYV43" s="86"/>
      <c r="BYW43" s="86"/>
      <c r="BYX43" s="86"/>
      <c r="BYY43" s="86"/>
      <c r="BYZ43" s="86"/>
      <c r="BZA43" s="86"/>
      <c r="BZB43" s="86"/>
      <c r="BZC43" s="86"/>
      <c r="BZD43" s="86"/>
      <c r="BZE43" s="86"/>
      <c r="BZF43" s="86"/>
      <c r="BZG43" s="86"/>
      <c r="BZH43" s="86"/>
      <c r="BZI43" s="86"/>
      <c r="BZJ43" s="86"/>
      <c r="BZK43" s="86"/>
      <c r="BZL43" s="86"/>
      <c r="BZM43" s="86"/>
      <c r="BZN43" s="86"/>
      <c r="BZO43" s="86"/>
      <c r="BZP43" s="86"/>
      <c r="BZQ43" s="86"/>
      <c r="BZR43" s="86"/>
      <c r="BZS43" s="86"/>
      <c r="BZT43" s="86"/>
      <c r="BZU43" s="86"/>
      <c r="BZV43" s="86"/>
      <c r="BZW43" s="86"/>
      <c r="CAD43" s="86"/>
      <c r="CAE43" s="86"/>
      <c r="CAF43" s="86"/>
      <c r="CAG43" s="86"/>
      <c r="CAH43" s="86"/>
      <c r="CAI43" s="86"/>
      <c r="CAJ43" s="86"/>
      <c r="CAK43" s="86"/>
      <c r="CAL43" s="86"/>
      <c r="CAM43" s="86"/>
      <c r="CAN43" s="86"/>
      <c r="CAO43" s="86"/>
      <c r="CAP43" s="86"/>
      <c r="CAQ43" s="86"/>
      <c r="CAR43" s="86"/>
      <c r="CAS43" s="86"/>
      <c r="CAT43" s="86"/>
      <c r="CAU43" s="86"/>
      <c r="CAV43" s="86"/>
      <c r="CAW43" s="86"/>
      <c r="CAX43" s="86"/>
      <c r="CAY43" s="86"/>
      <c r="CAZ43" s="86"/>
      <c r="CBA43" s="86"/>
      <c r="CBB43" s="86"/>
      <c r="CBC43" s="86"/>
      <c r="CBD43" s="86"/>
      <c r="CBE43" s="86"/>
      <c r="CBF43" s="86"/>
      <c r="CBG43" s="86"/>
      <c r="CBH43" s="86"/>
      <c r="CBI43" s="86"/>
      <c r="CBJ43" s="86"/>
      <c r="CBK43" s="86"/>
      <c r="CBL43" s="86"/>
      <c r="CBM43" s="86"/>
      <c r="CBN43" s="86"/>
      <c r="CBO43" s="86"/>
      <c r="CBP43" s="86"/>
      <c r="CBQ43" s="86"/>
      <c r="CBR43" s="86"/>
      <c r="CBS43" s="86"/>
      <c r="CBT43" s="86"/>
      <c r="CBU43" s="86"/>
      <c r="CBV43" s="86"/>
      <c r="CBW43" s="86"/>
      <c r="CBX43" s="86"/>
      <c r="CBY43" s="86"/>
      <c r="CBZ43" s="86"/>
      <c r="CCA43" s="86"/>
      <c r="CCB43" s="86"/>
      <c r="CCC43" s="86"/>
      <c r="CCD43" s="86"/>
      <c r="CCE43" s="86"/>
      <c r="CCF43" s="86"/>
      <c r="CCG43" s="86"/>
      <c r="CCH43" s="86"/>
      <c r="CCI43" s="86"/>
      <c r="CCJ43" s="86"/>
      <c r="CCK43" s="86"/>
      <c r="CCL43" s="86"/>
      <c r="CCM43" s="86"/>
      <c r="CCN43" s="86"/>
      <c r="CCO43" s="86"/>
      <c r="CCP43" s="86"/>
      <c r="CCQ43" s="86"/>
      <c r="CCR43" s="86"/>
      <c r="CCS43" s="86"/>
      <c r="CCT43" s="86"/>
      <c r="CCU43" s="86"/>
      <c r="CCV43" s="86"/>
      <c r="CCW43" s="86"/>
      <c r="CCX43" s="86"/>
      <c r="CCY43" s="86"/>
      <c r="CCZ43" s="86"/>
      <c r="CDA43" s="86"/>
      <c r="CDB43" s="86"/>
      <c r="CDC43" s="86"/>
      <c r="CDD43" s="86"/>
      <c r="CDE43" s="86"/>
      <c r="CDF43" s="86"/>
      <c r="CDG43" s="86"/>
      <c r="CDH43" s="86"/>
      <c r="CDI43" s="86"/>
      <c r="CDJ43" s="86"/>
      <c r="CDK43" s="86"/>
      <c r="CDL43" s="86"/>
      <c r="CDM43" s="86"/>
      <c r="CDN43" s="86"/>
      <c r="CDO43" s="86"/>
      <c r="CDP43" s="86"/>
      <c r="CDQ43" s="86"/>
      <c r="CDR43" s="86"/>
      <c r="CDS43" s="86"/>
      <c r="CDT43" s="86"/>
      <c r="CDU43" s="86"/>
      <c r="CDV43" s="86"/>
      <c r="CDW43" s="86"/>
      <c r="CDX43" s="86"/>
      <c r="CDY43" s="86"/>
      <c r="CDZ43" s="86"/>
      <c r="CEA43" s="86"/>
      <c r="CEB43" s="86"/>
      <c r="CEC43" s="86"/>
      <c r="CED43" s="86"/>
      <c r="CEE43" s="86"/>
      <c r="CEF43" s="86"/>
      <c r="CEG43" s="86"/>
      <c r="CEH43" s="86"/>
      <c r="CEI43" s="86"/>
      <c r="CEJ43" s="86"/>
      <c r="CEK43" s="86"/>
      <c r="CEL43" s="86"/>
      <c r="CEM43" s="86"/>
      <c r="CEN43" s="86"/>
      <c r="CEO43" s="86"/>
      <c r="CEP43" s="86"/>
      <c r="CEQ43" s="86"/>
      <c r="CER43" s="86"/>
      <c r="CES43" s="86"/>
      <c r="CET43" s="86"/>
      <c r="CEU43" s="86"/>
      <c r="CEV43" s="86"/>
      <c r="CEW43" s="86"/>
      <c r="CEX43" s="86"/>
      <c r="CEY43" s="86"/>
      <c r="CEZ43" s="86"/>
      <c r="CFA43" s="86"/>
      <c r="CFB43" s="86"/>
      <c r="CFC43" s="86"/>
      <c r="CFD43" s="86"/>
      <c r="CFE43" s="86"/>
      <c r="CFF43" s="86"/>
      <c r="CFG43" s="86"/>
      <c r="CFH43" s="86"/>
      <c r="CFI43" s="86"/>
      <c r="CFJ43" s="86"/>
      <c r="CFK43" s="86"/>
      <c r="CFL43" s="86"/>
      <c r="CFM43" s="86"/>
      <c r="CFN43" s="86"/>
      <c r="CFO43" s="86"/>
      <c r="CFP43" s="86"/>
      <c r="CFQ43" s="86"/>
      <c r="CFR43" s="86"/>
      <c r="CFS43" s="86"/>
      <c r="CFT43" s="86"/>
      <c r="CFU43" s="86"/>
      <c r="CFV43" s="86"/>
      <c r="CFW43" s="86"/>
      <c r="CFX43" s="86"/>
      <c r="CFY43" s="86"/>
      <c r="CFZ43" s="86"/>
      <c r="CGA43" s="86"/>
      <c r="CGB43" s="86"/>
      <c r="CGC43" s="86"/>
      <c r="CGD43" s="86"/>
      <c r="CGE43" s="86"/>
      <c r="CGF43" s="86"/>
      <c r="CGG43" s="86"/>
      <c r="CGH43" s="86"/>
      <c r="CGI43" s="86"/>
      <c r="CGJ43" s="86"/>
      <c r="CGK43" s="86"/>
      <c r="CGL43" s="86"/>
      <c r="CGM43" s="86"/>
      <c r="CGN43" s="86"/>
      <c r="CGO43" s="86"/>
      <c r="CGP43" s="86"/>
      <c r="CGQ43" s="86"/>
      <c r="CGR43" s="86"/>
      <c r="CGS43" s="86"/>
      <c r="CGT43" s="86"/>
      <c r="CGU43" s="86"/>
      <c r="CGV43" s="86"/>
      <c r="CGW43" s="86"/>
      <c r="CGX43" s="86"/>
      <c r="CGY43" s="86"/>
      <c r="CGZ43" s="86"/>
      <c r="CHA43" s="86"/>
      <c r="CHB43" s="86"/>
      <c r="CHC43" s="86"/>
      <c r="CHD43" s="86"/>
      <c r="CHE43" s="86"/>
      <c r="CHF43" s="86"/>
      <c r="CHG43" s="86"/>
      <c r="CHH43" s="86"/>
      <c r="CHI43" s="86"/>
      <c r="CHJ43" s="86"/>
      <c r="CHK43" s="86"/>
      <c r="CHL43" s="86"/>
      <c r="CHM43" s="86"/>
      <c r="CHN43" s="86"/>
      <c r="CHO43" s="86"/>
      <c r="CHP43" s="86"/>
      <c r="CHQ43" s="86"/>
      <c r="CHR43" s="86"/>
      <c r="CHS43" s="86"/>
      <c r="CHT43" s="86"/>
      <c r="CHU43" s="86"/>
      <c r="CHV43" s="86"/>
      <c r="CHW43" s="86"/>
      <c r="CHX43" s="86"/>
      <c r="CHY43" s="86"/>
      <c r="CHZ43" s="86"/>
      <c r="CIA43" s="86"/>
      <c r="CIB43" s="86"/>
      <c r="CIC43" s="86"/>
      <c r="CID43" s="86"/>
      <c r="CIE43" s="86"/>
      <c r="CIF43" s="86"/>
      <c r="CIG43" s="86"/>
      <c r="CIH43" s="86"/>
      <c r="CII43" s="86"/>
      <c r="CIJ43" s="86"/>
      <c r="CIK43" s="86"/>
      <c r="CIL43" s="86"/>
      <c r="CIM43" s="86"/>
      <c r="CIN43" s="86"/>
      <c r="CIO43" s="86"/>
      <c r="CIP43" s="86"/>
      <c r="CIQ43" s="86"/>
      <c r="CIR43" s="86"/>
      <c r="CIS43" s="86"/>
      <c r="CIT43" s="86"/>
      <c r="CIU43" s="86"/>
      <c r="CIV43" s="86"/>
      <c r="CIW43" s="86"/>
      <c r="CIX43" s="86"/>
      <c r="CIY43" s="86"/>
      <c r="CIZ43" s="86"/>
      <c r="CJA43" s="86"/>
      <c r="CJB43" s="86"/>
      <c r="CJC43" s="86"/>
      <c r="CJD43" s="86"/>
      <c r="CJE43" s="86"/>
      <c r="CJF43" s="86"/>
      <c r="CJG43" s="86"/>
      <c r="CJH43" s="86"/>
      <c r="CJI43" s="86"/>
      <c r="CJJ43" s="86"/>
      <c r="CJK43" s="86"/>
      <c r="CJL43" s="86"/>
      <c r="CJM43" s="86"/>
      <c r="CJN43" s="86"/>
      <c r="CJO43" s="86"/>
      <c r="CJP43" s="86"/>
      <c r="CJQ43" s="86"/>
      <c r="CJR43" s="86"/>
      <c r="CJS43" s="86"/>
      <c r="CJZ43" s="86"/>
      <c r="CKA43" s="86"/>
      <c r="CKB43" s="86"/>
      <c r="CKC43" s="86"/>
      <c r="CKD43" s="86"/>
      <c r="CKE43" s="86"/>
      <c r="CKF43" s="86"/>
      <c r="CKG43" s="86"/>
      <c r="CKH43" s="86"/>
      <c r="CKI43" s="86"/>
      <c r="CKJ43" s="86"/>
      <c r="CKK43" s="86"/>
      <c r="CKL43" s="86"/>
      <c r="CKM43" s="86"/>
      <c r="CKN43" s="86"/>
      <c r="CKO43" s="86"/>
      <c r="CKP43" s="86"/>
      <c r="CKQ43" s="86"/>
      <c r="CKR43" s="86"/>
      <c r="CKS43" s="86"/>
      <c r="CKT43" s="86"/>
      <c r="CKU43" s="86"/>
      <c r="CKV43" s="86"/>
      <c r="CKW43" s="86"/>
      <c r="CKX43" s="86"/>
      <c r="CKY43" s="86"/>
      <c r="CKZ43" s="86"/>
      <c r="CLA43" s="86"/>
      <c r="CLB43" s="86"/>
      <c r="CLC43" s="86"/>
      <c r="CLD43" s="86"/>
      <c r="CLE43" s="86"/>
      <c r="CLF43" s="86"/>
      <c r="CLG43" s="86"/>
      <c r="CLH43" s="86"/>
      <c r="CLI43" s="86"/>
      <c r="CLJ43" s="86"/>
      <c r="CLK43" s="86"/>
      <c r="CLL43" s="86"/>
      <c r="CLM43" s="86"/>
      <c r="CLN43" s="86"/>
      <c r="CLO43" s="86"/>
      <c r="CLP43" s="86"/>
      <c r="CLQ43" s="86"/>
      <c r="CLR43" s="86"/>
      <c r="CLS43" s="86"/>
      <c r="CLT43" s="86"/>
      <c r="CLU43" s="86"/>
      <c r="CLV43" s="86"/>
      <c r="CLW43" s="86"/>
      <c r="CLX43" s="86"/>
      <c r="CLY43" s="86"/>
      <c r="CLZ43" s="86"/>
      <c r="CMA43" s="86"/>
      <c r="CMB43" s="86"/>
      <c r="CMC43" s="86"/>
      <c r="CMD43" s="86"/>
      <c r="CME43" s="86"/>
      <c r="CMF43" s="86"/>
      <c r="CMG43" s="86"/>
      <c r="CMH43" s="86"/>
      <c r="CMI43" s="86"/>
      <c r="CMJ43" s="86"/>
      <c r="CMK43" s="86"/>
      <c r="CML43" s="86"/>
      <c r="CMM43" s="86"/>
      <c r="CMN43" s="86"/>
      <c r="CMO43" s="86"/>
      <c r="CMP43" s="86"/>
      <c r="CMQ43" s="86"/>
      <c r="CMR43" s="86"/>
      <c r="CMS43" s="86"/>
      <c r="CMT43" s="86"/>
      <c r="CMU43" s="86"/>
      <c r="CMV43" s="86"/>
      <c r="CMW43" s="86"/>
      <c r="CMX43" s="86"/>
      <c r="CMY43" s="86"/>
      <c r="CMZ43" s="86"/>
      <c r="CNA43" s="86"/>
      <c r="CNB43" s="86"/>
      <c r="CNC43" s="86"/>
      <c r="CND43" s="86"/>
      <c r="CNE43" s="86"/>
      <c r="CNF43" s="86"/>
      <c r="CNG43" s="86"/>
      <c r="CNH43" s="86"/>
      <c r="CNI43" s="86"/>
      <c r="CNJ43" s="86"/>
      <c r="CNK43" s="86"/>
      <c r="CNL43" s="86"/>
      <c r="CNM43" s="86"/>
      <c r="CNN43" s="86"/>
      <c r="CNO43" s="86"/>
      <c r="CNP43" s="86"/>
      <c r="CNQ43" s="86"/>
      <c r="CNR43" s="86"/>
      <c r="CNS43" s="86"/>
      <c r="CNT43" s="86"/>
      <c r="CNU43" s="86"/>
      <c r="CNV43" s="86"/>
      <c r="CNW43" s="86"/>
      <c r="CNX43" s="86"/>
      <c r="CNY43" s="86"/>
      <c r="CNZ43" s="86"/>
      <c r="COA43" s="86"/>
      <c r="COB43" s="86"/>
      <c r="COC43" s="86"/>
      <c r="COD43" s="86"/>
      <c r="COE43" s="86"/>
      <c r="COF43" s="86"/>
      <c r="COG43" s="86"/>
      <c r="COH43" s="86"/>
      <c r="COI43" s="86"/>
      <c r="COJ43" s="86"/>
      <c r="COK43" s="86"/>
      <c r="COL43" s="86"/>
      <c r="COM43" s="86"/>
      <c r="CON43" s="86"/>
      <c r="COO43" s="86"/>
      <c r="COP43" s="86"/>
      <c r="COQ43" s="86"/>
      <c r="COR43" s="86"/>
      <c r="COS43" s="86"/>
      <c r="COT43" s="86"/>
      <c r="COU43" s="86"/>
      <c r="COV43" s="86"/>
      <c r="COW43" s="86"/>
      <c r="COX43" s="86"/>
      <c r="COY43" s="86"/>
      <c r="COZ43" s="86"/>
      <c r="CPA43" s="86"/>
      <c r="CPB43" s="86"/>
      <c r="CPC43" s="86"/>
      <c r="CPD43" s="86"/>
      <c r="CPE43" s="86"/>
      <c r="CPF43" s="86"/>
      <c r="CPG43" s="86"/>
      <c r="CPH43" s="86"/>
      <c r="CPI43" s="86"/>
      <c r="CPJ43" s="86"/>
      <c r="CPK43" s="86"/>
      <c r="CPL43" s="86"/>
      <c r="CPM43" s="86"/>
      <c r="CPN43" s="86"/>
      <c r="CPO43" s="86"/>
      <c r="CPP43" s="86"/>
      <c r="CPQ43" s="86"/>
      <c r="CPR43" s="86"/>
      <c r="CPS43" s="86"/>
      <c r="CPT43" s="86"/>
      <c r="CPU43" s="86"/>
      <c r="CPV43" s="86"/>
      <c r="CPW43" s="86"/>
      <c r="CPX43" s="86"/>
      <c r="CPY43" s="86"/>
      <c r="CPZ43" s="86"/>
      <c r="CQA43" s="86"/>
      <c r="CQB43" s="86"/>
      <c r="CQC43" s="86"/>
      <c r="CQD43" s="86"/>
      <c r="CQE43" s="86"/>
      <c r="CQF43" s="86"/>
      <c r="CQG43" s="86"/>
      <c r="CQH43" s="86"/>
      <c r="CQI43" s="86"/>
      <c r="CQJ43" s="86"/>
      <c r="CQK43" s="86"/>
      <c r="CQL43" s="86"/>
      <c r="CQM43" s="86"/>
      <c r="CQN43" s="86"/>
      <c r="CQO43" s="86"/>
      <c r="CQP43" s="86"/>
      <c r="CQQ43" s="86"/>
      <c r="CQR43" s="86"/>
      <c r="CQS43" s="86"/>
      <c r="CQT43" s="86"/>
      <c r="CQU43" s="86"/>
      <c r="CQV43" s="86"/>
      <c r="CQW43" s="86"/>
      <c r="CQX43" s="86"/>
      <c r="CQY43" s="86"/>
      <c r="CQZ43" s="86"/>
      <c r="CRA43" s="86"/>
      <c r="CRB43" s="86"/>
      <c r="CRC43" s="86"/>
      <c r="CRD43" s="86"/>
      <c r="CRE43" s="86"/>
      <c r="CRF43" s="86"/>
      <c r="CRG43" s="86"/>
      <c r="CRH43" s="86"/>
      <c r="CRI43" s="86"/>
      <c r="CRJ43" s="86"/>
      <c r="CRK43" s="86"/>
      <c r="CRL43" s="86"/>
      <c r="CRM43" s="86"/>
      <c r="CRN43" s="86"/>
      <c r="CRO43" s="86"/>
      <c r="CRP43" s="86"/>
      <c r="CRQ43" s="86"/>
      <c r="CRR43" s="86"/>
      <c r="CRS43" s="86"/>
      <c r="CRT43" s="86"/>
      <c r="CRU43" s="86"/>
      <c r="CRV43" s="86"/>
      <c r="CRW43" s="86"/>
      <c r="CRX43" s="86"/>
      <c r="CRY43" s="86"/>
      <c r="CRZ43" s="86"/>
      <c r="CSA43" s="86"/>
      <c r="CSB43" s="86"/>
      <c r="CSC43" s="86"/>
      <c r="CSD43" s="86"/>
      <c r="CSE43" s="86"/>
      <c r="CSF43" s="86"/>
      <c r="CSG43" s="86"/>
      <c r="CSH43" s="86"/>
      <c r="CSI43" s="86"/>
      <c r="CSJ43" s="86"/>
      <c r="CSK43" s="86"/>
      <c r="CSL43" s="86"/>
      <c r="CSM43" s="86"/>
      <c r="CSN43" s="86"/>
      <c r="CSO43" s="86"/>
      <c r="CSP43" s="86"/>
      <c r="CSQ43" s="86"/>
      <c r="CSR43" s="86"/>
      <c r="CSS43" s="86"/>
      <c r="CST43" s="86"/>
      <c r="CSU43" s="86"/>
      <c r="CSV43" s="86"/>
      <c r="CSW43" s="86"/>
      <c r="CSX43" s="86"/>
      <c r="CSY43" s="86"/>
      <c r="CSZ43" s="86"/>
      <c r="CTA43" s="86"/>
      <c r="CTB43" s="86"/>
      <c r="CTC43" s="86"/>
      <c r="CTD43" s="86"/>
      <c r="CTE43" s="86"/>
      <c r="CTF43" s="86"/>
      <c r="CTG43" s="86"/>
      <c r="CTH43" s="86"/>
      <c r="CTI43" s="86"/>
      <c r="CTJ43" s="86"/>
      <c r="CTK43" s="86"/>
      <c r="CTL43" s="86"/>
      <c r="CTM43" s="86"/>
      <c r="CTN43" s="86"/>
      <c r="CTO43" s="86"/>
      <c r="CTV43" s="86"/>
      <c r="CTW43" s="86"/>
      <c r="CTX43" s="86"/>
      <c r="CTY43" s="86"/>
      <c r="CTZ43" s="86"/>
      <c r="CUA43" s="86"/>
      <c r="CUB43" s="86"/>
      <c r="CUC43" s="86"/>
      <c r="CUD43" s="86"/>
      <c r="CUE43" s="86"/>
      <c r="CUF43" s="86"/>
      <c r="CUG43" s="86"/>
      <c r="CUH43" s="86"/>
      <c r="CUI43" s="86"/>
      <c r="CUJ43" s="86"/>
      <c r="CUK43" s="86"/>
      <c r="CUL43" s="86"/>
      <c r="CUM43" s="86"/>
      <c r="CUN43" s="86"/>
      <c r="CUO43" s="86"/>
      <c r="CUP43" s="86"/>
      <c r="CUQ43" s="86"/>
      <c r="CUR43" s="86"/>
      <c r="CUS43" s="86"/>
      <c r="CUT43" s="86"/>
      <c r="CUU43" s="86"/>
      <c r="CUV43" s="86"/>
      <c r="CUW43" s="86"/>
      <c r="CUX43" s="86"/>
      <c r="CUY43" s="86"/>
      <c r="CUZ43" s="86"/>
      <c r="CVA43" s="86"/>
      <c r="CVB43" s="86"/>
      <c r="CVC43" s="86"/>
      <c r="CVD43" s="86"/>
      <c r="CVE43" s="86"/>
      <c r="CVF43" s="86"/>
      <c r="CVG43" s="86"/>
      <c r="CVH43" s="86"/>
      <c r="CVI43" s="86"/>
      <c r="CVJ43" s="86"/>
      <c r="CVK43" s="86"/>
      <c r="CVL43" s="86"/>
      <c r="CVM43" s="86"/>
      <c r="CVN43" s="86"/>
      <c r="CVO43" s="86"/>
      <c r="CVP43" s="86"/>
      <c r="CVQ43" s="86"/>
      <c r="CVR43" s="86"/>
      <c r="CVS43" s="86"/>
      <c r="CVT43" s="86"/>
      <c r="CVU43" s="86"/>
      <c r="CVV43" s="86"/>
      <c r="CVW43" s="86"/>
      <c r="CVX43" s="86"/>
      <c r="CVY43" s="86"/>
      <c r="CVZ43" s="86"/>
      <c r="CWA43" s="86"/>
      <c r="CWB43" s="86"/>
      <c r="CWC43" s="86"/>
      <c r="CWD43" s="86"/>
      <c r="CWE43" s="86"/>
      <c r="CWF43" s="86"/>
      <c r="CWG43" s="86"/>
      <c r="CWH43" s="86"/>
      <c r="CWI43" s="86"/>
      <c r="CWJ43" s="86"/>
      <c r="CWK43" s="86"/>
      <c r="CWL43" s="86"/>
      <c r="CWM43" s="86"/>
      <c r="CWN43" s="86"/>
      <c r="CWO43" s="86"/>
      <c r="CWP43" s="86"/>
      <c r="CWQ43" s="86"/>
      <c r="CWR43" s="86"/>
      <c r="CWS43" s="86"/>
      <c r="CWT43" s="86"/>
      <c r="CWU43" s="86"/>
      <c r="CWV43" s="86"/>
      <c r="CWW43" s="86"/>
      <c r="CWX43" s="86"/>
      <c r="CWY43" s="86"/>
      <c r="CWZ43" s="86"/>
      <c r="CXA43" s="86"/>
      <c r="CXB43" s="86"/>
      <c r="CXC43" s="86"/>
      <c r="CXD43" s="86"/>
      <c r="CXE43" s="86"/>
      <c r="CXF43" s="86"/>
      <c r="CXG43" s="86"/>
      <c r="CXH43" s="86"/>
      <c r="CXI43" s="86"/>
      <c r="CXJ43" s="86"/>
      <c r="CXK43" s="86"/>
      <c r="CXL43" s="86"/>
      <c r="CXM43" s="86"/>
      <c r="CXN43" s="86"/>
      <c r="CXO43" s="86"/>
      <c r="CXP43" s="86"/>
      <c r="CXQ43" s="86"/>
      <c r="CXR43" s="86"/>
      <c r="CXS43" s="86"/>
      <c r="CXT43" s="86"/>
      <c r="CXU43" s="86"/>
      <c r="CXV43" s="86"/>
      <c r="CXW43" s="86"/>
      <c r="CXX43" s="86"/>
      <c r="CXY43" s="86"/>
      <c r="CXZ43" s="86"/>
      <c r="CYA43" s="86"/>
      <c r="CYB43" s="86"/>
      <c r="CYC43" s="86"/>
      <c r="CYD43" s="86"/>
      <c r="CYE43" s="86"/>
      <c r="CYF43" s="86"/>
      <c r="CYG43" s="86"/>
      <c r="CYH43" s="86"/>
      <c r="CYI43" s="86"/>
      <c r="CYJ43" s="86"/>
      <c r="CYK43" s="86"/>
      <c r="CYL43" s="86"/>
      <c r="CYM43" s="86"/>
      <c r="CYN43" s="86"/>
      <c r="CYO43" s="86"/>
      <c r="CYP43" s="86"/>
      <c r="CYQ43" s="86"/>
      <c r="CYR43" s="86"/>
      <c r="CYS43" s="86"/>
      <c r="CYT43" s="86"/>
      <c r="CYU43" s="86"/>
      <c r="CYV43" s="86"/>
      <c r="CYW43" s="86"/>
      <c r="CYX43" s="86"/>
      <c r="CYY43" s="86"/>
      <c r="CYZ43" s="86"/>
      <c r="CZA43" s="86"/>
      <c r="CZB43" s="86"/>
      <c r="CZC43" s="86"/>
      <c r="CZD43" s="86"/>
      <c r="CZE43" s="86"/>
      <c r="CZF43" s="86"/>
      <c r="CZG43" s="86"/>
      <c r="CZH43" s="86"/>
      <c r="CZI43" s="86"/>
      <c r="CZJ43" s="86"/>
      <c r="CZK43" s="86"/>
      <c r="CZL43" s="86"/>
      <c r="CZM43" s="86"/>
      <c r="CZN43" s="86"/>
      <c r="CZO43" s="86"/>
      <c r="CZP43" s="86"/>
      <c r="CZQ43" s="86"/>
      <c r="CZR43" s="86"/>
      <c r="CZS43" s="86"/>
      <c r="CZT43" s="86"/>
      <c r="CZU43" s="86"/>
      <c r="CZV43" s="86"/>
      <c r="CZW43" s="86"/>
      <c r="CZX43" s="86"/>
      <c r="CZY43" s="86"/>
      <c r="CZZ43" s="86"/>
      <c r="DAA43" s="86"/>
      <c r="DAB43" s="86"/>
      <c r="DAC43" s="86"/>
      <c r="DAD43" s="86"/>
      <c r="DAE43" s="86"/>
      <c r="DAF43" s="86"/>
      <c r="DAG43" s="86"/>
      <c r="DAH43" s="86"/>
      <c r="DAI43" s="86"/>
      <c r="DAJ43" s="86"/>
      <c r="DAK43" s="86"/>
      <c r="DAL43" s="86"/>
      <c r="DAM43" s="86"/>
      <c r="DAN43" s="86"/>
      <c r="DAO43" s="86"/>
      <c r="DAP43" s="86"/>
      <c r="DAQ43" s="86"/>
      <c r="DAR43" s="86"/>
      <c r="DAS43" s="86"/>
      <c r="DAT43" s="86"/>
      <c r="DAU43" s="86"/>
      <c r="DAV43" s="86"/>
      <c r="DAW43" s="86"/>
      <c r="DAX43" s="86"/>
      <c r="DAY43" s="86"/>
      <c r="DAZ43" s="86"/>
      <c r="DBA43" s="86"/>
      <c r="DBB43" s="86"/>
      <c r="DBC43" s="86"/>
      <c r="DBD43" s="86"/>
      <c r="DBE43" s="86"/>
      <c r="DBF43" s="86"/>
      <c r="DBG43" s="86"/>
      <c r="DBH43" s="86"/>
      <c r="DBI43" s="86"/>
      <c r="DBJ43" s="86"/>
      <c r="DBK43" s="86"/>
      <c r="DBL43" s="86"/>
      <c r="DBM43" s="86"/>
      <c r="DBN43" s="86"/>
      <c r="DBO43" s="86"/>
      <c r="DBP43" s="86"/>
      <c r="DBQ43" s="86"/>
      <c r="DBR43" s="86"/>
      <c r="DBS43" s="86"/>
      <c r="DBT43" s="86"/>
      <c r="DBU43" s="86"/>
      <c r="DBV43" s="86"/>
      <c r="DBW43" s="86"/>
      <c r="DBX43" s="86"/>
      <c r="DBY43" s="86"/>
      <c r="DBZ43" s="86"/>
      <c r="DCA43" s="86"/>
      <c r="DCB43" s="86"/>
      <c r="DCC43" s="86"/>
      <c r="DCD43" s="86"/>
      <c r="DCE43" s="86"/>
      <c r="DCF43" s="86"/>
      <c r="DCG43" s="86"/>
      <c r="DCH43" s="86"/>
      <c r="DCI43" s="86"/>
      <c r="DCJ43" s="86"/>
      <c r="DCK43" s="86"/>
      <c r="DCL43" s="86"/>
      <c r="DCM43" s="86"/>
      <c r="DCN43" s="86"/>
      <c r="DCO43" s="86"/>
      <c r="DCP43" s="86"/>
      <c r="DCQ43" s="86"/>
      <c r="DCR43" s="86"/>
      <c r="DCS43" s="86"/>
      <c r="DCT43" s="86"/>
      <c r="DCU43" s="86"/>
      <c r="DCV43" s="86"/>
      <c r="DCW43" s="86"/>
      <c r="DCX43" s="86"/>
      <c r="DCY43" s="86"/>
      <c r="DCZ43" s="86"/>
      <c r="DDA43" s="86"/>
      <c r="DDB43" s="86"/>
      <c r="DDC43" s="86"/>
      <c r="DDD43" s="86"/>
      <c r="DDE43" s="86"/>
      <c r="DDF43" s="86"/>
      <c r="DDG43" s="86"/>
      <c r="DDH43" s="86"/>
      <c r="DDI43" s="86"/>
      <c r="DDJ43" s="86"/>
      <c r="DDK43" s="86"/>
      <c r="DDR43" s="86"/>
      <c r="DDS43" s="86"/>
      <c r="DDT43" s="86"/>
      <c r="DDU43" s="86"/>
      <c r="DDV43" s="86"/>
      <c r="DDW43" s="86"/>
      <c r="DDX43" s="86"/>
      <c r="DDY43" s="86"/>
      <c r="DDZ43" s="86"/>
      <c r="DEA43" s="86"/>
      <c r="DEB43" s="86"/>
      <c r="DEC43" s="86"/>
      <c r="DED43" s="86"/>
      <c r="DEE43" s="86"/>
      <c r="DEF43" s="86"/>
      <c r="DEG43" s="86"/>
      <c r="DEH43" s="86"/>
      <c r="DEI43" s="86"/>
      <c r="DEJ43" s="86"/>
      <c r="DEK43" s="86"/>
      <c r="DEL43" s="86"/>
      <c r="DEM43" s="86"/>
      <c r="DEN43" s="86"/>
      <c r="DEO43" s="86"/>
      <c r="DEP43" s="86"/>
      <c r="DEQ43" s="86"/>
      <c r="DER43" s="86"/>
      <c r="DES43" s="86"/>
      <c r="DET43" s="86"/>
      <c r="DEU43" s="86"/>
      <c r="DEV43" s="86"/>
      <c r="DEW43" s="86"/>
      <c r="DEX43" s="86"/>
      <c r="DEY43" s="86"/>
      <c r="DEZ43" s="86"/>
      <c r="DFA43" s="86"/>
      <c r="DFB43" s="86"/>
      <c r="DFC43" s="86"/>
      <c r="DFD43" s="86"/>
      <c r="DFE43" s="86"/>
      <c r="DFF43" s="86"/>
      <c r="DFG43" s="86"/>
      <c r="DFH43" s="86"/>
      <c r="DFI43" s="86"/>
      <c r="DFJ43" s="86"/>
      <c r="DFK43" s="86"/>
      <c r="DFL43" s="86"/>
      <c r="DFM43" s="86"/>
      <c r="DFN43" s="86"/>
      <c r="DFO43" s="86"/>
      <c r="DFP43" s="86"/>
      <c r="DFQ43" s="86"/>
      <c r="DFR43" s="86"/>
      <c r="DFS43" s="86"/>
      <c r="DFT43" s="86"/>
      <c r="DFU43" s="86"/>
      <c r="DFV43" s="86"/>
      <c r="DFW43" s="86"/>
      <c r="DFX43" s="86"/>
      <c r="DFY43" s="86"/>
      <c r="DFZ43" s="86"/>
      <c r="DGA43" s="86"/>
      <c r="DGB43" s="86"/>
      <c r="DGC43" s="86"/>
      <c r="DGD43" s="86"/>
      <c r="DGE43" s="86"/>
      <c r="DGF43" s="86"/>
      <c r="DGG43" s="86"/>
      <c r="DGH43" s="86"/>
      <c r="DGI43" s="86"/>
      <c r="DGJ43" s="86"/>
      <c r="DGK43" s="86"/>
      <c r="DGL43" s="86"/>
      <c r="DGM43" s="86"/>
      <c r="DGN43" s="86"/>
      <c r="DGO43" s="86"/>
      <c r="DGP43" s="86"/>
      <c r="DGQ43" s="86"/>
      <c r="DGR43" s="86"/>
      <c r="DGS43" s="86"/>
      <c r="DGT43" s="86"/>
      <c r="DGU43" s="86"/>
      <c r="DGV43" s="86"/>
      <c r="DGW43" s="86"/>
      <c r="DGX43" s="86"/>
      <c r="DGY43" s="86"/>
      <c r="DGZ43" s="86"/>
      <c r="DHA43" s="86"/>
      <c r="DHB43" s="86"/>
      <c r="DHC43" s="86"/>
      <c r="DHD43" s="86"/>
      <c r="DHE43" s="86"/>
      <c r="DHF43" s="86"/>
      <c r="DHG43" s="86"/>
      <c r="DHH43" s="86"/>
      <c r="DHI43" s="86"/>
      <c r="DHJ43" s="86"/>
      <c r="DHK43" s="86"/>
      <c r="DHL43" s="86"/>
      <c r="DHM43" s="86"/>
      <c r="DHN43" s="86"/>
      <c r="DHO43" s="86"/>
      <c r="DHP43" s="86"/>
      <c r="DHQ43" s="86"/>
      <c r="DHR43" s="86"/>
      <c r="DHS43" s="86"/>
      <c r="DHT43" s="86"/>
      <c r="DHU43" s="86"/>
      <c r="DHV43" s="86"/>
      <c r="DHW43" s="86"/>
      <c r="DHX43" s="86"/>
      <c r="DHY43" s="86"/>
      <c r="DHZ43" s="86"/>
      <c r="DIA43" s="86"/>
      <c r="DIB43" s="86"/>
      <c r="DIC43" s="86"/>
      <c r="DID43" s="86"/>
      <c r="DIE43" s="86"/>
      <c r="DIF43" s="86"/>
      <c r="DIG43" s="86"/>
      <c r="DIH43" s="86"/>
      <c r="DII43" s="86"/>
      <c r="DIJ43" s="86"/>
      <c r="DIK43" s="86"/>
      <c r="DIL43" s="86"/>
      <c r="DIM43" s="86"/>
      <c r="DIN43" s="86"/>
      <c r="DIO43" s="86"/>
      <c r="DIP43" s="86"/>
      <c r="DIQ43" s="86"/>
      <c r="DIR43" s="86"/>
      <c r="DIS43" s="86"/>
      <c r="DIT43" s="86"/>
      <c r="DIU43" s="86"/>
      <c r="DIV43" s="86"/>
      <c r="DIW43" s="86"/>
      <c r="DIX43" s="86"/>
      <c r="DIY43" s="86"/>
      <c r="DIZ43" s="86"/>
      <c r="DJA43" s="86"/>
      <c r="DJB43" s="86"/>
      <c r="DJC43" s="86"/>
      <c r="DJD43" s="86"/>
      <c r="DJE43" s="86"/>
      <c r="DJF43" s="86"/>
      <c r="DJG43" s="86"/>
      <c r="DJH43" s="86"/>
      <c r="DJI43" s="86"/>
      <c r="DJJ43" s="86"/>
      <c r="DJK43" s="86"/>
      <c r="DJL43" s="86"/>
      <c r="DJM43" s="86"/>
      <c r="DJN43" s="86"/>
      <c r="DJO43" s="86"/>
      <c r="DJP43" s="86"/>
      <c r="DJQ43" s="86"/>
      <c r="DJR43" s="86"/>
      <c r="DJS43" s="86"/>
      <c r="DJT43" s="86"/>
      <c r="DJU43" s="86"/>
      <c r="DJV43" s="86"/>
      <c r="DJW43" s="86"/>
      <c r="DJX43" s="86"/>
      <c r="DJY43" s="86"/>
      <c r="DJZ43" s="86"/>
      <c r="DKA43" s="86"/>
      <c r="DKB43" s="86"/>
      <c r="DKC43" s="86"/>
      <c r="DKD43" s="86"/>
      <c r="DKE43" s="86"/>
      <c r="DKF43" s="86"/>
      <c r="DKG43" s="86"/>
      <c r="DKH43" s="86"/>
      <c r="DKI43" s="86"/>
      <c r="DKJ43" s="86"/>
      <c r="DKK43" s="86"/>
      <c r="DKL43" s="86"/>
      <c r="DKM43" s="86"/>
      <c r="DKN43" s="86"/>
      <c r="DKO43" s="86"/>
      <c r="DKP43" s="86"/>
      <c r="DKQ43" s="86"/>
      <c r="DKR43" s="86"/>
      <c r="DKS43" s="86"/>
      <c r="DKT43" s="86"/>
      <c r="DKU43" s="86"/>
      <c r="DKV43" s="86"/>
      <c r="DKW43" s="86"/>
      <c r="DKX43" s="86"/>
      <c r="DKY43" s="86"/>
      <c r="DKZ43" s="86"/>
      <c r="DLA43" s="86"/>
      <c r="DLB43" s="86"/>
      <c r="DLC43" s="86"/>
      <c r="DLD43" s="86"/>
      <c r="DLE43" s="86"/>
      <c r="DLF43" s="86"/>
      <c r="DLG43" s="86"/>
      <c r="DLH43" s="86"/>
      <c r="DLI43" s="86"/>
      <c r="DLJ43" s="86"/>
      <c r="DLK43" s="86"/>
      <c r="DLL43" s="86"/>
      <c r="DLM43" s="86"/>
      <c r="DLN43" s="86"/>
      <c r="DLO43" s="86"/>
      <c r="DLP43" s="86"/>
      <c r="DLQ43" s="86"/>
      <c r="DLR43" s="86"/>
      <c r="DLS43" s="86"/>
      <c r="DLT43" s="86"/>
      <c r="DLU43" s="86"/>
      <c r="DLV43" s="86"/>
      <c r="DLW43" s="86"/>
      <c r="DLX43" s="86"/>
      <c r="DLY43" s="86"/>
      <c r="DLZ43" s="86"/>
      <c r="DMA43" s="86"/>
      <c r="DMB43" s="86"/>
      <c r="DMC43" s="86"/>
      <c r="DMD43" s="86"/>
      <c r="DME43" s="86"/>
      <c r="DMF43" s="86"/>
      <c r="DMG43" s="86"/>
      <c r="DMH43" s="86"/>
      <c r="DMI43" s="86"/>
      <c r="DMJ43" s="86"/>
      <c r="DMK43" s="86"/>
      <c r="DML43" s="86"/>
      <c r="DMM43" s="86"/>
      <c r="DMN43" s="86"/>
      <c r="DMO43" s="86"/>
      <c r="DMP43" s="86"/>
      <c r="DMQ43" s="86"/>
      <c r="DMR43" s="86"/>
      <c r="DMS43" s="86"/>
      <c r="DMT43" s="86"/>
      <c r="DMU43" s="86"/>
      <c r="DMV43" s="86"/>
      <c r="DMW43" s="86"/>
      <c r="DMX43" s="86"/>
      <c r="DMY43" s="86"/>
      <c r="DMZ43" s="86"/>
      <c r="DNA43" s="86"/>
      <c r="DNB43" s="86"/>
      <c r="DNC43" s="86"/>
      <c r="DND43" s="86"/>
      <c r="DNE43" s="86"/>
      <c r="DNF43" s="86"/>
      <c r="DNG43" s="86"/>
      <c r="DNN43" s="86"/>
      <c r="DNO43" s="86"/>
      <c r="DNP43" s="86"/>
      <c r="DNQ43" s="86"/>
      <c r="DNR43" s="86"/>
      <c r="DNS43" s="86"/>
      <c r="DNT43" s="86"/>
      <c r="DNU43" s="86"/>
      <c r="DNV43" s="86"/>
      <c r="DNW43" s="86"/>
      <c r="DNX43" s="86"/>
      <c r="DNY43" s="86"/>
      <c r="DNZ43" s="86"/>
      <c r="DOA43" s="86"/>
      <c r="DOB43" s="86"/>
      <c r="DOC43" s="86"/>
      <c r="DOD43" s="86"/>
      <c r="DOE43" s="86"/>
      <c r="DOF43" s="86"/>
      <c r="DOG43" s="86"/>
      <c r="DOH43" s="86"/>
      <c r="DOI43" s="86"/>
      <c r="DOJ43" s="86"/>
      <c r="DOK43" s="86"/>
      <c r="DOL43" s="86"/>
      <c r="DOM43" s="86"/>
      <c r="DON43" s="86"/>
      <c r="DOO43" s="86"/>
      <c r="DOP43" s="86"/>
      <c r="DOQ43" s="86"/>
      <c r="DOR43" s="86"/>
      <c r="DOS43" s="86"/>
      <c r="DOT43" s="86"/>
      <c r="DOU43" s="86"/>
      <c r="DOV43" s="86"/>
      <c r="DOW43" s="86"/>
      <c r="DOX43" s="86"/>
      <c r="DOY43" s="86"/>
      <c r="DOZ43" s="86"/>
      <c r="DPA43" s="86"/>
      <c r="DPB43" s="86"/>
      <c r="DPC43" s="86"/>
      <c r="DPD43" s="86"/>
      <c r="DPE43" s="86"/>
      <c r="DPF43" s="86"/>
      <c r="DPG43" s="86"/>
      <c r="DPH43" s="86"/>
      <c r="DPI43" s="86"/>
      <c r="DPJ43" s="86"/>
      <c r="DPK43" s="86"/>
      <c r="DPL43" s="86"/>
      <c r="DPM43" s="86"/>
      <c r="DPN43" s="86"/>
      <c r="DPO43" s="86"/>
      <c r="DPP43" s="86"/>
      <c r="DPQ43" s="86"/>
      <c r="DPR43" s="86"/>
      <c r="DPS43" s="86"/>
      <c r="DPT43" s="86"/>
      <c r="DPU43" s="86"/>
      <c r="DPV43" s="86"/>
      <c r="DPW43" s="86"/>
      <c r="DPX43" s="86"/>
      <c r="DPY43" s="86"/>
      <c r="DPZ43" s="86"/>
      <c r="DQA43" s="86"/>
      <c r="DQB43" s="86"/>
      <c r="DQC43" s="86"/>
      <c r="DQD43" s="86"/>
      <c r="DQE43" s="86"/>
      <c r="DQF43" s="86"/>
      <c r="DQG43" s="86"/>
      <c r="DQH43" s="86"/>
      <c r="DQI43" s="86"/>
      <c r="DQJ43" s="86"/>
      <c r="DQK43" s="86"/>
      <c r="DQL43" s="86"/>
      <c r="DQM43" s="86"/>
      <c r="DQN43" s="86"/>
      <c r="DQO43" s="86"/>
      <c r="DQP43" s="86"/>
      <c r="DQQ43" s="86"/>
      <c r="DQR43" s="86"/>
      <c r="DQS43" s="86"/>
      <c r="DQT43" s="86"/>
      <c r="DQU43" s="86"/>
      <c r="DQV43" s="86"/>
      <c r="DQW43" s="86"/>
      <c r="DQX43" s="86"/>
      <c r="DQY43" s="86"/>
      <c r="DQZ43" s="86"/>
      <c r="DRA43" s="86"/>
      <c r="DRB43" s="86"/>
      <c r="DRC43" s="86"/>
      <c r="DRD43" s="86"/>
      <c r="DRE43" s="86"/>
      <c r="DRF43" s="86"/>
      <c r="DRG43" s="86"/>
      <c r="DRH43" s="86"/>
      <c r="DRI43" s="86"/>
      <c r="DRJ43" s="86"/>
      <c r="DRK43" s="86"/>
      <c r="DRL43" s="86"/>
      <c r="DRM43" s="86"/>
      <c r="DRN43" s="86"/>
      <c r="DRO43" s="86"/>
      <c r="DRP43" s="86"/>
      <c r="DRQ43" s="86"/>
      <c r="DRR43" s="86"/>
      <c r="DRS43" s="86"/>
      <c r="DRT43" s="86"/>
      <c r="DRU43" s="86"/>
      <c r="DRV43" s="86"/>
      <c r="DRW43" s="86"/>
      <c r="DRX43" s="86"/>
      <c r="DRY43" s="86"/>
      <c r="DRZ43" s="86"/>
      <c r="DSA43" s="86"/>
      <c r="DSB43" s="86"/>
      <c r="DSC43" s="86"/>
      <c r="DSD43" s="86"/>
      <c r="DSE43" s="86"/>
      <c r="DSF43" s="86"/>
      <c r="DSG43" s="86"/>
      <c r="DSH43" s="86"/>
      <c r="DSI43" s="86"/>
      <c r="DSJ43" s="86"/>
      <c r="DSK43" s="86"/>
      <c r="DSL43" s="86"/>
      <c r="DSM43" s="86"/>
      <c r="DSN43" s="86"/>
      <c r="DSO43" s="86"/>
      <c r="DSP43" s="86"/>
      <c r="DSQ43" s="86"/>
      <c r="DSR43" s="86"/>
      <c r="DSS43" s="86"/>
      <c r="DST43" s="86"/>
      <c r="DSU43" s="86"/>
      <c r="DSV43" s="86"/>
      <c r="DSW43" s="86"/>
      <c r="DSX43" s="86"/>
      <c r="DSY43" s="86"/>
      <c r="DSZ43" s="86"/>
      <c r="DTA43" s="86"/>
      <c r="DTB43" s="86"/>
      <c r="DTC43" s="86"/>
      <c r="DTD43" s="86"/>
      <c r="DTE43" s="86"/>
      <c r="DTF43" s="86"/>
      <c r="DTG43" s="86"/>
      <c r="DTH43" s="86"/>
      <c r="DTI43" s="86"/>
      <c r="DTJ43" s="86"/>
      <c r="DTK43" s="86"/>
      <c r="DTL43" s="86"/>
      <c r="DTM43" s="86"/>
      <c r="DTN43" s="86"/>
      <c r="DTO43" s="86"/>
      <c r="DTP43" s="86"/>
      <c r="DTQ43" s="86"/>
      <c r="DTR43" s="86"/>
      <c r="DTS43" s="86"/>
      <c r="DTT43" s="86"/>
      <c r="DTU43" s="86"/>
      <c r="DTV43" s="86"/>
      <c r="DTW43" s="86"/>
      <c r="DTX43" s="86"/>
      <c r="DTY43" s="86"/>
      <c r="DTZ43" s="86"/>
      <c r="DUA43" s="86"/>
      <c r="DUB43" s="86"/>
      <c r="DUC43" s="86"/>
      <c r="DUD43" s="86"/>
      <c r="DUE43" s="86"/>
      <c r="DUF43" s="86"/>
      <c r="DUG43" s="86"/>
      <c r="DUH43" s="86"/>
      <c r="DUI43" s="86"/>
      <c r="DUJ43" s="86"/>
      <c r="DUK43" s="86"/>
      <c r="DUL43" s="86"/>
      <c r="DUM43" s="86"/>
      <c r="DUN43" s="86"/>
      <c r="DUO43" s="86"/>
      <c r="DUP43" s="86"/>
      <c r="DUQ43" s="86"/>
      <c r="DUR43" s="86"/>
      <c r="DUS43" s="86"/>
      <c r="DUT43" s="86"/>
      <c r="DUU43" s="86"/>
      <c r="DUV43" s="86"/>
      <c r="DUW43" s="86"/>
      <c r="DUX43" s="86"/>
      <c r="DUY43" s="86"/>
      <c r="DUZ43" s="86"/>
      <c r="DVA43" s="86"/>
      <c r="DVB43" s="86"/>
      <c r="DVC43" s="86"/>
      <c r="DVD43" s="86"/>
      <c r="DVE43" s="86"/>
      <c r="DVF43" s="86"/>
      <c r="DVG43" s="86"/>
      <c r="DVH43" s="86"/>
      <c r="DVI43" s="86"/>
      <c r="DVJ43" s="86"/>
      <c r="DVK43" s="86"/>
      <c r="DVL43" s="86"/>
      <c r="DVM43" s="86"/>
      <c r="DVN43" s="86"/>
      <c r="DVO43" s="86"/>
      <c r="DVP43" s="86"/>
      <c r="DVQ43" s="86"/>
      <c r="DVR43" s="86"/>
      <c r="DVS43" s="86"/>
      <c r="DVT43" s="86"/>
      <c r="DVU43" s="86"/>
      <c r="DVV43" s="86"/>
      <c r="DVW43" s="86"/>
      <c r="DVX43" s="86"/>
      <c r="DVY43" s="86"/>
      <c r="DVZ43" s="86"/>
      <c r="DWA43" s="86"/>
      <c r="DWB43" s="86"/>
      <c r="DWC43" s="86"/>
      <c r="DWD43" s="86"/>
      <c r="DWE43" s="86"/>
      <c r="DWF43" s="86"/>
      <c r="DWG43" s="86"/>
      <c r="DWH43" s="86"/>
      <c r="DWI43" s="86"/>
      <c r="DWJ43" s="86"/>
      <c r="DWK43" s="86"/>
      <c r="DWL43" s="86"/>
      <c r="DWM43" s="86"/>
      <c r="DWN43" s="86"/>
      <c r="DWO43" s="86"/>
      <c r="DWP43" s="86"/>
      <c r="DWQ43" s="86"/>
      <c r="DWR43" s="86"/>
      <c r="DWS43" s="86"/>
      <c r="DWT43" s="86"/>
      <c r="DWU43" s="86"/>
      <c r="DWV43" s="86"/>
      <c r="DWW43" s="86"/>
      <c r="DWX43" s="86"/>
      <c r="DWY43" s="86"/>
      <c r="DWZ43" s="86"/>
      <c r="DXA43" s="86"/>
      <c r="DXB43" s="86"/>
      <c r="DXC43" s="86"/>
      <c r="DXJ43" s="86"/>
      <c r="DXK43" s="86"/>
      <c r="DXL43" s="86"/>
      <c r="DXM43" s="86"/>
      <c r="DXN43" s="86"/>
      <c r="DXO43" s="86"/>
      <c r="DXP43" s="86"/>
      <c r="DXQ43" s="86"/>
      <c r="DXR43" s="86"/>
      <c r="DXS43" s="86"/>
      <c r="DXT43" s="86"/>
      <c r="DXU43" s="86"/>
      <c r="DXV43" s="86"/>
      <c r="DXW43" s="86"/>
      <c r="DXX43" s="86"/>
      <c r="DXY43" s="86"/>
      <c r="DXZ43" s="86"/>
      <c r="DYA43" s="86"/>
      <c r="DYB43" s="86"/>
      <c r="DYC43" s="86"/>
      <c r="DYD43" s="86"/>
      <c r="DYE43" s="86"/>
      <c r="DYF43" s="86"/>
      <c r="DYG43" s="86"/>
      <c r="DYH43" s="86"/>
      <c r="DYI43" s="86"/>
      <c r="DYJ43" s="86"/>
      <c r="DYK43" s="86"/>
      <c r="DYL43" s="86"/>
      <c r="DYM43" s="86"/>
      <c r="DYN43" s="86"/>
      <c r="DYO43" s="86"/>
      <c r="DYP43" s="86"/>
      <c r="DYQ43" s="86"/>
      <c r="DYR43" s="86"/>
      <c r="DYS43" s="86"/>
      <c r="DYT43" s="86"/>
      <c r="DYU43" s="86"/>
      <c r="DYV43" s="86"/>
      <c r="DYW43" s="86"/>
      <c r="DYX43" s="86"/>
      <c r="DYY43" s="86"/>
      <c r="DYZ43" s="86"/>
      <c r="DZA43" s="86"/>
      <c r="DZB43" s="86"/>
      <c r="DZC43" s="86"/>
      <c r="DZD43" s="86"/>
      <c r="DZE43" s="86"/>
      <c r="DZF43" s="86"/>
      <c r="DZG43" s="86"/>
      <c r="DZH43" s="86"/>
      <c r="DZI43" s="86"/>
      <c r="DZJ43" s="86"/>
      <c r="DZK43" s="86"/>
      <c r="DZL43" s="86"/>
      <c r="DZM43" s="86"/>
      <c r="DZN43" s="86"/>
      <c r="DZO43" s="86"/>
      <c r="DZP43" s="86"/>
      <c r="DZQ43" s="86"/>
      <c r="DZR43" s="86"/>
      <c r="DZS43" s="86"/>
      <c r="DZT43" s="86"/>
      <c r="DZU43" s="86"/>
      <c r="DZV43" s="86"/>
      <c r="DZW43" s="86"/>
      <c r="DZX43" s="86"/>
      <c r="DZY43" s="86"/>
      <c r="DZZ43" s="86"/>
      <c r="EAA43" s="86"/>
      <c r="EAB43" s="86"/>
      <c r="EAC43" s="86"/>
      <c r="EAD43" s="86"/>
      <c r="EAE43" s="86"/>
      <c r="EAF43" s="86"/>
      <c r="EAG43" s="86"/>
      <c r="EAH43" s="86"/>
      <c r="EAI43" s="86"/>
      <c r="EAJ43" s="86"/>
      <c r="EAK43" s="86"/>
      <c r="EAL43" s="86"/>
      <c r="EAM43" s="86"/>
      <c r="EAN43" s="86"/>
      <c r="EAO43" s="86"/>
      <c r="EAP43" s="86"/>
      <c r="EAQ43" s="86"/>
      <c r="EAR43" s="86"/>
      <c r="EAS43" s="86"/>
      <c r="EAT43" s="86"/>
      <c r="EAU43" s="86"/>
      <c r="EAV43" s="86"/>
      <c r="EAW43" s="86"/>
      <c r="EAX43" s="86"/>
      <c r="EAY43" s="86"/>
      <c r="EAZ43" s="86"/>
      <c r="EBA43" s="86"/>
      <c r="EBB43" s="86"/>
      <c r="EBC43" s="86"/>
      <c r="EBD43" s="86"/>
      <c r="EBE43" s="86"/>
      <c r="EBF43" s="86"/>
      <c r="EBG43" s="86"/>
      <c r="EBH43" s="86"/>
      <c r="EBI43" s="86"/>
      <c r="EBJ43" s="86"/>
      <c r="EBK43" s="86"/>
      <c r="EBL43" s="86"/>
      <c r="EBM43" s="86"/>
      <c r="EBN43" s="86"/>
      <c r="EBO43" s="86"/>
      <c r="EBP43" s="86"/>
      <c r="EBQ43" s="86"/>
      <c r="EBR43" s="86"/>
      <c r="EBS43" s="86"/>
      <c r="EBT43" s="86"/>
      <c r="EBU43" s="86"/>
      <c r="EBV43" s="86"/>
      <c r="EBW43" s="86"/>
      <c r="EBX43" s="86"/>
      <c r="EBY43" s="86"/>
      <c r="EBZ43" s="86"/>
      <c r="ECA43" s="86"/>
      <c r="ECB43" s="86"/>
      <c r="ECC43" s="86"/>
      <c r="ECD43" s="86"/>
      <c r="ECE43" s="86"/>
      <c r="ECF43" s="86"/>
      <c r="ECG43" s="86"/>
      <c r="ECH43" s="86"/>
      <c r="ECI43" s="86"/>
      <c r="ECJ43" s="86"/>
      <c r="ECK43" s="86"/>
      <c r="ECL43" s="86"/>
      <c r="ECM43" s="86"/>
      <c r="ECN43" s="86"/>
      <c r="ECO43" s="86"/>
      <c r="ECP43" s="86"/>
      <c r="ECQ43" s="86"/>
      <c r="ECR43" s="86"/>
      <c r="ECS43" s="86"/>
      <c r="ECT43" s="86"/>
      <c r="ECU43" s="86"/>
      <c r="ECV43" s="86"/>
      <c r="ECW43" s="86"/>
      <c r="ECX43" s="86"/>
      <c r="ECY43" s="86"/>
      <c r="ECZ43" s="86"/>
      <c r="EDA43" s="86"/>
      <c r="EDB43" s="86"/>
      <c r="EDC43" s="86"/>
      <c r="EDD43" s="86"/>
      <c r="EDE43" s="86"/>
      <c r="EDF43" s="86"/>
      <c r="EDG43" s="86"/>
      <c r="EDH43" s="86"/>
      <c r="EDI43" s="86"/>
      <c r="EDJ43" s="86"/>
      <c r="EDK43" s="86"/>
      <c r="EDL43" s="86"/>
      <c r="EDM43" s="86"/>
      <c r="EDN43" s="86"/>
      <c r="EDO43" s="86"/>
      <c r="EDP43" s="86"/>
      <c r="EDQ43" s="86"/>
      <c r="EDR43" s="86"/>
      <c r="EDS43" s="86"/>
      <c r="EDT43" s="86"/>
      <c r="EDU43" s="86"/>
      <c r="EDV43" s="86"/>
      <c r="EDW43" s="86"/>
      <c r="EDX43" s="86"/>
      <c r="EDY43" s="86"/>
      <c r="EDZ43" s="86"/>
      <c r="EEA43" s="86"/>
      <c r="EEB43" s="86"/>
      <c r="EEC43" s="86"/>
      <c r="EED43" s="86"/>
      <c r="EEE43" s="86"/>
      <c r="EEF43" s="86"/>
      <c r="EEG43" s="86"/>
      <c r="EEH43" s="86"/>
      <c r="EEI43" s="86"/>
      <c r="EEJ43" s="86"/>
      <c r="EEK43" s="86"/>
      <c r="EEL43" s="86"/>
      <c r="EEM43" s="86"/>
      <c r="EEN43" s="86"/>
      <c r="EEO43" s="86"/>
      <c r="EEP43" s="86"/>
      <c r="EEQ43" s="86"/>
      <c r="EER43" s="86"/>
      <c r="EES43" s="86"/>
      <c r="EET43" s="86"/>
      <c r="EEU43" s="86"/>
      <c r="EEV43" s="86"/>
      <c r="EEW43" s="86"/>
      <c r="EEX43" s="86"/>
      <c r="EEY43" s="86"/>
      <c r="EEZ43" s="86"/>
      <c r="EFA43" s="86"/>
      <c r="EFB43" s="86"/>
      <c r="EFC43" s="86"/>
      <c r="EFD43" s="86"/>
      <c r="EFE43" s="86"/>
      <c r="EFF43" s="86"/>
      <c r="EFG43" s="86"/>
      <c r="EFH43" s="86"/>
      <c r="EFI43" s="86"/>
      <c r="EFJ43" s="86"/>
      <c r="EFK43" s="86"/>
      <c r="EFL43" s="86"/>
      <c r="EFM43" s="86"/>
      <c r="EFN43" s="86"/>
      <c r="EFO43" s="86"/>
      <c r="EFP43" s="86"/>
      <c r="EFQ43" s="86"/>
      <c r="EFR43" s="86"/>
      <c r="EFS43" s="86"/>
      <c r="EFT43" s="86"/>
      <c r="EFU43" s="86"/>
      <c r="EFV43" s="86"/>
      <c r="EFW43" s="86"/>
      <c r="EFX43" s="86"/>
      <c r="EFY43" s="86"/>
      <c r="EFZ43" s="86"/>
      <c r="EGA43" s="86"/>
      <c r="EGB43" s="86"/>
      <c r="EGC43" s="86"/>
      <c r="EGD43" s="86"/>
      <c r="EGE43" s="86"/>
      <c r="EGF43" s="86"/>
      <c r="EGG43" s="86"/>
      <c r="EGH43" s="86"/>
      <c r="EGI43" s="86"/>
      <c r="EGJ43" s="86"/>
      <c r="EGK43" s="86"/>
      <c r="EGL43" s="86"/>
      <c r="EGM43" s="86"/>
      <c r="EGN43" s="86"/>
      <c r="EGO43" s="86"/>
      <c r="EGP43" s="86"/>
      <c r="EGQ43" s="86"/>
      <c r="EGR43" s="86"/>
      <c r="EGS43" s="86"/>
      <c r="EGT43" s="86"/>
      <c r="EGU43" s="86"/>
      <c r="EGV43" s="86"/>
      <c r="EGW43" s="86"/>
      <c r="EGX43" s="86"/>
      <c r="EGY43" s="86"/>
      <c r="EHF43" s="86"/>
      <c r="EHG43" s="86"/>
      <c r="EHH43" s="86"/>
      <c r="EHI43" s="86"/>
      <c r="EHJ43" s="86"/>
      <c r="EHK43" s="86"/>
      <c r="EHL43" s="86"/>
      <c r="EHM43" s="86"/>
      <c r="EHN43" s="86"/>
      <c r="EHO43" s="86"/>
      <c r="EHP43" s="86"/>
      <c r="EHQ43" s="86"/>
      <c r="EHR43" s="86"/>
      <c r="EHS43" s="86"/>
      <c r="EHT43" s="86"/>
      <c r="EHU43" s="86"/>
      <c r="EHV43" s="86"/>
      <c r="EHW43" s="86"/>
      <c r="EHX43" s="86"/>
      <c r="EHY43" s="86"/>
      <c r="EHZ43" s="86"/>
      <c r="EIA43" s="86"/>
      <c r="EIB43" s="86"/>
      <c r="EIC43" s="86"/>
      <c r="EID43" s="86"/>
      <c r="EIE43" s="86"/>
      <c r="EIF43" s="86"/>
      <c r="EIG43" s="86"/>
      <c r="EIH43" s="86"/>
      <c r="EII43" s="86"/>
      <c r="EIJ43" s="86"/>
      <c r="EIK43" s="86"/>
      <c r="EIL43" s="86"/>
      <c r="EIM43" s="86"/>
      <c r="EIN43" s="86"/>
      <c r="EIO43" s="86"/>
      <c r="EIP43" s="86"/>
      <c r="EIQ43" s="86"/>
      <c r="EIR43" s="86"/>
      <c r="EIS43" s="86"/>
      <c r="EIT43" s="86"/>
      <c r="EIU43" s="86"/>
      <c r="EIV43" s="86"/>
      <c r="EIW43" s="86"/>
      <c r="EIX43" s="86"/>
      <c r="EIY43" s="86"/>
      <c r="EIZ43" s="86"/>
      <c r="EJA43" s="86"/>
      <c r="EJB43" s="86"/>
      <c r="EJC43" s="86"/>
      <c r="EJD43" s="86"/>
      <c r="EJE43" s="86"/>
      <c r="EJF43" s="86"/>
      <c r="EJG43" s="86"/>
      <c r="EJH43" s="86"/>
      <c r="EJI43" s="86"/>
      <c r="EJJ43" s="86"/>
      <c r="EJK43" s="86"/>
      <c r="EJL43" s="86"/>
      <c r="EJM43" s="86"/>
      <c r="EJN43" s="86"/>
      <c r="EJO43" s="86"/>
      <c r="EJP43" s="86"/>
      <c r="EJQ43" s="86"/>
      <c r="EJR43" s="86"/>
      <c r="EJS43" s="86"/>
      <c r="EJT43" s="86"/>
      <c r="EJU43" s="86"/>
      <c r="EJV43" s="86"/>
      <c r="EJW43" s="86"/>
      <c r="EJX43" s="86"/>
      <c r="EJY43" s="86"/>
      <c r="EJZ43" s="86"/>
      <c r="EKA43" s="86"/>
      <c r="EKB43" s="86"/>
      <c r="EKC43" s="86"/>
      <c r="EKD43" s="86"/>
      <c r="EKE43" s="86"/>
      <c r="EKF43" s="86"/>
      <c r="EKG43" s="86"/>
      <c r="EKH43" s="86"/>
      <c r="EKI43" s="86"/>
      <c r="EKJ43" s="86"/>
      <c r="EKK43" s="86"/>
      <c r="EKL43" s="86"/>
      <c r="EKM43" s="86"/>
      <c r="EKN43" s="86"/>
      <c r="EKO43" s="86"/>
      <c r="EKP43" s="86"/>
      <c r="EKQ43" s="86"/>
      <c r="EKR43" s="86"/>
      <c r="EKS43" s="86"/>
      <c r="EKT43" s="86"/>
      <c r="EKU43" s="86"/>
      <c r="EKV43" s="86"/>
      <c r="EKW43" s="86"/>
      <c r="EKX43" s="86"/>
      <c r="EKY43" s="86"/>
      <c r="EKZ43" s="86"/>
      <c r="ELA43" s="86"/>
      <c r="ELB43" s="86"/>
      <c r="ELC43" s="86"/>
      <c r="ELD43" s="86"/>
      <c r="ELE43" s="86"/>
      <c r="ELF43" s="86"/>
      <c r="ELG43" s="86"/>
      <c r="ELH43" s="86"/>
      <c r="ELI43" s="86"/>
      <c r="ELJ43" s="86"/>
      <c r="ELK43" s="86"/>
      <c r="ELL43" s="86"/>
      <c r="ELM43" s="86"/>
      <c r="ELN43" s="86"/>
      <c r="ELO43" s="86"/>
      <c r="ELP43" s="86"/>
      <c r="ELQ43" s="86"/>
      <c r="ELR43" s="86"/>
      <c r="ELS43" s="86"/>
      <c r="ELT43" s="86"/>
      <c r="ELU43" s="86"/>
      <c r="ELV43" s="86"/>
      <c r="ELW43" s="86"/>
      <c r="ELX43" s="86"/>
      <c r="ELY43" s="86"/>
      <c r="ELZ43" s="86"/>
      <c r="EMA43" s="86"/>
      <c r="EMB43" s="86"/>
      <c r="EMC43" s="86"/>
      <c r="EMD43" s="86"/>
      <c r="EME43" s="86"/>
      <c r="EMF43" s="86"/>
      <c r="EMG43" s="86"/>
      <c r="EMH43" s="86"/>
      <c r="EMI43" s="86"/>
      <c r="EMJ43" s="86"/>
      <c r="EMK43" s="86"/>
      <c r="EML43" s="86"/>
      <c r="EMM43" s="86"/>
      <c r="EMN43" s="86"/>
      <c r="EMO43" s="86"/>
      <c r="EMP43" s="86"/>
      <c r="EMQ43" s="86"/>
      <c r="EMR43" s="86"/>
      <c r="EMS43" s="86"/>
      <c r="EMT43" s="86"/>
      <c r="EMU43" s="86"/>
      <c r="EMV43" s="86"/>
      <c r="EMW43" s="86"/>
      <c r="EMX43" s="86"/>
      <c r="EMY43" s="86"/>
      <c r="EMZ43" s="86"/>
      <c r="ENA43" s="86"/>
      <c r="ENB43" s="86"/>
      <c r="ENC43" s="86"/>
      <c r="END43" s="86"/>
      <c r="ENE43" s="86"/>
      <c r="ENF43" s="86"/>
      <c r="ENG43" s="86"/>
      <c r="ENH43" s="86"/>
      <c r="ENI43" s="86"/>
      <c r="ENJ43" s="86"/>
      <c r="ENK43" s="86"/>
      <c r="ENL43" s="86"/>
      <c r="ENM43" s="86"/>
      <c r="ENN43" s="86"/>
      <c r="ENO43" s="86"/>
      <c r="ENP43" s="86"/>
      <c r="ENQ43" s="86"/>
      <c r="ENR43" s="86"/>
      <c r="ENS43" s="86"/>
      <c r="ENT43" s="86"/>
      <c r="ENU43" s="86"/>
      <c r="ENV43" s="86"/>
      <c r="ENW43" s="86"/>
      <c r="ENX43" s="86"/>
      <c r="ENY43" s="86"/>
      <c r="ENZ43" s="86"/>
      <c r="EOA43" s="86"/>
      <c r="EOB43" s="86"/>
      <c r="EOC43" s="86"/>
      <c r="EOD43" s="86"/>
      <c r="EOE43" s="86"/>
      <c r="EOF43" s="86"/>
      <c r="EOG43" s="86"/>
      <c r="EOH43" s="86"/>
      <c r="EOI43" s="86"/>
      <c r="EOJ43" s="86"/>
      <c r="EOK43" s="86"/>
      <c r="EOL43" s="86"/>
      <c r="EOM43" s="86"/>
      <c r="EON43" s="86"/>
      <c r="EOO43" s="86"/>
      <c r="EOP43" s="86"/>
      <c r="EOQ43" s="86"/>
      <c r="EOR43" s="86"/>
      <c r="EOS43" s="86"/>
      <c r="EOT43" s="86"/>
      <c r="EOU43" s="86"/>
      <c r="EOV43" s="86"/>
      <c r="EOW43" s="86"/>
      <c r="EOX43" s="86"/>
      <c r="EOY43" s="86"/>
      <c r="EOZ43" s="86"/>
      <c r="EPA43" s="86"/>
      <c r="EPB43" s="86"/>
      <c r="EPC43" s="86"/>
      <c r="EPD43" s="86"/>
      <c r="EPE43" s="86"/>
      <c r="EPF43" s="86"/>
      <c r="EPG43" s="86"/>
      <c r="EPH43" s="86"/>
      <c r="EPI43" s="86"/>
      <c r="EPJ43" s="86"/>
      <c r="EPK43" s="86"/>
      <c r="EPL43" s="86"/>
      <c r="EPM43" s="86"/>
      <c r="EPN43" s="86"/>
      <c r="EPO43" s="86"/>
      <c r="EPP43" s="86"/>
      <c r="EPQ43" s="86"/>
      <c r="EPR43" s="86"/>
      <c r="EPS43" s="86"/>
      <c r="EPT43" s="86"/>
      <c r="EPU43" s="86"/>
      <c r="EPV43" s="86"/>
      <c r="EPW43" s="86"/>
      <c r="EPX43" s="86"/>
      <c r="EPY43" s="86"/>
      <c r="EPZ43" s="86"/>
      <c r="EQA43" s="86"/>
      <c r="EQB43" s="86"/>
      <c r="EQC43" s="86"/>
      <c r="EQD43" s="86"/>
      <c r="EQE43" s="86"/>
      <c r="EQF43" s="86"/>
      <c r="EQG43" s="86"/>
      <c r="EQH43" s="86"/>
      <c r="EQI43" s="86"/>
      <c r="EQJ43" s="86"/>
      <c r="EQK43" s="86"/>
      <c r="EQL43" s="86"/>
      <c r="EQM43" s="86"/>
      <c r="EQN43" s="86"/>
      <c r="EQO43" s="86"/>
      <c r="EQP43" s="86"/>
      <c r="EQQ43" s="86"/>
      <c r="EQR43" s="86"/>
      <c r="EQS43" s="86"/>
      <c r="EQT43" s="86"/>
      <c r="EQU43" s="86"/>
      <c r="ERB43" s="86"/>
      <c r="ERC43" s="86"/>
      <c r="ERD43" s="86"/>
      <c r="ERE43" s="86"/>
      <c r="ERF43" s="86"/>
      <c r="ERG43" s="86"/>
      <c r="ERH43" s="86"/>
      <c r="ERI43" s="86"/>
      <c r="ERJ43" s="86"/>
      <c r="ERK43" s="86"/>
      <c r="ERL43" s="86"/>
      <c r="ERM43" s="86"/>
      <c r="ERN43" s="86"/>
      <c r="ERO43" s="86"/>
      <c r="ERP43" s="86"/>
      <c r="ERQ43" s="86"/>
      <c r="ERR43" s="86"/>
      <c r="ERS43" s="86"/>
      <c r="ERT43" s="86"/>
      <c r="ERU43" s="86"/>
      <c r="ERV43" s="86"/>
      <c r="ERW43" s="86"/>
      <c r="ERX43" s="86"/>
      <c r="ERY43" s="86"/>
      <c r="ERZ43" s="86"/>
      <c r="ESA43" s="86"/>
      <c r="ESB43" s="86"/>
      <c r="ESC43" s="86"/>
      <c r="ESD43" s="86"/>
      <c r="ESE43" s="86"/>
      <c r="ESF43" s="86"/>
      <c r="ESG43" s="86"/>
      <c r="ESH43" s="86"/>
      <c r="ESI43" s="86"/>
      <c r="ESJ43" s="86"/>
      <c r="ESK43" s="86"/>
      <c r="ESL43" s="86"/>
      <c r="ESM43" s="86"/>
      <c r="ESN43" s="86"/>
      <c r="ESO43" s="86"/>
      <c r="ESP43" s="86"/>
      <c r="ESQ43" s="86"/>
      <c r="ESR43" s="86"/>
      <c r="ESS43" s="86"/>
      <c r="EST43" s="86"/>
      <c r="ESU43" s="86"/>
      <c r="ESV43" s="86"/>
      <c r="ESW43" s="86"/>
      <c r="ESX43" s="86"/>
      <c r="ESY43" s="86"/>
      <c r="ESZ43" s="86"/>
      <c r="ETA43" s="86"/>
      <c r="ETB43" s="86"/>
      <c r="ETC43" s="86"/>
      <c r="ETD43" s="86"/>
      <c r="ETE43" s="86"/>
      <c r="ETF43" s="86"/>
      <c r="ETG43" s="86"/>
      <c r="ETH43" s="86"/>
      <c r="ETI43" s="86"/>
      <c r="ETJ43" s="86"/>
      <c r="ETK43" s="86"/>
      <c r="ETL43" s="86"/>
      <c r="ETM43" s="86"/>
      <c r="ETN43" s="86"/>
      <c r="ETO43" s="86"/>
      <c r="ETP43" s="86"/>
      <c r="ETQ43" s="86"/>
      <c r="ETR43" s="86"/>
      <c r="ETS43" s="86"/>
      <c r="ETT43" s="86"/>
      <c r="ETU43" s="86"/>
      <c r="ETV43" s="86"/>
      <c r="ETW43" s="86"/>
      <c r="ETX43" s="86"/>
      <c r="ETY43" s="86"/>
      <c r="ETZ43" s="86"/>
      <c r="EUA43" s="86"/>
      <c r="EUB43" s="86"/>
      <c r="EUC43" s="86"/>
      <c r="EUD43" s="86"/>
      <c r="EUE43" s="86"/>
      <c r="EUF43" s="86"/>
      <c r="EUG43" s="86"/>
      <c r="EUH43" s="86"/>
      <c r="EUI43" s="86"/>
      <c r="EUJ43" s="86"/>
      <c r="EUK43" s="86"/>
      <c r="EUL43" s="86"/>
      <c r="EUM43" s="86"/>
      <c r="EUN43" s="86"/>
      <c r="EUO43" s="86"/>
      <c r="EUP43" s="86"/>
      <c r="EUQ43" s="86"/>
      <c r="EUR43" s="86"/>
      <c r="EUS43" s="86"/>
      <c r="EUT43" s="86"/>
      <c r="EUU43" s="86"/>
      <c r="EUV43" s="86"/>
      <c r="EUW43" s="86"/>
      <c r="EUX43" s="86"/>
      <c r="EUY43" s="86"/>
      <c r="EUZ43" s="86"/>
      <c r="EVA43" s="86"/>
      <c r="EVB43" s="86"/>
      <c r="EVC43" s="86"/>
      <c r="EVD43" s="86"/>
      <c r="EVE43" s="86"/>
      <c r="EVF43" s="86"/>
      <c r="EVG43" s="86"/>
      <c r="EVH43" s="86"/>
      <c r="EVI43" s="86"/>
      <c r="EVJ43" s="86"/>
      <c r="EVK43" s="86"/>
      <c r="EVL43" s="86"/>
      <c r="EVM43" s="86"/>
      <c r="EVN43" s="86"/>
      <c r="EVO43" s="86"/>
      <c r="EVP43" s="86"/>
      <c r="EVQ43" s="86"/>
      <c r="EVR43" s="86"/>
      <c r="EVS43" s="86"/>
      <c r="EVT43" s="86"/>
      <c r="EVU43" s="86"/>
      <c r="EVV43" s="86"/>
      <c r="EVW43" s="86"/>
      <c r="EVX43" s="86"/>
      <c r="EVY43" s="86"/>
      <c r="EVZ43" s="86"/>
      <c r="EWA43" s="86"/>
      <c r="EWB43" s="86"/>
      <c r="EWC43" s="86"/>
      <c r="EWD43" s="86"/>
      <c r="EWE43" s="86"/>
      <c r="EWF43" s="86"/>
      <c r="EWG43" s="86"/>
      <c r="EWH43" s="86"/>
      <c r="EWI43" s="86"/>
      <c r="EWJ43" s="86"/>
      <c r="EWK43" s="86"/>
      <c r="EWL43" s="86"/>
      <c r="EWM43" s="86"/>
      <c r="EWN43" s="86"/>
      <c r="EWO43" s="86"/>
      <c r="EWP43" s="86"/>
      <c r="EWQ43" s="86"/>
      <c r="EWR43" s="86"/>
      <c r="EWS43" s="86"/>
      <c r="EWT43" s="86"/>
      <c r="EWU43" s="86"/>
      <c r="EWV43" s="86"/>
      <c r="EWW43" s="86"/>
      <c r="EWX43" s="86"/>
      <c r="EWY43" s="86"/>
      <c r="EWZ43" s="86"/>
      <c r="EXA43" s="86"/>
      <c r="EXB43" s="86"/>
      <c r="EXC43" s="86"/>
      <c r="EXD43" s="86"/>
      <c r="EXE43" s="86"/>
      <c r="EXF43" s="86"/>
      <c r="EXG43" s="86"/>
      <c r="EXH43" s="86"/>
      <c r="EXI43" s="86"/>
      <c r="EXJ43" s="86"/>
      <c r="EXK43" s="86"/>
      <c r="EXL43" s="86"/>
      <c r="EXM43" s="86"/>
      <c r="EXN43" s="86"/>
      <c r="EXO43" s="86"/>
      <c r="EXP43" s="86"/>
      <c r="EXQ43" s="86"/>
      <c r="EXR43" s="86"/>
      <c r="EXS43" s="86"/>
      <c r="EXT43" s="86"/>
      <c r="EXU43" s="86"/>
      <c r="EXV43" s="86"/>
      <c r="EXW43" s="86"/>
      <c r="EXX43" s="86"/>
      <c r="EXY43" s="86"/>
      <c r="EXZ43" s="86"/>
      <c r="EYA43" s="86"/>
      <c r="EYB43" s="86"/>
      <c r="EYC43" s="86"/>
      <c r="EYD43" s="86"/>
      <c r="EYE43" s="86"/>
      <c r="EYF43" s="86"/>
      <c r="EYG43" s="86"/>
      <c r="EYH43" s="86"/>
      <c r="EYI43" s="86"/>
      <c r="EYJ43" s="86"/>
      <c r="EYK43" s="86"/>
      <c r="EYL43" s="86"/>
      <c r="EYM43" s="86"/>
      <c r="EYN43" s="86"/>
      <c r="EYO43" s="86"/>
      <c r="EYP43" s="86"/>
      <c r="EYQ43" s="86"/>
      <c r="EYR43" s="86"/>
      <c r="EYS43" s="86"/>
      <c r="EYT43" s="86"/>
      <c r="EYU43" s="86"/>
      <c r="EYV43" s="86"/>
      <c r="EYW43" s="86"/>
      <c r="EYX43" s="86"/>
      <c r="EYY43" s="86"/>
      <c r="EYZ43" s="86"/>
      <c r="EZA43" s="86"/>
      <c r="EZB43" s="86"/>
      <c r="EZC43" s="86"/>
      <c r="EZD43" s="86"/>
      <c r="EZE43" s="86"/>
      <c r="EZF43" s="86"/>
      <c r="EZG43" s="86"/>
      <c r="EZH43" s="86"/>
      <c r="EZI43" s="86"/>
      <c r="EZJ43" s="86"/>
      <c r="EZK43" s="86"/>
      <c r="EZL43" s="86"/>
      <c r="EZM43" s="86"/>
      <c r="EZN43" s="86"/>
      <c r="EZO43" s="86"/>
      <c r="EZP43" s="86"/>
      <c r="EZQ43" s="86"/>
      <c r="EZR43" s="86"/>
      <c r="EZS43" s="86"/>
      <c r="EZT43" s="86"/>
      <c r="EZU43" s="86"/>
      <c r="EZV43" s="86"/>
      <c r="EZW43" s="86"/>
      <c r="EZX43" s="86"/>
      <c r="EZY43" s="86"/>
      <c r="EZZ43" s="86"/>
      <c r="FAA43" s="86"/>
      <c r="FAB43" s="86"/>
      <c r="FAC43" s="86"/>
      <c r="FAD43" s="86"/>
      <c r="FAE43" s="86"/>
      <c r="FAF43" s="86"/>
      <c r="FAG43" s="86"/>
      <c r="FAH43" s="86"/>
      <c r="FAI43" s="86"/>
      <c r="FAJ43" s="86"/>
      <c r="FAK43" s="86"/>
      <c r="FAL43" s="86"/>
      <c r="FAM43" s="86"/>
      <c r="FAN43" s="86"/>
      <c r="FAO43" s="86"/>
      <c r="FAP43" s="86"/>
      <c r="FAQ43" s="86"/>
      <c r="FAX43" s="86"/>
      <c r="FAY43" s="86"/>
      <c r="FAZ43" s="86"/>
      <c r="FBA43" s="86"/>
      <c r="FBB43" s="86"/>
      <c r="FBC43" s="86"/>
      <c r="FBD43" s="86"/>
      <c r="FBE43" s="86"/>
      <c r="FBF43" s="86"/>
      <c r="FBG43" s="86"/>
      <c r="FBH43" s="86"/>
      <c r="FBI43" s="86"/>
      <c r="FBJ43" s="86"/>
      <c r="FBK43" s="86"/>
      <c r="FBL43" s="86"/>
      <c r="FBM43" s="86"/>
      <c r="FBN43" s="86"/>
      <c r="FBO43" s="86"/>
      <c r="FBP43" s="86"/>
      <c r="FBQ43" s="86"/>
      <c r="FBR43" s="86"/>
      <c r="FBS43" s="86"/>
      <c r="FBT43" s="86"/>
      <c r="FBU43" s="86"/>
      <c r="FBV43" s="86"/>
      <c r="FBW43" s="86"/>
      <c r="FBX43" s="86"/>
      <c r="FBY43" s="86"/>
      <c r="FBZ43" s="86"/>
      <c r="FCA43" s="86"/>
      <c r="FCB43" s="86"/>
      <c r="FCC43" s="86"/>
      <c r="FCD43" s="86"/>
      <c r="FCE43" s="86"/>
      <c r="FCF43" s="86"/>
      <c r="FCG43" s="86"/>
      <c r="FCH43" s="86"/>
      <c r="FCI43" s="86"/>
      <c r="FCJ43" s="86"/>
      <c r="FCK43" s="86"/>
      <c r="FCL43" s="86"/>
      <c r="FCM43" s="86"/>
      <c r="FCN43" s="86"/>
      <c r="FCO43" s="86"/>
      <c r="FCP43" s="86"/>
      <c r="FCQ43" s="86"/>
      <c r="FCR43" s="86"/>
      <c r="FCS43" s="86"/>
      <c r="FCT43" s="86"/>
      <c r="FCU43" s="86"/>
      <c r="FCV43" s="86"/>
      <c r="FCW43" s="86"/>
      <c r="FCX43" s="86"/>
      <c r="FCY43" s="86"/>
      <c r="FCZ43" s="86"/>
      <c r="FDA43" s="86"/>
      <c r="FDB43" s="86"/>
      <c r="FDC43" s="86"/>
      <c r="FDD43" s="86"/>
      <c r="FDE43" s="86"/>
      <c r="FDF43" s="86"/>
      <c r="FDG43" s="86"/>
      <c r="FDH43" s="86"/>
      <c r="FDI43" s="86"/>
      <c r="FDJ43" s="86"/>
      <c r="FDK43" s="86"/>
      <c r="FDL43" s="86"/>
      <c r="FDM43" s="86"/>
      <c r="FDN43" s="86"/>
      <c r="FDO43" s="86"/>
      <c r="FDP43" s="86"/>
      <c r="FDQ43" s="86"/>
      <c r="FDR43" s="86"/>
      <c r="FDS43" s="86"/>
      <c r="FDT43" s="86"/>
      <c r="FDU43" s="86"/>
      <c r="FDV43" s="86"/>
      <c r="FDW43" s="86"/>
      <c r="FDX43" s="86"/>
      <c r="FDY43" s="86"/>
      <c r="FDZ43" s="86"/>
      <c r="FEA43" s="86"/>
      <c r="FEB43" s="86"/>
      <c r="FEC43" s="86"/>
      <c r="FED43" s="86"/>
      <c r="FEE43" s="86"/>
      <c r="FEF43" s="86"/>
      <c r="FEG43" s="86"/>
      <c r="FEH43" s="86"/>
      <c r="FEI43" s="86"/>
      <c r="FEJ43" s="86"/>
      <c r="FEK43" s="86"/>
      <c r="FEL43" s="86"/>
      <c r="FEM43" s="86"/>
      <c r="FEN43" s="86"/>
      <c r="FEO43" s="86"/>
      <c r="FEP43" s="86"/>
      <c r="FEQ43" s="86"/>
      <c r="FER43" s="86"/>
      <c r="FES43" s="86"/>
      <c r="FET43" s="86"/>
      <c r="FEU43" s="86"/>
      <c r="FEV43" s="86"/>
      <c r="FEW43" s="86"/>
      <c r="FEX43" s="86"/>
      <c r="FEY43" s="86"/>
      <c r="FEZ43" s="86"/>
      <c r="FFA43" s="86"/>
      <c r="FFB43" s="86"/>
      <c r="FFC43" s="86"/>
      <c r="FFD43" s="86"/>
      <c r="FFE43" s="86"/>
      <c r="FFF43" s="86"/>
      <c r="FFG43" s="86"/>
      <c r="FFH43" s="86"/>
      <c r="FFI43" s="86"/>
      <c r="FFJ43" s="86"/>
      <c r="FFK43" s="86"/>
      <c r="FFL43" s="86"/>
      <c r="FFM43" s="86"/>
      <c r="FFN43" s="86"/>
      <c r="FFO43" s="86"/>
      <c r="FFP43" s="86"/>
      <c r="FFQ43" s="86"/>
      <c r="FFR43" s="86"/>
      <c r="FFS43" s="86"/>
      <c r="FFT43" s="86"/>
      <c r="FFU43" s="86"/>
      <c r="FFV43" s="86"/>
      <c r="FFW43" s="86"/>
      <c r="FFX43" s="86"/>
      <c r="FFY43" s="86"/>
      <c r="FFZ43" s="86"/>
      <c r="FGA43" s="86"/>
      <c r="FGB43" s="86"/>
      <c r="FGC43" s="86"/>
      <c r="FGD43" s="86"/>
      <c r="FGE43" s="86"/>
      <c r="FGF43" s="86"/>
      <c r="FGG43" s="86"/>
      <c r="FGH43" s="86"/>
      <c r="FGI43" s="86"/>
      <c r="FGJ43" s="86"/>
      <c r="FGK43" s="86"/>
      <c r="FGL43" s="86"/>
      <c r="FGM43" s="86"/>
      <c r="FGN43" s="86"/>
      <c r="FGO43" s="86"/>
      <c r="FGP43" s="86"/>
      <c r="FGQ43" s="86"/>
      <c r="FGR43" s="86"/>
      <c r="FGS43" s="86"/>
      <c r="FGT43" s="86"/>
      <c r="FGU43" s="86"/>
      <c r="FGV43" s="86"/>
      <c r="FGW43" s="86"/>
      <c r="FGX43" s="86"/>
      <c r="FGY43" s="86"/>
      <c r="FGZ43" s="86"/>
      <c r="FHA43" s="86"/>
      <c r="FHB43" s="86"/>
      <c r="FHC43" s="86"/>
      <c r="FHD43" s="86"/>
      <c r="FHE43" s="86"/>
      <c r="FHF43" s="86"/>
      <c r="FHG43" s="86"/>
      <c r="FHH43" s="86"/>
      <c r="FHI43" s="86"/>
      <c r="FHJ43" s="86"/>
      <c r="FHK43" s="86"/>
      <c r="FHL43" s="86"/>
      <c r="FHM43" s="86"/>
      <c r="FHN43" s="86"/>
      <c r="FHO43" s="86"/>
      <c r="FHP43" s="86"/>
      <c r="FHQ43" s="86"/>
      <c r="FHR43" s="86"/>
      <c r="FHS43" s="86"/>
      <c r="FHT43" s="86"/>
      <c r="FHU43" s="86"/>
      <c r="FHV43" s="86"/>
      <c r="FHW43" s="86"/>
      <c r="FHX43" s="86"/>
      <c r="FHY43" s="86"/>
      <c r="FHZ43" s="86"/>
      <c r="FIA43" s="86"/>
      <c r="FIB43" s="86"/>
      <c r="FIC43" s="86"/>
      <c r="FID43" s="86"/>
      <c r="FIE43" s="86"/>
      <c r="FIF43" s="86"/>
      <c r="FIG43" s="86"/>
      <c r="FIH43" s="86"/>
      <c r="FII43" s="86"/>
      <c r="FIJ43" s="86"/>
      <c r="FIK43" s="86"/>
      <c r="FIL43" s="86"/>
      <c r="FIM43" s="86"/>
      <c r="FIN43" s="86"/>
      <c r="FIO43" s="86"/>
      <c r="FIP43" s="86"/>
      <c r="FIQ43" s="86"/>
      <c r="FIR43" s="86"/>
      <c r="FIS43" s="86"/>
      <c r="FIT43" s="86"/>
      <c r="FIU43" s="86"/>
      <c r="FIV43" s="86"/>
      <c r="FIW43" s="86"/>
      <c r="FIX43" s="86"/>
      <c r="FIY43" s="86"/>
      <c r="FIZ43" s="86"/>
      <c r="FJA43" s="86"/>
      <c r="FJB43" s="86"/>
      <c r="FJC43" s="86"/>
      <c r="FJD43" s="86"/>
      <c r="FJE43" s="86"/>
      <c r="FJF43" s="86"/>
      <c r="FJG43" s="86"/>
      <c r="FJH43" s="86"/>
      <c r="FJI43" s="86"/>
      <c r="FJJ43" s="86"/>
      <c r="FJK43" s="86"/>
      <c r="FJL43" s="86"/>
      <c r="FJM43" s="86"/>
      <c r="FJN43" s="86"/>
      <c r="FJO43" s="86"/>
      <c r="FJP43" s="86"/>
      <c r="FJQ43" s="86"/>
      <c r="FJR43" s="86"/>
      <c r="FJS43" s="86"/>
      <c r="FJT43" s="86"/>
      <c r="FJU43" s="86"/>
      <c r="FJV43" s="86"/>
      <c r="FJW43" s="86"/>
      <c r="FJX43" s="86"/>
      <c r="FJY43" s="86"/>
      <c r="FJZ43" s="86"/>
      <c r="FKA43" s="86"/>
      <c r="FKB43" s="86"/>
      <c r="FKC43" s="86"/>
      <c r="FKD43" s="86"/>
      <c r="FKE43" s="86"/>
      <c r="FKF43" s="86"/>
      <c r="FKG43" s="86"/>
      <c r="FKH43" s="86"/>
      <c r="FKI43" s="86"/>
      <c r="FKJ43" s="86"/>
      <c r="FKK43" s="86"/>
      <c r="FKL43" s="86"/>
      <c r="FKM43" s="86"/>
      <c r="FKT43" s="86"/>
      <c r="FKU43" s="86"/>
      <c r="FKV43" s="86"/>
      <c r="FKW43" s="86"/>
      <c r="FKX43" s="86"/>
      <c r="FKY43" s="86"/>
      <c r="FKZ43" s="86"/>
      <c r="FLA43" s="86"/>
      <c r="FLB43" s="86"/>
      <c r="FLC43" s="86"/>
      <c r="FLD43" s="86"/>
      <c r="FLE43" s="86"/>
      <c r="FLF43" s="86"/>
      <c r="FLG43" s="86"/>
      <c r="FLH43" s="86"/>
      <c r="FLI43" s="86"/>
      <c r="FLJ43" s="86"/>
      <c r="FLK43" s="86"/>
      <c r="FLL43" s="86"/>
      <c r="FLM43" s="86"/>
      <c r="FLN43" s="86"/>
      <c r="FLO43" s="86"/>
      <c r="FLP43" s="86"/>
      <c r="FLQ43" s="86"/>
      <c r="FLR43" s="86"/>
      <c r="FLS43" s="86"/>
      <c r="FLT43" s="86"/>
      <c r="FLU43" s="86"/>
      <c r="FLV43" s="86"/>
      <c r="FLW43" s="86"/>
      <c r="FLX43" s="86"/>
      <c r="FLY43" s="86"/>
      <c r="FLZ43" s="86"/>
      <c r="FMA43" s="86"/>
      <c r="FMB43" s="86"/>
      <c r="FMC43" s="86"/>
      <c r="FMD43" s="86"/>
      <c r="FME43" s="86"/>
      <c r="FMF43" s="86"/>
      <c r="FMG43" s="86"/>
      <c r="FMH43" s="86"/>
      <c r="FMI43" s="86"/>
      <c r="FMJ43" s="86"/>
      <c r="FMK43" s="86"/>
      <c r="FML43" s="86"/>
      <c r="FMM43" s="86"/>
      <c r="FMN43" s="86"/>
      <c r="FMO43" s="86"/>
      <c r="FMP43" s="86"/>
      <c r="FMQ43" s="86"/>
      <c r="FMR43" s="86"/>
      <c r="FMS43" s="86"/>
      <c r="FMT43" s="86"/>
      <c r="FMU43" s="86"/>
      <c r="FMV43" s="86"/>
      <c r="FMW43" s="86"/>
      <c r="FMX43" s="86"/>
      <c r="FMY43" s="86"/>
      <c r="FMZ43" s="86"/>
      <c r="FNA43" s="86"/>
      <c r="FNB43" s="86"/>
      <c r="FNC43" s="86"/>
      <c r="FND43" s="86"/>
      <c r="FNE43" s="86"/>
      <c r="FNF43" s="86"/>
      <c r="FNG43" s="86"/>
      <c r="FNH43" s="86"/>
      <c r="FNI43" s="86"/>
      <c r="FNJ43" s="86"/>
      <c r="FNK43" s="86"/>
      <c r="FNL43" s="86"/>
      <c r="FNM43" s="86"/>
      <c r="FNN43" s="86"/>
      <c r="FNO43" s="86"/>
      <c r="FNP43" s="86"/>
      <c r="FNQ43" s="86"/>
      <c r="FNR43" s="86"/>
      <c r="FNS43" s="86"/>
      <c r="FNT43" s="86"/>
      <c r="FNU43" s="86"/>
      <c r="FNV43" s="86"/>
      <c r="FNW43" s="86"/>
      <c r="FNX43" s="86"/>
      <c r="FNY43" s="86"/>
      <c r="FNZ43" s="86"/>
      <c r="FOA43" s="86"/>
      <c r="FOB43" s="86"/>
      <c r="FOC43" s="86"/>
      <c r="FOD43" s="86"/>
      <c r="FOE43" s="86"/>
      <c r="FOF43" s="86"/>
      <c r="FOG43" s="86"/>
      <c r="FOH43" s="86"/>
      <c r="FOI43" s="86"/>
      <c r="FOJ43" s="86"/>
      <c r="FOK43" s="86"/>
      <c r="FOL43" s="86"/>
      <c r="FOM43" s="86"/>
      <c r="FON43" s="86"/>
      <c r="FOO43" s="86"/>
      <c r="FOP43" s="86"/>
      <c r="FOQ43" s="86"/>
      <c r="FOR43" s="86"/>
      <c r="FOS43" s="86"/>
      <c r="FOT43" s="86"/>
      <c r="FOU43" s="86"/>
      <c r="FOV43" s="86"/>
      <c r="FOW43" s="86"/>
      <c r="FOX43" s="86"/>
      <c r="FOY43" s="86"/>
      <c r="FOZ43" s="86"/>
      <c r="FPA43" s="86"/>
      <c r="FPB43" s="86"/>
      <c r="FPC43" s="86"/>
      <c r="FPD43" s="86"/>
      <c r="FPE43" s="86"/>
      <c r="FPF43" s="86"/>
      <c r="FPG43" s="86"/>
      <c r="FPH43" s="86"/>
      <c r="FPI43" s="86"/>
      <c r="FPJ43" s="86"/>
      <c r="FPK43" s="86"/>
      <c r="FPL43" s="86"/>
      <c r="FPM43" s="86"/>
      <c r="FPN43" s="86"/>
      <c r="FPO43" s="86"/>
      <c r="FPP43" s="86"/>
      <c r="FPQ43" s="86"/>
      <c r="FPR43" s="86"/>
      <c r="FPS43" s="86"/>
      <c r="FPT43" s="86"/>
      <c r="FPU43" s="86"/>
      <c r="FPV43" s="86"/>
      <c r="FPW43" s="86"/>
      <c r="FPX43" s="86"/>
      <c r="FPY43" s="86"/>
      <c r="FPZ43" s="86"/>
      <c r="FQA43" s="86"/>
      <c r="FQB43" s="86"/>
      <c r="FQC43" s="86"/>
      <c r="FQD43" s="86"/>
      <c r="FQE43" s="86"/>
      <c r="FQF43" s="86"/>
      <c r="FQG43" s="86"/>
      <c r="FQH43" s="86"/>
      <c r="FQI43" s="86"/>
      <c r="FQJ43" s="86"/>
      <c r="FQK43" s="86"/>
      <c r="FQL43" s="86"/>
      <c r="FQM43" s="86"/>
      <c r="FQN43" s="86"/>
      <c r="FQO43" s="86"/>
      <c r="FQP43" s="86"/>
      <c r="FQQ43" s="86"/>
      <c r="FQR43" s="86"/>
      <c r="FQS43" s="86"/>
      <c r="FQT43" s="86"/>
      <c r="FQU43" s="86"/>
      <c r="FQV43" s="86"/>
      <c r="FQW43" s="86"/>
      <c r="FQX43" s="86"/>
      <c r="FQY43" s="86"/>
      <c r="FQZ43" s="86"/>
      <c r="FRA43" s="86"/>
      <c r="FRB43" s="86"/>
      <c r="FRC43" s="86"/>
      <c r="FRD43" s="86"/>
      <c r="FRE43" s="86"/>
      <c r="FRF43" s="86"/>
      <c r="FRG43" s="86"/>
      <c r="FRH43" s="86"/>
      <c r="FRI43" s="86"/>
      <c r="FRJ43" s="86"/>
      <c r="FRK43" s="86"/>
      <c r="FRL43" s="86"/>
      <c r="FRM43" s="86"/>
      <c r="FRN43" s="86"/>
      <c r="FRO43" s="86"/>
      <c r="FRP43" s="86"/>
      <c r="FRQ43" s="86"/>
      <c r="FRR43" s="86"/>
      <c r="FRS43" s="86"/>
      <c r="FRT43" s="86"/>
      <c r="FRU43" s="86"/>
      <c r="FRV43" s="86"/>
      <c r="FRW43" s="86"/>
      <c r="FRX43" s="86"/>
      <c r="FRY43" s="86"/>
      <c r="FRZ43" s="86"/>
      <c r="FSA43" s="86"/>
      <c r="FSB43" s="86"/>
      <c r="FSC43" s="86"/>
      <c r="FSD43" s="86"/>
      <c r="FSE43" s="86"/>
      <c r="FSF43" s="86"/>
      <c r="FSG43" s="86"/>
      <c r="FSH43" s="86"/>
      <c r="FSI43" s="86"/>
      <c r="FSJ43" s="86"/>
      <c r="FSK43" s="86"/>
      <c r="FSL43" s="86"/>
      <c r="FSM43" s="86"/>
      <c r="FSN43" s="86"/>
      <c r="FSO43" s="86"/>
      <c r="FSP43" s="86"/>
      <c r="FSQ43" s="86"/>
      <c r="FSR43" s="86"/>
      <c r="FSS43" s="86"/>
      <c r="FST43" s="86"/>
      <c r="FSU43" s="86"/>
      <c r="FSV43" s="86"/>
      <c r="FSW43" s="86"/>
      <c r="FSX43" s="86"/>
      <c r="FSY43" s="86"/>
      <c r="FSZ43" s="86"/>
      <c r="FTA43" s="86"/>
      <c r="FTB43" s="86"/>
      <c r="FTC43" s="86"/>
      <c r="FTD43" s="86"/>
      <c r="FTE43" s="86"/>
      <c r="FTF43" s="86"/>
      <c r="FTG43" s="86"/>
      <c r="FTH43" s="86"/>
      <c r="FTI43" s="86"/>
      <c r="FTJ43" s="86"/>
      <c r="FTK43" s="86"/>
      <c r="FTL43" s="86"/>
      <c r="FTM43" s="86"/>
      <c r="FTN43" s="86"/>
      <c r="FTO43" s="86"/>
      <c r="FTP43" s="86"/>
      <c r="FTQ43" s="86"/>
      <c r="FTR43" s="86"/>
      <c r="FTS43" s="86"/>
      <c r="FTT43" s="86"/>
      <c r="FTU43" s="86"/>
      <c r="FTV43" s="86"/>
      <c r="FTW43" s="86"/>
      <c r="FTX43" s="86"/>
      <c r="FTY43" s="86"/>
      <c r="FTZ43" s="86"/>
      <c r="FUA43" s="86"/>
      <c r="FUB43" s="86"/>
      <c r="FUC43" s="86"/>
      <c r="FUD43" s="86"/>
      <c r="FUE43" s="86"/>
      <c r="FUF43" s="86"/>
      <c r="FUG43" s="86"/>
      <c r="FUH43" s="86"/>
      <c r="FUI43" s="86"/>
      <c r="FUP43" s="86"/>
      <c r="FUQ43" s="86"/>
      <c r="FUR43" s="86"/>
      <c r="FUS43" s="86"/>
      <c r="FUT43" s="86"/>
      <c r="FUU43" s="86"/>
      <c r="FUV43" s="86"/>
      <c r="FUW43" s="86"/>
      <c r="FUX43" s="86"/>
      <c r="FUY43" s="86"/>
      <c r="FUZ43" s="86"/>
      <c r="FVA43" s="86"/>
      <c r="FVB43" s="86"/>
      <c r="FVC43" s="86"/>
      <c r="FVD43" s="86"/>
      <c r="FVE43" s="86"/>
      <c r="FVF43" s="86"/>
      <c r="FVG43" s="86"/>
      <c r="FVH43" s="86"/>
      <c r="FVI43" s="86"/>
      <c r="FVJ43" s="86"/>
      <c r="FVK43" s="86"/>
      <c r="FVL43" s="86"/>
      <c r="FVM43" s="86"/>
      <c r="FVN43" s="86"/>
      <c r="FVO43" s="86"/>
      <c r="FVP43" s="86"/>
      <c r="FVQ43" s="86"/>
      <c r="FVR43" s="86"/>
      <c r="FVS43" s="86"/>
      <c r="FVT43" s="86"/>
      <c r="FVU43" s="86"/>
      <c r="FVV43" s="86"/>
      <c r="FVW43" s="86"/>
      <c r="FVX43" s="86"/>
      <c r="FVY43" s="86"/>
      <c r="FVZ43" s="86"/>
      <c r="FWA43" s="86"/>
      <c r="FWB43" s="86"/>
      <c r="FWC43" s="86"/>
      <c r="FWD43" s="86"/>
      <c r="FWE43" s="86"/>
      <c r="FWF43" s="86"/>
      <c r="FWG43" s="86"/>
      <c r="FWH43" s="86"/>
      <c r="FWI43" s="86"/>
      <c r="FWJ43" s="86"/>
      <c r="FWK43" s="86"/>
      <c r="FWL43" s="86"/>
      <c r="FWM43" s="86"/>
      <c r="FWN43" s="86"/>
      <c r="FWO43" s="86"/>
      <c r="FWP43" s="86"/>
      <c r="FWQ43" s="86"/>
      <c r="FWR43" s="86"/>
      <c r="FWS43" s="86"/>
      <c r="FWT43" s="86"/>
      <c r="FWU43" s="86"/>
      <c r="FWV43" s="86"/>
      <c r="FWW43" s="86"/>
      <c r="FWX43" s="86"/>
      <c r="FWY43" s="86"/>
      <c r="FWZ43" s="86"/>
      <c r="FXA43" s="86"/>
      <c r="FXB43" s="86"/>
      <c r="FXC43" s="86"/>
      <c r="FXD43" s="86"/>
      <c r="FXE43" s="86"/>
      <c r="FXF43" s="86"/>
      <c r="FXG43" s="86"/>
      <c r="FXH43" s="86"/>
      <c r="FXI43" s="86"/>
      <c r="FXJ43" s="86"/>
      <c r="FXK43" s="86"/>
      <c r="FXL43" s="86"/>
      <c r="FXM43" s="86"/>
      <c r="FXN43" s="86"/>
      <c r="FXO43" s="86"/>
      <c r="FXP43" s="86"/>
      <c r="FXQ43" s="86"/>
      <c r="FXR43" s="86"/>
      <c r="FXS43" s="86"/>
      <c r="FXT43" s="86"/>
      <c r="FXU43" s="86"/>
      <c r="FXV43" s="86"/>
      <c r="FXW43" s="86"/>
      <c r="FXX43" s="86"/>
      <c r="FXY43" s="86"/>
      <c r="FXZ43" s="86"/>
      <c r="FYA43" s="86"/>
      <c r="FYB43" s="86"/>
      <c r="FYC43" s="86"/>
      <c r="FYD43" s="86"/>
      <c r="FYE43" s="86"/>
      <c r="FYF43" s="86"/>
      <c r="FYG43" s="86"/>
      <c r="FYH43" s="86"/>
      <c r="FYI43" s="86"/>
      <c r="FYJ43" s="86"/>
      <c r="FYK43" s="86"/>
      <c r="FYL43" s="86"/>
      <c r="FYM43" s="86"/>
      <c r="FYN43" s="86"/>
      <c r="FYO43" s="86"/>
      <c r="FYP43" s="86"/>
      <c r="FYQ43" s="86"/>
      <c r="FYR43" s="86"/>
      <c r="FYS43" s="86"/>
      <c r="FYT43" s="86"/>
      <c r="FYU43" s="86"/>
      <c r="FYV43" s="86"/>
      <c r="FYW43" s="86"/>
      <c r="FYX43" s="86"/>
      <c r="FYY43" s="86"/>
      <c r="FYZ43" s="86"/>
      <c r="FZA43" s="86"/>
      <c r="FZB43" s="86"/>
      <c r="FZC43" s="86"/>
      <c r="FZD43" s="86"/>
      <c r="FZE43" s="86"/>
      <c r="FZF43" s="86"/>
      <c r="FZG43" s="86"/>
      <c r="FZH43" s="86"/>
      <c r="FZI43" s="86"/>
      <c r="FZJ43" s="86"/>
      <c r="FZK43" s="86"/>
      <c r="FZL43" s="86"/>
      <c r="FZM43" s="86"/>
      <c r="FZN43" s="86"/>
      <c r="FZO43" s="86"/>
      <c r="FZP43" s="86"/>
      <c r="FZQ43" s="86"/>
      <c r="FZR43" s="86"/>
      <c r="FZS43" s="86"/>
      <c r="FZT43" s="86"/>
      <c r="FZU43" s="86"/>
      <c r="FZV43" s="86"/>
      <c r="FZW43" s="86"/>
      <c r="FZX43" s="86"/>
      <c r="FZY43" s="86"/>
      <c r="FZZ43" s="86"/>
      <c r="GAA43" s="86"/>
      <c r="GAB43" s="86"/>
      <c r="GAC43" s="86"/>
      <c r="GAD43" s="86"/>
      <c r="GAE43" s="86"/>
      <c r="GAF43" s="86"/>
      <c r="GAG43" s="86"/>
      <c r="GAH43" s="86"/>
      <c r="GAI43" s="86"/>
      <c r="GAJ43" s="86"/>
      <c r="GAK43" s="86"/>
      <c r="GAL43" s="86"/>
      <c r="GAM43" s="86"/>
      <c r="GAN43" s="86"/>
      <c r="GAO43" s="86"/>
      <c r="GAP43" s="86"/>
      <c r="GAQ43" s="86"/>
      <c r="GAR43" s="86"/>
      <c r="GAS43" s="86"/>
      <c r="GAT43" s="86"/>
      <c r="GAU43" s="86"/>
      <c r="GAV43" s="86"/>
      <c r="GAW43" s="86"/>
      <c r="GAX43" s="86"/>
      <c r="GAY43" s="86"/>
      <c r="GAZ43" s="86"/>
      <c r="GBA43" s="86"/>
      <c r="GBB43" s="86"/>
      <c r="GBC43" s="86"/>
      <c r="GBD43" s="86"/>
      <c r="GBE43" s="86"/>
      <c r="GBF43" s="86"/>
      <c r="GBG43" s="86"/>
      <c r="GBH43" s="86"/>
      <c r="GBI43" s="86"/>
      <c r="GBJ43" s="86"/>
      <c r="GBK43" s="86"/>
      <c r="GBL43" s="86"/>
      <c r="GBM43" s="86"/>
      <c r="GBN43" s="86"/>
      <c r="GBO43" s="86"/>
      <c r="GBP43" s="86"/>
      <c r="GBQ43" s="86"/>
      <c r="GBR43" s="86"/>
      <c r="GBS43" s="86"/>
      <c r="GBT43" s="86"/>
      <c r="GBU43" s="86"/>
      <c r="GBV43" s="86"/>
      <c r="GBW43" s="86"/>
      <c r="GBX43" s="86"/>
      <c r="GBY43" s="86"/>
      <c r="GBZ43" s="86"/>
      <c r="GCA43" s="86"/>
      <c r="GCB43" s="86"/>
      <c r="GCC43" s="86"/>
      <c r="GCD43" s="86"/>
      <c r="GCE43" s="86"/>
      <c r="GCF43" s="86"/>
      <c r="GCG43" s="86"/>
      <c r="GCH43" s="86"/>
      <c r="GCI43" s="86"/>
      <c r="GCJ43" s="86"/>
      <c r="GCK43" s="86"/>
      <c r="GCL43" s="86"/>
      <c r="GCM43" s="86"/>
      <c r="GCN43" s="86"/>
      <c r="GCO43" s="86"/>
      <c r="GCP43" s="86"/>
      <c r="GCQ43" s="86"/>
      <c r="GCR43" s="86"/>
      <c r="GCS43" s="86"/>
      <c r="GCT43" s="86"/>
      <c r="GCU43" s="86"/>
      <c r="GCV43" s="86"/>
      <c r="GCW43" s="86"/>
      <c r="GCX43" s="86"/>
      <c r="GCY43" s="86"/>
      <c r="GCZ43" s="86"/>
      <c r="GDA43" s="86"/>
      <c r="GDB43" s="86"/>
      <c r="GDC43" s="86"/>
      <c r="GDD43" s="86"/>
      <c r="GDE43" s="86"/>
      <c r="GDF43" s="86"/>
      <c r="GDG43" s="86"/>
      <c r="GDH43" s="86"/>
      <c r="GDI43" s="86"/>
      <c r="GDJ43" s="86"/>
      <c r="GDK43" s="86"/>
      <c r="GDL43" s="86"/>
      <c r="GDM43" s="86"/>
      <c r="GDN43" s="86"/>
      <c r="GDO43" s="86"/>
      <c r="GDP43" s="86"/>
      <c r="GDQ43" s="86"/>
      <c r="GDR43" s="86"/>
      <c r="GDS43" s="86"/>
      <c r="GDT43" s="86"/>
      <c r="GDU43" s="86"/>
      <c r="GDV43" s="86"/>
      <c r="GDW43" s="86"/>
      <c r="GDX43" s="86"/>
      <c r="GDY43" s="86"/>
      <c r="GDZ43" s="86"/>
      <c r="GEA43" s="86"/>
      <c r="GEB43" s="86"/>
      <c r="GEC43" s="86"/>
      <c r="GED43" s="86"/>
      <c r="GEE43" s="86"/>
      <c r="GEL43" s="86"/>
      <c r="GEM43" s="86"/>
      <c r="GEN43" s="86"/>
      <c r="GEO43" s="86"/>
      <c r="GEP43" s="86"/>
      <c r="GEQ43" s="86"/>
      <c r="GER43" s="86"/>
      <c r="GES43" s="86"/>
      <c r="GET43" s="86"/>
      <c r="GEU43" s="86"/>
      <c r="GEV43" s="86"/>
      <c r="GEW43" s="86"/>
      <c r="GEX43" s="86"/>
      <c r="GEY43" s="86"/>
      <c r="GEZ43" s="86"/>
      <c r="GFA43" s="86"/>
      <c r="GFB43" s="86"/>
      <c r="GFC43" s="86"/>
      <c r="GFD43" s="86"/>
      <c r="GFE43" s="86"/>
      <c r="GFF43" s="86"/>
      <c r="GFG43" s="86"/>
      <c r="GFH43" s="86"/>
      <c r="GFI43" s="86"/>
      <c r="GFJ43" s="86"/>
      <c r="GFK43" s="86"/>
      <c r="GFL43" s="86"/>
      <c r="GFM43" s="86"/>
      <c r="GFN43" s="86"/>
      <c r="GFO43" s="86"/>
      <c r="GFP43" s="86"/>
      <c r="GFQ43" s="86"/>
      <c r="GFR43" s="86"/>
      <c r="GFS43" s="86"/>
      <c r="GFT43" s="86"/>
      <c r="GFU43" s="86"/>
      <c r="GFV43" s="86"/>
      <c r="GFW43" s="86"/>
      <c r="GFX43" s="86"/>
      <c r="GFY43" s="86"/>
      <c r="GFZ43" s="86"/>
      <c r="GGA43" s="86"/>
      <c r="GGB43" s="86"/>
      <c r="GGC43" s="86"/>
      <c r="GGD43" s="86"/>
      <c r="GGE43" s="86"/>
      <c r="GGF43" s="86"/>
      <c r="GGG43" s="86"/>
      <c r="GGH43" s="86"/>
      <c r="GGI43" s="86"/>
      <c r="GGJ43" s="86"/>
      <c r="GGK43" s="86"/>
      <c r="GGL43" s="86"/>
      <c r="GGM43" s="86"/>
      <c r="GGN43" s="86"/>
      <c r="GGO43" s="86"/>
      <c r="GGP43" s="86"/>
      <c r="GGQ43" s="86"/>
      <c r="GGR43" s="86"/>
      <c r="GGS43" s="86"/>
      <c r="GGT43" s="86"/>
      <c r="GGU43" s="86"/>
      <c r="GGV43" s="86"/>
      <c r="GGW43" s="86"/>
      <c r="GGX43" s="86"/>
      <c r="GGY43" s="86"/>
      <c r="GGZ43" s="86"/>
      <c r="GHA43" s="86"/>
      <c r="GHB43" s="86"/>
      <c r="GHC43" s="86"/>
      <c r="GHD43" s="86"/>
      <c r="GHE43" s="86"/>
      <c r="GHF43" s="86"/>
      <c r="GHG43" s="86"/>
      <c r="GHH43" s="86"/>
      <c r="GHI43" s="86"/>
      <c r="GHJ43" s="86"/>
      <c r="GHK43" s="86"/>
      <c r="GHL43" s="86"/>
      <c r="GHM43" s="86"/>
      <c r="GHN43" s="86"/>
      <c r="GHO43" s="86"/>
      <c r="GHP43" s="86"/>
      <c r="GHQ43" s="86"/>
      <c r="GHR43" s="86"/>
      <c r="GHS43" s="86"/>
      <c r="GHT43" s="86"/>
      <c r="GHU43" s="86"/>
      <c r="GHV43" s="86"/>
      <c r="GHW43" s="86"/>
      <c r="GHX43" s="86"/>
      <c r="GHY43" s="86"/>
      <c r="GHZ43" s="86"/>
      <c r="GIA43" s="86"/>
      <c r="GIB43" s="86"/>
      <c r="GIC43" s="86"/>
      <c r="GID43" s="86"/>
      <c r="GIE43" s="86"/>
      <c r="GIF43" s="86"/>
      <c r="GIG43" s="86"/>
      <c r="GIH43" s="86"/>
      <c r="GII43" s="86"/>
      <c r="GIJ43" s="86"/>
      <c r="GIK43" s="86"/>
      <c r="GIL43" s="86"/>
      <c r="GIM43" s="86"/>
      <c r="GIN43" s="86"/>
      <c r="GIO43" s="86"/>
      <c r="GIP43" s="86"/>
      <c r="GIQ43" s="86"/>
      <c r="GIR43" s="86"/>
      <c r="GIS43" s="86"/>
      <c r="GIT43" s="86"/>
      <c r="GIU43" s="86"/>
      <c r="GIV43" s="86"/>
      <c r="GIW43" s="86"/>
      <c r="GIX43" s="86"/>
      <c r="GIY43" s="86"/>
      <c r="GIZ43" s="86"/>
      <c r="GJA43" s="86"/>
      <c r="GJB43" s="86"/>
      <c r="GJC43" s="86"/>
      <c r="GJD43" s="86"/>
      <c r="GJE43" s="86"/>
      <c r="GJF43" s="86"/>
      <c r="GJG43" s="86"/>
      <c r="GJH43" s="86"/>
      <c r="GJI43" s="86"/>
      <c r="GJJ43" s="86"/>
      <c r="GJK43" s="86"/>
      <c r="GJL43" s="86"/>
      <c r="GJM43" s="86"/>
      <c r="GJN43" s="86"/>
      <c r="GJO43" s="86"/>
      <c r="GJP43" s="86"/>
      <c r="GJQ43" s="86"/>
      <c r="GJR43" s="86"/>
      <c r="GJS43" s="86"/>
      <c r="GJT43" s="86"/>
      <c r="GJU43" s="86"/>
      <c r="GJV43" s="86"/>
      <c r="GJW43" s="86"/>
      <c r="GJX43" s="86"/>
      <c r="GJY43" s="86"/>
      <c r="GJZ43" s="86"/>
      <c r="GKA43" s="86"/>
      <c r="GKB43" s="86"/>
      <c r="GKC43" s="86"/>
      <c r="GKD43" s="86"/>
      <c r="GKE43" s="86"/>
      <c r="GKF43" s="86"/>
      <c r="GKG43" s="86"/>
      <c r="GKH43" s="86"/>
      <c r="GKI43" s="86"/>
      <c r="GKJ43" s="86"/>
      <c r="GKK43" s="86"/>
      <c r="GKL43" s="86"/>
      <c r="GKM43" s="86"/>
      <c r="GKN43" s="86"/>
      <c r="GKO43" s="86"/>
      <c r="GKP43" s="86"/>
      <c r="GKQ43" s="86"/>
      <c r="GKR43" s="86"/>
      <c r="GKS43" s="86"/>
      <c r="GKT43" s="86"/>
      <c r="GKU43" s="86"/>
      <c r="GKV43" s="86"/>
      <c r="GKW43" s="86"/>
      <c r="GKX43" s="86"/>
      <c r="GKY43" s="86"/>
      <c r="GKZ43" s="86"/>
      <c r="GLA43" s="86"/>
      <c r="GLB43" s="86"/>
      <c r="GLC43" s="86"/>
      <c r="GLD43" s="86"/>
      <c r="GLE43" s="86"/>
      <c r="GLF43" s="86"/>
      <c r="GLG43" s="86"/>
      <c r="GLH43" s="86"/>
      <c r="GLI43" s="86"/>
      <c r="GLJ43" s="86"/>
      <c r="GLK43" s="86"/>
      <c r="GLL43" s="86"/>
      <c r="GLM43" s="86"/>
      <c r="GLN43" s="86"/>
      <c r="GLO43" s="86"/>
      <c r="GLP43" s="86"/>
      <c r="GLQ43" s="86"/>
      <c r="GLR43" s="86"/>
      <c r="GLS43" s="86"/>
      <c r="GLT43" s="86"/>
      <c r="GLU43" s="86"/>
      <c r="GLV43" s="86"/>
      <c r="GLW43" s="86"/>
      <c r="GLX43" s="86"/>
      <c r="GLY43" s="86"/>
      <c r="GLZ43" s="86"/>
      <c r="GMA43" s="86"/>
      <c r="GMB43" s="86"/>
      <c r="GMC43" s="86"/>
      <c r="GMD43" s="86"/>
      <c r="GME43" s="86"/>
      <c r="GMF43" s="86"/>
      <c r="GMG43" s="86"/>
      <c r="GMH43" s="86"/>
      <c r="GMI43" s="86"/>
      <c r="GMJ43" s="86"/>
      <c r="GMK43" s="86"/>
      <c r="GML43" s="86"/>
      <c r="GMM43" s="86"/>
      <c r="GMN43" s="86"/>
      <c r="GMO43" s="86"/>
      <c r="GMP43" s="86"/>
      <c r="GMQ43" s="86"/>
      <c r="GMR43" s="86"/>
      <c r="GMS43" s="86"/>
      <c r="GMT43" s="86"/>
      <c r="GMU43" s="86"/>
      <c r="GMV43" s="86"/>
      <c r="GMW43" s="86"/>
      <c r="GMX43" s="86"/>
      <c r="GMY43" s="86"/>
      <c r="GMZ43" s="86"/>
      <c r="GNA43" s="86"/>
      <c r="GNB43" s="86"/>
      <c r="GNC43" s="86"/>
      <c r="GND43" s="86"/>
      <c r="GNE43" s="86"/>
      <c r="GNF43" s="86"/>
      <c r="GNG43" s="86"/>
      <c r="GNH43" s="86"/>
      <c r="GNI43" s="86"/>
      <c r="GNJ43" s="86"/>
      <c r="GNK43" s="86"/>
      <c r="GNL43" s="86"/>
      <c r="GNM43" s="86"/>
      <c r="GNN43" s="86"/>
      <c r="GNO43" s="86"/>
      <c r="GNP43" s="86"/>
      <c r="GNQ43" s="86"/>
      <c r="GNR43" s="86"/>
      <c r="GNS43" s="86"/>
      <c r="GNT43" s="86"/>
      <c r="GNU43" s="86"/>
      <c r="GNV43" s="86"/>
      <c r="GNW43" s="86"/>
      <c r="GNX43" s="86"/>
      <c r="GNY43" s="86"/>
      <c r="GNZ43" s="86"/>
      <c r="GOA43" s="86"/>
      <c r="GOH43" s="86"/>
      <c r="GOI43" s="86"/>
      <c r="GOJ43" s="86"/>
      <c r="GOK43" s="86"/>
      <c r="GOL43" s="86"/>
      <c r="GOM43" s="86"/>
      <c r="GON43" s="86"/>
      <c r="GOO43" s="86"/>
      <c r="GOP43" s="86"/>
      <c r="GOQ43" s="86"/>
      <c r="GOR43" s="86"/>
      <c r="GOS43" s="86"/>
      <c r="GOT43" s="86"/>
      <c r="GOU43" s="86"/>
      <c r="GOV43" s="86"/>
      <c r="GOW43" s="86"/>
      <c r="GOX43" s="86"/>
      <c r="GOY43" s="86"/>
      <c r="GOZ43" s="86"/>
      <c r="GPA43" s="86"/>
      <c r="GPB43" s="86"/>
      <c r="GPC43" s="86"/>
      <c r="GPD43" s="86"/>
      <c r="GPE43" s="86"/>
      <c r="GPF43" s="86"/>
      <c r="GPG43" s="86"/>
      <c r="GPH43" s="86"/>
      <c r="GPI43" s="86"/>
      <c r="GPJ43" s="86"/>
      <c r="GPK43" s="86"/>
      <c r="GPL43" s="86"/>
      <c r="GPM43" s="86"/>
      <c r="GPN43" s="86"/>
      <c r="GPO43" s="86"/>
      <c r="GPP43" s="86"/>
      <c r="GPQ43" s="86"/>
      <c r="GPR43" s="86"/>
      <c r="GPS43" s="86"/>
      <c r="GPT43" s="86"/>
      <c r="GPU43" s="86"/>
      <c r="GPV43" s="86"/>
      <c r="GPW43" s="86"/>
      <c r="GPX43" s="86"/>
      <c r="GPY43" s="86"/>
      <c r="GPZ43" s="86"/>
      <c r="GQA43" s="86"/>
      <c r="GQB43" s="86"/>
      <c r="GQC43" s="86"/>
      <c r="GQD43" s="86"/>
      <c r="GQE43" s="86"/>
      <c r="GQF43" s="86"/>
      <c r="GQG43" s="86"/>
      <c r="GQH43" s="86"/>
      <c r="GQI43" s="86"/>
      <c r="GQJ43" s="86"/>
      <c r="GQK43" s="86"/>
      <c r="GQL43" s="86"/>
      <c r="GQM43" s="86"/>
      <c r="GQN43" s="86"/>
      <c r="GQO43" s="86"/>
      <c r="GQP43" s="86"/>
      <c r="GQQ43" s="86"/>
      <c r="GQR43" s="86"/>
      <c r="GQS43" s="86"/>
      <c r="GQT43" s="86"/>
      <c r="GQU43" s="86"/>
      <c r="GQV43" s="86"/>
      <c r="GQW43" s="86"/>
      <c r="GQX43" s="86"/>
      <c r="GQY43" s="86"/>
      <c r="GQZ43" s="86"/>
      <c r="GRA43" s="86"/>
      <c r="GRB43" s="86"/>
      <c r="GRC43" s="86"/>
      <c r="GRD43" s="86"/>
      <c r="GRE43" s="86"/>
      <c r="GRF43" s="86"/>
      <c r="GRG43" s="86"/>
      <c r="GRH43" s="86"/>
      <c r="GRI43" s="86"/>
      <c r="GRJ43" s="86"/>
      <c r="GRK43" s="86"/>
      <c r="GRL43" s="86"/>
      <c r="GRM43" s="86"/>
      <c r="GRN43" s="86"/>
      <c r="GRO43" s="86"/>
      <c r="GRP43" s="86"/>
      <c r="GRQ43" s="86"/>
      <c r="GRR43" s="86"/>
      <c r="GRS43" s="86"/>
      <c r="GRT43" s="86"/>
      <c r="GRU43" s="86"/>
      <c r="GRV43" s="86"/>
      <c r="GRW43" s="86"/>
      <c r="GRX43" s="86"/>
      <c r="GRY43" s="86"/>
      <c r="GRZ43" s="86"/>
      <c r="GSA43" s="86"/>
      <c r="GSB43" s="86"/>
      <c r="GSC43" s="86"/>
      <c r="GSD43" s="86"/>
      <c r="GSE43" s="86"/>
      <c r="GSF43" s="86"/>
      <c r="GSG43" s="86"/>
      <c r="GSH43" s="86"/>
      <c r="GSI43" s="86"/>
      <c r="GSJ43" s="86"/>
      <c r="GSK43" s="86"/>
      <c r="GSL43" s="86"/>
      <c r="GSM43" s="86"/>
      <c r="GSN43" s="86"/>
      <c r="GSO43" s="86"/>
      <c r="GSP43" s="86"/>
      <c r="GSQ43" s="86"/>
      <c r="GSR43" s="86"/>
      <c r="GSS43" s="86"/>
      <c r="GST43" s="86"/>
      <c r="GSU43" s="86"/>
      <c r="GSV43" s="86"/>
      <c r="GSW43" s="86"/>
      <c r="GSX43" s="86"/>
      <c r="GSY43" s="86"/>
      <c r="GSZ43" s="86"/>
      <c r="GTA43" s="86"/>
      <c r="GTB43" s="86"/>
      <c r="GTC43" s="86"/>
      <c r="GTD43" s="86"/>
      <c r="GTE43" s="86"/>
      <c r="GTF43" s="86"/>
      <c r="GTG43" s="86"/>
      <c r="GTH43" s="86"/>
      <c r="GTI43" s="86"/>
      <c r="GTJ43" s="86"/>
      <c r="GTK43" s="86"/>
      <c r="GTL43" s="86"/>
      <c r="GTM43" s="86"/>
      <c r="GTN43" s="86"/>
      <c r="GTO43" s="86"/>
      <c r="GTP43" s="86"/>
      <c r="GTQ43" s="86"/>
      <c r="GTR43" s="86"/>
      <c r="GTS43" s="86"/>
      <c r="GTT43" s="86"/>
      <c r="GTU43" s="86"/>
      <c r="GTV43" s="86"/>
      <c r="GTW43" s="86"/>
      <c r="GTX43" s="86"/>
      <c r="GTY43" s="86"/>
      <c r="GTZ43" s="86"/>
      <c r="GUA43" s="86"/>
      <c r="GUB43" s="86"/>
      <c r="GUC43" s="86"/>
      <c r="GUD43" s="86"/>
      <c r="GUE43" s="86"/>
      <c r="GUF43" s="86"/>
      <c r="GUG43" s="86"/>
      <c r="GUH43" s="86"/>
      <c r="GUI43" s="86"/>
      <c r="GUJ43" s="86"/>
      <c r="GUK43" s="86"/>
      <c r="GUL43" s="86"/>
      <c r="GUM43" s="86"/>
      <c r="GUN43" s="86"/>
      <c r="GUO43" s="86"/>
      <c r="GUP43" s="86"/>
      <c r="GUQ43" s="86"/>
      <c r="GUR43" s="86"/>
      <c r="GUS43" s="86"/>
      <c r="GUT43" s="86"/>
      <c r="GUU43" s="86"/>
      <c r="GUV43" s="86"/>
      <c r="GUW43" s="86"/>
      <c r="GUX43" s="86"/>
      <c r="GUY43" s="86"/>
      <c r="GUZ43" s="86"/>
      <c r="GVA43" s="86"/>
      <c r="GVB43" s="86"/>
      <c r="GVC43" s="86"/>
      <c r="GVD43" s="86"/>
      <c r="GVE43" s="86"/>
      <c r="GVF43" s="86"/>
      <c r="GVG43" s="86"/>
      <c r="GVH43" s="86"/>
      <c r="GVI43" s="86"/>
      <c r="GVJ43" s="86"/>
      <c r="GVK43" s="86"/>
      <c r="GVL43" s="86"/>
      <c r="GVM43" s="86"/>
      <c r="GVN43" s="86"/>
      <c r="GVO43" s="86"/>
      <c r="GVP43" s="86"/>
      <c r="GVQ43" s="86"/>
      <c r="GVR43" s="86"/>
      <c r="GVS43" s="86"/>
      <c r="GVT43" s="86"/>
      <c r="GVU43" s="86"/>
      <c r="GVV43" s="86"/>
      <c r="GVW43" s="86"/>
      <c r="GVX43" s="86"/>
      <c r="GVY43" s="86"/>
      <c r="GVZ43" s="86"/>
      <c r="GWA43" s="86"/>
      <c r="GWB43" s="86"/>
      <c r="GWC43" s="86"/>
      <c r="GWD43" s="86"/>
      <c r="GWE43" s="86"/>
      <c r="GWF43" s="86"/>
      <c r="GWG43" s="86"/>
      <c r="GWH43" s="86"/>
      <c r="GWI43" s="86"/>
      <c r="GWJ43" s="86"/>
      <c r="GWK43" s="86"/>
      <c r="GWL43" s="86"/>
      <c r="GWM43" s="86"/>
      <c r="GWN43" s="86"/>
      <c r="GWO43" s="86"/>
      <c r="GWP43" s="86"/>
      <c r="GWQ43" s="86"/>
      <c r="GWR43" s="86"/>
      <c r="GWS43" s="86"/>
      <c r="GWT43" s="86"/>
      <c r="GWU43" s="86"/>
      <c r="GWV43" s="86"/>
      <c r="GWW43" s="86"/>
      <c r="GWX43" s="86"/>
      <c r="GWY43" s="86"/>
      <c r="GWZ43" s="86"/>
      <c r="GXA43" s="86"/>
      <c r="GXB43" s="86"/>
      <c r="GXC43" s="86"/>
      <c r="GXD43" s="86"/>
      <c r="GXE43" s="86"/>
      <c r="GXF43" s="86"/>
      <c r="GXG43" s="86"/>
      <c r="GXH43" s="86"/>
      <c r="GXI43" s="86"/>
      <c r="GXJ43" s="86"/>
      <c r="GXK43" s="86"/>
      <c r="GXL43" s="86"/>
      <c r="GXM43" s="86"/>
      <c r="GXN43" s="86"/>
      <c r="GXO43" s="86"/>
      <c r="GXP43" s="86"/>
      <c r="GXQ43" s="86"/>
      <c r="GXR43" s="86"/>
      <c r="GXS43" s="86"/>
      <c r="GXT43" s="86"/>
      <c r="GXU43" s="86"/>
      <c r="GXV43" s="86"/>
      <c r="GXW43" s="86"/>
      <c r="GYD43" s="86"/>
      <c r="GYE43" s="86"/>
      <c r="GYF43" s="86"/>
      <c r="GYG43" s="86"/>
      <c r="GYH43" s="86"/>
      <c r="GYI43" s="86"/>
      <c r="GYJ43" s="86"/>
      <c r="GYK43" s="86"/>
      <c r="GYL43" s="86"/>
      <c r="GYM43" s="86"/>
      <c r="GYN43" s="86"/>
      <c r="GYO43" s="86"/>
      <c r="GYP43" s="86"/>
      <c r="GYQ43" s="86"/>
      <c r="GYR43" s="86"/>
      <c r="GYS43" s="86"/>
      <c r="GYT43" s="86"/>
      <c r="GYU43" s="86"/>
      <c r="GYV43" s="86"/>
      <c r="GYW43" s="86"/>
      <c r="GYX43" s="86"/>
      <c r="GYY43" s="86"/>
      <c r="GYZ43" s="86"/>
      <c r="GZA43" s="86"/>
      <c r="GZB43" s="86"/>
      <c r="GZC43" s="86"/>
      <c r="GZD43" s="86"/>
      <c r="GZE43" s="86"/>
      <c r="GZF43" s="86"/>
      <c r="GZG43" s="86"/>
      <c r="GZH43" s="86"/>
      <c r="GZI43" s="86"/>
      <c r="GZJ43" s="86"/>
      <c r="GZK43" s="86"/>
      <c r="GZL43" s="86"/>
      <c r="GZM43" s="86"/>
      <c r="GZN43" s="86"/>
      <c r="GZO43" s="86"/>
      <c r="GZP43" s="86"/>
      <c r="GZQ43" s="86"/>
      <c r="GZR43" s="86"/>
      <c r="GZS43" s="86"/>
      <c r="GZT43" s="86"/>
      <c r="GZU43" s="86"/>
      <c r="GZV43" s="86"/>
      <c r="GZW43" s="86"/>
      <c r="GZX43" s="86"/>
      <c r="GZY43" s="86"/>
      <c r="GZZ43" s="86"/>
      <c r="HAA43" s="86"/>
      <c r="HAB43" s="86"/>
      <c r="HAC43" s="86"/>
      <c r="HAD43" s="86"/>
      <c r="HAE43" s="86"/>
      <c r="HAF43" s="86"/>
      <c r="HAG43" s="86"/>
      <c r="HAH43" s="86"/>
      <c r="HAI43" s="86"/>
      <c r="HAJ43" s="86"/>
      <c r="HAK43" s="86"/>
      <c r="HAL43" s="86"/>
      <c r="HAM43" s="86"/>
      <c r="HAN43" s="86"/>
      <c r="HAO43" s="86"/>
      <c r="HAP43" s="86"/>
      <c r="HAQ43" s="86"/>
      <c r="HAR43" s="86"/>
      <c r="HAS43" s="86"/>
      <c r="HAT43" s="86"/>
      <c r="HAU43" s="86"/>
      <c r="HAV43" s="86"/>
      <c r="HAW43" s="86"/>
      <c r="HAX43" s="86"/>
      <c r="HAY43" s="86"/>
      <c r="HAZ43" s="86"/>
      <c r="HBA43" s="86"/>
      <c r="HBB43" s="86"/>
      <c r="HBC43" s="86"/>
      <c r="HBD43" s="86"/>
      <c r="HBE43" s="86"/>
      <c r="HBF43" s="86"/>
      <c r="HBG43" s="86"/>
      <c r="HBH43" s="86"/>
      <c r="HBI43" s="86"/>
      <c r="HBJ43" s="86"/>
      <c r="HBK43" s="86"/>
      <c r="HBL43" s="86"/>
      <c r="HBM43" s="86"/>
      <c r="HBN43" s="86"/>
      <c r="HBO43" s="86"/>
      <c r="HBP43" s="86"/>
      <c r="HBQ43" s="86"/>
      <c r="HBR43" s="86"/>
      <c r="HBS43" s="86"/>
      <c r="HBT43" s="86"/>
      <c r="HBU43" s="86"/>
      <c r="HBV43" s="86"/>
      <c r="HBW43" s="86"/>
      <c r="HBX43" s="86"/>
      <c r="HBY43" s="86"/>
      <c r="HBZ43" s="86"/>
      <c r="HCA43" s="86"/>
      <c r="HCB43" s="86"/>
      <c r="HCC43" s="86"/>
      <c r="HCD43" s="86"/>
      <c r="HCE43" s="86"/>
      <c r="HCF43" s="86"/>
      <c r="HCG43" s="86"/>
      <c r="HCH43" s="86"/>
      <c r="HCI43" s="86"/>
      <c r="HCJ43" s="86"/>
      <c r="HCK43" s="86"/>
      <c r="HCL43" s="86"/>
      <c r="HCM43" s="86"/>
      <c r="HCN43" s="86"/>
      <c r="HCO43" s="86"/>
      <c r="HCP43" s="86"/>
      <c r="HCQ43" s="86"/>
      <c r="HCR43" s="86"/>
      <c r="HCS43" s="86"/>
      <c r="HCT43" s="86"/>
      <c r="HCU43" s="86"/>
      <c r="HCV43" s="86"/>
      <c r="HCW43" s="86"/>
      <c r="HCX43" s="86"/>
      <c r="HCY43" s="86"/>
      <c r="HCZ43" s="86"/>
      <c r="HDA43" s="86"/>
      <c r="HDB43" s="86"/>
      <c r="HDC43" s="86"/>
      <c r="HDD43" s="86"/>
      <c r="HDE43" s="86"/>
      <c r="HDF43" s="86"/>
      <c r="HDG43" s="86"/>
      <c r="HDH43" s="86"/>
      <c r="HDI43" s="86"/>
      <c r="HDJ43" s="86"/>
      <c r="HDK43" s="86"/>
      <c r="HDL43" s="86"/>
      <c r="HDM43" s="86"/>
      <c r="HDN43" s="86"/>
      <c r="HDO43" s="86"/>
      <c r="HDP43" s="86"/>
      <c r="HDQ43" s="86"/>
      <c r="HDR43" s="86"/>
      <c r="HDS43" s="86"/>
      <c r="HDT43" s="86"/>
      <c r="HDU43" s="86"/>
      <c r="HDV43" s="86"/>
      <c r="HDW43" s="86"/>
      <c r="HDX43" s="86"/>
      <c r="HDY43" s="86"/>
      <c r="HDZ43" s="86"/>
      <c r="HEA43" s="86"/>
      <c r="HEB43" s="86"/>
      <c r="HEC43" s="86"/>
      <c r="HED43" s="86"/>
      <c r="HEE43" s="86"/>
      <c r="HEF43" s="86"/>
      <c r="HEG43" s="86"/>
      <c r="HEH43" s="86"/>
      <c r="HEI43" s="86"/>
      <c r="HEJ43" s="86"/>
      <c r="HEK43" s="86"/>
      <c r="HEL43" s="86"/>
      <c r="HEM43" s="86"/>
      <c r="HEN43" s="86"/>
      <c r="HEO43" s="86"/>
      <c r="HEP43" s="86"/>
      <c r="HEQ43" s="86"/>
      <c r="HER43" s="86"/>
      <c r="HES43" s="86"/>
      <c r="HET43" s="86"/>
      <c r="HEU43" s="86"/>
      <c r="HEV43" s="86"/>
      <c r="HEW43" s="86"/>
      <c r="HEX43" s="86"/>
      <c r="HEY43" s="86"/>
      <c r="HEZ43" s="86"/>
      <c r="HFA43" s="86"/>
      <c r="HFB43" s="86"/>
      <c r="HFC43" s="86"/>
      <c r="HFD43" s="86"/>
      <c r="HFE43" s="86"/>
      <c r="HFF43" s="86"/>
      <c r="HFG43" s="86"/>
      <c r="HFH43" s="86"/>
      <c r="HFI43" s="86"/>
      <c r="HFJ43" s="86"/>
      <c r="HFK43" s="86"/>
      <c r="HFL43" s="86"/>
      <c r="HFM43" s="86"/>
      <c r="HFN43" s="86"/>
      <c r="HFO43" s="86"/>
      <c r="HFP43" s="86"/>
      <c r="HFQ43" s="86"/>
      <c r="HFR43" s="86"/>
      <c r="HFS43" s="86"/>
      <c r="HFT43" s="86"/>
      <c r="HFU43" s="86"/>
      <c r="HFV43" s="86"/>
      <c r="HFW43" s="86"/>
      <c r="HFX43" s="86"/>
      <c r="HFY43" s="86"/>
      <c r="HFZ43" s="86"/>
      <c r="HGA43" s="86"/>
      <c r="HGB43" s="86"/>
      <c r="HGC43" s="86"/>
      <c r="HGD43" s="86"/>
      <c r="HGE43" s="86"/>
      <c r="HGF43" s="86"/>
      <c r="HGG43" s="86"/>
      <c r="HGH43" s="86"/>
      <c r="HGI43" s="86"/>
      <c r="HGJ43" s="86"/>
      <c r="HGK43" s="86"/>
      <c r="HGL43" s="86"/>
      <c r="HGM43" s="86"/>
      <c r="HGN43" s="86"/>
      <c r="HGO43" s="86"/>
      <c r="HGP43" s="86"/>
      <c r="HGQ43" s="86"/>
      <c r="HGR43" s="86"/>
      <c r="HGS43" s="86"/>
      <c r="HGT43" s="86"/>
      <c r="HGU43" s="86"/>
      <c r="HGV43" s="86"/>
      <c r="HGW43" s="86"/>
      <c r="HGX43" s="86"/>
      <c r="HGY43" s="86"/>
      <c r="HGZ43" s="86"/>
      <c r="HHA43" s="86"/>
      <c r="HHB43" s="86"/>
      <c r="HHC43" s="86"/>
      <c r="HHD43" s="86"/>
      <c r="HHE43" s="86"/>
      <c r="HHF43" s="86"/>
      <c r="HHG43" s="86"/>
      <c r="HHH43" s="86"/>
      <c r="HHI43" s="86"/>
      <c r="HHJ43" s="86"/>
      <c r="HHK43" s="86"/>
      <c r="HHL43" s="86"/>
      <c r="HHM43" s="86"/>
      <c r="HHN43" s="86"/>
      <c r="HHO43" s="86"/>
      <c r="HHP43" s="86"/>
      <c r="HHQ43" s="86"/>
      <c r="HHR43" s="86"/>
      <c r="HHS43" s="86"/>
      <c r="HHZ43" s="86"/>
      <c r="HIA43" s="86"/>
      <c r="HIB43" s="86"/>
      <c r="HIC43" s="86"/>
      <c r="HID43" s="86"/>
      <c r="HIE43" s="86"/>
      <c r="HIF43" s="86"/>
      <c r="HIG43" s="86"/>
      <c r="HIH43" s="86"/>
      <c r="HII43" s="86"/>
      <c r="HIJ43" s="86"/>
      <c r="HIK43" s="86"/>
      <c r="HIL43" s="86"/>
      <c r="HIM43" s="86"/>
      <c r="HIN43" s="86"/>
      <c r="HIO43" s="86"/>
      <c r="HIP43" s="86"/>
      <c r="HIQ43" s="86"/>
      <c r="HIR43" s="86"/>
      <c r="HIS43" s="86"/>
      <c r="HIT43" s="86"/>
      <c r="HIU43" s="86"/>
      <c r="HIV43" s="86"/>
      <c r="HIW43" s="86"/>
      <c r="HIX43" s="86"/>
      <c r="HIY43" s="86"/>
      <c r="HIZ43" s="86"/>
      <c r="HJA43" s="86"/>
      <c r="HJB43" s="86"/>
      <c r="HJC43" s="86"/>
      <c r="HJD43" s="86"/>
      <c r="HJE43" s="86"/>
      <c r="HJF43" s="86"/>
      <c r="HJG43" s="86"/>
      <c r="HJH43" s="86"/>
      <c r="HJI43" s="86"/>
      <c r="HJJ43" s="86"/>
      <c r="HJK43" s="86"/>
      <c r="HJL43" s="86"/>
      <c r="HJM43" s="86"/>
      <c r="HJN43" s="86"/>
      <c r="HJO43" s="86"/>
      <c r="HJP43" s="86"/>
      <c r="HJQ43" s="86"/>
      <c r="HJR43" s="86"/>
      <c r="HJS43" s="86"/>
      <c r="HJT43" s="86"/>
      <c r="HJU43" s="86"/>
      <c r="HJV43" s="86"/>
      <c r="HJW43" s="86"/>
      <c r="HJX43" s="86"/>
      <c r="HJY43" s="86"/>
      <c r="HJZ43" s="86"/>
      <c r="HKA43" s="86"/>
      <c r="HKB43" s="86"/>
      <c r="HKC43" s="86"/>
      <c r="HKD43" s="86"/>
      <c r="HKE43" s="86"/>
      <c r="HKF43" s="86"/>
      <c r="HKG43" s="86"/>
      <c r="HKH43" s="86"/>
      <c r="HKI43" s="86"/>
      <c r="HKJ43" s="86"/>
      <c r="HKK43" s="86"/>
      <c r="HKL43" s="86"/>
      <c r="HKM43" s="86"/>
      <c r="HKN43" s="86"/>
      <c r="HKO43" s="86"/>
      <c r="HKP43" s="86"/>
      <c r="HKQ43" s="86"/>
      <c r="HKR43" s="86"/>
      <c r="HKS43" s="86"/>
      <c r="HKT43" s="86"/>
      <c r="HKU43" s="86"/>
      <c r="HKV43" s="86"/>
      <c r="HKW43" s="86"/>
      <c r="HKX43" s="86"/>
      <c r="HKY43" s="86"/>
      <c r="HKZ43" s="86"/>
      <c r="HLA43" s="86"/>
      <c r="HLB43" s="86"/>
      <c r="HLC43" s="86"/>
      <c r="HLD43" s="86"/>
      <c r="HLE43" s="86"/>
      <c r="HLF43" s="86"/>
      <c r="HLG43" s="86"/>
      <c r="HLH43" s="86"/>
      <c r="HLI43" s="86"/>
      <c r="HLJ43" s="86"/>
      <c r="HLK43" s="86"/>
      <c r="HLL43" s="86"/>
      <c r="HLM43" s="86"/>
      <c r="HLN43" s="86"/>
      <c r="HLO43" s="86"/>
      <c r="HLP43" s="86"/>
      <c r="HLQ43" s="86"/>
      <c r="HLR43" s="86"/>
      <c r="HLS43" s="86"/>
      <c r="HLT43" s="86"/>
      <c r="HLU43" s="86"/>
      <c r="HLV43" s="86"/>
      <c r="HLW43" s="86"/>
      <c r="HLX43" s="86"/>
      <c r="HLY43" s="86"/>
      <c r="HLZ43" s="86"/>
      <c r="HMA43" s="86"/>
      <c r="HMB43" s="86"/>
      <c r="HMC43" s="86"/>
      <c r="HMD43" s="86"/>
      <c r="HME43" s="86"/>
      <c r="HMF43" s="86"/>
      <c r="HMG43" s="86"/>
      <c r="HMH43" s="86"/>
      <c r="HMI43" s="86"/>
      <c r="HMJ43" s="86"/>
      <c r="HMK43" s="86"/>
      <c r="HML43" s="86"/>
      <c r="HMM43" s="86"/>
      <c r="HMN43" s="86"/>
      <c r="HMO43" s="86"/>
      <c r="HMP43" s="86"/>
      <c r="HMQ43" s="86"/>
      <c r="HMR43" s="86"/>
      <c r="HMS43" s="86"/>
      <c r="HMT43" s="86"/>
      <c r="HMU43" s="86"/>
      <c r="HMV43" s="86"/>
      <c r="HMW43" s="86"/>
      <c r="HMX43" s="86"/>
      <c r="HMY43" s="86"/>
      <c r="HMZ43" s="86"/>
      <c r="HNA43" s="86"/>
      <c r="HNB43" s="86"/>
      <c r="HNC43" s="86"/>
      <c r="HND43" s="86"/>
      <c r="HNE43" s="86"/>
      <c r="HNF43" s="86"/>
      <c r="HNG43" s="86"/>
      <c r="HNH43" s="86"/>
      <c r="HNI43" s="86"/>
      <c r="HNJ43" s="86"/>
      <c r="HNK43" s="86"/>
      <c r="HNL43" s="86"/>
      <c r="HNM43" s="86"/>
      <c r="HNN43" s="86"/>
      <c r="HNO43" s="86"/>
      <c r="HNP43" s="86"/>
      <c r="HNQ43" s="86"/>
      <c r="HNR43" s="86"/>
      <c r="HNS43" s="86"/>
      <c r="HNT43" s="86"/>
      <c r="HNU43" s="86"/>
      <c r="HNV43" s="86"/>
      <c r="HNW43" s="86"/>
      <c r="HNX43" s="86"/>
      <c r="HNY43" s="86"/>
      <c r="HNZ43" s="86"/>
      <c r="HOA43" s="86"/>
      <c r="HOB43" s="86"/>
      <c r="HOC43" s="86"/>
      <c r="HOD43" s="86"/>
      <c r="HOE43" s="86"/>
      <c r="HOF43" s="86"/>
      <c r="HOG43" s="86"/>
      <c r="HOH43" s="86"/>
      <c r="HOI43" s="86"/>
      <c r="HOJ43" s="86"/>
      <c r="HOK43" s="86"/>
      <c r="HOL43" s="86"/>
      <c r="HOM43" s="86"/>
      <c r="HON43" s="86"/>
      <c r="HOO43" s="86"/>
      <c r="HOP43" s="86"/>
      <c r="HOQ43" s="86"/>
      <c r="HOR43" s="86"/>
      <c r="HOS43" s="86"/>
      <c r="HOT43" s="86"/>
      <c r="HOU43" s="86"/>
      <c r="HOV43" s="86"/>
      <c r="HOW43" s="86"/>
      <c r="HOX43" s="86"/>
      <c r="HOY43" s="86"/>
      <c r="HOZ43" s="86"/>
      <c r="HPA43" s="86"/>
      <c r="HPB43" s="86"/>
      <c r="HPC43" s="86"/>
      <c r="HPD43" s="86"/>
      <c r="HPE43" s="86"/>
      <c r="HPF43" s="86"/>
      <c r="HPG43" s="86"/>
      <c r="HPH43" s="86"/>
      <c r="HPI43" s="86"/>
      <c r="HPJ43" s="86"/>
      <c r="HPK43" s="86"/>
      <c r="HPL43" s="86"/>
      <c r="HPM43" s="86"/>
      <c r="HPN43" s="86"/>
      <c r="HPO43" s="86"/>
      <c r="HPP43" s="86"/>
      <c r="HPQ43" s="86"/>
      <c r="HPR43" s="86"/>
      <c r="HPS43" s="86"/>
      <c r="HPT43" s="86"/>
      <c r="HPU43" s="86"/>
      <c r="HPV43" s="86"/>
      <c r="HPW43" s="86"/>
      <c r="HPX43" s="86"/>
      <c r="HPY43" s="86"/>
      <c r="HPZ43" s="86"/>
      <c r="HQA43" s="86"/>
      <c r="HQB43" s="86"/>
      <c r="HQC43" s="86"/>
      <c r="HQD43" s="86"/>
      <c r="HQE43" s="86"/>
      <c r="HQF43" s="86"/>
      <c r="HQG43" s="86"/>
      <c r="HQH43" s="86"/>
      <c r="HQI43" s="86"/>
      <c r="HQJ43" s="86"/>
      <c r="HQK43" s="86"/>
      <c r="HQL43" s="86"/>
      <c r="HQM43" s="86"/>
      <c r="HQN43" s="86"/>
      <c r="HQO43" s="86"/>
      <c r="HQP43" s="86"/>
      <c r="HQQ43" s="86"/>
      <c r="HQR43" s="86"/>
      <c r="HQS43" s="86"/>
      <c r="HQT43" s="86"/>
      <c r="HQU43" s="86"/>
      <c r="HQV43" s="86"/>
      <c r="HQW43" s="86"/>
      <c r="HQX43" s="86"/>
      <c r="HQY43" s="86"/>
      <c r="HQZ43" s="86"/>
      <c r="HRA43" s="86"/>
      <c r="HRB43" s="86"/>
      <c r="HRC43" s="86"/>
      <c r="HRD43" s="86"/>
      <c r="HRE43" s="86"/>
      <c r="HRF43" s="86"/>
      <c r="HRG43" s="86"/>
      <c r="HRH43" s="86"/>
      <c r="HRI43" s="86"/>
      <c r="HRJ43" s="86"/>
      <c r="HRK43" s="86"/>
      <c r="HRL43" s="86"/>
      <c r="HRM43" s="86"/>
      <c r="HRN43" s="86"/>
      <c r="HRO43" s="86"/>
      <c r="HRV43" s="86"/>
      <c r="HRW43" s="86"/>
      <c r="HRX43" s="86"/>
      <c r="HRY43" s="86"/>
      <c r="HRZ43" s="86"/>
      <c r="HSA43" s="86"/>
      <c r="HSB43" s="86"/>
      <c r="HSC43" s="86"/>
      <c r="HSD43" s="86"/>
      <c r="HSE43" s="86"/>
      <c r="HSF43" s="86"/>
      <c r="HSG43" s="86"/>
      <c r="HSH43" s="86"/>
      <c r="HSI43" s="86"/>
      <c r="HSJ43" s="86"/>
      <c r="HSK43" s="86"/>
      <c r="HSL43" s="86"/>
      <c r="HSM43" s="86"/>
      <c r="HSN43" s="86"/>
      <c r="HSO43" s="86"/>
      <c r="HSP43" s="86"/>
      <c r="HSQ43" s="86"/>
      <c r="HSR43" s="86"/>
      <c r="HSS43" s="86"/>
      <c r="HST43" s="86"/>
      <c r="HSU43" s="86"/>
      <c r="HSV43" s="86"/>
      <c r="HSW43" s="86"/>
      <c r="HSX43" s="86"/>
      <c r="HSY43" s="86"/>
      <c r="HSZ43" s="86"/>
      <c r="HTA43" s="86"/>
      <c r="HTB43" s="86"/>
      <c r="HTC43" s="86"/>
      <c r="HTD43" s="86"/>
      <c r="HTE43" s="86"/>
      <c r="HTF43" s="86"/>
      <c r="HTG43" s="86"/>
      <c r="HTH43" s="86"/>
      <c r="HTI43" s="86"/>
      <c r="HTJ43" s="86"/>
      <c r="HTK43" s="86"/>
      <c r="HTL43" s="86"/>
      <c r="HTM43" s="86"/>
      <c r="HTN43" s="86"/>
      <c r="HTO43" s="86"/>
      <c r="HTP43" s="86"/>
      <c r="HTQ43" s="86"/>
      <c r="HTR43" s="86"/>
      <c r="HTS43" s="86"/>
      <c r="HTT43" s="86"/>
      <c r="HTU43" s="86"/>
      <c r="HTV43" s="86"/>
      <c r="HTW43" s="86"/>
      <c r="HTX43" s="86"/>
      <c r="HTY43" s="86"/>
      <c r="HTZ43" s="86"/>
      <c r="HUA43" s="86"/>
      <c r="HUB43" s="86"/>
      <c r="HUC43" s="86"/>
      <c r="HUD43" s="86"/>
      <c r="HUE43" s="86"/>
      <c r="HUF43" s="86"/>
      <c r="HUG43" s="86"/>
      <c r="HUH43" s="86"/>
      <c r="HUI43" s="86"/>
      <c r="HUJ43" s="86"/>
      <c r="HUK43" s="86"/>
      <c r="HUL43" s="86"/>
      <c r="HUM43" s="86"/>
      <c r="HUN43" s="86"/>
      <c r="HUO43" s="86"/>
      <c r="HUP43" s="86"/>
      <c r="HUQ43" s="86"/>
      <c r="HUR43" s="86"/>
      <c r="HUS43" s="86"/>
      <c r="HUT43" s="86"/>
      <c r="HUU43" s="86"/>
      <c r="HUV43" s="86"/>
      <c r="HUW43" s="86"/>
      <c r="HUX43" s="86"/>
      <c r="HUY43" s="86"/>
      <c r="HUZ43" s="86"/>
      <c r="HVA43" s="86"/>
      <c r="HVB43" s="86"/>
      <c r="HVC43" s="86"/>
      <c r="HVD43" s="86"/>
      <c r="HVE43" s="86"/>
      <c r="HVF43" s="86"/>
      <c r="HVG43" s="86"/>
      <c r="HVH43" s="86"/>
      <c r="HVI43" s="86"/>
      <c r="HVJ43" s="86"/>
      <c r="HVK43" s="86"/>
      <c r="HVL43" s="86"/>
      <c r="HVM43" s="86"/>
      <c r="HVN43" s="86"/>
      <c r="HVO43" s="86"/>
      <c r="HVP43" s="86"/>
      <c r="HVQ43" s="86"/>
      <c r="HVR43" s="86"/>
      <c r="HVS43" s="86"/>
      <c r="HVT43" s="86"/>
      <c r="HVU43" s="86"/>
      <c r="HVV43" s="86"/>
      <c r="HVW43" s="86"/>
      <c r="HVX43" s="86"/>
      <c r="HVY43" s="86"/>
      <c r="HVZ43" s="86"/>
      <c r="HWA43" s="86"/>
      <c r="HWB43" s="86"/>
      <c r="HWC43" s="86"/>
      <c r="HWD43" s="86"/>
      <c r="HWE43" s="86"/>
      <c r="HWF43" s="86"/>
      <c r="HWG43" s="86"/>
      <c r="HWH43" s="86"/>
      <c r="HWI43" s="86"/>
      <c r="HWJ43" s="86"/>
      <c r="HWK43" s="86"/>
      <c r="HWL43" s="86"/>
      <c r="HWM43" s="86"/>
      <c r="HWN43" s="86"/>
      <c r="HWO43" s="86"/>
      <c r="HWP43" s="86"/>
      <c r="HWQ43" s="86"/>
      <c r="HWR43" s="86"/>
      <c r="HWS43" s="86"/>
      <c r="HWT43" s="86"/>
      <c r="HWU43" s="86"/>
      <c r="HWV43" s="86"/>
      <c r="HWW43" s="86"/>
      <c r="HWX43" s="86"/>
      <c r="HWY43" s="86"/>
      <c r="HWZ43" s="86"/>
      <c r="HXA43" s="86"/>
      <c r="HXB43" s="86"/>
      <c r="HXC43" s="86"/>
      <c r="HXD43" s="86"/>
      <c r="HXE43" s="86"/>
      <c r="HXF43" s="86"/>
      <c r="HXG43" s="86"/>
      <c r="HXH43" s="86"/>
      <c r="HXI43" s="86"/>
      <c r="HXJ43" s="86"/>
      <c r="HXK43" s="86"/>
      <c r="HXL43" s="86"/>
      <c r="HXM43" s="86"/>
      <c r="HXN43" s="86"/>
      <c r="HXO43" s="86"/>
      <c r="HXP43" s="86"/>
      <c r="HXQ43" s="86"/>
      <c r="HXR43" s="86"/>
      <c r="HXS43" s="86"/>
      <c r="HXT43" s="86"/>
      <c r="HXU43" s="86"/>
      <c r="HXV43" s="86"/>
      <c r="HXW43" s="86"/>
      <c r="HXX43" s="86"/>
      <c r="HXY43" s="86"/>
      <c r="HXZ43" s="86"/>
      <c r="HYA43" s="86"/>
      <c r="HYB43" s="86"/>
      <c r="HYC43" s="86"/>
      <c r="HYD43" s="86"/>
      <c r="HYE43" s="86"/>
      <c r="HYF43" s="86"/>
      <c r="HYG43" s="86"/>
      <c r="HYH43" s="86"/>
      <c r="HYI43" s="86"/>
      <c r="HYJ43" s="86"/>
      <c r="HYK43" s="86"/>
      <c r="HYL43" s="86"/>
      <c r="HYM43" s="86"/>
      <c r="HYN43" s="86"/>
      <c r="HYO43" s="86"/>
      <c r="HYP43" s="86"/>
      <c r="HYQ43" s="86"/>
      <c r="HYR43" s="86"/>
      <c r="HYS43" s="86"/>
      <c r="HYT43" s="86"/>
      <c r="HYU43" s="86"/>
      <c r="HYV43" s="86"/>
      <c r="HYW43" s="86"/>
      <c r="HYX43" s="86"/>
      <c r="HYY43" s="86"/>
      <c r="HYZ43" s="86"/>
      <c r="HZA43" s="86"/>
      <c r="HZB43" s="86"/>
      <c r="HZC43" s="86"/>
      <c r="HZD43" s="86"/>
      <c r="HZE43" s="86"/>
      <c r="HZF43" s="86"/>
      <c r="HZG43" s="86"/>
      <c r="HZH43" s="86"/>
      <c r="HZI43" s="86"/>
      <c r="HZJ43" s="86"/>
      <c r="HZK43" s="86"/>
      <c r="HZL43" s="86"/>
      <c r="HZM43" s="86"/>
      <c r="HZN43" s="86"/>
      <c r="HZO43" s="86"/>
      <c r="HZP43" s="86"/>
      <c r="HZQ43" s="86"/>
      <c r="HZR43" s="86"/>
      <c r="HZS43" s="86"/>
      <c r="HZT43" s="86"/>
      <c r="HZU43" s="86"/>
      <c r="HZV43" s="86"/>
      <c r="HZW43" s="86"/>
      <c r="HZX43" s="86"/>
      <c r="HZY43" s="86"/>
      <c r="HZZ43" s="86"/>
      <c r="IAA43" s="86"/>
      <c r="IAB43" s="86"/>
      <c r="IAC43" s="86"/>
      <c r="IAD43" s="86"/>
      <c r="IAE43" s="86"/>
      <c r="IAF43" s="86"/>
      <c r="IAG43" s="86"/>
      <c r="IAH43" s="86"/>
      <c r="IAI43" s="86"/>
      <c r="IAJ43" s="86"/>
      <c r="IAK43" s="86"/>
      <c r="IAL43" s="86"/>
      <c r="IAM43" s="86"/>
      <c r="IAN43" s="86"/>
      <c r="IAO43" s="86"/>
      <c r="IAP43" s="86"/>
      <c r="IAQ43" s="86"/>
      <c r="IAR43" s="86"/>
      <c r="IAS43" s="86"/>
      <c r="IAT43" s="86"/>
      <c r="IAU43" s="86"/>
      <c r="IAV43" s="86"/>
      <c r="IAW43" s="86"/>
      <c r="IAX43" s="86"/>
      <c r="IAY43" s="86"/>
      <c r="IAZ43" s="86"/>
      <c r="IBA43" s="86"/>
      <c r="IBB43" s="86"/>
      <c r="IBC43" s="86"/>
      <c r="IBD43" s="86"/>
      <c r="IBE43" s="86"/>
      <c r="IBF43" s="86"/>
      <c r="IBG43" s="86"/>
      <c r="IBH43" s="86"/>
      <c r="IBI43" s="86"/>
      <c r="IBJ43" s="86"/>
      <c r="IBK43" s="86"/>
      <c r="IBR43" s="86"/>
      <c r="IBS43" s="86"/>
      <c r="IBT43" s="86"/>
      <c r="IBU43" s="86"/>
      <c r="IBV43" s="86"/>
      <c r="IBW43" s="86"/>
      <c r="IBX43" s="86"/>
      <c r="IBY43" s="86"/>
      <c r="IBZ43" s="86"/>
      <c r="ICA43" s="86"/>
      <c r="ICB43" s="86"/>
      <c r="ICC43" s="86"/>
      <c r="ICD43" s="86"/>
      <c r="ICE43" s="86"/>
      <c r="ICF43" s="86"/>
      <c r="ICG43" s="86"/>
      <c r="ICH43" s="86"/>
      <c r="ICI43" s="86"/>
      <c r="ICJ43" s="86"/>
      <c r="ICK43" s="86"/>
      <c r="ICL43" s="86"/>
      <c r="ICM43" s="86"/>
      <c r="ICN43" s="86"/>
      <c r="ICO43" s="86"/>
      <c r="ICP43" s="86"/>
      <c r="ICQ43" s="86"/>
      <c r="ICR43" s="86"/>
      <c r="ICS43" s="86"/>
      <c r="ICT43" s="86"/>
      <c r="ICU43" s="86"/>
      <c r="ICV43" s="86"/>
      <c r="ICW43" s="86"/>
      <c r="ICX43" s="86"/>
      <c r="ICY43" s="86"/>
      <c r="ICZ43" s="86"/>
      <c r="IDA43" s="86"/>
      <c r="IDB43" s="86"/>
      <c r="IDC43" s="86"/>
      <c r="IDD43" s="86"/>
      <c r="IDE43" s="86"/>
      <c r="IDF43" s="86"/>
      <c r="IDG43" s="86"/>
      <c r="IDH43" s="86"/>
      <c r="IDI43" s="86"/>
      <c r="IDJ43" s="86"/>
      <c r="IDK43" s="86"/>
      <c r="IDL43" s="86"/>
      <c r="IDM43" s="86"/>
      <c r="IDN43" s="86"/>
      <c r="IDO43" s="86"/>
      <c r="IDP43" s="86"/>
      <c r="IDQ43" s="86"/>
      <c r="IDR43" s="86"/>
      <c r="IDS43" s="86"/>
      <c r="IDT43" s="86"/>
      <c r="IDU43" s="86"/>
      <c r="IDV43" s="86"/>
      <c r="IDW43" s="86"/>
      <c r="IDX43" s="86"/>
      <c r="IDY43" s="86"/>
      <c r="IDZ43" s="86"/>
      <c r="IEA43" s="86"/>
      <c r="IEB43" s="86"/>
      <c r="IEC43" s="86"/>
      <c r="IED43" s="86"/>
      <c r="IEE43" s="86"/>
      <c r="IEF43" s="86"/>
      <c r="IEG43" s="86"/>
      <c r="IEH43" s="86"/>
      <c r="IEI43" s="86"/>
      <c r="IEJ43" s="86"/>
      <c r="IEK43" s="86"/>
      <c r="IEL43" s="86"/>
      <c r="IEM43" s="86"/>
      <c r="IEN43" s="86"/>
      <c r="IEO43" s="86"/>
      <c r="IEP43" s="86"/>
      <c r="IEQ43" s="86"/>
      <c r="IER43" s="86"/>
      <c r="IES43" s="86"/>
      <c r="IET43" s="86"/>
      <c r="IEU43" s="86"/>
      <c r="IEV43" s="86"/>
      <c r="IEW43" s="86"/>
      <c r="IEX43" s="86"/>
      <c r="IEY43" s="86"/>
      <c r="IEZ43" s="86"/>
      <c r="IFA43" s="86"/>
      <c r="IFB43" s="86"/>
      <c r="IFC43" s="86"/>
      <c r="IFD43" s="86"/>
      <c r="IFE43" s="86"/>
      <c r="IFF43" s="86"/>
      <c r="IFG43" s="86"/>
      <c r="IFH43" s="86"/>
      <c r="IFI43" s="86"/>
      <c r="IFJ43" s="86"/>
      <c r="IFK43" s="86"/>
      <c r="IFL43" s="86"/>
      <c r="IFM43" s="86"/>
      <c r="IFN43" s="86"/>
      <c r="IFO43" s="86"/>
      <c r="IFP43" s="86"/>
      <c r="IFQ43" s="86"/>
      <c r="IFR43" s="86"/>
      <c r="IFS43" s="86"/>
      <c r="IFT43" s="86"/>
      <c r="IFU43" s="86"/>
      <c r="IFV43" s="86"/>
      <c r="IFW43" s="86"/>
      <c r="IFX43" s="86"/>
      <c r="IFY43" s="86"/>
      <c r="IFZ43" s="86"/>
      <c r="IGA43" s="86"/>
      <c r="IGB43" s="86"/>
      <c r="IGC43" s="86"/>
      <c r="IGD43" s="86"/>
      <c r="IGE43" s="86"/>
      <c r="IGF43" s="86"/>
      <c r="IGG43" s="86"/>
      <c r="IGH43" s="86"/>
      <c r="IGI43" s="86"/>
      <c r="IGJ43" s="86"/>
      <c r="IGK43" s="86"/>
      <c r="IGL43" s="86"/>
      <c r="IGM43" s="86"/>
      <c r="IGN43" s="86"/>
      <c r="IGO43" s="86"/>
      <c r="IGP43" s="86"/>
      <c r="IGQ43" s="86"/>
      <c r="IGR43" s="86"/>
      <c r="IGS43" s="86"/>
      <c r="IGT43" s="86"/>
      <c r="IGU43" s="86"/>
      <c r="IGV43" s="86"/>
      <c r="IGW43" s="86"/>
      <c r="IGX43" s="86"/>
      <c r="IGY43" s="86"/>
      <c r="IGZ43" s="86"/>
      <c r="IHA43" s="86"/>
      <c r="IHB43" s="86"/>
      <c r="IHC43" s="86"/>
      <c r="IHD43" s="86"/>
      <c r="IHE43" s="86"/>
      <c r="IHF43" s="86"/>
      <c r="IHG43" s="86"/>
      <c r="IHH43" s="86"/>
      <c r="IHI43" s="86"/>
      <c r="IHJ43" s="86"/>
      <c r="IHK43" s="86"/>
      <c r="IHL43" s="86"/>
      <c r="IHM43" s="86"/>
      <c r="IHN43" s="86"/>
      <c r="IHO43" s="86"/>
      <c r="IHP43" s="86"/>
      <c r="IHQ43" s="86"/>
      <c r="IHR43" s="86"/>
      <c r="IHS43" s="86"/>
      <c r="IHT43" s="86"/>
      <c r="IHU43" s="86"/>
      <c r="IHV43" s="86"/>
      <c r="IHW43" s="86"/>
      <c r="IHX43" s="86"/>
      <c r="IHY43" s="86"/>
      <c r="IHZ43" s="86"/>
      <c r="IIA43" s="86"/>
      <c r="IIB43" s="86"/>
      <c r="IIC43" s="86"/>
      <c r="IID43" s="86"/>
      <c r="IIE43" s="86"/>
      <c r="IIF43" s="86"/>
      <c r="IIG43" s="86"/>
      <c r="IIH43" s="86"/>
      <c r="III43" s="86"/>
      <c r="IIJ43" s="86"/>
      <c r="IIK43" s="86"/>
      <c r="IIL43" s="86"/>
      <c r="IIM43" s="86"/>
      <c r="IIN43" s="86"/>
      <c r="IIO43" s="86"/>
      <c r="IIP43" s="86"/>
      <c r="IIQ43" s="86"/>
      <c r="IIR43" s="86"/>
      <c r="IIS43" s="86"/>
      <c r="IIT43" s="86"/>
      <c r="IIU43" s="86"/>
      <c r="IIV43" s="86"/>
      <c r="IIW43" s="86"/>
      <c r="IIX43" s="86"/>
      <c r="IIY43" s="86"/>
      <c r="IIZ43" s="86"/>
      <c r="IJA43" s="86"/>
      <c r="IJB43" s="86"/>
      <c r="IJC43" s="86"/>
      <c r="IJD43" s="86"/>
      <c r="IJE43" s="86"/>
      <c r="IJF43" s="86"/>
      <c r="IJG43" s="86"/>
      <c r="IJH43" s="86"/>
      <c r="IJI43" s="86"/>
      <c r="IJJ43" s="86"/>
      <c r="IJK43" s="86"/>
      <c r="IJL43" s="86"/>
      <c r="IJM43" s="86"/>
      <c r="IJN43" s="86"/>
      <c r="IJO43" s="86"/>
      <c r="IJP43" s="86"/>
      <c r="IJQ43" s="86"/>
      <c r="IJR43" s="86"/>
      <c r="IJS43" s="86"/>
      <c r="IJT43" s="86"/>
      <c r="IJU43" s="86"/>
      <c r="IJV43" s="86"/>
      <c r="IJW43" s="86"/>
      <c r="IJX43" s="86"/>
      <c r="IJY43" s="86"/>
      <c r="IJZ43" s="86"/>
      <c r="IKA43" s="86"/>
      <c r="IKB43" s="86"/>
      <c r="IKC43" s="86"/>
      <c r="IKD43" s="86"/>
      <c r="IKE43" s="86"/>
      <c r="IKF43" s="86"/>
      <c r="IKG43" s="86"/>
      <c r="IKH43" s="86"/>
      <c r="IKI43" s="86"/>
      <c r="IKJ43" s="86"/>
      <c r="IKK43" s="86"/>
      <c r="IKL43" s="86"/>
      <c r="IKM43" s="86"/>
      <c r="IKN43" s="86"/>
      <c r="IKO43" s="86"/>
      <c r="IKP43" s="86"/>
      <c r="IKQ43" s="86"/>
      <c r="IKR43" s="86"/>
      <c r="IKS43" s="86"/>
      <c r="IKT43" s="86"/>
      <c r="IKU43" s="86"/>
      <c r="IKV43" s="86"/>
      <c r="IKW43" s="86"/>
      <c r="IKX43" s="86"/>
      <c r="IKY43" s="86"/>
      <c r="IKZ43" s="86"/>
      <c r="ILA43" s="86"/>
      <c r="ILB43" s="86"/>
      <c r="ILC43" s="86"/>
      <c r="ILD43" s="86"/>
      <c r="ILE43" s="86"/>
      <c r="ILF43" s="86"/>
      <c r="ILG43" s="86"/>
      <c r="ILN43" s="86"/>
      <c r="ILO43" s="86"/>
      <c r="ILP43" s="86"/>
      <c r="ILQ43" s="86"/>
      <c r="ILR43" s="86"/>
      <c r="ILS43" s="86"/>
      <c r="ILT43" s="86"/>
      <c r="ILU43" s="86"/>
      <c r="ILV43" s="86"/>
      <c r="ILW43" s="86"/>
      <c r="ILX43" s="86"/>
      <c r="ILY43" s="86"/>
      <c r="ILZ43" s="86"/>
      <c r="IMA43" s="86"/>
      <c r="IMB43" s="86"/>
      <c r="IMC43" s="86"/>
      <c r="IMD43" s="86"/>
      <c r="IME43" s="86"/>
      <c r="IMF43" s="86"/>
      <c r="IMG43" s="86"/>
      <c r="IMH43" s="86"/>
      <c r="IMI43" s="86"/>
      <c r="IMJ43" s="86"/>
      <c r="IMK43" s="86"/>
      <c r="IML43" s="86"/>
      <c r="IMM43" s="86"/>
      <c r="IMN43" s="86"/>
      <c r="IMO43" s="86"/>
      <c r="IMP43" s="86"/>
      <c r="IMQ43" s="86"/>
      <c r="IMR43" s="86"/>
      <c r="IMS43" s="86"/>
      <c r="IMT43" s="86"/>
      <c r="IMU43" s="86"/>
      <c r="IMV43" s="86"/>
      <c r="IMW43" s="86"/>
      <c r="IMX43" s="86"/>
      <c r="IMY43" s="86"/>
      <c r="IMZ43" s="86"/>
      <c r="INA43" s="86"/>
      <c r="INB43" s="86"/>
      <c r="INC43" s="86"/>
      <c r="IND43" s="86"/>
      <c r="INE43" s="86"/>
      <c r="INF43" s="86"/>
      <c r="ING43" s="86"/>
      <c r="INH43" s="86"/>
      <c r="INI43" s="86"/>
      <c r="INJ43" s="86"/>
      <c r="INK43" s="86"/>
      <c r="INL43" s="86"/>
      <c r="INM43" s="86"/>
      <c r="INN43" s="86"/>
      <c r="INO43" s="86"/>
      <c r="INP43" s="86"/>
      <c r="INQ43" s="86"/>
      <c r="INR43" s="86"/>
      <c r="INS43" s="86"/>
      <c r="INT43" s="86"/>
      <c r="INU43" s="86"/>
      <c r="INV43" s="86"/>
      <c r="INW43" s="86"/>
      <c r="INX43" s="86"/>
      <c r="INY43" s="86"/>
      <c r="INZ43" s="86"/>
      <c r="IOA43" s="86"/>
      <c r="IOB43" s="86"/>
      <c r="IOC43" s="86"/>
      <c r="IOD43" s="86"/>
      <c r="IOE43" s="86"/>
      <c r="IOF43" s="86"/>
      <c r="IOG43" s="86"/>
      <c r="IOH43" s="86"/>
      <c r="IOI43" s="86"/>
      <c r="IOJ43" s="86"/>
      <c r="IOK43" s="86"/>
      <c r="IOL43" s="86"/>
      <c r="IOM43" s="86"/>
      <c r="ION43" s="86"/>
      <c r="IOO43" s="86"/>
      <c r="IOP43" s="86"/>
      <c r="IOQ43" s="86"/>
      <c r="IOR43" s="86"/>
      <c r="IOS43" s="86"/>
      <c r="IOT43" s="86"/>
      <c r="IOU43" s="86"/>
      <c r="IOV43" s="86"/>
      <c r="IOW43" s="86"/>
      <c r="IOX43" s="86"/>
      <c r="IOY43" s="86"/>
      <c r="IOZ43" s="86"/>
      <c r="IPA43" s="86"/>
      <c r="IPB43" s="86"/>
      <c r="IPC43" s="86"/>
      <c r="IPD43" s="86"/>
      <c r="IPE43" s="86"/>
      <c r="IPF43" s="86"/>
      <c r="IPG43" s="86"/>
      <c r="IPH43" s="86"/>
      <c r="IPI43" s="86"/>
      <c r="IPJ43" s="86"/>
      <c r="IPK43" s="86"/>
      <c r="IPL43" s="86"/>
      <c r="IPM43" s="86"/>
      <c r="IPN43" s="86"/>
      <c r="IPO43" s="86"/>
      <c r="IPP43" s="86"/>
      <c r="IPQ43" s="86"/>
      <c r="IPR43" s="86"/>
      <c r="IPS43" s="86"/>
      <c r="IPT43" s="86"/>
      <c r="IPU43" s="86"/>
      <c r="IPV43" s="86"/>
      <c r="IPW43" s="86"/>
      <c r="IPX43" s="86"/>
      <c r="IPY43" s="86"/>
      <c r="IPZ43" s="86"/>
      <c r="IQA43" s="86"/>
      <c r="IQB43" s="86"/>
      <c r="IQC43" s="86"/>
      <c r="IQD43" s="86"/>
      <c r="IQE43" s="86"/>
      <c r="IQF43" s="86"/>
      <c r="IQG43" s="86"/>
      <c r="IQH43" s="86"/>
      <c r="IQI43" s="86"/>
      <c r="IQJ43" s="86"/>
      <c r="IQK43" s="86"/>
      <c r="IQL43" s="86"/>
      <c r="IQM43" s="86"/>
      <c r="IQN43" s="86"/>
      <c r="IQO43" s="86"/>
      <c r="IQP43" s="86"/>
      <c r="IQQ43" s="86"/>
      <c r="IQR43" s="86"/>
      <c r="IQS43" s="86"/>
      <c r="IQT43" s="86"/>
      <c r="IQU43" s="86"/>
      <c r="IQV43" s="86"/>
      <c r="IQW43" s="86"/>
      <c r="IQX43" s="86"/>
      <c r="IQY43" s="86"/>
      <c r="IQZ43" s="86"/>
      <c r="IRA43" s="86"/>
      <c r="IRB43" s="86"/>
      <c r="IRC43" s="86"/>
      <c r="IRD43" s="86"/>
      <c r="IRE43" s="86"/>
      <c r="IRF43" s="86"/>
      <c r="IRG43" s="86"/>
      <c r="IRH43" s="86"/>
      <c r="IRI43" s="86"/>
      <c r="IRJ43" s="86"/>
      <c r="IRK43" s="86"/>
      <c r="IRL43" s="86"/>
      <c r="IRM43" s="86"/>
      <c r="IRN43" s="86"/>
      <c r="IRO43" s="86"/>
      <c r="IRP43" s="86"/>
      <c r="IRQ43" s="86"/>
      <c r="IRR43" s="86"/>
      <c r="IRS43" s="86"/>
      <c r="IRT43" s="86"/>
      <c r="IRU43" s="86"/>
      <c r="IRV43" s="86"/>
      <c r="IRW43" s="86"/>
      <c r="IRX43" s="86"/>
      <c r="IRY43" s="86"/>
      <c r="IRZ43" s="86"/>
      <c r="ISA43" s="86"/>
      <c r="ISB43" s="86"/>
      <c r="ISC43" s="86"/>
      <c r="ISD43" s="86"/>
      <c r="ISE43" s="86"/>
      <c r="ISF43" s="86"/>
      <c r="ISG43" s="86"/>
      <c r="ISH43" s="86"/>
      <c r="ISI43" s="86"/>
      <c r="ISJ43" s="86"/>
      <c r="ISK43" s="86"/>
      <c r="ISL43" s="86"/>
      <c r="ISM43" s="86"/>
      <c r="ISN43" s="86"/>
      <c r="ISO43" s="86"/>
      <c r="ISP43" s="86"/>
      <c r="ISQ43" s="86"/>
      <c r="ISR43" s="86"/>
      <c r="ISS43" s="86"/>
      <c r="IST43" s="86"/>
      <c r="ISU43" s="86"/>
      <c r="ISV43" s="86"/>
      <c r="ISW43" s="86"/>
      <c r="ISX43" s="86"/>
      <c r="ISY43" s="86"/>
      <c r="ISZ43" s="86"/>
      <c r="ITA43" s="86"/>
      <c r="ITB43" s="86"/>
      <c r="ITC43" s="86"/>
      <c r="ITD43" s="86"/>
      <c r="ITE43" s="86"/>
      <c r="ITF43" s="86"/>
      <c r="ITG43" s="86"/>
      <c r="ITH43" s="86"/>
      <c r="ITI43" s="86"/>
      <c r="ITJ43" s="86"/>
      <c r="ITK43" s="86"/>
      <c r="ITL43" s="86"/>
      <c r="ITM43" s="86"/>
      <c r="ITN43" s="86"/>
      <c r="ITO43" s="86"/>
      <c r="ITP43" s="86"/>
      <c r="ITQ43" s="86"/>
      <c r="ITR43" s="86"/>
      <c r="ITS43" s="86"/>
      <c r="ITT43" s="86"/>
      <c r="ITU43" s="86"/>
      <c r="ITV43" s="86"/>
      <c r="ITW43" s="86"/>
      <c r="ITX43" s="86"/>
      <c r="ITY43" s="86"/>
      <c r="ITZ43" s="86"/>
      <c r="IUA43" s="86"/>
      <c r="IUB43" s="86"/>
      <c r="IUC43" s="86"/>
      <c r="IUD43" s="86"/>
      <c r="IUE43" s="86"/>
      <c r="IUF43" s="86"/>
      <c r="IUG43" s="86"/>
      <c r="IUH43" s="86"/>
      <c r="IUI43" s="86"/>
      <c r="IUJ43" s="86"/>
      <c r="IUK43" s="86"/>
      <c r="IUL43" s="86"/>
      <c r="IUM43" s="86"/>
      <c r="IUN43" s="86"/>
      <c r="IUO43" s="86"/>
      <c r="IUP43" s="86"/>
      <c r="IUQ43" s="86"/>
      <c r="IUR43" s="86"/>
      <c r="IUS43" s="86"/>
      <c r="IUT43" s="86"/>
      <c r="IUU43" s="86"/>
      <c r="IUV43" s="86"/>
      <c r="IUW43" s="86"/>
      <c r="IUX43" s="86"/>
      <c r="IUY43" s="86"/>
      <c r="IUZ43" s="86"/>
      <c r="IVA43" s="86"/>
      <c r="IVB43" s="86"/>
      <c r="IVC43" s="86"/>
      <c r="IVJ43" s="86"/>
      <c r="IVK43" s="86"/>
      <c r="IVL43" s="86"/>
      <c r="IVM43" s="86"/>
      <c r="IVN43" s="86"/>
      <c r="IVO43" s="86"/>
      <c r="IVP43" s="86"/>
      <c r="IVQ43" s="86"/>
      <c r="IVR43" s="86"/>
      <c r="IVS43" s="86"/>
      <c r="IVT43" s="86"/>
      <c r="IVU43" s="86"/>
      <c r="IVV43" s="86"/>
      <c r="IVW43" s="86"/>
      <c r="IVX43" s="86"/>
      <c r="IVY43" s="86"/>
      <c r="IVZ43" s="86"/>
      <c r="IWA43" s="86"/>
      <c r="IWB43" s="86"/>
      <c r="IWC43" s="86"/>
      <c r="IWD43" s="86"/>
      <c r="IWE43" s="86"/>
      <c r="IWF43" s="86"/>
      <c r="IWG43" s="86"/>
      <c r="IWH43" s="86"/>
      <c r="IWI43" s="86"/>
      <c r="IWJ43" s="86"/>
      <c r="IWK43" s="86"/>
      <c r="IWL43" s="86"/>
      <c r="IWM43" s="86"/>
      <c r="IWN43" s="86"/>
      <c r="IWO43" s="86"/>
      <c r="IWP43" s="86"/>
      <c r="IWQ43" s="86"/>
      <c r="IWR43" s="86"/>
      <c r="IWS43" s="86"/>
      <c r="IWT43" s="86"/>
      <c r="IWU43" s="86"/>
      <c r="IWV43" s="86"/>
      <c r="IWW43" s="86"/>
      <c r="IWX43" s="86"/>
      <c r="IWY43" s="86"/>
      <c r="IWZ43" s="86"/>
      <c r="IXA43" s="86"/>
      <c r="IXB43" s="86"/>
      <c r="IXC43" s="86"/>
      <c r="IXD43" s="86"/>
      <c r="IXE43" s="86"/>
      <c r="IXF43" s="86"/>
      <c r="IXG43" s="86"/>
      <c r="IXH43" s="86"/>
      <c r="IXI43" s="86"/>
      <c r="IXJ43" s="86"/>
      <c r="IXK43" s="86"/>
      <c r="IXL43" s="86"/>
      <c r="IXM43" s="86"/>
      <c r="IXN43" s="86"/>
      <c r="IXO43" s="86"/>
      <c r="IXP43" s="86"/>
      <c r="IXQ43" s="86"/>
      <c r="IXR43" s="86"/>
      <c r="IXS43" s="86"/>
      <c r="IXT43" s="86"/>
      <c r="IXU43" s="86"/>
      <c r="IXV43" s="86"/>
      <c r="IXW43" s="86"/>
      <c r="IXX43" s="86"/>
      <c r="IXY43" s="86"/>
      <c r="IXZ43" s="86"/>
      <c r="IYA43" s="86"/>
      <c r="IYB43" s="86"/>
      <c r="IYC43" s="86"/>
      <c r="IYD43" s="86"/>
      <c r="IYE43" s="86"/>
      <c r="IYF43" s="86"/>
      <c r="IYG43" s="86"/>
      <c r="IYH43" s="86"/>
      <c r="IYI43" s="86"/>
      <c r="IYJ43" s="86"/>
      <c r="IYK43" s="86"/>
      <c r="IYL43" s="86"/>
      <c r="IYM43" s="86"/>
      <c r="IYN43" s="86"/>
      <c r="IYO43" s="86"/>
      <c r="IYP43" s="86"/>
      <c r="IYQ43" s="86"/>
      <c r="IYR43" s="86"/>
      <c r="IYS43" s="86"/>
      <c r="IYT43" s="86"/>
      <c r="IYU43" s="86"/>
      <c r="IYV43" s="86"/>
      <c r="IYW43" s="86"/>
      <c r="IYX43" s="86"/>
      <c r="IYY43" s="86"/>
      <c r="IYZ43" s="86"/>
      <c r="IZA43" s="86"/>
      <c r="IZB43" s="86"/>
      <c r="IZC43" s="86"/>
      <c r="IZD43" s="86"/>
      <c r="IZE43" s="86"/>
      <c r="IZF43" s="86"/>
      <c r="IZG43" s="86"/>
      <c r="IZH43" s="86"/>
      <c r="IZI43" s="86"/>
      <c r="IZJ43" s="86"/>
      <c r="IZK43" s="86"/>
      <c r="IZL43" s="86"/>
      <c r="IZM43" s="86"/>
      <c r="IZN43" s="86"/>
      <c r="IZO43" s="86"/>
      <c r="IZP43" s="86"/>
      <c r="IZQ43" s="86"/>
      <c r="IZR43" s="86"/>
      <c r="IZS43" s="86"/>
      <c r="IZT43" s="86"/>
      <c r="IZU43" s="86"/>
      <c r="IZV43" s="86"/>
      <c r="IZW43" s="86"/>
      <c r="IZX43" s="86"/>
      <c r="IZY43" s="86"/>
      <c r="IZZ43" s="86"/>
      <c r="JAA43" s="86"/>
      <c r="JAB43" s="86"/>
      <c r="JAC43" s="86"/>
      <c r="JAD43" s="86"/>
      <c r="JAE43" s="86"/>
      <c r="JAF43" s="86"/>
      <c r="JAG43" s="86"/>
      <c r="JAH43" s="86"/>
      <c r="JAI43" s="86"/>
      <c r="JAJ43" s="86"/>
      <c r="JAK43" s="86"/>
      <c r="JAL43" s="86"/>
      <c r="JAM43" s="86"/>
      <c r="JAN43" s="86"/>
      <c r="JAO43" s="86"/>
      <c r="JAP43" s="86"/>
      <c r="JAQ43" s="86"/>
      <c r="JAR43" s="86"/>
      <c r="JAS43" s="86"/>
      <c r="JAT43" s="86"/>
      <c r="JAU43" s="86"/>
      <c r="JAV43" s="86"/>
      <c r="JAW43" s="86"/>
      <c r="JAX43" s="86"/>
      <c r="JAY43" s="86"/>
      <c r="JAZ43" s="86"/>
      <c r="JBA43" s="86"/>
      <c r="JBB43" s="86"/>
      <c r="JBC43" s="86"/>
      <c r="JBD43" s="86"/>
      <c r="JBE43" s="86"/>
      <c r="JBF43" s="86"/>
      <c r="JBG43" s="86"/>
      <c r="JBH43" s="86"/>
      <c r="JBI43" s="86"/>
      <c r="JBJ43" s="86"/>
      <c r="JBK43" s="86"/>
      <c r="JBL43" s="86"/>
      <c r="JBM43" s="86"/>
      <c r="JBN43" s="86"/>
      <c r="JBO43" s="86"/>
      <c r="JBP43" s="86"/>
      <c r="JBQ43" s="86"/>
      <c r="JBR43" s="86"/>
      <c r="JBS43" s="86"/>
      <c r="JBT43" s="86"/>
      <c r="JBU43" s="86"/>
      <c r="JBV43" s="86"/>
      <c r="JBW43" s="86"/>
      <c r="JBX43" s="86"/>
      <c r="JBY43" s="86"/>
      <c r="JBZ43" s="86"/>
      <c r="JCA43" s="86"/>
      <c r="JCB43" s="86"/>
      <c r="JCC43" s="86"/>
      <c r="JCD43" s="86"/>
      <c r="JCE43" s="86"/>
      <c r="JCF43" s="86"/>
      <c r="JCG43" s="86"/>
      <c r="JCH43" s="86"/>
      <c r="JCI43" s="86"/>
      <c r="JCJ43" s="86"/>
      <c r="JCK43" s="86"/>
      <c r="JCL43" s="86"/>
      <c r="JCM43" s="86"/>
      <c r="JCN43" s="86"/>
      <c r="JCO43" s="86"/>
      <c r="JCP43" s="86"/>
      <c r="JCQ43" s="86"/>
      <c r="JCR43" s="86"/>
      <c r="JCS43" s="86"/>
      <c r="JCT43" s="86"/>
      <c r="JCU43" s="86"/>
      <c r="JCV43" s="86"/>
      <c r="JCW43" s="86"/>
      <c r="JCX43" s="86"/>
      <c r="JCY43" s="86"/>
      <c r="JCZ43" s="86"/>
      <c r="JDA43" s="86"/>
      <c r="JDB43" s="86"/>
      <c r="JDC43" s="86"/>
      <c r="JDD43" s="86"/>
      <c r="JDE43" s="86"/>
      <c r="JDF43" s="86"/>
      <c r="JDG43" s="86"/>
      <c r="JDH43" s="86"/>
      <c r="JDI43" s="86"/>
      <c r="JDJ43" s="86"/>
      <c r="JDK43" s="86"/>
      <c r="JDL43" s="86"/>
      <c r="JDM43" s="86"/>
      <c r="JDN43" s="86"/>
      <c r="JDO43" s="86"/>
      <c r="JDP43" s="86"/>
      <c r="JDQ43" s="86"/>
      <c r="JDR43" s="86"/>
      <c r="JDS43" s="86"/>
      <c r="JDT43" s="86"/>
      <c r="JDU43" s="86"/>
      <c r="JDV43" s="86"/>
      <c r="JDW43" s="86"/>
      <c r="JDX43" s="86"/>
      <c r="JDY43" s="86"/>
      <c r="JDZ43" s="86"/>
      <c r="JEA43" s="86"/>
      <c r="JEB43" s="86"/>
      <c r="JEC43" s="86"/>
      <c r="JED43" s="86"/>
      <c r="JEE43" s="86"/>
      <c r="JEF43" s="86"/>
      <c r="JEG43" s="86"/>
      <c r="JEH43" s="86"/>
      <c r="JEI43" s="86"/>
      <c r="JEJ43" s="86"/>
      <c r="JEK43" s="86"/>
      <c r="JEL43" s="86"/>
      <c r="JEM43" s="86"/>
      <c r="JEN43" s="86"/>
      <c r="JEO43" s="86"/>
      <c r="JEP43" s="86"/>
      <c r="JEQ43" s="86"/>
      <c r="JER43" s="86"/>
      <c r="JES43" s="86"/>
      <c r="JET43" s="86"/>
      <c r="JEU43" s="86"/>
      <c r="JEV43" s="86"/>
      <c r="JEW43" s="86"/>
      <c r="JEX43" s="86"/>
      <c r="JEY43" s="86"/>
      <c r="JFF43" s="86"/>
      <c r="JFG43" s="86"/>
      <c r="JFH43" s="86"/>
      <c r="JFI43" s="86"/>
      <c r="JFJ43" s="86"/>
      <c r="JFK43" s="86"/>
      <c r="JFL43" s="86"/>
      <c r="JFM43" s="86"/>
      <c r="JFN43" s="86"/>
      <c r="JFO43" s="86"/>
      <c r="JFP43" s="86"/>
      <c r="JFQ43" s="86"/>
      <c r="JFR43" s="86"/>
      <c r="JFS43" s="86"/>
      <c r="JFT43" s="86"/>
      <c r="JFU43" s="86"/>
      <c r="JFV43" s="86"/>
      <c r="JFW43" s="86"/>
      <c r="JFX43" s="86"/>
      <c r="JFY43" s="86"/>
      <c r="JFZ43" s="86"/>
      <c r="JGA43" s="86"/>
      <c r="JGB43" s="86"/>
      <c r="JGC43" s="86"/>
      <c r="JGD43" s="86"/>
      <c r="JGE43" s="86"/>
      <c r="JGF43" s="86"/>
      <c r="JGG43" s="86"/>
      <c r="JGH43" s="86"/>
      <c r="JGI43" s="86"/>
      <c r="JGJ43" s="86"/>
      <c r="JGK43" s="86"/>
      <c r="JGL43" s="86"/>
      <c r="JGM43" s="86"/>
      <c r="JGN43" s="86"/>
      <c r="JGO43" s="86"/>
      <c r="JGP43" s="86"/>
      <c r="JGQ43" s="86"/>
      <c r="JGR43" s="86"/>
      <c r="JGS43" s="86"/>
      <c r="JGT43" s="86"/>
      <c r="JGU43" s="86"/>
      <c r="JGV43" s="86"/>
      <c r="JGW43" s="86"/>
      <c r="JGX43" s="86"/>
      <c r="JGY43" s="86"/>
      <c r="JGZ43" s="86"/>
      <c r="JHA43" s="86"/>
      <c r="JHB43" s="86"/>
      <c r="JHC43" s="86"/>
      <c r="JHD43" s="86"/>
      <c r="JHE43" s="86"/>
      <c r="JHF43" s="86"/>
      <c r="JHG43" s="86"/>
      <c r="JHH43" s="86"/>
      <c r="JHI43" s="86"/>
      <c r="JHJ43" s="86"/>
      <c r="JHK43" s="86"/>
      <c r="JHL43" s="86"/>
      <c r="JHM43" s="86"/>
      <c r="JHN43" s="86"/>
      <c r="JHO43" s="86"/>
      <c r="JHP43" s="86"/>
      <c r="JHQ43" s="86"/>
      <c r="JHR43" s="86"/>
      <c r="JHS43" s="86"/>
      <c r="JHT43" s="86"/>
      <c r="JHU43" s="86"/>
      <c r="JHV43" s="86"/>
      <c r="JHW43" s="86"/>
      <c r="JHX43" s="86"/>
      <c r="JHY43" s="86"/>
      <c r="JHZ43" s="86"/>
      <c r="JIA43" s="86"/>
      <c r="JIB43" s="86"/>
      <c r="JIC43" s="86"/>
      <c r="JID43" s="86"/>
      <c r="JIE43" s="86"/>
      <c r="JIF43" s="86"/>
      <c r="JIG43" s="86"/>
      <c r="JIH43" s="86"/>
      <c r="JII43" s="86"/>
      <c r="JIJ43" s="86"/>
      <c r="JIK43" s="86"/>
      <c r="JIL43" s="86"/>
      <c r="JIM43" s="86"/>
      <c r="JIN43" s="86"/>
      <c r="JIO43" s="86"/>
      <c r="JIP43" s="86"/>
      <c r="JIQ43" s="86"/>
      <c r="JIR43" s="86"/>
      <c r="JIS43" s="86"/>
      <c r="JIT43" s="86"/>
      <c r="JIU43" s="86"/>
      <c r="JIV43" s="86"/>
      <c r="JIW43" s="86"/>
      <c r="JIX43" s="86"/>
      <c r="JIY43" s="86"/>
      <c r="JIZ43" s="86"/>
      <c r="JJA43" s="86"/>
      <c r="JJB43" s="86"/>
      <c r="JJC43" s="86"/>
      <c r="JJD43" s="86"/>
      <c r="JJE43" s="86"/>
      <c r="JJF43" s="86"/>
      <c r="JJG43" s="86"/>
      <c r="JJH43" s="86"/>
      <c r="JJI43" s="86"/>
      <c r="JJJ43" s="86"/>
      <c r="JJK43" s="86"/>
      <c r="JJL43" s="86"/>
      <c r="JJM43" s="86"/>
      <c r="JJN43" s="86"/>
      <c r="JJO43" s="86"/>
      <c r="JJP43" s="86"/>
      <c r="JJQ43" s="86"/>
      <c r="JJR43" s="86"/>
      <c r="JJS43" s="86"/>
      <c r="JJT43" s="86"/>
      <c r="JJU43" s="86"/>
      <c r="JJV43" s="86"/>
      <c r="JJW43" s="86"/>
      <c r="JJX43" s="86"/>
      <c r="JJY43" s="86"/>
      <c r="JJZ43" s="86"/>
      <c r="JKA43" s="86"/>
      <c r="JKB43" s="86"/>
      <c r="JKC43" s="86"/>
      <c r="JKD43" s="86"/>
      <c r="JKE43" s="86"/>
      <c r="JKF43" s="86"/>
      <c r="JKG43" s="86"/>
      <c r="JKH43" s="86"/>
      <c r="JKI43" s="86"/>
      <c r="JKJ43" s="86"/>
      <c r="JKK43" s="86"/>
      <c r="JKL43" s="86"/>
      <c r="JKM43" s="86"/>
      <c r="JKN43" s="86"/>
      <c r="JKO43" s="86"/>
      <c r="JKP43" s="86"/>
      <c r="JKQ43" s="86"/>
      <c r="JKR43" s="86"/>
      <c r="JKS43" s="86"/>
      <c r="JKT43" s="86"/>
      <c r="JKU43" s="86"/>
      <c r="JKV43" s="86"/>
      <c r="JKW43" s="86"/>
      <c r="JKX43" s="86"/>
      <c r="JKY43" s="86"/>
      <c r="JKZ43" s="86"/>
      <c r="JLA43" s="86"/>
      <c r="JLB43" s="86"/>
      <c r="JLC43" s="86"/>
      <c r="JLD43" s="86"/>
      <c r="JLE43" s="86"/>
      <c r="JLF43" s="86"/>
      <c r="JLG43" s="86"/>
      <c r="JLH43" s="86"/>
      <c r="JLI43" s="86"/>
      <c r="JLJ43" s="86"/>
      <c r="JLK43" s="86"/>
      <c r="JLL43" s="86"/>
      <c r="JLM43" s="86"/>
      <c r="JLN43" s="86"/>
      <c r="JLO43" s="86"/>
      <c r="JLP43" s="86"/>
      <c r="JLQ43" s="86"/>
      <c r="JLR43" s="86"/>
      <c r="JLS43" s="86"/>
      <c r="JLT43" s="86"/>
      <c r="JLU43" s="86"/>
      <c r="JLV43" s="86"/>
      <c r="JLW43" s="86"/>
      <c r="JLX43" s="86"/>
      <c r="JLY43" s="86"/>
      <c r="JLZ43" s="86"/>
      <c r="JMA43" s="86"/>
      <c r="JMB43" s="86"/>
      <c r="JMC43" s="86"/>
      <c r="JMD43" s="86"/>
      <c r="JME43" s="86"/>
      <c r="JMF43" s="86"/>
      <c r="JMG43" s="86"/>
      <c r="JMH43" s="86"/>
      <c r="JMI43" s="86"/>
      <c r="JMJ43" s="86"/>
      <c r="JMK43" s="86"/>
      <c r="JML43" s="86"/>
      <c r="JMM43" s="86"/>
      <c r="JMN43" s="86"/>
      <c r="JMO43" s="86"/>
      <c r="JMP43" s="86"/>
      <c r="JMQ43" s="86"/>
      <c r="JMR43" s="86"/>
      <c r="JMS43" s="86"/>
      <c r="JMT43" s="86"/>
      <c r="JMU43" s="86"/>
      <c r="JMV43" s="86"/>
      <c r="JMW43" s="86"/>
      <c r="JMX43" s="86"/>
      <c r="JMY43" s="86"/>
      <c r="JMZ43" s="86"/>
      <c r="JNA43" s="86"/>
      <c r="JNB43" s="86"/>
      <c r="JNC43" s="86"/>
      <c r="JND43" s="86"/>
      <c r="JNE43" s="86"/>
      <c r="JNF43" s="86"/>
      <c r="JNG43" s="86"/>
      <c r="JNH43" s="86"/>
      <c r="JNI43" s="86"/>
      <c r="JNJ43" s="86"/>
      <c r="JNK43" s="86"/>
      <c r="JNL43" s="86"/>
      <c r="JNM43" s="86"/>
      <c r="JNN43" s="86"/>
      <c r="JNO43" s="86"/>
      <c r="JNP43" s="86"/>
      <c r="JNQ43" s="86"/>
      <c r="JNR43" s="86"/>
      <c r="JNS43" s="86"/>
      <c r="JNT43" s="86"/>
      <c r="JNU43" s="86"/>
      <c r="JNV43" s="86"/>
      <c r="JNW43" s="86"/>
      <c r="JNX43" s="86"/>
      <c r="JNY43" s="86"/>
      <c r="JNZ43" s="86"/>
      <c r="JOA43" s="86"/>
      <c r="JOB43" s="86"/>
      <c r="JOC43" s="86"/>
      <c r="JOD43" s="86"/>
      <c r="JOE43" s="86"/>
      <c r="JOF43" s="86"/>
      <c r="JOG43" s="86"/>
      <c r="JOH43" s="86"/>
      <c r="JOI43" s="86"/>
      <c r="JOJ43" s="86"/>
      <c r="JOK43" s="86"/>
      <c r="JOL43" s="86"/>
      <c r="JOM43" s="86"/>
      <c r="JON43" s="86"/>
      <c r="JOO43" s="86"/>
      <c r="JOP43" s="86"/>
      <c r="JOQ43" s="86"/>
      <c r="JOR43" s="86"/>
      <c r="JOS43" s="86"/>
      <c r="JOT43" s="86"/>
      <c r="JOU43" s="86"/>
      <c r="JPB43" s="86"/>
      <c r="JPC43" s="86"/>
      <c r="JPD43" s="86"/>
      <c r="JPE43" s="86"/>
      <c r="JPF43" s="86"/>
      <c r="JPG43" s="86"/>
      <c r="JPH43" s="86"/>
      <c r="JPI43" s="86"/>
      <c r="JPJ43" s="86"/>
      <c r="JPK43" s="86"/>
      <c r="JPL43" s="86"/>
      <c r="JPM43" s="86"/>
      <c r="JPN43" s="86"/>
      <c r="JPO43" s="86"/>
      <c r="JPP43" s="86"/>
      <c r="JPQ43" s="86"/>
      <c r="JPR43" s="86"/>
      <c r="JPS43" s="86"/>
      <c r="JPT43" s="86"/>
      <c r="JPU43" s="86"/>
      <c r="JPV43" s="86"/>
      <c r="JPW43" s="86"/>
      <c r="JPX43" s="86"/>
      <c r="JPY43" s="86"/>
      <c r="JPZ43" s="86"/>
      <c r="JQA43" s="86"/>
      <c r="JQB43" s="86"/>
      <c r="JQC43" s="86"/>
      <c r="JQD43" s="86"/>
      <c r="JQE43" s="86"/>
      <c r="JQF43" s="86"/>
      <c r="JQG43" s="86"/>
      <c r="JQH43" s="86"/>
      <c r="JQI43" s="86"/>
      <c r="JQJ43" s="86"/>
      <c r="JQK43" s="86"/>
      <c r="JQL43" s="86"/>
      <c r="JQM43" s="86"/>
      <c r="JQN43" s="86"/>
      <c r="JQO43" s="86"/>
      <c r="JQP43" s="86"/>
      <c r="JQQ43" s="86"/>
      <c r="JQR43" s="86"/>
      <c r="JQS43" s="86"/>
      <c r="JQT43" s="86"/>
      <c r="JQU43" s="86"/>
      <c r="JQV43" s="86"/>
      <c r="JQW43" s="86"/>
      <c r="JQX43" s="86"/>
      <c r="JQY43" s="86"/>
      <c r="JQZ43" s="86"/>
      <c r="JRA43" s="86"/>
      <c r="JRB43" s="86"/>
      <c r="JRC43" s="86"/>
      <c r="JRD43" s="86"/>
      <c r="JRE43" s="86"/>
      <c r="JRF43" s="86"/>
      <c r="JRG43" s="86"/>
      <c r="JRH43" s="86"/>
      <c r="JRI43" s="86"/>
      <c r="JRJ43" s="86"/>
      <c r="JRK43" s="86"/>
      <c r="JRL43" s="86"/>
      <c r="JRM43" s="86"/>
      <c r="JRN43" s="86"/>
      <c r="JRO43" s="86"/>
      <c r="JRP43" s="86"/>
      <c r="JRQ43" s="86"/>
      <c r="JRR43" s="86"/>
      <c r="JRS43" s="86"/>
      <c r="JRT43" s="86"/>
      <c r="JRU43" s="86"/>
      <c r="JRV43" s="86"/>
      <c r="JRW43" s="86"/>
      <c r="JRX43" s="86"/>
      <c r="JRY43" s="86"/>
      <c r="JRZ43" s="86"/>
      <c r="JSA43" s="86"/>
      <c r="JSB43" s="86"/>
      <c r="JSC43" s="86"/>
      <c r="JSD43" s="86"/>
      <c r="JSE43" s="86"/>
      <c r="JSF43" s="86"/>
      <c r="JSG43" s="86"/>
      <c r="JSH43" s="86"/>
      <c r="JSI43" s="86"/>
      <c r="JSJ43" s="86"/>
      <c r="JSK43" s="86"/>
      <c r="JSL43" s="86"/>
      <c r="JSM43" s="86"/>
      <c r="JSN43" s="86"/>
      <c r="JSO43" s="86"/>
      <c r="JSP43" s="86"/>
      <c r="JSQ43" s="86"/>
      <c r="JSR43" s="86"/>
      <c r="JSS43" s="86"/>
      <c r="JST43" s="86"/>
      <c r="JSU43" s="86"/>
      <c r="JSV43" s="86"/>
      <c r="JSW43" s="86"/>
      <c r="JSX43" s="86"/>
      <c r="JSY43" s="86"/>
      <c r="JSZ43" s="86"/>
      <c r="JTA43" s="86"/>
      <c r="JTB43" s="86"/>
      <c r="JTC43" s="86"/>
      <c r="JTD43" s="86"/>
      <c r="JTE43" s="86"/>
      <c r="JTF43" s="86"/>
      <c r="JTG43" s="86"/>
      <c r="JTH43" s="86"/>
      <c r="JTI43" s="86"/>
      <c r="JTJ43" s="86"/>
      <c r="JTK43" s="86"/>
      <c r="JTL43" s="86"/>
      <c r="JTM43" s="86"/>
      <c r="JTN43" s="86"/>
      <c r="JTO43" s="86"/>
      <c r="JTP43" s="86"/>
      <c r="JTQ43" s="86"/>
      <c r="JTR43" s="86"/>
      <c r="JTS43" s="86"/>
      <c r="JTT43" s="86"/>
      <c r="JTU43" s="86"/>
      <c r="JTV43" s="86"/>
      <c r="JTW43" s="86"/>
      <c r="JTX43" s="86"/>
      <c r="JTY43" s="86"/>
      <c r="JTZ43" s="86"/>
      <c r="JUA43" s="86"/>
      <c r="JUB43" s="86"/>
      <c r="JUC43" s="86"/>
      <c r="JUD43" s="86"/>
      <c r="JUE43" s="86"/>
      <c r="JUF43" s="86"/>
      <c r="JUG43" s="86"/>
      <c r="JUH43" s="86"/>
      <c r="JUI43" s="86"/>
      <c r="JUJ43" s="86"/>
      <c r="JUK43" s="86"/>
      <c r="JUL43" s="86"/>
      <c r="JUM43" s="86"/>
      <c r="JUN43" s="86"/>
      <c r="JUO43" s="86"/>
      <c r="JUP43" s="86"/>
      <c r="JUQ43" s="86"/>
      <c r="JUR43" s="86"/>
      <c r="JUS43" s="86"/>
      <c r="JUT43" s="86"/>
      <c r="JUU43" s="86"/>
      <c r="JUV43" s="86"/>
      <c r="JUW43" s="86"/>
      <c r="JUX43" s="86"/>
      <c r="JUY43" s="86"/>
      <c r="JUZ43" s="86"/>
      <c r="JVA43" s="86"/>
      <c r="JVB43" s="86"/>
      <c r="JVC43" s="86"/>
      <c r="JVD43" s="86"/>
      <c r="JVE43" s="86"/>
      <c r="JVF43" s="86"/>
      <c r="JVG43" s="86"/>
      <c r="JVH43" s="86"/>
      <c r="JVI43" s="86"/>
      <c r="JVJ43" s="86"/>
      <c r="JVK43" s="86"/>
      <c r="JVL43" s="86"/>
      <c r="JVM43" s="86"/>
      <c r="JVN43" s="86"/>
      <c r="JVO43" s="86"/>
      <c r="JVP43" s="86"/>
      <c r="JVQ43" s="86"/>
      <c r="JVR43" s="86"/>
      <c r="JVS43" s="86"/>
      <c r="JVT43" s="86"/>
      <c r="JVU43" s="86"/>
      <c r="JVV43" s="86"/>
      <c r="JVW43" s="86"/>
      <c r="JVX43" s="86"/>
      <c r="JVY43" s="86"/>
      <c r="JVZ43" s="86"/>
      <c r="JWA43" s="86"/>
      <c r="JWB43" s="86"/>
      <c r="JWC43" s="86"/>
      <c r="JWD43" s="86"/>
      <c r="JWE43" s="86"/>
      <c r="JWF43" s="86"/>
      <c r="JWG43" s="86"/>
      <c r="JWH43" s="86"/>
      <c r="JWI43" s="86"/>
      <c r="JWJ43" s="86"/>
      <c r="JWK43" s="86"/>
      <c r="JWL43" s="86"/>
      <c r="JWM43" s="86"/>
      <c r="JWN43" s="86"/>
      <c r="JWO43" s="86"/>
      <c r="JWP43" s="86"/>
      <c r="JWQ43" s="86"/>
      <c r="JWR43" s="86"/>
      <c r="JWS43" s="86"/>
      <c r="JWT43" s="86"/>
      <c r="JWU43" s="86"/>
      <c r="JWV43" s="86"/>
      <c r="JWW43" s="86"/>
      <c r="JWX43" s="86"/>
      <c r="JWY43" s="86"/>
      <c r="JWZ43" s="86"/>
      <c r="JXA43" s="86"/>
      <c r="JXB43" s="86"/>
      <c r="JXC43" s="86"/>
      <c r="JXD43" s="86"/>
      <c r="JXE43" s="86"/>
      <c r="JXF43" s="86"/>
      <c r="JXG43" s="86"/>
      <c r="JXH43" s="86"/>
      <c r="JXI43" s="86"/>
      <c r="JXJ43" s="86"/>
      <c r="JXK43" s="86"/>
      <c r="JXL43" s="86"/>
      <c r="JXM43" s="86"/>
      <c r="JXN43" s="86"/>
      <c r="JXO43" s="86"/>
      <c r="JXP43" s="86"/>
      <c r="JXQ43" s="86"/>
      <c r="JXR43" s="86"/>
      <c r="JXS43" s="86"/>
      <c r="JXT43" s="86"/>
      <c r="JXU43" s="86"/>
      <c r="JXV43" s="86"/>
      <c r="JXW43" s="86"/>
      <c r="JXX43" s="86"/>
      <c r="JXY43" s="86"/>
      <c r="JXZ43" s="86"/>
      <c r="JYA43" s="86"/>
      <c r="JYB43" s="86"/>
      <c r="JYC43" s="86"/>
      <c r="JYD43" s="86"/>
      <c r="JYE43" s="86"/>
      <c r="JYF43" s="86"/>
      <c r="JYG43" s="86"/>
      <c r="JYH43" s="86"/>
      <c r="JYI43" s="86"/>
      <c r="JYJ43" s="86"/>
      <c r="JYK43" s="86"/>
      <c r="JYL43" s="86"/>
      <c r="JYM43" s="86"/>
      <c r="JYN43" s="86"/>
      <c r="JYO43" s="86"/>
      <c r="JYP43" s="86"/>
      <c r="JYQ43" s="86"/>
      <c r="JYX43" s="86"/>
      <c r="JYY43" s="86"/>
      <c r="JYZ43" s="86"/>
      <c r="JZA43" s="86"/>
      <c r="JZB43" s="86"/>
      <c r="JZC43" s="86"/>
      <c r="JZD43" s="86"/>
      <c r="JZE43" s="86"/>
      <c r="JZF43" s="86"/>
      <c r="JZG43" s="86"/>
      <c r="JZH43" s="86"/>
      <c r="JZI43" s="86"/>
      <c r="JZJ43" s="86"/>
      <c r="JZK43" s="86"/>
      <c r="JZL43" s="86"/>
      <c r="JZM43" s="86"/>
      <c r="JZN43" s="86"/>
      <c r="JZO43" s="86"/>
      <c r="JZP43" s="86"/>
      <c r="JZQ43" s="86"/>
      <c r="JZR43" s="86"/>
      <c r="JZS43" s="86"/>
      <c r="JZT43" s="86"/>
      <c r="JZU43" s="86"/>
      <c r="JZV43" s="86"/>
      <c r="JZW43" s="86"/>
      <c r="JZX43" s="86"/>
      <c r="JZY43" s="86"/>
      <c r="JZZ43" s="86"/>
      <c r="KAA43" s="86"/>
      <c r="KAB43" s="86"/>
      <c r="KAC43" s="86"/>
      <c r="KAD43" s="86"/>
      <c r="KAE43" s="86"/>
      <c r="KAF43" s="86"/>
      <c r="KAG43" s="86"/>
      <c r="KAH43" s="86"/>
      <c r="KAI43" s="86"/>
      <c r="KAJ43" s="86"/>
      <c r="KAK43" s="86"/>
      <c r="KAL43" s="86"/>
      <c r="KAM43" s="86"/>
      <c r="KAN43" s="86"/>
      <c r="KAO43" s="86"/>
      <c r="KAP43" s="86"/>
      <c r="KAQ43" s="86"/>
      <c r="KAR43" s="86"/>
      <c r="KAS43" s="86"/>
      <c r="KAT43" s="86"/>
      <c r="KAU43" s="86"/>
      <c r="KAV43" s="86"/>
      <c r="KAW43" s="86"/>
      <c r="KAX43" s="86"/>
      <c r="KAY43" s="86"/>
      <c r="KAZ43" s="86"/>
      <c r="KBA43" s="86"/>
      <c r="KBB43" s="86"/>
      <c r="KBC43" s="86"/>
      <c r="KBD43" s="86"/>
      <c r="KBE43" s="86"/>
      <c r="KBF43" s="86"/>
      <c r="KBG43" s="86"/>
      <c r="KBH43" s="86"/>
      <c r="KBI43" s="86"/>
      <c r="KBJ43" s="86"/>
      <c r="KBK43" s="86"/>
      <c r="KBL43" s="86"/>
      <c r="KBM43" s="86"/>
      <c r="KBN43" s="86"/>
      <c r="KBO43" s="86"/>
      <c r="KBP43" s="86"/>
      <c r="KBQ43" s="86"/>
      <c r="KBR43" s="86"/>
      <c r="KBS43" s="86"/>
      <c r="KBT43" s="86"/>
      <c r="KBU43" s="86"/>
      <c r="KBV43" s="86"/>
      <c r="KBW43" s="86"/>
      <c r="KBX43" s="86"/>
      <c r="KBY43" s="86"/>
      <c r="KBZ43" s="86"/>
      <c r="KCA43" s="86"/>
      <c r="KCB43" s="86"/>
      <c r="KCC43" s="86"/>
      <c r="KCD43" s="86"/>
      <c r="KCE43" s="86"/>
      <c r="KCF43" s="86"/>
      <c r="KCG43" s="86"/>
      <c r="KCH43" s="86"/>
      <c r="KCI43" s="86"/>
      <c r="KCJ43" s="86"/>
      <c r="KCK43" s="86"/>
      <c r="KCL43" s="86"/>
      <c r="KCM43" s="86"/>
      <c r="KCN43" s="86"/>
      <c r="KCO43" s="86"/>
      <c r="KCP43" s="86"/>
      <c r="KCQ43" s="86"/>
      <c r="KCR43" s="86"/>
      <c r="KCS43" s="86"/>
      <c r="KCT43" s="86"/>
      <c r="KCU43" s="86"/>
      <c r="KCV43" s="86"/>
      <c r="KCW43" s="86"/>
      <c r="KCX43" s="86"/>
      <c r="KCY43" s="86"/>
      <c r="KCZ43" s="86"/>
      <c r="KDA43" s="86"/>
      <c r="KDB43" s="86"/>
      <c r="KDC43" s="86"/>
      <c r="KDD43" s="86"/>
      <c r="KDE43" s="86"/>
      <c r="KDF43" s="86"/>
      <c r="KDG43" s="86"/>
      <c r="KDH43" s="86"/>
      <c r="KDI43" s="86"/>
      <c r="KDJ43" s="86"/>
      <c r="KDK43" s="86"/>
      <c r="KDL43" s="86"/>
      <c r="KDM43" s="86"/>
      <c r="KDN43" s="86"/>
      <c r="KDO43" s="86"/>
      <c r="KDP43" s="86"/>
      <c r="KDQ43" s="86"/>
      <c r="KDR43" s="86"/>
      <c r="KDS43" s="86"/>
      <c r="KDT43" s="86"/>
      <c r="KDU43" s="86"/>
      <c r="KDV43" s="86"/>
      <c r="KDW43" s="86"/>
      <c r="KDX43" s="86"/>
      <c r="KDY43" s="86"/>
      <c r="KDZ43" s="86"/>
      <c r="KEA43" s="86"/>
      <c r="KEB43" s="86"/>
      <c r="KEC43" s="86"/>
      <c r="KED43" s="86"/>
      <c r="KEE43" s="86"/>
      <c r="KEF43" s="86"/>
      <c r="KEG43" s="86"/>
      <c r="KEH43" s="86"/>
      <c r="KEI43" s="86"/>
      <c r="KEJ43" s="86"/>
      <c r="KEK43" s="86"/>
      <c r="KEL43" s="86"/>
      <c r="KEM43" s="86"/>
      <c r="KEN43" s="86"/>
      <c r="KEO43" s="86"/>
      <c r="KEP43" s="86"/>
      <c r="KEQ43" s="86"/>
      <c r="KER43" s="86"/>
      <c r="KES43" s="86"/>
      <c r="KET43" s="86"/>
      <c r="KEU43" s="86"/>
      <c r="KEV43" s="86"/>
      <c r="KEW43" s="86"/>
      <c r="KEX43" s="86"/>
      <c r="KEY43" s="86"/>
      <c r="KEZ43" s="86"/>
      <c r="KFA43" s="86"/>
      <c r="KFB43" s="86"/>
      <c r="KFC43" s="86"/>
      <c r="KFD43" s="86"/>
      <c r="KFE43" s="86"/>
      <c r="KFF43" s="86"/>
      <c r="KFG43" s="86"/>
      <c r="KFH43" s="86"/>
      <c r="KFI43" s="86"/>
      <c r="KFJ43" s="86"/>
      <c r="KFK43" s="86"/>
      <c r="KFL43" s="86"/>
      <c r="KFM43" s="86"/>
      <c r="KFN43" s="86"/>
      <c r="KFO43" s="86"/>
      <c r="KFP43" s="86"/>
      <c r="KFQ43" s="86"/>
      <c r="KFR43" s="86"/>
      <c r="KFS43" s="86"/>
      <c r="KFT43" s="86"/>
      <c r="KFU43" s="86"/>
      <c r="KFV43" s="86"/>
      <c r="KFW43" s="86"/>
      <c r="KFX43" s="86"/>
      <c r="KFY43" s="86"/>
      <c r="KFZ43" s="86"/>
      <c r="KGA43" s="86"/>
      <c r="KGB43" s="86"/>
      <c r="KGC43" s="86"/>
      <c r="KGD43" s="86"/>
      <c r="KGE43" s="86"/>
      <c r="KGF43" s="86"/>
      <c r="KGG43" s="86"/>
      <c r="KGH43" s="86"/>
      <c r="KGI43" s="86"/>
      <c r="KGJ43" s="86"/>
      <c r="KGK43" s="86"/>
      <c r="KGL43" s="86"/>
      <c r="KGM43" s="86"/>
      <c r="KGN43" s="86"/>
      <c r="KGO43" s="86"/>
      <c r="KGP43" s="86"/>
      <c r="KGQ43" s="86"/>
      <c r="KGR43" s="86"/>
      <c r="KGS43" s="86"/>
      <c r="KGT43" s="86"/>
      <c r="KGU43" s="86"/>
      <c r="KGV43" s="86"/>
      <c r="KGW43" s="86"/>
      <c r="KGX43" s="86"/>
      <c r="KGY43" s="86"/>
      <c r="KGZ43" s="86"/>
      <c r="KHA43" s="86"/>
      <c r="KHB43" s="86"/>
      <c r="KHC43" s="86"/>
      <c r="KHD43" s="86"/>
      <c r="KHE43" s="86"/>
      <c r="KHF43" s="86"/>
      <c r="KHG43" s="86"/>
      <c r="KHH43" s="86"/>
      <c r="KHI43" s="86"/>
      <c r="KHJ43" s="86"/>
      <c r="KHK43" s="86"/>
      <c r="KHL43" s="86"/>
      <c r="KHM43" s="86"/>
      <c r="KHN43" s="86"/>
      <c r="KHO43" s="86"/>
      <c r="KHP43" s="86"/>
      <c r="KHQ43" s="86"/>
      <c r="KHR43" s="86"/>
      <c r="KHS43" s="86"/>
      <c r="KHT43" s="86"/>
      <c r="KHU43" s="86"/>
      <c r="KHV43" s="86"/>
      <c r="KHW43" s="86"/>
      <c r="KHX43" s="86"/>
      <c r="KHY43" s="86"/>
      <c r="KHZ43" s="86"/>
      <c r="KIA43" s="86"/>
      <c r="KIB43" s="86"/>
      <c r="KIC43" s="86"/>
      <c r="KID43" s="86"/>
      <c r="KIE43" s="86"/>
      <c r="KIF43" s="86"/>
      <c r="KIG43" s="86"/>
      <c r="KIH43" s="86"/>
      <c r="KII43" s="86"/>
      <c r="KIJ43" s="86"/>
      <c r="KIK43" s="86"/>
      <c r="KIL43" s="86"/>
      <c r="KIM43" s="86"/>
      <c r="KIT43" s="86"/>
      <c r="KIU43" s="86"/>
      <c r="KIV43" s="86"/>
      <c r="KIW43" s="86"/>
      <c r="KIX43" s="86"/>
      <c r="KIY43" s="86"/>
      <c r="KIZ43" s="86"/>
      <c r="KJA43" s="86"/>
      <c r="KJB43" s="86"/>
      <c r="KJC43" s="86"/>
      <c r="KJD43" s="86"/>
      <c r="KJE43" s="86"/>
      <c r="KJF43" s="86"/>
      <c r="KJG43" s="86"/>
      <c r="KJH43" s="86"/>
      <c r="KJI43" s="86"/>
      <c r="KJJ43" s="86"/>
      <c r="KJK43" s="86"/>
      <c r="KJL43" s="86"/>
      <c r="KJM43" s="86"/>
      <c r="KJN43" s="86"/>
      <c r="KJO43" s="86"/>
      <c r="KJP43" s="86"/>
      <c r="KJQ43" s="86"/>
      <c r="KJR43" s="86"/>
      <c r="KJS43" s="86"/>
      <c r="KJT43" s="86"/>
      <c r="KJU43" s="86"/>
      <c r="KJV43" s="86"/>
      <c r="KJW43" s="86"/>
      <c r="KJX43" s="86"/>
      <c r="KJY43" s="86"/>
      <c r="KJZ43" s="86"/>
      <c r="KKA43" s="86"/>
      <c r="KKB43" s="86"/>
      <c r="KKC43" s="86"/>
      <c r="KKD43" s="86"/>
      <c r="KKE43" s="86"/>
      <c r="KKF43" s="86"/>
      <c r="KKG43" s="86"/>
      <c r="KKH43" s="86"/>
      <c r="KKI43" s="86"/>
      <c r="KKJ43" s="86"/>
      <c r="KKK43" s="86"/>
      <c r="KKL43" s="86"/>
      <c r="KKM43" s="86"/>
      <c r="KKN43" s="86"/>
      <c r="KKO43" s="86"/>
      <c r="KKP43" s="86"/>
      <c r="KKQ43" s="86"/>
      <c r="KKR43" s="86"/>
      <c r="KKS43" s="86"/>
      <c r="KKT43" s="86"/>
      <c r="KKU43" s="86"/>
      <c r="KKV43" s="86"/>
      <c r="KKW43" s="86"/>
      <c r="KKX43" s="86"/>
      <c r="KKY43" s="86"/>
      <c r="KKZ43" s="86"/>
      <c r="KLA43" s="86"/>
      <c r="KLB43" s="86"/>
      <c r="KLC43" s="86"/>
      <c r="KLD43" s="86"/>
      <c r="KLE43" s="86"/>
      <c r="KLF43" s="86"/>
      <c r="KLG43" s="86"/>
      <c r="KLH43" s="86"/>
      <c r="KLI43" s="86"/>
      <c r="KLJ43" s="86"/>
      <c r="KLK43" s="86"/>
      <c r="KLL43" s="86"/>
      <c r="KLM43" s="86"/>
      <c r="KLN43" s="86"/>
      <c r="KLO43" s="86"/>
      <c r="KLP43" s="86"/>
      <c r="KLQ43" s="86"/>
      <c r="KLR43" s="86"/>
      <c r="KLS43" s="86"/>
      <c r="KLT43" s="86"/>
      <c r="KLU43" s="86"/>
      <c r="KLV43" s="86"/>
      <c r="KLW43" s="86"/>
      <c r="KLX43" s="86"/>
      <c r="KLY43" s="86"/>
      <c r="KLZ43" s="86"/>
      <c r="KMA43" s="86"/>
      <c r="KMB43" s="86"/>
      <c r="KMC43" s="86"/>
      <c r="KMD43" s="86"/>
      <c r="KME43" s="86"/>
      <c r="KMF43" s="86"/>
      <c r="KMG43" s="86"/>
      <c r="KMH43" s="86"/>
      <c r="KMI43" s="86"/>
      <c r="KMJ43" s="86"/>
      <c r="KMK43" s="86"/>
      <c r="KML43" s="86"/>
      <c r="KMM43" s="86"/>
      <c r="KMN43" s="86"/>
      <c r="KMO43" s="86"/>
      <c r="KMP43" s="86"/>
      <c r="KMQ43" s="86"/>
      <c r="KMR43" s="86"/>
      <c r="KMS43" s="86"/>
      <c r="KMT43" s="86"/>
      <c r="KMU43" s="86"/>
      <c r="KMV43" s="86"/>
      <c r="KMW43" s="86"/>
      <c r="KMX43" s="86"/>
      <c r="KMY43" s="86"/>
      <c r="KMZ43" s="86"/>
      <c r="KNA43" s="86"/>
      <c r="KNB43" s="86"/>
      <c r="KNC43" s="86"/>
      <c r="KND43" s="86"/>
      <c r="KNE43" s="86"/>
      <c r="KNF43" s="86"/>
      <c r="KNG43" s="86"/>
      <c r="KNH43" s="86"/>
      <c r="KNI43" s="86"/>
      <c r="KNJ43" s="86"/>
      <c r="KNK43" s="86"/>
      <c r="KNL43" s="86"/>
      <c r="KNM43" s="86"/>
      <c r="KNN43" s="86"/>
      <c r="KNO43" s="86"/>
      <c r="KNP43" s="86"/>
      <c r="KNQ43" s="86"/>
      <c r="KNR43" s="86"/>
      <c r="KNS43" s="86"/>
      <c r="KNT43" s="86"/>
      <c r="KNU43" s="86"/>
      <c r="KNV43" s="86"/>
      <c r="KNW43" s="86"/>
      <c r="KNX43" s="86"/>
      <c r="KNY43" s="86"/>
      <c r="KNZ43" s="86"/>
      <c r="KOA43" s="86"/>
      <c r="KOB43" s="86"/>
      <c r="KOC43" s="86"/>
      <c r="KOD43" s="86"/>
      <c r="KOE43" s="86"/>
      <c r="KOF43" s="86"/>
      <c r="KOG43" s="86"/>
      <c r="KOH43" s="86"/>
      <c r="KOI43" s="86"/>
      <c r="KOJ43" s="86"/>
      <c r="KOK43" s="86"/>
      <c r="KOL43" s="86"/>
      <c r="KOM43" s="86"/>
      <c r="KON43" s="86"/>
      <c r="KOO43" s="86"/>
      <c r="KOP43" s="86"/>
      <c r="KOQ43" s="86"/>
      <c r="KOR43" s="86"/>
      <c r="KOS43" s="86"/>
      <c r="KOT43" s="86"/>
      <c r="KOU43" s="86"/>
      <c r="KOV43" s="86"/>
      <c r="KOW43" s="86"/>
      <c r="KOX43" s="86"/>
      <c r="KOY43" s="86"/>
      <c r="KOZ43" s="86"/>
      <c r="KPA43" s="86"/>
      <c r="KPB43" s="86"/>
      <c r="KPC43" s="86"/>
      <c r="KPD43" s="86"/>
      <c r="KPE43" s="86"/>
      <c r="KPF43" s="86"/>
      <c r="KPG43" s="86"/>
      <c r="KPH43" s="86"/>
      <c r="KPI43" s="86"/>
      <c r="KPJ43" s="86"/>
      <c r="KPK43" s="86"/>
      <c r="KPL43" s="86"/>
      <c r="KPM43" s="86"/>
      <c r="KPN43" s="86"/>
      <c r="KPO43" s="86"/>
      <c r="KPP43" s="86"/>
      <c r="KPQ43" s="86"/>
      <c r="KPR43" s="86"/>
      <c r="KPS43" s="86"/>
      <c r="KPT43" s="86"/>
      <c r="KPU43" s="86"/>
      <c r="KPV43" s="86"/>
      <c r="KPW43" s="86"/>
      <c r="KPX43" s="86"/>
      <c r="KPY43" s="86"/>
      <c r="KPZ43" s="86"/>
      <c r="KQA43" s="86"/>
      <c r="KQB43" s="86"/>
      <c r="KQC43" s="86"/>
      <c r="KQD43" s="86"/>
      <c r="KQE43" s="86"/>
      <c r="KQF43" s="86"/>
      <c r="KQG43" s="86"/>
      <c r="KQH43" s="86"/>
      <c r="KQI43" s="86"/>
      <c r="KQJ43" s="86"/>
      <c r="KQK43" s="86"/>
      <c r="KQL43" s="86"/>
      <c r="KQM43" s="86"/>
      <c r="KQN43" s="86"/>
      <c r="KQO43" s="86"/>
      <c r="KQP43" s="86"/>
      <c r="KQQ43" s="86"/>
      <c r="KQR43" s="86"/>
      <c r="KQS43" s="86"/>
      <c r="KQT43" s="86"/>
      <c r="KQU43" s="86"/>
      <c r="KQV43" s="86"/>
      <c r="KQW43" s="86"/>
      <c r="KQX43" s="86"/>
      <c r="KQY43" s="86"/>
      <c r="KQZ43" s="86"/>
      <c r="KRA43" s="86"/>
      <c r="KRB43" s="86"/>
      <c r="KRC43" s="86"/>
      <c r="KRD43" s="86"/>
      <c r="KRE43" s="86"/>
      <c r="KRF43" s="86"/>
      <c r="KRG43" s="86"/>
      <c r="KRH43" s="86"/>
      <c r="KRI43" s="86"/>
      <c r="KRJ43" s="86"/>
      <c r="KRK43" s="86"/>
      <c r="KRL43" s="86"/>
      <c r="KRM43" s="86"/>
      <c r="KRN43" s="86"/>
      <c r="KRO43" s="86"/>
      <c r="KRP43" s="86"/>
      <c r="KRQ43" s="86"/>
      <c r="KRR43" s="86"/>
      <c r="KRS43" s="86"/>
      <c r="KRT43" s="86"/>
      <c r="KRU43" s="86"/>
      <c r="KRV43" s="86"/>
      <c r="KRW43" s="86"/>
      <c r="KRX43" s="86"/>
      <c r="KRY43" s="86"/>
      <c r="KRZ43" s="86"/>
      <c r="KSA43" s="86"/>
      <c r="KSB43" s="86"/>
      <c r="KSC43" s="86"/>
      <c r="KSD43" s="86"/>
      <c r="KSE43" s="86"/>
      <c r="KSF43" s="86"/>
      <c r="KSG43" s="86"/>
      <c r="KSH43" s="86"/>
      <c r="KSI43" s="86"/>
      <c r="KSP43" s="86"/>
      <c r="KSQ43" s="86"/>
      <c r="KSR43" s="86"/>
      <c r="KSS43" s="86"/>
      <c r="KST43" s="86"/>
      <c r="KSU43" s="86"/>
      <c r="KSV43" s="86"/>
      <c r="KSW43" s="86"/>
      <c r="KSX43" s="86"/>
      <c r="KSY43" s="86"/>
      <c r="KSZ43" s="86"/>
      <c r="KTA43" s="86"/>
      <c r="KTB43" s="86"/>
      <c r="KTC43" s="86"/>
      <c r="KTD43" s="86"/>
      <c r="KTE43" s="86"/>
      <c r="KTF43" s="86"/>
      <c r="KTG43" s="86"/>
      <c r="KTH43" s="86"/>
      <c r="KTI43" s="86"/>
      <c r="KTJ43" s="86"/>
      <c r="KTK43" s="86"/>
      <c r="KTL43" s="86"/>
      <c r="KTM43" s="86"/>
      <c r="KTN43" s="86"/>
      <c r="KTO43" s="86"/>
      <c r="KTP43" s="86"/>
      <c r="KTQ43" s="86"/>
      <c r="KTR43" s="86"/>
      <c r="KTS43" s="86"/>
      <c r="KTT43" s="86"/>
      <c r="KTU43" s="86"/>
      <c r="KTV43" s="86"/>
      <c r="KTW43" s="86"/>
      <c r="KTX43" s="86"/>
      <c r="KTY43" s="86"/>
      <c r="KTZ43" s="86"/>
      <c r="KUA43" s="86"/>
      <c r="KUB43" s="86"/>
      <c r="KUC43" s="86"/>
      <c r="KUD43" s="86"/>
      <c r="KUE43" s="86"/>
      <c r="KUF43" s="86"/>
      <c r="KUG43" s="86"/>
      <c r="KUH43" s="86"/>
      <c r="KUI43" s="86"/>
      <c r="KUJ43" s="86"/>
      <c r="KUK43" s="86"/>
      <c r="KUL43" s="86"/>
      <c r="KUM43" s="86"/>
      <c r="KUN43" s="86"/>
      <c r="KUO43" s="86"/>
      <c r="KUP43" s="86"/>
      <c r="KUQ43" s="86"/>
      <c r="KUR43" s="86"/>
      <c r="KUS43" s="86"/>
      <c r="KUT43" s="86"/>
      <c r="KUU43" s="86"/>
      <c r="KUV43" s="86"/>
      <c r="KUW43" s="86"/>
      <c r="KUX43" s="86"/>
      <c r="KUY43" s="86"/>
      <c r="KUZ43" s="86"/>
      <c r="KVA43" s="86"/>
      <c r="KVB43" s="86"/>
      <c r="KVC43" s="86"/>
      <c r="KVD43" s="86"/>
      <c r="KVE43" s="86"/>
      <c r="KVF43" s="86"/>
      <c r="KVG43" s="86"/>
      <c r="KVH43" s="86"/>
      <c r="KVI43" s="86"/>
      <c r="KVJ43" s="86"/>
      <c r="KVK43" s="86"/>
      <c r="KVL43" s="86"/>
      <c r="KVM43" s="86"/>
      <c r="KVN43" s="86"/>
      <c r="KVO43" s="86"/>
      <c r="KVP43" s="86"/>
      <c r="KVQ43" s="86"/>
      <c r="KVR43" s="86"/>
      <c r="KVS43" s="86"/>
      <c r="KVT43" s="86"/>
      <c r="KVU43" s="86"/>
      <c r="KVV43" s="86"/>
      <c r="KVW43" s="86"/>
      <c r="KVX43" s="86"/>
      <c r="KVY43" s="86"/>
      <c r="KVZ43" s="86"/>
      <c r="KWA43" s="86"/>
      <c r="KWB43" s="86"/>
      <c r="KWC43" s="86"/>
      <c r="KWD43" s="86"/>
      <c r="KWE43" s="86"/>
      <c r="KWF43" s="86"/>
      <c r="KWG43" s="86"/>
      <c r="KWH43" s="86"/>
      <c r="KWI43" s="86"/>
      <c r="KWJ43" s="86"/>
      <c r="KWK43" s="86"/>
      <c r="KWL43" s="86"/>
      <c r="KWM43" s="86"/>
      <c r="KWN43" s="86"/>
      <c r="KWO43" s="86"/>
      <c r="KWP43" s="86"/>
      <c r="KWQ43" s="86"/>
      <c r="KWR43" s="86"/>
      <c r="KWS43" s="86"/>
      <c r="KWT43" s="86"/>
      <c r="KWU43" s="86"/>
      <c r="KWV43" s="86"/>
      <c r="KWW43" s="86"/>
      <c r="KWX43" s="86"/>
      <c r="KWY43" s="86"/>
      <c r="KWZ43" s="86"/>
      <c r="KXA43" s="86"/>
      <c r="KXB43" s="86"/>
      <c r="KXC43" s="86"/>
      <c r="KXD43" s="86"/>
      <c r="KXE43" s="86"/>
      <c r="KXF43" s="86"/>
      <c r="KXG43" s="86"/>
      <c r="KXH43" s="86"/>
      <c r="KXI43" s="86"/>
      <c r="KXJ43" s="86"/>
      <c r="KXK43" s="86"/>
      <c r="KXL43" s="86"/>
      <c r="KXM43" s="86"/>
      <c r="KXN43" s="86"/>
      <c r="KXO43" s="86"/>
      <c r="KXP43" s="86"/>
      <c r="KXQ43" s="86"/>
      <c r="KXR43" s="86"/>
      <c r="KXS43" s="86"/>
      <c r="KXT43" s="86"/>
      <c r="KXU43" s="86"/>
      <c r="KXV43" s="86"/>
      <c r="KXW43" s="86"/>
      <c r="KXX43" s="86"/>
      <c r="KXY43" s="86"/>
      <c r="KXZ43" s="86"/>
      <c r="KYA43" s="86"/>
      <c r="KYB43" s="86"/>
      <c r="KYC43" s="86"/>
      <c r="KYD43" s="86"/>
      <c r="KYE43" s="86"/>
      <c r="KYF43" s="86"/>
      <c r="KYG43" s="86"/>
      <c r="KYH43" s="86"/>
      <c r="KYI43" s="86"/>
      <c r="KYJ43" s="86"/>
      <c r="KYK43" s="86"/>
      <c r="KYL43" s="86"/>
      <c r="KYM43" s="86"/>
      <c r="KYN43" s="86"/>
      <c r="KYO43" s="86"/>
      <c r="KYP43" s="86"/>
      <c r="KYQ43" s="86"/>
      <c r="KYR43" s="86"/>
      <c r="KYS43" s="86"/>
      <c r="KYT43" s="86"/>
      <c r="KYU43" s="86"/>
      <c r="KYV43" s="86"/>
      <c r="KYW43" s="86"/>
      <c r="KYX43" s="86"/>
      <c r="KYY43" s="86"/>
      <c r="KYZ43" s="86"/>
      <c r="KZA43" s="86"/>
      <c r="KZB43" s="86"/>
      <c r="KZC43" s="86"/>
      <c r="KZD43" s="86"/>
      <c r="KZE43" s="86"/>
      <c r="KZF43" s="86"/>
      <c r="KZG43" s="86"/>
      <c r="KZH43" s="86"/>
      <c r="KZI43" s="86"/>
      <c r="KZJ43" s="86"/>
      <c r="KZK43" s="86"/>
      <c r="KZL43" s="86"/>
      <c r="KZM43" s="86"/>
      <c r="KZN43" s="86"/>
      <c r="KZO43" s="86"/>
      <c r="KZP43" s="86"/>
      <c r="KZQ43" s="86"/>
      <c r="KZR43" s="86"/>
      <c r="KZS43" s="86"/>
      <c r="KZT43" s="86"/>
      <c r="KZU43" s="86"/>
      <c r="KZV43" s="86"/>
      <c r="KZW43" s="86"/>
      <c r="KZX43" s="86"/>
      <c r="KZY43" s="86"/>
      <c r="KZZ43" s="86"/>
      <c r="LAA43" s="86"/>
      <c r="LAB43" s="86"/>
      <c r="LAC43" s="86"/>
      <c r="LAD43" s="86"/>
      <c r="LAE43" s="86"/>
      <c r="LAF43" s="86"/>
      <c r="LAG43" s="86"/>
      <c r="LAH43" s="86"/>
      <c r="LAI43" s="86"/>
      <c r="LAJ43" s="86"/>
      <c r="LAK43" s="86"/>
      <c r="LAL43" s="86"/>
      <c r="LAM43" s="86"/>
      <c r="LAN43" s="86"/>
      <c r="LAO43" s="86"/>
      <c r="LAP43" s="86"/>
      <c r="LAQ43" s="86"/>
      <c r="LAR43" s="86"/>
      <c r="LAS43" s="86"/>
      <c r="LAT43" s="86"/>
      <c r="LAU43" s="86"/>
      <c r="LAV43" s="86"/>
      <c r="LAW43" s="86"/>
      <c r="LAX43" s="86"/>
      <c r="LAY43" s="86"/>
      <c r="LAZ43" s="86"/>
      <c r="LBA43" s="86"/>
      <c r="LBB43" s="86"/>
      <c r="LBC43" s="86"/>
      <c r="LBD43" s="86"/>
      <c r="LBE43" s="86"/>
      <c r="LBF43" s="86"/>
      <c r="LBG43" s="86"/>
      <c r="LBH43" s="86"/>
      <c r="LBI43" s="86"/>
      <c r="LBJ43" s="86"/>
      <c r="LBK43" s="86"/>
      <c r="LBL43" s="86"/>
      <c r="LBM43" s="86"/>
      <c r="LBN43" s="86"/>
      <c r="LBO43" s="86"/>
      <c r="LBP43" s="86"/>
      <c r="LBQ43" s="86"/>
      <c r="LBR43" s="86"/>
      <c r="LBS43" s="86"/>
      <c r="LBT43" s="86"/>
      <c r="LBU43" s="86"/>
      <c r="LBV43" s="86"/>
      <c r="LBW43" s="86"/>
      <c r="LBX43" s="86"/>
      <c r="LBY43" s="86"/>
      <c r="LBZ43" s="86"/>
      <c r="LCA43" s="86"/>
      <c r="LCB43" s="86"/>
      <c r="LCC43" s="86"/>
      <c r="LCD43" s="86"/>
      <c r="LCE43" s="86"/>
      <c r="LCL43" s="86"/>
      <c r="LCM43" s="86"/>
      <c r="LCN43" s="86"/>
      <c r="LCO43" s="86"/>
      <c r="LCP43" s="86"/>
      <c r="LCQ43" s="86"/>
      <c r="LCR43" s="86"/>
      <c r="LCS43" s="86"/>
      <c r="LCT43" s="86"/>
      <c r="LCU43" s="86"/>
      <c r="LCV43" s="86"/>
      <c r="LCW43" s="86"/>
      <c r="LCX43" s="86"/>
      <c r="LCY43" s="86"/>
      <c r="LCZ43" s="86"/>
      <c r="LDA43" s="86"/>
      <c r="LDB43" s="86"/>
      <c r="LDC43" s="86"/>
      <c r="LDD43" s="86"/>
      <c r="LDE43" s="86"/>
      <c r="LDF43" s="86"/>
      <c r="LDG43" s="86"/>
      <c r="LDH43" s="86"/>
      <c r="LDI43" s="86"/>
      <c r="LDJ43" s="86"/>
      <c r="LDK43" s="86"/>
      <c r="LDL43" s="86"/>
      <c r="LDM43" s="86"/>
      <c r="LDN43" s="86"/>
      <c r="LDO43" s="86"/>
      <c r="LDP43" s="86"/>
      <c r="LDQ43" s="86"/>
      <c r="LDR43" s="86"/>
      <c r="LDS43" s="86"/>
      <c r="LDT43" s="86"/>
      <c r="LDU43" s="86"/>
      <c r="LDV43" s="86"/>
      <c r="LDW43" s="86"/>
      <c r="LDX43" s="86"/>
      <c r="LDY43" s="86"/>
      <c r="LDZ43" s="86"/>
      <c r="LEA43" s="86"/>
      <c r="LEB43" s="86"/>
      <c r="LEC43" s="86"/>
      <c r="LED43" s="86"/>
      <c r="LEE43" s="86"/>
      <c r="LEF43" s="86"/>
      <c r="LEG43" s="86"/>
      <c r="LEH43" s="86"/>
      <c r="LEI43" s="86"/>
      <c r="LEJ43" s="86"/>
      <c r="LEK43" s="86"/>
      <c r="LEL43" s="86"/>
      <c r="LEM43" s="86"/>
      <c r="LEN43" s="86"/>
      <c r="LEO43" s="86"/>
      <c r="LEP43" s="86"/>
      <c r="LEQ43" s="86"/>
      <c r="LER43" s="86"/>
      <c r="LES43" s="86"/>
      <c r="LET43" s="86"/>
      <c r="LEU43" s="86"/>
      <c r="LEV43" s="86"/>
      <c r="LEW43" s="86"/>
      <c r="LEX43" s="86"/>
      <c r="LEY43" s="86"/>
      <c r="LEZ43" s="86"/>
      <c r="LFA43" s="86"/>
      <c r="LFB43" s="86"/>
      <c r="LFC43" s="86"/>
      <c r="LFD43" s="86"/>
      <c r="LFE43" s="86"/>
      <c r="LFF43" s="86"/>
      <c r="LFG43" s="86"/>
      <c r="LFH43" s="86"/>
      <c r="LFI43" s="86"/>
      <c r="LFJ43" s="86"/>
      <c r="LFK43" s="86"/>
      <c r="LFL43" s="86"/>
      <c r="LFM43" s="86"/>
      <c r="LFN43" s="86"/>
      <c r="LFO43" s="86"/>
      <c r="LFP43" s="86"/>
      <c r="LFQ43" s="86"/>
      <c r="LFR43" s="86"/>
      <c r="LFS43" s="86"/>
      <c r="LFT43" s="86"/>
      <c r="LFU43" s="86"/>
      <c r="LFV43" s="86"/>
      <c r="LFW43" s="86"/>
      <c r="LFX43" s="86"/>
      <c r="LFY43" s="86"/>
      <c r="LFZ43" s="86"/>
      <c r="LGA43" s="86"/>
      <c r="LGB43" s="86"/>
      <c r="LGC43" s="86"/>
      <c r="LGD43" s="86"/>
      <c r="LGE43" s="86"/>
      <c r="LGF43" s="86"/>
      <c r="LGG43" s="86"/>
      <c r="LGH43" s="86"/>
      <c r="LGI43" s="86"/>
      <c r="LGJ43" s="86"/>
      <c r="LGK43" s="86"/>
      <c r="LGL43" s="86"/>
      <c r="LGM43" s="86"/>
      <c r="LGN43" s="86"/>
      <c r="LGO43" s="86"/>
      <c r="LGP43" s="86"/>
      <c r="LGQ43" s="86"/>
      <c r="LGR43" s="86"/>
      <c r="LGS43" s="86"/>
      <c r="LGT43" s="86"/>
      <c r="LGU43" s="86"/>
      <c r="LGV43" s="86"/>
      <c r="LGW43" s="86"/>
      <c r="LGX43" s="86"/>
      <c r="LGY43" s="86"/>
      <c r="LGZ43" s="86"/>
      <c r="LHA43" s="86"/>
      <c r="LHB43" s="86"/>
      <c r="LHC43" s="86"/>
      <c r="LHD43" s="86"/>
      <c r="LHE43" s="86"/>
      <c r="LHF43" s="86"/>
      <c r="LHG43" s="86"/>
      <c r="LHH43" s="86"/>
      <c r="LHI43" s="86"/>
      <c r="LHJ43" s="86"/>
      <c r="LHK43" s="86"/>
      <c r="LHL43" s="86"/>
      <c r="LHM43" s="86"/>
      <c r="LHN43" s="86"/>
      <c r="LHO43" s="86"/>
      <c r="LHP43" s="86"/>
      <c r="LHQ43" s="86"/>
      <c r="LHR43" s="86"/>
      <c r="LHS43" s="86"/>
      <c r="LHT43" s="86"/>
      <c r="LHU43" s="86"/>
      <c r="LHV43" s="86"/>
      <c r="LHW43" s="86"/>
      <c r="LHX43" s="86"/>
      <c r="LHY43" s="86"/>
      <c r="LHZ43" s="86"/>
      <c r="LIA43" s="86"/>
      <c r="LIB43" s="86"/>
      <c r="LIC43" s="86"/>
      <c r="LID43" s="86"/>
      <c r="LIE43" s="86"/>
      <c r="LIF43" s="86"/>
      <c r="LIG43" s="86"/>
      <c r="LIH43" s="86"/>
      <c r="LII43" s="86"/>
      <c r="LIJ43" s="86"/>
      <c r="LIK43" s="86"/>
      <c r="LIL43" s="86"/>
      <c r="LIM43" s="86"/>
      <c r="LIN43" s="86"/>
      <c r="LIO43" s="86"/>
      <c r="LIP43" s="86"/>
      <c r="LIQ43" s="86"/>
      <c r="LIR43" s="86"/>
      <c r="LIS43" s="86"/>
      <c r="LIT43" s="86"/>
      <c r="LIU43" s="86"/>
      <c r="LIV43" s="86"/>
      <c r="LIW43" s="86"/>
      <c r="LIX43" s="86"/>
      <c r="LIY43" s="86"/>
      <c r="LIZ43" s="86"/>
      <c r="LJA43" s="86"/>
      <c r="LJB43" s="86"/>
      <c r="LJC43" s="86"/>
      <c r="LJD43" s="86"/>
      <c r="LJE43" s="86"/>
      <c r="LJF43" s="86"/>
      <c r="LJG43" s="86"/>
      <c r="LJH43" s="86"/>
      <c r="LJI43" s="86"/>
      <c r="LJJ43" s="86"/>
      <c r="LJK43" s="86"/>
      <c r="LJL43" s="86"/>
      <c r="LJM43" s="86"/>
      <c r="LJN43" s="86"/>
      <c r="LJO43" s="86"/>
      <c r="LJP43" s="86"/>
      <c r="LJQ43" s="86"/>
      <c r="LJR43" s="86"/>
      <c r="LJS43" s="86"/>
      <c r="LJT43" s="86"/>
      <c r="LJU43" s="86"/>
      <c r="LJV43" s="86"/>
      <c r="LJW43" s="86"/>
      <c r="LJX43" s="86"/>
      <c r="LJY43" s="86"/>
      <c r="LJZ43" s="86"/>
      <c r="LKA43" s="86"/>
      <c r="LKB43" s="86"/>
      <c r="LKC43" s="86"/>
      <c r="LKD43" s="86"/>
      <c r="LKE43" s="86"/>
      <c r="LKF43" s="86"/>
      <c r="LKG43" s="86"/>
      <c r="LKH43" s="86"/>
      <c r="LKI43" s="86"/>
      <c r="LKJ43" s="86"/>
      <c r="LKK43" s="86"/>
      <c r="LKL43" s="86"/>
      <c r="LKM43" s="86"/>
      <c r="LKN43" s="86"/>
      <c r="LKO43" s="86"/>
      <c r="LKP43" s="86"/>
      <c r="LKQ43" s="86"/>
      <c r="LKR43" s="86"/>
      <c r="LKS43" s="86"/>
      <c r="LKT43" s="86"/>
      <c r="LKU43" s="86"/>
      <c r="LKV43" s="86"/>
      <c r="LKW43" s="86"/>
      <c r="LKX43" s="86"/>
      <c r="LKY43" s="86"/>
      <c r="LKZ43" s="86"/>
      <c r="LLA43" s="86"/>
      <c r="LLB43" s="86"/>
      <c r="LLC43" s="86"/>
      <c r="LLD43" s="86"/>
      <c r="LLE43" s="86"/>
      <c r="LLF43" s="86"/>
      <c r="LLG43" s="86"/>
      <c r="LLH43" s="86"/>
      <c r="LLI43" s="86"/>
      <c r="LLJ43" s="86"/>
      <c r="LLK43" s="86"/>
      <c r="LLL43" s="86"/>
      <c r="LLM43" s="86"/>
      <c r="LLN43" s="86"/>
      <c r="LLO43" s="86"/>
      <c r="LLP43" s="86"/>
      <c r="LLQ43" s="86"/>
      <c r="LLR43" s="86"/>
      <c r="LLS43" s="86"/>
      <c r="LLT43" s="86"/>
      <c r="LLU43" s="86"/>
      <c r="LLV43" s="86"/>
      <c r="LLW43" s="86"/>
      <c r="LLX43" s="86"/>
      <c r="LLY43" s="86"/>
      <c r="LLZ43" s="86"/>
      <c r="LMA43" s="86"/>
      <c r="LMH43" s="86"/>
      <c r="LMI43" s="86"/>
      <c r="LMJ43" s="86"/>
      <c r="LMK43" s="86"/>
      <c r="LML43" s="86"/>
      <c r="LMM43" s="86"/>
      <c r="LMN43" s="86"/>
      <c r="LMO43" s="86"/>
      <c r="LMP43" s="86"/>
      <c r="LMQ43" s="86"/>
      <c r="LMR43" s="86"/>
      <c r="LMS43" s="86"/>
      <c r="LMT43" s="86"/>
      <c r="LMU43" s="86"/>
      <c r="LMV43" s="86"/>
      <c r="LMW43" s="86"/>
      <c r="LMX43" s="86"/>
      <c r="LMY43" s="86"/>
      <c r="LMZ43" s="86"/>
      <c r="LNA43" s="86"/>
      <c r="LNB43" s="86"/>
      <c r="LNC43" s="86"/>
      <c r="LND43" s="86"/>
      <c r="LNE43" s="86"/>
      <c r="LNF43" s="86"/>
      <c r="LNG43" s="86"/>
      <c r="LNH43" s="86"/>
      <c r="LNI43" s="86"/>
      <c r="LNJ43" s="86"/>
      <c r="LNK43" s="86"/>
      <c r="LNL43" s="86"/>
      <c r="LNM43" s="86"/>
      <c r="LNN43" s="86"/>
      <c r="LNO43" s="86"/>
      <c r="LNP43" s="86"/>
      <c r="LNQ43" s="86"/>
      <c r="LNR43" s="86"/>
      <c r="LNS43" s="86"/>
      <c r="LNT43" s="86"/>
      <c r="LNU43" s="86"/>
      <c r="LNV43" s="86"/>
      <c r="LNW43" s="86"/>
      <c r="LNX43" s="86"/>
      <c r="LNY43" s="86"/>
      <c r="LNZ43" s="86"/>
      <c r="LOA43" s="86"/>
      <c r="LOB43" s="86"/>
      <c r="LOC43" s="86"/>
      <c r="LOD43" s="86"/>
      <c r="LOE43" s="86"/>
      <c r="LOF43" s="86"/>
      <c r="LOG43" s="86"/>
      <c r="LOH43" s="86"/>
      <c r="LOI43" s="86"/>
      <c r="LOJ43" s="86"/>
      <c r="LOK43" s="86"/>
      <c r="LOL43" s="86"/>
      <c r="LOM43" s="86"/>
      <c r="LON43" s="86"/>
      <c r="LOO43" s="86"/>
      <c r="LOP43" s="86"/>
      <c r="LOQ43" s="86"/>
      <c r="LOR43" s="86"/>
      <c r="LOS43" s="86"/>
      <c r="LOT43" s="86"/>
      <c r="LOU43" s="86"/>
      <c r="LOV43" s="86"/>
      <c r="LOW43" s="86"/>
      <c r="LOX43" s="86"/>
      <c r="LOY43" s="86"/>
      <c r="LOZ43" s="86"/>
      <c r="LPA43" s="86"/>
      <c r="LPB43" s="86"/>
      <c r="LPC43" s="86"/>
      <c r="LPD43" s="86"/>
      <c r="LPE43" s="86"/>
      <c r="LPF43" s="86"/>
      <c r="LPG43" s="86"/>
      <c r="LPH43" s="86"/>
      <c r="LPI43" s="86"/>
      <c r="LPJ43" s="86"/>
      <c r="LPK43" s="86"/>
      <c r="LPL43" s="86"/>
      <c r="LPM43" s="86"/>
      <c r="LPN43" s="86"/>
      <c r="LPO43" s="86"/>
      <c r="LPP43" s="86"/>
      <c r="LPQ43" s="86"/>
      <c r="LPR43" s="86"/>
      <c r="LPS43" s="86"/>
      <c r="LPT43" s="86"/>
      <c r="LPU43" s="86"/>
      <c r="LPV43" s="86"/>
      <c r="LPW43" s="86"/>
      <c r="LPX43" s="86"/>
      <c r="LPY43" s="86"/>
      <c r="LPZ43" s="86"/>
      <c r="LQA43" s="86"/>
      <c r="LQB43" s="86"/>
      <c r="LQC43" s="86"/>
      <c r="LQD43" s="86"/>
      <c r="LQE43" s="86"/>
      <c r="LQF43" s="86"/>
      <c r="LQG43" s="86"/>
      <c r="LQH43" s="86"/>
      <c r="LQI43" s="86"/>
      <c r="LQJ43" s="86"/>
      <c r="LQK43" s="86"/>
      <c r="LQL43" s="86"/>
      <c r="LQM43" s="86"/>
      <c r="LQN43" s="86"/>
      <c r="LQO43" s="86"/>
      <c r="LQP43" s="86"/>
      <c r="LQQ43" s="86"/>
      <c r="LQR43" s="86"/>
      <c r="LQS43" s="86"/>
      <c r="LQT43" s="86"/>
      <c r="LQU43" s="86"/>
      <c r="LQV43" s="86"/>
      <c r="LQW43" s="86"/>
      <c r="LQX43" s="86"/>
      <c r="LQY43" s="86"/>
      <c r="LQZ43" s="86"/>
      <c r="LRA43" s="86"/>
      <c r="LRB43" s="86"/>
      <c r="LRC43" s="86"/>
      <c r="LRD43" s="86"/>
      <c r="LRE43" s="86"/>
      <c r="LRF43" s="86"/>
      <c r="LRG43" s="86"/>
      <c r="LRH43" s="86"/>
      <c r="LRI43" s="86"/>
      <c r="LRJ43" s="86"/>
      <c r="LRK43" s="86"/>
      <c r="LRL43" s="86"/>
      <c r="LRM43" s="86"/>
      <c r="LRN43" s="86"/>
      <c r="LRO43" s="86"/>
      <c r="LRP43" s="86"/>
      <c r="LRQ43" s="86"/>
      <c r="LRR43" s="86"/>
      <c r="LRS43" s="86"/>
      <c r="LRT43" s="86"/>
      <c r="LRU43" s="86"/>
      <c r="LRV43" s="86"/>
      <c r="LRW43" s="86"/>
      <c r="LRX43" s="86"/>
      <c r="LRY43" s="86"/>
      <c r="LRZ43" s="86"/>
      <c r="LSA43" s="86"/>
      <c r="LSB43" s="86"/>
      <c r="LSC43" s="86"/>
      <c r="LSD43" s="86"/>
      <c r="LSE43" s="86"/>
      <c r="LSF43" s="86"/>
      <c r="LSG43" s="86"/>
      <c r="LSH43" s="86"/>
      <c r="LSI43" s="86"/>
      <c r="LSJ43" s="86"/>
      <c r="LSK43" s="86"/>
      <c r="LSL43" s="86"/>
      <c r="LSM43" s="86"/>
      <c r="LSN43" s="86"/>
      <c r="LSO43" s="86"/>
      <c r="LSP43" s="86"/>
      <c r="LSQ43" s="86"/>
      <c r="LSR43" s="86"/>
      <c r="LSS43" s="86"/>
      <c r="LST43" s="86"/>
      <c r="LSU43" s="86"/>
      <c r="LSV43" s="86"/>
      <c r="LSW43" s="86"/>
      <c r="LSX43" s="86"/>
      <c r="LSY43" s="86"/>
      <c r="LSZ43" s="86"/>
      <c r="LTA43" s="86"/>
      <c r="LTB43" s="86"/>
      <c r="LTC43" s="86"/>
      <c r="LTD43" s="86"/>
      <c r="LTE43" s="86"/>
      <c r="LTF43" s="86"/>
      <c r="LTG43" s="86"/>
      <c r="LTH43" s="86"/>
      <c r="LTI43" s="86"/>
      <c r="LTJ43" s="86"/>
      <c r="LTK43" s="86"/>
      <c r="LTL43" s="86"/>
      <c r="LTM43" s="86"/>
      <c r="LTN43" s="86"/>
      <c r="LTO43" s="86"/>
      <c r="LTP43" s="86"/>
      <c r="LTQ43" s="86"/>
      <c r="LTR43" s="86"/>
      <c r="LTS43" s="86"/>
      <c r="LTT43" s="86"/>
      <c r="LTU43" s="86"/>
      <c r="LTV43" s="86"/>
      <c r="LTW43" s="86"/>
      <c r="LTX43" s="86"/>
      <c r="LTY43" s="86"/>
      <c r="LTZ43" s="86"/>
      <c r="LUA43" s="86"/>
      <c r="LUB43" s="86"/>
      <c r="LUC43" s="86"/>
      <c r="LUD43" s="86"/>
      <c r="LUE43" s="86"/>
      <c r="LUF43" s="86"/>
      <c r="LUG43" s="86"/>
      <c r="LUH43" s="86"/>
      <c r="LUI43" s="86"/>
      <c r="LUJ43" s="86"/>
      <c r="LUK43" s="86"/>
      <c r="LUL43" s="86"/>
      <c r="LUM43" s="86"/>
      <c r="LUN43" s="86"/>
      <c r="LUO43" s="86"/>
      <c r="LUP43" s="86"/>
      <c r="LUQ43" s="86"/>
      <c r="LUR43" s="86"/>
      <c r="LUS43" s="86"/>
      <c r="LUT43" s="86"/>
      <c r="LUU43" s="86"/>
      <c r="LUV43" s="86"/>
      <c r="LUW43" s="86"/>
      <c r="LUX43" s="86"/>
      <c r="LUY43" s="86"/>
      <c r="LUZ43" s="86"/>
      <c r="LVA43" s="86"/>
      <c r="LVB43" s="86"/>
      <c r="LVC43" s="86"/>
      <c r="LVD43" s="86"/>
      <c r="LVE43" s="86"/>
      <c r="LVF43" s="86"/>
      <c r="LVG43" s="86"/>
      <c r="LVH43" s="86"/>
      <c r="LVI43" s="86"/>
      <c r="LVJ43" s="86"/>
      <c r="LVK43" s="86"/>
      <c r="LVL43" s="86"/>
      <c r="LVM43" s="86"/>
      <c r="LVN43" s="86"/>
      <c r="LVO43" s="86"/>
      <c r="LVP43" s="86"/>
      <c r="LVQ43" s="86"/>
      <c r="LVR43" s="86"/>
      <c r="LVS43" s="86"/>
      <c r="LVT43" s="86"/>
      <c r="LVU43" s="86"/>
      <c r="LVV43" s="86"/>
      <c r="LVW43" s="86"/>
      <c r="LWD43" s="86"/>
      <c r="LWE43" s="86"/>
      <c r="LWF43" s="86"/>
      <c r="LWG43" s="86"/>
      <c r="LWH43" s="86"/>
      <c r="LWI43" s="86"/>
      <c r="LWJ43" s="86"/>
      <c r="LWK43" s="86"/>
      <c r="LWL43" s="86"/>
      <c r="LWM43" s="86"/>
      <c r="LWN43" s="86"/>
      <c r="LWO43" s="86"/>
      <c r="LWP43" s="86"/>
      <c r="LWQ43" s="86"/>
      <c r="LWR43" s="86"/>
      <c r="LWS43" s="86"/>
      <c r="LWT43" s="86"/>
      <c r="LWU43" s="86"/>
      <c r="LWV43" s="86"/>
      <c r="LWW43" s="86"/>
      <c r="LWX43" s="86"/>
      <c r="LWY43" s="86"/>
      <c r="LWZ43" s="86"/>
      <c r="LXA43" s="86"/>
      <c r="LXB43" s="86"/>
      <c r="LXC43" s="86"/>
      <c r="LXD43" s="86"/>
      <c r="LXE43" s="86"/>
      <c r="LXF43" s="86"/>
      <c r="LXG43" s="86"/>
      <c r="LXH43" s="86"/>
      <c r="LXI43" s="86"/>
      <c r="LXJ43" s="86"/>
      <c r="LXK43" s="86"/>
      <c r="LXL43" s="86"/>
      <c r="LXM43" s="86"/>
      <c r="LXN43" s="86"/>
      <c r="LXO43" s="86"/>
      <c r="LXP43" s="86"/>
      <c r="LXQ43" s="86"/>
      <c r="LXR43" s="86"/>
      <c r="LXS43" s="86"/>
      <c r="LXT43" s="86"/>
      <c r="LXU43" s="86"/>
      <c r="LXV43" s="86"/>
      <c r="LXW43" s="86"/>
      <c r="LXX43" s="86"/>
      <c r="LXY43" s="86"/>
      <c r="LXZ43" s="86"/>
      <c r="LYA43" s="86"/>
      <c r="LYB43" s="86"/>
      <c r="LYC43" s="86"/>
      <c r="LYD43" s="86"/>
      <c r="LYE43" s="86"/>
      <c r="LYF43" s="86"/>
      <c r="LYG43" s="86"/>
      <c r="LYH43" s="86"/>
      <c r="LYI43" s="86"/>
      <c r="LYJ43" s="86"/>
      <c r="LYK43" s="86"/>
      <c r="LYL43" s="86"/>
      <c r="LYM43" s="86"/>
      <c r="LYN43" s="86"/>
      <c r="LYO43" s="86"/>
      <c r="LYP43" s="86"/>
      <c r="LYQ43" s="86"/>
      <c r="LYR43" s="86"/>
      <c r="LYS43" s="86"/>
      <c r="LYT43" s="86"/>
      <c r="LYU43" s="86"/>
      <c r="LYV43" s="86"/>
      <c r="LYW43" s="86"/>
      <c r="LYX43" s="86"/>
      <c r="LYY43" s="86"/>
      <c r="LYZ43" s="86"/>
      <c r="LZA43" s="86"/>
      <c r="LZB43" s="86"/>
      <c r="LZC43" s="86"/>
      <c r="LZD43" s="86"/>
      <c r="LZE43" s="86"/>
      <c r="LZF43" s="86"/>
      <c r="LZG43" s="86"/>
      <c r="LZH43" s="86"/>
      <c r="LZI43" s="86"/>
      <c r="LZJ43" s="86"/>
      <c r="LZK43" s="86"/>
      <c r="LZL43" s="86"/>
      <c r="LZM43" s="86"/>
      <c r="LZN43" s="86"/>
      <c r="LZO43" s="86"/>
      <c r="LZP43" s="86"/>
      <c r="LZQ43" s="86"/>
      <c r="LZR43" s="86"/>
      <c r="LZS43" s="86"/>
      <c r="LZT43" s="86"/>
      <c r="LZU43" s="86"/>
      <c r="LZV43" s="86"/>
      <c r="LZW43" s="86"/>
      <c r="LZX43" s="86"/>
      <c r="LZY43" s="86"/>
      <c r="LZZ43" s="86"/>
      <c r="MAA43" s="86"/>
      <c r="MAB43" s="86"/>
      <c r="MAC43" s="86"/>
      <c r="MAD43" s="86"/>
      <c r="MAE43" s="86"/>
      <c r="MAF43" s="86"/>
      <c r="MAG43" s="86"/>
      <c r="MAH43" s="86"/>
      <c r="MAI43" s="86"/>
      <c r="MAJ43" s="86"/>
      <c r="MAK43" s="86"/>
      <c r="MAL43" s="86"/>
      <c r="MAM43" s="86"/>
      <c r="MAN43" s="86"/>
      <c r="MAO43" s="86"/>
      <c r="MAP43" s="86"/>
      <c r="MAQ43" s="86"/>
      <c r="MAR43" s="86"/>
      <c r="MAS43" s="86"/>
      <c r="MAT43" s="86"/>
      <c r="MAU43" s="86"/>
      <c r="MAV43" s="86"/>
      <c r="MAW43" s="86"/>
      <c r="MAX43" s="86"/>
      <c r="MAY43" s="86"/>
      <c r="MAZ43" s="86"/>
      <c r="MBA43" s="86"/>
      <c r="MBB43" s="86"/>
      <c r="MBC43" s="86"/>
      <c r="MBD43" s="86"/>
      <c r="MBE43" s="86"/>
      <c r="MBF43" s="86"/>
      <c r="MBG43" s="86"/>
      <c r="MBH43" s="86"/>
      <c r="MBI43" s="86"/>
      <c r="MBJ43" s="86"/>
      <c r="MBK43" s="86"/>
      <c r="MBL43" s="86"/>
      <c r="MBM43" s="86"/>
      <c r="MBN43" s="86"/>
      <c r="MBO43" s="86"/>
      <c r="MBP43" s="86"/>
      <c r="MBQ43" s="86"/>
      <c r="MBR43" s="86"/>
      <c r="MBS43" s="86"/>
      <c r="MBT43" s="86"/>
      <c r="MBU43" s="86"/>
      <c r="MBV43" s="86"/>
      <c r="MBW43" s="86"/>
      <c r="MBX43" s="86"/>
      <c r="MBY43" s="86"/>
      <c r="MBZ43" s="86"/>
      <c r="MCA43" s="86"/>
      <c r="MCB43" s="86"/>
      <c r="MCC43" s="86"/>
      <c r="MCD43" s="86"/>
      <c r="MCE43" s="86"/>
      <c r="MCF43" s="86"/>
      <c r="MCG43" s="86"/>
      <c r="MCH43" s="86"/>
      <c r="MCI43" s="86"/>
      <c r="MCJ43" s="86"/>
      <c r="MCK43" s="86"/>
      <c r="MCL43" s="86"/>
      <c r="MCM43" s="86"/>
      <c r="MCN43" s="86"/>
      <c r="MCO43" s="86"/>
      <c r="MCP43" s="86"/>
      <c r="MCQ43" s="86"/>
      <c r="MCR43" s="86"/>
      <c r="MCS43" s="86"/>
      <c r="MCT43" s="86"/>
      <c r="MCU43" s="86"/>
      <c r="MCV43" s="86"/>
      <c r="MCW43" s="86"/>
      <c r="MCX43" s="86"/>
      <c r="MCY43" s="86"/>
      <c r="MCZ43" s="86"/>
      <c r="MDA43" s="86"/>
      <c r="MDB43" s="86"/>
      <c r="MDC43" s="86"/>
      <c r="MDD43" s="86"/>
      <c r="MDE43" s="86"/>
      <c r="MDF43" s="86"/>
      <c r="MDG43" s="86"/>
      <c r="MDH43" s="86"/>
      <c r="MDI43" s="86"/>
      <c r="MDJ43" s="86"/>
      <c r="MDK43" s="86"/>
      <c r="MDL43" s="86"/>
      <c r="MDM43" s="86"/>
      <c r="MDN43" s="86"/>
      <c r="MDO43" s="86"/>
      <c r="MDP43" s="86"/>
      <c r="MDQ43" s="86"/>
      <c r="MDR43" s="86"/>
      <c r="MDS43" s="86"/>
      <c r="MDT43" s="86"/>
      <c r="MDU43" s="86"/>
      <c r="MDV43" s="86"/>
      <c r="MDW43" s="86"/>
      <c r="MDX43" s="86"/>
      <c r="MDY43" s="86"/>
      <c r="MDZ43" s="86"/>
      <c r="MEA43" s="86"/>
      <c r="MEB43" s="86"/>
      <c r="MEC43" s="86"/>
      <c r="MED43" s="86"/>
      <c r="MEE43" s="86"/>
      <c r="MEF43" s="86"/>
      <c r="MEG43" s="86"/>
      <c r="MEH43" s="86"/>
      <c r="MEI43" s="86"/>
      <c r="MEJ43" s="86"/>
      <c r="MEK43" s="86"/>
      <c r="MEL43" s="86"/>
      <c r="MEM43" s="86"/>
      <c r="MEN43" s="86"/>
      <c r="MEO43" s="86"/>
      <c r="MEP43" s="86"/>
      <c r="MEQ43" s="86"/>
      <c r="MER43" s="86"/>
      <c r="MES43" s="86"/>
      <c r="MET43" s="86"/>
      <c r="MEU43" s="86"/>
      <c r="MEV43" s="86"/>
      <c r="MEW43" s="86"/>
      <c r="MEX43" s="86"/>
      <c r="MEY43" s="86"/>
      <c r="MEZ43" s="86"/>
      <c r="MFA43" s="86"/>
      <c r="MFB43" s="86"/>
      <c r="MFC43" s="86"/>
      <c r="MFD43" s="86"/>
      <c r="MFE43" s="86"/>
      <c r="MFF43" s="86"/>
      <c r="MFG43" s="86"/>
      <c r="MFH43" s="86"/>
      <c r="MFI43" s="86"/>
      <c r="MFJ43" s="86"/>
      <c r="MFK43" s="86"/>
      <c r="MFL43" s="86"/>
      <c r="MFM43" s="86"/>
      <c r="MFN43" s="86"/>
      <c r="MFO43" s="86"/>
      <c r="MFP43" s="86"/>
      <c r="MFQ43" s="86"/>
      <c r="MFR43" s="86"/>
      <c r="MFS43" s="86"/>
      <c r="MFZ43" s="86"/>
      <c r="MGA43" s="86"/>
      <c r="MGB43" s="86"/>
      <c r="MGC43" s="86"/>
      <c r="MGD43" s="86"/>
      <c r="MGE43" s="86"/>
      <c r="MGF43" s="86"/>
      <c r="MGG43" s="86"/>
      <c r="MGH43" s="86"/>
      <c r="MGI43" s="86"/>
      <c r="MGJ43" s="86"/>
      <c r="MGK43" s="86"/>
      <c r="MGL43" s="86"/>
      <c r="MGM43" s="86"/>
      <c r="MGN43" s="86"/>
      <c r="MGO43" s="86"/>
      <c r="MGP43" s="86"/>
      <c r="MGQ43" s="86"/>
      <c r="MGR43" s="86"/>
      <c r="MGS43" s="86"/>
      <c r="MGT43" s="86"/>
      <c r="MGU43" s="86"/>
      <c r="MGV43" s="86"/>
      <c r="MGW43" s="86"/>
      <c r="MGX43" s="86"/>
      <c r="MGY43" s="86"/>
      <c r="MGZ43" s="86"/>
      <c r="MHA43" s="86"/>
      <c r="MHB43" s="86"/>
      <c r="MHC43" s="86"/>
      <c r="MHD43" s="86"/>
      <c r="MHE43" s="86"/>
      <c r="MHF43" s="86"/>
      <c r="MHG43" s="86"/>
      <c r="MHH43" s="86"/>
      <c r="MHI43" s="86"/>
      <c r="MHJ43" s="86"/>
      <c r="MHK43" s="86"/>
      <c r="MHL43" s="86"/>
      <c r="MHM43" s="86"/>
      <c r="MHN43" s="86"/>
      <c r="MHO43" s="86"/>
      <c r="MHP43" s="86"/>
      <c r="MHQ43" s="86"/>
      <c r="MHR43" s="86"/>
      <c r="MHS43" s="86"/>
      <c r="MHT43" s="86"/>
      <c r="MHU43" s="86"/>
      <c r="MHV43" s="86"/>
      <c r="MHW43" s="86"/>
      <c r="MHX43" s="86"/>
      <c r="MHY43" s="86"/>
      <c r="MHZ43" s="86"/>
      <c r="MIA43" s="86"/>
      <c r="MIB43" s="86"/>
      <c r="MIC43" s="86"/>
      <c r="MID43" s="86"/>
      <c r="MIE43" s="86"/>
      <c r="MIF43" s="86"/>
      <c r="MIG43" s="86"/>
      <c r="MIH43" s="86"/>
      <c r="MII43" s="86"/>
      <c r="MIJ43" s="86"/>
      <c r="MIK43" s="86"/>
      <c r="MIL43" s="86"/>
      <c r="MIM43" s="86"/>
      <c r="MIN43" s="86"/>
      <c r="MIO43" s="86"/>
      <c r="MIP43" s="86"/>
      <c r="MIQ43" s="86"/>
      <c r="MIR43" s="86"/>
      <c r="MIS43" s="86"/>
      <c r="MIT43" s="86"/>
      <c r="MIU43" s="86"/>
      <c r="MIV43" s="86"/>
      <c r="MIW43" s="86"/>
      <c r="MIX43" s="86"/>
      <c r="MIY43" s="86"/>
      <c r="MIZ43" s="86"/>
      <c r="MJA43" s="86"/>
      <c r="MJB43" s="86"/>
      <c r="MJC43" s="86"/>
      <c r="MJD43" s="86"/>
      <c r="MJE43" s="86"/>
      <c r="MJF43" s="86"/>
      <c r="MJG43" s="86"/>
      <c r="MJH43" s="86"/>
      <c r="MJI43" s="86"/>
      <c r="MJJ43" s="86"/>
      <c r="MJK43" s="86"/>
      <c r="MJL43" s="86"/>
      <c r="MJM43" s="86"/>
      <c r="MJN43" s="86"/>
      <c r="MJO43" s="86"/>
      <c r="MJP43" s="86"/>
      <c r="MJQ43" s="86"/>
      <c r="MJR43" s="86"/>
      <c r="MJS43" s="86"/>
      <c r="MJT43" s="86"/>
      <c r="MJU43" s="86"/>
      <c r="MJV43" s="86"/>
      <c r="MJW43" s="86"/>
      <c r="MJX43" s="86"/>
      <c r="MJY43" s="86"/>
      <c r="MJZ43" s="86"/>
      <c r="MKA43" s="86"/>
      <c r="MKB43" s="86"/>
      <c r="MKC43" s="86"/>
      <c r="MKD43" s="86"/>
      <c r="MKE43" s="86"/>
      <c r="MKF43" s="86"/>
      <c r="MKG43" s="86"/>
      <c r="MKH43" s="86"/>
      <c r="MKI43" s="86"/>
      <c r="MKJ43" s="86"/>
      <c r="MKK43" s="86"/>
      <c r="MKL43" s="86"/>
      <c r="MKM43" s="86"/>
      <c r="MKN43" s="86"/>
      <c r="MKO43" s="86"/>
      <c r="MKP43" s="86"/>
      <c r="MKQ43" s="86"/>
      <c r="MKR43" s="86"/>
      <c r="MKS43" s="86"/>
      <c r="MKT43" s="86"/>
      <c r="MKU43" s="86"/>
      <c r="MKV43" s="86"/>
      <c r="MKW43" s="86"/>
      <c r="MKX43" s="86"/>
      <c r="MKY43" s="86"/>
      <c r="MKZ43" s="86"/>
      <c r="MLA43" s="86"/>
      <c r="MLB43" s="86"/>
      <c r="MLC43" s="86"/>
      <c r="MLD43" s="86"/>
      <c r="MLE43" s="86"/>
      <c r="MLF43" s="86"/>
      <c r="MLG43" s="86"/>
      <c r="MLH43" s="86"/>
      <c r="MLI43" s="86"/>
      <c r="MLJ43" s="86"/>
      <c r="MLK43" s="86"/>
      <c r="MLL43" s="86"/>
      <c r="MLM43" s="86"/>
      <c r="MLN43" s="86"/>
      <c r="MLO43" s="86"/>
      <c r="MLP43" s="86"/>
      <c r="MLQ43" s="86"/>
      <c r="MLR43" s="86"/>
      <c r="MLS43" s="86"/>
      <c r="MLT43" s="86"/>
      <c r="MLU43" s="86"/>
      <c r="MLV43" s="86"/>
      <c r="MLW43" s="86"/>
      <c r="MLX43" s="86"/>
      <c r="MLY43" s="86"/>
      <c r="MLZ43" s="86"/>
      <c r="MMA43" s="86"/>
      <c r="MMB43" s="86"/>
      <c r="MMC43" s="86"/>
      <c r="MMD43" s="86"/>
      <c r="MME43" s="86"/>
      <c r="MMF43" s="86"/>
      <c r="MMG43" s="86"/>
      <c r="MMH43" s="86"/>
      <c r="MMI43" s="86"/>
      <c r="MMJ43" s="86"/>
      <c r="MMK43" s="86"/>
      <c r="MML43" s="86"/>
      <c r="MMM43" s="86"/>
      <c r="MMN43" s="86"/>
      <c r="MMO43" s="86"/>
      <c r="MMP43" s="86"/>
      <c r="MMQ43" s="86"/>
      <c r="MMR43" s="86"/>
      <c r="MMS43" s="86"/>
      <c r="MMT43" s="86"/>
      <c r="MMU43" s="86"/>
      <c r="MMV43" s="86"/>
      <c r="MMW43" s="86"/>
      <c r="MMX43" s="86"/>
      <c r="MMY43" s="86"/>
      <c r="MMZ43" s="86"/>
      <c r="MNA43" s="86"/>
      <c r="MNB43" s="86"/>
      <c r="MNC43" s="86"/>
      <c r="MND43" s="86"/>
      <c r="MNE43" s="86"/>
      <c r="MNF43" s="86"/>
      <c r="MNG43" s="86"/>
      <c r="MNH43" s="86"/>
      <c r="MNI43" s="86"/>
      <c r="MNJ43" s="86"/>
      <c r="MNK43" s="86"/>
      <c r="MNL43" s="86"/>
      <c r="MNM43" s="86"/>
      <c r="MNN43" s="86"/>
      <c r="MNO43" s="86"/>
      <c r="MNP43" s="86"/>
      <c r="MNQ43" s="86"/>
      <c r="MNR43" s="86"/>
      <c r="MNS43" s="86"/>
      <c r="MNT43" s="86"/>
      <c r="MNU43" s="86"/>
      <c r="MNV43" s="86"/>
      <c r="MNW43" s="86"/>
      <c r="MNX43" s="86"/>
      <c r="MNY43" s="86"/>
      <c r="MNZ43" s="86"/>
      <c r="MOA43" s="86"/>
      <c r="MOB43" s="86"/>
      <c r="MOC43" s="86"/>
      <c r="MOD43" s="86"/>
      <c r="MOE43" s="86"/>
      <c r="MOF43" s="86"/>
      <c r="MOG43" s="86"/>
      <c r="MOH43" s="86"/>
      <c r="MOI43" s="86"/>
      <c r="MOJ43" s="86"/>
      <c r="MOK43" s="86"/>
      <c r="MOL43" s="86"/>
      <c r="MOM43" s="86"/>
      <c r="MON43" s="86"/>
      <c r="MOO43" s="86"/>
      <c r="MOP43" s="86"/>
      <c r="MOQ43" s="86"/>
      <c r="MOR43" s="86"/>
      <c r="MOS43" s="86"/>
      <c r="MOT43" s="86"/>
      <c r="MOU43" s="86"/>
      <c r="MOV43" s="86"/>
      <c r="MOW43" s="86"/>
      <c r="MOX43" s="86"/>
      <c r="MOY43" s="86"/>
      <c r="MOZ43" s="86"/>
      <c r="MPA43" s="86"/>
      <c r="MPB43" s="86"/>
      <c r="MPC43" s="86"/>
      <c r="MPD43" s="86"/>
      <c r="MPE43" s="86"/>
      <c r="MPF43" s="86"/>
      <c r="MPG43" s="86"/>
      <c r="MPH43" s="86"/>
      <c r="MPI43" s="86"/>
      <c r="MPJ43" s="86"/>
      <c r="MPK43" s="86"/>
      <c r="MPL43" s="86"/>
      <c r="MPM43" s="86"/>
      <c r="MPN43" s="86"/>
      <c r="MPO43" s="86"/>
      <c r="MPV43" s="86"/>
      <c r="MPW43" s="86"/>
      <c r="MPX43" s="86"/>
      <c r="MPY43" s="86"/>
      <c r="MPZ43" s="86"/>
      <c r="MQA43" s="86"/>
      <c r="MQB43" s="86"/>
      <c r="MQC43" s="86"/>
      <c r="MQD43" s="86"/>
      <c r="MQE43" s="86"/>
      <c r="MQF43" s="86"/>
      <c r="MQG43" s="86"/>
      <c r="MQH43" s="86"/>
      <c r="MQI43" s="86"/>
      <c r="MQJ43" s="86"/>
      <c r="MQK43" s="86"/>
      <c r="MQL43" s="86"/>
      <c r="MQM43" s="86"/>
      <c r="MQN43" s="86"/>
      <c r="MQO43" s="86"/>
      <c r="MQP43" s="86"/>
      <c r="MQQ43" s="86"/>
      <c r="MQR43" s="86"/>
      <c r="MQS43" s="86"/>
      <c r="MQT43" s="86"/>
      <c r="MQU43" s="86"/>
      <c r="MQV43" s="86"/>
      <c r="MQW43" s="86"/>
      <c r="MQX43" s="86"/>
      <c r="MQY43" s="86"/>
      <c r="MQZ43" s="86"/>
      <c r="MRA43" s="86"/>
      <c r="MRB43" s="86"/>
      <c r="MRC43" s="86"/>
      <c r="MRD43" s="86"/>
      <c r="MRE43" s="86"/>
      <c r="MRF43" s="86"/>
      <c r="MRG43" s="86"/>
      <c r="MRH43" s="86"/>
      <c r="MRI43" s="86"/>
      <c r="MRJ43" s="86"/>
      <c r="MRK43" s="86"/>
      <c r="MRL43" s="86"/>
      <c r="MRM43" s="86"/>
      <c r="MRN43" s="86"/>
      <c r="MRO43" s="86"/>
      <c r="MRP43" s="86"/>
      <c r="MRQ43" s="86"/>
      <c r="MRR43" s="86"/>
      <c r="MRS43" s="86"/>
      <c r="MRT43" s="86"/>
      <c r="MRU43" s="86"/>
      <c r="MRV43" s="86"/>
      <c r="MRW43" s="86"/>
      <c r="MRX43" s="86"/>
      <c r="MRY43" s="86"/>
      <c r="MRZ43" s="86"/>
      <c r="MSA43" s="86"/>
      <c r="MSB43" s="86"/>
      <c r="MSC43" s="86"/>
      <c r="MSD43" s="86"/>
      <c r="MSE43" s="86"/>
      <c r="MSF43" s="86"/>
      <c r="MSG43" s="86"/>
      <c r="MSH43" s="86"/>
      <c r="MSI43" s="86"/>
      <c r="MSJ43" s="86"/>
      <c r="MSK43" s="86"/>
      <c r="MSL43" s="86"/>
      <c r="MSM43" s="86"/>
      <c r="MSN43" s="86"/>
      <c r="MSO43" s="86"/>
      <c r="MSP43" s="86"/>
      <c r="MSQ43" s="86"/>
      <c r="MSR43" s="86"/>
      <c r="MSS43" s="86"/>
      <c r="MST43" s="86"/>
      <c r="MSU43" s="86"/>
      <c r="MSV43" s="86"/>
      <c r="MSW43" s="86"/>
      <c r="MSX43" s="86"/>
      <c r="MSY43" s="86"/>
      <c r="MSZ43" s="86"/>
      <c r="MTA43" s="86"/>
      <c r="MTB43" s="86"/>
      <c r="MTC43" s="86"/>
      <c r="MTD43" s="86"/>
      <c r="MTE43" s="86"/>
      <c r="MTF43" s="86"/>
      <c r="MTG43" s="86"/>
      <c r="MTH43" s="86"/>
      <c r="MTI43" s="86"/>
      <c r="MTJ43" s="86"/>
      <c r="MTK43" s="86"/>
      <c r="MTL43" s="86"/>
      <c r="MTM43" s="86"/>
      <c r="MTN43" s="86"/>
      <c r="MTO43" s="86"/>
      <c r="MTP43" s="86"/>
      <c r="MTQ43" s="86"/>
      <c r="MTR43" s="86"/>
      <c r="MTS43" s="86"/>
      <c r="MTT43" s="86"/>
      <c r="MTU43" s="86"/>
      <c r="MTV43" s="86"/>
      <c r="MTW43" s="86"/>
      <c r="MTX43" s="86"/>
      <c r="MTY43" s="86"/>
      <c r="MTZ43" s="86"/>
      <c r="MUA43" s="86"/>
      <c r="MUB43" s="86"/>
      <c r="MUC43" s="86"/>
      <c r="MUD43" s="86"/>
      <c r="MUE43" s="86"/>
      <c r="MUF43" s="86"/>
      <c r="MUG43" s="86"/>
      <c r="MUH43" s="86"/>
      <c r="MUI43" s="86"/>
      <c r="MUJ43" s="86"/>
      <c r="MUK43" s="86"/>
      <c r="MUL43" s="86"/>
      <c r="MUM43" s="86"/>
      <c r="MUN43" s="86"/>
      <c r="MUO43" s="86"/>
      <c r="MUP43" s="86"/>
      <c r="MUQ43" s="86"/>
      <c r="MUR43" s="86"/>
      <c r="MUS43" s="86"/>
      <c r="MUT43" s="86"/>
      <c r="MUU43" s="86"/>
      <c r="MUV43" s="86"/>
      <c r="MUW43" s="86"/>
      <c r="MUX43" s="86"/>
      <c r="MUY43" s="86"/>
      <c r="MUZ43" s="86"/>
      <c r="MVA43" s="86"/>
      <c r="MVB43" s="86"/>
      <c r="MVC43" s="86"/>
      <c r="MVD43" s="86"/>
      <c r="MVE43" s="86"/>
      <c r="MVF43" s="86"/>
      <c r="MVG43" s="86"/>
      <c r="MVH43" s="86"/>
      <c r="MVI43" s="86"/>
      <c r="MVJ43" s="86"/>
      <c r="MVK43" s="86"/>
      <c r="MVL43" s="86"/>
      <c r="MVM43" s="86"/>
      <c r="MVN43" s="86"/>
      <c r="MVO43" s="86"/>
      <c r="MVP43" s="86"/>
      <c r="MVQ43" s="86"/>
      <c r="MVR43" s="86"/>
      <c r="MVS43" s="86"/>
      <c r="MVT43" s="86"/>
      <c r="MVU43" s="86"/>
      <c r="MVV43" s="86"/>
      <c r="MVW43" s="86"/>
      <c r="MVX43" s="86"/>
      <c r="MVY43" s="86"/>
      <c r="MVZ43" s="86"/>
      <c r="MWA43" s="86"/>
      <c r="MWB43" s="86"/>
      <c r="MWC43" s="86"/>
      <c r="MWD43" s="86"/>
      <c r="MWE43" s="86"/>
      <c r="MWF43" s="86"/>
      <c r="MWG43" s="86"/>
      <c r="MWH43" s="86"/>
      <c r="MWI43" s="86"/>
      <c r="MWJ43" s="86"/>
      <c r="MWK43" s="86"/>
      <c r="MWL43" s="86"/>
      <c r="MWM43" s="86"/>
      <c r="MWN43" s="86"/>
      <c r="MWO43" s="86"/>
      <c r="MWP43" s="86"/>
      <c r="MWQ43" s="86"/>
      <c r="MWR43" s="86"/>
      <c r="MWS43" s="86"/>
      <c r="MWT43" s="86"/>
      <c r="MWU43" s="86"/>
      <c r="MWV43" s="86"/>
      <c r="MWW43" s="86"/>
      <c r="MWX43" s="86"/>
      <c r="MWY43" s="86"/>
      <c r="MWZ43" s="86"/>
      <c r="MXA43" s="86"/>
      <c r="MXB43" s="86"/>
      <c r="MXC43" s="86"/>
      <c r="MXD43" s="86"/>
      <c r="MXE43" s="86"/>
      <c r="MXF43" s="86"/>
      <c r="MXG43" s="86"/>
      <c r="MXH43" s="86"/>
      <c r="MXI43" s="86"/>
      <c r="MXJ43" s="86"/>
      <c r="MXK43" s="86"/>
      <c r="MXL43" s="86"/>
      <c r="MXM43" s="86"/>
      <c r="MXN43" s="86"/>
      <c r="MXO43" s="86"/>
      <c r="MXP43" s="86"/>
      <c r="MXQ43" s="86"/>
      <c r="MXR43" s="86"/>
      <c r="MXS43" s="86"/>
      <c r="MXT43" s="86"/>
      <c r="MXU43" s="86"/>
      <c r="MXV43" s="86"/>
      <c r="MXW43" s="86"/>
      <c r="MXX43" s="86"/>
      <c r="MXY43" s="86"/>
      <c r="MXZ43" s="86"/>
      <c r="MYA43" s="86"/>
      <c r="MYB43" s="86"/>
      <c r="MYC43" s="86"/>
      <c r="MYD43" s="86"/>
      <c r="MYE43" s="86"/>
      <c r="MYF43" s="86"/>
      <c r="MYG43" s="86"/>
      <c r="MYH43" s="86"/>
      <c r="MYI43" s="86"/>
      <c r="MYJ43" s="86"/>
      <c r="MYK43" s="86"/>
      <c r="MYL43" s="86"/>
      <c r="MYM43" s="86"/>
      <c r="MYN43" s="86"/>
      <c r="MYO43" s="86"/>
      <c r="MYP43" s="86"/>
      <c r="MYQ43" s="86"/>
      <c r="MYR43" s="86"/>
      <c r="MYS43" s="86"/>
      <c r="MYT43" s="86"/>
      <c r="MYU43" s="86"/>
      <c r="MYV43" s="86"/>
      <c r="MYW43" s="86"/>
      <c r="MYX43" s="86"/>
      <c r="MYY43" s="86"/>
      <c r="MYZ43" s="86"/>
      <c r="MZA43" s="86"/>
      <c r="MZB43" s="86"/>
      <c r="MZC43" s="86"/>
      <c r="MZD43" s="86"/>
      <c r="MZE43" s="86"/>
      <c r="MZF43" s="86"/>
      <c r="MZG43" s="86"/>
      <c r="MZH43" s="86"/>
      <c r="MZI43" s="86"/>
      <c r="MZJ43" s="86"/>
      <c r="MZK43" s="86"/>
      <c r="MZR43" s="86"/>
      <c r="MZS43" s="86"/>
      <c r="MZT43" s="86"/>
      <c r="MZU43" s="86"/>
      <c r="MZV43" s="86"/>
      <c r="MZW43" s="86"/>
      <c r="MZX43" s="86"/>
      <c r="MZY43" s="86"/>
      <c r="MZZ43" s="86"/>
      <c r="NAA43" s="86"/>
      <c r="NAB43" s="86"/>
      <c r="NAC43" s="86"/>
      <c r="NAD43" s="86"/>
      <c r="NAE43" s="86"/>
      <c r="NAF43" s="86"/>
      <c r="NAG43" s="86"/>
      <c r="NAH43" s="86"/>
      <c r="NAI43" s="86"/>
      <c r="NAJ43" s="86"/>
      <c r="NAK43" s="86"/>
      <c r="NAL43" s="86"/>
      <c r="NAM43" s="86"/>
      <c r="NAN43" s="86"/>
      <c r="NAO43" s="86"/>
      <c r="NAP43" s="86"/>
      <c r="NAQ43" s="86"/>
      <c r="NAR43" s="86"/>
      <c r="NAS43" s="86"/>
      <c r="NAT43" s="86"/>
      <c r="NAU43" s="86"/>
      <c r="NAV43" s="86"/>
      <c r="NAW43" s="86"/>
      <c r="NAX43" s="86"/>
      <c r="NAY43" s="86"/>
      <c r="NAZ43" s="86"/>
      <c r="NBA43" s="86"/>
      <c r="NBB43" s="86"/>
      <c r="NBC43" s="86"/>
      <c r="NBD43" s="86"/>
      <c r="NBE43" s="86"/>
      <c r="NBF43" s="86"/>
      <c r="NBG43" s="86"/>
      <c r="NBH43" s="86"/>
      <c r="NBI43" s="86"/>
      <c r="NBJ43" s="86"/>
      <c r="NBK43" s="86"/>
      <c r="NBL43" s="86"/>
      <c r="NBM43" s="86"/>
      <c r="NBN43" s="86"/>
      <c r="NBO43" s="86"/>
      <c r="NBP43" s="86"/>
      <c r="NBQ43" s="86"/>
      <c r="NBR43" s="86"/>
      <c r="NBS43" s="86"/>
      <c r="NBT43" s="86"/>
      <c r="NBU43" s="86"/>
      <c r="NBV43" s="86"/>
      <c r="NBW43" s="86"/>
      <c r="NBX43" s="86"/>
      <c r="NBY43" s="86"/>
      <c r="NBZ43" s="86"/>
      <c r="NCA43" s="86"/>
      <c r="NCB43" s="86"/>
      <c r="NCC43" s="86"/>
      <c r="NCD43" s="86"/>
      <c r="NCE43" s="86"/>
      <c r="NCF43" s="86"/>
      <c r="NCG43" s="86"/>
      <c r="NCH43" s="86"/>
      <c r="NCI43" s="86"/>
      <c r="NCJ43" s="86"/>
      <c r="NCK43" s="86"/>
      <c r="NCL43" s="86"/>
      <c r="NCM43" s="86"/>
      <c r="NCN43" s="86"/>
      <c r="NCO43" s="86"/>
      <c r="NCP43" s="86"/>
      <c r="NCQ43" s="86"/>
      <c r="NCR43" s="86"/>
      <c r="NCS43" s="86"/>
      <c r="NCT43" s="86"/>
      <c r="NCU43" s="86"/>
      <c r="NCV43" s="86"/>
      <c r="NCW43" s="86"/>
      <c r="NCX43" s="86"/>
      <c r="NCY43" s="86"/>
      <c r="NCZ43" s="86"/>
      <c r="NDA43" s="86"/>
      <c r="NDB43" s="86"/>
      <c r="NDC43" s="86"/>
      <c r="NDD43" s="86"/>
      <c r="NDE43" s="86"/>
      <c r="NDF43" s="86"/>
      <c r="NDG43" s="86"/>
      <c r="NDH43" s="86"/>
      <c r="NDI43" s="86"/>
      <c r="NDJ43" s="86"/>
      <c r="NDK43" s="86"/>
      <c r="NDL43" s="86"/>
      <c r="NDM43" s="86"/>
      <c r="NDN43" s="86"/>
      <c r="NDO43" s="86"/>
      <c r="NDP43" s="86"/>
      <c r="NDQ43" s="86"/>
      <c r="NDR43" s="86"/>
      <c r="NDS43" s="86"/>
      <c r="NDT43" s="86"/>
      <c r="NDU43" s="86"/>
      <c r="NDV43" s="86"/>
      <c r="NDW43" s="86"/>
      <c r="NDX43" s="86"/>
      <c r="NDY43" s="86"/>
      <c r="NDZ43" s="86"/>
      <c r="NEA43" s="86"/>
      <c r="NEB43" s="86"/>
      <c r="NEC43" s="86"/>
      <c r="NED43" s="86"/>
      <c r="NEE43" s="86"/>
      <c r="NEF43" s="86"/>
      <c r="NEG43" s="86"/>
      <c r="NEH43" s="86"/>
      <c r="NEI43" s="86"/>
      <c r="NEJ43" s="86"/>
      <c r="NEK43" s="86"/>
      <c r="NEL43" s="86"/>
      <c r="NEM43" s="86"/>
      <c r="NEN43" s="86"/>
      <c r="NEO43" s="86"/>
      <c r="NEP43" s="86"/>
      <c r="NEQ43" s="86"/>
      <c r="NER43" s="86"/>
      <c r="NES43" s="86"/>
      <c r="NET43" s="86"/>
      <c r="NEU43" s="86"/>
      <c r="NEV43" s="86"/>
      <c r="NEW43" s="86"/>
      <c r="NEX43" s="86"/>
      <c r="NEY43" s="86"/>
      <c r="NEZ43" s="86"/>
      <c r="NFA43" s="86"/>
      <c r="NFB43" s="86"/>
      <c r="NFC43" s="86"/>
      <c r="NFD43" s="86"/>
      <c r="NFE43" s="86"/>
      <c r="NFF43" s="86"/>
      <c r="NFG43" s="86"/>
      <c r="NFH43" s="86"/>
      <c r="NFI43" s="86"/>
      <c r="NFJ43" s="86"/>
      <c r="NFK43" s="86"/>
      <c r="NFL43" s="86"/>
      <c r="NFM43" s="86"/>
      <c r="NFN43" s="86"/>
      <c r="NFO43" s="86"/>
      <c r="NFP43" s="86"/>
      <c r="NFQ43" s="86"/>
      <c r="NFR43" s="86"/>
      <c r="NFS43" s="86"/>
      <c r="NFT43" s="86"/>
      <c r="NFU43" s="86"/>
      <c r="NFV43" s="86"/>
      <c r="NFW43" s="86"/>
      <c r="NFX43" s="86"/>
      <c r="NFY43" s="86"/>
      <c r="NFZ43" s="86"/>
      <c r="NGA43" s="86"/>
      <c r="NGB43" s="86"/>
      <c r="NGC43" s="86"/>
      <c r="NGD43" s="86"/>
      <c r="NGE43" s="86"/>
      <c r="NGF43" s="86"/>
      <c r="NGG43" s="86"/>
      <c r="NGH43" s="86"/>
      <c r="NGI43" s="86"/>
      <c r="NGJ43" s="86"/>
      <c r="NGK43" s="86"/>
      <c r="NGL43" s="86"/>
      <c r="NGM43" s="86"/>
      <c r="NGN43" s="86"/>
      <c r="NGO43" s="86"/>
      <c r="NGP43" s="86"/>
      <c r="NGQ43" s="86"/>
      <c r="NGR43" s="86"/>
      <c r="NGS43" s="86"/>
      <c r="NGT43" s="86"/>
      <c r="NGU43" s="86"/>
      <c r="NGV43" s="86"/>
      <c r="NGW43" s="86"/>
      <c r="NGX43" s="86"/>
      <c r="NGY43" s="86"/>
      <c r="NGZ43" s="86"/>
      <c r="NHA43" s="86"/>
      <c r="NHB43" s="86"/>
      <c r="NHC43" s="86"/>
      <c r="NHD43" s="86"/>
      <c r="NHE43" s="86"/>
      <c r="NHF43" s="86"/>
      <c r="NHG43" s="86"/>
      <c r="NHH43" s="86"/>
      <c r="NHI43" s="86"/>
      <c r="NHJ43" s="86"/>
      <c r="NHK43" s="86"/>
      <c r="NHL43" s="86"/>
      <c r="NHM43" s="86"/>
      <c r="NHN43" s="86"/>
      <c r="NHO43" s="86"/>
      <c r="NHP43" s="86"/>
      <c r="NHQ43" s="86"/>
      <c r="NHR43" s="86"/>
      <c r="NHS43" s="86"/>
      <c r="NHT43" s="86"/>
      <c r="NHU43" s="86"/>
      <c r="NHV43" s="86"/>
      <c r="NHW43" s="86"/>
      <c r="NHX43" s="86"/>
      <c r="NHY43" s="86"/>
      <c r="NHZ43" s="86"/>
      <c r="NIA43" s="86"/>
      <c r="NIB43" s="86"/>
      <c r="NIC43" s="86"/>
      <c r="NID43" s="86"/>
      <c r="NIE43" s="86"/>
      <c r="NIF43" s="86"/>
      <c r="NIG43" s="86"/>
      <c r="NIH43" s="86"/>
      <c r="NII43" s="86"/>
      <c r="NIJ43" s="86"/>
      <c r="NIK43" s="86"/>
      <c r="NIL43" s="86"/>
      <c r="NIM43" s="86"/>
      <c r="NIN43" s="86"/>
      <c r="NIO43" s="86"/>
      <c r="NIP43" s="86"/>
      <c r="NIQ43" s="86"/>
      <c r="NIR43" s="86"/>
      <c r="NIS43" s="86"/>
      <c r="NIT43" s="86"/>
      <c r="NIU43" s="86"/>
      <c r="NIV43" s="86"/>
      <c r="NIW43" s="86"/>
      <c r="NIX43" s="86"/>
      <c r="NIY43" s="86"/>
      <c r="NIZ43" s="86"/>
      <c r="NJA43" s="86"/>
      <c r="NJB43" s="86"/>
      <c r="NJC43" s="86"/>
      <c r="NJD43" s="86"/>
      <c r="NJE43" s="86"/>
      <c r="NJF43" s="86"/>
      <c r="NJG43" s="86"/>
      <c r="NJN43" s="86"/>
      <c r="NJO43" s="86"/>
      <c r="NJP43" s="86"/>
      <c r="NJQ43" s="86"/>
      <c r="NJR43" s="86"/>
      <c r="NJS43" s="86"/>
      <c r="NJT43" s="86"/>
      <c r="NJU43" s="86"/>
      <c r="NJV43" s="86"/>
      <c r="NJW43" s="86"/>
      <c r="NJX43" s="86"/>
      <c r="NJY43" s="86"/>
      <c r="NJZ43" s="86"/>
      <c r="NKA43" s="86"/>
      <c r="NKB43" s="86"/>
      <c r="NKC43" s="86"/>
      <c r="NKD43" s="86"/>
      <c r="NKE43" s="86"/>
      <c r="NKF43" s="86"/>
      <c r="NKG43" s="86"/>
      <c r="NKH43" s="86"/>
      <c r="NKI43" s="86"/>
      <c r="NKJ43" s="86"/>
      <c r="NKK43" s="86"/>
      <c r="NKL43" s="86"/>
      <c r="NKM43" s="86"/>
      <c r="NKN43" s="86"/>
      <c r="NKO43" s="86"/>
      <c r="NKP43" s="86"/>
      <c r="NKQ43" s="86"/>
      <c r="NKR43" s="86"/>
      <c r="NKS43" s="86"/>
      <c r="NKT43" s="86"/>
      <c r="NKU43" s="86"/>
      <c r="NKV43" s="86"/>
      <c r="NKW43" s="86"/>
      <c r="NKX43" s="86"/>
      <c r="NKY43" s="86"/>
      <c r="NKZ43" s="86"/>
      <c r="NLA43" s="86"/>
      <c r="NLB43" s="86"/>
      <c r="NLC43" s="86"/>
      <c r="NLD43" s="86"/>
      <c r="NLE43" s="86"/>
      <c r="NLF43" s="86"/>
      <c r="NLG43" s="86"/>
      <c r="NLH43" s="86"/>
      <c r="NLI43" s="86"/>
      <c r="NLJ43" s="86"/>
      <c r="NLK43" s="86"/>
      <c r="NLL43" s="86"/>
      <c r="NLM43" s="86"/>
      <c r="NLN43" s="86"/>
      <c r="NLO43" s="86"/>
      <c r="NLP43" s="86"/>
      <c r="NLQ43" s="86"/>
      <c r="NLR43" s="86"/>
      <c r="NLS43" s="86"/>
      <c r="NLT43" s="86"/>
      <c r="NLU43" s="86"/>
      <c r="NLV43" s="86"/>
      <c r="NLW43" s="86"/>
      <c r="NLX43" s="86"/>
      <c r="NLY43" s="86"/>
      <c r="NLZ43" s="86"/>
      <c r="NMA43" s="86"/>
      <c r="NMB43" s="86"/>
      <c r="NMC43" s="86"/>
      <c r="NMD43" s="86"/>
      <c r="NME43" s="86"/>
      <c r="NMF43" s="86"/>
      <c r="NMG43" s="86"/>
      <c r="NMH43" s="86"/>
      <c r="NMI43" s="86"/>
      <c r="NMJ43" s="86"/>
      <c r="NMK43" s="86"/>
      <c r="NML43" s="86"/>
      <c r="NMM43" s="86"/>
      <c r="NMN43" s="86"/>
      <c r="NMO43" s="86"/>
      <c r="NMP43" s="86"/>
      <c r="NMQ43" s="86"/>
      <c r="NMR43" s="86"/>
      <c r="NMS43" s="86"/>
      <c r="NMT43" s="86"/>
      <c r="NMU43" s="86"/>
      <c r="NMV43" s="86"/>
      <c r="NMW43" s="86"/>
      <c r="NMX43" s="86"/>
      <c r="NMY43" s="86"/>
      <c r="NMZ43" s="86"/>
      <c r="NNA43" s="86"/>
      <c r="NNB43" s="86"/>
      <c r="NNC43" s="86"/>
      <c r="NND43" s="86"/>
      <c r="NNE43" s="86"/>
      <c r="NNF43" s="86"/>
      <c r="NNG43" s="86"/>
      <c r="NNH43" s="86"/>
      <c r="NNI43" s="86"/>
      <c r="NNJ43" s="86"/>
      <c r="NNK43" s="86"/>
      <c r="NNL43" s="86"/>
      <c r="NNM43" s="86"/>
      <c r="NNN43" s="86"/>
      <c r="NNO43" s="86"/>
      <c r="NNP43" s="86"/>
      <c r="NNQ43" s="86"/>
      <c r="NNR43" s="86"/>
      <c r="NNS43" s="86"/>
      <c r="NNT43" s="86"/>
      <c r="NNU43" s="86"/>
      <c r="NNV43" s="86"/>
      <c r="NNW43" s="86"/>
      <c r="NNX43" s="86"/>
      <c r="NNY43" s="86"/>
      <c r="NNZ43" s="86"/>
      <c r="NOA43" s="86"/>
      <c r="NOB43" s="86"/>
      <c r="NOC43" s="86"/>
      <c r="NOD43" s="86"/>
      <c r="NOE43" s="86"/>
      <c r="NOF43" s="86"/>
      <c r="NOG43" s="86"/>
      <c r="NOH43" s="86"/>
      <c r="NOI43" s="86"/>
      <c r="NOJ43" s="86"/>
      <c r="NOK43" s="86"/>
      <c r="NOL43" s="86"/>
      <c r="NOM43" s="86"/>
      <c r="NON43" s="86"/>
      <c r="NOO43" s="86"/>
      <c r="NOP43" s="86"/>
      <c r="NOQ43" s="86"/>
      <c r="NOR43" s="86"/>
      <c r="NOS43" s="86"/>
      <c r="NOT43" s="86"/>
      <c r="NOU43" s="86"/>
      <c r="NOV43" s="86"/>
      <c r="NOW43" s="86"/>
      <c r="NOX43" s="86"/>
      <c r="NOY43" s="86"/>
      <c r="NOZ43" s="86"/>
      <c r="NPA43" s="86"/>
      <c r="NPB43" s="86"/>
      <c r="NPC43" s="86"/>
      <c r="NPD43" s="86"/>
      <c r="NPE43" s="86"/>
      <c r="NPF43" s="86"/>
      <c r="NPG43" s="86"/>
      <c r="NPH43" s="86"/>
      <c r="NPI43" s="86"/>
      <c r="NPJ43" s="86"/>
      <c r="NPK43" s="86"/>
      <c r="NPL43" s="86"/>
      <c r="NPM43" s="86"/>
      <c r="NPN43" s="86"/>
      <c r="NPO43" s="86"/>
      <c r="NPP43" s="86"/>
      <c r="NPQ43" s="86"/>
      <c r="NPR43" s="86"/>
      <c r="NPS43" s="86"/>
      <c r="NPT43" s="86"/>
      <c r="NPU43" s="86"/>
      <c r="NPV43" s="86"/>
      <c r="NPW43" s="86"/>
      <c r="NPX43" s="86"/>
      <c r="NPY43" s="86"/>
      <c r="NPZ43" s="86"/>
      <c r="NQA43" s="86"/>
      <c r="NQB43" s="86"/>
      <c r="NQC43" s="86"/>
      <c r="NQD43" s="86"/>
      <c r="NQE43" s="86"/>
      <c r="NQF43" s="86"/>
      <c r="NQG43" s="86"/>
      <c r="NQH43" s="86"/>
      <c r="NQI43" s="86"/>
      <c r="NQJ43" s="86"/>
      <c r="NQK43" s="86"/>
      <c r="NQL43" s="86"/>
      <c r="NQM43" s="86"/>
      <c r="NQN43" s="86"/>
      <c r="NQO43" s="86"/>
      <c r="NQP43" s="86"/>
      <c r="NQQ43" s="86"/>
      <c r="NQR43" s="86"/>
      <c r="NQS43" s="86"/>
      <c r="NQT43" s="86"/>
      <c r="NQU43" s="86"/>
      <c r="NQV43" s="86"/>
      <c r="NQW43" s="86"/>
      <c r="NQX43" s="86"/>
      <c r="NQY43" s="86"/>
      <c r="NQZ43" s="86"/>
      <c r="NRA43" s="86"/>
      <c r="NRB43" s="86"/>
      <c r="NRC43" s="86"/>
      <c r="NRD43" s="86"/>
      <c r="NRE43" s="86"/>
      <c r="NRF43" s="86"/>
      <c r="NRG43" s="86"/>
      <c r="NRH43" s="86"/>
      <c r="NRI43" s="86"/>
      <c r="NRJ43" s="86"/>
      <c r="NRK43" s="86"/>
      <c r="NRL43" s="86"/>
      <c r="NRM43" s="86"/>
      <c r="NRN43" s="86"/>
      <c r="NRO43" s="86"/>
      <c r="NRP43" s="86"/>
      <c r="NRQ43" s="86"/>
      <c r="NRR43" s="86"/>
      <c r="NRS43" s="86"/>
      <c r="NRT43" s="86"/>
      <c r="NRU43" s="86"/>
      <c r="NRV43" s="86"/>
      <c r="NRW43" s="86"/>
      <c r="NRX43" s="86"/>
      <c r="NRY43" s="86"/>
      <c r="NRZ43" s="86"/>
      <c r="NSA43" s="86"/>
      <c r="NSB43" s="86"/>
      <c r="NSC43" s="86"/>
      <c r="NSD43" s="86"/>
      <c r="NSE43" s="86"/>
      <c r="NSF43" s="86"/>
      <c r="NSG43" s="86"/>
      <c r="NSH43" s="86"/>
      <c r="NSI43" s="86"/>
      <c r="NSJ43" s="86"/>
      <c r="NSK43" s="86"/>
      <c r="NSL43" s="86"/>
      <c r="NSM43" s="86"/>
      <c r="NSN43" s="86"/>
      <c r="NSO43" s="86"/>
      <c r="NSP43" s="86"/>
      <c r="NSQ43" s="86"/>
      <c r="NSR43" s="86"/>
      <c r="NSS43" s="86"/>
      <c r="NST43" s="86"/>
      <c r="NSU43" s="86"/>
      <c r="NSV43" s="86"/>
      <c r="NSW43" s="86"/>
      <c r="NSX43" s="86"/>
      <c r="NSY43" s="86"/>
      <c r="NSZ43" s="86"/>
      <c r="NTA43" s="86"/>
      <c r="NTB43" s="86"/>
      <c r="NTC43" s="86"/>
      <c r="NTJ43" s="86"/>
      <c r="NTK43" s="86"/>
      <c r="NTL43" s="86"/>
      <c r="NTM43" s="86"/>
      <c r="NTN43" s="86"/>
      <c r="NTO43" s="86"/>
      <c r="NTP43" s="86"/>
      <c r="NTQ43" s="86"/>
      <c r="NTR43" s="86"/>
      <c r="NTS43" s="86"/>
      <c r="NTT43" s="86"/>
      <c r="NTU43" s="86"/>
      <c r="NTV43" s="86"/>
      <c r="NTW43" s="86"/>
      <c r="NTX43" s="86"/>
      <c r="NTY43" s="86"/>
      <c r="NTZ43" s="86"/>
      <c r="NUA43" s="86"/>
      <c r="NUB43" s="86"/>
      <c r="NUC43" s="86"/>
      <c r="NUD43" s="86"/>
      <c r="NUE43" s="86"/>
      <c r="NUF43" s="86"/>
      <c r="NUG43" s="86"/>
      <c r="NUH43" s="86"/>
      <c r="NUI43" s="86"/>
      <c r="NUJ43" s="86"/>
      <c r="NUK43" s="86"/>
      <c r="NUL43" s="86"/>
      <c r="NUM43" s="86"/>
      <c r="NUN43" s="86"/>
      <c r="NUO43" s="86"/>
      <c r="NUP43" s="86"/>
      <c r="NUQ43" s="86"/>
      <c r="NUR43" s="86"/>
      <c r="NUS43" s="86"/>
      <c r="NUT43" s="86"/>
      <c r="NUU43" s="86"/>
      <c r="NUV43" s="86"/>
      <c r="NUW43" s="86"/>
      <c r="NUX43" s="86"/>
      <c r="NUY43" s="86"/>
      <c r="NUZ43" s="86"/>
      <c r="NVA43" s="86"/>
      <c r="NVB43" s="86"/>
      <c r="NVC43" s="86"/>
      <c r="NVD43" s="86"/>
      <c r="NVE43" s="86"/>
      <c r="NVF43" s="86"/>
      <c r="NVG43" s="86"/>
      <c r="NVH43" s="86"/>
      <c r="NVI43" s="86"/>
      <c r="NVJ43" s="86"/>
      <c r="NVK43" s="86"/>
      <c r="NVL43" s="86"/>
      <c r="NVM43" s="86"/>
      <c r="NVN43" s="86"/>
      <c r="NVO43" s="86"/>
      <c r="NVP43" s="86"/>
      <c r="NVQ43" s="86"/>
      <c r="NVR43" s="86"/>
      <c r="NVS43" s="86"/>
      <c r="NVT43" s="86"/>
      <c r="NVU43" s="86"/>
      <c r="NVV43" s="86"/>
      <c r="NVW43" s="86"/>
      <c r="NVX43" s="86"/>
      <c r="NVY43" s="86"/>
      <c r="NVZ43" s="86"/>
      <c r="NWA43" s="86"/>
      <c r="NWB43" s="86"/>
      <c r="NWC43" s="86"/>
      <c r="NWD43" s="86"/>
      <c r="NWE43" s="86"/>
      <c r="NWF43" s="86"/>
      <c r="NWG43" s="86"/>
      <c r="NWH43" s="86"/>
      <c r="NWI43" s="86"/>
      <c r="NWJ43" s="86"/>
      <c r="NWK43" s="86"/>
      <c r="NWL43" s="86"/>
      <c r="NWM43" s="86"/>
      <c r="NWN43" s="86"/>
      <c r="NWO43" s="86"/>
      <c r="NWP43" s="86"/>
      <c r="NWQ43" s="86"/>
      <c r="NWR43" s="86"/>
      <c r="NWS43" s="86"/>
      <c r="NWT43" s="86"/>
      <c r="NWU43" s="86"/>
      <c r="NWV43" s="86"/>
      <c r="NWW43" s="86"/>
      <c r="NWX43" s="86"/>
      <c r="NWY43" s="86"/>
      <c r="NWZ43" s="86"/>
      <c r="NXA43" s="86"/>
      <c r="NXB43" s="86"/>
      <c r="NXC43" s="86"/>
      <c r="NXD43" s="86"/>
      <c r="NXE43" s="86"/>
      <c r="NXF43" s="86"/>
      <c r="NXG43" s="86"/>
      <c r="NXH43" s="86"/>
      <c r="NXI43" s="86"/>
      <c r="NXJ43" s="86"/>
      <c r="NXK43" s="86"/>
      <c r="NXL43" s="86"/>
      <c r="NXM43" s="86"/>
      <c r="NXN43" s="86"/>
      <c r="NXO43" s="86"/>
      <c r="NXP43" s="86"/>
      <c r="NXQ43" s="86"/>
      <c r="NXR43" s="86"/>
      <c r="NXS43" s="86"/>
      <c r="NXT43" s="86"/>
      <c r="NXU43" s="86"/>
      <c r="NXV43" s="86"/>
      <c r="NXW43" s="86"/>
      <c r="NXX43" s="86"/>
      <c r="NXY43" s="86"/>
      <c r="NXZ43" s="86"/>
      <c r="NYA43" s="86"/>
      <c r="NYB43" s="86"/>
      <c r="NYC43" s="86"/>
      <c r="NYD43" s="86"/>
      <c r="NYE43" s="86"/>
      <c r="NYF43" s="86"/>
      <c r="NYG43" s="86"/>
      <c r="NYH43" s="86"/>
      <c r="NYI43" s="86"/>
      <c r="NYJ43" s="86"/>
      <c r="NYK43" s="86"/>
      <c r="NYL43" s="86"/>
      <c r="NYM43" s="86"/>
      <c r="NYN43" s="86"/>
      <c r="NYO43" s="86"/>
      <c r="NYP43" s="86"/>
      <c r="NYQ43" s="86"/>
      <c r="NYR43" s="86"/>
      <c r="NYS43" s="86"/>
      <c r="NYT43" s="86"/>
      <c r="NYU43" s="86"/>
      <c r="NYV43" s="86"/>
      <c r="NYW43" s="86"/>
      <c r="NYX43" s="86"/>
      <c r="NYY43" s="86"/>
      <c r="NYZ43" s="86"/>
      <c r="NZA43" s="86"/>
      <c r="NZB43" s="86"/>
      <c r="NZC43" s="86"/>
      <c r="NZD43" s="86"/>
      <c r="NZE43" s="86"/>
      <c r="NZF43" s="86"/>
      <c r="NZG43" s="86"/>
      <c r="NZH43" s="86"/>
      <c r="NZI43" s="86"/>
      <c r="NZJ43" s="86"/>
      <c r="NZK43" s="86"/>
      <c r="NZL43" s="86"/>
      <c r="NZM43" s="86"/>
      <c r="NZN43" s="86"/>
      <c r="NZO43" s="86"/>
      <c r="NZP43" s="86"/>
      <c r="NZQ43" s="86"/>
      <c r="NZR43" s="86"/>
      <c r="NZS43" s="86"/>
      <c r="NZT43" s="86"/>
      <c r="NZU43" s="86"/>
      <c r="NZV43" s="86"/>
      <c r="NZW43" s="86"/>
      <c r="NZX43" s="86"/>
      <c r="NZY43" s="86"/>
      <c r="NZZ43" s="86"/>
      <c r="OAA43" s="86"/>
      <c r="OAB43" s="86"/>
      <c r="OAC43" s="86"/>
      <c r="OAD43" s="86"/>
      <c r="OAE43" s="86"/>
      <c r="OAF43" s="86"/>
      <c r="OAG43" s="86"/>
      <c r="OAH43" s="86"/>
      <c r="OAI43" s="86"/>
      <c r="OAJ43" s="86"/>
      <c r="OAK43" s="86"/>
      <c r="OAL43" s="86"/>
      <c r="OAM43" s="86"/>
      <c r="OAN43" s="86"/>
      <c r="OAO43" s="86"/>
      <c r="OAP43" s="86"/>
      <c r="OAQ43" s="86"/>
      <c r="OAR43" s="86"/>
      <c r="OAS43" s="86"/>
      <c r="OAT43" s="86"/>
      <c r="OAU43" s="86"/>
      <c r="OAV43" s="86"/>
      <c r="OAW43" s="86"/>
      <c r="OAX43" s="86"/>
      <c r="OAY43" s="86"/>
      <c r="OAZ43" s="86"/>
      <c r="OBA43" s="86"/>
      <c r="OBB43" s="86"/>
      <c r="OBC43" s="86"/>
      <c r="OBD43" s="86"/>
      <c r="OBE43" s="86"/>
      <c r="OBF43" s="86"/>
      <c r="OBG43" s="86"/>
      <c r="OBH43" s="86"/>
      <c r="OBI43" s="86"/>
      <c r="OBJ43" s="86"/>
      <c r="OBK43" s="86"/>
      <c r="OBL43" s="86"/>
      <c r="OBM43" s="86"/>
      <c r="OBN43" s="86"/>
      <c r="OBO43" s="86"/>
      <c r="OBP43" s="86"/>
      <c r="OBQ43" s="86"/>
      <c r="OBR43" s="86"/>
      <c r="OBS43" s="86"/>
      <c r="OBT43" s="86"/>
      <c r="OBU43" s="86"/>
      <c r="OBV43" s="86"/>
      <c r="OBW43" s="86"/>
      <c r="OBX43" s="86"/>
      <c r="OBY43" s="86"/>
      <c r="OBZ43" s="86"/>
      <c r="OCA43" s="86"/>
      <c r="OCB43" s="86"/>
      <c r="OCC43" s="86"/>
      <c r="OCD43" s="86"/>
      <c r="OCE43" s="86"/>
      <c r="OCF43" s="86"/>
      <c r="OCG43" s="86"/>
      <c r="OCH43" s="86"/>
      <c r="OCI43" s="86"/>
      <c r="OCJ43" s="86"/>
      <c r="OCK43" s="86"/>
      <c r="OCL43" s="86"/>
      <c r="OCM43" s="86"/>
      <c r="OCN43" s="86"/>
      <c r="OCO43" s="86"/>
      <c r="OCP43" s="86"/>
      <c r="OCQ43" s="86"/>
      <c r="OCR43" s="86"/>
      <c r="OCS43" s="86"/>
      <c r="OCT43" s="86"/>
      <c r="OCU43" s="86"/>
      <c r="OCV43" s="86"/>
      <c r="OCW43" s="86"/>
      <c r="OCX43" s="86"/>
      <c r="OCY43" s="86"/>
      <c r="ODF43" s="86"/>
      <c r="ODG43" s="86"/>
      <c r="ODH43" s="86"/>
      <c r="ODI43" s="86"/>
      <c r="ODJ43" s="86"/>
      <c r="ODK43" s="86"/>
      <c r="ODL43" s="86"/>
      <c r="ODM43" s="86"/>
      <c r="ODN43" s="86"/>
      <c r="ODO43" s="86"/>
      <c r="ODP43" s="86"/>
      <c r="ODQ43" s="86"/>
      <c r="ODR43" s="86"/>
      <c r="ODS43" s="86"/>
      <c r="ODT43" s="86"/>
      <c r="ODU43" s="86"/>
      <c r="ODV43" s="86"/>
      <c r="ODW43" s="86"/>
      <c r="ODX43" s="86"/>
      <c r="ODY43" s="86"/>
      <c r="ODZ43" s="86"/>
      <c r="OEA43" s="86"/>
      <c r="OEB43" s="86"/>
      <c r="OEC43" s="86"/>
      <c r="OED43" s="86"/>
      <c r="OEE43" s="86"/>
      <c r="OEF43" s="86"/>
      <c r="OEG43" s="86"/>
      <c r="OEH43" s="86"/>
      <c r="OEI43" s="86"/>
      <c r="OEJ43" s="86"/>
      <c r="OEK43" s="86"/>
      <c r="OEL43" s="86"/>
      <c r="OEM43" s="86"/>
      <c r="OEN43" s="86"/>
      <c r="OEO43" s="86"/>
      <c r="OEP43" s="86"/>
      <c r="OEQ43" s="86"/>
      <c r="OER43" s="86"/>
      <c r="OES43" s="86"/>
      <c r="OET43" s="86"/>
      <c r="OEU43" s="86"/>
      <c r="OEV43" s="86"/>
      <c r="OEW43" s="86"/>
      <c r="OEX43" s="86"/>
      <c r="OEY43" s="86"/>
      <c r="OEZ43" s="86"/>
      <c r="OFA43" s="86"/>
      <c r="OFB43" s="86"/>
      <c r="OFC43" s="86"/>
      <c r="OFD43" s="86"/>
      <c r="OFE43" s="86"/>
      <c r="OFF43" s="86"/>
      <c r="OFG43" s="86"/>
      <c r="OFH43" s="86"/>
      <c r="OFI43" s="86"/>
      <c r="OFJ43" s="86"/>
      <c r="OFK43" s="86"/>
      <c r="OFL43" s="86"/>
      <c r="OFM43" s="86"/>
      <c r="OFN43" s="86"/>
      <c r="OFO43" s="86"/>
      <c r="OFP43" s="86"/>
      <c r="OFQ43" s="86"/>
      <c r="OFR43" s="86"/>
      <c r="OFS43" s="86"/>
      <c r="OFT43" s="86"/>
      <c r="OFU43" s="86"/>
      <c r="OFV43" s="86"/>
      <c r="OFW43" s="86"/>
      <c r="OFX43" s="86"/>
      <c r="OFY43" s="86"/>
      <c r="OFZ43" s="86"/>
      <c r="OGA43" s="86"/>
      <c r="OGB43" s="86"/>
      <c r="OGC43" s="86"/>
      <c r="OGD43" s="86"/>
      <c r="OGE43" s="86"/>
      <c r="OGF43" s="86"/>
      <c r="OGG43" s="86"/>
      <c r="OGH43" s="86"/>
      <c r="OGI43" s="86"/>
      <c r="OGJ43" s="86"/>
      <c r="OGK43" s="86"/>
      <c r="OGL43" s="86"/>
      <c r="OGM43" s="86"/>
      <c r="OGN43" s="86"/>
      <c r="OGO43" s="86"/>
      <c r="OGP43" s="86"/>
      <c r="OGQ43" s="86"/>
      <c r="OGR43" s="86"/>
      <c r="OGS43" s="86"/>
      <c r="OGT43" s="86"/>
      <c r="OGU43" s="86"/>
      <c r="OGV43" s="86"/>
      <c r="OGW43" s="86"/>
      <c r="OGX43" s="86"/>
      <c r="OGY43" s="86"/>
      <c r="OGZ43" s="86"/>
      <c r="OHA43" s="86"/>
      <c r="OHB43" s="86"/>
      <c r="OHC43" s="86"/>
      <c r="OHD43" s="86"/>
      <c r="OHE43" s="86"/>
      <c r="OHF43" s="86"/>
      <c r="OHG43" s="86"/>
      <c r="OHH43" s="86"/>
      <c r="OHI43" s="86"/>
      <c r="OHJ43" s="86"/>
      <c r="OHK43" s="86"/>
      <c r="OHL43" s="86"/>
      <c r="OHM43" s="86"/>
      <c r="OHN43" s="86"/>
      <c r="OHO43" s="86"/>
      <c r="OHP43" s="86"/>
      <c r="OHQ43" s="86"/>
      <c r="OHR43" s="86"/>
      <c r="OHS43" s="86"/>
      <c r="OHT43" s="86"/>
      <c r="OHU43" s="86"/>
      <c r="OHV43" s="86"/>
      <c r="OHW43" s="86"/>
      <c r="OHX43" s="86"/>
      <c r="OHY43" s="86"/>
      <c r="OHZ43" s="86"/>
      <c r="OIA43" s="86"/>
      <c r="OIB43" s="86"/>
      <c r="OIC43" s="86"/>
      <c r="OID43" s="86"/>
      <c r="OIE43" s="86"/>
      <c r="OIF43" s="86"/>
      <c r="OIG43" s="86"/>
      <c r="OIH43" s="86"/>
      <c r="OII43" s="86"/>
      <c r="OIJ43" s="86"/>
      <c r="OIK43" s="86"/>
      <c r="OIL43" s="86"/>
      <c r="OIM43" s="86"/>
      <c r="OIN43" s="86"/>
      <c r="OIO43" s="86"/>
      <c r="OIP43" s="86"/>
      <c r="OIQ43" s="86"/>
      <c r="OIR43" s="86"/>
      <c r="OIS43" s="86"/>
      <c r="OIT43" s="86"/>
      <c r="OIU43" s="86"/>
      <c r="OIV43" s="86"/>
      <c r="OIW43" s="86"/>
      <c r="OIX43" s="86"/>
      <c r="OIY43" s="86"/>
      <c r="OIZ43" s="86"/>
      <c r="OJA43" s="86"/>
      <c r="OJB43" s="86"/>
      <c r="OJC43" s="86"/>
      <c r="OJD43" s="86"/>
      <c r="OJE43" s="86"/>
      <c r="OJF43" s="86"/>
      <c r="OJG43" s="86"/>
      <c r="OJH43" s="86"/>
      <c r="OJI43" s="86"/>
      <c r="OJJ43" s="86"/>
      <c r="OJK43" s="86"/>
      <c r="OJL43" s="86"/>
      <c r="OJM43" s="86"/>
      <c r="OJN43" s="86"/>
      <c r="OJO43" s="86"/>
      <c r="OJP43" s="86"/>
      <c r="OJQ43" s="86"/>
      <c r="OJR43" s="86"/>
      <c r="OJS43" s="86"/>
      <c r="OJT43" s="86"/>
      <c r="OJU43" s="86"/>
      <c r="OJV43" s="86"/>
      <c r="OJW43" s="86"/>
      <c r="OJX43" s="86"/>
      <c r="OJY43" s="86"/>
      <c r="OJZ43" s="86"/>
      <c r="OKA43" s="86"/>
      <c r="OKB43" s="86"/>
      <c r="OKC43" s="86"/>
      <c r="OKD43" s="86"/>
      <c r="OKE43" s="86"/>
      <c r="OKF43" s="86"/>
      <c r="OKG43" s="86"/>
      <c r="OKH43" s="86"/>
      <c r="OKI43" s="86"/>
      <c r="OKJ43" s="86"/>
      <c r="OKK43" s="86"/>
      <c r="OKL43" s="86"/>
      <c r="OKM43" s="86"/>
      <c r="OKN43" s="86"/>
      <c r="OKO43" s="86"/>
      <c r="OKP43" s="86"/>
      <c r="OKQ43" s="86"/>
      <c r="OKR43" s="86"/>
      <c r="OKS43" s="86"/>
      <c r="OKT43" s="86"/>
      <c r="OKU43" s="86"/>
      <c r="OKV43" s="86"/>
      <c r="OKW43" s="86"/>
      <c r="OKX43" s="86"/>
      <c r="OKY43" s="86"/>
      <c r="OKZ43" s="86"/>
      <c r="OLA43" s="86"/>
      <c r="OLB43" s="86"/>
      <c r="OLC43" s="86"/>
      <c r="OLD43" s="86"/>
      <c r="OLE43" s="86"/>
      <c r="OLF43" s="86"/>
      <c r="OLG43" s="86"/>
      <c r="OLH43" s="86"/>
      <c r="OLI43" s="86"/>
      <c r="OLJ43" s="86"/>
      <c r="OLK43" s="86"/>
      <c r="OLL43" s="86"/>
      <c r="OLM43" s="86"/>
      <c r="OLN43" s="86"/>
      <c r="OLO43" s="86"/>
      <c r="OLP43" s="86"/>
      <c r="OLQ43" s="86"/>
      <c r="OLR43" s="86"/>
      <c r="OLS43" s="86"/>
      <c r="OLT43" s="86"/>
      <c r="OLU43" s="86"/>
      <c r="OLV43" s="86"/>
      <c r="OLW43" s="86"/>
      <c r="OLX43" s="86"/>
      <c r="OLY43" s="86"/>
      <c r="OLZ43" s="86"/>
      <c r="OMA43" s="86"/>
      <c r="OMB43" s="86"/>
      <c r="OMC43" s="86"/>
      <c r="OMD43" s="86"/>
      <c r="OME43" s="86"/>
      <c r="OMF43" s="86"/>
      <c r="OMG43" s="86"/>
      <c r="OMH43" s="86"/>
      <c r="OMI43" s="86"/>
      <c r="OMJ43" s="86"/>
      <c r="OMK43" s="86"/>
      <c r="OML43" s="86"/>
      <c r="OMM43" s="86"/>
      <c r="OMN43" s="86"/>
      <c r="OMO43" s="86"/>
      <c r="OMP43" s="86"/>
      <c r="OMQ43" s="86"/>
      <c r="OMR43" s="86"/>
      <c r="OMS43" s="86"/>
      <c r="OMT43" s="86"/>
      <c r="OMU43" s="86"/>
      <c r="ONB43" s="86"/>
      <c r="ONC43" s="86"/>
      <c r="OND43" s="86"/>
      <c r="ONE43" s="86"/>
      <c r="ONF43" s="86"/>
      <c r="ONG43" s="86"/>
      <c r="ONH43" s="86"/>
      <c r="ONI43" s="86"/>
      <c r="ONJ43" s="86"/>
      <c r="ONK43" s="86"/>
      <c r="ONL43" s="86"/>
      <c r="ONM43" s="86"/>
      <c r="ONN43" s="86"/>
      <c r="ONO43" s="86"/>
      <c r="ONP43" s="86"/>
      <c r="ONQ43" s="86"/>
      <c r="ONR43" s="86"/>
      <c r="ONS43" s="86"/>
      <c r="ONT43" s="86"/>
      <c r="ONU43" s="86"/>
      <c r="ONV43" s="86"/>
      <c r="ONW43" s="86"/>
      <c r="ONX43" s="86"/>
      <c r="ONY43" s="86"/>
      <c r="ONZ43" s="86"/>
      <c r="OOA43" s="86"/>
      <c r="OOB43" s="86"/>
      <c r="OOC43" s="86"/>
      <c r="OOD43" s="86"/>
      <c r="OOE43" s="86"/>
      <c r="OOF43" s="86"/>
      <c r="OOG43" s="86"/>
      <c r="OOH43" s="86"/>
      <c r="OOI43" s="86"/>
      <c r="OOJ43" s="86"/>
      <c r="OOK43" s="86"/>
      <c r="OOL43" s="86"/>
      <c r="OOM43" s="86"/>
      <c r="OON43" s="86"/>
      <c r="OOO43" s="86"/>
      <c r="OOP43" s="86"/>
      <c r="OOQ43" s="86"/>
      <c r="OOR43" s="86"/>
      <c r="OOS43" s="86"/>
      <c r="OOT43" s="86"/>
      <c r="OOU43" s="86"/>
      <c r="OOV43" s="86"/>
      <c r="OOW43" s="86"/>
      <c r="OOX43" s="86"/>
      <c r="OOY43" s="86"/>
      <c r="OOZ43" s="86"/>
      <c r="OPA43" s="86"/>
      <c r="OPB43" s="86"/>
      <c r="OPC43" s="86"/>
      <c r="OPD43" s="86"/>
      <c r="OPE43" s="86"/>
      <c r="OPF43" s="86"/>
      <c r="OPG43" s="86"/>
      <c r="OPH43" s="86"/>
      <c r="OPI43" s="86"/>
      <c r="OPJ43" s="86"/>
      <c r="OPK43" s="86"/>
      <c r="OPL43" s="86"/>
      <c r="OPM43" s="86"/>
      <c r="OPN43" s="86"/>
      <c r="OPO43" s="86"/>
      <c r="OPP43" s="86"/>
      <c r="OPQ43" s="86"/>
      <c r="OPR43" s="86"/>
      <c r="OPS43" s="86"/>
      <c r="OPT43" s="86"/>
      <c r="OPU43" s="86"/>
      <c r="OPV43" s="86"/>
      <c r="OPW43" s="86"/>
      <c r="OPX43" s="86"/>
      <c r="OPY43" s="86"/>
      <c r="OPZ43" s="86"/>
      <c r="OQA43" s="86"/>
      <c r="OQB43" s="86"/>
      <c r="OQC43" s="86"/>
      <c r="OQD43" s="86"/>
      <c r="OQE43" s="86"/>
      <c r="OQF43" s="86"/>
      <c r="OQG43" s="86"/>
      <c r="OQH43" s="86"/>
      <c r="OQI43" s="86"/>
      <c r="OQJ43" s="86"/>
      <c r="OQK43" s="86"/>
      <c r="OQL43" s="86"/>
      <c r="OQM43" s="86"/>
      <c r="OQN43" s="86"/>
      <c r="OQO43" s="86"/>
      <c r="OQP43" s="86"/>
      <c r="OQQ43" s="86"/>
      <c r="OQR43" s="86"/>
      <c r="OQS43" s="86"/>
      <c r="OQT43" s="86"/>
      <c r="OQU43" s="86"/>
      <c r="OQV43" s="86"/>
      <c r="OQW43" s="86"/>
      <c r="OQX43" s="86"/>
      <c r="OQY43" s="86"/>
      <c r="OQZ43" s="86"/>
      <c r="ORA43" s="86"/>
      <c r="ORB43" s="86"/>
      <c r="ORC43" s="86"/>
      <c r="ORD43" s="86"/>
      <c r="ORE43" s="86"/>
      <c r="ORF43" s="86"/>
      <c r="ORG43" s="86"/>
      <c r="ORH43" s="86"/>
      <c r="ORI43" s="86"/>
      <c r="ORJ43" s="86"/>
      <c r="ORK43" s="86"/>
      <c r="ORL43" s="86"/>
      <c r="ORM43" s="86"/>
      <c r="ORN43" s="86"/>
      <c r="ORO43" s="86"/>
      <c r="ORP43" s="86"/>
      <c r="ORQ43" s="86"/>
      <c r="ORR43" s="86"/>
      <c r="ORS43" s="86"/>
      <c r="ORT43" s="86"/>
      <c r="ORU43" s="86"/>
      <c r="ORV43" s="86"/>
      <c r="ORW43" s="86"/>
      <c r="ORX43" s="86"/>
      <c r="ORY43" s="86"/>
      <c r="ORZ43" s="86"/>
      <c r="OSA43" s="86"/>
      <c r="OSB43" s="86"/>
      <c r="OSC43" s="86"/>
      <c r="OSD43" s="86"/>
      <c r="OSE43" s="86"/>
      <c r="OSF43" s="86"/>
      <c r="OSG43" s="86"/>
      <c r="OSH43" s="86"/>
      <c r="OSI43" s="86"/>
      <c r="OSJ43" s="86"/>
      <c r="OSK43" s="86"/>
      <c r="OSL43" s="86"/>
      <c r="OSM43" s="86"/>
      <c r="OSN43" s="86"/>
      <c r="OSO43" s="86"/>
      <c r="OSP43" s="86"/>
      <c r="OSQ43" s="86"/>
      <c r="OSR43" s="86"/>
      <c r="OSS43" s="86"/>
      <c r="OST43" s="86"/>
      <c r="OSU43" s="86"/>
      <c r="OSV43" s="86"/>
      <c r="OSW43" s="86"/>
      <c r="OSX43" s="86"/>
      <c r="OSY43" s="86"/>
      <c r="OSZ43" s="86"/>
      <c r="OTA43" s="86"/>
      <c r="OTB43" s="86"/>
      <c r="OTC43" s="86"/>
      <c r="OTD43" s="86"/>
      <c r="OTE43" s="86"/>
      <c r="OTF43" s="86"/>
      <c r="OTG43" s="86"/>
      <c r="OTH43" s="86"/>
      <c r="OTI43" s="86"/>
      <c r="OTJ43" s="86"/>
      <c r="OTK43" s="86"/>
      <c r="OTL43" s="86"/>
      <c r="OTM43" s="86"/>
      <c r="OTN43" s="86"/>
      <c r="OTO43" s="86"/>
      <c r="OTP43" s="86"/>
      <c r="OTQ43" s="86"/>
      <c r="OTR43" s="86"/>
      <c r="OTS43" s="86"/>
      <c r="OTT43" s="86"/>
      <c r="OTU43" s="86"/>
      <c r="OTV43" s="86"/>
      <c r="OTW43" s="86"/>
      <c r="OTX43" s="86"/>
      <c r="OTY43" s="86"/>
      <c r="OTZ43" s="86"/>
      <c r="OUA43" s="86"/>
      <c r="OUB43" s="86"/>
      <c r="OUC43" s="86"/>
      <c r="OUD43" s="86"/>
      <c r="OUE43" s="86"/>
      <c r="OUF43" s="86"/>
      <c r="OUG43" s="86"/>
      <c r="OUH43" s="86"/>
      <c r="OUI43" s="86"/>
      <c r="OUJ43" s="86"/>
      <c r="OUK43" s="86"/>
      <c r="OUL43" s="86"/>
      <c r="OUM43" s="86"/>
      <c r="OUN43" s="86"/>
      <c r="OUO43" s="86"/>
      <c r="OUP43" s="86"/>
      <c r="OUQ43" s="86"/>
      <c r="OUR43" s="86"/>
      <c r="OUS43" s="86"/>
      <c r="OUT43" s="86"/>
      <c r="OUU43" s="86"/>
      <c r="OUV43" s="86"/>
      <c r="OUW43" s="86"/>
      <c r="OUX43" s="86"/>
      <c r="OUY43" s="86"/>
      <c r="OUZ43" s="86"/>
      <c r="OVA43" s="86"/>
      <c r="OVB43" s="86"/>
      <c r="OVC43" s="86"/>
      <c r="OVD43" s="86"/>
      <c r="OVE43" s="86"/>
      <c r="OVF43" s="86"/>
      <c r="OVG43" s="86"/>
      <c r="OVH43" s="86"/>
      <c r="OVI43" s="86"/>
      <c r="OVJ43" s="86"/>
      <c r="OVK43" s="86"/>
      <c r="OVL43" s="86"/>
      <c r="OVM43" s="86"/>
      <c r="OVN43" s="86"/>
      <c r="OVO43" s="86"/>
      <c r="OVP43" s="86"/>
      <c r="OVQ43" s="86"/>
      <c r="OVR43" s="86"/>
      <c r="OVS43" s="86"/>
      <c r="OVT43" s="86"/>
      <c r="OVU43" s="86"/>
      <c r="OVV43" s="86"/>
      <c r="OVW43" s="86"/>
      <c r="OVX43" s="86"/>
      <c r="OVY43" s="86"/>
      <c r="OVZ43" s="86"/>
      <c r="OWA43" s="86"/>
      <c r="OWB43" s="86"/>
      <c r="OWC43" s="86"/>
      <c r="OWD43" s="86"/>
      <c r="OWE43" s="86"/>
      <c r="OWF43" s="86"/>
      <c r="OWG43" s="86"/>
      <c r="OWH43" s="86"/>
      <c r="OWI43" s="86"/>
      <c r="OWJ43" s="86"/>
      <c r="OWK43" s="86"/>
      <c r="OWL43" s="86"/>
      <c r="OWM43" s="86"/>
      <c r="OWN43" s="86"/>
      <c r="OWO43" s="86"/>
      <c r="OWP43" s="86"/>
      <c r="OWQ43" s="86"/>
      <c r="OWX43" s="86"/>
      <c r="OWY43" s="86"/>
      <c r="OWZ43" s="86"/>
      <c r="OXA43" s="86"/>
      <c r="OXB43" s="86"/>
      <c r="OXC43" s="86"/>
      <c r="OXD43" s="86"/>
      <c r="OXE43" s="86"/>
      <c r="OXF43" s="86"/>
      <c r="OXG43" s="86"/>
      <c r="OXH43" s="86"/>
      <c r="OXI43" s="86"/>
      <c r="OXJ43" s="86"/>
      <c r="OXK43" s="86"/>
      <c r="OXL43" s="86"/>
      <c r="OXM43" s="86"/>
      <c r="OXN43" s="86"/>
      <c r="OXO43" s="86"/>
      <c r="OXP43" s="86"/>
      <c r="OXQ43" s="86"/>
      <c r="OXR43" s="86"/>
      <c r="OXS43" s="86"/>
      <c r="OXT43" s="86"/>
      <c r="OXU43" s="86"/>
      <c r="OXV43" s="86"/>
      <c r="OXW43" s="86"/>
      <c r="OXX43" s="86"/>
      <c r="OXY43" s="86"/>
      <c r="OXZ43" s="86"/>
      <c r="OYA43" s="86"/>
      <c r="OYB43" s="86"/>
      <c r="OYC43" s="86"/>
      <c r="OYD43" s="86"/>
      <c r="OYE43" s="86"/>
      <c r="OYF43" s="86"/>
      <c r="OYG43" s="86"/>
      <c r="OYH43" s="86"/>
      <c r="OYI43" s="86"/>
      <c r="OYJ43" s="86"/>
      <c r="OYK43" s="86"/>
      <c r="OYL43" s="86"/>
      <c r="OYM43" s="86"/>
      <c r="OYN43" s="86"/>
      <c r="OYO43" s="86"/>
      <c r="OYP43" s="86"/>
      <c r="OYQ43" s="86"/>
      <c r="OYR43" s="86"/>
      <c r="OYS43" s="86"/>
      <c r="OYT43" s="86"/>
      <c r="OYU43" s="86"/>
      <c r="OYV43" s="86"/>
      <c r="OYW43" s="86"/>
      <c r="OYX43" s="86"/>
      <c r="OYY43" s="86"/>
      <c r="OYZ43" s="86"/>
      <c r="OZA43" s="86"/>
      <c r="OZB43" s="86"/>
      <c r="OZC43" s="86"/>
      <c r="OZD43" s="86"/>
      <c r="OZE43" s="86"/>
      <c r="OZF43" s="86"/>
      <c r="OZG43" s="86"/>
      <c r="OZH43" s="86"/>
      <c r="OZI43" s="86"/>
      <c r="OZJ43" s="86"/>
      <c r="OZK43" s="86"/>
      <c r="OZL43" s="86"/>
      <c r="OZM43" s="86"/>
      <c r="OZN43" s="86"/>
      <c r="OZO43" s="86"/>
      <c r="OZP43" s="86"/>
      <c r="OZQ43" s="86"/>
      <c r="OZR43" s="86"/>
      <c r="OZS43" s="86"/>
      <c r="OZT43" s="86"/>
      <c r="OZU43" s="86"/>
      <c r="OZV43" s="86"/>
      <c r="OZW43" s="86"/>
      <c r="OZX43" s="86"/>
      <c r="OZY43" s="86"/>
      <c r="OZZ43" s="86"/>
      <c r="PAA43" s="86"/>
      <c r="PAB43" s="86"/>
      <c r="PAC43" s="86"/>
      <c r="PAD43" s="86"/>
      <c r="PAE43" s="86"/>
      <c r="PAF43" s="86"/>
      <c r="PAG43" s="86"/>
      <c r="PAH43" s="86"/>
      <c r="PAI43" s="86"/>
      <c r="PAJ43" s="86"/>
      <c r="PAK43" s="86"/>
      <c r="PAL43" s="86"/>
      <c r="PAM43" s="86"/>
      <c r="PAN43" s="86"/>
      <c r="PAO43" s="86"/>
      <c r="PAP43" s="86"/>
      <c r="PAQ43" s="86"/>
      <c r="PAR43" s="86"/>
      <c r="PAS43" s="86"/>
      <c r="PAT43" s="86"/>
      <c r="PAU43" s="86"/>
      <c r="PAV43" s="86"/>
      <c r="PAW43" s="86"/>
      <c r="PAX43" s="86"/>
      <c r="PAY43" s="86"/>
      <c r="PAZ43" s="86"/>
      <c r="PBA43" s="86"/>
      <c r="PBB43" s="86"/>
      <c r="PBC43" s="86"/>
      <c r="PBD43" s="86"/>
      <c r="PBE43" s="86"/>
      <c r="PBF43" s="86"/>
      <c r="PBG43" s="86"/>
      <c r="PBH43" s="86"/>
      <c r="PBI43" s="86"/>
      <c r="PBJ43" s="86"/>
      <c r="PBK43" s="86"/>
      <c r="PBL43" s="86"/>
      <c r="PBM43" s="86"/>
      <c r="PBN43" s="86"/>
      <c r="PBO43" s="86"/>
      <c r="PBP43" s="86"/>
      <c r="PBQ43" s="86"/>
      <c r="PBR43" s="86"/>
      <c r="PBS43" s="86"/>
      <c r="PBT43" s="86"/>
      <c r="PBU43" s="86"/>
      <c r="PBV43" s="86"/>
      <c r="PBW43" s="86"/>
      <c r="PBX43" s="86"/>
      <c r="PBY43" s="86"/>
      <c r="PBZ43" s="86"/>
      <c r="PCA43" s="86"/>
      <c r="PCB43" s="86"/>
      <c r="PCC43" s="86"/>
      <c r="PCD43" s="86"/>
      <c r="PCE43" s="86"/>
      <c r="PCF43" s="86"/>
      <c r="PCG43" s="86"/>
      <c r="PCH43" s="86"/>
      <c r="PCI43" s="86"/>
      <c r="PCJ43" s="86"/>
      <c r="PCK43" s="86"/>
      <c r="PCL43" s="86"/>
      <c r="PCM43" s="86"/>
      <c r="PCN43" s="86"/>
      <c r="PCO43" s="86"/>
      <c r="PCP43" s="86"/>
      <c r="PCQ43" s="86"/>
      <c r="PCR43" s="86"/>
      <c r="PCS43" s="86"/>
      <c r="PCT43" s="86"/>
      <c r="PCU43" s="86"/>
      <c r="PCV43" s="86"/>
      <c r="PCW43" s="86"/>
      <c r="PCX43" s="86"/>
      <c r="PCY43" s="86"/>
      <c r="PCZ43" s="86"/>
      <c r="PDA43" s="86"/>
      <c r="PDB43" s="86"/>
      <c r="PDC43" s="86"/>
      <c r="PDD43" s="86"/>
      <c r="PDE43" s="86"/>
      <c r="PDF43" s="86"/>
      <c r="PDG43" s="86"/>
      <c r="PDH43" s="86"/>
      <c r="PDI43" s="86"/>
      <c r="PDJ43" s="86"/>
      <c r="PDK43" s="86"/>
      <c r="PDL43" s="86"/>
      <c r="PDM43" s="86"/>
      <c r="PDN43" s="86"/>
      <c r="PDO43" s="86"/>
      <c r="PDP43" s="86"/>
      <c r="PDQ43" s="86"/>
      <c r="PDR43" s="86"/>
      <c r="PDS43" s="86"/>
      <c r="PDT43" s="86"/>
      <c r="PDU43" s="86"/>
      <c r="PDV43" s="86"/>
      <c r="PDW43" s="86"/>
      <c r="PDX43" s="86"/>
      <c r="PDY43" s="86"/>
      <c r="PDZ43" s="86"/>
      <c r="PEA43" s="86"/>
      <c r="PEB43" s="86"/>
      <c r="PEC43" s="86"/>
      <c r="PED43" s="86"/>
      <c r="PEE43" s="86"/>
      <c r="PEF43" s="86"/>
      <c r="PEG43" s="86"/>
      <c r="PEH43" s="86"/>
      <c r="PEI43" s="86"/>
      <c r="PEJ43" s="86"/>
      <c r="PEK43" s="86"/>
      <c r="PEL43" s="86"/>
      <c r="PEM43" s="86"/>
      <c r="PEN43" s="86"/>
      <c r="PEO43" s="86"/>
      <c r="PEP43" s="86"/>
      <c r="PEQ43" s="86"/>
      <c r="PER43" s="86"/>
      <c r="PES43" s="86"/>
      <c r="PET43" s="86"/>
      <c r="PEU43" s="86"/>
      <c r="PEV43" s="86"/>
      <c r="PEW43" s="86"/>
      <c r="PEX43" s="86"/>
      <c r="PEY43" s="86"/>
      <c r="PEZ43" s="86"/>
      <c r="PFA43" s="86"/>
      <c r="PFB43" s="86"/>
      <c r="PFC43" s="86"/>
      <c r="PFD43" s="86"/>
      <c r="PFE43" s="86"/>
      <c r="PFF43" s="86"/>
      <c r="PFG43" s="86"/>
      <c r="PFH43" s="86"/>
      <c r="PFI43" s="86"/>
      <c r="PFJ43" s="86"/>
      <c r="PFK43" s="86"/>
      <c r="PFL43" s="86"/>
      <c r="PFM43" s="86"/>
      <c r="PFN43" s="86"/>
      <c r="PFO43" s="86"/>
      <c r="PFP43" s="86"/>
      <c r="PFQ43" s="86"/>
      <c r="PFR43" s="86"/>
      <c r="PFS43" s="86"/>
      <c r="PFT43" s="86"/>
      <c r="PFU43" s="86"/>
      <c r="PFV43" s="86"/>
      <c r="PFW43" s="86"/>
      <c r="PFX43" s="86"/>
      <c r="PFY43" s="86"/>
      <c r="PFZ43" s="86"/>
      <c r="PGA43" s="86"/>
      <c r="PGB43" s="86"/>
      <c r="PGC43" s="86"/>
      <c r="PGD43" s="86"/>
      <c r="PGE43" s="86"/>
      <c r="PGF43" s="86"/>
      <c r="PGG43" s="86"/>
      <c r="PGH43" s="86"/>
      <c r="PGI43" s="86"/>
      <c r="PGJ43" s="86"/>
      <c r="PGK43" s="86"/>
      <c r="PGL43" s="86"/>
      <c r="PGM43" s="86"/>
      <c r="PGT43" s="86"/>
      <c r="PGU43" s="86"/>
      <c r="PGV43" s="86"/>
      <c r="PGW43" s="86"/>
      <c r="PGX43" s="86"/>
      <c r="PGY43" s="86"/>
      <c r="PGZ43" s="86"/>
      <c r="PHA43" s="86"/>
      <c r="PHB43" s="86"/>
      <c r="PHC43" s="86"/>
      <c r="PHD43" s="86"/>
      <c r="PHE43" s="86"/>
      <c r="PHF43" s="86"/>
      <c r="PHG43" s="86"/>
      <c r="PHH43" s="86"/>
      <c r="PHI43" s="86"/>
      <c r="PHJ43" s="86"/>
      <c r="PHK43" s="86"/>
      <c r="PHL43" s="86"/>
      <c r="PHM43" s="86"/>
      <c r="PHN43" s="86"/>
      <c r="PHO43" s="86"/>
      <c r="PHP43" s="86"/>
      <c r="PHQ43" s="86"/>
      <c r="PHR43" s="86"/>
      <c r="PHS43" s="86"/>
      <c r="PHT43" s="86"/>
      <c r="PHU43" s="86"/>
      <c r="PHV43" s="86"/>
      <c r="PHW43" s="86"/>
      <c r="PHX43" s="86"/>
      <c r="PHY43" s="86"/>
      <c r="PHZ43" s="86"/>
      <c r="PIA43" s="86"/>
      <c r="PIB43" s="86"/>
      <c r="PIC43" s="86"/>
      <c r="PID43" s="86"/>
      <c r="PIE43" s="86"/>
      <c r="PIF43" s="86"/>
      <c r="PIG43" s="86"/>
      <c r="PIH43" s="86"/>
      <c r="PII43" s="86"/>
      <c r="PIJ43" s="86"/>
      <c r="PIK43" s="86"/>
      <c r="PIL43" s="86"/>
      <c r="PIM43" s="86"/>
      <c r="PIN43" s="86"/>
      <c r="PIO43" s="86"/>
      <c r="PIP43" s="86"/>
      <c r="PIQ43" s="86"/>
      <c r="PIR43" s="86"/>
      <c r="PIS43" s="86"/>
      <c r="PIT43" s="86"/>
      <c r="PIU43" s="86"/>
      <c r="PIV43" s="86"/>
      <c r="PIW43" s="86"/>
      <c r="PIX43" s="86"/>
      <c r="PIY43" s="86"/>
      <c r="PIZ43" s="86"/>
      <c r="PJA43" s="86"/>
      <c r="PJB43" s="86"/>
      <c r="PJC43" s="86"/>
      <c r="PJD43" s="86"/>
      <c r="PJE43" s="86"/>
      <c r="PJF43" s="86"/>
      <c r="PJG43" s="86"/>
      <c r="PJH43" s="86"/>
      <c r="PJI43" s="86"/>
      <c r="PJJ43" s="86"/>
      <c r="PJK43" s="86"/>
      <c r="PJL43" s="86"/>
      <c r="PJM43" s="86"/>
      <c r="PJN43" s="86"/>
      <c r="PJO43" s="86"/>
      <c r="PJP43" s="86"/>
      <c r="PJQ43" s="86"/>
      <c r="PJR43" s="86"/>
      <c r="PJS43" s="86"/>
      <c r="PJT43" s="86"/>
      <c r="PJU43" s="86"/>
      <c r="PJV43" s="86"/>
      <c r="PJW43" s="86"/>
      <c r="PJX43" s="86"/>
      <c r="PJY43" s="86"/>
      <c r="PJZ43" s="86"/>
      <c r="PKA43" s="86"/>
      <c r="PKB43" s="86"/>
      <c r="PKC43" s="86"/>
      <c r="PKD43" s="86"/>
      <c r="PKE43" s="86"/>
      <c r="PKF43" s="86"/>
      <c r="PKG43" s="86"/>
      <c r="PKH43" s="86"/>
      <c r="PKI43" s="86"/>
      <c r="PKJ43" s="86"/>
      <c r="PKK43" s="86"/>
      <c r="PKL43" s="86"/>
      <c r="PKM43" s="86"/>
      <c r="PKN43" s="86"/>
      <c r="PKO43" s="86"/>
      <c r="PKP43" s="86"/>
      <c r="PKQ43" s="86"/>
      <c r="PKR43" s="86"/>
      <c r="PKS43" s="86"/>
      <c r="PKT43" s="86"/>
      <c r="PKU43" s="86"/>
      <c r="PKV43" s="86"/>
      <c r="PKW43" s="86"/>
      <c r="PKX43" s="86"/>
      <c r="PKY43" s="86"/>
      <c r="PKZ43" s="86"/>
      <c r="PLA43" s="86"/>
      <c r="PLB43" s="86"/>
      <c r="PLC43" s="86"/>
      <c r="PLD43" s="86"/>
      <c r="PLE43" s="86"/>
      <c r="PLF43" s="86"/>
      <c r="PLG43" s="86"/>
      <c r="PLH43" s="86"/>
      <c r="PLI43" s="86"/>
      <c r="PLJ43" s="86"/>
      <c r="PLK43" s="86"/>
      <c r="PLL43" s="86"/>
      <c r="PLM43" s="86"/>
      <c r="PLN43" s="86"/>
      <c r="PLO43" s="86"/>
      <c r="PLP43" s="86"/>
      <c r="PLQ43" s="86"/>
      <c r="PLR43" s="86"/>
      <c r="PLS43" s="86"/>
      <c r="PLT43" s="86"/>
      <c r="PLU43" s="86"/>
      <c r="PLV43" s="86"/>
      <c r="PLW43" s="86"/>
      <c r="PLX43" s="86"/>
      <c r="PLY43" s="86"/>
      <c r="PLZ43" s="86"/>
      <c r="PMA43" s="86"/>
      <c r="PMB43" s="86"/>
      <c r="PMC43" s="86"/>
      <c r="PMD43" s="86"/>
      <c r="PME43" s="86"/>
      <c r="PMF43" s="86"/>
      <c r="PMG43" s="86"/>
      <c r="PMH43" s="86"/>
      <c r="PMI43" s="86"/>
      <c r="PMJ43" s="86"/>
      <c r="PMK43" s="86"/>
      <c r="PML43" s="86"/>
      <c r="PMM43" s="86"/>
      <c r="PMN43" s="86"/>
      <c r="PMO43" s="86"/>
      <c r="PMP43" s="86"/>
      <c r="PMQ43" s="86"/>
      <c r="PMR43" s="86"/>
      <c r="PMS43" s="86"/>
      <c r="PMT43" s="86"/>
      <c r="PMU43" s="86"/>
      <c r="PMV43" s="86"/>
      <c r="PMW43" s="86"/>
      <c r="PMX43" s="86"/>
      <c r="PMY43" s="86"/>
      <c r="PMZ43" s="86"/>
      <c r="PNA43" s="86"/>
      <c r="PNB43" s="86"/>
      <c r="PNC43" s="86"/>
      <c r="PND43" s="86"/>
      <c r="PNE43" s="86"/>
      <c r="PNF43" s="86"/>
      <c r="PNG43" s="86"/>
      <c r="PNH43" s="86"/>
      <c r="PNI43" s="86"/>
      <c r="PNJ43" s="86"/>
      <c r="PNK43" s="86"/>
      <c r="PNL43" s="86"/>
      <c r="PNM43" s="86"/>
      <c r="PNN43" s="86"/>
      <c r="PNO43" s="86"/>
      <c r="PNP43" s="86"/>
      <c r="PNQ43" s="86"/>
      <c r="PNR43" s="86"/>
      <c r="PNS43" s="86"/>
      <c r="PNT43" s="86"/>
      <c r="PNU43" s="86"/>
      <c r="PNV43" s="86"/>
      <c r="PNW43" s="86"/>
      <c r="PNX43" s="86"/>
      <c r="PNY43" s="86"/>
      <c r="PNZ43" s="86"/>
      <c r="POA43" s="86"/>
      <c r="POB43" s="86"/>
      <c r="POC43" s="86"/>
      <c r="POD43" s="86"/>
      <c r="POE43" s="86"/>
      <c r="POF43" s="86"/>
      <c r="POG43" s="86"/>
      <c r="POH43" s="86"/>
      <c r="POI43" s="86"/>
      <c r="POJ43" s="86"/>
      <c r="POK43" s="86"/>
      <c r="POL43" s="86"/>
      <c r="POM43" s="86"/>
      <c r="PON43" s="86"/>
      <c r="POO43" s="86"/>
      <c r="POP43" s="86"/>
      <c r="POQ43" s="86"/>
      <c r="POR43" s="86"/>
      <c r="POS43" s="86"/>
      <c r="POT43" s="86"/>
      <c r="POU43" s="86"/>
      <c r="POV43" s="86"/>
      <c r="POW43" s="86"/>
      <c r="POX43" s="86"/>
      <c r="POY43" s="86"/>
      <c r="POZ43" s="86"/>
      <c r="PPA43" s="86"/>
      <c r="PPB43" s="86"/>
      <c r="PPC43" s="86"/>
      <c r="PPD43" s="86"/>
      <c r="PPE43" s="86"/>
      <c r="PPF43" s="86"/>
      <c r="PPG43" s="86"/>
      <c r="PPH43" s="86"/>
      <c r="PPI43" s="86"/>
      <c r="PPJ43" s="86"/>
      <c r="PPK43" s="86"/>
      <c r="PPL43" s="86"/>
      <c r="PPM43" s="86"/>
      <c r="PPN43" s="86"/>
      <c r="PPO43" s="86"/>
      <c r="PPP43" s="86"/>
      <c r="PPQ43" s="86"/>
      <c r="PPR43" s="86"/>
      <c r="PPS43" s="86"/>
      <c r="PPT43" s="86"/>
      <c r="PPU43" s="86"/>
      <c r="PPV43" s="86"/>
      <c r="PPW43" s="86"/>
      <c r="PPX43" s="86"/>
      <c r="PPY43" s="86"/>
      <c r="PPZ43" s="86"/>
      <c r="PQA43" s="86"/>
      <c r="PQB43" s="86"/>
      <c r="PQC43" s="86"/>
      <c r="PQD43" s="86"/>
      <c r="PQE43" s="86"/>
      <c r="PQF43" s="86"/>
      <c r="PQG43" s="86"/>
      <c r="PQH43" s="86"/>
      <c r="PQI43" s="86"/>
      <c r="PQP43" s="86"/>
      <c r="PQQ43" s="86"/>
      <c r="PQR43" s="86"/>
      <c r="PQS43" s="86"/>
      <c r="PQT43" s="86"/>
      <c r="PQU43" s="86"/>
      <c r="PQV43" s="86"/>
      <c r="PQW43" s="86"/>
      <c r="PQX43" s="86"/>
      <c r="PQY43" s="86"/>
      <c r="PQZ43" s="86"/>
      <c r="PRA43" s="86"/>
      <c r="PRB43" s="86"/>
      <c r="PRC43" s="86"/>
      <c r="PRD43" s="86"/>
      <c r="PRE43" s="86"/>
      <c r="PRF43" s="86"/>
      <c r="PRG43" s="86"/>
      <c r="PRH43" s="86"/>
      <c r="PRI43" s="86"/>
      <c r="PRJ43" s="86"/>
      <c r="PRK43" s="86"/>
      <c r="PRL43" s="86"/>
      <c r="PRM43" s="86"/>
      <c r="PRN43" s="86"/>
      <c r="PRO43" s="86"/>
      <c r="PRP43" s="86"/>
      <c r="PRQ43" s="86"/>
      <c r="PRR43" s="86"/>
      <c r="PRS43" s="86"/>
      <c r="PRT43" s="86"/>
      <c r="PRU43" s="86"/>
      <c r="PRV43" s="86"/>
      <c r="PRW43" s="86"/>
      <c r="PRX43" s="86"/>
      <c r="PRY43" s="86"/>
      <c r="PRZ43" s="86"/>
      <c r="PSA43" s="86"/>
      <c r="PSB43" s="86"/>
      <c r="PSC43" s="86"/>
      <c r="PSD43" s="86"/>
      <c r="PSE43" s="86"/>
      <c r="PSF43" s="86"/>
      <c r="PSG43" s="86"/>
      <c r="PSH43" s="86"/>
      <c r="PSI43" s="86"/>
      <c r="PSJ43" s="86"/>
      <c r="PSK43" s="86"/>
      <c r="PSL43" s="86"/>
      <c r="PSM43" s="86"/>
      <c r="PSN43" s="86"/>
      <c r="PSO43" s="86"/>
      <c r="PSP43" s="86"/>
      <c r="PSQ43" s="86"/>
      <c r="PSR43" s="86"/>
      <c r="PSS43" s="86"/>
      <c r="PST43" s="86"/>
      <c r="PSU43" s="86"/>
      <c r="PSV43" s="86"/>
      <c r="PSW43" s="86"/>
      <c r="PSX43" s="86"/>
      <c r="PSY43" s="86"/>
      <c r="PSZ43" s="86"/>
      <c r="PTA43" s="86"/>
      <c r="PTB43" s="86"/>
      <c r="PTC43" s="86"/>
      <c r="PTD43" s="86"/>
      <c r="PTE43" s="86"/>
      <c r="PTF43" s="86"/>
      <c r="PTG43" s="86"/>
      <c r="PTH43" s="86"/>
      <c r="PTI43" s="86"/>
      <c r="PTJ43" s="86"/>
      <c r="PTK43" s="86"/>
      <c r="PTL43" s="86"/>
      <c r="PTM43" s="86"/>
      <c r="PTN43" s="86"/>
      <c r="PTO43" s="86"/>
      <c r="PTP43" s="86"/>
      <c r="PTQ43" s="86"/>
      <c r="PTR43" s="86"/>
      <c r="PTS43" s="86"/>
      <c r="PTT43" s="86"/>
      <c r="PTU43" s="86"/>
      <c r="PTV43" s="86"/>
      <c r="PTW43" s="86"/>
      <c r="PTX43" s="86"/>
      <c r="PTY43" s="86"/>
      <c r="PTZ43" s="86"/>
      <c r="PUA43" s="86"/>
      <c r="PUB43" s="86"/>
      <c r="PUC43" s="86"/>
      <c r="PUD43" s="86"/>
      <c r="PUE43" s="86"/>
      <c r="PUF43" s="86"/>
      <c r="PUG43" s="86"/>
      <c r="PUH43" s="86"/>
      <c r="PUI43" s="86"/>
      <c r="PUJ43" s="86"/>
      <c r="PUK43" s="86"/>
      <c r="PUL43" s="86"/>
      <c r="PUM43" s="86"/>
      <c r="PUN43" s="86"/>
      <c r="PUO43" s="86"/>
      <c r="PUP43" s="86"/>
      <c r="PUQ43" s="86"/>
      <c r="PUR43" s="86"/>
      <c r="PUS43" s="86"/>
      <c r="PUT43" s="86"/>
      <c r="PUU43" s="86"/>
      <c r="PUV43" s="86"/>
      <c r="PUW43" s="86"/>
      <c r="PUX43" s="86"/>
      <c r="PUY43" s="86"/>
      <c r="PUZ43" s="86"/>
      <c r="PVA43" s="86"/>
      <c r="PVB43" s="86"/>
      <c r="PVC43" s="86"/>
      <c r="PVD43" s="86"/>
      <c r="PVE43" s="86"/>
      <c r="PVF43" s="86"/>
      <c r="PVG43" s="86"/>
      <c r="PVH43" s="86"/>
      <c r="PVI43" s="86"/>
      <c r="PVJ43" s="86"/>
      <c r="PVK43" s="86"/>
      <c r="PVL43" s="86"/>
      <c r="PVM43" s="86"/>
      <c r="PVN43" s="86"/>
      <c r="PVO43" s="86"/>
      <c r="PVP43" s="86"/>
      <c r="PVQ43" s="86"/>
      <c r="PVR43" s="86"/>
      <c r="PVS43" s="86"/>
      <c r="PVT43" s="86"/>
      <c r="PVU43" s="86"/>
      <c r="PVV43" s="86"/>
      <c r="PVW43" s="86"/>
      <c r="PVX43" s="86"/>
      <c r="PVY43" s="86"/>
      <c r="PVZ43" s="86"/>
      <c r="PWA43" s="86"/>
      <c r="PWB43" s="86"/>
      <c r="PWC43" s="86"/>
      <c r="PWD43" s="86"/>
      <c r="PWE43" s="86"/>
      <c r="PWF43" s="86"/>
      <c r="PWG43" s="86"/>
      <c r="PWH43" s="86"/>
      <c r="PWI43" s="86"/>
      <c r="PWJ43" s="86"/>
      <c r="PWK43" s="86"/>
      <c r="PWL43" s="86"/>
      <c r="PWM43" s="86"/>
      <c r="PWN43" s="86"/>
      <c r="PWO43" s="86"/>
      <c r="PWP43" s="86"/>
      <c r="PWQ43" s="86"/>
      <c r="PWR43" s="86"/>
      <c r="PWS43" s="86"/>
      <c r="PWT43" s="86"/>
      <c r="PWU43" s="86"/>
      <c r="PWV43" s="86"/>
      <c r="PWW43" s="86"/>
      <c r="PWX43" s="86"/>
      <c r="PWY43" s="86"/>
      <c r="PWZ43" s="86"/>
      <c r="PXA43" s="86"/>
      <c r="PXB43" s="86"/>
      <c r="PXC43" s="86"/>
      <c r="PXD43" s="86"/>
      <c r="PXE43" s="86"/>
      <c r="PXF43" s="86"/>
      <c r="PXG43" s="86"/>
      <c r="PXH43" s="86"/>
      <c r="PXI43" s="86"/>
      <c r="PXJ43" s="86"/>
      <c r="PXK43" s="86"/>
      <c r="PXL43" s="86"/>
      <c r="PXM43" s="86"/>
      <c r="PXN43" s="86"/>
      <c r="PXO43" s="86"/>
      <c r="PXP43" s="86"/>
      <c r="PXQ43" s="86"/>
      <c r="PXR43" s="86"/>
      <c r="PXS43" s="86"/>
      <c r="PXT43" s="86"/>
      <c r="PXU43" s="86"/>
      <c r="PXV43" s="86"/>
      <c r="PXW43" s="86"/>
      <c r="PXX43" s="86"/>
      <c r="PXY43" s="86"/>
      <c r="PXZ43" s="86"/>
      <c r="PYA43" s="86"/>
      <c r="PYB43" s="86"/>
      <c r="PYC43" s="86"/>
      <c r="PYD43" s="86"/>
      <c r="PYE43" s="86"/>
      <c r="PYF43" s="86"/>
      <c r="PYG43" s="86"/>
      <c r="PYH43" s="86"/>
      <c r="PYI43" s="86"/>
      <c r="PYJ43" s="86"/>
      <c r="PYK43" s="86"/>
      <c r="PYL43" s="86"/>
      <c r="PYM43" s="86"/>
      <c r="PYN43" s="86"/>
      <c r="PYO43" s="86"/>
      <c r="PYP43" s="86"/>
      <c r="PYQ43" s="86"/>
      <c r="PYR43" s="86"/>
      <c r="PYS43" s="86"/>
      <c r="PYT43" s="86"/>
      <c r="PYU43" s="86"/>
      <c r="PYV43" s="86"/>
      <c r="PYW43" s="86"/>
      <c r="PYX43" s="86"/>
      <c r="PYY43" s="86"/>
      <c r="PYZ43" s="86"/>
      <c r="PZA43" s="86"/>
      <c r="PZB43" s="86"/>
      <c r="PZC43" s="86"/>
      <c r="PZD43" s="86"/>
      <c r="PZE43" s="86"/>
      <c r="PZF43" s="86"/>
      <c r="PZG43" s="86"/>
      <c r="PZH43" s="86"/>
      <c r="PZI43" s="86"/>
      <c r="PZJ43" s="86"/>
      <c r="PZK43" s="86"/>
      <c r="PZL43" s="86"/>
      <c r="PZM43" s="86"/>
      <c r="PZN43" s="86"/>
      <c r="PZO43" s="86"/>
      <c r="PZP43" s="86"/>
      <c r="PZQ43" s="86"/>
      <c r="PZR43" s="86"/>
      <c r="PZS43" s="86"/>
      <c r="PZT43" s="86"/>
      <c r="PZU43" s="86"/>
      <c r="PZV43" s="86"/>
      <c r="PZW43" s="86"/>
      <c r="PZX43" s="86"/>
      <c r="PZY43" s="86"/>
      <c r="PZZ43" s="86"/>
      <c r="QAA43" s="86"/>
      <c r="QAB43" s="86"/>
      <c r="QAC43" s="86"/>
      <c r="QAD43" s="86"/>
      <c r="QAE43" s="86"/>
      <c r="QAL43" s="86"/>
      <c r="QAM43" s="86"/>
      <c r="QAN43" s="86"/>
      <c r="QAO43" s="86"/>
      <c r="QAP43" s="86"/>
      <c r="QAQ43" s="86"/>
      <c r="QAR43" s="86"/>
      <c r="QAS43" s="86"/>
      <c r="QAT43" s="86"/>
      <c r="QAU43" s="86"/>
      <c r="QAV43" s="86"/>
      <c r="QAW43" s="86"/>
      <c r="QAX43" s="86"/>
      <c r="QAY43" s="86"/>
      <c r="QAZ43" s="86"/>
      <c r="QBA43" s="86"/>
      <c r="QBB43" s="86"/>
      <c r="QBC43" s="86"/>
      <c r="QBD43" s="86"/>
      <c r="QBE43" s="86"/>
      <c r="QBF43" s="86"/>
      <c r="QBG43" s="86"/>
      <c r="QBH43" s="86"/>
      <c r="QBI43" s="86"/>
      <c r="QBJ43" s="86"/>
      <c r="QBK43" s="86"/>
      <c r="QBL43" s="86"/>
      <c r="QBM43" s="86"/>
      <c r="QBN43" s="86"/>
      <c r="QBO43" s="86"/>
      <c r="QBP43" s="86"/>
      <c r="QBQ43" s="86"/>
      <c r="QBR43" s="86"/>
      <c r="QBS43" s="86"/>
      <c r="QBT43" s="86"/>
      <c r="QBU43" s="86"/>
      <c r="QBV43" s="86"/>
      <c r="QBW43" s="86"/>
      <c r="QBX43" s="86"/>
      <c r="QBY43" s="86"/>
      <c r="QBZ43" s="86"/>
      <c r="QCA43" s="86"/>
      <c r="QCB43" s="86"/>
      <c r="QCC43" s="86"/>
      <c r="QCD43" s="86"/>
      <c r="QCE43" s="86"/>
      <c r="QCF43" s="86"/>
      <c r="QCG43" s="86"/>
      <c r="QCH43" s="86"/>
      <c r="QCI43" s="86"/>
      <c r="QCJ43" s="86"/>
      <c r="QCK43" s="86"/>
      <c r="QCL43" s="86"/>
      <c r="QCM43" s="86"/>
      <c r="QCN43" s="86"/>
      <c r="QCO43" s="86"/>
      <c r="QCP43" s="86"/>
      <c r="QCQ43" s="86"/>
      <c r="QCR43" s="86"/>
      <c r="QCS43" s="86"/>
      <c r="QCT43" s="86"/>
      <c r="QCU43" s="86"/>
      <c r="QCV43" s="86"/>
      <c r="QCW43" s="86"/>
      <c r="QCX43" s="86"/>
      <c r="QCY43" s="86"/>
      <c r="QCZ43" s="86"/>
      <c r="QDA43" s="86"/>
      <c r="QDB43" s="86"/>
      <c r="QDC43" s="86"/>
      <c r="QDD43" s="86"/>
      <c r="QDE43" s="86"/>
      <c r="QDF43" s="86"/>
      <c r="QDG43" s="86"/>
      <c r="QDH43" s="86"/>
      <c r="QDI43" s="86"/>
      <c r="QDJ43" s="86"/>
      <c r="QDK43" s="86"/>
      <c r="QDL43" s="86"/>
      <c r="QDM43" s="86"/>
      <c r="QDN43" s="86"/>
      <c r="QDO43" s="86"/>
      <c r="QDP43" s="86"/>
      <c r="QDQ43" s="86"/>
      <c r="QDR43" s="86"/>
      <c r="QDS43" s="86"/>
      <c r="QDT43" s="86"/>
      <c r="QDU43" s="86"/>
      <c r="QDV43" s="86"/>
      <c r="QDW43" s="86"/>
      <c r="QDX43" s="86"/>
      <c r="QDY43" s="86"/>
      <c r="QDZ43" s="86"/>
      <c r="QEA43" s="86"/>
      <c r="QEB43" s="86"/>
      <c r="QEC43" s="86"/>
      <c r="QED43" s="86"/>
      <c r="QEE43" s="86"/>
      <c r="QEF43" s="86"/>
      <c r="QEG43" s="86"/>
      <c r="QEH43" s="86"/>
      <c r="QEI43" s="86"/>
      <c r="QEJ43" s="86"/>
      <c r="QEK43" s="86"/>
      <c r="QEL43" s="86"/>
      <c r="QEM43" s="86"/>
      <c r="QEN43" s="86"/>
      <c r="QEO43" s="86"/>
      <c r="QEP43" s="86"/>
      <c r="QEQ43" s="86"/>
      <c r="QER43" s="86"/>
      <c r="QES43" s="86"/>
      <c r="QET43" s="86"/>
      <c r="QEU43" s="86"/>
      <c r="QEV43" s="86"/>
      <c r="QEW43" s="86"/>
      <c r="QEX43" s="86"/>
      <c r="QEY43" s="86"/>
      <c r="QEZ43" s="86"/>
      <c r="QFA43" s="86"/>
      <c r="QFB43" s="86"/>
      <c r="QFC43" s="86"/>
      <c r="QFD43" s="86"/>
      <c r="QFE43" s="86"/>
      <c r="QFF43" s="86"/>
      <c r="QFG43" s="86"/>
      <c r="QFH43" s="86"/>
      <c r="QFI43" s="86"/>
      <c r="QFJ43" s="86"/>
      <c r="QFK43" s="86"/>
      <c r="QFL43" s="86"/>
      <c r="QFM43" s="86"/>
      <c r="QFN43" s="86"/>
      <c r="QFO43" s="86"/>
      <c r="QFP43" s="86"/>
      <c r="QFQ43" s="86"/>
      <c r="QFR43" s="86"/>
      <c r="QFS43" s="86"/>
      <c r="QFT43" s="86"/>
      <c r="QFU43" s="86"/>
      <c r="QFV43" s="86"/>
      <c r="QFW43" s="86"/>
      <c r="QFX43" s="86"/>
      <c r="QFY43" s="86"/>
      <c r="QFZ43" s="86"/>
      <c r="QGA43" s="86"/>
      <c r="QGB43" s="86"/>
      <c r="QGC43" s="86"/>
      <c r="QGD43" s="86"/>
      <c r="QGE43" s="86"/>
      <c r="QGF43" s="86"/>
      <c r="QGG43" s="86"/>
      <c r="QGH43" s="86"/>
      <c r="QGI43" s="86"/>
      <c r="QGJ43" s="86"/>
      <c r="QGK43" s="86"/>
      <c r="QGL43" s="86"/>
      <c r="QGM43" s="86"/>
      <c r="QGN43" s="86"/>
      <c r="QGO43" s="86"/>
      <c r="QGP43" s="86"/>
      <c r="QGQ43" s="86"/>
      <c r="QGR43" s="86"/>
      <c r="QGS43" s="86"/>
      <c r="QGT43" s="86"/>
      <c r="QGU43" s="86"/>
      <c r="QGV43" s="86"/>
      <c r="QGW43" s="86"/>
      <c r="QGX43" s="86"/>
      <c r="QGY43" s="86"/>
      <c r="QGZ43" s="86"/>
      <c r="QHA43" s="86"/>
      <c r="QHB43" s="86"/>
      <c r="QHC43" s="86"/>
      <c r="QHD43" s="86"/>
      <c r="QHE43" s="86"/>
      <c r="QHF43" s="86"/>
      <c r="QHG43" s="86"/>
      <c r="QHH43" s="86"/>
      <c r="QHI43" s="86"/>
      <c r="QHJ43" s="86"/>
      <c r="QHK43" s="86"/>
      <c r="QHL43" s="86"/>
      <c r="QHM43" s="86"/>
      <c r="QHN43" s="86"/>
      <c r="QHO43" s="86"/>
      <c r="QHP43" s="86"/>
      <c r="QHQ43" s="86"/>
      <c r="QHR43" s="86"/>
      <c r="QHS43" s="86"/>
      <c r="QHT43" s="86"/>
      <c r="QHU43" s="86"/>
      <c r="QHV43" s="86"/>
      <c r="QHW43" s="86"/>
      <c r="QHX43" s="86"/>
      <c r="QHY43" s="86"/>
      <c r="QHZ43" s="86"/>
      <c r="QIA43" s="86"/>
      <c r="QIB43" s="86"/>
      <c r="QIC43" s="86"/>
      <c r="QID43" s="86"/>
      <c r="QIE43" s="86"/>
      <c r="QIF43" s="86"/>
      <c r="QIG43" s="86"/>
      <c r="QIH43" s="86"/>
      <c r="QII43" s="86"/>
      <c r="QIJ43" s="86"/>
      <c r="QIK43" s="86"/>
      <c r="QIL43" s="86"/>
      <c r="QIM43" s="86"/>
      <c r="QIN43" s="86"/>
      <c r="QIO43" s="86"/>
      <c r="QIP43" s="86"/>
      <c r="QIQ43" s="86"/>
      <c r="QIR43" s="86"/>
      <c r="QIS43" s="86"/>
      <c r="QIT43" s="86"/>
      <c r="QIU43" s="86"/>
      <c r="QIV43" s="86"/>
      <c r="QIW43" s="86"/>
      <c r="QIX43" s="86"/>
      <c r="QIY43" s="86"/>
      <c r="QIZ43" s="86"/>
      <c r="QJA43" s="86"/>
      <c r="QJB43" s="86"/>
      <c r="QJC43" s="86"/>
      <c r="QJD43" s="86"/>
      <c r="QJE43" s="86"/>
      <c r="QJF43" s="86"/>
      <c r="QJG43" s="86"/>
      <c r="QJH43" s="86"/>
      <c r="QJI43" s="86"/>
      <c r="QJJ43" s="86"/>
      <c r="QJK43" s="86"/>
      <c r="QJL43" s="86"/>
      <c r="QJM43" s="86"/>
      <c r="QJN43" s="86"/>
      <c r="QJO43" s="86"/>
      <c r="QJP43" s="86"/>
      <c r="QJQ43" s="86"/>
      <c r="QJR43" s="86"/>
      <c r="QJS43" s="86"/>
      <c r="QJT43" s="86"/>
      <c r="QJU43" s="86"/>
      <c r="QJV43" s="86"/>
      <c r="QJW43" s="86"/>
      <c r="QJX43" s="86"/>
      <c r="QJY43" s="86"/>
      <c r="QJZ43" s="86"/>
      <c r="QKA43" s="86"/>
      <c r="QKH43" s="86"/>
      <c r="QKI43" s="86"/>
      <c r="QKJ43" s="86"/>
      <c r="QKK43" s="86"/>
      <c r="QKL43" s="86"/>
      <c r="QKM43" s="86"/>
      <c r="QKN43" s="86"/>
      <c r="QKO43" s="86"/>
      <c r="QKP43" s="86"/>
      <c r="QKQ43" s="86"/>
      <c r="QKR43" s="86"/>
      <c r="QKS43" s="86"/>
      <c r="QKT43" s="86"/>
      <c r="QKU43" s="86"/>
      <c r="QKV43" s="86"/>
      <c r="QKW43" s="86"/>
      <c r="QKX43" s="86"/>
      <c r="QKY43" s="86"/>
      <c r="QKZ43" s="86"/>
      <c r="QLA43" s="86"/>
      <c r="QLB43" s="86"/>
      <c r="QLC43" s="86"/>
      <c r="QLD43" s="86"/>
      <c r="QLE43" s="86"/>
      <c r="QLF43" s="86"/>
      <c r="QLG43" s="86"/>
      <c r="QLH43" s="86"/>
      <c r="QLI43" s="86"/>
      <c r="QLJ43" s="86"/>
      <c r="QLK43" s="86"/>
      <c r="QLL43" s="86"/>
      <c r="QLM43" s="86"/>
      <c r="QLN43" s="86"/>
      <c r="QLO43" s="86"/>
      <c r="QLP43" s="86"/>
      <c r="QLQ43" s="86"/>
      <c r="QLR43" s="86"/>
      <c r="QLS43" s="86"/>
      <c r="QLT43" s="86"/>
      <c r="QLU43" s="86"/>
      <c r="QLV43" s="86"/>
      <c r="QLW43" s="86"/>
      <c r="QLX43" s="86"/>
      <c r="QLY43" s="86"/>
      <c r="QLZ43" s="86"/>
      <c r="QMA43" s="86"/>
      <c r="QMB43" s="86"/>
      <c r="QMC43" s="86"/>
      <c r="QMD43" s="86"/>
      <c r="QME43" s="86"/>
      <c r="QMF43" s="86"/>
      <c r="QMG43" s="86"/>
      <c r="QMH43" s="86"/>
      <c r="QMI43" s="86"/>
      <c r="QMJ43" s="86"/>
      <c r="QMK43" s="86"/>
      <c r="QML43" s="86"/>
      <c r="QMM43" s="86"/>
      <c r="QMN43" s="86"/>
      <c r="QMO43" s="86"/>
      <c r="QMP43" s="86"/>
      <c r="QMQ43" s="86"/>
      <c r="QMR43" s="86"/>
      <c r="QMS43" s="86"/>
      <c r="QMT43" s="86"/>
      <c r="QMU43" s="86"/>
      <c r="QMV43" s="86"/>
      <c r="QMW43" s="86"/>
      <c r="QMX43" s="86"/>
      <c r="QMY43" s="86"/>
      <c r="QMZ43" s="86"/>
      <c r="QNA43" s="86"/>
      <c r="QNB43" s="86"/>
      <c r="QNC43" s="86"/>
      <c r="QND43" s="86"/>
      <c r="QNE43" s="86"/>
      <c r="QNF43" s="86"/>
      <c r="QNG43" s="86"/>
      <c r="QNH43" s="86"/>
      <c r="QNI43" s="86"/>
      <c r="QNJ43" s="86"/>
      <c r="QNK43" s="86"/>
      <c r="QNL43" s="86"/>
      <c r="QNM43" s="86"/>
      <c r="QNN43" s="86"/>
      <c r="QNO43" s="86"/>
      <c r="QNP43" s="86"/>
      <c r="QNQ43" s="86"/>
      <c r="QNR43" s="86"/>
      <c r="QNS43" s="86"/>
      <c r="QNT43" s="86"/>
      <c r="QNU43" s="86"/>
      <c r="QNV43" s="86"/>
      <c r="QNW43" s="86"/>
      <c r="QNX43" s="86"/>
      <c r="QNY43" s="86"/>
      <c r="QNZ43" s="86"/>
      <c r="QOA43" s="86"/>
      <c r="QOB43" s="86"/>
      <c r="QOC43" s="86"/>
      <c r="QOD43" s="86"/>
      <c r="QOE43" s="86"/>
      <c r="QOF43" s="86"/>
      <c r="QOG43" s="86"/>
      <c r="QOH43" s="86"/>
      <c r="QOI43" s="86"/>
      <c r="QOJ43" s="86"/>
      <c r="QOK43" s="86"/>
      <c r="QOL43" s="86"/>
      <c r="QOM43" s="86"/>
      <c r="QON43" s="86"/>
      <c r="QOO43" s="86"/>
      <c r="QOP43" s="86"/>
      <c r="QOQ43" s="86"/>
      <c r="QOR43" s="86"/>
      <c r="QOS43" s="86"/>
      <c r="QOT43" s="86"/>
      <c r="QOU43" s="86"/>
      <c r="QOV43" s="86"/>
      <c r="QOW43" s="86"/>
      <c r="QOX43" s="86"/>
      <c r="QOY43" s="86"/>
      <c r="QOZ43" s="86"/>
      <c r="QPA43" s="86"/>
      <c r="QPB43" s="86"/>
      <c r="QPC43" s="86"/>
      <c r="QPD43" s="86"/>
      <c r="QPE43" s="86"/>
      <c r="QPF43" s="86"/>
      <c r="QPG43" s="86"/>
      <c r="QPH43" s="86"/>
      <c r="QPI43" s="86"/>
      <c r="QPJ43" s="86"/>
      <c r="QPK43" s="86"/>
      <c r="QPL43" s="86"/>
      <c r="QPM43" s="86"/>
      <c r="QPN43" s="86"/>
      <c r="QPO43" s="86"/>
      <c r="QPP43" s="86"/>
      <c r="QPQ43" s="86"/>
      <c r="QPR43" s="86"/>
      <c r="QPS43" s="86"/>
      <c r="QPT43" s="86"/>
      <c r="QPU43" s="86"/>
      <c r="QPV43" s="86"/>
      <c r="QPW43" s="86"/>
      <c r="QPX43" s="86"/>
      <c r="QPY43" s="86"/>
      <c r="QPZ43" s="86"/>
      <c r="QQA43" s="86"/>
      <c r="QQB43" s="86"/>
      <c r="QQC43" s="86"/>
      <c r="QQD43" s="86"/>
      <c r="QQE43" s="86"/>
      <c r="QQF43" s="86"/>
      <c r="QQG43" s="86"/>
      <c r="QQH43" s="86"/>
      <c r="QQI43" s="86"/>
      <c r="QQJ43" s="86"/>
      <c r="QQK43" s="86"/>
      <c r="QQL43" s="86"/>
      <c r="QQM43" s="86"/>
      <c r="QQN43" s="86"/>
      <c r="QQO43" s="86"/>
      <c r="QQP43" s="86"/>
      <c r="QQQ43" s="86"/>
      <c r="QQR43" s="86"/>
      <c r="QQS43" s="86"/>
      <c r="QQT43" s="86"/>
      <c r="QQU43" s="86"/>
      <c r="QQV43" s="86"/>
      <c r="QQW43" s="86"/>
      <c r="QQX43" s="86"/>
      <c r="QQY43" s="86"/>
      <c r="QQZ43" s="86"/>
      <c r="QRA43" s="86"/>
      <c r="QRB43" s="86"/>
      <c r="QRC43" s="86"/>
      <c r="QRD43" s="86"/>
      <c r="QRE43" s="86"/>
      <c r="QRF43" s="86"/>
      <c r="QRG43" s="86"/>
      <c r="QRH43" s="86"/>
      <c r="QRI43" s="86"/>
      <c r="QRJ43" s="86"/>
      <c r="QRK43" s="86"/>
      <c r="QRL43" s="86"/>
      <c r="QRM43" s="86"/>
      <c r="QRN43" s="86"/>
      <c r="QRO43" s="86"/>
      <c r="QRP43" s="86"/>
      <c r="QRQ43" s="86"/>
      <c r="QRR43" s="86"/>
      <c r="QRS43" s="86"/>
      <c r="QRT43" s="86"/>
      <c r="QRU43" s="86"/>
      <c r="QRV43" s="86"/>
      <c r="QRW43" s="86"/>
      <c r="QRX43" s="86"/>
      <c r="QRY43" s="86"/>
      <c r="QRZ43" s="86"/>
      <c r="QSA43" s="86"/>
      <c r="QSB43" s="86"/>
      <c r="QSC43" s="86"/>
      <c r="QSD43" s="86"/>
      <c r="QSE43" s="86"/>
      <c r="QSF43" s="86"/>
      <c r="QSG43" s="86"/>
      <c r="QSH43" s="86"/>
      <c r="QSI43" s="86"/>
      <c r="QSJ43" s="86"/>
      <c r="QSK43" s="86"/>
      <c r="QSL43" s="86"/>
      <c r="QSM43" s="86"/>
      <c r="QSN43" s="86"/>
      <c r="QSO43" s="86"/>
      <c r="QSP43" s="86"/>
      <c r="QSQ43" s="86"/>
      <c r="QSR43" s="86"/>
      <c r="QSS43" s="86"/>
      <c r="QST43" s="86"/>
      <c r="QSU43" s="86"/>
      <c r="QSV43" s="86"/>
      <c r="QSW43" s="86"/>
      <c r="QSX43" s="86"/>
      <c r="QSY43" s="86"/>
      <c r="QSZ43" s="86"/>
      <c r="QTA43" s="86"/>
      <c r="QTB43" s="86"/>
      <c r="QTC43" s="86"/>
      <c r="QTD43" s="86"/>
      <c r="QTE43" s="86"/>
      <c r="QTF43" s="86"/>
      <c r="QTG43" s="86"/>
      <c r="QTH43" s="86"/>
      <c r="QTI43" s="86"/>
      <c r="QTJ43" s="86"/>
      <c r="QTK43" s="86"/>
      <c r="QTL43" s="86"/>
      <c r="QTM43" s="86"/>
      <c r="QTN43" s="86"/>
      <c r="QTO43" s="86"/>
      <c r="QTP43" s="86"/>
      <c r="QTQ43" s="86"/>
      <c r="QTR43" s="86"/>
      <c r="QTS43" s="86"/>
      <c r="QTT43" s="86"/>
      <c r="QTU43" s="86"/>
      <c r="QTV43" s="86"/>
      <c r="QTW43" s="86"/>
      <c r="QUD43" s="86"/>
      <c r="QUE43" s="86"/>
      <c r="QUF43" s="86"/>
      <c r="QUG43" s="86"/>
      <c r="QUH43" s="86"/>
      <c r="QUI43" s="86"/>
      <c r="QUJ43" s="86"/>
      <c r="QUK43" s="86"/>
      <c r="QUL43" s="86"/>
      <c r="QUM43" s="86"/>
      <c r="QUN43" s="86"/>
      <c r="QUO43" s="86"/>
      <c r="QUP43" s="86"/>
      <c r="QUQ43" s="86"/>
      <c r="QUR43" s="86"/>
      <c r="QUS43" s="86"/>
      <c r="QUT43" s="86"/>
      <c r="QUU43" s="86"/>
      <c r="QUV43" s="86"/>
      <c r="QUW43" s="86"/>
      <c r="QUX43" s="86"/>
      <c r="QUY43" s="86"/>
      <c r="QUZ43" s="86"/>
      <c r="QVA43" s="86"/>
      <c r="QVB43" s="86"/>
      <c r="QVC43" s="86"/>
      <c r="QVD43" s="86"/>
      <c r="QVE43" s="86"/>
      <c r="QVF43" s="86"/>
      <c r="QVG43" s="86"/>
      <c r="QVH43" s="86"/>
      <c r="QVI43" s="86"/>
      <c r="QVJ43" s="86"/>
      <c r="QVK43" s="86"/>
      <c r="QVL43" s="86"/>
      <c r="QVM43" s="86"/>
      <c r="QVN43" s="86"/>
      <c r="QVO43" s="86"/>
      <c r="QVP43" s="86"/>
      <c r="QVQ43" s="86"/>
      <c r="QVR43" s="86"/>
      <c r="QVS43" s="86"/>
      <c r="QVT43" s="86"/>
      <c r="QVU43" s="86"/>
      <c r="QVV43" s="86"/>
      <c r="QVW43" s="86"/>
      <c r="QVX43" s="86"/>
      <c r="QVY43" s="86"/>
      <c r="QVZ43" s="86"/>
      <c r="QWA43" s="86"/>
      <c r="QWB43" s="86"/>
      <c r="QWC43" s="86"/>
      <c r="QWD43" s="86"/>
      <c r="QWE43" s="86"/>
      <c r="QWF43" s="86"/>
      <c r="QWG43" s="86"/>
      <c r="QWH43" s="86"/>
      <c r="QWI43" s="86"/>
      <c r="QWJ43" s="86"/>
      <c r="QWK43" s="86"/>
      <c r="QWL43" s="86"/>
      <c r="QWM43" s="86"/>
      <c r="QWN43" s="86"/>
      <c r="QWO43" s="86"/>
      <c r="QWP43" s="86"/>
      <c r="QWQ43" s="86"/>
      <c r="QWR43" s="86"/>
      <c r="QWS43" s="86"/>
      <c r="QWT43" s="86"/>
      <c r="QWU43" s="86"/>
      <c r="QWV43" s="86"/>
      <c r="QWW43" s="86"/>
      <c r="QWX43" s="86"/>
      <c r="QWY43" s="86"/>
      <c r="QWZ43" s="86"/>
      <c r="QXA43" s="86"/>
      <c r="QXB43" s="86"/>
      <c r="QXC43" s="86"/>
      <c r="QXD43" s="86"/>
      <c r="QXE43" s="86"/>
      <c r="QXF43" s="86"/>
      <c r="QXG43" s="86"/>
      <c r="QXH43" s="86"/>
      <c r="QXI43" s="86"/>
      <c r="QXJ43" s="86"/>
      <c r="QXK43" s="86"/>
      <c r="QXL43" s="86"/>
      <c r="QXM43" s="86"/>
      <c r="QXN43" s="86"/>
      <c r="QXO43" s="86"/>
      <c r="QXP43" s="86"/>
      <c r="QXQ43" s="86"/>
      <c r="QXR43" s="86"/>
      <c r="QXS43" s="86"/>
      <c r="QXT43" s="86"/>
      <c r="QXU43" s="86"/>
      <c r="QXV43" s="86"/>
      <c r="QXW43" s="86"/>
      <c r="QXX43" s="86"/>
      <c r="QXY43" s="86"/>
      <c r="QXZ43" s="86"/>
      <c r="QYA43" s="86"/>
      <c r="QYB43" s="86"/>
      <c r="QYC43" s="86"/>
      <c r="QYD43" s="86"/>
      <c r="QYE43" s="86"/>
      <c r="QYF43" s="86"/>
      <c r="QYG43" s="86"/>
      <c r="QYH43" s="86"/>
      <c r="QYI43" s="86"/>
      <c r="QYJ43" s="86"/>
      <c r="QYK43" s="86"/>
      <c r="QYL43" s="86"/>
      <c r="QYM43" s="86"/>
      <c r="QYN43" s="86"/>
      <c r="QYO43" s="86"/>
      <c r="QYP43" s="86"/>
      <c r="QYQ43" s="86"/>
      <c r="QYR43" s="86"/>
      <c r="QYS43" s="86"/>
      <c r="QYT43" s="86"/>
      <c r="QYU43" s="86"/>
      <c r="QYV43" s="86"/>
      <c r="QYW43" s="86"/>
      <c r="QYX43" s="86"/>
      <c r="QYY43" s="86"/>
      <c r="QYZ43" s="86"/>
      <c r="QZA43" s="86"/>
      <c r="QZB43" s="86"/>
      <c r="QZC43" s="86"/>
      <c r="QZD43" s="86"/>
      <c r="QZE43" s="86"/>
      <c r="QZF43" s="86"/>
      <c r="QZG43" s="86"/>
      <c r="QZH43" s="86"/>
      <c r="QZI43" s="86"/>
      <c r="QZJ43" s="86"/>
      <c r="QZK43" s="86"/>
      <c r="QZL43" s="86"/>
      <c r="QZM43" s="86"/>
      <c r="QZN43" s="86"/>
      <c r="QZO43" s="86"/>
      <c r="QZP43" s="86"/>
      <c r="QZQ43" s="86"/>
      <c r="QZR43" s="86"/>
      <c r="QZS43" s="86"/>
      <c r="QZT43" s="86"/>
      <c r="QZU43" s="86"/>
      <c r="QZV43" s="86"/>
      <c r="QZW43" s="86"/>
      <c r="QZX43" s="86"/>
      <c r="QZY43" s="86"/>
      <c r="QZZ43" s="86"/>
      <c r="RAA43" s="86"/>
      <c r="RAB43" s="86"/>
      <c r="RAC43" s="86"/>
      <c r="RAD43" s="86"/>
      <c r="RAE43" s="86"/>
      <c r="RAF43" s="86"/>
      <c r="RAG43" s="86"/>
      <c r="RAH43" s="86"/>
      <c r="RAI43" s="86"/>
      <c r="RAJ43" s="86"/>
      <c r="RAK43" s="86"/>
      <c r="RAL43" s="86"/>
      <c r="RAM43" s="86"/>
      <c r="RAN43" s="86"/>
      <c r="RAO43" s="86"/>
      <c r="RAP43" s="86"/>
      <c r="RAQ43" s="86"/>
      <c r="RAR43" s="86"/>
      <c r="RAS43" s="86"/>
      <c r="RAT43" s="86"/>
      <c r="RAU43" s="86"/>
      <c r="RAV43" s="86"/>
      <c r="RAW43" s="86"/>
      <c r="RAX43" s="86"/>
      <c r="RAY43" s="86"/>
      <c r="RAZ43" s="86"/>
      <c r="RBA43" s="86"/>
      <c r="RBB43" s="86"/>
      <c r="RBC43" s="86"/>
      <c r="RBD43" s="86"/>
      <c r="RBE43" s="86"/>
      <c r="RBF43" s="86"/>
      <c r="RBG43" s="86"/>
      <c r="RBH43" s="86"/>
      <c r="RBI43" s="86"/>
      <c r="RBJ43" s="86"/>
      <c r="RBK43" s="86"/>
      <c r="RBL43" s="86"/>
      <c r="RBM43" s="86"/>
      <c r="RBN43" s="86"/>
      <c r="RBO43" s="86"/>
      <c r="RBP43" s="86"/>
      <c r="RBQ43" s="86"/>
      <c r="RBR43" s="86"/>
      <c r="RBS43" s="86"/>
      <c r="RBT43" s="86"/>
      <c r="RBU43" s="86"/>
      <c r="RBV43" s="86"/>
      <c r="RBW43" s="86"/>
      <c r="RBX43" s="86"/>
      <c r="RBY43" s="86"/>
      <c r="RBZ43" s="86"/>
      <c r="RCA43" s="86"/>
      <c r="RCB43" s="86"/>
      <c r="RCC43" s="86"/>
      <c r="RCD43" s="86"/>
      <c r="RCE43" s="86"/>
      <c r="RCF43" s="86"/>
      <c r="RCG43" s="86"/>
      <c r="RCH43" s="86"/>
      <c r="RCI43" s="86"/>
      <c r="RCJ43" s="86"/>
      <c r="RCK43" s="86"/>
      <c r="RCL43" s="86"/>
      <c r="RCM43" s="86"/>
      <c r="RCN43" s="86"/>
      <c r="RCO43" s="86"/>
      <c r="RCP43" s="86"/>
      <c r="RCQ43" s="86"/>
      <c r="RCR43" s="86"/>
      <c r="RCS43" s="86"/>
      <c r="RCT43" s="86"/>
      <c r="RCU43" s="86"/>
      <c r="RCV43" s="86"/>
      <c r="RCW43" s="86"/>
      <c r="RCX43" s="86"/>
      <c r="RCY43" s="86"/>
      <c r="RCZ43" s="86"/>
      <c r="RDA43" s="86"/>
      <c r="RDB43" s="86"/>
      <c r="RDC43" s="86"/>
      <c r="RDD43" s="86"/>
      <c r="RDE43" s="86"/>
      <c r="RDF43" s="86"/>
      <c r="RDG43" s="86"/>
      <c r="RDH43" s="86"/>
      <c r="RDI43" s="86"/>
      <c r="RDJ43" s="86"/>
      <c r="RDK43" s="86"/>
      <c r="RDL43" s="86"/>
      <c r="RDM43" s="86"/>
      <c r="RDN43" s="86"/>
      <c r="RDO43" s="86"/>
      <c r="RDP43" s="86"/>
      <c r="RDQ43" s="86"/>
      <c r="RDR43" s="86"/>
      <c r="RDS43" s="86"/>
      <c r="RDZ43" s="86"/>
      <c r="REA43" s="86"/>
      <c r="REB43" s="86"/>
      <c r="REC43" s="86"/>
      <c r="RED43" s="86"/>
      <c r="REE43" s="86"/>
      <c r="REF43" s="86"/>
      <c r="REG43" s="86"/>
      <c r="REH43" s="86"/>
      <c r="REI43" s="86"/>
      <c r="REJ43" s="86"/>
      <c r="REK43" s="86"/>
      <c r="REL43" s="86"/>
      <c r="REM43" s="86"/>
      <c r="REN43" s="86"/>
      <c r="REO43" s="86"/>
      <c r="REP43" s="86"/>
      <c r="REQ43" s="86"/>
      <c r="RER43" s="86"/>
      <c r="RES43" s="86"/>
      <c r="RET43" s="86"/>
      <c r="REU43" s="86"/>
      <c r="REV43" s="86"/>
      <c r="REW43" s="86"/>
      <c r="REX43" s="86"/>
      <c r="REY43" s="86"/>
      <c r="REZ43" s="86"/>
      <c r="RFA43" s="86"/>
      <c r="RFB43" s="86"/>
      <c r="RFC43" s="86"/>
      <c r="RFD43" s="86"/>
      <c r="RFE43" s="86"/>
      <c r="RFF43" s="86"/>
      <c r="RFG43" s="86"/>
      <c r="RFH43" s="86"/>
      <c r="RFI43" s="86"/>
      <c r="RFJ43" s="86"/>
      <c r="RFK43" s="86"/>
      <c r="RFL43" s="86"/>
      <c r="RFM43" s="86"/>
      <c r="RFN43" s="86"/>
      <c r="RFO43" s="86"/>
      <c r="RFP43" s="86"/>
      <c r="RFQ43" s="86"/>
      <c r="RFR43" s="86"/>
      <c r="RFS43" s="86"/>
      <c r="RFT43" s="86"/>
      <c r="RFU43" s="86"/>
      <c r="RFV43" s="86"/>
      <c r="RFW43" s="86"/>
      <c r="RFX43" s="86"/>
      <c r="RFY43" s="86"/>
      <c r="RFZ43" s="86"/>
      <c r="RGA43" s="86"/>
      <c r="RGB43" s="86"/>
      <c r="RGC43" s="86"/>
      <c r="RGD43" s="86"/>
      <c r="RGE43" s="86"/>
      <c r="RGF43" s="86"/>
      <c r="RGG43" s="86"/>
      <c r="RGH43" s="86"/>
      <c r="RGI43" s="86"/>
      <c r="RGJ43" s="86"/>
      <c r="RGK43" s="86"/>
      <c r="RGL43" s="86"/>
      <c r="RGM43" s="86"/>
      <c r="RGN43" s="86"/>
      <c r="RGO43" s="86"/>
      <c r="RGP43" s="86"/>
      <c r="RGQ43" s="86"/>
      <c r="RGR43" s="86"/>
      <c r="RGS43" s="86"/>
      <c r="RGT43" s="86"/>
      <c r="RGU43" s="86"/>
      <c r="RGV43" s="86"/>
      <c r="RGW43" s="86"/>
      <c r="RGX43" s="86"/>
      <c r="RGY43" s="86"/>
      <c r="RGZ43" s="86"/>
      <c r="RHA43" s="86"/>
      <c r="RHB43" s="86"/>
      <c r="RHC43" s="86"/>
      <c r="RHD43" s="86"/>
      <c r="RHE43" s="86"/>
      <c r="RHF43" s="86"/>
      <c r="RHG43" s="86"/>
      <c r="RHH43" s="86"/>
      <c r="RHI43" s="86"/>
      <c r="RHJ43" s="86"/>
      <c r="RHK43" s="86"/>
      <c r="RHL43" s="86"/>
      <c r="RHM43" s="86"/>
      <c r="RHN43" s="86"/>
      <c r="RHO43" s="86"/>
      <c r="RHP43" s="86"/>
      <c r="RHQ43" s="86"/>
      <c r="RHR43" s="86"/>
      <c r="RHS43" s="86"/>
      <c r="RHT43" s="86"/>
      <c r="RHU43" s="86"/>
      <c r="RHV43" s="86"/>
      <c r="RHW43" s="86"/>
      <c r="RHX43" s="86"/>
      <c r="RHY43" s="86"/>
      <c r="RHZ43" s="86"/>
      <c r="RIA43" s="86"/>
      <c r="RIB43" s="86"/>
      <c r="RIC43" s="86"/>
      <c r="RID43" s="86"/>
      <c r="RIE43" s="86"/>
      <c r="RIF43" s="86"/>
      <c r="RIG43" s="86"/>
      <c r="RIH43" s="86"/>
      <c r="RII43" s="86"/>
      <c r="RIJ43" s="86"/>
      <c r="RIK43" s="86"/>
      <c r="RIL43" s="86"/>
      <c r="RIM43" s="86"/>
      <c r="RIN43" s="86"/>
      <c r="RIO43" s="86"/>
      <c r="RIP43" s="86"/>
      <c r="RIQ43" s="86"/>
      <c r="RIR43" s="86"/>
      <c r="RIS43" s="86"/>
      <c r="RIT43" s="86"/>
      <c r="RIU43" s="86"/>
      <c r="RIV43" s="86"/>
      <c r="RIW43" s="86"/>
      <c r="RIX43" s="86"/>
      <c r="RIY43" s="86"/>
      <c r="RIZ43" s="86"/>
      <c r="RJA43" s="86"/>
      <c r="RJB43" s="86"/>
      <c r="RJC43" s="86"/>
      <c r="RJD43" s="86"/>
      <c r="RJE43" s="86"/>
      <c r="RJF43" s="86"/>
      <c r="RJG43" s="86"/>
      <c r="RJH43" s="86"/>
      <c r="RJI43" s="86"/>
      <c r="RJJ43" s="86"/>
      <c r="RJK43" s="86"/>
      <c r="RJL43" s="86"/>
      <c r="RJM43" s="86"/>
      <c r="RJN43" s="86"/>
      <c r="RJO43" s="86"/>
      <c r="RJP43" s="86"/>
      <c r="RJQ43" s="86"/>
      <c r="RJR43" s="86"/>
      <c r="RJS43" s="86"/>
      <c r="RJT43" s="86"/>
      <c r="RJU43" s="86"/>
      <c r="RJV43" s="86"/>
      <c r="RJW43" s="86"/>
      <c r="RJX43" s="86"/>
      <c r="RJY43" s="86"/>
      <c r="RJZ43" s="86"/>
      <c r="RKA43" s="86"/>
      <c r="RKB43" s="86"/>
      <c r="RKC43" s="86"/>
      <c r="RKD43" s="86"/>
      <c r="RKE43" s="86"/>
      <c r="RKF43" s="86"/>
      <c r="RKG43" s="86"/>
      <c r="RKH43" s="86"/>
      <c r="RKI43" s="86"/>
      <c r="RKJ43" s="86"/>
      <c r="RKK43" s="86"/>
      <c r="RKL43" s="86"/>
      <c r="RKM43" s="86"/>
      <c r="RKN43" s="86"/>
      <c r="RKO43" s="86"/>
      <c r="RKP43" s="86"/>
      <c r="RKQ43" s="86"/>
      <c r="RKR43" s="86"/>
      <c r="RKS43" s="86"/>
      <c r="RKT43" s="86"/>
      <c r="RKU43" s="86"/>
      <c r="RKV43" s="86"/>
      <c r="RKW43" s="86"/>
      <c r="RKX43" s="86"/>
      <c r="RKY43" s="86"/>
      <c r="RKZ43" s="86"/>
      <c r="RLA43" s="86"/>
      <c r="RLB43" s="86"/>
      <c r="RLC43" s="86"/>
      <c r="RLD43" s="86"/>
      <c r="RLE43" s="86"/>
      <c r="RLF43" s="86"/>
      <c r="RLG43" s="86"/>
      <c r="RLH43" s="86"/>
      <c r="RLI43" s="86"/>
      <c r="RLJ43" s="86"/>
      <c r="RLK43" s="86"/>
      <c r="RLL43" s="86"/>
      <c r="RLM43" s="86"/>
      <c r="RLN43" s="86"/>
      <c r="RLO43" s="86"/>
      <c r="RLP43" s="86"/>
      <c r="RLQ43" s="86"/>
      <c r="RLR43" s="86"/>
      <c r="RLS43" s="86"/>
      <c r="RLT43" s="86"/>
      <c r="RLU43" s="86"/>
      <c r="RLV43" s="86"/>
      <c r="RLW43" s="86"/>
      <c r="RLX43" s="86"/>
      <c r="RLY43" s="86"/>
      <c r="RLZ43" s="86"/>
      <c r="RMA43" s="86"/>
      <c r="RMB43" s="86"/>
      <c r="RMC43" s="86"/>
      <c r="RMD43" s="86"/>
      <c r="RME43" s="86"/>
      <c r="RMF43" s="86"/>
      <c r="RMG43" s="86"/>
      <c r="RMH43" s="86"/>
      <c r="RMI43" s="86"/>
      <c r="RMJ43" s="86"/>
      <c r="RMK43" s="86"/>
      <c r="RML43" s="86"/>
      <c r="RMM43" s="86"/>
      <c r="RMN43" s="86"/>
      <c r="RMO43" s="86"/>
      <c r="RMP43" s="86"/>
      <c r="RMQ43" s="86"/>
      <c r="RMR43" s="86"/>
      <c r="RMS43" s="86"/>
      <c r="RMT43" s="86"/>
      <c r="RMU43" s="86"/>
      <c r="RMV43" s="86"/>
      <c r="RMW43" s="86"/>
      <c r="RMX43" s="86"/>
      <c r="RMY43" s="86"/>
      <c r="RMZ43" s="86"/>
      <c r="RNA43" s="86"/>
      <c r="RNB43" s="86"/>
      <c r="RNC43" s="86"/>
      <c r="RND43" s="86"/>
      <c r="RNE43" s="86"/>
      <c r="RNF43" s="86"/>
      <c r="RNG43" s="86"/>
      <c r="RNH43" s="86"/>
      <c r="RNI43" s="86"/>
      <c r="RNJ43" s="86"/>
      <c r="RNK43" s="86"/>
      <c r="RNL43" s="86"/>
      <c r="RNM43" s="86"/>
      <c r="RNN43" s="86"/>
      <c r="RNO43" s="86"/>
      <c r="RNV43" s="86"/>
      <c r="RNW43" s="86"/>
      <c r="RNX43" s="86"/>
      <c r="RNY43" s="86"/>
      <c r="RNZ43" s="86"/>
      <c r="ROA43" s="86"/>
      <c r="ROB43" s="86"/>
      <c r="ROC43" s="86"/>
      <c r="ROD43" s="86"/>
      <c r="ROE43" s="86"/>
      <c r="ROF43" s="86"/>
      <c r="ROG43" s="86"/>
      <c r="ROH43" s="86"/>
      <c r="ROI43" s="86"/>
      <c r="ROJ43" s="86"/>
      <c r="ROK43" s="86"/>
      <c r="ROL43" s="86"/>
      <c r="ROM43" s="86"/>
      <c r="RON43" s="86"/>
      <c r="ROO43" s="86"/>
      <c r="ROP43" s="86"/>
      <c r="ROQ43" s="86"/>
      <c r="ROR43" s="86"/>
      <c r="ROS43" s="86"/>
      <c r="ROT43" s="86"/>
      <c r="ROU43" s="86"/>
      <c r="ROV43" s="86"/>
      <c r="ROW43" s="86"/>
      <c r="ROX43" s="86"/>
      <c r="ROY43" s="86"/>
      <c r="ROZ43" s="86"/>
      <c r="RPA43" s="86"/>
      <c r="RPB43" s="86"/>
      <c r="RPC43" s="86"/>
      <c r="RPD43" s="86"/>
      <c r="RPE43" s="86"/>
      <c r="RPF43" s="86"/>
      <c r="RPG43" s="86"/>
      <c r="RPH43" s="86"/>
      <c r="RPI43" s="86"/>
      <c r="RPJ43" s="86"/>
      <c r="RPK43" s="86"/>
      <c r="RPL43" s="86"/>
      <c r="RPM43" s="86"/>
      <c r="RPN43" s="86"/>
      <c r="RPO43" s="86"/>
      <c r="RPP43" s="86"/>
      <c r="RPQ43" s="86"/>
      <c r="RPR43" s="86"/>
      <c r="RPS43" s="86"/>
      <c r="RPT43" s="86"/>
      <c r="RPU43" s="86"/>
      <c r="RPV43" s="86"/>
      <c r="RPW43" s="86"/>
      <c r="RPX43" s="86"/>
      <c r="RPY43" s="86"/>
      <c r="RPZ43" s="86"/>
      <c r="RQA43" s="86"/>
      <c r="RQB43" s="86"/>
      <c r="RQC43" s="86"/>
      <c r="RQD43" s="86"/>
      <c r="RQE43" s="86"/>
      <c r="RQF43" s="86"/>
      <c r="RQG43" s="86"/>
      <c r="RQH43" s="86"/>
      <c r="RQI43" s="86"/>
      <c r="RQJ43" s="86"/>
      <c r="RQK43" s="86"/>
      <c r="RQL43" s="86"/>
      <c r="RQM43" s="86"/>
      <c r="RQN43" s="86"/>
      <c r="RQO43" s="86"/>
      <c r="RQP43" s="86"/>
      <c r="RQQ43" s="86"/>
      <c r="RQR43" s="86"/>
      <c r="RQS43" s="86"/>
      <c r="RQT43" s="86"/>
      <c r="RQU43" s="86"/>
      <c r="RQV43" s="86"/>
      <c r="RQW43" s="86"/>
      <c r="RQX43" s="86"/>
      <c r="RQY43" s="86"/>
      <c r="RQZ43" s="86"/>
      <c r="RRA43" s="86"/>
      <c r="RRB43" s="86"/>
      <c r="RRC43" s="86"/>
      <c r="RRD43" s="86"/>
      <c r="RRE43" s="86"/>
      <c r="RRF43" s="86"/>
      <c r="RRG43" s="86"/>
      <c r="RRH43" s="86"/>
      <c r="RRI43" s="86"/>
      <c r="RRJ43" s="86"/>
      <c r="RRK43" s="86"/>
      <c r="RRL43" s="86"/>
      <c r="RRM43" s="86"/>
      <c r="RRN43" s="86"/>
      <c r="RRO43" s="86"/>
      <c r="RRP43" s="86"/>
      <c r="RRQ43" s="86"/>
      <c r="RRR43" s="86"/>
      <c r="RRS43" s="86"/>
      <c r="RRT43" s="86"/>
      <c r="RRU43" s="86"/>
      <c r="RRV43" s="86"/>
      <c r="RRW43" s="86"/>
      <c r="RRX43" s="86"/>
      <c r="RRY43" s="86"/>
      <c r="RRZ43" s="86"/>
      <c r="RSA43" s="86"/>
      <c r="RSB43" s="86"/>
      <c r="RSC43" s="86"/>
      <c r="RSD43" s="86"/>
      <c r="RSE43" s="86"/>
      <c r="RSF43" s="86"/>
      <c r="RSG43" s="86"/>
      <c r="RSH43" s="86"/>
      <c r="RSI43" s="86"/>
      <c r="RSJ43" s="86"/>
      <c r="RSK43" s="86"/>
      <c r="RSL43" s="86"/>
      <c r="RSM43" s="86"/>
      <c r="RSN43" s="86"/>
      <c r="RSO43" s="86"/>
      <c r="RSP43" s="86"/>
      <c r="RSQ43" s="86"/>
      <c r="RSR43" s="86"/>
      <c r="RSS43" s="86"/>
      <c r="RST43" s="86"/>
      <c r="RSU43" s="86"/>
      <c r="RSV43" s="86"/>
      <c r="RSW43" s="86"/>
      <c r="RSX43" s="86"/>
      <c r="RSY43" s="86"/>
      <c r="RSZ43" s="86"/>
      <c r="RTA43" s="86"/>
      <c r="RTB43" s="86"/>
      <c r="RTC43" s="86"/>
      <c r="RTD43" s="86"/>
      <c r="RTE43" s="86"/>
      <c r="RTF43" s="86"/>
      <c r="RTG43" s="86"/>
      <c r="RTH43" s="86"/>
      <c r="RTI43" s="86"/>
      <c r="RTJ43" s="86"/>
      <c r="RTK43" s="86"/>
      <c r="RTL43" s="86"/>
      <c r="RTM43" s="86"/>
      <c r="RTN43" s="86"/>
      <c r="RTO43" s="86"/>
      <c r="RTP43" s="86"/>
      <c r="RTQ43" s="86"/>
      <c r="RTR43" s="86"/>
      <c r="RTS43" s="86"/>
      <c r="RTT43" s="86"/>
      <c r="RTU43" s="86"/>
      <c r="RTV43" s="86"/>
      <c r="RTW43" s="86"/>
      <c r="RTX43" s="86"/>
      <c r="RTY43" s="86"/>
      <c r="RTZ43" s="86"/>
      <c r="RUA43" s="86"/>
      <c r="RUB43" s="86"/>
      <c r="RUC43" s="86"/>
      <c r="RUD43" s="86"/>
      <c r="RUE43" s="86"/>
      <c r="RUF43" s="86"/>
      <c r="RUG43" s="86"/>
      <c r="RUH43" s="86"/>
      <c r="RUI43" s="86"/>
      <c r="RUJ43" s="86"/>
      <c r="RUK43" s="86"/>
      <c r="RUL43" s="86"/>
      <c r="RUM43" s="86"/>
      <c r="RUN43" s="86"/>
      <c r="RUO43" s="86"/>
      <c r="RUP43" s="86"/>
      <c r="RUQ43" s="86"/>
      <c r="RUR43" s="86"/>
      <c r="RUS43" s="86"/>
      <c r="RUT43" s="86"/>
      <c r="RUU43" s="86"/>
      <c r="RUV43" s="86"/>
      <c r="RUW43" s="86"/>
      <c r="RUX43" s="86"/>
      <c r="RUY43" s="86"/>
      <c r="RUZ43" s="86"/>
      <c r="RVA43" s="86"/>
      <c r="RVB43" s="86"/>
      <c r="RVC43" s="86"/>
      <c r="RVD43" s="86"/>
      <c r="RVE43" s="86"/>
      <c r="RVF43" s="86"/>
      <c r="RVG43" s="86"/>
      <c r="RVH43" s="86"/>
      <c r="RVI43" s="86"/>
      <c r="RVJ43" s="86"/>
      <c r="RVK43" s="86"/>
      <c r="RVL43" s="86"/>
      <c r="RVM43" s="86"/>
      <c r="RVN43" s="86"/>
      <c r="RVO43" s="86"/>
      <c r="RVP43" s="86"/>
      <c r="RVQ43" s="86"/>
      <c r="RVR43" s="86"/>
      <c r="RVS43" s="86"/>
      <c r="RVT43" s="86"/>
      <c r="RVU43" s="86"/>
      <c r="RVV43" s="86"/>
      <c r="RVW43" s="86"/>
      <c r="RVX43" s="86"/>
      <c r="RVY43" s="86"/>
      <c r="RVZ43" s="86"/>
      <c r="RWA43" s="86"/>
      <c r="RWB43" s="86"/>
      <c r="RWC43" s="86"/>
      <c r="RWD43" s="86"/>
      <c r="RWE43" s="86"/>
      <c r="RWF43" s="86"/>
      <c r="RWG43" s="86"/>
      <c r="RWH43" s="86"/>
      <c r="RWI43" s="86"/>
      <c r="RWJ43" s="86"/>
      <c r="RWK43" s="86"/>
      <c r="RWL43" s="86"/>
      <c r="RWM43" s="86"/>
      <c r="RWN43" s="86"/>
      <c r="RWO43" s="86"/>
      <c r="RWP43" s="86"/>
      <c r="RWQ43" s="86"/>
      <c r="RWR43" s="86"/>
      <c r="RWS43" s="86"/>
      <c r="RWT43" s="86"/>
      <c r="RWU43" s="86"/>
      <c r="RWV43" s="86"/>
      <c r="RWW43" s="86"/>
      <c r="RWX43" s="86"/>
      <c r="RWY43" s="86"/>
      <c r="RWZ43" s="86"/>
      <c r="RXA43" s="86"/>
      <c r="RXB43" s="86"/>
      <c r="RXC43" s="86"/>
      <c r="RXD43" s="86"/>
      <c r="RXE43" s="86"/>
      <c r="RXF43" s="86"/>
      <c r="RXG43" s="86"/>
      <c r="RXH43" s="86"/>
      <c r="RXI43" s="86"/>
      <c r="RXJ43" s="86"/>
      <c r="RXK43" s="86"/>
      <c r="RXR43" s="86"/>
      <c r="RXS43" s="86"/>
      <c r="RXT43" s="86"/>
      <c r="RXU43" s="86"/>
      <c r="RXV43" s="86"/>
      <c r="RXW43" s="86"/>
      <c r="RXX43" s="86"/>
      <c r="RXY43" s="86"/>
      <c r="RXZ43" s="86"/>
      <c r="RYA43" s="86"/>
      <c r="RYB43" s="86"/>
      <c r="RYC43" s="86"/>
      <c r="RYD43" s="86"/>
      <c r="RYE43" s="86"/>
      <c r="RYF43" s="86"/>
      <c r="RYG43" s="86"/>
      <c r="RYH43" s="86"/>
      <c r="RYI43" s="86"/>
      <c r="RYJ43" s="86"/>
      <c r="RYK43" s="86"/>
      <c r="RYL43" s="86"/>
      <c r="RYM43" s="86"/>
      <c r="RYN43" s="86"/>
      <c r="RYO43" s="86"/>
      <c r="RYP43" s="86"/>
      <c r="RYQ43" s="86"/>
      <c r="RYR43" s="86"/>
      <c r="RYS43" s="86"/>
      <c r="RYT43" s="86"/>
      <c r="RYU43" s="86"/>
      <c r="RYV43" s="86"/>
      <c r="RYW43" s="86"/>
      <c r="RYX43" s="86"/>
      <c r="RYY43" s="86"/>
      <c r="RYZ43" s="86"/>
      <c r="RZA43" s="86"/>
      <c r="RZB43" s="86"/>
      <c r="RZC43" s="86"/>
      <c r="RZD43" s="86"/>
      <c r="RZE43" s="86"/>
      <c r="RZF43" s="86"/>
      <c r="RZG43" s="86"/>
      <c r="RZH43" s="86"/>
      <c r="RZI43" s="86"/>
      <c r="RZJ43" s="86"/>
      <c r="RZK43" s="86"/>
      <c r="RZL43" s="86"/>
      <c r="RZM43" s="86"/>
      <c r="RZN43" s="86"/>
      <c r="RZO43" s="86"/>
      <c r="RZP43" s="86"/>
      <c r="RZQ43" s="86"/>
      <c r="RZR43" s="86"/>
      <c r="RZS43" s="86"/>
      <c r="RZT43" s="86"/>
      <c r="RZU43" s="86"/>
      <c r="RZV43" s="86"/>
      <c r="RZW43" s="86"/>
      <c r="RZX43" s="86"/>
      <c r="RZY43" s="86"/>
      <c r="RZZ43" s="86"/>
      <c r="SAA43" s="86"/>
      <c r="SAB43" s="86"/>
      <c r="SAC43" s="86"/>
      <c r="SAD43" s="86"/>
      <c r="SAE43" s="86"/>
      <c r="SAF43" s="86"/>
      <c r="SAG43" s="86"/>
      <c r="SAH43" s="86"/>
      <c r="SAI43" s="86"/>
      <c r="SAJ43" s="86"/>
      <c r="SAK43" s="86"/>
      <c r="SAL43" s="86"/>
      <c r="SAM43" s="86"/>
      <c r="SAN43" s="86"/>
      <c r="SAO43" s="86"/>
      <c r="SAP43" s="86"/>
      <c r="SAQ43" s="86"/>
      <c r="SAR43" s="86"/>
      <c r="SAS43" s="86"/>
      <c r="SAT43" s="86"/>
      <c r="SAU43" s="86"/>
      <c r="SAV43" s="86"/>
      <c r="SAW43" s="86"/>
      <c r="SAX43" s="86"/>
      <c r="SAY43" s="86"/>
      <c r="SAZ43" s="86"/>
      <c r="SBA43" s="86"/>
      <c r="SBB43" s="86"/>
      <c r="SBC43" s="86"/>
      <c r="SBD43" s="86"/>
      <c r="SBE43" s="86"/>
      <c r="SBF43" s="86"/>
      <c r="SBG43" s="86"/>
      <c r="SBH43" s="86"/>
      <c r="SBI43" s="86"/>
      <c r="SBJ43" s="86"/>
      <c r="SBK43" s="86"/>
      <c r="SBL43" s="86"/>
      <c r="SBM43" s="86"/>
      <c r="SBN43" s="86"/>
      <c r="SBO43" s="86"/>
      <c r="SBP43" s="86"/>
      <c r="SBQ43" s="86"/>
      <c r="SBR43" s="86"/>
      <c r="SBS43" s="86"/>
      <c r="SBT43" s="86"/>
      <c r="SBU43" s="86"/>
      <c r="SBV43" s="86"/>
      <c r="SBW43" s="86"/>
      <c r="SBX43" s="86"/>
      <c r="SBY43" s="86"/>
      <c r="SBZ43" s="86"/>
      <c r="SCA43" s="86"/>
      <c r="SCB43" s="86"/>
      <c r="SCC43" s="86"/>
      <c r="SCD43" s="86"/>
      <c r="SCE43" s="86"/>
      <c r="SCF43" s="86"/>
      <c r="SCG43" s="86"/>
      <c r="SCH43" s="86"/>
      <c r="SCI43" s="86"/>
      <c r="SCJ43" s="86"/>
      <c r="SCK43" s="86"/>
      <c r="SCL43" s="86"/>
      <c r="SCM43" s="86"/>
      <c r="SCN43" s="86"/>
      <c r="SCO43" s="86"/>
      <c r="SCP43" s="86"/>
      <c r="SCQ43" s="86"/>
      <c r="SCR43" s="86"/>
      <c r="SCS43" s="86"/>
      <c r="SCT43" s="86"/>
      <c r="SCU43" s="86"/>
      <c r="SCV43" s="86"/>
      <c r="SCW43" s="86"/>
      <c r="SCX43" s="86"/>
      <c r="SCY43" s="86"/>
      <c r="SCZ43" s="86"/>
      <c r="SDA43" s="86"/>
      <c r="SDB43" s="86"/>
      <c r="SDC43" s="86"/>
      <c r="SDD43" s="86"/>
      <c r="SDE43" s="86"/>
      <c r="SDF43" s="86"/>
      <c r="SDG43" s="86"/>
      <c r="SDH43" s="86"/>
      <c r="SDI43" s="86"/>
      <c r="SDJ43" s="86"/>
      <c r="SDK43" s="86"/>
      <c r="SDL43" s="86"/>
      <c r="SDM43" s="86"/>
      <c r="SDN43" s="86"/>
      <c r="SDO43" s="86"/>
      <c r="SDP43" s="86"/>
      <c r="SDQ43" s="86"/>
      <c r="SDR43" s="86"/>
      <c r="SDS43" s="86"/>
      <c r="SDT43" s="86"/>
      <c r="SDU43" s="86"/>
      <c r="SDV43" s="86"/>
      <c r="SDW43" s="86"/>
      <c r="SDX43" s="86"/>
      <c r="SDY43" s="86"/>
      <c r="SDZ43" s="86"/>
      <c r="SEA43" s="86"/>
      <c r="SEB43" s="86"/>
      <c r="SEC43" s="86"/>
      <c r="SED43" s="86"/>
      <c r="SEE43" s="86"/>
      <c r="SEF43" s="86"/>
      <c r="SEG43" s="86"/>
      <c r="SEH43" s="86"/>
      <c r="SEI43" s="86"/>
      <c r="SEJ43" s="86"/>
      <c r="SEK43" s="86"/>
      <c r="SEL43" s="86"/>
      <c r="SEM43" s="86"/>
      <c r="SEN43" s="86"/>
      <c r="SEO43" s="86"/>
      <c r="SEP43" s="86"/>
      <c r="SEQ43" s="86"/>
      <c r="SER43" s="86"/>
      <c r="SES43" s="86"/>
      <c r="SET43" s="86"/>
      <c r="SEU43" s="86"/>
      <c r="SEV43" s="86"/>
      <c r="SEW43" s="86"/>
      <c r="SEX43" s="86"/>
      <c r="SEY43" s="86"/>
      <c r="SEZ43" s="86"/>
      <c r="SFA43" s="86"/>
      <c r="SFB43" s="86"/>
      <c r="SFC43" s="86"/>
      <c r="SFD43" s="86"/>
      <c r="SFE43" s="86"/>
      <c r="SFF43" s="86"/>
      <c r="SFG43" s="86"/>
      <c r="SFH43" s="86"/>
      <c r="SFI43" s="86"/>
      <c r="SFJ43" s="86"/>
      <c r="SFK43" s="86"/>
      <c r="SFL43" s="86"/>
      <c r="SFM43" s="86"/>
      <c r="SFN43" s="86"/>
      <c r="SFO43" s="86"/>
      <c r="SFP43" s="86"/>
      <c r="SFQ43" s="86"/>
      <c r="SFR43" s="86"/>
      <c r="SFS43" s="86"/>
      <c r="SFT43" s="86"/>
      <c r="SFU43" s="86"/>
      <c r="SFV43" s="86"/>
      <c r="SFW43" s="86"/>
      <c r="SFX43" s="86"/>
      <c r="SFY43" s="86"/>
      <c r="SFZ43" s="86"/>
      <c r="SGA43" s="86"/>
      <c r="SGB43" s="86"/>
      <c r="SGC43" s="86"/>
      <c r="SGD43" s="86"/>
      <c r="SGE43" s="86"/>
      <c r="SGF43" s="86"/>
      <c r="SGG43" s="86"/>
      <c r="SGH43" s="86"/>
      <c r="SGI43" s="86"/>
      <c r="SGJ43" s="86"/>
      <c r="SGK43" s="86"/>
      <c r="SGL43" s="86"/>
      <c r="SGM43" s="86"/>
      <c r="SGN43" s="86"/>
      <c r="SGO43" s="86"/>
      <c r="SGP43" s="86"/>
      <c r="SGQ43" s="86"/>
      <c r="SGR43" s="86"/>
      <c r="SGS43" s="86"/>
      <c r="SGT43" s="86"/>
      <c r="SGU43" s="86"/>
      <c r="SGV43" s="86"/>
      <c r="SGW43" s="86"/>
      <c r="SGX43" s="86"/>
      <c r="SGY43" s="86"/>
      <c r="SGZ43" s="86"/>
      <c r="SHA43" s="86"/>
      <c r="SHB43" s="86"/>
      <c r="SHC43" s="86"/>
      <c r="SHD43" s="86"/>
      <c r="SHE43" s="86"/>
      <c r="SHF43" s="86"/>
      <c r="SHG43" s="86"/>
      <c r="SHN43" s="86"/>
      <c r="SHO43" s="86"/>
      <c r="SHP43" s="86"/>
      <c r="SHQ43" s="86"/>
      <c r="SHR43" s="86"/>
      <c r="SHS43" s="86"/>
      <c r="SHT43" s="86"/>
      <c r="SHU43" s="86"/>
      <c r="SHV43" s="86"/>
      <c r="SHW43" s="86"/>
      <c r="SHX43" s="86"/>
      <c r="SHY43" s="86"/>
      <c r="SHZ43" s="86"/>
      <c r="SIA43" s="86"/>
      <c r="SIB43" s="86"/>
      <c r="SIC43" s="86"/>
      <c r="SID43" s="86"/>
      <c r="SIE43" s="86"/>
      <c r="SIF43" s="86"/>
      <c r="SIG43" s="86"/>
      <c r="SIH43" s="86"/>
      <c r="SII43" s="86"/>
      <c r="SIJ43" s="86"/>
      <c r="SIK43" s="86"/>
      <c r="SIL43" s="86"/>
      <c r="SIM43" s="86"/>
      <c r="SIN43" s="86"/>
      <c r="SIO43" s="86"/>
      <c r="SIP43" s="86"/>
      <c r="SIQ43" s="86"/>
      <c r="SIR43" s="86"/>
      <c r="SIS43" s="86"/>
      <c r="SIT43" s="86"/>
      <c r="SIU43" s="86"/>
      <c r="SIV43" s="86"/>
      <c r="SIW43" s="86"/>
      <c r="SIX43" s="86"/>
      <c r="SIY43" s="86"/>
      <c r="SIZ43" s="86"/>
      <c r="SJA43" s="86"/>
      <c r="SJB43" s="86"/>
      <c r="SJC43" s="86"/>
      <c r="SJD43" s="86"/>
      <c r="SJE43" s="86"/>
      <c r="SJF43" s="86"/>
      <c r="SJG43" s="86"/>
      <c r="SJH43" s="86"/>
      <c r="SJI43" s="86"/>
      <c r="SJJ43" s="86"/>
      <c r="SJK43" s="86"/>
      <c r="SJL43" s="86"/>
      <c r="SJM43" s="86"/>
      <c r="SJN43" s="86"/>
      <c r="SJO43" s="86"/>
      <c r="SJP43" s="86"/>
      <c r="SJQ43" s="86"/>
      <c r="SJR43" s="86"/>
      <c r="SJS43" s="86"/>
      <c r="SJT43" s="86"/>
      <c r="SJU43" s="86"/>
      <c r="SJV43" s="86"/>
      <c r="SJW43" s="86"/>
      <c r="SJX43" s="86"/>
      <c r="SJY43" s="86"/>
      <c r="SJZ43" s="86"/>
      <c r="SKA43" s="86"/>
      <c r="SKB43" s="86"/>
      <c r="SKC43" s="86"/>
      <c r="SKD43" s="86"/>
      <c r="SKE43" s="86"/>
      <c r="SKF43" s="86"/>
      <c r="SKG43" s="86"/>
      <c r="SKH43" s="86"/>
      <c r="SKI43" s="86"/>
      <c r="SKJ43" s="86"/>
      <c r="SKK43" s="86"/>
      <c r="SKL43" s="86"/>
      <c r="SKM43" s="86"/>
      <c r="SKN43" s="86"/>
      <c r="SKO43" s="86"/>
      <c r="SKP43" s="86"/>
      <c r="SKQ43" s="86"/>
      <c r="SKR43" s="86"/>
      <c r="SKS43" s="86"/>
      <c r="SKT43" s="86"/>
      <c r="SKU43" s="86"/>
      <c r="SKV43" s="86"/>
      <c r="SKW43" s="86"/>
      <c r="SKX43" s="86"/>
      <c r="SKY43" s="86"/>
      <c r="SKZ43" s="86"/>
      <c r="SLA43" s="86"/>
      <c r="SLB43" s="86"/>
      <c r="SLC43" s="86"/>
      <c r="SLD43" s="86"/>
      <c r="SLE43" s="86"/>
      <c r="SLF43" s="86"/>
      <c r="SLG43" s="86"/>
      <c r="SLH43" s="86"/>
      <c r="SLI43" s="86"/>
      <c r="SLJ43" s="86"/>
      <c r="SLK43" s="86"/>
      <c r="SLL43" s="86"/>
      <c r="SLM43" s="86"/>
      <c r="SLN43" s="86"/>
      <c r="SLO43" s="86"/>
      <c r="SLP43" s="86"/>
      <c r="SLQ43" s="86"/>
      <c r="SLR43" s="86"/>
      <c r="SLS43" s="86"/>
      <c r="SLT43" s="86"/>
      <c r="SLU43" s="86"/>
      <c r="SLV43" s="86"/>
      <c r="SLW43" s="86"/>
      <c r="SLX43" s="86"/>
      <c r="SLY43" s="86"/>
      <c r="SLZ43" s="86"/>
      <c r="SMA43" s="86"/>
      <c r="SMB43" s="86"/>
      <c r="SMC43" s="86"/>
      <c r="SMD43" s="86"/>
      <c r="SME43" s="86"/>
      <c r="SMF43" s="86"/>
      <c r="SMG43" s="86"/>
      <c r="SMH43" s="86"/>
      <c r="SMI43" s="86"/>
      <c r="SMJ43" s="86"/>
      <c r="SMK43" s="86"/>
      <c r="SML43" s="86"/>
      <c r="SMM43" s="86"/>
      <c r="SMN43" s="86"/>
      <c r="SMO43" s="86"/>
      <c r="SMP43" s="86"/>
      <c r="SMQ43" s="86"/>
      <c r="SMR43" s="86"/>
      <c r="SMS43" s="86"/>
      <c r="SMT43" s="86"/>
      <c r="SMU43" s="86"/>
      <c r="SMV43" s="86"/>
      <c r="SMW43" s="86"/>
      <c r="SMX43" s="86"/>
      <c r="SMY43" s="86"/>
      <c r="SMZ43" s="86"/>
      <c r="SNA43" s="86"/>
      <c r="SNB43" s="86"/>
      <c r="SNC43" s="86"/>
      <c r="SND43" s="86"/>
      <c r="SNE43" s="86"/>
      <c r="SNF43" s="86"/>
      <c r="SNG43" s="86"/>
      <c r="SNH43" s="86"/>
      <c r="SNI43" s="86"/>
      <c r="SNJ43" s="86"/>
      <c r="SNK43" s="86"/>
      <c r="SNL43" s="86"/>
      <c r="SNM43" s="86"/>
      <c r="SNN43" s="86"/>
      <c r="SNO43" s="86"/>
      <c r="SNP43" s="86"/>
      <c r="SNQ43" s="86"/>
      <c r="SNR43" s="86"/>
      <c r="SNS43" s="86"/>
      <c r="SNT43" s="86"/>
      <c r="SNU43" s="86"/>
      <c r="SNV43" s="86"/>
      <c r="SNW43" s="86"/>
      <c r="SNX43" s="86"/>
      <c r="SNY43" s="86"/>
      <c r="SNZ43" s="86"/>
      <c r="SOA43" s="86"/>
      <c r="SOB43" s="86"/>
      <c r="SOC43" s="86"/>
      <c r="SOD43" s="86"/>
      <c r="SOE43" s="86"/>
      <c r="SOF43" s="86"/>
      <c r="SOG43" s="86"/>
      <c r="SOH43" s="86"/>
      <c r="SOI43" s="86"/>
      <c r="SOJ43" s="86"/>
      <c r="SOK43" s="86"/>
      <c r="SOL43" s="86"/>
      <c r="SOM43" s="86"/>
      <c r="SON43" s="86"/>
      <c r="SOO43" s="86"/>
      <c r="SOP43" s="86"/>
      <c r="SOQ43" s="86"/>
      <c r="SOR43" s="86"/>
      <c r="SOS43" s="86"/>
      <c r="SOT43" s="86"/>
      <c r="SOU43" s="86"/>
      <c r="SOV43" s="86"/>
      <c r="SOW43" s="86"/>
      <c r="SOX43" s="86"/>
      <c r="SOY43" s="86"/>
      <c r="SOZ43" s="86"/>
      <c r="SPA43" s="86"/>
      <c r="SPB43" s="86"/>
      <c r="SPC43" s="86"/>
      <c r="SPD43" s="86"/>
      <c r="SPE43" s="86"/>
      <c r="SPF43" s="86"/>
      <c r="SPG43" s="86"/>
      <c r="SPH43" s="86"/>
      <c r="SPI43" s="86"/>
      <c r="SPJ43" s="86"/>
      <c r="SPK43" s="86"/>
      <c r="SPL43" s="86"/>
      <c r="SPM43" s="86"/>
      <c r="SPN43" s="86"/>
      <c r="SPO43" s="86"/>
      <c r="SPP43" s="86"/>
      <c r="SPQ43" s="86"/>
      <c r="SPR43" s="86"/>
      <c r="SPS43" s="86"/>
      <c r="SPT43" s="86"/>
      <c r="SPU43" s="86"/>
      <c r="SPV43" s="86"/>
      <c r="SPW43" s="86"/>
      <c r="SPX43" s="86"/>
      <c r="SPY43" s="86"/>
      <c r="SPZ43" s="86"/>
      <c r="SQA43" s="86"/>
      <c r="SQB43" s="86"/>
      <c r="SQC43" s="86"/>
      <c r="SQD43" s="86"/>
      <c r="SQE43" s="86"/>
      <c r="SQF43" s="86"/>
      <c r="SQG43" s="86"/>
      <c r="SQH43" s="86"/>
      <c r="SQI43" s="86"/>
      <c r="SQJ43" s="86"/>
      <c r="SQK43" s="86"/>
      <c r="SQL43" s="86"/>
      <c r="SQM43" s="86"/>
      <c r="SQN43" s="86"/>
      <c r="SQO43" s="86"/>
      <c r="SQP43" s="86"/>
      <c r="SQQ43" s="86"/>
      <c r="SQR43" s="86"/>
      <c r="SQS43" s="86"/>
      <c r="SQT43" s="86"/>
      <c r="SQU43" s="86"/>
      <c r="SQV43" s="86"/>
      <c r="SQW43" s="86"/>
      <c r="SQX43" s="86"/>
      <c r="SQY43" s="86"/>
      <c r="SQZ43" s="86"/>
      <c r="SRA43" s="86"/>
      <c r="SRB43" s="86"/>
      <c r="SRC43" s="86"/>
      <c r="SRJ43" s="86"/>
      <c r="SRK43" s="86"/>
      <c r="SRL43" s="86"/>
      <c r="SRM43" s="86"/>
      <c r="SRN43" s="86"/>
      <c r="SRO43" s="86"/>
      <c r="SRP43" s="86"/>
      <c r="SRQ43" s="86"/>
      <c r="SRR43" s="86"/>
      <c r="SRS43" s="86"/>
      <c r="SRT43" s="86"/>
      <c r="SRU43" s="86"/>
      <c r="SRV43" s="86"/>
      <c r="SRW43" s="86"/>
      <c r="SRX43" s="86"/>
      <c r="SRY43" s="86"/>
      <c r="SRZ43" s="86"/>
      <c r="SSA43" s="86"/>
      <c r="SSB43" s="86"/>
      <c r="SSC43" s="86"/>
      <c r="SSD43" s="86"/>
      <c r="SSE43" s="86"/>
      <c r="SSF43" s="86"/>
      <c r="SSG43" s="86"/>
      <c r="SSH43" s="86"/>
      <c r="SSI43" s="86"/>
      <c r="SSJ43" s="86"/>
      <c r="SSK43" s="86"/>
      <c r="SSL43" s="86"/>
      <c r="SSM43" s="86"/>
      <c r="SSN43" s="86"/>
      <c r="SSO43" s="86"/>
      <c r="SSP43" s="86"/>
      <c r="SSQ43" s="86"/>
      <c r="SSR43" s="86"/>
      <c r="SSS43" s="86"/>
      <c r="SST43" s="86"/>
      <c r="SSU43" s="86"/>
      <c r="SSV43" s="86"/>
      <c r="SSW43" s="86"/>
      <c r="SSX43" s="86"/>
      <c r="SSY43" s="86"/>
      <c r="SSZ43" s="86"/>
      <c r="STA43" s="86"/>
      <c r="STB43" s="86"/>
      <c r="STC43" s="86"/>
      <c r="STD43" s="86"/>
      <c r="STE43" s="86"/>
      <c r="STF43" s="86"/>
      <c r="STG43" s="86"/>
      <c r="STH43" s="86"/>
      <c r="STI43" s="86"/>
      <c r="STJ43" s="86"/>
      <c r="STK43" s="86"/>
      <c r="STL43" s="86"/>
      <c r="STM43" s="86"/>
      <c r="STN43" s="86"/>
      <c r="STO43" s="86"/>
      <c r="STP43" s="86"/>
      <c r="STQ43" s="86"/>
      <c r="STR43" s="86"/>
      <c r="STS43" s="86"/>
      <c r="STT43" s="86"/>
      <c r="STU43" s="86"/>
      <c r="STV43" s="86"/>
      <c r="STW43" s="86"/>
      <c r="STX43" s="86"/>
      <c r="STY43" s="86"/>
      <c r="STZ43" s="86"/>
      <c r="SUA43" s="86"/>
      <c r="SUB43" s="86"/>
      <c r="SUC43" s="86"/>
      <c r="SUD43" s="86"/>
      <c r="SUE43" s="86"/>
      <c r="SUF43" s="86"/>
      <c r="SUG43" s="86"/>
      <c r="SUH43" s="86"/>
      <c r="SUI43" s="86"/>
      <c r="SUJ43" s="86"/>
      <c r="SUK43" s="86"/>
      <c r="SUL43" s="86"/>
      <c r="SUM43" s="86"/>
      <c r="SUN43" s="86"/>
      <c r="SUO43" s="86"/>
      <c r="SUP43" s="86"/>
      <c r="SUQ43" s="86"/>
      <c r="SUR43" s="86"/>
      <c r="SUS43" s="86"/>
      <c r="SUT43" s="86"/>
      <c r="SUU43" s="86"/>
      <c r="SUV43" s="86"/>
      <c r="SUW43" s="86"/>
      <c r="SUX43" s="86"/>
      <c r="SUY43" s="86"/>
      <c r="SUZ43" s="86"/>
      <c r="SVA43" s="86"/>
      <c r="SVB43" s="86"/>
      <c r="SVC43" s="86"/>
      <c r="SVD43" s="86"/>
      <c r="SVE43" s="86"/>
      <c r="SVF43" s="86"/>
      <c r="SVG43" s="86"/>
      <c r="SVH43" s="86"/>
      <c r="SVI43" s="86"/>
      <c r="SVJ43" s="86"/>
      <c r="SVK43" s="86"/>
      <c r="SVL43" s="86"/>
      <c r="SVM43" s="86"/>
      <c r="SVN43" s="86"/>
      <c r="SVO43" s="86"/>
      <c r="SVP43" s="86"/>
      <c r="SVQ43" s="86"/>
      <c r="SVR43" s="86"/>
      <c r="SVS43" s="86"/>
      <c r="SVT43" s="86"/>
      <c r="SVU43" s="86"/>
      <c r="SVV43" s="86"/>
      <c r="SVW43" s="86"/>
      <c r="SVX43" s="86"/>
      <c r="SVY43" s="86"/>
      <c r="SVZ43" s="86"/>
      <c r="SWA43" s="86"/>
      <c r="SWB43" s="86"/>
      <c r="SWC43" s="86"/>
      <c r="SWD43" s="86"/>
      <c r="SWE43" s="86"/>
      <c r="SWF43" s="86"/>
      <c r="SWG43" s="86"/>
      <c r="SWH43" s="86"/>
      <c r="SWI43" s="86"/>
      <c r="SWJ43" s="86"/>
      <c r="SWK43" s="86"/>
      <c r="SWL43" s="86"/>
      <c r="SWM43" s="86"/>
      <c r="SWN43" s="86"/>
      <c r="SWO43" s="86"/>
      <c r="SWP43" s="86"/>
      <c r="SWQ43" s="86"/>
      <c r="SWR43" s="86"/>
      <c r="SWS43" s="86"/>
      <c r="SWT43" s="86"/>
      <c r="SWU43" s="86"/>
      <c r="SWV43" s="86"/>
      <c r="SWW43" s="86"/>
      <c r="SWX43" s="86"/>
      <c r="SWY43" s="86"/>
      <c r="SWZ43" s="86"/>
      <c r="SXA43" s="86"/>
      <c r="SXB43" s="86"/>
      <c r="SXC43" s="86"/>
      <c r="SXD43" s="86"/>
      <c r="SXE43" s="86"/>
      <c r="SXF43" s="86"/>
      <c r="SXG43" s="86"/>
      <c r="SXH43" s="86"/>
      <c r="SXI43" s="86"/>
      <c r="SXJ43" s="86"/>
      <c r="SXK43" s="86"/>
      <c r="SXL43" s="86"/>
      <c r="SXM43" s="86"/>
      <c r="SXN43" s="86"/>
      <c r="SXO43" s="86"/>
      <c r="SXP43" s="86"/>
      <c r="SXQ43" s="86"/>
      <c r="SXR43" s="86"/>
      <c r="SXS43" s="86"/>
      <c r="SXT43" s="86"/>
      <c r="SXU43" s="86"/>
      <c r="SXV43" s="86"/>
      <c r="SXW43" s="86"/>
      <c r="SXX43" s="86"/>
      <c r="SXY43" s="86"/>
      <c r="SXZ43" s="86"/>
      <c r="SYA43" s="86"/>
      <c r="SYB43" s="86"/>
      <c r="SYC43" s="86"/>
      <c r="SYD43" s="86"/>
      <c r="SYE43" s="86"/>
      <c r="SYF43" s="86"/>
      <c r="SYG43" s="86"/>
      <c r="SYH43" s="86"/>
      <c r="SYI43" s="86"/>
      <c r="SYJ43" s="86"/>
      <c r="SYK43" s="86"/>
      <c r="SYL43" s="86"/>
      <c r="SYM43" s="86"/>
      <c r="SYN43" s="86"/>
      <c r="SYO43" s="86"/>
      <c r="SYP43" s="86"/>
      <c r="SYQ43" s="86"/>
      <c r="SYR43" s="86"/>
      <c r="SYS43" s="86"/>
      <c r="SYT43" s="86"/>
      <c r="SYU43" s="86"/>
      <c r="SYV43" s="86"/>
      <c r="SYW43" s="86"/>
      <c r="SYX43" s="86"/>
      <c r="SYY43" s="86"/>
      <c r="SYZ43" s="86"/>
      <c r="SZA43" s="86"/>
      <c r="SZB43" s="86"/>
      <c r="SZC43" s="86"/>
      <c r="SZD43" s="86"/>
      <c r="SZE43" s="86"/>
      <c r="SZF43" s="86"/>
      <c r="SZG43" s="86"/>
      <c r="SZH43" s="86"/>
      <c r="SZI43" s="86"/>
      <c r="SZJ43" s="86"/>
      <c r="SZK43" s="86"/>
      <c r="SZL43" s="86"/>
      <c r="SZM43" s="86"/>
      <c r="SZN43" s="86"/>
      <c r="SZO43" s="86"/>
      <c r="SZP43" s="86"/>
      <c r="SZQ43" s="86"/>
      <c r="SZR43" s="86"/>
      <c r="SZS43" s="86"/>
      <c r="SZT43" s="86"/>
      <c r="SZU43" s="86"/>
      <c r="SZV43" s="86"/>
      <c r="SZW43" s="86"/>
      <c r="SZX43" s="86"/>
      <c r="SZY43" s="86"/>
      <c r="SZZ43" s="86"/>
      <c r="TAA43" s="86"/>
      <c r="TAB43" s="86"/>
      <c r="TAC43" s="86"/>
      <c r="TAD43" s="86"/>
      <c r="TAE43" s="86"/>
      <c r="TAF43" s="86"/>
      <c r="TAG43" s="86"/>
      <c r="TAH43" s="86"/>
      <c r="TAI43" s="86"/>
      <c r="TAJ43" s="86"/>
      <c r="TAK43" s="86"/>
      <c r="TAL43" s="86"/>
      <c r="TAM43" s="86"/>
      <c r="TAN43" s="86"/>
      <c r="TAO43" s="86"/>
      <c r="TAP43" s="86"/>
      <c r="TAQ43" s="86"/>
      <c r="TAR43" s="86"/>
      <c r="TAS43" s="86"/>
      <c r="TAT43" s="86"/>
      <c r="TAU43" s="86"/>
      <c r="TAV43" s="86"/>
      <c r="TAW43" s="86"/>
      <c r="TAX43" s="86"/>
      <c r="TAY43" s="86"/>
      <c r="TBF43" s="86"/>
      <c r="TBG43" s="86"/>
      <c r="TBH43" s="86"/>
      <c r="TBI43" s="86"/>
      <c r="TBJ43" s="86"/>
      <c r="TBK43" s="86"/>
      <c r="TBL43" s="86"/>
      <c r="TBM43" s="86"/>
      <c r="TBN43" s="86"/>
      <c r="TBO43" s="86"/>
      <c r="TBP43" s="86"/>
      <c r="TBQ43" s="86"/>
      <c r="TBR43" s="86"/>
      <c r="TBS43" s="86"/>
      <c r="TBT43" s="86"/>
      <c r="TBU43" s="86"/>
      <c r="TBV43" s="86"/>
      <c r="TBW43" s="86"/>
      <c r="TBX43" s="86"/>
      <c r="TBY43" s="86"/>
      <c r="TBZ43" s="86"/>
      <c r="TCA43" s="86"/>
      <c r="TCB43" s="86"/>
      <c r="TCC43" s="86"/>
      <c r="TCD43" s="86"/>
      <c r="TCE43" s="86"/>
      <c r="TCF43" s="86"/>
      <c r="TCG43" s="86"/>
      <c r="TCH43" s="86"/>
      <c r="TCI43" s="86"/>
      <c r="TCJ43" s="86"/>
      <c r="TCK43" s="86"/>
      <c r="TCL43" s="86"/>
      <c r="TCM43" s="86"/>
      <c r="TCN43" s="86"/>
      <c r="TCO43" s="86"/>
      <c r="TCP43" s="86"/>
      <c r="TCQ43" s="86"/>
      <c r="TCR43" s="86"/>
      <c r="TCS43" s="86"/>
      <c r="TCT43" s="86"/>
      <c r="TCU43" s="86"/>
      <c r="TCV43" s="86"/>
      <c r="TCW43" s="86"/>
      <c r="TCX43" s="86"/>
      <c r="TCY43" s="86"/>
      <c r="TCZ43" s="86"/>
      <c r="TDA43" s="86"/>
      <c r="TDB43" s="86"/>
      <c r="TDC43" s="86"/>
      <c r="TDD43" s="86"/>
      <c r="TDE43" s="86"/>
      <c r="TDF43" s="86"/>
      <c r="TDG43" s="86"/>
      <c r="TDH43" s="86"/>
      <c r="TDI43" s="86"/>
      <c r="TDJ43" s="86"/>
      <c r="TDK43" s="86"/>
      <c r="TDL43" s="86"/>
      <c r="TDM43" s="86"/>
      <c r="TDN43" s="86"/>
      <c r="TDO43" s="86"/>
      <c r="TDP43" s="86"/>
      <c r="TDQ43" s="86"/>
      <c r="TDR43" s="86"/>
      <c r="TDS43" s="86"/>
      <c r="TDT43" s="86"/>
      <c r="TDU43" s="86"/>
      <c r="TDV43" s="86"/>
      <c r="TDW43" s="86"/>
      <c r="TDX43" s="86"/>
      <c r="TDY43" s="86"/>
      <c r="TDZ43" s="86"/>
      <c r="TEA43" s="86"/>
      <c r="TEB43" s="86"/>
      <c r="TEC43" s="86"/>
      <c r="TED43" s="86"/>
      <c r="TEE43" s="86"/>
      <c r="TEF43" s="86"/>
      <c r="TEG43" s="86"/>
      <c r="TEH43" s="86"/>
      <c r="TEI43" s="86"/>
      <c r="TEJ43" s="86"/>
      <c r="TEK43" s="86"/>
      <c r="TEL43" s="86"/>
      <c r="TEM43" s="86"/>
      <c r="TEN43" s="86"/>
      <c r="TEO43" s="86"/>
      <c r="TEP43" s="86"/>
      <c r="TEQ43" s="86"/>
      <c r="TER43" s="86"/>
      <c r="TES43" s="86"/>
      <c r="TET43" s="86"/>
      <c r="TEU43" s="86"/>
      <c r="TEV43" s="86"/>
      <c r="TEW43" s="86"/>
      <c r="TEX43" s="86"/>
      <c r="TEY43" s="86"/>
      <c r="TEZ43" s="86"/>
      <c r="TFA43" s="86"/>
      <c r="TFB43" s="86"/>
      <c r="TFC43" s="86"/>
      <c r="TFD43" s="86"/>
      <c r="TFE43" s="86"/>
      <c r="TFF43" s="86"/>
      <c r="TFG43" s="86"/>
      <c r="TFH43" s="86"/>
      <c r="TFI43" s="86"/>
      <c r="TFJ43" s="86"/>
      <c r="TFK43" s="86"/>
      <c r="TFL43" s="86"/>
      <c r="TFM43" s="86"/>
      <c r="TFN43" s="86"/>
      <c r="TFO43" s="86"/>
      <c r="TFP43" s="86"/>
      <c r="TFQ43" s="86"/>
      <c r="TFR43" s="86"/>
      <c r="TFS43" s="86"/>
      <c r="TFT43" s="86"/>
      <c r="TFU43" s="86"/>
      <c r="TFV43" s="86"/>
      <c r="TFW43" s="86"/>
      <c r="TFX43" s="86"/>
      <c r="TFY43" s="86"/>
      <c r="TFZ43" s="86"/>
      <c r="TGA43" s="86"/>
      <c r="TGB43" s="86"/>
      <c r="TGC43" s="86"/>
      <c r="TGD43" s="86"/>
      <c r="TGE43" s="86"/>
      <c r="TGF43" s="86"/>
      <c r="TGG43" s="86"/>
      <c r="TGH43" s="86"/>
      <c r="TGI43" s="86"/>
      <c r="TGJ43" s="86"/>
      <c r="TGK43" s="86"/>
      <c r="TGL43" s="86"/>
      <c r="TGM43" s="86"/>
      <c r="TGN43" s="86"/>
      <c r="TGO43" s="86"/>
      <c r="TGP43" s="86"/>
      <c r="TGQ43" s="86"/>
      <c r="TGR43" s="86"/>
      <c r="TGS43" s="86"/>
      <c r="TGT43" s="86"/>
      <c r="TGU43" s="86"/>
      <c r="TGV43" s="86"/>
      <c r="TGW43" s="86"/>
      <c r="TGX43" s="86"/>
      <c r="TGY43" s="86"/>
      <c r="TGZ43" s="86"/>
      <c r="THA43" s="86"/>
      <c r="THB43" s="86"/>
      <c r="THC43" s="86"/>
      <c r="THD43" s="86"/>
      <c r="THE43" s="86"/>
      <c r="THF43" s="86"/>
      <c r="THG43" s="86"/>
      <c r="THH43" s="86"/>
      <c r="THI43" s="86"/>
      <c r="THJ43" s="86"/>
      <c r="THK43" s="86"/>
      <c r="THL43" s="86"/>
      <c r="THM43" s="86"/>
      <c r="THN43" s="86"/>
      <c r="THO43" s="86"/>
      <c r="THP43" s="86"/>
      <c r="THQ43" s="86"/>
      <c r="THR43" s="86"/>
      <c r="THS43" s="86"/>
      <c r="THT43" s="86"/>
      <c r="THU43" s="86"/>
      <c r="THV43" s="86"/>
      <c r="THW43" s="86"/>
      <c r="THX43" s="86"/>
      <c r="THY43" s="86"/>
      <c r="THZ43" s="86"/>
      <c r="TIA43" s="86"/>
      <c r="TIB43" s="86"/>
      <c r="TIC43" s="86"/>
      <c r="TID43" s="86"/>
      <c r="TIE43" s="86"/>
      <c r="TIF43" s="86"/>
      <c r="TIG43" s="86"/>
      <c r="TIH43" s="86"/>
      <c r="TII43" s="86"/>
      <c r="TIJ43" s="86"/>
      <c r="TIK43" s="86"/>
      <c r="TIL43" s="86"/>
      <c r="TIM43" s="86"/>
      <c r="TIN43" s="86"/>
      <c r="TIO43" s="86"/>
      <c r="TIP43" s="86"/>
      <c r="TIQ43" s="86"/>
      <c r="TIR43" s="86"/>
      <c r="TIS43" s="86"/>
      <c r="TIT43" s="86"/>
      <c r="TIU43" s="86"/>
      <c r="TIV43" s="86"/>
      <c r="TIW43" s="86"/>
      <c r="TIX43" s="86"/>
      <c r="TIY43" s="86"/>
      <c r="TIZ43" s="86"/>
      <c r="TJA43" s="86"/>
      <c r="TJB43" s="86"/>
      <c r="TJC43" s="86"/>
      <c r="TJD43" s="86"/>
      <c r="TJE43" s="86"/>
      <c r="TJF43" s="86"/>
      <c r="TJG43" s="86"/>
      <c r="TJH43" s="86"/>
      <c r="TJI43" s="86"/>
      <c r="TJJ43" s="86"/>
      <c r="TJK43" s="86"/>
      <c r="TJL43" s="86"/>
      <c r="TJM43" s="86"/>
      <c r="TJN43" s="86"/>
      <c r="TJO43" s="86"/>
      <c r="TJP43" s="86"/>
      <c r="TJQ43" s="86"/>
      <c r="TJR43" s="86"/>
      <c r="TJS43" s="86"/>
      <c r="TJT43" s="86"/>
      <c r="TJU43" s="86"/>
      <c r="TJV43" s="86"/>
      <c r="TJW43" s="86"/>
      <c r="TJX43" s="86"/>
      <c r="TJY43" s="86"/>
      <c r="TJZ43" s="86"/>
      <c r="TKA43" s="86"/>
      <c r="TKB43" s="86"/>
      <c r="TKC43" s="86"/>
      <c r="TKD43" s="86"/>
      <c r="TKE43" s="86"/>
      <c r="TKF43" s="86"/>
      <c r="TKG43" s="86"/>
      <c r="TKH43" s="86"/>
      <c r="TKI43" s="86"/>
      <c r="TKJ43" s="86"/>
      <c r="TKK43" s="86"/>
      <c r="TKL43" s="86"/>
      <c r="TKM43" s="86"/>
      <c r="TKN43" s="86"/>
      <c r="TKO43" s="86"/>
      <c r="TKP43" s="86"/>
      <c r="TKQ43" s="86"/>
      <c r="TKR43" s="86"/>
      <c r="TKS43" s="86"/>
      <c r="TKT43" s="86"/>
      <c r="TKU43" s="86"/>
      <c r="TLB43" s="86"/>
      <c r="TLC43" s="86"/>
      <c r="TLD43" s="86"/>
      <c r="TLE43" s="86"/>
      <c r="TLF43" s="86"/>
      <c r="TLG43" s="86"/>
      <c r="TLH43" s="86"/>
      <c r="TLI43" s="86"/>
      <c r="TLJ43" s="86"/>
      <c r="TLK43" s="86"/>
      <c r="TLL43" s="86"/>
      <c r="TLM43" s="86"/>
      <c r="TLN43" s="86"/>
      <c r="TLO43" s="86"/>
      <c r="TLP43" s="86"/>
      <c r="TLQ43" s="86"/>
      <c r="TLR43" s="86"/>
      <c r="TLS43" s="86"/>
      <c r="TLT43" s="86"/>
      <c r="TLU43" s="86"/>
      <c r="TLV43" s="86"/>
      <c r="TLW43" s="86"/>
      <c r="TLX43" s="86"/>
      <c r="TLY43" s="86"/>
      <c r="TLZ43" s="86"/>
      <c r="TMA43" s="86"/>
      <c r="TMB43" s="86"/>
      <c r="TMC43" s="86"/>
      <c r="TMD43" s="86"/>
      <c r="TME43" s="86"/>
      <c r="TMF43" s="86"/>
      <c r="TMG43" s="86"/>
      <c r="TMH43" s="86"/>
      <c r="TMI43" s="86"/>
      <c r="TMJ43" s="86"/>
      <c r="TMK43" s="86"/>
      <c r="TML43" s="86"/>
      <c r="TMM43" s="86"/>
      <c r="TMN43" s="86"/>
      <c r="TMO43" s="86"/>
      <c r="TMP43" s="86"/>
      <c r="TMQ43" s="86"/>
      <c r="TMR43" s="86"/>
      <c r="TMS43" s="86"/>
      <c r="TMT43" s="86"/>
      <c r="TMU43" s="86"/>
      <c r="TMV43" s="86"/>
      <c r="TMW43" s="86"/>
      <c r="TMX43" s="86"/>
      <c r="TMY43" s="86"/>
      <c r="TMZ43" s="86"/>
      <c r="TNA43" s="86"/>
      <c r="TNB43" s="86"/>
      <c r="TNC43" s="86"/>
      <c r="TND43" s="86"/>
      <c r="TNE43" s="86"/>
      <c r="TNF43" s="86"/>
      <c r="TNG43" s="86"/>
      <c r="TNH43" s="86"/>
      <c r="TNI43" s="86"/>
      <c r="TNJ43" s="86"/>
      <c r="TNK43" s="86"/>
      <c r="TNL43" s="86"/>
      <c r="TNM43" s="86"/>
      <c r="TNN43" s="86"/>
      <c r="TNO43" s="86"/>
      <c r="TNP43" s="86"/>
      <c r="TNQ43" s="86"/>
      <c r="TNR43" s="86"/>
      <c r="TNS43" s="86"/>
      <c r="TNT43" s="86"/>
      <c r="TNU43" s="86"/>
      <c r="TNV43" s="86"/>
      <c r="TNW43" s="86"/>
      <c r="TNX43" s="86"/>
      <c r="TNY43" s="86"/>
      <c r="TNZ43" s="86"/>
      <c r="TOA43" s="86"/>
      <c r="TOB43" s="86"/>
      <c r="TOC43" s="86"/>
      <c r="TOD43" s="86"/>
      <c r="TOE43" s="86"/>
      <c r="TOF43" s="86"/>
      <c r="TOG43" s="86"/>
      <c r="TOH43" s="86"/>
      <c r="TOI43" s="86"/>
      <c r="TOJ43" s="86"/>
      <c r="TOK43" s="86"/>
      <c r="TOL43" s="86"/>
      <c r="TOM43" s="86"/>
      <c r="TON43" s="86"/>
      <c r="TOO43" s="86"/>
      <c r="TOP43" s="86"/>
      <c r="TOQ43" s="86"/>
      <c r="TOR43" s="86"/>
      <c r="TOS43" s="86"/>
      <c r="TOT43" s="86"/>
      <c r="TOU43" s="86"/>
      <c r="TOV43" s="86"/>
      <c r="TOW43" s="86"/>
      <c r="TOX43" s="86"/>
      <c r="TOY43" s="86"/>
      <c r="TOZ43" s="86"/>
      <c r="TPA43" s="86"/>
      <c r="TPB43" s="86"/>
      <c r="TPC43" s="86"/>
      <c r="TPD43" s="86"/>
      <c r="TPE43" s="86"/>
      <c r="TPF43" s="86"/>
      <c r="TPG43" s="86"/>
      <c r="TPH43" s="86"/>
      <c r="TPI43" s="86"/>
      <c r="TPJ43" s="86"/>
      <c r="TPK43" s="86"/>
      <c r="TPL43" s="86"/>
      <c r="TPM43" s="86"/>
      <c r="TPN43" s="86"/>
      <c r="TPO43" s="86"/>
      <c r="TPP43" s="86"/>
      <c r="TPQ43" s="86"/>
      <c r="TPR43" s="86"/>
      <c r="TPS43" s="86"/>
      <c r="TPT43" s="86"/>
      <c r="TPU43" s="86"/>
      <c r="TPV43" s="86"/>
      <c r="TPW43" s="86"/>
      <c r="TPX43" s="86"/>
      <c r="TPY43" s="86"/>
      <c r="TPZ43" s="86"/>
      <c r="TQA43" s="86"/>
      <c r="TQB43" s="86"/>
      <c r="TQC43" s="86"/>
      <c r="TQD43" s="86"/>
      <c r="TQE43" s="86"/>
      <c r="TQF43" s="86"/>
      <c r="TQG43" s="86"/>
      <c r="TQH43" s="86"/>
      <c r="TQI43" s="86"/>
      <c r="TQJ43" s="86"/>
      <c r="TQK43" s="86"/>
      <c r="TQL43" s="86"/>
      <c r="TQM43" s="86"/>
      <c r="TQN43" s="86"/>
      <c r="TQO43" s="86"/>
      <c r="TQP43" s="86"/>
      <c r="TQQ43" s="86"/>
      <c r="TQR43" s="86"/>
      <c r="TQS43" s="86"/>
      <c r="TQT43" s="86"/>
      <c r="TQU43" s="86"/>
      <c r="TQV43" s="86"/>
      <c r="TQW43" s="86"/>
      <c r="TQX43" s="86"/>
      <c r="TQY43" s="86"/>
      <c r="TQZ43" s="86"/>
      <c r="TRA43" s="86"/>
      <c r="TRB43" s="86"/>
      <c r="TRC43" s="86"/>
      <c r="TRD43" s="86"/>
      <c r="TRE43" s="86"/>
      <c r="TRF43" s="86"/>
      <c r="TRG43" s="86"/>
      <c r="TRH43" s="86"/>
      <c r="TRI43" s="86"/>
      <c r="TRJ43" s="86"/>
      <c r="TRK43" s="86"/>
      <c r="TRL43" s="86"/>
      <c r="TRM43" s="86"/>
      <c r="TRN43" s="86"/>
      <c r="TRO43" s="86"/>
      <c r="TRP43" s="86"/>
      <c r="TRQ43" s="86"/>
      <c r="TRR43" s="86"/>
      <c r="TRS43" s="86"/>
      <c r="TRT43" s="86"/>
      <c r="TRU43" s="86"/>
      <c r="TRV43" s="86"/>
      <c r="TRW43" s="86"/>
      <c r="TRX43" s="86"/>
      <c r="TRY43" s="86"/>
      <c r="TRZ43" s="86"/>
      <c r="TSA43" s="86"/>
      <c r="TSB43" s="86"/>
      <c r="TSC43" s="86"/>
      <c r="TSD43" s="86"/>
      <c r="TSE43" s="86"/>
      <c r="TSF43" s="86"/>
      <c r="TSG43" s="86"/>
      <c r="TSH43" s="86"/>
      <c r="TSI43" s="86"/>
      <c r="TSJ43" s="86"/>
      <c r="TSK43" s="86"/>
      <c r="TSL43" s="86"/>
      <c r="TSM43" s="86"/>
      <c r="TSN43" s="86"/>
      <c r="TSO43" s="86"/>
      <c r="TSP43" s="86"/>
      <c r="TSQ43" s="86"/>
      <c r="TSR43" s="86"/>
      <c r="TSS43" s="86"/>
      <c r="TST43" s="86"/>
      <c r="TSU43" s="86"/>
      <c r="TSV43" s="86"/>
      <c r="TSW43" s="86"/>
      <c r="TSX43" s="86"/>
      <c r="TSY43" s="86"/>
      <c r="TSZ43" s="86"/>
      <c r="TTA43" s="86"/>
      <c r="TTB43" s="86"/>
      <c r="TTC43" s="86"/>
      <c r="TTD43" s="86"/>
      <c r="TTE43" s="86"/>
      <c r="TTF43" s="86"/>
      <c r="TTG43" s="86"/>
      <c r="TTH43" s="86"/>
      <c r="TTI43" s="86"/>
      <c r="TTJ43" s="86"/>
      <c r="TTK43" s="86"/>
      <c r="TTL43" s="86"/>
      <c r="TTM43" s="86"/>
      <c r="TTN43" s="86"/>
      <c r="TTO43" s="86"/>
      <c r="TTP43" s="86"/>
      <c r="TTQ43" s="86"/>
      <c r="TTR43" s="86"/>
      <c r="TTS43" s="86"/>
      <c r="TTT43" s="86"/>
      <c r="TTU43" s="86"/>
      <c r="TTV43" s="86"/>
      <c r="TTW43" s="86"/>
      <c r="TTX43" s="86"/>
      <c r="TTY43" s="86"/>
      <c r="TTZ43" s="86"/>
      <c r="TUA43" s="86"/>
      <c r="TUB43" s="86"/>
      <c r="TUC43" s="86"/>
      <c r="TUD43" s="86"/>
      <c r="TUE43" s="86"/>
      <c r="TUF43" s="86"/>
      <c r="TUG43" s="86"/>
      <c r="TUH43" s="86"/>
      <c r="TUI43" s="86"/>
      <c r="TUJ43" s="86"/>
      <c r="TUK43" s="86"/>
      <c r="TUL43" s="86"/>
      <c r="TUM43" s="86"/>
      <c r="TUN43" s="86"/>
      <c r="TUO43" s="86"/>
      <c r="TUP43" s="86"/>
      <c r="TUQ43" s="86"/>
      <c r="TUX43" s="86"/>
      <c r="TUY43" s="86"/>
      <c r="TUZ43" s="86"/>
      <c r="TVA43" s="86"/>
      <c r="TVB43" s="86"/>
      <c r="TVC43" s="86"/>
      <c r="TVD43" s="86"/>
      <c r="TVE43" s="86"/>
      <c r="TVF43" s="86"/>
      <c r="TVG43" s="86"/>
      <c r="TVH43" s="86"/>
      <c r="TVI43" s="86"/>
      <c r="TVJ43" s="86"/>
      <c r="TVK43" s="86"/>
      <c r="TVL43" s="86"/>
      <c r="TVM43" s="86"/>
      <c r="TVN43" s="86"/>
      <c r="TVO43" s="86"/>
      <c r="TVP43" s="86"/>
      <c r="TVQ43" s="86"/>
      <c r="TVR43" s="86"/>
      <c r="TVS43" s="86"/>
      <c r="TVT43" s="86"/>
      <c r="TVU43" s="86"/>
      <c r="TVV43" s="86"/>
      <c r="TVW43" s="86"/>
      <c r="TVX43" s="86"/>
      <c r="TVY43" s="86"/>
      <c r="TVZ43" s="86"/>
      <c r="TWA43" s="86"/>
      <c r="TWB43" s="86"/>
      <c r="TWC43" s="86"/>
      <c r="TWD43" s="86"/>
      <c r="TWE43" s="86"/>
      <c r="TWF43" s="86"/>
      <c r="TWG43" s="86"/>
      <c r="TWH43" s="86"/>
      <c r="TWI43" s="86"/>
      <c r="TWJ43" s="86"/>
      <c r="TWK43" s="86"/>
      <c r="TWL43" s="86"/>
      <c r="TWM43" s="86"/>
      <c r="TWN43" s="86"/>
      <c r="TWO43" s="86"/>
      <c r="TWP43" s="86"/>
      <c r="TWQ43" s="86"/>
      <c r="TWR43" s="86"/>
      <c r="TWS43" s="86"/>
      <c r="TWT43" s="86"/>
      <c r="TWU43" s="86"/>
      <c r="TWV43" s="86"/>
      <c r="TWW43" s="86"/>
      <c r="TWX43" s="86"/>
      <c r="TWY43" s="86"/>
      <c r="TWZ43" s="86"/>
      <c r="TXA43" s="86"/>
      <c r="TXB43" s="86"/>
      <c r="TXC43" s="86"/>
      <c r="TXD43" s="86"/>
      <c r="TXE43" s="86"/>
      <c r="TXF43" s="86"/>
      <c r="TXG43" s="86"/>
      <c r="TXH43" s="86"/>
      <c r="TXI43" s="86"/>
      <c r="TXJ43" s="86"/>
      <c r="TXK43" s="86"/>
      <c r="TXL43" s="86"/>
      <c r="TXM43" s="86"/>
      <c r="TXN43" s="86"/>
      <c r="TXO43" s="86"/>
      <c r="TXP43" s="86"/>
      <c r="TXQ43" s="86"/>
      <c r="TXR43" s="86"/>
      <c r="TXS43" s="86"/>
      <c r="TXT43" s="86"/>
      <c r="TXU43" s="86"/>
      <c r="TXV43" s="86"/>
      <c r="TXW43" s="86"/>
      <c r="TXX43" s="86"/>
      <c r="TXY43" s="86"/>
      <c r="TXZ43" s="86"/>
      <c r="TYA43" s="86"/>
      <c r="TYB43" s="86"/>
      <c r="TYC43" s="86"/>
      <c r="TYD43" s="86"/>
      <c r="TYE43" s="86"/>
      <c r="TYF43" s="86"/>
      <c r="TYG43" s="86"/>
      <c r="TYH43" s="86"/>
      <c r="TYI43" s="86"/>
      <c r="TYJ43" s="86"/>
      <c r="TYK43" s="86"/>
      <c r="TYL43" s="86"/>
      <c r="TYM43" s="86"/>
      <c r="TYN43" s="86"/>
      <c r="TYO43" s="86"/>
      <c r="TYP43" s="86"/>
      <c r="TYQ43" s="86"/>
      <c r="TYR43" s="86"/>
      <c r="TYS43" s="86"/>
      <c r="TYT43" s="86"/>
      <c r="TYU43" s="86"/>
      <c r="TYV43" s="86"/>
      <c r="TYW43" s="86"/>
      <c r="TYX43" s="86"/>
      <c r="TYY43" s="86"/>
      <c r="TYZ43" s="86"/>
      <c r="TZA43" s="86"/>
      <c r="TZB43" s="86"/>
      <c r="TZC43" s="86"/>
      <c r="TZD43" s="86"/>
      <c r="TZE43" s="86"/>
      <c r="TZF43" s="86"/>
      <c r="TZG43" s="86"/>
      <c r="TZH43" s="86"/>
      <c r="TZI43" s="86"/>
      <c r="TZJ43" s="86"/>
      <c r="TZK43" s="86"/>
      <c r="TZL43" s="86"/>
      <c r="TZM43" s="86"/>
      <c r="TZN43" s="86"/>
      <c r="TZO43" s="86"/>
      <c r="TZP43" s="86"/>
      <c r="TZQ43" s="86"/>
      <c r="TZR43" s="86"/>
      <c r="TZS43" s="86"/>
      <c r="TZT43" s="86"/>
      <c r="TZU43" s="86"/>
      <c r="TZV43" s="86"/>
      <c r="TZW43" s="86"/>
      <c r="TZX43" s="86"/>
      <c r="TZY43" s="86"/>
      <c r="TZZ43" s="86"/>
      <c r="UAA43" s="86"/>
      <c r="UAB43" s="86"/>
      <c r="UAC43" s="86"/>
      <c r="UAD43" s="86"/>
      <c r="UAE43" s="86"/>
      <c r="UAF43" s="86"/>
      <c r="UAG43" s="86"/>
      <c r="UAH43" s="86"/>
      <c r="UAI43" s="86"/>
      <c r="UAJ43" s="86"/>
      <c r="UAK43" s="86"/>
      <c r="UAL43" s="86"/>
      <c r="UAM43" s="86"/>
      <c r="UAN43" s="86"/>
      <c r="UAO43" s="86"/>
      <c r="UAP43" s="86"/>
      <c r="UAQ43" s="86"/>
      <c r="UAR43" s="86"/>
      <c r="UAS43" s="86"/>
      <c r="UAT43" s="86"/>
      <c r="UAU43" s="86"/>
      <c r="UAV43" s="86"/>
      <c r="UAW43" s="86"/>
      <c r="UAX43" s="86"/>
      <c r="UAY43" s="86"/>
      <c r="UAZ43" s="86"/>
      <c r="UBA43" s="86"/>
      <c r="UBB43" s="86"/>
      <c r="UBC43" s="86"/>
      <c r="UBD43" s="86"/>
      <c r="UBE43" s="86"/>
      <c r="UBF43" s="86"/>
      <c r="UBG43" s="86"/>
      <c r="UBH43" s="86"/>
      <c r="UBI43" s="86"/>
      <c r="UBJ43" s="86"/>
      <c r="UBK43" s="86"/>
      <c r="UBL43" s="86"/>
      <c r="UBM43" s="86"/>
      <c r="UBN43" s="86"/>
      <c r="UBO43" s="86"/>
      <c r="UBP43" s="86"/>
      <c r="UBQ43" s="86"/>
      <c r="UBR43" s="86"/>
      <c r="UBS43" s="86"/>
      <c r="UBT43" s="86"/>
      <c r="UBU43" s="86"/>
      <c r="UBV43" s="86"/>
      <c r="UBW43" s="86"/>
      <c r="UBX43" s="86"/>
      <c r="UBY43" s="86"/>
      <c r="UBZ43" s="86"/>
      <c r="UCA43" s="86"/>
      <c r="UCB43" s="86"/>
      <c r="UCC43" s="86"/>
      <c r="UCD43" s="86"/>
      <c r="UCE43" s="86"/>
      <c r="UCF43" s="86"/>
      <c r="UCG43" s="86"/>
      <c r="UCH43" s="86"/>
      <c r="UCI43" s="86"/>
      <c r="UCJ43" s="86"/>
      <c r="UCK43" s="86"/>
      <c r="UCL43" s="86"/>
      <c r="UCM43" s="86"/>
      <c r="UCN43" s="86"/>
      <c r="UCO43" s="86"/>
      <c r="UCP43" s="86"/>
      <c r="UCQ43" s="86"/>
      <c r="UCR43" s="86"/>
      <c r="UCS43" s="86"/>
      <c r="UCT43" s="86"/>
      <c r="UCU43" s="86"/>
      <c r="UCV43" s="86"/>
      <c r="UCW43" s="86"/>
      <c r="UCX43" s="86"/>
      <c r="UCY43" s="86"/>
      <c r="UCZ43" s="86"/>
      <c r="UDA43" s="86"/>
      <c r="UDB43" s="86"/>
      <c r="UDC43" s="86"/>
      <c r="UDD43" s="86"/>
      <c r="UDE43" s="86"/>
      <c r="UDF43" s="86"/>
      <c r="UDG43" s="86"/>
      <c r="UDH43" s="86"/>
      <c r="UDI43" s="86"/>
      <c r="UDJ43" s="86"/>
      <c r="UDK43" s="86"/>
      <c r="UDL43" s="86"/>
      <c r="UDM43" s="86"/>
      <c r="UDN43" s="86"/>
      <c r="UDO43" s="86"/>
      <c r="UDP43" s="86"/>
      <c r="UDQ43" s="86"/>
      <c r="UDR43" s="86"/>
      <c r="UDS43" s="86"/>
      <c r="UDT43" s="86"/>
      <c r="UDU43" s="86"/>
      <c r="UDV43" s="86"/>
      <c r="UDW43" s="86"/>
      <c r="UDX43" s="86"/>
      <c r="UDY43" s="86"/>
      <c r="UDZ43" s="86"/>
      <c r="UEA43" s="86"/>
      <c r="UEB43" s="86"/>
      <c r="UEC43" s="86"/>
      <c r="UED43" s="86"/>
      <c r="UEE43" s="86"/>
      <c r="UEF43" s="86"/>
      <c r="UEG43" s="86"/>
      <c r="UEH43" s="86"/>
      <c r="UEI43" s="86"/>
      <c r="UEJ43" s="86"/>
      <c r="UEK43" s="86"/>
      <c r="UEL43" s="86"/>
      <c r="UEM43" s="86"/>
      <c r="UET43" s="86"/>
      <c r="UEU43" s="86"/>
      <c r="UEV43" s="86"/>
      <c r="UEW43" s="86"/>
      <c r="UEX43" s="86"/>
      <c r="UEY43" s="86"/>
      <c r="UEZ43" s="86"/>
      <c r="UFA43" s="86"/>
      <c r="UFB43" s="86"/>
      <c r="UFC43" s="86"/>
      <c r="UFD43" s="86"/>
      <c r="UFE43" s="86"/>
      <c r="UFF43" s="86"/>
      <c r="UFG43" s="86"/>
      <c r="UFH43" s="86"/>
      <c r="UFI43" s="86"/>
      <c r="UFJ43" s="86"/>
      <c r="UFK43" s="86"/>
      <c r="UFL43" s="86"/>
      <c r="UFM43" s="86"/>
      <c r="UFN43" s="86"/>
      <c r="UFO43" s="86"/>
      <c r="UFP43" s="86"/>
      <c r="UFQ43" s="86"/>
      <c r="UFR43" s="86"/>
      <c r="UFS43" s="86"/>
      <c r="UFT43" s="86"/>
      <c r="UFU43" s="86"/>
      <c r="UFV43" s="86"/>
      <c r="UFW43" s="86"/>
      <c r="UFX43" s="86"/>
      <c r="UFY43" s="86"/>
      <c r="UFZ43" s="86"/>
      <c r="UGA43" s="86"/>
      <c r="UGB43" s="86"/>
      <c r="UGC43" s="86"/>
      <c r="UGD43" s="86"/>
      <c r="UGE43" s="86"/>
      <c r="UGF43" s="86"/>
      <c r="UGG43" s="86"/>
      <c r="UGH43" s="86"/>
      <c r="UGI43" s="86"/>
      <c r="UGJ43" s="86"/>
      <c r="UGK43" s="86"/>
      <c r="UGL43" s="86"/>
      <c r="UGM43" s="86"/>
      <c r="UGN43" s="86"/>
      <c r="UGO43" s="86"/>
      <c r="UGP43" s="86"/>
      <c r="UGQ43" s="86"/>
      <c r="UGR43" s="86"/>
      <c r="UGS43" s="86"/>
      <c r="UGT43" s="86"/>
      <c r="UGU43" s="86"/>
      <c r="UGV43" s="86"/>
      <c r="UGW43" s="86"/>
      <c r="UGX43" s="86"/>
      <c r="UGY43" s="86"/>
      <c r="UGZ43" s="86"/>
      <c r="UHA43" s="86"/>
      <c r="UHB43" s="86"/>
      <c r="UHC43" s="86"/>
      <c r="UHD43" s="86"/>
      <c r="UHE43" s="86"/>
      <c r="UHF43" s="86"/>
      <c r="UHG43" s="86"/>
      <c r="UHH43" s="86"/>
      <c r="UHI43" s="86"/>
      <c r="UHJ43" s="86"/>
      <c r="UHK43" s="86"/>
      <c r="UHL43" s="86"/>
      <c r="UHM43" s="86"/>
      <c r="UHN43" s="86"/>
      <c r="UHO43" s="86"/>
      <c r="UHP43" s="86"/>
      <c r="UHQ43" s="86"/>
      <c r="UHR43" s="86"/>
      <c r="UHS43" s="86"/>
      <c r="UHT43" s="86"/>
      <c r="UHU43" s="86"/>
      <c r="UHV43" s="86"/>
      <c r="UHW43" s="86"/>
      <c r="UHX43" s="86"/>
      <c r="UHY43" s="86"/>
      <c r="UHZ43" s="86"/>
      <c r="UIA43" s="86"/>
      <c r="UIB43" s="86"/>
      <c r="UIC43" s="86"/>
      <c r="UID43" s="86"/>
      <c r="UIE43" s="86"/>
      <c r="UIF43" s="86"/>
      <c r="UIG43" s="86"/>
      <c r="UIH43" s="86"/>
      <c r="UII43" s="86"/>
      <c r="UIJ43" s="86"/>
      <c r="UIK43" s="86"/>
      <c r="UIL43" s="86"/>
      <c r="UIM43" s="86"/>
      <c r="UIN43" s="86"/>
      <c r="UIO43" s="86"/>
      <c r="UIP43" s="86"/>
      <c r="UIQ43" s="86"/>
      <c r="UIR43" s="86"/>
      <c r="UIS43" s="86"/>
      <c r="UIT43" s="86"/>
      <c r="UIU43" s="86"/>
      <c r="UIV43" s="86"/>
      <c r="UIW43" s="86"/>
      <c r="UIX43" s="86"/>
      <c r="UIY43" s="86"/>
      <c r="UIZ43" s="86"/>
      <c r="UJA43" s="86"/>
      <c r="UJB43" s="86"/>
      <c r="UJC43" s="86"/>
      <c r="UJD43" s="86"/>
      <c r="UJE43" s="86"/>
      <c r="UJF43" s="86"/>
      <c r="UJG43" s="86"/>
      <c r="UJH43" s="86"/>
      <c r="UJI43" s="86"/>
      <c r="UJJ43" s="86"/>
      <c r="UJK43" s="86"/>
      <c r="UJL43" s="86"/>
      <c r="UJM43" s="86"/>
      <c r="UJN43" s="86"/>
      <c r="UJO43" s="86"/>
      <c r="UJP43" s="86"/>
      <c r="UJQ43" s="86"/>
      <c r="UJR43" s="86"/>
      <c r="UJS43" s="86"/>
      <c r="UJT43" s="86"/>
      <c r="UJU43" s="86"/>
      <c r="UJV43" s="86"/>
      <c r="UJW43" s="86"/>
      <c r="UJX43" s="86"/>
      <c r="UJY43" s="86"/>
      <c r="UJZ43" s="86"/>
      <c r="UKA43" s="86"/>
      <c r="UKB43" s="86"/>
      <c r="UKC43" s="86"/>
      <c r="UKD43" s="86"/>
      <c r="UKE43" s="86"/>
      <c r="UKF43" s="86"/>
      <c r="UKG43" s="86"/>
      <c r="UKH43" s="86"/>
      <c r="UKI43" s="86"/>
      <c r="UKJ43" s="86"/>
      <c r="UKK43" s="86"/>
      <c r="UKL43" s="86"/>
      <c r="UKM43" s="86"/>
      <c r="UKN43" s="86"/>
      <c r="UKO43" s="86"/>
      <c r="UKP43" s="86"/>
      <c r="UKQ43" s="86"/>
      <c r="UKR43" s="86"/>
      <c r="UKS43" s="86"/>
      <c r="UKT43" s="86"/>
      <c r="UKU43" s="86"/>
      <c r="UKV43" s="86"/>
      <c r="UKW43" s="86"/>
      <c r="UKX43" s="86"/>
      <c r="UKY43" s="86"/>
      <c r="UKZ43" s="86"/>
      <c r="ULA43" s="86"/>
      <c r="ULB43" s="86"/>
      <c r="ULC43" s="86"/>
      <c r="ULD43" s="86"/>
      <c r="ULE43" s="86"/>
      <c r="ULF43" s="86"/>
      <c r="ULG43" s="86"/>
      <c r="ULH43" s="86"/>
      <c r="ULI43" s="86"/>
      <c r="ULJ43" s="86"/>
      <c r="ULK43" s="86"/>
      <c r="ULL43" s="86"/>
      <c r="ULM43" s="86"/>
      <c r="ULN43" s="86"/>
      <c r="ULO43" s="86"/>
      <c r="ULP43" s="86"/>
      <c r="ULQ43" s="86"/>
      <c r="ULR43" s="86"/>
      <c r="ULS43" s="86"/>
      <c r="ULT43" s="86"/>
      <c r="ULU43" s="86"/>
      <c r="ULV43" s="86"/>
      <c r="ULW43" s="86"/>
      <c r="ULX43" s="86"/>
      <c r="ULY43" s="86"/>
      <c r="ULZ43" s="86"/>
      <c r="UMA43" s="86"/>
      <c r="UMB43" s="86"/>
      <c r="UMC43" s="86"/>
      <c r="UMD43" s="86"/>
      <c r="UME43" s="86"/>
      <c r="UMF43" s="86"/>
      <c r="UMG43" s="86"/>
      <c r="UMH43" s="86"/>
      <c r="UMI43" s="86"/>
      <c r="UMJ43" s="86"/>
      <c r="UMK43" s="86"/>
      <c r="UML43" s="86"/>
      <c r="UMM43" s="86"/>
      <c r="UMN43" s="86"/>
      <c r="UMO43" s="86"/>
      <c r="UMP43" s="86"/>
      <c r="UMQ43" s="86"/>
      <c r="UMR43" s="86"/>
      <c r="UMS43" s="86"/>
      <c r="UMT43" s="86"/>
      <c r="UMU43" s="86"/>
      <c r="UMV43" s="86"/>
      <c r="UMW43" s="86"/>
      <c r="UMX43" s="86"/>
      <c r="UMY43" s="86"/>
      <c r="UMZ43" s="86"/>
      <c r="UNA43" s="86"/>
      <c r="UNB43" s="86"/>
      <c r="UNC43" s="86"/>
      <c r="UND43" s="86"/>
      <c r="UNE43" s="86"/>
      <c r="UNF43" s="86"/>
      <c r="UNG43" s="86"/>
      <c r="UNH43" s="86"/>
      <c r="UNI43" s="86"/>
      <c r="UNJ43" s="86"/>
      <c r="UNK43" s="86"/>
      <c r="UNL43" s="86"/>
      <c r="UNM43" s="86"/>
      <c r="UNN43" s="86"/>
      <c r="UNO43" s="86"/>
      <c r="UNP43" s="86"/>
      <c r="UNQ43" s="86"/>
      <c r="UNR43" s="86"/>
      <c r="UNS43" s="86"/>
      <c r="UNT43" s="86"/>
      <c r="UNU43" s="86"/>
      <c r="UNV43" s="86"/>
      <c r="UNW43" s="86"/>
      <c r="UNX43" s="86"/>
      <c r="UNY43" s="86"/>
      <c r="UNZ43" s="86"/>
      <c r="UOA43" s="86"/>
      <c r="UOB43" s="86"/>
      <c r="UOC43" s="86"/>
      <c r="UOD43" s="86"/>
      <c r="UOE43" s="86"/>
      <c r="UOF43" s="86"/>
      <c r="UOG43" s="86"/>
      <c r="UOH43" s="86"/>
      <c r="UOI43" s="86"/>
      <c r="UOP43" s="86"/>
      <c r="UOQ43" s="86"/>
      <c r="UOR43" s="86"/>
      <c r="UOS43" s="86"/>
      <c r="UOT43" s="86"/>
      <c r="UOU43" s="86"/>
      <c r="UOV43" s="86"/>
      <c r="UOW43" s="86"/>
      <c r="UOX43" s="86"/>
      <c r="UOY43" s="86"/>
      <c r="UOZ43" s="86"/>
      <c r="UPA43" s="86"/>
      <c r="UPB43" s="86"/>
      <c r="UPC43" s="86"/>
      <c r="UPD43" s="86"/>
      <c r="UPE43" s="86"/>
      <c r="UPF43" s="86"/>
      <c r="UPG43" s="86"/>
      <c r="UPH43" s="86"/>
      <c r="UPI43" s="86"/>
      <c r="UPJ43" s="86"/>
      <c r="UPK43" s="86"/>
      <c r="UPL43" s="86"/>
      <c r="UPM43" s="86"/>
      <c r="UPN43" s="86"/>
      <c r="UPO43" s="86"/>
      <c r="UPP43" s="86"/>
      <c r="UPQ43" s="86"/>
      <c r="UPR43" s="86"/>
      <c r="UPS43" s="86"/>
      <c r="UPT43" s="86"/>
      <c r="UPU43" s="86"/>
      <c r="UPV43" s="86"/>
      <c r="UPW43" s="86"/>
      <c r="UPX43" s="86"/>
      <c r="UPY43" s="86"/>
      <c r="UPZ43" s="86"/>
      <c r="UQA43" s="86"/>
      <c r="UQB43" s="86"/>
      <c r="UQC43" s="86"/>
      <c r="UQD43" s="86"/>
      <c r="UQE43" s="86"/>
      <c r="UQF43" s="86"/>
      <c r="UQG43" s="86"/>
      <c r="UQH43" s="86"/>
      <c r="UQI43" s="86"/>
      <c r="UQJ43" s="86"/>
      <c r="UQK43" s="86"/>
      <c r="UQL43" s="86"/>
      <c r="UQM43" s="86"/>
      <c r="UQN43" s="86"/>
      <c r="UQO43" s="86"/>
      <c r="UQP43" s="86"/>
      <c r="UQQ43" s="86"/>
      <c r="UQR43" s="86"/>
      <c r="UQS43" s="86"/>
      <c r="UQT43" s="86"/>
      <c r="UQU43" s="86"/>
      <c r="UQV43" s="86"/>
      <c r="UQW43" s="86"/>
      <c r="UQX43" s="86"/>
      <c r="UQY43" s="86"/>
      <c r="UQZ43" s="86"/>
      <c r="URA43" s="86"/>
      <c r="URB43" s="86"/>
      <c r="URC43" s="86"/>
      <c r="URD43" s="86"/>
      <c r="URE43" s="86"/>
      <c r="URF43" s="86"/>
      <c r="URG43" s="86"/>
      <c r="URH43" s="86"/>
      <c r="URI43" s="86"/>
      <c r="URJ43" s="86"/>
      <c r="URK43" s="86"/>
      <c r="URL43" s="86"/>
      <c r="URM43" s="86"/>
      <c r="URN43" s="86"/>
      <c r="URO43" s="86"/>
      <c r="URP43" s="86"/>
      <c r="URQ43" s="86"/>
      <c r="URR43" s="86"/>
      <c r="URS43" s="86"/>
      <c r="URT43" s="86"/>
      <c r="URU43" s="86"/>
      <c r="URV43" s="86"/>
      <c r="URW43" s="86"/>
      <c r="URX43" s="86"/>
      <c r="URY43" s="86"/>
      <c r="URZ43" s="86"/>
      <c r="USA43" s="86"/>
      <c r="USB43" s="86"/>
      <c r="USC43" s="86"/>
      <c r="USD43" s="86"/>
      <c r="USE43" s="86"/>
      <c r="USF43" s="86"/>
      <c r="USG43" s="86"/>
      <c r="USH43" s="86"/>
      <c r="USI43" s="86"/>
      <c r="USJ43" s="86"/>
      <c r="USK43" s="86"/>
      <c r="USL43" s="86"/>
      <c r="USM43" s="86"/>
      <c r="USN43" s="86"/>
      <c r="USO43" s="86"/>
      <c r="USP43" s="86"/>
      <c r="USQ43" s="86"/>
      <c r="USR43" s="86"/>
      <c r="USS43" s="86"/>
      <c r="UST43" s="86"/>
      <c r="USU43" s="86"/>
      <c r="USV43" s="86"/>
      <c r="USW43" s="86"/>
      <c r="USX43" s="86"/>
      <c r="USY43" s="86"/>
      <c r="USZ43" s="86"/>
      <c r="UTA43" s="86"/>
      <c r="UTB43" s="86"/>
      <c r="UTC43" s="86"/>
      <c r="UTD43" s="86"/>
      <c r="UTE43" s="86"/>
      <c r="UTF43" s="86"/>
      <c r="UTG43" s="86"/>
      <c r="UTH43" s="86"/>
      <c r="UTI43" s="86"/>
      <c r="UTJ43" s="86"/>
      <c r="UTK43" s="86"/>
      <c r="UTL43" s="86"/>
      <c r="UTM43" s="86"/>
      <c r="UTN43" s="86"/>
      <c r="UTO43" s="86"/>
      <c r="UTP43" s="86"/>
      <c r="UTQ43" s="86"/>
      <c r="UTR43" s="86"/>
      <c r="UTS43" s="86"/>
      <c r="UTT43" s="86"/>
      <c r="UTU43" s="86"/>
      <c r="UTV43" s="86"/>
      <c r="UTW43" s="86"/>
      <c r="UTX43" s="86"/>
      <c r="UTY43" s="86"/>
      <c r="UTZ43" s="86"/>
      <c r="UUA43" s="86"/>
      <c r="UUB43" s="86"/>
      <c r="UUC43" s="86"/>
      <c r="UUD43" s="86"/>
      <c r="UUE43" s="86"/>
      <c r="UUF43" s="86"/>
      <c r="UUG43" s="86"/>
      <c r="UUH43" s="86"/>
      <c r="UUI43" s="86"/>
      <c r="UUJ43" s="86"/>
      <c r="UUK43" s="86"/>
      <c r="UUL43" s="86"/>
      <c r="UUM43" s="86"/>
      <c r="UUN43" s="86"/>
      <c r="UUO43" s="86"/>
      <c r="UUP43" s="86"/>
      <c r="UUQ43" s="86"/>
      <c r="UUR43" s="86"/>
      <c r="UUS43" s="86"/>
      <c r="UUT43" s="86"/>
      <c r="UUU43" s="86"/>
      <c r="UUV43" s="86"/>
      <c r="UUW43" s="86"/>
      <c r="UUX43" s="86"/>
      <c r="UUY43" s="86"/>
      <c r="UUZ43" s="86"/>
      <c r="UVA43" s="86"/>
      <c r="UVB43" s="86"/>
      <c r="UVC43" s="86"/>
      <c r="UVD43" s="86"/>
      <c r="UVE43" s="86"/>
      <c r="UVF43" s="86"/>
      <c r="UVG43" s="86"/>
      <c r="UVH43" s="86"/>
      <c r="UVI43" s="86"/>
      <c r="UVJ43" s="86"/>
      <c r="UVK43" s="86"/>
      <c r="UVL43" s="86"/>
      <c r="UVM43" s="86"/>
      <c r="UVN43" s="86"/>
      <c r="UVO43" s="86"/>
      <c r="UVP43" s="86"/>
      <c r="UVQ43" s="86"/>
      <c r="UVR43" s="86"/>
      <c r="UVS43" s="86"/>
      <c r="UVT43" s="86"/>
      <c r="UVU43" s="86"/>
      <c r="UVV43" s="86"/>
      <c r="UVW43" s="86"/>
      <c r="UVX43" s="86"/>
      <c r="UVY43" s="86"/>
      <c r="UVZ43" s="86"/>
      <c r="UWA43" s="86"/>
      <c r="UWB43" s="86"/>
      <c r="UWC43" s="86"/>
      <c r="UWD43" s="86"/>
      <c r="UWE43" s="86"/>
      <c r="UWF43" s="86"/>
      <c r="UWG43" s="86"/>
      <c r="UWH43" s="86"/>
      <c r="UWI43" s="86"/>
      <c r="UWJ43" s="86"/>
      <c r="UWK43" s="86"/>
      <c r="UWL43" s="86"/>
      <c r="UWM43" s="86"/>
      <c r="UWN43" s="86"/>
      <c r="UWO43" s="86"/>
      <c r="UWP43" s="86"/>
      <c r="UWQ43" s="86"/>
      <c r="UWR43" s="86"/>
      <c r="UWS43" s="86"/>
      <c r="UWT43" s="86"/>
      <c r="UWU43" s="86"/>
      <c r="UWV43" s="86"/>
      <c r="UWW43" s="86"/>
      <c r="UWX43" s="86"/>
      <c r="UWY43" s="86"/>
      <c r="UWZ43" s="86"/>
      <c r="UXA43" s="86"/>
      <c r="UXB43" s="86"/>
      <c r="UXC43" s="86"/>
      <c r="UXD43" s="86"/>
      <c r="UXE43" s="86"/>
      <c r="UXF43" s="86"/>
      <c r="UXG43" s="86"/>
      <c r="UXH43" s="86"/>
      <c r="UXI43" s="86"/>
      <c r="UXJ43" s="86"/>
      <c r="UXK43" s="86"/>
      <c r="UXL43" s="86"/>
      <c r="UXM43" s="86"/>
      <c r="UXN43" s="86"/>
      <c r="UXO43" s="86"/>
      <c r="UXP43" s="86"/>
      <c r="UXQ43" s="86"/>
      <c r="UXR43" s="86"/>
      <c r="UXS43" s="86"/>
      <c r="UXT43" s="86"/>
      <c r="UXU43" s="86"/>
      <c r="UXV43" s="86"/>
      <c r="UXW43" s="86"/>
      <c r="UXX43" s="86"/>
      <c r="UXY43" s="86"/>
      <c r="UXZ43" s="86"/>
      <c r="UYA43" s="86"/>
      <c r="UYB43" s="86"/>
      <c r="UYC43" s="86"/>
      <c r="UYD43" s="86"/>
      <c r="UYE43" s="86"/>
      <c r="UYL43" s="86"/>
      <c r="UYM43" s="86"/>
      <c r="UYN43" s="86"/>
      <c r="UYO43" s="86"/>
      <c r="UYP43" s="86"/>
      <c r="UYQ43" s="86"/>
      <c r="UYR43" s="86"/>
      <c r="UYS43" s="86"/>
      <c r="UYT43" s="86"/>
      <c r="UYU43" s="86"/>
      <c r="UYV43" s="86"/>
      <c r="UYW43" s="86"/>
      <c r="UYX43" s="86"/>
      <c r="UYY43" s="86"/>
      <c r="UYZ43" s="86"/>
      <c r="UZA43" s="86"/>
      <c r="UZB43" s="86"/>
      <c r="UZC43" s="86"/>
      <c r="UZD43" s="86"/>
      <c r="UZE43" s="86"/>
      <c r="UZF43" s="86"/>
      <c r="UZG43" s="86"/>
      <c r="UZH43" s="86"/>
      <c r="UZI43" s="86"/>
      <c r="UZJ43" s="86"/>
      <c r="UZK43" s="86"/>
      <c r="UZL43" s="86"/>
      <c r="UZM43" s="86"/>
      <c r="UZN43" s="86"/>
      <c r="UZO43" s="86"/>
      <c r="UZP43" s="86"/>
      <c r="UZQ43" s="86"/>
      <c r="UZR43" s="86"/>
      <c r="UZS43" s="86"/>
      <c r="UZT43" s="86"/>
      <c r="UZU43" s="86"/>
      <c r="UZV43" s="86"/>
      <c r="UZW43" s="86"/>
      <c r="UZX43" s="86"/>
      <c r="UZY43" s="86"/>
      <c r="UZZ43" s="86"/>
      <c r="VAA43" s="86"/>
      <c r="VAB43" s="86"/>
      <c r="VAC43" s="86"/>
      <c r="VAD43" s="86"/>
      <c r="VAE43" s="86"/>
      <c r="VAF43" s="86"/>
      <c r="VAG43" s="86"/>
      <c r="VAH43" s="86"/>
      <c r="VAI43" s="86"/>
      <c r="VAJ43" s="86"/>
      <c r="VAK43" s="86"/>
      <c r="VAL43" s="86"/>
      <c r="VAM43" s="86"/>
      <c r="VAN43" s="86"/>
      <c r="VAO43" s="86"/>
      <c r="VAP43" s="86"/>
      <c r="VAQ43" s="86"/>
      <c r="VAR43" s="86"/>
      <c r="VAS43" s="86"/>
      <c r="VAT43" s="86"/>
      <c r="VAU43" s="86"/>
      <c r="VAV43" s="86"/>
      <c r="VAW43" s="86"/>
      <c r="VAX43" s="86"/>
      <c r="VAY43" s="86"/>
      <c r="VAZ43" s="86"/>
      <c r="VBA43" s="86"/>
      <c r="VBB43" s="86"/>
      <c r="VBC43" s="86"/>
      <c r="VBD43" s="86"/>
      <c r="VBE43" s="86"/>
      <c r="VBF43" s="86"/>
      <c r="VBG43" s="86"/>
      <c r="VBH43" s="86"/>
      <c r="VBI43" s="86"/>
      <c r="VBJ43" s="86"/>
      <c r="VBK43" s="86"/>
      <c r="VBL43" s="86"/>
      <c r="VBM43" s="86"/>
      <c r="VBN43" s="86"/>
      <c r="VBO43" s="86"/>
      <c r="VBP43" s="86"/>
      <c r="VBQ43" s="86"/>
      <c r="VBR43" s="86"/>
      <c r="VBS43" s="86"/>
      <c r="VBT43" s="86"/>
      <c r="VBU43" s="86"/>
      <c r="VBV43" s="86"/>
      <c r="VBW43" s="86"/>
      <c r="VBX43" s="86"/>
      <c r="VBY43" s="86"/>
      <c r="VBZ43" s="86"/>
      <c r="VCA43" s="86"/>
      <c r="VCB43" s="86"/>
      <c r="VCC43" s="86"/>
      <c r="VCD43" s="86"/>
      <c r="VCE43" s="86"/>
      <c r="VCF43" s="86"/>
      <c r="VCG43" s="86"/>
      <c r="VCH43" s="86"/>
      <c r="VCI43" s="86"/>
      <c r="VCJ43" s="86"/>
      <c r="VCK43" s="86"/>
      <c r="VCL43" s="86"/>
      <c r="VCM43" s="86"/>
      <c r="VCN43" s="86"/>
      <c r="VCO43" s="86"/>
      <c r="VCP43" s="86"/>
      <c r="VCQ43" s="86"/>
      <c r="VCR43" s="86"/>
      <c r="VCS43" s="86"/>
      <c r="VCT43" s="86"/>
      <c r="VCU43" s="86"/>
      <c r="VCV43" s="86"/>
      <c r="VCW43" s="86"/>
      <c r="VCX43" s="86"/>
      <c r="VCY43" s="86"/>
      <c r="VCZ43" s="86"/>
      <c r="VDA43" s="86"/>
      <c r="VDB43" s="86"/>
      <c r="VDC43" s="86"/>
      <c r="VDD43" s="86"/>
      <c r="VDE43" s="86"/>
      <c r="VDF43" s="86"/>
      <c r="VDG43" s="86"/>
      <c r="VDH43" s="86"/>
      <c r="VDI43" s="86"/>
      <c r="VDJ43" s="86"/>
      <c r="VDK43" s="86"/>
      <c r="VDL43" s="86"/>
      <c r="VDM43" s="86"/>
      <c r="VDN43" s="86"/>
      <c r="VDO43" s="86"/>
      <c r="VDP43" s="86"/>
      <c r="VDQ43" s="86"/>
      <c r="VDR43" s="86"/>
      <c r="VDS43" s="86"/>
      <c r="VDT43" s="86"/>
      <c r="VDU43" s="86"/>
      <c r="VDV43" s="86"/>
      <c r="VDW43" s="86"/>
      <c r="VDX43" s="86"/>
      <c r="VDY43" s="86"/>
      <c r="VDZ43" s="86"/>
      <c r="VEA43" s="86"/>
      <c r="VEB43" s="86"/>
      <c r="VEC43" s="86"/>
      <c r="VED43" s="86"/>
      <c r="VEE43" s="86"/>
      <c r="VEF43" s="86"/>
      <c r="VEG43" s="86"/>
      <c r="VEH43" s="86"/>
      <c r="VEI43" s="86"/>
      <c r="VEJ43" s="86"/>
      <c r="VEK43" s="86"/>
      <c r="VEL43" s="86"/>
      <c r="VEM43" s="86"/>
      <c r="VEN43" s="86"/>
      <c r="VEO43" s="86"/>
      <c r="VEP43" s="86"/>
      <c r="VEQ43" s="86"/>
      <c r="VER43" s="86"/>
      <c r="VES43" s="86"/>
      <c r="VET43" s="86"/>
      <c r="VEU43" s="86"/>
      <c r="VEV43" s="86"/>
      <c r="VEW43" s="86"/>
      <c r="VEX43" s="86"/>
      <c r="VEY43" s="86"/>
      <c r="VEZ43" s="86"/>
      <c r="VFA43" s="86"/>
      <c r="VFB43" s="86"/>
      <c r="VFC43" s="86"/>
      <c r="VFD43" s="86"/>
      <c r="VFE43" s="86"/>
      <c r="VFF43" s="86"/>
      <c r="VFG43" s="86"/>
      <c r="VFH43" s="86"/>
      <c r="VFI43" s="86"/>
      <c r="VFJ43" s="86"/>
      <c r="VFK43" s="86"/>
      <c r="VFL43" s="86"/>
      <c r="VFM43" s="86"/>
      <c r="VFN43" s="86"/>
      <c r="VFO43" s="86"/>
      <c r="VFP43" s="86"/>
      <c r="VFQ43" s="86"/>
      <c r="VFR43" s="86"/>
      <c r="VFS43" s="86"/>
      <c r="VFT43" s="86"/>
      <c r="VFU43" s="86"/>
      <c r="VFV43" s="86"/>
      <c r="VFW43" s="86"/>
      <c r="VFX43" s="86"/>
      <c r="VFY43" s="86"/>
      <c r="VFZ43" s="86"/>
      <c r="VGA43" s="86"/>
      <c r="VGB43" s="86"/>
      <c r="VGC43" s="86"/>
      <c r="VGD43" s="86"/>
      <c r="VGE43" s="86"/>
      <c r="VGF43" s="86"/>
      <c r="VGG43" s="86"/>
      <c r="VGH43" s="86"/>
      <c r="VGI43" s="86"/>
      <c r="VGJ43" s="86"/>
      <c r="VGK43" s="86"/>
      <c r="VGL43" s="86"/>
      <c r="VGM43" s="86"/>
      <c r="VGN43" s="86"/>
      <c r="VGO43" s="86"/>
      <c r="VGP43" s="86"/>
      <c r="VGQ43" s="86"/>
      <c r="VGR43" s="86"/>
      <c r="VGS43" s="86"/>
      <c r="VGT43" s="86"/>
      <c r="VGU43" s="86"/>
      <c r="VGV43" s="86"/>
      <c r="VGW43" s="86"/>
      <c r="VGX43" s="86"/>
      <c r="VGY43" s="86"/>
      <c r="VGZ43" s="86"/>
      <c r="VHA43" s="86"/>
      <c r="VHB43" s="86"/>
      <c r="VHC43" s="86"/>
      <c r="VHD43" s="86"/>
      <c r="VHE43" s="86"/>
      <c r="VHF43" s="86"/>
      <c r="VHG43" s="86"/>
      <c r="VHH43" s="86"/>
      <c r="VHI43" s="86"/>
      <c r="VHJ43" s="86"/>
      <c r="VHK43" s="86"/>
      <c r="VHL43" s="86"/>
      <c r="VHM43" s="86"/>
      <c r="VHN43" s="86"/>
      <c r="VHO43" s="86"/>
      <c r="VHP43" s="86"/>
      <c r="VHQ43" s="86"/>
      <c r="VHR43" s="86"/>
      <c r="VHS43" s="86"/>
      <c r="VHT43" s="86"/>
      <c r="VHU43" s="86"/>
      <c r="VHV43" s="86"/>
      <c r="VHW43" s="86"/>
      <c r="VHX43" s="86"/>
      <c r="VHY43" s="86"/>
      <c r="VHZ43" s="86"/>
      <c r="VIA43" s="86"/>
      <c r="VIH43" s="86"/>
      <c r="VII43" s="86"/>
      <c r="VIJ43" s="86"/>
      <c r="VIK43" s="86"/>
      <c r="VIL43" s="86"/>
      <c r="VIM43" s="86"/>
      <c r="VIN43" s="86"/>
      <c r="VIO43" s="86"/>
      <c r="VIP43" s="86"/>
      <c r="VIQ43" s="86"/>
      <c r="VIR43" s="86"/>
      <c r="VIS43" s="86"/>
      <c r="VIT43" s="86"/>
      <c r="VIU43" s="86"/>
      <c r="VIV43" s="86"/>
      <c r="VIW43" s="86"/>
      <c r="VIX43" s="86"/>
      <c r="VIY43" s="86"/>
      <c r="VIZ43" s="86"/>
      <c r="VJA43" s="86"/>
      <c r="VJB43" s="86"/>
      <c r="VJC43" s="86"/>
      <c r="VJD43" s="86"/>
      <c r="VJE43" s="86"/>
      <c r="VJF43" s="86"/>
      <c r="VJG43" s="86"/>
      <c r="VJH43" s="86"/>
      <c r="VJI43" s="86"/>
      <c r="VJJ43" s="86"/>
      <c r="VJK43" s="86"/>
      <c r="VJL43" s="86"/>
      <c r="VJM43" s="86"/>
      <c r="VJN43" s="86"/>
      <c r="VJO43" s="86"/>
      <c r="VJP43" s="86"/>
      <c r="VJQ43" s="86"/>
      <c r="VJR43" s="86"/>
      <c r="VJS43" s="86"/>
      <c r="VJT43" s="86"/>
      <c r="VJU43" s="86"/>
      <c r="VJV43" s="86"/>
      <c r="VJW43" s="86"/>
      <c r="VJX43" s="86"/>
      <c r="VJY43" s="86"/>
      <c r="VJZ43" s="86"/>
      <c r="VKA43" s="86"/>
      <c r="VKB43" s="86"/>
      <c r="VKC43" s="86"/>
      <c r="VKD43" s="86"/>
      <c r="VKE43" s="86"/>
      <c r="VKF43" s="86"/>
      <c r="VKG43" s="86"/>
      <c r="VKH43" s="86"/>
      <c r="VKI43" s="86"/>
      <c r="VKJ43" s="86"/>
      <c r="VKK43" s="86"/>
      <c r="VKL43" s="86"/>
      <c r="VKM43" s="86"/>
      <c r="VKN43" s="86"/>
      <c r="VKO43" s="86"/>
      <c r="VKP43" s="86"/>
      <c r="VKQ43" s="86"/>
      <c r="VKR43" s="86"/>
      <c r="VKS43" s="86"/>
      <c r="VKT43" s="86"/>
      <c r="VKU43" s="86"/>
      <c r="VKV43" s="86"/>
      <c r="VKW43" s="86"/>
      <c r="VKX43" s="86"/>
      <c r="VKY43" s="86"/>
      <c r="VKZ43" s="86"/>
      <c r="VLA43" s="86"/>
      <c r="VLB43" s="86"/>
      <c r="VLC43" s="86"/>
      <c r="VLD43" s="86"/>
      <c r="VLE43" s="86"/>
      <c r="VLF43" s="86"/>
      <c r="VLG43" s="86"/>
      <c r="VLH43" s="86"/>
      <c r="VLI43" s="86"/>
      <c r="VLJ43" s="86"/>
      <c r="VLK43" s="86"/>
      <c r="VLL43" s="86"/>
      <c r="VLM43" s="86"/>
      <c r="VLN43" s="86"/>
      <c r="VLO43" s="86"/>
      <c r="VLP43" s="86"/>
      <c r="VLQ43" s="86"/>
      <c r="VLR43" s="86"/>
      <c r="VLS43" s="86"/>
      <c r="VLT43" s="86"/>
      <c r="VLU43" s="86"/>
      <c r="VLV43" s="86"/>
      <c r="VLW43" s="86"/>
      <c r="VLX43" s="86"/>
      <c r="VLY43" s="86"/>
      <c r="VLZ43" s="86"/>
      <c r="VMA43" s="86"/>
      <c r="VMB43" s="86"/>
      <c r="VMC43" s="86"/>
      <c r="VMD43" s="86"/>
      <c r="VME43" s="86"/>
      <c r="VMF43" s="86"/>
      <c r="VMG43" s="86"/>
      <c r="VMH43" s="86"/>
      <c r="VMI43" s="86"/>
      <c r="VMJ43" s="86"/>
      <c r="VMK43" s="86"/>
      <c r="VML43" s="86"/>
      <c r="VMM43" s="86"/>
      <c r="VMN43" s="86"/>
      <c r="VMO43" s="86"/>
      <c r="VMP43" s="86"/>
      <c r="VMQ43" s="86"/>
      <c r="VMR43" s="86"/>
      <c r="VMS43" s="86"/>
      <c r="VMT43" s="86"/>
      <c r="VMU43" s="86"/>
      <c r="VMV43" s="86"/>
      <c r="VMW43" s="86"/>
      <c r="VMX43" s="86"/>
      <c r="VMY43" s="86"/>
      <c r="VMZ43" s="86"/>
      <c r="VNA43" s="86"/>
      <c r="VNB43" s="86"/>
      <c r="VNC43" s="86"/>
      <c r="VND43" s="86"/>
      <c r="VNE43" s="86"/>
      <c r="VNF43" s="86"/>
      <c r="VNG43" s="86"/>
      <c r="VNH43" s="86"/>
      <c r="VNI43" s="86"/>
      <c r="VNJ43" s="86"/>
      <c r="VNK43" s="86"/>
      <c r="VNL43" s="86"/>
      <c r="VNM43" s="86"/>
      <c r="VNN43" s="86"/>
      <c r="VNO43" s="86"/>
      <c r="VNP43" s="86"/>
      <c r="VNQ43" s="86"/>
      <c r="VNR43" s="86"/>
      <c r="VNS43" s="86"/>
      <c r="VNT43" s="86"/>
      <c r="VNU43" s="86"/>
      <c r="VNV43" s="86"/>
      <c r="VNW43" s="86"/>
      <c r="VNX43" s="86"/>
      <c r="VNY43" s="86"/>
      <c r="VNZ43" s="86"/>
      <c r="VOA43" s="86"/>
      <c r="VOB43" s="86"/>
      <c r="VOC43" s="86"/>
      <c r="VOD43" s="86"/>
      <c r="VOE43" s="86"/>
      <c r="VOF43" s="86"/>
      <c r="VOG43" s="86"/>
      <c r="VOH43" s="86"/>
      <c r="VOI43" s="86"/>
      <c r="VOJ43" s="86"/>
      <c r="VOK43" s="86"/>
      <c r="VOL43" s="86"/>
      <c r="VOM43" s="86"/>
      <c r="VON43" s="86"/>
      <c r="VOO43" s="86"/>
      <c r="VOP43" s="86"/>
      <c r="VOQ43" s="86"/>
      <c r="VOR43" s="86"/>
      <c r="VOS43" s="86"/>
      <c r="VOT43" s="86"/>
      <c r="VOU43" s="86"/>
      <c r="VOV43" s="86"/>
      <c r="VOW43" s="86"/>
      <c r="VOX43" s="86"/>
      <c r="VOY43" s="86"/>
      <c r="VOZ43" s="86"/>
      <c r="VPA43" s="86"/>
      <c r="VPB43" s="86"/>
      <c r="VPC43" s="86"/>
      <c r="VPD43" s="86"/>
      <c r="VPE43" s="86"/>
      <c r="VPF43" s="86"/>
      <c r="VPG43" s="86"/>
      <c r="VPH43" s="86"/>
      <c r="VPI43" s="86"/>
      <c r="VPJ43" s="86"/>
      <c r="VPK43" s="86"/>
      <c r="VPL43" s="86"/>
      <c r="VPM43" s="86"/>
      <c r="VPN43" s="86"/>
      <c r="VPO43" s="86"/>
      <c r="VPP43" s="86"/>
      <c r="VPQ43" s="86"/>
      <c r="VPR43" s="86"/>
      <c r="VPS43" s="86"/>
      <c r="VPT43" s="86"/>
      <c r="VPU43" s="86"/>
      <c r="VPV43" s="86"/>
      <c r="VPW43" s="86"/>
      <c r="VPX43" s="86"/>
      <c r="VPY43" s="86"/>
      <c r="VPZ43" s="86"/>
      <c r="VQA43" s="86"/>
      <c r="VQB43" s="86"/>
      <c r="VQC43" s="86"/>
      <c r="VQD43" s="86"/>
      <c r="VQE43" s="86"/>
      <c r="VQF43" s="86"/>
      <c r="VQG43" s="86"/>
      <c r="VQH43" s="86"/>
      <c r="VQI43" s="86"/>
      <c r="VQJ43" s="86"/>
      <c r="VQK43" s="86"/>
      <c r="VQL43" s="86"/>
      <c r="VQM43" s="86"/>
      <c r="VQN43" s="86"/>
      <c r="VQO43" s="86"/>
      <c r="VQP43" s="86"/>
      <c r="VQQ43" s="86"/>
      <c r="VQR43" s="86"/>
      <c r="VQS43" s="86"/>
      <c r="VQT43" s="86"/>
      <c r="VQU43" s="86"/>
      <c r="VQV43" s="86"/>
      <c r="VQW43" s="86"/>
      <c r="VQX43" s="86"/>
      <c r="VQY43" s="86"/>
      <c r="VQZ43" s="86"/>
      <c r="VRA43" s="86"/>
      <c r="VRB43" s="86"/>
      <c r="VRC43" s="86"/>
      <c r="VRD43" s="86"/>
      <c r="VRE43" s="86"/>
      <c r="VRF43" s="86"/>
      <c r="VRG43" s="86"/>
      <c r="VRH43" s="86"/>
      <c r="VRI43" s="86"/>
      <c r="VRJ43" s="86"/>
      <c r="VRK43" s="86"/>
      <c r="VRL43" s="86"/>
      <c r="VRM43" s="86"/>
      <c r="VRN43" s="86"/>
      <c r="VRO43" s="86"/>
      <c r="VRP43" s="86"/>
      <c r="VRQ43" s="86"/>
      <c r="VRR43" s="86"/>
      <c r="VRS43" s="86"/>
      <c r="VRT43" s="86"/>
      <c r="VRU43" s="86"/>
      <c r="VRV43" s="86"/>
      <c r="VRW43" s="86"/>
      <c r="VSD43" s="86"/>
      <c r="VSE43" s="86"/>
      <c r="VSF43" s="86"/>
      <c r="VSG43" s="86"/>
      <c r="VSH43" s="86"/>
      <c r="VSI43" s="86"/>
      <c r="VSJ43" s="86"/>
      <c r="VSK43" s="86"/>
      <c r="VSL43" s="86"/>
      <c r="VSM43" s="86"/>
      <c r="VSN43" s="86"/>
      <c r="VSO43" s="86"/>
      <c r="VSP43" s="86"/>
      <c r="VSQ43" s="86"/>
      <c r="VSR43" s="86"/>
      <c r="VSS43" s="86"/>
      <c r="VST43" s="86"/>
      <c r="VSU43" s="86"/>
      <c r="VSV43" s="86"/>
      <c r="VSW43" s="86"/>
      <c r="VSX43" s="86"/>
      <c r="VSY43" s="86"/>
      <c r="VSZ43" s="86"/>
      <c r="VTA43" s="86"/>
      <c r="VTB43" s="86"/>
      <c r="VTC43" s="86"/>
      <c r="VTD43" s="86"/>
      <c r="VTE43" s="86"/>
      <c r="VTF43" s="86"/>
      <c r="VTG43" s="86"/>
      <c r="VTH43" s="86"/>
      <c r="VTI43" s="86"/>
      <c r="VTJ43" s="86"/>
      <c r="VTK43" s="86"/>
      <c r="VTL43" s="86"/>
      <c r="VTM43" s="86"/>
      <c r="VTN43" s="86"/>
      <c r="VTO43" s="86"/>
      <c r="VTP43" s="86"/>
      <c r="VTQ43" s="86"/>
      <c r="VTR43" s="86"/>
      <c r="VTS43" s="86"/>
      <c r="VTT43" s="86"/>
      <c r="VTU43" s="86"/>
      <c r="VTV43" s="86"/>
      <c r="VTW43" s="86"/>
      <c r="VTX43" s="86"/>
      <c r="VTY43" s="86"/>
      <c r="VTZ43" s="86"/>
      <c r="VUA43" s="86"/>
      <c r="VUB43" s="86"/>
      <c r="VUC43" s="86"/>
      <c r="VUD43" s="86"/>
      <c r="VUE43" s="86"/>
      <c r="VUF43" s="86"/>
      <c r="VUG43" s="86"/>
      <c r="VUH43" s="86"/>
      <c r="VUI43" s="86"/>
      <c r="VUJ43" s="86"/>
      <c r="VUK43" s="86"/>
      <c r="VUL43" s="86"/>
      <c r="VUM43" s="86"/>
      <c r="VUN43" s="86"/>
      <c r="VUO43" s="86"/>
      <c r="VUP43" s="86"/>
      <c r="VUQ43" s="86"/>
      <c r="VUR43" s="86"/>
      <c r="VUS43" s="86"/>
      <c r="VUT43" s="86"/>
      <c r="VUU43" s="86"/>
      <c r="VUV43" s="86"/>
      <c r="VUW43" s="86"/>
      <c r="VUX43" s="86"/>
      <c r="VUY43" s="86"/>
      <c r="VUZ43" s="86"/>
      <c r="VVA43" s="86"/>
      <c r="VVB43" s="86"/>
      <c r="VVC43" s="86"/>
      <c r="VVD43" s="86"/>
      <c r="VVE43" s="86"/>
      <c r="VVF43" s="86"/>
      <c r="VVG43" s="86"/>
      <c r="VVH43" s="86"/>
      <c r="VVI43" s="86"/>
      <c r="VVJ43" s="86"/>
      <c r="VVK43" s="86"/>
      <c r="VVL43" s="86"/>
      <c r="VVM43" s="86"/>
      <c r="VVN43" s="86"/>
      <c r="VVO43" s="86"/>
      <c r="VVP43" s="86"/>
      <c r="VVQ43" s="86"/>
      <c r="VVR43" s="86"/>
      <c r="VVS43" s="86"/>
      <c r="VVT43" s="86"/>
      <c r="VVU43" s="86"/>
      <c r="VVV43" s="86"/>
      <c r="VVW43" s="86"/>
      <c r="VVX43" s="86"/>
      <c r="VVY43" s="86"/>
      <c r="VVZ43" s="86"/>
      <c r="VWA43" s="86"/>
      <c r="VWB43" s="86"/>
      <c r="VWC43" s="86"/>
      <c r="VWD43" s="86"/>
      <c r="VWE43" s="86"/>
      <c r="VWF43" s="86"/>
      <c r="VWG43" s="86"/>
      <c r="VWH43" s="86"/>
      <c r="VWI43" s="86"/>
      <c r="VWJ43" s="86"/>
      <c r="VWK43" s="86"/>
      <c r="VWL43" s="86"/>
      <c r="VWM43" s="86"/>
      <c r="VWN43" s="86"/>
      <c r="VWO43" s="86"/>
      <c r="VWP43" s="86"/>
      <c r="VWQ43" s="86"/>
      <c r="VWR43" s="86"/>
      <c r="VWS43" s="86"/>
      <c r="VWT43" s="86"/>
      <c r="VWU43" s="86"/>
      <c r="VWV43" s="86"/>
      <c r="VWW43" s="86"/>
      <c r="VWX43" s="86"/>
      <c r="VWY43" s="86"/>
      <c r="VWZ43" s="86"/>
      <c r="VXA43" s="86"/>
      <c r="VXB43" s="86"/>
      <c r="VXC43" s="86"/>
      <c r="VXD43" s="86"/>
      <c r="VXE43" s="86"/>
      <c r="VXF43" s="86"/>
      <c r="VXG43" s="86"/>
      <c r="VXH43" s="86"/>
      <c r="VXI43" s="86"/>
      <c r="VXJ43" s="86"/>
      <c r="VXK43" s="86"/>
      <c r="VXL43" s="86"/>
      <c r="VXM43" s="86"/>
      <c r="VXN43" s="86"/>
      <c r="VXO43" s="86"/>
      <c r="VXP43" s="86"/>
      <c r="VXQ43" s="86"/>
      <c r="VXR43" s="86"/>
      <c r="VXS43" s="86"/>
      <c r="VXT43" s="86"/>
      <c r="VXU43" s="86"/>
      <c r="VXV43" s="86"/>
      <c r="VXW43" s="86"/>
      <c r="VXX43" s="86"/>
      <c r="VXY43" s="86"/>
      <c r="VXZ43" s="86"/>
      <c r="VYA43" s="86"/>
      <c r="VYB43" s="86"/>
      <c r="VYC43" s="86"/>
      <c r="VYD43" s="86"/>
      <c r="VYE43" s="86"/>
      <c r="VYF43" s="86"/>
      <c r="VYG43" s="86"/>
      <c r="VYH43" s="86"/>
      <c r="VYI43" s="86"/>
      <c r="VYJ43" s="86"/>
      <c r="VYK43" s="86"/>
      <c r="VYL43" s="86"/>
      <c r="VYM43" s="86"/>
      <c r="VYN43" s="86"/>
      <c r="VYO43" s="86"/>
      <c r="VYP43" s="86"/>
      <c r="VYQ43" s="86"/>
      <c r="VYR43" s="86"/>
      <c r="VYS43" s="86"/>
      <c r="VYT43" s="86"/>
      <c r="VYU43" s="86"/>
      <c r="VYV43" s="86"/>
      <c r="VYW43" s="86"/>
      <c r="VYX43" s="86"/>
      <c r="VYY43" s="86"/>
      <c r="VYZ43" s="86"/>
      <c r="VZA43" s="86"/>
      <c r="VZB43" s="86"/>
      <c r="VZC43" s="86"/>
      <c r="VZD43" s="86"/>
      <c r="VZE43" s="86"/>
      <c r="VZF43" s="86"/>
      <c r="VZG43" s="86"/>
      <c r="VZH43" s="86"/>
      <c r="VZI43" s="86"/>
      <c r="VZJ43" s="86"/>
      <c r="VZK43" s="86"/>
      <c r="VZL43" s="86"/>
      <c r="VZM43" s="86"/>
      <c r="VZN43" s="86"/>
      <c r="VZO43" s="86"/>
      <c r="VZP43" s="86"/>
      <c r="VZQ43" s="86"/>
      <c r="VZR43" s="86"/>
      <c r="VZS43" s="86"/>
      <c r="VZT43" s="86"/>
      <c r="VZU43" s="86"/>
      <c r="VZV43" s="86"/>
      <c r="VZW43" s="86"/>
      <c r="VZX43" s="86"/>
      <c r="VZY43" s="86"/>
      <c r="VZZ43" s="86"/>
      <c r="WAA43" s="86"/>
      <c r="WAB43" s="86"/>
      <c r="WAC43" s="86"/>
      <c r="WAD43" s="86"/>
      <c r="WAE43" s="86"/>
      <c r="WAF43" s="86"/>
      <c r="WAG43" s="86"/>
      <c r="WAH43" s="86"/>
      <c r="WAI43" s="86"/>
      <c r="WAJ43" s="86"/>
      <c r="WAK43" s="86"/>
      <c r="WAL43" s="86"/>
      <c r="WAM43" s="86"/>
      <c r="WAN43" s="86"/>
      <c r="WAO43" s="86"/>
      <c r="WAP43" s="86"/>
      <c r="WAQ43" s="86"/>
      <c r="WAR43" s="86"/>
      <c r="WAS43" s="86"/>
      <c r="WAT43" s="86"/>
      <c r="WAU43" s="86"/>
      <c r="WAV43" s="86"/>
      <c r="WAW43" s="86"/>
      <c r="WAX43" s="86"/>
      <c r="WAY43" s="86"/>
      <c r="WAZ43" s="86"/>
      <c r="WBA43" s="86"/>
      <c r="WBB43" s="86"/>
      <c r="WBC43" s="86"/>
      <c r="WBD43" s="86"/>
      <c r="WBE43" s="86"/>
      <c r="WBF43" s="86"/>
      <c r="WBG43" s="86"/>
      <c r="WBH43" s="86"/>
      <c r="WBI43" s="86"/>
      <c r="WBJ43" s="86"/>
      <c r="WBK43" s="86"/>
      <c r="WBL43" s="86"/>
      <c r="WBM43" s="86"/>
      <c r="WBN43" s="86"/>
      <c r="WBO43" s="86"/>
      <c r="WBP43" s="86"/>
      <c r="WBQ43" s="86"/>
      <c r="WBR43" s="86"/>
      <c r="WBS43" s="86"/>
      <c r="WBZ43" s="86"/>
      <c r="WCA43" s="86"/>
      <c r="WCB43" s="86"/>
      <c r="WCC43" s="86"/>
      <c r="WCD43" s="86"/>
      <c r="WCE43" s="86"/>
      <c r="WCF43" s="86"/>
      <c r="WCG43" s="86"/>
      <c r="WCH43" s="86"/>
      <c r="WCI43" s="86"/>
      <c r="WCJ43" s="86"/>
      <c r="WCK43" s="86"/>
      <c r="WCL43" s="86"/>
      <c r="WCM43" s="86"/>
      <c r="WCN43" s="86"/>
      <c r="WCO43" s="86"/>
      <c r="WCP43" s="86"/>
      <c r="WCQ43" s="86"/>
      <c r="WCR43" s="86"/>
      <c r="WCS43" s="86"/>
      <c r="WCT43" s="86"/>
      <c r="WCU43" s="86"/>
      <c r="WCV43" s="86"/>
      <c r="WCW43" s="86"/>
      <c r="WCX43" s="86"/>
      <c r="WCY43" s="86"/>
      <c r="WCZ43" s="86"/>
      <c r="WDA43" s="86"/>
      <c r="WDB43" s="86"/>
      <c r="WDC43" s="86"/>
      <c r="WDD43" s="86"/>
      <c r="WDE43" s="86"/>
      <c r="WDF43" s="86"/>
      <c r="WDG43" s="86"/>
      <c r="WDH43" s="86"/>
      <c r="WDI43" s="86"/>
      <c r="WDJ43" s="86"/>
      <c r="WDK43" s="86"/>
      <c r="WDL43" s="86"/>
      <c r="WDM43" s="86"/>
      <c r="WDN43" s="86"/>
      <c r="WDO43" s="86"/>
      <c r="WDP43" s="86"/>
      <c r="WDQ43" s="86"/>
      <c r="WDR43" s="86"/>
      <c r="WDS43" s="86"/>
      <c r="WDT43" s="86"/>
      <c r="WDU43" s="86"/>
      <c r="WDV43" s="86"/>
      <c r="WDW43" s="86"/>
      <c r="WDX43" s="86"/>
      <c r="WDY43" s="86"/>
      <c r="WDZ43" s="86"/>
      <c r="WEA43" s="86"/>
      <c r="WEB43" s="86"/>
      <c r="WEC43" s="86"/>
      <c r="WED43" s="86"/>
      <c r="WEE43" s="86"/>
      <c r="WEF43" s="86"/>
      <c r="WEG43" s="86"/>
      <c r="WEH43" s="86"/>
      <c r="WEI43" s="86"/>
      <c r="WEJ43" s="86"/>
      <c r="WEK43" s="86"/>
      <c r="WEL43" s="86"/>
      <c r="WEM43" s="86"/>
      <c r="WEN43" s="86"/>
      <c r="WEO43" s="86"/>
      <c r="WEP43" s="86"/>
      <c r="WEQ43" s="86"/>
      <c r="WER43" s="86"/>
      <c r="WES43" s="86"/>
      <c r="WET43" s="86"/>
      <c r="WEU43" s="86"/>
      <c r="WEV43" s="86"/>
      <c r="WEW43" s="86"/>
      <c r="WEX43" s="86"/>
      <c r="WEY43" s="86"/>
      <c r="WEZ43" s="86"/>
      <c r="WFA43" s="86"/>
      <c r="WFB43" s="86"/>
      <c r="WFC43" s="86"/>
      <c r="WFD43" s="86"/>
      <c r="WFE43" s="86"/>
      <c r="WFF43" s="86"/>
      <c r="WFG43" s="86"/>
      <c r="WFH43" s="86"/>
      <c r="WFI43" s="86"/>
      <c r="WFJ43" s="86"/>
      <c r="WFK43" s="86"/>
      <c r="WFL43" s="86"/>
      <c r="WFM43" s="86"/>
      <c r="WFN43" s="86"/>
      <c r="WFO43" s="86"/>
      <c r="WFP43" s="86"/>
      <c r="WFQ43" s="86"/>
      <c r="WFR43" s="86"/>
      <c r="WFS43" s="86"/>
      <c r="WFT43" s="86"/>
      <c r="WFU43" s="86"/>
      <c r="WFV43" s="86"/>
      <c r="WFW43" s="86"/>
      <c r="WFX43" s="86"/>
      <c r="WFY43" s="86"/>
      <c r="WFZ43" s="86"/>
      <c r="WGA43" s="86"/>
      <c r="WGB43" s="86"/>
      <c r="WGC43" s="86"/>
      <c r="WGD43" s="86"/>
      <c r="WGE43" s="86"/>
      <c r="WGF43" s="86"/>
      <c r="WGG43" s="86"/>
      <c r="WGH43" s="86"/>
      <c r="WGI43" s="86"/>
      <c r="WGJ43" s="86"/>
      <c r="WGK43" s="86"/>
      <c r="WGL43" s="86"/>
      <c r="WGM43" s="86"/>
      <c r="WGN43" s="86"/>
      <c r="WGO43" s="86"/>
      <c r="WGP43" s="86"/>
      <c r="WGQ43" s="86"/>
      <c r="WGR43" s="86"/>
      <c r="WGS43" s="86"/>
      <c r="WGT43" s="86"/>
      <c r="WGU43" s="86"/>
      <c r="WGV43" s="86"/>
      <c r="WGW43" s="86"/>
      <c r="WGX43" s="86"/>
      <c r="WGY43" s="86"/>
      <c r="WGZ43" s="86"/>
      <c r="WHA43" s="86"/>
      <c r="WHB43" s="86"/>
      <c r="WHC43" s="86"/>
      <c r="WHD43" s="86"/>
      <c r="WHE43" s="86"/>
      <c r="WHF43" s="86"/>
      <c r="WHG43" s="86"/>
      <c r="WHH43" s="86"/>
      <c r="WHI43" s="86"/>
      <c r="WHJ43" s="86"/>
      <c r="WHK43" s="86"/>
      <c r="WHL43" s="86"/>
      <c r="WHM43" s="86"/>
      <c r="WHN43" s="86"/>
      <c r="WHO43" s="86"/>
      <c r="WHP43" s="86"/>
      <c r="WHQ43" s="86"/>
      <c r="WHR43" s="86"/>
      <c r="WHS43" s="86"/>
      <c r="WHT43" s="86"/>
      <c r="WHU43" s="86"/>
      <c r="WHV43" s="86"/>
      <c r="WHW43" s="86"/>
      <c r="WHX43" s="86"/>
      <c r="WHY43" s="86"/>
      <c r="WHZ43" s="86"/>
      <c r="WIA43" s="86"/>
      <c r="WIB43" s="86"/>
      <c r="WIC43" s="86"/>
      <c r="WID43" s="86"/>
      <c r="WIE43" s="86"/>
      <c r="WIF43" s="86"/>
      <c r="WIG43" s="86"/>
      <c r="WIH43" s="86"/>
      <c r="WII43" s="86"/>
      <c r="WIJ43" s="86"/>
      <c r="WIK43" s="86"/>
      <c r="WIL43" s="86"/>
      <c r="WIM43" s="86"/>
      <c r="WIN43" s="86"/>
      <c r="WIO43" s="86"/>
      <c r="WIP43" s="86"/>
      <c r="WIQ43" s="86"/>
      <c r="WIR43" s="86"/>
      <c r="WIS43" s="86"/>
      <c r="WIT43" s="86"/>
      <c r="WIU43" s="86"/>
      <c r="WIV43" s="86"/>
      <c r="WIW43" s="86"/>
      <c r="WIX43" s="86"/>
      <c r="WIY43" s="86"/>
      <c r="WIZ43" s="86"/>
      <c r="WJA43" s="86"/>
      <c r="WJB43" s="86"/>
      <c r="WJC43" s="86"/>
      <c r="WJD43" s="86"/>
      <c r="WJE43" s="86"/>
      <c r="WJF43" s="86"/>
      <c r="WJG43" s="86"/>
      <c r="WJH43" s="86"/>
      <c r="WJI43" s="86"/>
      <c r="WJJ43" s="86"/>
      <c r="WJK43" s="86"/>
      <c r="WJL43" s="86"/>
      <c r="WJM43" s="86"/>
      <c r="WJN43" s="86"/>
      <c r="WJO43" s="86"/>
      <c r="WJP43" s="86"/>
      <c r="WJQ43" s="86"/>
      <c r="WJR43" s="86"/>
      <c r="WJS43" s="86"/>
      <c r="WJT43" s="86"/>
      <c r="WJU43" s="86"/>
      <c r="WJV43" s="86"/>
      <c r="WJW43" s="86"/>
      <c r="WJX43" s="86"/>
      <c r="WJY43" s="86"/>
      <c r="WJZ43" s="86"/>
      <c r="WKA43" s="86"/>
      <c r="WKB43" s="86"/>
      <c r="WKC43" s="86"/>
      <c r="WKD43" s="86"/>
      <c r="WKE43" s="86"/>
      <c r="WKF43" s="86"/>
      <c r="WKG43" s="86"/>
      <c r="WKH43" s="86"/>
      <c r="WKI43" s="86"/>
      <c r="WKJ43" s="86"/>
      <c r="WKK43" s="86"/>
      <c r="WKL43" s="86"/>
      <c r="WKM43" s="86"/>
      <c r="WKN43" s="86"/>
      <c r="WKO43" s="86"/>
      <c r="WKP43" s="86"/>
      <c r="WKQ43" s="86"/>
      <c r="WKR43" s="86"/>
      <c r="WKS43" s="86"/>
      <c r="WKT43" s="86"/>
      <c r="WKU43" s="86"/>
      <c r="WKV43" s="86"/>
      <c r="WKW43" s="86"/>
      <c r="WKX43" s="86"/>
      <c r="WKY43" s="86"/>
      <c r="WKZ43" s="86"/>
      <c r="WLA43" s="86"/>
      <c r="WLB43" s="86"/>
      <c r="WLC43" s="86"/>
      <c r="WLD43" s="86"/>
      <c r="WLE43" s="86"/>
      <c r="WLF43" s="86"/>
      <c r="WLG43" s="86"/>
      <c r="WLH43" s="86"/>
      <c r="WLI43" s="86"/>
      <c r="WLJ43" s="86"/>
      <c r="WLK43" s="86"/>
      <c r="WLL43" s="86"/>
      <c r="WLM43" s="86"/>
      <c r="WLN43" s="86"/>
      <c r="WLO43" s="86"/>
      <c r="WLV43" s="86"/>
      <c r="WLW43" s="86"/>
      <c r="WLX43" s="86"/>
      <c r="WLY43" s="86"/>
      <c r="WLZ43" s="86"/>
      <c r="WMA43" s="86"/>
      <c r="WMB43" s="86"/>
      <c r="WMC43" s="86"/>
      <c r="WMD43" s="86"/>
      <c r="WME43" s="86"/>
      <c r="WMF43" s="86"/>
      <c r="WMG43" s="86"/>
      <c r="WMH43" s="86"/>
      <c r="WMI43" s="86"/>
      <c r="WMJ43" s="86"/>
      <c r="WMK43" s="86"/>
      <c r="WML43" s="86"/>
      <c r="WMM43" s="86"/>
      <c r="WMN43" s="86"/>
      <c r="WMO43" s="86"/>
      <c r="WMP43" s="86"/>
      <c r="WMQ43" s="86"/>
      <c r="WMR43" s="86"/>
      <c r="WMS43" s="86"/>
      <c r="WMT43" s="86"/>
      <c r="WMU43" s="86"/>
      <c r="WMV43" s="86"/>
      <c r="WMW43" s="86"/>
      <c r="WMX43" s="86"/>
      <c r="WMY43" s="86"/>
      <c r="WMZ43" s="86"/>
      <c r="WNA43" s="86"/>
      <c r="WNB43" s="86"/>
      <c r="WNC43" s="86"/>
      <c r="WND43" s="86"/>
      <c r="WNE43" s="86"/>
      <c r="WNF43" s="86"/>
      <c r="WNG43" s="86"/>
      <c r="WNH43" s="86"/>
      <c r="WNI43" s="86"/>
      <c r="WNJ43" s="86"/>
      <c r="WNK43" s="86"/>
      <c r="WNL43" s="86"/>
      <c r="WNM43" s="86"/>
      <c r="WNN43" s="86"/>
      <c r="WNO43" s="86"/>
      <c r="WNP43" s="86"/>
      <c r="WNQ43" s="86"/>
      <c r="WNR43" s="86"/>
      <c r="WNS43" s="86"/>
      <c r="WNT43" s="86"/>
      <c r="WNU43" s="86"/>
      <c r="WNV43" s="86"/>
      <c r="WNW43" s="86"/>
      <c r="WNX43" s="86"/>
      <c r="WNY43" s="86"/>
      <c r="WNZ43" s="86"/>
      <c r="WOA43" s="86"/>
      <c r="WOB43" s="86"/>
      <c r="WOC43" s="86"/>
      <c r="WOD43" s="86"/>
      <c r="WOE43" s="86"/>
      <c r="WOF43" s="86"/>
      <c r="WOG43" s="86"/>
      <c r="WOH43" s="86"/>
      <c r="WOI43" s="86"/>
      <c r="WOJ43" s="86"/>
      <c r="WOK43" s="86"/>
      <c r="WOL43" s="86"/>
      <c r="WOM43" s="86"/>
      <c r="WON43" s="86"/>
      <c r="WOO43" s="86"/>
      <c r="WOP43" s="86"/>
      <c r="WOQ43" s="86"/>
      <c r="WOR43" s="86"/>
      <c r="WOS43" s="86"/>
      <c r="WOT43" s="86"/>
      <c r="WOU43" s="86"/>
      <c r="WOV43" s="86"/>
      <c r="WOW43" s="86"/>
      <c r="WOX43" s="86"/>
      <c r="WOY43" s="86"/>
      <c r="WOZ43" s="86"/>
      <c r="WPA43" s="86"/>
      <c r="WPB43" s="86"/>
      <c r="WPC43" s="86"/>
      <c r="WPD43" s="86"/>
      <c r="WPE43" s="86"/>
      <c r="WPF43" s="86"/>
      <c r="WPG43" s="86"/>
      <c r="WPH43" s="86"/>
      <c r="WPI43" s="86"/>
      <c r="WPJ43" s="86"/>
      <c r="WPK43" s="86"/>
      <c r="WPL43" s="86"/>
      <c r="WPM43" s="86"/>
      <c r="WPN43" s="86"/>
      <c r="WPO43" s="86"/>
      <c r="WPP43" s="86"/>
      <c r="WPQ43" s="86"/>
      <c r="WPR43" s="86"/>
      <c r="WPS43" s="86"/>
      <c r="WPT43" s="86"/>
      <c r="WPU43" s="86"/>
      <c r="WPV43" s="86"/>
      <c r="WPW43" s="86"/>
      <c r="WPX43" s="86"/>
      <c r="WPY43" s="86"/>
      <c r="WPZ43" s="86"/>
      <c r="WQA43" s="86"/>
      <c r="WQB43" s="86"/>
      <c r="WQC43" s="86"/>
      <c r="WQD43" s="86"/>
      <c r="WQE43" s="86"/>
      <c r="WQF43" s="86"/>
      <c r="WQG43" s="86"/>
      <c r="WQH43" s="86"/>
      <c r="WQI43" s="86"/>
      <c r="WQJ43" s="86"/>
      <c r="WQK43" s="86"/>
      <c r="WQL43" s="86"/>
      <c r="WQM43" s="86"/>
      <c r="WQN43" s="86"/>
      <c r="WQO43" s="86"/>
      <c r="WQP43" s="86"/>
      <c r="WQQ43" s="86"/>
      <c r="WQR43" s="86"/>
      <c r="WQS43" s="86"/>
      <c r="WQT43" s="86"/>
      <c r="WQU43" s="86"/>
      <c r="WQV43" s="86"/>
      <c r="WQW43" s="86"/>
      <c r="WQX43" s="86"/>
      <c r="WQY43" s="86"/>
      <c r="WQZ43" s="86"/>
      <c r="WRA43" s="86"/>
      <c r="WRB43" s="86"/>
      <c r="WRC43" s="86"/>
      <c r="WRD43" s="86"/>
      <c r="WRE43" s="86"/>
      <c r="WRF43" s="86"/>
      <c r="WRG43" s="86"/>
      <c r="WRH43" s="86"/>
      <c r="WRI43" s="86"/>
      <c r="WRJ43" s="86"/>
      <c r="WRK43" s="86"/>
      <c r="WRL43" s="86"/>
      <c r="WRM43" s="86"/>
      <c r="WRN43" s="86"/>
      <c r="WRO43" s="86"/>
      <c r="WRP43" s="86"/>
      <c r="WRQ43" s="86"/>
      <c r="WRR43" s="86"/>
      <c r="WRS43" s="86"/>
      <c r="WRT43" s="86"/>
      <c r="WRU43" s="86"/>
      <c r="WRV43" s="86"/>
      <c r="WRW43" s="86"/>
      <c r="WRX43" s="86"/>
      <c r="WRY43" s="86"/>
      <c r="WRZ43" s="86"/>
      <c r="WSA43" s="86"/>
      <c r="WSB43" s="86"/>
      <c r="WSC43" s="86"/>
      <c r="WSD43" s="86"/>
      <c r="WSE43" s="86"/>
      <c r="WSF43" s="86"/>
      <c r="WSG43" s="86"/>
      <c r="WSH43" s="86"/>
      <c r="WSI43" s="86"/>
      <c r="WSJ43" s="86"/>
      <c r="WSK43" s="86"/>
      <c r="WSL43" s="86"/>
      <c r="WSM43" s="86"/>
      <c r="WSN43" s="86"/>
      <c r="WSO43" s="86"/>
      <c r="WSP43" s="86"/>
      <c r="WSQ43" s="86"/>
      <c r="WSR43" s="86"/>
      <c r="WSS43" s="86"/>
      <c r="WST43" s="86"/>
      <c r="WSU43" s="86"/>
      <c r="WSV43" s="86"/>
      <c r="WSW43" s="86"/>
      <c r="WSX43" s="86"/>
      <c r="WSY43" s="86"/>
      <c r="WSZ43" s="86"/>
      <c r="WTA43" s="86"/>
      <c r="WTB43" s="86"/>
      <c r="WTC43" s="86"/>
      <c r="WTD43" s="86"/>
      <c r="WTE43" s="86"/>
      <c r="WTF43" s="86"/>
      <c r="WTG43" s="86"/>
      <c r="WTH43" s="86"/>
      <c r="WTI43" s="86"/>
      <c r="WTJ43" s="86"/>
      <c r="WTK43" s="86"/>
      <c r="WTL43" s="86"/>
      <c r="WTM43" s="86"/>
      <c r="WTN43" s="86"/>
      <c r="WTO43" s="86"/>
      <c r="WTP43" s="86"/>
      <c r="WTQ43" s="86"/>
      <c r="WTR43" s="86"/>
      <c r="WTS43" s="86"/>
      <c r="WTT43" s="86"/>
      <c r="WTU43" s="86"/>
      <c r="WTV43" s="86"/>
      <c r="WTW43" s="86"/>
      <c r="WTX43" s="86"/>
      <c r="WTY43" s="86"/>
      <c r="WTZ43" s="86"/>
      <c r="WUA43" s="86"/>
      <c r="WUB43" s="86"/>
      <c r="WUC43" s="86"/>
      <c r="WUD43" s="86"/>
      <c r="WUE43" s="86"/>
      <c r="WUF43" s="86"/>
      <c r="WUG43" s="86"/>
      <c r="WUH43" s="86"/>
      <c r="WUI43" s="86"/>
      <c r="WUJ43" s="86"/>
      <c r="WUK43" s="86"/>
      <c r="WUL43" s="86"/>
      <c r="WUM43" s="86"/>
      <c r="WUN43" s="86"/>
      <c r="WUO43" s="86"/>
      <c r="WUP43" s="86"/>
      <c r="WUQ43" s="86"/>
      <c r="WUR43" s="86"/>
      <c r="WUS43" s="86"/>
      <c r="WUT43" s="86"/>
      <c r="WUU43" s="86"/>
      <c r="WUV43" s="86"/>
      <c r="WUW43" s="86"/>
      <c r="WUX43" s="86"/>
      <c r="WUY43" s="86"/>
      <c r="WUZ43" s="86"/>
      <c r="WVA43" s="86"/>
      <c r="WVB43" s="86"/>
      <c r="WVC43" s="86"/>
      <c r="WVD43" s="86"/>
      <c r="WVE43" s="86"/>
      <c r="WVF43" s="86"/>
      <c r="WVG43" s="86"/>
      <c r="WVH43" s="86"/>
      <c r="WVI43" s="86"/>
      <c r="WVJ43" s="86"/>
      <c r="WVK43" s="86"/>
      <c r="WVR43" s="86"/>
      <c r="WVS43" s="86"/>
      <c r="WVT43" s="86"/>
      <c r="WVU43" s="86"/>
      <c r="WVV43" s="86"/>
      <c r="WVW43" s="86"/>
      <c r="WVX43" s="86"/>
      <c r="WVY43" s="86"/>
      <c r="WVZ43" s="86"/>
      <c r="WWA43" s="86"/>
      <c r="WWB43" s="86"/>
      <c r="WWC43" s="86"/>
      <c r="WWD43" s="86"/>
      <c r="WWE43" s="86"/>
      <c r="WWF43" s="86"/>
      <c r="WWG43" s="86"/>
      <c r="WWH43" s="86"/>
      <c r="WWI43" s="86"/>
      <c r="WWJ43" s="86"/>
      <c r="WWK43" s="86"/>
      <c r="WWL43" s="86"/>
      <c r="WWM43" s="86"/>
      <c r="WWN43" s="86"/>
      <c r="WWO43" s="86"/>
      <c r="WWP43" s="86"/>
      <c r="WWQ43" s="86"/>
      <c r="WWR43" s="86"/>
      <c r="WWS43" s="86"/>
      <c r="WWT43" s="86"/>
      <c r="WWU43" s="86"/>
      <c r="WWV43" s="86"/>
      <c r="WWW43" s="86"/>
      <c r="WWX43" s="86"/>
      <c r="WWY43" s="86"/>
      <c r="WWZ43" s="86"/>
      <c r="WXA43" s="86"/>
      <c r="WXB43" s="86"/>
      <c r="WXC43" s="86"/>
      <c r="WXD43" s="86"/>
      <c r="WXE43" s="86"/>
      <c r="WXF43" s="86"/>
      <c r="WXG43" s="86"/>
      <c r="WXH43" s="86"/>
      <c r="WXI43" s="86"/>
      <c r="WXJ43" s="86"/>
      <c r="WXK43" s="86"/>
      <c r="WXL43" s="86"/>
      <c r="WXM43" s="86"/>
      <c r="WXN43" s="86"/>
      <c r="WXO43" s="86"/>
      <c r="WXP43" s="86"/>
      <c r="WXQ43" s="86"/>
      <c r="WXR43" s="86"/>
      <c r="WXS43" s="86"/>
      <c r="WXT43" s="86"/>
      <c r="WXU43" s="86"/>
      <c r="WXV43" s="86"/>
      <c r="WXW43" s="86"/>
      <c r="WXX43" s="86"/>
      <c r="WXY43" s="86"/>
      <c r="WXZ43" s="86"/>
      <c r="WYA43" s="86"/>
      <c r="WYB43" s="86"/>
      <c r="WYC43" s="86"/>
      <c r="WYD43" s="86"/>
      <c r="WYE43" s="86"/>
      <c r="WYF43" s="86"/>
      <c r="WYG43" s="86"/>
      <c r="WYH43" s="86"/>
      <c r="WYI43" s="86"/>
      <c r="WYJ43" s="86"/>
      <c r="WYK43" s="86"/>
      <c r="WYL43" s="86"/>
      <c r="WYM43" s="86"/>
      <c r="WYN43" s="86"/>
      <c r="WYO43" s="86"/>
      <c r="WYP43" s="86"/>
      <c r="WYQ43" s="86"/>
      <c r="WYR43" s="86"/>
      <c r="WYS43" s="86"/>
      <c r="WYT43" s="86"/>
      <c r="WYU43" s="86"/>
      <c r="WYV43" s="86"/>
      <c r="WYW43" s="86"/>
      <c r="WYX43" s="86"/>
      <c r="WYY43" s="86"/>
      <c r="WYZ43" s="86"/>
      <c r="WZA43" s="86"/>
      <c r="WZB43" s="86"/>
      <c r="WZC43" s="86"/>
      <c r="WZD43" s="86"/>
      <c r="WZE43" s="86"/>
      <c r="WZF43" s="86"/>
      <c r="WZG43" s="86"/>
      <c r="WZH43" s="86"/>
      <c r="WZI43" s="86"/>
      <c r="WZJ43" s="86"/>
      <c r="WZK43" s="86"/>
      <c r="WZL43" s="86"/>
      <c r="WZM43" s="86"/>
      <c r="WZN43" s="86"/>
      <c r="WZO43" s="86"/>
      <c r="WZP43" s="86"/>
      <c r="WZQ43" s="86"/>
      <c r="WZR43" s="86"/>
      <c r="WZS43" s="86"/>
      <c r="WZT43" s="86"/>
      <c r="WZU43" s="86"/>
      <c r="WZV43" s="86"/>
      <c r="WZW43" s="86"/>
      <c r="WZX43" s="86"/>
      <c r="WZY43" s="86"/>
      <c r="WZZ43" s="86"/>
      <c r="XAA43" s="86"/>
      <c r="XAB43" s="86"/>
      <c r="XAC43" s="86"/>
      <c r="XAD43" s="86"/>
      <c r="XAE43" s="86"/>
      <c r="XAF43" s="86"/>
      <c r="XAG43" s="86"/>
      <c r="XAH43" s="86"/>
      <c r="XAI43" s="86"/>
      <c r="XAJ43" s="86"/>
      <c r="XAK43" s="86"/>
      <c r="XAL43" s="86"/>
      <c r="XAM43" s="86"/>
      <c r="XAN43" s="86"/>
      <c r="XAO43" s="86"/>
      <c r="XAP43" s="86"/>
      <c r="XAQ43" s="86"/>
      <c r="XAR43" s="86"/>
      <c r="XAS43" s="86"/>
      <c r="XAT43" s="86"/>
      <c r="XAU43" s="86"/>
      <c r="XAV43" s="86"/>
      <c r="XAW43" s="86"/>
      <c r="XAX43" s="86"/>
      <c r="XAY43" s="86"/>
      <c r="XAZ43" s="86"/>
      <c r="XBA43" s="86"/>
      <c r="XBB43" s="86"/>
      <c r="XBC43" s="86"/>
      <c r="XBD43" s="86"/>
      <c r="XBE43" s="86"/>
      <c r="XBF43" s="86"/>
      <c r="XBG43" s="86"/>
      <c r="XBH43" s="86"/>
      <c r="XBI43" s="86"/>
      <c r="XBJ43" s="86"/>
      <c r="XBK43" s="86"/>
      <c r="XBL43" s="86"/>
      <c r="XBM43" s="86"/>
      <c r="XBN43" s="86"/>
      <c r="XBO43" s="86"/>
      <c r="XBP43" s="86"/>
      <c r="XBQ43" s="86"/>
      <c r="XBR43" s="86"/>
      <c r="XBS43" s="86"/>
      <c r="XBT43" s="86"/>
      <c r="XBU43" s="86"/>
      <c r="XBV43" s="86"/>
      <c r="XBW43" s="86"/>
      <c r="XBX43" s="86"/>
      <c r="XBY43" s="86"/>
      <c r="XBZ43" s="86"/>
      <c r="XCA43" s="86"/>
      <c r="XCB43" s="86"/>
      <c r="XCC43" s="86"/>
      <c r="XCD43" s="86"/>
      <c r="XCE43" s="86"/>
      <c r="XCF43" s="86"/>
      <c r="XCG43" s="86"/>
      <c r="XCH43" s="86"/>
      <c r="XCI43" s="86"/>
      <c r="XCJ43" s="86"/>
      <c r="XCK43" s="86"/>
      <c r="XCL43" s="86"/>
      <c r="XCM43" s="86"/>
      <c r="XCN43" s="86"/>
      <c r="XCO43" s="86"/>
      <c r="XCP43" s="86"/>
      <c r="XCQ43" s="86"/>
      <c r="XCR43" s="86"/>
      <c r="XCS43" s="86"/>
      <c r="XCT43" s="86"/>
      <c r="XCU43" s="86"/>
      <c r="XCV43" s="86"/>
      <c r="XCW43" s="86"/>
      <c r="XCX43" s="86"/>
      <c r="XCY43" s="86"/>
      <c r="XCZ43" s="86"/>
      <c r="XDA43" s="86"/>
      <c r="XDB43" s="86"/>
      <c r="XDC43" s="86"/>
      <c r="XDD43" s="86"/>
      <c r="XDE43" s="86"/>
      <c r="XDF43" s="86"/>
      <c r="XDG43" s="86"/>
      <c r="XDH43" s="86"/>
      <c r="XDI43" s="86"/>
      <c r="XDJ43" s="86"/>
      <c r="XDK43" s="86"/>
      <c r="XDL43" s="86"/>
      <c r="XDM43" s="86"/>
      <c r="XDN43" s="86"/>
      <c r="XDO43" s="86"/>
      <c r="XDP43" s="86"/>
      <c r="XDQ43" s="86"/>
      <c r="XDR43" s="86"/>
      <c r="XDS43" s="86"/>
      <c r="XDT43" s="86"/>
      <c r="XDU43" s="86"/>
      <c r="XDV43" s="86"/>
      <c r="XDW43" s="86"/>
      <c r="XDX43" s="86"/>
      <c r="XDY43" s="86"/>
      <c r="XDZ43" s="86"/>
      <c r="XEA43" s="86"/>
      <c r="XEB43" s="86"/>
      <c r="XEC43" s="86"/>
      <c r="XED43" s="86"/>
      <c r="XEE43" s="86"/>
      <c r="XEF43" s="86"/>
      <c r="XEG43" s="86"/>
      <c r="XEH43" s="86"/>
      <c r="XEI43" s="86"/>
      <c r="XEJ43" s="86"/>
      <c r="XEK43" s="86"/>
      <c r="XEL43" s="86"/>
      <c r="XEM43" s="86"/>
      <c r="XEN43" s="86"/>
      <c r="XEO43" s="86"/>
      <c r="XEP43" s="86"/>
      <c r="XEQ43" s="86"/>
      <c r="XER43" s="86"/>
      <c r="XES43" s="86"/>
      <c r="XET43" s="86"/>
      <c r="XEU43" s="86"/>
      <c r="XEV43" s="86"/>
      <c r="XEW43" s="86"/>
      <c r="XEX43" s="86"/>
      <c r="XEY43" s="86"/>
      <c r="XEZ43" s="86"/>
      <c r="XFA43" s="86"/>
      <c r="XFB43" s="86"/>
      <c r="XFC43" s="86"/>
      <c r="XFD43" s="86"/>
    </row>
    <row r="44" spans="1:16384" ht="25.5" customHeight="1" x14ac:dyDescent="0.25">
      <c r="A44" s="124" t="s">
        <v>492</v>
      </c>
      <c r="B44" s="127" t="s">
        <v>331</v>
      </c>
      <c r="C44" s="128"/>
      <c r="D44" s="117">
        <f>D45+D49+D53+D63</f>
        <v>242375435</v>
      </c>
      <c r="E44" s="117">
        <f>E45+E49+E53+E63</f>
        <v>230480000</v>
      </c>
      <c r="F44" s="117">
        <f>F45+F49+F53+F63</f>
        <v>235069199.5</v>
      </c>
      <c r="O44" s="199"/>
      <c r="P44" s="199"/>
    </row>
    <row r="45" spans="1:16384" ht="15.75" x14ac:dyDescent="0.25">
      <c r="A45" s="146" t="s">
        <v>409</v>
      </c>
      <c r="B45" s="127" t="s">
        <v>332</v>
      </c>
      <c r="C45" s="128"/>
      <c r="D45" s="117">
        <f>SUM(D46:D48)</f>
        <v>38741700</v>
      </c>
      <c r="E45" s="117">
        <f t="shared" ref="E45:F45" si="5">SUM(E46:E48)</f>
        <v>37053700</v>
      </c>
      <c r="F45" s="117">
        <f t="shared" si="5"/>
        <v>37294300</v>
      </c>
      <c r="N45" s="199"/>
      <c r="O45" s="199"/>
      <c r="P45" s="199"/>
    </row>
    <row r="46" spans="1:16384" ht="75" customHeight="1" x14ac:dyDescent="0.25">
      <c r="A46" s="129" t="s">
        <v>111</v>
      </c>
      <c r="B46" s="130" t="s">
        <v>332</v>
      </c>
      <c r="C46" s="131">
        <v>100</v>
      </c>
      <c r="D46" s="120">
        <f>30535800</f>
        <v>30535800</v>
      </c>
      <c r="E46" s="120">
        <v>30607700</v>
      </c>
      <c r="F46" s="120">
        <v>30674300</v>
      </c>
      <c r="O46" s="199"/>
      <c r="P46" s="199"/>
    </row>
    <row r="47" spans="1:16384" ht="30.75" x14ac:dyDescent="0.25">
      <c r="A47" s="119" t="s">
        <v>402</v>
      </c>
      <c r="B47" s="130" t="s">
        <v>332</v>
      </c>
      <c r="C47" s="131">
        <v>200</v>
      </c>
      <c r="D47" s="120">
        <f>8118200</f>
        <v>8118200</v>
      </c>
      <c r="E47" s="123">
        <f>6355700</f>
        <v>6355700</v>
      </c>
      <c r="F47" s="123">
        <f>6527300</f>
        <v>6527300</v>
      </c>
      <c r="G47" s="87">
        <v>-1500000</v>
      </c>
      <c r="O47" s="199"/>
      <c r="P47" s="199"/>
    </row>
    <row r="48" spans="1:16384" ht="15.75" x14ac:dyDescent="0.25">
      <c r="A48" s="129" t="s">
        <v>114</v>
      </c>
      <c r="B48" s="130" t="s">
        <v>332</v>
      </c>
      <c r="C48" s="131">
        <v>800</v>
      </c>
      <c r="D48" s="147">
        <v>87700</v>
      </c>
      <c r="E48" s="123">
        <v>90300</v>
      </c>
      <c r="F48" s="123">
        <v>92700</v>
      </c>
      <c r="O48" s="199"/>
      <c r="P48" s="199"/>
    </row>
    <row r="49" spans="1:16" ht="33" customHeight="1" x14ac:dyDescent="0.25">
      <c r="A49" s="146" t="s">
        <v>415</v>
      </c>
      <c r="B49" s="127" t="s">
        <v>366</v>
      </c>
      <c r="C49" s="128"/>
      <c r="D49" s="117">
        <f>SUM(D50:D52)</f>
        <v>2447100</v>
      </c>
      <c r="E49" s="117">
        <f t="shared" ref="E49:F49" si="6">SUM(E50:E52)</f>
        <v>2520400</v>
      </c>
      <c r="F49" s="117">
        <f t="shared" si="6"/>
        <v>2588600</v>
      </c>
      <c r="O49" s="199"/>
      <c r="P49" s="199"/>
    </row>
    <row r="50" spans="1:16" ht="89.25" customHeight="1" x14ac:dyDescent="0.25">
      <c r="A50" s="129" t="s">
        <v>111</v>
      </c>
      <c r="B50" s="130" t="s">
        <v>366</v>
      </c>
      <c r="C50" s="131">
        <v>100</v>
      </c>
      <c r="D50" s="118">
        <v>110000</v>
      </c>
      <c r="E50" s="123">
        <v>113300</v>
      </c>
      <c r="F50" s="123">
        <v>116400</v>
      </c>
      <c r="O50" s="199"/>
      <c r="P50" s="199"/>
    </row>
    <row r="51" spans="1:16" ht="30.75" x14ac:dyDescent="0.25">
      <c r="A51" s="119" t="s">
        <v>402</v>
      </c>
      <c r="B51" s="130" t="s">
        <v>366</v>
      </c>
      <c r="C51" s="131">
        <v>200</v>
      </c>
      <c r="D51" s="118">
        <f>2233700</f>
        <v>2233700</v>
      </c>
      <c r="E51" s="123">
        <f>2300600</f>
        <v>2300600</v>
      </c>
      <c r="F51" s="123">
        <f>2362800</f>
        <v>2362800</v>
      </c>
      <c r="G51" s="87">
        <v>192200</v>
      </c>
      <c r="O51" s="199"/>
      <c r="P51" s="199"/>
    </row>
    <row r="52" spans="1:16" ht="15.75" x14ac:dyDescent="0.25">
      <c r="A52" s="129" t="s">
        <v>114</v>
      </c>
      <c r="B52" s="130" t="s">
        <v>366</v>
      </c>
      <c r="C52" s="131">
        <v>800</v>
      </c>
      <c r="D52" s="118">
        <v>103400</v>
      </c>
      <c r="E52" s="123">
        <v>106500</v>
      </c>
      <c r="F52" s="123">
        <v>109400</v>
      </c>
      <c r="O52" s="199"/>
      <c r="P52" s="199"/>
    </row>
    <row r="53" spans="1:16" ht="47.25" x14ac:dyDescent="0.25">
      <c r="A53" s="150" t="s">
        <v>416</v>
      </c>
      <c r="B53" s="127" t="s">
        <v>334</v>
      </c>
      <c r="C53" s="128"/>
      <c r="D53" s="117">
        <f>D54+D58</f>
        <v>108344196</v>
      </c>
      <c r="E53" s="117">
        <f t="shared" ref="E53:F53" si="7">E54+E58</f>
        <v>97698300</v>
      </c>
      <c r="F53" s="117">
        <f t="shared" si="7"/>
        <v>101529799.5</v>
      </c>
      <c r="N53" s="199"/>
      <c r="O53" s="199"/>
      <c r="P53" s="199"/>
    </row>
    <row r="54" spans="1:16" ht="15.75" x14ac:dyDescent="0.25">
      <c r="A54" s="150" t="s">
        <v>435</v>
      </c>
      <c r="B54" s="130" t="s">
        <v>334</v>
      </c>
      <c r="C54" s="131"/>
      <c r="D54" s="118">
        <f>SUBTOTAL(9,D55:D57)</f>
        <v>79115109</v>
      </c>
      <c r="E54" s="118">
        <f t="shared" ref="E54:F54" si="8">SUBTOTAL(9,E55:E57)</f>
        <v>75905000</v>
      </c>
      <c r="F54" s="118">
        <f t="shared" si="8"/>
        <v>79674099.5</v>
      </c>
      <c r="N54" s="199"/>
      <c r="O54" s="199"/>
      <c r="P54" s="199"/>
    </row>
    <row r="55" spans="1:16" ht="78" customHeight="1" x14ac:dyDescent="0.25">
      <c r="A55" s="129" t="s">
        <v>111</v>
      </c>
      <c r="B55" s="130" t="s">
        <v>334</v>
      </c>
      <c r="C55" s="131">
        <v>100</v>
      </c>
      <c r="D55" s="118">
        <v>62281600</v>
      </c>
      <c r="E55" s="118">
        <v>60017200</v>
      </c>
      <c r="F55" s="118">
        <v>62087899.5</v>
      </c>
      <c r="O55" s="199"/>
      <c r="P55" s="199"/>
    </row>
    <row r="56" spans="1:16" ht="30.75" x14ac:dyDescent="0.25">
      <c r="A56" s="119" t="s">
        <v>402</v>
      </c>
      <c r="B56" s="130" t="s">
        <v>334</v>
      </c>
      <c r="C56" s="131">
        <v>200</v>
      </c>
      <c r="D56" s="118">
        <f>16343809</f>
        <v>16343809</v>
      </c>
      <c r="E56" s="123">
        <f>15383400</f>
        <v>15383400</v>
      </c>
      <c r="F56" s="123">
        <f>17068200</f>
        <v>17068200</v>
      </c>
      <c r="G56" s="87">
        <v>325700</v>
      </c>
      <c r="O56" s="199"/>
      <c r="P56" s="199"/>
    </row>
    <row r="57" spans="1:16" ht="15.75" x14ac:dyDescent="0.25">
      <c r="A57" s="129" t="s">
        <v>114</v>
      </c>
      <c r="B57" s="130" t="s">
        <v>334</v>
      </c>
      <c r="C57" s="131">
        <v>800</v>
      </c>
      <c r="D57" s="147">
        <v>489700</v>
      </c>
      <c r="E57" s="123">
        <v>504400</v>
      </c>
      <c r="F57" s="123">
        <v>518000</v>
      </c>
      <c r="O57" s="199"/>
      <c r="P57" s="199"/>
    </row>
    <row r="58" spans="1:16" ht="15.75" x14ac:dyDescent="0.25">
      <c r="A58" s="124" t="s">
        <v>436</v>
      </c>
      <c r="B58" s="130" t="s">
        <v>334</v>
      </c>
      <c r="C58" s="131"/>
      <c r="D58" s="147">
        <f>SUBTOTAL(9,D59:D62)</f>
        <v>29229087</v>
      </c>
      <c r="E58" s="147">
        <f>SUBTOTAL(9,E59:E62)</f>
        <v>21793300</v>
      </c>
      <c r="F58" s="147">
        <f>SUBTOTAL(9,F59:F62)</f>
        <v>21855700</v>
      </c>
      <c r="O58" s="199"/>
      <c r="P58" s="199"/>
    </row>
    <row r="59" spans="1:16" ht="60.75" x14ac:dyDescent="0.25">
      <c r="A59" s="129" t="s">
        <v>111</v>
      </c>
      <c r="B59" s="130" t="s">
        <v>334</v>
      </c>
      <c r="C59" s="131">
        <v>100</v>
      </c>
      <c r="D59" s="147">
        <f>18992700</f>
        <v>18992700</v>
      </c>
      <c r="E59" s="147">
        <f>19038100</f>
        <v>19038100</v>
      </c>
      <c r="F59" s="147">
        <f>19080300</f>
        <v>19080300</v>
      </c>
      <c r="O59" s="199"/>
      <c r="P59" s="199"/>
    </row>
    <row r="60" spans="1:16" ht="30.75" x14ac:dyDescent="0.25">
      <c r="A60" s="119" t="s">
        <v>402</v>
      </c>
      <c r="B60" s="130" t="s">
        <v>334</v>
      </c>
      <c r="C60" s="131">
        <v>200</v>
      </c>
      <c r="D60" s="147">
        <f>2612300</f>
        <v>2612300</v>
      </c>
      <c r="E60" s="123">
        <f>2690700</f>
        <v>2690700</v>
      </c>
      <c r="F60" s="123">
        <f>2709200</f>
        <v>2709200</v>
      </c>
      <c r="G60" s="87">
        <v>343400</v>
      </c>
      <c r="O60" s="199"/>
      <c r="P60" s="199"/>
    </row>
    <row r="61" spans="1:16" ht="30.75" x14ac:dyDescent="0.25">
      <c r="A61" s="119" t="s">
        <v>304</v>
      </c>
      <c r="B61" s="130" t="s">
        <v>334</v>
      </c>
      <c r="C61" s="131">
        <v>400</v>
      </c>
      <c r="D61" s="147">
        <v>7561487</v>
      </c>
      <c r="E61" s="123"/>
      <c r="F61" s="123"/>
      <c r="L61" s="199">
        <v>7561487</v>
      </c>
      <c r="O61" s="199"/>
      <c r="P61" s="199"/>
    </row>
    <row r="62" spans="1:16" ht="15.75" x14ac:dyDescent="0.25">
      <c r="A62" s="129" t="s">
        <v>114</v>
      </c>
      <c r="B62" s="130" t="s">
        <v>334</v>
      </c>
      <c r="C62" s="131">
        <v>800</v>
      </c>
      <c r="D62" s="147">
        <v>62600</v>
      </c>
      <c r="E62" s="123">
        <v>64500</v>
      </c>
      <c r="F62" s="123">
        <v>66200</v>
      </c>
      <c r="O62" s="199"/>
      <c r="P62" s="199"/>
    </row>
    <row r="63" spans="1:16" ht="15.75" x14ac:dyDescent="0.25">
      <c r="A63" s="124" t="s">
        <v>408</v>
      </c>
      <c r="B63" s="127" t="s">
        <v>329</v>
      </c>
      <c r="C63" s="128"/>
      <c r="D63" s="117">
        <f>SUM(D64:D66)</f>
        <v>92842439</v>
      </c>
      <c r="E63" s="117">
        <f>SUM(E64:E66)</f>
        <v>93207600</v>
      </c>
      <c r="F63" s="117">
        <f>SUM(F64:F66)</f>
        <v>93656500</v>
      </c>
      <c r="N63" s="199"/>
      <c r="O63" s="199"/>
      <c r="P63" s="199"/>
    </row>
    <row r="64" spans="1:16" ht="75" customHeight="1" x14ac:dyDescent="0.25">
      <c r="A64" s="119" t="s">
        <v>111</v>
      </c>
      <c r="B64" s="130" t="s">
        <v>329</v>
      </c>
      <c r="C64" s="131">
        <v>100</v>
      </c>
      <c r="D64" s="120">
        <f>82692600+75400+34550</f>
        <v>82802550</v>
      </c>
      <c r="E64" s="120">
        <v>82876100</v>
      </c>
      <c r="F64" s="120">
        <v>83046100</v>
      </c>
      <c r="G64" s="87">
        <v>3924100</v>
      </c>
      <c r="O64" s="400">
        <v>34550</v>
      </c>
      <c r="P64" s="199"/>
    </row>
    <row r="65" spans="1:16384" ht="30.75" x14ac:dyDescent="0.25">
      <c r="A65" s="119" t="s">
        <v>402</v>
      </c>
      <c r="B65" s="130" t="s">
        <v>329</v>
      </c>
      <c r="C65" s="131">
        <v>200</v>
      </c>
      <c r="D65" s="120">
        <f>9886600+9389</f>
        <v>9895989</v>
      </c>
      <c r="E65" s="123">
        <f>10183300</f>
        <v>10183300</v>
      </c>
      <c r="F65" s="123">
        <f>10458200</f>
        <v>10458200</v>
      </c>
      <c r="G65" s="87">
        <v>419400</v>
      </c>
      <c r="O65" s="199"/>
      <c r="P65" s="199"/>
    </row>
    <row r="66" spans="1:16384" ht="15.75" x14ac:dyDescent="0.25">
      <c r="A66" s="129" t="s">
        <v>114</v>
      </c>
      <c r="B66" s="130" t="s">
        <v>329</v>
      </c>
      <c r="C66" s="131">
        <v>800</v>
      </c>
      <c r="D66" s="147">
        <v>143900</v>
      </c>
      <c r="E66" s="123">
        <v>148200</v>
      </c>
      <c r="F66" s="123">
        <v>152200</v>
      </c>
      <c r="O66" s="199"/>
      <c r="P66" s="199"/>
    </row>
    <row r="67" spans="1:16384" ht="15.75" x14ac:dyDescent="0.25">
      <c r="A67" s="124" t="s">
        <v>504</v>
      </c>
      <c r="B67" s="127" t="s">
        <v>335</v>
      </c>
      <c r="C67" s="128"/>
      <c r="D67" s="117">
        <f>D68</f>
        <v>5143290</v>
      </c>
      <c r="E67" s="117">
        <f t="shared" ref="E67:F67" si="9">E68</f>
        <v>5143290</v>
      </c>
      <c r="F67" s="117">
        <f t="shared" si="9"/>
        <v>5143290</v>
      </c>
      <c r="O67" s="199"/>
      <c r="P67" s="199"/>
    </row>
    <row r="68" spans="1:16384" ht="15.75" x14ac:dyDescent="0.25">
      <c r="A68" s="124" t="s">
        <v>674</v>
      </c>
      <c r="B68" s="127" t="s">
        <v>336</v>
      </c>
      <c r="C68" s="128"/>
      <c r="D68" s="117">
        <f>D69+D70+D71</f>
        <v>5143290</v>
      </c>
      <c r="E68" s="117">
        <f>E69+E70+E71</f>
        <v>5143290</v>
      </c>
      <c r="F68" s="117">
        <f>F69+F70+F71</f>
        <v>5143290</v>
      </c>
      <c r="O68" s="199"/>
      <c r="P68" s="199"/>
    </row>
    <row r="69" spans="1:16384" ht="30.75" x14ac:dyDescent="0.25">
      <c r="A69" s="129" t="s">
        <v>402</v>
      </c>
      <c r="B69" s="130" t="s">
        <v>336</v>
      </c>
      <c r="C69" s="131">
        <v>200</v>
      </c>
      <c r="D69" s="118">
        <v>483290</v>
      </c>
      <c r="E69" s="118">
        <v>483290</v>
      </c>
      <c r="F69" s="118">
        <v>483290</v>
      </c>
      <c r="O69" s="199"/>
      <c r="P69" s="199"/>
    </row>
    <row r="70" spans="1:16384" ht="15.75" x14ac:dyDescent="0.25">
      <c r="A70" s="119" t="s">
        <v>117</v>
      </c>
      <c r="B70" s="130" t="s">
        <v>336</v>
      </c>
      <c r="C70" s="131">
        <v>300</v>
      </c>
      <c r="D70" s="118">
        <v>60000</v>
      </c>
      <c r="E70" s="118">
        <v>60000</v>
      </c>
      <c r="F70" s="118">
        <v>60000</v>
      </c>
      <c r="G70" s="87">
        <v>110000</v>
      </c>
      <c r="O70" s="199"/>
      <c r="P70" s="199"/>
    </row>
    <row r="71" spans="1:16384" ht="26.25" customHeight="1" x14ac:dyDescent="0.25">
      <c r="A71" s="129" t="s">
        <v>114</v>
      </c>
      <c r="B71" s="130" t="s">
        <v>336</v>
      </c>
      <c r="C71" s="131">
        <v>800</v>
      </c>
      <c r="D71" s="118">
        <v>4600000</v>
      </c>
      <c r="E71" s="118">
        <v>4600000</v>
      </c>
      <c r="F71" s="118">
        <v>4600000</v>
      </c>
      <c r="G71" s="87">
        <v>200000</v>
      </c>
      <c r="O71" s="199"/>
      <c r="P71" s="199"/>
    </row>
    <row r="72" spans="1:16384" ht="63" x14ac:dyDescent="0.25">
      <c r="A72" s="135" t="s">
        <v>675</v>
      </c>
      <c r="B72" s="125" t="s">
        <v>337</v>
      </c>
      <c r="C72" s="125"/>
      <c r="D72" s="117">
        <f>D73+D78+D82+D76+D80</f>
        <v>173300342.20999998</v>
      </c>
      <c r="E72" s="117">
        <f>E73+E78+E82+E76+E80</f>
        <v>77292640.780000001</v>
      </c>
      <c r="F72" s="117">
        <f>F73+F78+F82+F76+F80</f>
        <v>73771434.780000001</v>
      </c>
      <c r="L72" s="199">
        <v>76694804.979999989</v>
      </c>
      <c r="M72" s="199">
        <v>66380499.980000004</v>
      </c>
      <c r="N72" s="199">
        <v>61859293.980000004</v>
      </c>
      <c r="O72" s="199"/>
      <c r="P72" s="199"/>
    </row>
    <row r="73" spans="1:16384" ht="15.75" x14ac:dyDescent="0.25">
      <c r="A73" s="135" t="s">
        <v>405</v>
      </c>
      <c r="B73" s="125" t="s">
        <v>338</v>
      </c>
      <c r="C73" s="125"/>
      <c r="D73" s="117">
        <f>SUM(D74:D75)</f>
        <v>3611224.48</v>
      </c>
      <c r="E73" s="117">
        <f>SUM(E74:E75)</f>
        <v>2480499.98</v>
      </c>
      <c r="F73" s="117">
        <f>SUM(F74:F75)</f>
        <v>2559293.98</v>
      </c>
      <c r="O73" s="199"/>
      <c r="P73" s="199"/>
    </row>
    <row r="74" spans="1:16384" ht="60.75" x14ac:dyDescent="0.25">
      <c r="A74" s="119" t="s">
        <v>111</v>
      </c>
      <c r="B74" s="126" t="s">
        <v>338</v>
      </c>
      <c r="C74" s="126" t="s">
        <v>105</v>
      </c>
      <c r="D74" s="118">
        <f>517740.29+1167895.3</f>
        <v>1685635.59</v>
      </c>
      <c r="E74" s="118">
        <f>517740.29</f>
        <v>517740.29</v>
      </c>
      <c r="F74" s="118">
        <f>517740.29</f>
        <v>517740.29</v>
      </c>
      <c r="O74" s="199"/>
      <c r="P74" s="199"/>
    </row>
    <row r="75" spans="1:16384" ht="30.75" x14ac:dyDescent="0.25">
      <c r="A75" s="129" t="s">
        <v>402</v>
      </c>
      <c r="B75" s="126" t="s">
        <v>338</v>
      </c>
      <c r="C75" s="133">
        <v>200</v>
      </c>
      <c r="D75" s="118">
        <v>1925588.89</v>
      </c>
      <c r="E75" s="123">
        <v>1962759.69</v>
      </c>
      <c r="F75" s="123">
        <v>2041553.69</v>
      </c>
      <c r="O75" s="199"/>
      <c r="P75" s="199"/>
    </row>
    <row r="76" spans="1:16384" s="7" customFormat="1" ht="15.75" x14ac:dyDescent="0.25">
      <c r="A76" s="124" t="s">
        <v>201</v>
      </c>
      <c r="B76" s="125" t="s">
        <v>339</v>
      </c>
      <c r="C76" s="134"/>
      <c r="D76" s="117">
        <f>D77</f>
        <v>85503633.799999997</v>
      </c>
      <c r="E76" s="117">
        <f t="shared" ref="E76:F76" si="10">E77</f>
        <v>59512140.799999997</v>
      </c>
      <c r="F76" s="117">
        <f t="shared" si="10"/>
        <v>59512140.799999997</v>
      </c>
      <c r="G76" s="87"/>
      <c r="H76" s="41"/>
      <c r="I76" s="41"/>
      <c r="J76" s="91"/>
      <c r="K76" s="91"/>
      <c r="L76" s="204"/>
      <c r="M76" s="204"/>
      <c r="N76" s="205"/>
      <c r="O76" s="204"/>
      <c r="P76" s="204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  <c r="BDV76" s="205"/>
      <c r="BDW76" s="205"/>
      <c r="BDX76" s="205"/>
      <c r="BDY76" s="205"/>
      <c r="BDZ76" s="205"/>
      <c r="BEA76" s="205"/>
      <c r="BEB76" s="205"/>
      <c r="BEC76" s="205"/>
      <c r="BED76" s="205"/>
      <c r="BEE76" s="205"/>
      <c r="BEF76" s="205"/>
      <c r="BEG76" s="205"/>
      <c r="BEH76" s="205"/>
      <c r="BEI76" s="205"/>
      <c r="BEJ76" s="205"/>
      <c r="BEK76" s="205"/>
      <c r="BEL76" s="205"/>
      <c r="BEM76" s="205"/>
      <c r="BEN76" s="205"/>
      <c r="BEO76" s="205"/>
      <c r="BEP76" s="205"/>
      <c r="BEQ76" s="205"/>
      <c r="BER76" s="205"/>
      <c r="BES76" s="205"/>
      <c r="BET76" s="205"/>
      <c r="BEU76" s="205"/>
      <c r="BEV76" s="205"/>
      <c r="BEW76" s="205"/>
      <c r="BEX76" s="205"/>
      <c r="BEY76" s="205"/>
      <c r="BEZ76" s="205"/>
      <c r="BFA76" s="205"/>
      <c r="BFB76" s="205"/>
      <c r="BFC76" s="205"/>
      <c r="BFD76" s="205"/>
      <c r="BFE76" s="205"/>
      <c r="BFF76" s="205"/>
      <c r="BFG76" s="205"/>
      <c r="BFH76" s="205"/>
      <c r="BFI76" s="205"/>
      <c r="BFJ76" s="205"/>
      <c r="BFK76" s="205"/>
      <c r="BFL76" s="205"/>
      <c r="BFM76" s="205"/>
      <c r="BFN76" s="205"/>
      <c r="BFO76" s="205"/>
      <c r="BFP76" s="205"/>
      <c r="BFQ76" s="205"/>
      <c r="BFR76" s="205"/>
      <c r="BFS76" s="205"/>
      <c r="BFT76" s="205"/>
      <c r="BFU76" s="205"/>
      <c r="BFV76" s="205"/>
      <c r="BFW76" s="205"/>
      <c r="BFX76" s="205"/>
      <c r="BFY76" s="205"/>
      <c r="BFZ76" s="205"/>
      <c r="BGA76" s="205"/>
      <c r="BGB76" s="205"/>
      <c r="BGC76" s="205"/>
      <c r="BGD76" s="205"/>
      <c r="BGE76" s="205"/>
      <c r="BGL76" s="205"/>
      <c r="BGM76" s="205"/>
      <c r="BGN76" s="205"/>
      <c r="BGO76" s="205"/>
      <c r="BGP76" s="205"/>
      <c r="BGQ76" s="205"/>
      <c r="BGR76" s="205"/>
      <c r="BGS76" s="205"/>
      <c r="BGT76" s="205"/>
      <c r="BGU76" s="205"/>
      <c r="BGV76" s="205"/>
      <c r="BGW76" s="205"/>
      <c r="BGX76" s="205"/>
      <c r="BGY76" s="205"/>
      <c r="BGZ76" s="205"/>
      <c r="BHA76" s="205"/>
      <c r="BHB76" s="205"/>
      <c r="BHC76" s="205"/>
      <c r="BHD76" s="205"/>
      <c r="BHE76" s="205"/>
      <c r="BHF76" s="205"/>
      <c r="BHG76" s="205"/>
      <c r="BHH76" s="205"/>
      <c r="BHI76" s="205"/>
      <c r="BHJ76" s="205"/>
      <c r="BHK76" s="205"/>
      <c r="BHL76" s="205"/>
      <c r="BHM76" s="205"/>
      <c r="BHN76" s="205"/>
      <c r="BHO76" s="205"/>
      <c r="BHP76" s="205"/>
      <c r="BHQ76" s="205"/>
      <c r="BHR76" s="205"/>
      <c r="BHS76" s="205"/>
      <c r="BHT76" s="205"/>
      <c r="BHU76" s="205"/>
      <c r="BHV76" s="205"/>
      <c r="BHW76" s="205"/>
      <c r="BHX76" s="205"/>
      <c r="BHY76" s="205"/>
      <c r="BHZ76" s="205"/>
      <c r="BIA76" s="205"/>
      <c r="BIB76" s="205"/>
      <c r="BIC76" s="205"/>
      <c r="BID76" s="205"/>
      <c r="BIE76" s="205"/>
      <c r="BIF76" s="205"/>
      <c r="BIG76" s="205"/>
      <c r="BIH76" s="205"/>
      <c r="BII76" s="205"/>
      <c r="BIJ76" s="205"/>
      <c r="BIK76" s="205"/>
      <c r="BIL76" s="205"/>
      <c r="BIM76" s="205"/>
      <c r="BIN76" s="205"/>
      <c r="BIO76" s="205"/>
      <c r="BIP76" s="205"/>
      <c r="BIQ76" s="205"/>
      <c r="BIR76" s="205"/>
      <c r="BIS76" s="205"/>
      <c r="BIT76" s="205"/>
      <c r="BIU76" s="205"/>
      <c r="BIV76" s="205"/>
      <c r="BIW76" s="205"/>
      <c r="BIX76" s="205"/>
      <c r="BIY76" s="205"/>
      <c r="BIZ76" s="205"/>
      <c r="BJA76" s="205"/>
      <c r="BJB76" s="205"/>
      <c r="BJC76" s="205"/>
      <c r="BJD76" s="205"/>
      <c r="BJE76" s="205"/>
      <c r="BJF76" s="205"/>
      <c r="BJG76" s="205"/>
      <c r="BJH76" s="205"/>
      <c r="BJI76" s="205"/>
      <c r="BJJ76" s="205"/>
      <c r="BJK76" s="205"/>
      <c r="BJL76" s="205"/>
      <c r="BJM76" s="205"/>
      <c r="BJN76" s="205"/>
      <c r="BJO76" s="205"/>
      <c r="BJP76" s="205"/>
      <c r="BJQ76" s="205"/>
      <c r="BJR76" s="205"/>
      <c r="BJS76" s="205"/>
      <c r="BJT76" s="205"/>
      <c r="BJU76" s="205"/>
      <c r="BJV76" s="205"/>
      <c r="BJW76" s="205"/>
      <c r="BJX76" s="205"/>
      <c r="BJY76" s="205"/>
      <c r="BJZ76" s="205"/>
      <c r="BKA76" s="205"/>
      <c r="BKB76" s="205"/>
      <c r="BKC76" s="205"/>
      <c r="BKD76" s="205"/>
      <c r="BKE76" s="205"/>
      <c r="BKF76" s="205"/>
      <c r="BKG76" s="205"/>
      <c r="BKH76" s="205"/>
      <c r="BKI76" s="205"/>
      <c r="BKJ76" s="205"/>
      <c r="BKK76" s="205"/>
      <c r="BKL76" s="205"/>
      <c r="BKM76" s="205"/>
      <c r="BKN76" s="205"/>
      <c r="BKO76" s="205"/>
      <c r="BKP76" s="205"/>
      <c r="BKQ76" s="205"/>
      <c r="BKR76" s="205"/>
      <c r="BKS76" s="205"/>
      <c r="BKT76" s="205"/>
      <c r="BKU76" s="205"/>
      <c r="BKV76" s="205"/>
      <c r="BKW76" s="205"/>
      <c r="BKX76" s="205"/>
      <c r="BKY76" s="205"/>
      <c r="BKZ76" s="205"/>
      <c r="BLA76" s="205"/>
      <c r="BLB76" s="205"/>
      <c r="BLC76" s="205"/>
      <c r="BLD76" s="205"/>
      <c r="BLE76" s="205"/>
      <c r="BLF76" s="205"/>
      <c r="BLG76" s="205"/>
      <c r="BLH76" s="205"/>
      <c r="BLI76" s="205"/>
      <c r="BLJ76" s="205"/>
      <c r="BLK76" s="205"/>
      <c r="BLL76" s="205"/>
      <c r="BLM76" s="205"/>
      <c r="BLN76" s="205"/>
      <c r="BLO76" s="205"/>
      <c r="BLP76" s="205"/>
      <c r="BLQ76" s="205"/>
      <c r="BLR76" s="205"/>
      <c r="BLS76" s="205"/>
      <c r="BLT76" s="205"/>
      <c r="BLU76" s="205"/>
      <c r="BLV76" s="205"/>
      <c r="BLW76" s="205"/>
      <c r="BLX76" s="205"/>
      <c r="BLY76" s="205"/>
      <c r="BLZ76" s="205"/>
      <c r="BMA76" s="205"/>
      <c r="BMB76" s="205"/>
      <c r="BMC76" s="205"/>
      <c r="BMD76" s="205"/>
      <c r="BME76" s="205"/>
      <c r="BMF76" s="205"/>
      <c r="BMG76" s="205"/>
      <c r="BMH76" s="205"/>
      <c r="BMI76" s="205"/>
      <c r="BMJ76" s="205"/>
      <c r="BMK76" s="205"/>
      <c r="BML76" s="205"/>
      <c r="BMM76" s="205"/>
      <c r="BMN76" s="205"/>
      <c r="BMO76" s="205"/>
      <c r="BMP76" s="205"/>
      <c r="BMQ76" s="205"/>
      <c r="BMR76" s="205"/>
      <c r="BMS76" s="205"/>
      <c r="BMT76" s="205"/>
      <c r="BMU76" s="205"/>
      <c r="BMV76" s="205"/>
      <c r="BMW76" s="205"/>
      <c r="BMX76" s="205"/>
      <c r="BMY76" s="205"/>
      <c r="BMZ76" s="205"/>
      <c r="BNA76" s="205"/>
      <c r="BNB76" s="205"/>
      <c r="BNC76" s="205"/>
      <c r="BND76" s="205"/>
      <c r="BNE76" s="205"/>
      <c r="BNF76" s="205"/>
      <c r="BNG76" s="205"/>
      <c r="BNH76" s="205"/>
      <c r="BNI76" s="205"/>
      <c r="BNJ76" s="205"/>
      <c r="BNK76" s="205"/>
      <c r="BNL76" s="205"/>
      <c r="BNM76" s="205"/>
      <c r="BNN76" s="205"/>
      <c r="BNO76" s="205"/>
      <c r="BNP76" s="205"/>
      <c r="BNQ76" s="205"/>
      <c r="BNR76" s="205"/>
      <c r="BNS76" s="205"/>
      <c r="BNT76" s="205"/>
      <c r="BNU76" s="205"/>
      <c r="BNV76" s="205"/>
      <c r="BNW76" s="205"/>
      <c r="BNX76" s="205"/>
      <c r="BNY76" s="205"/>
      <c r="BNZ76" s="205"/>
      <c r="BOA76" s="205"/>
      <c r="BOB76" s="205"/>
      <c r="BOC76" s="205"/>
      <c r="BOD76" s="205"/>
      <c r="BOE76" s="205"/>
      <c r="BOF76" s="205"/>
      <c r="BOG76" s="205"/>
      <c r="BOH76" s="205"/>
      <c r="BOI76" s="205"/>
      <c r="BOJ76" s="205"/>
      <c r="BOK76" s="205"/>
      <c r="BOL76" s="205"/>
      <c r="BOM76" s="205"/>
      <c r="BON76" s="205"/>
      <c r="BOO76" s="205"/>
      <c r="BOP76" s="205"/>
      <c r="BOQ76" s="205"/>
      <c r="BOR76" s="205"/>
      <c r="BOS76" s="205"/>
      <c r="BOT76" s="205"/>
      <c r="BOU76" s="205"/>
      <c r="BOV76" s="205"/>
      <c r="BOW76" s="205"/>
      <c r="BOX76" s="205"/>
      <c r="BOY76" s="205"/>
      <c r="BOZ76" s="205"/>
      <c r="BPA76" s="205"/>
      <c r="BPB76" s="205"/>
      <c r="BPC76" s="205"/>
      <c r="BPD76" s="205"/>
      <c r="BPE76" s="205"/>
      <c r="BPF76" s="205"/>
      <c r="BPG76" s="205"/>
      <c r="BPH76" s="205"/>
      <c r="BPI76" s="205"/>
      <c r="BPJ76" s="205"/>
      <c r="BPK76" s="205"/>
      <c r="BPL76" s="205"/>
      <c r="BPM76" s="205"/>
      <c r="BPN76" s="205"/>
      <c r="BPO76" s="205"/>
      <c r="BPP76" s="205"/>
      <c r="BPQ76" s="205"/>
      <c r="BPR76" s="205"/>
      <c r="BPS76" s="205"/>
      <c r="BPT76" s="205"/>
      <c r="BPU76" s="205"/>
      <c r="BPV76" s="205"/>
      <c r="BPW76" s="205"/>
      <c r="BPX76" s="205"/>
      <c r="BPY76" s="205"/>
      <c r="BPZ76" s="205"/>
      <c r="BQA76" s="205"/>
      <c r="BQH76" s="205"/>
      <c r="BQI76" s="205"/>
      <c r="BQJ76" s="205"/>
      <c r="BQK76" s="205"/>
      <c r="BQL76" s="205"/>
      <c r="BQM76" s="205"/>
      <c r="BQN76" s="205"/>
      <c r="BQO76" s="205"/>
      <c r="BQP76" s="205"/>
      <c r="BQQ76" s="205"/>
      <c r="BQR76" s="205"/>
      <c r="BQS76" s="205"/>
      <c r="BQT76" s="205"/>
      <c r="BQU76" s="205"/>
      <c r="BQV76" s="205"/>
      <c r="BQW76" s="205"/>
      <c r="BQX76" s="205"/>
      <c r="BQY76" s="205"/>
      <c r="BQZ76" s="205"/>
      <c r="BRA76" s="205"/>
      <c r="BRB76" s="205"/>
      <c r="BRC76" s="205"/>
      <c r="BRD76" s="205"/>
      <c r="BRE76" s="205"/>
      <c r="BRF76" s="205"/>
      <c r="BRG76" s="205"/>
      <c r="BRH76" s="205"/>
      <c r="BRI76" s="205"/>
      <c r="BRJ76" s="205"/>
      <c r="BRK76" s="205"/>
      <c r="BRL76" s="205"/>
      <c r="BRM76" s="205"/>
      <c r="BRN76" s="205"/>
      <c r="BRO76" s="205"/>
      <c r="BRP76" s="205"/>
      <c r="BRQ76" s="205"/>
      <c r="BRR76" s="205"/>
      <c r="BRS76" s="205"/>
      <c r="BRT76" s="205"/>
      <c r="BRU76" s="205"/>
      <c r="BRV76" s="205"/>
      <c r="BRW76" s="205"/>
      <c r="BRX76" s="205"/>
      <c r="BRY76" s="205"/>
      <c r="BRZ76" s="205"/>
      <c r="BSA76" s="205"/>
      <c r="BSB76" s="205"/>
      <c r="BSC76" s="205"/>
      <c r="BSD76" s="205"/>
      <c r="BSE76" s="205"/>
      <c r="BSF76" s="205"/>
      <c r="BSG76" s="205"/>
      <c r="BSH76" s="205"/>
      <c r="BSI76" s="205"/>
      <c r="BSJ76" s="205"/>
      <c r="BSK76" s="205"/>
      <c r="BSL76" s="205"/>
      <c r="BSM76" s="205"/>
      <c r="BSN76" s="205"/>
      <c r="BSO76" s="205"/>
      <c r="BSP76" s="205"/>
      <c r="BSQ76" s="205"/>
      <c r="BSR76" s="205"/>
      <c r="BSS76" s="205"/>
      <c r="BST76" s="205"/>
      <c r="BSU76" s="205"/>
      <c r="BSV76" s="205"/>
      <c r="BSW76" s="205"/>
      <c r="BSX76" s="205"/>
      <c r="BSY76" s="205"/>
      <c r="BSZ76" s="205"/>
      <c r="BTA76" s="205"/>
      <c r="BTB76" s="205"/>
      <c r="BTC76" s="205"/>
      <c r="BTD76" s="205"/>
      <c r="BTE76" s="205"/>
      <c r="BTF76" s="205"/>
      <c r="BTG76" s="205"/>
      <c r="BTH76" s="205"/>
      <c r="BTI76" s="205"/>
      <c r="BTJ76" s="205"/>
      <c r="BTK76" s="205"/>
      <c r="BTL76" s="205"/>
      <c r="BTM76" s="205"/>
      <c r="BTN76" s="205"/>
      <c r="BTO76" s="205"/>
      <c r="BTP76" s="205"/>
      <c r="BTQ76" s="205"/>
      <c r="BTR76" s="205"/>
      <c r="BTS76" s="205"/>
      <c r="BTT76" s="205"/>
      <c r="BTU76" s="205"/>
      <c r="BTV76" s="205"/>
      <c r="BTW76" s="205"/>
      <c r="BTX76" s="205"/>
      <c r="BTY76" s="205"/>
      <c r="BTZ76" s="205"/>
      <c r="BUA76" s="205"/>
      <c r="BUB76" s="205"/>
      <c r="BUC76" s="205"/>
      <c r="BUD76" s="205"/>
      <c r="BUE76" s="205"/>
      <c r="BUF76" s="205"/>
      <c r="BUG76" s="205"/>
      <c r="BUH76" s="205"/>
      <c r="BUI76" s="205"/>
      <c r="BUJ76" s="205"/>
      <c r="BUK76" s="205"/>
      <c r="BUL76" s="205"/>
      <c r="BUM76" s="205"/>
      <c r="BUN76" s="205"/>
      <c r="BUO76" s="205"/>
      <c r="BUP76" s="205"/>
      <c r="BUQ76" s="205"/>
      <c r="BUR76" s="205"/>
      <c r="BUS76" s="205"/>
      <c r="BUT76" s="205"/>
      <c r="BUU76" s="205"/>
      <c r="BUV76" s="205"/>
      <c r="BUW76" s="205"/>
      <c r="BUX76" s="205"/>
      <c r="BUY76" s="205"/>
      <c r="BUZ76" s="205"/>
      <c r="BVA76" s="205"/>
      <c r="BVB76" s="205"/>
      <c r="BVC76" s="205"/>
      <c r="BVD76" s="205"/>
      <c r="BVE76" s="205"/>
      <c r="BVF76" s="205"/>
      <c r="BVG76" s="205"/>
      <c r="BVH76" s="205"/>
      <c r="BVI76" s="205"/>
      <c r="BVJ76" s="205"/>
      <c r="BVK76" s="205"/>
      <c r="BVL76" s="205"/>
      <c r="BVM76" s="205"/>
      <c r="BVN76" s="205"/>
      <c r="BVO76" s="205"/>
      <c r="BVP76" s="205"/>
      <c r="BVQ76" s="205"/>
      <c r="BVR76" s="205"/>
      <c r="BVS76" s="205"/>
      <c r="BVT76" s="205"/>
      <c r="BVU76" s="205"/>
      <c r="BVV76" s="205"/>
      <c r="BVW76" s="205"/>
      <c r="BVX76" s="205"/>
      <c r="BVY76" s="205"/>
      <c r="BVZ76" s="205"/>
      <c r="BWA76" s="205"/>
      <c r="BWB76" s="205"/>
      <c r="BWC76" s="205"/>
      <c r="BWD76" s="205"/>
      <c r="BWE76" s="205"/>
      <c r="BWF76" s="205"/>
      <c r="BWG76" s="205"/>
      <c r="BWH76" s="205"/>
      <c r="BWI76" s="205"/>
      <c r="BWJ76" s="205"/>
      <c r="BWK76" s="205"/>
      <c r="BWL76" s="205"/>
      <c r="BWM76" s="205"/>
      <c r="BWN76" s="205"/>
      <c r="BWO76" s="205"/>
      <c r="BWP76" s="205"/>
      <c r="BWQ76" s="205"/>
      <c r="BWR76" s="205"/>
      <c r="BWS76" s="205"/>
      <c r="BWT76" s="205"/>
      <c r="BWU76" s="205"/>
      <c r="BWV76" s="205"/>
      <c r="BWW76" s="205"/>
      <c r="BWX76" s="205"/>
      <c r="BWY76" s="205"/>
      <c r="BWZ76" s="205"/>
      <c r="BXA76" s="205"/>
      <c r="BXB76" s="205"/>
      <c r="BXC76" s="205"/>
      <c r="BXD76" s="205"/>
      <c r="BXE76" s="205"/>
      <c r="BXF76" s="205"/>
      <c r="BXG76" s="205"/>
      <c r="BXH76" s="205"/>
      <c r="BXI76" s="205"/>
      <c r="BXJ76" s="205"/>
      <c r="BXK76" s="205"/>
      <c r="BXL76" s="205"/>
      <c r="BXM76" s="205"/>
      <c r="BXN76" s="205"/>
      <c r="BXO76" s="205"/>
      <c r="BXP76" s="205"/>
      <c r="BXQ76" s="205"/>
      <c r="BXR76" s="205"/>
      <c r="BXS76" s="205"/>
      <c r="BXT76" s="205"/>
      <c r="BXU76" s="205"/>
      <c r="BXV76" s="205"/>
      <c r="BXW76" s="205"/>
      <c r="BXX76" s="205"/>
      <c r="BXY76" s="205"/>
      <c r="BXZ76" s="205"/>
      <c r="BYA76" s="205"/>
      <c r="BYB76" s="205"/>
      <c r="BYC76" s="205"/>
      <c r="BYD76" s="205"/>
      <c r="BYE76" s="205"/>
      <c r="BYF76" s="205"/>
      <c r="BYG76" s="205"/>
      <c r="BYH76" s="205"/>
      <c r="BYI76" s="205"/>
      <c r="BYJ76" s="205"/>
      <c r="BYK76" s="205"/>
      <c r="BYL76" s="205"/>
      <c r="BYM76" s="205"/>
      <c r="BYN76" s="205"/>
      <c r="BYO76" s="205"/>
      <c r="BYP76" s="205"/>
      <c r="BYQ76" s="205"/>
      <c r="BYR76" s="205"/>
      <c r="BYS76" s="205"/>
      <c r="BYT76" s="205"/>
      <c r="BYU76" s="205"/>
      <c r="BYV76" s="205"/>
      <c r="BYW76" s="205"/>
      <c r="BYX76" s="205"/>
      <c r="BYY76" s="205"/>
      <c r="BYZ76" s="205"/>
      <c r="BZA76" s="205"/>
      <c r="BZB76" s="205"/>
      <c r="BZC76" s="205"/>
      <c r="BZD76" s="205"/>
      <c r="BZE76" s="205"/>
      <c r="BZF76" s="205"/>
      <c r="BZG76" s="205"/>
      <c r="BZH76" s="205"/>
      <c r="BZI76" s="205"/>
      <c r="BZJ76" s="205"/>
      <c r="BZK76" s="205"/>
      <c r="BZL76" s="205"/>
      <c r="BZM76" s="205"/>
      <c r="BZN76" s="205"/>
      <c r="BZO76" s="205"/>
      <c r="BZP76" s="205"/>
      <c r="BZQ76" s="205"/>
      <c r="BZR76" s="205"/>
      <c r="BZS76" s="205"/>
      <c r="BZT76" s="205"/>
      <c r="BZU76" s="205"/>
      <c r="BZV76" s="205"/>
      <c r="BZW76" s="205"/>
      <c r="CAD76" s="205"/>
      <c r="CAE76" s="205"/>
      <c r="CAF76" s="205"/>
      <c r="CAG76" s="205"/>
      <c r="CAH76" s="205"/>
      <c r="CAI76" s="205"/>
      <c r="CAJ76" s="205"/>
      <c r="CAK76" s="205"/>
      <c r="CAL76" s="205"/>
      <c r="CAM76" s="205"/>
      <c r="CAN76" s="205"/>
      <c r="CAO76" s="205"/>
      <c r="CAP76" s="205"/>
      <c r="CAQ76" s="205"/>
      <c r="CAR76" s="205"/>
      <c r="CAS76" s="205"/>
      <c r="CAT76" s="205"/>
      <c r="CAU76" s="205"/>
      <c r="CAV76" s="205"/>
      <c r="CAW76" s="205"/>
      <c r="CAX76" s="205"/>
      <c r="CAY76" s="205"/>
      <c r="CAZ76" s="205"/>
      <c r="CBA76" s="205"/>
      <c r="CBB76" s="205"/>
      <c r="CBC76" s="205"/>
      <c r="CBD76" s="205"/>
      <c r="CBE76" s="205"/>
      <c r="CBF76" s="205"/>
      <c r="CBG76" s="205"/>
      <c r="CBH76" s="205"/>
      <c r="CBI76" s="205"/>
      <c r="CBJ76" s="205"/>
      <c r="CBK76" s="205"/>
      <c r="CBL76" s="205"/>
      <c r="CBM76" s="205"/>
      <c r="CBN76" s="205"/>
      <c r="CBO76" s="205"/>
      <c r="CBP76" s="205"/>
      <c r="CBQ76" s="205"/>
      <c r="CBR76" s="205"/>
      <c r="CBS76" s="205"/>
      <c r="CBT76" s="205"/>
      <c r="CBU76" s="205"/>
      <c r="CBV76" s="205"/>
      <c r="CBW76" s="205"/>
      <c r="CBX76" s="205"/>
      <c r="CBY76" s="205"/>
      <c r="CBZ76" s="205"/>
      <c r="CCA76" s="205"/>
      <c r="CCB76" s="205"/>
      <c r="CCC76" s="205"/>
      <c r="CCD76" s="205"/>
      <c r="CCE76" s="205"/>
      <c r="CCF76" s="205"/>
      <c r="CCG76" s="205"/>
      <c r="CCH76" s="205"/>
      <c r="CCI76" s="205"/>
      <c r="CCJ76" s="205"/>
      <c r="CCK76" s="205"/>
      <c r="CCL76" s="205"/>
      <c r="CCM76" s="205"/>
      <c r="CCN76" s="205"/>
      <c r="CCO76" s="205"/>
      <c r="CCP76" s="205"/>
      <c r="CCQ76" s="205"/>
      <c r="CCR76" s="205"/>
      <c r="CCS76" s="205"/>
      <c r="CCT76" s="205"/>
      <c r="CCU76" s="205"/>
      <c r="CCV76" s="205"/>
      <c r="CCW76" s="205"/>
      <c r="CCX76" s="205"/>
      <c r="CCY76" s="205"/>
      <c r="CCZ76" s="205"/>
      <c r="CDA76" s="205"/>
      <c r="CDB76" s="205"/>
      <c r="CDC76" s="205"/>
      <c r="CDD76" s="205"/>
      <c r="CDE76" s="205"/>
      <c r="CDF76" s="205"/>
      <c r="CDG76" s="205"/>
      <c r="CDH76" s="205"/>
      <c r="CDI76" s="205"/>
      <c r="CDJ76" s="205"/>
      <c r="CDK76" s="205"/>
      <c r="CDL76" s="205"/>
      <c r="CDM76" s="205"/>
      <c r="CDN76" s="205"/>
      <c r="CDO76" s="205"/>
      <c r="CDP76" s="205"/>
      <c r="CDQ76" s="205"/>
      <c r="CDR76" s="205"/>
      <c r="CDS76" s="205"/>
      <c r="CDT76" s="205"/>
      <c r="CDU76" s="205"/>
      <c r="CDV76" s="205"/>
      <c r="CDW76" s="205"/>
      <c r="CDX76" s="205"/>
      <c r="CDY76" s="205"/>
      <c r="CDZ76" s="205"/>
      <c r="CEA76" s="205"/>
      <c r="CEB76" s="205"/>
      <c r="CEC76" s="205"/>
      <c r="CED76" s="205"/>
      <c r="CEE76" s="205"/>
      <c r="CEF76" s="205"/>
      <c r="CEG76" s="205"/>
      <c r="CEH76" s="205"/>
      <c r="CEI76" s="205"/>
      <c r="CEJ76" s="205"/>
      <c r="CEK76" s="205"/>
      <c r="CEL76" s="205"/>
      <c r="CEM76" s="205"/>
      <c r="CEN76" s="205"/>
      <c r="CEO76" s="205"/>
      <c r="CEP76" s="205"/>
      <c r="CEQ76" s="205"/>
      <c r="CER76" s="205"/>
      <c r="CES76" s="205"/>
      <c r="CET76" s="205"/>
      <c r="CEU76" s="205"/>
      <c r="CEV76" s="205"/>
      <c r="CEW76" s="205"/>
      <c r="CEX76" s="205"/>
      <c r="CEY76" s="205"/>
      <c r="CEZ76" s="205"/>
      <c r="CFA76" s="205"/>
      <c r="CFB76" s="205"/>
      <c r="CFC76" s="205"/>
      <c r="CFD76" s="205"/>
      <c r="CFE76" s="205"/>
      <c r="CFF76" s="205"/>
      <c r="CFG76" s="205"/>
      <c r="CFH76" s="205"/>
      <c r="CFI76" s="205"/>
      <c r="CFJ76" s="205"/>
      <c r="CFK76" s="205"/>
      <c r="CFL76" s="205"/>
      <c r="CFM76" s="205"/>
      <c r="CFN76" s="205"/>
      <c r="CFO76" s="205"/>
      <c r="CFP76" s="205"/>
      <c r="CFQ76" s="205"/>
      <c r="CFR76" s="205"/>
      <c r="CFS76" s="205"/>
      <c r="CFT76" s="205"/>
      <c r="CFU76" s="205"/>
      <c r="CFV76" s="205"/>
      <c r="CFW76" s="205"/>
      <c r="CFX76" s="205"/>
      <c r="CFY76" s="205"/>
      <c r="CFZ76" s="205"/>
      <c r="CGA76" s="205"/>
      <c r="CGB76" s="205"/>
      <c r="CGC76" s="205"/>
      <c r="CGD76" s="205"/>
      <c r="CGE76" s="205"/>
      <c r="CGF76" s="205"/>
      <c r="CGG76" s="205"/>
      <c r="CGH76" s="205"/>
      <c r="CGI76" s="205"/>
      <c r="CGJ76" s="205"/>
      <c r="CGK76" s="205"/>
      <c r="CGL76" s="205"/>
      <c r="CGM76" s="205"/>
      <c r="CGN76" s="205"/>
      <c r="CGO76" s="205"/>
      <c r="CGP76" s="205"/>
      <c r="CGQ76" s="205"/>
      <c r="CGR76" s="205"/>
      <c r="CGS76" s="205"/>
      <c r="CGT76" s="205"/>
      <c r="CGU76" s="205"/>
      <c r="CGV76" s="205"/>
      <c r="CGW76" s="205"/>
      <c r="CGX76" s="205"/>
      <c r="CGY76" s="205"/>
      <c r="CGZ76" s="205"/>
      <c r="CHA76" s="205"/>
      <c r="CHB76" s="205"/>
      <c r="CHC76" s="205"/>
      <c r="CHD76" s="205"/>
      <c r="CHE76" s="205"/>
      <c r="CHF76" s="205"/>
      <c r="CHG76" s="205"/>
      <c r="CHH76" s="205"/>
      <c r="CHI76" s="205"/>
      <c r="CHJ76" s="205"/>
      <c r="CHK76" s="205"/>
      <c r="CHL76" s="205"/>
      <c r="CHM76" s="205"/>
      <c r="CHN76" s="205"/>
      <c r="CHO76" s="205"/>
      <c r="CHP76" s="205"/>
      <c r="CHQ76" s="205"/>
      <c r="CHR76" s="205"/>
      <c r="CHS76" s="205"/>
      <c r="CHT76" s="205"/>
      <c r="CHU76" s="205"/>
      <c r="CHV76" s="205"/>
      <c r="CHW76" s="205"/>
      <c r="CHX76" s="205"/>
      <c r="CHY76" s="205"/>
      <c r="CHZ76" s="205"/>
      <c r="CIA76" s="205"/>
      <c r="CIB76" s="205"/>
      <c r="CIC76" s="205"/>
      <c r="CID76" s="205"/>
      <c r="CIE76" s="205"/>
      <c r="CIF76" s="205"/>
      <c r="CIG76" s="205"/>
      <c r="CIH76" s="205"/>
      <c r="CII76" s="205"/>
      <c r="CIJ76" s="205"/>
      <c r="CIK76" s="205"/>
      <c r="CIL76" s="205"/>
      <c r="CIM76" s="205"/>
      <c r="CIN76" s="205"/>
      <c r="CIO76" s="205"/>
      <c r="CIP76" s="205"/>
      <c r="CIQ76" s="205"/>
      <c r="CIR76" s="205"/>
      <c r="CIS76" s="205"/>
      <c r="CIT76" s="205"/>
      <c r="CIU76" s="205"/>
      <c r="CIV76" s="205"/>
      <c r="CIW76" s="205"/>
      <c r="CIX76" s="205"/>
      <c r="CIY76" s="205"/>
      <c r="CIZ76" s="205"/>
      <c r="CJA76" s="205"/>
      <c r="CJB76" s="205"/>
      <c r="CJC76" s="205"/>
      <c r="CJD76" s="205"/>
      <c r="CJE76" s="205"/>
      <c r="CJF76" s="205"/>
      <c r="CJG76" s="205"/>
      <c r="CJH76" s="205"/>
      <c r="CJI76" s="205"/>
      <c r="CJJ76" s="205"/>
      <c r="CJK76" s="205"/>
      <c r="CJL76" s="205"/>
      <c r="CJM76" s="205"/>
      <c r="CJN76" s="205"/>
      <c r="CJO76" s="205"/>
      <c r="CJP76" s="205"/>
      <c r="CJQ76" s="205"/>
      <c r="CJR76" s="205"/>
      <c r="CJS76" s="205"/>
      <c r="CJZ76" s="205"/>
      <c r="CKA76" s="205"/>
      <c r="CKB76" s="205"/>
      <c r="CKC76" s="205"/>
      <c r="CKD76" s="205"/>
      <c r="CKE76" s="205"/>
      <c r="CKF76" s="205"/>
      <c r="CKG76" s="205"/>
      <c r="CKH76" s="205"/>
      <c r="CKI76" s="205"/>
      <c r="CKJ76" s="205"/>
      <c r="CKK76" s="205"/>
      <c r="CKL76" s="205"/>
      <c r="CKM76" s="205"/>
      <c r="CKN76" s="205"/>
      <c r="CKO76" s="205"/>
      <c r="CKP76" s="205"/>
      <c r="CKQ76" s="205"/>
      <c r="CKR76" s="205"/>
      <c r="CKS76" s="205"/>
      <c r="CKT76" s="205"/>
      <c r="CKU76" s="205"/>
      <c r="CKV76" s="205"/>
      <c r="CKW76" s="205"/>
      <c r="CKX76" s="205"/>
      <c r="CKY76" s="205"/>
      <c r="CKZ76" s="205"/>
      <c r="CLA76" s="205"/>
      <c r="CLB76" s="205"/>
      <c r="CLC76" s="205"/>
      <c r="CLD76" s="205"/>
      <c r="CLE76" s="205"/>
      <c r="CLF76" s="205"/>
      <c r="CLG76" s="205"/>
      <c r="CLH76" s="205"/>
      <c r="CLI76" s="205"/>
      <c r="CLJ76" s="205"/>
      <c r="CLK76" s="205"/>
      <c r="CLL76" s="205"/>
      <c r="CLM76" s="205"/>
      <c r="CLN76" s="205"/>
      <c r="CLO76" s="205"/>
      <c r="CLP76" s="205"/>
      <c r="CLQ76" s="205"/>
      <c r="CLR76" s="205"/>
      <c r="CLS76" s="205"/>
      <c r="CLT76" s="205"/>
      <c r="CLU76" s="205"/>
      <c r="CLV76" s="205"/>
      <c r="CLW76" s="205"/>
      <c r="CLX76" s="205"/>
      <c r="CLY76" s="205"/>
      <c r="CLZ76" s="205"/>
      <c r="CMA76" s="205"/>
      <c r="CMB76" s="205"/>
      <c r="CMC76" s="205"/>
      <c r="CMD76" s="205"/>
      <c r="CME76" s="205"/>
      <c r="CMF76" s="205"/>
      <c r="CMG76" s="205"/>
      <c r="CMH76" s="205"/>
      <c r="CMI76" s="205"/>
      <c r="CMJ76" s="205"/>
      <c r="CMK76" s="205"/>
      <c r="CML76" s="205"/>
      <c r="CMM76" s="205"/>
      <c r="CMN76" s="205"/>
      <c r="CMO76" s="205"/>
      <c r="CMP76" s="205"/>
      <c r="CMQ76" s="205"/>
      <c r="CMR76" s="205"/>
      <c r="CMS76" s="205"/>
      <c r="CMT76" s="205"/>
      <c r="CMU76" s="205"/>
      <c r="CMV76" s="205"/>
      <c r="CMW76" s="205"/>
      <c r="CMX76" s="205"/>
      <c r="CMY76" s="205"/>
      <c r="CMZ76" s="205"/>
      <c r="CNA76" s="205"/>
      <c r="CNB76" s="205"/>
      <c r="CNC76" s="205"/>
      <c r="CND76" s="205"/>
      <c r="CNE76" s="205"/>
      <c r="CNF76" s="205"/>
      <c r="CNG76" s="205"/>
      <c r="CNH76" s="205"/>
      <c r="CNI76" s="205"/>
      <c r="CNJ76" s="205"/>
      <c r="CNK76" s="205"/>
      <c r="CNL76" s="205"/>
      <c r="CNM76" s="205"/>
      <c r="CNN76" s="205"/>
      <c r="CNO76" s="205"/>
      <c r="CNP76" s="205"/>
      <c r="CNQ76" s="205"/>
      <c r="CNR76" s="205"/>
      <c r="CNS76" s="205"/>
      <c r="CNT76" s="205"/>
      <c r="CNU76" s="205"/>
      <c r="CNV76" s="205"/>
      <c r="CNW76" s="205"/>
      <c r="CNX76" s="205"/>
      <c r="CNY76" s="205"/>
      <c r="CNZ76" s="205"/>
      <c r="COA76" s="205"/>
      <c r="COB76" s="205"/>
      <c r="COC76" s="205"/>
      <c r="COD76" s="205"/>
      <c r="COE76" s="205"/>
      <c r="COF76" s="205"/>
      <c r="COG76" s="205"/>
      <c r="COH76" s="205"/>
      <c r="COI76" s="205"/>
      <c r="COJ76" s="205"/>
      <c r="COK76" s="205"/>
      <c r="COL76" s="205"/>
      <c r="COM76" s="205"/>
      <c r="CON76" s="205"/>
      <c r="COO76" s="205"/>
      <c r="COP76" s="205"/>
      <c r="COQ76" s="205"/>
      <c r="COR76" s="205"/>
      <c r="COS76" s="205"/>
      <c r="COT76" s="205"/>
      <c r="COU76" s="205"/>
      <c r="COV76" s="205"/>
      <c r="COW76" s="205"/>
      <c r="COX76" s="205"/>
      <c r="COY76" s="205"/>
      <c r="COZ76" s="205"/>
      <c r="CPA76" s="205"/>
      <c r="CPB76" s="205"/>
      <c r="CPC76" s="205"/>
      <c r="CPD76" s="205"/>
      <c r="CPE76" s="205"/>
      <c r="CPF76" s="205"/>
      <c r="CPG76" s="205"/>
      <c r="CPH76" s="205"/>
      <c r="CPI76" s="205"/>
      <c r="CPJ76" s="205"/>
      <c r="CPK76" s="205"/>
      <c r="CPL76" s="205"/>
      <c r="CPM76" s="205"/>
      <c r="CPN76" s="205"/>
      <c r="CPO76" s="205"/>
      <c r="CPP76" s="205"/>
      <c r="CPQ76" s="205"/>
      <c r="CPR76" s="205"/>
      <c r="CPS76" s="205"/>
      <c r="CPT76" s="205"/>
      <c r="CPU76" s="205"/>
      <c r="CPV76" s="205"/>
      <c r="CPW76" s="205"/>
      <c r="CPX76" s="205"/>
      <c r="CPY76" s="205"/>
      <c r="CPZ76" s="205"/>
      <c r="CQA76" s="205"/>
      <c r="CQB76" s="205"/>
      <c r="CQC76" s="205"/>
      <c r="CQD76" s="205"/>
      <c r="CQE76" s="205"/>
      <c r="CQF76" s="205"/>
      <c r="CQG76" s="205"/>
      <c r="CQH76" s="205"/>
      <c r="CQI76" s="205"/>
      <c r="CQJ76" s="205"/>
      <c r="CQK76" s="205"/>
      <c r="CQL76" s="205"/>
      <c r="CQM76" s="205"/>
      <c r="CQN76" s="205"/>
      <c r="CQO76" s="205"/>
      <c r="CQP76" s="205"/>
      <c r="CQQ76" s="205"/>
      <c r="CQR76" s="205"/>
      <c r="CQS76" s="205"/>
      <c r="CQT76" s="205"/>
      <c r="CQU76" s="205"/>
      <c r="CQV76" s="205"/>
      <c r="CQW76" s="205"/>
      <c r="CQX76" s="205"/>
      <c r="CQY76" s="205"/>
      <c r="CQZ76" s="205"/>
      <c r="CRA76" s="205"/>
      <c r="CRB76" s="205"/>
      <c r="CRC76" s="205"/>
      <c r="CRD76" s="205"/>
      <c r="CRE76" s="205"/>
      <c r="CRF76" s="205"/>
      <c r="CRG76" s="205"/>
      <c r="CRH76" s="205"/>
      <c r="CRI76" s="205"/>
      <c r="CRJ76" s="205"/>
      <c r="CRK76" s="205"/>
      <c r="CRL76" s="205"/>
      <c r="CRM76" s="205"/>
      <c r="CRN76" s="205"/>
      <c r="CRO76" s="205"/>
      <c r="CRP76" s="205"/>
      <c r="CRQ76" s="205"/>
      <c r="CRR76" s="205"/>
      <c r="CRS76" s="205"/>
      <c r="CRT76" s="205"/>
      <c r="CRU76" s="205"/>
      <c r="CRV76" s="205"/>
      <c r="CRW76" s="205"/>
      <c r="CRX76" s="205"/>
      <c r="CRY76" s="205"/>
      <c r="CRZ76" s="205"/>
      <c r="CSA76" s="205"/>
      <c r="CSB76" s="205"/>
      <c r="CSC76" s="205"/>
      <c r="CSD76" s="205"/>
      <c r="CSE76" s="205"/>
      <c r="CSF76" s="205"/>
      <c r="CSG76" s="205"/>
      <c r="CSH76" s="205"/>
      <c r="CSI76" s="205"/>
      <c r="CSJ76" s="205"/>
      <c r="CSK76" s="205"/>
      <c r="CSL76" s="205"/>
      <c r="CSM76" s="205"/>
      <c r="CSN76" s="205"/>
      <c r="CSO76" s="205"/>
      <c r="CSP76" s="205"/>
      <c r="CSQ76" s="205"/>
      <c r="CSR76" s="205"/>
      <c r="CSS76" s="205"/>
      <c r="CST76" s="205"/>
      <c r="CSU76" s="205"/>
      <c r="CSV76" s="205"/>
      <c r="CSW76" s="205"/>
      <c r="CSX76" s="205"/>
      <c r="CSY76" s="205"/>
      <c r="CSZ76" s="205"/>
      <c r="CTA76" s="205"/>
      <c r="CTB76" s="205"/>
      <c r="CTC76" s="205"/>
      <c r="CTD76" s="205"/>
      <c r="CTE76" s="205"/>
      <c r="CTF76" s="205"/>
      <c r="CTG76" s="205"/>
      <c r="CTH76" s="205"/>
      <c r="CTI76" s="205"/>
      <c r="CTJ76" s="205"/>
      <c r="CTK76" s="205"/>
      <c r="CTL76" s="205"/>
      <c r="CTM76" s="205"/>
      <c r="CTN76" s="205"/>
      <c r="CTO76" s="205"/>
      <c r="CTV76" s="205"/>
      <c r="CTW76" s="205"/>
      <c r="CTX76" s="205"/>
      <c r="CTY76" s="205"/>
      <c r="CTZ76" s="205"/>
      <c r="CUA76" s="205"/>
      <c r="CUB76" s="205"/>
      <c r="CUC76" s="205"/>
      <c r="CUD76" s="205"/>
      <c r="CUE76" s="205"/>
      <c r="CUF76" s="205"/>
      <c r="CUG76" s="205"/>
      <c r="CUH76" s="205"/>
      <c r="CUI76" s="205"/>
      <c r="CUJ76" s="205"/>
      <c r="CUK76" s="205"/>
      <c r="CUL76" s="205"/>
      <c r="CUM76" s="205"/>
      <c r="CUN76" s="205"/>
      <c r="CUO76" s="205"/>
      <c r="CUP76" s="205"/>
      <c r="CUQ76" s="205"/>
      <c r="CUR76" s="205"/>
      <c r="CUS76" s="205"/>
      <c r="CUT76" s="205"/>
      <c r="CUU76" s="205"/>
      <c r="CUV76" s="205"/>
      <c r="CUW76" s="205"/>
      <c r="CUX76" s="205"/>
      <c r="CUY76" s="205"/>
      <c r="CUZ76" s="205"/>
      <c r="CVA76" s="205"/>
      <c r="CVB76" s="205"/>
      <c r="CVC76" s="205"/>
      <c r="CVD76" s="205"/>
      <c r="CVE76" s="205"/>
      <c r="CVF76" s="205"/>
      <c r="CVG76" s="205"/>
      <c r="CVH76" s="205"/>
      <c r="CVI76" s="205"/>
      <c r="CVJ76" s="205"/>
      <c r="CVK76" s="205"/>
      <c r="CVL76" s="205"/>
      <c r="CVM76" s="205"/>
      <c r="CVN76" s="205"/>
      <c r="CVO76" s="205"/>
      <c r="CVP76" s="205"/>
      <c r="CVQ76" s="205"/>
      <c r="CVR76" s="205"/>
      <c r="CVS76" s="205"/>
      <c r="CVT76" s="205"/>
      <c r="CVU76" s="205"/>
      <c r="CVV76" s="205"/>
      <c r="CVW76" s="205"/>
      <c r="CVX76" s="205"/>
      <c r="CVY76" s="205"/>
      <c r="CVZ76" s="205"/>
      <c r="CWA76" s="205"/>
      <c r="CWB76" s="205"/>
      <c r="CWC76" s="205"/>
      <c r="CWD76" s="205"/>
      <c r="CWE76" s="205"/>
      <c r="CWF76" s="205"/>
      <c r="CWG76" s="205"/>
      <c r="CWH76" s="205"/>
      <c r="CWI76" s="205"/>
      <c r="CWJ76" s="205"/>
      <c r="CWK76" s="205"/>
      <c r="CWL76" s="205"/>
      <c r="CWM76" s="205"/>
      <c r="CWN76" s="205"/>
      <c r="CWO76" s="205"/>
      <c r="CWP76" s="205"/>
      <c r="CWQ76" s="205"/>
      <c r="CWR76" s="205"/>
      <c r="CWS76" s="205"/>
      <c r="CWT76" s="205"/>
      <c r="CWU76" s="205"/>
      <c r="CWV76" s="205"/>
      <c r="CWW76" s="205"/>
      <c r="CWX76" s="205"/>
      <c r="CWY76" s="205"/>
      <c r="CWZ76" s="205"/>
      <c r="CXA76" s="205"/>
      <c r="CXB76" s="205"/>
      <c r="CXC76" s="205"/>
      <c r="CXD76" s="205"/>
      <c r="CXE76" s="205"/>
      <c r="CXF76" s="205"/>
      <c r="CXG76" s="205"/>
      <c r="CXH76" s="205"/>
      <c r="CXI76" s="205"/>
      <c r="CXJ76" s="205"/>
      <c r="CXK76" s="205"/>
      <c r="CXL76" s="205"/>
      <c r="CXM76" s="205"/>
      <c r="CXN76" s="205"/>
      <c r="CXO76" s="205"/>
      <c r="CXP76" s="205"/>
      <c r="CXQ76" s="205"/>
      <c r="CXR76" s="205"/>
      <c r="CXS76" s="205"/>
      <c r="CXT76" s="205"/>
      <c r="CXU76" s="205"/>
      <c r="CXV76" s="205"/>
      <c r="CXW76" s="205"/>
      <c r="CXX76" s="205"/>
      <c r="CXY76" s="205"/>
      <c r="CXZ76" s="205"/>
      <c r="CYA76" s="205"/>
      <c r="CYB76" s="205"/>
      <c r="CYC76" s="205"/>
      <c r="CYD76" s="205"/>
      <c r="CYE76" s="205"/>
      <c r="CYF76" s="205"/>
      <c r="CYG76" s="205"/>
      <c r="CYH76" s="205"/>
      <c r="CYI76" s="205"/>
      <c r="CYJ76" s="205"/>
      <c r="CYK76" s="205"/>
      <c r="CYL76" s="205"/>
      <c r="CYM76" s="205"/>
      <c r="CYN76" s="205"/>
      <c r="CYO76" s="205"/>
      <c r="CYP76" s="205"/>
      <c r="CYQ76" s="205"/>
      <c r="CYR76" s="205"/>
      <c r="CYS76" s="205"/>
      <c r="CYT76" s="205"/>
      <c r="CYU76" s="205"/>
      <c r="CYV76" s="205"/>
      <c r="CYW76" s="205"/>
      <c r="CYX76" s="205"/>
      <c r="CYY76" s="205"/>
      <c r="CYZ76" s="205"/>
      <c r="CZA76" s="205"/>
      <c r="CZB76" s="205"/>
      <c r="CZC76" s="205"/>
      <c r="CZD76" s="205"/>
      <c r="CZE76" s="205"/>
      <c r="CZF76" s="205"/>
      <c r="CZG76" s="205"/>
      <c r="CZH76" s="205"/>
      <c r="CZI76" s="205"/>
      <c r="CZJ76" s="205"/>
      <c r="CZK76" s="205"/>
      <c r="CZL76" s="205"/>
      <c r="CZM76" s="205"/>
      <c r="CZN76" s="205"/>
      <c r="CZO76" s="205"/>
      <c r="CZP76" s="205"/>
      <c r="CZQ76" s="205"/>
      <c r="CZR76" s="205"/>
      <c r="CZS76" s="205"/>
      <c r="CZT76" s="205"/>
      <c r="CZU76" s="205"/>
      <c r="CZV76" s="205"/>
      <c r="CZW76" s="205"/>
      <c r="CZX76" s="205"/>
      <c r="CZY76" s="205"/>
      <c r="CZZ76" s="205"/>
      <c r="DAA76" s="205"/>
      <c r="DAB76" s="205"/>
      <c r="DAC76" s="205"/>
      <c r="DAD76" s="205"/>
      <c r="DAE76" s="205"/>
      <c r="DAF76" s="205"/>
      <c r="DAG76" s="205"/>
      <c r="DAH76" s="205"/>
      <c r="DAI76" s="205"/>
      <c r="DAJ76" s="205"/>
      <c r="DAK76" s="205"/>
      <c r="DAL76" s="205"/>
      <c r="DAM76" s="205"/>
      <c r="DAN76" s="205"/>
      <c r="DAO76" s="205"/>
      <c r="DAP76" s="205"/>
      <c r="DAQ76" s="205"/>
      <c r="DAR76" s="205"/>
      <c r="DAS76" s="205"/>
      <c r="DAT76" s="205"/>
      <c r="DAU76" s="205"/>
      <c r="DAV76" s="205"/>
      <c r="DAW76" s="205"/>
      <c r="DAX76" s="205"/>
      <c r="DAY76" s="205"/>
      <c r="DAZ76" s="205"/>
      <c r="DBA76" s="205"/>
      <c r="DBB76" s="205"/>
      <c r="DBC76" s="205"/>
      <c r="DBD76" s="205"/>
      <c r="DBE76" s="205"/>
      <c r="DBF76" s="205"/>
      <c r="DBG76" s="205"/>
      <c r="DBH76" s="205"/>
      <c r="DBI76" s="205"/>
      <c r="DBJ76" s="205"/>
      <c r="DBK76" s="205"/>
      <c r="DBL76" s="205"/>
      <c r="DBM76" s="205"/>
      <c r="DBN76" s="205"/>
      <c r="DBO76" s="205"/>
      <c r="DBP76" s="205"/>
      <c r="DBQ76" s="205"/>
      <c r="DBR76" s="205"/>
      <c r="DBS76" s="205"/>
      <c r="DBT76" s="205"/>
      <c r="DBU76" s="205"/>
      <c r="DBV76" s="205"/>
      <c r="DBW76" s="205"/>
      <c r="DBX76" s="205"/>
      <c r="DBY76" s="205"/>
      <c r="DBZ76" s="205"/>
      <c r="DCA76" s="205"/>
      <c r="DCB76" s="205"/>
      <c r="DCC76" s="205"/>
      <c r="DCD76" s="205"/>
      <c r="DCE76" s="205"/>
      <c r="DCF76" s="205"/>
      <c r="DCG76" s="205"/>
      <c r="DCH76" s="205"/>
      <c r="DCI76" s="205"/>
      <c r="DCJ76" s="205"/>
      <c r="DCK76" s="205"/>
      <c r="DCL76" s="205"/>
      <c r="DCM76" s="205"/>
      <c r="DCN76" s="205"/>
      <c r="DCO76" s="205"/>
      <c r="DCP76" s="205"/>
      <c r="DCQ76" s="205"/>
      <c r="DCR76" s="205"/>
      <c r="DCS76" s="205"/>
      <c r="DCT76" s="205"/>
      <c r="DCU76" s="205"/>
      <c r="DCV76" s="205"/>
      <c r="DCW76" s="205"/>
      <c r="DCX76" s="205"/>
      <c r="DCY76" s="205"/>
      <c r="DCZ76" s="205"/>
      <c r="DDA76" s="205"/>
      <c r="DDB76" s="205"/>
      <c r="DDC76" s="205"/>
      <c r="DDD76" s="205"/>
      <c r="DDE76" s="205"/>
      <c r="DDF76" s="205"/>
      <c r="DDG76" s="205"/>
      <c r="DDH76" s="205"/>
      <c r="DDI76" s="205"/>
      <c r="DDJ76" s="205"/>
      <c r="DDK76" s="205"/>
      <c r="DDR76" s="205"/>
      <c r="DDS76" s="205"/>
      <c r="DDT76" s="205"/>
      <c r="DDU76" s="205"/>
      <c r="DDV76" s="205"/>
      <c r="DDW76" s="205"/>
      <c r="DDX76" s="205"/>
      <c r="DDY76" s="205"/>
      <c r="DDZ76" s="205"/>
      <c r="DEA76" s="205"/>
      <c r="DEB76" s="205"/>
      <c r="DEC76" s="205"/>
      <c r="DED76" s="205"/>
      <c r="DEE76" s="205"/>
      <c r="DEF76" s="205"/>
      <c r="DEG76" s="205"/>
      <c r="DEH76" s="205"/>
      <c r="DEI76" s="205"/>
      <c r="DEJ76" s="205"/>
      <c r="DEK76" s="205"/>
      <c r="DEL76" s="205"/>
      <c r="DEM76" s="205"/>
      <c r="DEN76" s="205"/>
      <c r="DEO76" s="205"/>
      <c r="DEP76" s="205"/>
      <c r="DEQ76" s="205"/>
      <c r="DER76" s="205"/>
      <c r="DES76" s="205"/>
      <c r="DET76" s="205"/>
      <c r="DEU76" s="205"/>
      <c r="DEV76" s="205"/>
      <c r="DEW76" s="205"/>
      <c r="DEX76" s="205"/>
      <c r="DEY76" s="205"/>
      <c r="DEZ76" s="205"/>
      <c r="DFA76" s="205"/>
      <c r="DFB76" s="205"/>
      <c r="DFC76" s="205"/>
      <c r="DFD76" s="205"/>
      <c r="DFE76" s="205"/>
      <c r="DFF76" s="205"/>
      <c r="DFG76" s="205"/>
      <c r="DFH76" s="205"/>
      <c r="DFI76" s="205"/>
      <c r="DFJ76" s="205"/>
      <c r="DFK76" s="205"/>
      <c r="DFL76" s="205"/>
      <c r="DFM76" s="205"/>
      <c r="DFN76" s="205"/>
      <c r="DFO76" s="205"/>
      <c r="DFP76" s="205"/>
      <c r="DFQ76" s="205"/>
      <c r="DFR76" s="205"/>
      <c r="DFS76" s="205"/>
      <c r="DFT76" s="205"/>
      <c r="DFU76" s="205"/>
      <c r="DFV76" s="205"/>
      <c r="DFW76" s="205"/>
      <c r="DFX76" s="205"/>
      <c r="DFY76" s="205"/>
      <c r="DFZ76" s="205"/>
      <c r="DGA76" s="205"/>
      <c r="DGB76" s="205"/>
      <c r="DGC76" s="205"/>
      <c r="DGD76" s="205"/>
      <c r="DGE76" s="205"/>
      <c r="DGF76" s="205"/>
      <c r="DGG76" s="205"/>
      <c r="DGH76" s="205"/>
      <c r="DGI76" s="205"/>
      <c r="DGJ76" s="205"/>
      <c r="DGK76" s="205"/>
      <c r="DGL76" s="205"/>
      <c r="DGM76" s="205"/>
      <c r="DGN76" s="205"/>
      <c r="DGO76" s="205"/>
      <c r="DGP76" s="205"/>
      <c r="DGQ76" s="205"/>
      <c r="DGR76" s="205"/>
      <c r="DGS76" s="205"/>
      <c r="DGT76" s="205"/>
      <c r="DGU76" s="205"/>
      <c r="DGV76" s="205"/>
      <c r="DGW76" s="205"/>
      <c r="DGX76" s="205"/>
      <c r="DGY76" s="205"/>
      <c r="DGZ76" s="205"/>
      <c r="DHA76" s="205"/>
      <c r="DHB76" s="205"/>
      <c r="DHC76" s="205"/>
      <c r="DHD76" s="205"/>
      <c r="DHE76" s="205"/>
      <c r="DHF76" s="205"/>
      <c r="DHG76" s="205"/>
      <c r="DHH76" s="205"/>
      <c r="DHI76" s="205"/>
      <c r="DHJ76" s="205"/>
      <c r="DHK76" s="205"/>
      <c r="DHL76" s="205"/>
      <c r="DHM76" s="205"/>
      <c r="DHN76" s="205"/>
      <c r="DHO76" s="205"/>
      <c r="DHP76" s="205"/>
      <c r="DHQ76" s="205"/>
      <c r="DHR76" s="205"/>
      <c r="DHS76" s="205"/>
      <c r="DHT76" s="205"/>
      <c r="DHU76" s="205"/>
      <c r="DHV76" s="205"/>
      <c r="DHW76" s="205"/>
      <c r="DHX76" s="205"/>
      <c r="DHY76" s="205"/>
      <c r="DHZ76" s="205"/>
      <c r="DIA76" s="205"/>
      <c r="DIB76" s="205"/>
      <c r="DIC76" s="205"/>
      <c r="DID76" s="205"/>
      <c r="DIE76" s="205"/>
      <c r="DIF76" s="205"/>
      <c r="DIG76" s="205"/>
      <c r="DIH76" s="205"/>
      <c r="DII76" s="205"/>
      <c r="DIJ76" s="205"/>
      <c r="DIK76" s="205"/>
      <c r="DIL76" s="205"/>
      <c r="DIM76" s="205"/>
      <c r="DIN76" s="205"/>
      <c r="DIO76" s="205"/>
      <c r="DIP76" s="205"/>
      <c r="DIQ76" s="205"/>
      <c r="DIR76" s="205"/>
      <c r="DIS76" s="205"/>
      <c r="DIT76" s="205"/>
      <c r="DIU76" s="205"/>
      <c r="DIV76" s="205"/>
      <c r="DIW76" s="205"/>
      <c r="DIX76" s="205"/>
      <c r="DIY76" s="205"/>
      <c r="DIZ76" s="205"/>
      <c r="DJA76" s="205"/>
      <c r="DJB76" s="205"/>
      <c r="DJC76" s="205"/>
      <c r="DJD76" s="205"/>
      <c r="DJE76" s="205"/>
      <c r="DJF76" s="205"/>
      <c r="DJG76" s="205"/>
      <c r="DJH76" s="205"/>
      <c r="DJI76" s="205"/>
      <c r="DJJ76" s="205"/>
      <c r="DJK76" s="205"/>
      <c r="DJL76" s="205"/>
      <c r="DJM76" s="205"/>
      <c r="DJN76" s="205"/>
      <c r="DJO76" s="205"/>
      <c r="DJP76" s="205"/>
      <c r="DJQ76" s="205"/>
      <c r="DJR76" s="205"/>
      <c r="DJS76" s="205"/>
      <c r="DJT76" s="205"/>
      <c r="DJU76" s="205"/>
      <c r="DJV76" s="205"/>
      <c r="DJW76" s="205"/>
      <c r="DJX76" s="205"/>
      <c r="DJY76" s="205"/>
      <c r="DJZ76" s="205"/>
      <c r="DKA76" s="205"/>
      <c r="DKB76" s="205"/>
      <c r="DKC76" s="205"/>
      <c r="DKD76" s="205"/>
      <c r="DKE76" s="205"/>
      <c r="DKF76" s="205"/>
      <c r="DKG76" s="205"/>
      <c r="DKH76" s="205"/>
      <c r="DKI76" s="205"/>
      <c r="DKJ76" s="205"/>
      <c r="DKK76" s="205"/>
      <c r="DKL76" s="205"/>
      <c r="DKM76" s="205"/>
      <c r="DKN76" s="205"/>
      <c r="DKO76" s="205"/>
      <c r="DKP76" s="205"/>
      <c r="DKQ76" s="205"/>
      <c r="DKR76" s="205"/>
      <c r="DKS76" s="205"/>
      <c r="DKT76" s="205"/>
      <c r="DKU76" s="205"/>
      <c r="DKV76" s="205"/>
      <c r="DKW76" s="205"/>
      <c r="DKX76" s="205"/>
      <c r="DKY76" s="205"/>
      <c r="DKZ76" s="205"/>
      <c r="DLA76" s="205"/>
      <c r="DLB76" s="205"/>
      <c r="DLC76" s="205"/>
      <c r="DLD76" s="205"/>
      <c r="DLE76" s="205"/>
      <c r="DLF76" s="205"/>
      <c r="DLG76" s="205"/>
      <c r="DLH76" s="205"/>
      <c r="DLI76" s="205"/>
      <c r="DLJ76" s="205"/>
      <c r="DLK76" s="205"/>
      <c r="DLL76" s="205"/>
      <c r="DLM76" s="205"/>
      <c r="DLN76" s="205"/>
      <c r="DLO76" s="205"/>
      <c r="DLP76" s="205"/>
      <c r="DLQ76" s="205"/>
      <c r="DLR76" s="205"/>
      <c r="DLS76" s="205"/>
      <c r="DLT76" s="205"/>
      <c r="DLU76" s="205"/>
      <c r="DLV76" s="205"/>
      <c r="DLW76" s="205"/>
      <c r="DLX76" s="205"/>
      <c r="DLY76" s="205"/>
      <c r="DLZ76" s="205"/>
      <c r="DMA76" s="205"/>
      <c r="DMB76" s="205"/>
      <c r="DMC76" s="205"/>
      <c r="DMD76" s="205"/>
      <c r="DME76" s="205"/>
      <c r="DMF76" s="205"/>
      <c r="DMG76" s="205"/>
      <c r="DMH76" s="205"/>
      <c r="DMI76" s="205"/>
      <c r="DMJ76" s="205"/>
      <c r="DMK76" s="205"/>
      <c r="DML76" s="205"/>
      <c r="DMM76" s="205"/>
      <c r="DMN76" s="205"/>
      <c r="DMO76" s="205"/>
      <c r="DMP76" s="205"/>
      <c r="DMQ76" s="205"/>
      <c r="DMR76" s="205"/>
      <c r="DMS76" s="205"/>
      <c r="DMT76" s="205"/>
      <c r="DMU76" s="205"/>
      <c r="DMV76" s="205"/>
      <c r="DMW76" s="205"/>
      <c r="DMX76" s="205"/>
      <c r="DMY76" s="205"/>
      <c r="DMZ76" s="205"/>
      <c r="DNA76" s="205"/>
      <c r="DNB76" s="205"/>
      <c r="DNC76" s="205"/>
      <c r="DND76" s="205"/>
      <c r="DNE76" s="205"/>
      <c r="DNF76" s="205"/>
      <c r="DNG76" s="205"/>
      <c r="DNN76" s="205"/>
      <c r="DNO76" s="205"/>
      <c r="DNP76" s="205"/>
      <c r="DNQ76" s="205"/>
      <c r="DNR76" s="205"/>
      <c r="DNS76" s="205"/>
      <c r="DNT76" s="205"/>
      <c r="DNU76" s="205"/>
      <c r="DNV76" s="205"/>
      <c r="DNW76" s="205"/>
      <c r="DNX76" s="205"/>
      <c r="DNY76" s="205"/>
      <c r="DNZ76" s="205"/>
      <c r="DOA76" s="205"/>
      <c r="DOB76" s="205"/>
      <c r="DOC76" s="205"/>
      <c r="DOD76" s="205"/>
      <c r="DOE76" s="205"/>
      <c r="DOF76" s="205"/>
      <c r="DOG76" s="205"/>
      <c r="DOH76" s="205"/>
      <c r="DOI76" s="205"/>
      <c r="DOJ76" s="205"/>
      <c r="DOK76" s="205"/>
      <c r="DOL76" s="205"/>
      <c r="DOM76" s="205"/>
      <c r="DON76" s="205"/>
      <c r="DOO76" s="205"/>
      <c r="DOP76" s="205"/>
      <c r="DOQ76" s="205"/>
      <c r="DOR76" s="205"/>
      <c r="DOS76" s="205"/>
      <c r="DOT76" s="205"/>
      <c r="DOU76" s="205"/>
      <c r="DOV76" s="205"/>
      <c r="DOW76" s="205"/>
      <c r="DOX76" s="205"/>
      <c r="DOY76" s="205"/>
      <c r="DOZ76" s="205"/>
      <c r="DPA76" s="205"/>
      <c r="DPB76" s="205"/>
      <c r="DPC76" s="205"/>
      <c r="DPD76" s="205"/>
      <c r="DPE76" s="205"/>
      <c r="DPF76" s="205"/>
      <c r="DPG76" s="205"/>
      <c r="DPH76" s="205"/>
      <c r="DPI76" s="205"/>
      <c r="DPJ76" s="205"/>
      <c r="DPK76" s="205"/>
      <c r="DPL76" s="205"/>
      <c r="DPM76" s="205"/>
      <c r="DPN76" s="205"/>
      <c r="DPO76" s="205"/>
      <c r="DPP76" s="205"/>
      <c r="DPQ76" s="205"/>
      <c r="DPR76" s="205"/>
      <c r="DPS76" s="205"/>
      <c r="DPT76" s="205"/>
      <c r="DPU76" s="205"/>
      <c r="DPV76" s="205"/>
      <c r="DPW76" s="205"/>
      <c r="DPX76" s="205"/>
      <c r="DPY76" s="205"/>
      <c r="DPZ76" s="205"/>
      <c r="DQA76" s="205"/>
      <c r="DQB76" s="205"/>
      <c r="DQC76" s="205"/>
      <c r="DQD76" s="205"/>
      <c r="DQE76" s="205"/>
      <c r="DQF76" s="205"/>
      <c r="DQG76" s="205"/>
      <c r="DQH76" s="205"/>
      <c r="DQI76" s="205"/>
      <c r="DQJ76" s="205"/>
      <c r="DQK76" s="205"/>
      <c r="DQL76" s="205"/>
      <c r="DQM76" s="205"/>
      <c r="DQN76" s="205"/>
      <c r="DQO76" s="205"/>
      <c r="DQP76" s="205"/>
      <c r="DQQ76" s="205"/>
      <c r="DQR76" s="205"/>
      <c r="DQS76" s="205"/>
      <c r="DQT76" s="205"/>
      <c r="DQU76" s="205"/>
      <c r="DQV76" s="205"/>
      <c r="DQW76" s="205"/>
      <c r="DQX76" s="205"/>
      <c r="DQY76" s="205"/>
      <c r="DQZ76" s="205"/>
      <c r="DRA76" s="205"/>
      <c r="DRB76" s="205"/>
      <c r="DRC76" s="205"/>
      <c r="DRD76" s="205"/>
      <c r="DRE76" s="205"/>
      <c r="DRF76" s="205"/>
      <c r="DRG76" s="205"/>
      <c r="DRH76" s="205"/>
      <c r="DRI76" s="205"/>
      <c r="DRJ76" s="205"/>
      <c r="DRK76" s="205"/>
      <c r="DRL76" s="205"/>
      <c r="DRM76" s="205"/>
      <c r="DRN76" s="205"/>
      <c r="DRO76" s="205"/>
      <c r="DRP76" s="205"/>
      <c r="DRQ76" s="205"/>
      <c r="DRR76" s="205"/>
      <c r="DRS76" s="205"/>
      <c r="DRT76" s="205"/>
      <c r="DRU76" s="205"/>
      <c r="DRV76" s="205"/>
      <c r="DRW76" s="205"/>
      <c r="DRX76" s="205"/>
      <c r="DRY76" s="205"/>
      <c r="DRZ76" s="205"/>
      <c r="DSA76" s="205"/>
      <c r="DSB76" s="205"/>
      <c r="DSC76" s="205"/>
      <c r="DSD76" s="205"/>
      <c r="DSE76" s="205"/>
      <c r="DSF76" s="205"/>
      <c r="DSG76" s="205"/>
      <c r="DSH76" s="205"/>
      <c r="DSI76" s="205"/>
      <c r="DSJ76" s="205"/>
      <c r="DSK76" s="205"/>
      <c r="DSL76" s="205"/>
      <c r="DSM76" s="205"/>
      <c r="DSN76" s="205"/>
      <c r="DSO76" s="205"/>
      <c r="DSP76" s="205"/>
      <c r="DSQ76" s="205"/>
      <c r="DSR76" s="205"/>
      <c r="DSS76" s="205"/>
      <c r="DST76" s="205"/>
      <c r="DSU76" s="205"/>
      <c r="DSV76" s="205"/>
      <c r="DSW76" s="205"/>
      <c r="DSX76" s="205"/>
      <c r="DSY76" s="205"/>
      <c r="DSZ76" s="205"/>
      <c r="DTA76" s="205"/>
      <c r="DTB76" s="205"/>
      <c r="DTC76" s="205"/>
      <c r="DTD76" s="205"/>
      <c r="DTE76" s="205"/>
      <c r="DTF76" s="205"/>
      <c r="DTG76" s="205"/>
      <c r="DTH76" s="205"/>
      <c r="DTI76" s="205"/>
      <c r="DTJ76" s="205"/>
      <c r="DTK76" s="205"/>
      <c r="DTL76" s="205"/>
      <c r="DTM76" s="205"/>
      <c r="DTN76" s="205"/>
      <c r="DTO76" s="205"/>
      <c r="DTP76" s="205"/>
      <c r="DTQ76" s="205"/>
      <c r="DTR76" s="205"/>
      <c r="DTS76" s="205"/>
      <c r="DTT76" s="205"/>
      <c r="DTU76" s="205"/>
      <c r="DTV76" s="205"/>
      <c r="DTW76" s="205"/>
      <c r="DTX76" s="205"/>
      <c r="DTY76" s="205"/>
      <c r="DTZ76" s="205"/>
      <c r="DUA76" s="205"/>
      <c r="DUB76" s="205"/>
      <c r="DUC76" s="205"/>
      <c r="DUD76" s="205"/>
      <c r="DUE76" s="205"/>
      <c r="DUF76" s="205"/>
      <c r="DUG76" s="205"/>
      <c r="DUH76" s="205"/>
      <c r="DUI76" s="205"/>
      <c r="DUJ76" s="205"/>
      <c r="DUK76" s="205"/>
      <c r="DUL76" s="205"/>
      <c r="DUM76" s="205"/>
      <c r="DUN76" s="205"/>
      <c r="DUO76" s="205"/>
      <c r="DUP76" s="205"/>
      <c r="DUQ76" s="205"/>
      <c r="DUR76" s="205"/>
      <c r="DUS76" s="205"/>
      <c r="DUT76" s="205"/>
      <c r="DUU76" s="205"/>
      <c r="DUV76" s="205"/>
      <c r="DUW76" s="205"/>
      <c r="DUX76" s="205"/>
      <c r="DUY76" s="205"/>
      <c r="DUZ76" s="205"/>
      <c r="DVA76" s="205"/>
      <c r="DVB76" s="205"/>
      <c r="DVC76" s="205"/>
      <c r="DVD76" s="205"/>
      <c r="DVE76" s="205"/>
      <c r="DVF76" s="205"/>
      <c r="DVG76" s="205"/>
      <c r="DVH76" s="205"/>
      <c r="DVI76" s="205"/>
      <c r="DVJ76" s="205"/>
      <c r="DVK76" s="205"/>
      <c r="DVL76" s="205"/>
      <c r="DVM76" s="205"/>
      <c r="DVN76" s="205"/>
      <c r="DVO76" s="205"/>
      <c r="DVP76" s="205"/>
      <c r="DVQ76" s="205"/>
      <c r="DVR76" s="205"/>
      <c r="DVS76" s="205"/>
      <c r="DVT76" s="205"/>
      <c r="DVU76" s="205"/>
      <c r="DVV76" s="205"/>
      <c r="DVW76" s="205"/>
      <c r="DVX76" s="205"/>
      <c r="DVY76" s="205"/>
      <c r="DVZ76" s="205"/>
      <c r="DWA76" s="205"/>
      <c r="DWB76" s="205"/>
      <c r="DWC76" s="205"/>
      <c r="DWD76" s="205"/>
      <c r="DWE76" s="205"/>
      <c r="DWF76" s="205"/>
      <c r="DWG76" s="205"/>
      <c r="DWH76" s="205"/>
      <c r="DWI76" s="205"/>
      <c r="DWJ76" s="205"/>
      <c r="DWK76" s="205"/>
      <c r="DWL76" s="205"/>
      <c r="DWM76" s="205"/>
      <c r="DWN76" s="205"/>
      <c r="DWO76" s="205"/>
      <c r="DWP76" s="205"/>
      <c r="DWQ76" s="205"/>
      <c r="DWR76" s="205"/>
      <c r="DWS76" s="205"/>
      <c r="DWT76" s="205"/>
      <c r="DWU76" s="205"/>
      <c r="DWV76" s="205"/>
      <c r="DWW76" s="205"/>
      <c r="DWX76" s="205"/>
      <c r="DWY76" s="205"/>
      <c r="DWZ76" s="205"/>
      <c r="DXA76" s="205"/>
      <c r="DXB76" s="205"/>
      <c r="DXC76" s="205"/>
      <c r="DXJ76" s="205"/>
      <c r="DXK76" s="205"/>
      <c r="DXL76" s="205"/>
      <c r="DXM76" s="205"/>
      <c r="DXN76" s="205"/>
      <c r="DXO76" s="205"/>
      <c r="DXP76" s="205"/>
      <c r="DXQ76" s="205"/>
      <c r="DXR76" s="205"/>
      <c r="DXS76" s="205"/>
      <c r="DXT76" s="205"/>
      <c r="DXU76" s="205"/>
      <c r="DXV76" s="205"/>
      <c r="DXW76" s="205"/>
      <c r="DXX76" s="205"/>
      <c r="DXY76" s="205"/>
      <c r="DXZ76" s="205"/>
      <c r="DYA76" s="205"/>
      <c r="DYB76" s="205"/>
      <c r="DYC76" s="205"/>
      <c r="DYD76" s="205"/>
      <c r="DYE76" s="205"/>
      <c r="DYF76" s="205"/>
      <c r="DYG76" s="205"/>
      <c r="DYH76" s="205"/>
      <c r="DYI76" s="205"/>
      <c r="DYJ76" s="205"/>
      <c r="DYK76" s="205"/>
      <c r="DYL76" s="205"/>
      <c r="DYM76" s="205"/>
      <c r="DYN76" s="205"/>
      <c r="DYO76" s="205"/>
      <c r="DYP76" s="205"/>
      <c r="DYQ76" s="205"/>
      <c r="DYR76" s="205"/>
      <c r="DYS76" s="205"/>
      <c r="DYT76" s="205"/>
      <c r="DYU76" s="205"/>
      <c r="DYV76" s="205"/>
      <c r="DYW76" s="205"/>
      <c r="DYX76" s="205"/>
      <c r="DYY76" s="205"/>
      <c r="DYZ76" s="205"/>
      <c r="DZA76" s="205"/>
      <c r="DZB76" s="205"/>
      <c r="DZC76" s="205"/>
      <c r="DZD76" s="205"/>
      <c r="DZE76" s="205"/>
      <c r="DZF76" s="205"/>
      <c r="DZG76" s="205"/>
      <c r="DZH76" s="205"/>
      <c r="DZI76" s="205"/>
      <c r="DZJ76" s="205"/>
      <c r="DZK76" s="205"/>
      <c r="DZL76" s="205"/>
      <c r="DZM76" s="205"/>
      <c r="DZN76" s="205"/>
      <c r="DZO76" s="205"/>
      <c r="DZP76" s="205"/>
      <c r="DZQ76" s="205"/>
      <c r="DZR76" s="205"/>
      <c r="DZS76" s="205"/>
      <c r="DZT76" s="205"/>
      <c r="DZU76" s="205"/>
      <c r="DZV76" s="205"/>
      <c r="DZW76" s="205"/>
      <c r="DZX76" s="205"/>
      <c r="DZY76" s="205"/>
      <c r="DZZ76" s="205"/>
      <c r="EAA76" s="205"/>
      <c r="EAB76" s="205"/>
      <c r="EAC76" s="205"/>
      <c r="EAD76" s="205"/>
      <c r="EAE76" s="205"/>
      <c r="EAF76" s="205"/>
      <c r="EAG76" s="205"/>
      <c r="EAH76" s="205"/>
      <c r="EAI76" s="205"/>
      <c r="EAJ76" s="205"/>
      <c r="EAK76" s="205"/>
      <c r="EAL76" s="205"/>
      <c r="EAM76" s="205"/>
      <c r="EAN76" s="205"/>
      <c r="EAO76" s="205"/>
      <c r="EAP76" s="205"/>
      <c r="EAQ76" s="205"/>
      <c r="EAR76" s="205"/>
      <c r="EAS76" s="205"/>
      <c r="EAT76" s="205"/>
      <c r="EAU76" s="205"/>
      <c r="EAV76" s="205"/>
      <c r="EAW76" s="205"/>
      <c r="EAX76" s="205"/>
      <c r="EAY76" s="205"/>
      <c r="EAZ76" s="205"/>
      <c r="EBA76" s="205"/>
      <c r="EBB76" s="205"/>
      <c r="EBC76" s="205"/>
      <c r="EBD76" s="205"/>
      <c r="EBE76" s="205"/>
      <c r="EBF76" s="205"/>
      <c r="EBG76" s="205"/>
      <c r="EBH76" s="205"/>
      <c r="EBI76" s="205"/>
      <c r="EBJ76" s="205"/>
      <c r="EBK76" s="205"/>
      <c r="EBL76" s="205"/>
      <c r="EBM76" s="205"/>
      <c r="EBN76" s="205"/>
      <c r="EBO76" s="205"/>
      <c r="EBP76" s="205"/>
      <c r="EBQ76" s="205"/>
      <c r="EBR76" s="205"/>
      <c r="EBS76" s="205"/>
      <c r="EBT76" s="205"/>
      <c r="EBU76" s="205"/>
      <c r="EBV76" s="205"/>
      <c r="EBW76" s="205"/>
      <c r="EBX76" s="205"/>
      <c r="EBY76" s="205"/>
      <c r="EBZ76" s="205"/>
      <c r="ECA76" s="205"/>
      <c r="ECB76" s="205"/>
      <c r="ECC76" s="205"/>
      <c r="ECD76" s="205"/>
      <c r="ECE76" s="205"/>
      <c r="ECF76" s="205"/>
      <c r="ECG76" s="205"/>
      <c r="ECH76" s="205"/>
      <c r="ECI76" s="205"/>
      <c r="ECJ76" s="205"/>
      <c r="ECK76" s="205"/>
      <c r="ECL76" s="205"/>
      <c r="ECM76" s="205"/>
      <c r="ECN76" s="205"/>
      <c r="ECO76" s="205"/>
      <c r="ECP76" s="205"/>
      <c r="ECQ76" s="205"/>
      <c r="ECR76" s="205"/>
      <c r="ECS76" s="205"/>
      <c r="ECT76" s="205"/>
      <c r="ECU76" s="205"/>
      <c r="ECV76" s="205"/>
      <c r="ECW76" s="205"/>
      <c r="ECX76" s="205"/>
      <c r="ECY76" s="205"/>
      <c r="ECZ76" s="205"/>
      <c r="EDA76" s="205"/>
      <c r="EDB76" s="205"/>
      <c r="EDC76" s="205"/>
      <c r="EDD76" s="205"/>
      <c r="EDE76" s="205"/>
      <c r="EDF76" s="205"/>
      <c r="EDG76" s="205"/>
      <c r="EDH76" s="205"/>
      <c r="EDI76" s="205"/>
      <c r="EDJ76" s="205"/>
      <c r="EDK76" s="205"/>
      <c r="EDL76" s="205"/>
      <c r="EDM76" s="205"/>
      <c r="EDN76" s="205"/>
      <c r="EDO76" s="205"/>
      <c r="EDP76" s="205"/>
      <c r="EDQ76" s="205"/>
      <c r="EDR76" s="205"/>
      <c r="EDS76" s="205"/>
      <c r="EDT76" s="205"/>
      <c r="EDU76" s="205"/>
      <c r="EDV76" s="205"/>
      <c r="EDW76" s="205"/>
      <c r="EDX76" s="205"/>
      <c r="EDY76" s="205"/>
      <c r="EDZ76" s="205"/>
      <c r="EEA76" s="205"/>
      <c r="EEB76" s="205"/>
      <c r="EEC76" s="205"/>
      <c r="EED76" s="205"/>
      <c r="EEE76" s="205"/>
      <c r="EEF76" s="205"/>
      <c r="EEG76" s="205"/>
      <c r="EEH76" s="205"/>
      <c r="EEI76" s="205"/>
      <c r="EEJ76" s="205"/>
      <c r="EEK76" s="205"/>
      <c r="EEL76" s="205"/>
      <c r="EEM76" s="205"/>
      <c r="EEN76" s="205"/>
      <c r="EEO76" s="205"/>
      <c r="EEP76" s="205"/>
      <c r="EEQ76" s="205"/>
      <c r="EER76" s="205"/>
      <c r="EES76" s="205"/>
      <c r="EET76" s="205"/>
      <c r="EEU76" s="205"/>
      <c r="EEV76" s="205"/>
      <c r="EEW76" s="205"/>
      <c r="EEX76" s="205"/>
      <c r="EEY76" s="205"/>
      <c r="EEZ76" s="205"/>
      <c r="EFA76" s="205"/>
      <c r="EFB76" s="205"/>
      <c r="EFC76" s="205"/>
      <c r="EFD76" s="205"/>
      <c r="EFE76" s="205"/>
      <c r="EFF76" s="205"/>
      <c r="EFG76" s="205"/>
      <c r="EFH76" s="205"/>
      <c r="EFI76" s="205"/>
      <c r="EFJ76" s="205"/>
      <c r="EFK76" s="205"/>
      <c r="EFL76" s="205"/>
      <c r="EFM76" s="205"/>
      <c r="EFN76" s="205"/>
      <c r="EFO76" s="205"/>
      <c r="EFP76" s="205"/>
      <c r="EFQ76" s="205"/>
      <c r="EFR76" s="205"/>
      <c r="EFS76" s="205"/>
      <c r="EFT76" s="205"/>
      <c r="EFU76" s="205"/>
      <c r="EFV76" s="205"/>
      <c r="EFW76" s="205"/>
      <c r="EFX76" s="205"/>
      <c r="EFY76" s="205"/>
      <c r="EFZ76" s="205"/>
      <c r="EGA76" s="205"/>
      <c r="EGB76" s="205"/>
      <c r="EGC76" s="205"/>
      <c r="EGD76" s="205"/>
      <c r="EGE76" s="205"/>
      <c r="EGF76" s="205"/>
      <c r="EGG76" s="205"/>
      <c r="EGH76" s="205"/>
      <c r="EGI76" s="205"/>
      <c r="EGJ76" s="205"/>
      <c r="EGK76" s="205"/>
      <c r="EGL76" s="205"/>
      <c r="EGM76" s="205"/>
      <c r="EGN76" s="205"/>
      <c r="EGO76" s="205"/>
      <c r="EGP76" s="205"/>
      <c r="EGQ76" s="205"/>
      <c r="EGR76" s="205"/>
      <c r="EGS76" s="205"/>
      <c r="EGT76" s="205"/>
      <c r="EGU76" s="205"/>
      <c r="EGV76" s="205"/>
      <c r="EGW76" s="205"/>
      <c r="EGX76" s="205"/>
      <c r="EGY76" s="205"/>
      <c r="EHF76" s="205"/>
      <c r="EHG76" s="205"/>
      <c r="EHH76" s="205"/>
      <c r="EHI76" s="205"/>
      <c r="EHJ76" s="205"/>
      <c r="EHK76" s="205"/>
      <c r="EHL76" s="205"/>
      <c r="EHM76" s="205"/>
      <c r="EHN76" s="205"/>
      <c r="EHO76" s="205"/>
      <c r="EHP76" s="205"/>
      <c r="EHQ76" s="205"/>
      <c r="EHR76" s="205"/>
      <c r="EHS76" s="205"/>
      <c r="EHT76" s="205"/>
      <c r="EHU76" s="205"/>
      <c r="EHV76" s="205"/>
      <c r="EHW76" s="205"/>
      <c r="EHX76" s="205"/>
      <c r="EHY76" s="205"/>
      <c r="EHZ76" s="205"/>
      <c r="EIA76" s="205"/>
      <c r="EIB76" s="205"/>
      <c r="EIC76" s="205"/>
      <c r="EID76" s="205"/>
      <c r="EIE76" s="205"/>
      <c r="EIF76" s="205"/>
      <c r="EIG76" s="205"/>
      <c r="EIH76" s="205"/>
      <c r="EII76" s="205"/>
      <c r="EIJ76" s="205"/>
      <c r="EIK76" s="205"/>
      <c r="EIL76" s="205"/>
      <c r="EIM76" s="205"/>
      <c r="EIN76" s="205"/>
      <c r="EIO76" s="205"/>
      <c r="EIP76" s="205"/>
      <c r="EIQ76" s="205"/>
      <c r="EIR76" s="205"/>
      <c r="EIS76" s="205"/>
      <c r="EIT76" s="205"/>
      <c r="EIU76" s="205"/>
      <c r="EIV76" s="205"/>
      <c r="EIW76" s="205"/>
      <c r="EIX76" s="205"/>
      <c r="EIY76" s="205"/>
      <c r="EIZ76" s="205"/>
      <c r="EJA76" s="205"/>
      <c r="EJB76" s="205"/>
      <c r="EJC76" s="205"/>
      <c r="EJD76" s="205"/>
      <c r="EJE76" s="205"/>
      <c r="EJF76" s="205"/>
      <c r="EJG76" s="205"/>
      <c r="EJH76" s="205"/>
      <c r="EJI76" s="205"/>
      <c r="EJJ76" s="205"/>
      <c r="EJK76" s="205"/>
      <c r="EJL76" s="205"/>
      <c r="EJM76" s="205"/>
      <c r="EJN76" s="205"/>
      <c r="EJO76" s="205"/>
      <c r="EJP76" s="205"/>
      <c r="EJQ76" s="205"/>
      <c r="EJR76" s="205"/>
      <c r="EJS76" s="205"/>
      <c r="EJT76" s="205"/>
      <c r="EJU76" s="205"/>
      <c r="EJV76" s="205"/>
      <c r="EJW76" s="205"/>
      <c r="EJX76" s="205"/>
      <c r="EJY76" s="205"/>
      <c r="EJZ76" s="205"/>
      <c r="EKA76" s="205"/>
      <c r="EKB76" s="205"/>
      <c r="EKC76" s="205"/>
      <c r="EKD76" s="205"/>
      <c r="EKE76" s="205"/>
      <c r="EKF76" s="205"/>
      <c r="EKG76" s="205"/>
      <c r="EKH76" s="205"/>
      <c r="EKI76" s="205"/>
      <c r="EKJ76" s="205"/>
      <c r="EKK76" s="205"/>
      <c r="EKL76" s="205"/>
      <c r="EKM76" s="205"/>
      <c r="EKN76" s="205"/>
      <c r="EKO76" s="205"/>
      <c r="EKP76" s="205"/>
      <c r="EKQ76" s="205"/>
      <c r="EKR76" s="205"/>
      <c r="EKS76" s="205"/>
      <c r="EKT76" s="205"/>
      <c r="EKU76" s="205"/>
      <c r="EKV76" s="205"/>
      <c r="EKW76" s="205"/>
      <c r="EKX76" s="205"/>
      <c r="EKY76" s="205"/>
      <c r="EKZ76" s="205"/>
      <c r="ELA76" s="205"/>
      <c r="ELB76" s="205"/>
      <c r="ELC76" s="205"/>
      <c r="ELD76" s="205"/>
      <c r="ELE76" s="205"/>
      <c r="ELF76" s="205"/>
      <c r="ELG76" s="205"/>
      <c r="ELH76" s="205"/>
      <c r="ELI76" s="205"/>
      <c r="ELJ76" s="205"/>
      <c r="ELK76" s="205"/>
      <c r="ELL76" s="205"/>
      <c r="ELM76" s="205"/>
      <c r="ELN76" s="205"/>
      <c r="ELO76" s="205"/>
      <c r="ELP76" s="205"/>
      <c r="ELQ76" s="205"/>
      <c r="ELR76" s="205"/>
      <c r="ELS76" s="205"/>
      <c r="ELT76" s="205"/>
      <c r="ELU76" s="205"/>
      <c r="ELV76" s="205"/>
      <c r="ELW76" s="205"/>
      <c r="ELX76" s="205"/>
      <c r="ELY76" s="205"/>
      <c r="ELZ76" s="205"/>
      <c r="EMA76" s="205"/>
      <c r="EMB76" s="205"/>
      <c r="EMC76" s="205"/>
      <c r="EMD76" s="205"/>
      <c r="EME76" s="205"/>
      <c r="EMF76" s="205"/>
      <c r="EMG76" s="205"/>
      <c r="EMH76" s="205"/>
      <c r="EMI76" s="205"/>
      <c r="EMJ76" s="205"/>
      <c r="EMK76" s="205"/>
      <c r="EML76" s="205"/>
      <c r="EMM76" s="205"/>
      <c r="EMN76" s="205"/>
      <c r="EMO76" s="205"/>
      <c r="EMP76" s="205"/>
      <c r="EMQ76" s="205"/>
      <c r="EMR76" s="205"/>
      <c r="EMS76" s="205"/>
      <c r="EMT76" s="205"/>
      <c r="EMU76" s="205"/>
      <c r="EMV76" s="205"/>
      <c r="EMW76" s="205"/>
      <c r="EMX76" s="205"/>
      <c r="EMY76" s="205"/>
      <c r="EMZ76" s="205"/>
      <c r="ENA76" s="205"/>
      <c r="ENB76" s="205"/>
      <c r="ENC76" s="205"/>
      <c r="END76" s="205"/>
      <c r="ENE76" s="205"/>
      <c r="ENF76" s="205"/>
      <c r="ENG76" s="205"/>
      <c r="ENH76" s="205"/>
      <c r="ENI76" s="205"/>
      <c r="ENJ76" s="205"/>
      <c r="ENK76" s="205"/>
      <c r="ENL76" s="205"/>
      <c r="ENM76" s="205"/>
      <c r="ENN76" s="205"/>
      <c r="ENO76" s="205"/>
      <c r="ENP76" s="205"/>
      <c r="ENQ76" s="205"/>
      <c r="ENR76" s="205"/>
      <c r="ENS76" s="205"/>
      <c r="ENT76" s="205"/>
      <c r="ENU76" s="205"/>
      <c r="ENV76" s="205"/>
      <c r="ENW76" s="205"/>
      <c r="ENX76" s="205"/>
      <c r="ENY76" s="205"/>
      <c r="ENZ76" s="205"/>
      <c r="EOA76" s="205"/>
      <c r="EOB76" s="205"/>
      <c r="EOC76" s="205"/>
      <c r="EOD76" s="205"/>
      <c r="EOE76" s="205"/>
      <c r="EOF76" s="205"/>
      <c r="EOG76" s="205"/>
      <c r="EOH76" s="205"/>
      <c r="EOI76" s="205"/>
      <c r="EOJ76" s="205"/>
      <c r="EOK76" s="205"/>
      <c r="EOL76" s="205"/>
      <c r="EOM76" s="205"/>
      <c r="EON76" s="205"/>
      <c r="EOO76" s="205"/>
      <c r="EOP76" s="205"/>
      <c r="EOQ76" s="205"/>
      <c r="EOR76" s="205"/>
      <c r="EOS76" s="205"/>
      <c r="EOT76" s="205"/>
      <c r="EOU76" s="205"/>
      <c r="EOV76" s="205"/>
      <c r="EOW76" s="205"/>
      <c r="EOX76" s="205"/>
      <c r="EOY76" s="205"/>
      <c r="EOZ76" s="205"/>
      <c r="EPA76" s="205"/>
      <c r="EPB76" s="205"/>
      <c r="EPC76" s="205"/>
      <c r="EPD76" s="205"/>
      <c r="EPE76" s="205"/>
      <c r="EPF76" s="205"/>
      <c r="EPG76" s="205"/>
      <c r="EPH76" s="205"/>
      <c r="EPI76" s="205"/>
      <c r="EPJ76" s="205"/>
      <c r="EPK76" s="205"/>
      <c r="EPL76" s="205"/>
      <c r="EPM76" s="205"/>
      <c r="EPN76" s="205"/>
      <c r="EPO76" s="205"/>
      <c r="EPP76" s="205"/>
      <c r="EPQ76" s="205"/>
      <c r="EPR76" s="205"/>
      <c r="EPS76" s="205"/>
      <c r="EPT76" s="205"/>
      <c r="EPU76" s="205"/>
      <c r="EPV76" s="205"/>
      <c r="EPW76" s="205"/>
      <c r="EPX76" s="205"/>
      <c r="EPY76" s="205"/>
      <c r="EPZ76" s="205"/>
      <c r="EQA76" s="205"/>
      <c r="EQB76" s="205"/>
      <c r="EQC76" s="205"/>
      <c r="EQD76" s="205"/>
      <c r="EQE76" s="205"/>
      <c r="EQF76" s="205"/>
      <c r="EQG76" s="205"/>
      <c r="EQH76" s="205"/>
      <c r="EQI76" s="205"/>
      <c r="EQJ76" s="205"/>
      <c r="EQK76" s="205"/>
      <c r="EQL76" s="205"/>
      <c r="EQM76" s="205"/>
      <c r="EQN76" s="205"/>
      <c r="EQO76" s="205"/>
      <c r="EQP76" s="205"/>
      <c r="EQQ76" s="205"/>
      <c r="EQR76" s="205"/>
      <c r="EQS76" s="205"/>
      <c r="EQT76" s="205"/>
      <c r="EQU76" s="205"/>
      <c r="ERB76" s="205"/>
      <c r="ERC76" s="205"/>
      <c r="ERD76" s="205"/>
      <c r="ERE76" s="205"/>
      <c r="ERF76" s="205"/>
      <c r="ERG76" s="205"/>
      <c r="ERH76" s="205"/>
      <c r="ERI76" s="205"/>
      <c r="ERJ76" s="205"/>
      <c r="ERK76" s="205"/>
      <c r="ERL76" s="205"/>
      <c r="ERM76" s="205"/>
      <c r="ERN76" s="205"/>
      <c r="ERO76" s="205"/>
      <c r="ERP76" s="205"/>
      <c r="ERQ76" s="205"/>
      <c r="ERR76" s="205"/>
      <c r="ERS76" s="205"/>
      <c r="ERT76" s="205"/>
      <c r="ERU76" s="205"/>
      <c r="ERV76" s="205"/>
      <c r="ERW76" s="205"/>
      <c r="ERX76" s="205"/>
      <c r="ERY76" s="205"/>
      <c r="ERZ76" s="205"/>
      <c r="ESA76" s="205"/>
      <c r="ESB76" s="205"/>
      <c r="ESC76" s="205"/>
      <c r="ESD76" s="205"/>
      <c r="ESE76" s="205"/>
      <c r="ESF76" s="205"/>
      <c r="ESG76" s="205"/>
      <c r="ESH76" s="205"/>
      <c r="ESI76" s="205"/>
      <c r="ESJ76" s="205"/>
      <c r="ESK76" s="205"/>
      <c r="ESL76" s="205"/>
      <c r="ESM76" s="205"/>
      <c r="ESN76" s="205"/>
      <c r="ESO76" s="205"/>
      <c r="ESP76" s="205"/>
      <c r="ESQ76" s="205"/>
      <c r="ESR76" s="205"/>
      <c r="ESS76" s="205"/>
      <c r="EST76" s="205"/>
      <c r="ESU76" s="205"/>
      <c r="ESV76" s="205"/>
      <c r="ESW76" s="205"/>
      <c r="ESX76" s="205"/>
      <c r="ESY76" s="205"/>
      <c r="ESZ76" s="205"/>
      <c r="ETA76" s="205"/>
      <c r="ETB76" s="205"/>
      <c r="ETC76" s="205"/>
      <c r="ETD76" s="205"/>
      <c r="ETE76" s="205"/>
      <c r="ETF76" s="205"/>
      <c r="ETG76" s="205"/>
      <c r="ETH76" s="205"/>
      <c r="ETI76" s="205"/>
      <c r="ETJ76" s="205"/>
      <c r="ETK76" s="205"/>
      <c r="ETL76" s="205"/>
      <c r="ETM76" s="205"/>
      <c r="ETN76" s="205"/>
      <c r="ETO76" s="205"/>
      <c r="ETP76" s="205"/>
      <c r="ETQ76" s="205"/>
      <c r="ETR76" s="205"/>
      <c r="ETS76" s="205"/>
      <c r="ETT76" s="205"/>
      <c r="ETU76" s="205"/>
      <c r="ETV76" s="205"/>
      <c r="ETW76" s="205"/>
      <c r="ETX76" s="205"/>
      <c r="ETY76" s="205"/>
      <c r="ETZ76" s="205"/>
      <c r="EUA76" s="205"/>
      <c r="EUB76" s="205"/>
      <c r="EUC76" s="205"/>
      <c r="EUD76" s="205"/>
      <c r="EUE76" s="205"/>
      <c r="EUF76" s="205"/>
      <c r="EUG76" s="205"/>
      <c r="EUH76" s="205"/>
      <c r="EUI76" s="205"/>
      <c r="EUJ76" s="205"/>
      <c r="EUK76" s="205"/>
      <c r="EUL76" s="205"/>
      <c r="EUM76" s="205"/>
      <c r="EUN76" s="205"/>
      <c r="EUO76" s="205"/>
      <c r="EUP76" s="205"/>
      <c r="EUQ76" s="205"/>
      <c r="EUR76" s="205"/>
      <c r="EUS76" s="205"/>
      <c r="EUT76" s="205"/>
      <c r="EUU76" s="205"/>
      <c r="EUV76" s="205"/>
      <c r="EUW76" s="205"/>
      <c r="EUX76" s="205"/>
      <c r="EUY76" s="205"/>
      <c r="EUZ76" s="205"/>
      <c r="EVA76" s="205"/>
      <c r="EVB76" s="205"/>
      <c r="EVC76" s="205"/>
      <c r="EVD76" s="205"/>
      <c r="EVE76" s="205"/>
      <c r="EVF76" s="205"/>
      <c r="EVG76" s="205"/>
      <c r="EVH76" s="205"/>
      <c r="EVI76" s="205"/>
      <c r="EVJ76" s="205"/>
      <c r="EVK76" s="205"/>
      <c r="EVL76" s="205"/>
      <c r="EVM76" s="205"/>
      <c r="EVN76" s="205"/>
      <c r="EVO76" s="205"/>
      <c r="EVP76" s="205"/>
      <c r="EVQ76" s="205"/>
      <c r="EVR76" s="205"/>
      <c r="EVS76" s="205"/>
      <c r="EVT76" s="205"/>
      <c r="EVU76" s="205"/>
      <c r="EVV76" s="205"/>
      <c r="EVW76" s="205"/>
      <c r="EVX76" s="205"/>
      <c r="EVY76" s="205"/>
      <c r="EVZ76" s="205"/>
      <c r="EWA76" s="205"/>
      <c r="EWB76" s="205"/>
      <c r="EWC76" s="205"/>
      <c r="EWD76" s="205"/>
      <c r="EWE76" s="205"/>
      <c r="EWF76" s="205"/>
      <c r="EWG76" s="205"/>
      <c r="EWH76" s="205"/>
      <c r="EWI76" s="205"/>
      <c r="EWJ76" s="205"/>
      <c r="EWK76" s="205"/>
      <c r="EWL76" s="205"/>
      <c r="EWM76" s="205"/>
      <c r="EWN76" s="205"/>
      <c r="EWO76" s="205"/>
      <c r="EWP76" s="205"/>
      <c r="EWQ76" s="205"/>
      <c r="EWR76" s="205"/>
      <c r="EWS76" s="205"/>
      <c r="EWT76" s="205"/>
      <c r="EWU76" s="205"/>
      <c r="EWV76" s="205"/>
      <c r="EWW76" s="205"/>
      <c r="EWX76" s="205"/>
      <c r="EWY76" s="205"/>
      <c r="EWZ76" s="205"/>
      <c r="EXA76" s="205"/>
      <c r="EXB76" s="205"/>
      <c r="EXC76" s="205"/>
      <c r="EXD76" s="205"/>
      <c r="EXE76" s="205"/>
      <c r="EXF76" s="205"/>
      <c r="EXG76" s="205"/>
      <c r="EXH76" s="205"/>
      <c r="EXI76" s="205"/>
      <c r="EXJ76" s="205"/>
      <c r="EXK76" s="205"/>
      <c r="EXL76" s="205"/>
      <c r="EXM76" s="205"/>
      <c r="EXN76" s="205"/>
      <c r="EXO76" s="205"/>
      <c r="EXP76" s="205"/>
      <c r="EXQ76" s="205"/>
      <c r="EXR76" s="205"/>
      <c r="EXS76" s="205"/>
      <c r="EXT76" s="205"/>
      <c r="EXU76" s="205"/>
      <c r="EXV76" s="205"/>
      <c r="EXW76" s="205"/>
      <c r="EXX76" s="205"/>
      <c r="EXY76" s="205"/>
      <c r="EXZ76" s="205"/>
      <c r="EYA76" s="205"/>
      <c r="EYB76" s="205"/>
      <c r="EYC76" s="205"/>
      <c r="EYD76" s="205"/>
      <c r="EYE76" s="205"/>
      <c r="EYF76" s="205"/>
      <c r="EYG76" s="205"/>
      <c r="EYH76" s="205"/>
      <c r="EYI76" s="205"/>
      <c r="EYJ76" s="205"/>
      <c r="EYK76" s="205"/>
      <c r="EYL76" s="205"/>
      <c r="EYM76" s="205"/>
      <c r="EYN76" s="205"/>
      <c r="EYO76" s="205"/>
      <c r="EYP76" s="205"/>
      <c r="EYQ76" s="205"/>
      <c r="EYR76" s="205"/>
      <c r="EYS76" s="205"/>
      <c r="EYT76" s="205"/>
      <c r="EYU76" s="205"/>
      <c r="EYV76" s="205"/>
      <c r="EYW76" s="205"/>
      <c r="EYX76" s="205"/>
      <c r="EYY76" s="205"/>
      <c r="EYZ76" s="205"/>
      <c r="EZA76" s="205"/>
      <c r="EZB76" s="205"/>
      <c r="EZC76" s="205"/>
      <c r="EZD76" s="205"/>
      <c r="EZE76" s="205"/>
      <c r="EZF76" s="205"/>
      <c r="EZG76" s="205"/>
      <c r="EZH76" s="205"/>
      <c r="EZI76" s="205"/>
      <c r="EZJ76" s="205"/>
      <c r="EZK76" s="205"/>
      <c r="EZL76" s="205"/>
      <c r="EZM76" s="205"/>
      <c r="EZN76" s="205"/>
      <c r="EZO76" s="205"/>
      <c r="EZP76" s="205"/>
      <c r="EZQ76" s="205"/>
      <c r="EZR76" s="205"/>
      <c r="EZS76" s="205"/>
      <c r="EZT76" s="205"/>
      <c r="EZU76" s="205"/>
      <c r="EZV76" s="205"/>
      <c r="EZW76" s="205"/>
      <c r="EZX76" s="205"/>
      <c r="EZY76" s="205"/>
      <c r="EZZ76" s="205"/>
      <c r="FAA76" s="205"/>
      <c r="FAB76" s="205"/>
      <c r="FAC76" s="205"/>
      <c r="FAD76" s="205"/>
      <c r="FAE76" s="205"/>
      <c r="FAF76" s="205"/>
      <c r="FAG76" s="205"/>
      <c r="FAH76" s="205"/>
      <c r="FAI76" s="205"/>
      <c r="FAJ76" s="205"/>
      <c r="FAK76" s="205"/>
      <c r="FAL76" s="205"/>
      <c r="FAM76" s="205"/>
      <c r="FAN76" s="205"/>
      <c r="FAO76" s="205"/>
      <c r="FAP76" s="205"/>
      <c r="FAQ76" s="205"/>
      <c r="FAX76" s="205"/>
      <c r="FAY76" s="205"/>
      <c r="FAZ76" s="205"/>
      <c r="FBA76" s="205"/>
      <c r="FBB76" s="205"/>
      <c r="FBC76" s="205"/>
      <c r="FBD76" s="205"/>
      <c r="FBE76" s="205"/>
      <c r="FBF76" s="205"/>
      <c r="FBG76" s="205"/>
      <c r="FBH76" s="205"/>
      <c r="FBI76" s="205"/>
      <c r="FBJ76" s="205"/>
      <c r="FBK76" s="205"/>
      <c r="FBL76" s="205"/>
      <c r="FBM76" s="205"/>
      <c r="FBN76" s="205"/>
      <c r="FBO76" s="205"/>
      <c r="FBP76" s="205"/>
      <c r="FBQ76" s="205"/>
      <c r="FBR76" s="205"/>
      <c r="FBS76" s="205"/>
      <c r="FBT76" s="205"/>
      <c r="FBU76" s="205"/>
      <c r="FBV76" s="205"/>
      <c r="FBW76" s="205"/>
      <c r="FBX76" s="205"/>
      <c r="FBY76" s="205"/>
      <c r="FBZ76" s="205"/>
      <c r="FCA76" s="205"/>
      <c r="FCB76" s="205"/>
      <c r="FCC76" s="205"/>
      <c r="FCD76" s="205"/>
      <c r="FCE76" s="205"/>
      <c r="FCF76" s="205"/>
      <c r="FCG76" s="205"/>
      <c r="FCH76" s="205"/>
      <c r="FCI76" s="205"/>
      <c r="FCJ76" s="205"/>
      <c r="FCK76" s="205"/>
      <c r="FCL76" s="205"/>
      <c r="FCM76" s="205"/>
      <c r="FCN76" s="205"/>
      <c r="FCO76" s="205"/>
      <c r="FCP76" s="205"/>
      <c r="FCQ76" s="205"/>
      <c r="FCR76" s="205"/>
      <c r="FCS76" s="205"/>
      <c r="FCT76" s="205"/>
      <c r="FCU76" s="205"/>
      <c r="FCV76" s="205"/>
      <c r="FCW76" s="205"/>
      <c r="FCX76" s="205"/>
      <c r="FCY76" s="205"/>
      <c r="FCZ76" s="205"/>
      <c r="FDA76" s="205"/>
      <c r="FDB76" s="205"/>
      <c r="FDC76" s="205"/>
      <c r="FDD76" s="205"/>
      <c r="FDE76" s="205"/>
      <c r="FDF76" s="205"/>
      <c r="FDG76" s="205"/>
      <c r="FDH76" s="205"/>
      <c r="FDI76" s="205"/>
      <c r="FDJ76" s="205"/>
      <c r="FDK76" s="205"/>
      <c r="FDL76" s="205"/>
      <c r="FDM76" s="205"/>
      <c r="FDN76" s="205"/>
      <c r="FDO76" s="205"/>
      <c r="FDP76" s="205"/>
      <c r="FDQ76" s="205"/>
      <c r="FDR76" s="205"/>
      <c r="FDS76" s="205"/>
      <c r="FDT76" s="205"/>
      <c r="FDU76" s="205"/>
      <c r="FDV76" s="205"/>
      <c r="FDW76" s="205"/>
      <c r="FDX76" s="205"/>
      <c r="FDY76" s="205"/>
      <c r="FDZ76" s="205"/>
      <c r="FEA76" s="205"/>
      <c r="FEB76" s="205"/>
      <c r="FEC76" s="205"/>
      <c r="FED76" s="205"/>
      <c r="FEE76" s="205"/>
      <c r="FEF76" s="205"/>
      <c r="FEG76" s="205"/>
      <c r="FEH76" s="205"/>
      <c r="FEI76" s="205"/>
      <c r="FEJ76" s="205"/>
      <c r="FEK76" s="205"/>
      <c r="FEL76" s="205"/>
      <c r="FEM76" s="205"/>
      <c r="FEN76" s="205"/>
      <c r="FEO76" s="205"/>
      <c r="FEP76" s="205"/>
      <c r="FEQ76" s="205"/>
      <c r="FER76" s="205"/>
      <c r="FES76" s="205"/>
      <c r="FET76" s="205"/>
      <c r="FEU76" s="205"/>
      <c r="FEV76" s="205"/>
      <c r="FEW76" s="205"/>
      <c r="FEX76" s="205"/>
      <c r="FEY76" s="205"/>
      <c r="FEZ76" s="205"/>
      <c r="FFA76" s="205"/>
      <c r="FFB76" s="205"/>
      <c r="FFC76" s="205"/>
      <c r="FFD76" s="205"/>
      <c r="FFE76" s="205"/>
      <c r="FFF76" s="205"/>
      <c r="FFG76" s="205"/>
      <c r="FFH76" s="205"/>
      <c r="FFI76" s="205"/>
      <c r="FFJ76" s="205"/>
      <c r="FFK76" s="205"/>
      <c r="FFL76" s="205"/>
      <c r="FFM76" s="205"/>
      <c r="FFN76" s="205"/>
      <c r="FFO76" s="205"/>
      <c r="FFP76" s="205"/>
      <c r="FFQ76" s="205"/>
      <c r="FFR76" s="205"/>
      <c r="FFS76" s="205"/>
      <c r="FFT76" s="205"/>
      <c r="FFU76" s="205"/>
      <c r="FFV76" s="205"/>
      <c r="FFW76" s="205"/>
      <c r="FFX76" s="205"/>
      <c r="FFY76" s="205"/>
      <c r="FFZ76" s="205"/>
      <c r="FGA76" s="205"/>
      <c r="FGB76" s="205"/>
      <c r="FGC76" s="205"/>
      <c r="FGD76" s="205"/>
      <c r="FGE76" s="205"/>
      <c r="FGF76" s="205"/>
      <c r="FGG76" s="205"/>
      <c r="FGH76" s="205"/>
      <c r="FGI76" s="205"/>
      <c r="FGJ76" s="205"/>
      <c r="FGK76" s="205"/>
      <c r="FGL76" s="205"/>
      <c r="FGM76" s="205"/>
      <c r="FGN76" s="205"/>
      <c r="FGO76" s="205"/>
      <c r="FGP76" s="205"/>
      <c r="FGQ76" s="205"/>
      <c r="FGR76" s="205"/>
      <c r="FGS76" s="205"/>
      <c r="FGT76" s="205"/>
      <c r="FGU76" s="205"/>
      <c r="FGV76" s="205"/>
      <c r="FGW76" s="205"/>
      <c r="FGX76" s="205"/>
      <c r="FGY76" s="205"/>
      <c r="FGZ76" s="205"/>
      <c r="FHA76" s="205"/>
      <c r="FHB76" s="205"/>
      <c r="FHC76" s="205"/>
      <c r="FHD76" s="205"/>
      <c r="FHE76" s="205"/>
      <c r="FHF76" s="205"/>
      <c r="FHG76" s="205"/>
      <c r="FHH76" s="205"/>
      <c r="FHI76" s="205"/>
      <c r="FHJ76" s="205"/>
      <c r="FHK76" s="205"/>
      <c r="FHL76" s="205"/>
      <c r="FHM76" s="205"/>
      <c r="FHN76" s="205"/>
      <c r="FHO76" s="205"/>
      <c r="FHP76" s="205"/>
      <c r="FHQ76" s="205"/>
      <c r="FHR76" s="205"/>
      <c r="FHS76" s="205"/>
      <c r="FHT76" s="205"/>
      <c r="FHU76" s="205"/>
      <c r="FHV76" s="205"/>
      <c r="FHW76" s="205"/>
      <c r="FHX76" s="205"/>
      <c r="FHY76" s="205"/>
      <c r="FHZ76" s="205"/>
      <c r="FIA76" s="205"/>
      <c r="FIB76" s="205"/>
      <c r="FIC76" s="205"/>
      <c r="FID76" s="205"/>
      <c r="FIE76" s="205"/>
      <c r="FIF76" s="205"/>
      <c r="FIG76" s="205"/>
      <c r="FIH76" s="205"/>
      <c r="FII76" s="205"/>
      <c r="FIJ76" s="205"/>
      <c r="FIK76" s="205"/>
      <c r="FIL76" s="205"/>
      <c r="FIM76" s="205"/>
      <c r="FIN76" s="205"/>
      <c r="FIO76" s="205"/>
      <c r="FIP76" s="205"/>
      <c r="FIQ76" s="205"/>
      <c r="FIR76" s="205"/>
      <c r="FIS76" s="205"/>
      <c r="FIT76" s="205"/>
      <c r="FIU76" s="205"/>
      <c r="FIV76" s="205"/>
      <c r="FIW76" s="205"/>
      <c r="FIX76" s="205"/>
      <c r="FIY76" s="205"/>
      <c r="FIZ76" s="205"/>
      <c r="FJA76" s="205"/>
      <c r="FJB76" s="205"/>
      <c r="FJC76" s="205"/>
      <c r="FJD76" s="205"/>
      <c r="FJE76" s="205"/>
      <c r="FJF76" s="205"/>
      <c r="FJG76" s="205"/>
      <c r="FJH76" s="205"/>
      <c r="FJI76" s="205"/>
      <c r="FJJ76" s="205"/>
      <c r="FJK76" s="205"/>
      <c r="FJL76" s="205"/>
      <c r="FJM76" s="205"/>
      <c r="FJN76" s="205"/>
      <c r="FJO76" s="205"/>
      <c r="FJP76" s="205"/>
      <c r="FJQ76" s="205"/>
      <c r="FJR76" s="205"/>
      <c r="FJS76" s="205"/>
      <c r="FJT76" s="205"/>
      <c r="FJU76" s="205"/>
      <c r="FJV76" s="205"/>
      <c r="FJW76" s="205"/>
      <c r="FJX76" s="205"/>
      <c r="FJY76" s="205"/>
      <c r="FJZ76" s="205"/>
      <c r="FKA76" s="205"/>
      <c r="FKB76" s="205"/>
      <c r="FKC76" s="205"/>
      <c r="FKD76" s="205"/>
      <c r="FKE76" s="205"/>
      <c r="FKF76" s="205"/>
      <c r="FKG76" s="205"/>
      <c r="FKH76" s="205"/>
      <c r="FKI76" s="205"/>
      <c r="FKJ76" s="205"/>
      <c r="FKK76" s="205"/>
      <c r="FKL76" s="205"/>
      <c r="FKM76" s="205"/>
      <c r="FKT76" s="205"/>
      <c r="FKU76" s="205"/>
      <c r="FKV76" s="205"/>
      <c r="FKW76" s="205"/>
      <c r="FKX76" s="205"/>
      <c r="FKY76" s="205"/>
      <c r="FKZ76" s="205"/>
      <c r="FLA76" s="205"/>
      <c r="FLB76" s="205"/>
      <c r="FLC76" s="205"/>
      <c r="FLD76" s="205"/>
      <c r="FLE76" s="205"/>
      <c r="FLF76" s="205"/>
      <c r="FLG76" s="205"/>
      <c r="FLH76" s="205"/>
      <c r="FLI76" s="205"/>
      <c r="FLJ76" s="205"/>
      <c r="FLK76" s="205"/>
      <c r="FLL76" s="205"/>
      <c r="FLM76" s="205"/>
      <c r="FLN76" s="205"/>
      <c r="FLO76" s="205"/>
      <c r="FLP76" s="205"/>
      <c r="FLQ76" s="205"/>
      <c r="FLR76" s="205"/>
      <c r="FLS76" s="205"/>
      <c r="FLT76" s="205"/>
      <c r="FLU76" s="205"/>
      <c r="FLV76" s="205"/>
      <c r="FLW76" s="205"/>
      <c r="FLX76" s="205"/>
      <c r="FLY76" s="205"/>
      <c r="FLZ76" s="205"/>
      <c r="FMA76" s="205"/>
      <c r="FMB76" s="205"/>
      <c r="FMC76" s="205"/>
      <c r="FMD76" s="205"/>
      <c r="FME76" s="205"/>
      <c r="FMF76" s="205"/>
      <c r="FMG76" s="205"/>
      <c r="FMH76" s="205"/>
      <c r="FMI76" s="205"/>
      <c r="FMJ76" s="205"/>
      <c r="FMK76" s="205"/>
      <c r="FML76" s="205"/>
      <c r="FMM76" s="205"/>
      <c r="FMN76" s="205"/>
      <c r="FMO76" s="205"/>
      <c r="FMP76" s="205"/>
      <c r="FMQ76" s="205"/>
      <c r="FMR76" s="205"/>
      <c r="FMS76" s="205"/>
      <c r="FMT76" s="205"/>
      <c r="FMU76" s="205"/>
      <c r="FMV76" s="205"/>
      <c r="FMW76" s="205"/>
      <c r="FMX76" s="205"/>
      <c r="FMY76" s="205"/>
      <c r="FMZ76" s="205"/>
      <c r="FNA76" s="205"/>
      <c r="FNB76" s="205"/>
      <c r="FNC76" s="205"/>
      <c r="FND76" s="205"/>
      <c r="FNE76" s="205"/>
      <c r="FNF76" s="205"/>
      <c r="FNG76" s="205"/>
      <c r="FNH76" s="205"/>
      <c r="FNI76" s="205"/>
      <c r="FNJ76" s="205"/>
      <c r="FNK76" s="205"/>
      <c r="FNL76" s="205"/>
      <c r="FNM76" s="205"/>
      <c r="FNN76" s="205"/>
      <c r="FNO76" s="205"/>
      <c r="FNP76" s="205"/>
      <c r="FNQ76" s="205"/>
      <c r="FNR76" s="205"/>
      <c r="FNS76" s="205"/>
      <c r="FNT76" s="205"/>
      <c r="FNU76" s="205"/>
      <c r="FNV76" s="205"/>
      <c r="FNW76" s="205"/>
      <c r="FNX76" s="205"/>
      <c r="FNY76" s="205"/>
      <c r="FNZ76" s="205"/>
      <c r="FOA76" s="205"/>
      <c r="FOB76" s="205"/>
      <c r="FOC76" s="205"/>
      <c r="FOD76" s="205"/>
      <c r="FOE76" s="205"/>
      <c r="FOF76" s="205"/>
      <c r="FOG76" s="205"/>
      <c r="FOH76" s="205"/>
      <c r="FOI76" s="205"/>
      <c r="FOJ76" s="205"/>
      <c r="FOK76" s="205"/>
      <c r="FOL76" s="205"/>
      <c r="FOM76" s="205"/>
      <c r="FON76" s="205"/>
      <c r="FOO76" s="205"/>
      <c r="FOP76" s="205"/>
      <c r="FOQ76" s="205"/>
      <c r="FOR76" s="205"/>
      <c r="FOS76" s="205"/>
      <c r="FOT76" s="205"/>
      <c r="FOU76" s="205"/>
      <c r="FOV76" s="205"/>
      <c r="FOW76" s="205"/>
      <c r="FOX76" s="205"/>
      <c r="FOY76" s="205"/>
      <c r="FOZ76" s="205"/>
      <c r="FPA76" s="205"/>
      <c r="FPB76" s="205"/>
      <c r="FPC76" s="205"/>
      <c r="FPD76" s="205"/>
      <c r="FPE76" s="205"/>
      <c r="FPF76" s="205"/>
      <c r="FPG76" s="205"/>
      <c r="FPH76" s="205"/>
      <c r="FPI76" s="205"/>
      <c r="FPJ76" s="205"/>
      <c r="FPK76" s="205"/>
      <c r="FPL76" s="205"/>
      <c r="FPM76" s="205"/>
      <c r="FPN76" s="205"/>
      <c r="FPO76" s="205"/>
      <c r="FPP76" s="205"/>
      <c r="FPQ76" s="205"/>
      <c r="FPR76" s="205"/>
      <c r="FPS76" s="205"/>
      <c r="FPT76" s="205"/>
      <c r="FPU76" s="205"/>
      <c r="FPV76" s="205"/>
      <c r="FPW76" s="205"/>
      <c r="FPX76" s="205"/>
      <c r="FPY76" s="205"/>
      <c r="FPZ76" s="205"/>
      <c r="FQA76" s="205"/>
      <c r="FQB76" s="205"/>
      <c r="FQC76" s="205"/>
      <c r="FQD76" s="205"/>
      <c r="FQE76" s="205"/>
      <c r="FQF76" s="205"/>
      <c r="FQG76" s="205"/>
      <c r="FQH76" s="205"/>
      <c r="FQI76" s="205"/>
      <c r="FQJ76" s="205"/>
      <c r="FQK76" s="205"/>
      <c r="FQL76" s="205"/>
      <c r="FQM76" s="205"/>
      <c r="FQN76" s="205"/>
      <c r="FQO76" s="205"/>
      <c r="FQP76" s="205"/>
      <c r="FQQ76" s="205"/>
      <c r="FQR76" s="205"/>
      <c r="FQS76" s="205"/>
      <c r="FQT76" s="205"/>
      <c r="FQU76" s="205"/>
      <c r="FQV76" s="205"/>
      <c r="FQW76" s="205"/>
      <c r="FQX76" s="205"/>
      <c r="FQY76" s="205"/>
      <c r="FQZ76" s="205"/>
      <c r="FRA76" s="205"/>
      <c r="FRB76" s="205"/>
      <c r="FRC76" s="205"/>
      <c r="FRD76" s="205"/>
      <c r="FRE76" s="205"/>
      <c r="FRF76" s="205"/>
      <c r="FRG76" s="205"/>
      <c r="FRH76" s="205"/>
      <c r="FRI76" s="205"/>
      <c r="FRJ76" s="205"/>
      <c r="FRK76" s="205"/>
      <c r="FRL76" s="205"/>
      <c r="FRM76" s="205"/>
      <c r="FRN76" s="205"/>
      <c r="FRO76" s="205"/>
      <c r="FRP76" s="205"/>
      <c r="FRQ76" s="205"/>
      <c r="FRR76" s="205"/>
      <c r="FRS76" s="205"/>
      <c r="FRT76" s="205"/>
      <c r="FRU76" s="205"/>
      <c r="FRV76" s="205"/>
      <c r="FRW76" s="205"/>
      <c r="FRX76" s="205"/>
      <c r="FRY76" s="205"/>
      <c r="FRZ76" s="205"/>
      <c r="FSA76" s="205"/>
      <c r="FSB76" s="205"/>
      <c r="FSC76" s="205"/>
      <c r="FSD76" s="205"/>
      <c r="FSE76" s="205"/>
      <c r="FSF76" s="205"/>
      <c r="FSG76" s="205"/>
      <c r="FSH76" s="205"/>
      <c r="FSI76" s="205"/>
      <c r="FSJ76" s="205"/>
      <c r="FSK76" s="205"/>
      <c r="FSL76" s="205"/>
      <c r="FSM76" s="205"/>
      <c r="FSN76" s="205"/>
      <c r="FSO76" s="205"/>
      <c r="FSP76" s="205"/>
      <c r="FSQ76" s="205"/>
      <c r="FSR76" s="205"/>
      <c r="FSS76" s="205"/>
      <c r="FST76" s="205"/>
      <c r="FSU76" s="205"/>
      <c r="FSV76" s="205"/>
      <c r="FSW76" s="205"/>
      <c r="FSX76" s="205"/>
      <c r="FSY76" s="205"/>
      <c r="FSZ76" s="205"/>
      <c r="FTA76" s="205"/>
      <c r="FTB76" s="205"/>
      <c r="FTC76" s="205"/>
      <c r="FTD76" s="205"/>
      <c r="FTE76" s="205"/>
      <c r="FTF76" s="205"/>
      <c r="FTG76" s="205"/>
      <c r="FTH76" s="205"/>
      <c r="FTI76" s="205"/>
      <c r="FTJ76" s="205"/>
      <c r="FTK76" s="205"/>
      <c r="FTL76" s="205"/>
      <c r="FTM76" s="205"/>
      <c r="FTN76" s="205"/>
      <c r="FTO76" s="205"/>
      <c r="FTP76" s="205"/>
      <c r="FTQ76" s="205"/>
      <c r="FTR76" s="205"/>
      <c r="FTS76" s="205"/>
      <c r="FTT76" s="205"/>
      <c r="FTU76" s="205"/>
      <c r="FTV76" s="205"/>
      <c r="FTW76" s="205"/>
      <c r="FTX76" s="205"/>
      <c r="FTY76" s="205"/>
      <c r="FTZ76" s="205"/>
      <c r="FUA76" s="205"/>
      <c r="FUB76" s="205"/>
      <c r="FUC76" s="205"/>
      <c r="FUD76" s="205"/>
      <c r="FUE76" s="205"/>
      <c r="FUF76" s="205"/>
      <c r="FUG76" s="205"/>
      <c r="FUH76" s="205"/>
      <c r="FUI76" s="205"/>
      <c r="FUP76" s="205"/>
      <c r="FUQ76" s="205"/>
      <c r="FUR76" s="205"/>
      <c r="FUS76" s="205"/>
      <c r="FUT76" s="205"/>
      <c r="FUU76" s="205"/>
      <c r="FUV76" s="205"/>
      <c r="FUW76" s="205"/>
      <c r="FUX76" s="205"/>
      <c r="FUY76" s="205"/>
      <c r="FUZ76" s="205"/>
      <c r="FVA76" s="205"/>
      <c r="FVB76" s="205"/>
      <c r="FVC76" s="205"/>
      <c r="FVD76" s="205"/>
      <c r="FVE76" s="205"/>
      <c r="FVF76" s="205"/>
      <c r="FVG76" s="205"/>
      <c r="FVH76" s="205"/>
      <c r="FVI76" s="205"/>
      <c r="FVJ76" s="205"/>
      <c r="FVK76" s="205"/>
      <c r="FVL76" s="205"/>
      <c r="FVM76" s="205"/>
      <c r="FVN76" s="205"/>
      <c r="FVO76" s="205"/>
      <c r="FVP76" s="205"/>
      <c r="FVQ76" s="205"/>
      <c r="FVR76" s="205"/>
      <c r="FVS76" s="205"/>
      <c r="FVT76" s="205"/>
      <c r="FVU76" s="205"/>
      <c r="FVV76" s="205"/>
      <c r="FVW76" s="205"/>
      <c r="FVX76" s="205"/>
      <c r="FVY76" s="205"/>
      <c r="FVZ76" s="205"/>
      <c r="FWA76" s="205"/>
      <c r="FWB76" s="205"/>
      <c r="FWC76" s="205"/>
      <c r="FWD76" s="205"/>
      <c r="FWE76" s="205"/>
      <c r="FWF76" s="205"/>
      <c r="FWG76" s="205"/>
      <c r="FWH76" s="205"/>
      <c r="FWI76" s="205"/>
      <c r="FWJ76" s="205"/>
      <c r="FWK76" s="205"/>
      <c r="FWL76" s="205"/>
      <c r="FWM76" s="205"/>
      <c r="FWN76" s="205"/>
      <c r="FWO76" s="205"/>
      <c r="FWP76" s="205"/>
      <c r="FWQ76" s="205"/>
      <c r="FWR76" s="205"/>
      <c r="FWS76" s="205"/>
      <c r="FWT76" s="205"/>
      <c r="FWU76" s="205"/>
      <c r="FWV76" s="205"/>
      <c r="FWW76" s="205"/>
      <c r="FWX76" s="205"/>
      <c r="FWY76" s="205"/>
      <c r="FWZ76" s="205"/>
      <c r="FXA76" s="205"/>
      <c r="FXB76" s="205"/>
      <c r="FXC76" s="205"/>
      <c r="FXD76" s="205"/>
      <c r="FXE76" s="205"/>
      <c r="FXF76" s="205"/>
      <c r="FXG76" s="205"/>
      <c r="FXH76" s="205"/>
      <c r="FXI76" s="205"/>
      <c r="FXJ76" s="205"/>
      <c r="FXK76" s="205"/>
      <c r="FXL76" s="205"/>
      <c r="FXM76" s="205"/>
      <c r="FXN76" s="205"/>
      <c r="FXO76" s="205"/>
      <c r="FXP76" s="205"/>
      <c r="FXQ76" s="205"/>
      <c r="FXR76" s="205"/>
      <c r="FXS76" s="205"/>
      <c r="FXT76" s="205"/>
      <c r="FXU76" s="205"/>
      <c r="FXV76" s="205"/>
      <c r="FXW76" s="205"/>
      <c r="FXX76" s="205"/>
      <c r="FXY76" s="205"/>
      <c r="FXZ76" s="205"/>
      <c r="FYA76" s="205"/>
      <c r="FYB76" s="205"/>
      <c r="FYC76" s="205"/>
      <c r="FYD76" s="205"/>
      <c r="FYE76" s="205"/>
      <c r="FYF76" s="205"/>
      <c r="FYG76" s="205"/>
      <c r="FYH76" s="205"/>
      <c r="FYI76" s="205"/>
      <c r="FYJ76" s="205"/>
      <c r="FYK76" s="205"/>
      <c r="FYL76" s="205"/>
      <c r="FYM76" s="205"/>
      <c r="FYN76" s="205"/>
      <c r="FYO76" s="205"/>
      <c r="FYP76" s="205"/>
      <c r="FYQ76" s="205"/>
      <c r="FYR76" s="205"/>
      <c r="FYS76" s="205"/>
      <c r="FYT76" s="205"/>
      <c r="FYU76" s="205"/>
      <c r="FYV76" s="205"/>
      <c r="FYW76" s="205"/>
      <c r="FYX76" s="205"/>
      <c r="FYY76" s="205"/>
      <c r="FYZ76" s="205"/>
      <c r="FZA76" s="205"/>
      <c r="FZB76" s="205"/>
      <c r="FZC76" s="205"/>
      <c r="FZD76" s="205"/>
      <c r="FZE76" s="205"/>
      <c r="FZF76" s="205"/>
      <c r="FZG76" s="205"/>
      <c r="FZH76" s="205"/>
      <c r="FZI76" s="205"/>
      <c r="FZJ76" s="205"/>
      <c r="FZK76" s="205"/>
      <c r="FZL76" s="205"/>
      <c r="FZM76" s="205"/>
      <c r="FZN76" s="205"/>
      <c r="FZO76" s="205"/>
      <c r="FZP76" s="205"/>
      <c r="FZQ76" s="205"/>
      <c r="FZR76" s="205"/>
      <c r="FZS76" s="205"/>
      <c r="FZT76" s="205"/>
      <c r="FZU76" s="205"/>
      <c r="FZV76" s="205"/>
      <c r="FZW76" s="205"/>
      <c r="FZX76" s="205"/>
      <c r="FZY76" s="205"/>
      <c r="FZZ76" s="205"/>
      <c r="GAA76" s="205"/>
      <c r="GAB76" s="205"/>
      <c r="GAC76" s="205"/>
      <c r="GAD76" s="205"/>
      <c r="GAE76" s="205"/>
      <c r="GAF76" s="205"/>
      <c r="GAG76" s="205"/>
      <c r="GAH76" s="205"/>
      <c r="GAI76" s="205"/>
      <c r="GAJ76" s="205"/>
      <c r="GAK76" s="205"/>
      <c r="GAL76" s="205"/>
      <c r="GAM76" s="205"/>
      <c r="GAN76" s="205"/>
      <c r="GAO76" s="205"/>
      <c r="GAP76" s="205"/>
      <c r="GAQ76" s="205"/>
      <c r="GAR76" s="205"/>
      <c r="GAS76" s="205"/>
      <c r="GAT76" s="205"/>
      <c r="GAU76" s="205"/>
      <c r="GAV76" s="205"/>
      <c r="GAW76" s="205"/>
      <c r="GAX76" s="205"/>
      <c r="GAY76" s="205"/>
      <c r="GAZ76" s="205"/>
      <c r="GBA76" s="205"/>
      <c r="GBB76" s="205"/>
      <c r="GBC76" s="205"/>
      <c r="GBD76" s="205"/>
      <c r="GBE76" s="205"/>
      <c r="GBF76" s="205"/>
      <c r="GBG76" s="205"/>
      <c r="GBH76" s="205"/>
      <c r="GBI76" s="205"/>
      <c r="GBJ76" s="205"/>
      <c r="GBK76" s="205"/>
      <c r="GBL76" s="205"/>
      <c r="GBM76" s="205"/>
      <c r="GBN76" s="205"/>
      <c r="GBO76" s="205"/>
      <c r="GBP76" s="205"/>
      <c r="GBQ76" s="205"/>
      <c r="GBR76" s="205"/>
      <c r="GBS76" s="205"/>
      <c r="GBT76" s="205"/>
      <c r="GBU76" s="205"/>
      <c r="GBV76" s="205"/>
      <c r="GBW76" s="205"/>
      <c r="GBX76" s="205"/>
      <c r="GBY76" s="205"/>
      <c r="GBZ76" s="205"/>
      <c r="GCA76" s="205"/>
      <c r="GCB76" s="205"/>
      <c r="GCC76" s="205"/>
      <c r="GCD76" s="205"/>
      <c r="GCE76" s="205"/>
      <c r="GCF76" s="205"/>
      <c r="GCG76" s="205"/>
      <c r="GCH76" s="205"/>
      <c r="GCI76" s="205"/>
      <c r="GCJ76" s="205"/>
      <c r="GCK76" s="205"/>
      <c r="GCL76" s="205"/>
      <c r="GCM76" s="205"/>
      <c r="GCN76" s="205"/>
      <c r="GCO76" s="205"/>
      <c r="GCP76" s="205"/>
      <c r="GCQ76" s="205"/>
      <c r="GCR76" s="205"/>
      <c r="GCS76" s="205"/>
      <c r="GCT76" s="205"/>
      <c r="GCU76" s="205"/>
      <c r="GCV76" s="205"/>
      <c r="GCW76" s="205"/>
      <c r="GCX76" s="205"/>
      <c r="GCY76" s="205"/>
      <c r="GCZ76" s="205"/>
      <c r="GDA76" s="205"/>
      <c r="GDB76" s="205"/>
      <c r="GDC76" s="205"/>
      <c r="GDD76" s="205"/>
      <c r="GDE76" s="205"/>
      <c r="GDF76" s="205"/>
      <c r="GDG76" s="205"/>
      <c r="GDH76" s="205"/>
      <c r="GDI76" s="205"/>
      <c r="GDJ76" s="205"/>
      <c r="GDK76" s="205"/>
      <c r="GDL76" s="205"/>
      <c r="GDM76" s="205"/>
      <c r="GDN76" s="205"/>
      <c r="GDO76" s="205"/>
      <c r="GDP76" s="205"/>
      <c r="GDQ76" s="205"/>
      <c r="GDR76" s="205"/>
      <c r="GDS76" s="205"/>
      <c r="GDT76" s="205"/>
      <c r="GDU76" s="205"/>
      <c r="GDV76" s="205"/>
      <c r="GDW76" s="205"/>
      <c r="GDX76" s="205"/>
      <c r="GDY76" s="205"/>
      <c r="GDZ76" s="205"/>
      <c r="GEA76" s="205"/>
      <c r="GEB76" s="205"/>
      <c r="GEC76" s="205"/>
      <c r="GED76" s="205"/>
      <c r="GEE76" s="205"/>
      <c r="GEL76" s="205"/>
      <c r="GEM76" s="205"/>
      <c r="GEN76" s="205"/>
      <c r="GEO76" s="205"/>
      <c r="GEP76" s="205"/>
      <c r="GEQ76" s="205"/>
      <c r="GER76" s="205"/>
      <c r="GES76" s="205"/>
      <c r="GET76" s="205"/>
      <c r="GEU76" s="205"/>
      <c r="GEV76" s="205"/>
      <c r="GEW76" s="205"/>
      <c r="GEX76" s="205"/>
      <c r="GEY76" s="205"/>
      <c r="GEZ76" s="205"/>
      <c r="GFA76" s="205"/>
      <c r="GFB76" s="205"/>
      <c r="GFC76" s="205"/>
      <c r="GFD76" s="205"/>
      <c r="GFE76" s="205"/>
      <c r="GFF76" s="205"/>
      <c r="GFG76" s="205"/>
      <c r="GFH76" s="205"/>
      <c r="GFI76" s="205"/>
      <c r="GFJ76" s="205"/>
      <c r="GFK76" s="205"/>
      <c r="GFL76" s="205"/>
      <c r="GFM76" s="205"/>
      <c r="GFN76" s="205"/>
      <c r="GFO76" s="205"/>
      <c r="GFP76" s="205"/>
      <c r="GFQ76" s="205"/>
      <c r="GFR76" s="205"/>
      <c r="GFS76" s="205"/>
      <c r="GFT76" s="205"/>
      <c r="GFU76" s="205"/>
      <c r="GFV76" s="205"/>
      <c r="GFW76" s="205"/>
      <c r="GFX76" s="205"/>
      <c r="GFY76" s="205"/>
      <c r="GFZ76" s="205"/>
      <c r="GGA76" s="205"/>
      <c r="GGB76" s="205"/>
      <c r="GGC76" s="205"/>
      <c r="GGD76" s="205"/>
      <c r="GGE76" s="205"/>
      <c r="GGF76" s="205"/>
      <c r="GGG76" s="205"/>
      <c r="GGH76" s="205"/>
      <c r="GGI76" s="205"/>
      <c r="GGJ76" s="205"/>
      <c r="GGK76" s="205"/>
      <c r="GGL76" s="205"/>
      <c r="GGM76" s="205"/>
      <c r="GGN76" s="205"/>
      <c r="GGO76" s="205"/>
      <c r="GGP76" s="205"/>
      <c r="GGQ76" s="205"/>
      <c r="GGR76" s="205"/>
      <c r="GGS76" s="205"/>
      <c r="GGT76" s="205"/>
      <c r="GGU76" s="205"/>
      <c r="GGV76" s="205"/>
      <c r="GGW76" s="205"/>
      <c r="GGX76" s="205"/>
      <c r="GGY76" s="205"/>
      <c r="GGZ76" s="205"/>
      <c r="GHA76" s="205"/>
      <c r="GHB76" s="205"/>
      <c r="GHC76" s="205"/>
      <c r="GHD76" s="205"/>
      <c r="GHE76" s="205"/>
      <c r="GHF76" s="205"/>
      <c r="GHG76" s="205"/>
      <c r="GHH76" s="205"/>
      <c r="GHI76" s="205"/>
      <c r="GHJ76" s="205"/>
      <c r="GHK76" s="205"/>
      <c r="GHL76" s="205"/>
      <c r="GHM76" s="205"/>
      <c r="GHN76" s="205"/>
      <c r="GHO76" s="205"/>
      <c r="GHP76" s="205"/>
      <c r="GHQ76" s="205"/>
      <c r="GHR76" s="205"/>
      <c r="GHS76" s="205"/>
      <c r="GHT76" s="205"/>
      <c r="GHU76" s="205"/>
      <c r="GHV76" s="205"/>
      <c r="GHW76" s="205"/>
      <c r="GHX76" s="205"/>
      <c r="GHY76" s="205"/>
      <c r="GHZ76" s="205"/>
      <c r="GIA76" s="205"/>
      <c r="GIB76" s="205"/>
      <c r="GIC76" s="205"/>
      <c r="GID76" s="205"/>
      <c r="GIE76" s="205"/>
      <c r="GIF76" s="205"/>
      <c r="GIG76" s="205"/>
      <c r="GIH76" s="205"/>
      <c r="GII76" s="205"/>
      <c r="GIJ76" s="205"/>
      <c r="GIK76" s="205"/>
      <c r="GIL76" s="205"/>
      <c r="GIM76" s="205"/>
      <c r="GIN76" s="205"/>
      <c r="GIO76" s="205"/>
      <c r="GIP76" s="205"/>
      <c r="GIQ76" s="205"/>
      <c r="GIR76" s="205"/>
      <c r="GIS76" s="205"/>
      <c r="GIT76" s="205"/>
      <c r="GIU76" s="205"/>
      <c r="GIV76" s="205"/>
      <c r="GIW76" s="205"/>
      <c r="GIX76" s="205"/>
      <c r="GIY76" s="205"/>
      <c r="GIZ76" s="205"/>
      <c r="GJA76" s="205"/>
      <c r="GJB76" s="205"/>
      <c r="GJC76" s="205"/>
      <c r="GJD76" s="205"/>
      <c r="GJE76" s="205"/>
      <c r="GJF76" s="205"/>
      <c r="GJG76" s="205"/>
      <c r="GJH76" s="205"/>
      <c r="GJI76" s="205"/>
      <c r="GJJ76" s="205"/>
      <c r="GJK76" s="205"/>
      <c r="GJL76" s="205"/>
      <c r="GJM76" s="205"/>
      <c r="GJN76" s="205"/>
      <c r="GJO76" s="205"/>
      <c r="GJP76" s="205"/>
      <c r="GJQ76" s="205"/>
      <c r="GJR76" s="205"/>
      <c r="GJS76" s="205"/>
      <c r="GJT76" s="205"/>
      <c r="GJU76" s="205"/>
      <c r="GJV76" s="205"/>
      <c r="GJW76" s="205"/>
      <c r="GJX76" s="205"/>
      <c r="GJY76" s="205"/>
      <c r="GJZ76" s="205"/>
      <c r="GKA76" s="205"/>
      <c r="GKB76" s="205"/>
      <c r="GKC76" s="205"/>
      <c r="GKD76" s="205"/>
      <c r="GKE76" s="205"/>
      <c r="GKF76" s="205"/>
      <c r="GKG76" s="205"/>
      <c r="GKH76" s="205"/>
      <c r="GKI76" s="205"/>
      <c r="GKJ76" s="205"/>
      <c r="GKK76" s="205"/>
      <c r="GKL76" s="205"/>
      <c r="GKM76" s="205"/>
      <c r="GKN76" s="205"/>
      <c r="GKO76" s="205"/>
      <c r="GKP76" s="205"/>
      <c r="GKQ76" s="205"/>
      <c r="GKR76" s="205"/>
      <c r="GKS76" s="205"/>
      <c r="GKT76" s="205"/>
      <c r="GKU76" s="205"/>
      <c r="GKV76" s="205"/>
      <c r="GKW76" s="205"/>
      <c r="GKX76" s="205"/>
      <c r="GKY76" s="205"/>
      <c r="GKZ76" s="205"/>
      <c r="GLA76" s="205"/>
      <c r="GLB76" s="205"/>
      <c r="GLC76" s="205"/>
      <c r="GLD76" s="205"/>
      <c r="GLE76" s="205"/>
      <c r="GLF76" s="205"/>
      <c r="GLG76" s="205"/>
      <c r="GLH76" s="205"/>
      <c r="GLI76" s="205"/>
      <c r="GLJ76" s="205"/>
      <c r="GLK76" s="205"/>
      <c r="GLL76" s="205"/>
      <c r="GLM76" s="205"/>
      <c r="GLN76" s="205"/>
      <c r="GLO76" s="205"/>
      <c r="GLP76" s="205"/>
      <c r="GLQ76" s="205"/>
      <c r="GLR76" s="205"/>
      <c r="GLS76" s="205"/>
      <c r="GLT76" s="205"/>
      <c r="GLU76" s="205"/>
      <c r="GLV76" s="205"/>
      <c r="GLW76" s="205"/>
      <c r="GLX76" s="205"/>
      <c r="GLY76" s="205"/>
      <c r="GLZ76" s="205"/>
      <c r="GMA76" s="205"/>
      <c r="GMB76" s="205"/>
      <c r="GMC76" s="205"/>
      <c r="GMD76" s="205"/>
      <c r="GME76" s="205"/>
      <c r="GMF76" s="205"/>
      <c r="GMG76" s="205"/>
      <c r="GMH76" s="205"/>
      <c r="GMI76" s="205"/>
      <c r="GMJ76" s="205"/>
      <c r="GMK76" s="205"/>
      <c r="GML76" s="205"/>
      <c r="GMM76" s="205"/>
      <c r="GMN76" s="205"/>
      <c r="GMO76" s="205"/>
      <c r="GMP76" s="205"/>
      <c r="GMQ76" s="205"/>
      <c r="GMR76" s="205"/>
      <c r="GMS76" s="205"/>
      <c r="GMT76" s="205"/>
      <c r="GMU76" s="205"/>
      <c r="GMV76" s="205"/>
      <c r="GMW76" s="205"/>
      <c r="GMX76" s="205"/>
      <c r="GMY76" s="205"/>
      <c r="GMZ76" s="205"/>
      <c r="GNA76" s="205"/>
      <c r="GNB76" s="205"/>
      <c r="GNC76" s="205"/>
      <c r="GND76" s="205"/>
      <c r="GNE76" s="205"/>
      <c r="GNF76" s="205"/>
      <c r="GNG76" s="205"/>
      <c r="GNH76" s="205"/>
      <c r="GNI76" s="205"/>
      <c r="GNJ76" s="205"/>
      <c r="GNK76" s="205"/>
      <c r="GNL76" s="205"/>
      <c r="GNM76" s="205"/>
      <c r="GNN76" s="205"/>
      <c r="GNO76" s="205"/>
      <c r="GNP76" s="205"/>
      <c r="GNQ76" s="205"/>
      <c r="GNR76" s="205"/>
      <c r="GNS76" s="205"/>
      <c r="GNT76" s="205"/>
      <c r="GNU76" s="205"/>
      <c r="GNV76" s="205"/>
      <c r="GNW76" s="205"/>
      <c r="GNX76" s="205"/>
      <c r="GNY76" s="205"/>
      <c r="GNZ76" s="205"/>
      <c r="GOA76" s="205"/>
      <c r="GOH76" s="205"/>
      <c r="GOI76" s="205"/>
      <c r="GOJ76" s="205"/>
      <c r="GOK76" s="205"/>
      <c r="GOL76" s="205"/>
      <c r="GOM76" s="205"/>
      <c r="GON76" s="205"/>
      <c r="GOO76" s="205"/>
      <c r="GOP76" s="205"/>
      <c r="GOQ76" s="205"/>
      <c r="GOR76" s="205"/>
      <c r="GOS76" s="205"/>
      <c r="GOT76" s="205"/>
      <c r="GOU76" s="205"/>
      <c r="GOV76" s="205"/>
      <c r="GOW76" s="205"/>
      <c r="GOX76" s="205"/>
      <c r="GOY76" s="205"/>
      <c r="GOZ76" s="205"/>
      <c r="GPA76" s="205"/>
      <c r="GPB76" s="205"/>
      <c r="GPC76" s="205"/>
      <c r="GPD76" s="205"/>
      <c r="GPE76" s="205"/>
      <c r="GPF76" s="205"/>
      <c r="GPG76" s="205"/>
      <c r="GPH76" s="205"/>
      <c r="GPI76" s="205"/>
      <c r="GPJ76" s="205"/>
      <c r="GPK76" s="205"/>
      <c r="GPL76" s="205"/>
      <c r="GPM76" s="205"/>
      <c r="GPN76" s="205"/>
      <c r="GPO76" s="205"/>
      <c r="GPP76" s="205"/>
      <c r="GPQ76" s="205"/>
      <c r="GPR76" s="205"/>
      <c r="GPS76" s="205"/>
      <c r="GPT76" s="205"/>
      <c r="GPU76" s="205"/>
      <c r="GPV76" s="205"/>
      <c r="GPW76" s="205"/>
      <c r="GPX76" s="205"/>
      <c r="GPY76" s="205"/>
      <c r="GPZ76" s="205"/>
      <c r="GQA76" s="205"/>
      <c r="GQB76" s="205"/>
      <c r="GQC76" s="205"/>
      <c r="GQD76" s="205"/>
      <c r="GQE76" s="205"/>
      <c r="GQF76" s="205"/>
      <c r="GQG76" s="205"/>
      <c r="GQH76" s="205"/>
      <c r="GQI76" s="205"/>
      <c r="GQJ76" s="205"/>
      <c r="GQK76" s="205"/>
      <c r="GQL76" s="205"/>
      <c r="GQM76" s="205"/>
      <c r="GQN76" s="205"/>
      <c r="GQO76" s="205"/>
      <c r="GQP76" s="205"/>
      <c r="GQQ76" s="205"/>
      <c r="GQR76" s="205"/>
      <c r="GQS76" s="205"/>
      <c r="GQT76" s="205"/>
      <c r="GQU76" s="205"/>
      <c r="GQV76" s="205"/>
      <c r="GQW76" s="205"/>
      <c r="GQX76" s="205"/>
      <c r="GQY76" s="205"/>
      <c r="GQZ76" s="205"/>
      <c r="GRA76" s="205"/>
      <c r="GRB76" s="205"/>
      <c r="GRC76" s="205"/>
      <c r="GRD76" s="205"/>
      <c r="GRE76" s="205"/>
      <c r="GRF76" s="205"/>
      <c r="GRG76" s="205"/>
      <c r="GRH76" s="205"/>
      <c r="GRI76" s="205"/>
      <c r="GRJ76" s="205"/>
      <c r="GRK76" s="205"/>
      <c r="GRL76" s="205"/>
      <c r="GRM76" s="205"/>
      <c r="GRN76" s="205"/>
      <c r="GRO76" s="205"/>
      <c r="GRP76" s="205"/>
      <c r="GRQ76" s="205"/>
      <c r="GRR76" s="205"/>
      <c r="GRS76" s="205"/>
      <c r="GRT76" s="205"/>
      <c r="GRU76" s="205"/>
      <c r="GRV76" s="205"/>
      <c r="GRW76" s="205"/>
      <c r="GRX76" s="205"/>
      <c r="GRY76" s="205"/>
      <c r="GRZ76" s="205"/>
      <c r="GSA76" s="205"/>
      <c r="GSB76" s="205"/>
      <c r="GSC76" s="205"/>
      <c r="GSD76" s="205"/>
      <c r="GSE76" s="205"/>
      <c r="GSF76" s="205"/>
      <c r="GSG76" s="205"/>
      <c r="GSH76" s="205"/>
      <c r="GSI76" s="205"/>
      <c r="GSJ76" s="205"/>
      <c r="GSK76" s="205"/>
      <c r="GSL76" s="205"/>
      <c r="GSM76" s="205"/>
      <c r="GSN76" s="205"/>
      <c r="GSO76" s="205"/>
      <c r="GSP76" s="205"/>
      <c r="GSQ76" s="205"/>
      <c r="GSR76" s="205"/>
      <c r="GSS76" s="205"/>
      <c r="GST76" s="205"/>
      <c r="GSU76" s="205"/>
      <c r="GSV76" s="205"/>
      <c r="GSW76" s="205"/>
      <c r="GSX76" s="205"/>
      <c r="GSY76" s="205"/>
      <c r="GSZ76" s="205"/>
      <c r="GTA76" s="205"/>
      <c r="GTB76" s="205"/>
      <c r="GTC76" s="205"/>
      <c r="GTD76" s="205"/>
      <c r="GTE76" s="205"/>
      <c r="GTF76" s="205"/>
      <c r="GTG76" s="205"/>
      <c r="GTH76" s="205"/>
      <c r="GTI76" s="205"/>
      <c r="GTJ76" s="205"/>
      <c r="GTK76" s="205"/>
      <c r="GTL76" s="205"/>
      <c r="GTM76" s="205"/>
      <c r="GTN76" s="205"/>
      <c r="GTO76" s="205"/>
      <c r="GTP76" s="205"/>
      <c r="GTQ76" s="205"/>
      <c r="GTR76" s="205"/>
      <c r="GTS76" s="205"/>
      <c r="GTT76" s="205"/>
      <c r="GTU76" s="205"/>
      <c r="GTV76" s="205"/>
      <c r="GTW76" s="205"/>
      <c r="GTX76" s="205"/>
      <c r="GTY76" s="205"/>
      <c r="GTZ76" s="205"/>
      <c r="GUA76" s="205"/>
      <c r="GUB76" s="205"/>
      <c r="GUC76" s="205"/>
      <c r="GUD76" s="205"/>
      <c r="GUE76" s="205"/>
      <c r="GUF76" s="205"/>
      <c r="GUG76" s="205"/>
      <c r="GUH76" s="205"/>
      <c r="GUI76" s="205"/>
      <c r="GUJ76" s="205"/>
      <c r="GUK76" s="205"/>
      <c r="GUL76" s="205"/>
      <c r="GUM76" s="205"/>
      <c r="GUN76" s="205"/>
      <c r="GUO76" s="205"/>
      <c r="GUP76" s="205"/>
      <c r="GUQ76" s="205"/>
      <c r="GUR76" s="205"/>
      <c r="GUS76" s="205"/>
      <c r="GUT76" s="205"/>
      <c r="GUU76" s="205"/>
      <c r="GUV76" s="205"/>
      <c r="GUW76" s="205"/>
      <c r="GUX76" s="205"/>
      <c r="GUY76" s="205"/>
      <c r="GUZ76" s="205"/>
      <c r="GVA76" s="205"/>
      <c r="GVB76" s="205"/>
      <c r="GVC76" s="205"/>
      <c r="GVD76" s="205"/>
      <c r="GVE76" s="205"/>
      <c r="GVF76" s="205"/>
      <c r="GVG76" s="205"/>
      <c r="GVH76" s="205"/>
      <c r="GVI76" s="205"/>
      <c r="GVJ76" s="205"/>
      <c r="GVK76" s="205"/>
      <c r="GVL76" s="205"/>
      <c r="GVM76" s="205"/>
      <c r="GVN76" s="205"/>
      <c r="GVO76" s="205"/>
      <c r="GVP76" s="205"/>
      <c r="GVQ76" s="205"/>
      <c r="GVR76" s="205"/>
      <c r="GVS76" s="205"/>
      <c r="GVT76" s="205"/>
      <c r="GVU76" s="205"/>
      <c r="GVV76" s="205"/>
      <c r="GVW76" s="205"/>
      <c r="GVX76" s="205"/>
      <c r="GVY76" s="205"/>
      <c r="GVZ76" s="205"/>
      <c r="GWA76" s="205"/>
      <c r="GWB76" s="205"/>
      <c r="GWC76" s="205"/>
      <c r="GWD76" s="205"/>
      <c r="GWE76" s="205"/>
      <c r="GWF76" s="205"/>
      <c r="GWG76" s="205"/>
      <c r="GWH76" s="205"/>
      <c r="GWI76" s="205"/>
      <c r="GWJ76" s="205"/>
      <c r="GWK76" s="205"/>
      <c r="GWL76" s="205"/>
      <c r="GWM76" s="205"/>
      <c r="GWN76" s="205"/>
      <c r="GWO76" s="205"/>
      <c r="GWP76" s="205"/>
      <c r="GWQ76" s="205"/>
      <c r="GWR76" s="205"/>
      <c r="GWS76" s="205"/>
      <c r="GWT76" s="205"/>
      <c r="GWU76" s="205"/>
      <c r="GWV76" s="205"/>
      <c r="GWW76" s="205"/>
      <c r="GWX76" s="205"/>
      <c r="GWY76" s="205"/>
      <c r="GWZ76" s="205"/>
      <c r="GXA76" s="205"/>
      <c r="GXB76" s="205"/>
      <c r="GXC76" s="205"/>
      <c r="GXD76" s="205"/>
      <c r="GXE76" s="205"/>
      <c r="GXF76" s="205"/>
      <c r="GXG76" s="205"/>
      <c r="GXH76" s="205"/>
      <c r="GXI76" s="205"/>
      <c r="GXJ76" s="205"/>
      <c r="GXK76" s="205"/>
      <c r="GXL76" s="205"/>
      <c r="GXM76" s="205"/>
      <c r="GXN76" s="205"/>
      <c r="GXO76" s="205"/>
      <c r="GXP76" s="205"/>
      <c r="GXQ76" s="205"/>
      <c r="GXR76" s="205"/>
      <c r="GXS76" s="205"/>
      <c r="GXT76" s="205"/>
      <c r="GXU76" s="205"/>
      <c r="GXV76" s="205"/>
      <c r="GXW76" s="205"/>
      <c r="GYD76" s="205"/>
      <c r="GYE76" s="205"/>
      <c r="GYF76" s="205"/>
      <c r="GYG76" s="205"/>
      <c r="GYH76" s="205"/>
      <c r="GYI76" s="205"/>
      <c r="GYJ76" s="205"/>
      <c r="GYK76" s="205"/>
      <c r="GYL76" s="205"/>
      <c r="GYM76" s="205"/>
      <c r="GYN76" s="205"/>
      <c r="GYO76" s="205"/>
      <c r="GYP76" s="205"/>
      <c r="GYQ76" s="205"/>
      <c r="GYR76" s="205"/>
      <c r="GYS76" s="205"/>
      <c r="GYT76" s="205"/>
      <c r="GYU76" s="205"/>
      <c r="GYV76" s="205"/>
      <c r="GYW76" s="205"/>
      <c r="GYX76" s="205"/>
      <c r="GYY76" s="205"/>
      <c r="GYZ76" s="205"/>
      <c r="GZA76" s="205"/>
      <c r="GZB76" s="205"/>
      <c r="GZC76" s="205"/>
      <c r="GZD76" s="205"/>
      <c r="GZE76" s="205"/>
      <c r="GZF76" s="205"/>
      <c r="GZG76" s="205"/>
      <c r="GZH76" s="205"/>
      <c r="GZI76" s="205"/>
      <c r="GZJ76" s="205"/>
      <c r="GZK76" s="205"/>
      <c r="GZL76" s="205"/>
      <c r="GZM76" s="205"/>
      <c r="GZN76" s="205"/>
      <c r="GZO76" s="205"/>
      <c r="GZP76" s="205"/>
      <c r="GZQ76" s="205"/>
      <c r="GZR76" s="205"/>
      <c r="GZS76" s="205"/>
      <c r="GZT76" s="205"/>
      <c r="GZU76" s="205"/>
      <c r="GZV76" s="205"/>
      <c r="GZW76" s="205"/>
      <c r="GZX76" s="205"/>
      <c r="GZY76" s="205"/>
      <c r="GZZ76" s="205"/>
      <c r="HAA76" s="205"/>
      <c r="HAB76" s="205"/>
      <c r="HAC76" s="205"/>
      <c r="HAD76" s="205"/>
      <c r="HAE76" s="205"/>
      <c r="HAF76" s="205"/>
      <c r="HAG76" s="205"/>
      <c r="HAH76" s="205"/>
      <c r="HAI76" s="205"/>
      <c r="HAJ76" s="205"/>
      <c r="HAK76" s="205"/>
      <c r="HAL76" s="205"/>
      <c r="HAM76" s="205"/>
      <c r="HAN76" s="205"/>
      <c r="HAO76" s="205"/>
      <c r="HAP76" s="205"/>
      <c r="HAQ76" s="205"/>
      <c r="HAR76" s="205"/>
      <c r="HAS76" s="205"/>
      <c r="HAT76" s="205"/>
      <c r="HAU76" s="205"/>
      <c r="HAV76" s="205"/>
      <c r="HAW76" s="205"/>
      <c r="HAX76" s="205"/>
      <c r="HAY76" s="205"/>
      <c r="HAZ76" s="205"/>
      <c r="HBA76" s="205"/>
      <c r="HBB76" s="205"/>
      <c r="HBC76" s="205"/>
      <c r="HBD76" s="205"/>
      <c r="HBE76" s="205"/>
      <c r="HBF76" s="205"/>
      <c r="HBG76" s="205"/>
      <c r="HBH76" s="205"/>
      <c r="HBI76" s="205"/>
      <c r="HBJ76" s="205"/>
      <c r="HBK76" s="205"/>
      <c r="HBL76" s="205"/>
      <c r="HBM76" s="205"/>
      <c r="HBN76" s="205"/>
      <c r="HBO76" s="205"/>
      <c r="HBP76" s="205"/>
      <c r="HBQ76" s="205"/>
      <c r="HBR76" s="205"/>
      <c r="HBS76" s="205"/>
      <c r="HBT76" s="205"/>
      <c r="HBU76" s="205"/>
      <c r="HBV76" s="205"/>
      <c r="HBW76" s="205"/>
      <c r="HBX76" s="205"/>
      <c r="HBY76" s="205"/>
      <c r="HBZ76" s="205"/>
      <c r="HCA76" s="205"/>
      <c r="HCB76" s="205"/>
      <c r="HCC76" s="205"/>
      <c r="HCD76" s="205"/>
      <c r="HCE76" s="205"/>
      <c r="HCF76" s="205"/>
      <c r="HCG76" s="205"/>
      <c r="HCH76" s="205"/>
      <c r="HCI76" s="205"/>
      <c r="HCJ76" s="205"/>
      <c r="HCK76" s="205"/>
      <c r="HCL76" s="205"/>
      <c r="HCM76" s="205"/>
      <c r="HCN76" s="205"/>
      <c r="HCO76" s="205"/>
      <c r="HCP76" s="205"/>
      <c r="HCQ76" s="205"/>
      <c r="HCR76" s="205"/>
      <c r="HCS76" s="205"/>
      <c r="HCT76" s="205"/>
      <c r="HCU76" s="205"/>
      <c r="HCV76" s="205"/>
      <c r="HCW76" s="205"/>
      <c r="HCX76" s="205"/>
      <c r="HCY76" s="205"/>
      <c r="HCZ76" s="205"/>
      <c r="HDA76" s="205"/>
      <c r="HDB76" s="205"/>
      <c r="HDC76" s="205"/>
      <c r="HDD76" s="205"/>
      <c r="HDE76" s="205"/>
      <c r="HDF76" s="205"/>
      <c r="HDG76" s="205"/>
      <c r="HDH76" s="205"/>
      <c r="HDI76" s="205"/>
      <c r="HDJ76" s="205"/>
      <c r="HDK76" s="205"/>
      <c r="HDL76" s="205"/>
      <c r="HDM76" s="205"/>
      <c r="HDN76" s="205"/>
      <c r="HDO76" s="205"/>
      <c r="HDP76" s="205"/>
      <c r="HDQ76" s="205"/>
      <c r="HDR76" s="205"/>
      <c r="HDS76" s="205"/>
      <c r="HDT76" s="205"/>
      <c r="HDU76" s="205"/>
      <c r="HDV76" s="205"/>
      <c r="HDW76" s="205"/>
      <c r="HDX76" s="205"/>
      <c r="HDY76" s="205"/>
      <c r="HDZ76" s="205"/>
      <c r="HEA76" s="205"/>
      <c r="HEB76" s="205"/>
      <c r="HEC76" s="205"/>
      <c r="HED76" s="205"/>
      <c r="HEE76" s="205"/>
      <c r="HEF76" s="205"/>
      <c r="HEG76" s="205"/>
      <c r="HEH76" s="205"/>
      <c r="HEI76" s="205"/>
      <c r="HEJ76" s="205"/>
      <c r="HEK76" s="205"/>
      <c r="HEL76" s="205"/>
      <c r="HEM76" s="205"/>
      <c r="HEN76" s="205"/>
      <c r="HEO76" s="205"/>
      <c r="HEP76" s="205"/>
      <c r="HEQ76" s="205"/>
      <c r="HER76" s="205"/>
      <c r="HES76" s="205"/>
      <c r="HET76" s="205"/>
      <c r="HEU76" s="205"/>
      <c r="HEV76" s="205"/>
      <c r="HEW76" s="205"/>
      <c r="HEX76" s="205"/>
      <c r="HEY76" s="205"/>
      <c r="HEZ76" s="205"/>
      <c r="HFA76" s="205"/>
      <c r="HFB76" s="205"/>
      <c r="HFC76" s="205"/>
      <c r="HFD76" s="205"/>
      <c r="HFE76" s="205"/>
      <c r="HFF76" s="205"/>
      <c r="HFG76" s="205"/>
      <c r="HFH76" s="205"/>
      <c r="HFI76" s="205"/>
      <c r="HFJ76" s="205"/>
      <c r="HFK76" s="205"/>
      <c r="HFL76" s="205"/>
      <c r="HFM76" s="205"/>
      <c r="HFN76" s="205"/>
      <c r="HFO76" s="205"/>
      <c r="HFP76" s="205"/>
      <c r="HFQ76" s="205"/>
      <c r="HFR76" s="205"/>
      <c r="HFS76" s="205"/>
      <c r="HFT76" s="205"/>
      <c r="HFU76" s="205"/>
      <c r="HFV76" s="205"/>
      <c r="HFW76" s="205"/>
      <c r="HFX76" s="205"/>
      <c r="HFY76" s="205"/>
      <c r="HFZ76" s="205"/>
      <c r="HGA76" s="205"/>
      <c r="HGB76" s="205"/>
      <c r="HGC76" s="205"/>
      <c r="HGD76" s="205"/>
      <c r="HGE76" s="205"/>
      <c r="HGF76" s="205"/>
      <c r="HGG76" s="205"/>
      <c r="HGH76" s="205"/>
      <c r="HGI76" s="205"/>
      <c r="HGJ76" s="205"/>
      <c r="HGK76" s="205"/>
      <c r="HGL76" s="205"/>
      <c r="HGM76" s="205"/>
      <c r="HGN76" s="205"/>
      <c r="HGO76" s="205"/>
      <c r="HGP76" s="205"/>
      <c r="HGQ76" s="205"/>
      <c r="HGR76" s="205"/>
      <c r="HGS76" s="205"/>
      <c r="HGT76" s="205"/>
      <c r="HGU76" s="205"/>
      <c r="HGV76" s="205"/>
      <c r="HGW76" s="205"/>
      <c r="HGX76" s="205"/>
      <c r="HGY76" s="205"/>
      <c r="HGZ76" s="205"/>
      <c r="HHA76" s="205"/>
      <c r="HHB76" s="205"/>
      <c r="HHC76" s="205"/>
      <c r="HHD76" s="205"/>
      <c r="HHE76" s="205"/>
      <c r="HHF76" s="205"/>
      <c r="HHG76" s="205"/>
      <c r="HHH76" s="205"/>
      <c r="HHI76" s="205"/>
      <c r="HHJ76" s="205"/>
      <c r="HHK76" s="205"/>
      <c r="HHL76" s="205"/>
      <c r="HHM76" s="205"/>
      <c r="HHN76" s="205"/>
      <c r="HHO76" s="205"/>
      <c r="HHP76" s="205"/>
      <c r="HHQ76" s="205"/>
      <c r="HHR76" s="205"/>
      <c r="HHS76" s="205"/>
      <c r="HHZ76" s="205"/>
      <c r="HIA76" s="205"/>
      <c r="HIB76" s="205"/>
      <c r="HIC76" s="205"/>
      <c r="HID76" s="205"/>
      <c r="HIE76" s="205"/>
      <c r="HIF76" s="205"/>
      <c r="HIG76" s="205"/>
      <c r="HIH76" s="205"/>
      <c r="HII76" s="205"/>
      <c r="HIJ76" s="205"/>
      <c r="HIK76" s="205"/>
      <c r="HIL76" s="205"/>
      <c r="HIM76" s="205"/>
      <c r="HIN76" s="205"/>
      <c r="HIO76" s="205"/>
      <c r="HIP76" s="205"/>
      <c r="HIQ76" s="205"/>
      <c r="HIR76" s="205"/>
      <c r="HIS76" s="205"/>
      <c r="HIT76" s="205"/>
      <c r="HIU76" s="205"/>
      <c r="HIV76" s="205"/>
      <c r="HIW76" s="205"/>
      <c r="HIX76" s="205"/>
      <c r="HIY76" s="205"/>
      <c r="HIZ76" s="205"/>
      <c r="HJA76" s="205"/>
      <c r="HJB76" s="205"/>
      <c r="HJC76" s="205"/>
      <c r="HJD76" s="205"/>
      <c r="HJE76" s="205"/>
      <c r="HJF76" s="205"/>
      <c r="HJG76" s="205"/>
      <c r="HJH76" s="205"/>
      <c r="HJI76" s="205"/>
      <c r="HJJ76" s="205"/>
      <c r="HJK76" s="205"/>
      <c r="HJL76" s="205"/>
      <c r="HJM76" s="205"/>
      <c r="HJN76" s="205"/>
      <c r="HJO76" s="205"/>
      <c r="HJP76" s="205"/>
      <c r="HJQ76" s="205"/>
      <c r="HJR76" s="205"/>
      <c r="HJS76" s="205"/>
      <c r="HJT76" s="205"/>
      <c r="HJU76" s="205"/>
      <c r="HJV76" s="205"/>
      <c r="HJW76" s="205"/>
      <c r="HJX76" s="205"/>
      <c r="HJY76" s="205"/>
      <c r="HJZ76" s="205"/>
      <c r="HKA76" s="205"/>
      <c r="HKB76" s="205"/>
      <c r="HKC76" s="205"/>
      <c r="HKD76" s="205"/>
      <c r="HKE76" s="205"/>
      <c r="HKF76" s="205"/>
      <c r="HKG76" s="205"/>
      <c r="HKH76" s="205"/>
      <c r="HKI76" s="205"/>
      <c r="HKJ76" s="205"/>
      <c r="HKK76" s="205"/>
      <c r="HKL76" s="205"/>
      <c r="HKM76" s="205"/>
      <c r="HKN76" s="205"/>
      <c r="HKO76" s="205"/>
      <c r="HKP76" s="205"/>
      <c r="HKQ76" s="205"/>
      <c r="HKR76" s="205"/>
      <c r="HKS76" s="205"/>
      <c r="HKT76" s="205"/>
      <c r="HKU76" s="205"/>
      <c r="HKV76" s="205"/>
      <c r="HKW76" s="205"/>
      <c r="HKX76" s="205"/>
      <c r="HKY76" s="205"/>
      <c r="HKZ76" s="205"/>
      <c r="HLA76" s="205"/>
      <c r="HLB76" s="205"/>
      <c r="HLC76" s="205"/>
      <c r="HLD76" s="205"/>
      <c r="HLE76" s="205"/>
      <c r="HLF76" s="205"/>
      <c r="HLG76" s="205"/>
      <c r="HLH76" s="205"/>
      <c r="HLI76" s="205"/>
      <c r="HLJ76" s="205"/>
      <c r="HLK76" s="205"/>
      <c r="HLL76" s="205"/>
      <c r="HLM76" s="205"/>
      <c r="HLN76" s="205"/>
      <c r="HLO76" s="205"/>
      <c r="HLP76" s="205"/>
      <c r="HLQ76" s="205"/>
      <c r="HLR76" s="205"/>
      <c r="HLS76" s="205"/>
      <c r="HLT76" s="205"/>
      <c r="HLU76" s="205"/>
      <c r="HLV76" s="205"/>
      <c r="HLW76" s="205"/>
      <c r="HLX76" s="205"/>
      <c r="HLY76" s="205"/>
      <c r="HLZ76" s="205"/>
      <c r="HMA76" s="205"/>
      <c r="HMB76" s="205"/>
      <c r="HMC76" s="205"/>
      <c r="HMD76" s="205"/>
      <c r="HME76" s="205"/>
      <c r="HMF76" s="205"/>
      <c r="HMG76" s="205"/>
      <c r="HMH76" s="205"/>
      <c r="HMI76" s="205"/>
      <c r="HMJ76" s="205"/>
      <c r="HMK76" s="205"/>
      <c r="HML76" s="205"/>
      <c r="HMM76" s="205"/>
      <c r="HMN76" s="205"/>
      <c r="HMO76" s="205"/>
      <c r="HMP76" s="205"/>
      <c r="HMQ76" s="205"/>
      <c r="HMR76" s="205"/>
      <c r="HMS76" s="205"/>
      <c r="HMT76" s="205"/>
      <c r="HMU76" s="205"/>
      <c r="HMV76" s="205"/>
      <c r="HMW76" s="205"/>
      <c r="HMX76" s="205"/>
      <c r="HMY76" s="205"/>
      <c r="HMZ76" s="205"/>
      <c r="HNA76" s="205"/>
      <c r="HNB76" s="205"/>
      <c r="HNC76" s="205"/>
      <c r="HND76" s="205"/>
      <c r="HNE76" s="205"/>
      <c r="HNF76" s="205"/>
      <c r="HNG76" s="205"/>
      <c r="HNH76" s="205"/>
      <c r="HNI76" s="205"/>
      <c r="HNJ76" s="205"/>
      <c r="HNK76" s="205"/>
      <c r="HNL76" s="205"/>
      <c r="HNM76" s="205"/>
      <c r="HNN76" s="205"/>
      <c r="HNO76" s="205"/>
      <c r="HNP76" s="205"/>
      <c r="HNQ76" s="205"/>
      <c r="HNR76" s="205"/>
      <c r="HNS76" s="205"/>
      <c r="HNT76" s="205"/>
      <c r="HNU76" s="205"/>
      <c r="HNV76" s="205"/>
      <c r="HNW76" s="205"/>
      <c r="HNX76" s="205"/>
      <c r="HNY76" s="205"/>
      <c r="HNZ76" s="205"/>
      <c r="HOA76" s="205"/>
      <c r="HOB76" s="205"/>
      <c r="HOC76" s="205"/>
      <c r="HOD76" s="205"/>
      <c r="HOE76" s="205"/>
      <c r="HOF76" s="205"/>
      <c r="HOG76" s="205"/>
      <c r="HOH76" s="205"/>
      <c r="HOI76" s="205"/>
      <c r="HOJ76" s="205"/>
      <c r="HOK76" s="205"/>
      <c r="HOL76" s="205"/>
      <c r="HOM76" s="205"/>
      <c r="HON76" s="205"/>
      <c r="HOO76" s="205"/>
      <c r="HOP76" s="205"/>
      <c r="HOQ76" s="205"/>
      <c r="HOR76" s="205"/>
      <c r="HOS76" s="205"/>
      <c r="HOT76" s="205"/>
      <c r="HOU76" s="205"/>
      <c r="HOV76" s="205"/>
      <c r="HOW76" s="205"/>
      <c r="HOX76" s="205"/>
      <c r="HOY76" s="205"/>
      <c r="HOZ76" s="205"/>
      <c r="HPA76" s="205"/>
      <c r="HPB76" s="205"/>
      <c r="HPC76" s="205"/>
      <c r="HPD76" s="205"/>
      <c r="HPE76" s="205"/>
      <c r="HPF76" s="205"/>
      <c r="HPG76" s="205"/>
      <c r="HPH76" s="205"/>
      <c r="HPI76" s="205"/>
      <c r="HPJ76" s="205"/>
      <c r="HPK76" s="205"/>
      <c r="HPL76" s="205"/>
      <c r="HPM76" s="205"/>
      <c r="HPN76" s="205"/>
      <c r="HPO76" s="205"/>
      <c r="HPP76" s="205"/>
      <c r="HPQ76" s="205"/>
      <c r="HPR76" s="205"/>
      <c r="HPS76" s="205"/>
      <c r="HPT76" s="205"/>
      <c r="HPU76" s="205"/>
      <c r="HPV76" s="205"/>
      <c r="HPW76" s="205"/>
      <c r="HPX76" s="205"/>
      <c r="HPY76" s="205"/>
      <c r="HPZ76" s="205"/>
      <c r="HQA76" s="205"/>
      <c r="HQB76" s="205"/>
      <c r="HQC76" s="205"/>
      <c r="HQD76" s="205"/>
      <c r="HQE76" s="205"/>
      <c r="HQF76" s="205"/>
      <c r="HQG76" s="205"/>
      <c r="HQH76" s="205"/>
      <c r="HQI76" s="205"/>
      <c r="HQJ76" s="205"/>
      <c r="HQK76" s="205"/>
      <c r="HQL76" s="205"/>
      <c r="HQM76" s="205"/>
      <c r="HQN76" s="205"/>
      <c r="HQO76" s="205"/>
      <c r="HQP76" s="205"/>
      <c r="HQQ76" s="205"/>
      <c r="HQR76" s="205"/>
      <c r="HQS76" s="205"/>
      <c r="HQT76" s="205"/>
      <c r="HQU76" s="205"/>
      <c r="HQV76" s="205"/>
      <c r="HQW76" s="205"/>
      <c r="HQX76" s="205"/>
      <c r="HQY76" s="205"/>
      <c r="HQZ76" s="205"/>
      <c r="HRA76" s="205"/>
      <c r="HRB76" s="205"/>
      <c r="HRC76" s="205"/>
      <c r="HRD76" s="205"/>
      <c r="HRE76" s="205"/>
      <c r="HRF76" s="205"/>
      <c r="HRG76" s="205"/>
      <c r="HRH76" s="205"/>
      <c r="HRI76" s="205"/>
      <c r="HRJ76" s="205"/>
      <c r="HRK76" s="205"/>
      <c r="HRL76" s="205"/>
      <c r="HRM76" s="205"/>
      <c r="HRN76" s="205"/>
      <c r="HRO76" s="205"/>
      <c r="HRV76" s="205"/>
      <c r="HRW76" s="205"/>
      <c r="HRX76" s="205"/>
      <c r="HRY76" s="205"/>
      <c r="HRZ76" s="205"/>
      <c r="HSA76" s="205"/>
      <c r="HSB76" s="205"/>
      <c r="HSC76" s="205"/>
      <c r="HSD76" s="205"/>
      <c r="HSE76" s="205"/>
      <c r="HSF76" s="205"/>
      <c r="HSG76" s="205"/>
      <c r="HSH76" s="205"/>
      <c r="HSI76" s="205"/>
      <c r="HSJ76" s="205"/>
      <c r="HSK76" s="205"/>
      <c r="HSL76" s="205"/>
      <c r="HSM76" s="205"/>
      <c r="HSN76" s="205"/>
      <c r="HSO76" s="205"/>
      <c r="HSP76" s="205"/>
      <c r="HSQ76" s="205"/>
      <c r="HSR76" s="205"/>
      <c r="HSS76" s="205"/>
      <c r="HST76" s="205"/>
      <c r="HSU76" s="205"/>
      <c r="HSV76" s="205"/>
      <c r="HSW76" s="205"/>
      <c r="HSX76" s="205"/>
      <c r="HSY76" s="205"/>
      <c r="HSZ76" s="205"/>
      <c r="HTA76" s="205"/>
      <c r="HTB76" s="205"/>
      <c r="HTC76" s="205"/>
      <c r="HTD76" s="205"/>
      <c r="HTE76" s="205"/>
      <c r="HTF76" s="205"/>
      <c r="HTG76" s="205"/>
      <c r="HTH76" s="205"/>
      <c r="HTI76" s="205"/>
      <c r="HTJ76" s="205"/>
      <c r="HTK76" s="205"/>
      <c r="HTL76" s="205"/>
      <c r="HTM76" s="205"/>
      <c r="HTN76" s="205"/>
      <c r="HTO76" s="205"/>
      <c r="HTP76" s="205"/>
      <c r="HTQ76" s="205"/>
      <c r="HTR76" s="205"/>
      <c r="HTS76" s="205"/>
      <c r="HTT76" s="205"/>
      <c r="HTU76" s="205"/>
      <c r="HTV76" s="205"/>
      <c r="HTW76" s="205"/>
      <c r="HTX76" s="205"/>
      <c r="HTY76" s="205"/>
      <c r="HTZ76" s="205"/>
      <c r="HUA76" s="205"/>
      <c r="HUB76" s="205"/>
      <c r="HUC76" s="205"/>
      <c r="HUD76" s="205"/>
      <c r="HUE76" s="205"/>
      <c r="HUF76" s="205"/>
      <c r="HUG76" s="205"/>
      <c r="HUH76" s="205"/>
      <c r="HUI76" s="205"/>
      <c r="HUJ76" s="205"/>
      <c r="HUK76" s="205"/>
      <c r="HUL76" s="205"/>
      <c r="HUM76" s="205"/>
      <c r="HUN76" s="205"/>
      <c r="HUO76" s="205"/>
      <c r="HUP76" s="205"/>
      <c r="HUQ76" s="205"/>
      <c r="HUR76" s="205"/>
      <c r="HUS76" s="205"/>
      <c r="HUT76" s="205"/>
      <c r="HUU76" s="205"/>
      <c r="HUV76" s="205"/>
      <c r="HUW76" s="205"/>
      <c r="HUX76" s="205"/>
      <c r="HUY76" s="205"/>
      <c r="HUZ76" s="205"/>
      <c r="HVA76" s="205"/>
      <c r="HVB76" s="205"/>
      <c r="HVC76" s="205"/>
      <c r="HVD76" s="205"/>
      <c r="HVE76" s="205"/>
      <c r="HVF76" s="205"/>
      <c r="HVG76" s="205"/>
      <c r="HVH76" s="205"/>
      <c r="HVI76" s="205"/>
      <c r="HVJ76" s="205"/>
      <c r="HVK76" s="205"/>
      <c r="HVL76" s="205"/>
      <c r="HVM76" s="205"/>
      <c r="HVN76" s="205"/>
      <c r="HVO76" s="205"/>
      <c r="HVP76" s="205"/>
      <c r="HVQ76" s="205"/>
      <c r="HVR76" s="205"/>
      <c r="HVS76" s="205"/>
      <c r="HVT76" s="205"/>
      <c r="HVU76" s="205"/>
      <c r="HVV76" s="205"/>
      <c r="HVW76" s="205"/>
      <c r="HVX76" s="205"/>
      <c r="HVY76" s="205"/>
      <c r="HVZ76" s="205"/>
      <c r="HWA76" s="205"/>
      <c r="HWB76" s="205"/>
      <c r="HWC76" s="205"/>
      <c r="HWD76" s="205"/>
      <c r="HWE76" s="205"/>
      <c r="HWF76" s="205"/>
      <c r="HWG76" s="205"/>
      <c r="HWH76" s="205"/>
      <c r="HWI76" s="205"/>
      <c r="HWJ76" s="205"/>
      <c r="HWK76" s="205"/>
      <c r="HWL76" s="205"/>
      <c r="HWM76" s="205"/>
      <c r="HWN76" s="205"/>
      <c r="HWO76" s="205"/>
      <c r="HWP76" s="205"/>
      <c r="HWQ76" s="205"/>
      <c r="HWR76" s="205"/>
      <c r="HWS76" s="205"/>
      <c r="HWT76" s="205"/>
      <c r="HWU76" s="205"/>
      <c r="HWV76" s="205"/>
      <c r="HWW76" s="205"/>
      <c r="HWX76" s="205"/>
      <c r="HWY76" s="205"/>
      <c r="HWZ76" s="205"/>
      <c r="HXA76" s="205"/>
      <c r="HXB76" s="205"/>
      <c r="HXC76" s="205"/>
      <c r="HXD76" s="205"/>
      <c r="HXE76" s="205"/>
      <c r="HXF76" s="205"/>
      <c r="HXG76" s="205"/>
      <c r="HXH76" s="205"/>
      <c r="HXI76" s="205"/>
      <c r="HXJ76" s="205"/>
      <c r="HXK76" s="205"/>
      <c r="HXL76" s="205"/>
      <c r="HXM76" s="205"/>
      <c r="HXN76" s="205"/>
      <c r="HXO76" s="205"/>
      <c r="HXP76" s="205"/>
      <c r="HXQ76" s="205"/>
      <c r="HXR76" s="205"/>
      <c r="HXS76" s="205"/>
      <c r="HXT76" s="205"/>
      <c r="HXU76" s="205"/>
      <c r="HXV76" s="205"/>
      <c r="HXW76" s="205"/>
      <c r="HXX76" s="205"/>
      <c r="HXY76" s="205"/>
      <c r="HXZ76" s="205"/>
      <c r="HYA76" s="205"/>
      <c r="HYB76" s="205"/>
      <c r="HYC76" s="205"/>
      <c r="HYD76" s="205"/>
      <c r="HYE76" s="205"/>
      <c r="HYF76" s="205"/>
      <c r="HYG76" s="205"/>
      <c r="HYH76" s="205"/>
      <c r="HYI76" s="205"/>
      <c r="HYJ76" s="205"/>
      <c r="HYK76" s="205"/>
      <c r="HYL76" s="205"/>
      <c r="HYM76" s="205"/>
      <c r="HYN76" s="205"/>
      <c r="HYO76" s="205"/>
      <c r="HYP76" s="205"/>
      <c r="HYQ76" s="205"/>
      <c r="HYR76" s="205"/>
      <c r="HYS76" s="205"/>
      <c r="HYT76" s="205"/>
      <c r="HYU76" s="205"/>
      <c r="HYV76" s="205"/>
      <c r="HYW76" s="205"/>
      <c r="HYX76" s="205"/>
      <c r="HYY76" s="205"/>
      <c r="HYZ76" s="205"/>
      <c r="HZA76" s="205"/>
      <c r="HZB76" s="205"/>
      <c r="HZC76" s="205"/>
      <c r="HZD76" s="205"/>
      <c r="HZE76" s="205"/>
      <c r="HZF76" s="205"/>
      <c r="HZG76" s="205"/>
      <c r="HZH76" s="205"/>
      <c r="HZI76" s="205"/>
      <c r="HZJ76" s="205"/>
      <c r="HZK76" s="205"/>
      <c r="HZL76" s="205"/>
      <c r="HZM76" s="205"/>
      <c r="HZN76" s="205"/>
      <c r="HZO76" s="205"/>
      <c r="HZP76" s="205"/>
      <c r="HZQ76" s="205"/>
      <c r="HZR76" s="205"/>
      <c r="HZS76" s="205"/>
      <c r="HZT76" s="205"/>
      <c r="HZU76" s="205"/>
      <c r="HZV76" s="205"/>
      <c r="HZW76" s="205"/>
      <c r="HZX76" s="205"/>
      <c r="HZY76" s="205"/>
      <c r="HZZ76" s="205"/>
      <c r="IAA76" s="205"/>
      <c r="IAB76" s="205"/>
      <c r="IAC76" s="205"/>
      <c r="IAD76" s="205"/>
      <c r="IAE76" s="205"/>
      <c r="IAF76" s="205"/>
      <c r="IAG76" s="205"/>
      <c r="IAH76" s="205"/>
      <c r="IAI76" s="205"/>
      <c r="IAJ76" s="205"/>
      <c r="IAK76" s="205"/>
      <c r="IAL76" s="205"/>
      <c r="IAM76" s="205"/>
      <c r="IAN76" s="205"/>
      <c r="IAO76" s="205"/>
      <c r="IAP76" s="205"/>
      <c r="IAQ76" s="205"/>
      <c r="IAR76" s="205"/>
      <c r="IAS76" s="205"/>
      <c r="IAT76" s="205"/>
      <c r="IAU76" s="205"/>
      <c r="IAV76" s="205"/>
      <c r="IAW76" s="205"/>
      <c r="IAX76" s="205"/>
      <c r="IAY76" s="205"/>
      <c r="IAZ76" s="205"/>
      <c r="IBA76" s="205"/>
      <c r="IBB76" s="205"/>
      <c r="IBC76" s="205"/>
      <c r="IBD76" s="205"/>
      <c r="IBE76" s="205"/>
      <c r="IBF76" s="205"/>
      <c r="IBG76" s="205"/>
      <c r="IBH76" s="205"/>
      <c r="IBI76" s="205"/>
      <c r="IBJ76" s="205"/>
      <c r="IBK76" s="205"/>
      <c r="IBR76" s="205"/>
      <c r="IBS76" s="205"/>
      <c r="IBT76" s="205"/>
      <c r="IBU76" s="205"/>
      <c r="IBV76" s="205"/>
      <c r="IBW76" s="205"/>
      <c r="IBX76" s="205"/>
      <c r="IBY76" s="205"/>
      <c r="IBZ76" s="205"/>
      <c r="ICA76" s="205"/>
      <c r="ICB76" s="205"/>
      <c r="ICC76" s="205"/>
      <c r="ICD76" s="205"/>
      <c r="ICE76" s="205"/>
      <c r="ICF76" s="205"/>
      <c r="ICG76" s="205"/>
      <c r="ICH76" s="205"/>
      <c r="ICI76" s="205"/>
      <c r="ICJ76" s="205"/>
      <c r="ICK76" s="205"/>
      <c r="ICL76" s="205"/>
      <c r="ICM76" s="205"/>
      <c r="ICN76" s="205"/>
      <c r="ICO76" s="205"/>
      <c r="ICP76" s="205"/>
      <c r="ICQ76" s="205"/>
      <c r="ICR76" s="205"/>
      <c r="ICS76" s="205"/>
      <c r="ICT76" s="205"/>
      <c r="ICU76" s="205"/>
      <c r="ICV76" s="205"/>
      <c r="ICW76" s="205"/>
      <c r="ICX76" s="205"/>
      <c r="ICY76" s="205"/>
      <c r="ICZ76" s="205"/>
      <c r="IDA76" s="205"/>
      <c r="IDB76" s="205"/>
      <c r="IDC76" s="205"/>
      <c r="IDD76" s="205"/>
      <c r="IDE76" s="205"/>
      <c r="IDF76" s="205"/>
      <c r="IDG76" s="205"/>
      <c r="IDH76" s="205"/>
      <c r="IDI76" s="205"/>
      <c r="IDJ76" s="205"/>
      <c r="IDK76" s="205"/>
      <c r="IDL76" s="205"/>
      <c r="IDM76" s="205"/>
      <c r="IDN76" s="205"/>
      <c r="IDO76" s="205"/>
      <c r="IDP76" s="205"/>
      <c r="IDQ76" s="205"/>
      <c r="IDR76" s="205"/>
      <c r="IDS76" s="205"/>
      <c r="IDT76" s="205"/>
      <c r="IDU76" s="205"/>
      <c r="IDV76" s="205"/>
      <c r="IDW76" s="205"/>
      <c r="IDX76" s="205"/>
      <c r="IDY76" s="205"/>
      <c r="IDZ76" s="205"/>
      <c r="IEA76" s="205"/>
      <c r="IEB76" s="205"/>
      <c r="IEC76" s="205"/>
      <c r="IED76" s="205"/>
      <c r="IEE76" s="205"/>
      <c r="IEF76" s="205"/>
      <c r="IEG76" s="205"/>
      <c r="IEH76" s="205"/>
      <c r="IEI76" s="205"/>
      <c r="IEJ76" s="205"/>
      <c r="IEK76" s="205"/>
      <c r="IEL76" s="205"/>
      <c r="IEM76" s="205"/>
      <c r="IEN76" s="205"/>
      <c r="IEO76" s="205"/>
      <c r="IEP76" s="205"/>
      <c r="IEQ76" s="205"/>
      <c r="IER76" s="205"/>
      <c r="IES76" s="205"/>
      <c r="IET76" s="205"/>
      <c r="IEU76" s="205"/>
      <c r="IEV76" s="205"/>
      <c r="IEW76" s="205"/>
      <c r="IEX76" s="205"/>
      <c r="IEY76" s="205"/>
      <c r="IEZ76" s="205"/>
      <c r="IFA76" s="205"/>
      <c r="IFB76" s="205"/>
      <c r="IFC76" s="205"/>
      <c r="IFD76" s="205"/>
      <c r="IFE76" s="205"/>
      <c r="IFF76" s="205"/>
      <c r="IFG76" s="205"/>
      <c r="IFH76" s="205"/>
      <c r="IFI76" s="205"/>
      <c r="IFJ76" s="205"/>
      <c r="IFK76" s="205"/>
      <c r="IFL76" s="205"/>
      <c r="IFM76" s="205"/>
      <c r="IFN76" s="205"/>
      <c r="IFO76" s="205"/>
      <c r="IFP76" s="205"/>
      <c r="IFQ76" s="205"/>
      <c r="IFR76" s="205"/>
      <c r="IFS76" s="205"/>
      <c r="IFT76" s="205"/>
      <c r="IFU76" s="205"/>
      <c r="IFV76" s="205"/>
      <c r="IFW76" s="205"/>
      <c r="IFX76" s="205"/>
      <c r="IFY76" s="205"/>
      <c r="IFZ76" s="205"/>
      <c r="IGA76" s="205"/>
      <c r="IGB76" s="205"/>
      <c r="IGC76" s="205"/>
      <c r="IGD76" s="205"/>
      <c r="IGE76" s="205"/>
      <c r="IGF76" s="205"/>
      <c r="IGG76" s="205"/>
      <c r="IGH76" s="205"/>
      <c r="IGI76" s="205"/>
      <c r="IGJ76" s="205"/>
      <c r="IGK76" s="205"/>
      <c r="IGL76" s="205"/>
      <c r="IGM76" s="205"/>
      <c r="IGN76" s="205"/>
      <c r="IGO76" s="205"/>
      <c r="IGP76" s="205"/>
      <c r="IGQ76" s="205"/>
      <c r="IGR76" s="205"/>
      <c r="IGS76" s="205"/>
      <c r="IGT76" s="205"/>
      <c r="IGU76" s="205"/>
      <c r="IGV76" s="205"/>
      <c r="IGW76" s="205"/>
      <c r="IGX76" s="205"/>
      <c r="IGY76" s="205"/>
      <c r="IGZ76" s="205"/>
      <c r="IHA76" s="205"/>
      <c r="IHB76" s="205"/>
      <c r="IHC76" s="205"/>
      <c r="IHD76" s="205"/>
      <c r="IHE76" s="205"/>
      <c r="IHF76" s="205"/>
      <c r="IHG76" s="205"/>
      <c r="IHH76" s="205"/>
      <c r="IHI76" s="205"/>
      <c r="IHJ76" s="205"/>
      <c r="IHK76" s="205"/>
      <c r="IHL76" s="205"/>
      <c r="IHM76" s="205"/>
      <c r="IHN76" s="205"/>
      <c r="IHO76" s="205"/>
      <c r="IHP76" s="205"/>
      <c r="IHQ76" s="205"/>
      <c r="IHR76" s="205"/>
      <c r="IHS76" s="205"/>
      <c r="IHT76" s="205"/>
      <c r="IHU76" s="205"/>
      <c r="IHV76" s="205"/>
      <c r="IHW76" s="205"/>
      <c r="IHX76" s="205"/>
      <c r="IHY76" s="205"/>
      <c r="IHZ76" s="205"/>
      <c r="IIA76" s="205"/>
      <c r="IIB76" s="205"/>
      <c r="IIC76" s="205"/>
      <c r="IID76" s="205"/>
      <c r="IIE76" s="205"/>
      <c r="IIF76" s="205"/>
      <c r="IIG76" s="205"/>
      <c r="IIH76" s="205"/>
      <c r="III76" s="205"/>
      <c r="IIJ76" s="205"/>
      <c r="IIK76" s="205"/>
      <c r="IIL76" s="205"/>
      <c r="IIM76" s="205"/>
      <c r="IIN76" s="205"/>
      <c r="IIO76" s="205"/>
      <c r="IIP76" s="205"/>
      <c r="IIQ76" s="205"/>
      <c r="IIR76" s="205"/>
      <c r="IIS76" s="205"/>
      <c r="IIT76" s="205"/>
      <c r="IIU76" s="205"/>
      <c r="IIV76" s="205"/>
      <c r="IIW76" s="205"/>
      <c r="IIX76" s="205"/>
      <c r="IIY76" s="205"/>
      <c r="IIZ76" s="205"/>
      <c r="IJA76" s="205"/>
      <c r="IJB76" s="205"/>
      <c r="IJC76" s="205"/>
      <c r="IJD76" s="205"/>
      <c r="IJE76" s="205"/>
      <c r="IJF76" s="205"/>
      <c r="IJG76" s="205"/>
      <c r="IJH76" s="205"/>
      <c r="IJI76" s="205"/>
      <c r="IJJ76" s="205"/>
      <c r="IJK76" s="205"/>
      <c r="IJL76" s="205"/>
      <c r="IJM76" s="205"/>
      <c r="IJN76" s="205"/>
      <c r="IJO76" s="205"/>
      <c r="IJP76" s="205"/>
      <c r="IJQ76" s="205"/>
      <c r="IJR76" s="205"/>
      <c r="IJS76" s="205"/>
      <c r="IJT76" s="205"/>
      <c r="IJU76" s="205"/>
      <c r="IJV76" s="205"/>
      <c r="IJW76" s="205"/>
      <c r="IJX76" s="205"/>
      <c r="IJY76" s="205"/>
      <c r="IJZ76" s="205"/>
      <c r="IKA76" s="205"/>
      <c r="IKB76" s="205"/>
      <c r="IKC76" s="205"/>
      <c r="IKD76" s="205"/>
      <c r="IKE76" s="205"/>
      <c r="IKF76" s="205"/>
      <c r="IKG76" s="205"/>
      <c r="IKH76" s="205"/>
      <c r="IKI76" s="205"/>
      <c r="IKJ76" s="205"/>
      <c r="IKK76" s="205"/>
      <c r="IKL76" s="205"/>
      <c r="IKM76" s="205"/>
      <c r="IKN76" s="205"/>
      <c r="IKO76" s="205"/>
      <c r="IKP76" s="205"/>
      <c r="IKQ76" s="205"/>
      <c r="IKR76" s="205"/>
      <c r="IKS76" s="205"/>
      <c r="IKT76" s="205"/>
      <c r="IKU76" s="205"/>
      <c r="IKV76" s="205"/>
      <c r="IKW76" s="205"/>
      <c r="IKX76" s="205"/>
      <c r="IKY76" s="205"/>
      <c r="IKZ76" s="205"/>
      <c r="ILA76" s="205"/>
      <c r="ILB76" s="205"/>
      <c r="ILC76" s="205"/>
      <c r="ILD76" s="205"/>
      <c r="ILE76" s="205"/>
      <c r="ILF76" s="205"/>
      <c r="ILG76" s="205"/>
      <c r="ILN76" s="205"/>
      <c r="ILO76" s="205"/>
      <c r="ILP76" s="205"/>
      <c r="ILQ76" s="205"/>
      <c r="ILR76" s="205"/>
      <c r="ILS76" s="205"/>
      <c r="ILT76" s="205"/>
      <c r="ILU76" s="205"/>
      <c r="ILV76" s="205"/>
      <c r="ILW76" s="205"/>
      <c r="ILX76" s="205"/>
      <c r="ILY76" s="205"/>
      <c r="ILZ76" s="205"/>
      <c r="IMA76" s="205"/>
      <c r="IMB76" s="205"/>
      <c r="IMC76" s="205"/>
      <c r="IMD76" s="205"/>
      <c r="IME76" s="205"/>
      <c r="IMF76" s="205"/>
      <c r="IMG76" s="205"/>
      <c r="IMH76" s="205"/>
      <c r="IMI76" s="205"/>
      <c r="IMJ76" s="205"/>
      <c r="IMK76" s="205"/>
      <c r="IML76" s="205"/>
      <c r="IMM76" s="205"/>
      <c r="IMN76" s="205"/>
      <c r="IMO76" s="205"/>
      <c r="IMP76" s="205"/>
      <c r="IMQ76" s="205"/>
      <c r="IMR76" s="205"/>
      <c r="IMS76" s="205"/>
      <c r="IMT76" s="205"/>
      <c r="IMU76" s="205"/>
      <c r="IMV76" s="205"/>
      <c r="IMW76" s="205"/>
      <c r="IMX76" s="205"/>
      <c r="IMY76" s="205"/>
      <c r="IMZ76" s="205"/>
      <c r="INA76" s="205"/>
      <c r="INB76" s="205"/>
      <c r="INC76" s="205"/>
      <c r="IND76" s="205"/>
      <c r="INE76" s="205"/>
      <c r="INF76" s="205"/>
      <c r="ING76" s="205"/>
      <c r="INH76" s="205"/>
      <c r="INI76" s="205"/>
      <c r="INJ76" s="205"/>
      <c r="INK76" s="205"/>
      <c r="INL76" s="205"/>
      <c r="INM76" s="205"/>
      <c r="INN76" s="205"/>
      <c r="INO76" s="205"/>
      <c r="INP76" s="205"/>
      <c r="INQ76" s="205"/>
      <c r="INR76" s="205"/>
      <c r="INS76" s="205"/>
      <c r="INT76" s="205"/>
      <c r="INU76" s="205"/>
      <c r="INV76" s="205"/>
      <c r="INW76" s="205"/>
      <c r="INX76" s="205"/>
      <c r="INY76" s="205"/>
      <c r="INZ76" s="205"/>
      <c r="IOA76" s="205"/>
      <c r="IOB76" s="205"/>
      <c r="IOC76" s="205"/>
      <c r="IOD76" s="205"/>
      <c r="IOE76" s="205"/>
      <c r="IOF76" s="205"/>
      <c r="IOG76" s="205"/>
      <c r="IOH76" s="205"/>
      <c r="IOI76" s="205"/>
      <c r="IOJ76" s="205"/>
      <c r="IOK76" s="205"/>
      <c r="IOL76" s="205"/>
      <c r="IOM76" s="205"/>
      <c r="ION76" s="205"/>
      <c r="IOO76" s="205"/>
      <c r="IOP76" s="205"/>
      <c r="IOQ76" s="205"/>
      <c r="IOR76" s="205"/>
      <c r="IOS76" s="205"/>
      <c r="IOT76" s="205"/>
      <c r="IOU76" s="205"/>
      <c r="IOV76" s="205"/>
      <c r="IOW76" s="205"/>
      <c r="IOX76" s="205"/>
      <c r="IOY76" s="205"/>
      <c r="IOZ76" s="205"/>
      <c r="IPA76" s="205"/>
      <c r="IPB76" s="205"/>
      <c r="IPC76" s="205"/>
      <c r="IPD76" s="205"/>
      <c r="IPE76" s="205"/>
      <c r="IPF76" s="205"/>
      <c r="IPG76" s="205"/>
      <c r="IPH76" s="205"/>
      <c r="IPI76" s="205"/>
      <c r="IPJ76" s="205"/>
      <c r="IPK76" s="205"/>
      <c r="IPL76" s="205"/>
      <c r="IPM76" s="205"/>
      <c r="IPN76" s="205"/>
      <c r="IPO76" s="205"/>
      <c r="IPP76" s="205"/>
      <c r="IPQ76" s="205"/>
      <c r="IPR76" s="205"/>
      <c r="IPS76" s="205"/>
      <c r="IPT76" s="205"/>
      <c r="IPU76" s="205"/>
      <c r="IPV76" s="205"/>
      <c r="IPW76" s="205"/>
      <c r="IPX76" s="205"/>
      <c r="IPY76" s="205"/>
      <c r="IPZ76" s="205"/>
      <c r="IQA76" s="205"/>
      <c r="IQB76" s="205"/>
      <c r="IQC76" s="205"/>
      <c r="IQD76" s="205"/>
      <c r="IQE76" s="205"/>
      <c r="IQF76" s="205"/>
      <c r="IQG76" s="205"/>
      <c r="IQH76" s="205"/>
      <c r="IQI76" s="205"/>
      <c r="IQJ76" s="205"/>
      <c r="IQK76" s="205"/>
      <c r="IQL76" s="205"/>
      <c r="IQM76" s="205"/>
      <c r="IQN76" s="205"/>
      <c r="IQO76" s="205"/>
      <c r="IQP76" s="205"/>
      <c r="IQQ76" s="205"/>
      <c r="IQR76" s="205"/>
      <c r="IQS76" s="205"/>
      <c r="IQT76" s="205"/>
      <c r="IQU76" s="205"/>
      <c r="IQV76" s="205"/>
      <c r="IQW76" s="205"/>
      <c r="IQX76" s="205"/>
      <c r="IQY76" s="205"/>
      <c r="IQZ76" s="205"/>
      <c r="IRA76" s="205"/>
      <c r="IRB76" s="205"/>
      <c r="IRC76" s="205"/>
      <c r="IRD76" s="205"/>
      <c r="IRE76" s="205"/>
      <c r="IRF76" s="205"/>
      <c r="IRG76" s="205"/>
      <c r="IRH76" s="205"/>
      <c r="IRI76" s="205"/>
      <c r="IRJ76" s="205"/>
      <c r="IRK76" s="205"/>
      <c r="IRL76" s="205"/>
      <c r="IRM76" s="205"/>
      <c r="IRN76" s="205"/>
      <c r="IRO76" s="205"/>
      <c r="IRP76" s="205"/>
      <c r="IRQ76" s="205"/>
      <c r="IRR76" s="205"/>
      <c r="IRS76" s="205"/>
      <c r="IRT76" s="205"/>
      <c r="IRU76" s="205"/>
      <c r="IRV76" s="205"/>
      <c r="IRW76" s="205"/>
      <c r="IRX76" s="205"/>
      <c r="IRY76" s="205"/>
      <c r="IRZ76" s="205"/>
      <c r="ISA76" s="205"/>
      <c r="ISB76" s="205"/>
      <c r="ISC76" s="205"/>
      <c r="ISD76" s="205"/>
      <c r="ISE76" s="205"/>
      <c r="ISF76" s="205"/>
      <c r="ISG76" s="205"/>
      <c r="ISH76" s="205"/>
      <c r="ISI76" s="205"/>
      <c r="ISJ76" s="205"/>
      <c r="ISK76" s="205"/>
      <c r="ISL76" s="205"/>
      <c r="ISM76" s="205"/>
      <c r="ISN76" s="205"/>
      <c r="ISO76" s="205"/>
      <c r="ISP76" s="205"/>
      <c r="ISQ76" s="205"/>
      <c r="ISR76" s="205"/>
      <c r="ISS76" s="205"/>
      <c r="IST76" s="205"/>
      <c r="ISU76" s="205"/>
      <c r="ISV76" s="205"/>
      <c r="ISW76" s="205"/>
      <c r="ISX76" s="205"/>
      <c r="ISY76" s="205"/>
      <c r="ISZ76" s="205"/>
      <c r="ITA76" s="205"/>
      <c r="ITB76" s="205"/>
      <c r="ITC76" s="205"/>
      <c r="ITD76" s="205"/>
      <c r="ITE76" s="205"/>
      <c r="ITF76" s="205"/>
      <c r="ITG76" s="205"/>
      <c r="ITH76" s="205"/>
      <c r="ITI76" s="205"/>
      <c r="ITJ76" s="205"/>
      <c r="ITK76" s="205"/>
      <c r="ITL76" s="205"/>
      <c r="ITM76" s="205"/>
      <c r="ITN76" s="205"/>
      <c r="ITO76" s="205"/>
      <c r="ITP76" s="205"/>
      <c r="ITQ76" s="205"/>
      <c r="ITR76" s="205"/>
      <c r="ITS76" s="205"/>
      <c r="ITT76" s="205"/>
      <c r="ITU76" s="205"/>
      <c r="ITV76" s="205"/>
      <c r="ITW76" s="205"/>
      <c r="ITX76" s="205"/>
      <c r="ITY76" s="205"/>
      <c r="ITZ76" s="205"/>
      <c r="IUA76" s="205"/>
      <c r="IUB76" s="205"/>
      <c r="IUC76" s="205"/>
      <c r="IUD76" s="205"/>
      <c r="IUE76" s="205"/>
      <c r="IUF76" s="205"/>
      <c r="IUG76" s="205"/>
      <c r="IUH76" s="205"/>
      <c r="IUI76" s="205"/>
      <c r="IUJ76" s="205"/>
      <c r="IUK76" s="205"/>
      <c r="IUL76" s="205"/>
      <c r="IUM76" s="205"/>
      <c r="IUN76" s="205"/>
      <c r="IUO76" s="205"/>
      <c r="IUP76" s="205"/>
      <c r="IUQ76" s="205"/>
      <c r="IUR76" s="205"/>
      <c r="IUS76" s="205"/>
      <c r="IUT76" s="205"/>
      <c r="IUU76" s="205"/>
      <c r="IUV76" s="205"/>
      <c r="IUW76" s="205"/>
      <c r="IUX76" s="205"/>
      <c r="IUY76" s="205"/>
      <c r="IUZ76" s="205"/>
      <c r="IVA76" s="205"/>
      <c r="IVB76" s="205"/>
      <c r="IVC76" s="205"/>
      <c r="IVJ76" s="205"/>
      <c r="IVK76" s="205"/>
      <c r="IVL76" s="205"/>
      <c r="IVM76" s="205"/>
      <c r="IVN76" s="205"/>
      <c r="IVO76" s="205"/>
      <c r="IVP76" s="205"/>
      <c r="IVQ76" s="205"/>
      <c r="IVR76" s="205"/>
      <c r="IVS76" s="205"/>
      <c r="IVT76" s="205"/>
      <c r="IVU76" s="205"/>
      <c r="IVV76" s="205"/>
      <c r="IVW76" s="205"/>
      <c r="IVX76" s="205"/>
      <c r="IVY76" s="205"/>
      <c r="IVZ76" s="205"/>
      <c r="IWA76" s="205"/>
      <c r="IWB76" s="205"/>
      <c r="IWC76" s="205"/>
      <c r="IWD76" s="205"/>
      <c r="IWE76" s="205"/>
      <c r="IWF76" s="205"/>
      <c r="IWG76" s="205"/>
      <c r="IWH76" s="205"/>
      <c r="IWI76" s="205"/>
      <c r="IWJ76" s="205"/>
      <c r="IWK76" s="205"/>
      <c r="IWL76" s="205"/>
      <c r="IWM76" s="205"/>
      <c r="IWN76" s="205"/>
      <c r="IWO76" s="205"/>
      <c r="IWP76" s="205"/>
      <c r="IWQ76" s="205"/>
      <c r="IWR76" s="205"/>
      <c r="IWS76" s="205"/>
      <c r="IWT76" s="205"/>
      <c r="IWU76" s="205"/>
      <c r="IWV76" s="205"/>
      <c r="IWW76" s="205"/>
      <c r="IWX76" s="205"/>
      <c r="IWY76" s="205"/>
      <c r="IWZ76" s="205"/>
      <c r="IXA76" s="205"/>
      <c r="IXB76" s="205"/>
      <c r="IXC76" s="205"/>
      <c r="IXD76" s="205"/>
      <c r="IXE76" s="205"/>
      <c r="IXF76" s="205"/>
      <c r="IXG76" s="205"/>
      <c r="IXH76" s="205"/>
      <c r="IXI76" s="205"/>
      <c r="IXJ76" s="205"/>
      <c r="IXK76" s="205"/>
      <c r="IXL76" s="205"/>
      <c r="IXM76" s="205"/>
      <c r="IXN76" s="205"/>
      <c r="IXO76" s="205"/>
      <c r="IXP76" s="205"/>
      <c r="IXQ76" s="205"/>
      <c r="IXR76" s="205"/>
      <c r="IXS76" s="205"/>
      <c r="IXT76" s="205"/>
      <c r="IXU76" s="205"/>
      <c r="IXV76" s="205"/>
      <c r="IXW76" s="205"/>
      <c r="IXX76" s="205"/>
      <c r="IXY76" s="205"/>
      <c r="IXZ76" s="205"/>
      <c r="IYA76" s="205"/>
      <c r="IYB76" s="205"/>
      <c r="IYC76" s="205"/>
      <c r="IYD76" s="205"/>
      <c r="IYE76" s="205"/>
      <c r="IYF76" s="205"/>
      <c r="IYG76" s="205"/>
      <c r="IYH76" s="205"/>
      <c r="IYI76" s="205"/>
      <c r="IYJ76" s="205"/>
      <c r="IYK76" s="205"/>
      <c r="IYL76" s="205"/>
      <c r="IYM76" s="205"/>
      <c r="IYN76" s="205"/>
      <c r="IYO76" s="205"/>
      <c r="IYP76" s="205"/>
      <c r="IYQ76" s="205"/>
      <c r="IYR76" s="205"/>
      <c r="IYS76" s="205"/>
      <c r="IYT76" s="205"/>
      <c r="IYU76" s="205"/>
      <c r="IYV76" s="205"/>
      <c r="IYW76" s="205"/>
      <c r="IYX76" s="205"/>
      <c r="IYY76" s="205"/>
      <c r="IYZ76" s="205"/>
      <c r="IZA76" s="205"/>
      <c r="IZB76" s="205"/>
      <c r="IZC76" s="205"/>
      <c r="IZD76" s="205"/>
      <c r="IZE76" s="205"/>
      <c r="IZF76" s="205"/>
      <c r="IZG76" s="205"/>
      <c r="IZH76" s="205"/>
      <c r="IZI76" s="205"/>
      <c r="IZJ76" s="205"/>
      <c r="IZK76" s="205"/>
      <c r="IZL76" s="205"/>
      <c r="IZM76" s="205"/>
      <c r="IZN76" s="205"/>
      <c r="IZO76" s="205"/>
      <c r="IZP76" s="205"/>
      <c r="IZQ76" s="205"/>
      <c r="IZR76" s="205"/>
      <c r="IZS76" s="205"/>
      <c r="IZT76" s="205"/>
      <c r="IZU76" s="205"/>
      <c r="IZV76" s="205"/>
      <c r="IZW76" s="205"/>
      <c r="IZX76" s="205"/>
      <c r="IZY76" s="205"/>
      <c r="IZZ76" s="205"/>
      <c r="JAA76" s="205"/>
      <c r="JAB76" s="205"/>
      <c r="JAC76" s="205"/>
      <c r="JAD76" s="205"/>
      <c r="JAE76" s="205"/>
      <c r="JAF76" s="205"/>
      <c r="JAG76" s="205"/>
      <c r="JAH76" s="205"/>
      <c r="JAI76" s="205"/>
      <c r="JAJ76" s="205"/>
      <c r="JAK76" s="205"/>
      <c r="JAL76" s="205"/>
      <c r="JAM76" s="205"/>
      <c r="JAN76" s="205"/>
      <c r="JAO76" s="205"/>
      <c r="JAP76" s="205"/>
      <c r="JAQ76" s="205"/>
      <c r="JAR76" s="205"/>
      <c r="JAS76" s="205"/>
      <c r="JAT76" s="205"/>
      <c r="JAU76" s="205"/>
      <c r="JAV76" s="205"/>
      <c r="JAW76" s="205"/>
      <c r="JAX76" s="205"/>
      <c r="JAY76" s="205"/>
      <c r="JAZ76" s="205"/>
      <c r="JBA76" s="205"/>
      <c r="JBB76" s="205"/>
      <c r="JBC76" s="205"/>
      <c r="JBD76" s="205"/>
      <c r="JBE76" s="205"/>
      <c r="JBF76" s="205"/>
      <c r="JBG76" s="205"/>
      <c r="JBH76" s="205"/>
      <c r="JBI76" s="205"/>
      <c r="JBJ76" s="205"/>
      <c r="JBK76" s="205"/>
      <c r="JBL76" s="205"/>
      <c r="JBM76" s="205"/>
      <c r="JBN76" s="205"/>
      <c r="JBO76" s="205"/>
      <c r="JBP76" s="205"/>
      <c r="JBQ76" s="205"/>
      <c r="JBR76" s="205"/>
      <c r="JBS76" s="205"/>
      <c r="JBT76" s="205"/>
      <c r="JBU76" s="205"/>
      <c r="JBV76" s="205"/>
      <c r="JBW76" s="205"/>
      <c r="JBX76" s="205"/>
      <c r="JBY76" s="205"/>
      <c r="JBZ76" s="205"/>
      <c r="JCA76" s="205"/>
      <c r="JCB76" s="205"/>
      <c r="JCC76" s="205"/>
      <c r="JCD76" s="205"/>
      <c r="JCE76" s="205"/>
      <c r="JCF76" s="205"/>
      <c r="JCG76" s="205"/>
      <c r="JCH76" s="205"/>
      <c r="JCI76" s="205"/>
      <c r="JCJ76" s="205"/>
      <c r="JCK76" s="205"/>
      <c r="JCL76" s="205"/>
      <c r="JCM76" s="205"/>
      <c r="JCN76" s="205"/>
      <c r="JCO76" s="205"/>
      <c r="JCP76" s="205"/>
      <c r="JCQ76" s="205"/>
      <c r="JCR76" s="205"/>
      <c r="JCS76" s="205"/>
      <c r="JCT76" s="205"/>
      <c r="JCU76" s="205"/>
      <c r="JCV76" s="205"/>
      <c r="JCW76" s="205"/>
      <c r="JCX76" s="205"/>
      <c r="JCY76" s="205"/>
      <c r="JCZ76" s="205"/>
      <c r="JDA76" s="205"/>
      <c r="JDB76" s="205"/>
      <c r="JDC76" s="205"/>
      <c r="JDD76" s="205"/>
      <c r="JDE76" s="205"/>
      <c r="JDF76" s="205"/>
      <c r="JDG76" s="205"/>
      <c r="JDH76" s="205"/>
      <c r="JDI76" s="205"/>
      <c r="JDJ76" s="205"/>
      <c r="JDK76" s="205"/>
      <c r="JDL76" s="205"/>
      <c r="JDM76" s="205"/>
      <c r="JDN76" s="205"/>
      <c r="JDO76" s="205"/>
      <c r="JDP76" s="205"/>
      <c r="JDQ76" s="205"/>
      <c r="JDR76" s="205"/>
      <c r="JDS76" s="205"/>
      <c r="JDT76" s="205"/>
      <c r="JDU76" s="205"/>
      <c r="JDV76" s="205"/>
      <c r="JDW76" s="205"/>
      <c r="JDX76" s="205"/>
      <c r="JDY76" s="205"/>
      <c r="JDZ76" s="205"/>
      <c r="JEA76" s="205"/>
      <c r="JEB76" s="205"/>
      <c r="JEC76" s="205"/>
      <c r="JED76" s="205"/>
      <c r="JEE76" s="205"/>
      <c r="JEF76" s="205"/>
      <c r="JEG76" s="205"/>
      <c r="JEH76" s="205"/>
      <c r="JEI76" s="205"/>
      <c r="JEJ76" s="205"/>
      <c r="JEK76" s="205"/>
      <c r="JEL76" s="205"/>
      <c r="JEM76" s="205"/>
      <c r="JEN76" s="205"/>
      <c r="JEO76" s="205"/>
      <c r="JEP76" s="205"/>
      <c r="JEQ76" s="205"/>
      <c r="JER76" s="205"/>
      <c r="JES76" s="205"/>
      <c r="JET76" s="205"/>
      <c r="JEU76" s="205"/>
      <c r="JEV76" s="205"/>
      <c r="JEW76" s="205"/>
      <c r="JEX76" s="205"/>
      <c r="JEY76" s="205"/>
      <c r="JFF76" s="205"/>
      <c r="JFG76" s="205"/>
      <c r="JFH76" s="205"/>
      <c r="JFI76" s="205"/>
      <c r="JFJ76" s="205"/>
      <c r="JFK76" s="205"/>
      <c r="JFL76" s="205"/>
      <c r="JFM76" s="205"/>
      <c r="JFN76" s="205"/>
      <c r="JFO76" s="205"/>
      <c r="JFP76" s="205"/>
      <c r="JFQ76" s="205"/>
      <c r="JFR76" s="205"/>
      <c r="JFS76" s="205"/>
      <c r="JFT76" s="205"/>
      <c r="JFU76" s="205"/>
      <c r="JFV76" s="205"/>
      <c r="JFW76" s="205"/>
      <c r="JFX76" s="205"/>
      <c r="JFY76" s="205"/>
      <c r="JFZ76" s="205"/>
      <c r="JGA76" s="205"/>
      <c r="JGB76" s="205"/>
      <c r="JGC76" s="205"/>
      <c r="JGD76" s="205"/>
      <c r="JGE76" s="205"/>
      <c r="JGF76" s="205"/>
      <c r="JGG76" s="205"/>
      <c r="JGH76" s="205"/>
      <c r="JGI76" s="205"/>
      <c r="JGJ76" s="205"/>
      <c r="JGK76" s="205"/>
      <c r="JGL76" s="205"/>
      <c r="JGM76" s="205"/>
      <c r="JGN76" s="205"/>
      <c r="JGO76" s="205"/>
      <c r="JGP76" s="205"/>
      <c r="JGQ76" s="205"/>
      <c r="JGR76" s="205"/>
      <c r="JGS76" s="205"/>
      <c r="JGT76" s="205"/>
      <c r="JGU76" s="205"/>
      <c r="JGV76" s="205"/>
      <c r="JGW76" s="205"/>
      <c r="JGX76" s="205"/>
      <c r="JGY76" s="205"/>
      <c r="JGZ76" s="205"/>
      <c r="JHA76" s="205"/>
      <c r="JHB76" s="205"/>
      <c r="JHC76" s="205"/>
      <c r="JHD76" s="205"/>
      <c r="JHE76" s="205"/>
      <c r="JHF76" s="205"/>
      <c r="JHG76" s="205"/>
      <c r="JHH76" s="205"/>
      <c r="JHI76" s="205"/>
      <c r="JHJ76" s="205"/>
      <c r="JHK76" s="205"/>
      <c r="JHL76" s="205"/>
      <c r="JHM76" s="205"/>
      <c r="JHN76" s="205"/>
      <c r="JHO76" s="205"/>
      <c r="JHP76" s="205"/>
      <c r="JHQ76" s="205"/>
      <c r="JHR76" s="205"/>
      <c r="JHS76" s="205"/>
      <c r="JHT76" s="205"/>
      <c r="JHU76" s="205"/>
      <c r="JHV76" s="205"/>
      <c r="JHW76" s="205"/>
      <c r="JHX76" s="205"/>
      <c r="JHY76" s="205"/>
      <c r="JHZ76" s="205"/>
      <c r="JIA76" s="205"/>
      <c r="JIB76" s="205"/>
      <c r="JIC76" s="205"/>
      <c r="JID76" s="205"/>
      <c r="JIE76" s="205"/>
      <c r="JIF76" s="205"/>
      <c r="JIG76" s="205"/>
      <c r="JIH76" s="205"/>
      <c r="JII76" s="205"/>
      <c r="JIJ76" s="205"/>
      <c r="JIK76" s="205"/>
      <c r="JIL76" s="205"/>
      <c r="JIM76" s="205"/>
      <c r="JIN76" s="205"/>
      <c r="JIO76" s="205"/>
      <c r="JIP76" s="205"/>
      <c r="JIQ76" s="205"/>
      <c r="JIR76" s="205"/>
      <c r="JIS76" s="205"/>
      <c r="JIT76" s="205"/>
      <c r="JIU76" s="205"/>
      <c r="JIV76" s="205"/>
      <c r="JIW76" s="205"/>
      <c r="JIX76" s="205"/>
      <c r="JIY76" s="205"/>
      <c r="JIZ76" s="205"/>
      <c r="JJA76" s="205"/>
      <c r="JJB76" s="205"/>
      <c r="JJC76" s="205"/>
      <c r="JJD76" s="205"/>
      <c r="JJE76" s="205"/>
      <c r="JJF76" s="205"/>
      <c r="JJG76" s="205"/>
      <c r="JJH76" s="205"/>
      <c r="JJI76" s="205"/>
      <c r="JJJ76" s="205"/>
      <c r="JJK76" s="205"/>
      <c r="JJL76" s="205"/>
      <c r="JJM76" s="205"/>
      <c r="JJN76" s="205"/>
      <c r="JJO76" s="205"/>
      <c r="JJP76" s="205"/>
      <c r="JJQ76" s="205"/>
      <c r="JJR76" s="205"/>
      <c r="JJS76" s="205"/>
      <c r="JJT76" s="205"/>
      <c r="JJU76" s="205"/>
      <c r="JJV76" s="205"/>
      <c r="JJW76" s="205"/>
      <c r="JJX76" s="205"/>
      <c r="JJY76" s="205"/>
      <c r="JJZ76" s="205"/>
      <c r="JKA76" s="205"/>
      <c r="JKB76" s="205"/>
      <c r="JKC76" s="205"/>
      <c r="JKD76" s="205"/>
      <c r="JKE76" s="205"/>
      <c r="JKF76" s="205"/>
      <c r="JKG76" s="205"/>
      <c r="JKH76" s="205"/>
      <c r="JKI76" s="205"/>
      <c r="JKJ76" s="205"/>
      <c r="JKK76" s="205"/>
      <c r="JKL76" s="205"/>
      <c r="JKM76" s="205"/>
      <c r="JKN76" s="205"/>
      <c r="JKO76" s="205"/>
      <c r="JKP76" s="205"/>
      <c r="JKQ76" s="205"/>
      <c r="JKR76" s="205"/>
      <c r="JKS76" s="205"/>
      <c r="JKT76" s="205"/>
      <c r="JKU76" s="205"/>
      <c r="JKV76" s="205"/>
      <c r="JKW76" s="205"/>
      <c r="JKX76" s="205"/>
      <c r="JKY76" s="205"/>
      <c r="JKZ76" s="205"/>
      <c r="JLA76" s="205"/>
      <c r="JLB76" s="205"/>
      <c r="JLC76" s="205"/>
      <c r="JLD76" s="205"/>
      <c r="JLE76" s="205"/>
      <c r="JLF76" s="205"/>
      <c r="JLG76" s="205"/>
      <c r="JLH76" s="205"/>
      <c r="JLI76" s="205"/>
      <c r="JLJ76" s="205"/>
      <c r="JLK76" s="205"/>
      <c r="JLL76" s="205"/>
      <c r="JLM76" s="205"/>
      <c r="JLN76" s="205"/>
      <c r="JLO76" s="205"/>
      <c r="JLP76" s="205"/>
      <c r="JLQ76" s="205"/>
      <c r="JLR76" s="205"/>
      <c r="JLS76" s="205"/>
      <c r="JLT76" s="205"/>
      <c r="JLU76" s="205"/>
      <c r="JLV76" s="205"/>
      <c r="JLW76" s="205"/>
      <c r="JLX76" s="205"/>
      <c r="JLY76" s="205"/>
      <c r="JLZ76" s="205"/>
      <c r="JMA76" s="205"/>
      <c r="JMB76" s="205"/>
      <c r="JMC76" s="205"/>
      <c r="JMD76" s="205"/>
      <c r="JME76" s="205"/>
      <c r="JMF76" s="205"/>
      <c r="JMG76" s="205"/>
      <c r="JMH76" s="205"/>
      <c r="JMI76" s="205"/>
      <c r="JMJ76" s="205"/>
      <c r="JMK76" s="205"/>
      <c r="JML76" s="205"/>
      <c r="JMM76" s="205"/>
      <c r="JMN76" s="205"/>
      <c r="JMO76" s="205"/>
      <c r="JMP76" s="205"/>
      <c r="JMQ76" s="205"/>
      <c r="JMR76" s="205"/>
      <c r="JMS76" s="205"/>
      <c r="JMT76" s="205"/>
      <c r="JMU76" s="205"/>
      <c r="JMV76" s="205"/>
      <c r="JMW76" s="205"/>
      <c r="JMX76" s="205"/>
      <c r="JMY76" s="205"/>
      <c r="JMZ76" s="205"/>
      <c r="JNA76" s="205"/>
      <c r="JNB76" s="205"/>
      <c r="JNC76" s="205"/>
      <c r="JND76" s="205"/>
      <c r="JNE76" s="205"/>
      <c r="JNF76" s="205"/>
      <c r="JNG76" s="205"/>
      <c r="JNH76" s="205"/>
      <c r="JNI76" s="205"/>
      <c r="JNJ76" s="205"/>
      <c r="JNK76" s="205"/>
      <c r="JNL76" s="205"/>
      <c r="JNM76" s="205"/>
      <c r="JNN76" s="205"/>
      <c r="JNO76" s="205"/>
      <c r="JNP76" s="205"/>
      <c r="JNQ76" s="205"/>
      <c r="JNR76" s="205"/>
      <c r="JNS76" s="205"/>
      <c r="JNT76" s="205"/>
      <c r="JNU76" s="205"/>
      <c r="JNV76" s="205"/>
      <c r="JNW76" s="205"/>
      <c r="JNX76" s="205"/>
      <c r="JNY76" s="205"/>
      <c r="JNZ76" s="205"/>
      <c r="JOA76" s="205"/>
      <c r="JOB76" s="205"/>
      <c r="JOC76" s="205"/>
      <c r="JOD76" s="205"/>
      <c r="JOE76" s="205"/>
      <c r="JOF76" s="205"/>
      <c r="JOG76" s="205"/>
      <c r="JOH76" s="205"/>
      <c r="JOI76" s="205"/>
      <c r="JOJ76" s="205"/>
      <c r="JOK76" s="205"/>
      <c r="JOL76" s="205"/>
      <c r="JOM76" s="205"/>
      <c r="JON76" s="205"/>
      <c r="JOO76" s="205"/>
      <c r="JOP76" s="205"/>
      <c r="JOQ76" s="205"/>
      <c r="JOR76" s="205"/>
      <c r="JOS76" s="205"/>
      <c r="JOT76" s="205"/>
      <c r="JOU76" s="205"/>
      <c r="JPB76" s="205"/>
      <c r="JPC76" s="205"/>
      <c r="JPD76" s="205"/>
      <c r="JPE76" s="205"/>
      <c r="JPF76" s="205"/>
      <c r="JPG76" s="205"/>
      <c r="JPH76" s="205"/>
      <c r="JPI76" s="205"/>
      <c r="JPJ76" s="205"/>
      <c r="JPK76" s="205"/>
      <c r="JPL76" s="205"/>
      <c r="JPM76" s="205"/>
      <c r="JPN76" s="205"/>
      <c r="JPO76" s="205"/>
      <c r="JPP76" s="205"/>
      <c r="JPQ76" s="205"/>
      <c r="JPR76" s="205"/>
      <c r="JPS76" s="205"/>
      <c r="JPT76" s="205"/>
      <c r="JPU76" s="205"/>
      <c r="JPV76" s="205"/>
      <c r="JPW76" s="205"/>
      <c r="JPX76" s="205"/>
      <c r="JPY76" s="205"/>
      <c r="JPZ76" s="205"/>
      <c r="JQA76" s="205"/>
      <c r="JQB76" s="205"/>
      <c r="JQC76" s="205"/>
      <c r="JQD76" s="205"/>
      <c r="JQE76" s="205"/>
      <c r="JQF76" s="205"/>
      <c r="JQG76" s="205"/>
      <c r="JQH76" s="205"/>
      <c r="JQI76" s="205"/>
      <c r="JQJ76" s="205"/>
      <c r="JQK76" s="205"/>
      <c r="JQL76" s="205"/>
      <c r="JQM76" s="205"/>
      <c r="JQN76" s="205"/>
      <c r="JQO76" s="205"/>
      <c r="JQP76" s="205"/>
      <c r="JQQ76" s="205"/>
      <c r="JQR76" s="205"/>
      <c r="JQS76" s="205"/>
      <c r="JQT76" s="205"/>
      <c r="JQU76" s="205"/>
      <c r="JQV76" s="205"/>
      <c r="JQW76" s="205"/>
      <c r="JQX76" s="205"/>
      <c r="JQY76" s="205"/>
      <c r="JQZ76" s="205"/>
      <c r="JRA76" s="205"/>
      <c r="JRB76" s="205"/>
      <c r="JRC76" s="205"/>
      <c r="JRD76" s="205"/>
      <c r="JRE76" s="205"/>
      <c r="JRF76" s="205"/>
      <c r="JRG76" s="205"/>
      <c r="JRH76" s="205"/>
      <c r="JRI76" s="205"/>
      <c r="JRJ76" s="205"/>
      <c r="JRK76" s="205"/>
      <c r="JRL76" s="205"/>
      <c r="JRM76" s="205"/>
      <c r="JRN76" s="205"/>
      <c r="JRO76" s="205"/>
      <c r="JRP76" s="205"/>
      <c r="JRQ76" s="205"/>
      <c r="JRR76" s="205"/>
      <c r="JRS76" s="205"/>
      <c r="JRT76" s="205"/>
      <c r="JRU76" s="205"/>
      <c r="JRV76" s="205"/>
      <c r="JRW76" s="205"/>
      <c r="JRX76" s="205"/>
      <c r="JRY76" s="205"/>
      <c r="JRZ76" s="205"/>
      <c r="JSA76" s="205"/>
      <c r="JSB76" s="205"/>
      <c r="JSC76" s="205"/>
      <c r="JSD76" s="205"/>
      <c r="JSE76" s="205"/>
      <c r="JSF76" s="205"/>
      <c r="JSG76" s="205"/>
      <c r="JSH76" s="205"/>
      <c r="JSI76" s="205"/>
      <c r="JSJ76" s="205"/>
      <c r="JSK76" s="205"/>
      <c r="JSL76" s="205"/>
      <c r="JSM76" s="205"/>
      <c r="JSN76" s="205"/>
      <c r="JSO76" s="205"/>
      <c r="JSP76" s="205"/>
      <c r="JSQ76" s="205"/>
      <c r="JSR76" s="205"/>
      <c r="JSS76" s="205"/>
      <c r="JST76" s="205"/>
      <c r="JSU76" s="205"/>
      <c r="JSV76" s="205"/>
      <c r="JSW76" s="205"/>
      <c r="JSX76" s="205"/>
      <c r="JSY76" s="205"/>
      <c r="JSZ76" s="205"/>
      <c r="JTA76" s="205"/>
      <c r="JTB76" s="205"/>
      <c r="JTC76" s="205"/>
      <c r="JTD76" s="205"/>
      <c r="JTE76" s="205"/>
      <c r="JTF76" s="205"/>
      <c r="JTG76" s="205"/>
      <c r="JTH76" s="205"/>
      <c r="JTI76" s="205"/>
      <c r="JTJ76" s="205"/>
      <c r="JTK76" s="205"/>
      <c r="JTL76" s="205"/>
      <c r="JTM76" s="205"/>
      <c r="JTN76" s="205"/>
      <c r="JTO76" s="205"/>
      <c r="JTP76" s="205"/>
      <c r="JTQ76" s="205"/>
      <c r="JTR76" s="205"/>
      <c r="JTS76" s="205"/>
      <c r="JTT76" s="205"/>
      <c r="JTU76" s="205"/>
      <c r="JTV76" s="205"/>
      <c r="JTW76" s="205"/>
      <c r="JTX76" s="205"/>
      <c r="JTY76" s="205"/>
      <c r="JTZ76" s="205"/>
      <c r="JUA76" s="205"/>
      <c r="JUB76" s="205"/>
      <c r="JUC76" s="205"/>
      <c r="JUD76" s="205"/>
      <c r="JUE76" s="205"/>
      <c r="JUF76" s="205"/>
      <c r="JUG76" s="205"/>
      <c r="JUH76" s="205"/>
      <c r="JUI76" s="205"/>
      <c r="JUJ76" s="205"/>
      <c r="JUK76" s="205"/>
      <c r="JUL76" s="205"/>
      <c r="JUM76" s="205"/>
      <c r="JUN76" s="205"/>
      <c r="JUO76" s="205"/>
      <c r="JUP76" s="205"/>
      <c r="JUQ76" s="205"/>
      <c r="JUR76" s="205"/>
      <c r="JUS76" s="205"/>
      <c r="JUT76" s="205"/>
      <c r="JUU76" s="205"/>
      <c r="JUV76" s="205"/>
      <c r="JUW76" s="205"/>
      <c r="JUX76" s="205"/>
      <c r="JUY76" s="205"/>
      <c r="JUZ76" s="205"/>
      <c r="JVA76" s="205"/>
      <c r="JVB76" s="205"/>
      <c r="JVC76" s="205"/>
      <c r="JVD76" s="205"/>
      <c r="JVE76" s="205"/>
      <c r="JVF76" s="205"/>
      <c r="JVG76" s="205"/>
      <c r="JVH76" s="205"/>
      <c r="JVI76" s="205"/>
      <c r="JVJ76" s="205"/>
      <c r="JVK76" s="205"/>
      <c r="JVL76" s="205"/>
      <c r="JVM76" s="205"/>
      <c r="JVN76" s="205"/>
      <c r="JVO76" s="205"/>
      <c r="JVP76" s="205"/>
      <c r="JVQ76" s="205"/>
      <c r="JVR76" s="205"/>
      <c r="JVS76" s="205"/>
      <c r="JVT76" s="205"/>
      <c r="JVU76" s="205"/>
      <c r="JVV76" s="205"/>
      <c r="JVW76" s="205"/>
      <c r="JVX76" s="205"/>
      <c r="JVY76" s="205"/>
      <c r="JVZ76" s="205"/>
      <c r="JWA76" s="205"/>
      <c r="JWB76" s="205"/>
      <c r="JWC76" s="205"/>
      <c r="JWD76" s="205"/>
      <c r="JWE76" s="205"/>
      <c r="JWF76" s="205"/>
      <c r="JWG76" s="205"/>
      <c r="JWH76" s="205"/>
      <c r="JWI76" s="205"/>
      <c r="JWJ76" s="205"/>
      <c r="JWK76" s="205"/>
      <c r="JWL76" s="205"/>
      <c r="JWM76" s="205"/>
      <c r="JWN76" s="205"/>
      <c r="JWO76" s="205"/>
      <c r="JWP76" s="205"/>
      <c r="JWQ76" s="205"/>
      <c r="JWR76" s="205"/>
      <c r="JWS76" s="205"/>
      <c r="JWT76" s="205"/>
      <c r="JWU76" s="205"/>
      <c r="JWV76" s="205"/>
      <c r="JWW76" s="205"/>
      <c r="JWX76" s="205"/>
      <c r="JWY76" s="205"/>
      <c r="JWZ76" s="205"/>
      <c r="JXA76" s="205"/>
      <c r="JXB76" s="205"/>
      <c r="JXC76" s="205"/>
      <c r="JXD76" s="205"/>
      <c r="JXE76" s="205"/>
      <c r="JXF76" s="205"/>
      <c r="JXG76" s="205"/>
      <c r="JXH76" s="205"/>
      <c r="JXI76" s="205"/>
      <c r="JXJ76" s="205"/>
      <c r="JXK76" s="205"/>
      <c r="JXL76" s="205"/>
      <c r="JXM76" s="205"/>
      <c r="JXN76" s="205"/>
      <c r="JXO76" s="205"/>
      <c r="JXP76" s="205"/>
      <c r="JXQ76" s="205"/>
      <c r="JXR76" s="205"/>
      <c r="JXS76" s="205"/>
      <c r="JXT76" s="205"/>
      <c r="JXU76" s="205"/>
      <c r="JXV76" s="205"/>
      <c r="JXW76" s="205"/>
      <c r="JXX76" s="205"/>
      <c r="JXY76" s="205"/>
      <c r="JXZ76" s="205"/>
      <c r="JYA76" s="205"/>
      <c r="JYB76" s="205"/>
      <c r="JYC76" s="205"/>
      <c r="JYD76" s="205"/>
      <c r="JYE76" s="205"/>
      <c r="JYF76" s="205"/>
      <c r="JYG76" s="205"/>
      <c r="JYH76" s="205"/>
      <c r="JYI76" s="205"/>
      <c r="JYJ76" s="205"/>
      <c r="JYK76" s="205"/>
      <c r="JYL76" s="205"/>
      <c r="JYM76" s="205"/>
      <c r="JYN76" s="205"/>
      <c r="JYO76" s="205"/>
      <c r="JYP76" s="205"/>
      <c r="JYQ76" s="205"/>
      <c r="JYX76" s="205"/>
      <c r="JYY76" s="205"/>
      <c r="JYZ76" s="205"/>
      <c r="JZA76" s="205"/>
      <c r="JZB76" s="205"/>
      <c r="JZC76" s="205"/>
      <c r="JZD76" s="205"/>
      <c r="JZE76" s="205"/>
      <c r="JZF76" s="205"/>
      <c r="JZG76" s="205"/>
      <c r="JZH76" s="205"/>
      <c r="JZI76" s="205"/>
      <c r="JZJ76" s="205"/>
      <c r="JZK76" s="205"/>
      <c r="JZL76" s="205"/>
      <c r="JZM76" s="205"/>
      <c r="JZN76" s="205"/>
      <c r="JZO76" s="205"/>
      <c r="JZP76" s="205"/>
      <c r="JZQ76" s="205"/>
      <c r="JZR76" s="205"/>
      <c r="JZS76" s="205"/>
      <c r="JZT76" s="205"/>
      <c r="JZU76" s="205"/>
      <c r="JZV76" s="205"/>
      <c r="JZW76" s="205"/>
      <c r="JZX76" s="205"/>
      <c r="JZY76" s="205"/>
      <c r="JZZ76" s="205"/>
      <c r="KAA76" s="205"/>
      <c r="KAB76" s="205"/>
      <c r="KAC76" s="205"/>
      <c r="KAD76" s="205"/>
      <c r="KAE76" s="205"/>
      <c r="KAF76" s="205"/>
      <c r="KAG76" s="205"/>
      <c r="KAH76" s="205"/>
      <c r="KAI76" s="205"/>
      <c r="KAJ76" s="205"/>
      <c r="KAK76" s="205"/>
      <c r="KAL76" s="205"/>
      <c r="KAM76" s="205"/>
      <c r="KAN76" s="205"/>
      <c r="KAO76" s="205"/>
      <c r="KAP76" s="205"/>
      <c r="KAQ76" s="205"/>
      <c r="KAR76" s="205"/>
      <c r="KAS76" s="205"/>
      <c r="KAT76" s="205"/>
      <c r="KAU76" s="205"/>
      <c r="KAV76" s="205"/>
      <c r="KAW76" s="205"/>
      <c r="KAX76" s="205"/>
      <c r="KAY76" s="205"/>
      <c r="KAZ76" s="205"/>
      <c r="KBA76" s="205"/>
      <c r="KBB76" s="205"/>
      <c r="KBC76" s="205"/>
      <c r="KBD76" s="205"/>
      <c r="KBE76" s="205"/>
      <c r="KBF76" s="205"/>
      <c r="KBG76" s="205"/>
      <c r="KBH76" s="205"/>
      <c r="KBI76" s="205"/>
      <c r="KBJ76" s="205"/>
      <c r="KBK76" s="205"/>
      <c r="KBL76" s="205"/>
      <c r="KBM76" s="205"/>
      <c r="KBN76" s="205"/>
      <c r="KBO76" s="205"/>
      <c r="KBP76" s="205"/>
      <c r="KBQ76" s="205"/>
      <c r="KBR76" s="205"/>
      <c r="KBS76" s="205"/>
      <c r="KBT76" s="205"/>
      <c r="KBU76" s="205"/>
      <c r="KBV76" s="205"/>
      <c r="KBW76" s="205"/>
      <c r="KBX76" s="205"/>
      <c r="KBY76" s="205"/>
      <c r="KBZ76" s="205"/>
      <c r="KCA76" s="205"/>
      <c r="KCB76" s="205"/>
      <c r="KCC76" s="205"/>
      <c r="KCD76" s="205"/>
      <c r="KCE76" s="205"/>
      <c r="KCF76" s="205"/>
      <c r="KCG76" s="205"/>
      <c r="KCH76" s="205"/>
      <c r="KCI76" s="205"/>
      <c r="KCJ76" s="205"/>
      <c r="KCK76" s="205"/>
      <c r="KCL76" s="205"/>
      <c r="KCM76" s="205"/>
      <c r="KCN76" s="205"/>
      <c r="KCO76" s="205"/>
      <c r="KCP76" s="205"/>
      <c r="KCQ76" s="205"/>
      <c r="KCR76" s="205"/>
      <c r="KCS76" s="205"/>
      <c r="KCT76" s="205"/>
      <c r="KCU76" s="205"/>
      <c r="KCV76" s="205"/>
      <c r="KCW76" s="205"/>
      <c r="KCX76" s="205"/>
      <c r="KCY76" s="205"/>
      <c r="KCZ76" s="205"/>
      <c r="KDA76" s="205"/>
      <c r="KDB76" s="205"/>
      <c r="KDC76" s="205"/>
      <c r="KDD76" s="205"/>
      <c r="KDE76" s="205"/>
      <c r="KDF76" s="205"/>
      <c r="KDG76" s="205"/>
      <c r="KDH76" s="205"/>
      <c r="KDI76" s="205"/>
      <c r="KDJ76" s="205"/>
      <c r="KDK76" s="205"/>
      <c r="KDL76" s="205"/>
      <c r="KDM76" s="205"/>
      <c r="KDN76" s="205"/>
      <c r="KDO76" s="205"/>
      <c r="KDP76" s="205"/>
      <c r="KDQ76" s="205"/>
      <c r="KDR76" s="205"/>
      <c r="KDS76" s="205"/>
      <c r="KDT76" s="205"/>
      <c r="KDU76" s="205"/>
      <c r="KDV76" s="205"/>
      <c r="KDW76" s="205"/>
      <c r="KDX76" s="205"/>
      <c r="KDY76" s="205"/>
      <c r="KDZ76" s="205"/>
      <c r="KEA76" s="205"/>
      <c r="KEB76" s="205"/>
      <c r="KEC76" s="205"/>
      <c r="KED76" s="205"/>
      <c r="KEE76" s="205"/>
      <c r="KEF76" s="205"/>
      <c r="KEG76" s="205"/>
      <c r="KEH76" s="205"/>
      <c r="KEI76" s="205"/>
      <c r="KEJ76" s="205"/>
      <c r="KEK76" s="205"/>
      <c r="KEL76" s="205"/>
      <c r="KEM76" s="205"/>
      <c r="KEN76" s="205"/>
      <c r="KEO76" s="205"/>
      <c r="KEP76" s="205"/>
      <c r="KEQ76" s="205"/>
      <c r="KER76" s="205"/>
      <c r="KES76" s="205"/>
      <c r="KET76" s="205"/>
      <c r="KEU76" s="205"/>
      <c r="KEV76" s="205"/>
      <c r="KEW76" s="205"/>
      <c r="KEX76" s="205"/>
      <c r="KEY76" s="205"/>
      <c r="KEZ76" s="205"/>
      <c r="KFA76" s="205"/>
      <c r="KFB76" s="205"/>
      <c r="KFC76" s="205"/>
      <c r="KFD76" s="205"/>
      <c r="KFE76" s="205"/>
      <c r="KFF76" s="205"/>
      <c r="KFG76" s="205"/>
      <c r="KFH76" s="205"/>
      <c r="KFI76" s="205"/>
      <c r="KFJ76" s="205"/>
      <c r="KFK76" s="205"/>
      <c r="KFL76" s="205"/>
      <c r="KFM76" s="205"/>
      <c r="KFN76" s="205"/>
      <c r="KFO76" s="205"/>
      <c r="KFP76" s="205"/>
      <c r="KFQ76" s="205"/>
      <c r="KFR76" s="205"/>
      <c r="KFS76" s="205"/>
      <c r="KFT76" s="205"/>
      <c r="KFU76" s="205"/>
      <c r="KFV76" s="205"/>
      <c r="KFW76" s="205"/>
      <c r="KFX76" s="205"/>
      <c r="KFY76" s="205"/>
      <c r="KFZ76" s="205"/>
      <c r="KGA76" s="205"/>
      <c r="KGB76" s="205"/>
      <c r="KGC76" s="205"/>
      <c r="KGD76" s="205"/>
      <c r="KGE76" s="205"/>
      <c r="KGF76" s="205"/>
      <c r="KGG76" s="205"/>
      <c r="KGH76" s="205"/>
      <c r="KGI76" s="205"/>
      <c r="KGJ76" s="205"/>
      <c r="KGK76" s="205"/>
      <c r="KGL76" s="205"/>
      <c r="KGM76" s="205"/>
      <c r="KGN76" s="205"/>
      <c r="KGO76" s="205"/>
      <c r="KGP76" s="205"/>
      <c r="KGQ76" s="205"/>
      <c r="KGR76" s="205"/>
      <c r="KGS76" s="205"/>
      <c r="KGT76" s="205"/>
      <c r="KGU76" s="205"/>
      <c r="KGV76" s="205"/>
      <c r="KGW76" s="205"/>
      <c r="KGX76" s="205"/>
      <c r="KGY76" s="205"/>
      <c r="KGZ76" s="205"/>
      <c r="KHA76" s="205"/>
      <c r="KHB76" s="205"/>
      <c r="KHC76" s="205"/>
      <c r="KHD76" s="205"/>
      <c r="KHE76" s="205"/>
      <c r="KHF76" s="205"/>
      <c r="KHG76" s="205"/>
      <c r="KHH76" s="205"/>
      <c r="KHI76" s="205"/>
      <c r="KHJ76" s="205"/>
      <c r="KHK76" s="205"/>
      <c r="KHL76" s="205"/>
      <c r="KHM76" s="205"/>
      <c r="KHN76" s="205"/>
      <c r="KHO76" s="205"/>
      <c r="KHP76" s="205"/>
      <c r="KHQ76" s="205"/>
      <c r="KHR76" s="205"/>
      <c r="KHS76" s="205"/>
      <c r="KHT76" s="205"/>
      <c r="KHU76" s="205"/>
      <c r="KHV76" s="205"/>
      <c r="KHW76" s="205"/>
      <c r="KHX76" s="205"/>
      <c r="KHY76" s="205"/>
      <c r="KHZ76" s="205"/>
      <c r="KIA76" s="205"/>
      <c r="KIB76" s="205"/>
      <c r="KIC76" s="205"/>
      <c r="KID76" s="205"/>
      <c r="KIE76" s="205"/>
      <c r="KIF76" s="205"/>
      <c r="KIG76" s="205"/>
      <c r="KIH76" s="205"/>
      <c r="KII76" s="205"/>
      <c r="KIJ76" s="205"/>
      <c r="KIK76" s="205"/>
      <c r="KIL76" s="205"/>
      <c r="KIM76" s="205"/>
      <c r="KIT76" s="205"/>
      <c r="KIU76" s="205"/>
      <c r="KIV76" s="205"/>
      <c r="KIW76" s="205"/>
      <c r="KIX76" s="205"/>
      <c r="KIY76" s="205"/>
      <c r="KIZ76" s="205"/>
      <c r="KJA76" s="205"/>
      <c r="KJB76" s="205"/>
      <c r="KJC76" s="205"/>
      <c r="KJD76" s="205"/>
      <c r="KJE76" s="205"/>
      <c r="KJF76" s="205"/>
      <c r="KJG76" s="205"/>
      <c r="KJH76" s="205"/>
      <c r="KJI76" s="205"/>
      <c r="KJJ76" s="205"/>
      <c r="KJK76" s="205"/>
      <c r="KJL76" s="205"/>
      <c r="KJM76" s="205"/>
      <c r="KJN76" s="205"/>
      <c r="KJO76" s="205"/>
      <c r="KJP76" s="205"/>
      <c r="KJQ76" s="205"/>
      <c r="KJR76" s="205"/>
      <c r="KJS76" s="205"/>
      <c r="KJT76" s="205"/>
      <c r="KJU76" s="205"/>
      <c r="KJV76" s="205"/>
      <c r="KJW76" s="205"/>
      <c r="KJX76" s="205"/>
      <c r="KJY76" s="205"/>
      <c r="KJZ76" s="205"/>
      <c r="KKA76" s="205"/>
      <c r="KKB76" s="205"/>
      <c r="KKC76" s="205"/>
      <c r="KKD76" s="205"/>
      <c r="KKE76" s="205"/>
      <c r="KKF76" s="205"/>
      <c r="KKG76" s="205"/>
      <c r="KKH76" s="205"/>
      <c r="KKI76" s="205"/>
      <c r="KKJ76" s="205"/>
      <c r="KKK76" s="205"/>
      <c r="KKL76" s="205"/>
      <c r="KKM76" s="205"/>
      <c r="KKN76" s="205"/>
      <c r="KKO76" s="205"/>
      <c r="KKP76" s="205"/>
      <c r="KKQ76" s="205"/>
      <c r="KKR76" s="205"/>
      <c r="KKS76" s="205"/>
      <c r="KKT76" s="205"/>
      <c r="KKU76" s="205"/>
      <c r="KKV76" s="205"/>
      <c r="KKW76" s="205"/>
      <c r="KKX76" s="205"/>
      <c r="KKY76" s="205"/>
      <c r="KKZ76" s="205"/>
      <c r="KLA76" s="205"/>
      <c r="KLB76" s="205"/>
      <c r="KLC76" s="205"/>
      <c r="KLD76" s="205"/>
      <c r="KLE76" s="205"/>
      <c r="KLF76" s="205"/>
      <c r="KLG76" s="205"/>
      <c r="KLH76" s="205"/>
      <c r="KLI76" s="205"/>
      <c r="KLJ76" s="205"/>
      <c r="KLK76" s="205"/>
      <c r="KLL76" s="205"/>
      <c r="KLM76" s="205"/>
      <c r="KLN76" s="205"/>
      <c r="KLO76" s="205"/>
      <c r="KLP76" s="205"/>
      <c r="KLQ76" s="205"/>
      <c r="KLR76" s="205"/>
      <c r="KLS76" s="205"/>
      <c r="KLT76" s="205"/>
      <c r="KLU76" s="205"/>
      <c r="KLV76" s="205"/>
      <c r="KLW76" s="205"/>
      <c r="KLX76" s="205"/>
      <c r="KLY76" s="205"/>
      <c r="KLZ76" s="205"/>
      <c r="KMA76" s="205"/>
      <c r="KMB76" s="205"/>
      <c r="KMC76" s="205"/>
      <c r="KMD76" s="205"/>
      <c r="KME76" s="205"/>
      <c r="KMF76" s="205"/>
      <c r="KMG76" s="205"/>
      <c r="KMH76" s="205"/>
      <c r="KMI76" s="205"/>
      <c r="KMJ76" s="205"/>
      <c r="KMK76" s="205"/>
      <c r="KML76" s="205"/>
      <c r="KMM76" s="205"/>
      <c r="KMN76" s="205"/>
      <c r="KMO76" s="205"/>
      <c r="KMP76" s="205"/>
      <c r="KMQ76" s="205"/>
      <c r="KMR76" s="205"/>
      <c r="KMS76" s="205"/>
      <c r="KMT76" s="205"/>
      <c r="KMU76" s="205"/>
      <c r="KMV76" s="205"/>
      <c r="KMW76" s="205"/>
      <c r="KMX76" s="205"/>
      <c r="KMY76" s="205"/>
      <c r="KMZ76" s="205"/>
      <c r="KNA76" s="205"/>
      <c r="KNB76" s="205"/>
      <c r="KNC76" s="205"/>
      <c r="KND76" s="205"/>
      <c r="KNE76" s="205"/>
      <c r="KNF76" s="205"/>
      <c r="KNG76" s="205"/>
      <c r="KNH76" s="205"/>
      <c r="KNI76" s="205"/>
      <c r="KNJ76" s="205"/>
      <c r="KNK76" s="205"/>
      <c r="KNL76" s="205"/>
      <c r="KNM76" s="205"/>
      <c r="KNN76" s="205"/>
      <c r="KNO76" s="205"/>
      <c r="KNP76" s="205"/>
      <c r="KNQ76" s="205"/>
      <c r="KNR76" s="205"/>
      <c r="KNS76" s="205"/>
      <c r="KNT76" s="205"/>
      <c r="KNU76" s="205"/>
      <c r="KNV76" s="205"/>
      <c r="KNW76" s="205"/>
      <c r="KNX76" s="205"/>
      <c r="KNY76" s="205"/>
      <c r="KNZ76" s="205"/>
      <c r="KOA76" s="205"/>
      <c r="KOB76" s="205"/>
      <c r="KOC76" s="205"/>
      <c r="KOD76" s="205"/>
      <c r="KOE76" s="205"/>
      <c r="KOF76" s="205"/>
      <c r="KOG76" s="205"/>
      <c r="KOH76" s="205"/>
      <c r="KOI76" s="205"/>
      <c r="KOJ76" s="205"/>
      <c r="KOK76" s="205"/>
      <c r="KOL76" s="205"/>
      <c r="KOM76" s="205"/>
      <c r="KON76" s="205"/>
      <c r="KOO76" s="205"/>
      <c r="KOP76" s="205"/>
      <c r="KOQ76" s="205"/>
      <c r="KOR76" s="205"/>
      <c r="KOS76" s="205"/>
      <c r="KOT76" s="205"/>
      <c r="KOU76" s="205"/>
      <c r="KOV76" s="205"/>
      <c r="KOW76" s="205"/>
      <c r="KOX76" s="205"/>
      <c r="KOY76" s="205"/>
      <c r="KOZ76" s="205"/>
      <c r="KPA76" s="205"/>
      <c r="KPB76" s="205"/>
      <c r="KPC76" s="205"/>
      <c r="KPD76" s="205"/>
      <c r="KPE76" s="205"/>
      <c r="KPF76" s="205"/>
      <c r="KPG76" s="205"/>
      <c r="KPH76" s="205"/>
      <c r="KPI76" s="205"/>
      <c r="KPJ76" s="205"/>
      <c r="KPK76" s="205"/>
      <c r="KPL76" s="205"/>
      <c r="KPM76" s="205"/>
      <c r="KPN76" s="205"/>
      <c r="KPO76" s="205"/>
      <c r="KPP76" s="205"/>
      <c r="KPQ76" s="205"/>
      <c r="KPR76" s="205"/>
      <c r="KPS76" s="205"/>
      <c r="KPT76" s="205"/>
      <c r="KPU76" s="205"/>
      <c r="KPV76" s="205"/>
      <c r="KPW76" s="205"/>
      <c r="KPX76" s="205"/>
      <c r="KPY76" s="205"/>
      <c r="KPZ76" s="205"/>
      <c r="KQA76" s="205"/>
      <c r="KQB76" s="205"/>
      <c r="KQC76" s="205"/>
      <c r="KQD76" s="205"/>
      <c r="KQE76" s="205"/>
      <c r="KQF76" s="205"/>
      <c r="KQG76" s="205"/>
      <c r="KQH76" s="205"/>
      <c r="KQI76" s="205"/>
      <c r="KQJ76" s="205"/>
      <c r="KQK76" s="205"/>
      <c r="KQL76" s="205"/>
      <c r="KQM76" s="205"/>
      <c r="KQN76" s="205"/>
      <c r="KQO76" s="205"/>
      <c r="KQP76" s="205"/>
      <c r="KQQ76" s="205"/>
      <c r="KQR76" s="205"/>
      <c r="KQS76" s="205"/>
      <c r="KQT76" s="205"/>
      <c r="KQU76" s="205"/>
      <c r="KQV76" s="205"/>
      <c r="KQW76" s="205"/>
      <c r="KQX76" s="205"/>
      <c r="KQY76" s="205"/>
      <c r="KQZ76" s="205"/>
      <c r="KRA76" s="205"/>
      <c r="KRB76" s="205"/>
      <c r="KRC76" s="205"/>
      <c r="KRD76" s="205"/>
      <c r="KRE76" s="205"/>
      <c r="KRF76" s="205"/>
      <c r="KRG76" s="205"/>
      <c r="KRH76" s="205"/>
      <c r="KRI76" s="205"/>
      <c r="KRJ76" s="205"/>
      <c r="KRK76" s="205"/>
      <c r="KRL76" s="205"/>
      <c r="KRM76" s="205"/>
      <c r="KRN76" s="205"/>
      <c r="KRO76" s="205"/>
      <c r="KRP76" s="205"/>
      <c r="KRQ76" s="205"/>
      <c r="KRR76" s="205"/>
      <c r="KRS76" s="205"/>
      <c r="KRT76" s="205"/>
      <c r="KRU76" s="205"/>
      <c r="KRV76" s="205"/>
      <c r="KRW76" s="205"/>
      <c r="KRX76" s="205"/>
      <c r="KRY76" s="205"/>
      <c r="KRZ76" s="205"/>
      <c r="KSA76" s="205"/>
      <c r="KSB76" s="205"/>
      <c r="KSC76" s="205"/>
      <c r="KSD76" s="205"/>
      <c r="KSE76" s="205"/>
      <c r="KSF76" s="205"/>
      <c r="KSG76" s="205"/>
      <c r="KSH76" s="205"/>
      <c r="KSI76" s="205"/>
      <c r="KSP76" s="205"/>
      <c r="KSQ76" s="205"/>
      <c r="KSR76" s="205"/>
      <c r="KSS76" s="205"/>
      <c r="KST76" s="205"/>
      <c r="KSU76" s="205"/>
      <c r="KSV76" s="205"/>
      <c r="KSW76" s="205"/>
      <c r="KSX76" s="205"/>
      <c r="KSY76" s="205"/>
      <c r="KSZ76" s="205"/>
      <c r="KTA76" s="205"/>
      <c r="KTB76" s="205"/>
      <c r="KTC76" s="205"/>
      <c r="KTD76" s="205"/>
      <c r="KTE76" s="205"/>
      <c r="KTF76" s="205"/>
      <c r="KTG76" s="205"/>
      <c r="KTH76" s="205"/>
      <c r="KTI76" s="205"/>
      <c r="KTJ76" s="205"/>
      <c r="KTK76" s="205"/>
      <c r="KTL76" s="205"/>
      <c r="KTM76" s="205"/>
      <c r="KTN76" s="205"/>
      <c r="KTO76" s="205"/>
      <c r="KTP76" s="205"/>
      <c r="KTQ76" s="205"/>
      <c r="KTR76" s="205"/>
      <c r="KTS76" s="205"/>
      <c r="KTT76" s="205"/>
      <c r="KTU76" s="205"/>
      <c r="KTV76" s="205"/>
      <c r="KTW76" s="205"/>
      <c r="KTX76" s="205"/>
      <c r="KTY76" s="205"/>
      <c r="KTZ76" s="205"/>
      <c r="KUA76" s="205"/>
      <c r="KUB76" s="205"/>
      <c r="KUC76" s="205"/>
      <c r="KUD76" s="205"/>
      <c r="KUE76" s="205"/>
      <c r="KUF76" s="205"/>
      <c r="KUG76" s="205"/>
      <c r="KUH76" s="205"/>
      <c r="KUI76" s="205"/>
      <c r="KUJ76" s="205"/>
      <c r="KUK76" s="205"/>
      <c r="KUL76" s="205"/>
      <c r="KUM76" s="205"/>
      <c r="KUN76" s="205"/>
      <c r="KUO76" s="205"/>
      <c r="KUP76" s="205"/>
      <c r="KUQ76" s="205"/>
      <c r="KUR76" s="205"/>
      <c r="KUS76" s="205"/>
      <c r="KUT76" s="205"/>
      <c r="KUU76" s="205"/>
      <c r="KUV76" s="205"/>
      <c r="KUW76" s="205"/>
      <c r="KUX76" s="205"/>
      <c r="KUY76" s="205"/>
      <c r="KUZ76" s="205"/>
      <c r="KVA76" s="205"/>
      <c r="KVB76" s="205"/>
      <c r="KVC76" s="205"/>
      <c r="KVD76" s="205"/>
      <c r="KVE76" s="205"/>
      <c r="KVF76" s="205"/>
      <c r="KVG76" s="205"/>
      <c r="KVH76" s="205"/>
      <c r="KVI76" s="205"/>
      <c r="KVJ76" s="205"/>
      <c r="KVK76" s="205"/>
      <c r="KVL76" s="205"/>
      <c r="KVM76" s="205"/>
      <c r="KVN76" s="205"/>
      <c r="KVO76" s="205"/>
      <c r="KVP76" s="205"/>
      <c r="KVQ76" s="205"/>
      <c r="KVR76" s="205"/>
      <c r="KVS76" s="205"/>
      <c r="KVT76" s="205"/>
      <c r="KVU76" s="205"/>
      <c r="KVV76" s="205"/>
      <c r="KVW76" s="205"/>
      <c r="KVX76" s="205"/>
      <c r="KVY76" s="205"/>
      <c r="KVZ76" s="205"/>
      <c r="KWA76" s="205"/>
      <c r="KWB76" s="205"/>
      <c r="KWC76" s="205"/>
      <c r="KWD76" s="205"/>
      <c r="KWE76" s="205"/>
      <c r="KWF76" s="205"/>
      <c r="KWG76" s="205"/>
      <c r="KWH76" s="205"/>
      <c r="KWI76" s="205"/>
      <c r="KWJ76" s="205"/>
      <c r="KWK76" s="205"/>
      <c r="KWL76" s="205"/>
      <c r="KWM76" s="205"/>
      <c r="KWN76" s="205"/>
      <c r="KWO76" s="205"/>
      <c r="KWP76" s="205"/>
      <c r="KWQ76" s="205"/>
      <c r="KWR76" s="205"/>
      <c r="KWS76" s="205"/>
      <c r="KWT76" s="205"/>
      <c r="KWU76" s="205"/>
      <c r="KWV76" s="205"/>
      <c r="KWW76" s="205"/>
      <c r="KWX76" s="205"/>
      <c r="KWY76" s="205"/>
      <c r="KWZ76" s="205"/>
      <c r="KXA76" s="205"/>
      <c r="KXB76" s="205"/>
      <c r="KXC76" s="205"/>
      <c r="KXD76" s="205"/>
      <c r="KXE76" s="205"/>
      <c r="KXF76" s="205"/>
      <c r="KXG76" s="205"/>
      <c r="KXH76" s="205"/>
      <c r="KXI76" s="205"/>
      <c r="KXJ76" s="205"/>
      <c r="KXK76" s="205"/>
      <c r="KXL76" s="205"/>
      <c r="KXM76" s="205"/>
      <c r="KXN76" s="205"/>
      <c r="KXO76" s="205"/>
      <c r="KXP76" s="205"/>
      <c r="KXQ76" s="205"/>
      <c r="KXR76" s="205"/>
      <c r="KXS76" s="205"/>
      <c r="KXT76" s="205"/>
      <c r="KXU76" s="205"/>
      <c r="KXV76" s="205"/>
      <c r="KXW76" s="205"/>
      <c r="KXX76" s="205"/>
      <c r="KXY76" s="205"/>
      <c r="KXZ76" s="205"/>
      <c r="KYA76" s="205"/>
      <c r="KYB76" s="205"/>
      <c r="KYC76" s="205"/>
      <c r="KYD76" s="205"/>
      <c r="KYE76" s="205"/>
      <c r="KYF76" s="205"/>
      <c r="KYG76" s="205"/>
      <c r="KYH76" s="205"/>
      <c r="KYI76" s="205"/>
      <c r="KYJ76" s="205"/>
      <c r="KYK76" s="205"/>
      <c r="KYL76" s="205"/>
      <c r="KYM76" s="205"/>
      <c r="KYN76" s="205"/>
      <c r="KYO76" s="205"/>
      <c r="KYP76" s="205"/>
      <c r="KYQ76" s="205"/>
      <c r="KYR76" s="205"/>
      <c r="KYS76" s="205"/>
      <c r="KYT76" s="205"/>
      <c r="KYU76" s="205"/>
      <c r="KYV76" s="205"/>
      <c r="KYW76" s="205"/>
      <c r="KYX76" s="205"/>
      <c r="KYY76" s="205"/>
      <c r="KYZ76" s="205"/>
      <c r="KZA76" s="205"/>
      <c r="KZB76" s="205"/>
      <c r="KZC76" s="205"/>
      <c r="KZD76" s="205"/>
      <c r="KZE76" s="205"/>
      <c r="KZF76" s="205"/>
      <c r="KZG76" s="205"/>
      <c r="KZH76" s="205"/>
      <c r="KZI76" s="205"/>
      <c r="KZJ76" s="205"/>
      <c r="KZK76" s="205"/>
      <c r="KZL76" s="205"/>
      <c r="KZM76" s="205"/>
      <c r="KZN76" s="205"/>
      <c r="KZO76" s="205"/>
      <c r="KZP76" s="205"/>
      <c r="KZQ76" s="205"/>
      <c r="KZR76" s="205"/>
      <c r="KZS76" s="205"/>
      <c r="KZT76" s="205"/>
      <c r="KZU76" s="205"/>
      <c r="KZV76" s="205"/>
      <c r="KZW76" s="205"/>
      <c r="KZX76" s="205"/>
      <c r="KZY76" s="205"/>
      <c r="KZZ76" s="205"/>
      <c r="LAA76" s="205"/>
      <c r="LAB76" s="205"/>
      <c r="LAC76" s="205"/>
      <c r="LAD76" s="205"/>
      <c r="LAE76" s="205"/>
      <c r="LAF76" s="205"/>
      <c r="LAG76" s="205"/>
      <c r="LAH76" s="205"/>
      <c r="LAI76" s="205"/>
      <c r="LAJ76" s="205"/>
      <c r="LAK76" s="205"/>
      <c r="LAL76" s="205"/>
      <c r="LAM76" s="205"/>
      <c r="LAN76" s="205"/>
      <c r="LAO76" s="205"/>
      <c r="LAP76" s="205"/>
      <c r="LAQ76" s="205"/>
      <c r="LAR76" s="205"/>
      <c r="LAS76" s="205"/>
      <c r="LAT76" s="205"/>
      <c r="LAU76" s="205"/>
      <c r="LAV76" s="205"/>
      <c r="LAW76" s="205"/>
      <c r="LAX76" s="205"/>
      <c r="LAY76" s="205"/>
      <c r="LAZ76" s="205"/>
      <c r="LBA76" s="205"/>
      <c r="LBB76" s="205"/>
      <c r="LBC76" s="205"/>
      <c r="LBD76" s="205"/>
      <c r="LBE76" s="205"/>
      <c r="LBF76" s="205"/>
      <c r="LBG76" s="205"/>
      <c r="LBH76" s="205"/>
      <c r="LBI76" s="205"/>
      <c r="LBJ76" s="205"/>
      <c r="LBK76" s="205"/>
      <c r="LBL76" s="205"/>
      <c r="LBM76" s="205"/>
      <c r="LBN76" s="205"/>
      <c r="LBO76" s="205"/>
      <c r="LBP76" s="205"/>
      <c r="LBQ76" s="205"/>
      <c r="LBR76" s="205"/>
      <c r="LBS76" s="205"/>
      <c r="LBT76" s="205"/>
      <c r="LBU76" s="205"/>
      <c r="LBV76" s="205"/>
      <c r="LBW76" s="205"/>
      <c r="LBX76" s="205"/>
      <c r="LBY76" s="205"/>
      <c r="LBZ76" s="205"/>
      <c r="LCA76" s="205"/>
      <c r="LCB76" s="205"/>
      <c r="LCC76" s="205"/>
      <c r="LCD76" s="205"/>
      <c r="LCE76" s="205"/>
      <c r="LCL76" s="205"/>
      <c r="LCM76" s="205"/>
      <c r="LCN76" s="205"/>
      <c r="LCO76" s="205"/>
      <c r="LCP76" s="205"/>
      <c r="LCQ76" s="205"/>
      <c r="LCR76" s="205"/>
      <c r="LCS76" s="205"/>
      <c r="LCT76" s="205"/>
      <c r="LCU76" s="205"/>
      <c r="LCV76" s="205"/>
      <c r="LCW76" s="205"/>
      <c r="LCX76" s="205"/>
      <c r="LCY76" s="205"/>
      <c r="LCZ76" s="205"/>
      <c r="LDA76" s="205"/>
      <c r="LDB76" s="205"/>
      <c r="LDC76" s="205"/>
      <c r="LDD76" s="205"/>
      <c r="LDE76" s="205"/>
      <c r="LDF76" s="205"/>
      <c r="LDG76" s="205"/>
      <c r="LDH76" s="205"/>
      <c r="LDI76" s="205"/>
      <c r="LDJ76" s="205"/>
      <c r="LDK76" s="205"/>
      <c r="LDL76" s="205"/>
      <c r="LDM76" s="205"/>
      <c r="LDN76" s="205"/>
      <c r="LDO76" s="205"/>
      <c r="LDP76" s="205"/>
      <c r="LDQ76" s="205"/>
      <c r="LDR76" s="205"/>
      <c r="LDS76" s="205"/>
      <c r="LDT76" s="205"/>
      <c r="LDU76" s="205"/>
      <c r="LDV76" s="205"/>
      <c r="LDW76" s="205"/>
      <c r="LDX76" s="205"/>
      <c r="LDY76" s="205"/>
      <c r="LDZ76" s="205"/>
      <c r="LEA76" s="205"/>
      <c r="LEB76" s="205"/>
      <c r="LEC76" s="205"/>
      <c r="LED76" s="205"/>
      <c r="LEE76" s="205"/>
      <c r="LEF76" s="205"/>
      <c r="LEG76" s="205"/>
      <c r="LEH76" s="205"/>
      <c r="LEI76" s="205"/>
      <c r="LEJ76" s="205"/>
      <c r="LEK76" s="205"/>
      <c r="LEL76" s="205"/>
      <c r="LEM76" s="205"/>
      <c r="LEN76" s="205"/>
      <c r="LEO76" s="205"/>
      <c r="LEP76" s="205"/>
      <c r="LEQ76" s="205"/>
      <c r="LER76" s="205"/>
      <c r="LES76" s="205"/>
      <c r="LET76" s="205"/>
      <c r="LEU76" s="205"/>
      <c r="LEV76" s="205"/>
      <c r="LEW76" s="205"/>
      <c r="LEX76" s="205"/>
      <c r="LEY76" s="205"/>
      <c r="LEZ76" s="205"/>
      <c r="LFA76" s="205"/>
      <c r="LFB76" s="205"/>
      <c r="LFC76" s="205"/>
      <c r="LFD76" s="205"/>
      <c r="LFE76" s="205"/>
      <c r="LFF76" s="205"/>
      <c r="LFG76" s="205"/>
      <c r="LFH76" s="205"/>
      <c r="LFI76" s="205"/>
      <c r="LFJ76" s="205"/>
      <c r="LFK76" s="205"/>
      <c r="LFL76" s="205"/>
      <c r="LFM76" s="205"/>
      <c r="LFN76" s="205"/>
      <c r="LFO76" s="205"/>
      <c r="LFP76" s="205"/>
      <c r="LFQ76" s="205"/>
      <c r="LFR76" s="205"/>
      <c r="LFS76" s="205"/>
      <c r="LFT76" s="205"/>
      <c r="LFU76" s="205"/>
      <c r="LFV76" s="205"/>
      <c r="LFW76" s="205"/>
      <c r="LFX76" s="205"/>
      <c r="LFY76" s="205"/>
      <c r="LFZ76" s="205"/>
      <c r="LGA76" s="205"/>
      <c r="LGB76" s="205"/>
      <c r="LGC76" s="205"/>
      <c r="LGD76" s="205"/>
      <c r="LGE76" s="205"/>
      <c r="LGF76" s="205"/>
      <c r="LGG76" s="205"/>
      <c r="LGH76" s="205"/>
      <c r="LGI76" s="205"/>
      <c r="LGJ76" s="205"/>
      <c r="LGK76" s="205"/>
      <c r="LGL76" s="205"/>
      <c r="LGM76" s="205"/>
      <c r="LGN76" s="205"/>
      <c r="LGO76" s="205"/>
      <c r="LGP76" s="205"/>
      <c r="LGQ76" s="205"/>
      <c r="LGR76" s="205"/>
      <c r="LGS76" s="205"/>
      <c r="LGT76" s="205"/>
      <c r="LGU76" s="205"/>
      <c r="LGV76" s="205"/>
      <c r="LGW76" s="205"/>
      <c r="LGX76" s="205"/>
      <c r="LGY76" s="205"/>
      <c r="LGZ76" s="205"/>
      <c r="LHA76" s="205"/>
      <c r="LHB76" s="205"/>
      <c r="LHC76" s="205"/>
      <c r="LHD76" s="205"/>
      <c r="LHE76" s="205"/>
      <c r="LHF76" s="205"/>
      <c r="LHG76" s="205"/>
      <c r="LHH76" s="205"/>
      <c r="LHI76" s="205"/>
      <c r="LHJ76" s="205"/>
      <c r="LHK76" s="205"/>
      <c r="LHL76" s="205"/>
      <c r="LHM76" s="205"/>
      <c r="LHN76" s="205"/>
      <c r="LHO76" s="205"/>
      <c r="LHP76" s="205"/>
      <c r="LHQ76" s="205"/>
      <c r="LHR76" s="205"/>
      <c r="LHS76" s="205"/>
      <c r="LHT76" s="205"/>
      <c r="LHU76" s="205"/>
      <c r="LHV76" s="205"/>
      <c r="LHW76" s="205"/>
      <c r="LHX76" s="205"/>
      <c r="LHY76" s="205"/>
      <c r="LHZ76" s="205"/>
      <c r="LIA76" s="205"/>
      <c r="LIB76" s="205"/>
      <c r="LIC76" s="205"/>
      <c r="LID76" s="205"/>
      <c r="LIE76" s="205"/>
      <c r="LIF76" s="205"/>
      <c r="LIG76" s="205"/>
      <c r="LIH76" s="205"/>
      <c r="LII76" s="205"/>
      <c r="LIJ76" s="205"/>
      <c r="LIK76" s="205"/>
      <c r="LIL76" s="205"/>
      <c r="LIM76" s="205"/>
      <c r="LIN76" s="205"/>
      <c r="LIO76" s="205"/>
      <c r="LIP76" s="205"/>
      <c r="LIQ76" s="205"/>
      <c r="LIR76" s="205"/>
      <c r="LIS76" s="205"/>
      <c r="LIT76" s="205"/>
      <c r="LIU76" s="205"/>
      <c r="LIV76" s="205"/>
      <c r="LIW76" s="205"/>
      <c r="LIX76" s="205"/>
      <c r="LIY76" s="205"/>
      <c r="LIZ76" s="205"/>
      <c r="LJA76" s="205"/>
      <c r="LJB76" s="205"/>
      <c r="LJC76" s="205"/>
      <c r="LJD76" s="205"/>
      <c r="LJE76" s="205"/>
      <c r="LJF76" s="205"/>
      <c r="LJG76" s="205"/>
      <c r="LJH76" s="205"/>
      <c r="LJI76" s="205"/>
      <c r="LJJ76" s="205"/>
      <c r="LJK76" s="205"/>
      <c r="LJL76" s="205"/>
      <c r="LJM76" s="205"/>
      <c r="LJN76" s="205"/>
      <c r="LJO76" s="205"/>
      <c r="LJP76" s="205"/>
      <c r="LJQ76" s="205"/>
      <c r="LJR76" s="205"/>
      <c r="LJS76" s="205"/>
      <c r="LJT76" s="205"/>
      <c r="LJU76" s="205"/>
      <c r="LJV76" s="205"/>
      <c r="LJW76" s="205"/>
      <c r="LJX76" s="205"/>
      <c r="LJY76" s="205"/>
      <c r="LJZ76" s="205"/>
      <c r="LKA76" s="205"/>
      <c r="LKB76" s="205"/>
      <c r="LKC76" s="205"/>
      <c r="LKD76" s="205"/>
      <c r="LKE76" s="205"/>
      <c r="LKF76" s="205"/>
      <c r="LKG76" s="205"/>
      <c r="LKH76" s="205"/>
      <c r="LKI76" s="205"/>
      <c r="LKJ76" s="205"/>
      <c r="LKK76" s="205"/>
      <c r="LKL76" s="205"/>
      <c r="LKM76" s="205"/>
      <c r="LKN76" s="205"/>
      <c r="LKO76" s="205"/>
      <c r="LKP76" s="205"/>
      <c r="LKQ76" s="205"/>
      <c r="LKR76" s="205"/>
      <c r="LKS76" s="205"/>
      <c r="LKT76" s="205"/>
      <c r="LKU76" s="205"/>
      <c r="LKV76" s="205"/>
      <c r="LKW76" s="205"/>
      <c r="LKX76" s="205"/>
      <c r="LKY76" s="205"/>
      <c r="LKZ76" s="205"/>
      <c r="LLA76" s="205"/>
      <c r="LLB76" s="205"/>
      <c r="LLC76" s="205"/>
      <c r="LLD76" s="205"/>
      <c r="LLE76" s="205"/>
      <c r="LLF76" s="205"/>
      <c r="LLG76" s="205"/>
      <c r="LLH76" s="205"/>
      <c r="LLI76" s="205"/>
      <c r="LLJ76" s="205"/>
      <c r="LLK76" s="205"/>
      <c r="LLL76" s="205"/>
      <c r="LLM76" s="205"/>
      <c r="LLN76" s="205"/>
      <c r="LLO76" s="205"/>
      <c r="LLP76" s="205"/>
      <c r="LLQ76" s="205"/>
      <c r="LLR76" s="205"/>
      <c r="LLS76" s="205"/>
      <c r="LLT76" s="205"/>
      <c r="LLU76" s="205"/>
      <c r="LLV76" s="205"/>
      <c r="LLW76" s="205"/>
      <c r="LLX76" s="205"/>
      <c r="LLY76" s="205"/>
      <c r="LLZ76" s="205"/>
      <c r="LMA76" s="205"/>
      <c r="LMH76" s="205"/>
      <c r="LMI76" s="205"/>
      <c r="LMJ76" s="205"/>
      <c r="LMK76" s="205"/>
      <c r="LML76" s="205"/>
      <c r="LMM76" s="205"/>
      <c r="LMN76" s="205"/>
      <c r="LMO76" s="205"/>
      <c r="LMP76" s="205"/>
      <c r="LMQ76" s="205"/>
      <c r="LMR76" s="205"/>
      <c r="LMS76" s="205"/>
      <c r="LMT76" s="205"/>
      <c r="LMU76" s="205"/>
      <c r="LMV76" s="205"/>
      <c r="LMW76" s="205"/>
      <c r="LMX76" s="205"/>
      <c r="LMY76" s="205"/>
      <c r="LMZ76" s="205"/>
      <c r="LNA76" s="205"/>
      <c r="LNB76" s="205"/>
      <c r="LNC76" s="205"/>
      <c r="LND76" s="205"/>
      <c r="LNE76" s="205"/>
      <c r="LNF76" s="205"/>
      <c r="LNG76" s="205"/>
      <c r="LNH76" s="205"/>
      <c r="LNI76" s="205"/>
      <c r="LNJ76" s="205"/>
      <c r="LNK76" s="205"/>
      <c r="LNL76" s="205"/>
      <c r="LNM76" s="205"/>
      <c r="LNN76" s="205"/>
      <c r="LNO76" s="205"/>
      <c r="LNP76" s="205"/>
      <c r="LNQ76" s="205"/>
      <c r="LNR76" s="205"/>
      <c r="LNS76" s="205"/>
      <c r="LNT76" s="205"/>
      <c r="LNU76" s="205"/>
      <c r="LNV76" s="205"/>
      <c r="LNW76" s="205"/>
      <c r="LNX76" s="205"/>
      <c r="LNY76" s="205"/>
      <c r="LNZ76" s="205"/>
      <c r="LOA76" s="205"/>
      <c r="LOB76" s="205"/>
      <c r="LOC76" s="205"/>
      <c r="LOD76" s="205"/>
      <c r="LOE76" s="205"/>
      <c r="LOF76" s="205"/>
      <c r="LOG76" s="205"/>
      <c r="LOH76" s="205"/>
      <c r="LOI76" s="205"/>
      <c r="LOJ76" s="205"/>
      <c r="LOK76" s="205"/>
      <c r="LOL76" s="205"/>
      <c r="LOM76" s="205"/>
      <c r="LON76" s="205"/>
      <c r="LOO76" s="205"/>
      <c r="LOP76" s="205"/>
      <c r="LOQ76" s="205"/>
      <c r="LOR76" s="205"/>
      <c r="LOS76" s="205"/>
      <c r="LOT76" s="205"/>
      <c r="LOU76" s="205"/>
      <c r="LOV76" s="205"/>
      <c r="LOW76" s="205"/>
      <c r="LOX76" s="205"/>
      <c r="LOY76" s="205"/>
      <c r="LOZ76" s="205"/>
      <c r="LPA76" s="205"/>
      <c r="LPB76" s="205"/>
      <c r="LPC76" s="205"/>
      <c r="LPD76" s="205"/>
      <c r="LPE76" s="205"/>
      <c r="LPF76" s="205"/>
      <c r="LPG76" s="205"/>
      <c r="LPH76" s="205"/>
      <c r="LPI76" s="205"/>
      <c r="LPJ76" s="205"/>
      <c r="LPK76" s="205"/>
      <c r="LPL76" s="205"/>
      <c r="LPM76" s="205"/>
      <c r="LPN76" s="205"/>
      <c r="LPO76" s="205"/>
      <c r="LPP76" s="205"/>
      <c r="LPQ76" s="205"/>
      <c r="LPR76" s="205"/>
      <c r="LPS76" s="205"/>
      <c r="LPT76" s="205"/>
      <c r="LPU76" s="205"/>
      <c r="LPV76" s="205"/>
      <c r="LPW76" s="205"/>
      <c r="LPX76" s="205"/>
      <c r="LPY76" s="205"/>
      <c r="LPZ76" s="205"/>
      <c r="LQA76" s="205"/>
      <c r="LQB76" s="205"/>
      <c r="LQC76" s="205"/>
      <c r="LQD76" s="205"/>
      <c r="LQE76" s="205"/>
      <c r="LQF76" s="205"/>
      <c r="LQG76" s="205"/>
      <c r="LQH76" s="205"/>
      <c r="LQI76" s="205"/>
      <c r="LQJ76" s="205"/>
      <c r="LQK76" s="205"/>
      <c r="LQL76" s="205"/>
      <c r="LQM76" s="205"/>
      <c r="LQN76" s="205"/>
      <c r="LQO76" s="205"/>
      <c r="LQP76" s="205"/>
      <c r="LQQ76" s="205"/>
      <c r="LQR76" s="205"/>
      <c r="LQS76" s="205"/>
      <c r="LQT76" s="205"/>
      <c r="LQU76" s="205"/>
      <c r="LQV76" s="205"/>
      <c r="LQW76" s="205"/>
      <c r="LQX76" s="205"/>
      <c r="LQY76" s="205"/>
      <c r="LQZ76" s="205"/>
      <c r="LRA76" s="205"/>
      <c r="LRB76" s="205"/>
      <c r="LRC76" s="205"/>
      <c r="LRD76" s="205"/>
      <c r="LRE76" s="205"/>
      <c r="LRF76" s="205"/>
      <c r="LRG76" s="205"/>
      <c r="LRH76" s="205"/>
      <c r="LRI76" s="205"/>
      <c r="LRJ76" s="205"/>
      <c r="LRK76" s="205"/>
      <c r="LRL76" s="205"/>
      <c r="LRM76" s="205"/>
      <c r="LRN76" s="205"/>
      <c r="LRO76" s="205"/>
      <c r="LRP76" s="205"/>
      <c r="LRQ76" s="205"/>
      <c r="LRR76" s="205"/>
      <c r="LRS76" s="205"/>
      <c r="LRT76" s="205"/>
      <c r="LRU76" s="205"/>
      <c r="LRV76" s="205"/>
      <c r="LRW76" s="205"/>
      <c r="LRX76" s="205"/>
      <c r="LRY76" s="205"/>
      <c r="LRZ76" s="205"/>
      <c r="LSA76" s="205"/>
      <c r="LSB76" s="205"/>
      <c r="LSC76" s="205"/>
      <c r="LSD76" s="205"/>
      <c r="LSE76" s="205"/>
      <c r="LSF76" s="205"/>
      <c r="LSG76" s="205"/>
      <c r="LSH76" s="205"/>
      <c r="LSI76" s="205"/>
      <c r="LSJ76" s="205"/>
      <c r="LSK76" s="205"/>
      <c r="LSL76" s="205"/>
      <c r="LSM76" s="205"/>
      <c r="LSN76" s="205"/>
      <c r="LSO76" s="205"/>
      <c r="LSP76" s="205"/>
      <c r="LSQ76" s="205"/>
      <c r="LSR76" s="205"/>
      <c r="LSS76" s="205"/>
      <c r="LST76" s="205"/>
      <c r="LSU76" s="205"/>
      <c r="LSV76" s="205"/>
      <c r="LSW76" s="205"/>
      <c r="LSX76" s="205"/>
      <c r="LSY76" s="205"/>
      <c r="LSZ76" s="205"/>
      <c r="LTA76" s="205"/>
      <c r="LTB76" s="205"/>
      <c r="LTC76" s="205"/>
      <c r="LTD76" s="205"/>
      <c r="LTE76" s="205"/>
      <c r="LTF76" s="205"/>
      <c r="LTG76" s="205"/>
      <c r="LTH76" s="205"/>
      <c r="LTI76" s="205"/>
      <c r="LTJ76" s="205"/>
      <c r="LTK76" s="205"/>
      <c r="LTL76" s="205"/>
      <c r="LTM76" s="205"/>
      <c r="LTN76" s="205"/>
      <c r="LTO76" s="205"/>
      <c r="LTP76" s="205"/>
      <c r="LTQ76" s="205"/>
      <c r="LTR76" s="205"/>
      <c r="LTS76" s="205"/>
      <c r="LTT76" s="205"/>
      <c r="LTU76" s="205"/>
      <c r="LTV76" s="205"/>
      <c r="LTW76" s="205"/>
      <c r="LTX76" s="205"/>
      <c r="LTY76" s="205"/>
      <c r="LTZ76" s="205"/>
      <c r="LUA76" s="205"/>
      <c r="LUB76" s="205"/>
      <c r="LUC76" s="205"/>
      <c r="LUD76" s="205"/>
      <c r="LUE76" s="205"/>
      <c r="LUF76" s="205"/>
      <c r="LUG76" s="205"/>
      <c r="LUH76" s="205"/>
      <c r="LUI76" s="205"/>
      <c r="LUJ76" s="205"/>
      <c r="LUK76" s="205"/>
      <c r="LUL76" s="205"/>
      <c r="LUM76" s="205"/>
      <c r="LUN76" s="205"/>
      <c r="LUO76" s="205"/>
      <c r="LUP76" s="205"/>
      <c r="LUQ76" s="205"/>
      <c r="LUR76" s="205"/>
      <c r="LUS76" s="205"/>
      <c r="LUT76" s="205"/>
      <c r="LUU76" s="205"/>
      <c r="LUV76" s="205"/>
      <c r="LUW76" s="205"/>
      <c r="LUX76" s="205"/>
      <c r="LUY76" s="205"/>
      <c r="LUZ76" s="205"/>
      <c r="LVA76" s="205"/>
      <c r="LVB76" s="205"/>
      <c r="LVC76" s="205"/>
      <c r="LVD76" s="205"/>
      <c r="LVE76" s="205"/>
      <c r="LVF76" s="205"/>
      <c r="LVG76" s="205"/>
      <c r="LVH76" s="205"/>
      <c r="LVI76" s="205"/>
      <c r="LVJ76" s="205"/>
      <c r="LVK76" s="205"/>
      <c r="LVL76" s="205"/>
      <c r="LVM76" s="205"/>
      <c r="LVN76" s="205"/>
      <c r="LVO76" s="205"/>
      <c r="LVP76" s="205"/>
      <c r="LVQ76" s="205"/>
      <c r="LVR76" s="205"/>
      <c r="LVS76" s="205"/>
      <c r="LVT76" s="205"/>
      <c r="LVU76" s="205"/>
      <c r="LVV76" s="205"/>
      <c r="LVW76" s="205"/>
      <c r="LWD76" s="205"/>
      <c r="LWE76" s="205"/>
      <c r="LWF76" s="205"/>
      <c r="LWG76" s="205"/>
      <c r="LWH76" s="205"/>
      <c r="LWI76" s="205"/>
      <c r="LWJ76" s="205"/>
      <c r="LWK76" s="205"/>
      <c r="LWL76" s="205"/>
      <c r="LWM76" s="205"/>
      <c r="LWN76" s="205"/>
      <c r="LWO76" s="205"/>
      <c r="LWP76" s="205"/>
      <c r="LWQ76" s="205"/>
      <c r="LWR76" s="205"/>
      <c r="LWS76" s="205"/>
      <c r="LWT76" s="205"/>
      <c r="LWU76" s="205"/>
      <c r="LWV76" s="205"/>
      <c r="LWW76" s="205"/>
      <c r="LWX76" s="205"/>
      <c r="LWY76" s="205"/>
      <c r="LWZ76" s="205"/>
      <c r="LXA76" s="205"/>
      <c r="LXB76" s="205"/>
      <c r="LXC76" s="205"/>
      <c r="LXD76" s="205"/>
      <c r="LXE76" s="205"/>
      <c r="LXF76" s="205"/>
      <c r="LXG76" s="205"/>
      <c r="LXH76" s="205"/>
      <c r="LXI76" s="205"/>
      <c r="LXJ76" s="205"/>
      <c r="LXK76" s="205"/>
      <c r="LXL76" s="205"/>
      <c r="LXM76" s="205"/>
      <c r="LXN76" s="205"/>
      <c r="LXO76" s="205"/>
      <c r="LXP76" s="205"/>
      <c r="LXQ76" s="205"/>
      <c r="LXR76" s="205"/>
      <c r="LXS76" s="205"/>
      <c r="LXT76" s="205"/>
      <c r="LXU76" s="205"/>
      <c r="LXV76" s="205"/>
      <c r="LXW76" s="205"/>
      <c r="LXX76" s="205"/>
      <c r="LXY76" s="205"/>
      <c r="LXZ76" s="205"/>
      <c r="LYA76" s="205"/>
      <c r="LYB76" s="205"/>
      <c r="LYC76" s="205"/>
      <c r="LYD76" s="205"/>
      <c r="LYE76" s="205"/>
      <c r="LYF76" s="205"/>
      <c r="LYG76" s="205"/>
      <c r="LYH76" s="205"/>
      <c r="LYI76" s="205"/>
      <c r="LYJ76" s="205"/>
      <c r="LYK76" s="205"/>
      <c r="LYL76" s="205"/>
      <c r="LYM76" s="205"/>
      <c r="LYN76" s="205"/>
      <c r="LYO76" s="205"/>
      <c r="LYP76" s="205"/>
      <c r="LYQ76" s="205"/>
      <c r="LYR76" s="205"/>
      <c r="LYS76" s="205"/>
      <c r="LYT76" s="205"/>
      <c r="LYU76" s="205"/>
      <c r="LYV76" s="205"/>
      <c r="LYW76" s="205"/>
      <c r="LYX76" s="205"/>
      <c r="LYY76" s="205"/>
      <c r="LYZ76" s="205"/>
      <c r="LZA76" s="205"/>
      <c r="LZB76" s="205"/>
      <c r="LZC76" s="205"/>
      <c r="LZD76" s="205"/>
      <c r="LZE76" s="205"/>
      <c r="LZF76" s="205"/>
      <c r="LZG76" s="205"/>
      <c r="LZH76" s="205"/>
      <c r="LZI76" s="205"/>
      <c r="LZJ76" s="205"/>
      <c r="LZK76" s="205"/>
      <c r="LZL76" s="205"/>
      <c r="LZM76" s="205"/>
      <c r="LZN76" s="205"/>
      <c r="LZO76" s="205"/>
      <c r="LZP76" s="205"/>
      <c r="LZQ76" s="205"/>
      <c r="LZR76" s="205"/>
      <c r="LZS76" s="205"/>
      <c r="LZT76" s="205"/>
      <c r="LZU76" s="205"/>
      <c r="LZV76" s="205"/>
      <c r="LZW76" s="205"/>
      <c r="LZX76" s="205"/>
      <c r="LZY76" s="205"/>
      <c r="LZZ76" s="205"/>
      <c r="MAA76" s="205"/>
      <c r="MAB76" s="205"/>
      <c r="MAC76" s="205"/>
      <c r="MAD76" s="205"/>
      <c r="MAE76" s="205"/>
      <c r="MAF76" s="205"/>
      <c r="MAG76" s="205"/>
      <c r="MAH76" s="205"/>
      <c r="MAI76" s="205"/>
      <c r="MAJ76" s="205"/>
      <c r="MAK76" s="205"/>
      <c r="MAL76" s="205"/>
      <c r="MAM76" s="205"/>
      <c r="MAN76" s="205"/>
      <c r="MAO76" s="205"/>
      <c r="MAP76" s="205"/>
      <c r="MAQ76" s="205"/>
      <c r="MAR76" s="205"/>
      <c r="MAS76" s="205"/>
      <c r="MAT76" s="205"/>
      <c r="MAU76" s="205"/>
      <c r="MAV76" s="205"/>
      <c r="MAW76" s="205"/>
      <c r="MAX76" s="205"/>
      <c r="MAY76" s="205"/>
      <c r="MAZ76" s="205"/>
      <c r="MBA76" s="205"/>
      <c r="MBB76" s="205"/>
      <c r="MBC76" s="205"/>
      <c r="MBD76" s="205"/>
      <c r="MBE76" s="205"/>
      <c r="MBF76" s="205"/>
      <c r="MBG76" s="205"/>
      <c r="MBH76" s="205"/>
      <c r="MBI76" s="205"/>
      <c r="MBJ76" s="205"/>
      <c r="MBK76" s="205"/>
      <c r="MBL76" s="205"/>
      <c r="MBM76" s="205"/>
      <c r="MBN76" s="205"/>
      <c r="MBO76" s="205"/>
      <c r="MBP76" s="205"/>
      <c r="MBQ76" s="205"/>
      <c r="MBR76" s="205"/>
      <c r="MBS76" s="205"/>
      <c r="MBT76" s="205"/>
      <c r="MBU76" s="205"/>
      <c r="MBV76" s="205"/>
      <c r="MBW76" s="205"/>
      <c r="MBX76" s="205"/>
      <c r="MBY76" s="205"/>
      <c r="MBZ76" s="205"/>
      <c r="MCA76" s="205"/>
      <c r="MCB76" s="205"/>
      <c r="MCC76" s="205"/>
      <c r="MCD76" s="205"/>
      <c r="MCE76" s="205"/>
      <c r="MCF76" s="205"/>
      <c r="MCG76" s="205"/>
      <c r="MCH76" s="205"/>
      <c r="MCI76" s="205"/>
      <c r="MCJ76" s="205"/>
      <c r="MCK76" s="205"/>
      <c r="MCL76" s="205"/>
      <c r="MCM76" s="205"/>
      <c r="MCN76" s="205"/>
      <c r="MCO76" s="205"/>
      <c r="MCP76" s="205"/>
      <c r="MCQ76" s="205"/>
      <c r="MCR76" s="205"/>
      <c r="MCS76" s="205"/>
      <c r="MCT76" s="205"/>
      <c r="MCU76" s="205"/>
      <c r="MCV76" s="205"/>
      <c r="MCW76" s="205"/>
      <c r="MCX76" s="205"/>
      <c r="MCY76" s="205"/>
      <c r="MCZ76" s="205"/>
      <c r="MDA76" s="205"/>
      <c r="MDB76" s="205"/>
      <c r="MDC76" s="205"/>
      <c r="MDD76" s="205"/>
      <c r="MDE76" s="205"/>
      <c r="MDF76" s="205"/>
      <c r="MDG76" s="205"/>
      <c r="MDH76" s="205"/>
      <c r="MDI76" s="205"/>
      <c r="MDJ76" s="205"/>
      <c r="MDK76" s="205"/>
      <c r="MDL76" s="205"/>
      <c r="MDM76" s="205"/>
      <c r="MDN76" s="205"/>
      <c r="MDO76" s="205"/>
      <c r="MDP76" s="205"/>
      <c r="MDQ76" s="205"/>
      <c r="MDR76" s="205"/>
      <c r="MDS76" s="205"/>
      <c r="MDT76" s="205"/>
      <c r="MDU76" s="205"/>
      <c r="MDV76" s="205"/>
      <c r="MDW76" s="205"/>
      <c r="MDX76" s="205"/>
      <c r="MDY76" s="205"/>
      <c r="MDZ76" s="205"/>
      <c r="MEA76" s="205"/>
      <c r="MEB76" s="205"/>
      <c r="MEC76" s="205"/>
      <c r="MED76" s="205"/>
      <c r="MEE76" s="205"/>
      <c r="MEF76" s="205"/>
      <c r="MEG76" s="205"/>
      <c r="MEH76" s="205"/>
      <c r="MEI76" s="205"/>
      <c r="MEJ76" s="205"/>
      <c r="MEK76" s="205"/>
      <c r="MEL76" s="205"/>
      <c r="MEM76" s="205"/>
      <c r="MEN76" s="205"/>
      <c r="MEO76" s="205"/>
      <c r="MEP76" s="205"/>
      <c r="MEQ76" s="205"/>
      <c r="MER76" s="205"/>
      <c r="MES76" s="205"/>
      <c r="MET76" s="205"/>
      <c r="MEU76" s="205"/>
      <c r="MEV76" s="205"/>
      <c r="MEW76" s="205"/>
      <c r="MEX76" s="205"/>
      <c r="MEY76" s="205"/>
      <c r="MEZ76" s="205"/>
      <c r="MFA76" s="205"/>
      <c r="MFB76" s="205"/>
      <c r="MFC76" s="205"/>
      <c r="MFD76" s="205"/>
      <c r="MFE76" s="205"/>
      <c r="MFF76" s="205"/>
      <c r="MFG76" s="205"/>
      <c r="MFH76" s="205"/>
      <c r="MFI76" s="205"/>
      <c r="MFJ76" s="205"/>
      <c r="MFK76" s="205"/>
      <c r="MFL76" s="205"/>
      <c r="MFM76" s="205"/>
      <c r="MFN76" s="205"/>
      <c r="MFO76" s="205"/>
      <c r="MFP76" s="205"/>
      <c r="MFQ76" s="205"/>
      <c r="MFR76" s="205"/>
      <c r="MFS76" s="205"/>
      <c r="MFZ76" s="205"/>
      <c r="MGA76" s="205"/>
      <c r="MGB76" s="205"/>
      <c r="MGC76" s="205"/>
      <c r="MGD76" s="205"/>
      <c r="MGE76" s="205"/>
      <c r="MGF76" s="205"/>
      <c r="MGG76" s="205"/>
      <c r="MGH76" s="205"/>
      <c r="MGI76" s="205"/>
      <c r="MGJ76" s="205"/>
      <c r="MGK76" s="205"/>
      <c r="MGL76" s="205"/>
      <c r="MGM76" s="205"/>
      <c r="MGN76" s="205"/>
      <c r="MGO76" s="205"/>
      <c r="MGP76" s="205"/>
      <c r="MGQ76" s="205"/>
      <c r="MGR76" s="205"/>
      <c r="MGS76" s="205"/>
      <c r="MGT76" s="205"/>
      <c r="MGU76" s="205"/>
      <c r="MGV76" s="205"/>
      <c r="MGW76" s="205"/>
      <c r="MGX76" s="205"/>
      <c r="MGY76" s="205"/>
      <c r="MGZ76" s="205"/>
      <c r="MHA76" s="205"/>
      <c r="MHB76" s="205"/>
      <c r="MHC76" s="205"/>
      <c r="MHD76" s="205"/>
      <c r="MHE76" s="205"/>
      <c r="MHF76" s="205"/>
      <c r="MHG76" s="205"/>
      <c r="MHH76" s="205"/>
      <c r="MHI76" s="205"/>
      <c r="MHJ76" s="205"/>
      <c r="MHK76" s="205"/>
      <c r="MHL76" s="205"/>
      <c r="MHM76" s="205"/>
      <c r="MHN76" s="205"/>
      <c r="MHO76" s="205"/>
      <c r="MHP76" s="205"/>
      <c r="MHQ76" s="205"/>
      <c r="MHR76" s="205"/>
      <c r="MHS76" s="205"/>
      <c r="MHT76" s="205"/>
      <c r="MHU76" s="205"/>
      <c r="MHV76" s="205"/>
      <c r="MHW76" s="205"/>
      <c r="MHX76" s="205"/>
      <c r="MHY76" s="205"/>
      <c r="MHZ76" s="205"/>
      <c r="MIA76" s="205"/>
      <c r="MIB76" s="205"/>
      <c r="MIC76" s="205"/>
      <c r="MID76" s="205"/>
      <c r="MIE76" s="205"/>
      <c r="MIF76" s="205"/>
      <c r="MIG76" s="205"/>
      <c r="MIH76" s="205"/>
      <c r="MII76" s="205"/>
      <c r="MIJ76" s="205"/>
      <c r="MIK76" s="205"/>
      <c r="MIL76" s="205"/>
      <c r="MIM76" s="205"/>
      <c r="MIN76" s="205"/>
      <c r="MIO76" s="205"/>
      <c r="MIP76" s="205"/>
      <c r="MIQ76" s="205"/>
      <c r="MIR76" s="205"/>
      <c r="MIS76" s="205"/>
      <c r="MIT76" s="205"/>
      <c r="MIU76" s="205"/>
      <c r="MIV76" s="205"/>
      <c r="MIW76" s="205"/>
      <c r="MIX76" s="205"/>
      <c r="MIY76" s="205"/>
      <c r="MIZ76" s="205"/>
      <c r="MJA76" s="205"/>
      <c r="MJB76" s="205"/>
      <c r="MJC76" s="205"/>
      <c r="MJD76" s="205"/>
      <c r="MJE76" s="205"/>
      <c r="MJF76" s="205"/>
      <c r="MJG76" s="205"/>
      <c r="MJH76" s="205"/>
      <c r="MJI76" s="205"/>
      <c r="MJJ76" s="205"/>
      <c r="MJK76" s="205"/>
      <c r="MJL76" s="205"/>
      <c r="MJM76" s="205"/>
      <c r="MJN76" s="205"/>
      <c r="MJO76" s="205"/>
      <c r="MJP76" s="205"/>
      <c r="MJQ76" s="205"/>
      <c r="MJR76" s="205"/>
      <c r="MJS76" s="205"/>
      <c r="MJT76" s="205"/>
      <c r="MJU76" s="205"/>
      <c r="MJV76" s="205"/>
      <c r="MJW76" s="205"/>
      <c r="MJX76" s="205"/>
      <c r="MJY76" s="205"/>
      <c r="MJZ76" s="205"/>
      <c r="MKA76" s="205"/>
      <c r="MKB76" s="205"/>
      <c r="MKC76" s="205"/>
      <c r="MKD76" s="205"/>
      <c r="MKE76" s="205"/>
      <c r="MKF76" s="205"/>
      <c r="MKG76" s="205"/>
      <c r="MKH76" s="205"/>
      <c r="MKI76" s="205"/>
      <c r="MKJ76" s="205"/>
      <c r="MKK76" s="205"/>
      <c r="MKL76" s="205"/>
      <c r="MKM76" s="205"/>
      <c r="MKN76" s="205"/>
      <c r="MKO76" s="205"/>
      <c r="MKP76" s="205"/>
      <c r="MKQ76" s="205"/>
      <c r="MKR76" s="205"/>
      <c r="MKS76" s="205"/>
      <c r="MKT76" s="205"/>
      <c r="MKU76" s="205"/>
      <c r="MKV76" s="205"/>
      <c r="MKW76" s="205"/>
      <c r="MKX76" s="205"/>
      <c r="MKY76" s="205"/>
      <c r="MKZ76" s="205"/>
      <c r="MLA76" s="205"/>
      <c r="MLB76" s="205"/>
      <c r="MLC76" s="205"/>
      <c r="MLD76" s="205"/>
      <c r="MLE76" s="205"/>
      <c r="MLF76" s="205"/>
      <c r="MLG76" s="205"/>
      <c r="MLH76" s="205"/>
      <c r="MLI76" s="205"/>
      <c r="MLJ76" s="205"/>
      <c r="MLK76" s="205"/>
      <c r="MLL76" s="205"/>
      <c r="MLM76" s="205"/>
      <c r="MLN76" s="205"/>
      <c r="MLO76" s="205"/>
      <c r="MLP76" s="205"/>
      <c r="MLQ76" s="205"/>
      <c r="MLR76" s="205"/>
      <c r="MLS76" s="205"/>
      <c r="MLT76" s="205"/>
      <c r="MLU76" s="205"/>
      <c r="MLV76" s="205"/>
      <c r="MLW76" s="205"/>
      <c r="MLX76" s="205"/>
      <c r="MLY76" s="205"/>
      <c r="MLZ76" s="205"/>
      <c r="MMA76" s="205"/>
      <c r="MMB76" s="205"/>
      <c r="MMC76" s="205"/>
      <c r="MMD76" s="205"/>
      <c r="MME76" s="205"/>
      <c r="MMF76" s="205"/>
      <c r="MMG76" s="205"/>
      <c r="MMH76" s="205"/>
      <c r="MMI76" s="205"/>
      <c r="MMJ76" s="205"/>
      <c r="MMK76" s="205"/>
      <c r="MML76" s="205"/>
      <c r="MMM76" s="205"/>
      <c r="MMN76" s="205"/>
      <c r="MMO76" s="205"/>
      <c r="MMP76" s="205"/>
      <c r="MMQ76" s="205"/>
      <c r="MMR76" s="205"/>
      <c r="MMS76" s="205"/>
      <c r="MMT76" s="205"/>
      <c r="MMU76" s="205"/>
      <c r="MMV76" s="205"/>
      <c r="MMW76" s="205"/>
      <c r="MMX76" s="205"/>
      <c r="MMY76" s="205"/>
      <c r="MMZ76" s="205"/>
      <c r="MNA76" s="205"/>
      <c r="MNB76" s="205"/>
      <c r="MNC76" s="205"/>
      <c r="MND76" s="205"/>
      <c r="MNE76" s="205"/>
      <c r="MNF76" s="205"/>
      <c r="MNG76" s="205"/>
      <c r="MNH76" s="205"/>
      <c r="MNI76" s="205"/>
      <c r="MNJ76" s="205"/>
      <c r="MNK76" s="205"/>
      <c r="MNL76" s="205"/>
      <c r="MNM76" s="205"/>
      <c r="MNN76" s="205"/>
      <c r="MNO76" s="205"/>
      <c r="MNP76" s="205"/>
      <c r="MNQ76" s="205"/>
      <c r="MNR76" s="205"/>
      <c r="MNS76" s="205"/>
      <c r="MNT76" s="205"/>
      <c r="MNU76" s="205"/>
      <c r="MNV76" s="205"/>
      <c r="MNW76" s="205"/>
      <c r="MNX76" s="205"/>
      <c r="MNY76" s="205"/>
      <c r="MNZ76" s="205"/>
      <c r="MOA76" s="205"/>
      <c r="MOB76" s="205"/>
      <c r="MOC76" s="205"/>
      <c r="MOD76" s="205"/>
      <c r="MOE76" s="205"/>
      <c r="MOF76" s="205"/>
      <c r="MOG76" s="205"/>
      <c r="MOH76" s="205"/>
      <c r="MOI76" s="205"/>
      <c r="MOJ76" s="205"/>
      <c r="MOK76" s="205"/>
      <c r="MOL76" s="205"/>
      <c r="MOM76" s="205"/>
      <c r="MON76" s="205"/>
      <c r="MOO76" s="205"/>
      <c r="MOP76" s="205"/>
      <c r="MOQ76" s="205"/>
      <c r="MOR76" s="205"/>
      <c r="MOS76" s="205"/>
      <c r="MOT76" s="205"/>
      <c r="MOU76" s="205"/>
      <c r="MOV76" s="205"/>
      <c r="MOW76" s="205"/>
      <c r="MOX76" s="205"/>
      <c r="MOY76" s="205"/>
      <c r="MOZ76" s="205"/>
      <c r="MPA76" s="205"/>
      <c r="MPB76" s="205"/>
      <c r="MPC76" s="205"/>
      <c r="MPD76" s="205"/>
      <c r="MPE76" s="205"/>
      <c r="MPF76" s="205"/>
      <c r="MPG76" s="205"/>
      <c r="MPH76" s="205"/>
      <c r="MPI76" s="205"/>
      <c r="MPJ76" s="205"/>
      <c r="MPK76" s="205"/>
      <c r="MPL76" s="205"/>
      <c r="MPM76" s="205"/>
      <c r="MPN76" s="205"/>
      <c r="MPO76" s="205"/>
      <c r="MPV76" s="205"/>
      <c r="MPW76" s="205"/>
      <c r="MPX76" s="205"/>
      <c r="MPY76" s="205"/>
      <c r="MPZ76" s="205"/>
      <c r="MQA76" s="205"/>
      <c r="MQB76" s="205"/>
      <c r="MQC76" s="205"/>
      <c r="MQD76" s="205"/>
      <c r="MQE76" s="205"/>
      <c r="MQF76" s="205"/>
      <c r="MQG76" s="205"/>
      <c r="MQH76" s="205"/>
      <c r="MQI76" s="205"/>
      <c r="MQJ76" s="205"/>
      <c r="MQK76" s="205"/>
      <c r="MQL76" s="205"/>
      <c r="MQM76" s="205"/>
      <c r="MQN76" s="205"/>
      <c r="MQO76" s="205"/>
      <c r="MQP76" s="205"/>
      <c r="MQQ76" s="205"/>
      <c r="MQR76" s="205"/>
      <c r="MQS76" s="205"/>
      <c r="MQT76" s="205"/>
      <c r="MQU76" s="205"/>
      <c r="MQV76" s="205"/>
      <c r="MQW76" s="205"/>
      <c r="MQX76" s="205"/>
      <c r="MQY76" s="205"/>
      <c r="MQZ76" s="205"/>
      <c r="MRA76" s="205"/>
      <c r="MRB76" s="205"/>
      <c r="MRC76" s="205"/>
      <c r="MRD76" s="205"/>
      <c r="MRE76" s="205"/>
      <c r="MRF76" s="205"/>
      <c r="MRG76" s="205"/>
      <c r="MRH76" s="205"/>
      <c r="MRI76" s="205"/>
      <c r="MRJ76" s="205"/>
      <c r="MRK76" s="205"/>
      <c r="MRL76" s="205"/>
      <c r="MRM76" s="205"/>
      <c r="MRN76" s="205"/>
      <c r="MRO76" s="205"/>
      <c r="MRP76" s="205"/>
      <c r="MRQ76" s="205"/>
      <c r="MRR76" s="205"/>
      <c r="MRS76" s="205"/>
      <c r="MRT76" s="205"/>
      <c r="MRU76" s="205"/>
      <c r="MRV76" s="205"/>
      <c r="MRW76" s="205"/>
      <c r="MRX76" s="205"/>
      <c r="MRY76" s="205"/>
      <c r="MRZ76" s="205"/>
      <c r="MSA76" s="205"/>
      <c r="MSB76" s="205"/>
      <c r="MSC76" s="205"/>
      <c r="MSD76" s="205"/>
      <c r="MSE76" s="205"/>
      <c r="MSF76" s="205"/>
      <c r="MSG76" s="205"/>
      <c r="MSH76" s="205"/>
      <c r="MSI76" s="205"/>
      <c r="MSJ76" s="205"/>
      <c r="MSK76" s="205"/>
      <c r="MSL76" s="205"/>
      <c r="MSM76" s="205"/>
      <c r="MSN76" s="205"/>
      <c r="MSO76" s="205"/>
      <c r="MSP76" s="205"/>
      <c r="MSQ76" s="205"/>
      <c r="MSR76" s="205"/>
      <c r="MSS76" s="205"/>
      <c r="MST76" s="205"/>
      <c r="MSU76" s="205"/>
      <c r="MSV76" s="205"/>
      <c r="MSW76" s="205"/>
      <c r="MSX76" s="205"/>
      <c r="MSY76" s="205"/>
      <c r="MSZ76" s="205"/>
      <c r="MTA76" s="205"/>
      <c r="MTB76" s="205"/>
      <c r="MTC76" s="205"/>
      <c r="MTD76" s="205"/>
      <c r="MTE76" s="205"/>
      <c r="MTF76" s="205"/>
      <c r="MTG76" s="205"/>
      <c r="MTH76" s="205"/>
      <c r="MTI76" s="205"/>
      <c r="MTJ76" s="205"/>
      <c r="MTK76" s="205"/>
      <c r="MTL76" s="205"/>
      <c r="MTM76" s="205"/>
      <c r="MTN76" s="205"/>
      <c r="MTO76" s="205"/>
      <c r="MTP76" s="205"/>
      <c r="MTQ76" s="205"/>
      <c r="MTR76" s="205"/>
      <c r="MTS76" s="205"/>
      <c r="MTT76" s="205"/>
      <c r="MTU76" s="205"/>
      <c r="MTV76" s="205"/>
      <c r="MTW76" s="205"/>
      <c r="MTX76" s="205"/>
      <c r="MTY76" s="205"/>
      <c r="MTZ76" s="205"/>
      <c r="MUA76" s="205"/>
      <c r="MUB76" s="205"/>
      <c r="MUC76" s="205"/>
      <c r="MUD76" s="205"/>
      <c r="MUE76" s="205"/>
      <c r="MUF76" s="205"/>
      <c r="MUG76" s="205"/>
      <c r="MUH76" s="205"/>
      <c r="MUI76" s="205"/>
      <c r="MUJ76" s="205"/>
      <c r="MUK76" s="205"/>
      <c r="MUL76" s="205"/>
      <c r="MUM76" s="205"/>
      <c r="MUN76" s="205"/>
      <c r="MUO76" s="205"/>
      <c r="MUP76" s="205"/>
      <c r="MUQ76" s="205"/>
      <c r="MUR76" s="205"/>
      <c r="MUS76" s="205"/>
      <c r="MUT76" s="205"/>
      <c r="MUU76" s="205"/>
      <c r="MUV76" s="205"/>
      <c r="MUW76" s="205"/>
      <c r="MUX76" s="205"/>
      <c r="MUY76" s="205"/>
      <c r="MUZ76" s="205"/>
      <c r="MVA76" s="205"/>
      <c r="MVB76" s="205"/>
      <c r="MVC76" s="205"/>
      <c r="MVD76" s="205"/>
      <c r="MVE76" s="205"/>
      <c r="MVF76" s="205"/>
      <c r="MVG76" s="205"/>
      <c r="MVH76" s="205"/>
      <c r="MVI76" s="205"/>
      <c r="MVJ76" s="205"/>
      <c r="MVK76" s="205"/>
      <c r="MVL76" s="205"/>
      <c r="MVM76" s="205"/>
      <c r="MVN76" s="205"/>
      <c r="MVO76" s="205"/>
      <c r="MVP76" s="205"/>
      <c r="MVQ76" s="205"/>
      <c r="MVR76" s="205"/>
      <c r="MVS76" s="205"/>
      <c r="MVT76" s="205"/>
      <c r="MVU76" s="205"/>
      <c r="MVV76" s="205"/>
      <c r="MVW76" s="205"/>
      <c r="MVX76" s="205"/>
      <c r="MVY76" s="205"/>
      <c r="MVZ76" s="205"/>
      <c r="MWA76" s="205"/>
      <c r="MWB76" s="205"/>
      <c r="MWC76" s="205"/>
      <c r="MWD76" s="205"/>
      <c r="MWE76" s="205"/>
      <c r="MWF76" s="205"/>
      <c r="MWG76" s="205"/>
      <c r="MWH76" s="205"/>
      <c r="MWI76" s="205"/>
      <c r="MWJ76" s="205"/>
      <c r="MWK76" s="205"/>
      <c r="MWL76" s="205"/>
      <c r="MWM76" s="205"/>
      <c r="MWN76" s="205"/>
      <c r="MWO76" s="205"/>
      <c r="MWP76" s="205"/>
      <c r="MWQ76" s="205"/>
      <c r="MWR76" s="205"/>
      <c r="MWS76" s="205"/>
      <c r="MWT76" s="205"/>
      <c r="MWU76" s="205"/>
      <c r="MWV76" s="205"/>
      <c r="MWW76" s="205"/>
      <c r="MWX76" s="205"/>
      <c r="MWY76" s="205"/>
      <c r="MWZ76" s="205"/>
      <c r="MXA76" s="205"/>
      <c r="MXB76" s="205"/>
      <c r="MXC76" s="205"/>
      <c r="MXD76" s="205"/>
      <c r="MXE76" s="205"/>
      <c r="MXF76" s="205"/>
      <c r="MXG76" s="205"/>
      <c r="MXH76" s="205"/>
      <c r="MXI76" s="205"/>
      <c r="MXJ76" s="205"/>
      <c r="MXK76" s="205"/>
      <c r="MXL76" s="205"/>
      <c r="MXM76" s="205"/>
      <c r="MXN76" s="205"/>
      <c r="MXO76" s="205"/>
      <c r="MXP76" s="205"/>
      <c r="MXQ76" s="205"/>
      <c r="MXR76" s="205"/>
      <c r="MXS76" s="205"/>
      <c r="MXT76" s="205"/>
      <c r="MXU76" s="205"/>
      <c r="MXV76" s="205"/>
      <c r="MXW76" s="205"/>
      <c r="MXX76" s="205"/>
      <c r="MXY76" s="205"/>
      <c r="MXZ76" s="205"/>
      <c r="MYA76" s="205"/>
      <c r="MYB76" s="205"/>
      <c r="MYC76" s="205"/>
      <c r="MYD76" s="205"/>
      <c r="MYE76" s="205"/>
      <c r="MYF76" s="205"/>
      <c r="MYG76" s="205"/>
      <c r="MYH76" s="205"/>
      <c r="MYI76" s="205"/>
      <c r="MYJ76" s="205"/>
      <c r="MYK76" s="205"/>
      <c r="MYL76" s="205"/>
      <c r="MYM76" s="205"/>
      <c r="MYN76" s="205"/>
      <c r="MYO76" s="205"/>
      <c r="MYP76" s="205"/>
      <c r="MYQ76" s="205"/>
      <c r="MYR76" s="205"/>
      <c r="MYS76" s="205"/>
      <c r="MYT76" s="205"/>
      <c r="MYU76" s="205"/>
      <c r="MYV76" s="205"/>
      <c r="MYW76" s="205"/>
      <c r="MYX76" s="205"/>
      <c r="MYY76" s="205"/>
      <c r="MYZ76" s="205"/>
      <c r="MZA76" s="205"/>
      <c r="MZB76" s="205"/>
      <c r="MZC76" s="205"/>
      <c r="MZD76" s="205"/>
      <c r="MZE76" s="205"/>
      <c r="MZF76" s="205"/>
      <c r="MZG76" s="205"/>
      <c r="MZH76" s="205"/>
      <c r="MZI76" s="205"/>
      <c r="MZJ76" s="205"/>
      <c r="MZK76" s="205"/>
      <c r="MZR76" s="205"/>
      <c r="MZS76" s="205"/>
      <c r="MZT76" s="205"/>
      <c r="MZU76" s="205"/>
      <c r="MZV76" s="205"/>
      <c r="MZW76" s="205"/>
      <c r="MZX76" s="205"/>
      <c r="MZY76" s="205"/>
      <c r="MZZ76" s="205"/>
      <c r="NAA76" s="205"/>
      <c r="NAB76" s="205"/>
      <c r="NAC76" s="205"/>
      <c r="NAD76" s="205"/>
      <c r="NAE76" s="205"/>
      <c r="NAF76" s="205"/>
      <c r="NAG76" s="205"/>
      <c r="NAH76" s="205"/>
      <c r="NAI76" s="205"/>
      <c r="NAJ76" s="205"/>
      <c r="NAK76" s="205"/>
      <c r="NAL76" s="205"/>
      <c r="NAM76" s="205"/>
      <c r="NAN76" s="205"/>
      <c r="NAO76" s="205"/>
      <c r="NAP76" s="205"/>
      <c r="NAQ76" s="205"/>
      <c r="NAR76" s="205"/>
      <c r="NAS76" s="205"/>
      <c r="NAT76" s="205"/>
      <c r="NAU76" s="205"/>
      <c r="NAV76" s="205"/>
      <c r="NAW76" s="205"/>
      <c r="NAX76" s="205"/>
      <c r="NAY76" s="205"/>
      <c r="NAZ76" s="205"/>
      <c r="NBA76" s="205"/>
      <c r="NBB76" s="205"/>
      <c r="NBC76" s="205"/>
      <c r="NBD76" s="205"/>
      <c r="NBE76" s="205"/>
      <c r="NBF76" s="205"/>
      <c r="NBG76" s="205"/>
      <c r="NBH76" s="205"/>
      <c r="NBI76" s="205"/>
      <c r="NBJ76" s="205"/>
      <c r="NBK76" s="205"/>
      <c r="NBL76" s="205"/>
      <c r="NBM76" s="205"/>
      <c r="NBN76" s="205"/>
      <c r="NBO76" s="205"/>
      <c r="NBP76" s="205"/>
      <c r="NBQ76" s="205"/>
      <c r="NBR76" s="205"/>
      <c r="NBS76" s="205"/>
      <c r="NBT76" s="205"/>
      <c r="NBU76" s="205"/>
      <c r="NBV76" s="205"/>
      <c r="NBW76" s="205"/>
      <c r="NBX76" s="205"/>
      <c r="NBY76" s="205"/>
      <c r="NBZ76" s="205"/>
      <c r="NCA76" s="205"/>
      <c r="NCB76" s="205"/>
      <c r="NCC76" s="205"/>
      <c r="NCD76" s="205"/>
      <c r="NCE76" s="205"/>
      <c r="NCF76" s="205"/>
      <c r="NCG76" s="205"/>
      <c r="NCH76" s="205"/>
      <c r="NCI76" s="205"/>
      <c r="NCJ76" s="205"/>
      <c r="NCK76" s="205"/>
      <c r="NCL76" s="205"/>
      <c r="NCM76" s="205"/>
      <c r="NCN76" s="205"/>
      <c r="NCO76" s="205"/>
      <c r="NCP76" s="205"/>
      <c r="NCQ76" s="205"/>
      <c r="NCR76" s="205"/>
      <c r="NCS76" s="205"/>
      <c r="NCT76" s="205"/>
      <c r="NCU76" s="205"/>
      <c r="NCV76" s="205"/>
      <c r="NCW76" s="205"/>
      <c r="NCX76" s="205"/>
      <c r="NCY76" s="205"/>
      <c r="NCZ76" s="205"/>
      <c r="NDA76" s="205"/>
      <c r="NDB76" s="205"/>
      <c r="NDC76" s="205"/>
      <c r="NDD76" s="205"/>
      <c r="NDE76" s="205"/>
      <c r="NDF76" s="205"/>
      <c r="NDG76" s="205"/>
      <c r="NDH76" s="205"/>
      <c r="NDI76" s="205"/>
      <c r="NDJ76" s="205"/>
      <c r="NDK76" s="205"/>
      <c r="NDL76" s="205"/>
      <c r="NDM76" s="205"/>
      <c r="NDN76" s="205"/>
      <c r="NDO76" s="205"/>
      <c r="NDP76" s="205"/>
      <c r="NDQ76" s="205"/>
      <c r="NDR76" s="205"/>
      <c r="NDS76" s="205"/>
      <c r="NDT76" s="205"/>
      <c r="NDU76" s="205"/>
      <c r="NDV76" s="205"/>
      <c r="NDW76" s="205"/>
      <c r="NDX76" s="205"/>
      <c r="NDY76" s="205"/>
      <c r="NDZ76" s="205"/>
      <c r="NEA76" s="205"/>
      <c r="NEB76" s="205"/>
      <c r="NEC76" s="205"/>
      <c r="NED76" s="205"/>
      <c r="NEE76" s="205"/>
      <c r="NEF76" s="205"/>
      <c r="NEG76" s="205"/>
      <c r="NEH76" s="205"/>
      <c r="NEI76" s="205"/>
      <c r="NEJ76" s="205"/>
      <c r="NEK76" s="205"/>
      <c r="NEL76" s="205"/>
      <c r="NEM76" s="205"/>
      <c r="NEN76" s="205"/>
      <c r="NEO76" s="205"/>
      <c r="NEP76" s="205"/>
      <c r="NEQ76" s="205"/>
      <c r="NER76" s="205"/>
      <c r="NES76" s="205"/>
      <c r="NET76" s="205"/>
      <c r="NEU76" s="205"/>
      <c r="NEV76" s="205"/>
      <c r="NEW76" s="205"/>
      <c r="NEX76" s="205"/>
      <c r="NEY76" s="205"/>
      <c r="NEZ76" s="205"/>
      <c r="NFA76" s="205"/>
      <c r="NFB76" s="205"/>
      <c r="NFC76" s="205"/>
      <c r="NFD76" s="205"/>
      <c r="NFE76" s="205"/>
      <c r="NFF76" s="205"/>
      <c r="NFG76" s="205"/>
      <c r="NFH76" s="205"/>
      <c r="NFI76" s="205"/>
      <c r="NFJ76" s="205"/>
      <c r="NFK76" s="205"/>
      <c r="NFL76" s="205"/>
      <c r="NFM76" s="205"/>
      <c r="NFN76" s="205"/>
      <c r="NFO76" s="205"/>
      <c r="NFP76" s="205"/>
      <c r="NFQ76" s="205"/>
      <c r="NFR76" s="205"/>
      <c r="NFS76" s="205"/>
      <c r="NFT76" s="205"/>
      <c r="NFU76" s="205"/>
      <c r="NFV76" s="205"/>
      <c r="NFW76" s="205"/>
      <c r="NFX76" s="205"/>
      <c r="NFY76" s="205"/>
      <c r="NFZ76" s="205"/>
      <c r="NGA76" s="205"/>
      <c r="NGB76" s="205"/>
      <c r="NGC76" s="205"/>
      <c r="NGD76" s="205"/>
      <c r="NGE76" s="205"/>
      <c r="NGF76" s="205"/>
      <c r="NGG76" s="205"/>
      <c r="NGH76" s="205"/>
      <c r="NGI76" s="205"/>
      <c r="NGJ76" s="205"/>
      <c r="NGK76" s="205"/>
      <c r="NGL76" s="205"/>
      <c r="NGM76" s="205"/>
      <c r="NGN76" s="205"/>
      <c r="NGO76" s="205"/>
      <c r="NGP76" s="205"/>
      <c r="NGQ76" s="205"/>
      <c r="NGR76" s="205"/>
      <c r="NGS76" s="205"/>
      <c r="NGT76" s="205"/>
      <c r="NGU76" s="205"/>
      <c r="NGV76" s="205"/>
      <c r="NGW76" s="205"/>
      <c r="NGX76" s="205"/>
      <c r="NGY76" s="205"/>
      <c r="NGZ76" s="205"/>
      <c r="NHA76" s="205"/>
      <c r="NHB76" s="205"/>
      <c r="NHC76" s="205"/>
      <c r="NHD76" s="205"/>
      <c r="NHE76" s="205"/>
      <c r="NHF76" s="205"/>
      <c r="NHG76" s="205"/>
      <c r="NHH76" s="205"/>
      <c r="NHI76" s="205"/>
      <c r="NHJ76" s="205"/>
      <c r="NHK76" s="205"/>
      <c r="NHL76" s="205"/>
      <c r="NHM76" s="205"/>
      <c r="NHN76" s="205"/>
      <c r="NHO76" s="205"/>
      <c r="NHP76" s="205"/>
      <c r="NHQ76" s="205"/>
      <c r="NHR76" s="205"/>
      <c r="NHS76" s="205"/>
      <c r="NHT76" s="205"/>
      <c r="NHU76" s="205"/>
      <c r="NHV76" s="205"/>
      <c r="NHW76" s="205"/>
      <c r="NHX76" s="205"/>
      <c r="NHY76" s="205"/>
      <c r="NHZ76" s="205"/>
      <c r="NIA76" s="205"/>
      <c r="NIB76" s="205"/>
      <c r="NIC76" s="205"/>
      <c r="NID76" s="205"/>
      <c r="NIE76" s="205"/>
      <c r="NIF76" s="205"/>
      <c r="NIG76" s="205"/>
      <c r="NIH76" s="205"/>
      <c r="NII76" s="205"/>
      <c r="NIJ76" s="205"/>
      <c r="NIK76" s="205"/>
      <c r="NIL76" s="205"/>
      <c r="NIM76" s="205"/>
      <c r="NIN76" s="205"/>
      <c r="NIO76" s="205"/>
      <c r="NIP76" s="205"/>
      <c r="NIQ76" s="205"/>
      <c r="NIR76" s="205"/>
      <c r="NIS76" s="205"/>
      <c r="NIT76" s="205"/>
      <c r="NIU76" s="205"/>
      <c r="NIV76" s="205"/>
      <c r="NIW76" s="205"/>
      <c r="NIX76" s="205"/>
      <c r="NIY76" s="205"/>
      <c r="NIZ76" s="205"/>
      <c r="NJA76" s="205"/>
      <c r="NJB76" s="205"/>
      <c r="NJC76" s="205"/>
      <c r="NJD76" s="205"/>
      <c r="NJE76" s="205"/>
      <c r="NJF76" s="205"/>
      <c r="NJG76" s="205"/>
      <c r="NJN76" s="205"/>
      <c r="NJO76" s="205"/>
      <c r="NJP76" s="205"/>
      <c r="NJQ76" s="205"/>
      <c r="NJR76" s="205"/>
      <c r="NJS76" s="205"/>
      <c r="NJT76" s="205"/>
      <c r="NJU76" s="205"/>
      <c r="NJV76" s="205"/>
      <c r="NJW76" s="205"/>
      <c r="NJX76" s="205"/>
      <c r="NJY76" s="205"/>
      <c r="NJZ76" s="205"/>
      <c r="NKA76" s="205"/>
      <c r="NKB76" s="205"/>
      <c r="NKC76" s="205"/>
      <c r="NKD76" s="205"/>
      <c r="NKE76" s="205"/>
      <c r="NKF76" s="205"/>
      <c r="NKG76" s="205"/>
      <c r="NKH76" s="205"/>
      <c r="NKI76" s="205"/>
      <c r="NKJ76" s="205"/>
      <c r="NKK76" s="205"/>
      <c r="NKL76" s="205"/>
      <c r="NKM76" s="205"/>
      <c r="NKN76" s="205"/>
      <c r="NKO76" s="205"/>
      <c r="NKP76" s="205"/>
      <c r="NKQ76" s="205"/>
      <c r="NKR76" s="205"/>
      <c r="NKS76" s="205"/>
      <c r="NKT76" s="205"/>
      <c r="NKU76" s="205"/>
      <c r="NKV76" s="205"/>
      <c r="NKW76" s="205"/>
      <c r="NKX76" s="205"/>
      <c r="NKY76" s="205"/>
      <c r="NKZ76" s="205"/>
      <c r="NLA76" s="205"/>
      <c r="NLB76" s="205"/>
      <c r="NLC76" s="205"/>
      <c r="NLD76" s="205"/>
      <c r="NLE76" s="205"/>
      <c r="NLF76" s="205"/>
      <c r="NLG76" s="205"/>
      <c r="NLH76" s="205"/>
      <c r="NLI76" s="205"/>
      <c r="NLJ76" s="205"/>
      <c r="NLK76" s="205"/>
      <c r="NLL76" s="205"/>
      <c r="NLM76" s="205"/>
      <c r="NLN76" s="205"/>
      <c r="NLO76" s="205"/>
      <c r="NLP76" s="205"/>
      <c r="NLQ76" s="205"/>
      <c r="NLR76" s="205"/>
      <c r="NLS76" s="205"/>
      <c r="NLT76" s="205"/>
      <c r="NLU76" s="205"/>
      <c r="NLV76" s="205"/>
      <c r="NLW76" s="205"/>
      <c r="NLX76" s="205"/>
      <c r="NLY76" s="205"/>
      <c r="NLZ76" s="205"/>
      <c r="NMA76" s="205"/>
      <c r="NMB76" s="205"/>
      <c r="NMC76" s="205"/>
      <c r="NMD76" s="205"/>
      <c r="NME76" s="205"/>
      <c r="NMF76" s="205"/>
      <c r="NMG76" s="205"/>
      <c r="NMH76" s="205"/>
      <c r="NMI76" s="205"/>
      <c r="NMJ76" s="205"/>
      <c r="NMK76" s="205"/>
      <c r="NML76" s="205"/>
      <c r="NMM76" s="205"/>
      <c r="NMN76" s="205"/>
      <c r="NMO76" s="205"/>
      <c r="NMP76" s="205"/>
      <c r="NMQ76" s="205"/>
      <c r="NMR76" s="205"/>
      <c r="NMS76" s="205"/>
      <c r="NMT76" s="205"/>
      <c r="NMU76" s="205"/>
      <c r="NMV76" s="205"/>
      <c r="NMW76" s="205"/>
      <c r="NMX76" s="205"/>
      <c r="NMY76" s="205"/>
      <c r="NMZ76" s="205"/>
      <c r="NNA76" s="205"/>
      <c r="NNB76" s="205"/>
      <c r="NNC76" s="205"/>
      <c r="NND76" s="205"/>
      <c r="NNE76" s="205"/>
      <c r="NNF76" s="205"/>
      <c r="NNG76" s="205"/>
      <c r="NNH76" s="205"/>
      <c r="NNI76" s="205"/>
      <c r="NNJ76" s="205"/>
      <c r="NNK76" s="205"/>
      <c r="NNL76" s="205"/>
      <c r="NNM76" s="205"/>
      <c r="NNN76" s="205"/>
      <c r="NNO76" s="205"/>
      <c r="NNP76" s="205"/>
      <c r="NNQ76" s="205"/>
      <c r="NNR76" s="205"/>
      <c r="NNS76" s="205"/>
      <c r="NNT76" s="205"/>
      <c r="NNU76" s="205"/>
      <c r="NNV76" s="205"/>
      <c r="NNW76" s="205"/>
      <c r="NNX76" s="205"/>
      <c r="NNY76" s="205"/>
      <c r="NNZ76" s="205"/>
      <c r="NOA76" s="205"/>
      <c r="NOB76" s="205"/>
      <c r="NOC76" s="205"/>
      <c r="NOD76" s="205"/>
      <c r="NOE76" s="205"/>
      <c r="NOF76" s="205"/>
      <c r="NOG76" s="205"/>
      <c r="NOH76" s="205"/>
      <c r="NOI76" s="205"/>
      <c r="NOJ76" s="205"/>
      <c r="NOK76" s="205"/>
      <c r="NOL76" s="205"/>
      <c r="NOM76" s="205"/>
      <c r="NON76" s="205"/>
      <c r="NOO76" s="205"/>
      <c r="NOP76" s="205"/>
      <c r="NOQ76" s="205"/>
      <c r="NOR76" s="205"/>
      <c r="NOS76" s="205"/>
      <c r="NOT76" s="205"/>
      <c r="NOU76" s="205"/>
      <c r="NOV76" s="205"/>
      <c r="NOW76" s="205"/>
      <c r="NOX76" s="205"/>
      <c r="NOY76" s="205"/>
      <c r="NOZ76" s="205"/>
      <c r="NPA76" s="205"/>
      <c r="NPB76" s="205"/>
      <c r="NPC76" s="205"/>
      <c r="NPD76" s="205"/>
      <c r="NPE76" s="205"/>
      <c r="NPF76" s="205"/>
      <c r="NPG76" s="205"/>
      <c r="NPH76" s="205"/>
      <c r="NPI76" s="205"/>
      <c r="NPJ76" s="205"/>
      <c r="NPK76" s="205"/>
      <c r="NPL76" s="205"/>
      <c r="NPM76" s="205"/>
      <c r="NPN76" s="205"/>
      <c r="NPO76" s="205"/>
      <c r="NPP76" s="205"/>
      <c r="NPQ76" s="205"/>
      <c r="NPR76" s="205"/>
      <c r="NPS76" s="205"/>
      <c r="NPT76" s="205"/>
      <c r="NPU76" s="205"/>
      <c r="NPV76" s="205"/>
      <c r="NPW76" s="205"/>
      <c r="NPX76" s="205"/>
      <c r="NPY76" s="205"/>
      <c r="NPZ76" s="205"/>
      <c r="NQA76" s="205"/>
      <c r="NQB76" s="205"/>
      <c r="NQC76" s="205"/>
      <c r="NQD76" s="205"/>
      <c r="NQE76" s="205"/>
      <c r="NQF76" s="205"/>
      <c r="NQG76" s="205"/>
      <c r="NQH76" s="205"/>
      <c r="NQI76" s="205"/>
      <c r="NQJ76" s="205"/>
      <c r="NQK76" s="205"/>
      <c r="NQL76" s="205"/>
      <c r="NQM76" s="205"/>
      <c r="NQN76" s="205"/>
      <c r="NQO76" s="205"/>
      <c r="NQP76" s="205"/>
      <c r="NQQ76" s="205"/>
      <c r="NQR76" s="205"/>
      <c r="NQS76" s="205"/>
      <c r="NQT76" s="205"/>
      <c r="NQU76" s="205"/>
      <c r="NQV76" s="205"/>
      <c r="NQW76" s="205"/>
      <c r="NQX76" s="205"/>
      <c r="NQY76" s="205"/>
      <c r="NQZ76" s="205"/>
      <c r="NRA76" s="205"/>
      <c r="NRB76" s="205"/>
      <c r="NRC76" s="205"/>
      <c r="NRD76" s="205"/>
      <c r="NRE76" s="205"/>
      <c r="NRF76" s="205"/>
      <c r="NRG76" s="205"/>
      <c r="NRH76" s="205"/>
      <c r="NRI76" s="205"/>
      <c r="NRJ76" s="205"/>
      <c r="NRK76" s="205"/>
      <c r="NRL76" s="205"/>
      <c r="NRM76" s="205"/>
      <c r="NRN76" s="205"/>
      <c r="NRO76" s="205"/>
      <c r="NRP76" s="205"/>
      <c r="NRQ76" s="205"/>
      <c r="NRR76" s="205"/>
      <c r="NRS76" s="205"/>
      <c r="NRT76" s="205"/>
      <c r="NRU76" s="205"/>
      <c r="NRV76" s="205"/>
      <c r="NRW76" s="205"/>
      <c r="NRX76" s="205"/>
      <c r="NRY76" s="205"/>
      <c r="NRZ76" s="205"/>
      <c r="NSA76" s="205"/>
      <c r="NSB76" s="205"/>
      <c r="NSC76" s="205"/>
      <c r="NSD76" s="205"/>
      <c r="NSE76" s="205"/>
      <c r="NSF76" s="205"/>
      <c r="NSG76" s="205"/>
      <c r="NSH76" s="205"/>
      <c r="NSI76" s="205"/>
      <c r="NSJ76" s="205"/>
      <c r="NSK76" s="205"/>
      <c r="NSL76" s="205"/>
      <c r="NSM76" s="205"/>
      <c r="NSN76" s="205"/>
      <c r="NSO76" s="205"/>
      <c r="NSP76" s="205"/>
      <c r="NSQ76" s="205"/>
      <c r="NSR76" s="205"/>
      <c r="NSS76" s="205"/>
      <c r="NST76" s="205"/>
      <c r="NSU76" s="205"/>
      <c r="NSV76" s="205"/>
      <c r="NSW76" s="205"/>
      <c r="NSX76" s="205"/>
      <c r="NSY76" s="205"/>
      <c r="NSZ76" s="205"/>
      <c r="NTA76" s="205"/>
      <c r="NTB76" s="205"/>
      <c r="NTC76" s="205"/>
      <c r="NTJ76" s="205"/>
      <c r="NTK76" s="205"/>
      <c r="NTL76" s="205"/>
      <c r="NTM76" s="205"/>
      <c r="NTN76" s="205"/>
      <c r="NTO76" s="205"/>
      <c r="NTP76" s="205"/>
      <c r="NTQ76" s="205"/>
      <c r="NTR76" s="205"/>
      <c r="NTS76" s="205"/>
      <c r="NTT76" s="205"/>
      <c r="NTU76" s="205"/>
      <c r="NTV76" s="205"/>
      <c r="NTW76" s="205"/>
      <c r="NTX76" s="205"/>
      <c r="NTY76" s="205"/>
      <c r="NTZ76" s="205"/>
      <c r="NUA76" s="205"/>
      <c r="NUB76" s="205"/>
      <c r="NUC76" s="205"/>
      <c r="NUD76" s="205"/>
      <c r="NUE76" s="205"/>
      <c r="NUF76" s="205"/>
      <c r="NUG76" s="205"/>
      <c r="NUH76" s="205"/>
      <c r="NUI76" s="205"/>
      <c r="NUJ76" s="205"/>
      <c r="NUK76" s="205"/>
      <c r="NUL76" s="205"/>
      <c r="NUM76" s="205"/>
      <c r="NUN76" s="205"/>
      <c r="NUO76" s="205"/>
      <c r="NUP76" s="205"/>
      <c r="NUQ76" s="205"/>
      <c r="NUR76" s="205"/>
      <c r="NUS76" s="205"/>
      <c r="NUT76" s="205"/>
      <c r="NUU76" s="205"/>
      <c r="NUV76" s="205"/>
      <c r="NUW76" s="205"/>
      <c r="NUX76" s="205"/>
      <c r="NUY76" s="205"/>
      <c r="NUZ76" s="205"/>
      <c r="NVA76" s="205"/>
      <c r="NVB76" s="205"/>
      <c r="NVC76" s="205"/>
      <c r="NVD76" s="205"/>
      <c r="NVE76" s="205"/>
      <c r="NVF76" s="205"/>
      <c r="NVG76" s="205"/>
      <c r="NVH76" s="205"/>
      <c r="NVI76" s="205"/>
      <c r="NVJ76" s="205"/>
      <c r="NVK76" s="205"/>
      <c r="NVL76" s="205"/>
      <c r="NVM76" s="205"/>
      <c r="NVN76" s="205"/>
      <c r="NVO76" s="205"/>
      <c r="NVP76" s="205"/>
      <c r="NVQ76" s="205"/>
      <c r="NVR76" s="205"/>
      <c r="NVS76" s="205"/>
      <c r="NVT76" s="205"/>
      <c r="NVU76" s="205"/>
      <c r="NVV76" s="205"/>
      <c r="NVW76" s="205"/>
      <c r="NVX76" s="205"/>
      <c r="NVY76" s="205"/>
      <c r="NVZ76" s="205"/>
      <c r="NWA76" s="205"/>
      <c r="NWB76" s="205"/>
      <c r="NWC76" s="205"/>
      <c r="NWD76" s="205"/>
      <c r="NWE76" s="205"/>
      <c r="NWF76" s="205"/>
      <c r="NWG76" s="205"/>
      <c r="NWH76" s="205"/>
      <c r="NWI76" s="205"/>
      <c r="NWJ76" s="205"/>
      <c r="NWK76" s="205"/>
      <c r="NWL76" s="205"/>
      <c r="NWM76" s="205"/>
      <c r="NWN76" s="205"/>
      <c r="NWO76" s="205"/>
      <c r="NWP76" s="205"/>
      <c r="NWQ76" s="205"/>
      <c r="NWR76" s="205"/>
      <c r="NWS76" s="205"/>
      <c r="NWT76" s="205"/>
      <c r="NWU76" s="205"/>
      <c r="NWV76" s="205"/>
      <c r="NWW76" s="205"/>
      <c r="NWX76" s="205"/>
      <c r="NWY76" s="205"/>
      <c r="NWZ76" s="205"/>
      <c r="NXA76" s="205"/>
      <c r="NXB76" s="205"/>
      <c r="NXC76" s="205"/>
      <c r="NXD76" s="205"/>
      <c r="NXE76" s="205"/>
      <c r="NXF76" s="205"/>
      <c r="NXG76" s="205"/>
      <c r="NXH76" s="205"/>
      <c r="NXI76" s="205"/>
      <c r="NXJ76" s="205"/>
      <c r="NXK76" s="205"/>
      <c r="NXL76" s="205"/>
      <c r="NXM76" s="205"/>
      <c r="NXN76" s="205"/>
      <c r="NXO76" s="205"/>
      <c r="NXP76" s="205"/>
      <c r="NXQ76" s="205"/>
      <c r="NXR76" s="205"/>
      <c r="NXS76" s="205"/>
      <c r="NXT76" s="205"/>
      <c r="NXU76" s="205"/>
      <c r="NXV76" s="205"/>
      <c r="NXW76" s="205"/>
      <c r="NXX76" s="205"/>
      <c r="NXY76" s="205"/>
      <c r="NXZ76" s="205"/>
      <c r="NYA76" s="205"/>
      <c r="NYB76" s="205"/>
      <c r="NYC76" s="205"/>
      <c r="NYD76" s="205"/>
      <c r="NYE76" s="205"/>
      <c r="NYF76" s="205"/>
      <c r="NYG76" s="205"/>
      <c r="NYH76" s="205"/>
      <c r="NYI76" s="205"/>
      <c r="NYJ76" s="205"/>
      <c r="NYK76" s="205"/>
      <c r="NYL76" s="205"/>
      <c r="NYM76" s="205"/>
      <c r="NYN76" s="205"/>
      <c r="NYO76" s="205"/>
      <c r="NYP76" s="205"/>
      <c r="NYQ76" s="205"/>
      <c r="NYR76" s="205"/>
      <c r="NYS76" s="205"/>
      <c r="NYT76" s="205"/>
      <c r="NYU76" s="205"/>
      <c r="NYV76" s="205"/>
      <c r="NYW76" s="205"/>
      <c r="NYX76" s="205"/>
      <c r="NYY76" s="205"/>
      <c r="NYZ76" s="205"/>
      <c r="NZA76" s="205"/>
      <c r="NZB76" s="205"/>
      <c r="NZC76" s="205"/>
      <c r="NZD76" s="205"/>
      <c r="NZE76" s="205"/>
      <c r="NZF76" s="205"/>
      <c r="NZG76" s="205"/>
      <c r="NZH76" s="205"/>
      <c r="NZI76" s="205"/>
      <c r="NZJ76" s="205"/>
      <c r="NZK76" s="205"/>
      <c r="NZL76" s="205"/>
      <c r="NZM76" s="205"/>
      <c r="NZN76" s="205"/>
      <c r="NZO76" s="205"/>
      <c r="NZP76" s="205"/>
      <c r="NZQ76" s="205"/>
      <c r="NZR76" s="205"/>
      <c r="NZS76" s="205"/>
      <c r="NZT76" s="205"/>
      <c r="NZU76" s="205"/>
      <c r="NZV76" s="205"/>
      <c r="NZW76" s="205"/>
      <c r="NZX76" s="205"/>
      <c r="NZY76" s="205"/>
      <c r="NZZ76" s="205"/>
      <c r="OAA76" s="205"/>
      <c r="OAB76" s="205"/>
      <c r="OAC76" s="205"/>
      <c r="OAD76" s="205"/>
      <c r="OAE76" s="205"/>
      <c r="OAF76" s="205"/>
      <c r="OAG76" s="205"/>
      <c r="OAH76" s="205"/>
      <c r="OAI76" s="205"/>
      <c r="OAJ76" s="205"/>
      <c r="OAK76" s="205"/>
      <c r="OAL76" s="205"/>
      <c r="OAM76" s="205"/>
      <c r="OAN76" s="205"/>
      <c r="OAO76" s="205"/>
      <c r="OAP76" s="205"/>
      <c r="OAQ76" s="205"/>
      <c r="OAR76" s="205"/>
      <c r="OAS76" s="205"/>
      <c r="OAT76" s="205"/>
      <c r="OAU76" s="205"/>
      <c r="OAV76" s="205"/>
      <c r="OAW76" s="205"/>
      <c r="OAX76" s="205"/>
      <c r="OAY76" s="205"/>
      <c r="OAZ76" s="205"/>
      <c r="OBA76" s="205"/>
      <c r="OBB76" s="205"/>
      <c r="OBC76" s="205"/>
      <c r="OBD76" s="205"/>
      <c r="OBE76" s="205"/>
      <c r="OBF76" s="205"/>
      <c r="OBG76" s="205"/>
      <c r="OBH76" s="205"/>
      <c r="OBI76" s="205"/>
      <c r="OBJ76" s="205"/>
      <c r="OBK76" s="205"/>
      <c r="OBL76" s="205"/>
      <c r="OBM76" s="205"/>
      <c r="OBN76" s="205"/>
      <c r="OBO76" s="205"/>
      <c r="OBP76" s="205"/>
      <c r="OBQ76" s="205"/>
      <c r="OBR76" s="205"/>
      <c r="OBS76" s="205"/>
      <c r="OBT76" s="205"/>
      <c r="OBU76" s="205"/>
      <c r="OBV76" s="205"/>
      <c r="OBW76" s="205"/>
      <c r="OBX76" s="205"/>
      <c r="OBY76" s="205"/>
      <c r="OBZ76" s="205"/>
      <c r="OCA76" s="205"/>
      <c r="OCB76" s="205"/>
      <c r="OCC76" s="205"/>
      <c r="OCD76" s="205"/>
      <c r="OCE76" s="205"/>
      <c r="OCF76" s="205"/>
      <c r="OCG76" s="205"/>
      <c r="OCH76" s="205"/>
      <c r="OCI76" s="205"/>
      <c r="OCJ76" s="205"/>
      <c r="OCK76" s="205"/>
      <c r="OCL76" s="205"/>
      <c r="OCM76" s="205"/>
      <c r="OCN76" s="205"/>
      <c r="OCO76" s="205"/>
      <c r="OCP76" s="205"/>
      <c r="OCQ76" s="205"/>
      <c r="OCR76" s="205"/>
      <c r="OCS76" s="205"/>
      <c r="OCT76" s="205"/>
      <c r="OCU76" s="205"/>
      <c r="OCV76" s="205"/>
      <c r="OCW76" s="205"/>
      <c r="OCX76" s="205"/>
      <c r="OCY76" s="205"/>
      <c r="ODF76" s="205"/>
      <c r="ODG76" s="205"/>
      <c r="ODH76" s="205"/>
      <c r="ODI76" s="205"/>
      <c r="ODJ76" s="205"/>
      <c r="ODK76" s="205"/>
      <c r="ODL76" s="205"/>
      <c r="ODM76" s="205"/>
      <c r="ODN76" s="205"/>
      <c r="ODO76" s="205"/>
      <c r="ODP76" s="205"/>
      <c r="ODQ76" s="205"/>
      <c r="ODR76" s="205"/>
      <c r="ODS76" s="205"/>
      <c r="ODT76" s="205"/>
      <c r="ODU76" s="205"/>
      <c r="ODV76" s="205"/>
      <c r="ODW76" s="205"/>
      <c r="ODX76" s="205"/>
      <c r="ODY76" s="205"/>
      <c r="ODZ76" s="205"/>
      <c r="OEA76" s="205"/>
      <c r="OEB76" s="205"/>
      <c r="OEC76" s="205"/>
      <c r="OED76" s="205"/>
      <c r="OEE76" s="205"/>
      <c r="OEF76" s="205"/>
      <c r="OEG76" s="205"/>
      <c r="OEH76" s="205"/>
      <c r="OEI76" s="205"/>
      <c r="OEJ76" s="205"/>
      <c r="OEK76" s="205"/>
      <c r="OEL76" s="205"/>
      <c r="OEM76" s="205"/>
      <c r="OEN76" s="205"/>
      <c r="OEO76" s="205"/>
      <c r="OEP76" s="205"/>
      <c r="OEQ76" s="205"/>
      <c r="OER76" s="205"/>
      <c r="OES76" s="205"/>
      <c r="OET76" s="205"/>
      <c r="OEU76" s="205"/>
      <c r="OEV76" s="205"/>
      <c r="OEW76" s="205"/>
      <c r="OEX76" s="205"/>
      <c r="OEY76" s="205"/>
      <c r="OEZ76" s="205"/>
      <c r="OFA76" s="205"/>
      <c r="OFB76" s="205"/>
      <c r="OFC76" s="205"/>
      <c r="OFD76" s="205"/>
      <c r="OFE76" s="205"/>
      <c r="OFF76" s="205"/>
      <c r="OFG76" s="205"/>
      <c r="OFH76" s="205"/>
      <c r="OFI76" s="205"/>
      <c r="OFJ76" s="205"/>
      <c r="OFK76" s="205"/>
      <c r="OFL76" s="205"/>
      <c r="OFM76" s="205"/>
      <c r="OFN76" s="205"/>
      <c r="OFO76" s="205"/>
      <c r="OFP76" s="205"/>
      <c r="OFQ76" s="205"/>
      <c r="OFR76" s="205"/>
      <c r="OFS76" s="205"/>
      <c r="OFT76" s="205"/>
      <c r="OFU76" s="205"/>
      <c r="OFV76" s="205"/>
      <c r="OFW76" s="205"/>
      <c r="OFX76" s="205"/>
      <c r="OFY76" s="205"/>
      <c r="OFZ76" s="205"/>
      <c r="OGA76" s="205"/>
      <c r="OGB76" s="205"/>
      <c r="OGC76" s="205"/>
      <c r="OGD76" s="205"/>
      <c r="OGE76" s="205"/>
      <c r="OGF76" s="205"/>
      <c r="OGG76" s="205"/>
      <c r="OGH76" s="205"/>
      <c r="OGI76" s="205"/>
      <c r="OGJ76" s="205"/>
      <c r="OGK76" s="205"/>
      <c r="OGL76" s="205"/>
      <c r="OGM76" s="205"/>
      <c r="OGN76" s="205"/>
      <c r="OGO76" s="205"/>
      <c r="OGP76" s="205"/>
      <c r="OGQ76" s="205"/>
      <c r="OGR76" s="205"/>
      <c r="OGS76" s="205"/>
      <c r="OGT76" s="205"/>
      <c r="OGU76" s="205"/>
      <c r="OGV76" s="205"/>
      <c r="OGW76" s="205"/>
      <c r="OGX76" s="205"/>
      <c r="OGY76" s="205"/>
      <c r="OGZ76" s="205"/>
      <c r="OHA76" s="205"/>
      <c r="OHB76" s="205"/>
      <c r="OHC76" s="205"/>
      <c r="OHD76" s="205"/>
      <c r="OHE76" s="205"/>
      <c r="OHF76" s="205"/>
      <c r="OHG76" s="205"/>
      <c r="OHH76" s="205"/>
      <c r="OHI76" s="205"/>
      <c r="OHJ76" s="205"/>
      <c r="OHK76" s="205"/>
      <c r="OHL76" s="205"/>
      <c r="OHM76" s="205"/>
      <c r="OHN76" s="205"/>
      <c r="OHO76" s="205"/>
      <c r="OHP76" s="205"/>
      <c r="OHQ76" s="205"/>
      <c r="OHR76" s="205"/>
      <c r="OHS76" s="205"/>
      <c r="OHT76" s="205"/>
      <c r="OHU76" s="205"/>
      <c r="OHV76" s="205"/>
      <c r="OHW76" s="205"/>
      <c r="OHX76" s="205"/>
      <c r="OHY76" s="205"/>
      <c r="OHZ76" s="205"/>
      <c r="OIA76" s="205"/>
      <c r="OIB76" s="205"/>
      <c r="OIC76" s="205"/>
      <c r="OID76" s="205"/>
      <c r="OIE76" s="205"/>
      <c r="OIF76" s="205"/>
      <c r="OIG76" s="205"/>
      <c r="OIH76" s="205"/>
      <c r="OII76" s="205"/>
      <c r="OIJ76" s="205"/>
      <c r="OIK76" s="205"/>
      <c r="OIL76" s="205"/>
      <c r="OIM76" s="205"/>
      <c r="OIN76" s="205"/>
      <c r="OIO76" s="205"/>
      <c r="OIP76" s="205"/>
      <c r="OIQ76" s="205"/>
      <c r="OIR76" s="205"/>
      <c r="OIS76" s="205"/>
      <c r="OIT76" s="205"/>
      <c r="OIU76" s="205"/>
      <c r="OIV76" s="205"/>
      <c r="OIW76" s="205"/>
      <c r="OIX76" s="205"/>
      <c r="OIY76" s="205"/>
      <c r="OIZ76" s="205"/>
      <c r="OJA76" s="205"/>
      <c r="OJB76" s="205"/>
      <c r="OJC76" s="205"/>
      <c r="OJD76" s="205"/>
      <c r="OJE76" s="205"/>
      <c r="OJF76" s="205"/>
      <c r="OJG76" s="205"/>
      <c r="OJH76" s="205"/>
      <c r="OJI76" s="205"/>
      <c r="OJJ76" s="205"/>
      <c r="OJK76" s="205"/>
      <c r="OJL76" s="205"/>
      <c r="OJM76" s="205"/>
      <c r="OJN76" s="205"/>
      <c r="OJO76" s="205"/>
      <c r="OJP76" s="205"/>
      <c r="OJQ76" s="205"/>
      <c r="OJR76" s="205"/>
      <c r="OJS76" s="205"/>
      <c r="OJT76" s="205"/>
      <c r="OJU76" s="205"/>
      <c r="OJV76" s="205"/>
      <c r="OJW76" s="205"/>
      <c r="OJX76" s="205"/>
      <c r="OJY76" s="205"/>
      <c r="OJZ76" s="205"/>
      <c r="OKA76" s="205"/>
      <c r="OKB76" s="205"/>
      <c r="OKC76" s="205"/>
      <c r="OKD76" s="205"/>
      <c r="OKE76" s="205"/>
      <c r="OKF76" s="205"/>
      <c r="OKG76" s="205"/>
      <c r="OKH76" s="205"/>
      <c r="OKI76" s="205"/>
      <c r="OKJ76" s="205"/>
      <c r="OKK76" s="205"/>
      <c r="OKL76" s="205"/>
      <c r="OKM76" s="205"/>
      <c r="OKN76" s="205"/>
      <c r="OKO76" s="205"/>
      <c r="OKP76" s="205"/>
      <c r="OKQ76" s="205"/>
      <c r="OKR76" s="205"/>
      <c r="OKS76" s="205"/>
      <c r="OKT76" s="205"/>
      <c r="OKU76" s="205"/>
      <c r="OKV76" s="205"/>
      <c r="OKW76" s="205"/>
      <c r="OKX76" s="205"/>
      <c r="OKY76" s="205"/>
      <c r="OKZ76" s="205"/>
      <c r="OLA76" s="205"/>
      <c r="OLB76" s="205"/>
      <c r="OLC76" s="205"/>
      <c r="OLD76" s="205"/>
      <c r="OLE76" s="205"/>
      <c r="OLF76" s="205"/>
      <c r="OLG76" s="205"/>
      <c r="OLH76" s="205"/>
      <c r="OLI76" s="205"/>
      <c r="OLJ76" s="205"/>
      <c r="OLK76" s="205"/>
      <c r="OLL76" s="205"/>
      <c r="OLM76" s="205"/>
      <c r="OLN76" s="205"/>
      <c r="OLO76" s="205"/>
      <c r="OLP76" s="205"/>
      <c r="OLQ76" s="205"/>
      <c r="OLR76" s="205"/>
      <c r="OLS76" s="205"/>
      <c r="OLT76" s="205"/>
      <c r="OLU76" s="205"/>
      <c r="OLV76" s="205"/>
      <c r="OLW76" s="205"/>
      <c r="OLX76" s="205"/>
      <c r="OLY76" s="205"/>
      <c r="OLZ76" s="205"/>
      <c r="OMA76" s="205"/>
      <c r="OMB76" s="205"/>
      <c r="OMC76" s="205"/>
      <c r="OMD76" s="205"/>
      <c r="OME76" s="205"/>
      <c r="OMF76" s="205"/>
      <c r="OMG76" s="205"/>
      <c r="OMH76" s="205"/>
      <c r="OMI76" s="205"/>
      <c r="OMJ76" s="205"/>
      <c r="OMK76" s="205"/>
      <c r="OML76" s="205"/>
      <c r="OMM76" s="205"/>
      <c r="OMN76" s="205"/>
      <c r="OMO76" s="205"/>
      <c r="OMP76" s="205"/>
      <c r="OMQ76" s="205"/>
      <c r="OMR76" s="205"/>
      <c r="OMS76" s="205"/>
      <c r="OMT76" s="205"/>
      <c r="OMU76" s="205"/>
      <c r="ONB76" s="205"/>
      <c r="ONC76" s="205"/>
      <c r="OND76" s="205"/>
      <c r="ONE76" s="205"/>
      <c r="ONF76" s="205"/>
      <c r="ONG76" s="205"/>
      <c r="ONH76" s="205"/>
      <c r="ONI76" s="205"/>
      <c r="ONJ76" s="205"/>
      <c r="ONK76" s="205"/>
      <c r="ONL76" s="205"/>
      <c r="ONM76" s="205"/>
      <c r="ONN76" s="205"/>
      <c r="ONO76" s="205"/>
      <c r="ONP76" s="205"/>
      <c r="ONQ76" s="205"/>
      <c r="ONR76" s="205"/>
      <c r="ONS76" s="205"/>
      <c r="ONT76" s="205"/>
      <c r="ONU76" s="205"/>
      <c r="ONV76" s="205"/>
      <c r="ONW76" s="205"/>
      <c r="ONX76" s="205"/>
      <c r="ONY76" s="205"/>
      <c r="ONZ76" s="205"/>
      <c r="OOA76" s="205"/>
      <c r="OOB76" s="205"/>
      <c r="OOC76" s="205"/>
      <c r="OOD76" s="205"/>
      <c r="OOE76" s="205"/>
      <c r="OOF76" s="205"/>
      <c r="OOG76" s="205"/>
      <c r="OOH76" s="205"/>
      <c r="OOI76" s="205"/>
      <c r="OOJ76" s="205"/>
      <c r="OOK76" s="205"/>
      <c r="OOL76" s="205"/>
      <c r="OOM76" s="205"/>
      <c r="OON76" s="205"/>
      <c r="OOO76" s="205"/>
      <c r="OOP76" s="205"/>
      <c r="OOQ76" s="205"/>
      <c r="OOR76" s="205"/>
      <c r="OOS76" s="205"/>
      <c r="OOT76" s="205"/>
      <c r="OOU76" s="205"/>
      <c r="OOV76" s="205"/>
      <c r="OOW76" s="205"/>
      <c r="OOX76" s="205"/>
      <c r="OOY76" s="205"/>
      <c r="OOZ76" s="205"/>
      <c r="OPA76" s="205"/>
      <c r="OPB76" s="205"/>
      <c r="OPC76" s="205"/>
      <c r="OPD76" s="205"/>
      <c r="OPE76" s="205"/>
      <c r="OPF76" s="205"/>
      <c r="OPG76" s="205"/>
      <c r="OPH76" s="205"/>
      <c r="OPI76" s="205"/>
      <c r="OPJ76" s="205"/>
      <c r="OPK76" s="205"/>
      <c r="OPL76" s="205"/>
      <c r="OPM76" s="205"/>
      <c r="OPN76" s="205"/>
      <c r="OPO76" s="205"/>
      <c r="OPP76" s="205"/>
      <c r="OPQ76" s="205"/>
      <c r="OPR76" s="205"/>
      <c r="OPS76" s="205"/>
      <c r="OPT76" s="205"/>
      <c r="OPU76" s="205"/>
      <c r="OPV76" s="205"/>
      <c r="OPW76" s="205"/>
      <c r="OPX76" s="205"/>
      <c r="OPY76" s="205"/>
      <c r="OPZ76" s="205"/>
      <c r="OQA76" s="205"/>
      <c r="OQB76" s="205"/>
      <c r="OQC76" s="205"/>
      <c r="OQD76" s="205"/>
      <c r="OQE76" s="205"/>
      <c r="OQF76" s="205"/>
      <c r="OQG76" s="205"/>
      <c r="OQH76" s="205"/>
      <c r="OQI76" s="205"/>
      <c r="OQJ76" s="205"/>
      <c r="OQK76" s="205"/>
      <c r="OQL76" s="205"/>
      <c r="OQM76" s="205"/>
      <c r="OQN76" s="205"/>
      <c r="OQO76" s="205"/>
      <c r="OQP76" s="205"/>
      <c r="OQQ76" s="205"/>
      <c r="OQR76" s="205"/>
      <c r="OQS76" s="205"/>
      <c r="OQT76" s="205"/>
      <c r="OQU76" s="205"/>
      <c r="OQV76" s="205"/>
      <c r="OQW76" s="205"/>
      <c r="OQX76" s="205"/>
      <c r="OQY76" s="205"/>
      <c r="OQZ76" s="205"/>
      <c r="ORA76" s="205"/>
      <c r="ORB76" s="205"/>
      <c r="ORC76" s="205"/>
      <c r="ORD76" s="205"/>
      <c r="ORE76" s="205"/>
      <c r="ORF76" s="205"/>
      <c r="ORG76" s="205"/>
      <c r="ORH76" s="205"/>
      <c r="ORI76" s="205"/>
      <c r="ORJ76" s="205"/>
      <c r="ORK76" s="205"/>
      <c r="ORL76" s="205"/>
      <c r="ORM76" s="205"/>
      <c r="ORN76" s="205"/>
      <c r="ORO76" s="205"/>
      <c r="ORP76" s="205"/>
      <c r="ORQ76" s="205"/>
      <c r="ORR76" s="205"/>
      <c r="ORS76" s="205"/>
      <c r="ORT76" s="205"/>
      <c r="ORU76" s="205"/>
      <c r="ORV76" s="205"/>
      <c r="ORW76" s="205"/>
      <c r="ORX76" s="205"/>
      <c r="ORY76" s="205"/>
      <c r="ORZ76" s="205"/>
      <c r="OSA76" s="205"/>
      <c r="OSB76" s="205"/>
      <c r="OSC76" s="205"/>
      <c r="OSD76" s="205"/>
      <c r="OSE76" s="205"/>
      <c r="OSF76" s="205"/>
      <c r="OSG76" s="205"/>
      <c r="OSH76" s="205"/>
      <c r="OSI76" s="205"/>
      <c r="OSJ76" s="205"/>
      <c r="OSK76" s="205"/>
      <c r="OSL76" s="205"/>
      <c r="OSM76" s="205"/>
      <c r="OSN76" s="205"/>
      <c r="OSO76" s="205"/>
      <c r="OSP76" s="205"/>
      <c r="OSQ76" s="205"/>
      <c r="OSR76" s="205"/>
      <c r="OSS76" s="205"/>
      <c r="OST76" s="205"/>
      <c r="OSU76" s="205"/>
      <c r="OSV76" s="205"/>
      <c r="OSW76" s="205"/>
      <c r="OSX76" s="205"/>
      <c r="OSY76" s="205"/>
      <c r="OSZ76" s="205"/>
      <c r="OTA76" s="205"/>
      <c r="OTB76" s="205"/>
      <c r="OTC76" s="205"/>
      <c r="OTD76" s="205"/>
      <c r="OTE76" s="205"/>
      <c r="OTF76" s="205"/>
      <c r="OTG76" s="205"/>
      <c r="OTH76" s="205"/>
      <c r="OTI76" s="205"/>
      <c r="OTJ76" s="205"/>
      <c r="OTK76" s="205"/>
      <c r="OTL76" s="205"/>
      <c r="OTM76" s="205"/>
      <c r="OTN76" s="205"/>
      <c r="OTO76" s="205"/>
      <c r="OTP76" s="205"/>
      <c r="OTQ76" s="205"/>
      <c r="OTR76" s="205"/>
      <c r="OTS76" s="205"/>
      <c r="OTT76" s="205"/>
      <c r="OTU76" s="205"/>
      <c r="OTV76" s="205"/>
      <c r="OTW76" s="205"/>
      <c r="OTX76" s="205"/>
      <c r="OTY76" s="205"/>
      <c r="OTZ76" s="205"/>
      <c r="OUA76" s="205"/>
      <c r="OUB76" s="205"/>
      <c r="OUC76" s="205"/>
      <c r="OUD76" s="205"/>
      <c r="OUE76" s="205"/>
      <c r="OUF76" s="205"/>
      <c r="OUG76" s="205"/>
      <c r="OUH76" s="205"/>
      <c r="OUI76" s="205"/>
      <c r="OUJ76" s="205"/>
      <c r="OUK76" s="205"/>
      <c r="OUL76" s="205"/>
      <c r="OUM76" s="205"/>
      <c r="OUN76" s="205"/>
      <c r="OUO76" s="205"/>
      <c r="OUP76" s="205"/>
      <c r="OUQ76" s="205"/>
      <c r="OUR76" s="205"/>
      <c r="OUS76" s="205"/>
      <c r="OUT76" s="205"/>
      <c r="OUU76" s="205"/>
      <c r="OUV76" s="205"/>
      <c r="OUW76" s="205"/>
      <c r="OUX76" s="205"/>
      <c r="OUY76" s="205"/>
      <c r="OUZ76" s="205"/>
      <c r="OVA76" s="205"/>
      <c r="OVB76" s="205"/>
      <c r="OVC76" s="205"/>
      <c r="OVD76" s="205"/>
      <c r="OVE76" s="205"/>
      <c r="OVF76" s="205"/>
      <c r="OVG76" s="205"/>
      <c r="OVH76" s="205"/>
      <c r="OVI76" s="205"/>
      <c r="OVJ76" s="205"/>
      <c r="OVK76" s="205"/>
      <c r="OVL76" s="205"/>
      <c r="OVM76" s="205"/>
      <c r="OVN76" s="205"/>
      <c r="OVO76" s="205"/>
      <c r="OVP76" s="205"/>
      <c r="OVQ76" s="205"/>
      <c r="OVR76" s="205"/>
      <c r="OVS76" s="205"/>
      <c r="OVT76" s="205"/>
      <c r="OVU76" s="205"/>
      <c r="OVV76" s="205"/>
      <c r="OVW76" s="205"/>
      <c r="OVX76" s="205"/>
      <c r="OVY76" s="205"/>
      <c r="OVZ76" s="205"/>
      <c r="OWA76" s="205"/>
      <c r="OWB76" s="205"/>
      <c r="OWC76" s="205"/>
      <c r="OWD76" s="205"/>
      <c r="OWE76" s="205"/>
      <c r="OWF76" s="205"/>
      <c r="OWG76" s="205"/>
      <c r="OWH76" s="205"/>
      <c r="OWI76" s="205"/>
      <c r="OWJ76" s="205"/>
      <c r="OWK76" s="205"/>
      <c r="OWL76" s="205"/>
      <c r="OWM76" s="205"/>
      <c r="OWN76" s="205"/>
      <c r="OWO76" s="205"/>
      <c r="OWP76" s="205"/>
      <c r="OWQ76" s="205"/>
      <c r="OWX76" s="205"/>
      <c r="OWY76" s="205"/>
      <c r="OWZ76" s="205"/>
      <c r="OXA76" s="205"/>
      <c r="OXB76" s="205"/>
      <c r="OXC76" s="205"/>
      <c r="OXD76" s="205"/>
      <c r="OXE76" s="205"/>
      <c r="OXF76" s="205"/>
      <c r="OXG76" s="205"/>
      <c r="OXH76" s="205"/>
      <c r="OXI76" s="205"/>
      <c r="OXJ76" s="205"/>
      <c r="OXK76" s="205"/>
      <c r="OXL76" s="205"/>
      <c r="OXM76" s="205"/>
      <c r="OXN76" s="205"/>
      <c r="OXO76" s="205"/>
      <c r="OXP76" s="205"/>
      <c r="OXQ76" s="205"/>
      <c r="OXR76" s="205"/>
      <c r="OXS76" s="205"/>
      <c r="OXT76" s="205"/>
      <c r="OXU76" s="205"/>
      <c r="OXV76" s="205"/>
      <c r="OXW76" s="205"/>
      <c r="OXX76" s="205"/>
      <c r="OXY76" s="205"/>
      <c r="OXZ76" s="205"/>
      <c r="OYA76" s="205"/>
      <c r="OYB76" s="205"/>
      <c r="OYC76" s="205"/>
      <c r="OYD76" s="205"/>
      <c r="OYE76" s="205"/>
      <c r="OYF76" s="205"/>
      <c r="OYG76" s="205"/>
      <c r="OYH76" s="205"/>
      <c r="OYI76" s="205"/>
      <c r="OYJ76" s="205"/>
      <c r="OYK76" s="205"/>
      <c r="OYL76" s="205"/>
      <c r="OYM76" s="205"/>
      <c r="OYN76" s="205"/>
      <c r="OYO76" s="205"/>
      <c r="OYP76" s="205"/>
      <c r="OYQ76" s="205"/>
      <c r="OYR76" s="205"/>
      <c r="OYS76" s="205"/>
      <c r="OYT76" s="205"/>
      <c r="OYU76" s="205"/>
      <c r="OYV76" s="205"/>
      <c r="OYW76" s="205"/>
      <c r="OYX76" s="205"/>
      <c r="OYY76" s="205"/>
      <c r="OYZ76" s="205"/>
      <c r="OZA76" s="205"/>
      <c r="OZB76" s="205"/>
      <c r="OZC76" s="205"/>
      <c r="OZD76" s="205"/>
      <c r="OZE76" s="205"/>
      <c r="OZF76" s="205"/>
      <c r="OZG76" s="205"/>
      <c r="OZH76" s="205"/>
      <c r="OZI76" s="205"/>
      <c r="OZJ76" s="205"/>
      <c r="OZK76" s="205"/>
      <c r="OZL76" s="205"/>
      <c r="OZM76" s="205"/>
      <c r="OZN76" s="205"/>
      <c r="OZO76" s="205"/>
      <c r="OZP76" s="205"/>
      <c r="OZQ76" s="205"/>
      <c r="OZR76" s="205"/>
      <c r="OZS76" s="205"/>
      <c r="OZT76" s="205"/>
      <c r="OZU76" s="205"/>
      <c r="OZV76" s="205"/>
      <c r="OZW76" s="205"/>
      <c r="OZX76" s="205"/>
      <c r="OZY76" s="205"/>
      <c r="OZZ76" s="205"/>
      <c r="PAA76" s="205"/>
      <c r="PAB76" s="205"/>
      <c r="PAC76" s="205"/>
      <c r="PAD76" s="205"/>
      <c r="PAE76" s="205"/>
      <c r="PAF76" s="205"/>
      <c r="PAG76" s="205"/>
      <c r="PAH76" s="205"/>
      <c r="PAI76" s="205"/>
      <c r="PAJ76" s="205"/>
      <c r="PAK76" s="205"/>
      <c r="PAL76" s="205"/>
      <c r="PAM76" s="205"/>
      <c r="PAN76" s="205"/>
      <c r="PAO76" s="205"/>
      <c r="PAP76" s="205"/>
      <c r="PAQ76" s="205"/>
      <c r="PAR76" s="205"/>
      <c r="PAS76" s="205"/>
      <c r="PAT76" s="205"/>
      <c r="PAU76" s="205"/>
      <c r="PAV76" s="205"/>
      <c r="PAW76" s="205"/>
      <c r="PAX76" s="205"/>
      <c r="PAY76" s="205"/>
      <c r="PAZ76" s="205"/>
      <c r="PBA76" s="205"/>
      <c r="PBB76" s="205"/>
      <c r="PBC76" s="205"/>
      <c r="PBD76" s="205"/>
      <c r="PBE76" s="205"/>
      <c r="PBF76" s="205"/>
      <c r="PBG76" s="205"/>
      <c r="PBH76" s="205"/>
      <c r="PBI76" s="205"/>
      <c r="PBJ76" s="205"/>
      <c r="PBK76" s="205"/>
      <c r="PBL76" s="205"/>
      <c r="PBM76" s="205"/>
      <c r="PBN76" s="205"/>
      <c r="PBO76" s="205"/>
      <c r="PBP76" s="205"/>
      <c r="PBQ76" s="205"/>
      <c r="PBR76" s="205"/>
      <c r="PBS76" s="205"/>
      <c r="PBT76" s="205"/>
      <c r="PBU76" s="205"/>
      <c r="PBV76" s="205"/>
      <c r="PBW76" s="205"/>
      <c r="PBX76" s="205"/>
      <c r="PBY76" s="205"/>
      <c r="PBZ76" s="205"/>
      <c r="PCA76" s="205"/>
      <c r="PCB76" s="205"/>
      <c r="PCC76" s="205"/>
      <c r="PCD76" s="205"/>
      <c r="PCE76" s="205"/>
      <c r="PCF76" s="205"/>
      <c r="PCG76" s="205"/>
      <c r="PCH76" s="205"/>
      <c r="PCI76" s="205"/>
      <c r="PCJ76" s="205"/>
      <c r="PCK76" s="205"/>
      <c r="PCL76" s="205"/>
      <c r="PCM76" s="205"/>
      <c r="PCN76" s="205"/>
      <c r="PCO76" s="205"/>
      <c r="PCP76" s="205"/>
      <c r="PCQ76" s="205"/>
      <c r="PCR76" s="205"/>
      <c r="PCS76" s="205"/>
      <c r="PCT76" s="205"/>
      <c r="PCU76" s="205"/>
      <c r="PCV76" s="205"/>
      <c r="PCW76" s="205"/>
      <c r="PCX76" s="205"/>
      <c r="PCY76" s="205"/>
      <c r="PCZ76" s="205"/>
      <c r="PDA76" s="205"/>
      <c r="PDB76" s="205"/>
      <c r="PDC76" s="205"/>
      <c r="PDD76" s="205"/>
      <c r="PDE76" s="205"/>
      <c r="PDF76" s="205"/>
      <c r="PDG76" s="205"/>
      <c r="PDH76" s="205"/>
      <c r="PDI76" s="205"/>
      <c r="PDJ76" s="205"/>
      <c r="PDK76" s="205"/>
      <c r="PDL76" s="205"/>
      <c r="PDM76" s="205"/>
      <c r="PDN76" s="205"/>
      <c r="PDO76" s="205"/>
      <c r="PDP76" s="205"/>
      <c r="PDQ76" s="205"/>
      <c r="PDR76" s="205"/>
      <c r="PDS76" s="205"/>
      <c r="PDT76" s="205"/>
      <c r="PDU76" s="205"/>
      <c r="PDV76" s="205"/>
      <c r="PDW76" s="205"/>
      <c r="PDX76" s="205"/>
      <c r="PDY76" s="205"/>
      <c r="PDZ76" s="205"/>
      <c r="PEA76" s="205"/>
      <c r="PEB76" s="205"/>
      <c r="PEC76" s="205"/>
      <c r="PED76" s="205"/>
      <c r="PEE76" s="205"/>
      <c r="PEF76" s="205"/>
      <c r="PEG76" s="205"/>
      <c r="PEH76" s="205"/>
      <c r="PEI76" s="205"/>
      <c r="PEJ76" s="205"/>
      <c r="PEK76" s="205"/>
      <c r="PEL76" s="205"/>
      <c r="PEM76" s="205"/>
      <c r="PEN76" s="205"/>
      <c r="PEO76" s="205"/>
      <c r="PEP76" s="205"/>
      <c r="PEQ76" s="205"/>
      <c r="PER76" s="205"/>
      <c r="PES76" s="205"/>
      <c r="PET76" s="205"/>
      <c r="PEU76" s="205"/>
      <c r="PEV76" s="205"/>
      <c r="PEW76" s="205"/>
      <c r="PEX76" s="205"/>
      <c r="PEY76" s="205"/>
      <c r="PEZ76" s="205"/>
      <c r="PFA76" s="205"/>
      <c r="PFB76" s="205"/>
      <c r="PFC76" s="205"/>
      <c r="PFD76" s="205"/>
      <c r="PFE76" s="205"/>
      <c r="PFF76" s="205"/>
      <c r="PFG76" s="205"/>
      <c r="PFH76" s="205"/>
      <c r="PFI76" s="205"/>
      <c r="PFJ76" s="205"/>
      <c r="PFK76" s="205"/>
      <c r="PFL76" s="205"/>
      <c r="PFM76" s="205"/>
      <c r="PFN76" s="205"/>
      <c r="PFO76" s="205"/>
      <c r="PFP76" s="205"/>
      <c r="PFQ76" s="205"/>
      <c r="PFR76" s="205"/>
      <c r="PFS76" s="205"/>
      <c r="PFT76" s="205"/>
      <c r="PFU76" s="205"/>
      <c r="PFV76" s="205"/>
      <c r="PFW76" s="205"/>
      <c r="PFX76" s="205"/>
      <c r="PFY76" s="205"/>
      <c r="PFZ76" s="205"/>
      <c r="PGA76" s="205"/>
      <c r="PGB76" s="205"/>
      <c r="PGC76" s="205"/>
      <c r="PGD76" s="205"/>
      <c r="PGE76" s="205"/>
      <c r="PGF76" s="205"/>
      <c r="PGG76" s="205"/>
      <c r="PGH76" s="205"/>
      <c r="PGI76" s="205"/>
      <c r="PGJ76" s="205"/>
      <c r="PGK76" s="205"/>
      <c r="PGL76" s="205"/>
      <c r="PGM76" s="205"/>
      <c r="PGT76" s="205"/>
      <c r="PGU76" s="205"/>
      <c r="PGV76" s="205"/>
      <c r="PGW76" s="205"/>
      <c r="PGX76" s="205"/>
      <c r="PGY76" s="205"/>
      <c r="PGZ76" s="205"/>
      <c r="PHA76" s="205"/>
      <c r="PHB76" s="205"/>
      <c r="PHC76" s="205"/>
      <c r="PHD76" s="205"/>
      <c r="PHE76" s="205"/>
      <c r="PHF76" s="205"/>
      <c r="PHG76" s="205"/>
      <c r="PHH76" s="205"/>
      <c r="PHI76" s="205"/>
      <c r="PHJ76" s="205"/>
      <c r="PHK76" s="205"/>
      <c r="PHL76" s="205"/>
      <c r="PHM76" s="205"/>
      <c r="PHN76" s="205"/>
      <c r="PHO76" s="205"/>
      <c r="PHP76" s="205"/>
      <c r="PHQ76" s="205"/>
      <c r="PHR76" s="205"/>
      <c r="PHS76" s="205"/>
      <c r="PHT76" s="205"/>
      <c r="PHU76" s="205"/>
      <c r="PHV76" s="205"/>
      <c r="PHW76" s="205"/>
      <c r="PHX76" s="205"/>
      <c r="PHY76" s="205"/>
      <c r="PHZ76" s="205"/>
      <c r="PIA76" s="205"/>
      <c r="PIB76" s="205"/>
      <c r="PIC76" s="205"/>
      <c r="PID76" s="205"/>
      <c r="PIE76" s="205"/>
      <c r="PIF76" s="205"/>
      <c r="PIG76" s="205"/>
      <c r="PIH76" s="205"/>
      <c r="PII76" s="205"/>
      <c r="PIJ76" s="205"/>
      <c r="PIK76" s="205"/>
      <c r="PIL76" s="205"/>
      <c r="PIM76" s="205"/>
      <c r="PIN76" s="205"/>
      <c r="PIO76" s="205"/>
      <c r="PIP76" s="205"/>
      <c r="PIQ76" s="205"/>
      <c r="PIR76" s="205"/>
      <c r="PIS76" s="205"/>
      <c r="PIT76" s="205"/>
      <c r="PIU76" s="205"/>
      <c r="PIV76" s="205"/>
      <c r="PIW76" s="205"/>
      <c r="PIX76" s="205"/>
      <c r="PIY76" s="205"/>
      <c r="PIZ76" s="205"/>
      <c r="PJA76" s="205"/>
      <c r="PJB76" s="205"/>
      <c r="PJC76" s="205"/>
      <c r="PJD76" s="205"/>
      <c r="PJE76" s="205"/>
      <c r="PJF76" s="205"/>
      <c r="PJG76" s="205"/>
      <c r="PJH76" s="205"/>
      <c r="PJI76" s="205"/>
      <c r="PJJ76" s="205"/>
      <c r="PJK76" s="205"/>
      <c r="PJL76" s="205"/>
      <c r="PJM76" s="205"/>
      <c r="PJN76" s="205"/>
      <c r="PJO76" s="205"/>
      <c r="PJP76" s="205"/>
      <c r="PJQ76" s="205"/>
      <c r="PJR76" s="205"/>
      <c r="PJS76" s="205"/>
      <c r="PJT76" s="205"/>
      <c r="PJU76" s="205"/>
      <c r="PJV76" s="205"/>
      <c r="PJW76" s="205"/>
      <c r="PJX76" s="205"/>
      <c r="PJY76" s="205"/>
      <c r="PJZ76" s="205"/>
      <c r="PKA76" s="205"/>
      <c r="PKB76" s="205"/>
      <c r="PKC76" s="205"/>
      <c r="PKD76" s="205"/>
      <c r="PKE76" s="205"/>
      <c r="PKF76" s="205"/>
      <c r="PKG76" s="205"/>
      <c r="PKH76" s="205"/>
      <c r="PKI76" s="205"/>
      <c r="PKJ76" s="205"/>
      <c r="PKK76" s="205"/>
      <c r="PKL76" s="205"/>
      <c r="PKM76" s="205"/>
      <c r="PKN76" s="205"/>
      <c r="PKO76" s="205"/>
      <c r="PKP76" s="205"/>
      <c r="PKQ76" s="205"/>
      <c r="PKR76" s="205"/>
      <c r="PKS76" s="205"/>
      <c r="PKT76" s="205"/>
      <c r="PKU76" s="205"/>
      <c r="PKV76" s="205"/>
      <c r="PKW76" s="205"/>
      <c r="PKX76" s="205"/>
      <c r="PKY76" s="205"/>
      <c r="PKZ76" s="205"/>
      <c r="PLA76" s="205"/>
      <c r="PLB76" s="205"/>
      <c r="PLC76" s="205"/>
      <c r="PLD76" s="205"/>
      <c r="PLE76" s="205"/>
      <c r="PLF76" s="205"/>
      <c r="PLG76" s="205"/>
      <c r="PLH76" s="205"/>
      <c r="PLI76" s="205"/>
      <c r="PLJ76" s="205"/>
      <c r="PLK76" s="205"/>
      <c r="PLL76" s="205"/>
      <c r="PLM76" s="205"/>
      <c r="PLN76" s="205"/>
      <c r="PLO76" s="205"/>
      <c r="PLP76" s="205"/>
      <c r="PLQ76" s="205"/>
      <c r="PLR76" s="205"/>
      <c r="PLS76" s="205"/>
      <c r="PLT76" s="205"/>
      <c r="PLU76" s="205"/>
      <c r="PLV76" s="205"/>
      <c r="PLW76" s="205"/>
      <c r="PLX76" s="205"/>
      <c r="PLY76" s="205"/>
      <c r="PLZ76" s="205"/>
      <c r="PMA76" s="205"/>
      <c r="PMB76" s="205"/>
      <c r="PMC76" s="205"/>
      <c r="PMD76" s="205"/>
      <c r="PME76" s="205"/>
      <c r="PMF76" s="205"/>
      <c r="PMG76" s="205"/>
      <c r="PMH76" s="205"/>
      <c r="PMI76" s="205"/>
      <c r="PMJ76" s="205"/>
      <c r="PMK76" s="205"/>
      <c r="PML76" s="205"/>
      <c r="PMM76" s="205"/>
      <c r="PMN76" s="205"/>
      <c r="PMO76" s="205"/>
      <c r="PMP76" s="205"/>
      <c r="PMQ76" s="205"/>
      <c r="PMR76" s="205"/>
      <c r="PMS76" s="205"/>
      <c r="PMT76" s="205"/>
      <c r="PMU76" s="205"/>
      <c r="PMV76" s="205"/>
      <c r="PMW76" s="205"/>
      <c r="PMX76" s="205"/>
      <c r="PMY76" s="205"/>
      <c r="PMZ76" s="205"/>
      <c r="PNA76" s="205"/>
      <c r="PNB76" s="205"/>
      <c r="PNC76" s="205"/>
      <c r="PND76" s="205"/>
      <c r="PNE76" s="205"/>
      <c r="PNF76" s="205"/>
      <c r="PNG76" s="205"/>
      <c r="PNH76" s="205"/>
      <c r="PNI76" s="205"/>
      <c r="PNJ76" s="205"/>
      <c r="PNK76" s="205"/>
      <c r="PNL76" s="205"/>
      <c r="PNM76" s="205"/>
      <c r="PNN76" s="205"/>
      <c r="PNO76" s="205"/>
      <c r="PNP76" s="205"/>
      <c r="PNQ76" s="205"/>
      <c r="PNR76" s="205"/>
      <c r="PNS76" s="205"/>
      <c r="PNT76" s="205"/>
      <c r="PNU76" s="205"/>
      <c r="PNV76" s="205"/>
      <c r="PNW76" s="205"/>
      <c r="PNX76" s="205"/>
      <c r="PNY76" s="205"/>
      <c r="PNZ76" s="205"/>
      <c r="POA76" s="205"/>
      <c r="POB76" s="205"/>
      <c r="POC76" s="205"/>
      <c r="POD76" s="205"/>
      <c r="POE76" s="205"/>
      <c r="POF76" s="205"/>
      <c r="POG76" s="205"/>
      <c r="POH76" s="205"/>
      <c r="POI76" s="205"/>
      <c r="POJ76" s="205"/>
      <c r="POK76" s="205"/>
      <c r="POL76" s="205"/>
      <c r="POM76" s="205"/>
      <c r="PON76" s="205"/>
      <c r="POO76" s="205"/>
      <c r="POP76" s="205"/>
      <c r="POQ76" s="205"/>
      <c r="POR76" s="205"/>
      <c r="POS76" s="205"/>
      <c r="POT76" s="205"/>
      <c r="POU76" s="205"/>
      <c r="POV76" s="205"/>
      <c r="POW76" s="205"/>
      <c r="POX76" s="205"/>
      <c r="POY76" s="205"/>
      <c r="POZ76" s="205"/>
      <c r="PPA76" s="205"/>
      <c r="PPB76" s="205"/>
      <c r="PPC76" s="205"/>
      <c r="PPD76" s="205"/>
      <c r="PPE76" s="205"/>
      <c r="PPF76" s="205"/>
      <c r="PPG76" s="205"/>
      <c r="PPH76" s="205"/>
      <c r="PPI76" s="205"/>
      <c r="PPJ76" s="205"/>
      <c r="PPK76" s="205"/>
      <c r="PPL76" s="205"/>
      <c r="PPM76" s="205"/>
      <c r="PPN76" s="205"/>
      <c r="PPO76" s="205"/>
      <c r="PPP76" s="205"/>
      <c r="PPQ76" s="205"/>
      <c r="PPR76" s="205"/>
      <c r="PPS76" s="205"/>
      <c r="PPT76" s="205"/>
      <c r="PPU76" s="205"/>
      <c r="PPV76" s="205"/>
      <c r="PPW76" s="205"/>
      <c r="PPX76" s="205"/>
      <c r="PPY76" s="205"/>
      <c r="PPZ76" s="205"/>
      <c r="PQA76" s="205"/>
      <c r="PQB76" s="205"/>
      <c r="PQC76" s="205"/>
      <c r="PQD76" s="205"/>
      <c r="PQE76" s="205"/>
      <c r="PQF76" s="205"/>
      <c r="PQG76" s="205"/>
      <c r="PQH76" s="205"/>
      <c r="PQI76" s="205"/>
      <c r="PQP76" s="205"/>
      <c r="PQQ76" s="205"/>
      <c r="PQR76" s="205"/>
      <c r="PQS76" s="205"/>
      <c r="PQT76" s="205"/>
      <c r="PQU76" s="205"/>
      <c r="PQV76" s="205"/>
      <c r="PQW76" s="205"/>
      <c r="PQX76" s="205"/>
      <c r="PQY76" s="205"/>
      <c r="PQZ76" s="205"/>
      <c r="PRA76" s="205"/>
      <c r="PRB76" s="205"/>
      <c r="PRC76" s="205"/>
      <c r="PRD76" s="205"/>
      <c r="PRE76" s="205"/>
      <c r="PRF76" s="205"/>
      <c r="PRG76" s="205"/>
      <c r="PRH76" s="205"/>
      <c r="PRI76" s="205"/>
      <c r="PRJ76" s="205"/>
      <c r="PRK76" s="205"/>
      <c r="PRL76" s="205"/>
      <c r="PRM76" s="205"/>
      <c r="PRN76" s="205"/>
      <c r="PRO76" s="205"/>
      <c r="PRP76" s="205"/>
      <c r="PRQ76" s="205"/>
      <c r="PRR76" s="205"/>
      <c r="PRS76" s="205"/>
      <c r="PRT76" s="205"/>
      <c r="PRU76" s="205"/>
      <c r="PRV76" s="205"/>
      <c r="PRW76" s="205"/>
      <c r="PRX76" s="205"/>
      <c r="PRY76" s="205"/>
      <c r="PRZ76" s="205"/>
      <c r="PSA76" s="205"/>
      <c r="PSB76" s="205"/>
      <c r="PSC76" s="205"/>
      <c r="PSD76" s="205"/>
      <c r="PSE76" s="205"/>
      <c r="PSF76" s="205"/>
      <c r="PSG76" s="205"/>
      <c r="PSH76" s="205"/>
      <c r="PSI76" s="205"/>
      <c r="PSJ76" s="205"/>
      <c r="PSK76" s="205"/>
      <c r="PSL76" s="205"/>
      <c r="PSM76" s="205"/>
      <c r="PSN76" s="205"/>
      <c r="PSO76" s="205"/>
      <c r="PSP76" s="205"/>
      <c r="PSQ76" s="205"/>
      <c r="PSR76" s="205"/>
      <c r="PSS76" s="205"/>
      <c r="PST76" s="205"/>
      <c r="PSU76" s="205"/>
      <c r="PSV76" s="205"/>
      <c r="PSW76" s="205"/>
      <c r="PSX76" s="205"/>
      <c r="PSY76" s="205"/>
      <c r="PSZ76" s="205"/>
      <c r="PTA76" s="205"/>
      <c r="PTB76" s="205"/>
      <c r="PTC76" s="205"/>
      <c r="PTD76" s="205"/>
      <c r="PTE76" s="205"/>
      <c r="PTF76" s="205"/>
      <c r="PTG76" s="205"/>
      <c r="PTH76" s="205"/>
      <c r="PTI76" s="205"/>
      <c r="PTJ76" s="205"/>
      <c r="PTK76" s="205"/>
      <c r="PTL76" s="205"/>
      <c r="PTM76" s="205"/>
      <c r="PTN76" s="205"/>
      <c r="PTO76" s="205"/>
      <c r="PTP76" s="205"/>
      <c r="PTQ76" s="205"/>
      <c r="PTR76" s="205"/>
      <c r="PTS76" s="205"/>
      <c r="PTT76" s="205"/>
      <c r="PTU76" s="205"/>
      <c r="PTV76" s="205"/>
      <c r="PTW76" s="205"/>
      <c r="PTX76" s="205"/>
      <c r="PTY76" s="205"/>
      <c r="PTZ76" s="205"/>
      <c r="PUA76" s="205"/>
      <c r="PUB76" s="205"/>
      <c r="PUC76" s="205"/>
      <c r="PUD76" s="205"/>
      <c r="PUE76" s="205"/>
      <c r="PUF76" s="205"/>
      <c r="PUG76" s="205"/>
      <c r="PUH76" s="205"/>
      <c r="PUI76" s="205"/>
      <c r="PUJ76" s="205"/>
      <c r="PUK76" s="205"/>
      <c r="PUL76" s="205"/>
      <c r="PUM76" s="205"/>
      <c r="PUN76" s="205"/>
      <c r="PUO76" s="205"/>
      <c r="PUP76" s="205"/>
      <c r="PUQ76" s="205"/>
      <c r="PUR76" s="205"/>
      <c r="PUS76" s="205"/>
      <c r="PUT76" s="205"/>
      <c r="PUU76" s="205"/>
      <c r="PUV76" s="205"/>
      <c r="PUW76" s="205"/>
      <c r="PUX76" s="205"/>
      <c r="PUY76" s="205"/>
      <c r="PUZ76" s="205"/>
      <c r="PVA76" s="205"/>
      <c r="PVB76" s="205"/>
      <c r="PVC76" s="205"/>
      <c r="PVD76" s="205"/>
      <c r="PVE76" s="205"/>
      <c r="PVF76" s="205"/>
      <c r="PVG76" s="205"/>
      <c r="PVH76" s="205"/>
      <c r="PVI76" s="205"/>
      <c r="PVJ76" s="205"/>
      <c r="PVK76" s="205"/>
      <c r="PVL76" s="205"/>
      <c r="PVM76" s="205"/>
      <c r="PVN76" s="205"/>
      <c r="PVO76" s="205"/>
      <c r="PVP76" s="205"/>
      <c r="PVQ76" s="205"/>
      <c r="PVR76" s="205"/>
      <c r="PVS76" s="205"/>
      <c r="PVT76" s="205"/>
      <c r="PVU76" s="205"/>
      <c r="PVV76" s="205"/>
      <c r="PVW76" s="205"/>
      <c r="PVX76" s="205"/>
      <c r="PVY76" s="205"/>
      <c r="PVZ76" s="205"/>
      <c r="PWA76" s="205"/>
      <c r="PWB76" s="205"/>
      <c r="PWC76" s="205"/>
      <c r="PWD76" s="205"/>
      <c r="PWE76" s="205"/>
      <c r="PWF76" s="205"/>
      <c r="PWG76" s="205"/>
      <c r="PWH76" s="205"/>
      <c r="PWI76" s="205"/>
      <c r="PWJ76" s="205"/>
      <c r="PWK76" s="205"/>
      <c r="PWL76" s="205"/>
      <c r="PWM76" s="205"/>
      <c r="PWN76" s="205"/>
      <c r="PWO76" s="205"/>
      <c r="PWP76" s="205"/>
      <c r="PWQ76" s="205"/>
      <c r="PWR76" s="205"/>
      <c r="PWS76" s="205"/>
      <c r="PWT76" s="205"/>
      <c r="PWU76" s="205"/>
      <c r="PWV76" s="205"/>
      <c r="PWW76" s="205"/>
      <c r="PWX76" s="205"/>
      <c r="PWY76" s="205"/>
      <c r="PWZ76" s="205"/>
      <c r="PXA76" s="205"/>
      <c r="PXB76" s="205"/>
      <c r="PXC76" s="205"/>
      <c r="PXD76" s="205"/>
      <c r="PXE76" s="205"/>
      <c r="PXF76" s="205"/>
      <c r="PXG76" s="205"/>
      <c r="PXH76" s="205"/>
      <c r="PXI76" s="205"/>
      <c r="PXJ76" s="205"/>
      <c r="PXK76" s="205"/>
      <c r="PXL76" s="205"/>
      <c r="PXM76" s="205"/>
      <c r="PXN76" s="205"/>
      <c r="PXO76" s="205"/>
      <c r="PXP76" s="205"/>
      <c r="PXQ76" s="205"/>
      <c r="PXR76" s="205"/>
      <c r="PXS76" s="205"/>
      <c r="PXT76" s="205"/>
      <c r="PXU76" s="205"/>
      <c r="PXV76" s="205"/>
      <c r="PXW76" s="205"/>
      <c r="PXX76" s="205"/>
      <c r="PXY76" s="205"/>
      <c r="PXZ76" s="205"/>
      <c r="PYA76" s="205"/>
      <c r="PYB76" s="205"/>
      <c r="PYC76" s="205"/>
      <c r="PYD76" s="205"/>
      <c r="PYE76" s="205"/>
      <c r="PYF76" s="205"/>
      <c r="PYG76" s="205"/>
      <c r="PYH76" s="205"/>
      <c r="PYI76" s="205"/>
      <c r="PYJ76" s="205"/>
      <c r="PYK76" s="205"/>
      <c r="PYL76" s="205"/>
      <c r="PYM76" s="205"/>
      <c r="PYN76" s="205"/>
      <c r="PYO76" s="205"/>
      <c r="PYP76" s="205"/>
      <c r="PYQ76" s="205"/>
      <c r="PYR76" s="205"/>
      <c r="PYS76" s="205"/>
      <c r="PYT76" s="205"/>
      <c r="PYU76" s="205"/>
      <c r="PYV76" s="205"/>
      <c r="PYW76" s="205"/>
      <c r="PYX76" s="205"/>
      <c r="PYY76" s="205"/>
      <c r="PYZ76" s="205"/>
      <c r="PZA76" s="205"/>
      <c r="PZB76" s="205"/>
      <c r="PZC76" s="205"/>
      <c r="PZD76" s="205"/>
      <c r="PZE76" s="205"/>
      <c r="PZF76" s="205"/>
      <c r="PZG76" s="205"/>
      <c r="PZH76" s="205"/>
      <c r="PZI76" s="205"/>
      <c r="PZJ76" s="205"/>
      <c r="PZK76" s="205"/>
      <c r="PZL76" s="205"/>
      <c r="PZM76" s="205"/>
      <c r="PZN76" s="205"/>
      <c r="PZO76" s="205"/>
      <c r="PZP76" s="205"/>
      <c r="PZQ76" s="205"/>
      <c r="PZR76" s="205"/>
      <c r="PZS76" s="205"/>
      <c r="PZT76" s="205"/>
      <c r="PZU76" s="205"/>
      <c r="PZV76" s="205"/>
      <c r="PZW76" s="205"/>
      <c r="PZX76" s="205"/>
      <c r="PZY76" s="205"/>
      <c r="PZZ76" s="205"/>
      <c r="QAA76" s="205"/>
      <c r="QAB76" s="205"/>
      <c r="QAC76" s="205"/>
      <c r="QAD76" s="205"/>
      <c r="QAE76" s="205"/>
      <c r="QAL76" s="205"/>
      <c r="QAM76" s="205"/>
      <c r="QAN76" s="205"/>
      <c r="QAO76" s="205"/>
      <c r="QAP76" s="205"/>
      <c r="QAQ76" s="205"/>
      <c r="QAR76" s="205"/>
      <c r="QAS76" s="205"/>
      <c r="QAT76" s="205"/>
      <c r="QAU76" s="205"/>
      <c r="QAV76" s="205"/>
      <c r="QAW76" s="205"/>
      <c r="QAX76" s="205"/>
      <c r="QAY76" s="205"/>
      <c r="QAZ76" s="205"/>
      <c r="QBA76" s="205"/>
      <c r="QBB76" s="205"/>
      <c r="QBC76" s="205"/>
      <c r="QBD76" s="205"/>
      <c r="QBE76" s="205"/>
      <c r="QBF76" s="205"/>
      <c r="QBG76" s="205"/>
      <c r="QBH76" s="205"/>
      <c r="QBI76" s="205"/>
      <c r="QBJ76" s="205"/>
      <c r="QBK76" s="205"/>
      <c r="QBL76" s="205"/>
      <c r="QBM76" s="205"/>
      <c r="QBN76" s="205"/>
      <c r="QBO76" s="205"/>
      <c r="QBP76" s="205"/>
      <c r="QBQ76" s="205"/>
      <c r="QBR76" s="205"/>
      <c r="QBS76" s="205"/>
      <c r="QBT76" s="205"/>
      <c r="QBU76" s="205"/>
      <c r="QBV76" s="205"/>
      <c r="QBW76" s="205"/>
      <c r="QBX76" s="205"/>
      <c r="QBY76" s="205"/>
      <c r="QBZ76" s="205"/>
      <c r="QCA76" s="205"/>
      <c r="QCB76" s="205"/>
      <c r="QCC76" s="205"/>
      <c r="QCD76" s="205"/>
      <c r="QCE76" s="205"/>
      <c r="QCF76" s="205"/>
      <c r="QCG76" s="205"/>
      <c r="QCH76" s="205"/>
      <c r="QCI76" s="205"/>
      <c r="QCJ76" s="205"/>
      <c r="QCK76" s="205"/>
      <c r="QCL76" s="205"/>
      <c r="QCM76" s="205"/>
      <c r="QCN76" s="205"/>
      <c r="QCO76" s="205"/>
      <c r="QCP76" s="205"/>
      <c r="QCQ76" s="205"/>
      <c r="QCR76" s="205"/>
      <c r="QCS76" s="205"/>
      <c r="QCT76" s="205"/>
      <c r="QCU76" s="205"/>
      <c r="QCV76" s="205"/>
      <c r="QCW76" s="205"/>
      <c r="QCX76" s="205"/>
      <c r="QCY76" s="205"/>
      <c r="QCZ76" s="205"/>
      <c r="QDA76" s="205"/>
      <c r="QDB76" s="205"/>
      <c r="QDC76" s="205"/>
      <c r="QDD76" s="205"/>
      <c r="QDE76" s="205"/>
      <c r="QDF76" s="205"/>
      <c r="QDG76" s="205"/>
      <c r="QDH76" s="205"/>
      <c r="QDI76" s="205"/>
      <c r="QDJ76" s="205"/>
      <c r="QDK76" s="205"/>
      <c r="QDL76" s="205"/>
      <c r="QDM76" s="205"/>
      <c r="QDN76" s="205"/>
      <c r="QDO76" s="205"/>
      <c r="QDP76" s="205"/>
      <c r="QDQ76" s="205"/>
      <c r="QDR76" s="205"/>
      <c r="QDS76" s="205"/>
      <c r="QDT76" s="205"/>
      <c r="QDU76" s="205"/>
      <c r="QDV76" s="205"/>
      <c r="QDW76" s="205"/>
      <c r="QDX76" s="205"/>
      <c r="QDY76" s="205"/>
      <c r="QDZ76" s="205"/>
      <c r="QEA76" s="205"/>
      <c r="QEB76" s="205"/>
      <c r="QEC76" s="205"/>
      <c r="QED76" s="205"/>
      <c r="QEE76" s="205"/>
      <c r="QEF76" s="205"/>
      <c r="QEG76" s="205"/>
      <c r="QEH76" s="205"/>
      <c r="QEI76" s="205"/>
      <c r="QEJ76" s="205"/>
      <c r="QEK76" s="205"/>
      <c r="QEL76" s="205"/>
      <c r="QEM76" s="205"/>
      <c r="QEN76" s="205"/>
      <c r="QEO76" s="205"/>
      <c r="QEP76" s="205"/>
      <c r="QEQ76" s="205"/>
      <c r="QER76" s="205"/>
      <c r="QES76" s="205"/>
      <c r="QET76" s="205"/>
      <c r="QEU76" s="205"/>
      <c r="QEV76" s="205"/>
      <c r="QEW76" s="205"/>
      <c r="QEX76" s="205"/>
      <c r="QEY76" s="205"/>
      <c r="QEZ76" s="205"/>
      <c r="QFA76" s="205"/>
      <c r="QFB76" s="205"/>
      <c r="QFC76" s="205"/>
      <c r="QFD76" s="205"/>
      <c r="QFE76" s="205"/>
      <c r="QFF76" s="205"/>
      <c r="QFG76" s="205"/>
      <c r="QFH76" s="205"/>
      <c r="QFI76" s="205"/>
      <c r="QFJ76" s="205"/>
      <c r="QFK76" s="205"/>
      <c r="QFL76" s="205"/>
      <c r="QFM76" s="205"/>
      <c r="QFN76" s="205"/>
      <c r="QFO76" s="205"/>
      <c r="QFP76" s="205"/>
      <c r="QFQ76" s="205"/>
      <c r="QFR76" s="205"/>
      <c r="QFS76" s="205"/>
      <c r="QFT76" s="205"/>
      <c r="QFU76" s="205"/>
      <c r="QFV76" s="205"/>
      <c r="QFW76" s="205"/>
      <c r="QFX76" s="205"/>
      <c r="QFY76" s="205"/>
      <c r="QFZ76" s="205"/>
      <c r="QGA76" s="205"/>
      <c r="QGB76" s="205"/>
      <c r="QGC76" s="205"/>
      <c r="QGD76" s="205"/>
      <c r="QGE76" s="205"/>
      <c r="QGF76" s="205"/>
      <c r="QGG76" s="205"/>
      <c r="QGH76" s="205"/>
      <c r="QGI76" s="205"/>
      <c r="QGJ76" s="205"/>
      <c r="QGK76" s="205"/>
      <c r="QGL76" s="205"/>
      <c r="QGM76" s="205"/>
      <c r="QGN76" s="205"/>
      <c r="QGO76" s="205"/>
      <c r="QGP76" s="205"/>
      <c r="QGQ76" s="205"/>
      <c r="QGR76" s="205"/>
      <c r="QGS76" s="205"/>
      <c r="QGT76" s="205"/>
      <c r="QGU76" s="205"/>
      <c r="QGV76" s="205"/>
      <c r="QGW76" s="205"/>
      <c r="QGX76" s="205"/>
      <c r="QGY76" s="205"/>
      <c r="QGZ76" s="205"/>
      <c r="QHA76" s="205"/>
      <c r="QHB76" s="205"/>
      <c r="QHC76" s="205"/>
      <c r="QHD76" s="205"/>
      <c r="QHE76" s="205"/>
      <c r="QHF76" s="205"/>
      <c r="QHG76" s="205"/>
      <c r="QHH76" s="205"/>
      <c r="QHI76" s="205"/>
      <c r="QHJ76" s="205"/>
      <c r="QHK76" s="205"/>
      <c r="QHL76" s="205"/>
      <c r="QHM76" s="205"/>
      <c r="QHN76" s="205"/>
      <c r="QHO76" s="205"/>
      <c r="QHP76" s="205"/>
      <c r="QHQ76" s="205"/>
      <c r="QHR76" s="205"/>
      <c r="QHS76" s="205"/>
      <c r="QHT76" s="205"/>
      <c r="QHU76" s="205"/>
      <c r="QHV76" s="205"/>
      <c r="QHW76" s="205"/>
      <c r="QHX76" s="205"/>
      <c r="QHY76" s="205"/>
      <c r="QHZ76" s="205"/>
      <c r="QIA76" s="205"/>
      <c r="QIB76" s="205"/>
      <c r="QIC76" s="205"/>
      <c r="QID76" s="205"/>
      <c r="QIE76" s="205"/>
      <c r="QIF76" s="205"/>
      <c r="QIG76" s="205"/>
      <c r="QIH76" s="205"/>
      <c r="QII76" s="205"/>
      <c r="QIJ76" s="205"/>
      <c r="QIK76" s="205"/>
      <c r="QIL76" s="205"/>
      <c r="QIM76" s="205"/>
      <c r="QIN76" s="205"/>
      <c r="QIO76" s="205"/>
      <c r="QIP76" s="205"/>
      <c r="QIQ76" s="205"/>
      <c r="QIR76" s="205"/>
      <c r="QIS76" s="205"/>
      <c r="QIT76" s="205"/>
      <c r="QIU76" s="205"/>
      <c r="QIV76" s="205"/>
      <c r="QIW76" s="205"/>
      <c r="QIX76" s="205"/>
      <c r="QIY76" s="205"/>
      <c r="QIZ76" s="205"/>
      <c r="QJA76" s="205"/>
      <c r="QJB76" s="205"/>
      <c r="QJC76" s="205"/>
      <c r="QJD76" s="205"/>
      <c r="QJE76" s="205"/>
      <c r="QJF76" s="205"/>
      <c r="QJG76" s="205"/>
      <c r="QJH76" s="205"/>
      <c r="QJI76" s="205"/>
      <c r="QJJ76" s="205"/>
      <c r="QJK76" s="205"/>
      <c r="QJL76" s="205"/>
      <c r="QJM76" s="205"/>
      <c r="QJN76" s="205"/>
      <c r="QJO76" s="205"/>
      <c r="QJP76" s="205"/>
      <c r="QJQ76" s="205"/>
      <c r="QJR76" s="205"/>
      <c r="QJS76" s="205"/>
      <c r="QJT76" s="205"/>
      <c r="QJU76" s="205"/>
      <c r="QJV76" s="205"/>
      <c r="QJW76" s="205"/>
      <c r="QJX76" s="205"/>
      <c r="QJY76" s="205"/>
      <c r="QJZ76" s="205"/>
      <c r="QKA76" s="205"/>
      <c r="QKH76" s="205"/>
      <c r="QKI76" s="205"/>
      <c r="QKJ76" s="205"/>
      <c r="QKK76" s="205"/>
      <c r="QKL76" s="205"/>
      <c r="QKM76" s="205"/>
      <c r="QKN76" s="205"/>
      <c r="QKO76" s="205"/>
      <c r="QKP76" s="205"/>
      <c r="QKQ76" s="205"/>
      <c r="QKR76" s="205"/>
      <c r="QKS76" s="205"/>
      <c r="QKT76" s="205"/>
      <c r="QKU76" s="205"/>
      <c r="QKV76" s="205"/>
      <c r="QKW76" s="205"/>
      <c r="QKX76" s="205"/>
      <c r="QKY76" s="205"/>
      <c r="QKZ76" s="205"/>
      <c r="QLA76" s="205"/>
      <c r="QLB76" s="205"/>
      <c r="QLC76" s="205"/>
      <c r="QLD76" s="205"/>
      <c r="QLE76" s="205"/>
      <c r="QLF76" s="205"/>
      <c r="QLG76" s="205"/>
      <c r="QLH76" s="205"/>
      <c r="QLI76" s="205"/>
      <c r="QLJ76" s="205"/>
      <c r="QLK76" s="205"/>
      <c r="QLL76" s="205"/>
      <c r="QLM76" s="205"/>
      <c r="QLN76" s="205"/>
      <c r="QLO76" s="205"/>
      <c r="QLP76" s="205"/>
      <c r="QLQ76" s="205"/>
      <c r="QLR76" s="205"/>
      <c r="QLS76" s="205"/>
      <c r="QLT76" s="205"/>
      <c r="QLU76" s="205"/>
      <c r="QLV76" s="205"/>
      <c r="QLW76" s="205"/>
      <c r="QLX76" s="205"/>
      <c r="QLY76" s="205"/>
      <c r="QLZ76" s="205"/>
      <c r="QMA76" s="205"/>
      <c r="QMB76" s="205"/>
      <c r="QMC76" s="205"/>
      <c r="QMD76" s="205"/>
      <c r="QME76" s="205"/>
      <c r="QMF76" s="205"/>
      <c r="QMG76" s="205"/>
      <c r="QMH76" s="205"/>
      <c r="QMI76" s="205"/>
      <c r="QMJ76" s="205"/>
      <c r="QMK76" s="205"/>
      <c r="QML76" s="205"/>
      <c r="QMM76" s="205"/>
      <c r="QMN76" s="205"/>
      <c r="QMO76" s="205"/>
      <c r="QMP76" s="205"/>
      <c r="QMQ76" s="205"/>
      <c r="QMR76" s="205"/>
      <c r="QMS76" s="205"/>
      <c r="QMT76" s="205"/>
      <c r="QMU76" s="205"/>
      <c r="QMV76" s="205"/>
      <c r="QMW76" s="205"/>
      <c r="QMX76" s="205"/>
      <c r="QMY76" s="205"/>
      <c r="QMZ76" s="205"/>
      <c r="QNA76" s="205"/>
      <c r="QNB76" s="205"/>
      <c r="QNC76" s="205"/>
      <c r="QND76" s="205"/>
      <c r="QNE76" s="205"/>
      <c r="QNF76" s="205"/>
      <c r="QNG76" s="205"/>
      <c r="QNH76" s="205"/>
      <c r="QNI76" s="205"/>
      <c r="QNJ76" s="205"/>
      <c r="QNK76" s="205"/>
      <c r="QNL76" s="205"/>
      <c r="QNM76" s="205"/>
      <c r="QNN76" s="205"/>
      <c r="QNO76" s="205"/>
      <c r="QNP76" s="205"/>
      <c r="QNQ76" s="205"/>
      <c r="QNR76" s="205"/>
      <c r="QNS76" s="205"/>
      <c r="QNT76" s="205"/>
      <c r="QNU76" s="205"/>
      <c r="QNV76" s="205"/>
      <c r="QNW76" s="205"/>
      <c r="QNX76" s="205"/>
      <c r="QNY76" s="205"/>
      <c r="QNZ76" s="205"/>
      <c r="QOA76" s="205"/>
      <c r="QOB76" s="205"/>
      <c r="QOC76" s="205"/>
      <c r="QOD76" s="205"/>
      <c r="QOE76" s="205"/>
      <c r="QOF76" s="205"/>
      <c r="QOG76" s="205"/>
      <c r="QOH76" s="205"/>
      <c r="QOI76" s="205"/>
      <c r="QOJ76" s="205"/>
      <c r="QOK76" s="205"/>
      <c r="QOL76" s="205"/>
      <c r="QOM76" s="205"/>
      <c r="QON76" s="205"/>
      <c r="QOO76" s="205"/>
      <c r="QOP76" s="205"/>
      <c r="QOQ76" s="205"/>
      <c r="QOR76" s="205"/>
      <c r="QOS76" s="205"/>
      <c r="QOT76" s="205"/>
      <c r="QOU76" s="205"/>
      <c r="QOV76" s="205"/>
      <c r="QOW76" s="205"/>
      <c r="QOX76" s="205"/>
      <c r="QOY76" s="205"/>
      <c r="QOZ76" s="205"/>
      <c r="QPA76" s="205"/>
      <c r="QPB76" s="205"/>
      <c r="QPC76" s="205"/>
      <c r="QPD76" s="205"/>
      <c r="QPE76" s="205"/>
      <c r="QPF76" s="205"/>
      <c r="QPG76" s="205"/>
      <c r="QPH76" s="205"/>
      <c r="QPI76" s="205"/>
      <c r="QPJ76" s="205"/>
      <c r="QPK76" s="205"/>
      <c r="QPL76" s="205"/>
      <c r="QPM76" s="205"/>
      <c r="QPN76" s="205"/>
      <c r="QPO76" s="205"/>
      <c r="QPP76" s="205"/>
      <c r="QPQ76" s="205"/>
      <c r="QPR76" s="205"/>
      <c r="QPS76" s="205"/>
      <c r="QPT76" s="205"/>
      <c r="QPU76" s="205"/>
      <c r="QPV76" s="205"/>
      <c r="QPW76" s="205"/>
      <c r="QPX76" s="205"/>
      <c r="QPY76" s="205"/>
      <c r="QPZ76" s="205"/>
      <c r="QQA76" s="205"/>
      <c r="QQB76" s="205"/>
      <c r="QQC76" s="205"/>
      <c r="QQD76" s="205"/>
      <c r="QQE76" s="205"/>
      <c r="QQF76" s="205"/>
      <c r="QQG76" s="205"/>
      <c r="QQH76" s="205"/>
      <c r="QQI76" s="205"/>
      <c r="QQJ76" s="205"/>
      <c r="QQK76" s="205"/>
      <c r="QQL76" s="205"/>
      <c r="QQM76" s="205"/>
      <c r="QQN76" s="205"/>
      <c r="QQO76" s="205"/>
      <c r="QQP76" s="205"/>
      <c r="QQQ76" s="205"/>
      <c r="QQR76" s="205"/>
      <c r="QQS76" s="205"/>
      <c r="QQT76" s="205"/>
      <c r="QQU76" s="205"/>
      <c r="QQV76" s="205"/>
      <c r="QQW76" s="205"/>
      <c r="QQX76" s="205"/>
      <c r="QQY76" s="205"/>
      <c r="QQZ76" s="205"/>
      <c r="QRA76" s="205"/>
      <c r="QRB76" s="205"/>
      <c r="QRC76" s="205"/>
      <c r="QRD76" s="205"/>
      <c r="QRE76" s="205"/>
      <c r="QRF76" s="205"/>
      <c r="QRG76" s="205"/>
      <c r="QRH76" s="205"/>
      <c r="QRI76" s="205"/>
      <c r="QRJ76" s="205"/>
      <c r="QRK76" s="205"/>
      <c r="QRL76" s="205"/>
      <c r="QRM76" s="205"/>
      <c r="QRN76" s="205"/>
      <c r="QRO76" s="205"/>
      <c r="QRP76" s="205"/>
      <c r="QRQ76" s="205"/>
      <c r="QRR76" s="205"/>
      <c r="QRS76" s="205"/>
      <c r="QRT76" s="205"/>
      <c r="QRU76" s="205"/>
      <c r="QRV76" s="205"/>
      <c r="QRW76" s="205"/>
      <c r="QRX76" s="205"/>
      <c r="QRY76" s="205"/>
      <c r="QRZ76" s="205"/>
      <c r="QSA76" s="205"/>
      <c r="QSB76" s="205"/>
      <c r="QSC76" s="205"/>
      <c r="QSD76" s="205"/>
      <c r="QSE76" s="205"/>
      <c r="QSF76" s="205"/>
      <c r="QSG76" s="205"/>
      <c r="QSH76" s="205"/>
      <c r="QSI76" s="205"/>
      <c r="QSJ76" s="205"/>
      <c r="QSK76" s="205"/>
      <c r="QSL76" s="205"/>
      <c r="QSM76" s="205"/>
      <c r="QSN76" s="205"/>
      <c r="QSO76" s="205"/>
      <c r="QSP76" s="205"/>
      <c r="QSQ76" s="205"/>
      <c r="QSR76" s="205"/>
      <c r="QSS76" s="205"/>
      <c r="QST76" s="205"/>
      <c r="QSU76" s="205"/>
      <c r="QSV76" s="205"/>
      <c r="QSW76" s="205"/>
      <c r="QSX76" s="205"/>
      <c r="QSY76" s="205"/>
      <c r="QSZ76" s="205"/>
      <c r="QTA76" s="205"/>
      <c r="QTB76" s="205"/>
      <c r="QTC76" s="205"/>
      <c r="QTD76" s="205"/>
      <c r="QTE76" s="205"/>
      <c r="QTF76" s="205"/>
      <c r="QTG76" s="205"/>
      <c r="QTH76" s="205"/>
      <c r="QTI76" s="205"/>
      <c r="QTJ76" s="205"/>
      <c r="QTK76" s="205"/>
      <c r="QTL76" s="205"/>
      <c r="QTM76" s="205"/>
      <c r="QTN76" s="205"/>
      <c r="QTO76" s="205"/>
      <c r="QTP76" s="205"/>
      <c r="QTQ76" s="205"/>
      <c r="QTR76" s="205"/>
      <c r="QTS76" s="205"/>
      <c r="QTT76" s="205"/>
      <c r="QTU76" s="205"/>
      <c r="QTV76" s="205"/>
      <c r="QTW76" s="205"/>
      <c r="QUD76" s="205"/>
      <c r="QUE76" s="205"/>
      <c r="QUF76" s="205"/>
      <c r="QUG76" s="205"/>
      <c r="QUH76" s="205"/>
      <c r="QUI76" s="205"/>
      <c r="QUJ76" s="205"/>
      <c r="QUK76" s="205"/>
      <c r="QUL76" s="205"/>
      <c r="QUM76" s="205"/>
      <c r="QUN76" s="205"/>
      <c r="QUO76" s="205"/>
      <c r="QUP76" s="205"/>
      <c r="QUQ76" s="205"/>
      <c r="QUR76" s="205"/>
      <c r="QUS76" s="205"/>
      <c r="QUT76" s="205"/>
      <c r="QUU76" s="205"/>
      <c r="QUV76" s="205"/>
      <c r="QUW76" s="205"/>
      <c r="QUX76" s="205"/>
      <c r="QUY76" s="205"/>
      <c r="QUZ76" s="205"/>
      <c r="QVA76" s="205"/>
      <c r="QVB76" s="205"/>
      <c r="QVC76" s="205"/>
      <c r="QVD76" s="205"/>
      <c r="QVE76" s="205"/>
      <c r="QVF76" s="205"/>
      <c r="QVG76" s="205"/>
      <c r="QVH76" s="205"/>
      <c r="QVI76" s="205"/>
      <c r="QVJ76" s="205"/>
      <c r="QVK76" s="205"/>
      <c r="QVL76" s="205"/>
      <c r="QVM76" s="205"/>
      <c r="QVN76" s="205"/>
      <c r="QVO76" s="205"/>
      <c r="QVP76" s="205"/>
      <c r="QVQ76" s="205"/>
      <c r="QVR76" s="205"/>
      <c r="QVS76" s="205"/>
      <c r="QVT76" s="205"/>
      <c r="QVU76" s="205"/>
      <c r="QVV76" s="205"/>
      <c r="QVW76" s="205"/>
      <c r="QVX76" s="205"/>
      <c r="QVY76" s="205"/>
      <c r="QVZ76" s="205"/>
      <c r="QWA76" s="205"/>
      <c r="QWB76" s="205"/>
      <c r="QWC76" s="205"/>
      <c r="QWD76" s="205"/>
      <c r="QWE76" s="205"/>
      <c r="QWF76" s="205"/>
      <c r="QWG76" s="205"/>
      <c r="QWH76" s="205"/>
      <c r="QWI76" s="205"/>
      <c r="QWJ76" s="205"/>
      <c r="QWK76" s="205"/>
      <c r="QWL76" s="205"/>
      <c r="QWM76" s="205"/>
      <c r="QWN76" s="205"/>
      <c r="QWO76" s="205"/>
      <c r="QWP76" s="205"/>
      <c r="QWQ76" s="205"/>
      <c r="QWR76" s="205"/>
      <c r="QWS76" s="205"/>
      <c r="QWT76" s="205"/>
      <c r="QWU76" s="205"/>
      <c r="QWV76" s="205"/>
      <c r="QWW76" s="205"/>
      <c r="QWX76" s="205"/>
      <c r="QWY76" s="205"/>
      <c r="QWZ76" s="205"/>
      <c r="QXA76" s="205"/>
      <c r="QXB76" s="205"/>
      <c r="QXC76" s="205"/>
      <c r="QXD76" s="205"/>
      <c r="QXE76" s="205"/>
      <c r="QXF76" s="205"/>
      <c r="QXG76" s="205"/>
      <c r="QXH76" s="205"/>
      <c r="QXI76" s="205"/>
      <c r="QXJ76" s="205"/>
      <c r="QXK76" s="205"/>
      <c r="QXL76" s="205"/>
      <c r="QXM76" s="205"/>
      <c r="QXN76" s="205"/>
      <c r="QXO76" s="205"/>
      <c r="QXP76" s="205"/>
      <c r="QXQ76" s="205"/>
      <c r="QXR76" s="205"/>
      <c r="QXS76" s="205"/>
      <c r="QXT76" s="205"/>
      <c r="QXU76" s="205"/>
      <c r="QXV76" s="205"/>
      <c r="QXW76" s="205"/>
      <c r="QXX76" s="205"/>
      <c r="QXY76" s="205"/>
      <c r="QXZ76" s="205"/>
      <c r="QYA76" s="205"/>
      <c r="QYB76" s="205"/>
      <c r="QYC76" s="205"/>
      <c r="QYD76" s="205"/>
      <c r="QYE76" s="205"/>
      <c r="QYF76" s="205"/>
      <c r="QYG76" s="205"/>
      <c r="QYH76" s="205"/>
      <c r="QYI76" s="205"/>
      <c r="QYJ76" s="205"/>
      <c r="QYK76" s="205"/>
      <c r="QYL76" s="205"/>
      <c r="QYM76" s="205"/>
      <c r="QYN76" s="205"/>
      <c r="QYO76" s="205"/>
      <c r="QYP76" s="205"/>
      <c r="QYQ76" s="205"/>
      <c r="QYR76" s="205"/>
      <c r="QYS76" s="205"/>
      <c r="QYT76" s="205"/>
      <c r="QYU76" s="205"/>
      <c r="QYV76" s="205"/>
      <c r="QYW76" s="205"/>
      <c r="QYX76" s="205"/>
      <c r="QYY76" s="205"/>
      <c r="QYZ76" s="205"/>
      <c r="QZA76" s="205"/>
      <c r="QZB76" s="205"/>
      <c r="QZC76" s="205"/>
      <c r="QZD76" s="205"/>
      <c r="QZE76" s="205"/>
      <c r="QZF76" s="205"/>
      <c r="QZG76" s="205"/>
      <c r="QZH76" s="205"/>
      <c r="QZI76" s="205"/>
      <c r="QZJ76" s="205"/>
      <c r="QZK76" s="205"/>
      <c r="QZL76" s="205"/>
      <c r="QZM76" s="205"/>
      <c r="QZN76" s="205"/>
      <c r="QZO76" s="205"/>
      <c r="QZP76" s="205"/>
      <c r="QZQ76" s="205"/>
      <c r="QZR76" s="205"/>
      <c r="QZS76" s="205"/>
      <c r="QZT76" s="205"/>
      <c r="QZU76" s="205"/>
      <c r="QZV76" s="205"/>
      <c r="QZW76" s="205"/>
      <c r="QZX76" s="205"/>
      <c r="QZY76" s="205"/>
      <c r="QZZ76" s="205"/>
      <c r="RAA76" s="205"/>
      <c r="RAB76" s="205"/>
      <c r="RAC76" s="205"/>
      <c r="RAD76" s="205"/>
      <c r="RAE76" s="205"/>
      <c r="RAF76" s="205"/>
      <c r="RAG76" s="205"/>
      <c r="RAH76" s="205"/>
      <c r="RAI76" s="205"/>
      <c r="RAJ76" s="205"/>
      <c r="RAK76" s="205"/>
      <c r="RAL76" s="205"/>
      <c r="RAM76" s="205"/>
      <c r="RAN76" s="205"/>
      <c r="RAO76" s="205"/>
      <c r="RAP76" s="205"/>
      <c r="RAQ76" s="205"/>
      <c r="RAR76" s="205"/>
      <c r="RAS76" s="205"/>
      <c r="RAT76" s="205"/>
      <c r="RAU76" s="205"/>
      <c r="RAV76" s="205"/>
      <c r="RAW76" s="205"/>
      <c r="RAX76" s="205"/>
      <c r="RAY76" s="205"/>
      <c r="RAZ76" s="205"/>
      <c r="RBA76" s="205"/>
      <c r="RBB76" s="205"/>
      <c r="RBC76" s="205"/>
      <c r="RBD76" s="205"/>
      <c r="RBE76" s="205"/>
      <c r="RBF76" s="205"/>
      <c r="RBG76" s="205"/>
      <c r="RBH76" s="205"/>
      <c r="RBI76" s="205"/>
      <c r="RBJ76" s="205"/>
      <c r="RBK76" s="205"/>
      <c r="RBL76" s="205"/>
      <c r="RBM76" s="205"/>
      <c r="RBN76" s="205"/>
      <c r="RBO76" s="205"/>
      <c r="RBP76" s="205"/>
      <c r="RBQ76" s="205"/>
      <c r="RBR76" s="205"/>
      <c r="RBS76" s="205"/>
      <c r="RBT76" s="205"/>
      <c r="RBU76" s="205"/>
      <c r="RBV76" s="205"/>
      <c r="RBW76" s="205"/>
      <c r="RBX76" s="205"/>
      <c r="RBY76" s="205"/>
      <c r="RBZ76" s="205"/>
      <c r="RCA76" s="205"/>
      <c r="RCB76" s="205"/>
      <c r="RCC76" s="205"/>
      <c r="RCD76" s="205"/>
      <c r="RCE76" s="205"/>
      <c r="RCF76" s="205"/>
      <c r="RCG76" s="205"/>
      <c r="RCH76" s="205"/>
      <c r="RCI76" s="205"/>
      <c r="RCJ76" s="205"/>
      <c r="RCK76" s="205"/>
      <c r="RCL76" s="205"/>
      <c r="RCM76" s="205"/>
      <c r="RCN76" s="205"/>
      <c r="RCO76" s="205"/>
      <c r="RCP76" s="205"/>
      <c r="RCQ76" s="205"/>
      <c r="RCR76" s="205"/>
      <c r="RCS76" s="205"/>
      <c r="RCT76" s="205"/>
      <c r="RCU76" s="205"/>
      <c r="RCV76" s="205"/>
      <c r="RCW76" s="205"/>
      <c r="RCX76" s="205"/>
      <c r="RCY76" s="205"/>
      <c r="RCZ76" s="205"/>
      <c r="RDA76" s="205"/>
      <c r="RDB76" s="205"/>
      <c r="RDC76" s="205"/>
      <c r="RDD76" s="205"/>
      <c r="RDE76" s="205"/>
      <c r="RDF76" s="205"/>
      <c r="RDG76" s="205"/>
      <c r="RDH76" s="205"/>
      <c r="RDI76" s="205"/>
      <c r="RDJ76" s="205"/>
      <c r="RDK76" s="205"/>
      <c r="RDL76" s="205"/>
      <c r="RDM76" s="205"/>
      <c r="RDN76" s="205"/>
      <c r="RDO76" s="205"/>
      <c r="RDP76" s="205"/>
      <c r="RDQ76" s="205"/>
      <c r="RDR76" s="205"/>
      <c r="RDS76" s="205"/>
      <c r="RDZ76" s="205"/>
      <c r="REA76" s="205"/>
      <c r="REB76" s="205"/>
      <c r="REC76" s="205"/>
      <c r="RED76" s="205"/>
      <c r="REE76" s="205"/>
      <c r="REF76" s="205"/>
      <c r="REG76" s="205"/>
      <c r="REH76" s="205"/>
      <c r="REI76" s="205"/>
      <c r="REJ76" s="205"/>
      <c r="REK76" s="205"/>
      <c r="REL76" s="205"/>
      <c r="REM76" s="205"/>
      <c r="REN76" s="205"/>
      <c r="REO76" s="205"/>
      <c r="REP76" s="205"/>
      <c r="REQ76" s="205"/>
      <c r="RER76" s="205"/>
      <c r="RES76" s="205"/>
      <c r="RET76" s="205"/>
      <c r="REU76" s="205"/>
      <c r="REV76" s="205"/>
      <c r="REW76" s="205"/>
      <c r="REX76" s="205"/>
      <c r="REY76" s="205"/>
      <c r="REZ76" s="205"/>
      <c r="RFA76" s="205"/>
      <c r="RFB76" s="205"/>
      <c r="RFC76" s="205"/>
      <c r="RFD76" s="205"/>
      <c r="RFE76" s="205"/>
      <c r="RFF76" s="205"/>
      <c r="RFG76" s="205"/>
      <c r="RFH76" s="205"/>
      <c r="RFI76" s="205"/>
      <c r="RFJ76" s="205"/>
      <c r="RFK76" s="205"/>
      <c r="RFL76" s="205"/>
      <c r="RFM76" s="205"/>
      <c r="RFN76" s="205"/>
      <c r="RFO76" s="205"/>
      <c r="RFP76" s="205"/>
      <c r="RFQ76" s="205"/>
      <c r="RFR76" s="205"/>
      <c r="RFS76" s="205"/>
      <c r="RFT76" s="205"/>
      <c r="RFU76" s="205"/>
      <c r="RFV76" s="205"/>
      <c r="RFW76" s="205"/>
      <c r="RFX76" s="205"/>
      <c r="RFY76" s="205"/>
      <c r="RFZ76" s="205"/>
      <c r="RGA76" s="205"/>
      <c r="RGB76" s="205"/>
      <c r="RGC76" s="205"/>
      <c r="RGD76" s="205"/>
      <c r="RGE76" s="205"/>
      <c r="RGF76" s="205"/>
      <c r="RGG76" s="205"/>
      <c r="RGH76" s="205"/>
      <c r="RGI76" s="205"/>
      <c r="RGJ76" s="205"/>
      <c r="RGK76" s="205"/>
      <c r="RGL76" s="205"/>
      <c r="RGM76" s="205"/>
      <c r="RGN76" s="205"/>
      <c r="RGO76" s="205"/>
      <c r="RGP76" s="205"/>
      <c r="RGQ76" s="205"/>
      <c r="RGR76" s="205"/>
      <c r="RGS76" s="205"/>
      <c r="RGT76" s="205"/>
      <c r="RGU76" s="205"/>
      <c r="RGV76" s="205"/>
      <c r="RGW76" s="205"/>
      <c r="RGX76" s="205"/>
      <c r="RGY76" s="205"/>
      <c r="RGZ76" s="205"/>
      <c r="RHA76" s="205"/>
      <c r="RHB76" s="205"/>
      <c r="RHC76" s="205"/>
      <c r="RHD76" s="205"/>
      <c r="RHE76" s="205"/>
      <c r="RHF76" s="205"/>
      <c r="RHG76" s="205"/>
      <c r="RHH76" s="205"/>
      <c r="RHI76" s="205"/>
      <c r="RHJ76" s="205"/>
      <c r="RHK76" s="205"/>
      <c r="RHL76" s="205"/>
      <c r="RHM76" s="205"/>
      <c r="RHN76" s="205"/>
      <c r="RHO76" s="205"/>
      <c r="RHP76" s="205"/>
      <c r="RHQ76" s="205"/>
      <c r="RHR76" s="205"/>
      <c r="RHS76" s="205"/>
      <c r="RHT76" s="205"/>
      <c r="RHU76" s="205"/>
      <c r="RHV76" s="205"/>
      <c r="RHW76" s="205"/>
      <c r="RHX76" s="205"/>
      <c r="RHY76" s="205"/>
      <c r="RHZ76" s="205"/>
      <c r="RIA76" s="205"/>
      <c r="RIB76" s="205"/>
      <c r="RIC76" s="205"/>
      <c r="RID76" s="205"/>
      <c r="RIE76" s="205"/>
      <c r="RIF76" s="205"/>
      <c r="RIG76" s="205"/>
      <c r="RIH76" s="205"/>
      <c r="RII76" s="205"/>
      <c r="RIJ76" s="205"/>
      <c r="RIK76" s="205"/>
      <c r="RIL76" s="205"/>
      <c r="RIM76" s="205"/>
      <c r="RIN76" s="205"/>
      <c r="RIO76" s="205"/>
      <c r="RIP76" s="205"/>
      <c r="RIQ76" s="205"/>
      <c r="RIR76" s="205"/>
      <c r="RIS76" s="205"/>
      <c r="RIT76" s="205"/>
      <c r="RIU76" s="205"/>
      <c r="RIV76" s="205"/>
      <c r="RIW76" s="205"/>
      <c r="RIX76" s="205"/>
      <c r="RIY76" s="205"/>
      <c r="RIZ76" s="205"/>
      <c r="RJA76" s="205"/>
      <c r="RJB76" s="205"/>
      <c r="RJC76" s="205"/>
      <c r="RJD76" s="205"/>
      <c r="RJE76" s="205"/>
      <c r="RJF76" s="205"/>
      <c r="RJG76" s="205"/>
      <c r="RJH76" s="205"/>
      <c r="RJI76" s="205"/>
      <c r="RJJ76" s="205"/>
      <c r="RJK76" s="205"/>
      <c r="RJL76" s="205"/>
      <c r="RJM76" s="205"/>
      <c r="RJN76" s="205"/>
      <c r="RJO76" s="205"/>
      <c r="RJP76" s="205"/>
      <c r="RJQ76" s="205"/>
      <c r="RJR76" s="205"/>
      <c r="RJS76" s="205"/>
      <c r="RJT76" s="205"/>
      <c r="RJU76" s="205"/>
      <c r="RJV76" s="205"/>
      <c r="RJW76" s="205"/>
      <c r="RJX76" s="205"/>
      <c r="RJY76" s="205"/>
      <c r="RJZ76" s="205"/>
      <c r="RKA76" s="205"/>
      <c r="RKB76" s="205"/>
      <c r="RKC76" s="205"/>
      <c r="RKD76" s="205"/>
      <c r="RKE76" s="205"/>
      <c r="RKF76" s="205"/>
      <c r="RKG76" s="205"/>
      <c r="RKH76" s="205"/>
      <c r="RKI76" s="205"/>
      <c r="RKJ76" s="205"/>
      <c r="RKK76" s="205"/>
      <c r="RKL76" s="205"/>
      <c r="RKM76" s="205"/>
      <c r="RKN76" s="205"/>
      <c r="RKO76" s="205"/>
      <c r="RKP76" s="205"/>
      <c r="RKQ76" s="205"/>
      <c r="RKR76" s="205"/>
      <c r="RKS76" s="205"/>
      <c r="RKT76" s="205"/>
      <c r="RKU76" s="205"/>
      <c r="RKV76" s="205"/>
      <c r="RKW76" s="205"/>
      <c r="RKX76" s="205"/>
      <c r="RKY76" s="205"/>
      <c r="RKZ76" s="205"/>
      <c r="RLA76" s="205"/>
      <c r="RLB76" s="205"/>
      <c r="RLC76" s="205"/>
      <c r="RLD76" s="205"/>
      <c r="RLE76" s="205"/>
      <c r="RLF76" s="205"/>
      <c r="RLG76" s="205"/>
      <c r="RLH76" s="205"/>
      <c r="RLI76" s="205"/>
      <c r="RLJ76" s="205"/>
      <c r="RLK76" s="205"/>
      <c r="RLL76" s="205"/>
      <c r="RLM76" s="205"/>
      <c r="RLN76" s="205"/>
      <c r="RLO76" s="205"/>
      <c r="RLP76" s="205"/>
      <c r="RLQ76" s="205"/>
      <c r="RLR76" s="205"/>
      <c r="RLS76" s="205"/>
      <c r="RLT76" s="205"/>
      <c r="RLU76" s="205"/>
      <c r="RLV76" s="205"/>
      <c r="RLW76" s="205"/>
      <c r="RLX76" s="205"/>
      <c r="RLY76" s="205"/>
      <c r="RLZ76" s="205"/>
      <c r="RMA76" s="205"/>
      <c r="RMB76" s="205"/>
      <c r="RMC76" s="205"/>
      <c r="RMD76" s="205"/>
      <c r="RME76" s="205"/>
      <c r="RMF76" s="205"/>
      <c r="RMG76" s="205"/>
      <c r="RMH76" s="205"/>
      <c r="RMI76" s="205"/>
      <c r="RMJ76" s="205"/>
      <c r="RMK76" s="205"/>
      <c r="RML76" s="205"/>
      <c r="RMM76" s="205"/>
      <c r="RMN76" s="205"/>
      <c r="RMO76" s="205"/>
      <c r="RMP76" s="205"/>
      <c r="RMQ76" s="205"/>
      <c r="RMR76" s="205"/>
      <c r="RMS76" s="205"/>
      <c r="RMT76" s="205"/>
      <c r="RMU76" s="205"/>
      <c r="RMV76" s="205"/>
      <c r="RMW76" s="205"/>
      <c r="RMX76" s="205"/>
      <c r="RMY76" s="205"/>
      <c r="RMZ76" s="205"/>
      <c r="RNA76" s="205"/>
      <c r="RNB76" s="205"/>
      <c r="RNC76" s="205"/>
      <c r="RND76" s="205"/>
      <c r="RNE76" s="205"/>
      <c r="RNF76" s="205"/>
      <c r="RNG76" s="205"/>
      <c r="RNH76" s="205"/>
      <c r="RNI76" s="205"/>
      <c r="RNJ76" s="205"/>
      <c r="RNK76" s="205"/>
      <c r="RNL76" s="205"/>
      <c r="RNM76" s="205"/>
      <c r="RNN76" s="205"/>
      <c r="RNO76" s="205"/>
      <c r="RNV76" s="205"/>
      <c r="RNW76" s="205"/>
      <c r="RNX76" s="205"/>
      <c r="RNY76" s="205"/>
      <c r="RNZ76" s="205"/>
      <c r="ROA76" s="205"/>
      <c r="ROB76" s="205"/>
      <c r="ROC76" s="205"/>
      <c r="ROD76" s="205"/>
      <c r="ROE76" s="205"/>
      <c r="ROF76" s="205"/>
      <c r="ROG76" s="205"/>
      <c r="ROH76" s="205"/>
      <c r="ROI76" s="205"/>
      <c r="ROJ76" s="205"/>
      <c r="ROK76" s="205"/>
      <c r="ROL76" s="205"/>
      <c r="ROM76" s="205"/>
      <c r="RON76" s="205"/>
      <c r="ROO76" s="205"/>
      <c r="ROP76" s="205"/>
      <c r="ROQ76" s="205"/>
      <c r="ROR76" s="205"/>
      <c r="ROS76" s="205"/>
      <c r="ROT76" s="205"/>
      <c r="ROU76" s="205"/>
      <c r="ROV76" s="205"/>
      <c r="ROW76" s="205"/>
      <c r="ROX76" s="205"/>
      <c r="ROY76" s="205"/>
      <c r="ROZ76" s="205"/>
      <c r="RPA76" s="205"/>
      <c r="RPB76" s="205"/>
      <c r="RPC76" s="205"/>
      <c r="RPD76" s="205"/>
      <c r="RPE76" s="205"/>
      <c r="RPF76" s="205"/>
      <c r="RPG76" s="205"/>
      <c r="RPH76" s="205"/>
      <c r="RPI76" s="205"/>
      <c r="RPJ76" s="205"/>
      <c r="RPK76" s="205"/>
      <c r="RPL76" s="205"/>
      <c r="RPM76" s="205"/>
      <c r="RPN76" s="205"/>
      <c r="RPO76" s="205"/>
      <c r="RPP76" s="205"/>
      <c r="RPQ76" s="205"/>
      <c r="RPR76" s="205"/>
      <c r="RPS76" s="205"/>
      <c r="RPT76" s="205"/>
      <c r="RPU76" s="205"/>
      <c r="RPV76" s="205"/>
      <c r="RPW76" s="205"/>
      <c r="RPX76" s="205"/>
      <c r="RPY76" s="205"/>
      <c r="RPZ76" s="205"/>
      <c r="RQA76" s="205"/>
      <c r="RQB76" s="205"/>
      <c r="RQC76" s="205"/>
      <c r="RQD76" s="205"/>
      <c r="RQE76" s="205"/>
      <c r="RQF76" s="205"/>
      <c r="RQG76" s="205"/>
      <c r="RQH76" s="205"/>
      <c r="RQI76" s="205"/>
      <c r="RQJ76" s="205"/>
      <c r="RQK76" s="205"/>
      <c r="RQL76" s="205"/>
      <c r="RQM76" s="205"/>
      <c r="RQN76" s="205"/>
      <c r="RQO76" s="205"/>
      <c r="RQP76" s="205"/>
      <c r="RQQ76" s="205"/>
      <c r="RQR76" s="205"/>
      <c r="RQS76" s="205"/>
      <c r="RQT76" s="205"/>
      <c r="RQU76" s="205"/>
      <c r="RQV76" s="205"/>
      <c r="RQW76" s="205"/>
      <c r="RQX76" s="205"/>
      <c r="RQY76" s="205"/>
      <c r="RQZ76" s="205"/>
      <c r="RRA76" s="205"/>
      <c r="RRB76" s="205"/>
      <c r="RRC76" s="205"/>
      <c r="RRD76" s="205"/>
      <c r="RRE76" s="205"/>
      <c r="RRF76" s="205"/>
      <c r="RRG76" s="205"/>
      <c r="RRH76" s="205"/>
      <c r="RRI76" s="205"/>
      <c r="RRJ76" s="205"/>
      <c r="RRK76" s="205"/>
      <c r="RRL76" s="205"/>
      <c r="RRM76" s="205"/>
      <c r="RRN76" s="205"/>
      <c r="RRO76" s="205"/>
      <c r="RRP76" s="205"/>
      <c r="RRQ76" s="205"/>
      <c r="RRR76" s="205"/>
      <c r="RRS76" s="205"/>
      <c r="RRT76" s="205"/>
      <c r="RRU76" s="205"/>
      <c r="RRV76" s="205"/>
      <c r="RRW76" s="205"/>
      <c r="RRX76" s="205"/>
      <c r="RRY76" s="205"/>
      <c r="RRZ76" s="205"/>
      <c r="RSA76" s="205"/>
      <c r="RSB76" s="205"/>
      <c r="RSC76" s="205"/>
      <c r="RSD76" s="205"/>
      <c r="RSE76" s="205"/>
      <c r="RSF76" s="205"/>
      <c r="RSG76" s="205"/>
      <c r="RSH76" s="205"/>
      <c r="RSI76" s="205"/>
      <c r="RSJ76" s="205"/>
      <c r="RSK76" s="205"/>
      <c r="RSL76" s="205"/>
      <c r="RSM76" s="205"/>
      <c r="RSN76" s="205"/>
      <c r="RSO76" s="205"/>
      <c r="RSP76" s="205"/>
      <c r="RSQ76" s="205"/>
      <c r="RSR76" s="205"/>
      <c r="RSS76" s="205"/>
      <c r="RST76" s="205"/>
      <c r="RSU76" s="205"/>
      <c r="RSV76" s="205"/>
      <c r="RSW76" s="205"/>
      <c r="RSX76" s="205"/>
      <c r="RSY76" s="205"/>
      <c r="RSZ76" s="205"/>
      <c r="RTA76" s="205"/>
      <c r="RTB76" s="205"/>
      <c r="RTC76" s="205"/>
      <c r="RTD76" s="205"/>
      <c r="RTE76" s="205"/>
      <c r="RTF76" s="205"/>
      <c r="RTG76" s="205"/>
      <c r="RTH76" s="205"/>
      <c r="RTI76" s="205"/>
      <c r="RTJ76" s="205"/>
      <c r="RTK76" s="205"/>
      <c r="RTL76" s="205"/>
      <c r="RTM76" s="205"/>
      <c r="RTN76" s="205"/>
      <c r="RTO76" s="205"/>
      <c r="RTP76" s="205"/>
      <c r="RTQ76" s="205"/>
      <c r="RTR76" s="205"/>
      <c r="RTS76" s="205"/>
      <c r="RTT76" s="205"/>
      <c r="RTU76" s="205"/>
      <c r="RTV76" s="205"/>
      <c r="RTW76" s="205"/>
      <c r="RTX76" s="205"/>
      <c r="RTY76" s="205"/>
      <c r="RTZ76" s="205"/>
      <c r="RUA76" s="205"/>
      <c r="RUB76" s="205"/>
      <c r="RUC76" s="205"/>
      <c r="RUD76" s="205"/>
      <c r="RUE76" s="205"/>
      <c r="RUF76" s="205"/>
      <c r="RUG76" s="205"/>
      <c r="RUH76" s="205"/>
      <c r="RUI76" s="205"/>
      <c r="RUJ76" s="205"/>
      <c r="RUK76" s="205"/>
      <c r="RUL76" s="205"/>
      <c r="RUM76" s="205"/>
      <c r="RUN76" s="205"/>
      <c r="RUO76" s="205"/>
      <c r="RUP76" s="205"/>
      <c r="RUQ76" s="205"/>
      <c r="RUR76" s="205"/>
      <c r="RUS76" s="205"/>
      <c r="RUT76" s="205"/>
      <c r="RUU76" s="205"/>
      <c r="RUV76" s="205"/>
      <c r="RUW76" s="205"/>
      <c r="RUX76" s="205"/>
      <c r="RUY76" s="205"/>
      <c r="RUZ76" s="205"/>
      <c r="RVA76" s="205"/>
      <c r="RVB76" s="205"/>
      <c r="RVC76" s="205"/>
      <c r="RVD76" s="205"/>
      <c r="RVE76" s="205"/>
      <c r="RVF76" s="205"/>
      <c r="RVG76" s="205"/>
      <c r="RVH76" s="205"/>
      <c r="RVI76" s="205"/>
      <c r="RVJ76" s="205"/>
      <c r="RVK76" s="205"/>
      <c r="RVL76" s="205"/>
      <c r="RVM76" s="205"/>
      <c r="RVN76" s="205"/>
      <c r="RVO76" s="205"/>
      <c r="RVP76" s="205"/>
      <c r="RVQ76" s="205"/>
      <c r="RVR76" s="205"/>
      <c r="RVS76" s="205"/>
      <c r="RVT76" s="205"/>
      <c r="RVU76" s="205"/>
      <c r="RVV76" s="205"/>
      <c r="RVW76" s="205"/>
      <c r="RVX76" s="205"/>
      <c r="RVY76" s="205"/>
      <c r="RVZ76" s="205"/>
      <c r="RWA76" s="205"/>
      <c r="RWB76" s="205"/>
      <c r="RWC76" s="205"/>
      <c r="RWD76" s="205"/>
      <c r="RWE76" s="205"/>
      <c r="RWF76" s="205"/>
      <c r="RWG76" s="205"/>
      <c r="RWH76" s="205"/>
      <c r="RWI76" s="205"/>
      <c r="RWJ76" s="205"/>
      <c r="RWK76" s="205"/>
      <c r="RWL76" s="205"/>
      <c r="RWM76" s="205"/>
      <c r="RWN76" s="205"/>
      <c r="RWO76" s="205"/>
      <c r="RWP76" s="205"/>
      <c r="RWQ76" s="205"/>
      <c r="RWR76" s="205"/>
      <c r="RWS76" s="205"/>
      <c r="RWT76" s="205"/>
      <c r="RWU76" s="205"/>
      <c r="RWV76" s="205"/>
      <c r="RWW76" s="205"/>
      <c r="RWX76" s="205"/>
      <c r="RWY76" s="205"/>
      <c r="RWZ76" s="205"/>
      <c r="RXA76" s="205"/>
      <c r="RXB76" s="205"/>
      <c r="RXC76" s="205"/>
      <c r="RXD76" s="205"/>
      <c r="RXE76" s="205"/>
      <c r="RXF76" s="205"/>
      <c r="RXG76" s="205"/>
      <c r="RXH76" s="205"/>
      <c r="RXI76" s="205"/>
      <c r="RXJ76" s="205"/>
      <c r="RXK76" s="205"/>
      <c r="RXR76" s="205"/>
      <c r="RXS76" s="205"/>
      <c r="RXT76" s="205"/>
      <c r="RXU76" s="205"/>
      <c r="RXV76" s="205"/>
      <c r="RXW76" s="205"/>
      <c r="RXX76" s="205"/>
      <c r="RXY76" s="205"/>
      <c r="RXZ76" s="205"/>
      <c r="RYA76" s="205"/>
      <c r="RYB76" s="205"/>
      <c r="RYC76" s="205"/>
      <c r="RYD76" s="205"/>
      <c r="RYE76" s="205"/>
      <c r="RYF76" s="205"/>
      <c r="RYG76" s="205"/>
      <c r="RYH76" s="205"/>
      <c r="RYI76" s="205"/>
      <c r="RYJ76" s="205"/>
      <c r="RYK76" s="205"/>
      <c r="RYL76" s="205"/>
      <c r="RYM76" s="205"/>
      <c r="RYN76" s="205"/>
      <c r="RYO76" s="205"/>
      <c r="RYP76" s="205"/>
      <c r="RYQ76" s="205"/>
      <c r="RYR76" s="205"/>
      <c r="RYS76" s="205"/>
      <c r="RYT76" s="205"/>
      <c r="RYU76" s="205"/>
      <c r="RYV76" s="205"/>
      <c r="RYW76" s="205"/>
      <c r="RYX76" s="205"/>
      <c r="RYY76" s="205"/>
      <c r="RYZ76" s="205"/>
      <c r="RZA76" s="205"/>
      <c r="RZB76" s="205"/>
      <c r="RZC76" s="205"/>
      <c r="RZD76" s="205"/>
      <c r="RZE76" s="205"/>
      <c r="RZF76" s="205"/>
      <c r="RZG76" s="205"/>
      <c r="RZH76" s="205"/>
      <c r="RZI76" s="205"/>
      <c r="RZJ76" s="205"/>
      <c r="RZK76" s="205"/>
      <c r="RZL76" s="205"/>
      <c r="RZM76" s="205"/>
      <c r="RZN76" s="205"/>
      <c r="RZO76" s="205"/>
      <c r="RZP76" s="205"/>
      <c r="RZQ76" s="205"/>
      <c r="RZR76" s="205"/>
      <c r="RZS76" s="205"/>
      <c r="RZT76" s="205"/>
      <c r="RZU76" s="205"/>
      <c r="RZV76" s="205"/>
      <c r="RZW76" s="205"/>
      <c r="RZX76" s="205"/>
      <c r="RZY76" s="205"/>
      <c r="RZZ76" s="205"/>
      <c r="SAA76" s="205"/>
      <c r="SAB76" s="205"/>
      <c r="SAC76" s="205"/>
      <c r="SAD76" s="205"/>
      <c r="SAE76" s="205"/>
      <c r="SAF76" s="205"/>
      <c r="SAG76" s="205"/>
      <c r="SAH76" s="205"/>
      <c r="SAI76" s="205"/>
      <c r="SAJ76" s="205"/>
      <c r="SAK76" s="205"/>
      <c r="SAL76" s="205"/>
      <c r="SAM76" s="205"/>
      <c r="SAN76" s="205"/>
      <c r="SAO76" s="205"/>
      <c r="SAP76" s="205"/>
      <c r="SAQ76" s="205"/>
      <c r="SAR76" s="205"/>
      <c r="SAS76" s="205"/>
      <c r="SAT76" s="205"/>
      <c r="SAU76" s="205"/>
      <c r="SAV76" s="205"/>
      <c r="SAW76" s="205"/>
      <c r="SAX76" s="205"/>
      <c r="SAY76" s="205"/>
      <c r="SAZ76" s="205"/>
      <c r="SBA76" s="205"/>
      <c r="SBB76" s="205"/>
      <c r="SBC76" s="205"/>
      <c r="SBD76" s="205"/>
      <c r="SBE76" s="205"/>
      <c r="SBF76" s="205"/>
      <c r="SBG76" s="205"/>
      <c r="SBH76" s="205"/>
      <c r="SBI76" s="205"/>
      <c r="SBJ76" s="205"/>
      <c r="SBK76" s="205"/>
      <c r="SBL76" s="205"/>
      <c r="SBM76" s="205"/>
      <c r="SBN76" s="205"/>
      <c r="SBO76" s="205"/>
      <c r="SBP76" s="205"/>
      <c r="SBQ76" s="205"/>
      <c r="SBR76" s="205"/>
      <c r="SBS76" s="205"/>
      <c r="SBT76" s="205"/>
      <c r="SBU76" s="205"/>
      <c r="SBV76" s="205"/>
      <c r="SBW76" s="205"/>
      <c r="SBX76" s="205"/>
      <c r="SBY76" s="205"/>
      <c r="SBZ76" s="205"/>
      <c r="SCA76" s="205"/>
      <c r="SCB76" s="205"/>
      <c r="SCC76" s="205"/>
      <c r="SCD76" s="205"/>
      <c r="SCE76" s="205"/>
      <c r="SCF76" s="205"/>
      <c r="SCG76" s="205"/>
      <c r="SCH76" s="205"/>
      <c r="SCI76" s="205"/>
      <c r="SCJ76" s="205"/>
      <c r="SCK76" s="205"/>
      <c r="SCL76" s="205"/>
      <c r="SCM76" s="205"/>
      <c r="SCN76" s="205"/>
      <c r="SCO76" s="205"/>
      <c r="SCP76" s="205"/>
      <c r="SCQ76" s="205"/>
      <c r="SCR76" s="205"/>
      <c r="SCS76" s="205"/>
      <c r="SCT76" s="205"/>
      <c r="SCU76" s="205"/>
      <c r="SCV76" s="205"/>
      <c r="SCW76" s="205"/>
      <c r="SCX76" s="205"/>
      <c r="SCY76" s="205"/>
      <c r="SCZ76" s="205"/>
      <c r="SDA76" s="205"/>
      <c r="SDB76" s="205"/>
      <c r="SDC76" s="205"/>
      <c r="SDD76" s="205"/>
      <c r="SDE76" s="205"/>
      <c r="SDF76" s="205"/>
      <c r="SDG76" s="205"/>
      <c r="SDH76" s="205"/>
      <c r="SDI76" s="205"/>
      <c r="SDJ76" s="205"/>
      <c r="SDK76" s="205"/>
      <c r="SDL76" s="205"/>
      <c r="SDM76" s="205"/>
      <c r="SDN76" s="205"/>
      <c r="SDO76" s="205"/>
      <c r="SDP76" s="205"/>
      <c r="SDQ76" s="205"/>
      <c r="SDR76" s="205"/>
      <c r="SDS76" s="205"/>
      <c r="SDT76" s="205"/>
      <c r="SDU76" s="205"/>
      <c r="SDV76" s="205"/>
      <c r="SDW76" s="205"/>
      <c r="SDX76" s="205"/>
      <c r="SDY76" s="205"/>
      <c r="SDZ76" s="205"/>
      <c r="SEA76" s="205"/>
      <c r="SEB76" s="205"/>
      <c r="SEC76" s="205"/>
      <c r="SED76" s="205"/>
      <c r="SEE76" s="205"/>
      <c r="SEF76" s="205"/>
      <c r="SEG76" s="205"/>
      <c r="SEH76" s="205"/>
      <c r="SEI76" s="205"/>
      <c r="SEJ76" s="205"/>
      <c r="SEK76" s="205"/>
      <c r="SEL76" s="205"/>
      <c r="SEM76" s="205"/>
      <c r="SEN76" s="205"/>
      <c r="SEO76" s="205"/>
      <c r="SEP76" s="205"/>
      <c r="SEQ76" s="205"/>
      <c r="SER76" s="205"/>
      <c r="SES76" s="205"/>
      <c r="SET76" s="205"/>
      <c r="SEU76" s="205"/>
      <c r="SEV76" s="205"/>
      <c r="SEW76" s="205"/>
      <c r="SEX76" s="205"/>
      <c r="SEY76" s="205"/>
      <c r="SEZ76" s="205"/>
      <c r="SFA76" s="205"/>
      <c r="SFB76" s="205"/>
      <c r="SFC76" s="205"/>
      <c r="SFD76" s="205"/>
      <c r="SFE76" s="205"/>
      <c r="SFF76" s="205"/>
      <c r="SFG76" s="205"/>
      <c r="SFH76" s="205"/>
      <c r="SFI76" s="205"/>
      <c r="SFJ76" s="205"/>
      <c r="SFK76" s="205"/>
      <c r="SFL76" s="205"/>
      <c r="SFM76" s="205"/>
      <c r="SFN76" s="205"/>
      <c r="SFO76" s="205"/>
      <c r="SFP76" s="205"/>
      <c r="SFQ76" s="205"/>
      <c r="SFR76" s="205"/>
      <c r="SFS76" s="205"/>
      <c r="SFT76" s="205"/>
      <c r="SFU76" s="205"/>
      <c r="SFV76" s="205"/>
      <c r="SFW76" s="205"/>
      <c r="SFX76" s="205"/>
      <c r="SFY76" s="205"/>
      <c r="SFZ76" s="205"/>
      <c r="SGA76" s="205"/>
      <c r="SGB76" s="205"/>
      <c r="SGC76" s="205"/>
      <c r="SGD76" s="205"/>
      <c r="SGE76" s="205"/>
      <c r="SGF76" s="205"/>
      <c r="SGG76" s="205"/>
      <c r="SGH76" s="205"/>
      <c r="SGI76" s="205"/>
      <c r="SGJ76" s="205"/>
      <c r="SGK76" s="205"/>
      <c r="SGL76" s="205"/>
      <c r="SGM76" s="205"/>
      <c r="SGN76" s="205"/>
      <c r="SGO76" s="205"/>
      <c r="SGP76" s="205"/>
      <c r="SGQ76" s="205"/>
      <c r="SGR76" s="205"/>
      <c r="SGS76" s="205"/>
      <c r="SGT76" s="205"/>
      <c r="SGU76" s="205"/>
      <c r="SGV76" s="205"/>
      <c r="SGW76" s="205"/>
      <c r="SGX76" s="205"/>
      <c r="SGY76" s="205"/>
      <c r="SGZ76" s="205"/>
      <c r="SHA76" s="205"/>
      <c r="SHB76" s="205"/>
      <c r="SHC76" s="205"/>
      <c r="SHD76" s="205"/>
      <c r="SHE76" s="205"/>
      <c r="SHF76" s="205"/>
      <c r="SHG76" s="205"/>
      <c r="SHN76" s="205"/>
      <c r="SHO76" s="205"/>
      <c r="SHP76" s="205"/>
      <c r="SHQ76" s="205"/>
      <c r="SHR76" s="205"/>
      <c r="SHS76" s="205"/>
      <c r="SHT76" s="205"/>
      <c r="SHU76" s="205"/>
      <c r="SHV76" s="205"/>
      <c r="SHW76" s="205"/>
      <c r="SHX76" s="205"/>
      <c r="SHY76" s="205"/>
      <c r="SHZ76" s="205"/>
      <c r="SIA76" s="205"/>
      <c r="SIB76" s="205"/>
      <c r="SIC76" s="205"/>
      <c r="SID76" s="205"/>
      <c r="SIE76" s="205"/>
      <c r="SIF76" s="205"/>
      <c r="SIG76" s="205"/>
      <c r="SIH76" s="205"/>
      <c r="SII76" s="205"/>
      <c r="SIJ76" s="205"/>
      <c r="SIK76" s="205"/>
      <c r="SIL76" s="205"/>
      <c r="SIM76" s="205"/>
      <c r="SIN76" s="205"/>
      <c r="SIO76" s="205"/>
      <c r="SIP76" s="205"/>
      <c r="SIQ76" s="205"/>
      <c r="SIR76" s="205"/>
      <c r="SIS76" s="205"/>
      <c r="SIT76" s="205"/>
      <c r="SIU76" s="205"/>
      <c r="SIV76" s="205"/>
      <c r="SIW76" s="205"/>
      <c r="SIX76" s="205"/>
      <c r="SIY76" s="205"/>
      <c r="SIZ76" s="205"/>
      <c r="SJA76" s="205"/>
      <c r="SJB76" s="205"/>
      <c r="SJC76" s="205"/>
      <c r="SJD76" s="205"/>
      <c r="SJE76" s="205"/>
      <c r="SJF76" s="205"/>
      <c r="SJG76" s="205"/>
      <c r="SJH76" s="205"/>
      <c r="SJI76" s="205"/>
      <c r="SJJ76" s="205"/>
      <c r="SJK76" s="205"/>
      <c r="SJL76" s="205"/>
      <c r="SJM76" s="205"/>
      <c r="SJN76" s="205"/>
      <c r="SJO76" s="205"/>
      <c r="SJP76" s="205"/>
      <c r="SJQ76" s="205"/>
      <c r="SJR76" s="205"/>
      <c r="SJS76" s="205"/>
      <c r="SJT76" s="205"/>
      <c r="SJU76" s="205"/>
      <c r="SJV76" s="205"/>
      <c r="SJW76" s="205"/>
      <c r="SJX76" s="205"/>
      <c r="SJY76" s="205"/>
      <c r="SJZ76" s="205"/>
      <c r="SKA76" s="205"/>
      <c r="SKB76" s="205"/>
      <c r="SKC76" s="205"/>
      <c r="SKD76" s="205"/>
      <c r="SKE76" s="205"/>
      <c r="SKF76" s="205"/>
      <c r="SKG76" s="205"/>
      <c r="SKH76" s="205"/>
      <c r="SKI76" s="205"/>
      <c r="SKJ76" s="205"/>
      <c r="SKK76" s="205"/>
      <c r="SKL76" s="205"/>
      <c r="SKM76" s="205"/>
      <c r="SKN76" s="205"/>
      <c r="SKO76" s="205"/>
      <c r="SKP76" s="205"/>
      <c r="SKQ76" s="205"/>
      <c r="SKR76" s="205"/>
      <c r="SKS76" s="205"/>
      <c r="SKT76" s="205"/>
      <c r="SKU76" s="205"/>
      <c r="SKV76" s="205"/>
      <c r="SKW76" s="205"/>
      <c r="SKX76" s="205"/>
      <c r="SKY76" s="205"/>
      <c r="SKZ76" s="205"/>
      <c r="SLA76" s="205"/>
      <c r="SLB76" s="205"/>
      <c r="SLC76" s="205"/>
      <c r="SLD76" s="205"/>
      <c r="SLE76" s="205"/>
      <c r="SLF76" s="205"/>
      <c r="SLG76" s="205"/>
      <c r="SLH76" s="205"/>
      <c r="SLI76" s="205"/>
      <c r="SLJ76" s="205"/>
      <c r="SLK76" s="205"/>
      <c r="SLL76" s="205"/>
      <c r="SLM76" s="205"/>
      <c r="SLN76" s="205"/>
      <c r="SLO76" s="205"/>
      <c r="SLP76" s="205"/>
      <c r="SLQ76" s="205"/>
      <c r="SLR76" s="205"/>
      <c r="SLS76" s="205"/>
      <c r="SLT76" s="205"/>
      <c r="SLU76" s="205"/>
      <c r="SLV76" s="205"/>
      <c r="SLW76" s="205"/>
      <c r="SLX76" s="205"/>
      <c r="SLY76" s="205"/>
      <c r="SLZ76" s="205"/>
      <c r="SMA76" s="205"/>
      <c r="SMB76" s="205"/>
      <c r="SMC76" s="205"/>
      <c r="SMD76" s="205"/>
      <c r="SME76" s="205"/>
      <c r="SMF76" s="205"/>
      <c r="SMG76" s="205"/>
      <c r="SMH76" s="205"/>
      <c r="SMI76" s="205"/>
      <c r="SMJ76" s="205"/>
      <c r="SMK76" s="205"/>
      <c r="SML76" s="205"/>
      <c r="SMM76" s="205"/>
      <c r="SMN76" s="205"/>
      <c r="SMO76" s="205"/>
      <c r="SMP76" s="205"/>
      <c r="SMQ76" s="205"/>
      <c r="SMR76" s="205"/>
      <c r="SMS76" s="205"/>
      <c r="SMT76" s="205"/>
      <c r="SMU76" s="205"/>
      <c r="SMV76" s="205"/>
      <c r="SMW76" s="205"/>
      <c r="SMX76" s="205"/>
      <c r="SMY76" s="205"/>
      <c r="SMZ76" s="205"/>
      <c r="SNA76" s="205"/>
      <c r="SNB76" s="205"/>
      <c r="SNC76" s="205"/>
      <c r="SND76" s="205"/>
      <c r="SNE76" s="205"/>
      <c r="SNF76" s="205"/>
      <c r="SNG76" s="205"/>
      <c r="SNH76" s="205"/>
      <c r="SNI76" s="205"/>
      <c r="SNJ76" s="205"/>
      <c r="SNK76" s="205"/>
      <c r="SNL76" s="205"/>
      <c r="SNM76" s="205"/>
      <c r="SNN76" s="205"/>
      <c r="SNO76" s="205"/>
      <c r="SNP76" s="205"/>
      <c r="SNQ76" s="205"/>
      <c r="SNR76" s="205"/>
      <c r="SNS76" s="205"/>
      <c r="SNT76" s="205"/>
      <c r="SNU76" s="205"/>
      <c r="SNV76" s="205"/>
      <c r="SNW76" s="205"/>
      <c r="SNX76" s="205"/>
      <c r="SNY76" s="205"/>
      <c r="SNZ76" s="205"/>
      <c r="SOA76" s="205"/>
      <c r="SOB76" s="205"/>
      <c r="SOC76" s="205"/>
      <c r="SOD76" s="205"/>
      <c r="SOE76" s="205"/>
      <c r="SOF76" s="205"/>
      <c r="SOG76" s="205"/>
      <c r="SOH76" s="205"/>
      <c r="SOI76" s="205"/>
      <c r="SOJ76" s="205"/>
      <c r="SOK76" s="205"/>
      <c r="SOL76" s="205"/>
      <c r="SOM76" s="205"/>
      <c r="SON76" s="205"/>
      <c r="SOO76" s="205"/>
      <c r="SOP76" s="205"/>
      <c r="SOQ76" s="205"/>
      <c r="SOR76" s="205"/>
      <c r="SOS76" s="205"/>
      <c r="SOT76" s="205"/>
      <c r="SOU76" s="205"/>
      <c r="SOV76" s="205"/>
      <c r="SOW76" s="205"/>
      <c r="SOX76" s="205"/>
      <c r="SOY76" s="205"/>
      <c r="SOZ76" s="205"/>
      <c r="SPA76" s="205"/>
      <c r="SPB76" s="205"/>
      <c r="SPC76" s="205"/>
      <c r="SPD76" s="205"/>
      <c r="SPE76" s="205"/>
      <c r="SPF76" s="205"/>
      <c r="SPG76" s="205"/>
      <c r="SPH76" s="205"/>
      <c r="SPI76" s="205"/>
      <c r="SPJ76" s="205"/>
      <c r="SPK76" s="205"/>
      <c r="SPL76" s="205"/>
      <c r="SPM76" s="205"/>
      <c r="SPN76" s="205"/>
      <c r="SPO76" s="205"/>
      <c r="SPP76" s="205"/>
      <c r="SPQ76" s="205"/>
      <c r="SPR76" s="205"/>
      <c r="SPS76" s="205"/>
      <c r="SPT76" s="205"/>
      <c r="SPU76" s="205"/>
      <c r="SPV76" s="205"/>
      <c r="SPW76" s="205"/>
      <c r="SPX76" s="205"/>
      <c r="SPY76" s="205"/>
      <c r="SPZ76" s="205"/>
      <c r="SQA76" s="205"/>
      <c r="SQB76" s="205"/>
      <c r="SQC76" s="205"/>
      <c r="SQD76" s="205"/>
      <c r="SQE76" s="205"/>
      <c r="SQF76" s="205"/>
      <c r="SQG76" s="205"/>
      <c r="SQH76" s="205"/>
      <c r="SQI76" s="205"/>
      <c r="SQJ76" s="205"/>
      <c r="SQK76" s="205"/>
      <c r="SQL76" s="205"/>
      <c r="SQM76" s="205"/>
      <c r="SQN76" s="205"/>
      <c r="SQO76" s="205"/>
      <c r="SQP76" s="205"/>
      <c r="SQQ76" s="205"/>
      <c r="SQR76" s="205"/>
      <c r="SQS76" s="205"/>
      <c r="SQT76" s="205"/>
      <c r="SQU76" s="205"/>
      <c r="SQV76" s="205"/>
      <c r="SQW76" s="205"/>
      <c r="SQX76" s="205"/>
      <c r="SQY76" s="205"/>
      <c r="SQZ76" s="205"/>
      <c r="SRA76" s="205"/>
      <c r="SRB76" s="205"/>
      <c r="SRC76" s="205"/>
      <c r="SRJ76" s="205"/>
      <c r="SRK76" s="205"/>
      <c r="SRL76" s="205"/>
      <c r="SRM76" s="205"/>
      <c r="SRN76" s="205"/>
      <c r="SRO76" s="205"/>
      <c r="SRP76" s="205"/>
      <c r="SRQ76" s="205"/>
      <c r="SRR76" s="205"/>
      <c r="SRS76" s="205"/>
      <c r="SRT76" s="205"/>
      <c r="SRU76" s="205"/>
      <c r="SRV76" s="205"/>
      <c r="SRW76" s="205"/>
      <c r="SRX76" s="205"/>
      <c r="SRY76" s="205"/>
      <c r="SRZ76" s="205"/>
      <c r="SSA76" s="205"/>
      <c r="SSB76" s="205"/>
      <c r="SSC76" s="205"/>
      <c r="SSD76" s="205"/>
      <c r="SSE76" s="205"/>
      <c r="SSF76" s="205"/>
      <c r="SSG76" s="205"/>
      <c r="SSH76" s="205"/>
      <c r="SSI76" s="205"/>
      <c r="SSJ76" s="205"/>
      <c r="SSK76" s="205"/>
      <c r="SSL76" s="205"/>
      <c r="SSM76" s="205"/>
      <c r="SSN76" s="205"/>
      <c r="SSO76" s="205"/>
      <c r="SSP76" s="205"/>
      <c r="SSQ76" s="205"/>
      <c r="SSR76" s="205"/>
      <c r="SSS76" s="205"/>
      <c r="SST76" s="205"/>
      <c r="SSU76" s="205"/>
      <c r="SSV76" s="205"/>
      <c r="SSW76" s="205"/>
      <c r="SSX76" s="205"/>
      <c r="SSY76" s="205"/>
      <c r="SSZ76" s="205"/>
      <c r="STA76" s="205"/>
      <c r="STB76" s="205"/>
      <c r="STC76" s="205"/>
      <c r="STD76" s="205"/>
      <c r="STE76" s="205"/>
      <c r="STF76" s="205"/>
      <c r="STG76" s="205"/>
      <c r="STH76" s="205"/>
      <c r="STI76" s="205"/>
      <c r="STJ76" s="205"/>
      <c r="STK76" s="205"/>
      <c r="STL76" s="205"/>
      <c r="STM76" s="205"/>
      <c r="STN76" s="205"/>
      <c r="STO76" s="205"/>
      <c r="STP76" s="205"/>
      <c r="STQ76" s="205"/>
      <c r="STR76" s="205"/>
      <c r="STS76" s="205"/>
      <c r="STT76" s="205"/>
      <c r="STU76" s="205"/>
      <c r="STV76" s="205"/>
      <c r="STW76" s="205"/>
      <c r="STX76" s="205"/>
      <c r="STY76" s="205"/>
      <c r="STZ76" s="205"/>
      <c r="SUA76" s="205"/>
      <c r="SUB76" s="205"/>
      <c r="SUC76" s="205"/>
      <c r="SUD76" s="205"/>
      <c r="SUE76" s="205"/>
      <c r="SUF76" s="205"/>
      <c r="SUG76" s="205"/>
      <c r="SUH76" s="205"/>
      <c r="SUI76" s="205"/>
      <c r="SUJ76" s="205"/>
      <c r="SUK76" s="205"/>
      <c r="SUL76" s="205"/>
      <c r="SUM76" s="205"/>
      <c r="SUN76" s="205"/>
      <c r="SUO76" s="205"/>
      <c r="SUP76" s="205"/>
      <c r="SUQ76" s="205"/>
      <c r="SUR76" s="205"/>
      <c r="SUS76" s="205"/>
      <c r="SUT76" s="205"/>
      <c r="SUU76" s="205"/>
      <c r="SUV76" s="205"/>
      <c r="SUW76" s="205"/>
      <c r="SUX76" s="205"/>
      <c r="SUY76" s="205"/>
      <c r="SUZ76" s="205"/>
      <c r="SVA76" s="205"/>
      <c r="SVB76" s="205"/>
      <c r="SVC76" s="205"/>
      <c r="SVD76" s="205"/>
      <c r="SVE76" s="205"/>
      <c r="SVF76" s="205"/>
      <c r="SVG76" s="205"/>
      <c r="SVH76" s="205"/>
      <c r="SVI76" s="205"/>
      <c r="SVJ76" s="205"/>
      <c r="SVK76" s="205"/>
      <c r="SVL76" s="205"/>
      <c r="SVM76" s="205"/>
      <c r="SVN76" s="205"/>
      <c r="SVO76" s="205"/>
      <c r="SVP76" s="205"/>
      <c r="SVQ76" s="205"/>
      <c r="SVR76" s="205"/>
      <c r="SVS76" s="205"/>
      <c r="SVT76" s="205"/>
      <c r="SVU76" s="205"/>
      <c r="SVV76" s="205"/>
      <c r="SVW76" s="205"/>
      <c r="SVX76" s="205"/>
      <c r="SVY76" s="205"/>
      <c r="SVZ76" s="205"/>
      <c r="SWA76" s="205"/>
      <c r="SWB76" s="205"/>
      <c r="SWC76" s="205"/>
      <c r="SWD76" s="205"/>
      <c r="SWE76" s="205"/>
      <c r="SWF76" s="205"/>
      <c r="SWG76" s="205"/>
      <c r="SWH76" s="205"/>
      <c r="SWI76" s="205"/>
      <c r="SWJ76" s="205"/>
      <c r="SWK76" s="205"/>
      <c r="SWL76" s="205"/>
      <c r="SWM76" s="205"/>
      <c r="SWN76" s="205"/>
      <c r="SWO76" s="205"/>
      <c r="SWP76" s="205"/>
      <c r="SWQ76" s="205"/>
      <c r="SWR76" s="205"/>
      <c r="SWS76" s="205"/>
      <c r="SWT76" s="205"/>
      <c r="SWU76" s="205"/>
      <c r="SWV76" s="205"/>
      <c r="SWW76" s="205"/>
      <c r="SWX76" s="205"/>
      <c r="SWY76" s="205"/>
      <c r="SWZ76" s="205"/>
      <c r="SXA76" s="205"/>
      <c r="SXB76" s="205"/>
      <c r="SXC76" s="205"/>
      <c r="SXD76" s="205"/>
      <c r="SXE76" s="205"/>
      <c r="SXF76" s="205"/>
      <c r="SXG76" s="205"/>
      <c r="SXH76" s="205"/>
      <c r="SXI76" s="205"/>
      <c r="SXJ76" s="205"/>
      <c r="SXK76" s="205"/>
      <c r="SXL76" s="205"/>
      <c r="SXM76" s="205"/>
      <c r="SXN76" s="205"/>
      <c r="SXO76" s="205"/>
      <c r="SXP76" s="205"/>
      <c r="SXQ76" s="205"/>
      <c r="SXR76" s="205"/>
      <c r="SXS76" s="205"/>
      <c r="SXT76" s="205"/>
      <c r="SXU76" s="205"/>
      <c r="SXV76" s="205"/>
      <c r="SXW76" s="205"/>
      <c r="SXX76" s="205"/>
      <c r="SXY76" s="205"/>
      <c r="SXZ76" s="205"/>
      <c r="SYA76" s="205"/>
      <c r="SYB76" s="205"/>
      <c r="SYC76" s="205"/>
      <c r="SYD76" s="205"/>
      <c r="SYE76" s="205"/>
      <c r="SYF76" s="205"/>
      <c r="SYG76" s="205"/>
      <c r="SYH76" s="205"/>
      <c r="SYI76" s="205"/>
      <c r="SYJ76" s="205"/>
      <c r="SYK76" s="205"/>
      <c r="SYL76" s="205"/>
      <c r="SYM76" s="205"/>
      <c r="SYN76" s="205"/>
      <c r="SYO76" s="205"/>
      <c r="SYP76" s="205"/>
      <c r="SYQ76" s="205"/>
      <c r="SYR76" s="205"/>
      <c r="SYS76" s="205"/>
      <c r="SYT76" s="205"/>
      <c r="SYU76" s="205"/>
      <c r="SYV76" s="205"/>
      <c r="SYW76" s="205"/>
      <c r="SYX76" s="205"/>
      <c r="SYY76" s="205"/>
      <c r="SYZ76" s="205"/>
      <c r="SZA76" s="205"/>
      <c r="SZB76" s="205"/>
      <c r="SZC76" s="205"/>
      <c r="SZD76" s="205"/>
      <c r="SZE76" s="205"/>
      <c r="SZF76" s="205"/>
      <c r="SZG76" s="205"/>
      <c r="SZH76" s="205"/>
      <c r="SZI76" s="205"/>
      <c r="SZJ76" s="205"/>
      <c r="SZK76" s="205"/>
      <c r="SZL76" s="205"/>
      <c r="SZM76" s="205"/>
      <c r="SZN76" s="205"/>
      <c r="SZO76" s="205"/>
      <c r="SZP76" s="205"/>
      <c r="SZQ76" s="205"/>
      <c r="SZR76" s="205"/>
      <c r="SZS76" s="205"/>
      <c r="SZT76" s="205"/>
      <c r="SZU76" s="205"/>
      <c r="SZV76" s="205"/>
      <c r="SZW76" s="205"/>
      <c r="SZX76" s="205"/>
      <c r="SZY76" s="205"/>
      <c r="SZZ76" s="205"/>
      <c r="TAA76" s="205"/>
      <c r="TAB76" s="205"/>
      <c r="TAC76" s="205"/>
      <c r="TAD76" s="205"/>
      <c r="TAE76" s="205"/>
      <c r="TAF76" s="205"/>
      <c r="TAG76" s="205"/>
      <c r="TAH76" s="205"/>
      <c r="TAI76" s="205"/>
      <c r="TAJ76" s="205"/>
      <c r="TAK76" s="205"/>
      <c r="TAL76" s="205"/>
      <c r="TAM76" s="205"/>
      <c r="TAN76" s="205"/>
      <c r="TAO76" s="205"/>
      <c r="TAP76" s="205"/>
      <c r="TAQ76" s="205"/>
      <c r="TAR76" s="205"/>
      <c r="TAS76" s="205"/>
      <c r="TAT76" s="205"/>
      <c r="TAU76" s="205"/>
      <c r="TAV76" s="205"/>
      <c r="TAW76" s="205"/>
      <c r="TAX76" s="205"/>
      <c r="TAY76" s="205"/>
      <c r="TBF76" s="205"/>
      <c r="TBG76" s="205"/>
      <c r="TBH76" s="205"/>
      <c r="TBI76" s="205"/>
      <c r="TBJ76" s="205"/>
      <c r="TBK76" s="205"/>
      <c r="TBL76" s="205"/>
      <c r="TBM76" s="205"/>
      <c r="TBN76" s="205"/>
      <c r="TBO76" s="205"/>
      <c r="TBP76" s="205"/>
      <c r="TBQ76" s="205"/>
      <c r="TBR76" s="205"/>
      <c r="TBS76" s="205"/>
      <c r="TBT76" s="205"/>
      <c r="TBU76" s="205"/>
      <c r="TBV76" s="205"/>
      <c r="TBW76" s="205"/>
      <c r="TBX76" s="205"/>
      <c r="TBY76" s="205"/>
      <c r="TBZ76" s="205"/>
      <c r="TCA76" s="205"/>
      <c r="TCB76" s="205"/>
      <c r="TCC76" s="205"/>
      <c r="TCD76" s="205"/>
      <c r="TCE76" s="205"/>
      <c r="TCF76" s="205"/>
      <c r="TCG76" s="205"/>
      <c r="TCH76" s="205"/>
      <c r="TCI76" s="205"/>
      <c r="TCJ76" s="205"/>
      <c r="TCK76" s="205"/>
      <c r="TCL76" s="205"/>
      <c r="TCM76" s="205"/>
      <c r="TCN76" s="205"/>
      <c r="TCO76" s="205"/>
      <c r="TCP76" s="205"/>
      <c r="TCQ76" s="205"/>
      <c r="TCR76" s="205"/>
      <c r="TCS76" s="205"/>
      <c r="TCT76" s="205"/>
      <c r="TCU76" s="205"/>
      <c r="TCV76" s="205"/>
      <c r="TCW76" s="205"/>
      <c r="TCX76" s="205"/>
      <c r="TCY76" s="205"/>
      <c r="TCZ76" s="205"/>
      <c r="TDA76" s="205"/>
      <c r="TDB76" s="205"/>
      <c r="TDC76" s="205"/>
      <c r="TDD76" s="205"/>
      <c r="TDE76" s="205"/>
      <c r="TDF76" s="205"/>
      <c r="TDG76" s="205"/>
      <c r="TDH76" s="205"/>
      <c r="TDI76" s="205"/>
      <c r="TDJ76" s="205"/>
      <c r="TDK76" s="205"/>
      <c r="TDL76" s="205"/>
      <c r="TDM76" s="205"/>
      <c r="TDN76" s="205"/>
      <c r="TDO76" s="205"/>
      <c r="TDP76" s="205"/>
      <c r="TDQ76" s="205"/>
      <c r="TDR76" s="205"/>
      <c r="TDS76" s="205"/>
      <c r="TDT76" s="205"/>
      <c r="TDU76" s="205"/>
      <c r="TDV76" s="205"/>
      <c r="TDW76" s="205"/>
      <c r="TDX76" s="205"/>
      <c r="TDY76" s="205"/>
      <c r="TDZ76" s="205"/>
      <c r="TEA76" s="205"/>
      <c r="TEB76" s="205"/>
      <c r="TEC76" s="205"/>
      <c r="TED76" s="205"/>
      <c r="TEE76" s="205"/>
      <c r="TEF76" s="205"/>
      <c r="TEG76" s="205"/>
      <c r="TEH76" s="205"/>
      <c r="TEI76" s="205"/>
      <c r="TEJ76" s="205"/>
      <c r="TEK76" s="205"/>
      <c r="TEL76" s="205"/>
      <c r="TEM76" s="205"/>
      <c r="TEN76" s="205"/>
      <c r="TEO76" s="205"/>
      <c r="TEP76" s="205"/>
      <c r="TEQ76" s="205"/>
      <c r="TER76" s="205"/>
      <c r="TES76" s="205"/>
      <c r="TET76" s="205"/>
      <c r="TEU76" s="205"/>
      <c r="TEV76" s="205"/>
      <c r="TEW76" s="205"/>
      <c r="TEX76" s="205"/>
      <c r="TEY76" s="205"/>
      <c r="TEZ76" s="205"/>
      <c r="TFA76" s="205"/>
      <c r="TFB76" s="205"/>
      <c r="TFC76" s="205"/>
      <c r="TFD76" s="205"/>
      <c r="TFE76" s="205"/>
      <c r="TFF76" s="205"/>
      <c r="TFG76" s="205"/>
      <c r="TFH76" s="205"/>
      <c r="TFI76" s="205"/>
      <c r="TFJ76" s="205"/>
      <c r="TFK76" s="205"/>
      <c r="TFL76" s="205"/>
      <c r="TFM76" s="205"/>
      <c r="TFN76" s="205"/>
      <c r="TFO76" s="205"/>
      <c r="TFP76" s="205"/>
      <c r="TFQ76" s="205"/>
      <c r="TFR76" s="205"/>
      <c r="TFS76" s="205"/>
      <c r="TFT76" s="205"/>
      <c r="TFU76" s="205"/>
      <c r="TFV76" s="205"/>
      <c r="TFW76" s="205"/>
      <c r="TFX76" s="205"/>
      <c r="TFY76" s="205"/>
      <c r="TFZ76" s="205"/>
      <c r="TGA76" s="205"/>
      <c r="TGB76" s="205"/>
      <c r="TGC76" s="205"/>
      <c r="TGD76" s="205"/>
      <c r="TGE76" s="205"/>
      <c r="TGF76" s="205"/>
      <c r="TGG76" s="205"/>
      <c r="TGH76" s="205"/>
      <c r="TGI76" s="205"/>
      <c r="TGJ76" s="205"/>
      <c r="TGK76" s="205"/>
      <c r="TGL76" s="205"/>
      <c r="TGM76" s="205"/>
      <c r="TGN76" s="205"/>
      <c r="TGO76" s="205"/>
      <c r="TGP76" s="205"/>
      <c r="TGQ76" s="205"/>
      <c r="TGR76" s="205"/>
      <c r="TGS76" s="205"/>
      <c r="TGT76" s="205"/>
      <c r="TGU76" s="205"/>
      <c r="TGV76" s="205"/>
      <c r="TGW76" s="205"/>
      <c r="TGX76" s="205"/>
      <c r="TGY76" s="205"/>
      <c r="TGZ76" s="205"/>
      <c r="THA76" s="205"/>
      <c r="THB76" s="205"/>
      <c r="THC76" s="205"/>
      <c r="THD76" s="205"/>
      <c r="THE76" s="205"/>
      <c r="THF76" s="205"/>
      <c r="THG76" s="205"/>
      <c r="THH76" s="205"/>
      <c r="THI76" s="205"/>
      <c r="THJ76" s="205"/>
      <c r="THK76" s="205"/>
      <c r="THL76" s="205"/>
      <c r="THM76" s="205"/>
      <c r="THN76" s="205"/>
      <c r="THO76" s="205"/>
      <c r="THP76" s="205"/>
      <c r="THQ76" s="205"/>
      <c r="THR76" s="205"/>
      <c r="THS76" s="205"/>
      <c r="THT76" s="205"/>
      <c r="THU76" s="205"/>
      <c r="THV76" s="205"/>
      <c r="THW76" s="205"/>
      <c r="THX76" s="205"/>
      <c r="THY76" s="205"/>
      <c r="THZ76" s="205"/>
      <c r="TIA76" s="205"/>
      <c r="TIB76" s="205"/>
      <c r="TIC76" s="205"/>
      <c r="TID76" s="205"/>
      <c r="TIE76" s="205"/>
      <c r="TIF76" s="205"/>
      <c r="TIG76" s="205"/>
      <c r="TIH76" s="205"/>
      <c r="TII76" s="205"/>
      <c r="TIJ76" s="205"/>
      <c r="TIK76" s="205"/>
      <c r="TIL76" s="205"/>
      <c r="TIM76" s="205"/>
      <c r="TIN76" s="205"/>
      <c r="TIO76" s="205"/>
      <c r="TIP76" s="205"/>
      <c r="TIQ76" s="205"/>
      <c r="TIR76" s="205"/>
      <c r="TIS76" s="205"/>
      <c r="TIT76" s="205"/>
      <c r="TIU76" s="205"/>
      <c r="TIV76" s="205"/>
      <c r="TIW76" s="205"/>
      <c r="TIX76" s="205"/>
      <c r="TIY76" s="205"/>
      <c r="TIZ76" s="205"/>
      <c r="TJA76" s="205"/>
      <c r="TJB76" s="205"/>
      <c r="TJC76" s="205"/>
      <c r="TJD76" s="205"/>
      <c r="TJE76" s="205"/>
      <c r="TJF76" s="205"/>
      <c r="TJG76" s="205"/>
      <c r="TJH76" s="205"/>
      <c r="TJI76" s="205"/>
      <c r="TJJ76" s="205"/>
      <c r="TJK76" s="205"/>
      <c r="TJL76" s="205"/>
      <c r="TJM76" s="205"/>
      <c r="TJN76" s="205"/>
      <c r="TJO76" s="205"/>
      <c r="TJP76" s="205"/>
      <c r="TJQ76" s="205"/>
      <c r="TJR76" s="205"/>
      <c r="TJS76" s="205"/>
      <c r="TJT76" s="205"/>
      <c r="TJU76" s="205"/>
      <c r="TJV76" s="205"/>
      <c r="TJW76" s="205"/>
      <c r="TJX76" s="205"/>
      <c r="TJY76" s="205"/>
      <c r="TJZ76" s="205"/>
      <c r="TKA76" s="205"/>
      <c r="TKB76" s="205"/>
      <c r="TKC76" s="205"/>
      <c r="TKD76" s="205"/>
      <c r="TKE76" s="205"/>
      <c r="TKF76" s="205"/>
      <c r="TKG76" s="205"/>
      <c r="TKH76" s="205"/>
      <c r="TKI76" s="205"/>
      <c r="TKJ76" s="205"/>
      <c r="TKK76" s="205"/>
      <c r="TKL76" s="205"/>
      <c r="TKM76" s="205"/>
      <c r="TKN76" s="205"/>
      <c r="TKO76" s="205"/>
      <c r="TKP76" s="205"/>
      <c r="TKQ76" s="205"/>
      <c r="TKR76" s="205"/>
      <c r="TKS76" s="205"/>
      <c r="TKT76" s="205"/>
      <c r="TKU76" s="205"/>
      <c r="TLB76" s="205"/>
      <c r="TLC76" s="205"/>
      <c r="TLD76" s="205"/>
      <c r="TLE76" s="205"/>
      <c r="TLF76" s="205"/>
      <c r="TLG76" s="205"/>
      <c r="TLH76" s="205"/>
      <c r="TLI76" s="205"/>
      <c r="TLJ76" s="205"/>
      <c r="TLK76" s="205"/>
      <c r="TLL76" s="205"/>
      <c r="TLM76" s="205"/>
      <c r="TLN76" s="205"/>
      <c r="TLO76" s="205"/>
      <c r="TLP76" s="205"/>
      <c r="TLQ76" s="205"/>
      <c r="TLR76" s="205"/>
      <c r="TLS76" s="205"/>
      <c r="TLT76" s="205"/>
      <c r="TLU76" s="205"/>
      <c r="TLV76" s="205"/>
      <c r="TLW76" s="205"/>
      <c r="TLX76" s="205"/>
      <c r="TLY76" s="205"/>
      <c r="TLZ76" s="205"/>
      <c r="TMA76" s="205"/>
      <c r="TMB76" s="205"/>
      <c r="TMC76" s="205"/>
      <c r="TMD76" s="205"/>
      <c r="TME76" s="205"/>
      <c r="TMF76" s="205"/>
      <c r="TMG76" s="205"/>
      <c r="TMH76" s="205"/>
      <c r="TMI76" s="205"/>
      <c r="TMJ76" s="205"/>
      <c r="TMK76" s="205"/>
      <c r="TML76" s="205"/>
      <c r="TMM76" s="205"/>
      <c r="TMN76" s="205"/>
      <c r="TMO76" s="205"/>
      <c r="TMP76" s="205"/>
      <c r="TMQ76" s="205"/>
      <c r="TMR76" s="205"/>
      <c r="TMS76" s="205"/>
      <c r="TMT76" s="205"/>
      <c r="TMU76" s="205"/>
      <c r="TMV76" s="205"/>
      <c r="TMW76" s="205"/>
      <c r="TMX76" s="205"/>
      <c r="TMY76" s="205"/>
      <c r="TMZ76" s="205"/>
      <c r="TNA76" s="205"/>
      <c r="TNB76" s="205"/>
      <c r="TNC76" s="205"/>
      <c r="TND76" s="205"/>
      <c r="TNE76" s="205"/>
      <c r="TNF76" s="205"/>
      <c r="TNG76" s="205"/>
      <c r="TNH76" s="205"/>
      <c r="TNI76" s="205"/>
      <c r="TNJ76" s="205"/>
      <c r="TNK76" s="205"/>
      <c r="TNL76" s="205"/>
      <c r="TNM76" s="205"/>
      <c r="TNN76" s="205"/>
      <c r="TNO76" s="205"/>
      <c r="TNP76" s="205"/>
      <c r="TNQ76" s="205"/>
      <c r="TNR76" s="205"/>
      <c r="TNS76" s="205"/>
      <c r="TNT76" s="205"/>
      <c r="TNU76" s="205"/>
      <c r="TNV76" s="205"/>
      <c r="TNW76" s="205"/>
      <c r="TNX76" s="205"/>
      <c r="TNY76" s="205"/>
      <c r="TNZ76" s="205"/>
      <c r="TOA76" s="205"/>
      <c r="TOB76" s="205"/>
      <c r="TOC76" s="205"/>
      <c r="TOD76" s="205"/>
      <c r="TOE76" s="205"/>
      <c r="TOF76" s="205"/>
      <c r="TOG76" s="205"/>
      <c r="TOH76" s="205"/>
      <c r="TOI76" s="205"/>
      <c r="TOJ76" s="205"/>
      <c r="TOK76" s="205"/>
      <c r="TOL76" s="205"/>
      <c r="TOM76" s="205"/>
      <c r="TON76" s="205"/>
      <c r="TOO76" s="205"/>
      <c r="TOP76" s="205"/>
      <c r="TOQ76" s="205"/>
      <c r="TOR76" s="205"/>
      <c r="TOS76" s="205"/>
      <c r="TOT76" s="205"/>
      <c r="TOU76" s="205"/>
      <c r="TOV76" s="205"/>
      <c r="TOW76" s="205"/>
      <c r="TOX76" s="205"/>
      <c r="TOY76" s="205"/>
      <c r="TOZ76" s="205"/>
      <c r="TPA76" s="205"/>
      <c r="TPB76" s="205"/>
      <c r="TPC76" s="205"/>
      <c r="TPD76" s="205"/>
      <c r="TPE76" s="205"/>
      <c r="TPF76" s="205"/>
      <c r="TPG76" s="205"/>
      <c r="TPH76" s="205"/>
      <c r="TPI76" s="205"/>
      <c r="TPJ76" s="205"/>
      <c r="TPK76" s="205"/>
      <c r="TPL76" s="205"/>
      <c r="TPM76" s="205"/>
      <c r="TPN76" s="205"/>
      <c r="TPO76" s="205"/>
      <c r="TPP76" s="205"/>
      <c r="TPQ76" s="205"/>
      <c r="TPR76" s="205"/>
      <c r="TPS76" s="205"/>
      <c r="TPT76" s="205"/>
      <c r="TPU76" s="205"/>
      <c r="TPV76" s="205"/>
      <c r="TPW76" s="205"/>
      <c r="TPX76" s="205"/>
      <c r="TPY76" s="205"/>
      <c r="TPZ76" s="205"/>
      <c r="TQA76" s="205"/>
      <c r="TQB76" s="205"/>
      <c r="TQC76" s="205"/>
      <c r="TQD76" s="205"/>
      <c r="TQE76" s="205"/>
      <c r="TQF76" s="205"/>
      <c r="TQG76" s="205"/>
      <c r="TQH76" s="205"/>
      <c r="TQI76" s="205"/>
      <c r="TQJ76" s="205"/>
      <c r="TQK76" s="205"/>
      <c r="TQL76" s="205"/>
      <c r="TQM76" s="205"/>
      <c r="TQN76" s="205"/>
      <c r="TQO76" s="205"/>
      <c r="TQP76" s="205"/>
      <c r="TQQ76" s="205"/>
      <c r="TQR76" s="205"/>
      <c r="TQS76" s="205"/>
      <c r="TQT76" s="205"/>
      <c r="TQU76" s="205"/>
      <c r="TQV76" s="205"/>
      <c r="TQW76" s="205"/>
      <c r="TQX76" s="205"/>
      <c r="TQY76" s="205"/>
      <c r="TQZ76" s="205"/>
      <c r="TRA76" s="205"/>
      <c r="TRB76" s="205"/>
      <c r="TRC76" s="205"/>
      <c r="TRD76" s="205"/>
      <c r="TRE76" s="205"/>
      <c r="TRF76" s="205"/>
      <c r="TRG76" s="205"/>
      <c r="TRH76" s="205"/>
      <c r="TRI76" s="205"/>
      <c r="TRJ76" s="205"/>
      <c r="TRK76" s="205"/>
      <c r="TRL76" s="205"/>
      <c r="TRM76" s="205"/>
      <c r="TRN76" s="205"/>
      <c r="TRO76" s="205"/>
      <c r="TRP76" s="205"/>
      <c r="TRQ76" s="205"/>
      <c r="TRR76" s="205"/>
      <c r="TRS76" s="205"/>
      <c r="TRT76" s="205"/>
      <c r="TRU76" s="205"/>
      <c r="TRV76" s="205"/>
      <c r="TRW76" s="205"/>
      <c r="TRX76" s="205"/>
      <c r="TRY76" s="205"/>
      <c r="TRZ76" s="205"/>
      <c r="TSA76" s="205"/>
      <c r="TSB76" s="205"/>
      <c r="TSC76" s="205"/>
      <c r="TSD76" s="205"/>
      <c r="TSE76" s="205"/>
      <c r="TSF76" s="205"/>
      <c r="TSG76" s="205"/>
      <c r="TSH76" s="205"/>
      <c r="TSI76" s="205"/>
      <c r="TSJ76" s="205"/>
      <c r="TSK76" s="205"/>
      <c r="TSL76" s="205"/>
      <c r="TSM76" s="205"/>
      <c r="TSN76" s="205"/>
      <c r="TSO76" s="205"/>
      <c r="TSP76" s="205"/>
      <c r="TSQ76" s="205"/>
      <c r="TSR76" s="205"/>
      <c r="TSS76" s="205"/>
      <c r="TST76" s="205"/>
      <c r="TSU76" s="205"/>
      <c r="TSV76" s="205"/>
      <c r="TSW76" s="205"/>
      <c r="TSX76" s="205"/>
      <c r="TSY76" s="205"/>
      <c r="TSZ76" s="205"/>
      <c r="TTA76" s="205"/>
      <c r="TTB76" s="205"/>
      <c r="TTC76" s="205"/>
      <c r="TTD76" s="205"/>
      <c r="TTE76" s="205"/>
      <c r="TTF76" s="205"/>
      <c r="TTG76" s="205"/>
      <c r="TTH76" s="205"/>
      <c r="TTI76" s="205"/>
      <c r="TTJ76" s="205"/>
      <c r="TTK76" s="205"/>
      <c r="TTL76" s="205"/>
      <c r="TTM76" s="205"/>
      <c r="TTN76" s="205"/>
      <c r="TTO76" s="205"/>
      <c r="TTP76" s="205"/>
      <c r="TTQ76" s="205"/>
      <c r="TTR76" s="205"/>
      <c r="TTS76" s="205"/>
      <c r="TTT76" s="205"/>
      <c r="TTU76" s="205"/>
      <c r="TTV76" s="205"/>
      <c r="TTW76" s="205"/>
      <c r="TTX76" s="205"/>
      <c r="TTY76" s="205"/>
      <c r="TTZ76" s="205"/>
      <c r="TUA76" s="205"/>
      <c r="TUB76" s="205"/>
      <c r="TUC76" s="205"/>
      <c r="TUD76" s="205"/>
      <c r="TUE76" s="205"/>
      <c r="TUF76" s="205"/>
      <c r="TUG76" s="205"/>
      <c r="TUH76" s="205"/>
      <c r="TUI76" s="205"/>
      <c r="TUJ76" s="205"/>
      <c r="TUK76" s="205"/>
      <c r="TUL76" s="205"/>
      <c r="TUM76" s="205"/>
      <c r="TUN76" s="205"/>
      <c r="TUO76" s="205"/>
      <c r="TUP76" s="205"/>
      <c r="TUQ76" s="205"/>
      <c r="TUX76" s="205"/>
      <c r="TUY76" s="205"/>
      <c r="TUZ76" s="205"/>
      <c r="TVA76" s="205"/>
      <c r="TVB76" s="205"/>
      <c r="TVC76" s="205"/>
      <c r="TVD76" s="205"/>
      <c r="TVE76" s="205"/>
      <c r="TVF76" s="205"/>
      <c r="TVG76" s="205"/>
      <c r="TVH76" s="205"/>
      <c r="TVI76" s="205"/>
      <c r="TVJ76" s="205"/>
      <c r="TVK76" s="205"/>
      <c r="TVL76" s="205"/>
      <c r="TVM76" s="205"/>
      <c r="TVN76" s="205"/>
      <c r="TVO76" s="205"/>
      <c r="TVP76" s="205"/>
      <c r="TVQ76" s="205"/>
      <c r="TVR76" s="205"/>
      <c r="TVS76" s="205"/>
      <c r="TVT76" s="205"/>
      <c r="TVU76" s="205"/>
      <c r="TVV76" s="205"/>
      <c r="TVW76" s="205"/>
      <c r="TVX76" s="205"/>
      <c r="TVY76" s="205"/>
      <c r="TVZ76" s="205"/>
      <c r="TWA76" s="205"/>
      <c r="TWB76" s="205"/>
      <c r="TWC76" s="205"/>
      <c r="TWD76" s="205"/>
      <c r="TWE76" s="205"/>
      <c r="TWF76" s="205"/>
      <c r="TWG76" s="205"/>
      <c r="TWH76" s="205"/>
      <c r="TWI76" s="205"/>
      <c r="TWJ76" s="205"/>
      <c r="TWK76" s="205"/>
      <c r="TWL76" s="205"/>
      <c r="TWM76" s="205"/>
      <c r="TWN76" s="205"/>
      <c r="TWO76" s="205"/>
      <c r="TWP76" s="205"/>
      <c r="TWQ76" s="205"/>
      <c r="TWR76" s="205"/>
      <c r="TWS76" s="205"/>
      <c r="TWT76" s="205"/>
      <c r="TWU76" s="205"/>
      <c r="TWV76" s="205"/>
      <c r="TWW76" s="205"/>
      <c r="TWX76" s="205"/>
      <c r="TWY76" s="205"/>
      <c r="TWZ76" s="205"/>
      <c r="TXA76" s="205"/>
      <c r="TXB76" s="205"/>
      <c r="TXC76" s="205"/>
      <c r="TXD76" s="205"/>
      <c r="TXE76" s="205"/>
      <c r="TXF76" s="205"/>
      <c r="TXG76" s="205"/>
      <c r="TXH76" s="205"/>
      <c r="TXI76" s="205"/>
      <c r="TXJ76" s="205"/>
      <c r="TXK76" s="205"/>
      <c r="TXL76" s="205"/>
      <c r="TXM76" s="205"/>
      <c r="TXN76" s="205"/>
      <c r="TXO76" s="205"/>
      <c r="TXP76" s="205"/>
      <c r="TXQ76" s="205"/>
      <c r="TXR76" s="205"/>
      <c r="TXS76" s="205"/>
      <c r="TXT76" s="205"/>
      <c r="TXU76" s="205"/>
      <c r="TXV76" s="205"/>
      <c r="TXW76" s="205"/>
      <c r="TXX76" s="205"/>
      <c r="TXY76" s="205"/>
      <c r="TXZ76" s="205"/>
      <c r="TYA76" s="205"/>
      <c r="TYB76" s="205"/>
      <c r="TYC76" s="205"/>
      <c r="TYD76" s="205"/>
      <c r="TYE76" s="205"/>
      <c r="TYF76" s="205"/>
      <c r="TYG76" s="205"/>
      <c r="TYH76" s="205"/>
      <c r="TYI76" s="205"/>
      <c r="TYJ76" s="205"/>
      <c r="TYK76" s="205"/>
      <c r="TYL76" s="205"/>
      <c r="TYM76" s="205"/>
      <c r="TYN76" s="205"/>
      <c r="TYO76" s="205"/>
      <c r="TYP76" s="205"/>
      <c r="TYQ76" s="205"/>
      <c r="TYR76" s="205"/>
      <c r="TYS76" s="205"/>
      <c r="TYT76" s="205"/>
      <c r="TYU76" s="205"/>
      <c r="TYV76" s="205"/>
      <c r="TYW76" s="205"/>
      <c r="TYX76" s="205"/>
      <c r="TYY76" s="205"/>
      <c r="TYZ76" s="205"/>
      <c r="TZA76" s="205"/>
      <c r="TZB76" s="205"/>
      <c r="TZC76" s="205"/>
      <c r="TZD76" s="205"/>
      <c r="TZE76" s="205"/>
      <c r="TZF76" s="205"/>
      <c r="TZG76" s="205"/>
      <c r="TZH76" s="205"/>
      <c r="TZI76" s="205"/>
      <c r="TZJ76" s="205"/>
      <c r="TZK76" s="205"/>
      <c r="TZL76" s="205"/>
      <c r="TZM76" s="205"/>
      <c r="TZN76" s="205"/>
      <c r="TZO76" s="205"/>
      <c r="TZP76" s="205"/>
      <c r="TZQ76" s="205"/>
      <c r="TZR76" s="205"/>
      <c r="TZS76" s="205"/>
      <c r="TZT76" s="205"/>
      <c r="TZU76" s="205"/>
      <c r="TZV76" s="205"/>
      <c r="TZW76" s="205"/>
      <c r="TZX76" s="205"/>
      <c r="TZY76" s="205"/>
      <c r="TZZ76" s="205"/>
      <c r="UAA76" s="205"/>
      <c r="UAB76" s="205"/>
      <c r="UAC76" s="205"/>
      <c r="UAD76" s="205"/>
      <c r="UAE76" s="205"/>
      <c r="UAF76" s="205"/>
      <c r="UAG76" s="205"/>
      <c r="UAH76" s="205"/>
      <c r="UAI76" s="205"/>
      <c r="UAJ76" s="205"/>
      <c r="UAK76" s="205"/>
      <c r="UAL76" s="205"/>
      <c r="UAM76" s="205"/>
      <c r="UAN76" s="205"/>
      <c r="UAO76" s="205"/>
      <c r="UAP76" s="205"/>
      <c r="UAQ76" s="205"/>
      <c r="UAR76" s="205"/>
      <c r="UAS76" s="205"/>
      <c r="UAT76" s="205"/>
      <c r="UAU76" s="205"/>
      <c r="UAV76" s="205"/>
      <c r="UAW76" s="205"/>
      <c r="UAX76" s="205"/>
      <c r="UAY76" s="205"/>
      <c r="UAZ76" s="205"/>
      <c r="UBA76" s="205"/>
      <c r="UBB76" s="205"/>
      <c r="UBC76" s="205"/>
      <c r="UBD76" s="205"/>
      <c r="UBE76" s="205"/>
      <c r="UBF76" s="205"/>
      <c r="UBG76" s="205"/>
      <c r="UBH76" s="205"/>
      <c r="UBI76" s="205"/>
      <c r="UBJ76" s="205"/>
      <c r="UBK76" s="205"/>
      <c r="UBL76" s="205"/>
      <c r="UBM76" s="205"/>
      <c r="UBN76" s="205"/>
      <c r="UBO76" s="205"/>
      <c r="UBP76" s="205"/>
      <c r="UBQ76" s="205"/>
      <c r="UBR76" s="205"/>
      <c r="UBS76" s="205"/>
      <c r="UBT76" s="205"/>
      <c r="UBU76" s="205"/>
      <c r="UBV76" s="205"/>
      <c r="UBW76" s="205"/>
      <c r="UBX76" s="205"/>
      <c r="UBY76" s="205"/>
      <c r="UBZ76" s="205"/>
      <c r="UCA76" s="205"/>
      <c r="UCB76" s="205"/>
      <c r="UCC76" s="205"/>
      <c r="UCD76" s="205"/>
      <c r="UCE76" s="205"/>
      <c r="UCF76" s="205"/>
      <c r="UCG76" s="205"/>
      <c r="UCH76" s="205"/>
      <c r="UCI76" s="205"/>
      <c r="UCJ76" s="205"/>
      <c r="UCK76" s="205"/>
      <c r="UCL76" s="205"/>
      <c r="UCM76" s="205"/>
      <c r="UCN76" s="205"/>
      <c r="UCO76" s="205"/>
      <c r="UCP76" s="205"/>
      <c r="UCQ76" s="205"/>
      <c r="UCR76" s="205"/>
      <c r="UCS76" s="205"/>
      <c r="UCT76" s="205"/>
      <c r="UCU76" s="205"/>
      <c r="UCV76" s="205"/>
      <c r="UCW76" s="205"/>
      <c r="UCX76" s="205"/>
      <c r="UCY76" s="205"/>
      <c r="UCZ76" s="205"/>
      <c r="UDA76" s="205"/>
      <c r="UDB76" s="205"/>
      <c r="UDC76" s="205"/>
      <c r="UDD76" s="205"/>
      <c r="UDE76" s="205"/>
      <c r="UDF76" s="205"/>
      <c r="UDG76" s="205"/>
      <c r="UDH76" s="205"/>
      <c r="UDI76" s="205"/>
      <c r="UDJ76" s="205"/>
      <c r="UDK76" s="205"/>
      <c r="UDL76" s="205"/>
      <c r="UDM76" s="205"/>
      <c r="UDN76" s="205"/>
      <c r="UDO76" s="205"/>
      <c r="UDP76" s="205"/>
      <c r="UDQ76" s="205"/>
      <c r="UDR76" s="205"/>
      <c r="UDS76" s="205"/>
      <c r="UDT76" s="205"/>
      <c r="UDU76" s="205"/>
      <c r="UDV76" s="205"/>
      <c r="UDW76" s="205"/>
      <c r="UDX76" s="205"/>
      <c r="UDY76" s="205"/>
      <c r="UDZ76" s="205"/>
      <c r="UEA76" s="205"/>
      <c r="UEB76" s="205"/>
      <c r="UEC76" s="205"/>
      <c r="UED76" s="205"/>
      <c r="UEE76" s="205"/>
      <c r="UEF76" s="205"/>
      <c r="UEG76" s="205"/>
      <c r="UEH76" s="205"/>
      <c r="UEI76" s="205"/>
      <c r="UEJ76" s="205"/>
      <c r="UEK76" s="205"/>
      <c r="UEL76" s="205"/>
      <c r="UEM76" s="205"/>
      <c r="UET76" s="205"/>
      <c r="UEU76" s="205"/>
      <c r="UEV76" s="205"/>
      <c r="UEW76" s="205"/>
      <c r="UEX76" s="205"/>
      <c r="UEY76" s="205"/>
      <c r="UEZ76" s="205"/>
      <c r="UFA76" s="205"/>
      <c r="UFB76" s="205"/>
      <c r="UFC76" s="205"/>
      <c r="UFD76" s="205"/>
      <c r="UFE76" s="205"/>
      <c r="UFF76" s="205"/>
      <c r="UFG76" s="205"/>
      <c r="UFH76" s="205"/>
      <c r="UFI76" s="205"/>
      <c r="UFJ76" s="205"/>
      <c r="UFK76" s="205"/>
      <c r="UFL76" s="205"/>
      <c r="UFM76" s="205"/>
      <c r="UFN76" s="205"/>
      <c r="UFO76" s="205"/>
      <c r="UFP76" s="205"/>
      <c r="UFQ76" s="205"/>
      <c r="UFR76" s="205"/>
      <c r="UFS76" s="205"/>
      <c r="UFT76" s="205"/>
      <c r="UFU76" s="205"/>
      <c r="UFV76" s="205"/>
      <c r="UFW76" s="205"/>
      <c r="UFX76" s="205"/>
      <c r="UFY76" s="205"/>
      <c r="UFZ76" s="205"/>
      <c r="UGA76" s="205"/>
      <c r="UGB76" s="205"/>
      <c r="UGC76" s="205"/>
      <c r="UGD76" s="205"/>
      <c r="UGE76" s="205"/>
      <c r="UGF76" s="205"/>
      <c r="UGG76" s="205"/>
      <c r="UGH76" s="205"/>
      <c r="UGI76" s="205"/>
      <c r="UGJ76" s="205"/>
      <c r="UGK76" s="205"/>
      <c r="UGL76" s="205"/>
      <c r="UGM76" s="205"/>
      <c r="UGN76" s="205"/>
      <c r="UGO76" s="205"/>
      <c r="UGP76" s="205"/>
      <c r="UGQ76" s="205"/>
      <c r="UGR76" s="205"/>
      <c r="UGS76" s="205"/>
      <c r="UGT76" s="205"/>
      <c r="UGU76" s="205"/>
      <c r="UGV76" s="205"/>
      <c r="UGW76" s="205"/>
      <c r="UGX76" s="205"/>
      <c r="UGY76" s="205"/>
      <c r="UGZ76" s="205"/>
      <c r="UHA76" s="205"/>
      <c r="UHB76" s="205"/>
      <c r="UHC76" s="205"/>
      <c r="UHD76" s="205"/>
      <c r="UHE76" s="205"/>
      <c r="UHF76" s="205"/>
      <c r="UHG76" s="205"/>
      <c r="UHH76" s="205"/>
      <c r="UHI76" s="205"/>
      <c r="UHJ76" s="205"/>
      <c r="UHK76" s="205"/>
      <c r="UHL76" s="205"/>
      <c r="UHM76" s="205"/>
      <c r="UHN76" s="205"/>
      <c r="UHO76" s="205"/>
      <c r="UHP76" s="205"/>
      <c r="UHQ76" s="205"/>
      <c r="UHR76" s="205"/>
      <c r="UHS76" s="205"/>
      <c r="UHT76" s="205"/>
      <c r="UHU76" s="205"/>
      <c r="UHV76" s="205"/>
      <c r="UHW76" s="205"/>
      <c r="UHX76" s="205"/>
      <c r="UHY76" s="205"/>
      <c r="UHZ76" s="205"/>
      <c r="UIA76" s="205"/>
      <c r="UIB76" s="205"/>
      <c r="UIC76" s="205"/>
      <c r="UID76" s="205"/>
      <c r="UIE76" s="205"/>
      <c r="UIF76" s="205"/>
      <c r="UIG76" s="205"/>
      <c r="UIH76" s="205"/>
      <c r="UII76" s="205"/>
      <c r="UIJ76" s="205"/>
      <c r="UIK76" s="205"/>
      <c r="UIL76" s="205"/>
      <c r="UIM76" s="205"/>
      <c r="UIN76" s="205"/>
      <c r="UIO76" s="205"/>
      <c r="UIP76" s="205"/>
      <c r="UIQ76" s="205"/>
      <c r="UIR76" s="205"/>
      <c r="UIS76" s="205"/>
      <c r="UIT76" s="205"/>
      <c r="UIU76" s="205"/>
      <c r="UIV76" s="205"/>
      <c r="UIW76" s="205"/>
      <c r="UIX76" s="205"/>
      <c r="UIY76" s="205"/>
      <c r="UIZ76" s="205"/>
      <c r="UJA76" s="205"/>
      <c r="UJB76" s="205"/>
      <c r="UJC76" s="205"/>
      <c r="UJD76" s="205"/>
      <c r="UJE76" s="205"/>
      <c r="UJF76" s="205"/>
      <c r="UJG76" s="205"/>
      <c r="UJH76" s="205"/>
      <c r="UJI76" s="205"/>
      <c r="UJJ76" s="205"/>
      <c r="UJK76" s="205"/>
      <c r="UJL76" s="205"/>
      <c r="UJM76" s="205"/>
      <c r="UJN76" s="205"/>
      <c r="UJO76" s="205"/>
      <c r="UJP76" s="205"/>
      <c r="UJQ76" s="205"/>
      <c r="UJR76" s="205"/>
      <c r="UJS76" s="205"/>
      <c r="UJT76" s="205"/>
      <c r="UJU76" s="205"/>
      <c r="UJV76" s="205"/>
      <c r="UJW76" s="205"/>
      <c r="UJX76" s="205"/>
      <c r="UJY76" s="205"/>
      <c r="UJZ76" s="205"/>
      <c r="UKA76" s="205"/>
      <c r="UKB76" s="205"/>
      <c r="UKC76" s="205"/>
      <c r="UKD76" s="205"/>
      <c r="UKE76" s="205"/>
      <c r="UKF76" s="205"/>
      <c r="UKG76" s="205"/>
      <c r="UKH76" s="205"/>
      <c r="UKI76" s="205"/>
      <c r="UKJ76" s="205"/>
      <c r="UKK76" s="205"/>
      <c r="UKL76" s="205"/>
      <c r="UKM76" s="205"/>
      <c r="UKN76" s="205"/>
      <c r="UKO76" s="205"/>
      <c r="UKP76" s="205"/>
      <c r="UKQ76" s="205"/>
      <c r="UKR76" s="205"/>
      <c r="UKS76" s="205"/>
      <c r="UKT76" s="205"/>
      <c r="UKU76" s="205"/>
      <c r="UKV76" s="205"/>
      <c r="UKW76" s="205"/>
      <c r="UKX76" s="205"/>
      <c r="UKY76" s="205"/>
      <c r="UKZ76" s="205"/>
      <c r="ULA76" s="205"/>
      <c r="ULB76" s="205"/>
      <c r="ULC76" s="205"/>
      <c r="ULD76" s="205"/>
      <c r="ULE76" s="205"/>
      <c r="ULF76" s="205"/>
      <c r="ULG76" s="205"/>
      <c r="ULH76" s="205"/>
      <c r="ULI76" s="205"/>
      <c r="ULJ76" s="205"/>
      <c r="ULK76" s="205"/>
      <c r="ULL76" s="205"/>
      <c r="ULM76" s="205"/>
      <c r="ULN76" s="205"/>
      <c r="ULO76" s="205"/>
      <c r="ULP76" s="205"/>
      <c r="ULQ76" s="205"/>
      <c r="ULR76" s="205"/>
      <c r="ULS76" s="205"/>
      <c r="ULT76" s="205"/>
      <c r="ULU76" s="205"/>
      <c r="ULV76" s="205"/>
      <c r="ULW76" s="205"/>
      <c r="ULX76" s="205"/>
      <c r="ULY76" s="205"/>
      <c r="ULZ76" s="205"/>
      <c r="UMA76" s="205"/>
      <c r="UMB76" s="205"/>
      <c r="UMC76" s="205"/>
      <c r="UMD76" s="205"/>
      <c r="UME76" s="205"/>
      <c r="UMF76" s="205"/>
      <c r="UMG76" s="205"/>
      <c r="UMH76" s="205"/>
      <c r="UMI76" s="205"/>
      <c r="UMJ76" s="205"/>
      <c r="UMK76" s="205"/>
      <c r="UML76" s="205"/>
      <c r="UMM76" s="205"/>
      <c r="UMN76" s="205"/>
      <c r="UMO76" s="205"/>
      <c r="UMP76" s="205"/>
      <c r="UMQ76" s="205"/>
      <c r="UMR76" s="205"/>
      <c r="UMS76" s="205"/>
      <c r="UMT76" s="205"/>
      <c r="UMU76" s="205"/>
      <c r="UMV76" s="205"/>
      <c r="UMW76" s="205"/>
      <c r="UMX76" s="205"/>
      <c r="UMY76" s="205"/>
      <c r="UMZ76" s="205"/>
      <c r="UNA76" s="205"/>
      <c r="UNB76" s="205"/>
      <c r="UNC76" s="205"/>
      <c r="UND76" s="205"/>
      <c r="UNE76" s="205"/>
      <c r="UNF76" s="205"/>
      <c r="UNG76" s="205"/>
      <c r="UNH76" s="205"/>
      <c r="UNI76" s="205"/>
      <c r="UNJ76" s="205"/>
      <c r="UNK76" s="205"/>
      <c r="UNL76" s="205"/>
      <c r="UNM76" s="205"/>
      <c r="UNN76" s="205"/>
      <c r="UNO76" s="205"/>
      <c r="UNP76" s="205"/>
      <c r="UNQ76" s="205"/>
      <c r="UNR76" s="205"/>
      <c r="UNS76" s="205"/>
      <c r="UNT76" s="205"/>
      <c r="UNU76" s="205"/>
      <c r="UNV76" s="205"/>
      <c r="UNW76" s="205"/>
      <c r="UNX76" s="205"/>
      <c r="UNY76" s="205"/>
      <c r="UNZ76" s="205"/>
      <c r="UOA76" s="205"/>
      <c r="UOB76" s="205"/>
      <c r="UOC76" s="205"/>
      <c r="UOD76" s="205"/>
      <c r="UOE76" s="205"/>
      <c r="UOF76" s="205"/>
      <c r="UOG76" s="205"/>
      <c r="UOH76" s="205"/>
      <c r="UOI76" s="205"/>
      <c r="UOP76" s="205"/>
      <c r="UOQ76" s="205"/>
      <c r="UOR76" s="205"/>
      <c r="UOS76" s="205"/>
      <c r="UOT76" s="205"/>
      <c r="UOU76" s="205"/>
      <c r="UOV76" s="205"/>
      <c r="UOW76" s="205"/>
      <c r="UOX76" s="205"/>
      <c r="UOY76" s="205"/>
      <c r="UOZ76" s="205"/>
      <c r="UPA76" s="205"/>
      <c r="UPB76" s="205"/>
      <c r="UPC76" s="205"/>
      <c r="UPD76" s="205"/>
      <c r="UPE76" s="205"/>
      <c r="UPF76" s="205"/>
      <c r="UPG76" s="205"/>
      <c r="UPH76" s="205"/>
      <c r="UPI76" s="205"/>
      <c r="UPJ76" s="205"/>
      <c r="UPK76" s="205"/>
      <c r="UPL76" s="205"/>
      <c r="UPM76" s="205"/>
      <c r="UPN76" s="205"/>
      <c r="UPO76" s="205"/>
      <c r="UPP76" s="205"/>
      <c r="UPQ76" s="205"/>
      <c r="UPR76" s="205"/>
      <c r="UPS76" s="205"/>
      <c r="UPT76" s="205"/>
      <c r="UPU76" s="205"/>
      <c r="UPV76" s="205"/>
      <c r="UPW76" s="205"/>
      <c r="UPX76" s="205"/>
      <c r="UPY76" s="205"/>
      <c r="UPZ76" s="205"/>
      <c r="UQA76" s="205"/>
      <c r="UQB76" s="205"/>
      <c r="UQC76" s="205"/>
      <c r="UQD76" s="205"/>
      <c r="UQE76" s="205"/>
      <c r="UQF76" s="205"/>
      <c r="UQG76" s="205"/>
      <c r="UQH76" s="205"/>
      <c r="UQI76" s="205"/>
      <c r="UQJ76" s="205"/>
      <c r="UQK76" s="205"/>
      <c r="UQL76" s="205"/>
      <c r="UQM76" s="205"/>
      <c r="UQN76" s="205"/>
      <c r="UQO76" s="205"/>
      <c r="UQP76" s="205"/>
      <c r="UQQ76" s="205"/>
      <c r="UQR76" s="205"/>
      <c r="UQS76" s="205"/>
      <c r="UQT76" s="205"/>
      <c r="UQU76" s="205"/>
      <c r="UQV76" s="205"/>
      <c r="UQW76" s="205"/>
      <c r="UQX76" s="205"/>
      <c r="UQY76" s="205"/>
      <c r="UQZ76" s="205"/>
      <c r="URA76" s="205"/>
      <c r="URB76" s="205"/>
      <c r="URC76" s="205"/>
      <c r="URD76" s="205"/>
      <c r="URE76" s="205"/>
      <c r="URF76" s="205"/>
      <c r="URG76" s="205"/>
      <c r="URH76" s="205"/>
      <c r="URI76" s="205"/>
      <c r="URJ76" s="205"/>
      <c r="URK76" s="205"/>
      <c r="URL76" s="205"/>
      <c r="URM76" s="205"/>
      <c r="URN76" s="205"/>
      <c r="URO76" s="205"/>
      <c r="URP76" s="205"/>
      <c r="URQ76" s="205"/>
      <c r="URR76" s="205"/>
      <c r="URS76" s="205"/>
      <c r="URT76" s="205"/>
      <c r="URU76" s="205"/>
      <c r="URV76" s="205"/>
      <c r="URW76" s="205"/>
      <c r="URX76" s="205"/>
      <c r="URY76" s="205"/>
      <c r="URZ76" s="205"/>
      <c r="USA76" s="205"/>
      <c r="USB76" s="205"/>
      <c r="USC76" s="205"/>
      <c r="USD76" s="205"/>
      <c r="USE76" s="205"/>
      <c r="USF76" s="205"/>
      <c r="USG76" s="205"/>
      <c r="USH76" s="205"/>
      <c r="USI76" s="205"/>
      <c r="USJ76" s="205"/>
      <c r="USK76" s="205"/>
      <c r="USL76" s="205"/>
      <c r="USM76" s="205"/>
      <c r="USN76" s="205"/>
      <c r="USO76" s="205"/>
      <c r="USP76" s="205"/>
      <c r="USQ76" s="205"/>
      <c r="USR76" s="205"/>
      <c r="USS76" s="205"/>
      <c r="UST76" s="205"/>
      <c r="USU76" s="205"/>
      <c r="USV76" s="205"/>
      <c r="USW76" s="205"/>
      <c r="USX76" s="205"/>
      <c r="USY76" s="205"/>
      <c r="USZ76" s="205"/>
      <c r="UTA76" s="205"/>
      <c r="UTB76" s="205"/>
      <c r="UTC76" s="205"/>
      <c r="UTD76" s="205"/>
      <c r="UTE76" s="205"/>
      <c r="UTF76" s="205"/>
      <c r="UTG76" s="205"/>
      <c r="UTH76" s="205"/>
      <c r="UTI76" s="205"/>
      <c r="UTJ76" s="205"/>
      <c r="UTK76" s="205"/>
      <c r="UTL76" s="205"/>
      <c r="UTM76" s="205"/>
      <c r="UTN76" s="205"/>
      <c r="UTO76" s="205"/>
      <c r="UTP76" s="205"/>
      <c r="UTQ76" s="205"/>
      <c r="UTR76" s="205"/>
      <c r="UTS76" s="205"/>
      <c r="UTT76" s="205"/>
      <c r="UTU76" s="205"/>
      <c r="UTV76" s="205"/>
      <c r="UTW76" s="205"/>
      <c r="UTX76" s="205"/>
      <c r="UTY76" s="205"/>
      <c r="UTZ76" s="205"/>
      <c r="UUA76" s="205"/>
      <c r="UUB76" s="205"/>
      <c r="UUC76" s="205"/>
      <c r="UUD76" s="205"/>
      <c r="UUE76" s="205"/>
      <c r="UUF76" s="205"/>
      <c r="UUG76" s="205"/>
      <c r="UUH76" s="205"/>
      <c r="UUI76" s="205"/>
      <c r="UUJ76" s="205"/>
      <c r="UUK76" s="205"/>
      <c r="UUL76" s="205"/>
      <c r="UUM76" s="205"/>
      <c r="UUN76" s="205"/>
      <c r="UUO76" s="205"/>
      <c r="UUP76" s="205"/>
      <c r="UUQ76" s="205"/>
      <c r="UUR76" s="205"/>
      <c r="UUS76" s="205"/>
      <c r="UUT76" s="205"/>
      <c r="UUU76" s="205"/>
      <c r="UUV76" s="205"/>
      <c r="UUW76" s="205"/>
      <c r="UUX76" s="205"/>
      <c r="UUY76" s="205"/>
      <c r="UUZ76" s="205"/>
      <c r="UVA76" s="205"/>
      <c r="UVB76" s="205"/>
      <c r="UVC76" s="205"/>
      <c r="UVD76" s="205"/>
      <c r="UVE76" s="205"/>
      <c r="UVF76" s="205"/>
      <c r="UVG76" s="205"/>
      <c r="UVH76" s="205"/>
      <c r="UVI76" s="205"/>
      <c r="UVJ76" s="205"/>
      <c r="UVK76" s="205"/>
      <c r="UVL76" s="205"/>
      <c r="UVM76" s="205"/>
      <c r="UVN76" s="205"/>
      <c r="UVO76" s="205"/>
      <c r="UVP76" s="205"/>
      <c r="UVQ76" s="205"/>
      <c r="UVR76" s="205"/>
      <c r="UVS76" s="205"/>
      <c r="UVT76" s="205"/>
      <c r="UVU76" s="205"/>
      <c r="UVV76" s="205"/>
      <c r="UVW76" s="205"/>
      <c r="UVX76" s="205"/>
      <c r="UVY76" s="205"/>
      <c r="UVZ76" s="205"/>
      <c r="UWA76" s="205"/>
      <c r="UWB76" s="205"/>
      <c r="UWC76" s="205"/>
      <c r="UWD76" s="205"/>
      <c r="UWE76" s="205"/>
      <c r="UWF76" s="205"/>
      <c r="UWG76" s="205"/>
      <c r="UWH76" s="205"/>
      <c r="UWI76" s="205"/>
      <c r="UWJ76" s="205"/>
      <c r="UWK76" s="205"/>
      <c r="UWL76" s="205"/>
      <c r="UWM76" s="205"/>
      <c r="UWN76" s="205"/>
      <c r="UWO76" s="205"/>
      <c r="UWP76" s="205"/>
      <c r="UWQ76" s="205"/>
      <c r="UWR76" s="205"/>
      <c r="UWS76" s="205"/>
      <c r="UWT76" s="205"/>
      <c r="UWU76" s="205"/>
      <c r="UWV76" s="205"/>
      <c r="UWW76" s="205"/>
      <c r="UWX76" s="205"/>
      <c r="UWY76" s="205"/>
      <c r="UWZ76" s="205"/>
      <c r="UXA76" s="205"/>
      <c r="UXB76" s="205"/>
      <c r="UXC76" s="205"/>
      <c r="UXD76" s="205"/>
      <c r="UXE76" s="205"/>
      <c r="UXF76" s="205"/>
      <c r="UXG76" s="205"/>
      <c r="UXH76" s="205"/>
      <c r="UXI76" s="205"/>
      <c r="UXJ76" s="205"/>
      <c r="UXK76" s="205"/>
      <c r="UXL76" s="205"/>
      <c r="UXM76" s="205"/>
      <c r="UXN76" s="205"/>
      <c r="UXO76" s="205"/>
      <c r="UXP76" s="205"/>
      <c r="UXQ76" s="205"/>
      <c r="UXR76" s="205"/>
      <c r="UXS76" s="205"/>
      <c r="UXT76" s="205"/>
      <c r="UXU76" s="205"/>
      <c r="UXV76" s="205"/>
      <c r="UXW76" s="205"/>
      <c r="UXX76" s="205"/>
      <c r="UXY76" s="205"/>
      <c r="UXZ76" s="205"/>
      <c r="UYA76" s="205"/>
      <c r="UYB76" s="205"/>
      <c r="UYC76" s="205"/>
      <c r="UYD76" s="205"/>
      <c r="UYE76" s="205"/>
      <c r="UYL76" s="205"/>
      <c r="UYM76" s="205"/>
      <c r="UYN76" s="205"/>
      <c r="UYO76" s="205"/>
      <c r="UYP76" s="205"/>
      <c r="UYQ76" s="205"/>
      <c r="UYR76" s="205"/>
      <c r="UYS76" s="205"/>
      <c r="UYT76" s="205"/>
      <c r="UYU76" s="205"/>
      <c r="UYV76" s="205"/>
      <c r="UYW76" s="205"/>
      <c r="UYX76" s="205"/>
      <c r="UYY76" s="205"/>
      <c r="UYZ76" s="205"/>
      <c r="UZA76" s="205"/>
      <c r="UZB76" s="205"/>
      <c r="UZC76" s="205"/>
      <c r="UZD76" s="205"/>
      <c r="UZE76" s="205"/>
      <c r="UZF76" s="205"/>
      <c r="UZG76" s="205"/>
      <c r="UZH76" s="205"/>
      <c r="UZI76" s="205"/>
      <c r="UZJ76" s="205"/>
      <c r="UZK76" s="205"/>
      <c r="UZL76" s="205"/>
      <c r="UZM76" s="205"/>
      <c r="UZN76" s="205"/>
      <c r="UZO76" s="205"/>
      <c r="UZP76" s="205"/>
      <c r="UZQ76" s="205"/>
      <c r="UZR76" s="205"/>
      <c r="UZS76" s="205"/>
      <c r="UZT76" s="205"/>
      <c r="UZU76" s="205"/>
      <c r="UZV76" s="205"/>
      <c r="UZW76" s="205"/>
      <c r="UZX76" s="205"/>
      <c r="UZY76" s="205"/>
      <c r="UZZ76" s="205"/>
      <c r="VAA76" s="205"/>
      <c r="VAB76" s="205"/>
      <c r="VAC76" s="205"/>
      <c r="VAD76" s="205"/>
      <c r="VAE76" s="205"/>
      <c r="VAF76" s="205"/>
      <c r="VAG76" s="205"/>
      <c r="VAH76" s="205"/>
      <c r="VAI76" s="205"/>
      <c r="VAJ76" s="205"/>
      <c r="VAK76" s="205"/>
      <c r="VAL76" s="205"/>
      <c r="VAM76" s="205"/>
      <c r="VAN76" s="205"/>
      <c r="VAO76" s="205"/>
      <c r="VAP76" s="205"/>
      <c r="VAQ76" s="205"/>
      <c r="VAR76" s="205"/>
      <c r="VAS76" s="205"/>
      <c r="VAT76" s="205"/>
      <c r="VAU76" s="205"/>
      <c r="VAV76" s="205"/>
      <c r="VAW76" s="205"/>
      <c r="VAX76" s="205"/>
      <c r="VAY76" s="205"/>
      <c r="VAZ76" s="205"/>
      <c r="VBA76" s="205"/>
      <c r="VBB76" s="205"/>
      <c r="VBC76" s="205"/>
      <c r="VBD76" s="205"/>
      <c r="VBE76" s="205"/>
      <c r="VBF76" s="205"/>
      <c r="VBG76" s="205"/>
      <c r="VBH76" s="205"/>
      <c r="VBI76" s="205"/>
      <c r="VBJ76" s="205"/>
      <c r="VBK76" s="205"/>
      <c r="VBL76" s="205"/>
      <c r="VBM76" s="205"/>
      <c r="VBN76" s="205"/>
      <c r="VBO76" s="205"/>
      <c r="VBP76" s="205"/>
      <c r="VBQ76" s="205"/>
      <c r="VBR76" s="205"/>
      <c r="VBS76" s="205"/>
      <c r="VBT76" s="205"/>
      <c r="VBU76" s="205"/>
      <c r="VBV76" s="205"/>
      <c r="VBW76" s="205"/>
      <c r="VBX76" s="205"/>
      <c r="VBY76" s="205"/>
      <c r="VBZ76" s="205"/>
      <c r="VCA76" s="205"/>
      <c r="VCB76" s="205"/>
      <c r="VCC76" s="205"/>
      <c r="VCD76" s="205"/>
      <c r="VCE76" s="205"/>
      <c r="VCF76" s="205"/>
      <c r="VCG76" s="205"/>
      <c r="VCH76" s="205"/>
      <c r="VCI76" s="205"/>
      <c r="VCJ76" s="205"/>
      <c r="VCK76" s="205"/>
      <c r="VCL76" s="205"/>
      <c r="VCM76" s="205"/>
      <c r="VCN76" s="205"/>
      <c r="VCO76" s="205"/>
      <c r="VCP76" s="205"/>
      <c r="VCQ76" s="205"/>
      <c r="VCR76" s="205"/>
      <c r="VCS76" s="205"/>
      <c r="VCT76" s="205"/>
      <c r="VCU76" s="205"/>
      <c r="VCV76" s="205"/>
      <c r="VCW76" s="205"/>
      <c r="VCX76" s="205"/>
      <c r="VCY76" s="205"/>
      <c r="VCZ76" s="205"/>
      <c r="VDA76" s="205"/>
      <c r="VDB76" s="205"/>
      <c r="VDC76" s="205"/>
      <c r="VDD76" s="205"/>
      <c r="VDE76" s="205"/>
      <c r="VDF76" s="205"/>
      <c r="VDG76" s="205"/>
      <c r="VDH76" s="205"/>
      <c r="VDI76" s="205"/>
      <c r="VDJ76" s="205"/>
      <c r="VDK76" s="205"/>
      <c r="VDL76" s="205"/>
      <c r="VDM76" s="205"/>
      <c r="VDN76" s="205"/>
      <c r="VDO76" s="205"/>
      <c r="VDP76" s="205"/>
      <c r="VDQ76" s="205"/>
      <c r="VDR76" s="205"/>
      <c r="VDS76" s="205"/>
      <c r="VDT76" s="205"/>
      <c r="VDU76" s="205"/>
      <c r="VDV76" s="205"/>
      <c r="VDW76" s="205"/>
      <c r="VDX76" s="205"/>
      <c r="VDY76" s="205"/>
      <c r="VDZ76" s="205"/>
      <c r="VEA76" s="205"/>
      <c r="VEB76" s="205"/>
      <c r="VEC76" s="205"/>
      <c r="VED76" s="205"/>
      <c r="VEE76" s="205"/>
      <c r="VEF76" s="205"/>
      <c r="VEG76" s="205"/>
      <c r="VEH76" s="205"/>
      <c r="VEI76" s="205"/>
      <c r="VEJ76" s="205"/>
      <c r="VEK76" s="205"/>
      <c r="VEL76" s="205"/>
      <c r="VEM76" s="205"/>
      <c r="VEN76" s="205"/>
      <c r="VEO76" s="205"/>
      <c r="VEP76" s="205"/>
      <c r="VEQ76" s="205"/>
      <c r="VER76" s="205"/>
      <c r="VES76" s="205"/>
      <c r="VET76" s="205"/>
      <c r="VEU76" s="205"/>
      <c r="VEV76" s="205"/>
      <c r="VEW76" s="205"/>
      <c r="VEX76" s="205"/>
      <c r="VEY76" s="205"/>
      <c r="VEZ76" s="205"/>
      <c r="VFA76" s="205"/>
      <c r="VFB76" s="205"/>
      <c r="VFC76" s="205"/>
      <c r="VFD76" s="205"/>
      <c r="VFE76" s="205"/>
      <c r="VFF76" s="205"/>
      <c r="VFG76" s="205"/>
      <c r="VFH76" s="205"/>
      <c r="VFI76" s="205"/>
      <c r="VFJ76" s="205"/>
      <c r="VFK76" s="205"/>
      <c r="VFL76" s="205"/>
      <c r="VFM76" s="205"/>
      <c r="VFN76" s="205"/>
      <c r="VFO76" s="205"/>
      <c r="VFP76" s="205"/>
      <c r="VFQ76" s="205"/>
      <c r="VFR76" s="205"/>
      <c r="VFS76" s="205"/>
      <c r="VFT76" s="205"/>
      <c r="VFU76" s="205"/>
      <c r="VFV76" s="205"/>
      <c r="VFW76" s="205"/>
      <c r="VFX76" s="205"/>
      <c r="VFY76" s="205"/>
      <c r="VFZ76" s="205"/>
      <c r="VGA76" s="205"/>
      <c r="VGB76" s="205"/>
      <c r="VGC76" s="205"/>
      <c r="VGD76" s="205"/>
      <c r="VGE76" s="205"/>
      <c r="VGF76" s="205"/>
      <c r="VGG76" s="205"/>
      <c r="VGH76" s="205"/>
      <c r="VGI76" s="205"/>
      <c r="VGJ76" s="205"/>
      <c r="VGK76" s="205"/>
      <c r="VGL76" s="205"/>
      <c r="VGM76" s="205"/>
      <c r="VGN76" s="205"/>
      <c r="VGO76" s="205"/>
      <c r="VGP76" s="205"/>
      <c r="VGQ76" s="205"/>
      <c r="VGR76" s="205"/>
      <c r="VGS76" s="205"/>
      <c r="VGT76" s="205"/>
      <c r="VGU76" s="205"/>
      <c r="VGV76" s="205"/>
      <c r="VGW76" s="205"/>
      <c r="VGX76" s="205"/>
      <c r="VGY76" s="205"/>
      <c r="VGZ76" s="205"/>
      <c r="VHA76" s="205"/>
      <c r="VHB76" s="205"/>
      <c r="VHC76" s="205"/>
      <c r="VHD76" s="205"/>
      <c r="VHE76" s="205"/>
      <c r="VHF76" s="205"/>
      <c r="VHG76" s="205"/>
      <c r="VHH76" s="205"/>
      <c r="VHI76" s="205"/>
      <c r="VHJ76" s="205"/>
      <c r="VHK76" s="205"/>
      <c r="VHL76" s="205"/>
      <c r="VHM76" s="205"/>
      <c r="VHN76" s="205"/>
      <c r="VHO76" s="205"/>
      <c r="VHP76" s="205"/>
      <c r="VHQ76" s="205"/>
      <c r="VHR76" s="205"/>
      <c r="VHS76" s="205"/>
      <c r="VHT76" s="205"/>
      <c r="VHU76" s="205"/>
      <c r="VHV76" s="205"/>
      <c r="VHW76" s="205"/>
      <c r="VHX76" s="205"/>
      <c r="VHY76" s="205"/>
      <c r="VHZ76" s="205"/>
      <c r="VIA76" s="205"/>
      <c r="VIH76" s="205"/>
      <c r="VII76" s="205"/>
      <c r="VIJ76" s="205"/>
      <c r="VIK76" s="205"/>
      <c r="VIL76" s="205"/>
      <c r="VIM76" s="205"/>
      <c r="VIN76" s="205"/>
      <c r="VIO76" s="205"/>
      <c r="VIP76" s="205"/>
      <c r="VIQ76" s="205"/>
      <c r="VIR76" s="205"/>
      <c r="VIS76" s="205"/>
      <c r="VIT76" s="205"/>
      <c r="VIU76" s="205"/>
      <c r="VIV76" s="205"/>
      <c r="VIW76" s="205"/>
      <c r="VIX76" s="205"/>
      <c r="VIY76" s="205"/>
      <c r="VIZ76" s="205"/>
      <c r="VJA76" s="205"/>
      <c r="VJB76" s="205"/>
      <c r="VJC76" s="205"/>
      <c r="VJD76" s="205"/>
      <c r="VJE76" s="205"/>
      <c r="VJF76" s="205"/>
      <c r="VJG76" s="205"/>
      <c r="VJH76" s="205"/>
      <c r="VJI76" s="205"/>
      <c r="VJJ76" s="205"/>
      <c r="VJK76" s="205"/>
      <c r="VJL76" s="205"/>
      <c r="VJM76" s="205"/>
      <c r="VJN76" s="205"/>
      <c r="VJO76" s="205"/>
      <c r="VJP76" s="205"/>
      <c r="VJQ76" s="205"/>
      <c r="VJR76" s="205"/>
      <c r="VJS76" s="205"/>
      <c r="VJT76" s="205"/>
      <c r="VJU76" s="205"/>
      <c r="VJV76" s="205"/>
      <c r="VJW76" s="205"/>
      <c r="VJX76" s="205"/>
      <c r="VJY76" s="205"/>
      <c r="VJZ76" s="205"/>
      <c r="VKA76" s="205"/>
      <c r="VKB76" s="205"/>
      <c r="VKC76" s="205"/>
      <c r="VKD76" s="205"/>
      <c r="VKE76" s="205"/>
      <c r="VKF76" s="205"/>
      <c r="VKG76" s="205"/>
      <c r="VKH76" s="205"/>
      <c r="VKI76" s="205"/>
      <c r="VKJ76" s="205"/>
      <c r="VKK76" s="205"/>
      <c r="VKL76" s="205"/>
      <c r="VKM76" s="205"/>
      <c r="VKN76" s="205"/>
      <c r="VKO76" s="205"/>
      <c r="VKP76" s="205"/>
      <c r="VKQ76" s="205"/>
      <c r="VKR76" s="205"/>
      <c r="VKS76" s="205"/>
      <c r="VKT76" s="205"/>
      <c r="VKU76" s="205"/>
      <c r="VKV76" s="205"/>
      <c r="VKW76" s="205"/>
      <c r="VKX76" s="205"/>
      <c r="VKY76" s="205"/>
      <c r="VKZ76" s="205"/>
      <c r="VLA76" s="205"/>
      <c r="VLB76" s="205"/>
      <c r="VLC76" s="205"/>
      <c r="VLD76" s="205"/>
      <c r="VLE76" s="205"/>
      <c r="VLF76" s="205"/>
      <c r="VLG76" s="205"/>
      <c r="VLH76" s="205"/>
      <c r="VLI76" s="205"/>
      <c r="VLJ76" s="205"/>
      <c r="VLK76" s="205"/>
      <c r="VLL76" s="205"/>
      <c r="VLM76" s="205"/>
      <c r="VLN76" s="205"/>
      <c r="VLO76" s="205"/>
      <c r="VLP76" s="205"/>
      <c r="VLQ76" s="205"/>
      <c r="VLR76" s="205"/>
      <c r="VLS76" s="205"/>
      <c r="VLT76" s="205"/>
      <c r="VLU76" s="205"/>
      <c r="VLV76" s="205"/>
      <c r="VLW76" s="205"/>
      <c r="VLX76" s="205"/>
      <c r="VLY76" s="205"/>
      <c r="VLZ76" s="205"/>
      <c r="VMA76" s="205"/>
      <c r="VMB76" s="205"/>
      <c r="VMC76" s="205"/>
      <c r="VMD76" s="205"/>
      <c r="VME76" s="205"/>
      <c r="VMF76" s="205"/>
      <c r="VMG76" s="205"/>
      <c r="VMH76" s="205"/>
      <c r="VMI76" s="205"/>
      <c r="VMJ76" s="205"/>
      <c r="VMK76" s="205"/>
      <c r="VML76" s="205"/>
      <c r="VMM76" s="205"/>
      <c r="VMN76" s="205"/>
      <c r="VMO76" s="205"/>
      <c r="VMP76" s="205"/>
      <c r="VMQ76" s="205"/>
      <c r="VMR76" s="205"/>
      <c r="VMS76" s="205"/>
      <c r="VMT76" s="205"/>
      <c r="VMU76" s="205"/>
      <c r="VMV76" s="205"/>
      <c r="VMW76" s="205"/>
      <c r="VMX76" s="205"/>
      <c r="VMY76" s="205"/>
      <c r="VMZ76" s="205"/>
      <c r="VNA76" s="205"/>
      <c r="VNB76" s="205"/>
      <c r="VNC76" s="205"/>
      <c r="VND76" s="205"/>
      <c r="VNE76" s="205"/>
      <c r="VNF76" s="205"/>
      <c r="VNG76" s="205"/>
      <c r="VNH76" s="205"/>
      <c r="VNI76" s="205"/>
      <c r="VNJ76" s="205"/>
      <c r="VNK76" s="205"/>
      <c r="VNL76" s="205"/>
      <c r="VNM76" s="205"/>
      <c r="VNN76" s="205"/>
      <c r="VNO76" s="205"/>
      <c r="VNP76" s="205"/>
      <c r="VNQ76" s="205"/>
      <c r="VNR76" s="205"/>
      <c r="VNS76" s="205"/>
      <c r="VNT76" s="205"/>
      <c r="VNU76" s="205"/>
      <c r="VNV76" s="205"/>
      <c r="VNW76" s="205"/>
      <c r="VNX76" s="205"/>
      <c r="VNY76" s="205"/>
      <c r="VNZ76" s="205"/>
      <c r="VOA76" s="205"/>
      <c r="VOB76" s="205"/>
      <c r="VOC76" s="205"/>
      <c r="VOD76" s="205"/>
      <c r="VOE76" s="205"/>
      <c r="VOF76" s="205"/>
      <c r="VOG76" s="205"/>
      <c r="VOH76" s="205"/>
      <c r="VOI76" s="205"/>
      <c r="VOJ76" s="205"/>
      <c r="VOK76" s="205"/>
      <c r="VOL76" s="205"/>
      <c r="VOM76" s="205"/>
      <c r="VON76" s="205"/>
      <c r="VOO76" s="205"/>
      <c r="VOP76" s="205"/>
      <c r="VOQ76" s="205"/>
      <c r="VOR76" s="205"/>
      <c r="VOS76" s="205"/>
      <c r="VOT76" s="205"/>
      <c r="VOU76" s="205"/>
      <c r="VOV76" s="205"/>
      <c r="VOW76" s="205"/>
      <c r="VOX76" s="205"/>
      <c r="VOY76" s="205"/>
      <c r="VOZ76" s="205"/>
      <c r="VPA76" s="205"/>
      <c r="VPB76" s="205"/>
      <c r="VPC76" s="205"/>
      <c r="VPD76" s="205"/>
      <c r="VPE76" s="205"/>
      <c r="VPF76" s="205"/>
      <c r="VPG76" s="205"/>
      <c r="VPH76" s="205"/>
      <c r="VPI76" s="205"/>
      <c r="VPJ76" s="205"/>
      <c r="VPK76" s="205"/>
      <c r="VPL76" s="205"/>
      <c r="VPM76" s="205"/>
      <c r="VPN76" s="205"/>
      <c r="VPO76" s="205"/>
      <c r="VPP76" s="205"/>
      <c r="VPQ76" s="205"/>
      <c r="VPR76" s="205"/>
      <c r="VPS76" s="205"/>
      <c r="VPT76" s="205"/>
      <c r="VPU76" s="205"/>
      <c r="VPV76" s="205"/>
      <c r="VPW76" s="205"/>
      <c r="VPX76" s="205"/>
      <c r="VPY76" s="205"/>
      <c r="VPZ76" s="205"/>
      <c r="VQA76" s="205"/>
      <c r="VQB76" s="205"/>
      <c r="VQC76" s="205"/>
      <c r="VQD76" s="205"/>
      <c r="VQE76" s="205"/>
      <c r="VQF76" s="205"/>
      <c r="VQG76" s="205"/>
      <c r="VQH76" s="205"/>
      <c r="VQI76" s="205"/>
      <c r="VQJ76" s="205"/>
      <c r="VQK76" s="205"/>
      <c r="VQL76" s="205"/>
      <c r="VQM76" s="205"/>
      <c r="VQN76" s="205"/>
      <c r="VQO76" s="205"/>
      <c r="VQP76" s="205"/>
      <c r="VQQ76" s="205"/>
      <c r="VQR76" s="205"/>
      <c r="VQS76" s="205"/>
      <c r="VQT76" s="205"/>
      <c r="VQU76" s="205"/>
      <c r="VQV76" s="205"/>
      <c r="VQW76" s="205"/>
      <c r="VQX76" s="205"/>
      <c r="VQY76" s="205"/>
      <c r="VQZ76" s="205"/>
      <c r="VRA76" s="205"/>
      <c r="VRB76" s="205"/>
      <c r="VRC76" s="205"/>
      <c r="VRD76" s="205"/>
      <c r="VRE76" s="205"/>
      <c r="VRF76" s="205"/>
      <c r="VRG76" s="205"/>
      <c r="VRH76" s="205"/>
      <c r="VRI76" s="205"/>
      <c r="VRJ76" s="205"/>
      <c r="VRK76" s="205"/>
      <c r="VRL76" s="205"/>
      <c r="VRM76" s="205"/>
      <c r="VRN76" s="205"/>
      <c r="VRO76" s="205"/>
      <c r="VRP76" s="205"/>
      <c r="VRQ76" s="205"/>
      <c r="VRR76" s="205"/>
      <c r="VRS76" s="205"/>
      <c r="VRT76" s="205"/>
      <c r="VRU76" s="205"/>
      <c r="VRV76" s="205"/>
      <c r="VRW76" s="205"/>
      <c r="VSD76" s="205"/>
      <c r="VSE76" s="205"/>
      <c r="VSF76" s="205"/>
      <c r="VSG76" s="205"/>
      <c r="VSH76" s="205"/>
      <c r="VSI76" s="205"/>
      <c r="VSJ76" s="205"/>
      <c r="VSK76" s="205"/>
      <c r="VSL76" s="205"/>
      <c r="VSM76" s="205"/>
      <c r="VSN76" s="205"/>
      <c r="VSO76" s="205"/>
      <c r="VSP76" s="205"/>
      <c r="VSQ76" s="205"/>
      <c r="VSR76" s="205"/>
      <c r="VSS76" s="205"/>
      <c r="VST76" s="205"/>
      <c r="VSU76" s="205"/>
      <c r="VSV76" s="205"/>
      <c r="VSW76" s="205"/>
      <c r="VSX76" s="205"/>
      <c r="VSY76" s="205"/>
      <c r="VSZ76" s="205"/>
      <c r="VTA76" s="205"/>
      <c r="VTB76" s="205"/>
      <c r="VTC76" s="205"/>
      <c r="VTD76" s="205"/>
      <c r="VTE76" s="205"/>
      <c r="VTF76" s="205"/>
      <c r="VTG76" s="205"/>
      <c r="VTH76" s="205"/>
      <c r="VTI76" s="205"/>
      <c r="VTJ76" s="205"/>
      <c r="VTK76" s="205"/>
      <c r="VTL76" s="205"/>
      <c r="VTM76" s="205"/>
      <c r="VTN76" s="205"/>
      <c r="VTO76" s="205"/>
      <c r="VTP76" s="205"/>
      <c r="VTQ76" s="205"/>
      <c r="VTR76" s="205"/>
      <c r="VTS76" s="205"/>
      <c r="VTT76" s="205"/>
      <c r="VTU76" s="205"/>
      <c r="VTV76" s="205"/>
      <c r="VTW76" s="205"/>
      <c r="VTX76" s="205"/>
      <c r="VTY76" s="205"/>
      <c r="VTZ76" s="205"/>
      <c r="VUA76" s="205"/>
      <c r="VUB76" s="205"/>
      <c r="VUC76" s="205"/>
      <c r="VUD76" s="205"/>
      <c r="VUE76" s="205"/>
      <c r="VUF76" s="205"/>
      <c r="VUG76" s="205"/>
      <c r="VUH76" s="205"/>
      <c r="VUI76" s="205"/>
      <c r="VUJ76" s="205"/>
      <c r="VUK76" s="205"/>
      <c r="VUL76" s="205"/>
      <c r="VUM76" s="205"/>
      <c r="VUN76" s="205"/>
      <c r="VUO76" s="205"/>
      <c r="VUP76" s="205"/>
      <c r="VUQ76" s="205"/>
      <c r="VUR76" s="205"/>
      <c r="VUS76" s="205"/>
      <c r="VUT76" s="205"/>
      <c r="VUU76" s="205"/>
      <c r="VUV76" s="205"/>
      <c r="VUW76" s="205"/>
      <c r="VUX76" s="205"/>
      <c r="VUY76" s="205"/>
      <c r="VUZ76" s="205"/>
      <c r="VVA76" s="205"/>
      <c r="VVB76" s="205"/>
      <c r="VVC76" s="205"/>
      <c r="VVD76" s="205"/>
      <c r="VVE76" s="205"/>
      <c r="VVF76" s="205"/>
      <c r="VVG76" s="205"/>
      <c r="VVH76" s="205"/>
      <c r="VVI76" s="205"/>
      <c r="VVJ76" s="205"/>
      <c r="VVK76" s="205"/>
      <c r="VVL76" s="205"/>
      <c r="VVM76" s="205"/>
      <c r="VVN76" s="205"/>
      <c r="VVO76" s="205"/>
      <c r="VVP76" s="205"/>
      <c r="VVQ76" s="205"/>
      <c r="VVR76" s="205"/>
      <c r="VVS76" s="205"/>
      <c r="VVT76" s="205"/>
      <c r="VVU76" s="205"/>
      <c r="VVV76" s="205"/>
      <c r="VVW76" s="205"/>
      <c r="VVX76" s="205"/>
      <c r="VVY76" s="205"/>
      <c r="VVZ76" s="205"/>
      <c r="VWA76" s="205"/>
      <c r="VWB76" s="205"/>
      <c r="VWC76" s="205"/>
      <c r="VWD76" s="205"/>
      <c r="VWE76" s="205"/>
      <c r="VWF76" s="205"/>
      <c r="VWG76" s="205"/>
      <c r="VWH76" s="205"/>
      <c r="VWI76" s="205"/>
      <c r="VWJ76" s="205"/>
      <c r="VWK76" s="205"/>
      <c r="VWL76" s="205"/>
      <c r="VWM76" s="205"/>
      <c r="VWN76" s="205"/>
      <c r="VWO76" s="205"/>
      <c r="VWP76" s="205"/>
      <c r="VWQ76" s="205"/>
      <c r="VWR76" s="205"/>
      <c r="VWS76" s="205"/>
      <c r="VWT76" s="205"/>
      <c r="VWU76" s="205"/>
      <c r="VWV76" s="205"/>
      <c r="VWW76" s="205"/>
      <c r="VWX76" s="205"/>
      <c r="VWY76" s="205"/>
      <c r="VWZ76" s="205"/>
      <c r="VXA76" s="205"/>
      <c r="VXB76" s="205"/>
      <c r="VXC76" s="205"/>
      <c r="VXD76" s="205"/>
      <c r="VXE76" s="205"/>
      <c r="VXF76" s="205"/>
      <c r="VXG76" s="205"/>
      <c r="VXH76" s="205"/>
      <c r="VXI76" s="205"/>
      <c r="VXJ76" s="205"/>
      <c r="VXK76" s="205"/>
      <c r="VXL76" s="205"/>
      <c r="VXM76" s="205"/>
      <c r="VXN76" s="205"/>
      <c r="VXO76" s="205"/>
      <c r="VXP76" s="205"/>
      <c r="VXQ76" s="205"/>
      <c r="VXR76" s="205"/>
      <c r="VXS76" s="205"/>
      <c r="VXT76" s="205"/>
      <c r="VXU76" s="205"/>
      <c r="VXV76" s="205"/>
      <c r="VXW76" s="205"/>
      <c r="VXX76" s="205"/>
      <c r="VXY76" s="205"/>
      <c r="VXZ76" s="205"/>
      <c r="VYA76" s="205"/>
      <c r="VYB76" s="205"/>
      <c r="VYC76" s="205"/>
      <c r="VYD76" s="205"/>
      <c r="VYE76" s="205"/>
      <c r="VYF76" s="205"/>
      <c r="VYG76" s="205"/>
      <c r="VYH76" s="205"/>
      <c r="VYI76" s="205"/>
      <c r="VYJ76" s="205"/>
      <c r="VYK76" s="205"/>
      <c r="VYL76" s="205"/>
      <c r="VYM76" s="205"/>
      <c r="VYN76" s="205"/>
      <c r="VYO76" s="205"/>
      <c r="VYP76" s="205"/>
      <c r="VYQ76" s="205"/>
      <c r="VYR76" s="205"/>
      <c r="VYS76" s="205"/>
      <c r="VYT76" s="205"/>
      <c r="VYU76" s="205"/>
      <c r="VYV76" s="205"/>
      <c r="VYW76" s="205"/>
      <c r="VYX76" s="205"/>
      <c r="VYY76" s="205"/>
      <c r="VYZ76" s="205"/>
      <c r="VZA76" s="205"/>
      <c r="VZB76" s="205"/>
      <c r="VZC76" s="205"/>
      <c r="VZD76" s="205"/>
      <c r="VZE76" s="205"/>
      <c r="VZF76" s="205"/>
      <c r="VZG76" s="205"/>
      <c r="VZH76" s="205"/>
      <c r="VZI76" s="205"/>
      <c r="VZJ76" s="205"/>
      <c r="VZK76" s="205"/>
      <c r="VZL76" s="205"/>
      <c r="VZM76" s="205"/>
      <c r="VZN76" s="205"/>
      <c r="VZO76" s="205"/>
      <c r="VZP76" s="205"/>
      <c r="VZQ76" s="205"/>
      <c r="VZR76" s="205"/>
      <c r="VZS76" s="205"/>
      <c r="VZT76" s="205"/>
      <c r="VZU76" s="205"/>
      <c r="VZV76" s="205"/>
      <c r="VZW76" s="205"/>
      <c r="VZX76" s="205"/>
      <c r="VZY76" s="205"/>
      <c r="VZZ76" s="205"/>
      <c r="WAA76" s="205"/>
      <c r="WAB76" s="205"/>
      <c r="WAC76" s="205"/>
      <c r="WAD76" s="205"/>
      <c r="WAE76" s="205"/>
      <c r="WAF76" s="205"/>
      <c r="WAG76" s="205"/>
      <c r="WAH76" s="205"/>
      <c r="WAI76" s="205"/>
      <c r="WAJ76" s="205"/>
      <c r="WAK76" s="205"/>
      <c r="WAL76" s="205"/>
      <c r="WAM76" s="205"/>
      <c r="WAN76" s="205"/>
      <c r="WAO76" s="205"/>
      <c r="WAP76" s="205"/>
      <c r="WAQ76" s="205"/>
      <c r="WAR76" s="205"/>
      <c r="WAS76" s="205"/>
      <c r="WAT76" s="205"/>
      <c r="WAU76" s="205"/>
      <c r="WAV76" s="205"/>
      <c r="WAW76" s="205"/>
      <c r="WAX76" s="205"/>
      <c r="WAY76" s="205"/>
      <c r="WAZ76" s="205"/>
      <c r="WBA76" s="205"/>
      <c r="WBB76" s="205"/>
      <c r="WBC76" s="205"/>
      <c r="WBD76" s="205"/>
      <c r="WBE76" s="205"/>
      <c r="WBF76" s="205"/>
      <c r="WBG76" s="205"/>
      <c r="WBH76" s="205"/>
      <c r="WBI76" s="205"/>
      <c r="WBJ76" s="205"/>
      <c r="WBK76" s="205"/>
      <c r="WBL76" s="205"/>
      <c r="WBM76" s="205"/>
      <c r="WBN76" s="205"/>
      <c r="WBO76" s="205"/>
      <c r="WBP76" s="205"/>
      <c r="WBQ76" s="205"/>
      <c r="WBR76" s="205"/>
      <c r="WBS76" s="205"/>
      <c r="WBZ76" s="205"/>
      <c r="WCA76" s="205"/>
      <c r="WCB76" s="205"/>
      <c r="WCC76" s="205"/>
      <c r="WCD76" s="205"/>
      <c r="WCE76" s="205"/>
      <c r="WCF76" s="205"/>
      <c r="WCG76" s="205"/>
      <c r="WCH76" s="205"/>
      <c r="WCI76" s="205"/>
      <c r="WCJ76" s="205"/>
      <c r="WCK76" s="205"/>
      <c r="WCL76" s="205"/>
      <c r="WCM76" s="205"/>
      <c r="WCN76" s="205"/>
      <c r="WCO76" s="205"/>
      <c r="WCP76" s="205"/>
      <c r="WCQ76" s="205"/>
      <c r="WCR76" s="205"/>
      <c r="WCS76" s="205"/>
      <c r="WCT76" s="205"/>
      <c r="WCU76" s="205"/>
      <c r="WCV76" s="205"/>
      <c r="WCW76" s="205"/>
      <c r="WCX76" s="205"/>
      <c r="WCY76" s="205"/>
      <c r="WCZ76" s="205"/>
      <c r="WDA76" s="205"/>
      <c r="WDB76" s="205"/>
      <c r="WDC76" s="205"/>
      <c r="WDD76" s="205"/>
      <c r="WDE76" s="205"/>
      <c r="WDF76" s="205"/>
      <c r="WDG76" s="205"/>
      <c r="WDH76" s="205"/>
      <c r="WDI76" s="205"/>
      <c r="WDJ76" s="205"/>
      <c r="WDK76" s="205"/>
      <c r="WDL76" s="205"/>
      <c r="WDM76" s="205"/>
      <c r="WDN76" s="205"/>
      <c r="WDO76" s="205"/>
      <c r="WDP76" s="205"/>
      <c r="WDQ76" s="205"/>
      <c r="WDR76" s="205"/>
      <c r="WDS76" s="205"/>
      <c r="WDT76" s="205"/>
      <c r="WDU76" s="205"/>
      <c r="WDV76" s="205"/>
      <c r="WDW76" s="205"/>
      <c r="WDX76" s="205"/>
      <c r="WDY76" s="205"/>
      <c r="WDZ76" s="205"/>
      <c r="WEA76" s="205"/>
      <c r="WEB76" s="205"/>
      <c r="WEC76" s="205"/>
      <c r="WED76" s="205"/>
      <c r="WEE76" s="205"/>
      <c r="WEF76" s="205"/>
      <c r="WEG76" s="205"/>
      <c r="WEH76" s="205"/>
      <c r="WEI76" s="205"/>
      <c r="WEJ76" s="205"/>
      <c r="WEK76" s="205"/>
      <c r="WEL76" s="205"/>
      <c r="WEM76" s="205"/>
      <c r="WEN76" s="205"/>
      <c r="WEO76" s="205"/>
      <c r="WEP76" s="205"/>
      <c r="WEQ76" s="205"/>
      <c r="WER76" s="205"/>
      <c r="WES76" s="205"/>
      <c r="WET76" s="205"/>
      <c r="WEU76" s="205"/>
      <c r="WEV76" s="205"/>
      <c r="WEW76" s="205"/>
      <c r="WEX76" s="205"/>
      <c r="WEY76" s="205"/>
      <c r="WEZ76" s="205"/>
      <c r="WFA76" s="205"/>
      <c r="WFB76" s="205"/>
      <c r="WFC76" s="205"/>
      <c r="WFD76" s="205"/>
      <c r="WFE76" s="205"/>
      <c r="WFF76" s="205"/>
      <c r="WFG76" s="205"/>
      <c r="WFH76" s="205"/>
      <c r="WFI76" s="205"/>
      <c r="WFJ76" s="205"/>
      <c r="WFK76" s="205"/>
      <c r="WFL76" s="205"/>
      <c r="WFM76" s="205"/>
      <c r="WFN76" s="205"/>
      <c r="WFO76" s="205"/>
      <c r="WFP76" s="205"/>
      <c r="WFQ76" s="205"/>
      <c r="WFR76" s="205"/>
      <c r="WFS76" s="205"/>
      <c r="WFT76" s="205"/>
      <c r="WFU76" s="205"/>
      <c r="WFV76" s="205"/>
      <c r="WFW76" s="205"/>
      <c r="WFX76" s="205"/>
      <c r="WFY76" s="205"/>
      <c r="WFZ76" s="205"/>
      <c r="WGA76" s="205"/>
      <c r="WGB76" s="205"/>
      <c r="WGC76" s="205"/>
      <c r="WGD76" s="205"/>
      <c r="WGE76" s="205"/>
      <c r="WGF76" s="205"/>
      <c r="WGG76" s="205"/>
      <c r="WGH76" s="205"/>
      <c r="WGI76" s="205"/>
      <c r="WGJ76" s="205"/>
      <c r="WGK76" s="205"/>
      <c r="WGL76" s="205"/>
      <c r="WGM76" s="205"/>
      <c r="WGN76" s="205"/>
      <c r="WGO76" s="205"/>
      <c r="WGP76" s="205"/>
      <c r="WGQ76" s="205"/>
      <c r="WGR76" s="205"/>
      <c r="WGS76" s="205"/>
      <c r="WGT76" s="205"/>
      <c r="WGU76" s="205"/>
      <c r="WGV76" s="205"/>
      <c r="WGW76" s="205"/>
      <c r="WGX76" s="205"/>
      <c r="WGY76" s="205"/>
      <c r="WGZ76" s="205"/>
      <c r="WHA76" s="205"/>
      <c r="WHB76" s="205"/>
      <c r="WHC76" s="205"/>
      <c r="WHD76" s="205"/>
      <c r="WHE76" s="205"/>
      <c r="WHF76" s="205"/>
      <c r="WHG76" s="205"/>
      <c r="WHH76" s="205"/>
      <c r="WHI76" s="205"/>
      <c r="WHJ76" s="205"/>
      <c r="WHK76" s="205"/>
      <c r="WHL76" s="205"/>
      <c r="WHM76" s="205"/>
      <c r="WHN76" s="205"/>
      <c r="WHO76" s="205"/>
      <c r="WHP76" s="205"/>
      <c r="WHQ76" s="205"/>
      <c r="WHR76" s="205"/>
      <c r="WHS76" s="205"/>
      <c r="WHT76" s="205"/>
      <c r="WHU76" s="205"/>
      <c r="WHV76" s="205"/>
      <c r="WHW76" s="205"/>
      <c r="WHX76" s="205"/>
      <c r="WHY76" s="205"/>
      <c r="WHZ76" s="205"/>
      <c r="WIA76" s="205"/>
      <c r="WIB76" s="205"/>
      <c r="WIC76" s="205"/>
      <c r="WID76" s="205"/>
      <c r="WIE76" s="205"/>
      <c r="WIF76" s="205"/>
      <c r="WIG76" s="205"/>
      <c r="WIH76" s="205"/>
      <c r="WII76" s="205"/>
      <c r="WIJ76" s="205"/>
      <c r="WIK76" s="205"/>
      <c r="WIL76" s="205"/>
      <c r="WIM76" s="205"/>
      <c r="WIN76" s="205"/>
      <c r="WIO76" s="205"/>
      <c r="WIP76" s="205"/>
      <c r="WIQ76" s="205"/>
      <c r="WIR76" s="205"/>
      <c r="WIS76" s="205"/>
      <c r="WIT76" s="205"/>
      <c r="WIU76" s="205"/>
      <c r="WIV76" s="205"/>
      <c r="WIW76" s="205"/>
      <c r="WIX76" s="205"/>
      <c r="WIY76" s="205"/>
      <c r="WIZ76" s="205"/>
      <c r="WJA76" s="205"/>
      <c r="WJB76" s="205"/>
      <c r="WJC76" s="205"/>
      <c r="WJD76" s="205"/>
      <c r="WJE76" s="205"/>
      <c r="WJF76" s="205"/>
      <c r="WJG76" s="205"/>
      <c r="WJH76" s="205"/>
      <c r="WJI76" s="205"/>
      <c r="WJJ76" s="205"/>
      <c r="WJK76" s="205"/>
      <c r="WJL76" s="205"/>
      <c r="WJM76" s="205"/>
      <c r="WJN76" s="205"/>
      <c r="WJO76" s="205"/>
      <c r="WJP76" s="205"/>
      <c r="WJQ76" s="205"/>
      <c r="WJR76" s="205"/>
      <c r="WJS76" s="205"/>
      <c r="WJT76" s="205"/>
      <c r="WJU76" s="205"/>
      <c r="WJV76" s="205"/>
      <c r="WJW76" s="205"/>
      <c r="WJX76" s="205"/>
      <c r="WJY76" s="205"/>
      <c r="WJZ76" s="205"/>
      <c r="WKA76" s="205"/>
      <c r="WKB76" s="205"/>
      <c r="WKC76" s="205"/>
      <c r="WKD76" s="205"/>
      <c r="WKE76" s="205"/>
      <c r="WKF76" s="205"/>
      <c r="WKG76" s="205"/>
      <c r="WKH76" s="205"/>
      <c r="WKI76" s="205"/>
      <c r="WKJ76" s="205"/>
      <c r="WKK76" s="205"/>
      <c r="WKL76" s="205"/>
      <c r="WKM76" s="205"/>
      <c r="WKN76" s="205"/>
      <c r="WKO76" s="205"/>
      <c r="WKP76" s="205"/>
      <c r="WKQ76" s="205"/>
      <c r="WKR76" s="205"/>
      <c r="WKS76" s="205"/>
      <c r="WKT76" s="205"/>
      <c r="WKU76" s="205"/>
      <c r="WKV76" s="205"/>
      <c r="WKW76" s="205"/>
      <c r="WKX76" s="205"/>
      <c r="WKY76" s="205"/>
      <c r="WKZ76" s="205"/>
      <c r="WLA76" s="205"/>
      <c r="WLB76" s="205"/>
      <c r="WLC76" s="205"/>
      <c r="WLD76" s="205"/>
      <c r="WLE76" s="205"/>
      <c r="WLF76" s="205"/>
      <c r="WLG76" s="205"/>
      <c r="WLH76" s="205"/>
      <c r="WLI76" s="205"/>
      <c r="WLJ76" s="205"/>
      <c r="WLK76" s="205"/>
      <c r="WLL76" s="205"/>
      <c r="WLM76" s="205"/>
      <c r="WLN76" s="205"/>
      <c r="WLO76" s="205"/>
      <c r="WLV76" s="205"/>
      <c r="WLW76" s="205"/>
      <c r="WLX76" s="205"/>
      <c r="WLY76" s="205"/>
      <c r="WLZ76" s="205"/>
      <c r="WMA76" s="205"/>
      <c r="WMB76" s="205"/>
      <c r="WMC76" s="205"/>
      <c r="WMD76" s="205"/>
      <c r="WME76" s="205"/>
      <c r="WMF76" s="205"/>
      <c r="WMG76" s="205"/>
      <c r="WMH76" s="205"/>
      <c r="WMI76" s="205"/>
      <c r="WMJ76" s="205"/>
      <c r="WMK76" s="205"/>
      <c r="WML76" s="205"/>
      <c r="WMM76" s="205"/>
      <c r="WMN76" s="205"/>
      <c r="WMO76" s="205"/>
      <c r="WMP76" s="205"/>
      <c r="WMQ76" s="205"/>
      <c r="WMR76" s="205"/>
      <c r="WMS76" s="205"/>
      <c r="WMT76" s="205"/>
      <c r="WMU76" s="205"/>
      <c r="WMV76" s="205"/>
      <c r="WMW76" s="205"/>
      <c r="WMX76" s="205"/>
      <c r="WMY76" s="205"/>
      <c r="WMZ76" s="205"/>
      <c r="WNA76" s="205"/>
      <c r="WNB76" s="205"/>
      <c r="WNC76" s="205"/>
      <c r="WND76" s="205"/>
      <c r="WNE76" s="205"/>
      <c r="WNF76" s="205"/>
      <c r="WNG76" s="205"/>
      <c r="WNH76" s="205"/>
      <c r="WNI76" s="205"/>
      <c r="WNJ76" s="205"/>
      <c r="WNK76" s="205"/>
      <c r="WNL76" s="205"/>
      <c r="WNM76" s="205"/>
      <c r="WNN76" s="205"/>
      <c r="WNO76" s="205"/>
      <c r="WNP76" s="205"/>
      <c r="WNQ76" s="205"/>
      <c r="WNR76" s="205"/>
      <c r="WNS76" s="205"/>
      <c r="WNT76" s="205"/>
      <c r="WNU76" s="205"/>
      <c r="WNV76" s="205"/>
      <c r="WNW76" s="205"/>
      <c r="WNX76" s="205"/>
      <c r="WNY76" s="205"/>
      <c r="WNZ76" s="205"/>
      <c r="WOA76" s="205"/>
      <c r="WOB76" s="205"/>
      <c r="WOC76" s="205"/>
      <c r="WOD76" s="205"/>
      <c r="WOE76" s="205"/>
      <c r="WOF76" s="205"/>
      <c r="WOG76" s="205"/>
      <c r="WOH76" s="205"/>
      <c r="WOI76" s="205"/>
      <c r="WOJ76" s="205"/>
      <c r="WOK76" s="205"/>
      <c r="WOL76" s="205"/>
      <c r="WOM76" s="205"/>
      <c r="WON76" s="205"/>
      <c r="WOO76" s="205"/>
      <c r="WOP76" s="205"/>
      <c r="WOQ76" s="205"/>
      <c r="WOR76" s="205"/>
      <c r="WOS76" s="205"/>
      <c r="WOT76" s="205"/>
      <c r="WOU76" s="205"/>
      <c r="WOV76" s="205"/>
      <c r="WOW76" s="205"/>
      <c r="WOX76" s="205"/>
      <c r="WOY76" s="205"/>
      <c r="WOZ76" s="205"/>
      <c r="WPA76" s="205"/>
      <c r="WPB76" s="205"/>
      <c r="WPC76" s="205"/>
      <c r="WPD76" s="205"/>
      <c r="WPE76" s="205"/>
      <c r="WPF76" s="205"/>
      <c r="WPG76" s="205"/>
      <c r="WPH76" s="205"/>
      <c r="WPI76" s="205"/>
      <c r="WPJ76" s="205"/>
      <c r="WPK76" s="205"/>
      <c r="WPL76" s="205"/>
      <c r="WPM76" s="205"/>
      <c r="WPN76" s="205"/>
      <c r="WPO76" s="205"/>
      <c r="WPP76" s="205"/>
      <c r="WPQ76" s="205"/>
      <c r="WPR76" s="205"/>
      <c r="WPS76" s="205"/>
      <c r="WPT76" s="205"/>
      <c r="WPU76" s="205"/>
      <c r="WPV76" s="205"/>
      <c r="WPW76" s="205"/>
      <c r="WPX76" s="205"/>
      <c r="WPY76" s="205"/>
      <c r="WPZ76" s="205"/>
      <c r="WQA76" s="205"/>
      <c r="WQB76" s="205"/>
      <c r="WQC76" s="205"/>
      <c r="WQD76" s="205"/>
      <c r="WQE76" s="205"/>
      <c r="WQF76" s="205"/>
      <c r="WQG76" s="205"/>
      <c r="WQH76" s="205"/>
      <c r="WQI76" s="205"/>
      <c r="WQJ76" s="205"/>
      <c r="WQK76" s="205"/>
      <c r="WQL76" s="205"/>
      <c r="WQM76" s="205"/>
      <c r="WQN76" s="205"/>
      <c r="WQO76" s="205"/>
      <c r="WQP76" s="205"/>
      <c r="WQQ76" s="205"/>
      <c r="WQR76" s="205"/>
      <c r="WQS76" s="205"/>
      <c r="WQT76" s="205"/>
      <c r="WQU76" s="205"/>
      <c r="WQV76" s="205"/>
      <c r="WQW76" s="205"/>
      <c r="WQX76" s="205"/>
      <c r="WQY76" s="205"/>
      <c r="WQZ76" s="205"/>
      <c r="WRA76" s="205"/>
      <c r="WRB76" s="205"/>
      <c r="WRC76" s="205"/>
      <c r="WRD76" s="205"/>
      <c r="WRE76" s="205"/>
      <c r="WRF76" s="205"/>
      <c r="WRG76" s="205"/>
      <c r="WRH76" s="205"/>
      <c r="WRI76" s="205"/>
      <c r="WRJ76" s="205"/>
      <c r="WRK76" s="205"/>
      <c r="WRL76" s="205"/>
      <c r="WRM76" s="205"/>
      <c r="WRN76" s="205"/>
      <c r="WRO76" s="205"/>
      <c r="WRP76" s="205"/>
      <c r="WRQ76" s="205"/>
      <c r="WRR76" s="205"/>
      <c r="WRS76" s="205"/>
      <c r="WRT76" s="205"/>
      <c r="WRU76" s="205"/>
      <c r="WRV76" s="205"/>
      <c r="WRW76" s="205"/>
      <c r="WRX76" s="205"/>
      <c r="WRY76" s="205"/>
      <c r="WRZ76" s="205"/>
      <c r="WSA76" s="205"/>
      <c r="WSB76" s="205"/>
      <c r="WSC76" s="205"/>
      <c r="WSD76" s="205"/>
      <c r="WSE76" s="205"/>
      <c r="WSF76" s="205"/>
      <c r="WSG76" s="205"/>
      <c r="WSH76" s="205"/>
      <c r="WSI76" s="205"/>
      <c r="WSJ76" s="205"/>
      <c r="WSK76" s="205"/>
      <c r="WSL76" s="205"/>
      <c r="WSM76" s="205"/>
      <c r="WSN76" s="205"/>
      <c r="WSO76" s="205"/>
      <c r="WSP76" s="205"/>
      <c r="WSQ76" s="205"/>
      <c r="WSR76" s="205"/>
      <c r="WSS76" s="205"/>
      <c r="WST76" s="205"/>
      <c r="WSU76" s="205"/>
      <c r="WSV76" s="205"/>
      <c r="WSW76" s="205"/>
      <c r="WSX76" s="205"/>
      <c r="WSY76" s="205"/>
      <c r="WSZ76" s="205"/>
      <c r="WTA76" s="205"/>
      <c r="WTB76" s="205"/>
      <c r="WTC76" s="205"/>
      <c r="WTD76" s="205"/>
      <c r="WTE76" s="205"/>
      <c r="WTF76" s="205"/>
      <c r="WTG76" s="205"/>
      <c r="WTH76" s="205"/>
      <c r="WTI76" s="205"/>
      <c r="WTJ76" s="205"/>
      <c r="WTK76" s="205"/>
      <c r="WTL76" s="205"/>
      <c r="WTM76" s="205"/>
      <c r="WTN76" s="205"/>
      <c r="WTO76" s="205"/>
      <c r="WTP76" s="205"/>
      <c r="WTQ76" s="205"/>
      <c r="WTR76" s="205"/>
      <c r="WTS76" s="205"/>
      <c r="WTT76" s="205"/>
      <c r="WTU76" s="205"/>
      <c r="WTV76" s="205"/>
      <c r="WTW76" s="205"/>
      <c r="WTX76" s="205"/>
      <c r="WTY76" s="205"/>
      <c r="WTZ76" s="205"/>
      <c r="WUA76" s="205"/>
      <c r="WUB76" s="205"/>
      <c r="WUC76" s="205"/>
      <c r="WUD76" s="205"/>
      <c r="WUE76" s="205"/>
      <c r="WUF76" s="205"/>
      <c r="WUG76" s="205"/>
      <c r="WUH76" s="205"/>
      <c r="WUI76" s="205"/>
      <c r="WUJ76" s="205"/>
      <c r="WUK76" s="205"/>
      <c r="WUL76" s="205"/>
      <c r="WUM76" s="205"/>
      <c r="WUN76" s="205"/>
      <c r="WUO76" s="205"/>
      <c r="WUP76" s="205"/>
      <c r="WUQ76" s="205"/>
      <c r="WUR76" s="205"/>
      <c r="WUS76" s="205"/>
      <c r="WUT76" s="205"/>
      <c r="WUU76" s="205"/>
      <c r="WUV76" s="205"/>
      <c r="WUW76" s="205"/>
      <c r="WUX76" s="205"/>
      <c r="WUY76" s="205"/>
      <c r="WUZ76" s="205"/>
      <c r="WVA76" s="205"/>
      <c r="WVB76" s="205"/>
      <c r="WVC76" s="205"/>
      <c r="WVD76" s="205"/>
      <c r="WVE76" s="205"/>
      <c r="WVF76" s="205"/>
      <c r="WVG76" s="205"/>
      <c r="WVH76" s="205"/>
      <c r="WVI76" s="205"/>
      <c r="WVJ76" s="205"/>
      <c r="WVK76" s="205"/>
      <c r="WVR76" s="205"/>
      <c r="WVS76" s="205"/>
      <c r="WVT76" s="205"/>
      <c r="WVU76" s="205"/>
      <c r="WVV76" s="205"/>
      <c r="WVW76" s="205"/>
      <c r="WVX76" s="205"/>
      <c r="WVY76" s="205"/>
      <c r="WVZ76" s="205"/>
      <c r="WWA76" s="205"/>
      <c r="WWB76" s="205"/>
      <c r="WWC76" s="205"/>
      <c r="WWD76" s="205"/>
      <c r="WWE76" s="205"/>
      <c r="WWF76" s="205"/>
      <c r="WWG76" s="205"/>
      <c r="WWH76" s="205"/>
      <c r="WWI76" s="205"/>
      <c r="WWJ76" s="205"/>
      <c r="WWK76" s="205"/>
      <c r="WWL76" s="205"/>
      <c r="WWM76" s="205"/>
      <c r="WWN76" s="205"/>
      <c r="WWO76" s="205"/>
      <c r="WWP76" s="205"/>
      <c r="WWQ76" s="205"/>
      <c r="WWR76" s="205"/>
      <c r="WWS76" s="205"/>
      <c r="WWT76" s="205"/>
      <c r="WWU76" s="205"/>
      <c r="WWV76" s="205"/>
      <c r="WWW76" s="205"/>
      <c r="WWX76" s="205"/>
      <c r="WWY76" s="205"/>
      <c r="WWZ76" s="205"/>
      <c r="WXA76" s="205"/>
      <c r="WXB76" s="205"/>
      <c r="WXC76" s="205"/>
      <c r="WXD76" s="205"/>
      <c r="WXE76" s="205"/>
      <c r="WXF76" s="205"/>
      <c r="WXG76" s="205"/>
      <c r="WXH76" s="205"/>
      <c r="WXI76" s="205"/>
      <c r="WXJ76" s="205"/>
      <c r="WXK76" s="205"/>
      <c r="WXL76" s="205"/>
      <c r="WXM76" s="205"/>
      <c r="WXN76" s="205"/>
      <c r="WXO76" s="205"/>
      <c r="WXP76" s="205"/>
      <c r="WXQ76" s="205"/>
      <c r="WXR76" s="205"/>
      <c r="WXS76" s="205"/>
      <c r="WXT76" s="205"/>
      <c r="WXU76" s="205"/>
      <c r="WXV76" s="205"/>
      <c r="WXW76" s="205"/>
      <c r="WXX76" s="205"/>
      <c r="WXY76" s="205"/>
      <c r="WXZ76" s="205"/>
      <c r="WYA76" s="205"/>
      <c r="WYB76" s="205"/>
      <c r="WYC76" s="205"/>
      <c r="WYD76" s="205"/>
      <c r="WYE76" s="205"/>
      <c r="WYF76" s="205"/>
      <c r="WYG76" s="205"/>
      <c r="WYH76" s="205"/>
      <c r="WYI76" s="205"/>
      <c r="WYJ76" s="205"/>
      <c r="WYK76" s="205"/>
      <c r="WYL76" s="205"/>
      <c r="WYM76" s="205"/>
      <c r="WYN76" s="205"/>
      <c r="WYO76" s="205"/>
      <c r="WYP76" s="205"/>
      <c r="WYQ76" s="205"/>
      <c r="WYR76" s="205"/>
      <c r="WYS76" s="205"/>
      <c r="WYT76" s="205"/>
      <c r="WYU76" s="205"/>
      <c r="WYV76" s="205"/>
      <c r="WYW76" s="205"/>
      <c r="WYX76" s="205"/>
      <c r="WYY76" s="205"/>
      <c r="WYZ76" s="205"/>
      <c r="WZA76" s="205"/>
      <c r="WZB76" s="205"/>
      <c r="WZC76" s="205"/>
      <c r="WZD76" s="205"/>
      <c r="WZE76" s="205"/>
      <c r="WZF76" s="205"/>
      <c r="WZG76" s="205"/>
      <c r="WZH76" s="205"/>
      <c r="WZI76" s="205"/>
      <c r="WZJ76" s="205"/>
      <c r="WZK76" s="205"/>
      <c r="WZL76" s="205"/>
      <c r="WZM76" s="205"/>
      <c r="WZN76" s="205"/>
      <c r="WZO76" s="205"/>
      <c r="WZP76" s="205"/>
      <c r="WZQ76" s="205"/>
      <c r="WZR76" s="205"/>
      <c r="WZS76" s="205"/>
      <c r="WZT76" s="205"/>
      <c r="WZU76" s="205"/>
      <c r="WZV76" s="205"/>
      <c r="WZW76" s="205"/>
      <c r="WZX76" s="205"/>
      <c r="WZY76" s="205"/>
      <c r="WZZ76" s="205"/>
      <c r="XAA76" s="205"/>
      <c r="XAB76" s="205"/>
      <c r="XAC76" s="205"/>
      <c r="XAD76" s="205"/>
      <c r="XAE76" s="205"/>
      <c r="XAF76" s="205"/>
      <c r="XAG76" s="205"/>
      <c r="XAH76" s="205"/>
      <c r="XAI76" s="205"/>
      <c r="XAJ76" s="205"/>
      <c r="XAK76" s="205"/>
      <c r="XAL76" s="205"/>
      <c r="XAM76" s="205"/>
      <c r="XAN76" s="205"/>
      <c r="XAO76" s="205"/>
      <c r="XAP76" s="205"/>
      <c r="XAQ76" s="205"/>
      <c r="XAR76" s="205"/>
      <c r="XAS76" s="205"/>
      <c r="XAT76" s="205"/>
      <c r="XAU76" s="205"/>
      <c r="XAV76" s="205"/>
      <c r="XAW76" s="205"/>
      <c r="XAX76" s="205"/>
      <c r="XAY76" s="205"/>
      <c r="XAZ76" s="205"/>
      <c r="XBA76" s="205"/>
      <c r="XBB76" s="205"/>
      <c r="XBC76" s="205"/>
      <c r="XBD76" s="205"/>
      <c r="XBE76" s="205"/>
      <c r="XBF76" s="205"/>
      <c r="XBG76" s="205"/>
      <c r="XBH76" s="205"/>
      <c r="XBI76" s="205"/>
      <c r="XBJ76" s="205"/>
      <c r="XBK76" s="205"/>
      <c r="XBL76" s="205"/>
      <c r="XBM76" s="205"/>
      <c r="XBN76" s="205"/>
      <c r="XBO76" s="205"/>
      <c r="XBP76" s="205"/>
      <c r="XBQ76" s="205"/>
      <c r="XBR76" s="205"/>
      <c r="XBS76" s="205"/>
      <c r="XBT76" s="205"/>
      <c r="XBU76" s="205"/>
      <c r="XBV76" s="205"/>
      <c r="XBW76" s="205"/>
      <c r="XBX76" s="205"/>
      <c r="XBY76" s="205"/>
      <c r="XBZ76" s="205"/>
      <c r="XCA76" s="205"/>
      <c r="XCB76" s="205"/>
      <c r="XCC76" s="205"/>
      <c r="XCD76" s="205"/>
      <c r="XCE76" s="205"/>
      <c r="XCF76" s="205"/>
      <c r="XCG76" s="205"/>
      <c r="XCH76" s="205"/>
      <c r="XCI76" s="205"/>
      <c r="XCJ76" s="205"/>
      <c r="XCK76" s="205"/>
      <c r="XCL76" s="205"/>
      <c r="XCM76" s="205"/>
      <c r="XCN76" s="205"/>
      <c r="XCO76" s="205"/>
      <c r="XCP76" s="205"/>
      <c r="XCQ76" s="205"/>
      <c r="XCR76" s="205"/>
      <c r="XCS76" s="205"/>
      <c r="XCT76" s="205"/>
      <c r="XCU76" s="205"/>
      <c r="XCV76" s="205"/>
      <c r="XCW76" s="205"/>
      <c r="XCX76" s="205"/>
      <c r="XCY76" s="205"/>
      <c r="XCZ76" s="205"/>
      <c r="XDA76" s="205"/>
      <c r="XDB76" s="205"/>
      <c r="XDC76" s="205"/>
      <c r="XDD76" s="205"/>
      <c r="XDE76" s="205"/>
      <c r="XDF76" s="205"/>
      <c r="XDG76" s="205"/>
      <c r="XDH76" s="205"/>
      <c r="XDI76" s="205"/>
      <c r="XDJ76" s="205"/>
      <c r="XDK76" s="205"/>
      <c r="XDL76" s="205"/>
      <c r="XDM76" s="205"/>
      <c r="XDN76" s="205"/>
      <c r="XDO76" s="205"/>
      <c r="XDP76" s="205"/>
      <c r="XDQ76" s="205"/>
      <c r="XDR76" s="205"/>
      <c r="XDS76" s="205"/>
      <c r="XDT76" s="205"/>
      <c r="XDU76" s="205"/>
      <c r="XDV76" s="205"/>
      <c r="XDW76" s="205"/>
      <c r="XDX76" s="205"/>
      <c r="XDY76" s="205"/>
      <c r="XDZ76" s="205"/>
      <c r="XEA76" s="205"/>
      <c r="XEB76" s="205"/>
      <c r="XEC76" s="205"/>
      <c r="XED76" s="205"/>
      <c r="XEE76" s="205"/>
      <c r="XEF76" s="205"/>
      <c r="XEG76" s="205"/>
      <c r="XEH76" s="205"/>
      <c r="XEI76" s="205"/>
      <c r="XEJ76" s="205"/>
      <c r="XEK76" s="205"/>
      <c r="XEL76" s="205"/>
      <c r="XEM76" s="205"/>
      <c r="XEN76" s="205"/>
      <c r="XEO76" s="205"/>
      <c r="XEP76" s="205"/>
      <c r="XEQ76" s="205"/>
      <c r="XER76" s="205"/>
      <c r="XES76" s="205"/>
      <c r="XET76" s="205"/>
      <c r="XEU76" s="205"/>
      <c r="XEV76" s="205"/>
      <c r="XEW76" s="205"/>
      <c r="XEX76" s="205"/>
      <c r="XEY76" s="205"/>
      <c r="XEZ76" s="205"/>
      <c r="XFA76" s="205"/>
      <c r="XFB76" s="205"/>
      <c r="XFC76" s="205"/>
      <c r="XFD76" s="205"/>
    </row>
    <row r="77" spans="1:16384" ht="15.75" x14ac:dyDescent="0.25">
      <c r="A77" s="129" t="s">
        <v>114</v>
      </c>
      <c r="B77" s="126" t="s">
        <v>339</v>
      </c>
      <c r="C77" s="133">
        <v>800</v>
      </c>
      <c r="D77" s="118">
        <f>59512140.8+1169893+20000000+4821600</f>
        <v>85503633.799999997</v>
      </c>
      <c r="E77" s="118">
        <f t="shared" ref="E77:F77" si="11">59512140.8</f>
        <v>59512140.799999997</v>
      </c>
      <c r="F77" s="118">
        <f t="shared" si="11"/>
        <v>59512140.799999997</v>
      </c>
      <c r="O77" s="405">
        <v>4821600</v>
      </c>
      <c r="P77" s="199"/>
    </row>
    <row r="78" spans="1:16384" ht="22.5" customHeight="1" x14ac:dyDescent="0.25">
      <c r="A78" s="135" t="s">
        <v>202</v>
      </c>
      <c r="B78" s="125" t="s">
        <v>340</v>
      </c>
      <c r="C78" s="125"/>
      <c r="D78" s="117">
        <f>SUM(D79)</f>
        <v>20853835</v>
      </c>
      <c r="E78" s="117">
        <f t="shared" ref="E78:F78" si="12">SUM(E79)</f>
        <v>12200000</v>
      </c>
      <c r="F78" s="117">
        <f t="shared" si="12"/>
        <v>11700000</v>
      </c>
      <c r="O78" s="199"/>
      <c r="P78" s="199"/>
    </row>
    <row r="79" spans="1:16384" ht="20.25" customHeight="1" x14ac:dyDescent="0.25">
      <c r="A79" s="129" t="s">
        <v>114</v>
      </c>
      <c r="B79" s="126" t="s">
        <v>340</v>
      </c>
      <c r="C79" s="126" t="s">
        <v>107</v>
      </c>
      <c r="D79" s="118">
        <f>14739335+10000000-3885500</f>
        <v>20853835</v>
      </c>
      <c r="E79" s="123">
        <v>12200000</v>
      </c>
      <c r="F79" s="123">
        <v>11700000</v>
      </c>
      <c r="O79" s="199"/>
      <c r="P79" s="199"/>
    </row>
    <row r="80" spans="1:16384" ht="15.75" x14ac:dyDescent="0.25">
      <c r="A80" s="124" t="s">
        <v>662</v>
      </c>
      <c r="B80" s="125" t="s">
        <v>663</v>
      </c>
      <c r="C80" s="126"/>
      <c r="D80" s="117">
        <f>D81</f>
        <v>10000000</v>
      </c>
      <c r="E80" s="117">
        <f t="shared" ref="E80:F80" si="13">E81</f>
        <v>0</v>
      </c>
      <c r="F80" s="117">
        <f t="shared" si="13"/>
        <v>0</v>
      </c>
      <c r="O80" s="199"/>
      <c r="P80" s="199"/>
    </row>
    <row r="81" spans="1:16384" ht="15.75" x14ac:dyDescent="0.25">
      <c r="A81" s="129" t="s">
        <v>114</v>
      </c>
      <c r="B81" s="126" t="s">
        <v>663</v>
      </c>
      <c r="C81" s="126" t="s">
        <v>107</v>
      </c>
      <c r="D81" s="118">
        <v>10000000</v>
      </c>
      <c r="E81" s="123"/>
      <c r="F81" s="123"/>
      <c r="O81" s="199"/>
      <c r="P81" s="199"/>
    </row>
    <row r="82" spans="1:16384" s="7" customFormat="1" ht="31.5" x14ac:dyDescent="0.25">
      <c r="A82" s="124" t="s">
        <v>676</v>
      </c>
      <c r="B82" s="125" t="s">
        <v>406</v>
      </c>
      <c r="C82" s="125"/>
      <c r="D82" s="117">
        <f>D83</f>
        <v>53331648.93</v>
      </c>
      <c r="E82" s="117">
        <f t="shared" ref="E82:F82" si="14">E83</f>
        <v>3100000</v>
      </c>
      <c r="F82" s="117">
        <f t="shared" si="14"/>
        <v>0</v>
      </c>
      <c r="G82" s="91"/>
      <c r="H82" s="92"/>
      <c r="I82" s="92"/>
      <c r="J82" s="91"/>
      <c r="K82" s="91"/>
      <c r="L82" s="204"/>
      <c r="M82" s="204"/>
      <c r="N82" s="205"/>
      <c r="O82" s="204"/>
      <c r="P82" s="204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  <c r="BO82" s="205"/>
      <c r="BP82" s="205"/>
      <c r="BQ82" s="205"/>
      <c r="BR82" s="205"/>
      <c r="BS82" s="205"/>
      <c r="BT82" s="205"/>
      <c r="BU82" s="205"/>
      <c r="BV82" s="205"/>
      <c r="BW82" s="205"/>
      <c r="BX82" s="205"/>
      <c r="BY82" s="205"/>
      <c r="BZ82" s="205"/>
      <c r="CA82" s="205"/>
      <c r="CB82" s="205"/>
      <c r="CC82" s="205"/>
      <c r="CD82" s="205"/>
      <c r="CE82" s="205"/>
      <c r="CF82" s="205"/>
      <c r="CG82" s="205"/>
      <c r="CH82" s="205"/>
      <c r="CI82" s="205"/>
      <c r="CJ82" s="205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  <c r="BDV82" s="205"/>
      <c r="BDW82" s="205"/>
      <c r="BDX82" s="205"/>
      <c r="BDY82" s="205"/>
      <c r="BDZ82" s="205"/>
      <c r="BEA82" s="205"/>
      <c r="BEB82" s="205"/>
      <c r="BEC82" s="205"/>
      <c r="BED82" s="205"/>
      <c r="BEE82" s="205"/>
      <c r="BEF82" s="205"/>
      <c r="BEG82" s="205"/>
      <c r="BEH82" s="205"/>
      <c r="BEI82" s="205"/>
      <c r="BEJ82" s="205"/>
      <c r="BEK82" s="205"/>
      <c r="BEL82" s="205"/>
      <c r="BEM82" s="205"/>
      <c r="BEN82" s="205"/>
      <c r="BEO82" s="205"/>
      <c r="BEP82" s="205"/>
      <c r="BEQ82" s="205"/>
      <c r="BER82" s="205"/>
      <c r="BES82" s="205"/>
      <c r="BET82" s="205"/>
      <c r="BEU82" s="205"/>
      <c r="BEV82" s="205"/>
      <c r="BEW82" s="205"/>
      <c r="BEX82" s="205"/>
      <c r="BEY82" s="205"/>
      <c r="BEZ82" s="205"/>
      <c r="BFA82" s="205"/>
      <c r="BFB82" s="205"/>
      <c r="BFC82" s="205"/>
      <c r="BFD82" s="205"/>
      <c r="BFE82" s="205"/>
      <c r="BFF82" s="205"/>
      <c r="BFG82" s="205"/>
      <c r="BFH82" s="205"/>
      <c r="BFI82" s="205"/>
      <c r="BFJ82" s="205"/>
      <c r="BFK82" s="205"/>
      <c r="BFL82" s="205"/>
      <c r="BFM82" s="205"/>
      <c r="BFN82" s="205"/>
      <c r="BFO82" s="205"/>
      <c r="BFP82" s="205"/>
      <c r="BFQ82" s="205"/>
      <c r="BFR82" s="205"/>
      <c r="BFS82" s="205"/>
      <c r="BFT82" s="205"/>
      <c r="BFU82" s="205"/>
      <c r="BFV82" s="205"/>
      <c r="BFW82" s="205"/>
      <c r="BFX82" s="205"/>
      <c r="BFY82" s="205"/>
      <c r="BFZ82" s="205"/>
      <c r="BGA82" s="205"/>
      <c r="BGB82" s="205"/>
      <c r="BGC82" s="205"/>
      <c r="BGD82" s="205"/>
      <c r="BGE82" s="205"/>
      <c r="BGL82" s="205"/>
      <c r="BGM82" s="205"/>
      <c r="BGN82" s="205"/>
      <c r="BGO82" s="205"/>
      <c r="BGP82" s="205"/>
      <c r="BGQ82" s="205"/>
      <c r="BGR82" s="205"/>
      <c r="BGS82" s="205"/>
      <c r="BGT82" s="205"/>
      <c r="BGU82" s="205"/>
      <c r="BGV82" s="205"/>
      <c r="BGW82" s="205"/>
      <c r="BGX82" s="205"/>
      <c r="BGY82" s="205"/>
      <c r="BGZ82" s="205"/>
      <c r="BHA82" s="205"/>
      <c r="BHB82" s="205"/>
      <c r="BHC82" s="205"/>
      <c r="BHD82" s="205"/>
      <c r="BHE82" s="205"/>
      <c r="BHF82" s="205"/>
      <c r="BHG82" s="205"/>
      <c r="BHH82" s="205"/>
      <c r="BHI82" s="205"/>
      <c r="BHJ82" s="205"/>
      <c r="BHK82" s="205"/>
      <c r="BHL82" s="205"/>
      <c r="BHM82" s="205"/>
      <c r="BHN82" s="205"/>
      <c r="BHO82" s="205"/>
      <c r="BHP82" s="205"/>
      <c r="BHQ82" s="205"/>
      <c r="BHR82" s="205"/>
      <c r="BHS82" s="205"/>
      <c r="BHT82" s="205"/>
      <c r="BHU82" s="205"/>
      <c r="BHV82" s="205"/>
      <c r="BHW82" s="205"/>
      <c r="BHX82" s="205"/>
      <c r="BHY82" s="205"/>
      <c r="BHZ82" s="205"/>
      <c r="BIA82" s="205"/>
      <c r="BIB82" s="205"/>
      <c r="BIC82" s="205"/>
      <c r="BID82" s="205"/>
      <c r="BIE82" s="205"/>
      <c r="BIF82" s="205"/>
      <c r="BIG82" s="205"/>
      <c r="BIH82" s="205"/>
      <c r="BII82" s="205"/>
      <c r="BIJ82" s="205"/>
      <c r="BIK82" s="205"/>
      <c r="BIL82" s="205"/>
      <c r="BIM82" s="205"/>
      <c r="BIN82" s="205"/>
      <c r="BIO82" s="205"/>
      <c r="BIP82" s="205"/>
      <c r="BIQ82" s="205"/>
      <c r="BIR82" s="205"/>
      <c r="BIS82" s="205"/>
      <c r="BIT82" s="205"/>
      <c r="BIU82" s="205"/>
      <c r="BIV82" s="205"/>
      <c r="BIW82" s="205"/>
      <c r="BIX82" s="205"/>
      <c r="BIY82" s="205"/>
      <c r="BIZ82" s="205"/>
      <c r="BJA82" s="205"/>
      <c r="BJB82" s="205"/>
      <c r="BJC82" s="205"/>
      <c r="BJD82" s="205"/>
      <c r="BJE82" s="205"/>
      <c r="BJF82" s="205"/>
      <c r="BJG82" s="205"/>
      <c r="BJH82" s="205"/>
      <c r="BJI82" s="205"/>
      <c r="BJJ82" s="205"/>
      <c r="BJK82" s="205"/>
      <c r="BJL82" s="205"/>
      <c r="BJM82" s="205"/>
      <c r="BJN82" s="205"/>
      <c r="BJO82" s="205"/>
      <c r="BJP82" s="205"/>
      <c r="BJQ82" s="205"/>
      <c r="BJR82" s="205"/>
      <c r="BJS82" s="205"/>
      <c r="BJT82" s="205"/>
      <c r="BJU82" s="205"/>
      <c r="BJV82" s="205"/>
      <c r="BJW82" s="205"/>
      <c r="BJX82" s="205"/>
      <c r="BJY82" s="205"/>
      <c r="BJZ82" s="205"/>
      <c r="BKA82" s="205"/>
      <c r="BKB82" s="205"/>
      <c r="BKC82" s="205"/>
      <c r="BKD82" s="205"/>
      <c r="BKE82" s="205"/>
      <c r="BKF82" s="205"/>
      <c r="BKG82" s="205"/>
      <c r="BKH82" s="205"/>
      <c r="BKI82" s="205"/>
      <c r="BKJ82" s="205"/>
      <c r="BKK82" s="205"/>
      <c r="BKL82" s="205"/>
      <c r="BKM82" s="205"/>
      <c r="BKN82" s="205"/>
      <c r="BKO82" s="205"/>
      <c r="BKP82" s="205"/>
      <c r="BKQ82" s="205"/>
      <c r="BKR82" s="205"/>
      <c r="BKS82" s="205"/>
      <c r="BKT82" s="205"/>
      <c r="BKU82" s="205"/>
      <c r="BKV82" s="205"/>
      <c r="BKW82" s="205"/>
      <c r="BKX82" s="205"/>
      <c r="BKY82" s="205"/>
      <c r="BKZ82" s="205"/>
      <c r="BLA82" s="205"/>
      <c r="BLB82" s="205"/>
      <c r="BLC82" s="205"/>
      <c r="BLD82" s="205"/>
      <c r="BLE82" s="205"/>
      <c r="BLF82" s="205"/>
      <c r="BLG82" s="205"/>
      <c r="BLH82" s="205"/>
      <c r="BLI82" s="205"/>
      <c r="BLJ82" s="205"/>
      <c r="BLK82" s="205"/>
      <c r="BLL82" s="205"/>
      <c r="BLM82" s="205"/>
      <c r="BLN82" s="205"/>
      <c r="BLO82" s="205"/>
      <c r="BLP82" s="205"/>
      <c r="BLQ82" s="205"/>
      <c r="BLR82" s="205"/>
      <c r="BLS82" s="205"/>
      <c r="BLT82" s="205"/>
      <c r="BLU82" s="205"/>
      <c r="BLV82" s="205"/>
      <c r="BLW82" s="205"/>
      <c r="BLX82" s="205"/>
      <c r="BLY82" s="205"/>
      <c r="BLZ82" s="205"/>
      <c r="BMA82" s="205"/>
      <c r="BMB82" s="205"/>
      <c r="BMC82" s="205"/>
      <c r="BMD82" s="205"/>
      <c r="BME82" s="205"/>
      <c r="BMF82" s="205"/>
      <c r="BMG82" s="205"/>
      <c r="BMH82" s="205"/>
      <c r="BMI82" s="205"/>
      <c r="BMJ82" s="205"/>
      <c r="BMK82" s="205"/>
      <c r="BML82" s="205"/>
      <c r="BMM82" s="205"/>
      <c r="BMN82" s="205"/>
      <c r="BMO82" s="205"/>
      <c r="BMP82" s="205"/>
      <c r="BMQ82" s="205"/>
      <c r="BMR82" s="205"/>
      <c r="BMS82" s="205"/>
      <c r="BMT82" s="205"/>
      <c r="BMU82" s="205"/>
      <c r="BMV82" s="205"/>
      <c r="BMW82" s="205"/>
      <c r="BMX82" s="205"/>
      <c r="BMY82" s="205"/>
      <c r="BMZ82" s="205"/>
      <c r="BNA82" s="205"/>
      <c r="BNB82" s="205"/>
      <c r="BNC82" s="205"/>
      <c r="BND82" s="205"/>
      <c r="BNE82" s="205"/>
      <c r="BNF82" s="205"/>
      <c r="BNG82" s="205"/>
      <c r="BNH82" s="205"/>
      <c r="BNI82" s="205"/>
      <c r="BNJ82" s="205"/>
      <c r="BNK82" s="205"/>
      <c r="BNL82" s="205"/>
      <c r="BNM82" s="205"/>
      <c r="BNN82" s="205"/>
      <c r="BNO82" s="205"/>
      <c r="BNP82" s="205"/>
      <c r="BNQ82" s="205"/>
      <c r="BNR82" s="205"/>
      <c r="BNS82" s="205"/>
      <c r="BNT82" s="205"/>
      <c r="BNU82" s="205"/>
      <c r="BNV82" s="205"/>
      <c r="BNW82" s="205"/>
      <c r="BNX82" s="205"/>
      <c r="BNY82" s="205"/>
      <c r="BNZ82" s="205"/>
      <c r="BOA82" s="205"/>
      <c r="BOB82" s="205"/>
      <c r="BOC82" s="205"/>
      <c r="BOD82" s="205"/>
      <c r="BOE82" s="205"/>
      <c r="BOF82" s="205"/>
      <c r="BOG82" s="205"/>
      <c r="BOH82" s="205"/>
      <c r="BOI82" s="205"/>
      <c r="BOJ82" s="205"/>
      <c r="BOK82" s="205"/>
      <c r="BOL82" s="205"/>
      <c r="BOM82" s="205"/>
      <c r="BON82" s="205"/>
      <c r="BOO82" s="205"/>
      <c r="BOP82" s="205"/>
      <c r="BOQ82" s="205"/>
      <c r="BOR82" s="205"/>
      <c r="BOS82" s="205"/>
      <c r="BOT82" s="205"/>
      <c r="BOU82" s="205"/>
      <c r="BOV82" s="205"/>
      <c r="BOW82" s="205"/>
      <c r="BOX82" s="205"/>
      <c r="BOY82" s="205"/>
      <c r="BOZ82" s="205"/>
      <c r="BPA82" s="205"/>
      <c r="BPB82" s="205"/>
      <c r="BPC82" s="205"/>
      <c r="BPD82" s="205"/>
      <c r="BPE82" s="205"/>
      <c r="BPF82" s="205"/>
      <c r="BPG82" s="205"/>
      <c r="BPH82" s="205"/>
      <c r="BPI82" s="205"/>
      <c r="BPJ82" s="205"/>
      <c r="BPK82" s="205"/>
      <c r="BPL82" s="205"/>
      <c r="BPM82" s="205"/>
      <c r="BPN82" s="205"/>
      <c r="BPO82" s="205"/>
      <c r="BPP82" s="205"/>
      <c r="BPQ82" s="205"/>
      <c r="BPR82" s="205"/>
      <c r="BPS82" s="205"/>
      <c r="BPT82" s="205"/>
      <c r="BPU82" s="205"/>
      <c r="BPV82" s="205"/>
      <c r="BPW82" s="205"/>
      <c r="BPX82" s="205"/>
      <c r="BPY82" s="205"/>
      <c r="BPZ82" s="205"/>
      <c r="BQA82" s="205"/>
      <c r="BQH82" s="205"/>
      <c r="BQI82" s="205"/>
      <c r="BQJ82" s="205"/>
      <c r="BQK82" s="205"/>
      <c r="BQL82" s="205"/>
      <c r="BQM82" s="205"/>
      <c r="BQN82" s="205"/>
      <c r="BQO82" s="205"/>
      <c r="BQP82" s="205"/>
      <c r="BQQ82" s="205"/>
      <c r="BQR82" s="205"/>
      <c r="BQS82" s="205"/>
      <c r="BQT82" s="205"/>
      <c r="BQU82" s="205"/>
      <c r="BQV82" s="205"/>
      <c r="BQW82" s="205"/>
      <c r="BQX82" s="205"/>
      <c r="BQY82" s="205"/>
      <c r="BQZ82" s="205"/>
      <c r="BRA82" s="205"/>
      <c r="BRB82" s="205"/>
      <c r="BRC82" s="205"/>
      <c r="BRD82" s="205"/>
      <c r="BRE82" s="205"/>
      <c r="BRF82" s="205"/>
      <c r="BRG82" s="205"/>
      <c r="BRH82" s="205"/>
      <c r="BRI82" s="205"/>
      <c r="BRJ82" s="205"/>
      <c r="BRK82" s="205"/>
      <c r="BRL82" s="205"/>
      <c r="BRM82" s="205"/>
      <c r="BRN82" s="205"/>
      <c r="BRO82" s="205"/>
      <c r="BRP82" s="205"/>
      <c r="BRQ82" s="205"/>
      <c r="BRR82" s="205"/>
      <c r="BRS82" s="205"/>
      <c r="BRT82" s="205"/>
      <c r="BRU82" s="205"/>
      <c r="BRV82" s="205"/>
      <c r="BRW82" s="205"/>
      <c r="BRX82" s="205"/>
      <c r="BRY82" s="205"/>
      <c r="BRZ82" s="205"/>
      <c r="BSA82" s="205"/>
      <c r="BSB82" s="205"/>
      <c r="BSC82" s="205"/>
      <c r="BSD82" s="205"/>
      <c r="BSE82" s="205"/>
      <c r="BSF82" s="205"/>
      <c r="BSG82" s="205"/>
      <c r="BSH82" s="205"/>
      <c r="BSI82" s="205"/>
      <c r="BSJ82" s="205"/>
      <c r="BSK82" s="205"/>
      <c r="BSL82" s="205"/>
      <c r="BSM82" s="205"/>
      <c r="BSN82" s="205"/>
      <c r="BSO82" s="205"/>
      <c r="BSP82" s="205"/>
      <c r="BSQ82" s="205"/>
      <c r="BSR82" s="205"/>
      <c r="BSS82" s="205"/>
      <c r="BST82" s="205"/>
      <c r="BSU82" s="205"/>
      <c r="BSV82" s="205"/>
      <c r="BSW82" s="205"/>
      <c r="BSX82" s="205"/>
      <c r="BSY82" s="205"/>
      <c r="BSZ82" s="205"/>
      <c r="BTA82" s="205"/>
      <c r="BTB82" s="205"/>
      <c r="BTC82" s="205"/>
      <c r="BTD82" s="205"/>
      <c r="BTE82" s="205"/>
      <c r="BTF82" s="205"/>
      <c r="BTG82" s="205"/>
      <c r="BTH82" s="205"/>
      <c r="BTI82" s="205"/>
      <c r="BTJ82" s="205"/>
      <c r="BTK82" s="205"/>
      <c r="BTL82" s="205"/>
      <c r="BTM82" s="205"/>
      <c r="BTN82" s="205"/>
      <c r="BTO82" s="205"/>
      <c r="BTP82" s="205"/>
      <c r="BTQ82" s="205"/>
      <c r="BTR82" s="205"/>
      <c r="BTS82" s="205"/>
      <c r="BTT82" s="205"/>
      <c r="BTU82" s="205"/>
      <c r="BTV82" s="205"/>
      <c r="BTW82" s="205"/>
      <c r="BTX82" s="205"/>
      <c r="BTY82" s="205"/>
      <c r="BTZ82" s="205"/>
      <c r="BUA82" s="205"/>
      <c r="BUB82" s="205"/>
      <c r="BUC82" s="205"/>
      <c r="BUD82" s="205"/>
      <c r="BUE82" s="205"/>
      <c r="BUF82" s="205"/>
      <c r="BUG82" s="205"/>
      <c r="BUH82" s="205"/>
      <c r="BUI82" s="205"/>
      <c r="BUJ82" s="205"/>
      <c r="BUK82" s="205"/>
      <c r="BUL82" s="205"/>
      <c r="BUM82" s="205"/>
      <c r="BUN82" s="205"/>
      <c r="BUO82" s="205"/>
      <c r="BUP82" s="205"/>
      <c r="BUQ82" s="205"/>
      <c r="BUR82" s="205"/>
      <c r="BUS82" s="205"/>
      <c r="BUT82" s="205"/>
      <c r="BUU82" s="205"/>
      <c r="BUV82" s="205"/>
      <c r="BUW82" s="205"/>
      <c r="BUX82" s="205"/>
      <c r="BUY82" s="205"/>
      <c r="BUZ82" s="205"/>
      <c r="BVA82" s="205"/>
      <c r="BVB82" s="205"/>
      <c r="BVC82" s="205"/>
      <c r="BVD82" s="205"/>
      <c r="BVE82" s="205"/>
      <c r="BVF82" s="205"/>
      <c r="BVG82" s="205"/>
      <c r="BVH82" s="205"/>
      <c r="BVI82" s="205"/>
      <c r="BVJ82" s="205"/>
      <c r="BVK82" s="205"/>
      <c r="BVL82" s="205"/>
      <c r="BVM82" s="205"/>
      <c r="BVN82" s="205"/>
      <c r="BVO82" s="205"/>
      <c r="BVP82" s="205"/>
      <c r="BVQ82" s="205"/>
      <c r="BVR82" s="205"/>
      <c r="BVS82" s="205"/>
      <c r="BVT82" s="205"/>
      <c r="BVU82" s="205"/>
      <c r="BVV82" s="205"/>
      <c r="BVW82" s="205"/>
      <c r="BVX82" s="205"/>
      <c r="BVY82" s="205"/>
      <c r="BVZ82" s="205"/>
      <c r="BWA82" s="205"/>
      <c r="BWB82" s="205"/>
      <c r="BWC82" s="205"/>
      <c r="BWD82" s="205"/>
      <c r="BWE82" s="205"/>
      <c r="BWF82" s="205"/>
      <c r="BWG82" s="205"/>
      <c r="BWH82" s="205"/>
      <c r="BWI82" s="205"/>
      <c r="BWJ82" s="205"/>
      <c r="BWK82" s="205"/>
      <c r="BWL82" s="205"/>
      <c r="BWM82" s="205"/>
      <c r="BWN82" s="205"/>
      <c r="BWO82" s="205"/>
      <c r="BWP82" s="205"/>
      <c r="BWQ82" s="205"/>
      <c r="BWR82" s="205"/>
      <c r="BWS82" s="205"/>
      <c r="BWT82" s="205"/>
      <c r="BWU82" s="205"/>
      <c r="BWV82" s="205"/>
      <c r="BWW82" s="205"/>
      <c r="BWX82" s="205"/>
      <c r="BWY82" s="205"/>
      <c r="BWZ82" s="205"/>
      <c r="BXA82" s="205"/>
      <c r="BXB82" s="205"/>
      <c r="BXC82" s="205"/>
      <c r="BXD82" s="205"/>
      <c r="BXE82" s="205"/>
      <c r="BXF82" s="205"/>
      <c r="BXG82" s="205"/>
      <c r="BXH82" s="205"/>
      <c r="BXI82" s="205"/>
      <c r="BXJ82" s="205"/>
      <c r="BXK82" s="205"/>
      <c r="BXL82" s="205"/>
      <c r="BXM82" s="205"/>
      <c r="BXN82" s="205"/>
      <c r="BXO82" s="205"/>
      <c r="BXP82" s="205"/>
      <c r="BXQ82" s="205"/>
      <c r="BXR82" s="205"/>
      <c r="BXS82" s="205"/>
      <c r="BXT82" s="205"/>
      <c r="BXU82" s="205"/>
      <c r="BXV82" s="205"/>
      <c r="BXW82" s="205"/>
      <c r="BXX82" s="205"/>
      <c r="BXY82" s="205"/>
      <c r="BXZ82" s="205"/>
      <c r="BYA82" s="205"/>
      <c r="BYB82" s="205"/>
      <c r="BYC82" s="205"/>
      <c r="BYD82" s="205"/>
      <c r="BYE82" s="205"/>
      <c r="BYF82" s="205"/>
      <c r="BYG82" s="205"/>
      <c r="BYH82" s="205"/>
      <c r="BYI82" s="205"/>
      <c r="BYJ82" s="205"/>
      <c r="BYK82" s="205"/>
      <c r="BYL82" s="205"/>
      <c r="BYM82" s="205"/>
      <c r="BYN82" s="205"/>
      <c r="BYO82" s="205"/>
      <c r="BYP82" s="205"/>
      <c r="BYQ82" s="205"/>
      <c r="BYR82" s="205"/>
      <c r="BYS82" s="205"/>
      <c r="BYT82" s="205"/>
      <c r="BYU82" s="205"/>
      <c r="BYV82" s="205"/>
      <c r="BYW82" s="205"/>
      <c r="BYX82" s="205"/>
      <c r="BYY82" s="205"/>
      <c r="BYZ82" s="205"/>
      <c r="BZA82" s="205"/>
      <c r="BZB82" s="205"/>
      <c r="BZC82" s="205"/>
      <c r="BZD82" s="205"/>
      <c r="BZE82" s="205"/>
      <c r="BZF82" s="205"/>
      <c r="BZG82" s="205"/>
      <c r="BZH82" s="205"/>
      <c r="BZI82" s="205"/>
      <c r="BZJ82" s="205"/>
      <c r="BZK82" s="205"/>
      <c r="BZL82" s="205"/>
      <c r="BZM82" s="205"/>
      <c r="BZN82" s="205"/>
      <c r="BZO82" s="205"/>
      <c r="BZP82" s="205"/>
      <c r="BZQ82" s="205"/>
      <c r="BZR82" s="205"/>
      <c r="BZS82" s="205"/>
      <c r="BZT82" s="205"/>
      <c r="BZU82" s="205"/>
      <c r="BZV82" s="205"/>
      <c r="BZW82" s="205"/>
      <c r="CAD82" s="205"/>
      <c r="CAE82" s="205"/>
      <c r="CAF82" s="205"/>
      <c r="CAG82" s="205"/>
      <c r="CAH82" s="205"/>
      <c r="CAI82" s="205"/>
      <c r="CAJ82" s="205"/>
      <c r="CAK82" s="205"/>
      <c r="CAL82" s="205"/>
      <c r="CAM82" s="205"/>
      <c r="CAN82" s="205"/>
      <c r="CAO82" s="205"/>
      <c r="CAP82" s="205"/>
      <c r="CAQ82" s="205"/>
      <c r="CAR82" s="205"/>
      <c r="CAS82" s="205"/>
      <c r="CAT82" s="205"/>
      <c r="CAU82" s="205"/>
      <c r="CAV82" s="205"/>
      <c r="CAW82" s="205"/>
      <c r="CAX82" s="205"/>
      <c r="CAY82" s="205"/>
      <c r="CAZ82" s="205"/>
      <c r="CBA82" s="205"/>
      <c r="CBB82" s="205"/>
      <c r="CBC82" s="205"/>
      <c r="CBD82" s="205"/>
      <c r="CBE82" s="205"/>
      <c r="CBF82" s="205"/>
      <c r="CBG82" s="205"/>
      <c r="CBH82" s="205"/>
      <c r="CBI82" s="205"/>
      <c r="CBJ82" s="205"/>
      <c r="CBK82" s="205"/>
      <c r="CBL82" s="205"/>
      <c r="CBM82" s="205"/>
      <c r="CBN82" s="205"/>
      <c r="CBO82" s="205"/>
      <c r="CBP82" s="205"/>
      <c r="CBQ82" s="205"/>
      <c r="CBR82" s="205"/>
      <c r="CBS82" s="205"/>
      <c r="CBT82" s="205"/>
      <c r="CBU82" s="205"/>
      <c r="CBV82" s="205"/>
      <c r="CBW82" s="205"/>
      <c r="CBX82" s="205"/>
      <c r="CBY82" s="205"/>
      <c r="CBZ82" s="205"/>
      <c r="CCA82" s="205"/>
      <c r="CCB82" s="205"/>
      <c r="CCC82" s="205"/>
      <c r="CCD82" s="205"/>
      <c r="CCE82" s="205"/>
      <c r="CCF82" s="205"/>
      <c r="CCG82" s="205"/>
      <c r="CCH82" s="205"/>
      <c r="CCI82" s="205"/>
      <c r="CCJ82" s="205"/>
      <c r="CCK82" s="205"/>
      <c r="CCL82" s="205"/>
      <c r="CCM82" s="205"/>
      <c r="CCN82" s="205"/>
      <c r="CCO82" s="205"/>
      <c r="CCP82" s="205"/>
      <c r="CCQ82" s="205"/>
      <c r="CCR82" s="205"/>
      <c r="CCS82" s="205"/>
      <c r="CCT82" s="205"/>
      <c r="CCU82" s="205"/>
      <c r="CCV82" s="205"/>
      <c r="CCW82" s="205"/>
      <c r="CCX82" s="205"/>
      <c r="CCY82" s="205"/>
      <c r="CCZ82" s="205"/>
      <c r="CDA82" s="205"/>
      <c r="CDB82" s="205"/>
      <c r="CDC82" s="205"/>
      <c r="CDD82" s="205"/>
      <c r="CDE82" s="205"/>
      <c r="CDF82" s="205"/>
      <c r="CDG82" s="205"/>
      <c r="CDH82" s="205"/>
      <c r="CDI82" s="205"/>
      <c r="CDJ82" s="205"/>
      <c r="CDK82" s="205"/>
      <c r="CDL82" s="205"/>
      <c r="CDM82" s="205"/>
      <c r="CDN82" s="205"/>
      <c r="CDO82" s="205"/>
      <c r="CDP82" s="205"/>
      <c r="CDQ82" s="205"/>
      <c r="CDR82" s="205"/>
      <c r="CDS82" s="205"/>
      <c r="CDT82" s="205"/>
      <c r="CDU82" s="205"/>
      <c r="CDV82" s="205"/>
      <c r="CDW82" s="205"/>
      <c r="CDX82" s="205"/>
      <c r="CDY82" s="205"/>
      <c r="CDZ82" s="205"/>
      <c r="CEA82" s="205"/>
      <c r="CEB82" s="205"/>
      <c r="CEC82" s="205"/>
      <c r="CED82" s="205"/>
      <c r="CEE82" s="205"/>
      <c r="CEF82" s="205"/>
      <c r="CEG82" s="205"/>
      <c r="CEH82" s="205"/>
      <c r="CEI82" s="205"/>
      <c r="CEJ82" s="205"/>
      <c r="CEK82" s="205"/>
      <c r="CEL82" s="205"/>
      <c r="CEM82" s="205"/>
      <c r="CEN82" s="205"/>
      <c r="CEO82" s="205"/>
      <c r="CEP82" s="205"/>
      <c r="CEQ82" s="205"/>
      <c r="CER82" s="205"/>
      <c r="CES82" s="205"/>
      <c r="CET82" s="205"/>
      <c r="CEU82" s="205"/>
      <c r="CEV82" s="205"/>
      <c r="CEW82" s="205"/>
      <c r="CEX82" s="205"/>
      <c r="CEY82" s="205"/>
      <c r="CEZ82" s="205"/>
      <c r="CFA82" s="205"/>
      <c r="CFB82" s="205"/>
      <c r="CFC82" s="205"/>
      <c r="CFD82" s="205"/>
      <c r="CFE82" s="205"/>
      <c r="CFF82" s="205"/>
      <c r="CFG82" s="205"/>
      <c r="CFH82" s="205"/>
      <c r="CFI82" s="205"/>
      <c r="CFJ82" s="205"/>
      <c r="CFK82" s="205"/>
      <c r="CFL82" s="205"/>
      <c r="CFM82" s="205"/>
      <c r="CFN82" s="205"/>
      <c r="CFO82" s="205"/>
      <c r="CFP82" s="205"/>
      <c r="CFQ82" s="205"/>
      <c r="CFR82" s="205"/>
      <c r="CFS82" s="205"/>
      <c r="CFT82" s="205"/>
      <c r="CFU82" s="205"/>
      <c r="CFV82" s="205"/>
      <c r="CFW82" s="205"/>
      <c r="CFX82" s="205"/>
      <c r="CFY82" s="205"/>
      <c r="CFZ82" s="205"/>
      <c r="CGA82" s="205"/>
      <c r="CGB82" s="205"/>
      <c r="CGC82" s="205"/>
      <c r="CGD82" s="205"/>
      <c r="CGE82" s="205"/>
      <c r="CGF82" s="205"/>
      <c r="CGG82" s="205"/>
      <c r="CGH82" s="205"/>
      <c r="CGI82" s="205"/>
      <c r="CGJ82" s="205"/>
      <c r="CGK82" s="205"/>
      <c r="CGL82" s="205"/>
      <c r="CGM82" s="205"/>
      <c r="CGN82" s="205"/>
      <c r="CGO82" s="205"/>
      <c r="CGP82" s="205"/>
      <c r="CGQ82" s="205"/>
      <c r="CGR82" s="205"/>
      <c r="CGS82" s="205"/>
      <c r="CGT82" s="205"/>
      <c r="CGU82" s="205"/>
      <c r="CGV82" s="205"/>
      <c r="CGW82" s="205"/>
      <c r="CGX82" s="205"/>
      <c r="CGY82" s="205"/>
      <c r="CGZ82" s="205"/>
      <c r="CHA82" s="205"/>
      <c r="CHB82" s="205"/>
      <c r="CHC82" s="205"/>
      <c r="CHD82" s="205"/>
      <c r="CHE82" s="205"/>
      <c r="CHF82" s="205"/>
      <c r="CHG82" s="205"/>
      <c r="CHH82" s="205"/>
      <c r="CHI82" s="205"/>
      <c r="CHJ82" s="205"/>
      <c r="CHK82" s="205"/>
      <c r="CHL82" s="205"/>
      <c r="CHM82" s="205"/>
      <c r="CHN82" s="205"/>
      <c r="CHO82" s="205"/>
      <c r="CHP82" s="205"/>
      <c r="CHQ82" s="205"/>
      <c r="CHR82" s="205"/>
      <c r="CHS82" s="205"/>
      <c r="CHT82" s="205"/>
      <c r="CHU82" s="205"/>
      <c r="CHV82" s="205"/>
      <c r="CHW82" s="205"/>
      <c r="CHX82" s="205"/>
      <c r="CHY82" s="205"/>
      <c r="CHZ82" s="205"/>
      <c r="CIA82" s="205"/>
      <c r="CIB82" s="205"/>
      <c r="CIC82" s="205"/>
      <c r="CID82" s="205"/>
      <c r="CIE82" s="205"/>
      <c r="CIF82" s="205"/>
      <c r="CIG82" s="205"/>
      <c r="CIH82" s="205"/>
      <c r="CII82" s="205"/>
      <c r="CIJ82" s="205"/>
      <c r="CIK82" s="205"/>
      <c r="CIL82" s="205"/>
      <c r="CIM82" s="205"/>
      <c r="CIN82" s="205"/>
      <c r="CIO82" s="205"/>
      <c r="CIP82" s="205"/>
      <c r="CIQ82" s="205"/>
      <c r="CIR82" s="205"/>
      <c r="CIS82" s="205"/>
      <c r="CIT82" s="205"/>
      <c r="CIU82" s="205"/>
      <c r="CIV82" s="205"/>
      <c r="CIW82" s="205"/>
      <c r="CIX82" s="205"/>
      <c r="CIY82" s="205"/>
      <c r="CIZ82" s="205"/>
      <c r="CJA82" s="205"/>
      <c r="CJB82" s="205"/>
      <c r="CJC82" s="205"/>
      <c r="CJD82" s="205"/>
      <c r="CJE82" s="205"/>
      <c r="CJF82" s="205"/>
      <c r="CJG82" s="205"/>
      <c r="CJH82" s="205"/>
      <c r="CJI82" s="205"/>
      <c r="CJJ82" s="205"/>
      <c r="CJK82" s="205"/>
      <c r="CJL82" s="205"/>
      <c r="CJM82" s="205"/>
      <c r="CJN82" s="205"/>
      <c r="CJO82" s="205"/>
      <c r="CJP82" s="205"/>
      <c r="CJQ82" s="205"/>
      <c r="CJR82" s="205"/>
      <c r="CJS82" s="205"/>
      <c r="CJZ82" s="205"/>
      <c r="CKA82" s="205"/>
      <c r="CKB82" s="205"/>
      <c r="CKC82" s="205"/>
      <c r="CKD82" s="205"/>
      <c r="CKE82" s="205"/>
      <c r="CKF82" s="205"/>
      <c r="CKG82" s="205"/>
      <c r="CKH82" s="205"/>
      <c r="CKI82" s="205"/>
      <c r="CKJ82" s="205"/>
      <c r="CKK82" s="205"/>
      <c r="CKL82" s="205"/>
      <c r="CKM82" s="205"/>
      <c r="CKN82" s="205"/>
      <c r="CKO82" s="205"/>
      <c r="CKP82" s="205"/>
      <c r="CKQ82" s="205"/>
      <c r="CKR82" s="205"/>
      <c r="CKS82" s="205"/>
      <c r="CKT82" s="205"/>
      <c r="CKU82" s="205"/>
      <c r="CKV82" s="205"/>
      <c r="CKW82" s="205"/>
      <c r="CKX82" s="205"/>
      <c r="CKY82" s="205"/>
      <c r="CKZ82" s="205"/>
      <c r="CLA82" s="205"/>
      <c r="CLB82" s="205"/>
      <c r="CLC82" s="205"/>
      <c r="CLD82" s="205"/>
      <c r="CLE82" s="205"/>
      <c r="CLF82" s="205"/>
      <c r="CLG82" s="205"/>
      <c r="CLH82" s="205"/>
      <c r="CLI82" s="205"/>
      <c r="CLJ82" s="205"/>
      <c r="CLK82" s="205"/>
      <c r="CLL82" s="205"/>
      <c r="CLM82" s="205"/>
      <c r="CLN82" s="205"/>
      <c r="CLO82" s="205"/>
      <c r="CLP82" s="205"/>
      <c r="CLQ82" s="205"/>
      <c r="CLR82" s="205"/>
      <c r="CLS82" s="205"/>
      <c r="CLT82" s="205"/>
      <c r="CLU82" s="205"/>
      <c r="CLV82" s="205"/>
      <c r="CLW82" s="205"/>
      <c r="CLX82" s="205"/>
      <c r="CLY82" s="205"/>
      <c r="CLZ82" s="205"/>
      <c r="CMA82" s="205"/>
      <c r="CMB82" s="205"/>
      <c r="CMC82" s="205"/>
      <c r="CMD82" s="205"/>
      <c r="CME82" s="205"/>
      <c r="CMF82" s="205"/>
      <c r="CMG82" s="205"/>
      <c r="CMH82" s="205"/>
      <c r="CMI82" s="205"/>
      <c r="CMJ82" s="205"/>
      <c r="CMK82" s="205"/>
      <c r="CML82" s="205"/>
      <c r="CMM82" s="205"/>
      <c r="CMN82" s="205"/>
      <c r="CMO82" s="205"/>
      <c r="CMP82" s="205"/>
      <c r="CMQ82" s="205"/>
      <c r="CMR82" s="205"/>
      <c r="CMS82" s="205"/>
      <c r="CMT82" s="205"/>
      <c r="CMU82" s="205"/>
      <c r="CMV82" s="205"/>
      <c r="CMW82" s="205"/>
      <c r="CMX82" s="205"/>
      <c r="CMY82" s="205"/>
      <c r="CMZ82" s="205"/>
      <c r="CNA82" s="205"/>
      <c r="CNB82" s="205"/>
      <c r="CNC82" s="205"/>
      <c r="CND82" s="205"/>
      <c r="CNE82" s="205"/>
      <c r="CNF82" s="205"/>
      <c r="CNG82" s="205"/>
      <c r="CNH82" s="205"/>
      <c r="CNI82" s="205"/>
      <c r="CNJ82" s="205"/>
      <c r="CNK82" s="205"/>
      <c r="CNL82" s="205"/>
      <c r="CNM82" s="205"/>
      <c r="CNN82" s="205"/>
      <c r="CNO82" s="205"/>
      <c r="CNP82" s="205"/>
      <c r="CNQ82" s="205"/>
      <c r="CNR82" s="205"/>
      <c r="CNS82" s="205"/>
      <c r="CNT82" s="205"/>
      <c r="CNU82" s="205"/>
      <c r="CNV82" s="205"/>
      <c r="CNW82" s="205"/>
      <c r="CNX82" s="205"/>
      <c r="CNY82" s="205"/>
      <c r="CNZ82" s="205"/>
      <c r="COA82" s="205"/>
      <c r="COB82" s="205"/>
      <c r="COC82" s="205"/>
      <c r="COD82" s="205"/>
      <c r="COE82" s="205"/>
      <c r="COF82" s="205"/>
      <c r="COG82" s="205"/>
      <c r="COH82" s="205"/>
      <c r="COI82" s="205"/>
      <c r="COJ82" s="205"/>
      <c r="COK82" s="205"/>
      <c r="COL82" s="205"/>
      <c r="COM82" s="205"/>
      <c r="CON82" s="205"/>
      <c r="COO82" s="205"/>
      <c r="COP82" s="205"/>
      <c r="COQ82" s="205"/>
      <c r="COR82" s="205"/>
      <c r="COS82" s="205"/>
      <c r="COT82" s="205"/>
      <c r="COU82" s="205"/>
      <c r="COV82" s="205"/>
      <c r="COW82" s="205"/>
      <c r="COX82" s="205"/>
      <c r="COY82" s="205"/>
      <c r="COZ82" s="205"/>
      <c r="CPA82" s="205"/>
      <c r="CPB82" s="205"/>
      <c r="CPC82" s="205"/>
      <c r="CPD82" s="205"/>
      <c r="CPE82" s="205"/>
      <c r="CPF82" s="205"/>
      <c r="CPG82" s="205"/>
      <c r="CPH82" s="205"/>
      <c r="CPI82" s="205"/>
      <c r="CPJ82" s="205"/>
      <c r="CPK82" s="205"/>
      <c r="CPL82" s="205"/>
      <c r="CPM82" s="205"/>
      <c r="CPN82" s="205"/>
      <c r="CPO82" s="205"/>
      <c r="CPP82" s="205"/>
      <c r="CPQ82" s="205"/>
      <c r="CPR82" s="205"/>
      <c r="CPS82" s="205"/>
      <c r="CPT82" s="205"/>
      <c r="CPU82" s="205"/>
      <c r="CPV82" s="205"/>
      <c r="CPW82" s="205"/>
      <c r="CPX82" s="205"/>
      <c r="CPY82" s="205"/>
      <c r="CPZ82" s="205"/>
      <c r="CQA82" s="205"/>
      <c r="CQB82" s="205"/>
      <c r="CQC82" s="205"/>
      <c r="CQD82" s="205"/>
      <c r="CQE82" s="205"/>
      <c r="CQF82" s="205"/>
      <c r="CQG82" s="205"/>
      <c r="CQH82" s="205"/>
      <c r="CQI82" s="205"/>
      <c r="CQJ82" s="205"/>
      <c r="CQK82" s="205"/>
      <c r="CQL82" s="205"/>
      <c r="CQM82" s="205"/>
      <c r="CQN82" s="205"/>
      <c r="CQO82" s="205"/>
      <c r="CQP82" s="205"/>
      <c r="CQQ82" s="205"/>
      <c r="CQR82" s="205"/>
      <c r="CQS82" s="205"/>
      <c r="CQT82" s="205"/>
      <c r="CQU82" s="205"/>
      <c r="CQV82" s="205"/>
      <c r="CQW82" s="205"/>
      <c r="CQX82" s="205"/>
      <c r="CQY82" s="205"/>
      <c r="CQZ82" s="205"/>
      <c r="CRA82" s="205"/>
      <c r="CRB82" s="205"/>
      <c r="CRC82" s="205"/>
      <c r="CRD82" s="205"/>
      <c r="CRE82" s="205"/>
      <c r="CRF82" s="205"/>
      <c r="CRG82" s="205"/>
      <c r="CRH82" s="205"/>
      <c r="CRI82" s="205"/>
      <c r="CRJ82" s="205"/>
      <c r="CRK82" s="205"/>
      <c r="CRL82" s="205"/>
      <c r="CRM82" s="205"/>
      <c r="CRN82" s="205"/>
      <c r="CRO82" s="205"/>
      <c r="CRP82" s="205"/>
      <c r="CRQ82" s="205"/>
      <c r="CRR82" s="205"/>
      <c r="CRS82" s="205"/>
      <c r="CRT82" s="205"/>
      <c r="CRU82" s="205"/>
      <c r="CRV82" s="205"/>
      <c r="CRW82" s="205"/>
      <c r="CRX82" s="205"/>
      <c r="CRY82" s="205"/>
      <c r="CRZ82" s="205"/>
      <c r="CSA82" s="205"/>
      <c r="CSB82" s="205"/>
      <c r="CSC82" s="205"/>
      <c r="CSD82" s="205"/>
      <c r="CSE82" s="205"/>
      <c r="CSF82" s="205"/>
      <c r="CSG82" s="205"/>
      <c r="CSH82" s="205"/>
      <c r="CSI82" s="205"/>
      <c r="CSJ82" s="205"/>
      <c r="CSK82" s="205"/>
      <c r="CSL82" s="205"/>
      <c r="CSM82" s="205"/>
      <c r="CSN82" s="205"/>
      <c r="CSO82" s="205"/>
      <c r="CSP82" s="205"/>
      <c r="CSQ82" s="205"/>
      <c r="CSR82" s="205"/>
      <c r="CSS82" s="205"/>
      <c r="CST82" s="205"/>
      <c r="CSU82" s="205"/>
      <c r="CSV82" s="205"/>
      <c r="CSW82" s="205"/>
      <c r="CSX82" s="205"/>
      <c r="CSY82" s="205"/>
      <c r="CSZ82" s="205"/>
      <c r="CTA82" s="205"/>
      <c r="CTB82" s="205"/>
      <c r="CTC82" s="205"/>
      <c r="CTD82" s="205"/>
      <c r="CTE82" s="205"/>
      <c r="CTF82" s="205"/>
      <c r="CTG82" s="205"/>
      <c r="CTH82" s="205"/>
      <c r="CTI82" s="205"/>
      <c r="CTJ82" s="205"/>
      <c r="CTK82" s="205"/>
      <c r="CTL82" s="205"/>
      <c r="CTM82" s="205"/>
      <c r="CTN82" s="205"/>
      <c r="CTO82" s="205"/>
      <c r="CTV82" s="205"/>
      <c r="CTW82" s="205"/>
      <c r="CTX82" s="205"/>
      <c r="CTY82" s="205"/>
      <c r="CTZ82" s="205"/>
      <c r="CUA82" s="205"/>
      <c r="CUB82" s="205"/>
      <c r="CUC82" s="205"/>
      <c r="CUD82" s="205"/>
      <c r="CUE82" s="205"/>
      <c r="CUF82" s="205"/>
      <c r="CUG82" s="205"/>
      <c r="CUH82" s="205"/>
      <c r="CUI82" s="205"/>
      <c r="CUJ82" s="205"/>
      <c r="CUK82" s="205"/>
      <c r="CUL82" s="205"/>
      <c r="CUM82" s="205"/>
      <c r="CUN82" s="205"/>
      <c r="CUO82" s="205"/>
      <c r="CUP82" s="205"/>
      <c r="CUQ82" s="205"/>
      <c r="CUR82" s="205"/>
      <c r="CUS82" s="205"/>
      <c r="CUT82" s="205"/>
      <c r="CUU82" s="205"/>
      <c r="CUV82" s="205"/>
      <c r="CUW82" s="205"/>
      <c r="CUX82" s="205"/>
      <c r="CUY82" s="205"/>
      <c r="CUZ82" s="205"/>
      <c r="CVA82" s="205"/>
      <c r="CVB82" s="205"/>
      <c r="CVC82" s="205"/>
      <c r="CVD82" s="205"/>
      <c r="CVE82" s="205"/>
      <c r="CVF82" s="205"/>
      <c r="CVG82" s="205"/>
      <c r="CVH82" s="205"/>
      <c r="CVI82" s="205"/>
      <c r="CVJ82" s="205"/>
      <c r="CVK82" s="205"/>
      <c r="CVL82" s="205"/>
      <c r="CVM82" s="205"/>
      <c r="CVN82" s="205"/>
      <c r="CVO82" s="205"/>
      <c r="CVP82" s="205"/>
      <c r="CVQ82" s="205"/>
      <c r="CVR82" s="205"/>
      <c r="CVS82" s="205"/>
      <c r="CVT82" s="205"/>
      <c r="CVU82" s="205"/>
      <c r="CVV82" s="205"/>
      <c r="CVW82" s="205"/>
      <c r="CVX82" s="205"/>
      <c r="CVY82" s="205"/>
      <c r="CVZ82" s="205"/>
      <c r="CWA82" s="205"/>
      <c r="CWB82" s="205"/>
      <c r="CWC82" s="205"/>
      <c r="CWD82" s="205"/>
      <c r="CWE82" s="205"/>
      <c r="CWF82" s="205"/>
      <c r="CWG82" s="205"/>
      <c r="CWH82" s="205"/>
      <c r="CWI82" s="205"/>
      <c r="CWJ82" s="205"/>
      <c r="CWK82" s="205"/>
      <c r="CWL82" s="205"/>
      <c r="CWM82" s="205"/>
      <c r="CWN82" s="205"/>
      <c r="CWO82" s="205"/>
      <c r="CWP82" s="205"/>
      <c r="CWQ82" s="205"/>
      <c r="CWR82" s="205"/>
      <c r="CWS82" s="205"/>
      <c r="CWT82" s="205"/>
      <c r="CWU82" s="205"/>
      <c r="CWV82" s="205"/>
      <c r="CWW82" s="205"/>
      <c r="CWX82" s="205"/>
      <c r="CWY82" s="205"/>
      <c r="CWZ82" s="205"/>
      <c r="CXA82" s="205"/>
      <c r="CXB82" s="205"/>
      <c r="CXC82" s="205"/>
      <c r="CXD82" s="205"/>
      <c r="CXE82" s="205"/>
      <c r="CXF82" s="205"/>
      <c r="CXG82" s="205"/>
      <c r="CXH82" s="205"/>
      <c r="CXI82" s="205"/>
      <c r="CXJ82" s="205"/>
      <c r="CXK82" s="205"/>
      <c r="CXL82" s="205"/>
      <c r="CXM82" s="205"/>
      <c r="CXN82" s="205"/>
      <c r="CXO82" s="205"/>
      <c r="CXP82" s="205"/>
      <c r="CXQ82" s="205"/>
      <c r="CXR82" s="205"/>
      <c r="CXS82" s="205"/>
      <c r="CXT82" s="205"/>
      <c r="CXU82" s="205"/>
      <c r="CXV82" s="205"/>
      <c r="CXW82" s="205"/>
      <c r="CXX82" s="205"/>
      <c r="CXY82" s="205"/>
      <c r="CXZ82" s="205"/>
      <c r="CYA82" s="205"/>
      <c r="CYB82" s="205"/>
      <c r="CYC82" s="205"/>
      <c r="CYD82" s="205"/>
      <c r="CYE82" s="205"/>
      <c r="CYF82" s="205"/>
      <c r="CYG82" s="205"/>
      <c r="CYH82" s="205"/>
      <c r="CYI82" s="205"/>
      <c r="CYJ82" s="205"/>
      <c r="CYK82" s="205"/>
      <c r="CYL82" s="205"/>
      <c r="CYM82" s="205"/>
      <c r="CYN82" s="205"/>
      <c r="CYO82" s="205"/>
      <c r="CYP82" s="205"/>
      <c r="CYQ82" s="205"/>
      <c r="CYR82" s="205"/>
      <c r="CYS82" s="205"/>
      <c r="CYT82" s="205"/>
      <c r="CYU82" s="205"/>
      <c r="CYV82" s="205"/>
      <c r="CYW82" s="205"/>
      <c r="CYX82" s="205"/>
      <c r="CYY82" s="205"/>
      <c r="CYZ82" s="205"/>
      <c r="CZA82" s="205"/>
      <c r="CZB82" s="205"/>
      <c r="CZC82" s="205"/>
      <c r="CZD82" s="205"/>
      <c r="CZE82" s="205"/>
      <c r="CZF82" s="205"/>
      <c r="CZG82" s="205"/>
      <c r="CZH82" s="205"/>
      <c r="CZI82" s="205"/>
      <c r="CZJ82" s="205"/>
      <c r="CZK82" s="205"/>
      <c r="CZL82" s="205"/>
      <c r="CZM82" s="205"/>
      <c r="CZN82" s="205"/>
      <c r="CZO82" s="205"/>
      <c r="CZP82" s="205"/>
      <c r="CZQ82" s="205"/>
      <c r="CZR82" s="205"/>
      <c r="CZS82" s="205"/>
      <c r="CZT82" s="205"/>
      <c r="CZU82" s="205"/>
      <c r="CZV82" s="205"/>
      <c r="CZW82" s="205"/>
      <c r="CZX82" s="205"/>
      <c r="CZY82" s="205"/>
      <c r="CZZ82" s="205"/>
      <c r="DAA82" s="205"/>
      <c r="DAB82" s="205"/>
      <c r="DAC82" s="205"/>
      <c r="DAD82" s="205"/>
      <c r="DAE82" s="205"/>
      <c r="DAF82" s="205"/>
      <c r="DAG82" s="205"/>
      <c r="DAH82" s="205"/>
      <c r="DAI82" s="205"/>
      <c r="DAJ82" s="205"/>
      <c r="DAK82" s="205"/>
      <c r="DAL82" s="205"/>
      <c r="DAM82" s="205"/>
      <c r="DAN82" s="205"/>
      <c r="DAO82" s="205"/>
      <c r="DAP82" s="205"/>
      <c r="DAQ82" s="205"/>
      <c r="DAR82" s="205"/>
      <c r="DAS82" s="205"/>
      <c r="DAT82" s="205"/>
      <c r="DAU82" s="205"/>
      <c r="DAV82" s="205"/>
      <c r="DAW82" s="205"/>
      <c r="DAX82" s="205"/>
      <c r="DAY82" s="205"/>
      <c r="DAZ82" s="205"/>
      <c r="DBA82" s="205"/>
      <c r="DBB82" s="205"/>
      <c r="DBC82" s="205"/>
      <c r="DBD82" s="205"/>
      <c r="DBE82" s="205"/>
      <c r="DBF82" s="205"/>
      <c r="DBG82" s="205"/>
      <c r="DBH82" s="205"/>
      <c r="DBI82" s="205"/>
      <c r="DBJ82" s="205"/>
      <c r="DBK82" s="205"/>
      <c r="DBL82" s="205"/>
      <c r="DBM82" s="205"/>
      <c r="DBN82" s="205"/>
      <c r="DBO82" s="205"/>
      <c r="DBP82" s="205"/>
      <c r="DBQ82" s="205"/>
      <c r="DBR82" s="205"/>
      <c r="DBS82" s="205"/>
      <c r="DBT82" s="205"/>
      <c r="DBU82" s="205"/>
      <c r="DBV82" s="205"/>
      <c r="DBW82" s="205"/>
      <c r="DBX82" s="205"/>
      <c r="DBY82" s="205"/>
      <c r="DBZ82" s="205"/>
      <c r="DCA82" s="205"/>
      <c r="DCB82" s="205"/>
      <c r="DCC82" s="205"/>
      <c r="DCD82" s="205"/>
      <c r="DCE82" s="205"/>
      <c r="DCF82" s="205"/>
      <c r="DCG82" s="205"/>
      <c r="DCH82" s="205"/>
      <c r="DCI82" s="205"/>
      <c r="DCJ82" s="205"/>
      <c r="DCK82" s="205"/>
      <c r="DCL82" s="205"/>
      <c r="DCM82" s="205"/>
      <c r="DCN82" s="205"/>
      <c r="DCO82" s="205"/>
      <c r="DCP82" s="205"/>
      <c r="DCQ82" s="205"/>
      <c r="DCR82" s="205"/>
      <c r="DCS82" s="205"/>
      <c r="DCT82" s="205"/>
      <c r="DCU82" s="205"/>
      <c r="DCV82" s="205"/>
      <c r="DCW82" s="205"/>
      <c r="DCX82" s="205"/>
      <c r="DCY82" s="205"/>
      <c r="DCZ82" s="205"/>
      <c r="DDA82" s="205"/>
      <c r="DDB82" s="205"/>
      <c r="DDC82" s="205"/>
      <c r="DDD82" s="205"/>
      <c r="DDE82" s="205"/>
      <c r="DDF82" s="205"/>
      <c r="DDG82" s="205"/>
      <c r="DDH82" s="205"/>
      <c r="DDI82" s="205"/>
      <c r="DDJ82" s="205"/>
      <c r="DDK82" s="205"/>
      <c r="DDR82" s="205"/>
      <c r="DDS82" s="205"/>
      <c r="DDT82" s="205"/>
      <c r="DDU82" s="205"/>
      <c r="DDV82" s="205"/>
      <c r="DDW82" s="205"/>
      <c r="DDX82" s="205"/>
      <c r="DDY82" s="205"/>
      <c r="DDZ82" s="205"/>
      <c r="DEA82" s="205"/>
      <c r="DEB82" s="205"/>
      <c r="DEC82" s="205"/>
      <c r="DED82" s="205"/>
      <c r="DEE82" s="205"/>
      <c r="DEF82" s="205"/>
      <c r="DEG82" s="205"/>
      <c r="DEH82" s="205"/>
      <c r="DEI82" s="205"/>
      <c r="DEJ82" s="205"/>
      <c r="DEK82" s="205"/>
      <c r="DEL82" s="205"/>
      <c r="DEM82" s="205"/>
      <c r="DEN82" s="205"/>
      <c r="DEO82" s="205"/>
      <c r="DEP82" s="205"/>
      <c r="DEQ82" s="205"/>
      <c r="DER82" s="205"/>
      <c r="DES82" s="205"/>
      <c r="DET82" s="205"/>
      <c r="DEU82" s="205"/>
      <c r="DEV82" s="205"/>
      <c r="DEW82" s="205"/>
      <c r="DEX82" s="205"/>
      <c r="DEY82" s="205"/>
      <c r="DEZ82" s="205"/>
      <c r="DFA82" s="205"/>
      <c r="DFB82" s="205"/>
      <c r="DFC82" s="205"/>
      <c r="DFD82" s="205"/>
      <c r="DFE82" s="205"/>
      <c r="DFF82" s="205"/>
      <c r="DFG82" s="205"/>
      <c r="DFH82" s="205"/>
      <c r="DFI82" s="205"/>
      <c r="DFJ82" s="205"/>
      <c r="DFK82" s="205"/>
      <c r="DFL82" s="205"/>
      <c r="DFM82" s="205"/>
      <c r="DFN82" s="205"/>
      <c r="DFO82" s="205"/>
      <c r="DFP82" s="205"/>
      <c r="DFQ82" s="205"/>
      <c r="DFR82" s="205"/>
      <c r="DFS82" s="205"/>
      <c r="DFT82" s="205"/>
      <c r="DFU82" s="205"/>
      <c r="DFV82" s="205"/>
      <c r="DFW82" s="205"/>
      <c r="DFX82" s="205"/>
      <c r="DFY82" s="205"/>
      <c r="DFZ82" s="205"/>
      <c r="DGA82" s="205"/>
      <c r="DGB82" s="205"/>
      <c r="DGC82" s="205"/>
      <c r="DGD82" s="205"/>
      <c r="DGE82" s="205"/>
      <c r="DGF82" s="205"/>
      <c r="DGG82" s="205"/>
      <c r="DGH82" s="205"/>
      <c r="DGI82" s="205"/>
      <c r="DGJ82" s="205"/>
      <c r="DGK82" s="205"/>
      <c r="DGL82" s="205"/>
      <c r="DGM82" s="205"/>
      <c r="DGN82" s="205"/>
      <c r="DGO82" s="205"/>
      <c r="DGP82" s="205"/>
      <c r="DGQ82" s="205"/>
      <c r="DGR82" s="205"/>
      <c r="DGS82" s="205"/>
      <c r="DGT82" s="205"/>
      <c r="DGU82" s="205"/>
      <c r="DGV82" s="205"/>
      <c r="DGW82" s="205"/>
      <c r="DGX82" s="205"/>
      <c r="DGY82" s="205"/>
      <c r="DGZ82" s="205"/>
      <c r="DHA82" s="205"/>
      <c r="DHB82" s="205"/>
      <c r="DHC82" s="205"/>
      <c r="DHD82" s="205"/>
      <c r="DHE82" s="205"/>
      <c r="DHF82" s="205"/>
      <c r="DHG82" s="205"/>
      <c r="DHH82" s="205"/>
      <c r="DHI82" s="205"/>
      <c r="DHJ82" s="205"/>
      <c r="DHK82" s="205"/>
      <c r="DHL82" s="205"/>
      <c r="DHM82" s="205"/>
      <c r="DHN82" s="205"/>
      <c r="DHO82" s="205"/>
      <c r="DHP82" s="205"/>
      <c r="DHQ82" s="205"/>
      <c r="DHR82" s="205"/>
      <c r="DHS82" s="205"/>
      <c r="DHT82" s="205"/>
      <c r="DHU82" s="205"/>
      <c r="DHV82" s="205"/>
      <c r="DHW82" s="205"/>
      <c r="DHX82" s="205"/>
      <c r="DHY82" s="205"/>
      <c r="DHZ82" s="205"/>
      <c r="DIA82" s="205"/>
      <c r="DIB82" s="205"/>
      <c r="DIC82" s="205"/>
      <c r="DID82" s="205"/>
      <c r="DIE82" s="205"/>
      <c r="DIF82" s="205"/>
      <c r="DIG82" s="205"/>
      <c r="DIH82" s="205"/>
      <c r="DII82" s="205"/>
      <c r="DIJ82" s="205"/>
      <c r="DIK82" s="205"/>
      <c r="DIL82" s="205"/>
      <c r="DIM82" s="205"/>
      <c r="DIN82" s="205"/>
      <c r="DIO82" s="205"/>
      <c r="DIP82" s="205"/>
      <c r="DIQ82" s="205"/>
      <c r="DIR82" s="205"/>
      <c r="DIS82" s="205"/>
      <c r="DIT82" s="205"/>
      <c r="DIU82" s="205"/>
      <c r="DIV82" s="205"/>
      <c r="DIW82" s="205"/>
      <c r="DIX82" s="205"/>
      <c r="DIY82" s="205"/>
      <c r="DIZ82" s="205"/>
      <c r="DJA82" s="205"/>
      <c r="DJB82" s="205"/>
      <c r="DJC82" s="205"/>
      <c r="DJD82" s="205"/>
      <c r="DJE82" s="205"/>
      <c r="DJF82" s="205"/>
      <c r="DJG82" s="205"/>
      <c r="DJH82" s="205"/>
      <c r="DJI82" s="205"/>
      <c r="DJJ82" s="205"/>
      <c r="DJK82" s="205"/>
      <c r="DJL82" s="205"/>
      <c r="DJM82" s="205"/>
      <c r="DJN82" s="205"/>
      <c r="DJO82" s="205"/>
      <c r="DJP82" s="205"/>
      <c r="DJQ82" s="205"/>
      <c r="DJR82" s="205"/>
      <c r="DJS82" s="205"/>
      <c r="DJT82" s="205"/>
      <c r="DJU82" s="205"/>
      <c r="DJV82" s="205"/>
      <c r="DJW82" s="205"/>
      <c r="DJX82" s="205"/>
      <c r="DJY82" s="205"/>
      <c r="DJZ82" s="205"/>
      <c r="DKA82" s="205"/>
      <c r="DKB82" s="205"/>
      <c r="DKC82" s="205"/>
      <c r="DKD82" s="205"/>
      <c r="DKE82" s="205"/>
      <c r="DKF82" s="205"/>
      <c r="DKG82" s="205"/>
      <c r="DKH82" s="205"/>
      <c r="DKI82" s="205"/>
      <c r="DKJ82" s="205"/>
      <c r="DKK82" s="205"/>
      <c r="DKL82" s="205"/>
      <c r="DKM82" s="205"/>
      <c r="DKN82" s="205"/>
      <c r="DKO82" s="205"/>
      <c r="DKP82" s="205"/>
      <c r="DKQ82" s="205"/>
      <c r="DKR82" s="205"/>
      <c r="DKS82" s="205"/>
      <c r="DKT82" s="205"/>
      <c r="DKU82" s="205"/>
      <c r="DKV82" s="205"/>
      <c r="DKW82" s="205"/>
      <c r="DKX82" s="205"/>
      <c r="DKY82" s="205"/>
      <c r="DKZ82" s="205"/>
      <c r="DLA82" s="205"/>
      <c r="DLB82" s="205"/>
      <c r="DLC82" s="205"/>
      <c r="DLD82" s="205"/>
      <c r="DLE82" s="205"/>
      <c r="DLF82" s="205"/>
      <c r="DLG82" s="205"/>
      <c r="DLH82" s="205"/>
      <c r="DLI82" s="205"/>
      <c r="DLJ82" s="205"/>
      <c r="DLK82" s="205"/>
      <c r="DLL82" s="205"/>
      <c r="DLM82" s="205"/>
      <c r="DLN82" s="205"/>
      <c r="DLO82" s="205"/>
      <c r="DLP82" s="205"/>
      <c r="DLQ82" s="205"/>
      <c r="DLR82" s="205"/>
      <c r="DLS82" s="205"/>
      <c r="DLT82" s="205"/>
      <c r="DLU82" s="205"/>
      <c r="DLV82" s="205"/>
      <c r="DLW82" s="205"/>
      <c r="DLX82" s="205"/>
      <c r="DLY82" s="205"/>
      <c r="DLZ82" s="205"/>
      <c r="DMA82" s="205"/>
      <c r="DMB82" s="205"/>
      <c r="DMC82" s="205"/>
      <c r="DMD82" s="205"/>
      <c r="DME82" s="205"/>
      <c r="DMF82" s="205"/>
      <c r="DMG82" s="205"/>
      <c r="DMH82" s="205"/>
      <c r="DMI82" s="205"/>
      <c r="DMJ82" s="205"/>
      <c r="DMK82" s="205"/>
      <c r="DML82" s="205"/>
      <c r="DMM82" s="205"/>
      <c r="DMN82" s="205"/>
      <c r="DMO82" s="205"/>
      <c r="DMP82" s="205"/>
      <c r="DMQ82" s="205"/>
      <c r="DMR82" s="205"/>
      <c r="DMS82" s="205"/>
      <c r="DMT82" s="205"/>
      <c r="DMU82" s="205"/>
      <c r="DMV82" s="205"/>
      <c r="DMW82" s="205"/>
      <c r="DMX82" s="205"/>
      <c r="DMY82" s="205"/>
      <c r="DMZ82" s="205"/>
      <c r="DNA82" s="205"/>
      <c r="DNB82" s="205"/>
      <c r="DNC82" s="205"/>
      <c r="DND82" s="205"/>
      <c r="DNE82" s="205"/>
      <c r="DNF82" s="205"/>
      <c r="DNG82" s="205"/>
      <c r="DNN82" s="205"/>
      <c r="DNO82" s="205"/>
      <c r="DNP82" s="205"/>
      <c r="DNQ82" s="205"/>
      <c r="DNR82" s="205"/>
      <c r="DNS82" s="205"/>
      <c r="DNT82" s="205"/>
      <c r="DNU82" s="205"/>
      <c r="DNV82" s="205"/>
      <c r="DNW82" s="205"/>
      <c r="DNX82" s="205"/>
      <c r="DNY82" s="205"/>
      <c r="DNZ82" s="205"/>
      <c r="DOA82" s="205"/>
      <c r="DOB82" s="205"/>
      <c r="DOC82" s="205"/>
      <c r="DOD82" s="205"/>
      <c r="DOE82" s="205"/>
      <c r="DOF82" s="205"/>
      <c r="DOG82" s="205"/>
      <c r="DOH82" s="205"/>
      <c r="DOI82" s="205"/>
      <c r="DOJ82" s="205"/>
      <c r="DOK82" s="205"/>
      <c r="DOL82" s="205"/>
      <c r="DOM82" s="205"/>
      <c r="DON82" s="205"/>
      <c r="DOO82" s="205"/>
      <c r="DOP82" s="205"/>
      <c r="DOQ82" s="205"/>
      <c r="DOR82" s="205"/>
      <c r="DOS82" s="205"/>
      <c r="DOT82" s="205"/>
      <c r="DOU82" s="205"/>
      <c r="DOV82" s="205"/>
      <c r="DOW82" s="205"/>
      <c r="DOX82" s="205"/>
      <c r="DOY82" s="205"/>
      <c r="DOZ82" s="205"/>
      <c r="DPA82" s="205"/>
      <c r="DPB82" s="205"/>
      <c r="DPC82" s="205"/>
      <c r="DPD82" s="205"/>
      <c r="DPE82" s="205"/>
      <c r="DPF82" s="205"/>
      <c r="DPG82" s="205"/>
      <c r="DPH82" s="205"/>
      <c r="DPI82" s="205"/>
      <c r="DPJ82" s="205"/>
      <c r="DPK82" s="205"/>
      <c r="DPL82" s="205"/>
      <c r="DPM82" s="205"/>
      <c r="DPN82" s="205"/>
      <c r="DPO82" s="205"/>
      <c r="DPP82" s="205"/>
      <c r="DPQ82" s="205"/>
      <c r="DPR82" s="205"/>
      <c r="DPS82" s="205"/>
      <c r="DPT82" s="205"/>
      <c r="DPU82" s="205"/>
      <c r="DPV82" s="205"/>
      <c r="DPW82" s="205"/>
      <c r="DPX82" s="205"/>
      <c r="DPY82" s="205"/>
      <c r="DPZ82" s="205"/>
      <c r="DQA82" s="205"/>
      <c r="DQB82" s="205"/>
      <c r="DQC82" s="205"/>
      <c r="DQD82" s="205"/>
      <c r="DQE82" s="205"/>
      <c r="DQF82" s="205"/>
      <c r="DQG82" s="205"/>
      <c r="DQH82" s="205"/>
      <c r="DQI82" s="205"/>
      <c r="DQJ82" s="205"/>
      <c r="DQK82" s="205"/>
      <c r="DQL82" s="205"/>
      <c r="DQM82" s="205"/>
      <c r="DQN82" s="205"/>
      <c r="DQO82" s="205"/>
      <c r="DQP82" s="205"/>
      <c r="DQQ82" s="205"/>
      <c r="DQR82" s="205"/>
      <c r="DQS82" s="205"/>
      <c r="DQT82" s="205"/>
      <c r="DQU82" s="205"/>
      <c r="DQV82" s="205"/>
      <c r="DQW82" s="205"/>
      <c r="DQX82" s="205"/>
      <c r="DQY82" s="205"/>
      <c r="DQZ82" s="205"/>
      <c r="DRA82" s="205"/>
      <c r="DRB82" s="205"/>
      <c r="DRC82" s="205"/>
      <c r="DRD82" s="205"/>
      <c r="DRE82" s="205"/>
      <c r="DRF82" s="205"/>
      <c r="DRG82" s="205"/>
      <c r="DRH82" s="205"/>
      <c r="DRI82" s="205"/>
      <c r="DRJ82" s="205"/>
      <c r="DRK82" s="205"/>
      <c r="DRL82" s="205"/>
      <c r="DRM82" s="205"/>
      <c r="DRN82" s="205"/>
      <c r="DRO82" s="205"/>
      <c r="DRP82" s="205"/>
      <c r="DRQ82" s="205"/>
      <c r="DRR82" s="205"/>
      <c r="DRS82" s="205"/>
      <c r="DRT82" s="205"/>
      <c r="DRU82" s="205"/>
      <c r="DRV82" s="205"/>
      <c r="DRW82" s="205"/>
      <c r="DRX82" s="205"/>
      <c r="DRY82" s="205"/>
      <c r="DRZ82" s="205"/>
      <c r="DSA82" s="205"/>
      <c r="DSB82" s="205"/>
      <c r="DSC82" s="205"/>
      <c r="DSD82" s="205"/>
      <c r="DSE82" s="205"/>
      <c r="DSF82" s="205"/>
      <c r="DSG82" s="205"/>
      <c r="DSH82" s="205"/>
      <c r="DSI82" s="205"/>
      <c r="DSJ82" s="205"/>
      <c r="DSK82" s="205"/>
      <c r="DSL82" s="205"/>
      <c r="DSM82" s="205"/>
      <c r="DSN82" s="205"/>
      <c r="DSO82" s="205"/>
      <c r="DSP82" s="205"/>
      <c r="DSQ82" s="205"/>
      <c r="DSR82" s="205"/>
      <c r="DSS82" s="205"/>
      <c r="DST82" s="205"/>
      <c r="DSU82" s="205"/>
      <c r="DSV82" s="205"/>
      <c r="DSW82" s="205"/>
      <c r="DSX82" s="205"/>
      <c r="DSY82" s="205"/>
      <c r="DSZ82" s="205"/>
      <c r="DTA82" s="205"/>
      <c r="DTB82" s="205"/>
      <c r="DTC82" s="205"/>
      <c r="DTD82" s="205"/>
      <c r="DTE82" s="205"/>
      <c r="DTF82" s="205"/>
      <c r="DTG82" s="205"/>
      <c r="DTH82" s="205"/>
      <c r="DTI82" s="205"/>
      <c r="DTJ82" s="205"/>
      <c r="DTK82" s="205"/>
      <c r="DTL82" s="205"/>
      <c r="DTM82" s="205"/>
      <c r="DTN82" s="205"/>
      <c r="DTO82" s="205"/>
      <c r="DTP82" s="205"/>
      <c r="DTQ82" s="205"/>
      <c r="DTR82" s="205"/>
      <c r="DTS82" s="205"/>
      <c r="DTT82" s="205"/>
      <c r="DTU82" s="205"/>
      <c r="DTV82" s="205"/>
      <c r="DTW82" s="205"/>
      <c r="DTX82" s="205"/>
      <c r="DTY82" s="205"/>
      <c r="DTZ82" s="205"/>
      <c r="DUA82" s="205"/>
      <c r="DUB82" s="205"/>
      <c r="DUC82" s="205"/>
      <c r="DUD82" s="205"/>
      <c r="DUE82" s="205"/>
      <c r="DUF82" s="205"/>
      <c r="DUG82" s="205"/>
      <c r="DUH82" s="205"/>
      <c r="DUI82" s="205"/>
      <c r="DUJ82" s="205"/>
      <c r="DUK82" s="205"/>
      <c r="DUL82" s="205"/>
      <c r="DUM82" s="205"/>
      <c r="DUN82" s="205"/>
      <c r="DUO82" s="205"/>
      <c r="DUP82" s="205"/>
      <c r="DUQ82" s="205"/>
      <c r="DUR82" s="205"/>
      <c r="DUS82" s="205"/>
      <c r="DUT82" s="205"/>
      <c r="DUU82" s="205"/>
      <c r="DUV82" s="205"/>
      <c r="DUW82" s="205"/>
      <c r="DUX82" s="205"/>
      <c r="DUY82" s="205"/>
      <c r="DUZ82" s="205"/>
      <c r="DVA82" s="205"/>
      <c r="DVB82" s="205"/>
      <c r="DVC82" s="205"/>
      <c r="DVD82" s="205"/>
      <c r="DVE82" s="205"/>
      <c r="DVF82" s="205"/>
      <c r="DVG82" s="205"/>
      <c r="DVH82" s="205"/>
      <c r="DVI82" s="205"/>
      <c r="DVJ82" s="205"/>
      <c r="DVK82" s="205"/>
      <c r="DVL82" s="205"/>
      <c r="DVM82" s="205"/>
      <c r="DVN82" s="205"/>
      <c r="DVO82" s="205"/>
      <c r="DVP82" s="205"/>
      <c r="DVQ82" s="205"/>
      <c r="DVR82" s="205"/>
      <c r="DVS82" s="205"/>
      <c r="DVT82" s="205"/>
      <c r="DVU82" s="205"/>
      <c r="DVV82" s="205"/>
      <c r="DVW82" s="205"/>
      <c r="DVX82" s="205"/>
      <c r="DVY82" s="205"/>
      <c r="DVZ82" s="205"/>
      <c r="DWA82" s="205"/>
      <c r="DWB82" s="205"/>
      <c r="DWC82" s="205"/>
      <c r="DWD82" s="205"/>
      <c r="DWE82" s="205"/>
      <c r="DWF82" s="205"/>
      <c r="DWG82" s="205"/>
      <c r="DWH82" s="205"/>
      <c r="DWI82" s="205"/>
      <c r="DWJ82" s="205"/>
      <c r="DWK82" s="205"/>
      <c r="DWL82" s="205"/>
      <c r="DWM82" s="205"/>
      <c r="DWN82" s="205"/>
      <c r="DWO82" s="205"/>
      <c r="DWP82" s="205"/>
      <c r="DWQ82" s="205"/>
      <c r="DWR82" s="205"/>
      <c r="DWS82" s="205"/>
      <c r="DWT82" s="205"/>
      <c r="DWU82" s="205"/>
      <c r="DWV82" s="205"/>
      <c r="DWW82" s="205"/>
      <c r="DWX82" s="205"/>
      <c r="DWY82" s="205"/>
      <c r="DWZ82" s="205"/>
      <c r="DXA82" s="205"/>
      <c r="DXB82" s="205"/>
      <c r="DXC82" s="205"/>
      <c r="DXJ82" s="205"/>
      <c r="DXK82" s="205"/>
      <c r="DXL82" s="205"/>
      <c r="DXM82" s="205"/>
      <c r="DXN82" s="205"/>
      <c r="DXO82" s="205"/>
      <c r="DXP82" s="205"/>
      <c r="DXQ82" s="205"/>
      <c r="DXR82" s="205"/>
      <c r="DXS82" s="205"/>
      <c r="DXT82" s="205"/>
      <c r="DXU82" s="205"/>
      <c r="DXV82" s="205"/>
      <c r="DXW82" s="205"/>
      <c r="DXX82" s="205"/>
      <c r="DXY82" s="205"/>
      <c r="DXZ82" s="205"/>
      <c r="DYA82" s="205"/>
      <c r="DYB82" s="205"/>
      <c r="DYC82" s="205"/>
      <c r="DYD82" s="205"/>
      <c r="DYE82" s="205"/>
      <c r="DYF82" s="205"/>
      <c r="DYG82" s="205"/>
      <c r="DYH82" s="205"/>
      <c r="DYI82" s="205"/>
      <c r="DYJ82" s="205"/>
      <c r="DYK82" s="205"/>
      <c r="DYL82" s="205"/>
      <c r="DYM82" s="205"/>
      <c r="DYN82" s="205"/>
      <c r="DYO82" s="205"/>
      <c r="DYP82" s="205"/>
      <c r="DYQ82" s="205"/>
      <c r="DYR82" s="205"/>
      <c r="DYS82" s="205"/>
      <c r="DYT82" s="205"/>
      <c r="DYU82" s="205"/>
      <c r="DYV82" s="205"/>
      <c r="DYW82" s="205"/>
      <c r="DYX82" s="205"/>
      <c r="DYY82" s="205"/>
      <c r="DYZ82" s="205"/>
      <c r="DZA82" s="205"/>
      <c r="DZB82" s="205"/>
      <c r="DZC82" s="205"/>
      <c r="DZD82" s="205"/>
      <c r="DZE82" s="205"/>
      <c r="DZF82" s="205"/>
      <c r="DZG82" s="205"/>
      <c r="DZH82" s="205"/>
      <c r="DZI82" s="205"/>
      <c r="DZJ82" s="205"/>
      <c r="DZK82" s="205"/>
      <c r="DZL82" s="205"/>
      <c r="DZM82" s="205"/>
      <c r="DZN82" s="205"/>
      <c r="DZO82" s="205"/>
      <c r="DZP82" s="205"/>
      <c r="DZQ82" s="205"/>
      <c r="DZR82" s="205"/>
      <c r="DZS82" s="205"/>
      <c r="DZT82" s="205"/>
      <c r="DZU82" s="205"/>
      <c r="DZV82" s="205"/>
      <c r="DZW82" s="205"/>
      <c r="DZX82" s="205"/>
      <c r="DZY82" s="205"/>
      <c r="DZZ82" s="205"/>
      <c r="EAA82" s="205"/>
      <c r="EAB82" s="205"/>
      <c r="EAC82" s="205"/>
      <c r="EAD82" s="205"/>
      <c r="EAE82" s="205"/>
      <c r="EAF82" s="205"/>
      <c r="EAG82" s="205"/>
      <c r="EAH82" s="205"/>
      <c r="EAI82" s="205"/>
      <c r="EAJ82" s="205"/>
      <c r="EAK82" s="205"/>
      <c r="EAL82" s="205"/>
      <c r="EAM82" s="205"/>
      <c r="EAN82" s="205"/>
      <c r="EAO82" s="205"/>
      <c r="EAP82" s="205"/>
      <c r="EAQ82" s="205"/>
      <c r="EAR82" s="205"/>
      <c r="EAS82" s="205"/>
      <c r="EAT82" s="205"/>
      <c r="EAU82" s="205"/>
      <c r="EAV82" s="205"/>
      <c r="EAW82" s="205"/>
      <c r="EAX82" s="205"/>
      <c r="EAY82" s="205"/>
      <c r="EAZ82" s="205"/>
      <c r="EBA82" s="205"/>
      <c r="EBB82" s="205"/>
      <c r="EBC82" s="205"/>
      <c r="EBD82" s="205"/>
      <c r="EBE82" s="205"/>
      <c r="EBF82" s="205"/>
      <c r="EBG82" s="205"/>
      <c r="EBH82" s="205"/>
      <c r="EBI82" s="205"/>
      <c r="EBJ82" s="205"/>
      <c r="EBK82" s="205"/>
      <c r="EBL82" s="205"/>
      <c r="EBM82" s="205"/>
      <c r="EBN82" s="205"/>
      <c r="EBO82" s="205"/>
      <c r="EBP82" s="205"/>
      <c r="EBQ82" s="205"/>
      <c r="EBR82" s="205"/>
      <c r="EBS82" s="205"/>
      <c r="EBT82" s="205"/>
      <c r="EBU82" s="205"/>
      <c r="EBV82" s="205"/>
      <c r="EBW82" s="205"/>
      <c r="EBX82" s="205"/>
      <c r="EBY82" s="205"/>
      <c r="EBZ82" s="205"/>
      <c r="ECA82" s="205"/>
      <c r="ECB82" s="205"/>
      <c r="ECC82" s="205"/>
      <c r="ECD82" s="205"/>
      <c r="ECE82" s="205"/>
      <c r="ECF82" s="205"/>
      <c r="ECG82" s="205"/>
      <c r="ECH82" s="205"/>
      <c r="ECI82" s="205"/>
      <c r="ECJ82" s="205"/>
      <c r="ECK82" s="205"/>
      <c r="ECL82" s="205"/>
      <c r="ECM82" s="205"/>
      <c r="ECN82" s="205"/>
      <c r="ECO82" s="205"/>
      <c r="ECP82" s="205"/>
      <c r="ECQ82" s="205"/>
      <c r="ECR82" s="205"/>
      <c r="ECS82" s="205"/>
      <c r="ECT82" s="205"/>
      <c r="ECU82" s="205"/>
      <c r="ECV82" s="205"/>
      <c r="ECW82" s="205"/>
      <c r="ECX82" s="205"/>
      <c r="ECY82" s="205"/>
      <c r="ECZ82" s="205"/>
      <c r="EDA82" s="205"/>
      <c r="EDB82" s="205"/>
      <c r="EDC82" s="205"/>
      <c r="EDD82" s="205"/>
      <c r="EDE82" s="205"/>
      <c r="EDF82" s="205"/>
      <c r="EDG82" s="205"/>
      <c r="EDH82" s="205"/>
      <c r="EDI82" s="205"/>
      <c r="EDJ82" s="205"/>
      <c r="EDK82" s="205"/>
      <c r="EDL82" s="205"/>
      <c r="EDM82" s="205"/>
      <c r="EDN82" s="205"/>
      <c r="EDO82" s="205"/>
      <c r="EDP82" s="205"/>
      <c r="EDQ82" s="205"/>
      <c r="EDR82" s="205"/>
      <c r="EDS82" s="205"/>
      <c r="EDT82" s="205"/>
      <c r="EDU82" s="205"/>
      <c r="EDV82" s="205"/>
      <c r="EDW82" s="205"/>
      <c r="EDX82" s="205"/>
      <c r="EDY82" s="205"/>
      <c r="EDZ82" s="205"/>
      <c r="EEA82" s="205"/>
      <c r="EEB82" s="205"/>
      <c r="EEC82" s="205"/>
      <c r="EED82" s="205"/>
      <c r="EEE82" s="205"/>
      <c r="EEF82" s="205"/>
      <c r="EEG82" s="205"/>
      <c r="EEH82" s="205"/>
      <c r="EEI82" s="205"/>
      <c r="EEJ82" s="205"/>
      <c r="EEK82" s="205"/>
      <c r="EEL82" s="205"/>
      <c r="EEM82" s="205"/>
      <c r="EEN82" s="205"/>
      <c r="EEO82" s="205"/>
      <c r="EEP82" s="205"/>
      <c r="EEQ82" s="205"/>
      <c r="EER82" s="205"/>
      <c r="EES82" s="205"/>
      <c r="EET82" s="205"/>
      <c r="EEU82" s="205"/>
      <c r="EEV82" s="205"/>
      <c r="EEW82" s="205"/>
      <c r="EEX82" s="205"/>
      <c r="EEY82" s="205"/>
      <c r="EEZ82" s="205"/>
      <c r="EFA82" s="205"/>
      <c r="EFB82" s="205"/>
      <c r="EFC82" s="205"/>
      <c r="EFD82" s="205"/>
      <c r="EFE82" s="205"/>
      <c r="EFF82" s="205"/>
      <c r="EFG82" s="205"/>
      <c r="EFH82" s="205"/>
      <c r="EFI82" s="205"/>
      <c r="EFJ82" s="205"/>
      <c r="EFK82" s="205"/>
      <c r="EFL82" s="205"/>
      <c r="EFM82" s="205"/>
      <c r="EFN82" s="205"/>
      <c r="EFO82" s="205"/>
      <c r="EFP82" s="205"/>
      <c r="EFQ82" s="205"/>
      <c r="EFR82" s="205"/>
      <c r="EFS82" s="205"/>
      <c r="EFT82" s="205"/>
      <c r="EFU82" s="205"/>
      <c r="EFV82" s="205"/>
      <c r="EFW82" s="205"/>
      <c r="EFX82" s="205"/>
      <c r="EFY82" s="205"/>
      <c r="EFZ82" s="205"/>
      <c r="EGA82" s="205"/>
      <c r="EGB82" s="205"/>
      <c r="EGC82" s="205"/>
      <c r="EGD82" s="205"/>
      <c r="EGE82" s="205"/>
      <c r="EGF82" s="205"/>
      <c r="EGG82" s="205"/>
      <c r="EGH82" s="205"/>
      <c r="EGI82" s="205"/>
      <c r="EGJ82" s="205"/>
      <c r="EGK82" s="205"/>
      <c r="EGL82" s="205"/>
      <c r="EGM82" s="205"/>
      <c r="EGN82" s="205"/>
      <c r="EGO82" s="205"/>
      <c r="EGP82" s="205"/>
      <c r="EGQ82" s="205"/>
      <c r="EGR82" s="205"/>
      <c r="EGS82" s="205"/>
      <c r="EGT82" s="205"/>
      <c r="EGU82" s="205"/>
      <c r="EGV82" s="205"/>
      <c r="EGW82" s="205"/>
      <c r="EGX82" s="205"/>
      <c r="EGY82" s="205"/>
      <c r="EHF82" s="205"/>
      <c r="EHG82" s="205"/>
      <c r="EHH82" s="205"/>
      <c r="EHI82" s="205"/>
      <c r="EHJ82" s="205"/>
      <c r="EHK82" s="205"/>
      <c r="EHL82" s="205"/>
      <c r="EHM82" s="205"/>
      <c r="EHN82" s="205"/>
      <c r="EHO82" s="205"/>
      <c r="EHP82" s="205"/>
      <c r="EHQ82" s="205"/>
      <c r="EHR82" s="205"/>
      <c r="EHS82" s="205"/>
      <c r="EHT82" s="205"/>
      <c r="EHU82" s="205"/>
      <c r="EHV82" s="205"/>
      <c r="EHW82" s="205"/>
      <c r="EHX82" s="205"/>
      <c r="EHY82" s="205"/>
      <c r="EHZ82" s="205"/>
      <c r="EIA82" s="205"/>
      <c r="EIB82" s="205"/>
      <c r="EIC82" s="205"/>
      <c r="EID82" s="205"/>
      <c r="EIE82" s="205"/>
      <c r="EIF82" s="205"/>
      <c r="EIG82" s="205"/>
      <c r="EIH82" s="205"/>
      <c r="EII82" s="205"/>
      <c r="EIJ82" s="205"/>
      <c r="EIK82" s="205"/>
      <c r="EIL82" s="205"/>
      <c r="EIM82" s="205"/>
      <c r="EIN82" s="205"/>
      <c r="EIO82" s="205"/>
      <c r="EIP82" s="205"/>
      <c r="EIQ82" s="205"/>
      <c r="EIR82" s="205"/>
      <c r="EIS82" s="205"/>
      <c r="EIT82" s="205"/>
      <c r="EIU82" s="205"/>
      <c r="EIV82" s="205"/>
      <c r="EIW82" s="205"/>
      <c r="EIX82" s="205"/>
      <c r="EIY82" s="205"/>
      <c r="EIZ82" s="205"/>
      <c r="EJA82" s="205"/>
      <c r="EJB82" s="205"/>
      <c r="EJC82" s="205"/>
      <c r="EJD82" s="205"/>
      <c r="EJE82" s="205"/>
      <c r="EJF82" s="205"/>
      <c r="EJG82" s="205"/>
      <c r="EJH82" s="205"/>
      <c r="EJI82" s="205"/>
      <c r="EJJ82" s="205"/>
      <c r="EJK82" s="205"/>
      <c r="EJL82" s="205"/>
      <c r="EJM82" s="205"/>
      <c r="EJN82" s="205"/>
      <c r="EJO82" s="205"/>
      <c r="EJP82" s="205"/>
      <c r="EJQ82" s="205"/>
      <c r="EJR82" s="205"/>
      <c r="EJS82" s="205"/>
      <c r="EJT82" s="205"/>
      <c r="EJU82" s="205"/>
      <c r="EJV82" s="205"/>
      <c r="EJW82" s="205"/>
      <c r="EJX82" s="205"/>
      <c r="EJY82" s="205"/>
      <c r="EJZ82" s="205"/>
      <c r="EKA82" s="205"/>
      <c r="EKB82" s="205"/>
      <c r="EKC82" s="205"/>
      <c r="EKD82" s="205"/>
      <c r="EKE82" s="205"/>
      <c r="EKF82" s="205"/>
      <c r="EKG82" s="205"/>
      <c r="EKH82" s="205"/>
      <c r="EKI82" s="205"/>
      <c r="EKJ82" s="205"/>
      <c r="EKK82" s="205"/>
      <c r="EKL82" s="205"/>
      <c r="EKM82" s="205"/>
      <c r="EKN82" s="205"/>
      <c r="EKO82" s="205"/>
      <c r="EKP82" s="205"/>
      <c r="EKQ82" s="205"/>
      <c r="EKR82" s="205"/>
      <c r="EKS82" s="205"/>
      <c r="EKT82" s="205"/>
      <c r="EKU82" s="205"/>
      <c r="EKV82" s="205"/>
      <c r="EKW82" s="205"/>
      <c r="EKX82" s="205"/>
      <c r="EKY82" s="205"/>
      <c r="EKZ82" s="205"/>
      <c r="ELA82" s="205"/>
      <c r="ELB82" s="205"/>
      <c r="ELC82" s="205"/>
      <c r="ELD82" s="205"/>
      <c r="ELE82" s="205"/>
      <c r="ELF82" s="205"/>
      <c r="ELG82" s="205"/>
      <c r="ELH82" s="205"/>
      <c r="ELI82" s="205"/>
      <c r="ELJ82" s="205"/>
      <c r="ELK82" s="205"/>
      <c r="ELL82" s="205"/>
      <c r="ELM82" s="205"/>
      <c r="ELN82" s="205"/>
      <c r="ELO82" s="205"/>
      <c r="ELP82" s="205"/>
      <c r="ELQ82" s="205"/>
      <c r="ELR82" s="205"/>
      <c r="ELS82" s="205"/>
      <c r="ELT82" s="205"/>
      <c r="ELU82" s="205"/>
      <c r="ELV82" s="205"/>
      <c r="ELW82" s="205"/>
      <c r="ELX82" s="205"/>
      <c r="ELY82" s="205"/>
      <c r="ELZ82" s="205"/>
      <c r="EMA82" s="205"/>
      <c r="EMB82" s="205"/>
      <c r="EMC82" s="205"/>
      <c r="EMD82" s="205"/>
      <c r="EME82" s="205"/>
      <c r="EMF82" s="205"/>
      <c r="EMG82" s="205"/>
      <c r="EMH82" s="205"/>
      <c r="EMI82" s="205"/>
      <c r="EMJ82" s="205"/>
      <c r="EMK82" s="205"/>
      <c r="EML82" s="205"/>
      <c r="EMM82" s="205"/>
      <c r="EMN82" s="205"/>
      <c r="EMO82" s="205"/>
      <c r="EMP82" s="205"/>
      <c r="EMQ82" s="205"/>
      <c r="EMR82" s="205"/>
      <c r="EMS82" s="205"/>
      <c r="EMT82" s="205"/>
      <c r="EMU82" s="205"/>
      <c r="EMV82" s="205"/>
      <c r="EMW82" s="205"/>
      <c r="EMX82" s="205"/>
      <c r="EMY82" s="205"/>
      <c r="EMZ82" s="205"/>
      <c r="ENA82" s="205"/>
      <c r="ENB82" s="205"/>
      <c r="ENC82" s="205"/>
      <c r="END82" s="205"/>
      <c r="ENE82" s="205"/>
      <c r="ENF82" s="205"/>
      <c r="ENG82" s="205"/>
      <c r="ENH82" s="205"/>
      <c r="ENI82" s="205"/>
      <c r="ENJ82" s="205"/>
      <c r="ENK82" s="205"/>
      <c r="ENL82" s="205"/>
      <c r="ENM82" s="205"/>
      <c r="ENN82" s="205"/>
      <c r="ENO82" s="205"/>
      <c r="ENP82" s="205"/>
      <c r="ENQ82" s="205"/>
      <c r="ENR82" s="205"/>
      <c r="ENS82" s="205"/>
      <c r="ENT82" s="205"/>
      <c r="ENU82" s="205"/>
      <c r="ENV82" s="205"/>
      <c r="ENW82" s="205"/>
      <c r="ENX82" s="205"/>
      <c r="ENY82" s="205"/>
      <c r="ENZ82" s="205"/>
      <c r="EOA82" s="205"/>
      <c r="EOB82" s="205"/>
      <c r="EOC82" s="205"/>
      <c r="EOD82" s="205"/>
      <c r="EOE82" s="205"/>
      <c r="EOF82" s="205"/>
      <c r="EOG82" s="205"/>
      <c r="EOH82" s="205"/>
      <c r="EOI82" s="205"/>
      <c r="EOJ82" s="205"/>
      <c r="EOK82" s="205"/>
      <c r="EOL82" s="205"/>
      <c r="EOM82" s="205"/>
      <c r="EON82" s="205"/>
      <c r="EOO82" s="205"/>
      <c r="EOP82" s="205"/>
      <c r="EOQ82" s="205"/>
      <c r="EOR82" s="205"/>
      <c r="EOS82" s="205"/>
      <c r="EOT82" s="205"/>
      <c r="EOU82" s="205"/>
      <c r="EOV82" s="205"/>
      <c r="EOW82" s="205"/>
      <c r="EOX82" s="205"/>
      <c r="EOY82" s="205"/>
      <c r="EOZ82" s="205"/>
      <c r="EPA82" s="205"/>
      <c r="EPB82" s="205"/>
      <c r="EPC82" s="205"/>
      <c r="EPD82" s="205"/>
      <c r="EPE82" s="205"/>
      <c r="EPF82" s="205"/>
      <c r="EPG82" s="205"/>
      <c r="EPH82" s="205"/>
      <c r="EPI82" s="205"/>
      <c r="EPJ82" s="205"/>
      <c r="EPK82" s="205"/>
      <c r="EPL82" s="205"/>
      <c r="EPM82" s="205"/>
      <c r="EPN82" s="205"/>
      <c r="EPO82" s="205"/>
      <c r="EPP82" s="205"/>
      <c r="EPQ82" s="205"/>
      <c r="EPR82" s="205"/>
      <c r="EPS82" s="205"/>
      <c r="EPT82" s="205"/>
      <c r="EPU82" s="205"/>
      <c r="EPV82" s="205"/>
      <c r="EPW82" s="205"/>
      <c r="EPX82" s="205"/>
      <c r="EPY82" s="205"/>
      <c r="EPZ82" s="205"/>
      <c r="EQA82" s="205"/>
      <c r="EQB82" s="205"/>
      <c r="EQC82" s="205"/>
      <c r="EQD82" s="205"/>
      <c r="EQE82" s="205"/>
      <c r="EQF82" s="205"/>
      <c r="EQG82" s="205"/>
      <c r="EQH82" s="205"/>
      <c r="EQI82" s="205"/>
      <c r="EQJ82" s="205"/>
      <c r="EQK82" s="205"/>
      <c r="EQL82" s="205"/>
      <c r="EQM82" s="205"/>
      <c r="EQN82" s="205"/>
      <c r="EQO82" s="205"/>
      <c r="EQP82" s="205"/>
      <c r="EQQ82" s="205"/>
      <c r="EQR82" s="205"/>
      <c r="EQS82" s="205"/>
      <c r="EQT82" s="205"/>
      <c r="EQU82" s="205"/>
      <c r="ERB82" s="205"/>
      <c r="ERC82" s="205"/>
      <c r="ERD82" s="205"/>
      <c r="ERE82" s="205"/>
      <c r="ERF82" s="205"/>
      <c r="ERG82" s="205"/>
      <c r="ERH82" s="205"/>
      <c r="ERI82" s="205"/>
      <c r="ERJ82" s="205"/>
      <c r="ERK82" s="205"/>
      <c r="ERL82" s="205"/>
      <c r="ERM82" s="205"/>
      <c r="ERN82" s="205"/>
      <c r="ERO82" s="205"/>
      <c r="ERP82" s="205"/>
      <c r="ERQ82" s="205"/>
      <c r="ERR82" s="205"/>
      <c r="ERS82" s="205"/>
      <c r="ERT82" s="205"/>
      <c r="ERU82" s="205"/>
      <c r="ERV82" s="205"/>
      <c r="ERW82" s="205"/>
      <c r="ERX82" s="205"/>
      <c r="ERY82" s="205"/>
      <c r="ERZ82" s="205"/>
      <c r="ESA82" s="205"/>
      <c r="ESB82" s="205"/>
      <c r="ESC82" s="205"/>
      <c r="ESD82" s="205"/>
      <c r="ESE82" s="205"/>
      <c r="ESF82" s="205"/>
      <c r="ESG82" s="205"/>
      <c r="ESH82" s="205"/>
      <c r="ESI82" s="205"/>
      <c r="ESJ82" s="205"/>
      <c r="ESK82" s="205"/>
      <c r="ESL82" s="205"/>
      <c r="ESM82" s="205"/>
      <c r="ESN82" s="205"/>
      <c r="ESO82" s="205"/>
      <c r="ESP82" s="205"/>
      <c r="ESQ82" s="205"/>
      <c r="ESR82" s="205"/>
      <c r="ESS82" s="205"/>
      <c r="EST82" s="205"/>
      <c r="ESU82" s="205"/>
      <c r="ESV82" s="205"/>
      <c r="ESW82" s="205"/>
      <c r="ESX82" s="205"/>
      <c r="ESY82" s="205"/>
      <c r="ESZ82" s="205"/>
      <c r="ETA82" s="205"/>
      <c r="ETB82" s="205"/>
      <c r="ETC82" s="205"/>
      <c r="ETD82" s="205"/>
      <c r="ETE82" s="205"/>
      <c r="ETF82" s="205"/>
      <c r="ETG82" s="205"/>
      <c r="ETH82" s="205"/>
      <c r="ETI82" s="205"/>
      <c r="ETJ82" s="205"/>
      <c r="ETK82" s="205"/>
      <c r="ETL82" s="205"/>
      <c r="ETM82" s="205"/>
      <c r="ETN82" s="205"/>
      <c r="ETO82" s="205"/>
      <c r="ETP82" s="205"/>
      <c r="ETQ82" s="205"/>
      <c r="ETR82" s="205"/>
      <c r="ETS82" s="205"/>
      <c r="ETT82" s="205"/>
      <c r="ETU82" s="205"/>
      <c r="ETV82" s="205"/>
      <c r="ETW82" s="205"/>
      <c r="ETX82" s="205"/>
      <c r="ETY82" s="205"/>
      <c r="ETZ82" s="205"/>
      <c r="EUA82" s="205"/>
      <c r="EUB82" s="205"/>
      <c r="EUC82" s="205"/>
      <c r="EUD82" s="205"/>
      <c r="EUE82" s="205"/>
      <c r="EUF82" s="205"/>
      <c r="EUG82" s="205"/>
      <c r="EUH82" s="205"/>
      <c r="EUI82" s="205"/>
      <c r="EUJ82" s="205"/>
      <c r="EUK82" s="205"/>
      <c r="EUL82" s="205"/>
      <c r="EUM82" s="205"/>
      <c r="EUN82" s="205"/>
      <c r="EUO82" s="205"/>
      <c r="EUP82" s="205"/>
      <c r="EUQ82" s="205"/>
      <c r="EUR82" s="205"/>
      <c r="EUS82" s="205"/>
      <c r="EUT82" s="205"/>
      <c r="EUU82" s="205"/>
      <c r="EUV82" s="205"/>
      <c r="EUW82" s="205"/>
      <c r="EUX82" s="205"/>
      <c r="EUY82" s="205"/>
      <c r="EUZ82" s="205"/>
      <c r="EVA82" s="205"/>
      <c r="EVB82" s="205"/>
      <c r="EVC82" s="205"/>
      <c r="EVD82" s="205"/>
      <c r="EVE82" s="205"/>
      <c r="EVF82" s="205"/>
      <c r="EVG82" s="205"/>
      <c r="EVH82" s="205"/>
      <c r="EVI82" s="205"/>
      <c r="EVJ82" s="205"/>
      <c r="EVK82" s="205"/>
      <c r="EVL82" s="205"/>
      <c r="EVM82" s="205"/>
      <c r="EVN82" s="205"/>
      <c r="EVO82" s="205"/>
      <c r="EVP82" s="205"/>
      <c r="EVQ82" s="205"/>
      <c r="EVR82" s="205"/>
      <c r="EVS82" s="205"/>
      <c r="EVT82" s="205"/>
      <c r="EVU82" s="205"/>
      <c r="EVV82" s="205"/>
      <c r="EVW82" s="205"/>
      <c r="EVX82" s="205"/>
      <c r="EVY82" s="205"/>
      <c r="EVZ82" s="205"/>
      <c r="EWA82" s="205"/>
      <c r="EWB82" s="205"/>
      <c r="EWC82" s="205"/>
      <c r="EWD82" s="205"/>
      <c r="EWE82" s="205"/>
      <c r="EWF82" s="205"/>
      <c r="EWG82" s="205"/>
      <c r="EWH82" s="205"/>
      <c r="EWI82" s="205"/>
      <c r="EWJ82" s="205"/>
      <c r="EWK82" s="205"/>
      <c r="EWL82" s="205"/>
      <c r="EWM82" s="205"/>
      <c r="EWN82" s="205"/>
      <c r="EWO82" s="205"/>
      <c r="EWP82" s="205"/>
      <c r="EWQ82" s="205"/>
      <c r="EWR82" s="205"/>
      <c r="EWS82" s="205"/>
      <c r="EWT82" s="205"/>
      <c r="EWU82" s="205"/>
      <c r="EWV82" s="205"/>
      <c r="EWW82" s="205"/>
      <c r="EWX82" s="205"/>
      <c r="EWY82" s="205"/>
      <c r="EWZ82" s="205"/>
      <c r="EXA82" s="205"/>
      <c r="EXB82" s="205"/>
      <c r="EXC82" s="205"/>
      <c r="EXD82" s="205"/>
      <c r="EXE82" s="205"/>
      <c r="EXF82" s="205"/>
      <c r="EXG82" s="205"/>
      <c r="EXH82" s="205"/>
      <c r="EXI82" s="205"/>
      <c r="EXJ82" s="205"/>
      <c r="EXK82" s="205"/>
      <c r="EXL82" s="205"/>
      <c r="EXM82" s="205"/>
      <c r="EXN82" s="205"/>
      <c r="EXO82" s="205"/>
      <c r="EXP82" s="205"/>
      <c r="EXQ82" s="205"/>
      <c r="EXR82" s="205"/>
      <c r="EXS82" s="205"/>
      <c r="EXT82" s="205"/>
      <c r="EXU82" s="205"/>
      <c r="EXV82" s="205"/>
      <c r="EXW82" s="205"/>
      <c r="EXX82" s="205"/>
      <c r="EXY82" s="205"/>
      <c r="EXZ82" s="205"/>
      <c r="EYA82" s="205"/>
      <c r="EYB82" s="205"/>
      <c r="EYC82" s="205"/>
      <c r="EYD82" s="205"/>
      <c r="EYE82" s="205"/>
      <c r="EYF82" s="205"/>
      <c r="EYG82" s="205"/>
      <c r="EYH82" s="205"/>
      <c r="EYI82" s="205"/>
      <c r="EYJ82" s="205"/>
      <c r="EYK82" s="205"/>
      <c r="EYL82" s="205"/>
      <c r="EYM82" s="205"/>
      <c r="EYN82" s="205"/>
      <c r="EYO82" s="205"/>
      <c r="EYP82" s="205"/>
      <c r="EYQ82" s="205"/>
      <c r="EYR82" s="205"/>
      <c r="EYS82" s="205"/>
      <c r="EYT82" s="205"/>
      <c r="EYU82" s="205"/>
      <c r="EYV82" s="205"/>
      <c r="EYW82" s="205"/>
      <c r="EYX82" s="205"/>
      <c r="EYY82" s="205"/>
      <c r="EYZ82" s="205"/>
      <c r="EZA82" s="205"/>
      <c r="EZB82" s="205"/>
      <c r="EZC82" s="205"/>
      <c r="EZD82" s="205"/>
      <c r="EZE82" s="205"/>
      <c r="EZF82" s="205"/>
      <c r="EZG82" s="205"/>
      <c r="EZH82" s="205"/>
      <c r="EZI82" s="205"/>
      <c r="EZJ82" s="205"/>
      <c r="EZK82" s="205"/>
      <c r="EZL82" s="205"/>
      <c r="EZM82" s="205"/>
      <c r="EZN82" s="205"/>
      <c r="EZO82" s="205"/>
      <c r="EZP82" s="205"/>
      <c r="EZQ82" s="205"/>
      <c r="EZR82" s="205"/>
      <c r="EZS82" s="205"/>
      <c r="EZT82" s="205"/>
      <c r="EZU82" s="205"/>
      <c r="EZV82" s="205"/>
      <c r="EZW82" s="205"/>
      <c r="EZX82" s="205"/>
      <c r="EZY82" s="205"/>
      <c r="EZZ82" s="205"/>
      <c r="FAA82" s="205"/>
      <c r="FAB82" s="205"/>
      <c r="FAC82" s="205"/>
      <c r="FAD82" s="205"/>
      <c r="FAE82" s="205"/>
      <c r="FAF82" s="205"/>
      <c r="FAG82" s="205"/>
      <c r="FAH82" s="205"/>
      <c r="FAI82" s="205"/>
      <c r="FAJ82" s="205"/>
      <c r="FAK82" s="205"/>
      <c r="FAL82" s="205"/>
      <c r="FAM82" s="205"/>
      <c r="FAN82" s="205"/>
      <c r="FAO82" s="205"/>
      <c r="FAP82" s="205"/>
      <c r="FAQ82" s="205"/>
      <c r="FAX82" s="205"/>
      <c r="FAY82" s="205"/>
      <c r="FAZ82" s="205"/>
      <c r="FBA82" s="205"/>
      <c r="FBB82" s="205"/>
      <c r="FBC82" s="205"/>
      <c r="FBD82" s="205"/>
      <c r="FBE82" s="205"/>
      <c r="FBF82" s="205"/>
      <c r="FBG82" s="205"/>
      <c r="FBH82" s="205"/>
      <c r="FBI82" s="205"/>
      <c r="FBJ82" s="205"/>
      <c r="FBK82" s="205"/>
      <c r="FBL82" s="205"/>
      <c r="FBM82" s="205"/>
      <c r="FBN82" s="205"/>
      <c r="FBO82" s="205"/>
      <c r="FBP82" s="205"/>
      <c r="FBQ82" s="205"/>
      <c r="FBR82" s="205"/>
      <c r="FBS82" s="205"/>
      <c r="FBT82" s="205"/>
      <c r="FBU82" s="205"/>
      <c r="FBV82" s="205"/>
      <c r="FBW82" s="205"/>
      <c r="FBX82" s="205"/>
      <c r="FBY82" s="205"/>
      <c r="FBZ82" s="205"/>
      <c r="FCA82" s="205"/>
      <c r="FCB82" s="205"/>
      <c r="FCC82" s="205"/>
      <c r="FCD82" s="205"/>
      <c r="FCE82" s="205"/>
      <c r="FCF82" s="205"/>
      <c r="FCG82" s="205"/>
      <c r="FCH82" s="205"/>
      <c r="FCI82" s="205"/>
      <c r="FCJ82" s="205"/>
      <c r="FCK82" s="205"/>
      <c r="FCL82" s="205"/>
      <c r="FCM82" s="205"/>
      <c r="FCN82" s="205"/>
      <c r="FCO82" s="205"/>
      <c r="FCP82" s="205"/>
      <c r="FCQ82" s="205"/>
      <c r="FCR82" s="205"/>
      <c r="FCS82" s="205"/>
      <c r="FCT82" s="205"/>
      <c r="FCU82" s="205"/>
      <c r="FCV82" s="205"/>
      <c r="FCW82" s="205"/>
      <c r="FCX82" s="205"/>
      <c r="FCY82" s="205"/>
      <c r="FCZ82" s="205"/>
      <c r="FDA82" s="205"/>
      <c r="FDB82" s="205"/>
      <c r="FDC82" s="205"/>
      <c r="FDD82" s="205"/>
      <c r="FDE82" s="205"/>
      <c r="FDF82" s="205"/>
      <c r="FDG82" s="205"/>
      <c r="FDH82" s="205"/>
      <c r="FDI82" s="205"/>
      <c r="FDJ82" s="205"/>
      <c r="FDK82" s="205"/>
      <c r="FDL82" s="205"/>
      <c r="FDM82" s="205"/>
      <c r="FDN82" s="205"/>
      <c r="FDO82" s="205"/>
      <c r="FDP82" s="205"/>
      <c r="FDQ82" s="205"/>
      <c r="FDR82" s="205"/>
      <c r="FDS82" s="205"/>
      <c r="FDT82" s="205"/>
      <c r="FDU82" s="205"/>
      <c r="FDV82" s="205"/>
      <c r="FDW82" s="205"/>
      <c r="FDX82" s="205"/>
      <c r="FDY82" s="205"/>
      <c r="FDZ82" s="205"/>
      <c r="FEA82" s="205"/>
      <c r="FEB82" s="205"/>
      <c r="FEC82" s="205"/>
      <c r="FED82" s="205"/>
      <c r="FEE82" s="205"/>
      <c r="FEF82" s="205"/>
      <c r="FEG82" s="205"/>
      <c r="FEH82" s="205"/>
      <c r="FEI82" s="205"/>
      <c r="FEJ82" s="205"/>
      <c r="FEK82" s="205"/>
      <c r="FEL82" s="205"/>
      <c r="FEM82" s="205"/>
      <c r="FEN82" s="205"/>
      <c r="FEO82" s="205"/>
      <c r="FEP82" s="205"/>
      <c r="FEQ82" s="205"/>
      <c r="FER82" s="205"/>
      <c r="FES82" s="205"/>
      <c r="FET82" s="205"/>
      <c r="FEU82" s="205"/>
      <c r="FEV82" s="205"/>
      <c r="FEW82" s="205"/>
      <c r="FEX82" s="205"/>
      <c r="FEY82" s="205"/>
      <c r="FEZ82" s="205"/>
      <c r="FFA82" s="205"/>
      <c r="FFB82" s="205"/>
      <c r="FFC82" s="205"/>
      <c r="FFD82" s="205"/>
      <c r="FFE82" s="205"/>
      <c r="FFF82" s="205"/>
      <c r="FFG82" s="205"/>
      <c r="FFH82" s="205"/>
      <c r="FFI82" s="205"/>
      <c r="FFJ82" s="205"/>
      <c r="FFK82" s="205"/>
      <c r="FFL82" s="205"/>
      <c r="FFM82" s="205"/>
      <c r="FFN82" s="205"/>
      <c r="FFO82" s="205"/>
      <c r="FFP82" s="205"/>
      <c r="FFQ82" s="205"/>
      <c r="FFR82" s="205"/>
      <c r="FFS82" s="205"/>
      <c r="FFT82" s="205"/>
      <c r="FFU82" s="205"/>
      <c r="FFV82" s="205"/>
      <c r="FFW82" s="205"/>
      <c r="FFX82" s="205"/>
      <c r="FFY82" s="205"/>
      <c r="FFZ82" s="205"/>
      <c r="FGA82" s="205"/>
      <c r="FGB82" s="205"/>
      <c r="FGC82" s="205"/>
      <c r="FGD82" s="205"/>
      <c r="FGE82" s="205"/>
      <c r="FGF82" s="205"/>
      <c r="FGG82" s="205"/>
      <c r="FGH82" s="205"/>
      <c r="FGI82" s="205"/>
      <c r="FGJ82" s="205"/>
      <c r="FGK82" s="205"/>
      <c r="FGL82" s="205"/>
      <c r="FGM82" s="205"/>
      <c r="FGN82" s="205"/>
      <c r="FGO82" s="205"/>
      <c r="FGP82" s="205"/>
      <c r="FGQ82" s="205"/>
      <c r="FGR82" s="205"/>
      <c r="FGS82" s="205"/>
      <c r="FGT82" s="205"/>
      <c r="FGU82" s="205"/>
      <c r="FGV82" s="205"/>
      <c r="FGW82" s="205"/>
      <c r="FGX82" s="205"/>
      <c r="FGY82" s="205"/>
      <c r="FGZ82" s="205"/>
      <c r="FHA82" s="205"/>
      <c r="FHB82" s="205"/>
      <c r="FHC82" s="205"/>
      <c r="FHD82" s="205"/>
      <c r="FHE82" s="205"/>
      <c r="FHF82" s="205"/>
      <c r="FHG82" s="205"/>
      <c r="FHH82" s="205"/>
      <c r="FHI82" s="205"/>
      <c r="FHJ82" s="205"/>
      <c r="FHK82" s="205"/>
      <c r="FHL82" s="205"/>
      <c r="FHM82" s="205"/>
      <c r="FHN82" s="205"/>
      <c r="FHO82" s="205"/>
      <c r="FHP82" s="205"/>
      <c r="FHQ82" s="205"/>
      <c r="FHR82" s="205"/>
      <c r="FHS82" s="205"/>
      <c r="FHT82" s="205"/>
      <c r="FHU82" s="205"/>
      <c r="FHV82" s="205"/>
      <c r="FHW82" s="205"/>
      <c r="FHX82" s="205"/>
      <c r="FHY82" s="205"/>
      <c r="FHZ82" s="205"/>
      <c r="FIA82" s="205"/>
      <c r="FIB82" s="205"/>
      <c r="FIC82" s="205"/>
      <c r="FID82" s="205"/>
      <c r="FIE82" s="205"/>
      <c r="FIF82" s="205"/>
      <c r="FIG82" s="205"/>
      <c r="FIH82" s="205"/>
      <c r="FII82" s="205"/>
      <c r="FIJ82" s="205"/>
      <c r="FIK82" s="205"/>
      <c r="FIL82" s="205"/>
      <c r="FIM82" s="205"/>
      <c r="FIN82" s="205"/>
      <c r="FIO82" s="205"/>
      <c r="FIP82" s="205"/>
      <c r="FIQ82" s="205"/>
      <c r="FIR82" s="205"/>
      <c r="FIS82" s="205"/>
      <c r="FIT82" s="205"/>
      <c r="FIU82" s="205"/>
      <c r="FIV82" s="205"/>
      <c r="FIW82" s="205"/>
      <c r="FIX82" s="205"/>
      <c r="FIY82" s="205"/>
      <c r="FIZ82" s="205"/>
      <c r="FJA82" s="205"/>
      <c r="FJB82" s="205"/>
      <c r="FJC82" s="205"/>
      <c r="FJD82" s="205"/>
      <c r="FJE82" s="205"/>
      <c r="FJF82" s="205"/>
      <c r="FJG82" s="205"/>
      <c r="FJH82" s="205"/>
      <c r="FJI82" s="205"/>
      <c r="FJJ82" s="205"/>
      <c r="FJK82" s="205"/>
      <c r="FJL82" s="205"/>
      <c r="FJM82" s="205"/>
      <c r="FJN82" s="205"/>
      <c r="FJO82" s="205"/>
      <c r="FJP82" s="205"/>
      <c r="FJQ82" s="205"/>
      <c r="FJR82" s="205"/>
      <c r="FJS82" s="205"/>
      <c r="FJT82" s="205"/>
      <c r="FJU82" s="205"/>
      <c r="FJV82" s="205"/>
      <c r="FJW82" s="205"/>
      <c r="FJX82" s="205"/>
      <c r="FJY82" s="205"/>
      <c r="FJZ82" s="205"/>
      <c r="FKA82" s="205"/>
      <c r="FKB82" s="205"/>
      <c r="FKC82" s="205"/>
      <c r="FKD82" s="205"/>
      <c r="FKE82" s="205"/>
      <c r="FKF82" s="205"/>
      <c r="FKG82" s="205"/>
      <c r="FKH82" s="205"/>
      <c r="FKI82" s="205"/>
      <c r="FKJ82" s="205"/>
      <c r="FKK82" s="205"/>
      <c r="FKL82" s="205"/>
      <c r="FKM82" s="205"/>
      <c r="FKT82" s="205"/>
      <c r="FKU82" s="205"/>
      <c r="FKV82" s="205"/>
      <c r="FKW82" s="205"/>
      <c r="FKX82" s="205"/>
      <c r="FKY82" s="205"/>
      <c r="FKZ82" s="205"/>
      <c r="FLA82" s="205"/>
      <c r="FLB82" s="205"/>
      <c r="FLC82" s="205"/>
      <c r="FLD82" s="205"/>
      <c r="FLE82" s="205"/>
      <c r="FLF82" s="205"/>
      <c r="FLG82" s="205"/>
      <c r="FLH82" s="205"/>
      <c r="FLI82" s="205"/>
      <c r="FLJ82" s="205"/>
      <c r="FLK82" s="205"/>
      <c r="FLL82" s="205"/>
      <c r="FLM82" s="205"/>
      <c r="FLN82" s="205"/>
      <c r="FLO82" s="205"/>
      <c r="FLP82" s="205"/>
      <c r="FLQ82" s="205"/>
      <c r="FLR82" s="205"/>
      <c r="FLS82" s="205"/>
      <c r="FLT82" s="205"/>
      <c r="FLU82" s="205"/>
      <c r="FLV82" s="205"/>
      <c r="FLW82" s="205"/>
      <c r="FLX82" s="205"/>
      <c r="FLY82" s="205"/>
      <c r="FLZ82" s="205"/>
      <c r="FMA82" s="205"/>
      <c r="FMB82" s="205"/>
      <c r="FMC82" s="205"/>
      <c r="FMD82" s="205"/>
      <c r="FME82" s="205"/>
      <c r="FMF82" s="205"/>
      <c r="FMG82" s="205"/>
      <c r="FMH82" s="205"/>
      <c r="FMI82" s="205"/>
      <c r="FMJ82" s="205"/>
      <c r="FMK82" s="205"/>
      <c r="FML82" s="205"/>
      <c r="FMM82" s="205"/>
      <c r="FMN82" s="205"/>
      <c r="FMO82" s="205"/>
      <c r="FMP82" s="205"/>
      <c r="FMQ82" s="205"/>
      <c r="FMR82" s="205"/>
      <c r="FMS82" s="205"/>
      <c r="FMT82" s="205"/>
      <c r="FMU82" s="205"/>
      <c r="FMV82" s="205"/>
      <c r="FMW82" s="205"/>
      <c r="FMX82" s="205"/>
      <c r="FMY82" s="205"/>
      <c r="FMZ82" s="205"/>
      <c r="FNA82" s="205"/>
      <c r="FNB82" s="205"/>
      <c r="FNC82" s="205"/>
      <c r="FND82" s="205"/>
      <c r="FNE82" s="205"/>
      <c r="FNF82" s="205"/>
      <c r="FNG82" s="205"/>
      <c r="FNH82" s="205"/>
      <c r="FNI82" s="205"/>
      <c r="FNJ82" s="205"/>
      <c r="FNK82" s="205"/>
      <c r="FNL82" s="205"/>
      <c r="FNM82" s="205"/>
      <c r="FNN82" s="205"/>
      <c r="FNO82" s="205"/>
      <c r="FNP82" s="205"/>
      <c r="FNQ82" s="205"/>
      <c r="FNR82" s="205"/>
      <c r="FNS82" s="205"/>
      <c r="FNT82" s="205"/>
      <c r="FNU82" s="205"/>
      <c r="FNV82" s="205"/>
      <c r="FNW82" s="205"/>
      <c r="FNX82" s="205"/>
      <c r="FNY82" s="205"/>
      <c r="FNZ82" s="205"/>
      <c r="FOA82" s="205"/>
      <c r="FOB82" s="205"/>
      <c r="FOC82" s="205"/>
      <c r="FOD82" s="205"/>
      <c r="FOE82" s="205"/>
      <c r="FOF82" s="205"/>
      <c r="FOG82" s="205"/>
      <c r="FOH82" s="205"/>
      <c r="FOI82" s="205"/>
      <c r="FOJ82" s="205"/>
      <c r="FOK82" s="205"/>
      <c r="FOL82" s="205"/>
      <c r="FOM82" s="205"/>
      <c r="FON82" s="205"/>
      <c r="FOO82" s="205"/>
      <c r="FOP82" s="205"/>
      <c r="FOQ82" s="205"/>
      <c r="FOR82" s="205"/>
      <c r="FOS82" s="205"/>
      <c r="FOT82" s="205"/>
      <c r="FOU82" s="205"/>
      <c r="FOV82" s="205"/>
      <c r="FOW82" s="205"/>
      <c r="FOX82" s="205"/>
      <c r="FOY82" s="205"/>
      <c r="FOZ82" s="205"/>
      <c r="FPA82" s="205"/>
      <c r="FPB82" s="205"/>
      <c r="FPC82" s="205"/>
      <c r="FPD82" s="205"/>
      <c r="FPE82" s="205"/>
      <c r="FPF82" s="205"/>
      <c r="FPG82" s="205"/>
      <c r="FPH82" s="205"/>
      <c r="FPI82" s="205"/>
      <c r="FPJ82" s="205"/>
      <c r="FPK82" s="205"/>
      <c r="FPL82" s="205"/>
      <c r="FPM82" s="205"/>
      <c r="FPN82" s="205"/>
      <c r="FPO82" s="205"/>
      <c r="FPP82" s="205"/>
      <c r="FPQ82" s="205"/>
      <c r="FPR82" s="205"/>
      <c r="FPS82" s="205"/>
      <c r="FPT82" s="205"/>
      <c r="FPU82" s="205"/>
      <c r="FPV82" s="205"/>
      <c r="FPW82" s="205"/>
      <c r="FPX82" s="205"/>
      <c r="FPY82" s="205"/>
      <c r="FPZ82" s="205"/>
      <c r="FQA82" s="205"/>
      <c r="FQB82" s="205"/>
      <c r="FQC82" s="205"/>
      <c r="FQD82" s="205"/>
      <c r="FQE82" s="205"/>
      <c r="FQF82" s="205"/>
      <c r="FQG82" s="205"/>
      <c r="FQH82" s="205"/>
      <c r="FQI82" s="205"/>
      <c r="FQJ82" s="205"/>
      <c r="FQK82" s="205"/>
      <c r="FQL82" s="205"/>
      <c r="FQM82" s="205"/>
      <c r="FQN82" s="205"/>
      <c r="FQO82" s="205"/>
      <c r="FQP82" s="205"/>
      <c r="FQQ82" s="205"/>
      <c r="FQR82" s="205"/>
      <c r="FQS82" s="205"/>
      <c r="FQT82" s="205"/>
      <c r="FQU82" s="205"/>
      <c r="FQV82" s="205"/>
      <c r="FQW82" s="205"/>
      <c r="FQX82" s="205"/>
      <c r="FQY82" s="205"/>
      <c r="FQZ82" s="205"/>
      <c r="FRA82" s="205"/>
      <c r="FRB82" s="205"/>
      <c r="FRC82" s="205"/>
      <c r="FRD82" s="205"/>
      <c r="FRE82" s="205"/>
      <c r="FRF82" s="205"/>
      <c r="FRG82" s="205"/>
      <c r="FRH82" s="205"/>
      <c r="FRI82" s="205"/>
      <c r="FRJ82" s="205"/>
      <c r="FRK82" s="205"/>
      <c r="FRL82" s="205"/>
      <c r="FRM82" s="205"/>
      <c r="FRN82" s="205"/>
      <c r="FRO82" s="205"/>
      <c r="FRP82" s="205"/>
      <c r="FRQ82" s="205"/>
      <c r="FRR82" s="205"/>
      <c r="FRS82" s="205"/>
      <c r="FRT82" s="205"/>
      <c r="FRU82" s="205"/>
      <c r="FRV82" s="205"/>
      <c r="FRW82" s="205"/>
      <c r="FRX82" s="205"/>
      <c r="FRY82" s="205"/>
      <c r="FRZ82" s="205"/>
      <c r="FSA82" s="205"/>
      <c r="FSB82" s="205"/>
      <c r="FSC82" s="205"/>
      <c r="FSD82" s="205"/>
      <c r="FSE82" s="205"/>
      <c r="FSF82" s="205"/>
      <c r="FSG82" s="205"/>
      <c r="FSH82" s="205"/>
      <c r="FSI82" s="205"/>
      <c r="FSJ82" s="205"/>
      <c r="FSK82" s="205"/>
      <c r="FSL82" s="205"/>
      <c r="FSM82" s="205"/>
      <c r="FSN82" s="205"/>
      <c r="FSO82" s="205"/>
      <c r="FSP82" s="205"/>
      <c r="FSQ82" s="205"/>
      <c r="FSR82" s="205"/>
      <c r="FSS82" s="205"/>
      <c r="FST82" s="205"/>
      <c r="FSU82" s="205"/>
      <c r="FSV82" s="205"/>
      <c r="FSW82" s="205"/>
      <c r="FSX82" s="205"/>
      <c r="FSY82" s="205"/>
      <c r="FSZ82" s="205"/>
      <c r="FTA82" s="205"/>
      <c r="FTB82" s="205"/>
      <c r="FTC82" s="205"/>
      <c r="FTD82" s="205"/>
      <c r="FTE82" s="205"/>
      <c r="FTF82" s="205"/>
      <c r="FTG82" s="205"/>
      <c r="FTH82" s="205"/>
      <c r="FTI82" s="205"/>
      <c r="FTJ82" s="205"/>
      <c r="FTK82" s="205"/>
      <c r="FTL82" s="205"/>
      <c r="FTM82" s="205"/>
      <c r="FTN82" s="205"/>
      <c r="FTO82" s="205"/>
      <c r="FTP82" s="205"/>
      <c r="FTQ82" s="205"/>
      <c r="FTR82" s="205"/>
      <c r="FTS82" s="205"/>
      <c r="FTT82" s="205"/>
      <c r="FTU82" s="205"/>
      <c r="FTV82" s="205"/>
      <c r="FTW82" s="205"/>
      <c r="FTX82" s="205"/>
      <c r="FTY82" s="205"/>
      <c r="FTZ82" s="205"/>
      <c r="FUA82" s="205"/>
      <c r="FUB82" s="205"/>
      <c r="FUC82" s="205"/>
      <c r="FUD82" s="205"/>
      <c r="FUE82" s="205"/>
      <c r="FUF82" s="205"/>
      <c r="FUG82" s="205"/>
      <c r="FUH82" s="205"/>
      <c r="FUI82" s="205"/>
      <c r="FUP82" s="205"/>
      <c r="FUQ82" s="205"/>
      <c r="FUR82" s="205"/>
      <c r="FUS82" s="205"/>
      <c r="FUT82" s="205"/>
      <c r="FUU82" s="205"/>
      <c r="FUV82" s="205"/>
      <c r="FUW82" s="205"/>
      <c r="FUX82" s="205"/>
      <c r="FUY82" s="205"/>
      <c r="FUZ82" s="205"/>
      <c r="FVA82" s="205"/>
      <c r="FVB82" s="205"/>
      <c r="FVC82" s="205"/>
      <c r="FVD82" s="205"/>
      <c r="FVE82" s="205"/>
      <c r="FVF82" s="205"/>
      <c r="FVG82" s="205"/>
      <c r="FVH82" s="205"/>
      <c r="FVI82" s="205"/>
      <c r="FVJ82" s="205"/>
      <c r="FVK82" s="205"/>
      <c r="FVL82" s="205"/>
      <c r="FVM82" s="205"/>
      <c r="FVN82" s="205"/>
      <c r="FVO82" s="205"/>
      <c r="FVP82" s="205"/>
      <c r="FVQ82" s="205"/>
      <c r="FVR82" s="205"/>
      <c r="FVS82" s="205"/>
      <c r="FVT82" s="205"/>
      <c r="FVU82" s="205"/>
      <c r="FVV82" s="205"/>
      <c r="FVW82" s="205"/>
      <c r="FVX82" s="205"/>
      <c r="FVY82" s="205"/>
      <c r="FVZ82" s="205"/>
      <c r="FWA82" s="205"/>
      <c r="FWB82" s="205"/>
      <c r="FWC82" s="205"/>
      <c r="FWD82" s="205"/>
      <c r="FWE82" s="205"/>
      <c r="FWF82" s="205"/>
      <c r="FWG82" s="205"/>
      <c r="FWH82" s="205"/>
      <c r="FWI82" s="205"/>
      <c r="FWJ82" s="205"/>
      <c r="FWK82" s="205"/>
      <c r="FWL82" s="205"/>
      <c r="FWM82" s="205"/>
      <c r="FWN82" s="205"/>
      <c r="FWO82" s="205"/>
      <c r="FWP82" s="205"/>
      <c r="FWQ82" s="205"/>
      <c r="FWR82" s="205"/>
      <c r="FWS82" s="205"/>
      <c r="FWT82" s="205"/>
      <c r="FWU82" s="205"/>
      <c r="FWV82" s="205"/>
      <c r="FWW82" s="205"/>
      <c r="FWX82" s="205"/>
      <c r="FWY82" s="205"/>
      <c r="FWZ82" s="205"/>
      <c r="FXA82" s="205"/>
      <c r="FXB82" s="205"/>
      <c r="FXC82" s="205"/>
      <c r="FXD82" s="205"/>
      <c r="FXE82" s="205"/>
      <c r="FXF82" s="205"/>
      <c r="FXG82" s="205"/>
      <c r="FXH82" s="205"/>
      <c r="FXI82" s="205"/>
      <c r="FXJ82" s="205"/>
      <c r="FXK82" s="205"/>
      <c r="FXL82" s="205"/>
      <c r="FXM82" s="205"/>
      <c r="FXN82" s="205"/>
      <c r="FXO82" s="205"/>
      <c r="FXP82" s="205"/>
      <c r="FXQ82" s="205"/>
      <c r="FXR82" s="205"/>
      <c r="FXS82" s="205"/>
      <c r="FXT82" s="205"/>
      <c r="FXU82" s="205"/>
      <c r="FXV82" s="205"/>
      <c r="FXW82" s="205"/>
      <c r="FXX82" s="205"/>
      <c r="FXY82" s="205"/>
      <c r="FXZ82" s="205"/>
      <c r="FYA82" s="205"/>
      <c r="FYB82" s="205"/>
      <c r="FYC82" s="205"/>
      <c r="FYD82" s="205"/>
      <c r="FYE82" s="205"/>
      <c r="FYF82" s="205"/>
      <c r="FYG82" s="205"/>
      <c r="FYH82" s="205"/>
      <c r="FYI82" s="205"/>
      <c r="FYJ82" s="205"/>
      <c r="FYK82" s="205"/>
      <c r="FYL82" s="205"/>
      <c r="FYM82" s="205"/>
      <c r="FYN82" s="205"/>
      <c r="FYO82" s="205"/>
      <c r="FYP82" s="205"/>
      <c r="FYQ82" s="205"/>
      <c r="FYR82" s="205"/>
      <c r="FYS82" s="205"/>
      <c r="FYT82" s="205"/>
      <c r="FYU82" s="205"/>
      <c r="FYV82" s="205"/>
      <c r="FYW82" s="205"/>
      <c r="FYX82" s="205"/>
      <c r="FYY82" s="205"/>
      <c r="FYZ82" s="205"/>
      <c r="FZA82" s="205"/>
      <c r="FZB82" s="205"/>
      <c r="FZC82" s="205"/>
      <c r="FZD82" s="205"/>
      <c r="FZE82" s="205"/>
      <c r="FZF82" s="205"/>
      <c r="FZG82" s="205"/>
      <c r="FZH82" s="205"/>
      <c r="FZI82" s="205"/>
      <c r="FZJ82" s="205"/>
      <c r="FZK82" s="205"/>
      <c r="FZL82" s="205"/>
      <c r="FZM82" s="205"/>
      <c r="FZN82" s="205"/>
      <c r="FZO82" s="205"/>
      <c r="FZP82" s="205"/>
      <c r="FZQ82" s="205"/>
      <c r="FZR82" s="205"/>
      <c r="FZS82" s="205"/>
      <c r="FZT82" s="205"/>
      <c r="FZU82" s="205"/>
      <c r="FZV82" s="205"/>
      <c r="FZW82" s="205"/>
      <c r="FZX82" s="205"/>
      <c r="FZY82" s="205"/>
      <c r="FZZ82" s="205"/>
      <c r="GAA82" s="205"/>
      <c r="GAB82" s="205"/>
      <c r="GAC82" s="205"/>
      <c r="GAD82" s="205"/>
      <c r="GAE82" s="205"/>
      <c r="GAF82" s="205"/>
      <c r="GAG82" s="205"/>
      <c r="GAH82" s="205"/>
      <c r="GAI82" s="205"/>
      <c r="GAJ82" s="205"/>
      <c r="GAK82" s="205"/>
      <c r="GAL82" s="205"/>
      <c r="GAM82" s="205"/>
      <c r="GAN82" s="205"/>
      <c r="GAO82" s="205"/>
      <c r="GAP82" s="205"/>
      <c r="GAQ82" s="205"/>
      <c r="GAR82" s="205"/>
      <c r="GAS82" s="205"/>
      <c r="GAT82" s="205"/>
      <c r="GAU82" s="205"/>
      <c r="GAV82" s="205"/>
      <c r="GAW82" s="205"/>
      <c r="GAX82" s="205"/>
      <c r="GAY82" s="205"/>
      <c r="GAZ82" s="205"/>
      <c r="GBA82" s="205"/>
      <c r="GBB82" s="205"/>
      <c r="GBC82" s="205"/>
      <c r="GBD82" s="205"/>
      <c r="GBE82" s="205"/>
      <c r="GBF82" s="205"/>
      <c r="GBG82" s="205"/>
      <c r="GBH82" s="205"/>
      <c r="GBI82" s="205"/>
      <c r="GBJ82" s="205"/>
      <c r="GBK82" s="205"/>
      <c r="GBL82" s="205"/>
      <c r="GBM82" s="205"/>
      <c r="GBN82" s="205"/>
      <c r="GBO82" s="205"/>
      <c r="GBP82" s="205"/>
      <c r="GBQ82" s="205"/>
      <c r="GBR82" s="205"/>
      <c r="GBS82" s="205"/>
      <c r="GBT82" s="205"/>
      <c r="GBU82" s="205"/>
      <c r="GBV82" s="205"/>
      <c r="GBW82" s="205"/>
      <c r="GBX82" s="205"/>
      <c r="GBY82" s="205"/>
      <c r="GBZ82" s="205"/>
      <c r="GCA82" s="205"/>
      <c r="GCB82" s="205"/>
      <c r="GCC82" s="205"/>
      <c r="GCD82" s="205"/>
      <c r="GCE82" s="205"/>
      <c r="GCF82" s="205"/>
      <c r="GCG82" s="205"/>
      <c r="GCH82" s="205"/>
      <c r="GCI82" s="205"/>
      <c r="GCJ82" s="205"/>
      <c r="GCK82" s="205"/>
      <c r="GCL82" s="205"/>
      <c r="GCM82" s="205"/>
      <c r="GCN82" s="205"/>
      <c r="GCO82" s="205"/>
      <c r="GCP82" s="205"/>
      <c r="GCQ82" s="205"/>
      <c r="GCR82" s="205"/>
      <c r="GCS82" s="205"/>
      <c r="GCT82" s="205"/>
      <c r="GCU82" s="205"/>
      <c r="GCV82" s="205"/>
      <c r="GCW82" s="205"/>
      <c r="GCX82" s="205"/>
      <c r="GCY82" s="205"/>
      <c r="GCZ82" s="205"/>
      <c r="GDA82" s="205"/>
      <c r="GDB82" s="205"/>
      <c r="GDC82" s="205"/>
      <c r="GDD82" s="205"/>
      <c r="GDE82" s="205"/>
      <c r="GDF82" s="205"/>
      <c r="GDG82" s="205"/>
      <c r="GDH82" s="205"/>
      <c r="GDI82" s="205"/>
      <c r="GDJ82" s="205"/>
      <c r="GDK82" s="205"/>
      <c r="GDL82" s="205"/>
      <c r="GDM82" s="205"/>
      <c r="GDN82" s="205"/>
      <c r="GDO82" s="205"/>
      <c r="GDP82" s="205"/>
      <c r="GDQ82" s="205"/>
      <c r="GDR82" s="205"/>
      <c r="GDS82" s="205"/>
      <c r="GDT82" s="205"/>
      <c r="GDU82" s="205"/>
      <c r="GDV82" s="205"/>
      <c r="GDW82" s="205"/>
      <c r="GDX82" s="205"/>
      <c r="GDY82" s="205"/>
      <c r="GDZ82" s="205"/>
      <c r="GEA82" s="205"/>
      <c r="GEB82" s="205"/>
      <c r="GEC82" s="205"/>
      <c r="GED82" s="205"/>
      <c r="GEE82" s="205"/>
      <c r="GEL82" s="205"/>
      <c r="GEM82" s="205"/>
      <c r="GEN82" s="205"/>
      <c r="GEO82" s="205"/>
      <c r="GEP82" s="205"/>
      <c r="GEQ82" s="205"/>
      <c r="GER82" s="205"/>
      <c r="GES82" s="205"/>
      <c r="GET82" s="205"/>
      <c r="GEU82" s="205"/>
      <c r="GEV82" s="205"/>
      <c r="GEW82" s="205"/>
      <c r="GEX82" s="205"/>
      <c r="GEY82" s="205"/>
      <c r="GEZ82" s="205"/>
      <c r="GFA82" s="205"/>
      <c r="GFB82" s="205"/>
      <c r="GFC82" s="205"/>
      <c r="GFD82" s="205"/>
      <c r="GFE82" s="205"/>
      <c r="GFF82" s="205"/>
      <c r="GFG82" s="205"/>
      <c r="GFH82" s="205"/>
      <c r="GFI82" s="205"/>
      <c r="GFJ82" s="205"/>
      <c r="GFK82" s="205"/>
      <c r="GFL82" s="205"/>
      <c r="GFM82" s="205"/>
      <c r="GFN82" s="205"/>
      <c r="GFO82" s="205"/>
      <c r="GFP82" s="205"/>
      <c r="GFQ82" s="205"/>
      <c r="GFR82" s="205"/>
      <c r="GFS82" s="205"/>
      <c r="GFT82" s="205"/>
      <c r="GFU82" s="205"/>
      <c r="GFV82" s="205"/>
      <c r="GFW82" s="205"/>
      <c r="GFX82" s="205"/>
      <c r="GFY82" s="205"/>
      <c r="GFZ82" s="205"/>
      <c r="GGA82" s="205"/>
      <c r="GGB82" s="205"/>
      <c r="GGC82" s="205"/>
      <c r="GGD82" s="205"/>
      <c r="GGE82" s="205"/>
      <c r="GGF82" s="205"/>
      <c r="GGG82" s="205"/>
      <c r="GGH82" s="205"/>
      <c r="GGI82" s="205"/>
      <c r="GGJ82" s="205"/>
      <c r="GGK82" s="205"/>
      <c r="GGL82" s="205"/>
      <c r="GGM82" s="205"/>
      <c r="GGN82" s="205"/>
      <c r="GGO82" s="205"/>
      <c r="GGP82" s="205"/>
      <c r="GGQ82" s="205"/>
      <c r="GGR82" s="205"/>
      <c r="GGS82" s="205"/>
      <c r="GGT82" s="205"/>
      <c r="GGU82" s="205"/>
      <c r="GGV82" s="205"/>
      <c r="GGW82" s="205"/>
      <c r="GGX82" s="205"/>
      <c r="GGY82" s="205"/>
      <c r="GGZ82" s="205"/>
      <c r="GHA82" s="205"/>
      <c r="GHB82" s="205"/>
      <c r="GHC82" s="205"/>
      <c r="GHD82" s="205"/>
      <c r="GHE82" s="205"/>
      <c r="GHF82" s="205"/>
      <c r="GHG82" s="205"/>
      <c r="GHH82" s="205"/>
      <c r="GHI82" s="205"/>
      <c r="GHJ82" s="205"/>
      <c r="GHK82" s="205"/>
      <c r="GHL82" s="205"/>
      <c r="GHM82" s="205"/>
      <c r="GHN82" s="205"/>
      <c r="GHO82" s="205"/>
      <c r="GHP82" s="205"/>
      <c r="GHQ82" s="205"/>
      <c r="GHR82" s="205"/>
      <c r="GHS82" s="205"/>
      <c r="GHT82" s="205"/>
      <c r="GHU82" s="205"/>
      <c r="GHV82" s="205"/>
      <c r="GHW82" s="205"/>
      <c r="GHX82" s="205"/>
      <c r="GHY82" s="205"/>
      <c r="GHZ82" s="205"/>
      <c r="GIA82" s="205"/>
      <c r="GIB82" s="205"/>
      <c r="GIC82" s="205"/>
      <c r="GID82" s="205"/>
      <c r="GIE82" s="205"/>
      <c r="GIF82" s="205"/>
      <c r="GIG82" s="205"/>
      <c r="GIH82" s="205"/>
      <c r="GII82" s="205"/>
      <c r="GIJ82" s="205"/>
      <c r="GIK82" s="205"/>
      <c r="GIL82" s="205"/>
      <c r="GIM82" s="205"/>
      <c r="GIN82" s="205"/>
      <c r="GIO82" s="205"/>
      <c r="GIP82" s="205"/>
      <c r="GIQ82" s="205"/>
      <c r="GIR82" s="205"/>
      <c r="GIS82" s="205"/>
      <c r="GIT82" s="205"/>
      <c r="GIU82" s="205"/>
      <c r="GIV82" s="205"/>
      <c r="GIW82" s="205"/>
      <c r="GIX82" s="205"/>
      <c r="GIY82" s="205"/>
      <c r="GIZ82" s="205"/>
      <c r="GJA82" s="205"/>
      <c r="GJB82" s="205"/>
      <c r="GJC82" s="205"/>
      <c r="GJD82" s="205"/>
      <c r="GJE82" s="205"/>
      <c r="GJF82" s="205"/>
      <c r="GJG82" s="205"/>
      <c r="GJH82" s="205"/>
      <c r="GJI82" s="205"/>
      <c r="GJJ82" s="205"/>
      <c r="GJK82" s="205"/>
      <c r="GJL82" s="205"/>
      <c r="GJM82" s="205"/>
      <c r="GJN82" s="205"/>
      <c r="GJO82" s="205"/>
      <c r="GJP82" s="205"/>
      <c r="GJQ82" s="205"/>
      <c r="GJR82" s="205"/>
      <c r="GJS82" s="205"/>
      <c r="GJT82" s="205"/>
      <c r="GJU82" s="205"/>
      <c r="GJV82" s="205"/>
      <c r="GJW82" s="205"/>
      <c r="GJX82" s="205"/>
      <c r="GJY82" s="205"/>
      <c r="GJZ82" s="205"/>
      <c r="GKA82" s="205"/>
      <c r="GKB82" s="205"/>
      <c r="GKC82" s="205"/>
      <c r="GKD82" s="205"/>
      <c r="GKE82" s="205"/>
      <c r="GKF82" s="205"/>
      <c r="GKG82" s="205"/>
      <c r="GKH82" s="205"/>
      <c r="GKI82" s="205"/>
      <c r="GKJ82" s="205"/>
      <c r="GKK82" s="205"/>
      <c r="GKL82" s="205"/>
      <c r="GKM82" s="205"/>
      <c r="GKN82" s="205"/>
      <c r="GKO82" s="205"/>
      <c r="GKP82" s="205"/>
      <c r="GKQ82" s="205"/>
      <c r="GKR82" s="205"/>
      <c r="GKS82" s="205"/>
      <c r="GKT82" s="205"/>
      <c r="GKU82" s="205"/>
      <c r="GKV82" s="205"/>
      <c r="GKW82" s="205"/>
      <c r="GKX82" s="205"/>
      <c r="GKY82" s="205"/>
      <c r="GKZ82" s="205"/>
      <c r="GLA82" s="205"/>
      <c r="GLB82" s="205"/>
      <c r="GLC82" s="205"/>
      <c r="GLD82" s="205"/>
      <c r="GLE82" s="205"/>
      <c r="GLF82" s="205"/>
      <c r="GLG82" s="205"/>
      <c r="GLH82" s="205"/>
      <c r="GLI82" s="205"/>
      <c r="GLJ82" s="205"/>
      <c r="GLK82" s="205"/>
      <c r="GLL82" s="205"/>
      <c r="GLM82" s="205"/>
      <c r="GLN82" s="205"/>
      <c r="GLO82" s="205"/>
      <c r="GLP82" s="205"/>
      <c r="GLQ82" s="205"/>
      <c r="GLR82" s="205"/>
      <c r="GLS82" s="205"/>
      <c r="GLT82" s="205"/>
      <c r="GLU82" s="205"/>
      <c r="GLV82" s="205"/>
      <c r="GLW82" s="205"/>
      <c r="GLX82" s="205"/>
      <c r="GLY82" s="205"/>
      <c r="GLZ82" s="205"/>
      <c r="GMA82" s="205"/>
      <c r="GMB82" s="205"/>
      <c r="GMC82" s="205"/>
      <c r="GMD82" s="205"/>
      <c r="GME82" s="205"/>
      <c r="GMF82" s="205"/>
      <c r="GMG82" s="205"/>
      <c r="GMH82" s="205"/>
      <c r="GMI82" s="205"/>
      <c r="GMJ82" s="205"/>
      <c r="GMK82" s="205"/>
      <c r="GML82" s="205"/>
      <c r="GMM82" s="205"/>
      <c r="GMN82" s="205"/>
      <c r="GMO82" s="205"/>
      <c r="GMP82" s="205"/>
      <c r="GMQ82" s="205"/>
      <c r="GMR82" s="205"/>
      <c r="GMS82" s="205"/>
      <c r="GMT82" s="205"/>
      <c r="GMU82" s="205"/>
      <c r="GMV82" s="205"/>
      <c r="GMW82" s="205"/>
      <c r="GMX82" s="205"/>
      <c r="GMY82" s="205"/>
      <c r="GMZ82" s="205"/>
      <c r="GNA82" s="205"/>
      <c r="GNB82" s="205"/>
      <c r="GNC82" s="205"/>
      <c r="GND82" s="205"/>
      <c r="GNE82" s="205"/>
      <c r="GNF82" s="205"/>
      <c r="GNG82" s="205"/>
      <c r="GNH82" s="205"/>
      <c r="GNI82" s="205"/>
      <c r="GNJ82" s="205"/>
      <c r="GNK82" s="205"/>
      <c r="GNL82" s="205"/>
      <c r="GNM82" s="205"/>
      <c r="GNN82" s="205"/>
      <c r="GNO82" s="205"/>
      <c r="GNP82" s="205"/>
      <c r="GNQ82" s="205"/>
      <c r="GNR82" s="205"/>
      <c r="GNS82" s="205"/>
      <c r="GNT82" s="205"/>
      <c r="GNU82" s="205"/>
      <c r="GNV82" s="205"/>
      <c r="GNW82" s="205"/>
      <c r="GNX82" s="205"/>
      <c r="GNY82" s="205"/>
      <c r="GNZ82" s="205"/>
      <c r="GOA82" s="205"/>
      <c r="GOH82" s="205"/>
      <c r="GOI82" s="205"/>
      <c r="GOJ82" s="205"/>
      <c r="GOK82" s="205"/>
      <c r="GOL82" s="205"/>
      <c r="GOM82" s="205"/>
      <c r="GON82" s="205"/>
      <c r="GOO82" s="205"/>
      <c r="GOP82" s="205"/>
      <c r="GOQ82" s="205"/>
      <c r="GOR82" s="205"/>
      <c r="GOS82" s="205"/>
      <c r="GOT82" s="205"/>
      <c r="GOU82" s="205"/>
      <c r="GOV82" s="205"/>
      <c r="GOW82" s="205"/>
      <c r="GOX82" s="205"/>
      <c r="GOY82" s="205"/>
      <c r="GOZ82" s="205"/>
      <c r="GPA82" s="205"/>
      <c r="GPB82" s="205"/>
      <c r="GPC82" s="205"/>
      <c r="GPD82" s="205"/>
      <c r="GPE82" s="205"/>
      <c r="GPF82" s="205"/>
      <c r="GPG82" s="205"/>
      <c r="GPH82" s="205"/>
      <c r="GPI82" s="205"/>
      <c r="GPJ82" s="205"/>
      <c r="GPK82" s="205"/>
      <c r="GPL82" s="205"/>
      <c r="GPM82" s="205"/>
      <c r="GPN82" s="205"/>
      <c r="GPO82" s="205"/>
      <c r="GPP82" s="205"/>
      <c r="GPQ82" s="205"/>
      <c r="GPR82" s="205"/>
      <c r="GPS82" s="205"/>
      <c r="GPT82" s="205"/>
      <c r="GPU82" s="205"/>
      <c r="GPV82" s="205"/>
      <c r="GPW82" s="205"/>
      <c r="GPX82" s="205"/>
      <c r="GPY82" s="205"/>
      <c r="GPZ82" s="205"/>
      <c r="GQA82" s="205"/>
      <c r="GQB82" s="205"/>
      <c r="GQC82" s="205"/>
      <c r="GQD82" s="205"/>
      <c r="GQE82" s="205"/>
      <c r="GQF82" s="205"/>
      <c r="GQG82" s="205"/>
      <c r="GQH82" s="205"/>
      <c r="GQI82" s="205"/>
      <c r="GQJ82" s="205"/>
      <c r="GQK82" s="205"/>
      <c r="GQL82" s="205"/>
      <c r="GQM82" s="205"/>
      <c r="GQN82" s="205"/>
      <c r="GQO82" s="205"/>
      <c r="GQP82" s="205"/>
      <c r="GQQ82" s="205"/>
      <c r="GQR82" s="205"/>
      <c r="GQS82" s="205"/>
      <c r="GQT82" s="205"/>
      <c r="GQU82" s="205"/>
      <c r="GQV82" s="205"/>
      <c r="GQW82" s="205"/>
      <c r="GQX82" s="205"/>
      <c r="GQY82" s="205"/>
      <c r="GQZ82" s="205"/>
      <c r="GRA82" s="205"/>
      <c r="GRB82" s="205"/>
      <c r="GRC82" s="205"/>
      <c r="GRD82" s="205"/>
      <c r="GRE82" s="205"/>
      <c r="GRF82" s="205"/>
      <c r="GRG82" s="205"/>
      <c r="GRH82" s="205"/>
      <c r="GRI82" s="205"/>
      <c r="GRJ82" s="205"/>
      <c r="GRK82" s="205"/>
      <c r="GRL82" s="205"/>
      <c r="GRM82" s="205"/>
      <c r="GRN82" s="205"/>
      <c r="GRO82" s="205"/>
      <c r="GRP82" s="205"/>
      <c r="GRQ82" s="205"/>
      <c r="GRR82" s="205"/>
      <c r="GRS82" s="205"/>
      <c r="GRT82" s="205"/>
      <c r="GRU82" s="205"/>
      <c r="GRV82" s="205"/>
      <c r="GRW82" s="205"/>
      <c r="GRX82" s="205"/>
      <c r="GRY82" s="205"/>
      <c r="GRZ82" s="205"/>
      <c r="GSA82" s="205"/>
      <c r="GSB82" s="205"/>
      <c r="GSC82" s="205"/>
      <c r="GSD82" s="205"/>
      <c r="GSE82" s="205"/>
      <c r="GSF82" s="205"/>
      <c r="GSG82" s="205"/>
      <c r="GSH82" s="205"/>
      <c r="GSI82" s="205"/>
      <c r="GSJ82" s="205"/>
      <c r="GSK82" s="205"/>
      <c r="GSL82" s="205"/>
      <c r="GSM82" s="205"/>
      <c r="GSN82" s="205"/>
      <c r="GSO82" s="205"/>
      <c r="GSP82" s="205"/>
      <c r="GSQ82" s="205"/>
      <c r="GSR82" s="205"/>
      <c r="GSS82" s="205"/>
      <c r="GST82" s="205"/>
      <c r="GSU82" s="205"/>
      <c r="GSV82" s="205"/>
      <c r="GSW82" s="205"/>
      <c r="GSX82" s="205"/>
      <c r="GSY82" s="205"/>
      <c r="GSZ82" s="205"/>
      <c r="GTA82" s="205"/>
      <c r="GTB82" s="205"/>
      <c r="GTC82" s="205"/>
      <c r="GTD82" s="205"/>
      <c r="GTE82" s="205"/>
      <c r="GTF82" s="205"/>
      <c r="GTG82" s="205"/>
      <c r="GTH82" s="205"/>
      <c r="GTI82" s="205"/>
      <c r="GTJ82" s="205"/>
      <c r="GTK82" s="205"/>
      <c r="GTL82" s="205"/>
      <c r="GTM82" s="205"/>
      <c r="GTN82" s="205"/>
      <c r="GTO82" s="205"/>
      <c r="GTP82" s="205"/>
      <c r="GTQ82" s="205"/>
      <c r="GTR82" s="205"/>
      <c r="GTS82" s="205"/>
      <c r="GTT82" s="205"/>
      <c r="GTU82" s="205"/>
      <c r="GTV82" s="205"/>
      <c r="GTW82" s="205"/>
      <c r="GTX82" s="205"/>
      <c r="GTY82" s="205"/>
      <c r="GTZ82" s="205"/>
      <c r="GUA82" s="205"/>
      <c r="GUB82" s="205"/>
      <c r="GUC82" s="205"/>
      <c r="GUD82" s="205"/>
      <c r="GUE82" s="205"/>
      <c r="GUF82" s="205"/>
      <c r="GUG82" s="205"/>
      <c r="GUH82" s="205"/>
      <c r="GUI82" s="205"/>
      <c r="GUJ82" s="205"/>
      <c r="GUK82" s="205"/>
      <c r="GUL82" s="205"/>
      <c r="GUM82" s="205"/>
      <c r="GUN82" s="205"/>
      <c r="GUO82" s="205"/>
      <c r="GUP82" s="205"/>
      <c r="GUQ82" s="205"/>
      <c r="GUR82" s="205"/>
      <c r="GUS82" s="205"/>
      <c r="GUT82" s="205"/>
      <c r="GUU82" s="205"/>
      <c r="GUV82" s="205"/>
      <c r="GUW82" s="205"/>
      <c r="GUX82" s="205"/>
      <c r="GUY82" s="205"/>
      <c r="GUZ82" s="205"/>
      <c r="GVA82" s="205"/>
      <c r="GVB82" s="205"/>
      <c r="GVC82" s="205"/>
      <c r="GVD82" s="205"/>
      <c r="GVE82" s="205"/>
      <c r="GVF82" s="205"/>
      <c r="GVG82" s="205"/>
      <c r="GVH82" s="205"/>
      <c r="GVI82" s="205"/>
      <c r="GVJ82" s="205"/>
      <c r="GVK82" s="205"/>
      <c r="GVL82" s="205"/>
      <c r="GVM82" s="205"/>
      <c r="GVN82" s="205"/>
      <c r="GVO82" s="205"/>
      <c r="GVP82" s="205"/>
      <c r="GVQ82" s="205"/>
      <c r="GVR82" s="205"/>
      <c r="GVS82" s="205"/>
      <c r="GVT82" s="205"/>
      <c r="GVU82" s="205"/>
      <c r="GVV82" s="205"/>
      <c r="GVW82" s="205"/>
      <c r="GVX82" s="205"/>
      <c r="GVY82" s="205"/>
      <c r="GVZ82" s="205"/>
      <c r="GWA82" s="205"/>
      <c r="GWB82" s="205"/>
      <c r="GWC82" s="205"/>
      <c r="GWD82" s="205"/>
      <c r="GWE82" s="205"/>
      <c r="GWF82" s="205"/>
      <c r="GWG82" s="205"/>
      <c r="GWH82" s="205"/>
      <c r="GWI82" s="205"/>
      <c r="GWJ82" s="205"/>
      <c r="GWK82" s="205"/>
      <c r="GWL82" s="205"/>
      <c r="GWM82" s="205"/>
      <c r="GWN82" s="205"/>
      <c r="GWO82" s="205"/>
      <c r="GWP82" s="205"/>
      <c r="GWQ82" s="205"/>
      <c r="GWR82" s="205"/>
      <c r="GWS82" s="205"/>
      <c r="GWT82" s="205"/>
      <c r="GWU82" s="205"/>
      <c r="GWV82" s="205"/>
      <c r="GWW82" s="205"/>
      <c r="GWX82" s="205"/>
      <c r="GWY82" s="205"/>
      <c r="GWZ82" s="205"/>
      <c r="GXA82" s="205"/>
      <c r="GXB82" s="205"/>
      <c r="GXC82" s="205"/>
      <c r="GXD82" s="205"/>
      <c r="GXE82" s="205"/>
      <c r="GXF82" s="205"/>
      <c r="GXG82" s="205"/>
      <c r="GXH82" s="205"/>
      <c r="GXI82" s="205"/>
      <c r="GXJ82" s="205"/>
      <c r="GXK82" s="205"/>
      <c r="GXL82" s="205"/>
      <c r="GXM82" s="205"/>
      <c r="GXN82" s="205"/>
      <c r="GXO82" s="205"/>
      <c r="GXP82" s="205"/>
      <c r="GXQ82" s="205"/>
      <c r="GXR82" s="205"/>
      <c r="GXS82" s="205"/>
      <c r="GXT82" s="205"/>
      <c r="GXU82" s="205"/>
      <c r="GXV82" s="205"/>
      <c r="GXW82" s="205"/>
      <c r="GYD82" s="205"/>
      <c r="GYE82" s="205"/>
      <c r="GYF82" s="205"/>
      <c r="GYG82" s="205"/>
      <c r="GYH82" s="205"/>
      <c r="GYI82" s="205"/>
      <c r="GYJ82" s="205"/>
      <c r="GYK82" s="205"/>
      <c r="GYL82" s="205"/>
      <c r="GYM82" s="205"/>
      <c r="GYN82" s="205"/>
      <c r="GYO82" s="205"/>
      <c r="GYP82" s="205"/>
      <c r="GYQ82" s="205"/>
      <c r="GYR82" s="205"/>
      <c r="GYS82" s="205"/>
      <c r="GYT82" s="205"/>
      <c r="GYU82" s="205"/>
      <c r="GYV82" s="205"/>
      <c r="GYW82" s="205"/>
      <c r="GYX82" s="205"/>
      <c r="GYY82" s="205"/>
      <c r="GYZ82" s="205"/>
      <c r="GZA82" s="205"/>
      <c r="GZB82" s="205"/>
      <c r="GZC82" s="205"/>
      <c r="GZD82" s="205"/>
      <c r="GZE82" s="205"/>
      <c r="GZF82" s="205"/>
      <c r="GZG82" s="205"/>
      <c r="GZH82" s="205"/>
      <c r="GZI82" s="205"/>
      <c r="GZJ82" s="205"/>
      <c r="GZK82" s="205"/>
      <c r="GZL82" s="205"/>
      <c r="GZM82" s="205"/>
      <c r="GZN82" s="205"/>
      <c r="GZO82" s="205"/>
      <c r="GZP82" s="205"/>
      <c r="GZQ82" s="205"/>
      <c r="GZR82" s="205"/>
      <c r="GZS82" s="205"/>
      <c r="GZT82" s="205"/>
      <c r="GZU82" s="205"/>
      <c r="GZV82" s="205"/>
      <c r="GZW82" s="205"/>
      <c r="GZX82" s="205"/>
      <c r="GZY82" s="205"/>
      <c r="GZZ82" s="205"/>
      <c r="HAA82" s="205"/>
      <c r="HAB82" s="205"/>
      <c r="HAC82" s="205"/>
      <c r="HAD82" s="205"/>
      <c r="HAE82" s="205"/>
      <c r="HAF82" s="205"/>
      <c r="HAG82" s="205"/>
      <c r="HAH82" s="205"/>
      <c r="HAI82" s="205"/>
      <c r="HAJ82" s="205"/>
      <c r="HAK82" s="205"/>
      <c r="HAL82" s="205"/>
      <c r="HAM82" s="205"/>
      <c r="HAN82" s="205"/>
      <c r="HAO82" s="205"/>
      <c r="HAP82" s="205"/>
      <c r="HAQ82" s="205"/>
      <c r="HAR82" s="205"/>
      <c r="HAS82" s="205"/>
      <c r="HAT82" s="205"/>
      <c r="HAU82" s="205"/>
      <c r="HAV82" s="205"/>
      <c r="HAW82" s="205"/>
      <c r="HAX82" s="205"/>
      <c r="HAY82" s="205"/>
      <c r="HAZ82" s="205"/>
      <c r="HBA82" s="205"/>
      <c r="HBB82" s="205"/>
      <c r="HBC82" s="205"/>
      <c r="HBD82" s="205"/>
      <c r="HBE82" s="205"/>
      <c r="HBF82" s="205"/>
      <c r="HBG82" s="205"/>
      <c r="HBH82" s="205"/>
      <c r="HBI82" s="205"/>
      <c r="HBJ82" s="205"/>
      <c r="HBK82" s="205"/>
      <c r="HBL82" s="205"/>
      <c r="HBM82" s="205"/>
      <c r="HBN82" s="205"/>
      <c r="HBO82" s="205"/>
      <c r="HBP82" s="205"/>
      <c r="HBQ82" s="205"/>
      <c r="HBR82" s="205"/>
      <c r="HBS82" s="205"/>
      <c r="HBT82" s="205"/>
      <c r="HBU82" s="205"/>
      <c r="HBV82" s="205"/>
      <c r="HBW82" s="205"/>
      <c r="HBX82" s="205"/>
      <c r="HBY82" s="205"/>
      <c r="HBZ82" s="205"/>
      <c r="HCA82" s="205"/>
      <c r="HCB82" s="205"/>
      <c r="HCC82" s="205"/>
      <c r="HCD82" s="205"/>
      <c r="HCE82" s="205"/>
      <c r="HCF82" s="205"/>
      <c r="HCG82" s="205"/>
      <c r="HCH82" s="205"/>
      <c r="HCI82" s="205"/>
      <c r="HCJ82" s="205"/>
      <c r="HCK82" s="205"/>
      <c r="HCL82" s="205"/>
      <c r="HCM82" s="205"/>
      <c r="HCN82" s="205"/>
      <c r="HCO82" s="205"/>
      <c r="HCP82" s="205"/>
      <c r="HCQ82" s="205"/>
      <c r="HCR82" s="205"/>
      <c r="HCS82" s="205"/>
      <c r="HCT82" s="205"/>
      <c r="HCU82" s="205"/>
      <c r="HCV82" s="205"/>
      <c r="HCW82" s="205"/>
      <c r="HCX82" s="205"/>
      <c r="HCY82" s="205"/>
      <c r="HCZ82" s="205"/>
      <c r="HDA82" s="205"/>
      <c r="HDB82" s="205"/>
      <c r="HDC82" s="205"/>
      <c r="HDD82" s="205"/>
      <c r="HDE82" s="205"/>
      <c r="HDF82" s="205"/>
      <c r="HDG82" s="205"/>
      <c r="HDH82" s="205"/>
      <c r="HDI82" s="205"/>
      <c r="HDJ82" s="205"/>
      <c r="HDK82" s="205"/>
      <c r="HDL82" s="205"/>
      <c r="HDM82" s="205"/>
      <c r="HDN82" s="205"/>
      <c r="HDO82" s="205"/>
      <c r="HDP82" s="205"/>
      <c r="HDQ82" s="205"/>
      <c r="HDR82" s="205"/>
      <c r="HDS82" s="205"/>
      <c r="HDT82" s="205"/>
      <c r="HDU82" s="205"/>
      <c r="HDV82" s="205"/>
      <c r="HDW82" s="205"/>
      <c r="HDX82" s="205"/>
      <c r="HDY82" s="205"/>
      <c r="HDZ82" s="205"/>
      <c r="HEA82" s="205"/>
      <c r="HEB82" s="205"/>
      <c r="HEC82" s="205"/>
      <c r="HED82" s="205"/>
      <c r="HEE82" s="205"/>
      <c r="HEF82" s="205"/>
      <c r="HEG82" s="205"/>
      <c r="HEH82" s="205"/>
      <c r="HEI82" s="205"/>
      <c r="HEJ82" s="205"/>
      <c r="HEK82" s="205"/>
      <c r="HEL82" s="205"/>
      <c r="HEM82" s="205"/>
      <c r="HEN82" s="205"/>
      <c r="HEO82" s="205"/>
      <c r="HEP82" s="205"/>
      <c r="HEQ82" s="205"/>
      <c r="HER82" s="205"/>
      <c r="HES82" s="205"/>
      <c r="HET82" s="205"/>
      <c r="HEU82" s="205"/>
      <c r="HEV82" s="205"/>
      <c r="HEW82" s="205"/>
      <c r="HEX82" s="205"/>
      <c r="HEY82" s="205"/>
      <c r="HEZ82" s="205"/>
      <c r="HFA82" s="205"/>
      <c r="HFB82" s="205"/>
      <c r="HFC82" s="205"/>
      <c r="HFD82" s="205"/>
      <c r="HFE82" s="205"/>
      <c r="HFF82" s="205"/>
      <c r="HFG82" s="205"/>
      <c r="HFH82" s="205"/>
      <c r="HFI82" s="205"/>
      <c r="HFJ82" s="205"/>
      <c r="HFK82" s="205"/>
      <c r="HFL82" s="205"/>
      <c r="HFM82" s="205"/>
      <c r="HFN82" s="205"/>
      <c r="HFO82" s="205"/>
      <c r="HFP82" s="205"/>
      <c r="HFQ82" s="205"/>
      <c r="HFR82" s="205"/>
      <c r="HFS82" s="205"/>
      <c r="HFT82" s="205"/>
      <c r="HFU82" s="205"/>
      <c r="HFV82" s="205"/>
      <c r="HFW82" s="205"/>
      <c r="HFX82" s="205"/>
      <c r="HFY82" s="205"/>
      <c r="HFZ82" s="205"/>
      <c r="HGA82" s="205"/>
      <c r="HGB82" s="205"/>
      <c r="HGC82" s="205"/>
      <c r="HGD82" s="205"/>
      <c r="HGE82" s="205"/>
      <c r="HGF82" s="205"/>
      <c r="HGG82" s="205"/>
      <c r="HGH82" s="205"/>
      <c r="HGI82" s="205"/>
      <c r="HGJ82" s="205"/>
      <c r="HGK82" s="205"/>
      <c r="HGL82" s="205"/>
      <c r="HGM82" s="205"/>
      <c r="HGN82" s="205"/>
      <c r="HGO82" s="205"/>
      <c r="HGP82" s="205"/>
      <c r="HGQ82" s="205"/>
      <c r="HGR82" s="205"/>
      <c r="HGS82" s="205"/>
      <c r="HGT82" s="205"/>
      <c r="HGU82" s="205"/>
      <c r="HGV82" s="205"/>
      <c r="HGW82" s="205"/>
      <c r="HGX82" s="205"/>
      <c r="HGY82" s="205"/>
      <c r="HGZ82" s="205"/>
      <c r="HHA82" s="205"/>
      <c r="HHB82" s="205"/>
      <c r="HHC82" s="205"/>
      <c r="HHD82" s="205"/>
      <c r="HHE82" s="205"/>
      <c r="HHF82" s="205"/>
      <c r="HHG82" s="205"/>
      <c r="HHH82" s="205"/>
      <c r="HHI82" s="205"/>
      <c r="HHJ82" s="205"/>
      <c r="HHK82" s="205"/>
      <c r="HHL82" s="205"/>
      <c r="HHM82" s="205"/>
      <c r="HHN82" s="205"/>
      <c r="HHO82" s="205"/>
      <c r="HHP82" s="205"/>
      <c r="HHQ82" s="205"/>
      <c r="HHR82" s="205"/>
      <c r="HHS82" s="205"/>
      <c r="HHZ82" s="205"/>
      <c r="HIA82" s="205"/>
      <c r="HIB82" s="205"/>
      <c r="HIC82" s="205"/>
      <c r="HID82" s="205"/>
      <c r="HIE82" s="205"/>
      <c r="HIF82" s="205"/>
      <c r="HIG82" s="205"/>
      <c r="HIH82" s="205"/>
      <c r="HII82" s="205"/>
      <c r="HIJ82" s="205"/>
      <c r="HIK82" s="205"/>
      <c r="HIL82" s="205"/>
      <c r="HIM82" s="205"/>
      <c r="HIN82" s="205"/>
      <c r="HIO82" s="205"/>
      <c r="HIP82" s="205"/>
      <c r="HIQ82" s="205"/>
      <c r="HIR82" s="205"/>
      <c r="HIS82" s="205"/>
      <c r="HIT82" s="205"/>
      <c r="HIU82" s="205"/>
      <c r="HIV82" s="205"/>
      <c r="HIW82" s="205"/>
      <c r="HIX82" s="205"/>
      <c r="HIY82" s="205"/>
      <c r="HIZ82" s="205"/>
      <c r="HJA82" s="205"/>
      <c r="HJB82" s="205"/>
      <c r="HJC82" s="205"/>
      <c r="HJD82" s="205"/>
      <c r="HJE82" s="205"/>
      <c r="HJF82" s="205"/>
      <c r="HJG82" s="205"/>
      <c r="HJH82" s="205"/>
      <c r="HJI82" s="205"/>
      <c r="HJJ82" s="205"/>
      <c r="HJK82" s="205"/>
      <c r="HJL82" s="205"/>
      <c r="HJM82" s="205"/>
      <c r="HJN82" s="205"/>
      <c r="HJO82" s="205"/>
      <c r="HJP82" s="205"/>
      <c r="HJQ82" s="205"/>
      <c r="HJR82" s="205"/>
      <c r="HJS82" s="205"/>
      <c r="HJT82" s="205"/>
      <c r="HJU82" s="205"/>
      <c r="HJV82" s="205"/>
      <c r="HJW82" s="205"/>
      <c r="HJX82" s="205"/>
      <c r="HJY82" s="205"/>
      <c r="HJZ82" s="205"/>
      <c r="HKA82" s="205"/>
      <c r="HKB82" s="205"/>
      <c r="HKC82" s="205"/>
      <c r="HKD82" s="205"/>
      <c r="HKE82" s="205"/>
      <c r="HKF82" s="205"/>
      <c r="HKG82" s="205"/>
      <c r="HKH82" s="205"/>
      <c r="HKI82" s="205"/>
      <c r="HKJ82" s="205"/>
      <c r="HKK82" s="205"/>
      <c r="HKL82" s="205"/>
      <c r="HKM82" s="205"/>
      <c r="HKN82" s="205"/>
      <c r="HKO82" s="205"/>
      <c r="HKP82" s="205"/>
      <c r="HKQ82" s="205"/>
      <c r="HKR82" s="205"/>
      <c r="HKS82" s="205"/>
      <c r="HKT82" s="205"/>
      <c r="HKU82" s="205"/>
      <c r="HKV82" s="205"/>
      <c r="HKW82" s="205"/>
      <c r="HKX82" s="205"/>
      <c r="HKY82" s="205"/>
      <c r="HKZ82" s="205"/>
      <c r="HLA82" s="205"/>
      <c r="HLB82" s="205"/>
      <c r="HLC82" s="205"/>
      <c r="HLD82" s="205"/>
      <c r="HLE82" s="205"/>
      <c r="HLF82" s="205"/>
      <c r="HLG82" s="205"/>
      <c r="HLH82" s="205"/>
      <c r="HLI82" s="205"/>
      <c r="HLJ82" s="205"/>
      <c r="HLK82" s="205"/>
      <c r="HLL82" s="205"/>
      <c r="HLM82" s="205"/>
      <c r="HLN82" s="205"/>
      <c r="HLO82" s="205"/>
      <c r="HLP82" s="205"/>
      <c r="HLQ82" s="205"/>
      <c r="HLR82" s="205"/>
      <c r="HLS82" s="205"/>
      <c r="HLT82" s="205"/>
      <c r="HLU82" s="205"/>
      <c r="HLV82" s="205"/>
      <c r="HLW82" s="205"/>
      <c r="HLX82" s="205"/>
      <c r="HLY82" s="205"/>
      <c r="HLZ82" s="205"/>
      <c r="HMA82" s="205"/>
      <c r="HMB82" s="205"/>
      <c r="HMC82" s="205"/>
      <c r="HMD82" s="205"/>
      <c r="HME82" s="205"/>
      <c r="HMF82" s="205"/>
      <c r="HMG82" s="205"/>
      <c r="HMH82" s="205"/>
      <c r="HMI82" s="205"/>
      <c r="HMJ82" s="205"/>
      <c r="HMK82" s="205"/>
      <c r="HML82" s="205"/>
      <c r="HMM82" s="205"/>
      <c r="HMN82" s="205"/>
      <c r="HMO82" s="205"/>
      <c r="HMP82" s="205"/>
      <c r="HMQ82" s="205"/>
      <c r="HMR82" s="205"/>
      <c r="HMS82" s="205"/>
      <c r="HMT82" s="205"/>
      <c r="HMU82" s="205"/>
      <c r="HMV82" s="205"/>
      <c r="HMW82" s="205"/>
      <c r="HMX82" s="205"/>
      <c r="HMY82" s="205"/>
      <c r="HMZ82" s="205"/>
      <c r="HNA82" s="205"/>
      <c r="HNB82" s="205"/>
      <c r="HNC82" s="205"/>
      <c r="HND82" s="205"/>
      <c r="HNE82" s="205"/>
      <c r="HNF82" s="205"/>
      <c r="HNG82" s="205"/>
      <c r="HNH82" s="205"/>
      <c r="HNI82" s="205"/>
      <c r="HNJ82" s="205"/>
      <c r="HNK82" s="205"/>
      <c r="HNL82" s="205"/>
      <c r="HNM82" s="205"/>
      <c r="HNN82" s="205"/>
      <c r="HNO82" s="205"/>
      <c r="HNP82" s="205"/>
      <c r="HNQ82" s="205"/>
      <c r="HNR82" s="205"/>
      <c r="HNS82" s="205"/>
      <c r="HNT82" s="205"/>
      <c r="HNU82" s="205"/>
      <c r="HNV82" s="205"/>
      <c r="HNW82" s="205"/>
      <c r="HNX82" s="205"/>
      <c r="HNY82" s="205"/>
      <c r="HNZ82" s="205"/>
      <c r="HOA82" s="205"/>
      <c r="HOB82" s="205"/>
      <c r="HOC82" s="205"/>
      <c r="HOD82" s="205"/>
      <c r="HOE82" s="205"/>
      <c r="HOF82" s="205"/>
      <c r="HOG82" s="205"/>
      <c r="HOH82" s="205"/>
      <c r="HOI82" s="205"/>
      <c r="HOJ82" s="205"/>
      <c r="HOK82" s="205"/>
      <c r="HOL82" s="205"/>
      <c r="HOM82" s="205"/>
      <c r="HON82" s="205"/>
      <c r="HOO82" s="205"/>
      <c r="HOP82" s="205"/>
      <c r="HOQ82" s="205"/>
      <c r="HOR82" s="205"/>
      <c r="HOS82" s="205"/>
      <c r="HOT82" s="205"/>
      <c r="HOU82" s="205"/>
      <c r="HOV82" s="205"/>
      <c r="HOW82" s="205"/>
      <c r="HOX82" s="205"/>
      <c r="HOY82" s="205"/>
      <c r="HOZ82" s="205"/>
      <c r="HPA82" s="205"/>
      <c r="HPB82" s="205"/>
      <c r="HPC82" s="205"/>
      <c r="HPD82" s="205"/>
      <c r="HPE82" s="205"/>
      <c r="HPF82" s="205"/>
      <c r="HPG82" s="205"/>
      <c r="HPH82" s="205"/>
      <c r="HPI82" s="205"/>
      <c r="HPJ82" s="205"/>
      <c r="HPK82" s="205"/>
      <c r="HPL82" s="205"/>
      <c r="HPM82" s="205"/>
      <c r="HPN82" s="205"/>
      <c r="HPO82" s="205"/>
      <c r="HPP82" s="205"/>
      <c r="HPQ82" s="205"/>
      <c r="HPR82" s="205"/>
      <c r="HPS82" s="205"/>
      <c r="HPT82" s="205"/>
      <c r="HPU82" s="205"/>
      <c r="HPV82" s="205"/>
      <c r="HPW82" s="205"/>
      <c r="HPX82" s="205"/>
      <c r="HPY82" s="205"/>
      <c r="HPZ82" s="205"/>
      <c r="HQA82" s="205"/>
      <c r="HQB82" s="205"/>
      <c r="HQC82" s="205"/>
      <c r="HQD82" s="205"/>
      <c r="HQE82" s="205"/>
      <c r="HQF82" s="205"/>
      <c r="HQG82" s="205"/>
      <c r="HQH82" s="205"/>
      <c r="HQI82" s="205"/>
      <c r="HQJ82" s="205"/>
      <c r="HQK82" s="205"/>
      <c r="HQL82" s="205"/>
      <c r="HQM82" s="205"/>
      <c r="HQN82" s="205"/>
      <c r="HQO82" s="205"/>
      <c r="HQP82" s="205"/>
      <c r="HQQ82" s="205"/>
      <c r="HQR82" s="205"/>
      <c r="HQS82" s="205"/>
      <c r="HQT82" s="205"/>
      <c r="HQU82" s="205"/>
      <c r="HQV82" s="205"/>
      <c r="HQW82" s="205"/>
      <c r="HQX82" s="205"/>
      <c r="HQY82" s="205"/>
      <c r="HQZ82" s="205"/>
      <c r="HRA82" s="205"/>
      <c r="HRB82" s="205"/>
      <c r="HRC82" s="205"/>
      <c r="HRD82" s="205"/>
      <c r="HRE82" s="205"/>
      <c r="HRF82" s="205"/>
      <c r="HRG82" s="205"/>
      <c r="HRH82" s="205"/>
      <c r="HRI82" s="205"/>
      <c r="HRJ82" s="205"/>
      <c r="HRK82" s="205"/>
      <c r="HRL82" s="205"/>
      <c r="HRM82" s="205"/>
      <c r="HRN82" s="205"/>
      <c r="HRO82" s="205"/>
      <c r="HRV82" s="205"/>
      <c r="HRW82" s="205"/>
      <c r="HRX82" s="205"/>
      <c r="HRY82" s="205"/>
      <c r="HRZ82" s="205"/>
      <c r="HSA82" s="205"/>
      <c r="HSB82" s="205"/>
      <c r="HSC82" s="205"/>
      <c r="HSD82" s="205"/>
      <c r="HSE82" s="205"/>
      <c r="HSF82" s="205"/>
      <c r="HSG82" s="205"/>
      <c r="HSH82" s="205"/>
      <c r="HSI82" s="205"/>
      <c r="HSJ82" s="205"/>
      <c r="HSK82" s="205"/>
      <c r="HSL82" s="205"/>
      <c r="HSM82" s="205"/>
      <c r="HSN82" s="205"/>
      <c r="HSO82" s="205"/>
      <c r="HSP82" s="205"/>
      <c r="HSQ82" s="205"/>
      <c r="HSR82" s="205"/>
      <c r="HSS82" s="205"/>
      <c r="HST82" s="205"/>
      <c r="HSU82" s="205"/>
      <c r="HSV82" s="205"/>
      <c r="HSW82" s="205"/>
      <c r="HSX82" s="205"/>
      <c r="HSY82" s="205"/>
      <c r="HSZ82" s="205"/>
      <c r="HTA82" s="205"/>
      <c r="HTB82" s="205"/>
      <c r="HTC82" s="205"/>
      <c r="HTD82" s="205"/>
      <c r="HTE82" s="205"/>
      <c r="HTF82" s="205"/>
      <c r="HTG82" s="205"/>
      <c r="HTH82" s="205"/>
      <c r="HTI82" s="205"/>
      <c r="HTJ82" s="205"/>
      <c r="HTK82" s="205"/>
      <c r="HTL82" s="205"/>
      <c r="HTM82" s="205"/>
      <c r="HTN82" s="205"/>
      <c r="HTO82" s="205"/>
      <c r="HTP82" s="205"/>
      <c r="HTQ82" s="205"/>
      <c r="HTR82" s="205"/>
      <c r="HTS82" s="205"/>
      <c r="HTT82" s="205"/>
      <c r="HTU82" s="205"/>
      <c r="HTV82" s="205"/>
      <c r="HTW82" s="205"/>
      <c r="HTX82" s="205"/>
      <c r="HTY82" s="205"/>
      <c r="HTZ82" s="205"/>
      <c r="HUA82" s="205"/>
      <c r="HUB82" s="205"/>
      <c r="HUC82" s="205"/>
      <c r="HUD82" s="205"/>
      <c r="HUE82" s="205"/>
      <c r="HUF82" s="205"/>
      <c r="HUG82" s="205"/>
      <c r="HUH82" s="205"/>
      <c r="HUI82" s="205"/>
      <c r="HUJ82" s="205"/>
      <c r="HUK82" s="205"/>
      <c r="HUL82" s="205"/>
      <c r="HUM82" s="205"/>
      <c r="HUN82" s="205"/>
      <c r="HUO82" s="205"/>
      <c r="HUP82" s="205"/>
      <c r="HUQ82" s="205"/>
      <c r="HUR82" s="205"/>
      <c r="HUS82" s="205"/>
      <c r="HUT82" s="205"/>
      <c r="HUU82" s="205"/>
      <c r="HUV82" s="205"/>
      <c r="HUW82" s="205"/>
      <c r="HUX82" s="205"/>
      <c r="HUY82" s="205"/>
      <c r="HUZ82" s="205"/>
      <c r="HVA82" s="205"/>
      <c r="HVB82" s="205"/>
      <c r="HVC82" s="205"/>
      <c r="HVD82" s="205"/>
      <c r="HVE82" s="205"/>
      <c r="HVF82" s="205"/>
      <c r="HVG82" s="205"/>
      <c r="HVH82" s="205"/>
      <c r="HVI82" s="205"/>
      <c r="HVJ82" s="205"/>
      <c r="HVK82" s="205"/>
      <c r="HVL82" s="205"/>
      <c r="HVM82" s="205"/>
      <c r="HVN82" s="205"/>
      <c r="HVO82" s="205"/>
      <c r="HVP82" s="205"/>
      <c r="HVQ82" s="205"/>
      <c r="HVR82" s="205"/>
      <c r="HVS82" s="205"/>
      <c r="HVT82" s="205"/>
      <c r="HVU82" s="205"/>
      <c r="HVV82" s="205"/>
      <c r="HVW82" s="205"/>
      <c r="HVX82" s="205"/>
      <c r="HVY82" s="205"/>
      <c r="HVZ82" s="205"/>
      <c r="HWA82" s="205"/>
      <c r="HWB82" s="205"/>
      <c r="HWC82" s="205"/>
      <c r="HWD82" s="205"/>
      <c r="HWE82" s="205"/>
      <c r="HWF82" s="205"/>
      <c r="HWG82" s="205"/>
      <c r="HWH82" s="205"/>
      <c r="HWI82" s="205"/>
      <c r="HWJ82" s="205"/>
      <c r="HWK82" s="205"/>
      <c r="HWL82" s="205"/>
      <c r="HWM82" s="205"/>
      <c r="HWN82" s="205"/>
      <c r="HWO82" s="205"/>
      <c r="HWP82" s="205"/>
      <c r="HWQ82" s="205"/>
      <c r="HWR82" s="205"/>
      <c r="HWS82" s="205"/>
      <c r="HWT82" s="205"/>
      <c r="HWU82" s="205"/>
      <c r="HWV82" s="205"/>
      <c r="HWW82" s="205"/>
      <c r="HWX82" s="205"/>
      <c r="HWY82" s="205"/>
      <c r="HWZ82" s="205"/>
      <c r="HXA82" s="205"/>
      <c r="HXB82" s="205"/>
      <c r="HXC82" s="205"/>
      <c r="HXD82" s="205"/>
      <c r="HXE82" s="205"/>
      <c r="HXF82" s="205"/>
      <c r="HXG82" s="205"/>
      <c r="HXH82" s="205"/>
      <c r="HXI82" s="205"/>
      <c r="HXJ82" s="205"/>
      <c r="HXK82" s="205"/>
      <c r="HXL82" s="205"/>
      <c r="HXM82" s="205"/>
      <c r="HXN82" s="205"/>
      <c r="HXO82" s="205"/>
      <c r="HXP82" s="205"/>
      <c r="HXQ82" s="205"/>
      <c r="HXR82" s="205"/>
      <c r="HXS82" s="205"/>
      <c r="HXT82" s="205"/>
      <c r="HXU82" s="205"/>
      <c r="HXV82" s="205"/>
      <c r="HXW82" s="205"/>
      <c r="HXX82" s="205"/>
      <c r="HXY82" s="205"/>
      <c r="HXZ82" s="205"/>
      <c r="HYA82" s="205"/>
      <c r="HYB82" s="205"/>
      <c r="HYC82" s="205"/>
      <c r="HYD82" s="205"/>
      <c r="HYE82" s="205"/>
      <c r="HYF82" s="205"/>
      <c r="HYG82" s="205"/>
      <c r="HYH82" s="205"/>
      <c r="HYI82" s="205"/>
      <c r="HYJ82" s="205"/>
      <c r="HYK82" s="205"/>
      <c r="HYL82" s="205"/>
      <c r="HYM82" s="205"/>
      <c r="HYN82" s="205"/>
      <c r="HYO82" s="205"/>
      <c r="HYP82" s="205"/>
      <c r="HYQ82" s="205"/>
      <c r="HYR82" s="205"/>
      <c r="HYS82" s="205"/>
      <c r="HYT82" s="205"/>
      <c r="HYU82" s="205"/>
      <c r="HYV82" s="205"/>
      <c r="HYW82" s="205"/>
      <c r="HYX82" s="205"/>
      <c r="HYY82" s="205"/>
      <c r="HYZ82" s="205"/>
      <c r="HZA82" s="205"/>
      <c r="HZB82" s="205"/>
      <c r="HZC82" s="205"/>
      <c r="HZD82" s="205"/>
      <c r="HZE82" s="205"/>
      <c r="HZF82" s="205"/>
      <c r="HZG82" s="205"/>
      <c r="HZH82" s="205"/>
      <c r="HZI82" s="205"/>
      <c r="HZJ82" s="205"/>
      <c r="HZK82" s="205"/>
      <c r="HZL82" s="205"/>
      <c r="HZM82" s="205"/>
      <c r="HZN82" s="205"/>
      <c r="HZO82" s="205"/>
      <c r="HZP82" s="205"/>
      <c r="HZQ82" s="205"/>
      <c r="HZR82" s="205"/>
      <c r="HZS82" s="205"/>
      <c r="HZT82" s="205"/>
      <c r="HZU82" s="205"/>
      <c r="HZV82" s="205"/>
      <c r="HZW82" s="205"/>
      <c r="HZX82" s="205"/>
      <c r="HZY82" s="205"/>
      <c r="HZZ82" s="205"/>
      <c r="IAA82" s="205"/>
      <c r="IAB82" s="205"/>
      <c r="IAC82" s="205"/>
      <c r="IAD82" s="205"/>
      <c r="IAE82" s="205"/>
      <c r="IAF82" s="205"/>
      <c r="IAG82" s="205"/>
      <c r="IAH82" s="205"/>
      <c r="IAI82" s="205"/>
      <c r="IAJ82" s="205"/>
      <c r="IAK82" s="205"/>
      <c r="IAL82" s="205"/>
      <c r="IAM82" s="205"/>
      <c r="IAN82" s="205"/>
      <c r="IAO82" s="205"/>
      <c r="IAP82" s="205"/>
      <c r="IAQ82" s="205"/>
      <c r="IAR82" s="205"/>
      <c r="IAS82" s="205"/>
      <c r="IAT82" s="205"/>
      <c r="IAU82" s="205"/>
      <c r="IAV82" s="205"/>
      <c r="IAW82" s="205"/>
      <c r="IAX82" s="205"/>
      <c r="IAY82" s="205"/>
      <c r="IAZ82" s="205"/>
      <c r="IBA82" s="205"/>
      <c r="IBB82" s="205"/>
      <c r="IBC82" s="205"/>
      <c r="IBD82" s="205"/>
      <c r="IBE82" s="205"/>
      <c r="IBF82" s="205"/>
      <c r="IBG82" s="205"/>
      <c r="IBH82" s="205"/>
      <c r="IBI82" s="205"/>
      <c r="IBJ82" s="205"/>
      <c r="IBK82" s="205"/>
      <c r="IBR82" s="205"/>
      <c r="IBS82" s="205"/>
      <c r="IBT82" s="205"/>
      <c r="IBU82" s="205"/>
      <c r="IBV82" s="205"/>
      <c r="IBW82" s="205"/>
      <c r="IBX82" s="205"/>
      <c r="IBY82" s="205"/>
      <c r="IBZ82" s="205"/>
      <c r="ICA82" s="205"/>
      <c r="ICB82" s="205"/>
      <c r="ICC82" s="205"/>
      <c r="ICD82" s="205"/>
      <c r="ICE82" s="205"/>
      <c r="ICF82" s="205"/>
      <c r="ICG82" s="205"/>
      <c r="ICH82" s="205"/>
      <c r="ICI82" s="205"/>
      <c r="ICJ82" s="205"/>
      <c r="ICK82" s="205"/>
      <c r="ICL82" s="205"/>
      <c r="ICM82" s="205"/>
      <c r="ICN82" s="205"/>
      <c r="ICO82" s="205"/>
      <c r="ICP82" s="205"/>
      <c r="ICQ82" s="205"/>
      <c r="ICR82" s="205"/>
      <c r="ICS82" s="205"/>
      <c r="ICT82" s="205"/>
      <c r="ICU82" s="205"/>
      <c r="ICV82" s="205"/>
      <c r="ICW82" s="205"/>
      <c r="ICX82" s="205"/>
      <c r="ICY82" s="205"/>
      <c r="ICZ82" s="205"/>
      <c r="IDA82" s="205"/>
      <c r="IDB82" s="205"/>
      <c r="IDC82" s="205"/>
      <c r="IDD82" s="205"/>
      <c r="IDE82" s="205"/>
      <c r="IDF82" s="205"/>
      <c r="IDG82" s="205"/>
      <c r="IDH82" s="205"/>
      <c r="IDI82" s="205"/>
      <c r="IDJ82" s="205"/>
      <c r="IDK82" s="205"/>
      <c r="IDL82" s="205"/>
      <c r="IDM82" s="205"/>
      <c r="IDN82" s="205"/>
      <c r="IDO82" s="205"/>
      <c r="IDP82" s="205"/>
      <c r="IDQ82" s="205"/>
      <c r="IDR82" s="205"/>
      <c r="IDS82" s="205"/>
      <c r="IDT82" s="205"/>
      <c r="IDU82" s="205"/>
      <c r="IDV82" s="205"/>
      <c r="IDW82" s="205"/>
      <c r="IDX82" s="205"/>
      <c r="IDY82" s="205"/>
      <c r="IDZ82" s="205"/>
      <c r="IEA82" s="205"/>
      <c r="IEB82" s="205"/>
      <c r="IEC82" s="205"/>
      <c r="IED82" s="205"/>
      <c r="IEE82" s="205"/>
      <c r="IEF82" s="205"/>
      <c r="IEG82" s="205"/>
      <c r="IEH82" s="205"/>
      <c r="IEI82" s="205"/>
      <c r="IEJ82" s="205"/>
      <c r="IEK82" s="205"/>
      <c r="IEL82" s="205"/>
      <c r="IEM82" s="205"/>
      <c r="IEN82" s="205"/>
      <c r="IEO82" s="205"/>
      <c r="IEP82" s="205"/>
      <c r="IEQ82" s="205"/>
      <c r="IER82" s="205"/>
      <c r="IES82" s="205"/>
      <c r="IET82" s="205"/>
      <c r="IEU82" s="205"/>
      <c r="IEV82" s="205"/>
      <c r="IEW82" s="205"/>
      <c r="IEX82" s="205"/>
      <c r="IEY82" s="205"/>
      <c r="IEZ82" s="205"/>
      <c r="IFA82" s="205"/>
      <c r="IFB82" s="205"/>
      <c r="IFC82" s="205"/>
      <c r="IFD82" s="205"/>
      <c r="IFE82" s="205"/>
      <c r="IFF82" s="205"/>
      <c r="IFG82" s="205"/>
      <c r="IFH82" s="205"/>
      <c r="IFI82" s="205"/>
      <c r="IFJ82" s="205"/>
      <c r="IFK82" s="205"/>
      <c r="IFL82" s="205"/>
      <c r="IFM82" s="205"/>
      <c r="IFN82" s="205"/>
      <c r="IFO82" s="205"/>
      <c r="IFP82" s="205"/>
      <c r="IFQ82" s="205"/>
      <c r="IFR82" s="205"/>
      <c r="IFS82" s="205"/>
      <c r="IFT82" s="205"/>
      <c r="IFU82" s="205"/>
      <c r="IFV82" s="205"/>
      <c r="IFW82" s="205"/>
      <c r="IFX82" s="205"/>
      <c r="IFY82" s="205"/>
      <c r="IFZ82" s="205"/>
      <c r="IGA82" s="205"/>
      <c r="IGB82" s="205"/>
      <c r="IGC82" s="205"/>
      <c r="IGD82" s="205"/>
      <c r="IGE82" s="205"/>
      <c r="IGF82" s="205"/>
      <c r="IGG82" s="205"/>
      <c r="IGH82" s="205"/>
      <c r="IGI82" s="205"/>
      <c r="IGJ82" s="205"/>
      <c r="IGK82" s="205"/>
      <c r="IGL82" s="205"/>
      <c r="IGM82" s="205"/>
      <c r="IGN82" s="205"/>
      <c r="IGO82" s="205"/>
      <c r="IGP82" s="205"/>
      <c r="IGQ82" s="205"/>
      <c r="IGR82" s="205"/>
      <c r="IGS82" s="205"/>
      <c r="IGT82" s="205"/>
      <c r="IGU82" s="205"/>
      <c r="IGV82" s="205"/>
      <c r="IGW82" s="205"/>
      <c r="IGX82" s="205"/>
      <c r="IGY82" s="205"/>
      <c r="IGZ82" s="205"/>
      <c r="IHA82" s="205"/>
      <c r="IHB82" s="205"/>
      <c r="IHC82" s="205"/>
      <c r="IHD82" s="205"/>
      <c r="IHE82" s="205"/>
      <c r="IHF82" s="205"/>
      <c r="IHG82" s="205"/>
      <c r="IHH82" s="205"/>
      <c r="IHI82" s="205"/>
      <c r="IHJ82" s="205"/>
      <c r="IHK82" s="205"/>
      <c r="IHL82" s="205"/>
      <c r="IHM82" s="205"/>
      <c r="IHN82" s="205"/>
      <c r="IHO82" s="205"/>
      <c r="IHP82" s="205"/>
      <c r="IHQ82" s="205"/>
      <c r="IHR82" s="205"/>
      <c r="IHS82" s="205"/>
      <c r="IHT82" s="205"/>
      <c r="IHU82" s="205"/>
      <c r="IHV82" s="205"/>
      <c r="IHW82" s="205"/>
      <c r="IHX82" s="205"/>
      <c r="IHY82" s="205"/>
      <c r="IHZ82" s="205"/>
      <c r="IIA82" s="205"/>
      <c r="IIB82" s="205"/>
      <c r="IIC82" s="205"/>
      <c r="IID82" s="205"/>
      <c r="IIE82" s="205"/>
      <c r="IIF82" s="205"/>
      <c r="IIG82" s="205"/>
      <c r="IIH82" s="205"/>
      <c r="III82" s="205"/>
      <c r="IIJ82" s="205"/>
      <c r="IIK82" s="205"/>
      <c r="IIL82" s="205"/>
      <c r="IIM82" s="205"/>
      <c r="IIN82" s="205"/>
      <c r="IIO82" s="205"/>
      <c r="IIP82" s="205"/>
      <c r="IIQ82" s="205"/>
      <c r="IIR82" s="205"/>
      <c r="IIS82" s="205"/>
      <c r="IIT82" s="205"/>
      <c r="IIU82" s="205"/>
      <c r="IIV82" s="205"/>
      <c r="IIW82" s="205"/>
      <c r="IIX82" s="205"/>
      <c r="IIY82" s="205"/>
      <c r="IIZ82" s="205"/>
      <c r="IJA82" s="205"/>
      <c r="IJB82" s="205"/>
      <c r="IJC82" s="205"/>
      <c r="IJD82" s="205"/>
      <c r="IJE82" s="205"/>
      <c r="IJF82" s="205"/>
      <c r="IJG82" s="205"/>
      <c r="IJH82" s="205"/>
      <c r="IJI82" s="205"/>
      <c r="IJJ82" s="205"/>
      <c r="IJK82" s="205"/>
      <c r="IJL82" s="205"/>
      <c r="IJM82" s="205"/>
      <c r="IJN82" s="205"/>
      <c r="IJO82" s="205"/>
      <c r="IJP82" s="205"/>
      <c r="IJQ82" s="205"/>
      <c r="IJR82" s="205"/>
      <c r="IJS82" s="205"/>
      <c r="IJT82" s="205"/>
      <c r="IJU82" s="205"/>
      <c r="IJV82" s="205"/>
      <c r="IJW82" s="205"/>
      <c r="IJX82" s="205"/>
      <c r="IJY82" s="205"/>
      <c r="IJZ82" s="205"/>
      <c r="IKA82" s="205"/>
      <c r="IKB82" s="205"/>
      <c r="IKC82" s="205"/>
      <c r="IKD82" s="205"/>
      <c r="IKE82" s="205"/>
      <c r="IKF82" s="205"/>
      <c r="IKG82" s="205"/>
      <c r="IKH82" s="205"/>
      <c r="IKI82" s="205"/>
      <c r="IKJ82" s="205"/>
      <c r="IKK82" s="205"/>
      <c r="IKL82" s="205"/>
      <c r="IKM82" s="205"/>
      <c r="IKN82" s="205"/>
      <c r="IKO82" s="205"/>
      <c r="IKP82" s="205"/>
      <c r="IKQ82" s="205"/>
      <c r="IKR82" s="205"/>
      <c r="IKS82" s="205"/>
      <c r="IKT82" s="205"/>
      <c r="IKU82" s="205"/>
      <c r="IKV82" s="205"/>
      <c r="IKW82" s="205"/>
      <c r="IKX82" s="205"/>
      <c r="IKY82" s="205"/>
      <c r="IKZ82" s="205"/>
      <c r="ILA82" s="205"/>
      <c r="ILB82" s="205"/>
      <c r="ILC82" s="205"/>
      <c r="ILD82" s="205"/>
      <c r="ILE82" s="205"/>
      <c r="ILF82" s="205"/>
      <c r="ILG82" s="205"/>
      <c r="ILN82" s="205"/>
      <c r="ILO82" s="205"/>
      <c r="ILP82" s="205"/>
      <c r="ILQ82" s="205"/>
      <c r="ILR82" s="205"/>
      <c r="ILS82" s="205"/>
      <c r="ILT82" s="205"/>
      <c r="ILU82" s="205"/>
      <c r="ILV82" s="205"/>
      <c r="ILW82" s="205"/>
      <c r="ILX82" s="205"/>
      <c r="ILY82" s="205"/>
      <c r="ILZ82" s="205"/>
      <c r="IMA82" s="205"/>
      <c r="IMB82" s="205"/>
      <c r="IMC82" s="205"/>
      <c r="IMD82" s="205"/>
      <c r="IME82" s="205"/>
      <c r="IMF82" s="205"/>
      <c r="IMG82" s="205"/>
      <c r="IMH82" s="205"/>
      <c r="IMI82" s="205"/>
      <c r="IMJ82" s="205"/>
      <c r="IMK82" s="205"/>
      <c r="IML82" s="205"/>
      <c r="IMM82" s="205"/>
      <c r="IMN82" s="205"/>
      <c r="IMO82" s="205"/>
      <c r="IMP82" s="205"/>
      <c r="IMQ82" s="205"/>
      <c r="IMR82" s="205"/>
      <c r="IMS82" s="205"/>
      <c r="IMT82" s="205"/>
      <c r="IMU82" s="205"/>
      <c r="IMV82" s="205"/>
      <c r="IMW82" s="205"/>
      <c r="IMX82" s="205"/>
      <c r="IMY82" s="205"/>
      <c r="IMZ82" s="205"/>
      <c r="INA82" s="205"/>
      <c r="INB82" s="205"/>
      <c r="INC82" s="205"/>
      <c r="IND82" s="205"/>
      <c r="INE82" s="205"/>
      <c r="INF82" s="205"/>
      <c r="ING82" s="205"/>
      <c r="INH82" s="205"/>
      <c r="INI82" s="205"/>
      <c r="INJ82" s="205"/>
      <c r="INK82" s="205"/>
      <c r="INL82" s="205"/>
      <c r="INM82" s="205"/>
      <c r="INN82" s="205"/>
      <c r="INO82" s="205"/>
      <c r="INP82" s="205"/>
      <c r="INQ82" s="205"/>
      <c r="INR82" s="205"/>
      <c r="INS82" s="205"/>
      <c r="INT82" s="205"/>
      <c r="INU82" s="205"/>
      <c r="INV82" s="205"/>
      <c r="INW82" s="205"/>
      <c r="INX82" s="205"/>
      <c r="INY82" s="205"/>
      <c r="INZ82" s="205"/>
      <c r="IOA82" s="205"/>
      <c r="IOB82" s="205"/>
      <c r="IOC82" s="205"/>
      <c r="IOD82" s="205"/>
      <c r="IOE82" s="205"/>
      <c r="IOF82" s="205"/>
      <c r="IOG82" s="205"/>
      <c r="IOH82" s="205"/>
      <c r="IOI82" s="205"/>
      <c r="IOJ82" s="205"/>
      <c r="IOK82" s="205"/>
      <c r="IOL82" s="205"/>
      <c r="IOM82" s="205"/>
      <c r="ION82" s="205"/>
      <c r="IOO82" s="205"/>
      <c r="IOP82" s="205"/>
      <c r="IOQ82" s="205"/>
      <c r="IOR82" s="205"/>
      <c r="IOS82" s="205"/>
      <c r="IOT82" s="205"/>
      <c r="IOU82" s="205"/>
      <c r="IOV82" s="205"/>
      <c r="IOW82" s="205"/>
      <c r="IOX82" s="205"/>
      <c r="IOY82" s="205"/>
      <c r="IOZ82" s="205"/>
      <c r="IPA82" s="205"/>
      <c r="IPB82" s="205"/>
      <c r="IPC82" s="205"/>
      <c r="IPD82" s="205"/>
      <c r="IPE82" s="205"/>
      <c r="IPF82" s="205"/>
      <c r="IPG82" s="205"/>
      <c r="IPH82" s="205"/>
      <c r="IPI82" s="205"/>
      <c r="IPJ82" s="205"/>
      <c r="IPK82" s="205"/>
      <c r="IPL82" s="205"/>
      <c r="IPM82" s="205"/>
      <c r="IPN82" s="205"/>
      <c r="IPO82" s="205"/>
      <c r="IPP82" s="205"/>
      <c r="IPQ82" s="205"/>
      <c r="IPR82" s="205"/>
      <c r="IPS82" s="205"/>
      <c r="IPT82" s="205"/>
      <c r="IPU82" s="205"/>
      <c r="IPV82" s="205"/>
      <c r="IPW82" s="205"/>
      <c r="IPX82" s="205"/>
      <c r="IPY82" s="205"/>
      <c r="IPZ82" s="205"/>
      <c r="IQA82" s="205"/>
      <c r="IQB82" s="205"/>
      <c r="IQC82" s="205"/>
      <c r="IQD82" s="205"/>
      <c r="IQE82" s="205"/>
      <c r="IQF82" s="205"/>
      <c r="IQG82" s="205"/>
      <c r="IQH82" s="205"/>
      <c r="IQI82" s="205"/>
      <c r="IQJ82" s="205"/>
      <c r="IQK82" s="205"/>
      <c r="IQL82" s="205"/>
      <c r="IQM82" s="205"/>
      <c r="IQN82" s="205"/>
      <c r="IQO82" s="205"/>
      <c r="IQP82" s="205"/>
      <c r="IQQ82" s="205"/>
      <c r="IQR82" s="205"/>
      <c r="IQS82" s="205"/>
      <c r="IQT82" s="205"/>
      <c r="IQU82" s="205"/>
      <c r="IQV82" s="205"/>
      <c r="IQW82" s="205"/>
      <c r="IQX82" s="205"/>
      <c r="IQY82" s="205"/>
      <c r="IQZ82" s="205"/>
      <c r="IRA82" s="205"/>
      <c r="IRB82" s="205"/>
      <c r="IRC82" s="205"/>
      <c r="IRD82" s="205"/>
      <c r="IRE82" s="205"/>
      <c r="IRF82" s="205"/>
      <c r="IRG82" s="205"/>
      <c r="IRH82" s="205"/>
      <c r="IRI82" s="205"/>
      <c r="IRJ82" s="205"/>
      <c r="IRK82" s="205"/>
      <c r="IRL82" s="205"/>
      <c r="IRM82" s="205"/>
      <c r="IRN82" s="205"/>
      <c r="IRO82" s="205"/>
      <c r="IRP82" s="205"/>
      <c r="IRQ82" s="205"/>
      <c r="IRR82" s="205"/>
      <c r="IRS82" s="205"/>
      <c r="IRT82" s="205"/>
      <c r="IRU82" s="205"/>
      <c r="IRV82" s="205"/>
      <c r="IRW82" s="205"/>
      <c r="IRX82" s="205"/>
      <c r="IRY82" s="205"/>
      <c r="IRZ82" s="205"/>
      <c r="ISA82" s="205"/>
      <c r="ISB82" s="205"/>
      <c r="ISC82" s="205"/>
      <c r="ISD82" s="205"/>
      <c r="ISE82" s="205"/>
      <c r="ISF82" s="205"/>
      <c r="ISG82" s="205"/>
      <c r="ISH82" s="205"/>
      <c r="ISI82" s="205"/>
      <c r="ISJ82" s="205"/>
      <c r="ISK82" s="205"/>
      <c r="ISL82" s="205"/>
      <c r="ISM82" s="205"/>
      <c r="ISN82" s="205"/>
      <c r="ISO82" s="205"/>
      <c r="ISP82" s="205"/>
      <c r="ISQ82" s="205"/>
      <c r="ISR82" s="205"/>
      <c r="ISS82" s="205"/>
      <c r="IST82" s="205"/>
      <c r="ISU82" s="205"/>
      <c r="ISV82" s="205"/>
      <c r="ISW82" s="205"/>
      <c r="ISX82" s="205"/>
      <c r="ISY82" s="205"/>
      <c r="ISZ82" s="205"/>
      <c r="ITA82" s="205"/>
      <c r="ITB82" s="205"/>
      <c r="ITC82" s="205"/>
      <c r="ITD82" s="205"/>
      <c r="ITE82" s="205"/>
      <c r="ITF82" s="205"/>
      <c r="ITG82" s="205"/>
      <c r="ITH82" s="205"/>
      <c r="ITI82" s="205"/>
      <c r="ITJ82" s="205"/>
      <c r="ITK82" s="205"/>
      <c r="ITL82" s="205"/>
      <c r="ITM82" s="205"/>
      <c r="ITN82" s="205"/>
      <c r="ITO82" s="205"/>
      <c r="ITP82" s="205"/>
      <c r="ITQ82" s="205"/>
      <c r="ITR82" s="205"/>
      <c r="ITS82" s="205"/>
      <c r="ITT82" s="205"/>
      <c r="ITU82" s="205"/>
      <c r="ITV82" s="205"/>
      <c r="ITW82" s="205"/>
      <c r="ITX82" s="205"/>
      <c r="ITY82" s="205"/>
      <c r="ITZ82" s="205"/>
      <c r="IUA82" s="205"/>
      <c r="IUB82" s="205"/>
      <c r="IUC82" s="205"/>
      <c r="IUD82" s="205"/>
      <c r="IUE82" s="205"/>
      <c r="IUF82" s="205"/>
      <c r="IUG82" s="205"/>
      <c r="IUH82" s="205"/>
      <c r="IUI82" s="205"/>
      <c r="IUJ82" s="205"/>
      <c r="IUK82" s="205"/>
      <c r="IUL82" s="205"/>
      <c r="IUM82" s="205"/>
      <c r="IUN82" s="205"/>
      <c r="IUO82" s="205"/>
      <c r="IUP82" s="205"/>
      <c r="IUQ82" s="205"/>
      <c r="IUR82" s="205"/>
      <c r="IUS82" s="205"/>
      <c r="IUT82" s="205"/>
      <c r="IUU82" s="205"/>
      <c r="IUV82" s="205"/>
      <c r="IUW82" s="205"/>
      <c r="IUX82" s="205"/>
      <c r="IUY82" s="205"/>
      <c r="IUZ82" s="205"/>
      <c r="IVA82" s="205"/>
      <c r="IVB82" s="205"/>
      <c r="IVC82" s="205"/>
      <c r="IVJ82" s="205"/>
      <c r="IVK82" s="205"/>
      <c r="IVL82" s="205"/>
      <c r="IVM82" s="205"/>
      <c r="IVN82" s="205"/>
      <c r="IVO82" s="205"/>
      <c r="IVP82" s="205"/>
      <c r="IVQ82" s="205"/>
      <c r="IVR82" s="205"/>
      <c r="IVS82" s="205"/>
      <c r="IVT82" s="205"/>
      <c r="IVU82" s="205"/>
      <c r="IVV82" s="205"/>
      <c r="IVW82" s="205"/>
      <c r="IVX82" s="205"/>
      <c r="IVY82" s="205"/>
      <c r="IVZ82" s="205"/>
      <c r="IWA82" s="205"/>
      <c r="IWB82" s="205"/>
      <c r="IWC82" s="205"/>
      <c r="IWD82" s="205"/>
      <c r="IWE82" s="205"/>
      <c r="IWF82" s="205"/>
      <c r="IWG82" s="205"/>
      <c r="IWH82" s="205"/>
      <c r="IWI82" s="205"/>
      <c r="IWJ82" s="205"/>
      <c r="IWK82" s="205"/>
      <c r="IWL82" s="205"/>
      <c r="IWM82" s="205"/>
      <c r="IWN82" s="205"/>
      <c r="IWO82" s="205"/>
      <c r="IWP82" s="205"/>
      <c r="IWQ82" s="205"/>
      <c r="IWR82" s="205"/>
      <c r="IWS82" s="205"/>
      <c r="IWT82" s="205"/>
      <c r="IWU82" s="205"/>
      <c r="IWV82" s="205"/>
      <c r="IWW82" s="205"/>
      <c r="IWX82" s="205"/>
      <c r="IWY82" s="205"/>
      <c r="IWZ82" s="205"/>
      <c r="IXA82" s="205"/>
      <c r="IXB82" s="205"/>
      <c r="IXC82" s="205"/>
      <c r="IXD82" s="205"/>
      <c r="IXE82" s="205"/>
      <c r="IXF82" s="205"/>
      <c r="IXG82" s="205"/>
      <c r="IXH82" s="205"/>
      <c r="IXI82" s="205"/>
      <c r="IXJ82" s="205"/>
      <c r="IXK82" s="205"/>
      <c r="IXL82" s="205"/>
      <c r="IXM82" s="205"/>
      <c r="IXN82" s="205"/>
      <c r="IXO82" s="205"/>
      <c r="IXP82" s="205"/>
      <c r="IXQ82" s="205"/>
      <c r="IXR82" s="205"/>
      <c r="IXS82" s="205"/>
      <c r="IXT82" s="205"/>
      <c r="IXU82" s="205"/>
      <c r="IXV82" s="205"/>
      <c r="IXW82" s="205"/>
      <c r="IXX82" s="205"/>
      <c r="IXY82" s="205"/>
      <c r="IXZ82" s="205"/>
      <c r="IYA82" s="205"/>
      <c r="IYB82" s="205"/>
      <c r="IYC82" s="205"/>
      <c r="IYD82" s="205"/>
      <c r="IYE82" s="205"/>
      <c r="IYF82" s="205"/>
      <c r="IYG82" s="205"/>
      <c r="IYH82" s="205"/>
      <c r="IYI82" s="205"/>
      <c r="IYJ82" s="205"/>
      <c r="IYK82" s="205"/>
      <c r="IYL82" s="205"/>
      <c r="IYM82" s="205"/>
      <c r="IYN82" s="205"/>
      <c r="IYO82" s="205"/>
      <c r="IYP82" s="205"/>
      <c r="IYQ82" s="205"/>
      <c r="IYR82" s="205"/>
      <c r="IYS82" s="205"/>
      <c r="IYT82" s="205"/>
      <c r="IYU82" s="205"/>
      <c r="IYV82" s="205"/>
      <c r="IYW82" s="205"/>
      <c r="IYX82" s="205"/>
      <c r="IYY82" s="205"/>
      <c r="IYZ82" s="205"/>
      <c r="IZA82" s="205"/>
      <c r="IZB82" s="205"/>
      <c r="IZC82" s="205"/>
      <c r="IZD82" s="205"/>
      <c r="IZE82" s="205"/>
      <c r="IZF82" s="205"/>
      <c r="IZG82" s="205"/>
      <c r="IZH82" s="205"/>
      <c r="IZI82" s="205"/>
      <c r="IZJ82" s="205"/>
      <c r="IZK82" s="205"/>
      <c r="IZL82" s="205"/>
      <c r="IZM82" s="205"/>
      <c r="IZN82" s="205"/>
      <c r="IZO82" s="205"/>
      <c r="IZP82" s="205"/>
      <c r="IZQ82" s="205"/>
      <c r="IZR82" s="205"/>
      <c r="IZS82" s="205"/>
      <c r="IZT82" s="205"/>
      <c r="IZU82" s="205"/>
      <c r="IZV82" s="205"/>
      <c r="IZW82" s="205"/>
      <c r="IZX82" s="205"/>
      <c r="IZY82" s="205"/>
      <c r="IZZ82" s="205"/>
      <c r="JAA82" s="205"/>
      <c r="JAB82" s="205"/>
      <c r="JAC82" s="205"/>
      <c r="JAD82" s="205"/>
      <c r="JAE82" s="205"/>
      <c r="JAF82" s="205"/>
      <c r="JAG82" s="205"/>
      <c r="JAH82" s="205"/>
      <c r="JAI82" s="205"/>
      <c r="JAJ82" s="205"/>
      <c r="JAK82" s="205"/>
      <c r="JAL82" s="205"/>
      <c r="JAM82" s="205"/>
      <c r="JAN82" s="205"/>
      <c r="JAO82" s="205"/>
      <c r="JAP82" s="205"/>
      <c r="JAQ82" s="205"/>
      <c r="JAR82" s="205"/>
      <c r="JAS82" s="205"/>
      <c r="JAT82" s="205"/>
      <c r="JAU82" s="205"/>
      <c r="JAV82" s="205"/>
      <c r="JAW82" s="205"/>
      <c r="JAX82" s="205"/>
      <c r="JAY82" s="205"/>
      <c r="JAZ82" s="205"/>
      <c r="JBA82" s="205"/>
      <c r="JBB82" s="205"/>
      <c r="JBC82" s="205"/>
      <c r="JBD82" s="205"/>
      <c r="JBE82" s="205"/>
      <c r="JBF82" s="205"/>
      <c r="JBG82" s="205"/>
      <c r="JBH82" s="205"/>
      <c r="JBI82" s="205"/>
      <c r="JBJ82" s="205"/>
      <c r="JBK82" s="205"/>
      <c r="JBL82" s="205"/>
      <c r="JBM82" s="205"/>
      <c r="JBN82" s="205"/>
      <c r="JBO82" s="205"/>
      <c r="JBP82" s="205"/>
      <c r="JBQ82" s="205"/>
      <c r="JBR82" s="205"/>
      <c r="JBS82" s="205"/>
      <c r="JBT82" s="205"/>
      <c r="JBU82" s="205"/>
      <c r="JBV82" s="205"/>
      <c r="JBW82" s="205"/>
      <c r="JBX82" s="205"/>
      <c r="JBY82" s="205"/>
      <c r="JBZ82" s="205"/>
      <c r="JCA82" s="205"/>
      <c r="JCB82" s="205"/>
      <c r="JCC82" s="205"/>
      <c r="JCD82" s="205"/>
      <c r="JCE82" s="205"/>
      <c r="JCF82" s="205"/>
      <c r="JCG82" s="205"/>
      <c r="JCH82" s="205"/>
      <c r="JCI82" s="205"/>
      <c r="JCJ82" s="205"/>
      <c r="JCK82" s="205"/>
      <c r="JCL82" s="205"/>
      <c r="JCM82" s="205"/>
      <c r="JCN82" s="205"/>
      <c r="JCO82" s="205"/>
      <c r="JCP82" s="205"/>
      <c r="JCQ82" s="205"/>
      <c r="JCR82" s="205"/>
      <c r="JCS82" s="205"/>
      <c r="JCT82" s="205"/>
      <c r="JCU82" s="205"/>
      <c r="JCV82" s="205"/>
      <c r="JCW82" s="205"/>
      <c r="JCX82" s="205"/>
      <c r="JCY82" s="205"/>
      <c r="JCZ82" s="205"/>
      <c r="JDA82" s="205"/>
      <c r="JDB82" s="205"/>
      <c r="JDC82" s="205"/>
      <c r="JDD82" s="205"/>
      <c r="JDE82" s="205"/>
      <c r="JDF82" s="205"/>
      <c r="JDG82" s="205"/>
      <c r="JDH82" s="205"/>
      <c r="JDI82" s="205"/>
      <c r="JDJ82" s="205"/>
      <c r="JDK82" s="205"/>
      <c r="JDL82" s="205"/>
      <c r="JDM82" s="205"/>
      <c r="JDN82" s="205"/>
      <c r="JDO82" s="205"/>
      <c r="JDP82" s="205"/>
      <c r="JDQ82" s="205"/>
      <c r="JDR82" s="205"/>
      <c r="JDS82" s="205"/>
      <c r="JDT82" s="205"/>
      <c r="JDU82" s="205"/>
      <c r="JDV82" s="205"/>
      <c r="JDW82" s="205"/>
      <c r="JDX82" s="205"/>
      <c r="JDY82" s="205"/>
      <c r="JDZ82" s="205"/>
      <c r="JEA82" s="205"/>
      <c r="JEB82" s="205"/>
      <c r="JEC82" s="205"/>
      <c r="JED82" s="205"/>
      <c r="JEE82" s="205"/>
      <c r="JEF82" s="205"/>
      <c r="JEG82" s="205"/>
      <c r="JEH82" s="205"/>
      <c r="JEI82" s="205"/>
      <c r="JEJ82" s="205"/>
      <c r="JEK82" s="205"/>
      <c r="JEL82" s="205"/>
      <c r="JEM82" s="205"/>
      <c r="JEN82" s="205"/>
      <c r="JEO82" s="205"/>
      <c r="JEP82" s="205"/>
      <c r="JEQ82" s="205"/>
      <c r="JER82" s="205"/>
      <c r="JES82" s="205"/>
      <c r="JET82" s="205"/>
      <c r="JEU82" s="205"/>
      <c r="JEV82" s="205"/>
      <c r="JEW82" s="205"/>
      <c r="JEX82" s="205"/>
      <c r="JEY82" s="205"/>
      <c r="JFF82" s="205"/>
      <c r="JFG82" s="205"/>
      <c r="JFH82" s="205"/>
      <c r="JFI82" s="205"/>
      <c r="JFJ82" s="205"/>
      <c r="JFK82" s="205"/>
      <c r="JFL82" s="205"/>
      <c r="JFM82" s="205"/>
      <c r="JFN82" s="205"/>
      <c r="JFO82" s="205"/>
      <c r="JFP82" s="205"/>
      <c r="JFQ82" s="205"/>
      <c r="JFR82" s="205"/>
      <c r="JFS82" s="205"/>
      <c r="JFT82" s="205"/>
      <c r="JFU82" s="205"/>
      <c r="JFV82" s="205"/>
      <c r="JFW82" s="205"/>
      <c r="JFX82" s="205"/>
      <c r="JFY82" s="205"/>
      <c r="JFZ82" s="205"/>
      <c r="JGA82" s="205"/>
      <c r="JGB82" s="205"/>
      <c r="JGC82" s="205"/>
      <c r="JGD82" s="205"/>
      <c r="JGE82" s="205"/>
      <c r="JGF82" s="205"/>
      <c r="JGG82" s="205"/>
      <c r="JGH82" s="205"/>
      <c r="JGI82" s="205"/>
      <c r="JGJ82" s="205"/>
      <c r="JGK82" s="205"/>
      <c r="JGL82" s="205"/>
      <c r="JGM82" s="205"/>
      <c r="JGN82" s="205"/>
      <c r="JGO82" s="205"/>
      <c r="JGP82" s="205"/>
      <c r="JGQ82" s="205"/>
      <c r="JGR82" s="205"/>
      <c r="JGS82" s="205"/>
      <c r="JGT82" s="205"/>
      <c r="JGU82" s="205"/>
      <c r="JGV82" s="205"/>
      <c r="JGW82" s="205"/>
      <c r="JGX82" s="205"/>
      <c r="JGY82" s="205"/>
      <c r="JGZ82" s="205"/>
      <c r="JHA82" s="205"/>
      <c r="JHB82" s="205"/>
      <c r="JHC82" s="205"/>
      <c r="JHD82" s="205"/>
      <c r="JHE82" s="205"/>
      <c r="JHF82" s="205"/>
      <c r="JHG82" s="205"/>
      <c r="JHH82" s="205"/>
      <c r="JHI82" s="205"/>
      <c r="JHJ82" s="205"/>
      <c r="JHK82" s="205"/>
      <c r="JHL82" s="205"/>
      <c r="JHM82" s="205"/>
      <c r="JHN82" s="205"/>
      <c r="JHO82" s="205"/>
      <c r="JHP82" s="205"/>
      <c r="JHQ82" s="205"/>
      <c r="JHR82" s="205"/>
      <c r="JHS82" s="205"/>
      <c r="JHT82" s="205"/>
      <c r="JHU82" s="205"/>
      <c r="JHV82" s="205"/>
      <c r="JHW82" s="205"/>
      <c r="JHX82" s="205"/>
      <c r="JHY82" s="205"/>
      <c r="JHZ82" s="205"/>
      <c r="JIA82" s="205"/>
      <c r="JIB82" s="205"/>
      <c r="JIC82" s="205"/>
      <c r="JID82" s="205"/>
      <c r="JIE82" s="205"/>
      <c r="JIF82" s="205"/>
      <c r="JIG82" s="205"/>
      <c r="JIH82" s="205"/>
      <c r="JII82" s="205"/>
      <c r="JIJ82" s="205"/>
      <c r="JIK82" s="205"/>
      <c r="JIL82" s="205"/>
      <c r="JIM82" s="205"/>
      <c r="JIN82" s="205"/>
      <c r="JIO82" s="205"/>
      <c r="JIP82" s="205"/>
      <c r="JIQ82" s="205"/>
      <c r="JIR82" s="205"/>
      <c r="JIS82" s="205"/>
      <c r="JIT82" s="205"/>
      <c r="JIU82" s="205"/>
      <c r="JIV82" s="205"/>
      <c r="JIW82" s="205"/>
      <c r="JIX82" s="205"/>
      <c r="JIY82" s="205"/>
      <c r="JIZ82" s="205"/>
      <c r="JJA82" s="205"/>
      <c r="JJB82" s="205"/>
      <c r="JJC82" s="205"/>
      <c r="JJD82" s="205"/>
      <c r="JJE82" s="205"/>
      <c r="JJF82" s="205"/>
      <c r="JJG82" s="205"/>
      <c r="JJH82" s="205"/>
      <c r="JJI82" s="205"/>
      <c r="JJJ82" s="205"/>
      <c r="JJK82" s="205"/>
      <c r="JJL82" s="205"/>
      <c r="JJM82" s="205"/>
      <c r="JJN82" s="205"/>
      <c r="JJO82" s="205"/>
      <c r="JJP82" s="205"/>
      <c r="JJQ82" s="205"/>
      <c r="JJR82" s="205"/>
      <c r="JJS82" s="205"/>
      <c r="JJT82" s="205"/>
      <c r="JJU82" s="205"/>
      <c r="JJV82" s="205"/>
      <c r="JJW82" s="205"/>
      <c r="JJX82" s="205"/>
      <c r="JJY82" s="205"/>
      <c r="JJZ82" s="205"/>
      <c r="JKA82" s="205"/>
      <c r="JKB82" s="205"/>
      <c r="JKC82" s="205"/>
      <c r="JKD82" s="205"/>
      <c r="JKE82" s="205"/>
      <c r="JKF82" s="205"/>
      <c r="JKG82" s="205"/>
      <c r="JKH82" s="205"/>
      <c r="JKI82" s="205"/>
      <c r="JKJ82" s="205"/>
      <c r="JKK82" s="205"/>
      <c r="JKL82" s="205"/>
      <c r="JKM82" s="205"/>
      <c r="JKN82" s="205"/>
      <c r="JKO82" s="205"/>
      <c r="JKP82" s="205"/>
      <c r="JKQ82" s="205"/>
      <c r="JKR82" s="205"/>
      <c r="JKS82" s="205"/>
      <c r="JKT82" s="205"/>
      <c r="JKU82" s="205"/>
      <c r="JKV82" s="205"/>
      <c r="JKW82" s="205"/>
      <c r="JKX82" s="205"/>
      <c r="JKY82" s="205"/>
      <c r="JKZ82" s="205"/>
      <c r="JLA82" s="205"/>
      <c r="JLB82" s="205"/>
      <c r="JLC82" s="205"/>
      <c r="JLD82" s="205"/>
      <c r="JLE82" s="205"/>
      <c r="JLF82" s="205"/>
      <c r="JLG82" s="205"/>
      <c r="JLH82" s="205"/>
      <c r="JLI82" s="205"/>
      <c r="JLJ82" s="205"/>
      <c r="JLK82" s="205"/>
      <c r="JLL82" s="205"/>
      <c r="JLM82" s="205"/>
      <c r="JLN82" s="205"/>
      <c r="JLO82" s="205"/>
      <c r="JLP82" s="205"/>
      <c r="JLQ82" s="205"/>
      <c r="JLR82" s="205"/>
      <c r="JLS82" s="205"/>
      <c r="JLT82" s="205"/>
      <c r="JLU82" s="205"/>
      <c r="JLV82" s="205"/>
      <c r="JLW82" s="205"/>
      <c r="JLX82" s="205"/>
      <c r="JLY82" s="205"/>
      <c r="JLZ82" s="205"/>
      <c r="JMA82" s="205"/>
      <c r="JMB82" s="205"/>
      <c r="JMC82" s="205"/>
      <c r="JMD82" s="205"/>
      <c r="JME82" s="205"/>
      <c r="JMF82" s="205"/>
      <c r="JMG82" s="205"/>
      <c r="JMH82" s="205"/>
      <c r="JMI82" s="205"/>
      <c r="JMJ82" s="205"/>
      <c r="JMK82" s="205"/>
      <c r="JML82" s="205"/>
      <c r="JMM82" s="205"/>
      <c r="JMN82" s="205"/>
      <c r="JMO82" s="205"/>
      <c r="JMP82" s="205"/>
      <c r="JMQ82" s="205"/>
      <c r="JMR82" s="205"/>
      <c r="JMS82" s="205"/>
      <c r="JMT82" s="205"/>
      <c r="JMU82" s="205"/>
      <c r="JMV82" s="205"/>
      <c r="JMW82" s="205"/>
      <c r="JMX82" s="205"/>
      <c r="JMY82" s="205"/>
      <c r="JMZ82" s="205"/>
      <c r="JNA82" s="205"/>
      <c r="JNB82" s="205"/>
      <c r="JNC82" s="205"/>
      <c r="JND82" s="205"/>
      <c r="JNE82" s="205"/>
      <c r="JNF82" s="205"/>
      <c r="JNG82" s="205"/>
      <c r="JNH82" s="205"/>
      <c r="JNI82" s="205"/>
      <c r="JNJ82" s="205"/>
      <c r="JNK82" s="205"/>
      <c r="JNL82" s="205"/>
      <c r="JNM82" s="205"/>
      <c r="JNN82" s="205"/>
      <c r="JNO82" s="205"/>
      <c r="JNP82" s="205"/>
      <c r="JNQ82" s="205"/>
      <c r="JNR82" s="205"/>
      <c r="JNS82" s="205"/>
      <c r="JNT82" s="205"/>
      <c r="JNU82" s="205"/>
      <c r="JNV82" s="205"/>
      <c r="JNW82" s="205"/>
      <c r="JNX82" s="205"/>
      <c r="JNY82" s="205"/>
      <c r="JNZ82" s="205"/>
      <c r="JOA82" s="205"/>
      <c r="JOB82" s="205"/>
      <c r="JOC82" s="205"/>
      <c r="JOD82" s="205"/>
      <c r="JOE82" s="205"/>
      <c r="JOF82" s="205"/>
      <c r="JOG82" s="205"/>
      <c r="JOH82" s="205"/>
      <c r="JOI82" s="205"/>
      <c r="JOJ82" s="205"/>
      <c r="JOK82" s="205"/>
      <c r="JOL82" s="205"/>
      <c r="JOM82" s="205"/>
      <c r="JON82" s="205"/>
      <c r="JOO82" s="205"/>
      <c r="JOP82" s="205"/>
      <c r="JOQ82" s="205"/>
      <c r="JOR82" s="205"/>
      <c r="JOS82" s="205"/>
      <c r="JOT82" s="205"/>
      <c r="JOU82" s="205"/>
      <c r="JPB82" s="205"/>
      <c r="JPC82" s="205"/>
      <c r="JPD82" s="205"/>
      <c r="JPE82" s="205"/>
      <c r="JPF82" s="205"/>
      <c r="JPG82" s="205"/>
      <c r="JPH82" s="205"/>
      <c r="JPI82" s="205"/>
      <c r="JPJ82" s="205"/>
      <c r="JPK82" s="205"/>
      <c r="JPL82" s="205"/>
      <c r="JPM82" s="205"/>
      <c r="JPN82" s="205"/>
      <c r="JPO82" s="205"/>
      <c r="JPP82" s="205"/>
      <c r="JPQ82" s="205"/>
      <c r="JPR82" s="205"/>
      <c r="JPS82" s="205"/>
      <c r="JPT82" s="205"/>
      <c r="JPU82" s="205"/>
      <c r="JPV82" s="205"/>
      <c r="JPW82" s="205"/>
      <c r="JPX82" s="205"/>
      <c r="JPY82" s="205"/>
      <c r="JPZ82" s="205"/>
      <c r="JQA82" s="205"/>
      <c r="JQB82" s="205"/>
      <c r="JQC82" s="205"/>
      <c r="JQD82" s="205"/>
      <c r="JQE82" s="205"/>
      <c r="JQF82" s="205"/>
      <c r="JQG82" s="205"/>
      <c r="JQH82" s="205"/>
      <c r="JQI82" s="205"/>
      <c r="JQJ82" s="205"/>
      <c r="JQK82" s="205"/>
      <c r="JQL82" s="205"/>
      <c r="JQM82" s="205"/>
      <c r="JQN82" s="205"/>
      <c r="JQO82" s="205"/>
      <c r="JQP82" s="205"/>
      <c r="JQQ82" s="205"/>
      <c r="JQR82" s="205"/>
      <c r="JQS82" s="205"/>
      <c r="JQT82" s="205"/>
      <c r="JQU82" s="205"/>
      <c r="JQV82" s="205"/>
      <c r="JQW82" s="205"/>
      <c r="JQX82" s="205"/>
      <c r="JQY82" s="205"/>
      <c r="JQZ82" s="205"/>
      <c r="JRA82" s="205"/>
      <c r="JRB82" s="205"/>
      <c r="JRC82" s="205"/>
      <c r="JRD82" s="205"/>
      <c r="JRE82" s="205"/>
      <c r="JRF82" s="205"/>
      <c r="JRG82" s="205"/>
      <c r="JRH82" s="205"/>
      <c r="JRI82" s="205"/>
      <c r="JRJ82" s="205"/>
      <c r="JRK82" s="205"/>
      <c r="JRL82" s="205"/>
      <c r="JRM82" s="205"/>
      <c r="JRN82" s="205"/>
      <c r="JRO82" s="205"/>
      <c r="JRP82" s="205"/>
      <c r="JRQ82" s="205"/>
      <c r="JRR82" s="205"/>
      <c r="JRS82" s="205"/>
      <c r="JRT82" s="205"/>
      <c r="JRU82" s="205"/>
      <c r="JRV82" s="205"/>
      <c r="JRW82" s="205"/>
      <c r="JRX82" s="205"/>
      <c r="JRY82" s="205"/>
      <c r="JRZ82" s="205"/>
      <c r="JSA82" s="205"/>
      <c r="JSB82" s="205"/>
      <c r="JSC82" s="205"/>
      <c r="JSD82" s="205"/>
      <c r="JSE82" s="205"/>
      <c r="JSF82" s="205"/>
      <c r="JSG82" s="205"/>
      <c r="JSH82" s="205"/>
      <c r="JSI82" s="205"/>
      <c r="JSJ82" s="205"/>
      <c r="JSK82" s="205"/>
      <c r="JSL82" s="205"/>
      <c r="JSM82" s="205"/>
      <c r="JSN82" s="205"/>
      <c r="JSO82" s="205"/>
      <c r="JSP82" s="205"/>
      <c r="JSQ82" s="205"/>
      <c r="JSR82" s="205"/>
      <c r="JSS82" s="205"/>
      <c r="JST82" s="205"/>
      <c r="JSU82" s="205"/>
      <c r="JSV82" s="205"/>
      <c r="JSW82" s="205"/>
      <c r="JSX82" s="205"/>
      <c r="JSY82" s="205"/>
      <c r="JSZ82" s="205"/>
      <c r="JTA82" s="205"/>
      <c r="JTB82" s="205"/>
      <c r="JTC82" s="205"/>
      <c r="JTD82" s="205"/>
      <c r="JTE82" s="205"/>
      <c r="JTF82" s="205"/>
      <c r="JTG82" s="205"/>
      <c r="JTH82" s="205"/>
      <c r="JTI82" s="205"/>
      <c r="JTJ82" s="205"/>
      <c r="JTK82" s="205"/>
      <c r="JTL82" s="205"/>
      <c r="JTM82" s="205"/>
      <c r="JTN82" s="205"/>
      <c r="JTO82" s="205"/>
      <c r="JTP82" s="205"/>
      <c r="JTQ82" s="205"/>
      <c r="JTR82" s="205"/>
      <c r="JTS82" s="205"/>
      <c r="JTT82" s="205"/>
      <c r="JTU82" s="205"/>
      <c r="JTV82" s="205"/>
      <c r="JTW82" s="205"/>
      <c r="JTX82" s="205"/>
      <c r="JTY82" s="205"/>
      <c r="JTZ82" s="205"/>
      <c r="JUA82" s="205"/>
      <c r="JUB82" s="205"/>
      <c r="JUC82" s="205"/>
      <c r="JUD82" s="205"/>
      <c r="JUE82" s="205"/>
      <c r="JUF82" s="205"/>
      <c r="JUG82" s="205"/>
      <c r="JUH82" s="205"/>
      <c r="JUI82" s="205"/>
      <c r="JUJ82" s="205"/>
      <c r="JUK82" s="205"/>
      <c r="JUL82" s="205"/>
      <c r="JUM82" s="205"/>
      <c r="JUN82" s="205"/>
      <c r="JUO82" s="205"/>
      <c r="JUP82" s="205"/>
      <c r="JUQ82" s="205"/>
      <c r="JUR82" s="205"/>
      <c r="JUS82" s="205"/>
      <c r="JUT82" s="205"/>
      <c r="JUU82" s="205"/>
      <c r="JUV82" s="205"/>
      <c r="JUW82" s="205"/>
      <c r="JUX82" s="205"/>
      <c r="JUY82" s="205"/>
      <c r="JUZ82" s="205"/>
      <c r="JVA82" s="205"/>
      <c r="JVB82" s="205"/>
      <c r="JVC82" s="205"/>
      <c r="JVD82" s="205"/>
      <c r="JVE82" s="205"/>
      <c r="JVF82" s="205"/>
      <c r="JVG82" s="205"/>
      <c r="JVH82" s="205"/>
      <c r="JVI82" s="205"/>
      <c r="JVJ82" s="205"/>
      <c r="JVK82" s="205"/>
      <c r="JVL82" s="205"/>
      <c r="JVM82" s="205"/>
      <c r="JVN82" s="205"/>
      <c r="JVO82" s="205"/>
      <c r="JVP82" s="205"/>
      <c r="JVQ82" s="205"/>
      <c r="JVR82" s="205"/>
      <c r="JVS82" s="205"/>
      <c r="JVT82" s="205"/>
      <c r="JVU82" s="205"/>
      <c r="JVV82" s="205"/>
      <c r="JVW82" s="205"/>
      <c r="JVX82" s="205"/>
      <c r="JVY82" s="205"/>
      <c r="JVZ82" s="205"/>
      <c r="JWA82" s="205"/>
      <c r="JWB82" s="205"/>
      <c r="JWC82" s="205"/>
      <c r="JWD82" s="205"/>
      <c r="JWE82" s="205"/>
      <c r="JWF82" s="205"/>
      <c r="JWG82" s="205"/>
      <c r="JWH82" s="205"/>
      <c r="JWI82" s="205"/>
      <c r="JWJ82" s="205"/>
      <c r="JWK82" s="205"/>
      <c r="JWL82" s="205"/>
      <c r="JWM82" s="205"/>
      <c r="JWN82" s="205"/>
      <c r="JWO82" s="205"/>
      <c r="JWP82" s="205"/>
      <c r="JWQ82" s="205"/>
      <c r="JWR82" s="205"/>
      <c r="JWS82" s="205"/>
      <c r="JWT82" s="205"/>
      <c r="JWU82" s="205"/>
      <c r="JWV82" s="205"/>
      <c r="JWW82" s="205"/>
      <c r="JWX82" s="205"/>
      <c r="JWY82" s="205"/>
      <c r="JWZ82" s="205"/>
      <c r="JXA82" s="205"/>
      <c r="JXB82" s="205"/>
      <c r="JXC82" s="205"/>
      <c r="JXD82" s="205"/>
      <c r="JXE82" s="205"/>
      <c r="JXF82" s="205"/>
      <c r="JXG82" s="205"/>
      <c r="JXH82" s="205"/>
      <c r="JXI82" s="205"/>
      <c r="JXJ82" s="205"/>
      <c r="JXK82" s="205"/>
      <c r="JXL82" s="205"/>
      <c r="JXM82" s="205"/>
      <c r="JXN82" s="205"/>
      <c r="JXO82" s="205"/>
      <c r="JXP82" s="205"/>
      <c r="JXQ82" s="205"/>
      <c r="JXR82" s="205"/>
      <c r="JXS82" s="205"/>
      <c r="JXT82" s="205"/>
      <c r="JXU82" s="205"/>
      <c r="JXV82" s="205"/>
      <c r="JXW82" s="205"/>
      <c r="JXX82" s="205"/>
      <c r="JXY82" s="205"/>
      <c r="JXZ82" s="205"/>
      <c r="JYA82" s="205"/>
      <c r="JYB82" s="205"/>
      <c r="JYC82" s="205"/>
      <c r="JYD82" s="205"/>
      <c r="JYE82" s="205"/>
      <c r="JYF82" s="205"/>
      <c r="JYG82" s="205"/>
      <c r="JYH82" s="205"/>
      <c r="JYI82" s="205"/>
      <c r="JYJ82" s="205"/>
      <c r="JYK82" s="205"/>
      <c r="JYL82" s="205"/>
      <c r="JYM82" s="205"/>
      <c r="JYN82" s="205"/>
      <c r="JYO82" s="205"/>
      <c r="JYP82" s="205"/>
      <c r="JYQ82" s="205"/>
      <c r="JYX82" s="205"/>
      <c r="JYY82" s="205"/>
      <c r="JYZ82" s="205"/>
      <c r="JZA82" s="205"/>
      <c r="JZB82" s="205"/>
      <c r="JZC82" s="205"/>
      <c r="JZD82" s="205"/>
      <c r="JZE82" s="205"/>
      <c r="JZF82" s="205"/>
      <c r="JZG82" s="205"/>
      <c r="JZH82" s="205"/>
      <c r="JZI82" s="205"/>
      <c r="JZJ82" s="205"/>
      <c r="JZK82" s="205"/>
      <c r="JZL82" s="205"/>
      <c r="JZM82" s="205"/>
      <c r="JZN82" s="205"/>
      <c r="JZO82" s="205"/>
      <c r="JZP82" s="205"/>
      <c r="JZQ82" s="205"/>
      <c r="JZR82" s="205"/>
      <c r="JZS82" s="205"/>
      <c r="JZT82" s="205"/>
      <c r="JZU82" s="205"/>
      <c r="JZV82" s="205"/>
      <c r="JZW82" s="205"/>
      <c r="JZX82" s="205"/>
      <c r="JZY82" s="205"/>
      <c r="JZZ82" s="205"/>
      <c r="KAA82" s="205"/>
      <c r="KAB82" s="205"/>
      <c r="KAC82" s="205"/>
      <c r="KAD82" s="205"/>
      <c r="KAE82" s="205"/>
      <c r="KAF82" s="205"/>
      <c r="KAG82" s="205"/>
      <c r="KAH82" s="205"/>
      <c r="KAI82" s="205"/>
      <c r="KAJ82" s="205"/>
      <c r="KAK82" s="205"/>
      <c r="KAL82" s="205"/>
      <c r="KAM82" s="205"/>
      <c r="KAN82" s="205"/>
      <c r="KAO82" s="205"/>
      <c r="KAP82" s="205"/>
      <c r="KAQ82" s="205"/>
      <c r="KAR82" s="205"/>
      <c r="KAS82" s="205"/>
      <c r="KAT82" s="205"/>
      <c r="KAU82" s="205"/>
      <c r="KAV82" s="205"/>
      <c r="KAW82" s="205"/>
      <c r="KAX82" s="205"/>
      <c r="KAY82" s="205"/>
      <c r="KAZ82" s="205"/>
      <c r="KBA82" s="205"/>
      <c r="KBB82" s="205"/>
      <c r="KBC82" s="205"/>
      <c r="KBD82" s="205"/>
      <c r="KBE82" s="205"/>
      <c r="KBF82" s="205"/>
      <c r="KBG82" s="205"/>
      <c r="KBH82" s="205"/>
      <c r="KBI82" s="205"/>
      <c r="KBJ82" s="205"/>
      <c r="KBK82" s="205"/>
      <c r="KBL82" s="205"/>
      <c r="KBM82" s="205"/>
      <c r="KBN82" s="205"/>
      <c r="KBO82" s="205"/>
      <c r="KBP82" s="205"/>
      <c r="KBQ82" s="205"/>
      <c r="KBR82" s="205"/>
      <c r="KBS82" s="205"/>
      <c r="KBT82" s="205"/>
      <c r="KBU82" s="205"/>
      <c r="KBV82" s="205"/>
      <c r="KBW82" s="205"/>
      <c r="KBX82" s="205"/>
      <c r="KBY82" s="205"/>
      <c r="KBZ82" s="205"/>
      <c r="KCA82" s="205"/>
      <c r="KCB82" s="205"/>
      <c r="KCC82" s="205"/>
      <c r="KCD82" s="205"/>
      <c r="KCE82" s="205"/>
      <c r="KCF82" s="205"/>
      <c r="KCG82" s="205"/>
      <c r="KCH82" s="205"/>
      <c r="KCI82" s="205"/>
      <c r="KCJ82" s="205"/>
      <c r="KCK82" s="205"/>
      <c r="KCL82" s="205"/>
      <c r="KCM82" s="205"/>
      <c r="KCN82" s="205"/>
      <c r="KCO82" s="205"/>
      <c r="KCP82" s="205"/>
      <c r="KCQ82" s="205"/>
      <c r="KCR82" s="205"/>
      <c r="KCS82" s="205"/>
      <c r="KCT82" s="205"/>
      <c r="KCU82" s="205"/>
      <c r="KCV82" s="205"/>
      <c r="KCW82" s="205"/>
      <c r="KCX82" s="205"/>
      <c r="KCY82" s="205"/>
      <c r="KCZ82" s="205"/>
      <c r="KDA82" s="205"/>
      <c r="KDB82" s="205"/>
      <c r="KDC82" s="205"/>
      <c r="KDD82" s="205"/>
      <c r="KDE82" s="205"/>
      <c r="KDF82" s="205"/>
      <c r="KDG82" s="205"/>
      <c r="KDH82" s="205"/>
      <c r="KDI82" s="205"/>
      <c r="KDJ82" s="205"/>
      <c r="KDK82" s="205"/>
      <c r="KDL82" s="205"/>
      <c r="KDM82" s="205"/>
      <c r="KDN82" s="205"/>
      <c r="KDO82" s="205"/>
      <c r="KDP82" s="205"/>
      <c r="KDQ82" s="205"/>
      <c r="KDR82" s="205"/>
      <c r="KDS82" s="205"/>
      <c r="KDT82" s="205"/>
      <c r="KDU82" s="205"/>
      <c r="KDV82" s="205"/>
      <c r="KDW82" s="205"/>
      <c r="KDX82" s="205"/>
      <c r="KDY82" s="205"/>
      <c r="KDZ82" s="205"/>
      <c r="KEA82" s="205"/>
      <c r="KEB82" s="205"/>
      <c r="KEC82" s="205"/>
      <c r="KED82" s="205"/>
      <c r="KEE82" s="205"/>
      <c r="KEF82" s="205"/>
      <c r="KEG82" s="205"/>
      <c r="KEH82" s="205"/>
      <c r="KEI82" s="205"/>
      <c r="KEJ82" s="205"/>
      <c r="KEK82" s="205"/>
      <c r="KEL82" s="205"/>
      <c r="KEM82" s="205"/>
      <c r="KEN82" s="205"/>
      <c r="KEO82" s="205"/>
      <c r="KEP82" s="205"/>
      <c r="KEQ82" s="205"/>
      <c r="KER82" s="205"/>
      <c r="KES82" s="205"/>
      <c r="KET82" s="205"/>
      <c r="KEU82" s="205"/>
      <c r="KEV82" s="205"/>
      <c r="KEW82" s="205"/>
      <c r="KEX82" s="205"/>
      <c r="KEY82" s="205"/>
      <c r="KEZ82" s="205"/>
      <c r="KFA82" s="205"/>
      <c r="KFB82" s="205"/>
      <c r="KFC82" s="205"/>
      <c r="KFD82" s="205"/>
      <c r="KFE82" s="205"/>
      <c r="KFF82" s="205"/>
      <c r="KFG82" s="205"/>
      <c r="KFH82" s="205"/>
      <c r="KFI82" s="205"/>
      <c r="KFJ82" s="205"/>
      <c r="KFK82" s="205"/>
      <c r="KFL82" s="205"/>
      <c r="KFM82" s="205"/>
      <c r="KFN82" s="205"/>
      <c r="KFO82" s="205"/>
      <c r="KFP82" s="205"/>
      <c r="KFQ82" s="205"/>
      <c r="KFR82" s="205"/>
      <c r="KFS82" s="205"/>
      <c r="KFT82" s="205"/>
      <c r="KFU82" s="205"/>
      <c r="KFV82" s="205"/>
      <c r="KFW82" s="205"/>
      <c r="KFX82" s="205"/>
      <c r="KFY82" s="205"/>
      <c r="KFZ82" s="205"/>
      <c r="KGA82" s="205"/>
      <c r="KGB82" s="205"/>
      <c r="KGC82" s="205"/>
      <c r="KGD82" s="205"/>
      <c r="KGE82" s="205"/>
      <c r="KGF82" s="205"/>
      <c r="KGG82" s="205"/>
      <c r="KGH82" s="205"/>
      <c r="KGI82" s="205"/>
      <c r="KGJ82" s="205"/>
      <c r="KGK82" s="205"/>
      <c r="KGL82" s="205"/>
      <c r="KGM82" s="205"/>
      <c r="KGN82" s="205"/>
      <c r="KGO82" s="205"/>
      <c r="KGP82" s="205"/>
      <c r="KGQ82" s="205"/>
      <c r="KGR82" s="205"/>
      <c r="KGS82" s="205"/>
      <c r="KGT82" s="205"/>
      <c r="KGU82" s="205"/>
      <c r="KGV82" s="205"/>
      <c r="KGW82" s="205"/>
      <c r="KGX82" s="205"/>
      <c r="KGY82" s="205"/>
      <c r="KGZ82" s="205"/>
      <c r="KHA82" s="205"/>
      <c r="KHB82" s="205"/>
      <c r="KHC82" s="205"/>
      <c r="KHD82" s="205"/>
      <c r="KHE82" s="205"/>
      <c r="KHF82" s="205"/>
      <c r="KHG82" s="205"/>
      <c r="KHH82" s="205"/>
      <c r="KHI82" s="205"/>
      <c r="KHJ82" s="205"/>
      <c r="KHK82" s="205"/>
      <c r="KHL82" s="205"/>
      <c r="KHM82" s="205"/>
      <c r="KHN82" s="205"/>
      <c r="KHO82" s="205"/>
      <c r="KHP82" s="205"/>
      <c r="KHQ82" s="205"/>
      <c r="KHR82" s="205"/>
      <c r="KHS82" s="205"/>
      <c r="KHT82" s="205"/>
      <c r="KHU82" s="205"/>
      <c r="KHV82" s="205"/>
      <c r="KHW82" s="205"/>
      <c r="KHX82" s="205"/>
      <c r="KHY82" s="205"/>
      <c r="KHZ82" s="205"/>
      <c r="KIA82" s="205"/>
      <c r="KIB82" s="205"/>
      <c r="KIC82" s="205"/>
      <c r="KID82" s="205"/>
      <c r="KIE82" s="205"/>
      <c r="KIF82" s="205"/>
      <c r="KIG82" s="205"/>
      <c r="KIH82" s="205"/>
      <c r="KII82" s="205"/>
      <c r="KIJ82" s="205"/>
      <c r="KIK82" s="205"/>
      <c r="KIL82" s="205"/>
      <c r="KIM82" s="205"/>
      <c r="KIT82" s="205"/>
      <c r="KIU82" s="205"/>
      <c r="KIV82" s="205"/>
      <c r="KIW82" s="205"/>
      <c r="KIX82" s="205"/>
      <c r="KIY82" s="205"/>
      <c r="KIZ82" s="205"/>
      <c r="KJA82" s="205"/>
      <c r="KJB82" s="205"/>
      <c r="KJC82" s="205"/>
      <c r="KJD82" s="205"/>
      <c r="KJE82" s="205"/>
      <c r="KJF82" s="205"/>
      <c r="KJG82" s="205"/>
      <c r="KJH82" s="205"/>
      <c r="KJI82" s="205"/>
      <c r="KJJ82" s="205"/>
      <c r="KJK82" s="205"/>
      <c r="KJL82" s="205"/>
      <c r="KJM82" s="205"/>
      <c r="KJN82" s="205"/>
      <c r="KJO82" s="205"/>
      <c r="KJP82" s="205"/>
      <c r="KJQ82" s="205"/>
      <c r="KJR82" s="205"/>
      <c r="KJS82" s="205"/>
      <c r="KJT82" s="205"/>
      <c r="KJU82" s="205"/>
      <c r="KJV82" s="205"/>
      <c r="KJW82" s="205"/>
      <c r="KJX82" s="205"/>
      <c r="KJY82" s="205"/>
      <c r="KJZ82" s="205"/>
      <c r="KKA82" s="205"/>
      <c r="KKB82" s="205"/>
      <c r="KKC82" s="205"/>
      <c r="KKD82" s="205"/>
      <c r="KKE82" s="205"/>
      <c r="KKF82" s="205"/>
      <c r="KKG82" s="205"/>
      <c r="KKH82" s="205"/>
      <c r="KKI82" s="205"/>
      <c r="KKJ82" s="205"/>
      <c r="KKK82" s="205"/>
      <c r="KKL82" s="205"/>
      <c r="KKM82" s="205"/>
      <c r="KKN82" s="205"/>
      <c r="KKO82" s="205"/>
      <c r="KKP82" s="205"/>
      <c r="KKQ82" s="205"/>
      <c r="KKR82" s="205"/>
      <c r="KKS82" s="205"/>
      <c r="KKT82" s="205"/>
      <c r="KKU82" s="205"/>
      <c r="KKV82" s="205"/>
      <c r="KKW82" s="205"/>
      <c r="KKX82" s="205"/>
      <c r="KKY82" s="205"/>
      <c r="KKZ82" s="205"/>
      <c r="KLA82" s="205"/>
      <c r="KLB82" s="205"/>
      <c r="KLC82" s="205"/>
      <c r="KLD82" s="205"/>
      <c r="KLE82" s="205"/>
      <c r="KLF82" s="205"/>
      <c r="KLG82" s="205"/>
      <c r="KLH82" s="205"/>
      <c r="KLI82" s="205"/>
      <c r="KLJ82" s="205"/>
      <c r="KLK82" s="205"/>
      <c r="KLL82" s="205"/>
      <c r="KLM82" s="205"/>
      <c r="KLN82" s="205"/>
      <c r="KLO82" s="205"/>
      <c r="KLP82" s="205"/>
      <c r="KLQ82" s="205"/>
      <c r="KLR82" s="205"/>
      <c r="KLS82" s="205"/>
      <c r="KLT82" s="205"/>
      <c r="KLU82" s="205"/>
      <c r="KLV82" s="205"/>
      <c r="KLW82" s="205"/>
      <c r="KLX82" s="205"/>
      <c r="KLY82" s="205"/>
      <c r="KLZ82" s="205"/>
      <c r="KMA82" s="205"/>
      <c r="KMB82" s="205"/>
      <c r="KMC82" s="205"/>
      <c r="KMD82" s="205"/>
      <c r="KME82" s="205"/>
      <c r="KMF82" s="205"/>
      <c r="KMG82" s="205"/>
      <c r="KMH82" s="205"/>
      <c r="KMI82" s="205"/>
      <c r="KMJ82" s="205"/>
      <c r="KMK82" s="205"/>
      <c r="KML82" s="205"/>
      <c r="KMM82" s="205"/>
      <c r="KMN82" s="205"/>
      <c r="KMO82" s="205"/>
      <c r="KMP82" s="205"/>
      <c r="KMQ82" s="205"/>
      <c r="KMR82" s="205"/>
      <c r="KMS82" s="205"/>
      <c r="KMT82" s="205"/>
      <c r="KMU82" s="205"/>
      <c r="KMV82" s="205"/>
      <c r="KMW82" s="205"/>
      <c r="KMX82" s="205"/>
      <c r="KMY82" s="205"/>
      <c r="KMZ82" s="205"/>
      <c r="KNA82" s="205"/>
      <c r="KNB82" s="205"/>
      <c r="KNC82" s="205"/>
      <c r="KND82" s="205"/>
      <c r="KNE82" s="205"/>
      <c r="KNF82" s="205"/>
      <c r="KNG82" s="205"/>
      <c r="KNH82" s="205"/>
      <c r="KNI82" s="205"/>
      <c r="KNJ82" s="205"/>
      <c r="KNK82" s="205"/>
      <c r="KNL82" s="205"/>
      <c r="KNM82" s="205"/>
      <c r="KNN82" s="205"/>
      <c r="KNO82" s="205"/>
      <c r="KNP82" s="205"/>
      <c r="KNQ82" s="205"/>
      <c r="KNR82" s="205"/>
      <c r="KNS82" s="205"/>
      <c r="KNT82" s="205"/>
      <c r="KNU82" s="205"/>
      <c r="KNV82" s="205"/>
      <c r="KNW82" s="205"/>
      <c r="KNX82" s="205"/>
      <c r="KNY82" s="205"/>
      <c r="KNZ82" s="205"/>
      <c r="KOA82" s="205"/>
      <c r="KOB82" s="205"/>
      <c r="KOC82" s="205"/>
      <c r="KOD82" s="205"/>
      <c r="KOE82" s="205"/>
      <c r="KOF82" s="205"/>
      <c r="KOG82" s="205"/>
      <c r="KOH82" s="205"/>
      <c r="KOI82" s="205"/>
      <c r="KOJ82" s="205"/>
      <c r="KOK82" s="205"/>
      <c r="KOL82" s="205"/>
      <c r="KOM82" s="205"/>
      <c r="KON82" s="205"/>
      <c r="KOO82" s="205"/>
      <c r="KOP82" s="205"/>
      <c r="KOQ82" s="205"/>
      <c r="KOR82" s="205"/>
      <c r="KOS82" s="205"/>
      <c r="KOT82" s="205"/>
      <c r="KOU82" s="205"/>
      <c r="KOV82" s="205"/>
      <c r="KOW82" s="205"/>
      <c r="KOX82" s="205"/>
      <c r="KOY82" s="205"/>
      <c r="KOZ82" s="205"/>
      <c r="KPA82" s="205"/>
      <c r="KPB82" s="205"/>
      <c r="KPC82" s="205"/>
      <c r="KPD82" s="205"/>
      <c r="KPE82" s="205"/>
      <c r="KPF82" s="205"/>
      <c r="KPG82" s="205"/>
      <c r="KPH82" s="205"/>
      <c r="KPI82" s="205"/>
      <c r="KPJ82" s="205"/>
      <c r="KPK82" s="205"/>
      <c r="KPL82" s="205"/>
      <c r="KPM82" s="205"/>
      <c r="KPN82" s="205"/>
      <c r="KPO82" s="205"/>
      <c r="KPP82" s="205"/>
      <c r="KPQ82" s="205"/>
      <c r="KPR82" s="205"/>
      <c r="KPS82" s="205"/>
      <c r="KPT82" s="205"/>
      <c r="KPU82" s="205"/>
      <c r="KPV82" s="205"/>
      <c r="KPW82" s="205"/>
      <c r="KPX82" s="205"/>
      <c r="KPY82" s="205"/>
      <c r="KPZ82" s="205"/>
      <c r="KQA82" s="205"/>
      <c r="KQB82" s="205"/>
      <c r="KQC82" s="205"/>
      <c r="KQD82" s="205"/>
      <c r="KQE82" s="205"/>
      <c r="KQF82" s="205"/>
      <c r="KQG82" s="205"/>
      <c r="KQH82" s="205"/>
      <c r="KQI82" s="205"/>
      <c r="KQJ82" s="205"/>
      <c r="KQK82" s="205"/>
      <c r="KQL82" s="205"/>
      <c r="KQM82" s="205"/>
      <c r="KQN82" s="205"/>
      <c r="KQO82" s="205"/>
      <c r="KQP82" s="205"/>
      <c r="KQQ82" s="205"/>
      <c r="KQR82" s="205"/>
      <c r="KQS82" s="205"/>
      <c r="KQT82" s="205"/>
      <c r="KQU82" s="205"/>
      <c r="KQV82" s="205"/>
      <c r="KQW82" s="205"/>
      <c r="KQX82" s="205"/>
      <c r="KQY82" s="205"/>
      <c r="KQZ82" s="205"/>
      <c r="KRA82" s="205"/>
      <c r="KRB82" s="205"/>
      <c r="KRC82" s="205"/>
      <c r="KRD82" s="205"/>
      <c r="KRE82" s="205"/>
      <c r="KRF82" s="205"/>
      <c r="KRG82" s="205"/>
      <c r="KRH82" s="205"/>
      <c r="KRI82" s="205"/>
      <c r="KRJ82" s="205"/>
      <c r="KRK82" s="205"/>
      <c r="KRL82" s="205"/>
      <c r="KRM82" s="205"/>
      <c r="KRN82" s="205"/>
      <c r="KRO82" s="205"/>
      <c r="KRP82" s="205"/>
      <c r="KRQ82" s="205"/>
      <c r="KRR82" s="205"/>
      <c r="KRS82" s="205"/>
      <c r="KRT82" s="205"/>
      <c r="KRU82" s="205"/>
      <c r="KRV82" s="205"/>
      <c r="KRW82" s="205"/>
      <c r="KRX82" s="205"/>
      <c r="KRY82" s="205"/>
      <c r="KRZ82" s="205"/>
      <c r="KSA82" s="205"/>
      <c r="KSB82" s="205"/>
      <c r="KSC82" s="205"/>
      <c r="KSD82" s="205"/>
      <c r="KSE82" s="205"/>
      <c r="KSF82" s="205"/>
      <c r="KSG82" s="205"/>
      <c r="KSH82" s="205"/>
      <c r="KSI82" s="205"/>
      <c r="KSP82" s="205"/>
      <c r="KSQ82" s="205"/>
      <c r="KSR82" s="205"/>
      <c r="KSS82" s="205"/>
      <c r="KST82" s="205"/>
      <c r="KSU82" s="205"/>
      <c r="KSV82" s="205"/>
      <c r="KSW82" s="205"/>
      <c r="KSX82" s="205"/>
      <c r="KSY82" s="205"/>
      <c r="KSZ82" s="205"/>
      <c r="KTA82" s="205"/>
      <c r="KTB82" s="205"/>
      <c r="KTC82" s="205"/>
      <c r="KTD82" s="205"/>
      <c r="KTE82" s="205"/>
      <c r="KTF82" s="205"/>
      <c r="KTG82" s="205"/>
      <c r="KTH82" s="205"/>
      <c r="KTI82" s="205"/>
      <c r="KTJ82" s="205"/>
      <c r="KTK82" s="205"/>
      <c r="KTL82" s="205"/>
      <c r="KTM82" s="205"/>
      <c r="KTN82" s="205"/>
      <c r="KTO82" s="205"/>
      <c r="KTP82" s="205"/>
      <c r="KTQ82" s="205"/>
      <c r="KTR82" s="205"/>
      <c r="KTS82" s="205"/>
      <c r="KTT82" s="205"/>
      <c r="KTU82" s="205"/>
      <c r="KTV82" s="205"/>
      <c r="KTW82" s="205"/>
      <c r="KTX82" s="205"/>
      <c r="KTY82" s="205"/>
      <c r="KTZ82" s="205"/>
      <c r="KUA82" s="205"/>
      <c r="KUB82" s="205"/>
      <c r="KUC82" s="205"/>
      <c r="KUD82" s="205"/>
      <c r="KUE82" s="205"/>
      <c r="KUF82" s="205"/>
      <c r="KUG82" s="205"/>
      <c r="KUH82" s="205"/>
      <c r="KUI82" s="205"/>
      <c r="KUJ82" s="205"/>
      <c r="KUK82" s="205"/>
      <c r="KUL82" s="205"/>
      <c r="KUM82" s="205"/>
      <c r="KUN82" s="205"/>
      <c r="KUO82" s="205"/>
      <c r="KUP82" s="205"/>
      <c r="KUQ82" s="205"/>
      <c r="KUR82" s="205"/>
      <c r="KUS82" s="205"/>
      <c r="KUT82" s="205"/>
      <c r="KUU82" s="205"/>
      <c r="KUV82" s="205"/>
      <c r="KUW82" s="205"/>
      <c r="KUX82" s="205"/>
      <c r="KUY82" s="205"/>
      <c r="KUZ82" s="205"/>
      <c r="KVA82" s="205"/>
      <c r="KVB82" s="205"/>
      <c r="KVC82" s="205"/>
      <c r="KVD82" s="205"/>
      <c r="KVE82" s="205"/>
      <c r="KVF82" s="205"/>
      <c r="KVG82" s="205"/>
      <c r="KVH82" s="205"/>
      <c r="KVI82" s="205"/>
      <c r="KVJ82" s="205"/>
      <c r="KVK82" s="205"/>
      <c r="KVL82" s="205"/>
      <c r="KVM82" s="205"/>
      <c r="KVN82" s="205"/>
      <c r="KVO82" s="205"/>
      <c r="KVP82" s="205"/>
      <c r="KVQ82" s="205"/>
      <c r="KVR82" s="205"/>
      <c r="KVS82" s="205"/>
      <c r="KVT82" s="205"/>
      <c r="KVU82" s="205"/>
      <c r="KVV82" s="205"/>
      <c r="KVW82" s="205"/>
      <c r="KVX82" s="205"/>
      <c r="KVY82" s="205"/>
      <c r="KVZ82" s="205"/>
      <c r="KWA82" s="205"/>
      <c r="KWB82" s="205"/>
      <c r="KWC82" s="205"/>
      <c r="KWD82" s="205"/>
      <c r="KWE82" s="205"/>
      <c r="KWF82" s="205"/>
      <c r="KWG82" s="205"/>
      <c r="KWH82" s="205"/>
      <c r="KWI82" s="205"/>
      <c r="KWJ82" s="205"/>
      <c r="KWK82" s="205"/>
      <c r="KWL82" s="205"/>
      <c r="KWM82" s="205"/>
      <c r="KWN82" s="205"/>
      <c r="KWO82" s="205"/>
      <c r="KWP82" s="205"/>
      <c r="KWQ82" s="205"/>
      <c r="KWR82" s="205"/>
      <c r="KWS82" s="205"/>
      <c r="KWT82" s="205"/>
      <c r="KWU82" s="205"/>
      <c r="KWV82" s="205"/>
      <c r="KWW82" s="205"/>
      <c r="KWX82" s="205"/>
      <c r="KWY82" s="205"/>
      <c r="KWZ82" s="205"/>
      <c r="KXA82" s="205"/>
      <c r="KXB82" s="205"/>
      <c r="KXC82" s="205"/>
      <c r="KXD82" s="205"/>
      <c r="KXE82" s="205"/>
      <c r="KXF82" s="205"/>
      <c r="KXG82" s="205"/>
      <c r="KXH82" s="205"/>
      <c r="KXI82" s="205"/>
      <c r="KXJ82" s="205"/>
      <c r="KXK82" s="205"/>
      <c r="KXL82" s="205"/>
      <c r="KXM82" s="205"/>
      <c r="KXN82" s="205"/>
      <c r="KXO82" s="205"/>
      <c r="KXP82" s="205"/>
      <c r="KXQ82" s="205"/>
      <c r="KXR82" s="205"/>
      <c r="KXS82" s="205"/>
      <c r="KXT82" s="205"/>
      <c r="KXU82" s="205"/>
      <c r="KXV82" s="205"/>
      <c r="KXW82" s="205"/>
      <c r="KXX82" s="205"/>
      <c r="KXY82" s="205"/>
      <c r="KXZ82" s="205"/>
      <c r="KYA82" s="205"/>
      <c r="KYB82" s="205"/>
      <c r="KYC82" s="205"/>
      <c r="KYD82" s="205"/>
      <c r="KYE82" s="205"/>
      <c r="KYF82" s="205"/>
      <c r="KYG82" s="205"/>
      <c r="KYH82" s="205"/>
      <c r="KYI82" s="205"/>
      <c r="KYJ82" s="205"/>
      <c r="KYK82" s="205"/>
      <c r="KYL82" s="205"/>
      <c r="KYM82" s="205"/>
      <c r="KYN82" s="205"/>
      <c r="KYO82" s="205"/>
      <c r="KYP82" s="205"/>
      <c r="KYQ82" s="205"/>
      <c r="KYR82" s="205"/>
      <c r="KYS82" s="205"/>
      <c r="KYT82" s="205"/>
      <c r="KYU82" s="205"/>
      <c r="KYV82" s="205"/>
      <c r="KYW82" s="205"/>
      <c r="KYX82" s="205"/>
      <c r="KYY82" s="205"/>
      <c r="KYZ82" s="205"/>
      <c r="KZA82" s="205"/>
      <c r="KZB82" s="205"/>
      <c r="KZC82" s="205"/>
      <c r="KZD82" s="205"/>
      <c r="KZE82" s="205"/>
      <c r="KZF82" s="205"/>
      <c r="KZG82" s="205"/>
      <c r="KZH82" s="205"/>
      <c r="KZI82" s="205"/>
      <c r="KZJ82" s="205"/>
      <c r="KZK82" s="205"/>
      <c r="KZL82" s="205"/>
      <c r="KZM82" s="205"/>
      <c r="KZN82" s="205"/>
      <c r="KZO82" s="205"/>
      <c r="KZP82" s="205"/>
      <c r="KZQ82" s="205"/>
      <c r="KZR82" s="205"/>
      <c r="KZS82" s="205"/>
      <c r="KZT82" s="205"/>
      <c r="KZU82" s="205"/>
      <c r="KZV82" s="205"/>
      <c r="KZW82" s="205"/>
      <c r="KZX82" s="205"/>
      <c r="KZY82" s="205"/>
      <c r="KZZ82" s="205"/>
      <c r="LAA82" s="205"/>
      <c r="LAB82" s="205"/>
      <c r="LAC82" s="205"/>
      <c r="LAD82" s="205"/>
      <c r="LAE82" s="205"/>
      <c r="LAF82" s="205"/>
      <c r="LAG82" s="205"/>
      <c r="LAH82" s="205"/>
      <c r="LAI82" s="205"/>
      <c r="LAJ82" s="205"/>
      <c r="LAK82" s="205"/>
      <c r="LAL82" s="205"/>
      <c r="LAM82" s="205"/>
      <c r="LAN82" s="205"/>
      <c r="LAO82" s="205"/>
      <c r="LAP82" s="205"/>
      <c r="LAQ82" s="205"/>
      <c r="LAR82" s="205"/>
      <c r="LAS82" s="205"/>
      <c r="LAT82" s="205"/>
      <c r="LAU82" s="205"/>
      <c r="LAV82" s="205"/>
      <c r="LAW82" s="205"/>
      <c r="LAX82" s="205"/>
      <c r="LAY82" s="205"/>
      <c r="LAZ82" s="205"/>
      <c r="LBA82" s="205"/>
      <c r="LBB82" s="205"/>
      <c r="LBC82" s="205"/>
      <c r="LBD82" s="205"/>
      <c r="LBE82" s="205"/>
      <c r="LBF82" s="205"/>
      <c r="LBG82" s="205"/>
      <c r="LBH82" s="205"/>
      <c r="LBI82" s="205"/>
      <c r="LBJ82" s="205"/>
      <c r="LBK82" s="205"/>
      <c r="LBL82" s="205"/>
      <c r="LBM82" s="205"/>
      <c r="LBN82" s="205"/>
      <c r="LBO82" s="205"/>
      <c r="LBP82" s="205"/>
      <c r="LBQ82" s="205"/>
      <c r="LBR82" s="205"/>
      <c r="LBS82" s="205"/>
      <c r="LBT82" s="205"/>
      <c r="LBU82" s="205"/>
      <c r="LBV82" s="205"/>
      <c r="LBW82" s="205"/>
      <c r="LBX82" s="205"/>
      <c r="LBY82" s="205"/>
      <c r="LBZ82" s="205"/>
      <c r="LCA82" s="205"/>
      <c r="LCB82" s="205"/>
      <c r="LCC82" s="205"/>
      <c r="LCD82" s="205"/>
      <c r="LCE82" s="205"/>
      <c r="LCL82" s="205"/>
      <c r="LCM82" s="205"/>
      <c r="LCN82" s="205"/>
      <c r="LCO82" s="205"/>
      <c r="LCP82" s="205"/>
      <c r="LCQ82" s="205"/>
      <c r="LCR82" s="205"/>
      <c r="LCS82" s="205"/>
      <c r="LCT82" s="205"/>
      <c r="LCU82" s="205"/>
      <c r="LCV82" s="205"/>
      <c r="LCW82" s="205"/>
      <c r="LCX82" s="205"/>
      <c r="LCY82" s="205"/>
      <c r="LCZ82" s="205"/>
      <c r="LDA82" s="205"/>
      <c r="LDB82" s="205"/>
      <c r="LDC82" s="205"/>
      <c r="LDD82" s="205"/>
      <c r="LDE82" s="205"/>
      <c r="LDF82" s="205"/>
      <c r="LDG82" s="205"/>
      <c r="LDH82" s="205"/>
      <c r="LDI82" s="205"/>
      <c r="LDJ82" s="205"/>
      <c r="LDK82" s="205"/>
      <c r="LDL82" s="205"/>
      <c r="LDM82" s="205"/>
      <c r="LDN82" s="205"/>
      <c r="LDO82" s="205"/>
      <c r="LDP82" s="205"/>
      <c r="LDQ82" s="205"/>
      <c r="LDR82" s="205"/>
      <c r="LDS82" s="205"/>
      <c r="LDT82" s="205"/>
      <c r="LDU82" s="205"/>
      <c r="LDV82" s="205"/>
      <c r="LDW82" s="205"/>
      <c r="LDX82" s="205"/>
      <c r="LDY82" s="205"/>
      <c r="LDZ82" s="205"/>
      <c r="LEA82" s="205"/>
      <c r="LEB82" s="205"/>
      <c r="LEC82" s="205"/>
      <c r="LED82" s="205"/>
      <c r="LEE82" s="205"/>
      <c r="LEF82" s="205"/>
      <c r="LEG82" s="205"/>
      <c r="LEH82" s="205"/>
      <c r="LEI82" s="205"/>
      <c r="LEJ82" s="205"/>
      <c r="LEK82" s="205"/>
      <c r="LEL82" s="205"/>
      <c r="LEM82" s="205"/>
      <c r="LEN82" s="205"/>
      <c r="LEO82" s="205"/>
      <c r="LEP82" s="205"/>
      <c r="LEQ82" s="205"/>
      <c r="LER82" s="205"/>
      <c r="LES82" s="205"/>
      <c r="LET82" s="205"/>
      <c r="LEU82" s="205"/>
      <c r="LEV82" s="205"/>
      <c r="LEW82" s="205"/>
      <c r="LEX82" s="205"/>
      <c r="LEY82" s="205"/>
      <c r="LEZ82" s="205"/>
      <c r="LFA82" s="205"/>
      <c r="LFB82" s="205"/>
      <c r="LFC82" s="205"/>
      <c r="LFD82" s="205"/>
      <c r="LFE82" s="205"/>
      <c r="LFF82" s="205"/>
      <c r="LFG82" s="205"/>
      <c r="LFH82" s="205"/>
      <c r="LFI82" s="205"/>
      <c r="LFJ82" s="205"/>
      <c r="LFK82" s="205"/>
      <c r="LFL82" s="205"/>
      <c r="LFM82" s="205"/>
      <c r="LFN82" s="205"/>
      <c r="LFO82" s="205"/>
      <c r="LFP82" s="205"/>
      <c r="LFQ82" s="205"/>
      <c r="LFR82" s="205"/>
      <c r="LFS82" s="205"/>
      <c r="LFT82" s="205"/>
      <c r="LFU82" s="205"/>
      <c r="LFV82" s="205"/>
      <c r="LFW82" s="205"/>
      <c r="LFX82" s="205"/>
      <c r="LFY82" s="205"/>
      <c r="LFZ82" s="205"/>
      <c r="LGA82" s="205"/>
      <c r="LGB82" s="205"/>
      <c r="LGC82" s="205"/>
      <c r="LGD82" s="205"/>
      <c r="LGE82" s="205"/>
      <c r="LGF82" s="205"/>
      <c r="LGG82" s="205"/>
      <c r="LGH82" s="205"/>
      <c r="LGI82" s="205"/>
      <c r="LGJ82" s="205"/>
      <c r="LGK82" s="205"/>
      <c r="LGL82" s="205"/>
      <c r="LGM82" s="205"/>
      <c r="LGN82" s="205"/>
      <c r="LGO82" s="205"/>
      <c r="LGP82" s="205"/>
      <c r="LGQ82" s="205"/>
      <c r="LGR82" s="205"/>
      <c r="LGS82" s="205"/>
      <c r="LGT82" s="205"/>
      <c r="LGU82" s="205"/>
      <c r="LGV82" s="205"/>
      <c r="LGW82" s="205"/>
      <c r="LGX82" s="205"/>
      <c r="LGY82" s="205"/>
      <c r="LGZ82" s="205"/>
      <c r="LHA82" s="205"/>
      <c r="LHB82" s="205"/>
      <c r="LHC82" s="205"/>
      <c r="LHD82" s="205"/>
      <c r="LHE82" s="205"/>
      <c r="LHF82" s="205"/>
      <c r="LHG82" s="205"/>
      <c r="LHH82" s="205"/>
      <c r="LHI82" s="205"/>
      <c r="LHJ82" s="205"/>
      <c r="LHK82" s="205"/>
      <c r="LHL82" s="205"/>
      <c r="LHM82" s="205"/>
      <c r="LHN82" s="205"/>
      <c r="LHO82" s="205"/>
      <c r="LHP82" s="205"/>
      <c r="LHQ82" s="205"/>
      <c r="LHR82" s="205"/>
      <c r="LHS82" s="205"/>
      <c r="LHT82" s="205"/>
      <c r="LHU82" s="205"/>
      <c r="LHV82" s="205"/>
      <c r="LHW82" s="205"/>
      <c r="LHX82" s="205"/>
      <c r="LHY82" s="205"/>
      <c r="LHZ82" s="205"/>
      <c r="LIA82" s="205"/>
      <c r="LIB82" s="205"/>
      <c r="LIC82" s="205"/>
      <c r="LID82" s="205"/>
      <c r="LIE82" s="205"/>
      <c r="LIF82" s="205"/>
      <c r="LIG82" s="205"/>
      <c r="LIH82" s="205"/>
      <c r="LII82" s="205"/>
      <c r="LIJ82" s="205"/>
      <c r="LIK82" s="205"/>
      <c r="LIL82" s="205"/>
      <c r="LIM82" s="205"/>
      <c r="LIN82" s="205"/>
      <c r="LIO82" s="205"/>
      <c r="LIP82" s="205"/>
      <c r="LIQ82" s="205"/>
      <c r="LIR82" s="205"/>
      <c r="LIS82" s="205"/>
      <c r="LIT82" s="205"/>
      <c r="LIU82" s="205"/>
      <c r="LIV82" s="205"/>
      <c r="LIW82" s="205"/>
      <c r="LIX82" s="205"/>
      <c r="LIY82" s="205"/>
      <c r="LIZ82" s="205"/>
      <c r="LJA82" s="205"/>
      <c r="LJB82" s="205"/>
      <c r="LJC82" s="205"/>
      <c r="LJD82" s="205"/>
      <c r="LJE82" s="205"/>
      <c r="LJF82" s="205"/>
      <c r="LJG82" s="205"/>
      <c r="LJH82" s="205"/>
      <c r="LJI82" s="205"/>
      <c r="LJJ82" s="205"/>
      <c r="LJK82" s="205"/>
      <c r="LJL82" s="205"/>
      <c r="LJM82" s="205"/>
      <c r="LJN82" s="205"/>
      <c r="LJO82" s="205"/>
      <c r="LJP82" s="205"/>
      <c r="LJQ82" s="205"/>
      <c r="LJR82" s="205"/>
      <c r="LJS82" s="205"/>
      <c r="LJT82" s="205"/>
      <c r="LJU82" s="205"/>
      <c r="LJV82" s="205"/>
      <c r="LJW82" s="205"/>
      <c r="LJX82" s="205"/>
      <c r="LJY82" s="205"/>
      <c r="LJZ82" s="205"/>
      <c r="LKA82" s="205"/>
      <c r="LKB82" s="205"/>
      <c r="LKC82" s="205"/>
      <c r="LKD82" s="205"/>
      <c r="LKE82" s="205"/>
      <c r="LKF82" s="205"/>
      <c r="LKG82" s="205"/>
      <c r="LKH82" s="205"/>
      <c r="LKI82" s="205"/>
      <c r="LKJ82" s="205"/>
      <c r="LKK82" s="205"/>
      <c r="LKL82" s="205"/>
      <c r="LKM82" s="205"/>
      <c r="LKN82" s="205"/>
      <c r="LKO82" s="205"/>
      <c r="LKP82" s="205"/>
      <c r="LKQ82" s="205"/>
      <c r="LKR82" s="205"/>
      <c r="LKS82" s="205"/>
      <c r="LKT82" s="205"/>
      <c r="LKU82" s="205"/>
      <c r="LKV82" s="205"/>
      <c r="LKW82" s="205"/>
      <c r="LKX82" s="205"/>
      <c r="LKY82" s="205"/>
      <c r="LKZ82" s="205"/>
      <c r="LLA82" s="205"/>
      <c r="LLB82" s="205"/>
      <c r="LLC82" s="205"/>
      <c r="LLD82" s="205"/>
      <c r="LLE82" s="205"/>
      <c r="LLF82" s="205"/>
      <c r="LLG82" s="205"/>
      <c r="LLH82" s="205"/>
      <c r="LLI82" s="205"/>
      <c r="LLJ82" s="205"/>
      <c r="LLK82" s="205"/>
      <c r="LLL82" s="205"/>
      <c r="LLM82" s="205"/>
      <c r="LLN82" s="205"/>
      <c r="LLO82" s="205"/>
      <c r="LLP82" s="205"/>
      <c r="LLQ82" s="205"/>
      <c r="LLR82" s="205"/>
      <c r="LLS82" s="205"/>
      <c r="LLT82" s="205"/>
      <c r="LLU82" s="205"/>
      <c r="LLV82" s="205"/>
      <c r="LLW82" s="205"/>
      <c r="LLX82" s="205"/>
      <c r="LLY82" s="205"/>
      <c r="LLZ82" s="205"/>
      <c r="LMA82" s="205"/>
      <c r="LMH82" s="205"/>
      <c r="LMI82" s="205"/>
      <c r="LMJ82" s="205"/>
      <c r="LMK82" s="205"/>
      <c r="LML82" s="205"/>
      <c r="LMM82" s="205"/>
      <c r="LMN82" s="205"/>
      <c r="LMO82" s="205"/>
      <c r="LMP82" s="205"/>
      <c r="LMQ82" s="205"/>
      <c r="LMR82" s="205"/>
      <c r="LMS82" s="205"/>
      <c r="LMT82" s="205"/>
      <c r="LMU82" s="205"/>
      <c r="LMV82" s="205"/>
      <c r="LMW82" s="205"/>
      <c r="LMX82" s="205"/>
      <c r="LMY82" s="205"/>
      <c r="LMZ82" s="205"/>
      <c r="LNA82" s="205"/>
      <c r="LNB82" s="205"/>
      <c r="LNC82" s="205"/>
      <c r="LND82" s="205"/>
      <c r="LNE82" s="205"/>
      <c r="LNF82" s="205"/>
      <c r="LNG82" s="205"/>
      <c r="LNH82" s="205"/>
      <c r="LNI82" s="205"/>
      <c r="LNJ82" s="205"/>
      <c r="LNK82" s="205"/>
      <c r="LNL82" s="205"/>
      <c r="LNM82" s="205"/>
      <c r="LNN82" s="205"/>
      <c r="LNO82" s="205"/>
      <c r="LNP82" s="205"/>
      <c r="LNQ82" s="205"/>
      <c r="LNR82" s="205"/>
      <c r="LNS82" s="205"/>
      <c r="LNT82" s="205"/>
      <c r="LNU82" s="205"/>
      <c r="LNV82" s="205"/>
      <c r="LNW82" s="205"/>
      <c r="LNX82" s="205"/>
      <c r="LNY82" s="205"/>
      <c r="LNZ82" s="205"/>
      <c r="LOA82" s="205"/>
      <c r="LOB82" s="205"/>
      <c r="LOC82" s="205"/>
      <c r="LOD82" s="205"/>
      <c r="LOE82" s="205"/>
      <c r="LOF82" s="205"/>
      <c r="LOG82" s="205"/>
      <c r="LOH82" s="205"/>
      <c r="LOI82" s="205"/>
      <c r="LOJ82" s="205"/>
      <c r="LOK82" s="205"/>
      <c r="LOL82" s="205"/>
      <c r="LOM82" s="205"/>
      <c r="LON82" s="205"/>
      <c r="LOO82" s="205"/>
      <c r="LOP82" s="205"/>
      <c r="LOQ82" s="205"/>
      <c r="LOR82" s="205"/>
      <c r="LOS82" s="205"/>
      <c r="LOT82" s="205"/>
      <c r="LOU82" s="205"/>
      <c r="LOV82" s="205"/>
      <c r="LOW82" s="205"/>
      <c r="LOX82" s="205"/>
      <c r="LOY82" s="205"/>
      <c r="LOZ82" s="205"/>
      <c r="LPA82" s="205"/>
      <c r="LPB82" s="205"/>
      <c r="LPC82" s="205"/>
      <c r="LPD82" s="205"/>
      <c r="LPE82" s="205"/>
      <c r="LPF82" s="205"/>
      <c r="LPG82" s="205"/>
      <c r="LPH82" s="205"/>
      <c r="LPI82" s="205"/>
      <c r="LPJ82" s="205"/>
      <c r="LPK82" s="205"/>
      <c r="LPL82" s="205"/>
      <c r="LPM82" s="205"/>
      <c r="LPN82" s="205"/>
      <c r="LPO82" s="205"/>
      <c r="LPP82" s="205"/>
      <c r="LPQ82" s="205"/>
      <c r="LPR82" s="205"/>
      <c r="LPS82" s="205"/>
      <c r="LPT82" s="205"/>
      <c r="LPU82" s="205"/>
      <c r="LPV82" s="205"/>
      <c r="LPW82" s="205"/>
      <c r="LPX82" s="205"/>
      <c r="LPY82" s="205"/>
      <c r="LPZ82" s="205"/>
      <c r="LQA82" s="205"/>
      <c r="LQB82" s="205"/>
      <c r="LQC82" s="205"/>
      <c r="LQD82" s="205"/>
      <c r="LQE82" s="205"/>
      <c r="LQF82" s="205"/>
      <c r="LQG82" s="205"/>
      <c r="LQH82" s="205"/>
      <c r="LQI82" s="205"/>
      <c r="LQJ82" s="205"/>
      <c r="LQK82" s="205"/>
      <c r="LQL82" s="205"/>
      <c r="LQM82" s="205"/>
      <c r="LQN82" s="205"/>
      <c r="LQO82" s="205"/>
      <c r="LQP82" s="205"/>
      <c r="LQQ82" s="205"/>
      <c r="LQR82" s="205"/>
      <c r="LQS82" s="205"/>
      <c r="LQT82" s="205"/>
      <c r="LQU82" s="205"/>
      <c r="LQV82" s="205"/>
      <c r="LQW82" s="205"/>
      <c r="LQX82" s="205"/>
      <c r="LQY82" s="205"/>
      <c r="LQZ82" s="205"/>
      <c r="LRA82" s="205"/>
      <c r="LRB82" s="205"/>
      <c r="LRC82" s="205"/>
      <c r="LRD82" s="205"/>
      <c r="LRE82" s="205"/>
      <c r="LRF82" s="205"/>
      <c r="LRG82" s="205"/>
      <c r="LRH82" s="205"/>
      <c r="LRI82" s="205"/>
      <c r="LRJ82" s="205"/>
      <c r="LRK82" s="205"/>
      <c r="LRL82" s="205"/>
      <c r="LRM82" s="205"/>
      <c r="LRN82" s="205"/>
      <c r="LRO82" s="205"/>
      <c r="LRP82" s="205"/>
      <c r="LRQ82" s="205"/>
      <c r="LRR82" s="205"/>
      <c r="LRS82" s="205"/>
      <c r="LRT82" s="205"/>
      <c r="LRU82" s="205"/>
      <c r="LRV82" s="205"/>
      <c r="LRW82" s="205"/>
      <c r="LRX82" s="205"/>
      <c r="LRY82" s="205"/>
      <c r="LRZ82" s="205"/>
      <c r="LSA82" s="205"/>
      <c r="LSB82" s="205"/>
      <c r="LSC82" s="205"/>
      <c r="LSD82" s="205"/>
      <c r="LSE82" s="205"/>
      <c r="LSF82" s="205"/>
      <c r="LSG82" s="205"/>
      <c r="LSH82" s="205"/>
      <c r="LSI82" s="205"/>
      <c r="LSJ82" s="205"/>
      <c r="LSK82" s="205"/>
      <c r="LSL82" s="205"/>
      <c r="LSM82" s="205"/>
      <c r="LSN82" s="205"/>
      <c r="LSO82" s="205"/>
      <c r="LSP82" s="205"/>
      <c r="LSQ82" s="205"/>
      <c r="LSR82" s="205"/>
      <c r="LSS82" s="205"/>
      <c r="LST82" s="205"/>
      <c r="LSU82" s="205"/>
      <c r="LSV82" s="205"/>
      <c r="LSW82" s="205"/>
      <c r="LSX82" s="205"/>
      <c r="LSY82" s="205"/>
      <c r="LSZ82" s="205"/>
      <c r="LTA82" s="205"/>
      <c r="LTB82" s="205"/>
      <c r="LTC82" s="205"/>
      <c r="LTD82" s="205"/>
      <c r="LTE82" s="205"/>
      <c r="LTF82" s="205"/>
      <c r="LTG82" s="205"/>
      <c r="LTH82" s="205"/>
      <c r="LTI82" s="205"/>
      <c r="LTJ82" s="205"/>
      <c r="LTK82" s="205"/>
      <c r="LTL82" s="205"/>
      <c r="LTM82" s="205"/>
      <c r="LTN82" s="205"/>
      <c r="LTO82" s="205"/>
      <c r="LTP82" s="205"/>
      <c r="LTQ82" s="205"/>
      <c r="LTR82" s="205"/>
      <c r="LTS82" s="205"/>
      <c r="LTT82" s="205"/>
      <c r="LTU82" s="205"/>
      <c r="LTV82" s="205"/>
      <c r="LTW82" s="205"/>
      <c r="LTX82" s="205"/>
      <c r="LTY82" s="205"/>
      <c r="LTZ82" s="205"/>
      <c r="LUA82" s="205"/>
      <c r="LUB82" s="205"/>
      <c r="LUC82" s="205"/>
      <c r="LUD82" s="205"/>
      <c r="LUE82" s="205"/>
      <c r="LUF82" s="205"/>
      <c r="LUG82" s="205"/>
      <c r="LUH82" s="205"/>
      <c r="LUI82" s="205"/>
      <c r="LUJ82" s="205"/>
      <c r="LUK82" s="205"/>
      <c r="LUL82" s="205"/>
      <c r="LUM82" s="205"/>
      <c r="LUN82" s="205"/>
      <c r="LUO82" s="205"/>
      <c r="LUP82" s="205"/>
      <c r="LUQ82" s="205"/>
      <c r="LUR82" s="205"/>
      <c r="LUS82" s="205"/>
      <c r="LUT82" s="205"/>
      <c r="LUU82" s="205"/>
      <c r="LUV82" s="205"/>
      <c r="LUW82" s="205"/>
      <c r="LUX82" s="205"/>
      <c r="LUY82" s="205"/>
      <c r="LUZ82" s="205"/>
      <c r="LVA82" s="205"/>
      <c r="LVB82" s="205"/>
      <c r="LVC82" s="205"/>
      <c r="LVD82" s="205"/>
      <c r="LVE82" s="205"/>
      <c r="LVF82" s="205"/>
      <c r="LVG82" s="205"/>
      <c r="LVH82" s="205"/>
      <c r="LVI82" s="205"/>
      <c r="LVJ82" s="205"/>
      <c r="LVK82" s="205"/>
      <c r="LVL82" s="205"/>
      <c r="LVM82" s="205"/>
      <c r="LVN82" s="205"/>
      <c r="LVO82" s="205"/>
      <c r="LVP82" s="205"/>
      <c r="LVQ82" s="205"/>
      <c r="LVR82" s="205"/>
      <c r="LVS82" s="205"/>
      <c r="LVT82" s="205"/>
      <c r="LVU82" s="205"/>
      <c r="LVV82" s="205"/>
      <c r="LVW82" s="205"/>
      <c r="LWD82" s="205"/>
      <c r="LWE82" s="205"/>
      <c r="LWF82" s="205"/>
      <c r="LWG82" s="205"/>
      <c r="LWH82" s="205"/>
      <c r="LWI82" s="205"/>
      <c r="LWJ82" s="205"/>
      <c r="LWK82" s="205"/>
      <c r="LWL82" s="205"/>
      <c r="LWM82" s="205"/>
      <c r="LWN82" s="205"/>
      <c r="LWO82" s="205"/>
      <c r="LWP82" s="205"/>
      <c r="LWQ82" s="205"/>
      <c r="LWR82" s="205"/>
      <c r="LWS82" s="205"/>
      <c r="LWT82" s="205"/>
      <c r="LWU82" s="205"/>
      <c r="LWV82" s="205"/>
      <c r="LWW82" s="205"/>
      <c r="LWX82" s="205"/>
      <c r="LWY82" s="205"/>
      <c r="LWZ82" s="205"/>
      <c r="LXA82" s="205"/>
      <c r="LXB82" s="205"/>
      <c r="LXC82" s="205"/>
      <c r="LXD82" s="205"/>
      <c r="LXE82" s="205"/>
      <c r="LXF82" s="205"/>
      <c r="LXG82" s="205"/>
      <c r="LXH82" s="205"/>
      <c r="LXI82" s="205"/>
      <c r="LXJ82" s="205"/>
      <c r="LXK82" s="205"/>
      <c r="LXL82" s="205"/>
      <c r="LXM82" s="205"/>
      <c r="LXN82" s="205"/>
      <c r="LXO82" s="205"/>
      <c r="LXP82" s="205"/>
      <c r="LXQ82" s="205"/>
      <c r="LXR82" s="205"/>
      <c r="LXS82" s="205"/>
      <c r="LXT82" s="205"/>
      <c r="LXU82" s="205"/>
      <c r="LXV82" s="205"/>
      <c r="LXW82" s="205"/>
      <c r="LXX82" s="205"/>
      <c r="LXY82" s="205"/>
      <c r="LXZ82" s="205"/>
      <c r="LYA82" s="205"/>
      <c r="LYB82" s="205"/>
      <c r="LYC82" s="205"/>
      <c r="LYD82" s="205"/>
      <c r="LYE82" s="205"/>
      <c r="LYF82" s="205"/>
      <c r="LYG82" s="205"/>
      <c r="LYH82" s="205"/>
      <c r="LYI82" s="205"/>
      <c r="LYJ82" s="205"/>
      <c r="LYK82" s="205"/>
      <c r="LYL82" s="205"/>
      <c r="LYM82" s="205"/>
      <c r="LYN82" s="205"/>
      <c r="LYO82" s="205"/>
      <c r="LYP82" s="205"/>
      <c r="LYQ82" s="205"/>
      <c r="LYR82" s="205"/>
      <c r="LYS82" s="205"/>
      <c r="LYT82" s="205"/>
      <c r="LYU82" s="205"/>
      <c r="LYV82" s="205"/>
      <c r="LYW82" s="205"/>
      <c r="LYX82" s="205"/>
      <c r="LYY82" s="205"/>
      <c r="LYZ82" s="205"/>
      <c r="LZA82" s="205"/>
      <c r="LZB82" s="205"/>
      <c r="LZC82" s="205"/>
      <c r="LZD82" s="205"/>
      <c r="LZE82" s="205"/>
      <c r="LZF82" s="205"/>
      <c r="LZG82" s="205"/>
      <c r="LZH82" s="205"/>
      <c r="LZI82" s="205"/>
      <c r="LZJ82" s="205"/>
      <c r="LZK82" s="205"/>
      <c r="LZL82" s="205"/>
      <c r="LZM82" s="205"/>
      <c r="LZN82" s="205"/>
      <c r="LZO82" s="205"/>
      <c r="LZP82" s="205"/>
      <c r="LZQ82" s="205"/>
      <c r="LZR82" s="205"/>
      <c r="LZS82" s="205"/>
      <c r="LZT82" s="205"/>
      <c r="LZU82" s="205"/>
      <c r="LZV82" s="205"/>
      <c r="LZW82" s="205"/>
      <c r="LZX82" s="205"/>
      <c r="LZY82" s="205"/>
      <c r="LZZ82" s="205"/>
      <c r="MAA82" s="205"/>
      <c r="MAB82" s="205"/>
      <c r="MAC82" s="205"/>
      <c r="MAD82" s="205"/>
      <c r="MAE82" s="205"/>
      <c r="MAF82" s="205"/>
      <c r="MAG82" s="205"/>
      <c r="MAH82" s="205"/>
      <c r="MAI82" s="205"/>
      <c r="MAJ82" s="205"/>
      <c r="MAK82" s="205"/>
      <c r="MAL82" s="205"/>
      <c r="MAM82" s="205"/>
      <c r="MAN82" s="205"/>
      <c r="MAO82" s="205"/>
      <c r="MAP82" s="205"/>
      <c r="MAQ82" s="205"/>
      <c r="MAR82" s="205"/>
      <c r="MAS82" s="205"/>
      <c r="MAT82" s="205"/>
      <c r="MAU82" s="205"/>
      <c r="MAV82" s="205"/>
      <c r="MAW82" s="205"/>
      <c r="MAX82" s="205"/>
      <c r="MAY82" s="205"/>
      <c r="MAZ82" s="205"/>
      <c r="MBA82" s="205"/>
      <c r="MBB82" s="205"/>
      <c r="MBC82" s="205"/>
      <c r="MBD82" s="205"/>
      <c r="MBE82" s="205"/>
      <c r="MBF82" s="205"/>
      <c r="MBG82" s="205"/>
      <c r="MBH82" s="205"/>
      <c r="MBI82" s="205"/>
      <c r="MBJ82" s="205"/>
      <c r="MBK82" s="205"/>
      <c r="MBL82" s="205"/>
      <c r="MBM82" s="205"/>
      <c r="MBN82" s="205"/>
      <c r="MBO82" s="205"/>
      <c r="MBP82" s="205"/>
      <c r="MBQ82" s="205"/>
      <c r="MBR82" s="205"/>
      <c r="MBS82" s="205"/>
      <c r="MBT82" s="205"/>
      <c r="MBU82" s="205"/>
      <c r="MBV82" s="205"/>
      <c r="MBW82" s="205"/>
      <c r="MBX82" s="205"/>
      <c r="MBY82" s="205"/>
      <c r="MBZ82" s="205"/>
      <c r="MCA82" s="205"/>
      <c r="MCB82" s="205"/>
      <c r="MCC82" s="205"/>
      <c r="MCD82" s="205"/>
      <c r="MCE82" s="205"/>
      <c r="MCF82" s="205"/>
      <c r="MCG82" s="205"/>
      <c r="MCH82" s="205"/>
      <c r="MCI82" s="205"/>
      <c r="MCJ82" s="205"/>
      <c r="MCK82" s="205"/>
      <c r="MCL82" s="205"/>
      <c r="MCM82" s="205"/>
      <c r="MCN82" s="205"/>
      <c r="MCO82" s="205"/>
      <c r="MCP82" s="205"/>
      <c r="MCQ82" s="205"/>
      <c r="MCR82" s="205"/>
      <c r="MCS82" s="205"/>
      <c r="MCT82" s="205"/>
      <c r="MCU82" s="205"/>
      <c r="MCV82" s="205"/>
      <c r="MCW82" s="205"/>
      <c r="MCX82" s="205"/>
      <c r="MCY82" s="205"/>
      <c r="MCZ82" s="205"/>
      <c r="MDA82" s="205"/>
      <c r="MDB82" s="205"/>
      <c r="MDC82" s="205"/>
      <c r="MDD82" s="205"/>
      <c r="MDE82" s="205"/>
      <c r="MDF82" s="205"/>
      <c r="MDG82" s="205"/>
      <c r="MDH82" s="205"/>
      <c r="MDI82" s="205"/>
      <c r="MDJ82" s="205"/>
      <c r="MDK82" s="205"/>
      <c r="MDL82" s="205"/>
      <c r="MDM82" s="205"/>
      <c r="MDN82" s="205"/>
      <c r="MDO82" s="205"/>
      <c r="MDP82" s="205"/>
      <c r="MDQ82" s="205"/>
      <c r="MDR82" s="205"/>
      <c r="MDS82" s="205"/>
      <c r="MDT82" s="205"/>
      <c r="MDU82" s="205"/>
      <c r="MDV82" s="205"/>
      <c r="MDW82" s="205"/>
      <c r="MDX82" s="205"/>
      <c r="MDY82" s="205"/>
      <c r="MDZ82" s="205"/>
      <c r="MEA82" s="205"/>
      <c r="MEB82" s="205"/>
      <c r="MEC82" s="205"/>
      <c r="MED82" s="205"/>
      <c r="MEE82" s="205"/>
      <c r="MEF82" s="205"/>
      <c r="MEG82" s="205"/>
      <c r="MEH82" s="205"/>
      <c r="MEI82" s="205"/>
      <c r="MEJ82" s="205"/>
      <c r="MEK82" s="205"/>
      <c r="MEL82" s="205"/>
      <c r="MEM82" s="205"/>
      <c r="MEN82" s="205"/>
      <c r="MEO82" s="205"/>
      <c r="MEP82" s="205"/>
      <c r="MEQ82" s="205"/>
      <c r="MER82" s="205"/>
      <c r="MES82" s="205"/>
      <c r="MET82" s="205"/>
      <c r="MEU82" s="205"/>
      <c r="MEV82" s="205"/>
      <c r="MEW82" s="205"/>
      <c r="MEX82" s="205"/>
      <c r="MEY82" s="205"/>
      <c r="MEZ82" s="205"/>
      <c r="MFA82" s="205"/>
      <c r="MFB82" s="205"/>
      <c r="MFC82" s="205"/>
      <c r="MFD82" s="205"/>
      <c r="MFE82" s="205"/>
      <c r="MFF82" s="205"/>
      <c r="MFG82" s="205"/>
      <c r="MFH82" s="205"/>
      <c r="MFI82" s="205"/>
      <c r="MFJ82" s="205"/>
      <c r="MFK82" s="205"/>
      <c r="MFL82" s="205"/>
      <c r="MFM82" s="205"/>
      <c r="MFN82" s="205"/>
      <c r="MFO82" s="205"/>
      <c r="MFP82" s="205"/>
      <c r="MFQ82" s="205"/>
      <c r="MFR82" s="205"/>
      <c r="MFS82" s="205"/>
      <c r="MFZ82" s="205"/>
      <c r="MGA82" s="205"/>
      <c r="MGB82" s="205"/>
      <c r="MGC82" s="205"/>
      <c r="MGD82" s="205"/>
      <c r="MGE82" s="205"/>
      <c r="MGF82" s="205"/>
      <c r="MGG82" s="205"/>
      <c r="MGH82" s="205"/>
      <c r="MGI82" s="205"/>
      <c r="MGJ82" s="205"/>
      <c r="MGK82" s="205"/>
      <c r="MGL82" s="205"/>
      <c r="MGM82" s="205"/>
      <c r="MGN82" s="205"/>
      <c r="MGO82" s="205"/>
      <c r="MGP82" s="205"/>
      <c r="MGQ82" s="205"/>
      <c r="MGR82" s="205"/>
      <c r="MGS82" s="205"/>
      <c r="MGT82" s="205"/>
      <c r="MGU82" s="205"/>
      <c r="MGV82" s="205"/>
      <c r="MGW82" s="205"/>
      <c r="MGX82" s="205"/>
      <c r="MGY82" s="205"/>
      <c r="MGZ82" s="205"/>
      <c r="MHA82" s="205"/>
      <c r="MHB82" s="205"/>
      <c r="MHC82" s="205"/>
      <c r="MHD82" s="205"/>
      <c r="MHE82" s="205"/>
      <c r="MHF82" s="205"/>
      <c r="MHG82" s="205"/>
      <c r="MHH82" s="205"/>
      <c r="MHI82" s="205"/>
      <c r="MHJ82" s="205"/>
      <c r="MHK82" s="205"/>
      <c r="MHL82" s="205"/>
      <c r="MHM82" s="205"/>
      <c r="MHN82" s="205"/>
      <c r="MHO82" s="205"/>
      <c r="MHP82" s="205"/>
      <c r="MHQ82" s="205"/>
      <c r="MHR82" s="205"/>
      <c r="MHS82" s="205"/>
      <c r="MHT82" s="205"/>
      <c r="MHU82" s="205"/>
      <c r="MHV82" s="205"/>
      <c r="MHW82" s="205"/>
      <c r="MHX82" s="205"/>
      <c r="MHY82" s="205"/>
      <c r="MHZ82" s="205"/>
      <c r="MIA82" s="205"/>
      <c r="MIB82" s="205"/>
      <c r="MIC82" s="205"/>
      <c r="MID82" s="205"/>
      <c r="MIE82" s="205"/>
      <c r="MIF82" s="205"/>
      <c r="MIG82" s="205"/>
      <c r="MIH82" s="205"/>
      <c r="MII82" s="205"/>
      <c r="MIJ82" s="205"/>
      <c r="MIK82" s="205"/>
      <c r="MIL82" s="205"/>
      <c r="MIM82" s="205"/>
      <c r="MIN82" s="205"/>
      <c r="MIO82" s="205"/>
      <c r="MIP82" s="205"/>
      <c r="MIQ82" s="205"/>
      <c r="MIR82" s="205"/>
      <c r="MIS82" s="205"/>
      <c r="MIT82" s="205"/>
      <c r="MIU82" s="205"/>
      <c r="MIV82" s="205"/>
      <c r="MIW82" s="205"/>
      <c r="MIX82" s="205"/>
      <c r="MIY82" s="205"/>
      <c r="MIZ82" s="205"/>
      <c r="MJA82" s="205"/>
      <c r="MJB82" s="205"/>
      <c r="MJC82" s="205"/>
      <c r="MJD82" s="205"/>
      <c r="MJE82" s="205"/>
      <c r="MJF82" s="205"/>
      <c r="MJG82" s="205"/>
      <c r="MJH82" s="205"/>
      <c r="MJI82" s="205"/>
      <c r="MJJ82" s="205"/>
      <c r="MJK82" s="205"/>
      <c r="MJL82" s="205"/>
      <c r="MJM82" s="205"/>
      <c r="MJN82" s="205"/>
      <c r="MJO82" s="205"/>
      <c r="MJP82" s="205"/>
      <c r="MJQ82" s="205"/>
      <c r="MJR82" s="205"/>
      <c r="MJS82" s="205"/>
      <c r="MJT82" s="205"/>
      <c r="MJU82" s="205"/>
      <c r="MJV82" s="205"/>
      <c r="MJW82" s="205"/>
      <c r="MJX82" s="205"/>
      <c r="MJY82" s="205"/>
      <c r="MJZ82" s="205"/>
      <c r="MKA82" s="205"/>
      <c r="MKB82" s="205"/>
      <c r="MKC82" s="205"/>
      <c r="MKD82" s="205"/>
      <c r="MKE82" s="205"/>
      <c r="MKF82" s="205"/>
      <c r="MKG82" s="205"/>
      <c r="MKH82" s="205"/>
      <c r="MKI82" s="205"/>
      <c r="MKJ82" s="205"/>
      <c r="MKK82" s="205"/>
      <c r="MKL82" s="205"/>
      <c r="MKM82" s="205"/>
      <c r="MKN82" s="205"/>
      <c r="MKO82" s="205"/>
      <c r="MKP82" s="205"/>
      <c r="MKQ82" s="205"/>
      <c r="MKR82" s="205"/>
      <c r="MKS82" s="205"/>
      <c r="MKT82" s="205"/>
      <c r="MKU82" s="205"/>
      <c r="MKV82" s="205"/>
      <c r="MKW82" s="205"/>
      <c r="MKX82" s="205"/>
      <c r="MKY82" s="205"/>
      <c r="MKZ82" s="205"/>
      <c r="MLA82" s="205"/>
      <c r="MLB82" s="205"/>
      <c r="MLC82" s="205"/>
      <c r="MLD82" s="205"/>
      <c r="MLE82" s="205"/>
      <c r="MLF82" s="205"/>
      <c r="MLG82" s="205"/>
      <c r="MLH82" s="205"/>
      <c r="MLI82" s="205"/>
      <c r="MLJ82" s="205"/>
      <c r="MLK82" s="205"/>
      <c r="MLL82" s="205"/>
      <c r="MLM82" s="205"/>
      <c r="MLN82" s="205"/>
      <c r="MLO82" s="205"/>
      <c r="MLP82" s="205"/>
      <c r="MLQ82" s="205"/>
      <c r="MLR82" s="205"/>
      <c r="MLS82" s="205"/>
      <c r="MLT82" s="205"/>
      <c r="MLU82" s="205"/>
      <c r="MLV82" s="205"/>
      <c r="MLW82" s="205"/>
      <c r="MLX82" s="205"/>
      <c r="MLY82" s="205"/>
      <c r="MLZ82" s="205"/>
      <c r="MMA82" s="205"/>
      <c r="MMB82" s="205"/>
      <c r="MMC82" s="205"/>
      <c r="MMD82" s="205"/>
      <c r="MME82" s="205"/>
      <c r="MMF82" s="205"/>
      <c r="MMG82" s="205"/>
      <c r="MMH82" s="205"/>
      <c r="MMI82" s="205"/>
      <c r="MMJ82" s="205"/>
      <c r="MMK82" s="205"/>
      <c r="MML82" s="205"/>
      <c r="MMM82" s="205"/>
      <c r="MMN82" s="205"/>
      <c r="MMO82" s="205"/>
      <c r="MMP82" s="205"/>
      <c r="MMQ82" s="205"/>
      <c r="MMR82" s="205"/>
      <c r="MMS82" s="205"/>
      <c r="MMT82" s="205"/>
      <c r="MMU82" s="205"/>
      <c r="MMV82" s="205"/>
      <c r="MMW82" s="205"/>
      <c r="MMX82" s="205"/>
      <c r="MMY82" s="205"/>
      <c r="MMZ82" s="205"/>
      <c r="MNA82" s="205"/>
      <c r="MNB82" s="205"/>
      <c r="MNC82" s="205"/>
      <c r="MND82" s="205"/>
      <c r="MNE82" s="205"/>
      <c r="MNF82" s="205"/>
      <c r="MNG82" s="205"/>
      <c r="MNH82" s="205"/>
      <c r="MNI82" s="205"/>
      <c r="MNJ82" s="205"/>
      <c r="MNK82" s="205"/>
      <c r="MNL82" s="205"/>
      <c r="MNM82" s="205"/>
      <c r="MNN82" s="205"/>
      <c r="MNO82" s="205"/>
      <c r="MNP82" s="205"/>
      <c r="MNQ82" s="205"/>
      <c r="MNR82" s="205"/>
      <c r="MNS82" s="205"/>
      <c r="MNT82" s="205"/>
      <c r="MNU82" s="205"/>
      <c r="MNV82" s="205"/>
      <c r="MNW82" s="205"/>
      <c r="MNX82" s="205"/>
      <c r="MNY82" s="205"/>
      <c r="MNZ82" s="205"/>
      <c r="MOA82" s="205"/>
      <c r="MOB82" s="205"/>
      <c r="MOC82" s="205"/>
      <c r="MOD82" s="205"/>
      <c r="MOE82" s="205"/>
      <c r="MOF82" s="205"/>
      <c r="MOG82" s="205"/>
      <c r="MOH82" s="205"/>
      <c r="MOI82" s="205"/>
      <c r="MOJ82" s="205"/>
      <c r="MOK82" s="205"/>
      <c r="MOL82" s="205"/>
      <c r="MOM82" s="205"/>
      <c r="MON82" s="205"/>
      <c r="MOO82" s="205"/>
      <c r="MOP82" s="205"/>
      <c r="MOQ82" s="205"/>
      <c r="MOR82" s="205"/>
      <c r="MOS82" s="205"/>
      <c r="MOT82" s="205"/>
      <c r="MOU82" s="205"/>
      <c r="MOV82" s="205"/>
      <c r="MOW82" s="205"/>
      <c r="MOX82" s="205"/>
      <c r="MOY82" s="205"/>
      <c r="MOZ82" s="205"/>
      <c r="MPA82" s="205"/>
      <c r="MPB82" s="205"/>
      <c r="MPC82" s="205"/>
      <c r="MPD82" s="205"/>
      <c r="MPE82" s="205"/>
      <c r="MPF82" s="205"/>
      <c r="MPG82" s="205"/>
      <c r="MPH82" s="205"/>
      <c r="MPI82" s="205"/>
      <c r="MPJ82" s="205"/>
      <c r="MPK82" s="205"/>
      <c r="MPL82" s="205"/>
      <c r="MPM82" s="205"/>
      <c r="MPN82" s="205"/>
      <c r="MPO82" s="205"/>
      <c r="MPV82" s="205"/>
      <c r="MPW82" s="205"/>
      <c r="MPX82" s="205"/>
      <c r="MPY82" s="205"/>
      <c r="MPZ82" s="205"/>
      <c r="MQA82" s="205"/>
      <c r="MQB82" s="205"/>
      <c r="MQC82" s="205"/>
      <c r="MQD82" s="205"/>
      <c r="MQE82" s="205"/>
      <c r="MQF82" s="205"/>
      <c r="MQG82" s="205"/>
      <c r="MQH82" s="205"/>
      <c r="MQI82" s="205"/>
      <c r="MQJ82" s="205"/>
      <c r="MQK82" s="205"/>
      <c r="MQL82" s="205"/>
      <c r="MQM82" s="205"/>
      <c r="MQN82" s="205"/>
      <c r="MQO82" s="205"/>
      <c r="MQP82" s="205"/>
      <c r="MQQ82" s="205"/>
      <c r="MQR82" s="205"/>
      <c r="MQS82" s="205"/>
      <c r="MQT82" s="205"/>
      <c r="MQU82" s="205"/>
      <c r="MQV82" s="205"/>
      <c r="MQW82" s="205"/>
      <c r="MQX82" s="205"/>
      <c r="MQY82" s="205"/>
      <c r="MQZ82" s="205"/>
      <c r="MRA82" s="205"/>
      <c r="MRB82" s="205"/>
      <c r="MRC82" s="205"/>
      <c r="MRD82" s="205"/>
      <c r="MRE82" s="205"/>
      <c r="MRF82" s="205"/>
      <c r="MRG82" s="205"/>
      <c r="MRH82" s="205"/>
      <c r="MRI82" s="205"/>
      <c r="MRJ82" s="205"/>
      <c r="MRK82" s="205"/>
      <c r="MRL82" s="205"/>
      <c r="MRM82" s="205"/>
      <c r="MRN82" s="205"/>
      <c r="MRO82" s="205"/>
      <c r="MRP82" s="205"/>
      <c r="MRQ82" s="205"/>
      <c r="MRR82" s="205"/>
      <c r="MRS82" s="205"/>
      <c r="MRT82" s="205"/>
      <c r="MRU82" s="205"/>
      <c r="MRV82" s="205"/>
      <c r="MRW82" s="205"/>
      <c r="MRX82" s="205"/>
      <c r="MRY82" s="205"/>
      <c r="MRZ82" s="205"/>
      <c r="MSA82" s="205"/>
      <c r="MSB82" s="205"/>
      <c r="MSC82" s="205"/>
      <c r="MSD82" s="205"/>
      <c r="MSE82" s="205"/>
      <c r="MSF82" s="205"/>
      <c r="MSG82" s="205"/>
      <c r="MSH82" s="205"/>
      <c r="MSI82" s="205"/>
      <c r="MSJ82" s="205"/>
      <c r="MSK82" s="205"/>
      <c r="MSL82" s="205"/>
      <c r="MSM82" s="205"/>
      <c r="MSN82" s="205"/>
      <c r="MSO82" s="205"/>
      <c r="MSP82" s="205"/>
      <c r="MSQ82" s="205"/>
      <c r="MSR82" s="205"/>
      <c r="MSS82" s="205"/>
      <c r="MST82" s="205"/>
      <c r="MSU82" s="205"/>
      <c r="MSV82" s="205"/>
      <c r="MSW82" s="205"/>
      <c r="MSX82" s="205"/>
      <c r="MSY82" s="205"/>
      <c r="MSZ82" s="205"/>
      <c r="MTA82" s="205"/>
      <c r="MTB82" s="205"/>
      <c r="MTC82" s="205"/>
      <c r="MTD82" s="205"/>
      <c r="MTE82" s="205"/>
      <c r="MTF82" s="205"/>
      <c r="MTG82" s="205"/>
      <c r="MTH82" s="205"/>
      <c r="MTI82" s="205"/>
      <c r="MTJ82" s="205"/>
      <c r="MTK82" s="205"/>
      <c r="MTL82" s="205"/>
      <c r="MTM82" s="205"/>
      <c r="MTN82" s="205"/>
      <c r="MTO82" s="205"/>
      <c r="MTP82" s="205"/>
      <c r="MTQ82" s="205"/>
      <c r="MTR82" s="205"/>
      <c r="MTS82" s="205"/>
      <c r="MTT82" s="205"/>
      <c r="MTU82" s="205"/>
      <c r="MTV82" s="205"/>
      <c r="MTW82" s="205"/>
      <c r="MTX82" s="205"/>
      <c r="MTY82" s="205"/>
      <c r="MTZ82" s="205"/>
      <c r="MUA82" s="205"/>
      <c r="MUB82" s="205"/>
      <c r="MUC82" s="205"/>
      <c r="MUD82" s="205"/>
      <c r="MUE82" s="205"/>
      <c r="MUF82" s="205"/>
      <c r="MUG82" s="205"/>
      <c r="MUH82" s="205"/>
      <c r="MUI82" s="205"/>
      <c r="MUJ82" s="205"/>
      <c r="MUK82" s="205"/>
      <c r="MUL82" s="205"/>
      <c r="MUM82" s="205"/>
      <c r="MUN82" s="205"/>
      <c r="MUO82" s="205"/>
      <c r="MUP82" s="205"/>
      <c r="MUQ82" s="205"/>
      <c r="MUR82" s="205"/>
      <c r="MUS82" s="205"/>
      <c r="MUT82" s="205"/>
      <c r="MUU82" s="205"/>
      <c r="MUV82" s="205"/>
      <c r="MUW82" s="205"/>
      <c r="MUX82" s="205"/>
      <c r="MUY82" s="205"/>
      <c r="MUZ82" s="205"/>
      <c r="MVA82" s="205"/>
      <c r="MVB82" s="205"/>
      <c r="MVC82" s="205"/>
      <c r="MVD82" s="205"/>
      <c r="MVE82" s="205"/>
      <c r="MVF82" s="205"/>
      <c r="MVG82" s="205"/>
      <c r="MVH82" s="205"/>
      <c r="MVI82" s="205"/>
      <c r="MVJ82" s="205"/>
      <c r="MVK82" s="205"/>
      <c r="MVL82" s="205"/>
      <c r="MVM82" s="205"/>
      <c r="MVN82" s="205"/>
      <c r="MVO82" s="205"/>
      <c r="MVP82" s="205"/>
      <c r="MVQ82" s="205"/>
      <c r="MVR82" s="205"/>
      <c r="MVS82" s="205"/>
      <c r="MVT82" s="205"/>
      <c r="MVU82" s="205"/>
      <c r="MVV82" s="205"/>
      <c r="MVW82" s="205"/>
      <c r="MVX82" s="205"/>
      <c r="MVY82" s="205"/>
      <c r="MVZ82" s="205"/>
      <c r="MWA82" s="205"/>
      <c r="MWB82" s="205"/>
      <c r="MWC82" s="205"/>
      <c r="MWD82" s="205"/>
      <c r="MWE82" s="205"/>
      <c r="MWF82" s="205"/>
      <c r="MWG82" s="205"/>
      <c r="MWH82" s="205"/>
      <c r="MWI82" s="205"/>
      <c r="MWJ82" s="205"/>
      <c r="MWK82" s="205"/>
      <c r="MWL82" s="205"/>
      <c r="MWM82" s="205"/>
      <c r="MWN82" s="205"/>
      <c r="MWO82" s="205"/>
      <c r="MWP82" s="205"/>
      <c r="MWQ82" s="205"/>
      <c r="MWR82" s="205"/>
      <c r="MWS82" s="205"/>
      <c r="MWT82" s="205"/>
      <c r="MWU82" s="205"/>
      <c r="MWV82" s="205"/>
      <c r="MWW82" s="205"/>
      <c r="MWX82" s="205"/>
      <c r="MWY82" s="205"/>
      <c r="MWZ82" s="205"/>
      <c r="MXA82" s="205"/>
      <c r="MXB82" s="205"/>
      <c r="MXC82" s="205"/>
      <c r="MXD82" s="205"/>
      <c r="MXE82" s="205"/>
      <c r="MXF82" s="205"/>
      <c r="MXG82" s="205"/>
      <c r="MXH82" s="205"/>
      <c r="MXI82" s="205"/>
      <c r="MXJ82" s="205"/>
      <c r="MXK82" s="205"/>
      <c r="MXL82" s="205"/>
      <c r="MXM82" s="205"/>
      <c r="MXN82" s="205"/>
      <c r="MXO82" s="205"/>
      <c r="MXP82" s="205"/>
      <c r="MXQ82" s="205"/>
      <c r="MXR82" s="205"/>
      <c r="MXS82" s="205"/>
      <c r="MXT82" s="205"/>
      <c r="MXU82" s="205"/>
      <c r="MXV82" s="205"/>
      <c r="MXW82" s="205"/>
      <c r="MXX82" s="205"/>
      <c r="MXY82" s="205"/>
      <c r="MXZ82" s="205"/>
      <c r="MYA82" s="205"/>
      <c r="MYB82" s="205"/>
      <c r="MYC82" s="205"/>
      <c r="MYD82" s="205"/>
      <c r="MYE82" s="205"/>
      <c r="MYF82" s="205"/>
      <c r="MYG82" s="205"/>
      <c r="MYH82" s="205"/>
      <c r="MYI82" s="205"/>
      <c r="MYJ82" s="205"/>
      <c r="MYK82" s="205"/>
      <c r="MYL82" s="205"/>
      <c r="MYM82" s="205"/>
      <c r="MYN82" s="205"/>
      <c r="MYO82" s="205"/>
      <c r="MYP82" s="205"/>
      <c r="MYQ82" s="205"/>
      <c r="MYR82" s="205"/>
      <c r="MYS82" s="205"/>
      <c r="MYT82" s="205"/>
      <c r="MYU82" s="205"/>
      <c r="MYV82" s="205"/>
      <c r="MYW82" s="205"/>
      <c r="MYX82" s="205"/>
      <c r="MYY82" s="205"/>
      <c r="MYZ82" s="205"/>
      <c r="MZA82" s="205"/>
      <c r="MZB82" s="205"/>
      <c r="MZC82" s="205"/>
      <c r="MZD82" s="205"/>
      <c r="MZE82" s="205"/>
      <c r="MZF82" s="205"/>
      <c r="MZG82" s="205"/>
      <c r="MZH82" s="205"/>
      <c r="MZI82" s="205"/>
      <c r="MZJ82" s="205"/>
      <c r="MZK82" s="205"/>
      <c r="MZR82" s="205"/>
      <c r="MZS82" s="205"/>
      <c r="MZT82" s="205"/>
      <c r="MZU82" s="205"/>
      <c r="MZV82" s="205"/>
      <c r="MZW82" s="205"/>
      <c r="MZX82" s="205"/>
      <c r="MZY82" s="205"/>
      <c r="MZZ82" s="205"/>
      <c r="NAA82" s="205"/>
      <c r="NAB82" s="205"/>
      <c r="NAC82" s="205"/>
      <c r="NAD82" s="205"/>
      <c r="NAE82" s="205"/>
      <c r="NAF82" s="205"/>
      <c r="NAG82" s="205"/>
      <c r="NAH82" s="205"/>
      <c r="NAI82" s="205"/>
      <c r="NAJ82" s="205"/>
      <c r="NAK82" s="205"/>
      <c r="NAL82" s="205"/>
      <c r="NAM82" s="205"/>
      <c r="NAN82" s="205"/>
      <c r="NAO82" s="205"/>
      <c r="NAP82" s="205"/>
      <c r="NAQ82" s="205"/>
      <c r="NAR82" s="205"/>
      <c r="NAS82" s="205"/>
      <c r="NAT82" s="205"/>
      <c r="NAU82" s="205"/>
      <c r="NAV82" s="205"/>
      <c r="NAW82" s="205"/>
      <c r="NAX82" s="205"/>
      <c r="NAY82" s="205"/>
      <c r="NAZ82" s="205"/>
      <c r="NBA82" s="205"/>
      <c r="NBB82" s="205"/>
      <c r="NBC82" s="205"/>
      <c r="NBD82" s="205"/>
      <c r="NBE82" s="205"/>
      <c r="NBF82" s="205"/>
      <c r="NBG82" s="205"/>
      <c r="NBH82" s="205"/>
      <c r="NBI82" s="205"/>
      <c r="NBJ82" s="205"/>
      <c r="NBK82" s="205"/>
      <c r="NBL82" s="205"/>
      <c r="NBM82" s="205"/>
      <c r="NBN82" s="205"/>
      <c r="NBO82" s="205"/>
      <c r="NBP82" s="205"/>
      <c r="NBQ82" s="205"/>
      <c r="NBR82" s="205"/>
      <c r="NBS82" s="205"/>
      <c r="NBT82" s="205"/>
      <c r="NBU82" s="205"/>
      <c r="NBV82" s="205"/>
      <c r="NBW82" s="205"/>
      <c r="NBX82" s="205"/>
      <c r="NBY82" s="205"/>
      <c r="NBZ82" s="205"/>
      <c r="NCA82" s="205"/>
      <c r="NCB82" s="205"/>
      <c r="NCC82" s="205"/>
      <c r="NCD82" s="205"/>
      <c r="NCE82" s="205"/>
      <c r="NCF82" s="205"/>
      <c r="NCG82" s="205"/>
      <c r="NCH82" s="205"/>
      <c r="NCI82" s="205"/>
      <c r="NCJ82" s="205"/>
      <c r="NCK82" s="205"/>
      <c r="NCL82" s="205"/>
      <c r="NCM82" s="205"/>
      <c r="NCN82" s="205"/>
      <c r="NCO82" s="205"/>
      <c r="NCP82" s="205"/>
      <c r="NCQ82" s="205"/>
      <c r="NCR82" s="205"/>
      <c r="NCS82" s="205"/>
      <c r="NCT82" s="205"/>
      <c r="NCU82" s="205"/>
      <c r="NCV82" s="205"/>
      <c r="NCW82" s="205"/>
      <c r="NCX82" s="205"/>
      <c r="NCY82" s="205"/>
      <c r="NCZ82" s="205"/>
      <c r="NDA82" s="205"/>
      <c r="NDB82" s="205"/>
      <c r="NDC82" s="205"/>
      <c r="NDD82" s="205"/>
      <c r="NDE82" s="205"/>
      <c r="NDF82" s="205"/>
      <c r="NDG82" s="205"/>
      <c r="NDH82" s="205"/>
      <c r="NDI82" s="205"/>
      <c r="NDJ82" s="205"/>
      <c r="NDK82" s="205"/>
      <c r="NDL82" s="205"/>
      <c r="NDM82" s="205"/>
      <c r="NDN82" s="205"/>
      <c r="NDO82" s="205"/>
      <c r="NDP82" s="205"/>
      <c r="NDQ82" s="205"/>
      <c r="NDR82" s="205"/>
      <c r="NDS82" s="205"/>
      <c r="NDT82" s="205"/>
      <c r="NDU82" s="205"/>
      <c r="NDV82" s="205"/>
      <c r="NDW82" s="205"/>
      <c r="NDX82" s="205"/>
      <c r="NDY82" s="205"/>
      <c r="NDZ82" s="205"/>
      <c r="NEA82" s="205"/>
      <c r="NEB82" s="205"/>
      <c r="NEC82" s="205"/>
      <c r="NED82" s="205"/>
      <c r="NEE82" s="205"/>
      <c r="NEF82" s="205"/>
      <c r="NEG82" s="205"/>
      <c r="NEH82" s="205"/>
      <c r="NEI82" s="205"/>
      <c r="NEJ82" s="205"/>
      <c r="NEK82" s="205"/>
      <c r="NEL82" s="205"/>
      <c r="NEM82" s="205"/>
      <c r="NEN82" s="205"/>
      <c r="NEO82" s="205"/>
      <c r="NEP82" s="205"/>
      <c r="NEQ82" s="205"/>
      <c r="NER82" s="205"/>
      <c r="NES82" s="205"/>
      <c r="NET82" s="205"/>
      <c r="NEU82" s="205"/>
      <c r="NEV82" s="205"/>
      <c r="NEW82" s="205"/>
      <c r="NEX82" s="205"/>
      <c r="NEY82" s="205"/>
      <c r="NEZ82" s="205"/>
      <c r="NFA82" s="205"/>
      <c r="NFB82" s="205"/>
      <c r="NFC82" s="205"/>
      <c r="NFD82" s="205"/>
      <c r="NFE82" s="205"/>
      <c r="NFF82" s="205"/>
      <c r="NFG82" s="205"/>
      <c r="NFH82" s="205"/>
      <c r="NFI82" s="205"/>
      <c r="NFJ82" s="205"/>
      <c r="NFK82" s="205"/>
      <c r="NFL82" s="205"/>
      <c r="NFM82" s="205"/>
      <c r="NFN82" s="205"/>
      <c r="NFO82" s="205"/>
      <c r="NFP82" s="205"/>
      <c r="NFQ82" s="205"/>
      <c r="NFR82" s="205"/>
      <c r="NFS82" s="205"/>
      <c r="NFT82" s="205"/>
      <c r="NFU82" s="205"/>
      <c r="NFV82" s="205"/>
      <c r="NFW82" s="205"/>
      <c r="NFX82" s="205"/>
      <c r="NFY82" s="205"/>
      <c r="NFZ82" s="205"/>
      <c r="NGA82" s="205"/>
      <c r="NGB82" s="205"/>
      <c r="NGC82" s="205"/>
      <c r="NGD82" s="205"/>
      <c r="NGE82" s="205"/>
      <c r="NGF82" s="205"/>
      <c r="NGG82" s="205"/>
      <c r="NGH82" s="205"/>
      <c r="NGI82" s="205"/>
      <c r="NGJ82" s="205"/>
      <c r="NGK82" s="205"/>
      <c r="NGL82" s="205"/>
      <c r="NGM82" s="205"/>
      <c r="NGN82" s="205"/>
      <c r="NGO82" s="205"/>
      <c r="NGP82" s="205"/>
      <c r="NGQ82" s="205"/>
      <c r="NGR82" s="205"/>
      <c r="NGS82" s="205"/>
      <c r="NGT82" s="205"/>
      <c r="NGU82" s="205"/>
      <c r="NGV82" s="205"/>
      <c r="NGW82" s="205"/>
      <c r="NGX82" s="205"/>
      <c r="NGY82" s="205"/>
      <c r="NGZ82" s="205"/>
      <c r="NHA82" s="205"/>
      <c r="NHB82" s="205"/>
      <c r="NHC82" s="205"/>
      <c r="NHD82" s="205"/>
      <c r="NHE82" s="205"/>
      <c r="NHF82" s="205"/>
      <c r="NHG82" s="205"/>
      <c r="NHH82" s="205"/>
      <c r="NHI82" s="205"/>
      <c r="NHJ82" s="205"/>
      <c r="NHK82" s="205"/>
      <c r="NHL82" s="205"/>
      <c r="NHM82" s="205"/>
      <c r="NHN82" s="205"/>
      <c r="NHO82" s="205"/>
      <c r="NHP82" s="205"/>
      <c r="NHQ82" s="205"/>
      <c r="NHR82" s="205"/>
      <c r="NHS82" s="205"/>
      <c r="NHT82" s="205"/>
      <c r="NHU82" s="205"/>
      <c r="NHV82" s="205"/>
      <c r="NHW82" s="205"/>
      <c r="NHX82" s="205"/>
      <c r="NHY82" s="205"/>
      <c r="NHZ82" s="205"/>
      <c r="NIA82" s="205"/>
      <c r="NIB82" s="205"/>
      <c r="NIC82" s="205"/>
      <c r="NID82" s="205"/>
      <c r="NIE82" s="205"/>
      <c r="NIF82" s="205"/>
      <c r="NIG82" s="205"/>
      <c r="NIH82" s="205"/>
      <c r="NII82" s="205"/>
      <c r="NIJ82" s="205"/>
      <c r="NIK82" s="205"/>
      <c r="NIL82" s="205"/>
      <c r="NIM82" s="205"/>
      <c r="NIN82" s="205"/>
      <c r="NIO82" s="205"/>
      <c r="NIP82" s="205"/>
      <c r="NIQ82" s="205"/>
      <c r="NIR82" s="205"/>
      <c r="NIS82" s="205"/>
      <c r="NIT82" s="205"/>
      <c r="NIU82" s="205"/>
      <c r="NIV82" s="205"/>
      <c r="NIW82" s="205"/>
      <c r="NIX82" s="205"/>
      <c r="NIY82" s="205"/>
      <c r="NIZ82" s="205"/>
      <c r="NJA82" s="205"/>
      <c r="NJB82" s="205"/>
      <c r="NJC82" s="205"/>
      <c r="NJD82" s="205"/>
      <c r="NJE82" s="205"/>
      <c r="NJF82" s="205"/>
      <c r="NJG82" s="205"/>
      <c r="NJN82" s="205"/>
      <c r="NJO82" s="205"/>
      <c r="NJP82" s="205"/>
      <c r="NJQ82" s="205"/>
      <c r="NJR82" s="205"/>
      <c r="NJS82" s="205"/>
      <c r="NJT82" s="205"/>
      <c r="NJU82" s="205"/>
      <c r="NJV82" s="205"/>
      <c r="NJW82" s="205"/>
      <c r="NJX82" s="205"/>
      <c r="NJY82" s="205"/>
      <c r="NJZ82" s="205"/>
      <c r="NKA82" s="205"/>
      <c r="NKB82" s="205"/>
      <c r="NKC82" s="205"/>
      <c r="NKD82" s="205"/>
      <c r="NKE82" s="205"/>
      <c r="NKF82" s="205"/>
      <c r="NKG82" s="205"/>
      <c r="NKH82" s="205"/>
      <c r="NKI82" s="205"/>
      <c r="NKJ82" s="205"/>
      <c r="NKK82" s="205"/>
      <c r="NKL82" s="205"/>
      <c r="NKM82" s="205"/>
      <c r="NKN82" s="205"/>
      <c r="NKO82" s="205"/>
      <c r="NKP82" s="205"/>
      <c r="NKQ82" s="205"/>
      <c r="NKR82" s="205"/>
      <c r="NKS82" s="205"/>
      <c r="NKT82" s="205"/>
      <c r="NKU82" s="205"/>
      <c r="NKV82" s="205"/>
      <c r="NKW82" s="205"/>
      <c r="NKX82" s="205"/>
      <c r="NKY82" s="205"/>
      <c r="NKZ82" s="205"/>
      <c r="NLA82" s="205"/>
      <c r="NLB82" s="205"/>
      <c r="NLC82" s="205"/>
      <c r="NLD82" s="205"/>
      <c r="NLE82" s="205"/>
      <c r="NLF82" s="205"/>
      <c r="NLG82" s="205"/>
      <c r="NLH82" s="205"/>
      <c r="NLI82" s="205"/>
      <c r="NLJ82" s="205"/>
      <c r="NLK82" s="205"/>
      <c r="NLL82" s="205"/>
      <c r="NLM82" s="205"/>
      <c r="NLN82" s="205"/>
      <c r="NLO82" s="205"/>
      <c r="NLP82" s="205"/>
      <c r="NLQ82" s="205"/>
      <c r="NLR82" s="205"/>
      <c r="NLS82" s="205"/>
      <c r="NLT82" s="205"/>
      <c r="NLU82" s="205"/>
      <c r="NLV82" s="205"/>
      <c r="NLW82" s="205"/>
      <c r="NLX82" s="205"/>
      <c r="NLY82" s="205"/>
      <c r="NLZ82" s="205"/>
      <c r="NMA82" s="205"/>
      <c r="NMB82" s="205"/>
      <c r="NMC82" s="205"/>
      <c r="NMD82" s="205"/>
      <c r="NME82" s="205"/>
      <c r="NMF82" s="205"/>
      <c r="NMG82" s="205"/>
      <c r="NMH82" s="205"/>
      <c r="NMI82" s="205"/>
      <c r="NMJ82" s="205"/>
      <c r="NMK82" s="205"/>
      <c r="NML82" s="205"/>
      <c r="NMM82" s="205"/>
      <c r="NMN82" s="205"/>
      <c r="NMO82" s="205"/>
      <c r="NMP82" s="205"/>
      <c r="NMQ82" s="205"/>
      <c r="NMR82" s="205"/>
      <c r="NMS82" s="205"/>
      <c r="NMT82" s="205"/>
      <c r="NMU82" s="205"/>
      <c r="NMV82" s="205"/>
      <c r="NMW82" s="205"/>
      <c r="NMX82" s="205"/>
      <c r="NMY82" s="205"/>
      <c r="NMZ82" s="205"/>
      <c r="NNA82" s="205"/>
      <c r="NNB82" s="205"/>
      <c r="NNC82" s="205"/>
      <c r="NND82" s="205"/>
      <c r="NNE82" s="205"/>
      <c r="NNF82" s="205"/>
      <c r="NNG82" s="205"/>
      <c r="NNH82" s="205"/>
      <c r="NNI82" s="205"/>
      <c r="NNJ82" s="205"/>
      <c r="NNK82" s="205"/>
      <c r="NNL82" s="205"/>
      <c r="NNM82" s="205"/>
      <c r="NNN82" s="205"/>
      <c r="NNO82" s="205"/>
      <c r="NNP82" s="205"/>
      <c r="NNQ82" s="205"/>
      <c r="NNR82" s="205"/>
      <c r="NNS82" s="205"/>
      <c r="NNT82" s="205"/>
      <c r="NNU82" s="205"/>
      <c r="NNV82" s="205"/>
      <c r="NNW82" s="205"/>
      <c r="NNX82" s="205"/>
      <c r="NNY82" s="205"/>
      <c r="NNZ82" s="205"/>
      <c r="NOA82" s="205"/>
      <c r="NOB82" s="205"/>
      <c r="NOC82" s="205"/>
      <c r="NOD82" s="205"/>
      <c r="NOE82" s="205"/>
      <c r="NOF82" s="205"/>
      <c r="NOG82" s="205"/>
      <c r="NOH82" s="205"/>
      <c r="NOI82" s="205"/>
      <c r="NOJ82" s="205"/>
      <c r="NOK82" s="205"/>
      <c r="NOL82" s="205"/>
      <c r="NOM82" s="205"/>
      <c r="NON82" s="205"/>
      <c r="NOO82" s="205"/>
      <c r="NOP82" s="205"/>
      <c r="NOQ82" s="205"/>
      <c r="NOR82" s="205"/>
      <c r="NOS82" s="205"/>
      <c r="NOT82" s="205"/>
      <c r="NOU82" s="205"/>
      <c r="NOV82" s="205"/>
      <c r="NOW82" s="205"/>
      <c r="NOX82" s="205"/>
      <c r="NOY82" s="205"/>
      <c r="NOZ82" s="205"/>
      <c r="NPA82" s="205"/>
      <c r="NPB82" s="205"/>
      <c r="NPC82" s="205"/>
      <c r="NPD82" s="205"/>
      <c r="NPE82" s="205"/>
      <c r="NPF82" s="205"/>
      <c r="NPG82" s="205"/>
      <c r="NPH82" s="205"/>
      <c r="NPI82" s="205"/>
      <c r="NPJ82" s="205"/>
      <c r="NPK82" s="205"/>
      <c r="NPL82" s="205"/>
      <c r="NPM82" s="205"/>
      <c r="NPN82" s="205"/>
      <c r="NPO82" s="205"/>
      <c r="NPP82" s="205"/>
      <c r="NPQ82" s="205"/>
      <c r="NPR82" s="205"/>
      <c r="NPS82" s="205"/>
      <c r="NPT82" s="205"/>
      <c r="NPU82" s="205"/>
      <c r="NPV82" s="205"/>
      <c r="NPW82" s="205"/>
      <c r="NPX82" s="205"/>
      <c r="NPY82" s="205"/>
      <c r="NPZ82" s="205"/>
      <c r="NQA82" s="205"/>
      <c r="NQB82" s="205"/>
      <c r="NQC82" s="205"/>
      <c r="NQD82" s="205"/>
      <c r="NQE82" s="205"/>
      <c r="NQF82" s="205"/>
      <c r="NQG82" s="205"/>
      <c r="NQH82" s="205"/>
      <c r="NQI82" s="205"/>
      <c r="NQJ82" s="205"/>
      <c r="NQK82" s="205"/>
      <c r="NQL82" s="205"/>
      <c r="NQM82" s="205"/>
      <c r="NQN82" s="205"/>
      <c r="NQO82" s="205"/>
      <c r="NQP82" s="205"/>
      <c r="NQQ82" s="205"/>
      <c r="NQR82" s="205"/>
      <c r="NQS82" s="205"/>
      <c r="NQT82" s="205"/>
      <c r="NQU82" s="205"/>
      <c r="NQV82" s="205"/>
      <c r="NQW82" s="205"/>
      <c r="NQX82" s="205"/>
      <c r="NQY82" s="205"/>
      <c r="NQZ82" s="205"/>
      <c r="NRA82" s="205"/>
      <c r="NRB82" s="205"/>
      <c r="NRC82" s="205"/>
      <c r="NRD82" s="205"/>
      <c r="NRE82" s="205"/>
      <c r="NRF82" s="205"/>
      <c r="NRG82" s="205"/>
      <c r="NRH82" s="205"/>
      <c r="NRI82" s="205"/>
      <c r="NRJ82" s="205"/>
      <c r="NRK82" s="205"/>
      <c r="NRL82" s="205"/>
      <c r="NRM82" s="205"/>
      <c r="NRN82" s="205"/>
      <c r="NRO82" s="205"/>
      <c r="NRP82" s="205"/>
      <c r="NRQ82" s="205"/>
      <c r="NRR82" s="205"/>
      <c r="NRS82" s="205"/>
      <c r="NRT82" s="205"/>
      <c r="NRU82" s="205"/>
      <c r="NRV82" s="205"/>
      <c r="NRW82" s="205"/>
      <c r="NRX82" s="205"/>
      <c r="NRY82" s="205"/>
      <c r="NRZ82" s="205"/>
      <c r="NSA82" s="205"/>
      <c r="NSB82" s="205"/>
      <c r="NSC82" s="205"/>
      <c r="NSD82" s="205"/>
      <c r="NSE82" s="205"/>
      <c r="NSF82" s="205"/>
      <c r="NSG82" s="205"/>
      <c r="NSH82" s="205"/>
      <c r="NSI82" s="205"/>
      <c r="NSJ82" s="205"/>
      <c r="NSK82" s="205"/>
      <c r="NSL82" s="205"/>
      <c r="NSM82" s="205"/>
      <c r="NSN82" s="205"/>
      <c r="NSO82" s="205"/>
      <c r="NSP82" s="205"/>
      <c r="NSQ82" s="205"/>
      <c r="NSR82" s="205"/>
      <c r="NSS82" s="205"/>
      <c r="NST82" s="205"/>
      <c r="NSU82" s="205"/>
      <c r="NSV82" s="205"/>
      <c r="NSW82" s="205"/>
      <c r="NSX82" s="205"/>
      <c r="NSY82" s="205"/>
      <c r="NSZ82" s="205"/>
      <c r="NTA82" s="205"/>
      <c r="NTB82" s="205"/>
      <c r="NTC82" s="205"/>
      <c r="NTJ82" s="205"/>
      <c r="NTK82" s="205"/>
      <c r="NTL82" s="205"/>
      <c r="NTM82" s="205"/>
      <c r="NTN82" s="205"/>
      <c r="NTO82" s="205"/>
      <c r="NTP82" s="205"/>
      <c r="NTQ82" s="205"/>
      <c r="NTR82" s="205"/>
      <c r="NTS82" s="205"/>
      <c r="NTT82" s="205"/>
      <c r="NTU82" s="205"/>
      <c r="NTV82" s="205"/>
      <c r="NTW82" s="205"/>
      <c r="NTX82" s="205"/>
      <c r="NTY82" s="205"/>
      <c r="NTZ82" s="205"/>
      <c r="NUA82" s="205"/>
      <c r="NUB82" s="205"/>
      <c r="NUC82" s="205"/>
      <c r="NUD82" s="205"/>
      <c r="NUE82" s="205"/>
      <c r="NUF82" s="205"/>
      <c r="NUG82" s="205"/>
      <c r="NUH82" s="205"/>
      <c r="NUI82" s="205"/>
      <c r="NUJ82" s="205"/>
      <c r="NUK82" s="205"/>
      <c r="NUL82" s="205"/>
      <c r="NUM82" s="205"/>
      <c r="NUN82" s="205"/>
      <c r="NUO82" s="205"/>
      <c r="NUP82" s="205"/>
      <c r="NUQ82" s="205"/>
      <c r="NUR82" s="205"/>
      <c r="NUS82" s="205"/>
      <c r="NUT82" s="205"/>
      <c r="NUU82" s="205"/>
      <c r="NUV82" s="205"/>
      <c r="NUW82" s="205"/>
      <c r="NUX82" s="205"/>
      <c r="NUY82" s="205"/>
      <c r="NUZ82" s="205"/>
      <c r="NVA82" s="205"/>
      <c r="NVB82" s="205"/>
      <c r="NVC82" s="205"/>
      <c r="NVD82" s="205"/>
      <c r="NVE82" s="205"/>
      <c r="NVF82" s="205"/>
      <c r="NVG82" s="205"/>
      <c r="NVH82" s="205"/>
      <c r="NVI82" s="205"/>
      <c r="NVJ82" s="205"/>
      <c r="NVK82" s="205"/>
      <c r="NVL82" s="205"/>
      <c r="NVM82" s="205"/>
      <c r="NVN82" s="205"/>
      <c r="NVO82" s="205"/>
      <c r="NVP82" s="205"/>
      <c r="NVQ82" s="205"/>
      <c r="NVR82" s="205"/>
      <c r="NVS82" s="205"/>
      <c r="NVT82" s="205"/>
      <c r="NVU82" s="205"/>
      <c r="NVV82" s="205"/>
      <c r="NVW82" s="205"/>
      <c r="NVX82" s="205"/>
      <c r="NVY82" s="205"/>
      <c r="NVZ82" s="205"/>
      <c r="NWA82" s="205"/>
      <c r="NWB82" s="205"/>
      <c r="NWC82" s="205"/>
      <c r="NWD82" s="205"/>
      <c r="NWE82" s="205"/>
      <c r="NWF82" s="205"/>
      <c r="NWG82" s="205"/>
      <c r="NWH82" s="205"/>
      <c r="NWI82" s="205"/>
      <c r="NWJ82" s="205"/>
      <c r="NWK82" s="205"/>
      <c r="NWL82" s="205"/>
      <c r="NWM82" s="205"/>
      <c r="NWN82" s="205"/>
      <c r="NWO82" s="205"/>
      <c r="NWP82" s="205"/>
      <c r="NWQ82" s="205"/>
      <c r="NWR82" s="205"/>
      <c r="NWS82" s="205"/>
      <c r="NWT82" s="205"/>
      <c r="NWU82" s="205"/>
      <c r="NWV82" s="205"/>
      <c r="NWW82" s="205"/>
      <c r="NWX82" s="205"/>
      <c r="NWY82" s="205"/>
      <c r="NWZ82" s="205"/>
      <c r="NXA82" s="205"/>
      <c r="NXB82" s="205"/>
      <c r="NXC82" s="205"/>
      <c r="NXD82" s="205"/>
      <c r="NXE82" s="205"/>
      <c r="NXF82" s="205"/>
      <c r="NXG82" s="205"/>
      <c r="NXH82" s="205"/>
      <c r="NXI82" s="205"/>
      <c r="NXJ82" s="205"/>
      <c r="NXK82" s="205"/>
      <c r="NXL82" s="205"/>
      <c r="NXM82" s="205"/>
      <c r="NXN82" s="205"/>
      <c r="NXO82" s="205"/>
      <c r="NXP82" s="205"/>
      <c r="NXQ82" s="205"/>
      <c r="NXR82" s="205"/>
      <c r="NXS82" s="205"/>
      <c r="NXT82" s="205"/>
      <c r="NXU82" s="205"/>
      <c r="NXV82" s="205"/>
      <c r="NXW82" s="205"/>
      <c r="NXX82" s="205"/>
      <c r="NXY82" s="205"/>
      <c r="NXZ82" s="205"/>
      <c r="NYA82" s="205"/>
      <c r="NYB82" s="205"/>
      <c r="NYC82" s="205"/>
      <c r="NYD82" s="205"/>
      <c r="NYE82" s="205"/>
      <c r="NYF82" s="205"/>
      <c r="NYG82" s="205"/>
      <c r="NYH82" s="205"/>
      <c r="NYI82" s="205"/>
      <c r="NYJ82" s="205"/>
      <c r="NYK82" s="205"/>
      <c r="NYL82" s="205"/>
      <c r="NYM82" s="205"/>
      <c r="NYN82" s="205"/>
      <c r="NYO82" s="205"/>
      <c r="NYP82" s="205"/>
      <c r="NYQ82" s="205"/>
      <c r="NYR82" s="205"/>
      <c r="NYS82" s="205"/>
      <c r="NYT82" s="205"/>
      <c r="NYU82" s="205"/>
      <c r="NYV82" s="205"/>
      <c r="NYW82" s="205"/>
      <c r="NYX82" s="205"/>
      <c r="NYY82" s="205"/>
      <c r="NYZ82" s="205"/>
      <c r="NZA82" s="205"/>
      <c r="NZB82" s="205"/>
      <c r="NZC82" s="205"/>
      <c r="NZD82" s="205"/>
      <c r="NZE82" s="205"/>
      <c r="NZF82" s="205"/>
      <c r="NZG82" s="205"/>
      <c r="NZH82" s="205"/>
      <c r="NZI82" s="205"/>
      <c r="NZJ82" s="205"/>
      <c r="NZK82" s="205"/>
      <c r="NZL82" s="205"/>
      <c r="NZM82" s="205"/>
      <c r="NZN82" s="205"/>
      <c r="NZO82" s="205"/>
      <c r="NZP82" s="205"/>
      <c r="NZQ82" s="205"/>
      <c r="NZR82" s="205"/>
      <c r="NZS82" s="205"/>
      <c r="NZT82" s="205"/>
      <c r="NZU82" s="205"/>
      <c r="NZV82" s="205"/>
      <c r="NZW82" s="205"/>
      <c r="NZX82" s="205"/>
      <c r="NZY82" s="205"/>
      <c r="NZZ82" s="205"/>
      <c r="OAA82" s="205"/>
      <c r="OAB82" s="205"/>
      <c r="OAC82" s="205"/>
      <c r="OAD82" s="205"/>
      <c r="OAE82" s="205"/>
      <c r="OAF82" s="205"/>
      <c r="OAG82" s="205"/>
      <c r="OAH82" s="205"/>
      <c r="OAI82" s="205"/>
      <c r="OAJ82" s="205"/>
      <c r="OAK82" s="205"/>
      <c r="OAL82" s="205"/>
      <c r="OAM82" s="205"/>
      <c r="OAN82" s="205"/>
      <c r="OAO82" s="205"/>
      <c r="OAP82" s="205"/>
      <c r="OAQ82" s="205"/>
      <c r="OAR82" s="205"/>
      <c r="OAS82" s="205"/>
      <c r="OAT82" s="205"/>
      <c r="OAU82" s="205"/>
      <c r="OAV82" s="205"/>
      <c r="OAW82" s="205"/>
      <c r="OAX82" s="205"/>
      <c r="OAY82" s="205"/>
      <c r="OAZ82" s="205"/>
      <c r="OBA82" s="205"/>
      <c r="OBB82" s="205"/>
      <c r="OBC82" s="205"/>
      <c r="OBD82" s="205"/>
      <c r="OBE82" s="205"/>
      <c r="OBF82" s="205"/>
      <c r="OBG82" s="205"/>
      <c r="OBH82" s="205"/>
      <c r="OBI82" s="205"/>
      <c r="OBJ82" s="205"/>
      <c r="OBK82" s="205"/>
      <c r="OBL82" s="205"/>
      <c r="OBM82" s="205"/>
      <c r="OBN82" s="205"/>
      <c r="OBO82" s="205"/>
      <c r="OBP82" s="205"/>
      <c r="OBQ82" s="205"/>
      <c r="OBR82" s="205"/>
      <c r="OBS82" s="205"/>
      <c r="OBT82" s="205"/>
      <c r="OBU82" s="205"/>
      <c r="OBV82" s="205"/>
      <c r="OBW82" s="205"/>
      <c r="OBX82" s="205"/>
      <c r="OBY82" s="205"/>
      <c r="OBZ82" s="205"/>
      <c r="OCA82" s="205"/>
      <c r="OCB82" s="205"/>
      <c r="OCC82" s="205"/>
      <c r="OCD82" s="205"/>
      <c r="OCE82" s="205"/>
      <c r="OCF82" s="205"/>
      <c r="OCG82" s="205"/>
      <c r="OCH82" s="205"/>
      <c r="OCI82" s="205"/>
      <c r="OCJ82" s="205"/>
      <c r="OCK82" s="205"/>
      <c r="OCL82" s="205"/>
      <c r="OCM82" s="205"/>
      <c r="OCN82" s="205"/>
      <c r="OCO82" s="205"/>
      <c r="OCP82" s="205"/>
      <c r="OCQ82" s="205"/>
      <c r="OCR82" s="205"/>
      <c r="OCS82" s="205"/>
      <c r="OCT82" s="205"/>
      <c r="OCU82" s="205"/>
      <c r="OCV82" s="205"/>
      <c r="OCW82" s="205"/>
      <c r="OCX82" s="205"/>
      <c r="OCY82" s="205"/>
      <c r="ODF82" s="205"/>
      <c r="ODG82" s="205"/>
      <c r="ODH82" s="205"/>
      <c r="ODI82" s="205"/>
      <c r="ODJ82" s="205"/>
      <c r="ODK82" s="205"/>
      <c r="ODL82" s="205"/>
      <c r="ODM82" s="205"/>
      <c r="ODN82" s="205"/>
      <c r="ODO82" s="205"/>
      <c r="ODP82" s="205"/>
      <c r="ODQ82" s="205"/>
      <c r="ODR82" s="205"/>
      <c r="ODS82" s="205"/>
      <c r="ODT82" s="205"/>
      <c r="ODU82" s="205"/>
      <c r="ODV82" s="205"/>
      <c r="ODW82" s="205"/>
      <c r="ODX82" s="205"/>
      <c r="ODY82" s="205"/>
      <c r="ODZ82" s="205"/>
      <c r="OEA82" s="205"/>
      <c r="OEB82" s="205"/>
      <c r="OEC82" s="205"/>
      <c r="OED82" s="205"/>
      <c r="OEE82" s="205"/>
      <c r="OEF82" s="205"/>
      <c r="OEG82" s="205"/>
      <c r="OEH82" s="205"/>
      <c r="OEI82" s="205"/>
      <c r="OEJ82" s="205"/>
      <c r="OEK82" s="205"/>
      <c r="OEL82" s="205"/>
      <c r="OEM82" s="205"/>
      <c r="OEN82" s="205"/>
      <c r="OEO82" s="205"/>
      <c r="OEP82" s="205"/>
      <c r="OEQ82" s="205"/>
      <c r="OER82" s="205"/>
      <c r="OES82" s="205"/>
      <c r="OET82" s="205"/>
      <c r="OEU82" s="205"/>
      <c r="OEV82" s="205"/>
      <c r="OEW82" s="205"/>
      <c r="OEX82" s="205"/>
      <c r="OEY82" s="205"/>
      <c r="OEZ82" s="205"/>
      <c r="OFA82" s="205"/>
      <c r="OFB82" s="205"/>
      <c r="OFC82" s="205"/>
      <c r="OFD82" s="205"/>
      <c r="OFE82" s="205"/>
      <c r="OFF82" s="205"/>
      <c r="OFG82" s="205"/>
      <c r="OFH82" s="205"/>
      <c r="OFI82" s="205"/>
      <c r="OFJ82" s="205"/>
      <c r="OFK82" s="205"/>
      <c r="OFL82" s="205"/>
      <c r="OFM82" s="205"/>
      <c r="OFN82" s="205"/>
      <c r="OFO82" s="205"/>
      <c r="OFP82" s="205"/>
      <c r="OFQ82" s="205"/>
      <c r="OFR82" s="205"/>
      <c r="OFS82" s="205"/>
      <c r="OFT82" s="205"/>
      <c r="OFU82" s="205"/>
      <c r="OFV82" s="205"/>
      <c r="OFW82" s="205"/>
      <c r="OFX82" s="205"/>
      <c r="OFY82" s="205"/>
      <c r="OFZ82" s="205"/>
      <c r="OGA82" s="205"/>
      <c r="OGB82" s="205"/>
      <c r="OGC82" s="205"/>
      <c r="OGD82" s="205"/>
      <c r="OGE82" s="205"/>
      <c r="OGF82" s="205"/>
      <c r="OGG82" s="205"/>
      <c r="OGH82" s="205"/>
      <c r="OGI82" s="205"/>
      <c r="OGJ82" s="205"/>
      <c r="OGK82" s="205"/>
      <c r="OGL82" s="205"/>
      <c r="OGM82" s="205"/>
      <c r="OGN82" s="205"/>
      <c r="OGO82" s="205"/>
      <c r="OGP82" s="205"/>
      <c r="OGQ82" s="205"/>
      <c r="OGR82" s="205"/>
      <c r="OGS82" s="205"/>
      <c r="OGT82" s="205"/>
      <c r="OGU82" s="205"/>
      <c r="OGV82" s="205"/>
      <c r="OGW82" s="205"/>
      <c r="OGX82" s="205"/>
      <c r="OGY82" s="205"/>
      <c r="OGZ82" s="205"/>
      <c r="OHA82" s="205"/>
      <c r="OHB82" s="205"/>
      <c r="OHC82" s="205"/>
      <c r="OHD82" s="205"/>
      <c r="OHE82" s="205"/>
      <c r="OHF82" s="205"/>
      <c r="OHG82" s="205"/>
      <c r="OHH82" s="205"/>
      <c r="OHI82" s="205"/>
      <c r="OHJ82" s="205"/>
      <c r="OHK82" s="205"/>
      <c r="OHL82" s="205"/>
      <c r="OHM82" s="205"/>
      <c r="OHN82" s="205"/>
      <c r="OHO82" s="205"/>
      <c r="OHP82" s="205"/>
      <c r="OHQ82" s="205"/>
      <c r="OHR82" s="205"/>
      <c r="OHS82" s="205"/>
      <c r="OHT82" s="205"/>
      <c r="OHU82" s="205"/>
      <c r="OHV82" s="205"/>
      <c r="OHW82" s="205"/>
      <c r="OHX82" s="205"/>
      <c r="OHY82" s="205"/>
      <c r="OHZ82" s="205"/>
      <c r="OIA82" s="205"/>
      <c r="OIB82" s="205"/>
      <c r="OIC82" s="205"/>
      <c r="OID82" s="205"/>
      <c r="OIE82" s="205"/>
      <c r="OIF82" s="205"/>
      <c r="OIG82" s="205"/>
      <c r="OIH82" s="205"/>
      <c r="OII82" s="205"/>
      <c r="OIJ82" s="205"/>
      <c r="OIK82" s="205"/>
      <c r="OIL82" s="205"/>
      <c r="OIM82" s="205"/>
      <c r="OIN82" s="205"/>
      <c r="OIO82" s="205"/>
      <c r="OIP82" s="205"/>
      <c r="OIQ82" s="205"/>
      <c r="OIR82" s="205"/>
      <c r="OIS82" s="205"/>
      <c r="OIT82" s="205"/>
      <c r="OIU82" s="205"/>
      <c r="OIV82" s="205"/>
      <c r="OIW82" s="205"/>
      <c r="OIX82" s="205"/>
      <c r="OIY82" s="205"/>
      <c r="OIZ82" s="205"/>
      <c r="OJA82" s="205"/>
      <c r="OJB82" s="205"/>
      <c r="OJC82" s="205"/>
      <c r="OJD82" s="205"/>
      <c r="OJE82" s="205"/>
      <c r="OJF82" s="205"/>
      <c r="OJG82" s="205"/>
      <c r="OJH82" s="205"/>
      <c r="OJI82" s="205"/>
      <c r="OJJ82" s="205"/>
      <c r="OJK82" s="205"/>
      <c r="OJL82" s="205"/>
      <c r="OJM82" s="205"/>
      <c r="OJN82" s="205"/>
      <c r="OJO82" s="205"/>
      <c r="OJP82" s="205"/>
      <c r="OJQ82" s="205"/>
      <c r="OJR82" s="205"/>
      <c r="OJS82" s="205"/>
      <c r="OJT82" s="205"/>
      <c r="OJU82" s="205"/>
      <c r="OJV82" s="205"/>
      <c r="OJW82" s="205"/>
      <c r="OJX82" s="205"/>
      <c r="OJY82" s="205"/>
      <c r="OJZ82" s="205"/>
      <c r="OKA82" s="205"/>
      <c r="OKB82" s="205"/>
      <c r="OKC82" s="205"/>
      <c r="OKD82" s="205"/>
      <c r="OKE82" s="205"/>
      <c r="OKF82" s="205"/>
      <c r="OKG82" s="205"/>
      <c r="OKH82" s="205"/>
      <c r="OKI82" s="205"/>
      <c r="OKJ82" s="205"/>
      <c r="OKK82" s="205"/>
      <c r="OKL82" s="205"/>
      <c r="OKM82" s="205"/>
      <c r="OKN82" s="205"/>
      <c r="OKO82" s="205"/>
      <c r="OKP82" s="205"/>
      <c r="OKQ82" s="205"/>
      <c r="OKR82" s="205"/>
      <c r="OKS82" s="205"/>
      <c r="OKT82" s="205"/>
      <c r="OKU82" s="205"/>
      <c r="OKV82" s="205"/>
      <c r="OKW82" s="205"/>
      <c r="OKX82" s="205"/>
      <c r="OKY82" s="205"/>
      <c r="OKZ82" s="205"/>
      <c r="OLA82" s="205"/>
      <c r="OLB82" s="205"/>
      <c r="OLC82" s="205"/>
      <c r="OLD82" s="205"/>
      <c r="OLE82" s="205"/>
      <c r="OLF82" s="205"/>
      <c r="OLG82" s="205"/>
      <c r="OLH82" s="205"/>
      <c r="OLI82" s="205"/>
      <c r="OLJ82" s="205"/>
      <c r="OLK82" s="205"/>
      <c r="OLL82" s="205"/>
      <c r="OLM82" s="205"/>
      <c r="OLN82" s="205"/>
      <c r="OLO82" s="205"/>
      <c r="OLP82" s="205"/>
      <c r="OLQ82" s="205"/>
      <c r="OLR82" s="205"/>
      <c r="OLS82" s="205"/>
      <c r="OLT82" s="205"/>
      <c r="OLU82" s="205"/>
      <c r="OLV82" s="205"/>
      <c r="OLW82" s="205"/>
      <c r="OLX82" s="205"/>
      <c r="OLY82" s="205"/>
      <c r="OLZ82" s="205"/>
      <c r="OMA82" s="205"/>
      <c r="OMB82" s="205"/>
      <c r="OMC82" s="205"/>
      <c r="OMD82" s="205"/>
      <c r="OME82" s="205"/>
      <c r="OMF82" s="205"/>
      <c r="OMG82" s="205"/>
      <c r="OMH82" s="205"/>
      <c r="OMI82" s="205"/>
      <c r="OMJ82" s="205"/>
      <c r="OMK82" s="205"/>
      <c r="OML82" s="205"/>
      <c r="OMM82" s="205"/>
      <c r="OMN82" s="205"/>
      <c r="OMO82" s="205"/>
      <c r="OMP82" s="205"/>
      <c r="OMQ82" s="205"/>
      <c r="OMR82" s="205"/>
      <c r="OMS82" s="205"/>
      <c r="OMT82" s="205"/>
      <c r="OMU82" s="205"/>
      <c r="ONB82" s="205"/>
      <c r="ONC82" s="205"/>
      <c r="OND82" s="205"/>
      <c r="ONE82" s="205"/>
      <c r="ONF82" s="205"/>
      <c r="ONG82" s="205"/>
      <c r="ONH82" s="205"/>
      <c r="ONI82" s="205"/>
      <c r="ONJ82" s="205"/>
      <c r="ONK82" s="205"/>
      <c r="ONL82" s="205"/>
      <c r="ONM82" s="205"/>
      <c r="ONN82" s="205"/>
      <c r="ONO82" s="205"/>
      <c r="ONP82" s="205"/>
      <c r="ONQ82" s="205"/>
      <c r="ONR82" s="205"/>
      <c r="ONS82" s="205"/>
      <c r="ONT82" s="205"/>
      <c r="ONU82" s="205"/>
      <c r="ONV82" s="205"/>
      <c r="ONW82" s="205"/>
      <c r="ONX82" s="205"/>
      <c r="ONY82" s="205"/>
      <c r="ONZ82" s="205"/>
      <c r="OOA82" s="205"/>
      <c r="OOB82" s="205"/>
      <c r="OOC82" s="205"/>
      <c r="OOD82" s="205"/>
      <c r="OOE82" s="205"/>
      <c r="OOF82" s="205"/>
      <c r="OOG82" s="205"/>
      <c r="OOH82" s="205"/>
      <c r="OOI82" s="205"/>
      <c r="OOJ82" s="205"/>
      <c r="OOK82" s="205"/>
      <c r="OOL82" s="205"/>
      <c r="OOM82" s="205"/>
      <c r="OON82" s="205"/>
      <c r="OOO82" s="205"/>
      <c r="OOP82" s="205"/>
      <c r="OOQ82" s="205"/>
      <c r="OOR82" s="205"/>
      <c r="OOS82" s="205"/>
      <c r="OOT82" s="205"/>
      <c r="OOU82" s="205"/>
      <c r="OOV82" s="205"/>
      <c r="OOW82" s="205"/>
      <c r="OOX82" s="205"/>
      <c r="OOY82" s="205"/>
      <c r="OOZ82" s="205"/>
      <c r="OPA82" s="205"/>
      <c r="OPB82" s="205"/>
      <c r="OPC82" s="205"/>
      <c r="OPD82" s="205"/>
      <c r="OPE82" s="205"/>
      <c r="OPF82" s="205"/>
      <c r="OPG82" s="205"/>
      <c r="OPH82" s="205"/>
      <c r="OPI82" s="205"/>
      <c r="OPJ82" s="205"/>
      <c r="OPK82" s="205"/>
      <c r="OPL82" s="205"/>
      <c r="OPM82" s="205"/>
      <c r="OPN82" s="205"/>
      <c r="OPO82" s="205"/>
      <c r="OPP82" s="205"/>
      <c r="OPQ82" s="205"/>
      <c r="OPR82" s="205"/>
      <c r="OPS82" s="205"/>
      <c r="OPT82" s="205"/>
      <c r="OPU82" s="205"/>
      <c r="OPV82" s="205"/>
      <c r="OPW82" s="205"/>
      <c r="OPX82" s="205"/>
      <c r="OPY82" s="205"/>
      <c r="OPZ82" s="205"/>
      <c r="OQA82" s="205"/>
      <c r="OQB82" s="205"/>
      <c r="OQC82" s="205"/>
      <c r="OQD82" s="205"/>
      <c r="OQE82" s="205"/>
      <c r="OQF82" s="205"/>
      <c r="OQG82" s="205"/>
      <c r="OQH82" s="205"/>
      <c r="OQI82" s="205"/>
      <c r="OQJ82" s="205"/>
      <c r="OQK82" s="205"/>
      <c r="OQL82" s="205"/>
      <c r="OQM82" s="205"/>
      <c r="OQN82" s="205"/>
      <c r="OQO82" s="205"/>
      <c r="OQP82" s="205"/>
      <c r="OQQ82" s="205"/>
      <c r="OQR82" s="205"/>
      <c r="OQS82" s="205"/>
      <c r="OQT82" s="205"/>
      <c r="OQU82" s="205"/>
      <c r="OQV82" s="205"/>
      <c r="OQW82" s="205"/>
      <c r="OQX82" s="205"/>
      <c r="OQY82" s="205"/>
      <c r="OQZ82" s="205"/>
      <c r="ORA82" s="205"/>
      <c r="ORB82" s="205"/>
      <c r="ORC82" s="205"/>
      <c r="ORD82" s="205"/>
      <c r="ORE82" s="205"/>
      <c r="ORF82" s="205"/>
      <c r="ORG82" s="205"/>
      <c r="ORH82" s="205"/>
      <c r="ORI82" s="205"/>
      <c r="ORJ82" s="205"/>
      <c r="ORK82" s="205"/>
      <c r="ORL82" s="205"/>
      <c r="ORM82" s="205"/>
      <c r="ORN82" s="205"/>
      <c r="ORO82" s="205"/>
      <c r="ORP82" s="205"/>
      <c r="ORQ82" s="205"/>
      <c r="ORR82" s="205"/>
      <c r="ORS82" s="205"/>
      <c r="ORT82" s="205"/>
      <c r="ORU82" s="205"/>
      <c r="ORV82" s="205"/>
      <c r="ORW82" s="205"/>
      <c r="ORX82" s="205"/>
      <c r="ORY82" s="205"/>
      <c r="ORZ82" s="205"/>
      <c r="OSA82" s="205"/>
      <c r="OSB82" s="205"/>
      <c r="OSC82" s="205"/>
      <c r="OSD82" s="205"/>
      <c r="OSE82" s="205"/>
      <c r="OSF82" s="205"/>
      <c r="OSG82" s="205"/>
      <c r="OSH82" s="205"/>
      <c r="OSI82" s="205"/>
      <c r="OSJ82" s="205"/>
      <c r="OSK82" s="205"/>
      <c r="OSL82" s="205"/>
      <c r="OSM82" s="205"/>
      <c r="OSN82" s="205"/>
      <c r="OSO82" s="205"/>
      <c r="OSP82" s="205"/>
      <c r="OSQ82" s="205"/>
      <c r="OSR82" s="205"/>
      <c r="OSS82" s="205"/>
      <c r="OST82" s="205"/>
      <c r="OSU82" s="205"/>
      <c r="OSV82" s="205"/>
      <c r="OSW82" s="205"/>
      <c r="OSX82" s="205"/>
      <c r="OSY82" s="205"/>
      <c r="OSZ82" s="205"/>
      <c r="OTA82" s="205"/>
      <c r="OTB82" s="205"/>
      <c r="OTC82" s="205"/>
      <c r="OTD82" s="205"/>
      <c r="OTE82" s="205"/>
      <c r="OTF82" s="205"/>
      <c r="OTG82" s="205"/>
      <c r="OTH82" s="205"/>
      <c r="OTI82" s="205"/>
      <c r="OTJ82" s="205"/>
      <c r="OTK82" s="205"/>
      <c r="OTL82" s="205"/>
      <c r="OTM82" s="205"/>
      <c r="OTN82" s="205"/>
      <c r="OTO82" s="205"/>
      <c r="OTP82" s="205"/>
      <c r="OTQ82" s="205"/>
      <c r="OTR82" s="205"/>
      <c r="OTS82" s="205"/>
      <c r="OTT82" s="205"/>
      <c r="OTU82" s="205"/>
      <c r="OTV82" s="205"/>
      <c r="OTW82" s="205"/>
      <c r="OTX82" s="205"/>
      <c r="OTY82" s="205"/>
      <c r="OTZ82" s="205"/>
      <c r="OUA82" s="205"/>
      <c r="OUB82" s="205"/>
      <c r="OUC82" s="205"/>
      <c r="OUD82" s="205"/>
      <c r="OUE82" s="205"/>
      <c r="OUF82" s="205"/>
      <c r="OUG82" s="205"/>
      <c r="OUH82" s="205"/>
      <c r="OUI82" s="205"/>
      <c r="OUJ82" s="205"/>
      <c r="OUK82" s="205"/>
      <c r="OUL82" s="205"/>
      <c r="OUM82" s="205"/>
      <c r="OUN82" s="205"/>
      <c r="OUO82" s="205"/>
      <c r="OUP82" s="205"/>
      <c r="OUQ82" s="205"/>
      <c r="OUR82" s="205"/>
      <c r="OUS82" s="205"/>
      <c r="OUT82" s="205"/>
      <c r="OUU82" s="205"/>
      <c r="OUV82" s="205"/>
      <c r="OUW82" s="205"/>
      <c r="OUX82" s="205"/>
      <c r="OUY82" s="205"/>
      <c r="OUZ82" s="205"/>
      <c r="OVA82" s="205"/>
      <c r="OVB82" s="205"/>
      <c r="OVC82" s="205"/>
      <c r="OVD82" s="205"/>
      <c r="OVE82" s="205"/>
      <c r="OVF82" s="205"/>
      <c r="OVG82" s="205"/>
      <c r="OVH82" s="205"/>
      <c r="OVI82" s="205"/>
      <c r="OVJ82" s="205"/>
      <c r="OVK82" s="205"/>
      <c r="OVL82" s="205"/>
      <c r="OVM82" s="205"/>
      <c r="OVN82" s="205"/>
      <c r="OVO82" s="205"/>
      <c r="OVP82" s="205"/>
      <c r="OVQ82" s="205"/>
      <c r="OVR82" s="205"/>
      <c r="OVS82" s="205"/>
      <c r="OVT82" s="205"/>
      <c r="OVU82" s="205"/>
      <c r="OVV82" s="205"/>
      <c r="OVW82" s="205"/>
      <c r="OVX82" s="205"/>
      <c r="OVY82" s="205"/>
      <c r="OVZ82" s="205"/>
      <c r="OWA82" s="205"/>
      <c r="OWB82" s="205"/>
      <c r="OWC82" s="205"/>
      <c r="OWD82" s="205"/>
      <c r="OWE82" s="205"/>
      <c r="OWF82" s="205"/>
      <c r="OWG82" s="205"/>
      <c r="OWH82" s="205"/>
      <c r="OWI82" s="205"/>
      <c r="OWJ82" s="205"/>
      <c r="OWK82" s="205"/>
      <c r="OWL82" s="205"/>
      <c r="OWM82" s="205"/>
      <c r="OWN82" s="205"/>
      <c r="OWO82" s="205"/>
      <c r="OWP82" s="205"/>
      <c r="OWQ82" s="205"/>
      <c r="OWX82" s="205"/>
      <c r="OWY82" s="205"/>
      <c r="OWZ82" s="205"/>
      <c r="OXA82" s="205"/>
      <c r="OXB82" s="205"/>
      <c r="OXC82" s="205"/>
      <c r="OXD82" s="205"/>
      <c r="OXE82" s="205"/>
      <c r="OXF82" s="205"/>
      <c r="OXG82" s="205"/>
      <c r="OXH82" s="205"/>
      <c r="OXI82" s="205"/>
      <c r="OXJ82" s="205"/>
      <c r="OXK82" s="205"/>
      <c r="OXL82" s="205"/>
      <c r="OXM82" s="205"/>
      <c r="OXN82" s="205"/>
      <c r="OXO82" s="205"/>
      <c r="OXP82" s="205"/>
      <c r="OXQ82" s="205"/>
      <c r="OXR82" s="205"/>
      <c r="OXS82" s="205"/>
      <c r="OXT82" s="205"/>
      <c r="OXU82" s="205"/>
      <c r="OXV82" s="205"/>
      <c r="OXW82" s="205"/>
      <c r="OXX82" s="205"/>
      <c r="OXY82" s="205"/>
      <c r="OXZ82" s="205"/>
      <c r="OYA82" s="205"/>
      <c r="OYB82" s="205"/>
      <c r="OYC82" s="205"/>
      <c r="OYD82" s="205"/>
      <c r="OYE82" s="205"/>
      <c r="OYF82" s="205"/>
      <c r="OYG82" s="205"/>
      <c r="OYH82" s="205"/>
      <c r="OYI82" s="205"/>
      <c r="OYJ82" s="205"/>
      <c r="OYK82" s="205"/>
      <c r="OYL82" s="205"/>
      <c r="OYM82" s="205"/>
      <c r="OYN82" s="205"/>
      <c r="OYO82" s="205"/>
      <c r="OYP82" s="205"/>
      <c r="OYQ82" s="205"/>
      <c r="OYR82" s="205"/>
      <c r="OYS82" s="205"/>
      <c r="OYT82" s="205"/>
      <c r="OYU82" s="205"/>
      <c r="OYV82" s="205"/>
      <c r="OYW82" s="205"/>
      <c r="OYX82" s="205"/>
      <c r="OYY82" s="205"/>
      <c r="OYZ82" s="205"/>
      <c r="OZA82" s="205"/>
      <c r="OZB82" s="205"/>
      <c r="OZC82" s="205"/>
      <c r="OZD82" s="205"/>
      <c r="OZE82" s="205"/>
      <c r="OZF82" s="205"/>
      <c r="OZG82" s="205"/>
      <c r="OZH82" s="205"/>
      <c r="OZI82" s="205"/>
      <c r="OZJ82" s="205"/>
      <c r="OZK82" s="205"/>
      <c r="OZL82" s="205"/>
      <c r="OZM82" s="205"/>
      <c r="OZN82" s="205"/>
      <c r="OZO82" s="205"/>
      <c r="OZP82" s="205"/>
      <c r="OZQ82" s="205"/>
      <c r="OZR82" s="205"/>
      <c r="OZS82" s="205"/>
      <c r="OZT82" s="205"/>
      <c r="OZU82" s="205"/>
      <c r="OZV82" s="205"/>
      <c r="OZW82" s="205"/>
      <c r="OZX82" s="205"/>
      <c r="OZY82" s="205"/>
      <c r="OZZ82" s="205"/>
      <c r="PAA82" s="205"/>
      <c r="PAB82" s="205"/>
      <c r="PAC82" s="205"/>
      <c r="PAD82" s="205"/>
      <c r="PAE82" s="205"/>
      <c r="PAF82" s="205"/>
      <c r="PAG82" s="205"/>
      <c r="PAH82" s="205"/>
      <c r="PAI82" s="205"/>
      <c r="PAJ82" s="205"/>
      <c r="PAK82" s="205"/>
      <c r="PAL82" s="205"/>
      <c r="PAM82" s="205"/>
      <c r="PAN82" s="205"/>
      <c r="PAO82" s="205"/>
      <c r="PAP82" s="205"/>
      <c r="PAQ82" s="205"/>
      <c r="PAR82" s="205"/>
      <c r="PAS82" s="205"/>
      <c r="PAT82" s="205"/>
      <c r="PAU82" s="205"/>
      <c r="PAV82" s="205"/>
      <c r="PAW82" s="205"/>
      <c r="PAX82" s="205"/>
      <c r="PAY82" s="205"/>
      <c r="PAZ82" s="205"/>
      <c r="PBA82" s="205"/>
      <c r="PBB82" s="205"/>
      <c r="PBC82" s="205"/>
      <c r="PBD82" s="205"/>
      <c r="PBE82" s="205"/>
      <c r="PBF82" s="205"/>
      <c r="PBG82" s="205"/>
      <c r="PBH82" s="205"/>
      <c r="PBI82" s="205"/>
      <c r="PBJ82" s="205"/>
      <c r="PBK82" s="205"/>
      <c r="PBL82" s="205"/>
      <c r="PBM82" s="205"/>
      <c r="PBN82" s="205"/>
      <c r="PBO82" s="205"/>
      <c r="PBP82" s="205"/>
      <c r="PBQ82" s="205"/>
      <c r="PBR82" s="205"/>
      <c r="PBS82" s="205"/>
      <c r="PBT82" s="205"/>
      <c r="PBU82" s="205"/>
      <c r="PBV82" s="205"/>
      <c r="PBW82" s="205"/>
      <c r="PBX82" s="205"/>
      <c r="PBY82" s="205"/>
      <c r="PBZ82" s="205"/>
      <c r="PCA82" s="205"/>
      <c r="PCB82" s="205"/>
      <c r="PCC82" s="205"/>
      <c r="PCD82" s="205"/>
      <c r="PCE82" s="205"/>
      <c r="PCF82" s="205"/>
      <c r="PCG82" s="205"/>
      <c r="PCH82" s="205"/>
      <c r="PCI82" s="205"/>
      <c r="PCJ82" s="205"/>
      <c r="PCK82" s="205"/>
      <c r="PCL82" s="205"/>
      <c r="PCM82" s="205"/>
      <c r="PCN82" s="205"/>
      <c r="PCO82" s="205"/>
      <c r="PCP82" s="205"/>
      <c r="PCQ82" s="205"/>
      <c r="PCR82" s="205"/>
      <c r="PCS82" s="205"/>
      <c r="PCT82" s="205"/>
      <c r="PCU82" s="205"/>
      <c r="PCV82" s="205"/>
      <c r="PCW82" s="205"/>
      <c r="PCX82" s="205"/>
      <c r="PCY82" s="205"/>
      <c r="PCZ82" s="205"/>
      <c r="PDA82" s="205"/>
      <c r="PDB82" s="205"/>
      <c r="PDC82" s="205"/>
      <c r="PDD82" s="205"/>
      <c r="PDE82" s="205"/>
      <c r="PDF82" s="205"/>
      <c r="PDG82" s="205"/>
      <c r="PDH82" s="205"/>
      <c r="PDI82" s="205"/>
      <c r="PDJ82" s="205"/>
      <c r="PDK82" s="205"/>
      <c r="PDL82" s="205"/>
      <c r="PDM82" s="205"/>
      <c r="PDN82" s="205"/>
      <c r="PDO82" s="205"/>
      <c r="PDP82" s="205"/>
      <c r="PDQ82" s="205"/>
      <c r="PDR82" s="205"/>
      <c r="PDS82" s="205"/>
      <c r="PDT82" s="205"/>
      <c r="PDU82" s="205"/>
      <c r="PDV82" s="205"/>
      <c r="PDW82" s="205"/>
      <c r="PDX82" s="205"/>
      <c r="PDY82" s="205"/>
      <c r="PDZ82" s="205"/>
      <c r="PEA82" s="205"/>
      <c r="PEB82" s="205"/>
      <c r="PEC82" s="205"/>
      <c r="PED82" s="205"/>
      <c r="PEE82" s="205"/>
      <c r="PEF82" s="205"/>
      <c r="PEG82" s="205"/>
      <c r="PEH82" s="205"/>
      <c r="PEI82" s="205"/>
      <c r="PEJ82" s="205"/>
      <c r="PEK82" s="205"/>
      <c r="PEL82" s="205"/>
      <c r="PEM82" s="205"/>
      <c r="PEN82" s="205"/>
      <c r="PEO82" s="205"/>
      <c r="PEP82" s="205"/>
      <c r="PEQ82" s="205"/>
      <c r="PER82" s="205"/>
      <c r="PES82" s="205"/>
      <c r="PET82" s="205"/>
      <c r="PEU82" s="205"/>
      <c r="PEV82" s="205"/>
      <c r="PEW82" s="205"/>
      <c r="PEX82" s="205"/>
      <c r="PEY82" s="205"/>
      <c r="PEZ82" s="205"/>
      <c r="PFA82" s="205"/>
      <c r="PFB82" s="205"/>
      <c r="PFC82" s="205"/>
      <c r="PFD82" s="205"/>
      <c r="PFE82" s="205"/>
      <c r="PFF82" s="205"/>
      <c r="PFG82" s="205"/>
      <c r="PFH82" s="205"/>
      <c r="PFI82" s="205"/>
      <c r="PFJ82" s="205"/>
      <c r="PFK82" s="205"/>
      <c r="PFL82" s="205"/>
      <c r="PFM82" s="205"/>
      <c r="PFN82" s="205"/>
      <c r="PFO82" s="205"/>
      <c r="PFP82" s="205"/>
      <c r="PFQ82" s="205"/>
      <c r="PFR82" s="205"/>
      <c r="PFS82" s="205"/>
      <c r="PFT82" s="205"/>
      <c r="PFU82" s="205"/>
      <c r="PFV82" s="205"/>
      <c r="PFW82" s="205"/>
      <c r="PFX82" s="205"/>
      <c r="PFY82" s="205"/>
      <c r="PFZ82" s="205"/>
      <c r="PGA82" s="205"/>
      <c r="PGB82" s="205"/>
      <c r="PGC82" s="205"/>
      <c r="PGD82" s="205"/>
      <c r="PGE82" s="205"/>
      <c r="PGF82" s="205"/>
      <c r="PGG82" s="205"/>
      <c r="PGH82" s="205"/>
      <c r="PGI82" s="205"/>
      <c r="PGJ82" s="205"/>
      <c r="PGK82" s="205"/>
      <c r="PGL82" s="205"/>
      <c r="PGM82" s="205"/>
      <c r="PGT82" s="205"/>
      <c r="PGU82" s="205"/>
      <c r="PGV82" s="205"/>
      <c r="PGW82" s="205"/>
      <c r="PGX82" s="205"/>
      <c r="PGY82" s="205"/>
      <c r="PGZ82" s="205"/>
      <c r="PHA82" s="205"/>
      <c r="PHB82" s="205"/>
      <c r="PHC82" s="205"/>
      <c r="PHD82" s="205"/>
      <c r="PHE82" s="205"/>
      <c r="PHF82" s="205"/>
      <c r="PHG82" s="205"/>
      <c r="PHH82" s="205"/>
      <c r="PHI82" s="205"/>
      <c r="PHJ82" s="205"/>
      <c r="PHK82" s="205"/>
      <c r="PHL82" s="205"/>
      <c r="PHM82" s="205"/>
      <c r="PHN82" s="205"/>
      <c r="PHO82" s="205"/>
      <c r="PHP82" s="205"/>
      <c r="PHQ82" s="205"/>
      <c r="PHR82" s="205"/>
      <c r="PHS82" s="205"/>
      <c r="PHT82" s="205"/>
      <c r="PHU82" s="205"/>
      <c r="PHV82" s="205"/>
      <c r="PHW82" s="205"/>
      <c r="PHX82" s="205"/>
      <c r="PHY82" s="205"/>
      <c r="PHZ82" s="205"/>
      <c r="PIA82" s="205"/>
      <c r="PIB82" s="205"/>
      <c r="PIC82" s="205"/>
      <c r="PID82" s="205"/>
      <c r="PIE82" s="205"/>
      <c r="PIF82" s="205"/>
      <c r="PIG82" s="205"/>
      <c r="PIH82" s="205"/>
      <c r="PII82" s="205"/>
      <c r="PIJ82" s="205"/>
      <c r="PIK82" s="205"/>
      <c r="PIL82" s="205"/>
      <c r="PIM82" s="205"/>
      <c r="PIN82" s="205"/>
      <c r="PIO82" s="205"/>
      <c r="PIP82" s="205"/>
      <c r="PIQ82" s="205"/>
      <c r="PIR82" s="205"/>
      <c r="PIS82" s="205"/>
      <c r="PIT82" s="205"/>
      <c r="PIU82" s="205"/>
      <c r="PIV82" s="205"/>
      <c r="PIW82" s="205"/>
      <c r="PIX82" s="205"/>
      <c r="PIY82" s="205"/>
      <c r="PIZ82" s="205"/>
      <c r="PJA82" s="205"/>
      <c r="PJB82" s="205"/>
      <c r="PJC82" s="205"/>
      <c r="PJD82" s="205"/>
      <c r="PJE82" s="205"/>
      <c r="PJF82" s="205"/>
      <c r="PJG82" s="205"/>
      <c r="PJH82" s="205"/>
      <c r="PJI82" s="205"/>
      <c r="PJJ82" s="205"/>
      <c r="PJK82" s="205"/>
      <c r="PJL82" s="205"/>
      <c r="PJM82" s="205"/>
      <c r="PJN82" s="205"/>
      <c r="PJO82" s="205"/>
      <c r="PJP82" s="205"/>
      <c r="PJQ82" s="205"/>
      <c r="PJR82" s="205"/>
      <c r="PJS82" s="205"/>
      <c r="PJT82" s="205"/>
      <c r="PJU82" s="205"/>
      <c r="PJV82" s="205"/>
      <c r="PJW82" s="205"/>
      <c r="PJX82" s="205"/>
      <c r="PJY82" s="205"/>
      <c r="PJZ82" s="205"/>
      <c r="PKA82" s="205"/>
      <c r="PKB82" s="205"/>
      <c r="PKC82" s="205"/>
      <c r="PKD82" s="205"/>
      <c r="PKE82" s="205"/>
      <c r="PKF82" s="205"/>
      <c r="PKG82" s="205"/>
      <c r="PKH82" s="205"/>
      <c r="PKI82" s="205"/>
      <c r="PKJ82" s="205"/>
      <c r="PKK82" s="205"/>
      <c r="PKL82" s="205"/>
      <c r="PKM82" s="205"/>
      <c r="PKN82" s="205"/>
      <c r="PKO82" s="205"/>
      <c r="PKP82" s="205"/>
      <c r="PKQ82" s="205"/>
      <c r="PKR82" s="205"/>
      <c r="PKS82" s="205"/>
      <c r="PKT82" s="205"/>
      <c r="PKU82" s="205"/>
      <c r="PKV82" s="205"/>
      <c r="PKW82" s="205"/>
      <c r="PKX82" s="205"/>
      <c r="PKY82" s="205"/>
      <c r="PKZ82" s="205"/>
      <c r="PLA82" s="205"/>
      <c r="PLB82" s="205"/>
      <c r="PLC82" s="205"/>
      <c r="PLD82" s="205"/>
      <c r="PLE82" s="205"/>
      <c r="PLF82" s="205"/>
      <c r="PLG82" s="205"/>
      <c r="PLH82" s="205"/>
      <c r="PLI82" s="205"/>
      <c r="PLJ82" s="205"/>
      <c r="PLK82" s="205"/>
      <c r="PLL82" s="205"/>
      <c r="PLM82" s="205"/>
      <c r="PLN82" s="205"/>
      <c r="PLO82" s="205"/>
      <c r="PLP82" s="205"/>
      <c r="PLQ82" s="205"/>
      <c r="PLR82" s="205"/>
      <c r="PLS82" s="205"/>
      <c r="PLT82" s="205"/>
      <c r="PLU82" s="205"/>
      <c r="PLV82" s="205"/>
      <c r="PLW82" s="205"/>
      <c r="PLX82" s="205"/>
      <c r="PLY82" s="205"/>
      <c r="PLZ82" s="205"/>
      <c r="PMA82" s="205"/>
      <c r="PMB82" s="205"/>
      <c r="PMC82" s="205"/>
      <c r="PMD82" s="205"/>
      <c r="PME82" s="205"/>
      <c r="PMF82" s="205"/>
      <c r="PMG82" s="205"/>
      <c r="PMH82" s="205"/>
      <c r="PMI82" s="205"/>
      <c r="PMJ82" s="205"/>
      <c r="PMK82" s="205"/>
      <c r="PML82" s="205"/>
      <c r="PMM82" s="205"/>
      <c r="PMN82" s="205"/>
      <c r="PMO82" s="205"/>
      <c r="PMP82" s="205"/>
      <c r="PMQ82" s="205"/>
      <c r="PMR82" s="205"/>
      <c r="PMS82" s="205"/>
      <c r="PMT82" s="205"/>
      <c r="PMU82" s="205"/>
      <c r="PMV82" s="205"/>
      <c r="PMW82" s="205"/>
      <c r="PMX82" s="205"/>
      <c r="PMY82" s="205"/>
      <c r="PMZ82" s="205"/>
      <c r="PNA82" s="205"/>
      <c r="PNB82" s="205"/>
      <c r="PNC82" s="205"/>
      <c r="PND82" s="205"/>
      <c r="PNE82" s="205"/>
      <c r="PNF82" s="205"/>
      <c r="PNG82" s="205"/>
      <c r="PNH82" s="205"/>
      <c r="PNI82" s="205"/>
      <c r="PNJ82" s="205"/>
      <c r="PNK82" s="205"/>
      <c r="PNL82" s="205"/>
      <c r="PNM82" s="205"/>
      <c r="PNN82" s="205"/>
      <c r="PNO82" s="205"/>
      <c r="PNP82" s="205"/>
      <c r="PNQ82" s="205"/>
      <c r="PNR82" s="205"/>
      <c r="PNS82" s="205"/>
      <c r="PNT82" s="205"/>
      <c r="PNU82" s="205"/>
      <c r="PNV82" s="205"/>
      <c r="PNW82" s="205"/>
      <c r="PNX82" s="205"/>
      <c r="PNY82" s="205"/>
      <c r="PNZ82" s="205"/>
      <c r="POA82" s="205"/>
      <c r="POB82" s="205"/>
      <c r="POC82" s="205"/>
      <c r="POD82" s="205"/>
      <c r="POE82" s="205"/>
      <c r="POF82" s="205"/>
      <c r="POG82" s="205"/>
      <c r="POH82" s="205"/>
      <c r="POI82" s="205"/>
      <c r="POJ82" s="205"/>
      <c r="POK82" s="205"/>
      <c r="POL82" s="205"/>
      <c r="POM82" s="205"/>
      <c r="PON82" s="205"/>
      <c r="POO82" s="205"/>
      <c r="POP82" s="205"/>
      <c r="POQ82" s="205"/>
      <c r="POR82" s="205"/>
      <c r="POS82" s="205"/>
      <c r="POT82" s="205"/>
      <c r="POU82" s="205"/>
      <c r="POV82" s="205"/>
      <c r="POW82" s="205"/>
      <c r="POX82" s="205"/>
      <c r="POY82" s="205"/>
      <c r="POZ82" s="205"/>
      <c r="PPA82" s="205"/>
      <c r="PPB82" s="205"/>
      <c r="PPC82" s="205"/>
      <c r="PPD82" s="205"/>
      <c r="PPE82" s="205"/>
      <c r="PPF82" s="205"/>
      <c r="PPG82" s="205"/>
      <c r="PPH82" s="205"/>
      <c r="PPI82" s="205"/>
      <c r="PPJ82" s="205"/>
      <c r="PPK82" s="205"/>
      <c r="PPL82" s="205"/>
      <c r="PPM82" s="205"/>
      <c r="PPN82" s="205"/>
      <c r="PPO82" s="205"/>
      <c r="PPP82" s="205"/>
      <c r="PPQ82" s="205"/>
      <c r="PPR82" s="205"/>
      <c r="PPS82" s="205"/>
      <c r="PPT82" s="205"/>
      <c r="PPU82" s="205"/>
      <c r="PPV82" s="205"/>
      <c r="PPW82" s="205"/>
      <c r="PPX82" s="205"/>
      <c r="PPY82" s="205"/>
      <c r="PPZ82" s="205"/>
      <c r="PQA82" s="205"/>
      <c r="PQB82" s="205"/>
      <c r="PQC82" s="205"/>
      <c r="PQD82" s="205"/>
      <c r="PQE82" s="205"/>
      <c r="PQF82" s="205"/>
      <c r="PQG82" s="205"/>
      <c r="PQH82" s="205"/>
      <c r="PQI82" s="205"/>
      <c r="PQP82" s="205"/>
      <c r="PQQ82" s="205"/>
      <c r="PQR82" s="205"/>
      <c r="PQS82" s="205"/>
      <c r="PQT82" s="205"/>
      <c r="PQU82" s="205"/>
      <c r="PQV82" s="205"/>
      <c r="PQW82" s="205"/>
      <c r="PQX82" s="205"/>
      <c r="PQY82" s="205"/>
      <c r="PQZ82" s="205"/>
      <c r="PRA82" s="205"/>
      <c r="PRB82" s="205"/>
      <c r="PRC82" s="205"/>
      <c r="PRD82" s="205"/>
      <c r="PRE82" s="205"/>
      <c r="PRF82" s="205"/>
      <c r="PRG82" s="205"/>
      <c r="PRH82" s="205"/>
      <c r="PRI82" s="205"/>
      <c r="PRJ82" s="205"/>
      <c r="PRK82" s="205"/>
      <c r="PRL82" s="205"/>
      <c r="PRM82" s="205"/>
      <c r="PRN82" s="205"/>
      <c r="PRO82" s="205"/>
      <c r="PRP82" s="205"/>
      <c r="PRQ82" s="205"/>
      <c r="PRR82" s="205"/>
      <c r="PRS82" s="205"/>
      <c r="PRT82" s="205"/>
      <c r="PRU82" s="205"/>
      <c r="PRV82" s="205"/>
      <c r="PRW82" s="205"/>
      <c r="PRX82" s="205"/>
      <c r="PRY82" s="205"/>
      <c r="PRZ82" s="205"/>
      <c r="PSA82" s="205"/>
      <c r="PSB82" s="205"/>
      <c r="PSC82" s="205"/>
      <c r="PSD82" s="205"/>
      <c r="PSE82" s="205"/>
      <c r="PSF82" s="205"/>
      <c r="PSG82" s="205"/>
      <c r="PSH82" s="205"/>
      <c r="PSI82" s="205"/>
      <c r="PSJ82" s="205"/>
      <c r="PSK82" s="205"/>
      <c r="PSL82" s="205"/>
      <c r="PSM82" s="205"/>
      <c r="PSN82" s="205"/>
      <c r="PSO82" s="205"/>
      <c r="PSP82" s="205"/>
      <c r="PSQ82" s="205"/>
      <c r="PSR82" s="205"/>
      <c r="PSS82" s="205"/>
      <c r="PST82" s="205"/>
      <c r="PSU82" s="205"/>
      <c r="PSV82" s="205"/>
      <c r="PSW82" s="205"/>
      <c r="PSX82" s="205"/>
      <c r="PSY82" s="205"/>
      <c r="PSZ82" s="205"/>
      <c r="PTA82" s="205"/>
      <c r="PTB82" s="205"/>
      <c r="PTC82" s="205"/>
      <c r="PTD82" s="205"/>
      <c r="PTE82" s="205"/>
      <c r="PTF82" s="205"/>
      <c r="PTG82" s="205"/>
      <c r="PTH82" s="205"/>
      <c r="PTI82" s="205"/>
      <c r="PTJ82" s="205"/>
      <c r="PTK82" s="205"/>
      <c r="PTL82" s="205"/>
      <c r="PTM82" s="205"/>
      <c r="PTN82" s="205"/>
      <c r="PTO82" s="205"/>
      <c r="PTP82" s="205"/>
      <c r="PTQ82" s="205"/>
      <c r="PTR82" s="205"/>
      <c r="PTS82" s="205"/>
      <c r="PTT82" s="205"/>
      <c r="PTU82" s="205"/>
      <c r="PTV82" s="205"/>
      <c r="PTW82" s="205"/>
      <c r="PTX82" s="205"/>
      <c r="PTY82" s="205"/>
      <c r="PTZ82" s="205"/>
      <c r="PUA82" s="205"/>
      <c r="PUB82" s="205"/>
      <c r="PUC82" s="205"/>
      <c r="PUD82" s="205"/>
      <c r="PUE82" s="205"/>
      <c r="PUF82" s="205"/>
      <c r="PUG82" s="205"/>
      <c r="PUH82" s="205"/>
      <c r="PUI82" s="205"/>
      <c r="PUJ82" s="205"/>
      <c r="PUK82" s="205"/>
      <c r="PUL82" s="205"/>
      <c r="PUM82" s="205"/>
      <c r="PUN82" s="205"/>
      <c r="PUO82" s="205"/>
      <c r="PUP82" s="205"/>
      <c r="PUQ82" s="205"/>
      <c r="PUR82" s="205"/>
      <c r="PUS82" s="205"/>
      <c r="PUT82" s="205"/>
      <c r="PUU82" s="205"/>
      <c r="PUV82" s="205"/>
      <c r="PUW82" s="205"/>
      <c r="PUX82" s="205"/>
      <c r="PUY82" s="205"/>
      <c r="PUZ82" s="205"/>
      <c r="PVA82" s="205"/>
      <c r="PVB82" s="205"/>
      <c r="PVC82" s="205"/>
      <c r="PVD82" s="205"/>
      <c r="PVE82" s="205"/>
      <c r="PVF82" s="205"/>
      <c r="PVG82" s="205"/>
      <c r="PVH82" s="205"/>
      <c r="PVI82" s="205"/>
      <c r="PVJ82" s="205"/>
      <c r="PVK82" s="205"/>
      <c r="PVL82" s="205"/>
      <c r="PVM82" s="205"/>
      <c r="PVN82" s="205"/>
      <c r="PVO82" s="205"/>
      <c r="PVP82" s="205"/>
      <c r="PVQ82" s="205"/>
      <c r="PVR82" s="205"/>
      <c r="PVS82" s="205"/>
      <c r="PVT82" s="205"/>
      <c r="PVU82" s="205"/>
      <c r="PVV82" s="205"/>
      <c r="PVW82" s="205"/>
      <c r="PVX82" s="205"/>
      <c r="PVY82" s="205"/>
      <c r="PVZ82" s="205"/>
      <c r="PWA82" s="205"/>
      <c r="PWB82" s="205"/>
      <c r="PWC82" s="205"/>
      <c r="PWD82" s="205"/>
      <c r="PWE82" s="205"/>
      <c r="PWF82" s="205"/>
      <c r="PWG82" s="205"/>
      <c r="PWH82" s="205"/>
      <c r="PWI82" s="205"/>
      <c r="PWJ82" s="205"/>
      <c r="PWK82" s="205"/>
      <c r="PWL82" s="205"/>
      <c r="PWM82" s="205"/>
      <c r="PWN82" s="205"/>
      <c r="PWO82" s="205"/>
      <c r="PWP82" s="205"/>
      <c r="PWQ82" s="205"/>
      <c r="PWR82" s="205"/>
      <c r="PWS82" s="205"/>
      <c r="PWT82" s="205"/>
      <c r="PWU82" s="205"/>
      <c r="PWV82" s="205"/>
      <c r="PWW82" s="205"/>
      <c r="PWX82" s="205"/>
      <c r="PWY82" s="205"/>
      <c r="PWZ82" s="205"/>
      <c r="PXA82" s="205"/>
      <c r="PXB82" s="205"/>
      <c r="PXC82" s="205"/>
      <c r="PXD82" s="205"/>
      <c r="PXE82" s="205"/>
      <c r="PXF82" s="205"/>
      <c r="PXG82" s="205"/>
      <c r="PXH82" s="205"/>
      <c r="PXI82" s="205"/>
      <c r="PXJ82" s="205"/>
      <c r="PXK82" s="205"/>
      <c r="PXL82" s="205"/>
      <c r="PXM82" s="205"/>
      <c r="PXN82" s="205"/>
      <c r="PXO82" s="205"/>
      <c r="PXP82" s="205"/>
      <c r="PXQ82" s="205"/>
      <c r="PXR82" s="205"/>
      <c r="PXS82" s="205"/>
      <c r="PXT82" s="205"/>
      <c r="PXU82" s="205"/>
      <c r="PXV82" s="205"/>
      <c r="PXW82" s="205"/>
      <c r="PXX82" s="205"/>
      <c r="PXY82" s="205"/>
      <c r="PXZ82" s="205"/>
      <c r="PYA82" s="205"/>
      <c r="PYB82" s="205"/>
      <c r="PYC82" s="205"/>
      <c r="PYD82" s="205"/>
      <c r="PYE82" s="205"/>
      <c r="PYF82" s="205"/>
      <c r="PYG82" s="205"/>
      <c r="PYH82" s="205"/>
      <c r="PYI82" s="205"/>
      <c r="PYJ82" s="205"/>
      <c r="PYK82" s="205"/>
      <c r="PYL82" s="205"/>
      <c r="PYM82" s="205"/>
      <c r="PYN82" s="205"/>
      <c r="PYO82" s="205"/>
      <c r="PYP82" s="205"/>
      <c r="PYQ82" s="205"/>
      <c r="PYR82" s="205"/>
      <c r="PYS82" s="205"/>
      <c r="PYT82" s="205"/>
      <c r="PYU82" s="205"/>
      <c r="PYV82" s="205"/>
      <c r="PYW82" s="205"/>
      <c r="PYX82" s="205"/>
      <c r="PYY82" s="205"/>
      <c r="PYZ82" s="205"/>
      <c r="PZA82" s="205"/>
      <c r="PZB82" s="205"/>
      <c r="PZC82" s="205"/>
      <c r="PZD82" s="205"/>
      <c r="PZE82" s="205"/>
      <c r="PZF82" s="205"/>
      <c r="PZG82" s="205"/>
      <c r="PZH82" s="205"/>
      <c r="PZI82" s="205"/>
      <c r="PZJ82" s="205"/>
      <c r="PZK82" s="205"/>
      <c r="PZL82" s="205"/>
      <c r="PZM82" s="205"/>
      <c r="PZN82" s="205"/>
      <c r="PZO82" s="205"/>
      <c r="PZP82" s="205"/>
      <c r="PZQ82" s="205"/>
      <c r="PZR82" s="205"/>
      <c r="PZS82" s="205"/>
      <c r="PZT82" s="205"/>
      <c r="PZU82" s="205"/>
      <c r="PZV82" s="205"/>
      <c r="PZW82" s="205"/>
      <c r="PZX82" s="205"/>
      <c r="PZY82" s="205"/>
      <c r="PZZ82" s="205"/>
      <c r="QAA82" s="205"/>
      <c r="QAB82" s="205"/>
      <c r="QAC82" s="205"/>
      <c r="QAD82" s="205"/>
      <c r="QAE82" s="205"/>
      <c r="QAL82" s="205"/>
      <c r="QAM82" s="205"/>
      <c r="QAN82" s="205"/>
      <c r="QAO82" s="205"/>
      <c r="QAP82" s="205"/>
      <c r="QAQ82" s="205"/>
      <c r="QAR82" s="205"/>
      <c r="QAS82" s="205"/>
      <c r="QAT82" s="205"/>
      <c r="QAU82" s="205"/>
      <c r="QAV82" s="205"/>
      <c r="QAW82" s="205"/>
      <c r="QAX82" s="205"/>
      <c r="QAY82" s="205"/>
      <c r="QAZ82" s="205"/>
      <c r="QBA82" s="205"/>
      <c r="QBB82" s="205"/>
      <c r="QBC82" s="205"/>
      <c r="QBD82" s="205"/>
      <c r="QBE82" s="205"/>
      <c r="QBF82" s="205"/>
      <c r="QBG82" s="205"/>
      <c r="QBH82" s="205"/>
      <c r="QBI82" s="205"/>
      <c r="QBJ82" s="205"/>
      <c r="QBK82" s="205"/>
      <c r="QBL82" s="205"/>
      <c r="QBM82" s="205"/>
      <c r="QBN82" s="205"/>
      <c r="QBO82" s="205"/>
      <c r="QBP82" s="205"/>
      <c r="QBQ82" s="205"/>
      <c r="QBR82" s="205"/>
      <c r="QBS82" s="205"/>
      <c r="QBT82" s="205"/>
      <c r="QBU82" s="205"/>
      <c r="QBV82" s="205"/>
      <c r="QBW82" s="205"/>
      <c r="QBX82" s="205"/>
      <c r="QBY82" s="205"/>
      <c r="QBZ82" s="205"/>
      <c r="QCA82" s="205"/>
      <c r="QCB82" s="205"/>
      <c r="QCC82" s="205"/>
      <c r="QCD82" s="205"/>
      <c r="QCE82" s="205"/>
      <c r="QCF82" s="205"/>
      <c r="QCG82" s="205"/>
      <c r="QCH82" s="205"/>
      <c r="QCI82" s="205"/>
      <c r="QCJ82" s="205"/>
      <c r="QCK82" s="205"/>
      <c r="QCL82" s="205"/>
      <c r="QCM82" s="205"/>
      <c r="QCN82" s="205"/>
      <c r="QCO82" s="205"/>
      <c r="QCP82" s="205"/>
      <c r="QCQ82" s="205"/>
      <c r="QCR82" s="205"/>
      <c r="QCS82" s="205"/>
      <c r="QCT82" s="205"/>
      <c r="QCU82" s="205"/>
      <c r="QCV82" s="205"/>
      <c r="QCW82" s="205"/>
      <c r="QCX82" s="205"/>
      <c r="QCY82" s="205"/>
      <c r="QCZ82" s="205"/>
      <c r="QDA82" s="205"/>
      <c r="QDB82" s="205"/>
      <c r="QDC82" s="205"/>
      <c r="QDD82" s="205"/>
      <c r="QDE82" s="205"/>
      <c r="QDF82" s="205"/>
      <c r="QDG82" s="205"/>
      <c r="QDH82" s="205"/>
      <c r="QDI82" s="205"/>
      <c r="QDJ82" s="205"/>
      <c r="QDK82" s="205"/>
      <c r="QDL82" s="205"/>
      <c r="QDM82" s="205"/>
      <c r="QDN82" s="205"/>
      <c r="QDO82" s="205"/>
      <c r="QDP82" s="205"/>
      <c r="QDQ82" s="205"/>
      <c r="QDR82" s="205"/>
      <c r="QDS82" s="205"/>
      <c r="QDT82" s="205"/>
      <c r="QDU82" s="205"/>
      <c r="QDV82" s="205"/>
      <c r="QDW82" s="205"/>
      <c r="QDX82" s="205"/>
      <c r="QDY82" s="205"/>
      <c r="QDZ82" s="205"/>
      <c r="QEA82" s="205"/>
      <c r="QEB82" s="205"/>
      <c r="QEC82" s="205"/>
      <c r="QED82" s="205"/>
      <c r="QEE82" s="205"/>
      <c r="QEF82" s="205"/>
      <c r="QEG82" s="205"/>
      <c r="QEH82" s="205"/>
      <c r="QEI82" s="205"/>
      <c r="QEJ82" s="205"/>
      <c r="QEK82" s="205"/>
      <c r="QEL82" s="205"/>
      <c r="QEM82" s="205"/>
      <c r="QEN82" s="205"/>
      <c r="QEO82" s="205"/>
      <c r="QEP82" s="205"/>
      <c r="QEQ82" s="205"/>
      <c r="QER82" s="205"/>
      <c r="QES82" s="205"/>
      <c r="QET82" s="205"/>
      <c r="QEU82" s="205"/>
      <c r="QEV82" s="205"/>
      <c r="QEW82" s="205"/>
      <c r="QEX82" s="205"/>
      <c r="QEY82" s="205"/>
      <c r="QEZ82" s="205"/>
      <c r="QFA82" s="205"/>
      <c r="QFB82" s="205"/>
      <c r="QFC82" s="205"/>
      <c r="QFD82" s="205"/>
      <c r="QFE82" s="205"/>
      <c r="QFF82" s="205"/>
      <c r="QFG82" s="205"/>
      <c r="QFH82" s="205"/>
      <c r="QFI82" s="205"/>
      <c r="QFJ82" s="205"/>
      <c r="QFK82" s="205"/>
      <c r="QFL82" s="205"/>
      <c r="QFM82" s="205"/>
      <c r="QFN82" s="205"/>
      <c r="QFO82" s="205"/>
      <c r="QFP82" s="205"/>
      <c r="QFQ82" s="205"/>
      <c r="QFR82" s="205"/>
      <c r="QFS82" s="205"/>
      <c r="QFT82" s="205"/>
      <c r="QFU82" s="205"/>
      <c r="QFV82" s="205"/>
      <c r="QFW82" s="205"/>
      <c r="QFX82" s="205"/>
      <c r="QFY82" s="205"/>
      <c r="QFZ82" s="205"/>
      <c r="QGA82" s="205"/>
      <c r="QGB82" s="205"/>
      <c r="QGC82" s="205"/>
      <c r="QGD82" s="205"/>
      <c r="QGE82" s="205"/>
      <c r="QGF82" s="205"/>
      <c r="QGG82" s="205"/>
      <c r="QGH82" s="205"/>
      <c r="QGI82" s="205"/>
      <c r="QGJ82" s="205"/>
      <c r="QGK82" s="205"/>
      <c r="QGL82" s="205"/>
      <c r="QGM82" s="205"/>
      <c r="QGN82" s="205"/>
      <c r="QGO82" s="205"/>
      <c r="QGP82" s="205"/>
      <c r="QGQ82" s="205"/>
      <c r="QGR82" s="205"/>
      <c r="QGS82" s="205"/>
      <c r="QGT82" s="205"/>
      <c r="QGU82" s="205"/>
      <c r="QGV82" s="205"/>
      <c r="QGW82" s="205"/>
      <c r="QGX82" s="205"/>
      <c r="QGY82" s="205"/>
      <c r="QGZ82" s="205"/>
      <c r="QHA82" s="205"/>
      <c r="QHB82" s="205"/>
      <c r="QHC82" s="205"/>
      <c r="QHD82" s="205"/>
      <c r="QHE82" s="205"/>
      <c r="QHF82" s="205"/>
      <c r="QHG82" s="205"/>
      <c r="QHH82" s="205"/>
      <c r="QHI82" s="205"/>
      <c r="QHJ82" s="205"/>
      <c r="QHK82" s="205"/>
      <c r="QHL82" s="205"/>
      <c r="QHM82" s="205"/>
      <c r="QHN82" s="205"/>
      <c r="QHO82" s="205"/>
      <c r="QHP82" s="205"/>
      <c r="QHQ82" s="205"/>
      <c r="QHR82" s="205"/>
      <c r="QHS82" s="205"/>
      <c r="QHT82" s="205"/>
      <c r="QHU82" s="205"/>
      <c r="QHV82" s="205"/>
      <c r="QHW82" s="205"/>
      <c r="QHX82" s="205"/>
      <c r="QHY82" s="205"/>
      <c r="QHZ82" s="205"/>
      <c r="QIA82" s="205"/>
      <c r="QIB82" s="205"/>
      <c r="QIC82" s="205"/>
      <c r="QID82" s="205"/>
      <c r="QIE82" s="205"/>
      <c r="QIF82" s="205"/>
      <c r="QIG82" s="205"/>
      <c r="QIH82" s="205"/>
      <c r="QII82" s="205"/>
      <c r="QIJ82" s="205"/>
      <c r="QIK82" s="205"/>
      <c r="QIL82" s="205"/>
      <c r="QIM82" s="205"/>
      <c r="QIN82" s="205"/>
      <c r="QIO82" s="205"/>
      <c r="QIP82" s="205"/>
      <c r="QIQ82" s="205"/>
      <c r="QIR82" s="205"/>
      <c r="QIS82" s="205"/>
      <c r="QIT82" s="205"/>
      <c r="QIU82" s="205"/>
      <c r="QIV82" s="205"/>
      <c r="QIW82" s="205"/>
      <c r="QIX82" s="205"/>
      <c r="QIY82" s="205"/>
      <c r="QIZ82" s="205"/>
      <c r="QJA82" s="205"/>
      <c r="QJB82" s="205"/>
      <c r="QJC82" s="205"/>
      <c r="QJD82" s="205"/>
      <c r="QJE82" s="205"/>
      <c r="QJF82" s="205"/>
      <c r="QJG82" s="205"/>
      <c r="QJH82" s="205"/>
      <c r="QJI82" s="205"/>
      <c r="QJJ82" s="205"/>
      <c r="QJK82" s="205"/>
      <c r="QJL82" s="205"/>
      <c r="QJM82" s="205"/>
      <c r="QJN82" s="205"/>
      <c r="QJO82" s="205"/>
      <c r="QJP82" s="205"/>
      <c r="QJQ82" s="205"/>
      <c r="QJR82" s="205"/>
      <c r="QJS82" s="205"/>
      <c r="QJT82" s="205"/>
      <c r="QJU82" s="205"/>
      <c r="QJV82" s="205"/>
      <c r="QJW82" s="205"/>
      <c r="QJX82" s="205"/>
      <c r="QJY82" s="205"/>
      <c r="QJZ82" s="205"/>
      <c r="QKA82" s="205"/>
      <c r="QKH82" s="205"/>
      <c r="QKI82" s="205"/>
      <c r="QKJ82" s="205"/>
      <c r="QKK82" s="205"/>
      <c r="QKL82" s="205"/>
      <c r="QKM82" s="205"/>
      <c r="QKN82" s="205"/>
      <c r="QKO82" s="205"/>
      <c r="QKP82" s="205"/>
      <c r="QKQ82" s="205"/>
      <c r="QKR82" s="205"/>
      <c r="QKS82" s="205"/>
      <c r="QKT82" s="205"/>
      <c r="QKU82" s="205"/>
      <c r="QKV82" s="205"/>
      <c r="QKW82" s="205"/>
      <c r="QKX82" s="205"/>
      <c r="QKY82" s="205"/>
      <c r="QKZ82" s="205"/>
      <c r="QLA82" s="205"/>
      <c r="QLB82" s="205"/>
      <c r="QLC82" s="205"/>
      <c r="QLD82" s="205"/>
      <c r="QLE82" s="205"/>
      <c r="QLF82" s="205"/>
      <c r="QLG82" s="205"/>
      <c r="QLH82" s="205"/>
      <c r="QLI82" s="205"/>
      <c r="QLJ82" s="205"/>
      <c r="QLK82" s="205"/>
      <c r="QLL82" s="205"/>
      <c r="QLM82" s="205"/>
      <c r="QLN82" s="205"/>
      <c r="QLO82" s="205"/>
      <c r="QLP82" s="205"/>
      <c r="QLQ82" s="205"/>
      <c r="QLR82" s="205"/>
      <c r="QLS82" s="205"/>
      <c r="QLT82" s="205"/>
      <c r="QLU82" s="205"/>
      <c r="QLV82" s="205"/>
      <c r="QLW82" s="205"/>
      <c r="QLX82" s="205"/>
      <c r="QLY82" s="205"/>
      <c r="QLZ82" s="205"/>
      <c r="QMA82" s="205"/>
      <c r="QMB82" s="205"/>
      <c r="QMC82" s="205"/>
      <c r="QMD82" s="205"/>
      <c r="QME82" s="205"/>
      <c r="QMF82" s="205"/>
      <c r="QMG82" s="205"/>
      <c r="QMH82" s="205"/>
      <c r="QMI82" s="205"/>
      <c r="QMJ82" s="205"/>
      <c r="QMK82" s="205"/>
      <c r="QML82" s="205"/>
      <c r="QMM82" s="205"/>
      <c r="QMN82" s="205"/>
      <c r="QMO82" s="205"/>
      <c r="QMP82" s="205"/>
      <c r="QMQ82" s="205"/>
      <c r="QMR82" s="205"/>
      <c r="QMS82" s="205"/>
      <c r="QMT82" s="205"/>
      <c r="QMU82" s="205"/>
      <c r="QMV82" s="205"/>
      <c r="QMW82" s="205"/>
      <c r="QMX82" s="205"/>
      <c r="QMY82" s="205"/>
      <c r="QMZ82" s="205"/>
      <c r="QNA82" s="205"/>
      <c r="QNB82" s="205"/>
      <c r="QNC82" s="205"/>
      <c r="QND82" s="205"/>
      <c r="QNE82" s="205"/>
      <c r="QNF82" s="205"/>
      <c r="QNG82" s="205"/>
      <c r="QNH82" s="205"/>
      <c r="QNI82" s="205"/>
      <c r="QNJ82" s="205"/>
      <c r="QNK82" s="205"/>
      <c r="QNL82" s="205"/>
      <c r="QNM82" s="205"/>
      <c r="QNN82" s="205"/>
      <c r="QNO82" s="205"/>
      <c r="QNP82" s="205"/>
      <c r="QNQ82" s="205"/>
      <c r="QNR82" s="205"/>
      <c r="QNS82" s="205"/>
      <c r="QNT82" s="205"/>
      <c r="QNU82" s="205"/>
      <c r="QNV82" s="205"/>
      <c r="QNW82" s="205"/>
      <c r="QNX82" s="205"/>
      <c r="QNY82" s="205"/>
      <c r="QNZ82" s="205"/>
      <c r="QOA82" s="205"/>
      <c r="QOB82" s="205"/>
      <c r="QOC82" s="205"/>
      <c r="QOD82" s="205"/>
      <c r="QOE82" s="205"/>
      <c r="QOF82" s="205"/>
      <c r="QOG82" s="205"/>
      <c r="QOH82" s="205"/>
      <c r="QOI82" s="205"/>
      <c r="QOJ82" s="205"/>
      <c r="QOK82" s="205"/>
      <c r="QOL82" s="205"/>
      <c r="QOM82" s="205"/>
      <c r="QON82" s="205"/>
      <c r="QOO82" s="205"/>
      <c r="QOP82" s="205"/>
      <c r="QOQ82" s="205"/>
      <c r="QOR82" s="205"/>
      <c r="QOS82" s="205"/>
      <c r="QOT82" s="205"/>
      <c r="QOU82" s="205"/>
      <c r="QOV82" s="205"/>
      <c r="QOW82" s="205"/>
      <c r="QOX82" s="205"/>
      <c r="QOY82" s="205"/>
      <c r="QOZ82" s="205"/>
      <c r="QPA82" s="205"/>
      <c r="QPB82" s="205"/>
      <c r="QPC82" s="205"/>
      <c r="QPD82" s="205"/>
      <c r="QPE82" s="205"/>
      <c r="QPF82" s="205"/>
      <c r="QPG82" s="205"/>
      <c r="QPH82" s="205"/>
      <c r="QPI82" s="205"/>
      <c r="QPJ82" s="205"/>
      <c r="QPK82" s="205"/>
      <c r="QPL82" s="205"/>
      <c r="QPM82" s="205"/>
      <c r="QPN82" s="205"/>
      <c r="QPO82" s="205"/>
      <c r="QPP82" s="205"/>
      <c r="QPQ82" s="205"/>
      <c r="QPR82" s="205"/>
      <c r="QPS82" s="205"/>
      <c r="QPT82" s="205"/>
      <c r="QPU82" s="205"/>
      <c r="QPV82" s="205"/>
      <c r="QPW82" s="205"/>
      <c r="QPX82" s="205"/>
      <c r="QPY82" s="205"/>
      <c r="QPZ82" s="205"/>
      <c r="QQA82" s="205"/>
      <c r="QQB82" s="205"/>
      <c r="QQC82" s="205"/>
      <c r="QQD82" s="205"/>
      <c r="QQE82" s="205"/>
      <c r="QQF82" s="205"/>
      <c r="QQG82" s="205"/>
      <c r="QQH82" s="205"/>
      <c r="QQI82" s="205"/>
      <c r="QQJ82" s="205"/>
      <c r="QQK82" s="205"/>
      <c r="QQL82" s="205"/>
      <c r="QQM82" s="205"/>
      <c r="QQN82" s="205"/>
      <c r="QQO82" s="205"/>
      <c r="QQP82" s="205"/>
      <c r="QQQ82" s="205"/>
      <c r="QQR82" s="205"/>
      <c r="QQS82" s="205"/>
      <c r="QQT82" s="205"/>
      <c r="QQU82" s="205"/>
      <c r="QQV82" s="205"/>
      <c r="QQW82" s="205"/>
      <c r="QQX82" s="205"/>
      <c r="QQY82" s="205"/>
      <c r="QQZ82" s="205"/>
      <c r="QRA82" s="205"/>
      <c r="QRB82" s="205"/>
      <c r="QRC82" s="205"/>
      <c r="QRD82" s="205"/>
      <c r="QRE82" s="205"/>
      <c r="QRF82" s="205"/>
      <c r="QRG82" s="205"/>
      <c r="QRH82" s="205"/>
      <c r="QRI82" s="205"/>
      <c r="QRJ82" s="205"/>
      <c r="QRK82" s="205"/>
      <c r="QRL82" s="205"/>
      <c r="QRM82" s="205"/>
      <c r="QRN82" s="205"/>
      <c r="QRO82" s="205"/>
      <c r="QRP82" s="205"/>
      <c r="QRQ82" s="205"/>
      <c r="QRR82" s="205"/>
      <c r="QRS82" s="205"/>
      <c r="QRT82" s="205"/>
      <c r="QRU82" s="205"/>
      <c r="QRV82" s="205"/>
      <c r="QRW82" s="205"/>
      <c r="QRX82" s="205"/>
      <c r="QRY82" s="205"/>
      <c r="QRZ82" s="205"/>
      <c r="QSA82" s="205"/>
      <c r="QSB82" s="205"/>
      <c r="QSC82" s="205"/>
      <c r="QSD82" s="205"/>
      <c r="QSE82" s="205"/>
      <c r="QSF82" s="205"/>
      <c r="QSG82" s="205"/>
      <c r="QSH82" s="205"/>
      <c r="QSI82" s="205"/>
      <c r="QSJ82" s="205"/>
      <c r="QSK82" s="205"/>
      <c r="QSL82" s="205"/>
      <c r="QSM82" s="205"/>
      <c r="QSN82" s="205"/>
      <c r="QSO82" s="205"/>
      <c r="QSP82" s="205"/>
      <c r="QSQ82" s="205"/>
      <c r="QSR82" s="205"/>
      <c r="QSS82" s="205"/>
      <c r="QST82" s="205"/>
      <c r="QSU82" s="205"/>
      <c r="QSV82" s="205"/>
      <c r="QSW82" s="205"/>
      <c r="QSX82" s="205"/>
      <c r="QSY82" s="205"/>
      <c r="QSZ82" s="205"/>
      <c r="QTA82" s="205"/>
      <c r="QTB82" s="205"/>
      <c r="QTC82" s="205"/>
      <c r="QTD82" s="205"/>
      <c r="QTE82" s="205"/>
      <c r="QTF82" s="205"/>
      <c r="QTG82" s="205"/>
      <c r="QTH82" s="205"/>
      <c r="QTI82" s="205"/>
      <c r="QTJ82" s="205"/>
      <c r="QTK82" s="205"/>
      <c r="QTL82" s="205"/>
      <c r="QTM82" s="205"/>
      <c r="QTN82" s="205"/>
      <c r="QTO82" s="205"/>
      <c r="QTP82" s="205"/>
      <c r="QTQ82" s="205"/>
      <c r="QTR82" s="205"/>
      <c r="QTS82" s="205"/>
      <c r="QTT82" s="205"/>
      <c r="QTU82" s="205"/>
      <c r="QTV82" s="205"/>
      <c r="QTW82" s="205"/>
      <c r="QUD82" s="205"/>
      <c r="QUE82" s="205"/>
      <c r="QUF82" s="205"/>
      <c r="QUG82" s="205"/>
      <c r="QUH82" s="205"/>
      <c r="QUI82" s="205"/>
      <c r="QUJ82" s="205"/>
      <c r="QUK82" s="205"/>
      <c r="QUL82" s="205"/>
      <c r="QUM82" s="205"/>
      <c r="QUN82" s="205"/>
      <c r="QUO82" s="205"/>
      <c r="QUP82" s="205"/>
      <c r="QUQ82" s="205"/>
      <c r="QUR82" s="205"/>
      <c r="QUS82" s="205"/>
      <c r="QUT82" s="205"/>
      <c r="QUU82" s="205"/>
      <c r="QUV82" s="205"/>
      <c r="QUW82" s="205"/>
      <c r="QUX82" s="205"/>
      <c r="QUY82" s="205"/>
      <c r="QUZ82" s="205"/>
      <c r="QVA82" s="205"/>
      <c r="QVB82" s="205"/>
      <c r="QVC82" s="205"/>
      <c r="QVD82" s="205"/>
      <c r="QVE82" s="205"/>
      <c r="QVF82" s="205"/>
      <c r="QVG82" s="205"/>
      <c r="QVH82" s="205"/>
      <c r="QVI82" s="205"/>
      <c r="QVJ82" s="205"/>
      <c r="QVK82" s="205"/>
      <c r="QVL82" s="205"/>
      <c r="QVM82" s="205"/>
      <c r="QVN82" s="205"/>
      <c r="QVO82" s="205"/>
      <c r="QVP82" s="205"/>
      <c r="QVQ82" s="205"/>
      <c r="QVR82" s="205"/>
      <c r="QVS82" s="205"/>
      <c r="QVT82" s="205"/>
      <c r="QVU82" s="205"/>
      <c r="QVV82" s="205"/>
      <c r="QVW82" s="205"/>
      <c r="QVX82" s="205"/>
      <c r="QVY82" s="205"/>
      <c r="QVZ82" s="205"/>
      <c r="QWA82" s="205"/>
      <c r="QWB82" s="205"/>
      <c r="QWC82" s="205"/>
      <c r="QWD82" s="205"/>
      <c r="QWE82" s="205"/>
      <c r="QWF82" s="205"/>
      <c r="QWG82" s="205"/>
      <c r="QWH82" s="205"/>
      <c r="QWI82" s="205"/>
      <c r="QWJ82" s="205"/>
      <c r="QWK82" s="205"/>
      <c r="QWL82" s="205"/>
      <c r="QWM82" s="205"/>
      <c r="QWN82" s="205"/>
      <c r="QWO82" s="205"/>
      <c r="QWP82" s="205"/>
      <c r="QWQ82" s="205"/>
      <c r="QWR82" s="205"/>
      <c r="QWS82" s="205"/>
      <c r="QWT82" s="205"/>
      <c r="QWU82" s="205"/>
      <c r="QWV82" s="205"/>
      <c r="QWW82" s="205"/>
      <c r="QWX82" s="205"/>
      <c r="QWY82" s="205"/>
      <c r="QWZ82" s="205"/>
      <c r="QXA82" s="205"/>
      <c r="QXB82" s="205"/>
      <c r="QXC82" s="205"/>
      <c r="QXD82" s="205"/>
      <c r="QXE82" s="205"/>
      <c r="QXF82" s="205"/>
      <c r="QXG82" s="205"/>
      <c r="QXH82" s="205"/>
      <c r="QXI82" s="205"/>
      <c r="QXJ82" s="205"/>
      <c r="QXK82" s="205"/>
      <c r="QXL82" s="205"/>
      <c r="QXM82" s="205"/>
      <c r="QXN82" s="205"/>
      <c r="QXO82" s="205"/>
      <c r="QXP82" s="205"/>
      <c r="QXQ82" s="205"/>
      <c r="QXR82" s="205"/>
      <c r="QXS82" s="205"/>
      <c r="QXT82" s="205"/>
      <c r="QXU82" s="205"/>
      <c r="QXV82" s="205"/>
      <c r="QXW82" s="205"/>
      <c r="QXX82" s="205"/>
      <c r="QXY82" s="205"/>
      <c r="QXZ82" s="205"/>
      <c r="QYA82" s="205"/>
      <c r="QYB82" s="205"/>
      <c r="QYC82" s="205"/>
      <c r="QYD82" s="205"/>
      <c r="QYE82" s="205"/>
      <c r="QYF82" s="205"/>
      <c r="QYG82" s="205"/>
      <c r="QYH82" s="205"/>
      <c r="QYI82" s="205"/>
      <c r="QYJ82" s="205"/>
      <c r="QYK82" s="205"/>
      <c r="QYL82" s="205"/>
      <c r="QYM82" s="205"/>
      <c r="QYN82" s="205"/>
      <c r="QYO82" s="205"/>
      <c r="QYP82" s="205"/>
      <c r="QYQ82" s="205"/>
      <c r="QYR82" s="205"/>
      <c r="QYS82" s="205"/>
      <c r="QYT82" s="205"/>
      <c r="QYU82" s="205"/>
      <c r="QYV82" s="205"/>
      <c r="QYW82" s="205"/>
      <c r="QYX82" s="205"/>
      <c r="QYY82" s="205"/>
      <c r="QYZ82" s="205"/>
      <c r="QZA82" s="205"/>
      <c r="QZB82" s="205"/>
      <c r="QZC82" s="205"/>
      <c r="QZD82" s="205"/>
      <c r="QZE82" s="205"/>
      <c r="QZF82" s="205"/>
      <c r="QZG82" s="205"/>
      <c r="QZH82" s="205"/>
      <c r="QZI82" s="205"/>
      <c r="QZJ82" s="205"/>
      <c r="QZK82" s="205"/>
      <c r="QZL82" s="205"/>
      <c r="QZM82" s="205"/>
      <c r="QZN82" s="205"/>
      <c r="QZO82" s="205"/>
      <c r="QZP82" s="205"/>
      <c r="QZQ82" s="205"/>
      <c r="QZR82" s="205"/>
      <c r="QZS82" s="205"/>
      <c r="QZT82" s="205"/>
      <c r="QZU82" s="205"/>
      <c r="QZV82" s="205"/>
      <c r="QZW82" s="205"/>
      <c r="QZX82" s="205"/>
      <c r="QZY82" s="205"/>
      <c r="QZZ82" s="205"/>
      <c r="RAA82" s="205"/>
      <c r="RAB82" s="205"/>
      <c r="RAC82" s="205"/>
      <c r="RAD82" s="205"/>
      <c r="RAE82" s="205"/>
      <c r="RAF82" s="205"/>
      <c r="RAG82" s="205"/>
      <c r="RAH82" s="205"/>
      <c r="RAI82" s="205"/>
      <c r="RAJ82" s="205"/>
      <c r="RAK82" s="205"/>
      <c r="RAL82" s="205"/>
      <c r="RAM82" s="205"/>
      <c r="RAN82" s="205"/>
      <c r="RAO82" s="205"/>
      <c r="RAP82" s="205"/>
      <c r="RAQ82" s="205"/>
      <c r="RAR82" s="205"/>
      <c r="RAS82" s="205"/>
      <c r="RAT82" s="205"/>
      <c r="RAU82" s="205"/>
      <c r="RAV82" s="205"/>
      <c r="RAW82" s="205"/>
      <c r="RAX82" s="205"/>
      <c r="RAY82" s="205"/>
      <c r="RAZ82" s="205"/>
      <c r="RBA82" s="205"/>
      <c r="RBB82" s="205"/>
      <c r="RBC82" s="205"/>
      <c r="RBD82" s="205"/>
      <c r="RBE82" s="205"/>
      <c r="RBF82" s="205"/>
      <c r="RBG82" s="205"/>
      <c r="RBH82" s="205"/>
      <c r="RBI82" s="205"/>
      <c r="RBJ82" s="205"/>
      <c r="RBK82" s="205"/>
      <c r="RBL82" s="205"/>
      <c r="RBM82" s="205"/>
      <c r="RBN82" s="205"/>
      <c r="RBO82" s="205"/>
      <c r="RBP82" s="205"/>
      <c r="RBQ82" s="205"/>
      <c r="RBR82" s="205"/>
      <c r="RBS82" s="205"/>
      <c r="RBT82" s="205"/>
      <c r="RBU82" s="205"/>
      <c r="RBV82" s="205"/>
      <c r="RBW82" s="205"/>
      <c r="RBX82" s="205"/>
      <c r="RBY82" s="205"/>
      <c r="RBZ82" s="205"/>
      <c r="RCA82" s="205"/>
      <c r="RCB82" s="205"/>
      <c r="RCC82" s="205"/>
      <c r="RCD82" s="205"/>
      <c r="RCE82" s="205"/>
      <c r="RCF82" s="205"/>
      <c r="RCG82" s="205"/>
      <c r="RCH82" s="205"/>
      <c r="RCI82" s="205"/>
      <c r="RCJ82" s="205"/>
      <c r="RCK82" s="205"/>
      <c r="RCL82" s="205"/>
      <c r="RCM82" s="205"/>
      <c r="RCN82" s="205"/>
      <c r="RCO82" s="205"/>
      <c r="RCP82" s="205"/>
      <c r="RCQ82" s="205"/>
      <c r="RCR82" s="205"/>
      <c r="RCS82" s="205"/>
      <c r="RCT82" s="205"/>
      <c r="RCU82" s="205"/>
      <c r="RCV82" s="205"/>
      <c r="RCW82" s="205"/>
      <c r="RCX82" s="205"/>
      <c r="RCY82" s="205"/>
      <c r="RCZ82" s="205"/>
      <c r="RDA82" s="205"/>
      <c r="RDB82" s="205"/>
      <c r="RDC82" s="205"/>
      <c r="RDD82" s="205"/>
      <c r="RDE82" s="205"/>
      <c r="RDF82" s="205"/>
      <c r="RDG82" s="205"/>
      <c r="RDH82" s="205"/>
      <c r="RDI82" s="205"/>
      <c r="RDJ82" s="205"/>
      <c r="RDK82" s="205"/>
      <c r="RDL82" s="205"/>
      <c r="RDM82" s="205"/>
      <c r="RDN82" s="205"/>
      <c r="RDO82" s="205"/>
      <c r="RDP82" s="205"/>
      <c r="RDQ82" s="205"/>
      <c r="RDR82" s="205"/>
      <c r="RDS82" s="205"/>
      <c r="RDZ82" s="205"/>
      <c r="REA82" s="205"/>
      <c r="REB82" s="205"/>
      <c r="REC82" s="205"/>
      <c r="RED82" s="205"/>
      <c r="REE82" s="205"/>
      <c r="REF82" s="205"/>
      <c r="REG82" s="205"/>
      <c r="REH82" s="205"/>
      <c r="REI82" s="205"/>
      <c r="REJ82" s="205"/>
      <c r="REK82" s="205"/>
      <c r="REL82" s="205"/>
      <c r="REM82" s="205"/>
      <c r="REN82" s="205"/>
      <c r="REO82" s="205"/>
      <c r="REP82" s="205"/>
      <c r="REQ82" s="205"/>
      <c r="RER82" s="205"/>
      <c r="RES82" s="205"/>
      <c r="RET82" s="205"/>
      <c r="REU82" s="205"/>
      <c r="REV82" s="205"/>
      <c r="REW82" s="205"/>
      <c r="REX82" s="205"/>
      <c r="REY82" s="205"/>
      <c r="REZ82" s="205"/>
      <c r="RFA82" s="205"/>
      <c r="RFB82" s="205"/>
      <c r="RFC82" s="205"/>
      <c r="RFD82" s="205"/>
      <c r="RFE82" s="205"/>
      <c r="RFF82" s="205"/>
      <c r="RFG82" s="205"/>
      <c r="RFH82" s="205"/>
      <c r="RFI82" s="205"/>
      <c r="RFJ82" s="205"/>
      <c r="RFK82" s="205"/>
      <c r="RFL82" s="205"/>
      <c r="RFM82" s="205"/>
      <c r="RFN82" s="205"/>
      <c r="RFO82" s="205"/>
      <c r="RFP82" s="205"/>
      <c r="RFQ82" s="205"/>
      <c r="RFR82" s="205"/>
      <c r="RFS82" s="205"/>
      <c r="RFT82" s="205"/>
      <c r="RFU82" s="205"/>
      <c r="RFV82" s="205"/>
      <c r="RFW82" s="205"/>
      <c r="RFX82" s="205"/>
      <c r="RFY82" s="205"/>
      <c r="RFZ82" s="205"/>
      <c r="RGA82" s="205"/>
      <c r="RGB82" s="205"/>
      <c r="RGC82" s="205"/>
      <c r="RGD82" s="205"/>
      <c r="RGE82" s="205"/>
      <c r="RGF82" s="205"/>
      <c r="RGG82" s="205"/>
      <c r="RGH82" s="205"/>
      <c r="RGI82" s="205"/>
      <c r="RGJ82" s="205"/>
      <c r="RGK82" s="205"/>
      <c r="RGL82" s="205"/>
      <c r="RGM82" s="205"/>
      <c r="RGN82" s="205"/>
      <c r="RGO82" s="205"/>
      <c r="RGP82" s="205"/>
      <c r="RGQ82" s="205"/>
      <c r="RGR82" s="205"/>
      <c r="RGS82" s="205"/>
      <c r="RGT82" s="205"/>
      <c r="RGU82" s="205"/>
      <c r="RGV82" s="205"/>
      <c r="RGW82" s="205"/>
      <c r="RGX82" s="205"/>
      <c r="RGY82" s="205"/>
      <c r="RGZ82" s="205"/>
      <c r="RHA82" s="205"/>
      <c r="RHB82" s="205"/>
      <c r="RHC82" s="205"/>
      <c r="RHD82" s="205"/>
      <c r="RHE82" s="205"/>
      <c r="RHF82" s="205"/>
      <c r="RHG82" s="205"/>
      <c r="RHH82" s="205"/>
      <c r="RHI82" s="205"/>
      <c r="RHJ82" s="205"/>
      <c r="RHK82" s="205"/>
      <c r="RHL82" s="205"/>
      <c r="RHM82" s="205"/>
      <c r="RHN82" s="205"/>
      <c r="RHO82" s="205"/>
      <c r="RHP82" s="205"/>
      <c r="RHQ82" s="205"/>
      <c r="RHR82" s="205"/>
      <c r="RHS82" s="205"/>
      <c r="RHT82" s="205"/>
      <c r="RHU82" s="205"/>
      <c r="RHV82" s="205"/>
      <c r="RHW82" s="205"/>
      <c r="RHX82" s="205"/>
      <c r="RHY82" s="205"/>
      <c r="RHZ82" s="205"/>
      <c r="RIA82" s="205"/>
      <c r="RIB82" s="205"/>
      <c r="RIC82" s="205"/>
      <c r="RID82" s="205"/>
      <c r="RIE82" s="205"/>
      <c r="RIF82" s="205"/>
      <c r="RIG82" s="205"/>
      <c r="RIH82" s="205"/>
      <c r="RII82" s="205"/>
      <c r="RIJ82" s="205"/>
      <c r="RIK82" s="205"/>
      <c r="RIL82" s="205"/>
      <c r="RIM82" s="205"/>
      <c r="RIN82" s="205"/>
      <c r="RIO82" s="205"/>
      <c r="RIP82" s="205"/>
      <c r="RIQ82" s="205"/>
      <c r="RIR82" s="205"/>
      <c r="RIS82" s="205"/>
      <c r="RIT82" s="205"/>
      <c r="RIU82" s="205"/>
      <c r="RIV82" s="205"/>
      <c r="RIW82" s="205"/>
      <c r="RIX82" s="205"/>
      <c r="RIY82" s="205"/>
      <c r="RIZ82" s="205"/>
      <c r="RJA82" s="205"/>
      <c r="RJB82" s="205"/>
      <c r="RJC82" s="205"/>
      <c r="RJD82" s="205"/>
      <c r="RJE82" s="205"/>
      <c r="RJF82" s="205"/>
      <c r="RJG82" s="205"/>
      <c r="RJH82" s="205"/>
      <c r="RJI82" s="205"/>
      <c r="RJJ82" s="205"/>
      <c r="RJK82" s="205"/>
      <c r="RJL82" s="205"/>
      <c r="RJM82" s="205"/>
      <c r="RJN82" s="205"/>
      <c r="RJO82" s="205"/>
      <c r="RJP82" s="205"/>
      <c r="RJQ82" s="205"/>
      <c r="RJR82" s="205"/>
      <c r="RJS82" s="205"/>
      <c r="RJT82" s="205"/>
      <c r="RJU82" s="205"/>
      <c r="RJV82" s="205"/>
      <c r="RJW82" s="205"/>
      <c r="RJX82" s="205"/>
      <c r="RJY82" s="205"/>
      <c r="RJZ82" s="205"/>
      <c r="RKA82" s="205"/>
      <c r="RKB82" s="205"/>
      <c r="RKC82" s="205"/>
      <c r="RKD82" s="205"/>
      <c r="RKE82" s="205"/>
      <c r="RKF82" s="205"/>
      <c r="RKG82" s="205"/>
      <c r="RKH82" s="205"/>
      <c r="RKI82" s="205"/>
      <c r="RKJ82" s="205"/>
      <c r="RKK82" s="205"/>
      <c r="RKL82" s="205"/>
      <c r="RKM82" s="205"/>
      <c r="RKN82" s="205"/>
      <c r="RKO82" s="205"/>
      <c r="RKP82" s="205"/>
      <c r="RKQ82" s="205"/>
      <c r="RKR82" s="205"/>
      <c r="RKS82" s="205"/>
      <c r="RKT82" s="205"/>
      <c r="RKU82" s="205"/>
      <c r="RKV82" s="205"/>
      <c r="RKW82" s="205"/>
      <c r="RKX82" s="205"/>
      <c r="RKY82" s="205"/>
      <c r="RKZ82" s="205"/>
      <c r="RLA82" s="205"/>
      <c r="RLB82" s="205"/>
      <c r="RLC82" s="205"/>
      <c r="RLD82" s="205"/>
      <c r="RLE82" s="205"/>
      <c r="RLF82" s="205"/>
      <c r="RLG82" s="205"/>
      <c r="RLH82" s="205"/>
      <c r="RLI82" s="205"/>
      <c r="RLJ82" s="205"/>
      <c r="RLK82" s="205"/>
      <c r="RLL82" s="205"/>
      <c r="RLM82" s="205"/>
      <c r="RLN82" s="205"/>
      <c r="RLO82" s="205"/>
      <c r="RLP82" s="205"/>
      <c r="RLQ82" s="205"/>
      <c r="RLR82" s="205"/>
      <c r="RLS82" s="205"/>
      <c r="RLT82" s="205"/>
      <c r="RLU82" s="205"/>
      <c r="RLV82" s="205"/>
      <c r="RLW82" s="205"/>
      <c r="RLX82" s="205"/>
      <c r="RLY82" s="205"/>
      <c r="RLZ82" s="205"/>
      <c r="RMA82" s="205"/>
      <c r="RMB82" s="205"/>
      <c r="RMC82" s="205"/>
      <c r="RMD82" s="205"/>
      <c r="RME82" s="205"/>
      <c r="RMF82" s="205"/>
      <c r="RMG82" s="205"/>
      <c r="RMH82" s="205"/>
      <c r="RMI82" s="205"/>
      <c r="RMJ82" s="205"/>
      <c r="RMK82" s="205"/>
      <c r="RML82" s="205"/>
      <c r="RMM82" s="205"/>
      <c r="RMN82" s="205"/>
      <c r="RMO82" s="205"/>
      <c r="RMP82" s="205"/>
      <c r="RMQ82" s="205"/>
      <c r="RMR82" s="205"/>
      <c r="RMS82" s="205"/>
      <c r="RMT82" s="205"/>
      <c r="RMU82" s="205"/>
      <c r="RMV82" s="205"/>
      <c r="RMW82" s="205"/>
      <c r="RMX82" s="205"/>
      <c r="RMY82" s="205"/>
      <c r="RMZ82" s="205"/>
      <c r="RNA82" s="205"/>
      <c r="RNB82" s="205"/>
      <c r="RNC82" s="205"/>
      <c r="RND82" s="205"/>
      <c r="RNE82" s="205"/>
      <c r="RNF82" s="205"/>
      <c r="RNG82" s="205"/>
      <c r="RNH82" s="205"/>
      <c r="RNI82" s="205"/>
      <c r="RNJ82" s="205"/>
      <c r="RNK82" s="205"/>
      <c r="RNL82" s="205"/>
      <c r="RNM82" s="205"/>
      <c r="RNN82" s="205"/>
      <c r="RNO82" s="205"/>
      <c r="RNV82" s="205"/>
      <c r="RNW82" s="205"/>
      <c r="RNX82" s="205"/>
      <c r="RNY82" s="205"/>
      <c r="RNZ82" s="205"/>
      <c r="ROA82" s="205"/>
      <c r="ROB82" s="205"/>
      <c r="ROC82" s="205"/>
      <c r="ROD82" s="205"/>
      <c r="ROE82" s="205"/>
      <c r="ROF82" s="205"/>
      <c r="ROG82" s="205"/>
      <c r="ROH82" s="205"/>
      <c r="ROI82" s="205"/>
      <c r="ROJ82" s="205"/>
      <c r="ROK82" s="205"/>
      <c r="ROL82" s="205"/>
      <c r="ROM82" s="205"/>
      <c r="RON82" s="205"/>
      <c r="ROO82" s="205"/>
      <c r="ROP82" s="205"/>
      <c r="ROQ82" s="205"/>
      <c r="ROR82" s="205"/>
      <c r="ROS82" s="205"/>
      <c r="ROT82" s="205"/>
      <c r="ROU82" s="205"/>
      <c r="ROV82" s="205"/>
      <c r="ROW82" s="205"/>
      <c r="ROX82" s="205"/>
      <c r="ROY82" s="205"/>
      <c r="ROZ82" s="205"/>
      <c r="RPA82" s="205"/>
      <c r="RPB82" s="205"/>
      <c r="RPC82" s="205"/>
      <c r="RPD82" s="205"/>
      <c r="RPE82" s="205"/>
      <c r="RPF82" s="205"/>
      <c r="RPG82" s="205"/>
      <c r="RPH82" s="205"/>
      <c r="RPI82" s="205"/>
      <c r="RPJ82" s="205"/>
      <c r="RPK82" s="205"/>
      <c r="RPL82" s="205"/>
      <c r="RPM82" s="205"/>
      <c r="RPN82" s="205"/>
      <c r="RPO82" s="205"/>
      <c r="RPP82" s="205"/>
      <c r="RPQ82" s="205"/>
      <c r="RPR82" s="205"/>
      <c r="RPS82" s="205"/>
      <c r="RPT82" s="205"/>
      <c r="RPU82" s="205"/>
      <c r="RPV82" s="205"/>
      <c r="RPW82" s="205"/>
      <c r="RPX82" s="205"/>
      <c r="RPY82" s="205"/>
      <c r="RPZ82" s="205"/>
      <c r="RQA82" s="205"/>
      <c r="RQB82" s="205"/>
      <c r="RQC82" s="205"/>
      <c r="RQD82" s="205"/>
      <c r="RQE82" s="205"/>
      <c r="RQF82" s="205"/>
      <c r="RQG82" s="205"/>
      <c r="RQH82" s="205"/>
      <c r="RQI82" s="205"/>
      <c r="RQJ82" s="205"/>
      <c r="RQK82" s="205"/>
      <c r="RQL82" s="205"/>
      <c r="RQM82" s="205"/>
      <c r="RQN82" s="205"/>
      <c r="RQO82" s="205"/>
      <c r="RQP82" s="205"/>
      <c r="RQQ82" s="205"/>
      <c r="RQR82" s="205"/>
      <c r="RQS82" s="205"/>
      <c r="RQT82" s="205"/>
      <c r="RQU82" s="205"/>
      <c r="RQV82" s="205"/>
      <c r="RQW82" s="205"/>
      <c r="RQX82" s="205"/>
      <c r="RQY82" s="205"/>
      <c r="RQZ82" s="205"/>
      <c r="RRA82" s="205"/>
      <c r="RRB82" s="205"/>
      <c r="RRC82" s="205"/>
      <c r="RRD82" s="205"/>
      <c r="RRE82" s="205"/>
      <c r="RRF82" s="205"/>
      <c r="RRG82" s="205"/>
      <c r="RRH82" s="205"/>
      <c r="RRI82" s="205"/>
      <c r="RRJ82" s="205"/>
      <c r="RRK82" s="205"/>
      <c r="RRL82" s="205"/>
      <c r="RRM82" s="205"/>
      <c r="RRN82" s="205"/>
      <c r="RRO82" s="205"/>
      <c r="RRP82" s="205"/>
      <c r="RRQ82" s="205"/>
      <c r="RRR82" s="205"/>
      <c r="RRS82" s="205"/>
      <c r="RRT82" s="205"/>
      <c r="RRU82" s="205"/>
      <c r="RRV82" s="205"/>
      <c r="RRW82" s="205"/>
      <c r="RRX82" s="205"/>
      <c r="RRY82" s="205"/>
      <c r="RRZ82" s="205"/>
      <c r="RSA82" s="205"/>
      <c r="RSB82" s="205"/>
      <c r="RSC82" s="205"/>
      <c r="RSD82" s="205"/>
      <c r="RSE82" s="205"/>
      <c r="RSF82" s="205"/>
      <c r="RSG82" s="205"/>
      <c r="RSH82" s="205"/>
      <c r="RSI82" s="205"/>
      <c r="RSJ82" s="205"/>
      <c r="RSK82" s="205"/>
      <c r="RSL82" s="205"/>
      <c r="RSM82" s="205"/>
      <c r="RSN82" s="205"/>
      <c r="RSO82" s="205"/>
      <c r="RSP82" s="205"/>
      <c r="RSQ82" s="205"/>
      <c r="RSR82" s="205"/>
      <c r="RSS82" s="205"/>
      <c r="RST82" s="205"/>
      <c r="RSU82" s="205"/>
      <c r="RSV82" s="205"/>
      <c r="RSW82" s="205"/>
      <c r="RSX82" s="205"/>
      <c r="RSY82" s="205"/>
      <c r="RSZ82" s="205"/>
      <c r="RTA82" s="205"/>
      <c r="RTB82" s="205"/>
      <c r="RTC82" s="205"/>
      <c r="RTD82" s="205"/>
      <c r="RTE82" s="205"/>
      <c r="RTF82" s="205"/>
      <c r="RTG82" s="205"/>
      <c r="RTH82" s="205"/>
      <c r="RTI82" s="205"/>
      <c r="RTJ82" s="205"/>
      <c r="RTK82" s="205"/>
      <c r="RTL82" s="205"/>
      <c r="RTM82" s="205"/>
      <c r="RTN82" s="205"/>
      <c r="RTO82" s="205"/>
      <c r="RTP82" s="205"/>
      <c r="RTQ82" s="205"/>
      <c r="RTR82" s="205"/>
      <c r="RTS82" s="205"/>
      <c r="RTT82" s="205"/>
      <c r="RTU82" s="205"/>
      <c r="RTV82" s="205"/>
      <c r="RTW82" s="205"/>
      <c r="RTX82" s="205"/>
      <c r="RTY82" s="205"/>
      <c r="RTZ82" s="205"/>
      <c r="RUA82" s="205"/>
      <c r="RUB82" s="205"/>
      <c r="RUC82" s="205"/>
      <c r="RUD82" s="205"/>
      <c r="RUE82" s="205"/>
      <c r="RUF82" s="205"/>
      <c r="RUG82" s="205"/>
      <c r="RUH82" s="205"/>
      <c r="RUI82" s="205"/>
      <c r="RUJ82" s="205"/>
      <c r="RUK82" s="205"/>
      <c r="RUL82" s="205"/>
      <c r="RUM82" s="205"/>
      <c r="RUN82" s="205"/>
      <c r="RUO82" s="205"/>
      <c r="RUP82" s="205"/>
      <c r="RUQ82" s="205"/>
      <c r="RUR82" s="205"/>
      <c r="RUS82" s="205"/>
      <c r="RUT82" s="205"/>
      <c r="RUU82" s="205"/>
      <c r="RUV82" s="205"/>
      <c r="RUW82" s="205"/>
      <c r="RUX82" s="205"/>
      <c r="RUY82" s="205"/>
      <c r="RUZ82" s="205"/>
      <c r="RVA82" s="205"/>
      <c r="RVB82" s="205"/>
      <c r="RVC82" s="205"/>
      <c r="RVD82" s="205"/>
      <c r="RVE82" s="205"/>
      <c r="RVF82" s="205"/>
      <c r="RVG82" s="205"/>
      <c r="RVH82" s="205"/>
      <c r="RVI82" s="205"/>
      <c r="RVJ82" s="205"/>
      <c r="RVK82" s="205"/>
      <c r="RVL82" s="205"/>
      <c r="RVM82" s="205"/>
      <c r="RVN82" s="205"/>
      <c r="RVO82" s="205"/>
      <c r="RVP82" s="205"/>
      <c r="RVQ82" s="205"/>
      <c r="RVR82" s="205"/>
      <c r="RVS82" s="205"/>
      <c r="RVT82" s="205"/>
      <c r="RVU82" s="205"/>
      <c r="RVV82" s="205"/>
      <c r="RVW82" s="205"/>
      <c r="RVX82" s="205"/>
      <c r="RVY82" s="205"/>
      <c r="RVZ82" s="205"/>
      <c r="RWA82" s="205"/>
      <c r="RWB82" s="205"/>
      <c r="RWC82" s="205"/>
      <c r="RWD82" s="205"/>
      <c r="RWE82" s="205"/>
      <c r="RWF82" s="205"/>
      <c r="RWG82" s="205"/>
      <c r="RWH82" s="205"/>
      <c r="RWI82" s="205"/>
      <c r="RWJ82" s="205"/>
      <c r="RWK82" s="205"/>
      <c r="RWL82" s="205"/>
      <c r="RWM82" s="205"/>
      <c r="RWN82" s="205"/>
      <c r="RWO82" s="205"/>
      <c r="RWP82" s="205"/>
      <c r="RWQ82" s="205"/>
      <c r="RWR82" s="205"/>
      <c r="RWS82" s="205"/>
      <c r="RWT82" s="205"/>
      <c r="RWU82" s="205"/>
      <c r="RWV82" s="205"/>
      <c r="RWW82" s="205"/>
      <c r="RWX82" s="205"/>
      <c r="RWY82" s="205"/>
      <c r="RWZ82" s="205"/>
      <c r="RXA82" s="205"/>
      <c r="RXB82" s="205"/>
      <c r="RXC82" s="205"/>
      <c r="RXD82" s="205"/>
      <c r="RXE82" s="205"/>
      <c r="RXF82" s="205"/>
      <c r="RXG82" s="205"/>
      <c r="RXH82" s="205"/>
      <c r="RXI82" s="205"/>
      <c r="RXJ82" s="205"/>
      <c r="RXK82" s="205"/>
      <c r="RXR82" s="205"/>
      <c r="RXS82" s="205"/>
      <c r="RXT82" s="205"/>
      <c r="RXU82" s="205"/>
      <c r="RXV82" s="205"/>
      <c r="RXW82" s="205"/>
      <c r="RXX82" s="205"/>
      <c r="RXY82" s="205"/>
      <c r="RXZ82" s="205"/>
      <c r="RYA82" s="205"/>
      <c r="RYB82" s="205"/>
      <c r="RYC82" s="205"/>
      <c r="RYD82" s="205"/>
      <c r="RYE82" s="205"/>
      <c r="RYF82" s="205"/>
      <c r="RYG82" s="205"/>
      <c r="RYH82" s="205"/>
      <c r="RYI82" s="205"/>
      <c r="RYJ82" s="205"/>
      <c r="RYK82" s="205"/>
      <c r="RYL82" s="205"/>
      <c r="RYM82" s="205"/>
      <c r="RYN82" s="205"/>
      <c r="RYO82" s="205"/>
      <c r="RYP82" s="205"/>
      <c r="RYQ82" s="205"/>
      <c r="RYR82" s="205"/>
      <c r="RYS82" s="205"/>
      <c r="RYT82" s="205"/>
      <c r="RYU82" s="205"/>
      <c r="RYV82" s="205"/>
      <c r="RYW82" s="205"/>
      <c r="RYX82" s="205"/>
      <c r="RYY82" s="205"/>
      <c r="RYZ82" s="205"/>
      <c r="RZA82" s="205"/>
      <c r="RZB82" s="205"/>
      <c r="RZC82" s="205"/>
      <c r="RZD82" s="205"/>
      <c r="RZE82" s="205"/>
      <c r="RZF82" s="205"/>
      <c r="RZG82" s="205"/>
      <c r="RZH82" s="205"/>
      <c r="RZI82" s="205"/>
      <c r="RZJ82" s="205"/>
      <c r="RZK82" s="205"/>
      <c r="RZL82" s="205"/>
      <c r="RZM82" s="205"/>
      <c r="RZN82" s="205"/>
      <c r="RZO82" s="205"/>
      <c r="RZP82" s="205"/>
      <c r="RZQ82" s="205"/>
      <c r="RZR82" s="205"/>
      <c r="RZS82" s="205"/>
      <c r="RZT82" s="205"/>
      <c r="RZU82" s="205"/>
      <c r="RZV82" s="205"/>
      <c r="RZW82" s="205"/>
      <c r="RZX82" s="205"/>
      <c r="RZY82" s="205"/>
      <c r="RZZ82" s="205"/>
      <c r="SAA82" s="205"/>
      <c r="SAB82" s="205"/>
      <c r="SAC82" s="205"/>
      <c r="SAD82" s="205"/>
      <c r="SAE82" s="205"/>
      <c r="SAF82" s="205"/>
      <c r="SAG82" s="205"/>
      <c r="SAH82" s="205"/>
      <c r="SAI82" s="205"/>
      <c r="SAJ82" s="205"/>
      <c r="SAK82" s="205"/>
      <c r="SAL82" s="205"/>
      <c r="SAM82" s="205"/>
      <c r="SAN82" s="205"/>
      <c r="SAO82" s="205"/>
      <c r="SAP82" s="205"/>
      <c r="SAQ82" s="205"/>
      <c r="SAR82" s="205"/>
      <c r="SAS82" s="205"/>
      <c r="SAT82" s="205"/>
      <c r="SAU82" s="205"/>
      <c r="SAV82" s="205"/>
      <c r="SAW82" s="205"/>
      <c r="SAX82" s="205"/>
      <c r="SAY82" s="205"/>
      <c r="SAZ82" s="205"/>
      <c r="SBA82" s="205"/>
      <c r="SBB82" s="205"/>
      <c r="SBC82" s="205"/>
      <c r="SBD82" s="205"/>
      <c r="SBE82" s="205"/>
      <c r="SBF82" s="205"/>
      <c r="SBG82" s="205"/>
      <c r="SBH82" s="205"/>
      <c r="SBI82" s="205"/>
      <c r="SBJ82" s="205"/>
      <c r="SBK82" s="205"/>
      <c r="SBL82" s="205"/>
      <c r="SBM82" s="205"/>
      <c r="SBN82" s="205"/>
      <c r="SBO82" s="205"/>
      <c r="SBP82" s="205"/>
      <c r="SBQ82" s="205"/>
      <c r="SBR82" s="205"/>
      <c r="SBS82" s="205"/>
      <c r="SBT82" s="205"/>
      <c r="SBU82" s="205"/>
      <c r="SBV82" s="205"/>
      <c r="SBW82" s="205"/>
      <c r="SBX82" s="205"/>
      <c r="SBY82" s="205"/>
      <c r="SBZ82" s="205"/>
      <c r="SCA82" s="205"/>
      <c r="SCB82" s="205"/>
      <c r="SCC82" s="205"/>
      <c r="SCD82" s="205"/>
      <c r="SCE82" s="205"/>
      <c r="SCF82" s="205"/>
      <c r="SCG82" s="205"/>
      <c r="SCH82" s="205"/>
      <c r="SCI82" s="205"/>
      <c r="SCJ82" s="205"/>
      <c r="SCK82" s="205"/>
      <c r="SCL82" s="205"/>
      <c r="SCM82" s="205"/>
      <c r="SCN82" s="205"/>
      <c r="SCO82" s="205"/>
      <c r="SCP82" s="205"/>
      <c r="SCQ82" s="205"/>
      <c r="SCR82" s="205"/>
      <c r="SCS82" s="205"/>
      <c r="SCT82" s="205"/>
      <c r="SCU82" s="205"/>
      <c r="SCV82" s="205"/>
      <c r="SCW82" s="205"/>
      <c r="SCX82" s="205"/>
      <c r="SCY82" s="205"/>
      <c r="SCZ82" s="205"/>
      <c r="SDA82" s="205"/>
      <c r="SDB82" s="205"/>
      <c r="SDC82" s="205"/>
      <c r="SDD82" s="205"/>
      <c r="SDE82" s="205"/>
      <c r="SDF82" s="205"/>
      <c r="SDG82" s="205"/>
      <c r="SDH82" s="205"/>
      <c r="SDI82" s="205"/>
      <c r="SDJ82" s="205"/>
      <c r="SDK82" s="205"/>
      <c r="SDL82" s="205"/>
      <c r="SDM82" s="205"/>
      <c r="SDN82" s="205"/>
      <c r="SDO82" s="205"/>
      <c r="SDP82" s="205"/>
      <c r="SDQ82" s="205"/>
      <c r="SDR82" s="205"/>
      <c r="SDS82" s="205"/>
      <c r="SDT82" s="205"/>
      <c r="SDU82" s="205"/>
      <c r="SDV82" s="205"/>
      <c r="SDW82" s="205"/>
      <c r="SDX82" s="205"/>
      <c r="SDY82" s="205"/>
      <c r="SDZ82" s="205"/>
      <c r="SEA82" s="205"/>
      <c r="SEB82" s="205"/>
      <c r="SEC82" s="205"/>
      <c r="SED82" s="205"/>
      <c r="SEE82" s="205"/>
      <c r="SEF82" s="205"/>
      <c r="SEG82" s="205"/>
      <c r="SEH82" s="205"/>
      <c r="SEI82" s="205"/>
      <c r="SEJ82" s="205"/>
      <c r="SEK82" s="205"/>
      <c r="SEL82" s="205"/>
      <c r="SEM82" s="205"/>
      <c r="SEN82" s="205"/>
      <c r="SEO82" s="205"/>
      <c r="SEP82" s="205"/>
      <c r="SEQ82" s="205"/>
      <c r="SER82" s="205"/>
      <c r="SES82" s="205"/>
      <c r="SET82" s="205"/>
      <c r="SEU82" s="205"/>
      <c r="SEV82" s="205"/>
      <c r="SEW82" s="205"/>
      <c r="SEX82" s="205"/>
      <c r="SEY82" s="205"/>
      <c r="SEZ82" s="205"/>
      <c r="SFA82" s="205"/>
      <c r="SFB82" s="205"/>
      <c r="SFC82" s="205"/>
      <c r="SFD82" s="205"/>
      <c r="SFE82" s="205"/>
      <c r="SFF82" s="205"/>
      <c r="SFG82" s="205"/>
      <c r="SFH82" s="205"/>
      <c r="SFI82" s="205"/>
      <c r="SFJ82" s="205"/>
      <c r="SFK82" s="205"/>
      <c r="SFL82" s="205"/>
      <c r="SFM82" s="205"/>
      <c r="SFN82" s="205"/>
      <c r="SFO82" s="205"/>
      <c r="SFP82" s="205"/>
      <c r="SFQ82" s="205"/>
      <c r="SFR82" s="205"/>
      <c r="SFS82" s="205"/>
      <c r="SFT82" s="205"/>
      <c r="SFU82" s="205"/>
      <c r="SFV82" s="205"/>
      <c r="SFW82" s="205"/>
      <c r="SFX82" s="205"/>
      <c r="SFY82" s="205"/>
      <c r="SFZ82" s="205"/>
      <c r="SGA82" s="205"/>
      <c r="SGB82" s="205"/>
      <c r="SGC82" s="205"/>
      <c r="SGD82" s="205"/>
      <c r="SGE82" s="205"/>
      <c r="SGF82" s="205"/>
      <c r="SGG82" s="205"/>
      <c r="SGH82" s="205"/>
      <c r="SGI82" s="205"/>
      <c r="SGJ82" s="205"/>
      <c r="SGK82" s="205"/>
      <c r="SGL82" s="205"/>
      <c r="SGM82" s="205"/>
      <c r="SGN82" s="205"/>
      <c r="SGO82" s="205"/>
      <c r="SGP82" s="205"/>
      <c r="SGQ82" s="205"/>
      <c r="SGR82" s="205"/>
      <c r="SGS82" s="205"/>
      <c r="SGT82" s="205"/>
      <c r="SGU82" s="205"/>
      <c r="SGV82" s="205"/>
      <c r="SGW82" s="205"/>
      <c r="SGX82" s="205"/>
      <c r="SGY82" s="205"/>
      <c r="SGZ82" s="205"/>
      <c r="SHA82" s="205"/>
      <c r="SHB82" s="205"/>
      <c r="SHC82" s="205"/>
      <c r="SHD82" s="205"/>
      <c r="SHE82" s="205"/>
      <c r="SHF82" s="205"/>
      <c r="SHG82" s="205"/>
      <c r="SHN82" s="205"/>
      <c r="SHO82" s="205"/>
      <c r="SHP82" s="205"/>
      <c r="SHQ82" s="205"/>
      <c r="SHR82" s="205"/>
      <c r="SHS82" s="205"/>
      <c r="SHT82" s="205"/>
      <c r="SHU82" s="205"/>
      <c r="SHV82" s="205"/>
      <c r="SHW82" s="205"/>
      <c r="SHX82" s="205"/>
      <c r="SHY82" s="205"/>
      <c r="SHZ82" s="205"/>
      <c r="SIA82" s="205"/>
      <c r="SIB82" s="205"/>
      <c r="SIC82" s="205"/>
      <c r="SID82" s="205"/>
      <c r="SIE82" s="205"/>
      <c r="SIF82" s="205"/>
      <c r="SIG82" s="205"/>
      <c r="SIH82" s="205"/>
      <c r="SII82" s="205"/>
      <c r="SIJ82" s="205"/>
      <c r="SIK82" s="205"/>
      <c r="SIL82" s="205"/>
      <c r="SIM82" s="205"/>
      <c r="SIN82" s="205"/>
      <c r="SIO82" s="205"/>
      <c r="SIP82" s="205"/>
      <c r="SIQ82" s="205"/>
      <c r="SIR82" s="205"/>
      <c r="SIS82" s="205"/>
      <c r="SIT82" s="205"/>
      <c r="SIU82" s="205"/>
      <c r="SIV82" s="205"/>
      <c r="SIW82" s="205"/>
      <c r="SIX82" s="205"/>
      <c r="SIY82" s="205"/>
      <c r="SIZ82" s="205"/>
      <c r="SJA82" s="205"/>
      <c r="SJB82" s="205"/>
      <c r="SJC82" s="205"/>
      <c r="SJD82" s="205"/>
      <c r="SJE82" s="205"/>
      <c r="SJF82" s="205"/>
      <c r="SJG82" s="205"/>
      <c r="SJH82" s="205"/>
      <c r="SJI82" s="205"/>
      <c r="SJJ82" s="205"/>
      <c r="SJK82" s="205"/>
      <c r="SJL82" s="205"/>
      <c r="SJM82" s="205"/>
      <c r="SJN82" s="205"/>
      <c r="SJO82" s="205"/>
      <c r="SJP82" s="205"/>
      <c r="SJQ82" s="205"/>
      <c r="SJR82" s="205"/>
      <c r="SJS82" s="205"/>
      <c r="SJT82" s="205"/>
      <c r="SJU82" s="205"/>
      <c r="SJV82" s="205"/>
      <c r="SJW82" s="205"/>
      <c r="SJX82" s="205"/>
      <c r="SJY82" s="205"/>
      <c r="SJZ82" s="205"/>
      <c r="SKA82" s="205"/>
      <c r="SKB82" s="205"/>
      <c r="SKC82" s="205"/>
      <c r="SKD82" s="205"/>
      <c r="SKE82" s="205"/>
      <c r="SKF82" s="205"/>
      <c r="SKG82" s="205"/>
      <c r="SKH82" s="205"/>
      <c r="SKI82" s="205"/>
      <c r="SKJ82" s="205"/>
      <c r="SKK82" s="205"/>
      <c r="SKL82" s="205"/>
      <c r="SKM82" s="205"/>
      <c r="SKN82" s="205"/>
      <c r="SKO82" s="205"/>
      <c r="SKP82" s="205"/>
      <c r="SKQ82" s="205"/>
      <c r="SKR82" s="205"/>
      <c r="SKS82" s="205"/>
      <c r="SKT82" s="205"/>
      <c r="SKU82" s="205"/>
      <c r="SKV82" s="205"/>
      <c r="SKW82" s="205"/>
      <c r="SKX82" s="205"/>
      <c r="SKY82" s="205"/>
      <c r="SKZ82" s="205"/>
      <c r="SLA82" s="205"/>
      <c r="SLB82" s="205"/>
      <c r="SLC82" s="205"/>
      <c r="SLD82" s="205"/>
      <c r="SLE82" s="205"/>
      <c r="SLF82" s="205"/>
      <c r="SLG82" s="205"/>
      <c r="SLH82" s="205"/>
      <c r="SLI82" s="205"/>
      <c r="SLJ82" s="205"/>
      <c r="SLK82" s="205"/>
      <c r="SLL82" s="205"/>
      <c r="SLM82" s="205"/>
      <c r="SLN82" s="205"/>
      <c r="SLO82" s="205"/>
      <c r="SLP82" s="205"/>
      <c r="SLQ82" s="205"/>
      <c r="SLR82" s="205"/>
      <c r="SLS82" s="205"/>
      <c r="SLT82" s="205"/>
      <c r="SLU82" s="205"/>
      <c r="SLV82" s="205"/>
      <c r="SLW82" s="205"/>
      <c r="SLX82" s="205"/>
      <c r="SLY82" s="205"/>
      <c r="SLZ82" s="205"/>
      <c r="SMA82" s="205"/>
      <c r="SMB82" s="205"/>
      <c r="SMC82" s="205"/>
      <c r="SMD82" s="205"/>
      <c r="SME82" s="205"/>
      <c r="SMF82" s="205"/>
      <c r="SMG82" s="205"/>
      <c r="SMH82" s="205"/>
      <c r="SMI82" s="205"/>
      <c r="SMJ82" s="205"/>
      <c r="SMK82" s="205"/>
      <c r="SML82" s="205"/>
      <c r="SMM82" s="205"/>
      <c r="SMN82" s="205"/>
      <c r="SMO82" s="205"/>
      <c r="SMP82" s="205"/>
      <c r="SMQ82" s="205"/>
      <c r="SMR82" s="205"/>
      <c r="SMS82" s="205"/>
      <c r="SMT82" s="205"/>
      <c r="SMU82" s="205"/>
      <c r="SMV82" s="205"/>
      <c r="SMW82" s="205"/>
      <c r="SMX82" s="205"/>
      <c r="SMY82" s="205"/>
      <c r="SMZ82" s="205"/>
      <c r="SNA82" s="205"/>
      <c r="SNB82" s="205"/>
      <c r="SNC82" s="205"/>
      <c r="SND82" s="205"/>
      <c r="SNE82" s="205"/>
      <c r="SNF82" s="205"/>
      <c r="SNG82" s="205"/>
      <c r="SNH82" s="205"/>
      <c r="SNI82" s="205"/>
      <c r="SNJ82" s="205"/>
      <c r="SNK82" s="205"/>
      <c r="SNL82" s="205"/>
      <c r="SNM82" s="205"/>
      <c r="SNN82" s="205"/>
      <c r="SNO82" s="205"/>
      <c r="SNP82" s="205"/>
      <c r="SNQ82" s="205"/>
      <c r="SNR82" s="205"/>
      <c r="SNS82" s="205"/>
      <c r="SNT82" s="205"/>
      <c r="SNU82" s="205"/>
      <c r="SNV82" s="205"/>
      <c r="SNW82" s="205"/>
      <c r="SNX82" s="205"/>
      <c r="SNY82" s="205"/>
      <c r="SNZ82" s="205"/>
      <c r="SOA82" s="205"/>
      <c r="SOB82" s="205"/>
      <c r="SOC82" s="205"/>
      <c r="SOD82" s="205"/>
      <c r="SOE82" s="205"/>
      <c r="SOF82" s="205"/>
      <c r="SOG82" s="205"/>
      <c r="SOH82" s="205"/>
      <c r="SOI82" s="205"/>
      <c r="SOJ82" s="205"/>
      <c r="SOK82" s="205"/>
      <c r="SOL82" s="205"/>
      <c r="SOM82" s="205"/>
      <c r="SON82" s="205"/>
      <c r="SOO82" s="205"/>
      <c r="SOP82" s="205"/>
      <c r="SOQ82" s="205"/>
      <c r="SOR82" s="205"/>
      <c r="SOS82" s="205"/>
      <c r="SOT82" s="205"/>
      <c r="SOU82" s="205"/>
      <c r="SOV82" s="205"/>
      <c r="SOW82" s="205"/>
      <c r="SOX82" s="205"/>
      <c r="SOY82" s="205"/>
      <c r="SOZ82" s="205"/>
      <c r="SPA82" s="205"/>
      <c r="SPB82" s="205"/>
      <c r="SPC82" s="205"/>
      <c r="SPD82" s="205"/>
      <c r="SPE82" s="205"/>
      <c r="SPF82" s="205"/>
      <c r="SPG82" s="205"/>
      <c r="SPH82" s="205"/>
      <c r="SPI82" s="205"/>
      <c r="SPJ82" s="205"/>
      <c r="SPK82" s="205"/>
      <c r="SPL82" s="205"/>
      <c r="SPM82" s="205"/>
      <c r="SPN82" s="205"/>
      <c r="SPO82" s="205"/>
      <c r="SPP82" s="205"/>
      <c r="SPQ82" s="205"/>
      <c r="SPR82" s="205"/>
      <c r="SPS82" s="205"/>
      <c r="SPT82" s="205"/>
      <c r="SPU82" s="205"/>
      <c r="SPV82" s="205"/>
      <c r="SPW82" s="205"/>
      <c r="SPX82" s="205"/>
      <c r="SPY82" s="205"/>
      <c r="SPZ82" s="205"/>
      <c r="SQA82" s="205"/>
      <c r="SQB82" s="205"/>
      <c r="SQC82" s="205"/>
      <c r="SQD82" s="205"/>
      <c r="SQE82" s="205"/>
      <c r="SQF82" s="205"/>
      <c r="SQG82" s="205"/>
      <c r="SQH82" s="205"/>
      <c r="SQI82" s="205"/>
      <c r="SQJ82" s="205"/>
      <c r="SQK82" s="205"/>
      <c r="SQL82" s="205"/>
      <c r="SQM82" s="205"/>
      <c r="SQN82" s="205"/>
      <c r="SQO82" s="205"/>
      <c r="SQP82" s="205"/>
      <c r="SQQ82" s="205"/>
      <c r="SQR82" s="205"/>
      <c r="SQS82" s="205"/>
      <c r="SQT82" s="205"/>
      <c r="SQU82" s="205"/>
      <c r="SQV82" s="205"/>
      <c r="SQW82" s="205"/>
      <c r="SQX82" s="205"/>
      <c r="SQY82" s="205"/>
      <c r="SQZ82" s="205"/>
      <c r="SRA82" s="205"/>
      <c r="SRB82" s="205"/>
      <c r="SRC82" s="205"/>
      <c r="SRJ82" s="205"/>
      <c r="SRK82" s="205"/>
      <c r="SRL82" s="205"/>
      <c r="SRM82" s="205"/>
      <c r="SRN82" s="205"/>
      <c r="SRO82" s="205"/>
      <c r="SRP82" s="205"/>
      <c r="SRQ82" s="205"/>
      <c r="SRR82" s="205"/>
      <c r="SRS82" s="205"/>
      <c r="SRT82" s="205"/>
      <c r="SRU82" s="205"/>
      <c r="SRV82" s="205"/>
      <c r="SRW82" s="205"/>
      <c r="SRX82" s="205"/>
      <c r="SRY82" s="205"/>
      <c r="SRZ82" s="205"/>
      <c r="SSA82" s="205"/>
      <c r="SSB82" s="205"/>
      <c r="SSC82" s="205"/>
      <c r="SSD82" s="205"/>
      <c r="SSE82" s="205"/>
      <c r="SSF82" s="205"/>
      <c r="SSG82" s="205"/>
      <c r="SSH82" s="205"/>
      <c r="SSI82" s="205"/>
      <c r="SSJ82" s="205"/>
      <c r="SSK82" s="205"/>
      <c r="SSL82" s="205"/>
      <c r="SSM82" s="205"/>
      <c r="SSN82" s="205"/>
      <c r="SSO82" s="205"/>
      <c r="SSP82" s="205"/>
      <c r="SSQ82" s="205"/>
      <c r="SSR82" s="205"/>
      <c r="SSS82" s="205"/>
      <c r="SST82" s="205"/>
      <c r="SSU82" s="205"/>
      <c r="SSV82" s="205"/>
      <c r="SSW82" s="205"/>
      <c r="SSX82" s="205"/>
      <c r="SSY82" s="205"/>
      <c r="SSZ82" s="205"/>
      <c r="STA82" s="205"/>
      <c r="STB82" s="205"/>
      <c r="STC82" s="205"/>
      <c r="STD82" s="205"/>
      <c r="STE82" s="205"/>
      <c r="STF82" s="205"/>
      <c r="STG82" s="205"/>
      <c r="STH82" s="205"/>
      <c r="STI82" s="205"/>
      <c r="STJ82" s="205"/>
      <c r="STK82" s="205"/>
      <c r="STL82" s="205"/>
      <c r="STM82" s="205"/>
      <c r="STN82" s="205"/>
      <c r="STO82" s="205"/>
      <c r="STP82" s="205"/>
      <c r="STQ82" s="205"/>
      <c r="STR82" s="205"/>
      <c r="STS82" s="205"/>
      <c r="STT82" s="205"/>
      <c r="STU82" s="205"/>
      <c r="STV82" s="205"/>
      <c r="STW82" s="205"/>
      <c r="STX82" s="205"/>
      <c r="STY82" s="205"/>
      <c r="STZ82" s="205"/>
      <c r="SUA82" s="205"/>
      <c r="SUB82" s="205"/>
      <c r="SUC82" s="205"/>
      <c r="SUD82" s="205"/>
      <c r="SUE82" s="205"/>
      <c r="SUF82" s="205"/>
      <c r="SUG82" s="205"/>
      <c r="SUH82" s="205"/>
      <c r="SUI82" s="205"/>
      <c r="SUJ82" s="205"/>
      <c r="SUK82" s="205"/>
      <c r="SUL82" s="205"/>
      <c r="SUM82" s="205"/>
      <c r="SUN82" s="205"/>
      <c r="SUO82" s="205"/>
      <c r="SUP82" s="205"/>
      <c r="SUQ82" s="205"/>
      <c r="SUR82" s="205"/>
      <c r="SUS82" s="205"/>
      <c r="SUT82" s="205"/>
      <c r="SUU82" s="205"/>
      <c r="SUV82" s="205"/>
      <c r="SUW82" s="205"/>
      <c r="SUX82" s="205"/>
      <c r="SUY82" s="205"/>
      <c r="SUZ82" s="205"/>
      <c r="SVA82" s="205"/>
      <c r="SVB82" s="205"/>
      <c r="SVC82" s="205"/>
      <c r="SVD82" s="205"/>
      <c r="SVE82" s="205"/>
      <c r="SVF82" s="205"/>
      <c r="SVG82" s="205"/>
      <c r="SVH82" s="205"/>
      <c r="SVI82" s="205"/>
      <c r="SVJ82" s="205"/>
      <c r="SVK82" s="205"/>
      <c r="SVL82" s="205"/>
      <c r="SVM82" s="205"/>
      <c r="SVN82" s="205"/>
      <c r="SVO82" s="205"/>
      <c r="SVP82" s="205"/>
      <c r="SVQ82" s="205"/>
      <c r="SVR82" s="205"/>
      <c r="SVS82" s="205"/>
      <c r="SVT82" s="205"/>
      <c r="SVU82" s="205"/>
      <c r="SVV82" s="205"/>
      <c r="SVW82" s="205"/>
      <c r="SVX82" s="205"/>
      <c r="SVY82" s="205"/>
      <c r="SVZ82" s="205"/>
      <c r="SWA82" s="205"/>
      <c r="SWB82" s="205"/>
      <c r="SWC82" s="205"/>
      <c r="SWD82" s="205"/>
      <c r="SWE82" s="205"/>
      <c r="SWF82" s="205"/>
      <c r="SWG82" s="205"/>
      <c r="SWH82" s="205"/>
      <c r="SWI82" s="205"/>
      <c r="SWJ82" s="205"/>
      <c r="SWK82" s="205"/>
      <c r="SWL82" s="205"/>
      <c r="SWM82" s="205"/>
      <c r="SWN82" s="205"/>
      <c r="SWO82" s="205"/>
      <c r="SWP82" s="205"/>
      <c r="SWQ82" s="205"/>
      <c r="SWR82" s="205"/>
      <c r="SWS82" s="205"/>
      <c r="SWT82" s="205"/>
      <c r="SWU82" s="205"/>
      <c r="SWV82" s="205"/>
      <c r="SWW82" s="205"/>
      <c r="SWX82" s="205"/>
      <c r="SWY82" s="205"/>
      <c r="SWZ82" s="205"/>
      <c r="SXA82" s="205"/>
      <c r="SXB82" s="205"/>
      <c r="SXC82" s="205"/>
      <c r="SXD82" s="205"/>
      <c r="SXE82" s="205"/>
      <c r="SXF82" s="205"/>
      <c r="SXG82" s="205"/>
      <c r="SXH82" s="205"/>
      <c r="SXI82" s="205"/>
      <c r="SXJ82" s="205"/>
      <c r="SXK82" s="205"/>
      <c r="SXL82" s="205"/>
      <c r="SXM82" s="205"/>
      <c r="SXN82" s="205"/>
      <c r="SXO82" s="205"/>
      <c r="SXP82" s="205"/>
      <c r="SXQ82" s="205"/>
      <c r="SXR82" s="205"/>
      <c r="SXS82" s="205"/>
      <c r="SXT82" s="205"/>
      <c r="SXU82" s="205"/>
      <c r="SXV82" s="205"/>
      <c r="SXW82" s="205"/>
      <c r="SXX82" s="205"/>
      <c r="SXY82" s="205"/>
      <c r="SXZ82" s="205"/>
      <c r="SYA82" s="205"/>
      <c r="SYB82" s="205"/>
      <c r="SYC82" s="205"/>
      <c r="SYD82" s="205"/>
      <c r="SYE82" s="205"/>
      <c r="SYF82" s="205"/>
      <c r="SYG82" s="205"/>
      <c r="SYH82" s="205"/>
      <c r="SYI82" s="205"/>
      <c r="SYJ82" s="205"/>
      <c r="SYK82" s="205"/>
      <c r="SYL82" s="205"/>
      <c r="SYM82" s="205"/>
      <c r="SYN82" s="205"/>
      <c r="SYO82" s="205"/>
      <c r="SYP82" s="205"/>
      <c r="SYQ82" s="205"/>
      <c r="SYR82" s="205"/>
      <c r="SYS82" s="205"/>
      <c r="SYT82" s="205"/>
      <c r="SYU82" s="205"/>
      <c r="SYV82" s="205"/>
      <c r="SYW82" s="205"/>
      <c r="SYX82" s="205"/>
      <c r="SYY82" s="205"/>
      <c r="SYZ82" s="205"/>
      <c r="SZA82" s="205"/>
      <c r="SZB82" s="205"/>
      <c r="SZC82" s="205"/>
      <c r="SZD82" s="205"/>
      <c r="SZE82" s="205"/>
      <c r="SZF82" s="205"/>
      <c r="SZG82" s="205"/>
      <c r="SZH82" s="205"/>
      <c r="SZI82" s="205"/>
      <c r="SZJ82" s="205"/>
      <c r="SZK82" s="205"/>
      <c r="SZL82" s="205"/>
      <c r="SZM82" s="205"/>
      <c r="SZN82" s="205"/>
      <c r="SZO82" s="205"/>
      <c r="SZP82" s="205"/>
      <c r="SZQ82" s="205"/>
      <c r="SZR82" s="205"/>
      <c r="SZS82" s="205"/>
      <c r="SZT82" s="205"/>
      <c r="SZU82" s="205"/>
      <c r="SZV82" s="205"/>
      <c r="SZW82" s="205"/>
      <c r="SZX82" s="205"/>
      <c r="SZY82" s="205"/>
      <c r="SZZ82" s="205"/>
      <c r="TAA82" s="205"/>
      <c r="TAB82" s="205"/>
      <c r="TAC82" s="205"/>
      <c r="TAD82" s="205"/>
      <c r="TAE82" s="205"/>
      <c r="TAF82" s="205"/>
      <c r="TAG82" s="205"/>
      <c r="TAH82" s="205"/>
      <c r="TAI82" s="205"/>
      <c r="TAJ82" s="205"/>
      <c r="TAK82" s="205"/>
      <c r="TAL82" s="205"/>
      <c r="TAM82" s="205"/>
      <c r="TAN82" s="205"/>
      <c r="TAO82" s="205"/>
      <c r="TAP82" s="205"/>
      <c r="TAQ82" s="205"/>
      <c r="TAR82" s="205"/>
      <c r="TAS82" s="205"/>
      <c r="TAT82" s="205"/>
      <c r="TAU82" s="205"/>
      <c r="TAV82" s="205"/>
      <c r="TAW82" s="205"/>
      <c r="TAX82" s="205"/>
      <c r="TAY82" s="205"/>
      <c r="TBF82" s="205"/>
      <c r="TBG82" s="205"/>
      <c r="TBH82" s="205"/>
      <c r="TBI82" s="205"/>
      <c r="TBJ82" s="205"/>
      <c r="TBK82" s="205"/>
      <c r="TBL82" s="205"/>
      <c r="TBM82" s="205"/>
      <c r="TBN82" s="205"/>
      <c r="TBO82" s="205"/>
      <c r="TBP82" s="205"/>
      <c r="TBQ82" s="205"/>
      <c r="TBR82" s="205"/>
      <c r="TBS82" s="205"/>
      <c r="TBT82" s="205"/>
      <c r="TBU82" s="205"/>
      <c r="TBV82" s="205"/>
      <c r="TBW82" s="205"/>
      <c r="TBX82" s="205"/>
      <c r="TBY82" s="205"/>
      <c r="TBZ82" s="205"/>
      <c r="TCA82" s="205"/>
      <c r="TCB82" s="205"/>
      <c r="TCC82" s="205"/>
      <c r="TCD82" s="205"/>
      <c r="TCE82" s="205"/>
      <c r="TCF82" s="205"/>
      <c r="TCG82" s="205"/>
      <c r="TCH82" s="205"/>
      <c r="TCI82" s="205"/>
      <c r="TCJ82" s="205"/>
      <c r="TCK82" s="205"/>
      <c r="TCL82" s="205"/>
      <c r="TCM82" s="205"/>
      <c r="TCN82" s="205"/>
      <c r="TCO82" s="205"/>
      <c r="TCP82" s="205"/>
      <c r="TCQ82" s="205"/>
      <c r="TCR82" s="205"/>
      <c r="TCS82" s="205"/>
      <c r="TCT82" s="205"/>
      <c r="TCU82" s="205"/>
      <c r="TCV82" s="205"/>
      <c r="TCW82" s="205"/>
      <c r="TCX82" s="205"/>
      <c r="TCY82" s="205"/>
      <c r="TCZ82" s="205"/>
      <c r="TDA82" s="205"/>
      <c r="TDB82" s="205"/>
      <c r="TDC82" s="205"/>
      <c r="TDD82" s="205"/>
      <c r="TDE82" s="205"/>
      <c r="TDF82" s="205"/>
      <c r="TDG82" s="205"/>
      <c r="TDH82" s="205"/>
      <c r="TDI82" s="205"/>
      <c r="TDJ82" s="205"/>
      <c r="TDK82" s="205"/>
      <c r="TDL82" s="205"/>
      <c r="TDM82" s="205"/>
      <c r="TDN82" s="205"/>
      <c r="TDO82" s="205"/>
      <c r="TDP82" s="205"/>
      <c r="TDQ82" s="205"/>
      <c r="TDR82" s="205"/>
      <c r="TDS82" s="205"/>
      <c r="TDT82" s="205"/>
      <c r="TDU82" s="205"/>
      <c r="TDV82" s="205"/>
      <c r="TDW82" s="205"/>
      <c r="TDX82" s="205"/>
      <c r="TDY82" s="205"/>
      <c r="TDZ82" s="205"/>
      <c r="TEA82" s="205"/>
      <c r="TEB82" s="205"/>
      <c r="TEC82" s="205"/>
      <c r="TED82" s="205"/>
      <c r="TEE82" s="205"/>
      <c r="TEF82" s="205"/>
      <c r="TEG82" s="205"/>
      <c r="TEH82" s="205"/>
      <c r="TEI82" s="205"/>
      <c r="TEJ82" s="205"/>
      <c r="TEK82" s="205"/>
      <c r="TEL82" s="205"/>
      <c r="TEM82" s="205"/>
      <c r="TEN82" s="205"/>
      <c r="TEO82" s="205"/>
      <c r="TEP82" s="205"/>
      <c r="TEQ82" s="205"/>
      <c r="TER82" s="205"/>
      <c r="TES82" s="205"/>
      <c r="TET82" s="205"/>
      <c r="TEU82" s="205"/>
      <c r="TEV82" s="205"/>
      <c r="TEW82" s="205"/>
      <c r="TEX82" s="205"/>
      <c r="TEY82" s="205"/>
      <c r="TEZ82" s="205"/>
      <c r="TFA82" s="205"/>
      <c r="TFB82" s="205"/>
      <c r="TFC82" s="205"/>
      <c r="TFD82" s="205"/>
      <c r="TFE82" s="205"/>
      <c r="TFF82" s="205"/>
      <c r="TFG82" s="205"/>
      <c r="TFH82" s="205"/>
      <c r="TFI82" s="205"/>
      <c r="TFJ82" s="205"/>
      <c r="TFK82" s="205"/>
      <c r="TFL82" s="205"/>
      <c r="TFM82" s="205"/>
      <c r="TFN82" s="205"/>
      <c r="TFO82" s="205"/>
      <c r="TFP82" s="205"/>
      <c r="TFQ82" s="205"/>
      <c r="TFR82" s="205"/>
      <c r="TFS82" s="205"/>
      <c r="TFT82" s="205"/>
      <c r="TFU82" s="205"/>
      <c r="TFV82" s="205"/>
      <c r="TFW82" s="205"/>
      <c r="TFX82" s="205"/>
      <c r="TFY82" s="205"/>
      <c r="TFZ82" s="205"/>
      <c r="TGA82" s="205"/>
      <c r="TGB82" s="205"/>
      <c r="TGC82" s="205"/>
      <c r="TGD82" s="205"/>
      <c r="TGE82" s="205"/>
      <c r="TGF82" s="205"/>
      <c r="TGG82" s="205"/>
      <c r="TGH82" s="205"/>
      <c r="TGI82" s="205"/>
      <c r="TGJ82" s="205"/>
      <c r="TGK82" s="205"/>
      <c r="TGL82" s="205"/>
      <c r="TGM82" s="205"/>
      <c r="TGN82" s="205"/>
      <c r="TGO82" s="205"/>
      <c r="TGP82" s="205"/>
      <c r="TGQ82" s="205"/>
      <c r="TGR82" s="205"/>
      <c r="TGS82" s="205"/>
      <c r="TGT82" s="205"/>
      <c r="TGU82" s="205"/>
      <c r="TGV82" s="205"/>
      <c r="TGW82" s="205"/>
      <c r="TGX82" s="205"/>
      <c r="TGY82" s="205"/>
      <c r="TGZ82" s="205"/>
      <c r="THA82" s="205"/>
      <c r="THB82" s="205"/>
      <c r="THC82" s="205"/>
      <c r="THD82" s="205"/>
      <c r="THE82" s="205"/>
      <c r="THF82" s="205"/>
      <c r="THG82" s="205"/>
      <c r="THH82" s="205"/>
      <c r="THI82" s="205"/>
      <c r="THJ82" s="205"/>
      <c r="THK82" s="205"/>
      <c r="THL82" s="205"/>
      <c r="THM82" s="205"/>
      <c r="THN82" s="205"/>
      <c r="THO82" s="205"/>
      <c r="THP82" s="205"/>
      <c r="THQ82" s="205"/>
      <c r="THR82" s="205"/>
      <c r="THS82" s="205"/>
      <c r="THT82" s="205"/>
      <c r="THU82" s="205"/>
      <c r="THV82" s="205"/>
      <c r="THW82" s="205"/>
      <c r="THX82" s="205"/>
      <c r="THY82" s="205"/>
      <c r="THZ82" s="205"/>
      <c r="TIA82" s="205"/>
      <c r="TIB82" s="205"/>
      <c r="TIC82" s="205"/>
      <c r="TID82" s="205"/>
      <c r="TIE82" s="205"/>
      <c r="TIF82" s="205"/>
      <c r="TIG82" s="205"/>
      <c r="TIH82" s="205"/>
      <c r="TII82" s="205"/>
      <c r="TIJ82" s="205"/>
      <c r="TIK82" s="205"/>
      <c r="TIL82" s="205"/>
      <c r="TIM82" s="205"/>
      <c r="TIN82" s="205"/>
      <c r="TIO82" s="205"/>
      <c r="TIP82" s="205"/>
      <c r="TIQ82" s="205"/>
      <c r="TIR82" s="205"/>
      <c r="TIS82" s="205"/>
      <c r="TIT82" s="205"/>
      <c r="TIU82" s="205"/>
      <c r="TIV82" s="205"/>
      <c r="TIW82" s="205"/>
      <c r="TIX82" s="205"/>
      <c r="TIY82" s="205"/>
      <c r="TIZ82" s="205"/>
      <c r="TJA82" s="205"/>
      <c r="TJB82" s="205"/>
      <c r="TJC82" s="205"/>
      <c r="TJD82" s="205"/>
      <c r="TJE82" s="205"/>
      <c r="TJF82" s="205"/>
      <c r="TJG82" s="205"/>
      <c r="TJH82" s="205"/>
      <c r="TJI82" s="205"/>
      <c r="TJJ82" s="205"/>
      <c r="TJK82" s="205"/>
      <c r="TJL82" s="205"/>
      <c r="TJM82" s="205"/>
      <c r="TJN82" s="205"/>
      <c r="TJO82" s="205"/>
      <c r="TJP82" s="205"/>
      <c r="TJQ82" s="205"/>
      <c r="TJR82" s="205"/>
      <c r="TJS82" s="205"/>
      <c r="TJT82" s="205"/>
      <c r="TJU82" s="205"/>
      <c r="TJV82" s="205"/>
      <c r="TJW82" s="205"/>
      <c r="TJX82" s="205"/>
      <c r="TJY82" s="205"/>
      <c r="TJZ82" s="205"/>
      <c r="TKA82" s="205"/>
      <c r="TKB82" s="205"/>
      <c r="TKC82" s="205"/>
      <c r="TKD82" s="205"/>
      <c r="TKE82" s="205"/>
      <c r="TKF82" s="205"/>
      <c r="TKG82" s="205"/>
      <c r="TKH82" s="205"/>
      <c r="TKI82" s="205"/>
      <c r="TKJ82" s="205"/>
      <c r="TKK82" s="205"/>
      <c r="TKL82" s="205"/>
      <c r="TKM82" s="205"/>
      <c r="TKN82" s="205"/>
      <c r="TKO82" s="205"/>
      <c r="TKP82" s="205"/>
      <c r="TKQ82" s="205"/>
      <c r="TKR82" s="205"/>
      <c r="TKS82" s="205"/>
      <c r="TKT82" s="205"/>
      <c r="TKU82" s="205"/>
      <c r="TLB82" s="205"/>
      <c r="TLC82" s="205"/>
      <c r="TLD82" s="205"/>
      <c r="TLE82" s="205"/>
      <c r="TLF82" s="205"/>
      <c r="TLG82" s="205"/>
      <c r="TLH82" s="205"/>
      <c r="TLI82" s="205"/>
      <c r="TLJ82" s="205"/>
      <c r="TLK82" s="205"/>
      <c r="TLL82" s="205"/>
      <c r="TLM82" s="205"/>
      <c r="TLN82" s="205"/>
      <c r="TLO82" s="205"/>
      <c r="TLP82" s="205"/>
      <c r="TLQ82" s="205"/>
      <c r="TLR82" s="205"/>
      <c r="TLS82" s="205"/>
      <c r="TLT82" s="205"/>
      <c r="TLU82" s="205"/>
      <c r="TLV82" s="205"/>
      <c r="TLW82" s="205"/>
      <c r="TLX82" s="205"/>
      <c r="TLY82" s="205"/>
      <c r="TLZ82" s="205"/>
      <c r="TMA82" s="205"/>
      <c r="TMB82" s="205"/>
      <c r="TMC82" s="205"/>
      <c r="TMD82" s="205"/>
      <c r="TME82" s="205"/>
      <c r="TMF82" s="205"/>
      <c r="TMG82" s="205"/>
      <c r="TMH82" s="205"/>
      <c r="TMI82" s="205"/>
      <c r="TMJ82" s="205"/>
      <c r="TMK82" s="205"/>
      <c r="TML82" s="205"/>
      <c r="TMM82" s="205"/>
      <c r="TMN82" s="205"/>
      <c r="TMO82" s="205"/>
      <c r="TMP82" s="205"/>
      <c r="TMQ82" s="205"/>
      <c r="TMR82" s="205"/>
      <c r="TMS82" s="205"/>
      <c r="TMT82" s="205"/>
      <c r="TMU82" s="205"/>
      <c r="TMV82" s="205"/>
      <c r="TMW82" s="205"/>
      <c r="TMX82" s="205"/>
      <c r="TMY82" s="205"/>
      <c r="TMZ82" s="205"/>
      <c r="TNA82" s="205"/>
      <c r="TNB82" s="205"/>
      <c r="TNC82" s="205"/>
      <c r="TND82" s="205"/>
      <c r="TNE82" s="205"/>
      <c r="TNF82" s="205"/>
      <c r="TNG82" s="205"/>
      <c r="TNH82" s="205"/>
      <c r="TNI82" s="205"/>
      <c r="TNJ82" s="205"/>
      <c r="TNK82" s="205"/>
      <c r="TNL82" s="205"/>
      <c r="TNM82" s="205"/>
      <c r="TNN82" s="205"/>
      <c r="TNO82" s="205"/>
      <c r="TNP82" s="205"/>
      <c r="TNQ82" s="205"/>
      <c r="TNR82" s="205"/>
      <c r="TNS82" s="205"/>
      <c r="TNT82" s="205"/>
      <c r="TNU82" s="205"/>
      <c r="TNV82" s="205"/>
      <c r="TNW82" s="205"/>
      <c r="TNX82" s="205"/>
      <c r="TNY82" s="205"/>
      <c r="TNZ82" s="205"/>
      <c r="TOA82" s="205"/>
      <c r="TOB82" s="205"/>
      <c r="TOC82" s="205"/>
      <c r="TOD82" s="205"/>
      <c r="TOE82" s="205"/>
      <c r="TOF82" s="205"/>
      <c r="TOG82" s="205"/>
      <c r="TOH82" s="205"/>
      <c r="TOI82" s="205"/>
      <c r="TOJ82" s="205"/>
      <c r="TOK82" s="205"/>
      <c r="TOL82" s="205"/>
      <c r="TOM82" s="205"/>
      <c r="TON82" s="205"/>
      <c r="TOO82" s="205"/>
      <c r="TOP82" s="205"/>
      <c r="TOQ82" s="205"/>
      <c r="TOR82" s="205"/>
      <c r="TOS82" s="205"/>
      <c r="TOT82" s="205"/>
      <c r="TOU82" s="205"/>
      <c r="TOV82" s="205"/>
      <c r="TOW82" s="205"/>
      <c r="TOX82" s="205"/>
      <c r="TOY82" s="205"/>
      <c r="TOZ82" s="205"/>
      <c r="TPA82" s="205"/>
      <c r="TPB82" s="205"/>
      <c r="TPC82" s="205"/>
      <c r="TPD82" s="205"/>
      <c r="TPE82" s="205"/>
      <c r="TPF82" s="205"/>
      <c r="TPG82" s="205"/>
      <c r="TPH82" s="205"/>
      <c r="TPI82" s="205"/>
      <c r="TPJ82" s="205"/>
      <c r="TPK82" s="205"/>
      <c r="TPL82" s="205"/>
      <c r="TPM82" s="205"/>
      <c r="TPN82" s="205"/>
      <c r="TPO82" s="205"/>
      <c r="TPP82" s="205"/>
      <c r="TPQ82" s="205"/>
      <c r="TPR82" s="205"/>
      <c r="TPS82" s="205"/>
      <c r="TPT82" s="205"/>
      <c r="TPU82" s="205"/>
      <c r="TPV82" s="205"/>
      <c r="TPW82" s="205"/>
      <c r="TPX82" s="205"/>
      <c r="TPY82" s="205"/>
      <c r="TPZ82" s="205"/>
      <c r="TQA82" s="205"/>
      <c r="TQB82" s="205"/>
      <c r="TQC82" s="205"/>
      <c r="TQD82" s="205"/>
      <c r="TQE82" s="205"/>
      <c r="TQF82" s="205"/>
      <c r="TQG82" s="205"/>
      <c r="TQH82" s="205"/>
      <c r="TQI82" s="205"/>
      <c r="TQJ82" s="205"/>
      <c r="TQK82" s="205"/>
      <c r="TQL82" s="205"/>
      <c r="TQM82" s="205"/>
      <c r="TQN82" s="205"/>
      <c r="TQO82" s="205"/>
      <c r="TQP82" s="205"/>
      <c r="TQQ82" s="205"/>
      <c r="TQR82" s="205"/>
      <c r="TQS82" s="205"/>
      <c r="TQT82" s="205"/>
      <c r="TQU82" s="205"/>
      <c r="TQV82" s="205"/>
      <c r="TQW82" s="205"/>
      <c r="TQX82" s="205"/>
      <c r="TQY82" s="205"/>
      <c r="TQZ82" s="205"/>
      <c r="TRA82" s="205"/>
      <c r="TRB82" s="205"/>
      <c r="TRC82" s="205"/>
      <c r="TRD82" s="205"/>
      <c r="TRE82" s="205"/>
      <c r="TRF82" s="205"/>
      <c r="TRG82" s="205"/>
      <c r="TRH82" s="205"/>
      <c r="TRI82" s="205"/>
      <c r="TRJ82" s="205"/>
      <c r="TRK82" s="205"/>
      <c r="TRL82" s="205"/>
      <c r="TRM82" s="205"/>
      <c r="TRN82" s="205"/>
      <c r="TRO82" s="205"/>
      <c r="TRP82" s="205"/>
      <c r="TRQ82" s="205"/>
      <c r="TRR82" s="205"/>
      <c r="TRS82" s="205"/>
      <c r="TRT82" s="205"/>
      <c r="TRU82" s="205"/>
      <c r="TRV82" s="205"/>
      <c r="TRW82" s="205"/>
      <c r="TRX82" s="205"/>
      <c r="TRY82" s="205"/>
      <c r="TRZ82" s="205"/>
      <c r="TSA82" s="205"/>
      <c r="TSB82" s="205"/>
      <c r="TSC82" s="205"/>
      <c r="TSD82" s="205"/>
      <c r="TSE82" s="205"/>
      <c r="TSF82" s="205"/>
      <c r="TSG82" s="205"/>
      <c r="TSH82" s="205"/>
      <c r="TSI82" s="205"/>
      <c r="TSJ82" s="205"/>
      <c r="TSK82" s="205"/>
      <c r="TSL82" s="205"/>
      <c r="TSM82" s="205"/>
      <c r="TSN82" s="205"/>
      <c r="TSO82" s="205"/>
      <c r="TSP82" s="205"/>
      <c r="TSQ82" s="205"/>
      <c r="TSR82" s="205"/>
      <c r="TSS82" s="205"/>
      <c r="TST82" s="205"/>
      <c r="TSU82" s="205"/>
      <c r="TSV82" s="205"/>
      <c r="TSW82" s="205"/>
      <c r="TSX82" s="205"/>
      <c r="TSY82" s="205"/>
      <c r="TSZ82" s="205"/>
      <c r="TTA82" s="205"/>
      <c r="TTB82" s="205"/>
      <c r="TTC82" s="205"/>
      <c r="TTD82" s="205"/>
      <c r="TTE82" s="205"/>
      <c r="TTF82" s="205"/>
      <c r="TTG82" s="205"/>
      <c r="TTH82" s="205"/>
      <c r="TTI82" s="205"/>
      <c r="TTJ82" s="205"/>
      <c r="TTK82" s="205"/>
      <c r="TTL82" s="205"/>
      <c r="TTM82" s="205"/>
      <c r="TTN82" s="205"/>
      <c r="TTO82" s="205"/>
      <c r="TTP82" s="205"/>
      <c r="TTQ82" s="205"/>
      <c r="TTR82" s="205"/>
      <c r="TTS82" s="205"/>
      <c r="TTT82" s="205"/>
      <c r="TTU82" s="205"/>
      <c r="TTV82" s="205"/>
      <c r="TTW82" s="205"/>
      <c r="TTX82" s="205"/>
      <c r="TTY82" s="205"/>
      <c r="TTZ82" s="205"/>
      <c r="TUA82" s="205"/>
      <c r="TUB82" s="205"/>
      <c r="TUC82" s="205"/>
      <c r="TUD82" s="205"/>
      <c r="TUE82" s="205"/>
      <c r="TUF82" s="205"/>
      <c r="TUG82" s="205"/>
      <c r="TUH82" s="205"/>
      <c r="TUI82" s="205"/>
      <c r="TUJ82" s="205"/>
      <c r="TUK82" s="205"/>
      <c r="TUL82" s="205"/>
      <c r="TUM82" s="205"/>
      <c r="TUN82" s="205"/>
      <c r="TUO82" s="205"/>
      <c r="TUP82" s="205"/>
      <c r="TUQ82" s="205"/>
      <c r="TUX82" s="205"/>
      <c r="TUY82" s="205"/>
      <c r="TUZ82" s="205"/>
      <c r="TVA82" s="205"/>
      <c r="TVB82" s="205"/>
      <c r="TVC82" s="205"/>
      <c r="TVD82" s="205"/>
      <c r="TVE82" s="205"/>
      <c r="TVF82" s="205"/>
      <c r="TVG82" s="205"/>
      <c r="TVH82" s="205"/>
      <c r="TVI82" s="205"/>
      <c r="TVJ82" s="205"/>
      <c r="TVK82" s="205"/>
      <c r="TVL82" s="205"/>
      <c r="TVM82" s="205"/>
      <c r="TVN82" s="205"/>
      <c r="TVO82" s="205"/>
      <c r="TVP82" s="205"/>
      <c r="TVQ82" s="205"/>
      <c r="TVR82" s="205"/>
      <c r="TVS82" s="205"/>
      <c r="TVT82" s="205"/>
      <c r="TVU82" s="205"/>
      <c r="TVV82" s="205"/>
      <c r="TVW82" s="205"/>
      <c r="TVX82" s="205"/>
      <c r="TVY82" s="205"/>
      <c r="TVZ82" s="205"/>
      <c r="TWA82" s="205"/>
      <c r="TWB82" s="205"/>
      <c r="TWC82" s="205"/>
      <c r="TWD82" s="205"/>
      <c r="TWE82" s="205"/>
      <c r="TWF82" s="205"/>
      <c r="TWG82" s="205"/>
      <c r="TWH82" s="205"/>
      <c r="TWI82" s="205"/>
      <c r="TWJ82" s="205"/>
      <c r="TWK82" s="205"/>
      <c r="TWL82" s="205"/>
      <c r="TWM82" s="205"/>
      <c r="TWN82" s="205"/>
      <c r="TWO82" s="205"/>
      <c r="TWP82" s="205"/>
      <c r="TWQ82" s="205"/>
      <c r="TWR82" s="205"/>
      <c r="TWS82" s="205"/>
      <c r="TWT82" s="205"/>
      <c r="TWU82" s="205"/>
      <c r="TWV82" s="205"/>
      <c r="TWW82" s="205"/>
      <c r="TWX82" s="205"/>
      <c r="TWY82" s="205"/>
      <c r="TWZ82" s="205"/>
      <c r="TXA82" s="205"/>
      <c r="TXB82" s="205"/>
      <c r="TXC82" s="205"/>
      <c r="TXD82" s="205"/>
      <c r="TXE82" s="205"/>
      <c r="TXF82" s="205"/>
      <c r="TXG82" s="205"/>
      <c r="TXH82" s="205"/>
      <c r="TXI82" s="205"/>
      <c r="TXJ82" s="205"/>
      <c r="TXK82" s="205"/>
      <c r="TXL82" s="205"/>
      <c r="TXM82" s="205"/>
      <c r="TXN82" s="205"/>
      <c r="TXO82" s="205"/>
      <c r="TXP82" s="205"/>
      <c r="TXQ82" s="205"/>
      <c r="TXR82" s="205"/>
      <c r="TXS82" s="205"/>
      <c r="TXT82" s="205"/>
      <c r="TXU82" s="205"/>
      <c r="TXV82" s="205"/>
      <c r="TXW82" s="205"/>
      <c r="TXX82" s="205"/>
      <c r="TXY82" s="205"/>
      <c r="TXZ82" s="205"/>
      <c r="TYA82" s="205"/>
      <c r="TYB82" s="205"/>
      <c r="TYC82" s="205"/>
      <c r="TYD82" s="205"/>
      <c r="TYE82" s="205"/>
      <c r="TYF82" s="205"/>
      <c r="TYG82" s="205"/>
      <c r="TYH82" s="205"/>
      <c r="TYI82" s="205"/>
      <c r="TYJ82" s="205"/>
      <c r="TYK82" s="205"/>
      <c r="TYL82" s="205"/>
      <c r="TYM82" s="205"/>
      <c r="TYN82" s="205"/>
      <c r="TYO82" s="205"/>
      <c r="TYP82" s="205"/>
      <c r="TYQ82" s="205"/>
      <c r="TYR82" s="205"/>
      <c r="TYS82" s="205"/>
      <c r="TYT82" s="205"/>
      <c r="TYU82" s="205"/>
      <c r="TYV82" s="205"/>
      <c r="TYW82" s="205"/>
      <c r="TYX82" s="205"/>
      <c r="TYY82" s="205"/>
      <c r="TYZ82" s="205"/>
      <c r="TZA82" s="205"/>
      <c r="TZB82" s="205"/>
      <c r="TZC82" s="205"/>
      <c r="TZD82" s="205"/>
      <c r="TZE82" s="205"/>
      <c r="TZF82" s="205"/>
      <c r="TZG82" s="205"/>
      <c r="TZH82" s="205"/>
      <c r="TZI82" s="205"/>
      <c r="TZJ82" s="205"/>
      <c r="TZK82" s="205"/>
      <c r="TZL82" s="205"/>
      <c r="TZM82" s="205"/>
      <c r="TZN82" s="205"/>
      <c r="TZO82" s="205"/>
      <c r="TZP82" s="205"/>
      <c r="TZQ82" s="205"/>
      <c r="TZR82" s="205"/>
      <c r="TZS82" s="205"/>
      <c r="TZT82" s="205"/>
      <c r="TZU82" s="205"/>
      <c r="TZV82" s="205"/>
      <c r="TZW82" s="205"/>
      <c r="TZX82" s="205"/>
      <c r="TZY82" s="205"/>
      <c r="TZZ82" s="205"/>
      <c r="UAA82" s="205"/>
      <c r="UAB82" s="205"/>
      <c r="UAC82" s="205"/>
      <c r="UAD82" s="205"/>
      <c r="UAE82" s="205"/>
      <c r="UAF82" s="205"/>
      <c r="UAG82" s="205"/>
      <c r="UAH82" s="205"/>
      <c r="UAI82" s="205"/>
      <c r="UAJ82" s="205"/>
      <c r="UAK82" s="205"/>
      <c r="UAL82" s="205"/>
      <c r="UAM82" s="205"/>
      <c r="UAN82" s="205"/>
      <c r="UAO82" s="205"/>
      <c r="UAP82" s="205"/>
      <c r="UAQ82" s="205"/>
      <c r="UAR82" s="205"/>
      <c r="UAS82" s="205"/>
      <c r="UAT82" s="205"/>
      <c r="UAU82" s="205"/>
      <c r="UAV82" s="205"/>
      <c r="UAW82" s="205"/>
      <c r="UAX82" s="205"/>
      <c r="UAY82" s="205"/>
      <c r="UAZ82" s="205"/>
      <c r="UBA82" s="205"/>
      <c r="UBB82" s="205"/>
      <c r="UBC82" s="205"/>
      <c r="UBD82" s="205"/>
      <c r="UBE82" s="205"/>
      <c r="UBF82" s="205"/>
      <c r="UBG82" s="205"/>
      <c r="UBH82" s="205"/>
      <c r="UBI82" s="205"/>
      <c r="UBJ82" s="205"/>
      <c r="UBK82" s="205"/>
      <c r="UBL82" s="205"/>
      <c r="UBM82" s="205"/>
      <c r="UBN82" s="205"/>
      <c r="UBO82" s="205"/>
      <c r="UBP82" s="205"/>
      <c r="UBQ82" s="205"/>
      <c r="UBR82" s="205"/>
      <c r="UBS82" s="205"/>
      <c r="UBT82" s="205"/>
      <c r="UBU82" s="205"/>
      <c r="UBV82" s="205"/>
      <c r="UBW82" s="205"/>
      <c r="UBX82" s="205"/>
      <c r="UBY82" s="205"/>
      <c r="UBZ82" s="205"/>
      <c r="UCA82" s="205"/>
      <c r="UCB82" s="205"/>
      <c r="UCC82" s="205"/>
      <c r="UCD82" s="205"/>
      <c r="UCE82" s="205"/>
      <c r="UCF82" s="205"/>
      <c r="UCG82" s="205"/>
      <c r="UCH82" s="205"/>
      <c r="UCI82" s="205"/>
      <c r="UCJ82" s="205"/>
      <c r="UCK82" s="205"/>
      <c r="UCL82" s="205"/>
      <c r="UCM82" s="205"/>
      <c r="UCN82" s="205"/>
      <c r="UCO82" s="205"/>
      <c r="UCP82" s="205"/>
      <c r="UCQ82" s="205"/>
      <c r="UCR82" s="205"/>
      <c r="UCS82" s="205"/>
      <c r="UCT82" s="205"/>
      <c r="UCU82" s="205"/>
      <c r="UCV82" s="205"/>
      <c r="UCW82" s="205"/>
      <c r="UCX82" s="205"/>
      <c r="UCY82" s="205"/>
      <c r="UCZ82" s="205"/>
      <c r="UDA82" s="205"/>
      <c r="UDB82" s="205"/>
      <c r="UDC82" s="205"/>
      <c r="UDD82" s="205"/>
      <c r="UDE82" s="205"/>
      <c r="UDF82" s="205"/>
      <c r="UDG82" s="205"/>
      <c r="UDH82" s="205"/>
      <c r="UDI82" s="205"/>
      <c r="UDJ82" s="205"/>
      <c r="UDK82" s="205"/>
      <c r="UDL82" s="205"/>
      <c r="UDM82" s="205"/>
      <c r="UDN82" s="205"/>
      <c r="UDO82" s="205"/>
      <c r="UDP82" s="205"/>
      <c r="UDQ82" s="205"/>
      <c r="UDR82" s="205"/>
      <c r="UDS82" s="205"/>
      <c r="UDT82" s="205"/>
      <c r="UDU82" s="205"/>
      <c r="UDV82" s="205"/>
      <c r="UDW82" s="205"/>
      <c r="UDX82" s="205"/>
      <c r="UDY82" s="205"/>
      <c r="UDZ82" s="205"/>
      <c r="UEA82" s="205"/>
      <c r="UEB82" s="205"/>
      <c r="UEC82" s="205"/>
      <c r="UED82" s="205"/>
      <c r="UEE82" s="205"/>
      <c r="UEF82" s="205"/>
      <c r="UEG82" s="205"/>
      <c r="UEH82" s="205"/>
      <c r="UEI82" s="205"/>
      <c r="UEJ82" s="205"/>
      <c r="UEK82" s="205"/>
      <c r="UEL82" s="205"/>
      <c r="UEM82" s="205"/>
      <c r="UET82" s="205"/>
      <c r="UEU82" s="205"/>
      <c r="UEV82" s="205"/>
      <c r="UEW82" s="205"/>
      <c r="UEX82" s="205"/>
      <c r="UEY82" s="205"/>
      <c r="UEZ82" s="205"/>
      <c r="UFA82" s="205"/>
      <c r="UFB82" s="205"/>
      <c r="UFC82" s="205"/>
      <c r="UFD82" s="205"/>
      <c r="UFE82" s="205"/>
      <c r="UFF82" s="205"/>
      <c r="UFG82" s="205"/>
      <c r="UFH82" s="205"/>
      <c r="UFI82" s="205"/>
      <c r="UFJ82" s="205"/>
      <c r="UFK82" s="205"/>
      <c r="UFL82" s="205"/>
      <c r="UFM82" s="205"/>
      <c r="UFN82" s="205"/>
      <c r="UFO82" s="205"/>
      <c r="UFP82" s="205"/>
      <c r="UFQ82" s="205"/>
      <c r="UFR82" s="205"/>
      <c r="UFS82" s="205"/>
      <c r="UFT82" s="205"/>
      <c r="UFU82" s="205"/>
      <c r="UFV82" s="205"/>
      <c r="UFW82" s="205"/>
      <c r="UFX82" s="205"/>
      <c r="UFY82" s="205"/>
      <c r="UFZ82" s="205"/>
      <c r="UGA82" s="205"/>
      <c r="UGB82" s="205"/>
      <c r="UGC82" s="205"/>
      <c r="UGD82" s="205"/>
      <c r="UGE82" s="205"/>
      <c r="UGF82" s="205"/>
      <c r="UGG82" s="205"/>
      <c r="UGH82" s="205"/>
      <c r="UGI82" s="205"/>
      <c r="UGJ82" s="205"/>
      <c r="UGK82" s="205"/>
      <c r="UGL82" s="205"/>
      <c r="UGM82" s="205"/>
      <c r="UGN82" s="205"/>
      <c r="UGO82" s="205"/>
      <c r="UGP82" s="205"/>
      <c r="UGQ82" s="205"/>
      <c r="UGR82" s="205"/>
      <c r="UGS82" s="205"/>
      <c r="UGT82" s="205"/>
      <c r="UGU82" s="205"/>
      <c r="UGV82" s="205"/>
      <c r="UGW82" s="205"/>
      <c r="UGX82" s="205"/>
      <c r="UGY82" s="205"/>
      <c r="UGZ82" s="205"/>
      <c r="UHA82" s="205"/>
      <c r="UHB82" s="205"/>
      <c r="UHC82" s="205"/>
      <c r="UHD82" s="205"/>
      <c r="UHE82" s="205"/>
      <c r="UHF82" s="205"/>
      <c r="UHG82" s="205"/>
      <c r="UHH82" s="205"/>
      <c r="UHI82" s="205"/>
      <c r="UHJ82" s="205"/>
      <c r="UHK82" s="205"/>
      <c r="UHL82" s="205"/>
      <c r="UHM82" s="205"/>
      <c r="UHN82" s="205"/>
      <c r="UHO82" s="205"/>
      <c r="UHP82" s="205"/>
      <c r="UHQ82" s="205"/>
      <c r="UHR82" s="205"/>
      <c r="UHS82" s="205"/>
      <c r="UHT82" s="205"/>
      <c r="UHU82" s="205"/>
      <c r="UHV82" s="205"/>
      <c r="UHW82" s="205"/>
      <c r="UHX82" s="205"/>
      <c r="UHY82" s="205"/>
      <c r="UHZ82" s="205"/>
      <c r="UIA82" s="205"/>
      <c r="UIB82" s="205"/>
      <c r="UIC82" s="205"/>
      <c r="UID82" s="205"/>
      <c r="UIE82" s="205"/>
      <c r="UIF82" s="205"/>
      <c r="UIG82" s="205"/>
      <c r="UIH82" s="205"/>
      <c r="UII82" s="205"/>
      <c r="UIJ82" s="205"/>
      <c r="UIK82" s="205"/>
      <c r="UIL82" s="205"/>
      <c r="UIM82" s="205"/>
      <c r="UIN82" s="205"/>
      <c r="UIO82" s="205"/>
      <c r="UIP82" s="205"/>
      <c r="UIQ82" s="205"/>
      <c r="UIR82" s="205"/>
      <c r="UIS82" s="205"/>
      <c r="UIT82" s="205"/>
      <c r="UIU82" s="205"/>
      <c r="UIV82" s="205"/>
      <c r="UIW82" s="205"/>
      <c r="UIX82" s="205"/>
      <c r="UIY82" s="205"/>
      <c r="UIZ82" s="205"/>
      <c r="UJA82" s="205"/>
      <c r="UJB82" s="205"/>
      <c r="UJC82" s="205"/>
      <c r="UJD82" s="205"/>
      <c r="UJE82" s="205"/>
      <c r="UJF82" s="205"/>
      <c r="UJG82" s="205"/>
      <c r="UJH82" s="205"/>
      <c r="UJI82" s="205"/>
      <c r="UJJ82" s="205"/>
      <c r="UJK82" s="205"/>
      <c r="UJL82" s="205"/>
      <c r="UJM82" s="205"/>
      <c r="UJN82" s="205"/>
      <c r="UJO82" s="205"/>
      <c r="UJP82" s="205"/>
      <c r="UJQ82" s="205"/>
      <c r="UJR82" s="205"/>
      <c r="UJS82" s="205"/>
      <c r="UJT82" s="205"/>
      <c r="UJU82" s="205"/>
      <c r="UJV82" s="205"/>
      <c r="UJW82" s="205"/>
      <c r="UJX82" s="205"/>
      <c r="UJY82" s="205"/>
      <c r="UJZ82" s="205"/>
      <c r="UKA82" s="205"/>
      <c r="UKB82" s="205"/>
      <c r="UKC82" s="205"/>
      <c r="UKD82" s="205"/>
      <c r="UKE82" s="205"/>
      <c r="UKF82" s="205"/>
      <c r="UKG82" s="205"/>
      <c r="UKH82" s="205"/>
      <c r="UKI82" s="205"/>
      <c r="UKJ82" s="205"/>
      <c r="UKK82" s="205"/>
      <c r="UKL82" s="205"/>
      <c r="UKM82" s="205"/>
      <c r="UKN82" s="205"/>
      <c r="UKO82" s="205"/>
      <c r="UKP82" s="205"/>
      <c r="UKQ82" s="205"/>
      <c r="UKR82" s="205"/>
      <c r="UKS82" s="205"/>
      <c r="UKT82" s="205"/>
      <c r="UKU82" s="205"/>
      <c r="UKV82" s="205"/>
      <c r="UKW82" s="205"/>
      <c r="UKX82" s="205"/>
      <c r="UKY82" s="205"/>
      <c r="UKZ82" s="205"/>
      <c r="ULA82" s="205"/>
      <c r="ULB82" s="205"/>
      <c r="ULC82" s="205"/>
      <c r="ULD82" s="205"/>
      <c r="ULE82" s="205"/>
      <c r="ULF82" s="205"/>
      <c r="ULG82" s="205"/>
      <c r="ULH82" s="205"/>
      <c r="ULI82" s="205"/>
      <c r="ULJ82" s="205"/>
      <c r="ULK82" s="205"/>
      <c r="ULL82" s="205"/>
      <c r="ULM82" s="205"/>
      <c r="ULN82" s="205"/>
      <c r="ULO82" s="205"/>
      <c r="ULP82" s="205"/>
      <c r="ULQ82" s="205"/>
      <c r="ULR82" s="205"/>
      <c r="ULS82" s="205"/>
      <c r="ULT82" s="205"/>
      <c r="ULU82" s="205"/>
      <c r="ULV82" s="205"/>
      <c r="ULW82" s="205"/>
      <c r="ULX82" s="205"/>
      <c r="ULY82" s="205"/>
      <c r="ULZ82" s="205"/>
      <c r="UMA82" s="205"/>
      <c r="UMB82" s="205"/>
      <c r="UMC82" s="205"/>
      <c r="UMD82" s="205"/>
      <c r="UME82" s="205"/>
      <c r="UMF82" s="205"/>
      <c r="UMG82" s="205"/>
      <c r="UMH82" s="205"/>
      <c r="UMI82" s="205"/>
      <c r="UMJ82" s="205"/>
      <c r="UMK82" s="205"/>
      <c r="UML82" s="205"/>
      <c r="UMM82" s="205"/>
      <c r="UMN82" s="205"/>
      <c r="UMO82" s="205"/>
      <c r="UMP82" s="205"/>
      <c r="UMQ82" s="205"/>
      <c r="UMR82" s="205"/>
      <c r="UMS82" s="205"/>
      <c r="UMT82" s="205"/>
      <c r="UMU82" s="205"/>
      <c r="UMV82" s="205"/>
      <c r="UMW82" s="205"/>
      <c r="UMX82" s="205"/>
      <c r="UMY82" s="205"/>
      <c r="UMZ82" s="205"/>
      <c r="UNA82" s="205"/>
      <c r="UNB82" s="205"/>
      <c r="UNC82" s="205"/>
      <c r="UND82" s="205"/>
      <c r="UNE82" s="205"/>
      <c r="UNF82" s="205"/>
      <c r="UNG82" s="205"/>
      <c r="UNH82" s="205"/>
      <c r="UNI82" s="205"/>
      <c r="UNJ82" s="205"/>
      <c r="UNK82" s="205"/>
      <c r="UNL82" s="205"/>
      <c r="UNM82" s="205"/>
      <c r="UNN82" s="205"/>
      <c r="UNO82" s="205"/>
      <c r="UNP82" s="205"/>
      <c r="UNQ82" s="205"/>
      <c r="UNR82" s="205"/>
      <c r="UNS82" s="205"/>
      <c r="UNT82" s="205"/>
      <c r="UNU82" s="205"/>
      <c r="UNV82" s="205"/>
      <c r="UNW82" s="205"/>
      <c r="UNX82" s="205"/>
      <c r="UNY82" s="205"/>
      <c r="UNZ82" s="205"/>
      <c r="UOA82" s="205"/>
      <c r="UOB82" s="205"/>
      <c r="UOC82" s="205"/>
      <c r="UOD82" s="205"/>
      <c r="UOE82" s="205"/>
      <c r="UOF82" s="205"/>
      <c r="UOG82" s="205"/>
      <c r="UOH82" s="205"/>
      <c r="UOI82" s="205"/>
      <c r="UOP82" s="205"/>
      <c r="UOQ82" s="205"/>
      <c r="UOR82" s="205"/>
      <c r="UOS82" s="205"/>
      <c r="UOT82" s="205"/>
      <c r="UOU82" s="205"/>
      <c r="UOV82" s="205"/>
      <c r="UOW82" s="205"/>
      <c r="UOX82" s="205"/>
      <c r="UOY82" s="205"/>
      <c r="UOZ82" s="205"/>
      <c r="UPA82" s="205"/>
      <c r="UPB82" s="205"/>
      <c r="UPC82" s="205"/>
      <c r="UPD82" s="205"/>
      <c r="UPE82" s="205"/>
      <c r="UPF82" s="205"/>
      <c r="UPG82" s="205"/>
      <c r="UPH82" s="205"/>
      <c r="UPI82" s="205"/>
      <c r="UPJ82" s="205"/>
      <c r="UPK82" s="205"/>
      <c r="UPL82" s="205"/>
      <c r="UPM82" s="205"/>
      <c r="UPN82" s="205"/>
      <c r="UPO82" s="205"/>
      <c r="UPP82" s="205"/>
      <c r="UPQ82" s="205"/>
      <c r="UPR82" s="205"/>
      <c r="UPS82" s="205"/>
      <c r="UPT82" s="205"/>
      <c r="UPU82" s="205"/>
      <c r="UPV82" s="205"/>
      <c r="UPW82" s="205"/>
      <c r="UPX82" s="205"/>
      <c r="UPY82" s="205"/>
      <c r="UPZ82" s="205"/>
      <c r="UQA82" s="205"/>
      <c r="UQB82" s="205"/>
      <c r="UQC82" s="205"/>
      <c r="UQD82" s="205"/>
      <c r="UQE82" s="205"/>
      <c r="UQF82" s="205"/>
      <c r="UQG82" s="205"/>
      <c r="UQH82" s="205"/>
      <c r="UQI82" s="205"/>
      <c r="UQJ82" s="205"/>
      <c r="UQK82" s="205"/>
      <c r="UQL82" s="205"/>
      <c r="UQM82" s="205"/>
      <c r="UQN82" s="205"/>
      <c r="UQO82" s="205"/>
      <c r="UQP82" s="205"/>
      <c r="UQQ82" s="205"/>
      <c r="UQR82" s="205"/>
      <c r="UQS82" s="205"/>
      <c r="UQT82" s="205"/>
      <c r="UQU82" s="205"/>
      <c r="UQV82" s="205"/>
      <c r="UQW82" s="205"/>
      <c r="UQX82" s="205"/>
      <c r="UQY82" s="205"/>
      <c r="UQZ82" s="205"/>
      <c r="URA82" s="205"/>
      <c r="URB82" s="205"/>
      <c r="URC82" s="205"/>
      <c r="URD82" s="205"/>
      <c r="URE82" s="205"/>
      <c r="URF82" s="205"/>
      <c r="URG82" s="205"/>
      <c r="URH82" s="205"/>
      <c r="URI82" s="205"/>
      <c r="URJ82" s="205"/>
      <c r="URK82" s="205"/>
      <c r="URL82" s="205"/>
      <c r="URM82" s="205"/>
      <c r="URN82" s="205"/>
      <c r="URO82" s="205"/>
      <c r="URP82" s="205"/>
      <c r="URQ82" s="205"/>
      <c r="URR82" s="205"/>
      <c r="URS82" s="205"/>
      <c r="URT82" s="205"/>
      <c r="URU82" s="205"/>
      <c r="URV82" s="205"/>
      <c r="URW82" s="205"/>
      <c r="URX82" s="205"/>
      <c r="URY82" s="205"/>
      <c r="URZ82" s="205"/>
      <c r="USA82" s="205"/>
      <c r="USB82" s="205"/>
      <c r="USC82" s="205"/>
      <c r="USD82" s="205"/>
      <c r="USE82" s="205"/>
      <c r="USF82" s="205"/>
      <c r="USG82" s="205"/>
      <c r="USH82" s="205"/>
      <c r="USI82" s="205"/>
      <c r="USJ82" s="205"/>
      <c r="USK82" s="205"/>
      <c r="USL82" s="205"/>
      <c r="USM82" s="205"/>
      <c r="USN82" s="205"/>
      <c r="USO82" s="205"/>
      <c r="USP82" s="205"/>
      <c r="USQ82" s="205"/>
      <c r="USR82" s="205"/>
      <c r="USS82" s="205"/>
      <c r="UST82" s="205"/>
      <c r="USU82" s="205"/>
      <c r="USV82" s="205"/>
      <c r="USW82" s="205"/>
      <c r="USX82" s="205"/>
      <c r="USY82" s="205"/>
      <c r="USZ82" s="205"/>
      <c r="UTA82" s="205"/>
      <c r="UTB82" s="205"/>
      <c r="UTC82" s="205"/>
      <c r="UTD82" s="205"/>
      <c r="UTE82" s="205"/>
      <c r="UTF82" s="205"/>
      <c r="UTG82" s="205"/>
      <c r="UTH82" s="205"/>
      <c r="UTI82" s="205"/>
      <c r="UTJ82" s="205"/>
      <c r="UTK82" s="205"/>
      <c r="UTL82" s="205"/>
      <c r="UTM82" s="205"/>
      <c r="UTN82" s="205"/>
      <c r="UTO82" s="205"/>
      <c r="UTP82" s="205"/>
      <c r="UTQ82" s="205"/>
      <c r="UTR82" s="205"/>
      <c r="UTS82" s="205"/>
      <c r="UTT82" s="205"/>
      <c r="UTU82" s="205"/>
      <c r="UTV82" s="205"/>
      <c r="UTW82" s="205"/>
      <c r="UTX82" s="205"/>
      <c r="UTY82" s="205"/>
      <c r="UTZ82" s="205"/>
      <c r="UUA82" s="205"/>
      <c r="UUB82" s="205"/>
      <c r="UUC82" s="205"/>
      <c r="UUD82" s="205"/>
      <c r="UUE82" s="205"/>
      <c r="UUF82" s="205"/>
      <c r="UUG82" s="205"/>
      <c r="UUH82" s="205"/>
      <c r="UUI82" s="205"/>
      <c r="UUJ82" s="205"/>
      <c r="UUK82" s="205"/>
      <c r="UUL82" s="205"/>
      <c r="UUM82" s="205"/>
      <c r="UUN82" s="205"/>
      <c r="UUO82" s="205"/>
      <c r="UUP82" s="205"/>
      <c r="UUQ82" s="205"/>
      <c r="UUR82" s="205"/>
      <c r="UUS82" s="205"/>
      <c r="UUT82" s="205"/>
      <c r="UUU82" s="205"/>
      <c r="UUV82" s="205"/>
      <c r="UUW82" s="205"/>
      <c r="UUX82" s="205"/>
      <c r="UUY82" s="205"/>
      <c r="UUZ82" s="205"/>
      <c r="UVA82" s="205"/>
      <c r="UVB82" s="205"/>
      <c r="UVC82" s="205"/>
      <c r="UVD82" s="205"/>
      <c r="UVE82" s="205"/>
      <c r="UVF82" s="205"/>
      <c r="UVG82" s="205"/>
      <c r="UVH82" s="205"/>
      <c r="UVI82" s="205"/>
      <c r="UVJ82" s="205"/>
      <c r="UVK82" s="205"/>
      <c r="UVL82" s="205"/>
      <c r="UVM82" s="205"/>
      <c r="UVN82" s="205"/>
      <c r="UVO82" s="205"/>
      <c r="UVP82" s="205"/>
      <c r="UVQ82" s="205"/>
      <c r="UVR82" s="205"/>
      <c r="UVS82" s="205"/>
      <c r="UVT82" s="205"/>
      <c r="UVU82" s="205"/>
      <c r="UVV82" s="205"/>
      <c r="UVW82" s="205"/>
      <c r="UVX82" s="205"/>
      <c r="UVY82" s="205"/>
      <c r="UVZ82" s="205"/>
      <c r="UWA82" s="205"/>
      <c r="UWB82" s="205"/>
      <c r="UWC82" s="205"/>
      <c r="UWD82" s="205"/>
      <c r="UWE82" s="205"/>
      <c r="UWF82" s="205"/>
      <c r="UWG82" s="205"/>
      <c r="UWH82" s="205"/>
      <c r="UWI82" s="205"/>
      <c r="UWJ82" s="205"/>
      <c r="UWK82" s="205"/>
      <c r="UWL82" s="205"/>
      <c r="UWM82" s="205"/>
      <c r="UWN82" s="205"/>
      <c r="UWO82" s="205"/>
      <c r="UWP82" s="205"/>
      <c r="UWQ82" s="205"/>
      <c r="UWR82" s="205"/>
      <c r="UWS82" s="205"/>
      <c r="UWT82" s="205"/>
      <c r="UWU82" s="205"/>
      <c r="UWV82" s="205"/>
      <c r="UWW82" s="205"/>
      <c r="UWX82" s="205"/>
      <c r="UWY82" s="205"/>
      <c r="UWZ82" s="205"/>
      <c r="UXA82" s="205"/>
      <c r="UXB82" s="205"/>
      <c r="UXC82" s="205"/>
      <c r="UXD82" s="205"/>
      <c r="UXE82" s="205"/>
      <c r="UXF82" s="205"/>
      <c r="UXG82" s="205"/>
      <c r="UXH82" s="205"/>
      <c r="UXI82" s="205"/>
      <c r="UXJ82" s="205"/>
      <c r="UXK82" s="205"/>
      <c r="UXL82" s="205"/>
      <c r="UXM82" s="205"/>
      <c r="UXN82" s="205"/>
      <c r="UXO82" s="205"/>
      <c r="UXP82" s="205"/>
      <c r="UXQ82" s="205"/>
      <c r="UXR82" s="205"/>
      <c r="UXS82" s="205"/>
      <c r="UXT82" s="205"/>
      <c r="UXU82" s="205"/>
      <c r="UXV82" s="205"/>
      <c r="UXW82" s="205"/>
      <c r="UXX82" s="205"/>
      <c r="UXY82" s="205"/>
      <c r="UXZ82" s="205"/>
      <c r="UYA82" s="205"/>
      <c r="UYB82" s="205"/>
      <c r="UYC82" s="205"/>
      <c r="UYD82" s="205"/>
      <c r="UYE82" s="205"/>
      <c r="UYL82" s="205"/>
      <c r="UYM82" s="205"/>
      <c r="UYN82" s="205"/>
      <c r="UYO82" s="205"/>
      <c r="UYP82" s="205"/>
      <c r="UYQ82" s="205"/>
      <c r="UYR82" s="205"/>
      <c r="UYS82" s="205"/>
      <c r="UYT82" s="205"/>
      <c r="UYU82" s="205"/>
      <c r="UYV82" s="205"/>
      <c r="UYW82" s="205"/>
      <c r="UYX82" s="205"/>
      <c r="UYY82" s="205"/>
      <c r="UYZ82" s="205"/>
      <c r="UZA82" s="205"/>
      <c r="UZB82" s="205"/>
      <c r="UZC82" s="205"/>
      <c r="UZD82" s="205"/>
      <c r="UZE82" s="205"/>
      <c r="UZF82" s="205"/>
      <c r="UZG82" s="205"/>
      <c r="UZH82" s="205"/>
      <c r="UZI82" s="205"/>
      <c r="UZJ82" s="205"/>
      <c r="UZK82" s="205"/>
      <c r="UZL82" s="205"/>
      <c r="UZM82" s="205"/>
      <c r="UZN82" s="205"/>
      <c r="UZO82" s="205"/>
      <c r="UZP82" s="205"/>
      <c r="UZQ82" s="205"/>
      <c r="UZR82" s="205"/>
      <c r="UZS82" s="205"/>
      <c r="UZT82" s="205"/>
      <c r="UZU82" s="205"/>
      <c r="UZV82" s="205"/>
      <c r="UZW82" s="205"/>
      <c r="UZX82" s="205"/>
      <c r="UZY82" s="205"/>
      <c r="UZZ82" s="205"/>
      <c r="VAA82" s="205"/>
      <c r="VAB82" s="205"/>
      <c r="VAC82" s="205"/>
      <c r="VAD82" s="205"/>
      <c r="VAE82" s="205"/>
      <c r="VAF82" s="205"/>
      <c r="VAG82" s="205"/>
      <c r="VAH82" s="205"/>
      <c r="VAI82" s="205"/>
      <c r="VAJ82" s="205"/>
      <c r="VAK82" s="205"/>
      <c r="VAL82" s="205"/>
      <c r="VAM82" s="205"/>
      <c r="VAN82" s="205"/>
      <c r="VAO82" s="205"/>
      <c r="VAP82" s="205"/>
      <c r="VAQ82" s="205"/>
      <c r="VAR82" s="205"/>
      <c r="VAS82" s="205"/>
      <c r="VAT82" s="205"/>
      <c r="VAU82" s="205"/>
      <c r="VAV82" s="205"/>
      <c r="VAW82" s="205"/>
      <c r="VAX82" s="205"/>
      <c r="VAY82" s="205"/>
      <c r="VAZ82" s="205"/>
      <c r="VBA82" s="205"/>
      <c r="VBB82" s="205"/>
      <c r="VBC82" s="205"/>
      <c r="VBD82" s="205"/>
      <c r="VBE82" s="205"/>
      <c r="VBF82" s="205"/>
      <c r="VBG82" s="205"/>
      <c r="VBH82" s="205"/>
      <c r="VBI82" s="205"/>
      <c r="VBJ82" s="205"/>
      <c r="VBK82" s="205"/>
      <c r="VBL82" s="205"/>
      <c r="VBM82" s="205"/>
      <c r="VBN82" s="205"/>
      <c r="VBO82" s="205"/>
      <c r="VBP82" s="205"/>
      <c r="VBQ82" s="205"/>
      <c r="VBR82" s="205"/>
      <c r="VBS82" s="205"/>
      <c r="VBT82" s="205"/>
      <c r="VBU82" s="205"/>
      <c r="VBV82" s="205"/>
      <c r="VBW82" s="205"/>
      <c r="VBX82" s="205"/>
      <c r="VBY82" s="205"/>
      <c r="VBZ82" s="205"/>
      <c r="VCA82" s="205"/>
      <c r="VCB82" s="205"/>
      <c r="VCC82" s="205"/>
      <c r="VCD82" s="205"/>
      <c r="VCE82" s="205"/>
      <c r="VCF82" s="205"/>
      <c r="VCG82" s="205"/>
      <c r="VCH82" s="205"/>
      <c r="VCI82" s="205"/>
      <c r="VCJ82" s="205"/>
      <c r="VCK82" s="205"/>
      <c r="VCL82" s="205"/>
      <c r="VCM82" s="205"/>
      <c r="VCN82" s="205"/>
      <c r="VCO82" s="205"/>
      <c r="VCP82" s="205"/>
      <c r="VCQ82" s="205"/>
      <c r="VCR82" s="205"/>
      <c r="VCS82" s="205"/>
      <c r="VCT82" s="205"/>
      <c r="VCU82" s="205"/>
      <c r="VCV82" s="205"/>
      <c r="VCW82" s="205"/>
      <c r="VCX82" s="205"/>
      <c r="VCY82" s="205"/>
      <c r="VCZ82" s="205"/>
      <c r="VDA82" s="205"/>
      <c r="VDB82" s="205"/>
      <c r="VDC82" s="205"/>
      <c r="VDD82" s="205"/>
      <c r="VDE82" s="205"/>
      <c r="VDF82" s="205"/>
      <c r="VDG82" s="205"/>
      <c r="VDH82" s="205"/>
      <c r="VDI82" s="205"/>
      <c r="VDJ82" s="205"/>
      <c r="VDK82" s="205"/>
      <c r="VDL82" s="205"/>
      <c r="VDM82" s="205"/>
      <c r="VDN82" s="205"/>
      <c r="VDO82" s="205"/>
      <c r="VDP82" s="205"/>
      <c r="VDQ82" s="205"/>
      <c r="VDR82" s="205"/>
      <c r="VDS82" s="205"/>
      <c r="VDT82" s="205"/>
      <c r="VDU82" s="205"/>
      <c r="VDV82" s="205"/>
      <c r="VDW82" s="205"/>
      <c r="VDX82" s="205"/>
      <c r="VDY82" s="205"/>
      <c r="VDZ82" s="205"/>
      <c r="VEA82" s="205"/>
      <c r="VEB82" s="205"/>
      <c r="VEC82" s="205"/>
      <c r="VED82" s="205"/>
      <c r="VEE82" s="205"/>
      <c r="VEF82" s="205"/>
      <c r="VEG82" s="205"/>
      <c r="VEH82" s="205"/>
      <c r="VEI82" s="205"/>
      <c r="VEJ82" s="205"/>
      <c r="VEK82" s="205"/>
      <c r="VEL82" s="205"/>
      <c r="VEM82" s="205"/>
      <c r="VEN82" s="205"/>
      <c r="VEO82" s="205"/>
      <c r="VEP82" s="205"/>
      <c r="VEQ82" s="205"/>
      <c r="VER82" s="205"/>
      <c r="VES82" s="205"/>
      <c r="VET82" s="205"/>
      <c r="VEU82" s="205"/>
      <c r="VEV82" s="205"/>
      <c r="VEW82" s="205"/>
      <c r="VEX82" s="205"/>
      <c r="VEY82" s="205"/>
      <c r="VEZ82" s="205"/>
      <c r="VFA82" s="205"/>
      <c r="VFB82" s="205"/>
      <c r="VFC82" s="205"/>
      <c r="VFD82" s="205"/>
      <c r="VFE82" s="205"/>
      <c r="VFF82" s="205"/>
      <c r="VFG82" s="205"/>
      <c r="VFH82" s="205"/>
      <c r="VFI82" s="205"/>
      <c r="VFJ82" s="205"/>
      <c r="VFK82" s="205"/>
      <c r="VFL82" s="205"/>
      <c r="VFM82" s="205"/>
      <c r="VFN82" s="205"/>
      <c r="VFO82" s="205"/>
      <c r="VFP82" s="205"/>
      <c r="VFQ82" s="205"/>
      <c r="VFR82" s="205"/>
      <c r="VFS82" s="205"/>
      <c r="VFT82" s="205"/>
      <c r="VFU82" s="205"/>
      <c r="VFV82" s="205"/>
      <c r="VFW82" s="205"/>
      <c r="VFX82" s="205"/>
      <c r="VFY82" s="205"/>
      <c r="VFZ82" s="205"/>
      <c r="VGA82" s="205"/>
      <c r="VGB82" s="205"/>
      <c r="VGC82" s="205"/>
      <c r="VGD82" s="205"/>
      <c r="VGE82" s="205"/>
      <c r="VGF82" s="205"/>
      <c r="VGG82" s="205"/>
      <c r="VGH82" s="205"/>
      <c r="VGI82" s="205"/>
      <c r="VGJ82" s="205"/>
      <c r="VGK82" s="205"/>
      <c r="VGL82" s="205"/>
      <c r="VGM82" s="205"/>
      <c r="VGN82" s="205"/>
      <c r="VGO82" s="205"/>
      <c r="VGP82" s="205"/>
      <c r="VGQ82" s="205"/>
      <c r="VGR82" s="205"/>
      <c r="VGS82" s="205"/>
      <c r="VGT82" s="205"/>
      <c r="VGU82" s="205"/>
      <c r="VGV82" s="205"/>
      <c r="VGW82" s="205"/>
      <c r="VGX82" s="205"/>
      <c r="VGY82" s="205"/>
      <c r="VGZ82" s="205"/>
      <c r="VHA82" s="205"/>
      <c r="VHB82" s="205"/>
      <c r="VHC82" s="205"/>
      <c r="VHD82" s="205"/>
      <c r="VHE82" s="205"/>
      <c r="VHF82" s="205"/>
      <c r="VHG82" s="205"/>
      <c r="VHH82" s="205"/>
      <c r="VHI82" s="205"/>
      <c r="VHJ82" s="205"/>
      <c r="VHK82" s="205"/>
      <c r="VHL82" s="205"/>
      <c r="VHM82" s="205"/>
      <c r="VHN82" s="205"/>
      <c r="VHO82" s="205"/>
      <c r="VHP82" s="205"/>
      <c r="VHQ82" s="205"/>
      <c r="VHR82" s="205"/>
      <c r="VHS82" s="205"/>
      <c r="VHT82" s="205"/>
      <c r="VHU82" s="205"/>
      <c r="VHV82" s="205"/>
      <c r="VHW82" s="205"/>
      <c r="VHX82" s="205"/>
      <c r="VHY82" s="205"/>
      <c r="VHZ82" s="205"/>
      <c r="VIA82" s="205"/>
      <c r="VIH82" s="205"/>
      <c r="VII82" s="205"/>
      <c r="VIJ82" s="205"/>
      <c r="VIK82" s="205"/>
      <c r="VIL82" s="205"/>
      <c r="VIM82" s="205"/>
      <c r="VIN82" s="205"/>
      <c r="VIO82" s="205"/>
      <c r="VIP82" s="205"/>
      <c r="VIQ82" s="205"/>
      <c r="VIR82" s="205"/>
      <c r="VIS82" s="205"/>
      <c r="VIT82" s="205"/>
      <c r="VIU82" s="205"/>
      <c r="VIV82" s="205"/>
      <c r="VIW82" s="205"/>
      <c r="VIX82" s="205"/>
      <c r="VIY82" s="205"/>
      <c r="VIZ82" s="205"/>
      <c r="VJA82" s="205"/>
      <c r="VJB82" s="205"/>
      <c r="VJC82" s="205"/>
      <c r="VJD82" s="205"/>
      <c r="VJE82" s="205"/>
      <c r="VJF82" s="205"/>
      <c r="VJG82" s="205"/>
      <c r="VJH82" s="205"/>
      <c r="VJI82" s="205"/>
      <c r="VJJ82" s="205"/>
      <c r="VJK82" s="205"/>
      <c r="VJL82" s="205"/>
      <c r="VJM82" s="205"/>
      <c r="VJN82" s="205"/>
      <c r="VJO82" s="205"/>
      <c r="VJP82" s="205"/>
      <c r="VJQ82" s="205"/>
      <c r="VJR82" s="205"/>
      <c r="VJS82" s="205"/>
      <c r="VJT82" s="205"/>
      <c r="VJU82" s="205"/>
      <c r="VJV82" s="205"/>
      <c r="VJW82" s="205"/>
      <c r="VJX82" s="205"/>
      <c r="VJY82" s="205"/>
      <c r="VJZ82" s="205"/>
      <c r="VKA82" s="205"/>
      <c r="VKB82" s="205"/>
      <c r="VKC82" s="205"/>
      <c r="VKD82" s="205"/>
      <c r="VKE82" s="205"/>
      <c r="VKF82" s="205"/>
      <c r="VKG82" s="205"/>
      <c r="VKH82" s="205"/>
      <c r="VKI82" s="205"/>
      <c r="VKJ82" s="205"/>
      <c r="VKK82" s="205"/>
      <c r="VKL82" s="205"/>
      <c r="VKM82" s="205"/>
      <c r="VKN82" s="205"/>
      <c r="VKO82" s="205"/>
      <c r="VKP82" s="205"/>
      <c r="VKQ82" s="205"/>
      <c r="VKR82" s="205"/>
      <c r="VKS82" s="205"/>
      <c r="VKT82" s="205"/>
      <c r="VKU82" s="205"/>
      <c r="VKV82" s="205"/>
      <c r="VKW82" s="205"/>
      <c r="VKX82" s="205"/>
      <c r="VKY82" s="205"/>
      <c r="VKZ82" s="205"/>
      <c r="VLA82" s="205"/>
      <c r="VLB82" s="205"/>
      <c r="VLC82" s="205"/>
      <c r="VLD82" s="205"/>
      <c r="VLE82" s="205"/>
      <c r="VLF82" s="205"/>
      <c r="VLG82" s="205"/>
      <c r="VLH82" s="205"/>
      <c r="VLI82" s="205"/>
      <c r="VLJ82" s="205"/>
      <c r="VLK82" s="205"/>
      <c r="VLL82" s="205"/>
      <c r="VLM82" s="205"/>
      <c r="VLN82" s="205"/>
      <c r="VLO82" s="205"/>
      <c r="VLP82" s="205"/>
      <c r="VLQ82" s="205"/>
      <c r="VLR82" s="205"/>
      <c r="VLS82" s="205"/>
      <c r="VLT82" s="205"/>
      <c r="VLU82" s="205"/>
      <c r="VLV82" s="205"/>
      <c r="VLW82" s="205"/>
      <c r="VLX82" s="205"/>
      <c r="VLY82" s="205"/>
      <c r="VLZ82" s="205"/>
      <c r="VMA82" s="205"/>
      <c r="VMB82" s="205"/>
      <c r="VMC82" s="205"/>
      <c r="VMD82" s="205"/>
      <c r="VME82" s="205"/>
      <c r="VMF82" s="205"/>
      <c r="VMG82" s="205"/>
      <c r="VMH82" s="205"/>
      <c r="VMI82" s="205"/>
      <c r="VMJ82" s="205"/>
      <c r="VMK82" s="205"/>
      <c r="VML82" s="205"/>
      <c r="VMM82" s="205"/>
      <c r="VMN82" s="205"/>
      <c r="VMO82" s="205"/>
      <c r="VMP82" s="205"/>
      <c r="VMQ82" s="205"/>
      <c r="VMR82" s="205"/>
      <c r="VMS82" s="205"/>
      <c r="VMT82" s="205"/>
      <c r="VMU82" s="205"/>
      <c r="VMV82" s="205"/>
      <c r="VMW82" s="205"/>
      <c r="VMX82" s="205"/>
      <c r="VMY82" s="205"/>
      <c r="VMZ82" s="205"/>
      <c r="VNA82" s="205"/>
      <c r="VNB82" s="205"/>
      <c r="VNC82" s="205"/>
      <c r="VND82" s="205"/>
      <c r="VNE82" s="205"/>
      <c r="VNF82" s="205"/>
      <c r="VNG82" s="205"/>
      <c r="VNH82" s="205"/>
      <c r="VNI82" s="205"/>
      <c r="VNJ82" s="205"/>
      <c r="VNK82" s="205"/>
      <c r="VNL82" s="205"/>
      <c r="VNM82" s="205"/>
      <c r="VNN82" s="205"/>
      <c r="VNO82" s="205"/>
      <c r="VNP82" s="205"/>
      <c r="VNQ82" s="205"/>
      <c r="VNR82" s="205"/>
      <c r="VNS82" s="205"/>
      <c r="VNT82" s="205"/>
      <c r="VNU82" s="205"/>
      <c r="VNV82" s="205"/>
      <c r="VNW82" s="205"/>
      <c r="VNX82" s="205"/>
      <c r="VNY82" s="205"/>
      <c r="VNZ82" s="205"/>
      <c r="VOA82" s="205"/>
      <c r="VOB82" s="205"/>
      <c r="VOC82" s="205"/>
      <c r="VOD82" s="205"/>
      <c r="VOE82" s="205"/>
      <c r="VOF82" s="205"/>
      <c r="VOG82" s="205"/>
      <c r="VOH82" s="205"/>
      <c r="VOI82" s="205"/>
      <c r="VOJ82" s="205"/>
      <c r="VOK82" s="205"/>
      <c r="VOL82" s="205"/>
      <c r="VOM82" s="205"/>
      <c r="VON82" s="205"/>
      <c r="VOO82" s="205"/>
      <c r="VOP82" s="205"/>
      <c r="VOQ82" s="205"/>
      <c r="VOR82" s="205"/>
      <c r="VOS82" s="205"/>
      <c r="VOT82" s="205"/>
      <c r="VOU82" s="205"/>
      <c r="VOV82" s="205"/>
      <c r="VOW82" s="205"/>
      <c r="VOX82" s="205"/>
      <c r="VOY82" s="205"/>
      <c r="VOZ82" s="205"/>
      <c r="VPA82" s="205"/>
      <c r="VPB82" s="205"/>
      <c r="VPC82" s="205"/>
      <c r="VPD82" s="205"/>
      <c r="VPE82" s="205"/>
      <c r="VPF82" s="205"/>
      <c r="VPG82" s="205"/>
      <c r="VPH82" s="205"/>
      <c r="VPI82" s="205"/>
      <c r="VPJ82" s="205"/>
      <c r="VPK82" s="205"/>
      <c r="VPL82" s="205"/>
      <c r="VPM82" s="205"/>
      <c r="VPN82" s="205"/>
      <c r="VPO82" s="205"/>
      <c r="VPP82" s="205"/>
      <c r="VPQ82" s="205"/>
      <c r="VPR82" s="205"/>
      <c r="VPS82" s="205"/>
      <c r="VPT82" s="205"/>
      <c r="VPU82" s="205"/>
      <c r="VPV82" s="205"/>
      <c r="VPW82" s="205"/>
      <c r="VPX82" s="205"/>
      <c r="VPY82" s="205"/>
      <c r="VPZ82" s="205"/>
      <c r="VQA82" s="205"/>
      <c r="VQB82" s="205"/>
      <c r="VQC82" s="205"/>
      <c r="VQD82" s="205"/>
      <c r="VQE82" s="205"/>
      <c r="VQF82" s="205"/>
      <c r="VQG82" s="205"/>
      <c r="VQH82" s="205"/>
      <c r="VQI82" s="205"/>
      <c r="VQJ82" s="205"/>
      <c r="VQK82" s="205"/>
      <c r="VQL82" s="205"/>
      <c r="VQM82" s="205"/>
      <c r="VQN82" s="205"/>
      <c r="VQO82" s="205"/>
      <c r="VQP82" s="205"/>
      <c r="VQQ82" s="205"/>
      <c r="VQR82" s="205"/>
      <c r="VQS82" s="205"/>
      <c r="VQT82" s="205"/>
      <c r="VQU82" s="205"/>
      <c r="VQV82" s="205"/>
      <c r="VQW82" s="205"/>
      <c r="VQX82" s="205"/>
      <c r="VQY82" s="205"/>
      <c r="VQZ82" s="205"/>
      <c r="VRA82" s="205"/>
      <c r="VRB82" s="205"/>
      <c r="VRC82" s="205"/>
      <c r="VRD82" s="205"/>
      <c r="VRE82" s="205"/>
      <c r="VRF82" s="205"/>
      <c r="VRG82" s="205"/>
      <c r="VRH82" s="205"/>
      <c r="VRI82" s="205"/>
      <c r="VRJ82" s="205"/>
      <c r="VRK82" s="205"/>
      <c r="VRL82" s="205"/>
      <c r="VRM82" s="205"/>
      <c r="VRN82" s="205"/>
      <c r="VRO82" s="205"/>
      <c r="VRP82" s="205"/>
      <c r="VRQ82" s="205"/>
      <c r="VRR82" s="205"/>
      <c r="VRS82" s="205"/>
      <c r="VRT82" s="205"/>
      <c r="VRU82" s="205"/>
      <c r="VRV82" s="205"/>
      <c r="VRW82" s="205"/>
      <c r="VSD82" s="205"/>
      <c r="VSE82" s="205"/>
      <c r="VSF82" s="205"/>
      <c r="VSG82" s="205"/>
      <c r="VSH82" s="205"/>
      <c r="VSI82" s="205"/>
      <c r="VSJ82" s="205"/>
      <c r="VSK82" s="205"/>
      <c r="VSL82" s="205"/>
      <c r="VSM82" s="205"/>
      <c r="VSN82" s="205"/>
      <c r="VSO82" s="205"/>
      <c r="VSP82" s="205"/>
      <c r="VSQ82" s="205"/>
      <c r="VSR82" s="205"/>
      <c r="VSS82" s="205"/>
      <c r="VST82" s="205"/>
      <c r="VSU82" s="205"/>
      <c r="VSV82" s="205"/>
      <c r="VSW82" s="205"/>
      <c r="VSX82" s="205"/>
      <c r="VSY82" s="205"/>
      <c r="VSZ82" s="205"/>
      <c r="VTA82" s="205"/>
      <c r="VTB82" s="205"/>
      <c r="VTC82" s="205"/>
      <c r="VTD82" s="205"/>
      <c r="VTE82" s="205"/>
      <c r="VTF82" s="205"/>
      <c r="VTG82" s="205"/>
      <c r="VTH82" s="205"/>
      <c r="VTI82" s="205"/>
      <c r="VTJ82" s="205"/>
      <c r="VTK82" s="205"/>
      <c r="VTL82" s="205"/>
      <c r="VTM82" s="205"/>
      <c r="VTN82" s="205"/>
      <c r="VTO82" s="205"/>
      <c r="VTP82" s="205"/>
      <c r="VTQ82" s="205"/>
      <c r="VTR82" s="205"/>
      <c r="VTS82" s="205"/>
      <c r="VTT82" s="205"/>
      <c r="VTU82" s="205"/>
      <c r="VTV82" s="205"/>
      <c r="VTW82" s="205"/>
      <c r="VTX82" s="205"/>
      <c r="VTY82" s="205"/>
      <c r="VTZ82" s="205"/>
      <c r="VUA82" s="205"/>
      <c r="VUB82" s="205"/>
      <c r="VUC82" s="205"/>
      <c r="VUD82" s="205"/>
      <c r="VUE82" s="205"/>
      <c r="VUF82" s="205"/>
      <c r="VUG82" s="205"/>
      <c r="VUH82" s="205"/>
      <c r="VUI82" s="205"/>
      <c r="VUJ82" s="205"/>
      <c r="VUK82" s="205"/>
      <c r="VUL82" s="205"/>
      <c r="VUM82" s="205"/>
      <c r="VUN82" s="205"/>
      <c r="VUO82" s="205"/>
      <c r="VUP82" s="205"/>
      <c r="VUQ82" s="205"/>
      <c r="VUR82" s="205"/>
      <c r="VUS82" s="205"/>
      <c r="VUT82" s="205"/>
      <c r="VUU82" s="205"/>
      <c r="VUV82" s="205"/>
      <c r="VUW82" s="205"/>
      <c r="VUX82" s="205"/>
      <c r="VUY82" s="205"/>
      <c r="VUZ82" s="205"/>
      <c r="VVA82" s="205"/>
      <c r="VVB82" s="205"/>
      <c r="VVC82" s="205"/>
      <c r="VVD82" s="205"/>
      <c r="VVE82" s="205"/>
      <c r="VVF82" s="205"/>
      <c r="VVG82" s="205"/>
      <c r="VVH82" s="205"/>
      <c r="VVI82" s="205"/>
      <c r="VVJ82" s="205"/>
      <c r="VVK82" s="205"/>
      <c r="VVL82" s="205"/>
      <c r="VVM82" s="205"/>
      <c r="VVN82" s="205"/>
      <c r="VVO82" s="205"/>
      <c r="VVP82" s="205"/>
      <c r="VVQ82" s="205"/>
      <c r="VVR82" s="205"/>
      <c r="VVS82" s="205"/>
      <c r="VVT82" s="205"/>
      <c r="VVU82" s="205"/>
      <c r="VVV82" s="205"/>
      <c r="VVW82" s="205"/>
      <c r="VVX82" s="205"/>
      <c r="VVY82" s="205"/>
      <c r="VVZ82" s="205"/>
      <c r="VWA82" s="205"/>
      <c r="VWB82" s="205"/>
      <c r="VWC82" s="205"/>
      <c r="VWD82" s="205"/>
      <c r="VWE82" s="205"/>
      <c r="VWF82" s="205"/>
      <c r="VWG82" s="205"/>
      <c r="VWH82" s="205"/>
      <c r="VWI82" s="205"/>
      <c r="VWJ82" s="205"/>
      <c r="VWK82" s="205"/>
      <c r="VWL82" s="205"/>
      <c r="VWM82" s="205"/>
      <c r="VWN82" s="205"/>
      <c r="VWO82" s="205"/>
      <c r="VWP82" s="205"/>
      <c r="VWQ82" s="205"/>
      <c r="VWR82" s="205"/>
      <c r="VWS82" s="205"/>
      <c r="VWT82" s="205"/>
      <c r="VWU82" s="205"/>
      <c r="VWV82" s="205"/>
      <c r="VWW82" s="205"/>
      <c r="VWX82" s="205"/>
      <c r="VWY82" s="205"/>
      <c r="VWZ82" s="205"/>
      <c r="VXA82" s="205"/>
      <c r="VXB82" s="205"/>
      <c r="VXC82" s="205"/>
      <c r="VXD82" s="205"/>
      <c r="VXE82" s="205"/>
      <c r="VXF82" s="205"/>
      <c r="VXG82" s="205"/>
      <c r="VXH82" s="205"/>
      <c r="VXI82" s="205"/>
      <c r="VXJ82" s="205"/>
      <c r="VXK82" s="205"/>
      <c r="VXL82" s="205"/>
      <c r="VXM82" s="205"/>
      <c r="VXN82" s="205"/>
      <c r="VXO82" s="205"/>
      <c r="VXP82" s="205"/>
      <c r="VXQ82" s="205"/>
      <c r="VXR82" s="205"/>
      <c r="VXS82" s="205"/>
      <c r="VXT82" s="205"/>
      <c r="VXU82" s="205"/>
      <c r="VXV82" s="205"/>
      <c r="VXW82" s="205"/>
      <c r="VXX82" s="205"/>
      <c r="VXY82" s="205"/>
      <c r="VXZ82" s="205"/>
      <c r="VYA82" s="205"/>
      <c r="VYB82" s="205"/>
      <c r="VYC82" s="205"/>
      <c r="VYD82" s="205"/>
      <c r="VYE82" s="205"/>
      <c r="VYF82" s="205"/>
      <c r="VYG82" s="205"/>
      <c r="VYH82" s="205"/>
      <c r="VYI82" s="205"/>
      <c r="VYJ82" s="205"/>
      <c r="VYK82" s="205"/>
      <c r="VYL82" s="205"/>
      <c r="VYM82" s="205"/>
      <c r="VYN82" s="205"/>
      <c r="VYO82" s="205"/>
      <c r="VYP82" s="205"/>
      <c r="VYQ82" s="205"/>
      <c r="VYR82" s="205"/>
      <c r="VYS82" s="205"/>
      <c r="VYT82" s="205"/>
      <c r="VYU82" s="205"/>
      <c r="VYV82" s="205"/>
      <c r="VYW82" s="205"/>
      <c r="VYX82" s="205"/>
      <c r="VYY82" s="205"/>
      <c r="VYZ82" s="205"/>
      <c r="VZA82" s="205"/>
      <c r="VZB82" s="205"/>
      <c r="VZC82" s="205"/>
      <c r="VZD82" s="205"/>
      <c r="VZE82" s="205"/>
      <c r="VZF82" s="205"/>
      <c r="VZG82" s="205"/>
      <c r="VZH82" s="205"/>
      <c r="VZI82" s="205"/>
      <c r="VZJ82" s="205"/>
      <c r="VZK82" s="205"/>
      <c r="VZL82" s="205"/>
      <c r="VZM82" s="205"/>
      <c r="VZN82" s="205"/>
      <c r="VZO82" s="205"/>
      <c r="VZP82" s="205"/>
      <c r="VZQ82" s="205"/>
      <c r="VZR82" s="205"/>
      <c r="VZS82" s="205"/>
      <c r="VZT82" s="205"/>
      <c r="VZU82" s="205"/>
      <c r="VZV82" s="205"/>
      <c r="VZW82" s="205"/>
      <c r="VZX82" s="205"/>
      <c r="VZY82" s="205"/>
      <c r="VZZ82" s="205"/>
      <c r="WAA82" s="205"/>
      <c r="WAB82" s="205"/>
      <c r="WAC82" s="205"/>
      <c r="WAD82" s="205"/>
      <c r="WAE82" s="205"/>
      <c r="WAF82" s="205"/>
      <c r="WAG82" s="205"/>
      <c r="WAH82" s="205"/>
      <c r="WAI82" s="205"/>
      <c r="WAJ82" s="205"/>
      <c r="WAK82" s="205"/>
      <c r="WAL82" s="205"/>
      <c r="WAM82" s="205"/>
      <c r="WAN82" s="205"/>
      <c r="WAO82" s="205"/>
      <c r="WAP82" s="205"/>
      <c r="WAQ82" s="205"/>
      <c r="WAR82" s="205"/>
      <c r="WAS82" s="205"/>
      <c r="WAT82" s="205"/>
      <c r="WAU82" s="205"/>
      <c r="WAV82" s="205"/>
      <c r="WAW82" s="205"/>
      <c r="WAX82" s="205"/>
      <c r="WAY82" s="205"/>
      <c r="WAZ82" s="205"/>
      <c r="WBA82" s="205"/>
      <c r="WBB82" s="205"/>
      <c r="WBC82" s="205"/>
      <c r="WBD82" s="205"/>
      <c r="WBE82" s="205"/>
      <c r="WBF82" s="205"/>
      <c r="WBG82" s="205"/>
      <c r="WBH82" s="205"/>
      <c r="WBI82" s="205"/>
      <c r="WBJ82" s="205"/>
      <c r="WBK82" s="205"/>
      <c r="WBL82" s="205"/>
      <c r="WBM82" s="205"/>
      <c r="WBN82" s="205"/>
      <c r="WBO82" s="205"/>
      <c r="WBP82" s="205"/>
      <c r="WBQ82" s="205"/>
      <c r="WBR82" s="205"/>
      <c r="WBS82" s="205"/>
      <c r="WBZ82" s="205"/>
      <c r="WCA82" s="205"/>
      <c r="WCB82" s="205"/>
      <c r="WCC82" s="205"/>
      <c r="WCD82" s="205"/>
      <c r="WCE82" s="205"/>
      <c r="WCF82" s="205"/>
      <c r="WCG82" s="205"/>
      <c r="WCH82" s="205"/>
      <c r="WCI82" s="205"/>
      <c r="WCJ82" s="205"/>
      <c r="WCK82" s="205"/>
      <c r="WCL82" s="205"/>
      <c r="WCM82" s="205"/>
      <c r="WCN82" s="205"/>
      <c r="WCO82" s="205"/>
      <c r="WCP82" s="205"/>
      <c r="WCQ82" s="205"/>
      <c r="WCR82" s="205"/>
      <c r="WCS82" s="205"/>
      <c r="WCT82" s="205"/>
      <c r="WCU82" s="205"/>
      <c r="WCV82" s="205"/>
      <c r="WCW82" s="205"/>
      <c r="WCX82" s="205"/>
      <c r="WCY82" s="205"/>
      <c r="WCZ82" s="205"/>
      <c r="WDA82" s="205"/>
      <c r="WDB82" s="205"/>
      <c r="WDC82" s="205"/>
      <c r="WDD82" s="205"/>
      <c r="WDE82" s="205"/>
      <c r="WDF82" s="205"/>
      <c r="WDG82" s="205"/>
      <c r="WDH82" s="205"/>
      <c r="WDI82" s="205"/>
      <c r="WDJ82" s="205"/>
      <c r="WDK82" s="205"/>
      <c r="WDL82" s="205"/>
      <c r="WDM82" s="205"/>
      <c r="WDN82" s="205"/>
      <c r="WDO82" s="205"/>
      <c r="WDP82" s="205"/>
      <c r="WDQ82" s="205"/>
      <c r="WDR82" s="205"/>
      <c r="WDS82" s="205"/>
      <c r="WDT82" s="205"/>
      <c r="WDU82" s="205"/>
      <c r="WDV82" s="205"/>
      <c r="WDW82" s="205"/>
      <c r="WDX82" s="205"/>
      <c r="WDY82" s="205"/>
      <c r="WDZ82" s="205"/>
      <c r="WEA82" s="205"/>
      <c r="WEB82" s="205"/>
      <c r="WEC82" s="205"/>
      <c r="WED82" s="205"/>
      <c r="WEE82" s="205"/>
      <c r="WEF82" s="205"/>
      <c r="WEG82" s="205"/>
      <c r="WEH82" s="205"/>
      <c r="WEI82" s="205"/>
      <c r="WEJ82" s="205"/>
      <c r="WEK82" s="205"/>
      <c r="WEL82" s="205"/>
      <c r="WEM82" s="205"/>
      <c r="WEN82" s="205"/>
      <c r="WEO82" s="205"/>
      <c r="WEP82" s="205"/>
      <c r="WEQ82" s="205"/>
      <c r="WER82" s="205"/>
      <c r="WES82" s="205"/>
      <c r="WET82" s="205"/>
      <c r="WEU82" s="205"/>
      <c r="WEV82" s="205"/>
      <c r="WEW82" s="205"/>
      <c r="WEX82" s="205"/>
      <c r="WEY82" s="205"/>
      <c r="WEZ82" s="205"/>
      <c r="WFA82" s="205"/>
      <c r="WFB82" s="205"/>
      <c r="WFC82" s="205"/>
      <c r="WFD82" s="205"/>
      <c r="WFE82" s="205"/>
      <c r="WFF82" s="205"/>
      <c r="WFG82" s="205"/>
      <c r="WFH82" s="205"/>
      <c r="WFI82" s="205"/>
      <c r="WFJ82" s="205"/>
      <c r="WFK82" s="205"/>
      <c r="WFL82" s="205"/>
      <c r="WFM82" s="205"/>
      <c r="WFN82" s="205"/>
      <c r="WFO82" s="205"/>
      <c r="WFP82" s="205"/>
      <c r="WFQ82" s="205"/>
      <c r="WFR82" s="205"/>
      <c r="WFS82" s="205"/>
      <c r="WFT82" s="205"/>
      <c r="WFU82" s="205"/>
      <c r="WFV82" s="205"/>
      <c r="WFW82" s="205"/>
      <c r="WFX82" s="205"/>
      <c r="WFY82" s="205"/>
      <c r="WFZ82" s="205"/>
      <c r="WGA82" s="205"/>
      <c r="WGB82" s="205"/>
      <c r="WGC82" s="205"/>
      <c r="WGD82" s="205"/>
      <c r="WGE82" s="205"/>
      <c r="WGF82" s="205"/>
      <c r="WGG82" s="205"/>
      <c r="WGH82" s="205"/>
      <c r="WGI82" s="205"/>
      <c r="WGJ82" s="205"/>
      <c r="WGK82" s="205"/>
      <c r="WGL82" s="205"/>
      <c r="WGM82" s="205"/>
      <c r="WGN82" s="205"/>
      <c r="WGO82" s="205"/>
      <c r="WGP82" s="205"/>
      <c r="WGQ82" s="205"/>
      <c r="WGR82" s="205"/>
      <c r="WGS82" s="205"/>
      <c r="WGT82" s="205"/>
      <c r="WGU82" s="205"/>
      <c r="WGV82" s="205"/>
      <c r="WGW82" s="205"/>
      <c r="WGX82" s="205"/>
      <c r="WGY82" s="205"/>
      <c r="WGZ82" s="205"/>
      <c r="WHA82" s="205"/>
      <c r="WHB82" s="205"/>
      <c r="WHC82" s="205"/>
      <c r="WHD82" s="205"/>
      <c r="WHE82" s="205"/>
      <c r="WHF82" s="205"/>
      <c r="WHG82" s="205"/>
      <c r="WHH82" s="205"/>
      <c r="WHI82" s="205"/>
      <c r="WHJ82" s="205"/>
      <c r="WHK82" s="205"/>
      <c r="WHL82" s="205"/>
      <c r="WHM82" s="205"/>
      <c r="WHN82" s="205"/>
      <c r="WHO82" s="205"/>
      <c r="WHP82" s="205"/>
      <c r="WHQ82" s="205"/>
      <c r="WHR82" s="205"/>
      <c r="WHS82" s="205"/>
      <c r="WHT82" s="205"/>
      <c r="WHU82" s="205"/>
      <c r="WHV82" s="205"/>
      <c r="WHW82" s="205"/>
      <c r="WHX82" s="205"/>
      <c r="WHY82" s="205"/>
      <c r="WHZ82" s="205"/>
      <c r="WIA82" s="205"/>
      <c r="WIB82" s="205"/>
      <c r="WIC82" s="205"/>
      <c r="WID82" s="205"/>
      <c r="WIE82" s="205"/>
      <c r="WIF82" s="205"/>
      <c r="WIG82" s="205"/>
      <c r="WIH82" s="205"/>
      <c r="WII82" s="205"/>
      <c r="WIJ82" s="205"/>
      <c r="WIK82" s="205"/>
      <c r="WIL82" s="205"/>
      <c r="WIM82" s="205"/>
      <c r="WIN82" s="205"/>
      <c r="WIO82" s="205"/>
      <c r="WIP82" s="205"/>
      <c r="WIQ82" s="205"/>
      <c r="WIR82" s="205"/>
      <c r="WIS82" s="205"/>
      <c r="WIT82" s="205"/>
      <c r="WIU82" s="205"/>
      <c r="WIV82" s="205"/>
      <c r="WIW82" s="205"/>
      <c r="WIX82" s="205"/>
      <c r="WIY82" s="205"/>
      <c r="WIZ82" s="205"/>
      <c r="WJA82" s="205"/>
      <c r="WJB82" s="205"/>
      <c r="WJC82" s="205"/>
      <c r="WJD82" s="205"/>
      <c r="WJE82" s="205"/>
      <c r="WJF82" s="205"/>
      <c r="WJG82" s="205"/>
      <c r="WJH82" s="205"/>
      <c r="WJI82" s="205"/>
      <c r="WJJ82" s="205"/>
      <c r="WJK82" s="205"/>
      <c r="WJL82" s="205"/>
      <c r="WJM82" s="205"/>
      <c r="WJN82" s="205"/>
      <c r="WJO82" s="205"/>
      <c r="WJP82" s="205"/>
      <c r="WJQ82" s="205"/>
      <c r="WJR82" s="205"/>
      <c r="WJS82" s="205"/>
      <c r="WJT82" s="205"/>
      <c r="WJU82" s="205"/>
      <c r="WJV82" s="205"/>
      <c r="WJW82" s="205"/>
      <c r="WJX82" s="205"/>
      <c r="WJY82" s="205"/>
      <c r="WJZ82" s="205"/>
      <c r="WKA82" s="205"/>
      <c r="WKB82" s="205"/>
      <c r="WKC82" s="205"/>
      <c r="WKD82" s="205"/>
      <c r="WKE82" s="205"/>
      <c r="WKF82" s="205"/>
      <c r="WKG82" s="205"/>
      <c r="WKH82" s="205"/>
      <c r="WKI82" s="205"/>
      <c r="WKJ82" s="205"/>
      <c r="WKK82" s="205"/>
      <c r="WKL82" s="205"/>
      <c r="WKM82" s="205"/>
      <c r="WKN82" s="205"/>
      <c r="WKO82" s="205"/>
      <c r="WKP82" s="205"/>
      <c r="WKQ82" s="205"/>
      <c r="WKR82" s="205"/>
      <c r="WKS82" s="205"/>
      <c r="WKT82" s="205"/>
      <c r="WKU82" s="205"/>
      <c r="WKV82" s="205"/>
      <c r="WKW82" s="205"/>
      <c r="WKX82" s="205"/>
      <c r="WKY82" s="205"/>
      <c r="WKZ82" s="205"/>
      <c r="WLA82" s="205"/>
      <c r="WLB82" s="205"/>
      <c r="WLC82" s="205"/>
      <c r="WLD82" s="205"/>
      <c r="WLE82" s="205"/>
      <c r="WLF82" s="205"/>
      <c r="WLG82" s="205"/>
      <c r="WLH82" s="205"/>
      <c r="WLI82" s="205"/>
      <c r="WLJ82" s="205"/>
      <c r="WLK82" s="205"/>
      <c r="WLL82" s="205"/>
      <c r="WLM82" s="205"/>
      <c r="WLN82" s="205"/>
      <c r="WLO82" s="205"/>
      <c r="WLV82" s="205"/>
      <c r="WLW82" s="205"/>
      <c r="WLX82" s="205"/>
      <c r="WLY82" s="205"/>
      <c r="WLZ82" s="205"/>
      <c r="WMA82" s="205"/>
      <c r="WMB82" s="205"/>
      <c r="WMC82" s="205"/>
      <c r="WMD82" s="205"/>
      <c r="WME82" s="205"/>
      <c r="WMF82" s="205"/>
      <c r="WMG82" s="205"/>
      <c r="WMH82" s="205"/>
      <c r="WMI82" s="205"/>
      <c r="WMJ82" s="205"/>
      <c r="WMK82" s="205"/>
      <c r="WML82" s="205"/>
      <c r="WMM82" s="205"/>
      <c r="WMN82" s="205"/>
      <c r="WMO82" s="205"/>
      <c r="WMP82" s="205"/>
      <c r="WMQ82" s="205"/>
      <c r="WMR82" s="205"/>
      <c r="WMS82" s="205"/>
      <c r="WMT82" s="205"/>
      <c r="WMU82" s="205"/>
      <c r="WMV82" s="205"/>
      <c r="WMW82" s="205"/>
      <c r="WMX82" s="205"/>
      <c r="WMY82" s="205"/>
      <c r="WMZ82" s="205"/>
      <c r="WNA82" s="205"/>
      <c r="WNB82" s="205"/>
      <c r="WNC82" s="205"/>
      <c r="WND82" s="205"/>
      <c r="WNE82" s="205"/>
      <c r="WNF82" s="205"/>
      <c r="WNG82" s="205"/>
      <c r="WNH82" s="205"/>
      <c r="WNI82" s="205"/>
      <c r="WNJ82" s="205"/>
      <c r="WNK82" s="205"/>
      <c r="WNL82" s="205"/>
      <c r="WNM82" s="205"/>
      <c r="WNN82" s="205"/>
      <c r="WNO82" s="205"/>
      <c r="WNP82" s="205"/>
      <c r="WNQ82" s="205"/>
      <c r="WNR82" s="205"/>
      <c r="WNS82" s="205"/>
      <c r="WNT82" s="205"/>
      <c r="WNU82" s="205"/>
      <c r="WNV82" s="205"/>
      <c r="WNW82" s="205"/>
      <c r="WNX82" s="205"/>
      <c r="WNY82" s="205"/>
      <c r="WNZ82" s="205"/>
      <c r="WOA82" s="205"/>
      <c r="WOB82" s="205"/>
      <c r="WOC82" s="205"/>
      <c r="WOD82" s="205"/>
      <c r="WOE82" s="205"/>
      <c r="WOF82" s="205"/>
      <c r="WOG82" s="205"/>
      <c r="WOH82" s="205"/>
      <c r="WOI82" s="205"/>
      <c r="WOJ82" s="205"/>
      <c r="WOK82" s="205"/>
      <c r="WOL82" s="205"/>
      <c r="WOM82" s="205"/>
      <c r="WON82" s="205"/>
      <c r="WOO82" s="205"/>
      <c r="WOP82" s="205"/>
      <c r="WOQ82" s="205"/>
      <c r="WOR82" s="205"/>
      <c r="WOS82" s="205"/>
      <c r="WOT82" s="205"/>
      <c r="WOU82" s="205"/>
      <c r="WOV82" s="205"/>
      <c r="WOW82" s="205"/>
      <c r="WOX82" s="205"/>
      <c r="WOY82" s="205"/>
      <c r="WOZ82" s="205"/>
      <c r="WPA82" s="205"/>
      <c r="WPB82" s="205"/>
      <c r="WPC82" s="205"/>
      <c r="WPD82" s="205"/>
      <c r="WPE82" s="205"/>
      <c r="WPF82" s="205"/>
      <c r="WPG82" s="205"/>
      <c r="WPH82" s="205"/>
      <c r="WPI82" s="205"/>
      <c r="WPJ82" s="205"/>
      <c r="WPK82" s="205"/>
      <c r="WPL82" s="205"/>
      <c r="WPM82" s="205"/>
      <c r="WPN82" s="205"/>
      <c r="WPO82" s="205"/>
      <c r="WPP82" s="205"/>
      <c r="WPQ82" s="205"/>
      <c r="WPR82" s="205"/>
      <c r="WPS82" s="205"/>
      <c r="WPT82" s="205"/>
      <c r="WPU82" s="205"/>
      <c r="WPV82" s="205"/>
      <c r="WPW82" s="205"/>
      <c r="WPX82" s="205"/>
      <c r="WPY82" s="205"/>
      <c r="WPZ82" s="205"/>
      <c r="WQA82" s="205"/>
      <c r="WQB82" s="205"/>
      <c r="WQC82" s="205"/>
      <c r="WQD82" s="205"/>
      <c r="WQE82" s="205"/>
      <c r="WQF82" s="205"/>
      <c r="WQG82" s="205"/>
      <c r="WQH82" s="205"/>
      <c r="WQI82" s="205"/>
      <c r="WQJ82" s="205"/>
      <c r="WQK82" s="205"/>
      <c r="WQL82" s="205"/>
      <c r="WQM82" s="205"/>
      <c r="WQN82" s="205"/>
      <c r="WQO82" s="205"/>
      <c r="WQP82" s="205"/>
      <c r="WQQ82" s="205"/>
      <c r="WQR82" s="205"/>
      <c r="WQS82" s="205"/>
      <c r="WQT82" s="205"/>
      <c r="WQU82" s="205"/>
      <c r="WQV82" s="205"/>
      <c r="WQW82" s="205"/>
      <c r="WQX82" s="205"/>
      <c r="WQY82" s="205"/>
      <c r="WQZ82" s="205"/>
      <c r="WRA82" s="205"/>
      <c r="WRB82" s="205"/>
      <c r="WRC82" s="205"/>
      <c r="WRD82" s="205"/>
      <c r="WRE82" s="205"/>
      <c r="WRF82" s="205"/>
      <c r="WRG82" s="205"/>
      <c r="WRH82" s="205"/>
      <c r="WRI82" s="205"/>
      <c r="WRJ82" s="205"/>
      <c r="WRK82" s="205"/>
      <c r="WRL82" s="205"/>
      <c r="WRM82" s="205"/>
      <c r="WRN82" s="205"/>
      <c r="WRO82" s="205"/>
      <c r="WRP82" s="205"/>
      <c r="WRQ82" s="205"/>
      <c r="WRR82" s="205"/>
      <c r="WRS82" s="205"/>
      <c r="WRT82" s="205"/>
      <c r="WRU82" s="205"/>
      <c r="WRV82" s="205"/>
      <c r="WRW82" s="205"/>
      <c r="WRX82" s="205"/>
      <c r="WRY82" s="205"/>
      <c r="WRZ82" s="205"/>
      <c r="WSA82" s="205"/>
      <c r="WSB82" s="205"/>
      <c r="WSC82" s="205"/>
      <c r="WSD82" s="205"/>
      <c r="WSE82" s="205"/>
      <c r="WSF82" s="205"/>
      <c r="WSG82" s="205"/>
      <c r="WSH82" s="205"/>
      <c r="WSI82" s="205"/>
      <c r="WSJ82" s="205"/>
      <c r="WSK82" s="205"/>
      <c r="WSL82" s="205"/>
      <c r="WSM82" s="205"/>
      <c r="WSN82" s="205"/>
      <c r="WSO82" s="205"/>
      <c r="WSP82" s="205"/>
      <c r="WSQ82" s="205"/>
      <c r="WSR82" s="205"/>
      <c r="WSS82" s="205"/>
      <c r="WST82" s="205"/>
      <c r="WSU82" s="205"/>
      <c r="WSV82" s="205"/>
      <c r="WSW82" s="205"/>
      <c r="WSX82" s="205"/>
      <c r="WSY82" s="205"/>
      <c r="WSZ82" s="205"/>
      <c r="WTA82" s="205"/>
      <c r="WTB82" s="205"/>
      <c r="WTC82" s="205"/>
      <c r="WTD82" s="205"/>
      <c r="WTE82" s="205"/>
      <c r="WTF82" s="205"/>
      <c r="WTG82" s="205"/>
      <c r="WTH82" s="205"/>
      <c r="WTI82" s="205"/>
      <c r="WTJ82" s="205"/>
      <c r="WTK82" s="205"/>
      <c r="WTL82" s="205"/>
      <c r="WTM82" s="205"/>
      <c r="WTN82" s="205"/>
      <c r="WTO82" s="205"/>
      <c r="WTP82" s="205"/>
      <c r="WTQ82" s="205"/>
      <c r="WTR82" s="205"/>
      <c r="WTS82" s="205"/>
      <c r="WTT82" s="205"/>
      <c r="WTU82" s="205"/>
      <c r="WTV82" s="205"/>
      <c r="WTW82" s="205"/>
      <c r="WTX82" s="205"/>
      <c r="WTY82" s="205"/>
      <c r="WTZ82" s="205"/>
      <c r="WUA82" s="205"/>
      <c r="WUB82" s="205"/>
      <c r="WUC82" s="205"/>
      <c r="WUD82" s="205"/>
      <c r="WUE82" s="205"/>
      <c r="WUF82" s="205"/>
      <c r="WUG82" s="205"/>
      <c r="WUH82" s="205"/>
      <c r="WUI82" s="205"/>
      <c r="WUJ82" s="205"/>
      <c r="WUK82" s="205"/>
      <c r="WUL82" s="205"/>
      <c r="WUM82" s="205"/>
      <c r="WUN82" s="205"/>
      <c r="WUO82" s="205"/>
      <c r="WUP82" s="205"/>
      <c r="WUQ82" s="205"/>
      <c r="WUR82" s="205"/>
      <c r="WUS82" s="205"/>
      <c r="WUT82" s="205"/>
      <c r="WUU82" s="205"/>
      <c r="WUV82" s="205"/>
      <c r="WUW82" s="205"/>
      <c r="WUX82" s="205"/>
      <c r="WUY82" s="205"/>
      <c r="WUZ82" s="205"/>
      <c r="WVA82" s="205"/>
      <c r="WVB82" s="205"/>
      <c r="WVC82" s="205"/>
      <c r="WVD82" s="205"/>
      <c r="WVE82" s="205"/>
      <c r="WVF82" s="205"/>
      <c r="WVG82" s="205"/>
      <c r="WVH82" s="205"/>
      <c r="WVI82" s="205"/>
      <c r="WVJ82" s="205"/>
      <c r="WVK82" s="205"/>
      <c r="WVR82" s="205"/>
      <c r="WVS82" s="205"/>
      <c r="WVT82" s="205"/>
      <c r="WVU82" s="205"/>
      <c r="WVV82" s="205"/>
      <c r="WVW82" s="205"/>
      <c r="WVX82" s="205"/>
      <c r="WVY82" s="205"/>
      <c r="WVZ82" s="205"/>
      <c r="WWA82" s="205"/>
      <c r="WWB82" s="205"/>
      <c r="WWC82" s="205"/>
      <c r="WWD82" s="205"/>
      <c r="WWE82" s="205"/>
      <c r="WWF82" s="205"/>
      <c r="WWG82" s="205"/>
      <c r="WWH82" s="205"/>
      <c r="WWI82" s="205"/>
      <c r="WWJ82" s="205"/>
      <c r="WWK82" s="205"/>
      <c r="WWL82" s="205"/>
      <c r="WWM82" s="205"/>
      <c r="WWN82" s="205"/>
      <c r="WWO82" s="205"/>
      <c r="WWP82" s="205"/>
      <c r="WWQ82" s="205"/>
      <c r="WWR82" s="205"/>
      <c r="WWS82" s="205"/>
      <c r="WWT82" s="205"/>
      <c r="WWU82" s="205"/>
      <c r="WWV82" s="205"/>
      <c r="WWW82" s="205"/>
      <c r="WWX82" s="205"/>
      <c r="WWY82" s="205"/>
      <c r="WWZ82" s="205"/>
      <c r="WXA82" s="205"/>
      <c r="WXB82" s="205"/>
      <c r="WXC82" s="205"/>
      <c r="WXD82" s="205"/>
      <c r="WXE82" s="205"/>
      <c r="WXF82" s="205"/>
      <c r="WXG82" s="205"/>
      <c r="WXH82" s="205"/>
      <c r="WXI82" s="205"/>
      <c r="WXJ82" s="205"/>
      <c r="WXK82" s="205"/>
      <c r="WXL82" s="205"/>
      <c r="WXM82" s="205"/>
      <c r="WXN82" s="205"/>
      <c r="WXO82" s="205"/>
      <c r="WXP82" s="205"/>
      <c r="WXQ82" s="205"/>
      <c r="WXR82" s="205"/>
      <c r="WXS82" s="205"/>
      <c r="WXT82" s="205"/>
      <c r="WXU82" s="205"/>
      <c r="WXV82" s="205"/>
      <c r="WXW82" s="205"/>
      <c r="WXX82" s="205"/>
      <c r="WXY82" s="205"/>
      <c r="WXZ82" s="205"/>
      <c r="WYA82" s="205"/>
      <c r="WYB82" s="205"/>
      <c r="WYC82" s="205"/>
      <c r="WYD82" s="205"/>
      <c r="WYE82" s="205"/>
      <c r="WYF82" s="205"/>
      <c r="WYG82" s="205"/>
      <c r="WYH82" s="205"/>
      <c r="WYI82" s="205"/>
      <c r="WYJ82" s="205"/>
      <c r="WYK82" s="205"/>
      <c r="WYL82" s="205"/>
      <c r="WYM82" s="205"/>
      <c r="WYN82" s="205"/>
      <c r="WYO82" s="205"/>
      <c r="WYP82" s="205"/>
      <c r="WYQ82" s="205"/>
      <c r="WYR82" s="205"/>
      <c r="WYS82" s="205"/>
      <c r="WYT82" s="205"/>
      <c r="WYU82" s="205"/>
      <c r="WYV82" s="205"/>
      <c r="WYW82" s="205"/>
      <c r="WYX82" s="205"/>
      <c r="WYY82" s="205"/>
      <c r="WYZ82" s="205"/>
      <c r="WZA82" s="205"/>
      <c r="WZB82" s="205"/>
      <c r="WZC82" s="205"/>
      <c r="WZD82" s="205"/>
      <c r="WZE82" s="205"/>
      <c r="WZF82" s="205"/>
      <c r="WZG82" s="205"/>
      <c r="WZH82" s="205"/>
      <c r="WZI82" s="205"/>
      <c r="WZJ82" s="205"/>
      <c r="WZK82" s="205"/>
      <c r="WZL82" s="205"/>
      <c r="WZM82" s="205"/>
      <c r="WZN82" s="205"/>
      <c r="WZO82" s="205"/>
      <c r="WZP82" s="205"/>
      <c r="WZQ82" s="205"/>
      <c r="WZR82" s="205"/>
      <c r="WZS82" s="205"/>
      <c r="WZT82" s="205"/>
      <c r="WZU82" s="205"/>
      <c r="WZV82" s="205"/>
      <c r="WZW82" s="205"/>
      <c r="WZX82" s="205"/>
      <c r="WZY82" s="205"/>
      <c r="WZZ82" s="205"/>
      <c r="XAA82" s="205"/>
      <c r="XAB82" s="205"/>
      <c r="XAC82" s="205"/>
      <c r="XAD82" s="205"/>
      <c r="XAE82" s="205"/>
      <c r="XAF82" s="205"/>
      <c r="XAG82" s="205"/>
      <c r="XAH82" s="205"/>
      <c r="XAI82" s="205"/>
      <c r="XAJ82" s="205"/>
      <c r="XAK82" s="205"/>
      <c r="XAL82" s="205"/>
      <c r="XAM82" s="205"/>
      <c r="XAN82" s="205"/>
      <c r="XAO82" s="205"/>
      <c r="XAP82" s="205"/>
      <c r="XAQ82" s="205"/>
      <c r="XAR82" s="205"/>
      <c r="XAS82" s="205"/>
      <c r="XAT82" s="205"/>
      <c r="XAU82" s="205"/>
      <c r="XAV82" s="205"/>
      <c r="XAW82" s="205"/>
      <c r="XAX82" s="205"/>
      <c r="XAY82" s="205"/>
      <c r="XAZ82" s="205"/>
      <c r="XBA82" s="205"/>
      <c r="XBB82" s="205"/>
      <c r="XBC82" s="205"/>
      <c r="XBD82" s="205"/>
      <c r="XBE82" s="205"/>
      <c r="XBF82" s="205"/>
      <c r="XBG82" s="205"/>
      <c r="XBH82" s="205"/>
      <c r="XBI82" s="205"/>
      <c r="XBJ82" s="205"/>
      <c r="XBK82" s="205"/>
      <c r="XBL82" s="205"/>
      <c r="XBM82" s="205"/>
      <c r="XBN82" s="205"/>
      <c r="XBO82" s="205"/>
      <c r="XBP82" s="205"/>
      <c r="XBQ82" s="205"/>
      <c r="XBR82" s="205"/>
      <c r="XBS82" s="205"/>
      <c r="XBT82" s="205"/>
      <c r="XBU82" s="205"/>
      <c r="XBV82" s="205"/>
      <c r="XBW82" s="205"/>
      <c r="XBX82" s="205"/>
      <c r="XBY82" s="205"/>
      <c r="XBZ82" s="205"/>
      <c r="XCA82" s="205"/>
      <c r="XCB82" s="205"/>
      <c r="XCC82" s="205"/>
      <c r="XCD82" s="205"/>
      <c r="XCE82" s="205"/>
      <c r="XCF82" s="205"/>
      <c r="XCG82" s="205"/>
      <c r="XCH82" s="205"/>
      <c r="XCI82" s="205"/>
      <c r="XCJ82" s="205"/>
      <c r="XCK82" s="205"/>
      <c r="XCL82" s="205"/>
      <c r="XCM82" s="205"/>
      <c r="XCN82" s="205"/>
      <c r="XCO82" s="205"/>
      <c r="XCP82" s="205"/>
      <c r="XCQ82" s="205"/>
      <c r="XCR82" s="205"/>
      <c r="XCS82" s="205"/>
      <c r="XCT82" s="205"/>
      <c r="XCU82" s="205"/>
      <c r="XCV82" s="205"/>
      <c r="XCW82" s="205"/>
      <c r="XCX82" s="205"/>
      <c r="XCY82" s="205"/>
      <c r="XCZ82" s="205"/>
      <c r="XDA82" s="205"/>
      <c r="XDB82" s="205"/>
      <c r="XDC82" s="205"/>
      <c r="XDD82" s="205"/>
      <c r="XDE82" s="205"/>
      <c r="XDF82" s="205"/>
      <c r="XDG82" s="205"/>
      <c r="XDH82" s="205"/>
      <c r="XDI82" s="205"/>
      <c r="XDJ82" s="205"/>
      <c r="XDK82" s="205"/>
      <c r="XDL82" s="205"/>
      <c r="XDM82" s="205"/>
      <c r="XDN82" s="205"/>
      <c r="XDO82" s="205"/>
      <c r="XDP82" s="205"/>
      <c r="XDQ82" s="205"/>
      <c r="XDR82" s="205"/>
      <c r="XDS82" s="205"/>
      <c r="XDT82" s="205"/>
      <c r="XDU82" s="205"/>
      <c r="XDV82" s="205"/>
      <c r="XDW82" s="205"/>
      <c r="XDX82" s="205"/>
      <c r="XDY82" s="205"/>
      <c r="XDZ82" s="205"/>
      <c r="XEA82" s="205"/>
      <c r="XEB82" s="205"/>
      <c r="XEC82" s="205"/>
      <c r="XED82" s="205"/>
      <c r="XEE82" s="205"/>
      <c r="XEF82" s="205"/>
      <c r="XEG82" s="205"/>
      <c r="XEH82" s="205"/>
      <c r="XEI82" s="205"/>
      <c r="XEJ82" s="205"/>
      <c r="XEK82" s="205"/>
      <c r="XEL82" s="205"/>
      <c r="XEM82" s="205"/>
      <c r="XEN82" s="205"/>
      <c r="XEO82" s="205"/>
      <c r="XEP82" s="205"/>
      <c r="XEQ82" s="205"/>
      <c r="XER82" s="205"/>
      <c r="XES82" s="205"/>
      <c r="XET82" s="205"/>
      <c r="XEU82" s="205"/>
      <c r="XEV82" s="205"/>
      <c r="XEW82" s="205"/>
      <c r="XEX82" s="205"/>
      <c r="XEY82" s="205"/>
      <c r="XEZ82" s="205"/>
      <c r="XFA82" s="205"/>
      <c r="XFB82" s="205"/>
      <c r="XFC82" s="205"/>
      <c r="XFD82" s="205"/>
    </row>
    <row r="83" spans="1:16384" ht="15.75" x14ac:dyDescent="0.25">
      <c r="A83" s="129" t="s">
        <v>114</v>
      </c>
      <c r="B83" s="126" t="s">
        <v>406</v>
      </c>
      <c r="C83" s="126" t="s">
        <v>107</v>
      </c>
      <c r="D83" s="118">
        <f>3885500+49446148.93</f>
        <v>53331648.93</v>
      </c>
      <c r="E83" s="123">
        <v>3100000</v>
      </c>
      <c r="F83" s="123"/>
      <c r="O83" s="405">
        <v>49446148.93</v>
      </c>
      <c r="P83" s="204"/>
    </row>
    <row r="84" spans="1:16384" ht="31.5" x14ac:dyDescent="0.25">
      <c r="A84" s="124" t="s">
        <v>490</v>
      </c>
      <c r="B84" s="127" t="s">
        <v>342</v>
      </c>
      <c r="C84" s="128"/>
      <c r="D84" s="117">
        <f>D85+D87+D90</f>
        <v>116944663.95999998</v>
      </c>
      <c r="E84" s="117">
        <f t="shared" ref="E84:F84" si="15">E85+E87+E90</f>
        <v>32755434.5</v>
      </c>
      <c r="F84" s="117">
        <f t="shared" si="15"/>
        <v>34720760.57</v>
      </c>
      <c r="L84" s="199">
        <v>118379518.33</v>
      </c>
      <c r="M84" s="199">
        <v>32755434.5</v>
      </c>
      <c r="N84" s="199">
        <v>34720760.57</v>
      </c>
      <c r="O84" s="199"/>
      <c r="P84" s="199"/>
    </row>
    <row r="85" spans="1:16384" s="33" customFormat="1" ht="15.75" x14ac:dyDescent="0.25">
      <c r="A85" s="124" t="s">
        <v>204</v>
      </c>
      <c r="B85" s="127" t="s">
        <v>341</v>
      </c>
      <c r="C85" s="128"/>
      <c r="D85" s="117">
        <f>D86</f>
        <v>4000000</v>
      </c>
      <c r="E85" s="117">
        <f t="shared" ref="E85:F85" si="16">E86</f>
        <v>4000000</v>
      </c>
      <c r="F85" s="117">
        <f t="shared" si="16"/>
        <v>5965326.0700000003</v>
      </c>
      <c r="G85" s="89"/>
      <c r="H85" s="90"/>
      <c r="I85" s="90"/>
      <c r="J85" s="89"/>
      <c r="K85" s="89"/>
      <c r="L85" s="204"/>
      <c r="M85" s="204"/>
      <c r="N85" s="205"/>
      <c r="O85" s="204"/>
      <c r="P85" s="204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  <c r="IX85" s="205"/>
      <c r="IY85" s="205"/>
      <c r="JF85" s="205"/>
      <c r="JG85" s="205"/>
      <c r="JH85" s="205"/>
      <c r="JI85" s="205"/>
      <c r="JJ85" s="205"/>
      <c r="JK85" s="205"/>
      <c r="JL85" s="205"/>
      <c r="JM85" s="205"/>
      <c r="JN85" s="205"/>
      <c r="JO85" s="205"/>
      <c r="JP85" s="205"/>
      <c r="JQ85" s="205"/>
      <c r="JR85" s="205"/>
      <c r="JS85" s="205"/>
      <c r="JT85" s="205"/>
      <c r="JU85" s="205"/>
      <c r="JV85" s="205"/>
      <c r="JW85" s="205"/>
      <c r="JX85" s="205"/>
      <c r="JY85" s="205"/>
      <c r="JZ85" s="205"/>
      <c r="KA85" s="205"/>
      <c r="KB85" s="205"/>
      <c r="KC85" s="205"/>
      <c r="KD85" s="205"/>
      <c r="KE85" s="205"/>
      <c r="KF85" s="205"/>
      <c r="KG85" s="205"/>
      <c r="KH85" s="205"/>
      <c r="KI85" s="205"/>
      <c r="KJ85" s="205"/>
      <c r="KK85" s="205"/>
      <c r="KL85" s="205"/>
      <c r="KM85" s="205"/>
      <c r="KN85" s="205"/>
      <c r="KO85" s="205"/>
      <c r="KP85" s="205"/>
      <c r="KQ85" s="205"/>
      <c r="KR85" s="205"/>
      <c r="KS85" s="205"/>
      <c r="KT85" s="205"/>
      <c r="KU85" s="205"/>
      <c r="KV85" s="205"/>
      <c r="KW85" s="205"/>
      <c r="KX85" s="205"/>
      <c r="KY85" s="205"/>
      <c r="KZ85" s="205"/>
      <c r="LA85" s="205"/>
      <c r="LB85" s="205"/>
      <c r="LC85" s="205"/>
      <c r="LD85" s="205"/>
      <c r="LE85" s="205"/>
      <c r="LF85" s="205"/>
      <c r="LG85" s="205"/>
      <c r="LH85" s="205"/>
      <c r="LI85" s="205"/>
      <c r="LJ85" s="205"/>
      <c r="LK85" s="205"/>
      <c r="LL85" s="205"/>
      <c r="LM85" s="205"/>
      <c r="LN85" s="205"/>
      <c r="LO85" s="205"/>
      <c r="LP85" s="205"/>
      <c r="LQ85" s="205"/>
      <c r="LR85" s="205"/>
      <c r="LS85" s="205"/>
      <c r="LT85" s="205"/>
      <c r="LU85" s="205"/>
      <c r="LV85" s="205"/>
      <c r="LW85" s="205"/>
      <c r="LX85" s="205"/>
      <c r="LY85" s="205"/>
      <c r="LZ85" s="205"/>
      <c r="MA85" s="205"/>
      <c r="MB85" s="205"/>
      <c r="MC85" s="205"/>
      <c r="MD85" s="205"/>
      <c r="ME85" s="205"/>
      <c r="MF85" s="205"/>
      <c r="MG85" s="205"/>
      <c r="MH85" s="205"/>
      <c r="MI85" s="205"/>
      <c r="MJ85" s="205"/>
      <c r="MK85" s="205"/>
      <c r="ML85" s="205"/>
      <c r="MM85" s="205"/>
      <c r="MN85" s="205"/>
      <c r="MO85" s="205"/>
      <c r="MP85" s="205"/>
      <c r="MQ85" s="205"/>
      <c r="MR85" s="205"/>
      <c r="MS85" s="205"/>
      <c r="MT85" s="205"/>
      <c r="MU85" s="205"/>
      <c r="MV85" s="205"/>
      <c r="MW85" s="205"/>
      <c r="MX85" s="205"/>
      <c r="MY85" s="205"/>
      <c r="MZ85" s="205"/>
      <c r="NA85" s="205"/>
      <c r="NB85" s="205"/>
      <c r="NC85" s="205"/>
      <c r="ND85" s="205"/>
      <c r="NE85" s="205"/>
      <c r="NF85" s="205"/>
      <c r="NG85" s="205"/>
      <c r="NH85" s="205"/>
      <c r="NI85" s="205"/>
      <c r="NJ85" s="205"/>
      <c r="NK85" s="205"/>
      <c r="NL85" s="205"/>
      <c r="NM85" s="205"/>
      <c r="NN85" s="205"/>
      <c r="NO85" s="205"/>
      <c r="NP85" s="205"/>
      <c r="NQ85" s="205"/>
      <c r="NR85" s="205"/>
      <c r="NS85" s="205"/>
      <c r="NT85" s="205"/>
      <c r="NU85" s="205"/>
      <c r="NV85" s="205"/>
      <c r="NW85" s="205"/>
      <c r="NX85" s="205"/>
      <c r="NY85" s="205"/>
      <c r="NZ85" s="205"/>
      <c r="OA85" s="205"/>
      <c r="OB85" s="205"/>
      <c r="OC85" s="205"/>
      <c r="OD85" s="205"/>
      <c r="OE85" s="205"/>
      <c r="OF85" s="205"/>
      <c r="OG85" s="205"/>
      <c r="OH85" s="205"/>
      <c r="OI85" s="205"/>
      <c r="OJ85" s="205"/>
      <c r="OK85" s="205"/>
      <c r="OL85" s="205"/>
      <c r="OM85" s="205"/>
      <c r="ON85" s="205"/>
      <c r="OO85" s="205"/>
      <c r="OP85" s="205"/>
      <c r="OQ85" s="205"/>
      <c r="OR85" s="205"/>
      <c r="OS85" s="205"/>
      <c r="OT85" s="205"/>
      <c r="OU85" s="205"/>
      <c r="OV85" s="205"/>
      <c r="OW85" s="205"/>
      <c r="OX85" s="205"/>
      <c r="OY85" s="205"/>
      <c r="OZ85" s="205"/>
      <c r="PA85" s="205"/>
      <c r="PB85" s="205"/>
      <c r="PC85" s="205"/>
      <c r="PD85" s="205"/>
      <c r="PE85" s="205"/>
      <c r="PF85" s="205"/>
      <c r="PG85" s="205"/>
      <c r="PH85" s="205"/>
      <c r="PI85" s="205"/>
      <c r="PJ85" s="205"/>
      <c r="PK85" s="205"/>
      <c r="PL85" s="205"/>
      <c r="PM85" s="205"/>
      <c r="PN85" s="205"/>
      <c r="PO85" s="205"/>
      <c r="PP85" s="205"/>
      <c r="PQ85" s="205"/>
      <c r="PR85" s="205"/>
      <c r="PS85" s="205"/>
      <c r="PT85" s="205"/>
      <c r="PU85" s="205"/>
      <c r="PV85" s="205"/>
      <c r="PW85" s="205"/>
      <c r="PX85" s="205"/>
      <c r="PY85" s="205"/>
      <c r="PZ85" s="205"/>
      <c r="QA85" s="205"/>
      <c r="QB85" s="205"/>
      <c r="QC85" s="205"/>
      <c r="QD85" s="205"/>
      <c r="QE85" s="205"/>
      <c r="QF85" s="205"/>
      <c r="QG85" s="205"/>
      <c r="QH85" s="205"/>
      <c r="QI85" s="205"/>
      <c r="QJ85" s="205"/>
      <c r="QK85" s="205"/>
      <c r="QL85" s="205"/>
      <c r="QM85" s="205"/>
      <c r="QN85" s="205"/>
      <c r="QO85" s="205"/>
      <c r="QP85" s="205"/>
      <c r="QQ85" s="205"/>
      <c r="QR85" s="205"/>
      <c r="QS85" s="205"/>
      <c r="QT85" s="205"/>
      <c r="QU85" s="205"/>
      <c r="QV85" s="205"/>
      <c r="QW85" s="205"/>
      <c r="QX85" s="205"/>
      <c r="QY85" s="205"/>
      <c r="QZ85" s="205"/>
      <c r="RA85" s="205"/>
      <c r="RB85" s="205"/>
      <c r="RC85" s="205"/>
      <c r="RD85" s="205"/>
      <c r="RE85" s="205"/>
      <c r="RF85" s="205"/>
      <c r="RG85" s="205"/>
      <c r="RH85" s="205"/>
      <c r="RI85" s="205"/>
      <c r="RJ85" s="205"/>
      <c r="RK85" s="205"/>
      <c r="RL85" s="205"/>
      <c r="RM85" s="205"/>
      <c r="RN85" s="205"/>
      <c r="RO85" s="205"/>
      <c r="RP85" s="205"/>
      <c r="RQ85" s="205"/>
      <c r="RR85" s="205"/>
      <c r="RS85" s="205"/>
      <c r="RT85" s="205"/>
      <c r="RU85" s="205"/>
      <c r="RV85" s="205"/>
      <c r="RW85" s="205"/>
      <c r="RX85" s="205"/>
      <c r="RY85" s="205"/>
      <c r="RZ85" s="205"/>
      <c r="SA85" s="205"/>
      <c r="SB85" s="205"/>
      <c r="SC85" s="205"/>
      <c r="SD85" s="205"/>
      <c r="SE85" s="205"/>
      <c r="SF85" s="205"/>
      <c r="SG85" s="205"/>
      <c r="SH85" s="205"/>
      <c r="SI85" s="205"/>
      <c r="SJ85" s="205"/>
      <c r="SK85" s="205"/>
      <c r="SL85" s="205"/>
      <c r="SM85" s="205"/>
      <c r="SN85" s="205"/>
      <c r="SO85" s="205"/>
      <c r="SP85" s="205"/>
      <c r="SQ85" s="205"/>
      <c r="SR85" s="205"/>
      <c r="SS85" s="205"/>
      <c r="ST85" s="205"/>
      <c r="SU85" s="205"/>
      <c r="TB85" s="205"/>
      <c r="TC85" s="205"/>
      <c r="TD85" s="205"/>
      <c r="TE85" s="205"/>
      <c r="TF85" s="205"/>
      <c r="TG85" s="205"/>
      <c r="TH85" s="205"/>
      <c r="TI85" s="205"/>
      <c r="TJ85" s="205"/>
      <c r="TK85" s="205"/>
      <c r="TL85" s="205"/>
      <c r="TM85" s="205"/>
      <c r="TN85" s="205"/>
      <c r="TO85" s="205"/>
      <c r="TP85" s="205"/>
      <c r="TQ85" s="205"/>
      <c r="TR85" s="205"/>
      <c r="TS85" s="205"/>
      <c r="TT85" s="205"/>
      <c r="TU85" s="205"/>
      <c r="TV85" s="205"/>
      <c r="TW85" s="205"/>
      <c r="TX85" s="205"/>
      <c r="TY85" s="205"/>
      <c r="TZ85" s="205"/>
      <c r="UA85" s="205"/>
      <c r="UB85" s="205"/>
      <c r="UC85" s="205"/>
      <c r="UD85" s="205"/>
      <c r="UE85" s="205"/>
      <c r="UF85" s="205"/>
      <c r="UG85" s="205"/>
      <c r="UH85" s="205"/>
      <c r="UI85" s="205"/>
      <c r="UJ85" s="205"/>
      <c r="UK85" s="205"/>
      <c r="UL85" s="205"/>
      <c r="UM85" s="205"/>
      <c r="UN85" s="205"/>
      <c r="UO85" s="205"/>
      <c r="UP85" s="205"/>
      <c r="UQ85" s="205"/>
      <c r="UR85" s="205"/>
      <c r="US85" s="205"/>
      <c r="UT85" s="205"/>
      <c r="UU85" s="205"/>
      <c r="UV85" s="205"/>
      <c r="UW85" s="205"/>
      <c r="UX85" s="205"/>
      <c r="UY85" s="205"/>
      <c r="UZ85" s="205"/>
      <c r="VA85" s="205"/>
      <c r="VB85" s="205"/>
      <c r="VC85" s="205"/>
      <c r="VD85" s="205"/>
      <c r="VE85" s="205"/>
      <c r="VF85" s="205"/>
      <c r="VG85" s="205"/>
      <c r="VH85" s="205"/>
      <c r="VI85" s="205"/>
      <c r="VJ85" s="205"/>
      <c r="VK85" s="205"/>
      <c r="VL85" s="205"/>
      <c r="VM85" s="205"/>
      <c r="VN85" s="205"/>
      <c r="VO85" s="205"/>
      <c r="VP85" s="205"/>
      <c r="VQ85" s="205"/>
      <c r="VR85" s="205"/>
      <c r="VS85" s="205"/>
      <c r="VT85" s="205"/>
      <c r="VU85" s="205"/>
      <c r="VV85" s="205"/>
      <c r="VW85" s="205"/>
      <c r="VX85" s="205"/>
      <c r="VY85" s="205"/>
      <c r="VZ85" s="205"/>
      <c r="WA85" s="205"/>
      <c r="WB85" s="205"/>
      <c r="WC85" s="205"/>
      <c r="WD85" s="205"/>
      <c r="WE85" s="205"/>
      <c r="WF85" s="205"/>
      <c r="WG85" s="205"/>
      <c r="WH85" s="205"/>
      <c r="WI85" s="205"/>
      <c r="WJ85" s="205"/>
      <c r="WK85" s="205"/>
      <c r="WL85" s="205"/>
      <c r="WM85" s="205"/>
      <c r="WN85" s="205"/>
      <c r="WO85" s="205"/>
      <c r="WP85" s="205"/>
      <c r="WQ85" s="205"/>
      <c r="WR85" s="205"/>
      <c r="WS85" s="205"/>
      <c r="WT85" s="205"/>
      <c r="WU85" s="205"/>
      <c r="WV85" s="205"/>
      <c r="WW85" s="205"/>
      <c r="WX85" s="205"/>
      <c r="WY85" s="205"/>
      <c r="WZ85" s="205"/>
      <c r="XA85" s="205"/>
      <c r="XB85" s="205"/>
      <c r="XC85" s="205"/>
      <c r="XD85" s="205"/>
      <c r="XE85" s="205"/>
      <c r="XF85" s="205"/>
      <c r="XG85" s="205"/>
      <c r="XH85" s="205"/>
      <c r="XI85" s="205"/>
      <c r="XJ85" s="205"/>
      <c r="XK85" s="205"/>
      <c r="XL85" s="205"/>
      <c r="XM85" s="205"/>
      <c r="XN85" s="205"/>
      <c r="XO85" s="205"/>
      <c r="XP85" s="205"/>
      <c r="XQ85" s="205"/>
      <c r="XR85" s="205"/>
      <c r="XS85" s="205"/>
      <c r="XT85" s="205"/>
      <c r="XU85" s="205"/>
      <c r="XV85" s="205"/>
      <c r="XW85" s="205"/>
      <c r="XX85" s="205"/>
      <c r="XY85" s="205"/>
      <c r="XZ85" s="205"/>
      <c r="YA85" s="205"/>
      <c r="YB85" s="205"/>
      <c r="YC85" s="205"/>
      <c r="YD85" s="205"/>
      <c r="YE85" s="205"/>
      <c r="YF85" s="205"/>
      <c r="YG85" s="205"/>
      <c r="YH85" s="205"/>
      <c r="YI85" s="205"/>
      <c r="YJ85" s="205"/>
      <c r="YK85" s="205"/>
      <c r="YL85" s="205"/>
      <c r="YM85" s="205"/>
      <c r="YN85" s="205"/>
      <c r="YO85" s="205"/>
      <c r="YP85" s="205"/>
      <c r="YQ85" s="205"/>
      <c r="YR85" s="205"/>
      <c r="YS85" s="205"/>
      <c r="YT85" s="205"/>
      <c r="YU85" s="205"/>
      <c r="YV85" s="205"/>
      <c r="YW85" s="205"/>
      <c r="YX85" s="205"/>
      <c r="YY85" s="205"/>
      <c r="YZ85" s="205"/>
      <c r="ZA85" s="205"/>
      <c r="ZB85" s="205"/>
      <c r="ZC85" s="205"/>
      <c r="ZD85" s="205"/>
      <c r="ZE85" s="205"/>
      <c r="ZF85" s="205"/>
      <c r="ZG85" s="205"/>
      <c r="ZH85" s="205"/>
      <c r="ZI85" s="205"/>
      <c r="ZJ85" s="205"/>
      <c r="ZK85" s="205"/>
      <c r="ZL85" s="205"/>
      <c r="ZM85" s="205"/>
      <c r="ZN85" s="205"/>
      <c r="ZO85" s="205"/>
      <c r="ZP85" s="205"/>
      <c r="ZQ85" s="205"/>
      <c r="ZR85" s="205"/>
      <c r="ZS85" s="205"/>
      <c r="ZT85" s="205"/>
      <c r="ZU85" s="205"/>
      <c r="ZV85" s="205"/>
      <c r="ZW85" s="205"/>
      <c r="ZX85" s="205"/>
      <c r="ZY85" s="205"/>
      <c r="ZZ85" s="205"/>
      <c r="AAA85" s="205"/>
      <c r="AAB85" s="205"/>
      <c r="AAC85" s="205"/>
      <c r="AAD85" s="205"/>
      <c r="AAE85" s="205"/>
      <c r="AAF85" s="205"/>
      <c r="AAG85" s="205"/>
      <c r="AAH85" s="205"/>
      <c r="AAI85" s="205"/>
      <c r="AAJ85" s="205"/>
      <c r="AAK85" s="205"/>
      <c r="AAL85" s="205"/>
      <c r="AAM85" s="205"/>
      <c r="AAN85" s="205"/>
      <c r="AAO85" s="205"/>
      <c r="AAP85" s="205"/>
      <c r="AAQ85" s="205"/>
      <c r="AAR85" s="205"/>
      <c r="AAS85" s="205"/>
      <c r="AAT85" s="205"/>
      <c r="AAU85" s="205"/>
      <c r="AAV85" s="205"/>
      <c r="AAW85" s="205"/>
      <c r="AAX85" s="205"/>
      <c r="AAY85" s="205"/>
      <c r="AAZ85" s="205"/>
      <c r="ABA85" s="205"/>
      <c r="ABB85" s="205"/>
      <c r="ABC85" s="205"/>
      <c r="ABD85" s="205"/>
      <c r="ABE85" s="205"/>
      <c r="ABF85" s="205"/>
      <c r="ABG85" s="205"/>
      <c r="ABH85" s="205"/>
      <c r="ABI85" s="205"/>
      <c r="ABJ85" s="205"/>
      <c r="ABK85" s="205"/>
      <c r="ABL85" s="205"/>
      <c r="ABM85" s="205"/>
      <c r="ABN85" s="205"/>
      <c r="ABO85" s="205"/>
      <c r="ABP85" s="205"/>
      <c r="ABQ85" s="205"/>
      <c r="ABR85" s="205"/>
      <c r="ABS85" s="205"/>
      <c r="ABT85" s="205"/>
      <c r="ABU85" s="205"/>
      <c r="ABV85" s="205"/>
      <c r="ABW85" s="205"/>
      <c r="ABX85" s="205"/>
      <c r="ABY85" s="205"/>
      <c r="ABZ85" s="205"/>
      <c r="ACA85" s="205"/>
      <c r="ACB85" s="205"/>
      <c r="ACC85" s="205"/>
      <c r="ACD85" s="205"/>
      <c r="ACE85" s="205"/>
      <c r="ACF85" s="205"/>
      <c r="ACG85" s="205"/>
      <c r="ACH85" s="205"/>
      <c r="ACI85" s="205"/>
      <c r="ACJ85" s="205"/>
      <c r="ACK85" s="205"/>
      <c r="ACL85" s="205"/>
      <c r="ACM85" s="205"/>
      <c r="ACN85" s="205"/>
      <c r="ACO85" s="205"/>
      <c r="ACP85" s="205"/>
      <c r="ACQ85" s="205"/>
      <c r="ACX85" s="205"/>
      <c r="ACY85" s="205"/>
      <c r="ACZ85" s="205"/>
      <c r="ADA85" s="205"/>
      <c r="ADB85" s="205"/>
      <c r="ADC85" s="205"/>
      <c r="ADD85" s="205"/>
      <c r="ADE85" s="205"/>
      <c r="ADF85" s="205"/>
      <c r="ADG85" s="205"/>
      <c r="ADH85" s="205"/>
      <c r="ADI85" s="205"/>
      <c r="ADJ85" s="205"/>
      <c r="ADK85" s="205"/>
      <c r="ADL85" s="205"/>
      <c r="ADM85" s="205"/>
      <c r="ADN85" s="205"/>
      <c r="ADO85" s="205"/>
      <c r="ADP85" s="205"/>
      <c r="ADQ85" s="205"/>
      <c r="ADR85" s="205"/>
      <c r="ADS85" s="205"/>
      <c r="ADT85" s="205"/>
      <c r="ADU85" s="205"/>
      <c r="ADV85" s="205"/>
      <c r="ADW85" s="205"/>
      <c r="ADX85" s="205"/>
      <c r="ADY85" s="205"/>
      <c r="ADZ85" s="205"/>
      <c r="AEA85" s="205"/>
      <c r="AEB85" s="205"/>
      <c r="AEC85" s="205"/>
      <c r="AED85" s="205"/>
      <c r="AEE85" s="205"/>
      <c r="AEF85" s="205"/>
      <c r="AEG85" s="205"/>
      <c r="AEH85" s="205"/>
      <c r="AEI85" s="205"/>
      <c r="AEJ85" s="205"/>
      <c r="AEK85" s="205"/>
      <c r="AEL85" s="205"/>
      <c r="AEM85" s="205"/>
      <c r="AEN85" s="205"/>
      <c r="AEO85" s="205"/>
      <c r="AEP85" s="205"/>
      <c r="AEQ85" s="205"/>
      <c r="AER85" s="205"/>
      <c r="AES85" s="205"/>
      <c r="AET85" s="205"/>
      <c r="AEU85" s="205"/>
      <c r="AEV85" s="205"/>
      <c r="AEW85" s="205"/>
      <c r="AEX85" s="205"/>
      <c r="AEY85" s="205"/>
      <c r="AEZ85" s="205"/>
      <c r="AFA85" s="205"/>
      <c r="AFB85" s="205"/>
      <c r="AFC85" s="205"/>
      <c r="AFD85" s="205"/>
      <c r="AFE85" s="205"/>
      <c r="AFF85" s="205"/>
      <c r="AFG85" s="205"/>
      <c r="AFH85" s="205"/>
      <c r="AFI85" s="205"/>
      <c r="AFJ85" s="205"/>
      <c r="AFK85" s="205"/>
      <c r="AFL85" s="205"/>
      <c r="AFM85" s="205"/>
      <c r="AFN85" s="205"/>
      <c r="AFO85" s="205"/>
      <c r="AFP85" s="205"/>
      <c r="AFQ85" s="205"/>
      <c r="AFR85" s="205"/>
      <c r="AFS85" s="205"/>
      <c r="AFT85" s="205"/>
      <c r="AFU85" s="205"/>
      <c r="AFV85" s="205"/>
      <c r="AFW85" s="205"/>
      <c r="AFX85" s="205"/>
      <c r="AFY85" s="205"/>
      <c r="AFZ85" s="205"/>
      <c r="AGA85" s="205"/>
      <c r="AGB85" s="205"/>
      <c r="AGC85" s="205"/>
      <c r="AGD85" s="205"/>
      <c r="AGE85" s="205"/>
      <c r="AGF85" s="205"/>
      <c r="AGG85" s="205"/>
      <c r="AGH85" s="205"/>
      <c r="AGI85" s="205"/>
      <c r="AGJ85" s="205"/>
      <c r="AGK85" s="205"/>
      <c r="AGL85" s="205"/>
      <c r="AGM85" s="205"/>
      <c r="AGN85" s="205"/>
      <c r="AGO85" s="205"/>
      <c r="AGP85" s="205"/>
      <c r="AGQ85" s="205"/>
      <c r="AGR85" s="205"/>
      <c r="AGS85" s="205"/>
      <c r="AGT85" s="205"/>
      <c r="AGU85" s="205"/>
      <c r="AGV85" s="205"/>
      <c r="AGW85" s="205"/>
      <c r="AGX85" s="205"/>
      <c r="AGY85" s="205"/>
      <c r="AGZ85" s="205"/>
      <c r="AHA85" s="205"/>
      <c r="AHB85" s="205"/>
      <c r="AHC85" s="205"/>
      <c r="AHD85" s="205"/>
      <c r="AHE85" s="205"/>
      <c r="AHF85" s="205"/>
      <c r="AHG85" s="205"/>
      <c r="AHH85" s="205"/>
      <c r="AHI85" s="205"/>
      <c r="AHJ85" s="205"/>
      <c r="AHK85" s="205"/>
      <c r="AHL85" s="205"/>
      <c r="AHM85" s="205"/>
      <c r="AHN85" s="205"/>
      <c r="AHO85" s="205"/>
      <c r="AHP85" s="205"/>
      <c r="AHQ85" s="205"/>
      <c r="AHR85" s="205"/>
      <c r="AHS85" s="205"/>
      <c r="AHT85" s="205"/>
      <c r="AHU85" s="205"/>
      <c r="AHV85" s="205"/>
      <c r="AHW85" s="205"/>
      <c r="AHX85" s="205"/>
      <c r="AHY85" s="205"/>
      <c r="AHZ85" s="205"/>
      <c r="AIA85" s="205"/>
      <c r="AIB85" s="205"/>
      <c r="AIC85" s="205"/>
      <c r="AID85" s="205"/>
      <c r="AIE85" s="205"/>
      <c r="AIF85" s="205"/>
      <c r="AIG85" s="205"/>
      <c r="AIH85" s="205"/>
      <c r="AII85" s="205"/>
      <c r="AIJ85" s="205"/>
      <c r="AIK85" s="205"/>
      <c r="AIL85" s="205"/>
      <c r="AIM85" s="205"/>
      <c r="AIN85" s="205"/>
      <c r="AIO85" s="205"/>
      <c r="AIP85" s="205"/>
      <c r="AIQ85" s="205"/>
      <c r="AIR85" s="205"/>
      <c r="AIS85" s="205"/>
      <c r="AIT85" s="205"/>
      <c r="AIU85" s="205"/>
      <c r="AIV85" s="205"/>
      <c r="AIW85" s="205"/>
      <c r="AIX85" s="205"/>
      <c r="AIY85" s="205"/>
      <c r="AIZ85" s="205"/>
      <c r="AJA85" s="205"/>
      <c r="AJB85" s="205"/>
      <c r="AJC85" s="205"/>
      <c r="AJD85" s="205"/>
      <c r="AJE85" s="205"/>
      <c r="AJF85" s="205"/>
      <c r="AJG85" s="205"/>
      <c r="AJH85" s="205"/>
      <c r="AJI85" s="205"/>
      <c r="AJJ85" s="205"/>
      <c r="AJK85" s="205"/>
      <c r="AJL85" s="205"/>
      <c r="AJM85" s="205"/>
      <c r="AJN85" s="205"/>
      <c r="AJO85" s="205"/>
      <c r="AJP85" s="205"/>
      <c r="AJQ85" s="205"/>
      <c r="AJR85" s="205"/>
      <c r="AJS85" s="205"/>
      <c r="AJT85" s="205"/>
      <c r="AJU85" s="205"/>
      <c r="AJV85" s="205"/>
      <c r="AJW85" s="205"/>
      <c r="AJX85" s="205"/>
      <c r="AJY85" s="205"/>
      <c r="AJZ85" s="205"/>
      <c r="AKA85" s="205"/>
      <c r="AKB85" s="205"/>
      <c r="AKC85" s="205"/>
      <c r="AKD85" s="205"/>
      <c r="AKE85" s="205"/>
      <c r="AKF85" s="205"/>
      <c r="AKG85" s="205"/>
      <c r="AKH85" s="205"/>
      <c r="AKI85" s="205"/>
      <c r="AKJ85" s="205"/>
      <c r="AKK85" s="205"/>
      <c r="AKL85" s="205"/>
      <c r="AKM85" s="205"/>
      <c r="AKN85" s="205"/>
      <c r="AKO85" s="205"/>
      <c r="AKP85" s="205"/>
      <c r="AKQ85" s="205"/>
      <c r="AKR85" s="205"/>
      <c r="AKS85" s="205"/>
      <c r="AKT85" s="205"/>
      <c r="AKU85" s="205"/>
      <c r="AKV85" s="205"/>
      <c r="AKW85" s="205"/>
      <c r="AKX85" s="205"/>
      <c r="AKY85" s="205"/>
      <c r="AKZ85" s="205"/>
      <c r="ALA85" s="205"/>
      <c r="ALB85" s="205"/>
      <c r="ALC85" s="205"/>
      <c r="ALD85" s="205"/>
      <c r="ALE85" s="205"/>
      <c r="ALF85" s="205"/>
      <c r="ALG85" s="205"/>
      <c r="ALH85" s="205"/>
      <c r="ALI85" s="205"/>
      <c r="ALJ85" s="205"/>
      <c r="ALK85" s="205"/>
      <c r="ALL85" s="205"/>
      <c r="ALM85" s="205"/>
      <c r="ALN85" s="205"/>
      <c r="ALO85" s="205"/>
      <c r="ALP85" s="205"/>
      <c r="ALQ85" s="205"/>
      <c r="ALR85" s="205"/>
      <c r="ALS85" s="205"/>
      <c r="ALT85" s="205"/>
      <c r="ALU85" s="205"/>
      <c r="ALV85" s="205"/>
      <c r="ALW85" s="205"/>
      <c r="ALX85" s="205"/>
      <c r="ALY85" s="205"/>
      <c r="ALZ85" s="205"/>
      <c r="AMA85" s="205"/>
      <c r="AMB85" s="205"/>
      <c r="AMC85" s="205"/>
      <c r="AMD85" s="205"/>
      <c r="AME85" s="205"/>
      <c r="AMF85" s="205"/>
      <c r="AMG85" s="205"/>
      <c r="AMH85" s="205"/>
      <c r="AMI85" s="205"/>
      <c r="AMJ85" s="205"/>
      <c r="AMK85" s="205"/>
      <c r="AML85" s="205"/>
      <c r="AMM85" s="205"/>
      <c r="AMT85" s="205"/>
      <c r="AMU85" s="205"/>
      <c r="AMV85" s="205"/>
      <c r="AMW85" s="205"/>
      <c r="AMX85" s="205"/>
      <c r="AMY85" s="205"/>
      <c r="AMZ85" s="205"/>
      <c r="ANA85" s="205"/>
      <c r="ANB85" s="205"/>
      <c r="ANC85" s="205"/>
      <c r="AND85" s="205"/>
      <c r="ANE85" s="205"/>
      <c r="ANF85" s="205"/>
      <c r="ANG85" s="205"/>
      <c r="ANH85" s="205"/>
      <c r="ANI85" s="205"/>
      <c r="ANJ85" s="205"/>
      <c r="ANK85" s="205"/>
      <c r="ANL85" s="205"/>
      <c r="ANM85" s="205"/>
      <c r="ANN85" s="205"/>
      <c r="ANO85" s="205"/>
      <c r="ANP85" s="205"/>
      <c r="ANQ85" s="205"/>
      <c r="ANR85" s="205"/>
      <c r="ANS85" s="205"/>
      <c r="ANT85" s="205"/>
      <c r="ANU85" s="205"/>
      <c r="ANV85" s="205"/>
      <c r="ANW85" s="205"/>
      <c r="ANX85" s="205"/>
      <c r="ANY85" s="205"/>
      <c r="ANZ85" s="205"/>
      <c r="AOA85" s="205"/>
      <c r="AOB85" s="205"/>
      <c r="AOC85" s="205"/>
      <c r="AOD85" s="205"/>
      <c r="AOE85" s="205"/>
      <c r="AOF85" s="205"/>
      <c r="AOG85" s="205"/>
      <c r="AOH85" s="205"/>
      <c r="AOI85" s="205"/>
      <c r="AOJ85" s="205"/>
      <c r="AOK85" s="205"/>
      <c r="AOL85" s="205"/>
      <c r="AOM85" s="205"/>
      <c r="AON85" s="205"/>
      <c r="AOO85" s="205"/>
      <c r="AOP85" s="205"/>
      <c r="AOQ85" s="205"/>
      <c r="AOR85" s="205"/>
      <c r="AOS85" s="205"/>
      <c r="AOT85" s="205"/>
      <c r="AOU85" s="205"/>
      <c r="AOV85" s="205"/>
      <c r="AOW85" s="205"/>
      <c r="AOX85" s="205"/>
      <c r="AOY85" s="205"/>
      <c r="AOZ85" s="205"/>
      <c r="APA85" s="205"/>
      <c r="APB85" s="205"/>
      <c r="APC85" s="205"/>
      <c r="APD85" s="205"/>
      <c r="APE85" s="205"/>
      <c r="APF85" s="205"/>
      <c r="APG85" s="205"/>
      <c r="APH85" s="205"/>
      <c r="API85" s="205"/>
      <c r="APJ85" s="205"/>
      <c r="APK85" s="205"/>
      <c r="APL85" s="205"/>
      <c r="APM85" s="205"/>
      <c r="APN85" s="205"/>
      <c r="APO85" s="205"/>
      <c r="APP85" s="205"/>
      <c r="APQ85" s="205"/>
      <c r="APR85" s="205"/>
      <c r="APS85" s="205"/>
      <c r="APT85" s="205"/>
      <c r="APU85" s="205"/>
      <c r="APV85" s="205"/>
      <c r="APW85" s="205"/>
      <c r="APX85" s="205"/>
      <c r="APY85" s="205"/>
      <c r="APZ85" s="205"/>
      <c r="AQA85" s="205"/>
      <c r="AQB85" s="205"/>
      <c r="AQC85" s="205"/>
      <c r="AQD85" s="205"/>
      <c r="AQE85" s="205"/>
      <c r="AQF85" s="205"/>
      <c r="AQG85" s="205"/>
      <c r="AQH85" s="205"/>
      <c r="AQI85" s="205"/>
      <c r="AQJ85" s="205"/>
      <c r="AQK85" s="205"/>
      <c r="AQL85" s="205"/>
      <c r="AQM85" s="205"/>
      <c r="AQN85" s="205"/>
      <c r="AQO85" s="205"/>
      <c r="AQP85" s="205"/>
      <c r="AQQ85" s="205"/>
      <c r="AQR85" s="205"/>
      <c r="AQS85" s="205"/>
      <c r="AQT85" s="205"/>
      <c r="AQU85" s="205"/>
      <c r="AQV85" s="205"/>
      <c r="AQW85" s="205"/>
      <c r="AQX85" s="205"/>
      <c r="AQY85" s="205"/>
      <c r="AQZ85" s="205"/>
      <c r="ARA85" s="205"/>
      <c r="ARB85" s="205"/>
      <c r="ARC85" s="205"/>
      <c r="ARD85" s="205"/>
      <c r="ARE85" s="205"/>
      <c r="ARF85" s="205"/>
      <c r="ARG85" s="205"/>
      <c r="ARH85" s="205"/>
      <c r="ARI85" s="205"/>
      <c r="ARJ85" s="205"/>
      <c r="ARK85" s="205"/>
      <c r="ARL85" s="205"/>
      <c r="ARM85" s="205"/>
      <c r="ARN85" s="205"/>
      <c r="ARO85" s="205"/>
      <c r="ARP85" s="205"/>
      <c r="ARQ85" s="205"/>
      <c r="ARR85" s="205"/>
      <c r="ARS85" s="205"/>
      <c r="ART85" s="205"/>
      <c r="ARU85" s="205"/>
      <c r="ARV85" s="205"/>
      <c r="ARW85" s="205"/>
      <c r="ARX85" s="205"/>
      <c r="ARY85" s="205"/>
      <c r="ARZ85" s="205"/>
      <c r="ASA85" s="205"/>
      <c r="ASB85" s="205"/>
      <c r="ASC85" s="205"/>
      <c r="ASD85" s="205"/>
      <c r="ASE85" s="205"/>
      <c r="ASF85" s="205"/>
      <c r="ASG85" s="205"/>
      <c r="ASH85" s="205"/>
      <c r="ASI85" s="205"/>
      <c r="ASJ85" s="205"/>
      <c r="ASK85" s="205"/>
      <c r="ASL85" s="205"/>
      <c r="ASM85" s="205"/>
      <c r="ASN85" s="205"/>
      <c r="ASO85" s="205"/>
      <c r="ASP85" s="205"/>
      <c r="ASQ85" s="205"/>
      <c r="ASR85" s="205"/>
      <c r="ASS85" s="205"/>
      <c r="AST85" s="205"/>
      <c r="ASU85" s="205"/>
      <c r="ASV85" s="205"/>
      <c r="ASW85" s="205"/>
      <c r="ASX85" s="205"/>
      <c r="ASY85" s="205"/>
      <c r="ASZ85" s="205"/>
      <c r="ATA85" s="205"/>
      <c r="ATB85" s="205"/>
      <c r="ATC85" s="205"/>
      <c r="ATD85" s="205"/>
      <c r="ATE85" s="205"/>
      <c r="ATF85" s="205"/>
      <c r="ATG85" s="205"/>
      <c r="ATH85" s="205"/>
      <c r="ATI85" s="205"/>
      <c r="ATJ85" s="205"/>
      <c r="ATK85" s="205"/>
      <c r="ATL85" s="205"/>
      <c r="ATM85" s="205"/>
      <c r="ATN85" s="205"/>
      <c r="ATO85" s="205"/>
      <c r="ATP85" s="205"/>
      <c r="ATQ85" s="205"/>
      <c r="ATR85" s="205"/>
      <c r="ATS85" s="205"/>
      <c r="ATT85" s="205"/>
      <c r="ATU85" s="205"/>
      <c r="ATV85" s="205"/>
      <c r="ATW85" s="205"/>
      <c r="ATX85" s="205"/>
      <c r="ATY85" s="205"/>
      <c r="ATZ85" s="205"/>
      <c r="AUA85" s="205"/>
      <c r="AUB85" s="205"/>
      <c r="AUC85" s="205"/>
      <c r="AUD85" s="205"/>
      <c r="AUE85" s="205"/>
      <c r="AUF85" s="205"/>
      <c r="AUG85" s="205"/>
      <c r="AUH85" s="205"/>
      <c r="AUI85" s="205"/>
      <c r="AUJ85" s="205"/>
      <c r="AUK85" s="205"/>
      <c r="AUL85" s="205"/>
      <c r="AUM85" s="205"/>
      <c r="AUN85" s="205"/>
      <c r="AUO85" s="205"/>
      <c r="AUP85" s="205"/>
      <c r="AUQ85" s="205"/>
      <c r="AUR85" s="205"/>
      <c r="AUS85" s="205"/>
      <c r="AUT85" s="205"/>
      <c r="AUU85" s="205"/>
      <c r="AUV85" s="205"/>
      <c r="AUW85" s="205"/>
      <c r="AUX85" s="205"/>
      <c r="AUY85" s="205"/>
      <c r="AUZ85" s="205"/>
      <c r="AVA85" s="205"/>
      <c r="AVB85" s="205"/>
      <c r="AVC85" s="205"/>
      <c r="AVD85" s="205"/>
      <c r="AVE85" s="205"/>
      <c r="AVF85" s="205"/>
      <c r="AVG85" s="205"/>
      <c r="AVH85" s="205"/>
      <c r="AVI85" s="205"/>
      <c r="AVJ85" s="205"/>
      <c r="AVK85" s="205"/>
      <c r="AVL85" s="205"/>
      <c r="AVM85" s="205"/>
      <c r="AVN85" s="205"/>
      <c r="AVO85" s="205"/>
      <c r="AVP85" s="205"/>
      <c r="AVQ85" s="205"/>
      <c r="AVR85" s="205"/>
      <c r="AVS85" s="205"/>
      <c r="AVT85" s="205"/>
      <c r="AVU85" s="205"/>
      <c r="AVV85" s="205"/>
      <c r="AVW85" s="205"/>
      <c r="AVX85" s="205"/>
      <c r="AVY85" s="205"/>
      <c r="AVZ85" s="205"/>
      <c r="AWA85" s="205"/>
      <c r="AWB85" s="205"/>
      <c r="AWC85" s="205"/>
      <c r="AWD85" s="205"/>
      <c r="AWE85" s="205"/>
      <c r="AWF85" s="205"/>
      <c r="AWG85" s="205"/>
      <c r="AWH85" s="205"/>
      <c r="AWI85" s="205"/>
      <c r="AWP85" s="205"/>
      <c r="AWQ85" s="205"/>
      <c r="AWR85" s="205"/>
      <c r="AWS85" s="205"/>
      <c r="AWT85" s="205"/>
      <c r="AWU85" s="205"/>
      <c r="AWV85" s="205"/>
      <c r="AWW85" s="205"/>
      <c r="AWX85" s="205"/>
      <c r="AWY85" s="205"/>
      <c r="AWZ85" s="205"/>
      <c r="AXA85" s="205"/>
      <c r="AXB85" s="205"/>
      <c r="AXC85" s="205"/>
      <c r="AXD85" s="205"/>
      <c r="AXE85" s="205"/>
      <c r="AXF85" s="205"/>
      <c r="AXG85" s="205"/>
      <c r="AXH85" s="205"/>
      <c r="AXI85" s="205"/>
      <c r="AXJ85" s="205"/>
      <c r="AXK85" s="205"/>
      <c r="AXL85" s="205"/>
      <c r="AXM85" s="205"/>
      <c r="AXN85" s="205"/>
      <c r="AXO85" s="205"/>
      <c r="AXP85" s="205"/>
      <c r="AXQ85" s="205"/>
      <c r="AXR85" s="205"/>
      <c r="AXS85" s="205"/>
      <c r="AXT85" s="205"/>
      <c r="AXU85" s="205"/>
      <c r="AXV85" s="205"/>
      <c r="AXW85" s="205"/>
      <c r="AXX85" s="205"/>
      <c r="AXY85" s="205"/>
      <c r="AXZ85" s="205"/>
      <c r="AYA85" s="205"/>
      <c r="AYB85" s="205"/>
      <c r="AYC85" s="205"/>
      <c r="AYD85" s="205"/>
      <c r="AYE85" s="205"/>
      <c r="AYF85" s="205"/>
      <c r="AYG85" s="205"/>
      <c r="AYH85" s="205"/>
      <c r="AYI85" s="205"/>
      <c r="AYJ85" s="205"/>
      <c r="AYK85" s="205"/>
      <c r="AYL85" s="205"/>
      <c r="AYM85" s="205"/>
      <c r="AYN85" s="205"/>
      <c r="AYO85" s="205"/>
      <c r="AYP85" s="205"/>
      <c r="AYQ85" s="205"/>
      <c r="AYR85" s="205"/>
      <c r="AYS85" s="205"/>
      <c r="AYT85" s="205"/>
      <c r="AYU85" s="205"/>
      <c r="AYV85" s="205"/>
      <c r="AYW85" s="205"/>
      <c r="AYX85" s="205"/>
      <c r="AYY85" s="205"/>
      <c r="AYZ85" s="205"/>
      <c r="AZA85" s="205"/>
      <c r="AZB85" s="205"/>
      <c r="AZC85" s="205"/>
      <c r="AZD85" s="205"/>
      <c r="AZE85" s="205"/>
      <c r="AZF85" s="205"/>
      <c r="AZG85" s="205"/>
      <c r="AZH85" s="205"/>
      <c r="AZI85" s="205"/>
      <c r="AZJ85" s="205"/>
      <c r="AZK85" s="205"/>
      <c r="AZL85" s="205"/>
      <c r="AZM85" s="205"/>
      <c r="AZN85" s="205"/>
      <c r="AZO85" s="205"/>
      <c r="AZP85" s="205"/>
      <c r="AZQ85" s="205"/>
      <c r="AZR85" s="205"/>
      <c r="AZS85" s="205"/>
      <c r="AZT85" s="205"/>
      <c r="AZU85" s="205"/>
      <c r="AZV85" s="205"/>
      <c r="AZW85" s="205"/>
      <c r="AZX85" s="205"/>
      <c r="AZY85" s="205"/>
      <c r="AZZ85" s="205"/>
      <c r="BAA85" s="205"/>
      <c r="BAB85" s="205"/>
      <c r="BAC85" s="205"/>
      <c r="BAD85" s="205"/>
      <c r="BAE85" s="205"/>
      <c r="BAF85" s="205"/>
      <c r="BAG85" s="205"/>
      <c r="BAH85" s="205"/>
      <c r="BAI85" s="205"/>
      <c r="BAJ85" s="205"/>
      <c r="BAK85" s="205"/>
      <c r="BAL85" s="205"/>
      <c r="BAM85" s="205"/>
      <c r="BAN85" s="205"/>
      <c r="BAO85" s="205"/>
      <c r="BAP85" s="205"/>
      <c r="BAQ85" s="205"/>
      <c r="BAR85" s="205"/>
      <c r="BAS85" s="205"/>
      <c r="BAT85" s="205"/>
      <c r="BAU85" s="205"/>
      <c r="BAV85" s="205"/>
      <c r="BAW85" s="205"/>
      <c r="BAX85" s="205"/>
      <c r="BAY85" s="205"/>
      <c r="BAZ85" s="205"/>
      <c r="BBA85" s="205"/>
      <c r="BBB85" s="205"/>
      <c r="BBC85" s="205"/>
      <c r="BBD85" s="205"/>
      <c r="BBE85" s="205"/>
      <c r="BBF85" s="205"/>
      <c r="BBG85" s="205"/>
      <c r="BBH85" s="205"/>
      <c r="BBI85" s="205"/>
      <c r="BBJ85" s="205"/>
      <c r="BBK85" s="205"/>
      <c r="BBL85" s="205"/>
      <c r="BBM85" s="205"/>
      <c r="BBN85" s="205"/>
      <c r="BBO85" s="205"/>
      <c r="BBP85" s="205"/>
      <c r="BBQ85" s="205"/>
      <c r="BBR85" s="205"/>
      <c r="BBS85" s="205"/>
      <c r="BBT85" s="205"/>
      <c r="BBU85" s="205"/>
      <c r="BBV85" s="205"/>
      <c r="BBW85" s="205"/>
      <c r="BBX85" s="205"/>
      <c r="BBY85" s="205"/>
      <c r="BBZ85" s="205"/>
      <c r="BCA85" s="205"/>
      <c r="BCB85" s="205"/>
      <c r="BCC85" s="205"/>
      <c r="BCD85" s="205"/>
      <c r="BCE85" s="205"/>
      <c r="BCF85" s="205"/>
      <c r="BCG85" s="205"/>
      <c r="BCH85" s="205"/>
      <c r="BCI85" s="205"/>
      <c r="BCJ85" s="205"/>
      <c r="BCK85" s="205"/>
      <c r="BCL85" s="205"/>
      <c r="BCM85" s="205"/>
      <c r="BCN85" s="205"/>
      <c r="BCO85" s="205"/>
      <c r="BCP85" s="205"/>
      <c r="BCQ85" s="205"/>
      <c r="BCR85" s="205"/>
      <c r="BCS85" s="205"/>
      <c r="BCT85" s="205"/>
      <c r="BCU85" s="205"/>
      <c r="BCV85" s="205"/>
      <c r="BCW85" s="205"/>
      <c r="BCX85" s="205"/>
      <c r="BCY85" s="205"/>
      <c r="BCZ85" s="205"/>
      <c r="BDA85" s="205"/>
      <c r="BDB85" s="205"/>
      <c r="BDC85" s="205"/>
      <c r="BDD85" s="205"/>
      <c r="BDE85" s="205"/>
      <c r="BDF85" s="205"/>
      <c r="BDG85" s="205"/>
      <c r="BDH85" s="205"/>
      <c r="BDI85" s="205"/>
      <c r="BDJ85" s="205"/>
      <c r="BDK85" s="205"/>
      <c r="BDL85" s="205"/>
      <c r="BDM85" s="205"/>
      <c r="BDN85" s="205"/>
      <c r="BDO85" s="205"/>
      <c r="BDP85" s="205"/>
      <c r="BDQ85" s="205"/>
      <c r="BDR85" s="205"/>
      <c r="BDS85" s="205"/>
      <c r="BDT85" s="205"/>
      <c r="BDU85" s="205"/>
      <c r="BDV85" s="205"/>
      <c r="BDW85" s="205"/>
      <c r="BDX85" s="205"/>
      <c r="BDY85" s="205"/>
      <c r="BDZ85" s="205"/>
      <c r="BEA85" s="205"/>
      <c r="BEB85" s="205"/>
      <c r="BEC85" s="205"/>
      <c r="BED85" s="205"/>
      <c r="BEE85" s="205"/>
      <c r="BEF85" s="205"/>
      <c r="BEG85" s="205"/>
      <c r="BEH85" s="205"/>
      <c r="BEI85" s="205"/>
      <c r="BEJ85" s="205"/>
      <c r="BEK85" s="205"/>
      <c r="BEL85" s="205"/>
      <c r="BEM85" s="205"/>
      <c r="BEN85" s="205"/>
      <c r="BEO85" s="205"/>
      <c r="BEP85" s="205"/>
      <c r="BEQ85" s="205"/>
      <c r="BER85" s="205"/>
      <c r="BES85" s="205"/>
      <c r="BET85" s="205"/>
      <c r="BEU85" s="205"/>
      <c r="BEV85" s="205"/>
      <c r="BEW85" s="205"/>
      <c r="BEX85" s="205"/>
      <c r="BEY85" s="205"/>
      <c r="BEZ85" s="205"/>
      <c r="BFA85" s="205"/>
      <c r="BFB85" s="205"/>
      <c r="BFC85" s="205"/>
      <c r="BFD85" s="205"/>
      <c r="BFE85" s="205"/>
      <c r="BFF85" s="205"/>
      <c r="BFG85" s="205"/>
      <c r="BFH85" s="205"/>
      <c r="BFI85" s="205"/>
      <c r="BFJ85" s="205"/>
      <c r="BFK85" s="205"/>
      <c r="BFL85" s="205"/>
      <c r="BFM85" s="205"/>
      <c r="BFN85" s="205"/>
      <c r="BFO85" s="205"/>
      <c r="BFP85" s="205"/>
      <c r="BFQ85" s="205"/>
      <c r="BFR85" s="205"/>
      <c r="BFS85" s="205"/>
      <c r="BFT85" s="205"/>
      <c r="BFU85" s="205"/>
      <c r="BFV85" s="205"/>
      <c r="BFW85" s="205"/>
      <c r="BFX85" s="205"/>
      <c r="BFY85" s="205"/>
      <c r="BFZ85" s="205"/>
      <c r="BGA85" s="205"/>
      <c r="BGB85" s="205"/>
      <c r="BGC85" s="205"/>
      <c r="BGD85" s="205"/>
      <c r="BGE85" s="205"/>
      <c r="BGL85" s="205"/>
      <c r="BGM85" s="205"/>
      <c r="BGN85" s="205"/>
      <c r="BGO85" s="205"/>
      <c r="BGP85" s="205"/>
      <c r="BGQ85" s="205"/>
      <c r="BGR85" s="205"/>
      <c r="BGS85" s="205"/>
      <c r="BGT85" s="205"/>
      <c r="BGU85" s="205"/>
      <c r="BGV85" s="205"/>
      <c r="BGW85" s="205"/>
      <c r="BGX85" s="205"/>
      <c r="BGY85" s="205"/>
      <c r="BGZ85" s="205"/>
      <c r="BHA85" s="205"/>
      <c r="BHB85" s="205"/>
      <c r="BHC85" s="205"/>
      <c r="BHD85" s="205"/>
      <c r="BHE85" s="205"/>
      <c r="BHF85" s="205"/>
      <c r="BHG85" s="205"/>
      <c r="BHH85" s="205"/>
      <c r="BHI85" s="205"/>
      <c r="BHJ85" s="205"/>
      <c r="BHK85" s="205"/>
      <c r="BHL85" s="205"/>
      <c r="BHM85" s="205"/>
      <c r="BHN85" s="205"/>
      <c r="BHO85" s="205"/>
      <c r="BHP85" s="205"/>
      <c r="BHQ85" s="205"/>
      <c r="BHR85" s="205"/>
      <c r="BHS85" s="205"/>
      <c r="BHT85" s="205"/>
      <c r="BHU85" s="205"/>
      <c r="BHV85" s="205"/>
      <c r="BHW85" s="205"/>
      <c r="BHX85" s="205"/>
      <c r="BHY85" s="205"/>
      <c r="BHZ85" s="205"/>
      <c r="BIA85" s="205"/>
      <c r="BIB85" s="205"/>
      <c r="BIC85" s="205"/>
      <c r="BID85" s="205"/>
      <c r="BIE85" s="205"/>
      <c r="BIF85" s="205"/>
      <c r="BIG85" s="205"/>
      <c r="BIH85" s="205"/>
      <c r="BII85" s="205"/>
      <c r="BIJ85" s="205"/>
      <c r="BIK85" s="205"/>
      <c r="BIL85" s="205"/>
      <c r="BIM85" s="205"/>
      <c r="BIN85" s="205"/>
      <c r="BIO85" s="205"/>
      <c r="BIP85" s="205"/>
      <c r="BIQ85" s="205"/>
      <c r="BIR85" s="205"/>
      <c r="BIS85" s="205"/>
      <c r="BIT85" s="205"/>
      <c r="BIU85" s="205"/>
      <c r="BIV85" s="205"/>
      <c r="BIW85" s="205"/>
      <c r="BIX85" s="205"/>
      <c r="BIY85" s="205"/>
      <c r="BIZ85" s="205"/>
      <c r="BJA85" s="205"/>
      <c r="BJB85" s="205"/>
      <c r="BJC85" s="205"/>
      <c r="BJD85" s="205"/>
      <c r="BJE85" s="205"/>
      <c r="BJF85" s="205"/>
      <c r="BJG85" s="205"/>
      <c r="BJH85" s="205"/>
      <c r="BJI85" s="205"/>
      <c r="BJJ85" s="205"/>
      <c r="BJK85" s="205"/>
      <c r="BJL85" s="205"/>
      <c r="BJM85" s="205"/>
      <c r="BJN85" s="205"/>
      <c r="BJO85" s="205"/>
      <c r="BJP85" s="205"/>
      <c r="BJQ85" s="205"/>
      <c r="BJR85" s="205"/>
      <c r="BJS85" s="205"/>
      <c r="BJT85" s="205"/>
      <c r="BJU85" s="205"/>
      <c r="BJV85" s="205"/>
      <c r="BJW85" s="205"/>
      <c r="BJX85" s="205"/>
      <c r="BJY85" s="205"/>
      <c r="BJZ85" s="205"/>
      <c r="BKA85" s="205"/>
      <c r="BKB85" s="205"/>
      <c r="BKC85" s="205"/>
      <c r="BKD85" s="205"/>
      <c r="BKE85" s="205"/>
      <c r="BKF85" s="205"/>
      <c r="BKG85" s="205"/>
      <c r="BKH85" s="205"/>
      <c r="BKI85" s="205"/>
      <c r="BKJ85" s="205"/>
      <c r="BKK85" s="205"/>
      <c r="BKL85" s="205"/>
      <c r="BKM85" s="205"/>
      <c r="BKN85" s="205"/>
      <c r="BKO85" s="205"/>
      <c r="BKP85" s="205"/>
      <c r="BKQ85" s="205"/>
      <c r="BKR85" s="205"/>
      <c r="BKS85" s="205"/>
      <c r="BKT85" s="205"/>
      <c r="BKU85" s="205"/>
      <c r="BKV85" s="205"/>
      <c r="BKW85" s="205"/>
      <c r="BKX85" s="205"/>
      <c r="BKY85" s="205"/>
      <c r="BKZ85" s="205"/>
      <c r="BLA85" s="205"/>
      <c r="BLB85" s="205"/>
      <c r="BLC85" s="205"/>
      <c r="BLD85" s="205"/>
      <c r="BLE85" s="205"/>
      <c r="BLF85" s="205"/>
      <c r="BLG85" s="205"/>
      <c r="BLH85" s="205"/>
      <c r="BLI85" s="205"/>
      <c r="BLJ85" s="205"/>
      <c r="BLK85" s="205"/>
      <c r="BLL85" s="205"/>
      <c r="BLM85" s="205"/>
      <c r="BLN85" s="205"/>
      <c r="BLO85" s="205"/>
      <c r="BLP85" s="205"/>
      <c r="BLQ85" s="205"/>
      <c r="BLR85" s="205"/>
      <c r="BLS85" s="205"/>
      <c r="BLT85" s="205"/>
      <c r="BLU85" s="205"/>
      <c r="BLV85" s="205"/>
      <c r="BLW85" s="205"/>
      <c r="BLX85" s="205"/>
      <c r="BLY85" s="205"/>
      <c r="BLZ85" s="205"/>
      <c r="BMA85" s="205"/>
      <c r="BMB85" s="205"/>
      <c r="BMC85" s="205"/>
      <c r="BMD85" s="205"/>
      <c r="BME85" s="205"/>
      <c r="BMF85" s="205"/>
      <c r="BMG85" s="205"/>
      <c r="BMH85" s="205"/>
      <c r="BMI85" s="205"/>
      <c r="BMJ85" s="205"/>
      <c r="BMK85" s="205"/>
      <c r="BML85" s="205"/>
      <c r="BMM85" s="205"/>
      <c r="BMN85" s="205"/>
      <c r="BMO85" s="205"/>
      <c r="BMP85" s="205"/>
      <c r="BMQ85" s="205"/>
      <c r="BMR85" s="205"/>
      <c r="BMS85" s="205"/>
      <c r="BMT85" s="205"/>
      <c r="BMU85" s="205"/>
      <c r="BMV85" s="205"/>
      <c r="BMW85" s="205"/>
      <c r="BMX85" s="205"/>
      <c r="BMY85" s="205"/>
      <c r="BMZ85" s="205"/>
      <c r="BNA85" s="205"/>
      <c r="BNB85" s="205"/>
      <c r="BNC85" s="205"/>
      <c r="BND85" s="205"/>
      <c r="BNE85" s="205"/>
      <c r="BNF85" s="205"/>
      <c r="BNG85" s="205"/>
      <c r="BNH85" s="205"/>
      <c r="BNI85" s="205"/>
      <c r="BNJ85" s="205"/>
      <c r="BNK85" s="205"/>
      <c r="BNL85" s="205"/>
      <c r="BNM85" s="205"/>
      <c r="BNN85" s="205"/>
      <c r="BNO85" s="205"/>
      <c r="BNP85" s="205"/>
      <c r="BNQ85" s="205"/>
      <c r="BNR85" s="205"/>
      <c r="BNS85" s="205"/>
      <c r="BNT85" s="205"/>
      <c r="BNU85" s="205"/>
      <c r="BNV85" s="205"/>
      <c r="BNW85" s="205"/>
      <c r="BNX85" s="205"/>
      <c r="BNY85" s="205"/>
      <c r="BNZ85" s="205"/>
      <c r="BOA85" s="205"/>
      <c r="BOB85" s="205"/>
      <c r="BOC85" s="205"/>
      <c r="BOD85" s="205"/>
      <c r="BOE85" s="205"/>
      <c r="BOF85" s="205"/>
      <c r="BOG85" s="205"/>
      <c r="BOH85" s="205"/>
      <c r="BOI85" s="205"/>
      <c r="BOJ85" s="205"/>
      <c r="BOK85" s="205"/>
      <c r="BOL85" s="205"/>
      <c r="BOM85" s="205"/>
      <c r="BON85" s="205"/>
      <c r="BOO85" s="205"/>
      <c r="BOP85" s="205"/>
      <c r="BOQ85" s="205"/>
      <c r="BOR85" s="205"/>
      <c r="BOS85" s="205"/>
      <c r="BOT85" s="205"/>
      <c r="BOU85" s="205"/>
      <c r="BOV85" s="205"/>
      <c r="BOW85" s="205"/>
      <c r="BOX85" s="205"/>
      <c r="BOY85" s="205"/>
      <c r="BOZ85" s="205"/>
      <c r="BPA85" s="205"/>
      <c r="BPB85" s="205"/>
      <c r="BPC85" s="205"/>
      <c r="BPD85" s="205"/>
      <c r="BPE85" s="205"/>
      <c r="BPF85" s="205"/>
      <c r="BPG85" s="205"/>
      <c r="BPH85" s="205"/>
      <c r="BPI85" s="205"/>
      <c r="BPJ85" s="205"/>
      <c r="BPK85" s="205"/>
      <c r="BPL85" s="205"/>
      <c r="BPM85" s="205"/>
      <c r="BPN85" s="205"/>
      <c r="BPO85" s="205"/>
      <c r="BPP85" s="205"/>
      <c r="BPQ85" s="205"/>
      <c r="BPR85" s="205"/>
      <c r="BPS85" s="205"/>
      <c r="BPT85" s="205"/>
      <c r="BPU85" s="205"/>
      <c r="BPV85" s="205"/>
      <c r="BPW85" s="205"/>
      <c r="BPX85" s="205"/>
      <c r="BPY85" s="205"/>
      <c r="BPZ85" s="205"/>
      <c r="BQA85" s="205"/>
      <c r="BQH85" s="205"/>
      <c r="BQI85" s="205"/>
      <c r="BQJ85" s="205"/>
      <c r="BQK85" s="205"/>
      <c r="BQL85" s="205"/>
      <c r="BQM85" s="205"/>
      <c r="BQN85" s="205"/>
      <c r="BQO85" s="205"/>
      <c r="BQP85" s="205"/>
      <c r="BQQ85" s="205"/>
      <c r="BQR85" s="205"/>
      <c r="BQS85" s="205"/>
      <c r="BQT85" s="205"/>
      <c r="BQU85" s="205"/>
      <c r="BQV85" s="205"/>
      <c r="BQW85" s="205"/>
      <c r="BQX85" s="205"/>
      <c r="BQY85" s="205"/>
      <c r="BQZ85" s="205"/>
      <c r="BRA85" s="205"/>
      <c r="BRB85" s="205"/>
      <c r="BRC85" s="205"/>
      <c r="BRD85" s="205"/>
      <c r="BRE85" s="205"/>
      <c r="BRF85" s="205"/>
      <c r="BRG85" s="205"/>
      <c r="BRH85" s="205"/>
      <c r="BRI85" s="205"/>
      <c r="BRJ85" s="205"/>
      <c r="BRK85" s="205"/>
      <c r="BRL85" s="205"/>
      <c r="BRM85" s="205"/>
      <c r="BRN85" s="205"/>
      <c r="BRO85" s="205"/>
      <c r="BRP85" s="205"/>
      <c r="BRQ85" s="205"/>
      <c r="BRR85" s="205"/>
      <c r="BRS85" s="205"/>
      <c r="BRT85" s="205"/>
      <c r="BRU85" s="205"/>
      <c r="BRV85" s="205"/>
      <c r="BRW85" s="205"/>
      <c r="BRX85" s="205"/>
      <c r="BRY85" s="205"/>
      <c r="BRZ85" s="205"/>
      <c r="BSA85" s="205"/>
      <c r="BSB85" s="205"/>
      <c r="BSC85" s="205"/>
      <c r="BSD85" s="205"/>
      <c r="BSE85" s="205"/>
      <c r="BSF85" s="205"/>
      <c r="BSG85" s="205"/>
      <c r="BSH85" s="205"/>
      <c r="BSI85" s="205"/>
      <c r="BSJ85" s="205"/>
      <c r="BSK85" s="205"/>
      <c r="BSL85" s="205"/>
      <c r="BSM85" s="205"/>
      <c r="BSN85" s="205"/>
      <c r="BSO85" s="205"/>
      <c r="BSP85" s="205"/>
      <c r="BSQ85" s="205"/>
      <c r="BSR85" s="205"/>
      <c r="BSS85" s="205"/>
      <c r="BST85" s="205"/>
      <c r="BSU85" s="205"/>
      <c r="BSV85" s="205"/>
      <c r="BSW85" s="205"/>
      <c r="BSX85" s="205"/>
      <c r="BSY85" s="205"/>
      <c r="BSZ85" s="205"/>
      <c r="BTA85" s="205"/>
      <c r="BTB85" s="205"/>
      <c r="BTC85" s="205"/>
      <c r="BTD85" s="205"/>
      <c r="BTE85" s="205"/>
      <c r="BTF85" s="205"/>
      <c r="BTG85" s="205"/>
      <c r="BTH85" s="205"/>
      <c r="BTI85" s="205"/>
      <c r="BTJ85" s="205"/>
      <c r="BTK85" s="205"/>
      <c r="BTL85" s="205"/>
      <c r="BTM85" s="205"/>
      <c r="BTN85" s="205"/>
      <c r="BTO85" s="205"/>
      <c r="BTP85" s="205"/>
      <c r="BTQ85" s="205"/>
      <c r="BTR85" s="205"/>
      <c r="BTS85" s="205"/>
      <c r="BTT85" s="205"/>
      <c r="BTU85" s="205"/>
      <c r="BTV85" s="205"/>
      <c r="BTW85" s="205"/>
      <c r="BTX85" s="205"/>
      <c r="BTY85" s="205"/>
      <c r="BTZ85" s="205"/>
      <c r="BUA85" s="205"/>
      <c r="BUB85" s="205"/>
      <c r="BUC85" s="205"/>
      <c r="BUD85" s="205"/>
      <c r="BUE85" s="205"/>
      <c r="BUF85" s="205"/>
      <c r="BUG85" s="205"/>
      <c r="BUH85" s="205"/>
      <c r="BUI85" s="205"/>
      <c r="BUJ85" s="205"/>
      <c r="BUK85" s="205"/>
      <c r="BUL85" s="205"/>
      <c r="BUM85" s="205"/>
      <c r="BUN85" s="205"/>
      <c r="BUO85" s="205"/>
      <c r="BUP85" s="205"/>
      <c r="BUQ85" s="205"/>
      <c r="BUR85" s="205"/>
      <c r="BUS85" s="205"/>
      <c r="BUT85" s="205"/>
      <c r="BUU85" s="205"/>
      <c r="BUV85" s="205"/>
      <c r="BUW85" s="205"/>
      <c r="BUX85" s="205"/>
      <c r="BUY85" s="205"/>
      <c r="BUZ85" s="205"/>
      <c r="BVA85" s="205"/>
      <c r="BVB85" s="205"/>
      <c r="BVC85" s="205"/>
      <c r="BVD85" s="205"/>
      <c r="BVE85" s="205"/>
      <c r="BVF85" s="205"/>
      <c r="BVG85" s="205"/>
      <c r="BVH85" s="205"/>
      <c r="BVI85" s="205"/>
      <c r="BVJ85" s="205"/>
      <c r="BVK85" s="205"/>
      <c r="BVL85" s="205"/>
      <c r="BVM85" s="205"/>
      <c r="BVN85" s="205"/>
      <c r="BVO85" s="205"/>
      <c r="BVP85" s="205"/>
      <c r="BVQ85" s="205"/>
      <c r="BVR85" s="205"/>
      <c r="BVS85" s="205"/>
      <c r="BVT85" s="205"/>
      <c r="BVU85" s="205"/>
      <c r="BVV85" s="205"/>
      <c r="BVW85" s="205"/>
      <c r="BVX85" s="205"/>
      <c r="BVY85" s="205"/>
      <c r="BVZ85" s="205"/>
      <c r="BWA85" s="205"/>
      <c r="BWB85" s="205"/>
      <c r="BWC85" s="205"/>
      <c r="BWD85" s="205"/>
      <c r="BWE85" s="205"/>
      <c r="BWF85" s="205"/>
      <c r="BWG85" s="205"/>
      <c r="BWH85" s="205"/>
      <c r="BWI85" s="205"/>
      <c r="BWJ85" s="205"/>
      <c r="BWK85" s="205"/>
      <c r="BWL85" s="205"/>
      <c r="BWM85" s="205"/>
      <c r="BWN85" s="205"/>
      <c r="BWO85" s="205"/>
      <c r="BWP85" s="205"/>
      <c r="BWQ85" s="205"/>
      <c r="BWR85" s="205"/>
      <c r="BWS85" s="205"/>
      <c r="BWT85" s="205"/>
      <c r="BWU85" s="205"/>
      <c r="BWV85" s="205"/>
      <c r="BWW85" s="205"/>
      <c r="BWX85" s="205"/>
      <c r="BWY85" s="205"/>
      <c r="BWZ85" s="205"/>
      <c r="BXA85" s="205"/>
      <c r="BXB85" s="205"/>
      <c r="BXC85" s="205"/>
      <c r="BXD85" s="205"/>
      <c r="BXE85" s="205"/>
      <c r="BXF85" s="205"/>
      <c r="BXG85" s="205"/>
      <c r="BXH85" s="205"/>
      <c r="BXI85" s="205"/>
      <c r="BXJ85" s="205"/>
      <c r="BXK85" s="205"/>
      <c r="BXL85" s="205"/>
      <c r="BXM85" s="205"/>
      <c r="BXN85" s="205"/>
      <c r="BXO85" s="205"/>
      <c r="BXP85" s="205"/>
      <c r="BXQ85" s="205"/>
      <c r="BXR85" s="205"/>
      <c r="BXS85" s="205"/>
      <c r="BXT85" s="205"/>
      <c r="BXU85" s="205"/>
      <c r="BXV85" s="205"/>
      <c r="BXW85" s="205"/>
      <c r="BXX85" s="205"/>
      <c r="BXY85" s="205"/>
      <c r="BXZ85" s="205"/>
      <c r="BYA85" s="205"/>
      <c r="BYB85" s="205"/>
      <c r="BYC85" s="205"/>
      <c r="BYD85" s="205"/>
      <c r="BYE85" s="205"/>
      <c r="BYF85" s="205"/>
      <c r="BYG85" s="205"/>
      <c r="BYH85" s="205"/>
      <c r="BYI85" s="205"/>
      <c r="BYJ85" s="205"/>
      <c r="BYK85" s="205"/>
      <c r="BYL85" s="205"/>
      <c r="BYM85" s="205"/>
      <c r="BYN85" s="205"/>
      <c r="BYO85" s="205"/>
      <c r="BYP85" s="205"/>
      <c r="BYQ85" s="205"/>
      <c r="BYR85" s="205"/>
      <c r="BYS85" s="205"/>
      <c r="BYT85" s="205"/>
      <c r="BYU85" s="205"/>
      <c r="BYV85" s="205"/>
      <c r="BYW85" s="205"/>
      <c r="BYX85" s="205"/>
      <c r="BYY85" s="205"/>
      <c r="BYZ85" s="205"/>
      <c r="BZA85" s="205"/>
      <c r="BZB85" s="205"/>
      <c r="BZC85" s="205"/>
      <c r="BZD85" s="205"/>
      <c r="BZE85" s="205"/>
      <c r="BZF85" s="205"/>
      <c r="BZG85" s="205"/>
      <c r="BZH85" s="205"/>
      <c r="BZI85" s="205"/>
      <c r="BZJ85" s="205"/>
      <c r="BZK85" s="205"/>
      <c r="BZL85" s="205"/>
      <c r="BZM85" s="205"/>
      <c r="BZN85" s="205"/>
      <c r="BZO85" s="205"/>
      <c r="BZP85" s="205"/>
      <c r="BZQ85" s="205"/>
      <c r="BZR85" s="205"/>
      <c r="BZS85" s="205"/>
      <c r="BZT85" s="205"/>
      <c r="BZU85" s="205"/>
      <c r="BZV85" s="205"/>
      <c r="BZW85" s="205"/>
      <c r="CAD85" s="205"/>
      <c r="CAE85" s="205"/>
      <c r="CAF85" s="205"/>
      <c r="CAG85" s="205"/>
      <c r="CAH85" s="205"/>
      <c r="CAI85" s="205"/>
      <c r="CAJ85" s="205"/>
      <c r="CAK85" s="205"/>
      <c r="CAL85" s="205"/>
      <c r="CAM85" s="205"/>
      <c r="CAN85" s="205"/>
      <c r="CAO85" s="205"/>
      <c r="CAP85" s="205"/>
      <c r="CAQ85" s="205"/>
      <c r="CAR85" s="205"/>
      <c r="CAS85" s="205"/>
      <c r="CAT85" s="205"/>
      <c r="CAU85" s="205"/>
      <c r="CAV85" s="205"/>
      <c r="CAW85" s="205"/>
      <c r="CAX85" s="205"/>
      <c r="CAY85" s="205"/>
      <c r="CAZ85" s="205"/>
      <c r="CBA85" s="205"/>
      <c r="CBB85" s="205"/>
      <c r="CBC85" s="205"/>
      <c r="CBD85" s="205"/>
      <c r="CBE85" s="205"/>
      <c r="CBF85" s="205"/>
      <c r="CBG85" s="205"/>
      <c r="CBH85" s="205"/>
      <c r="CBI85" s="205"/>
      <c r="CBJ85" s="205"/>
      <c r="CBK85" s="205"/>
      <c r="CBL85" s="205"/>
      <c r="CBM85" s="205"/>
      <c r="CBN85" s="205"/>
      <c r="CBO85" s="205"/>
      <c r="CBP85" s="205"/>
      <c r="CBQ85" s="205"/>
      <c r="CBR85" s="205"/>
      <c r="CBS85" s="205"/>
      <c r="CBT85" s="205"/>
      <c r="CBU85" s="205"/>
      <c r="CBV85" s="205"/>
      <c r="CBW85" s="205"/>
      <c r="CBX85" s="205"/>
      <c r="CBY85" s="205"/>
      <c r="CBZ85" s="205"/>
      <c r="CCA85" s="205"/>
      <c r="CCB85" s="205"/>
      <c r="CCC85" s="205"/>
      <c r="CCD85" s="205"/>
      <c r="CCE85" s="205"/>
      <c r="CCF85" s="205"/>
      <c r="CCG85" s="205"/>
      <c r="CCH85" s="205"/>
      <c r="CCI85" s="205"/>
      <c r="CCJ85" s="205"/>
      <c r="CCK85" s="205"/>
      <c r="CCL85" s="205"/>
      <c r="CCM85" s="205"/>
      <c r="CCN85" s="205"/>
      <c r="CCO85" s="205"/>
      <c r="CCP85" s="205"/>
      <c r="CCQ85" s="205"/>
      <c r="CCR85" s="205"/>
      <c r="CCS85" s="205"/>
      <c r="CCT85" s="205"/>
      <c r="CCU85" s="205"/>
      <c r="CCV85" s="205"/>
      <c r="CCW85" s="205"/>
      <c r="CCX85" s="205"/>
      <c r="CCY85" s="205"/>
      <c r="CCZ85" s="205"/>
      <c r="CDA85" s="205"/>
      <c r="CDB85" s="205"/>
      <c r="CDC85" s="205"/>
      <c r="CDD85" s="205"/>
      <c r="CDE85" s="205"/>
      <c r="CDF85" s="205"/>
      <c r="CDG85" s="205"/>
      <c r="CDH85" s="205"/>
      <c r="CDI85" s="205"/>
      <c r="CDJ85" s="205"/>
      <c r="CDK85" s="205"/>
      <c r="CDL85" s="205"/>
      <c r="CDM85" s="205"/>
      <c r="CDN85" s="205"/>
      <c r="CDO85" s="205"/>
      <c r="CDP85" s="205"/>
      <c r="CDQ85" s="205"/>
      <c r="CDR85" s="205"/>
      <c r="CDS85" s="205"/>
      <c r="CDT85" s="205"/>
      <c r="CDU85" s="205"/>
      <c r="CDV85" s="205"/>
      <c r="CDW85" s="205"/>
      <c r="CDX85" s="205"/>
      <c r="CDY85" s="205"/>
      <c r="CDZ85" s="205"/>
      <c r="CEA85" s="205"/>
      <c r="CEB85" s="205"/>
      <c r="CEC85" s="205"/>
      <c r="CED85" s="205"/>
      <c r="CEE85" s="205"/>
      <c r="CEF85" s="205"/>
      <c r="CEG85" s="205"/>
      <c r="CEH85" s="205"/>
      <c r="CEI85" s="205"/>
      <c r="CEJ85" s="205"/>
      <c r="CEK85" s="205"/>
      <c r="CEL85" s="205"/>
      <c r="CEM85" s="205"/>
      <c r="CEN85" s="205"/>
      <c r="CEO85" s="205"/>
      <c r="CEP85" s="205"/>
      <c r="CEQ85" s="205"/>
      <c r="CER85" s="205"/>
      <c r="CES85" s="205"/>
      <c r="CET85" s="205"/>
      <c r="CEU85" s="205"/>
      <c r="CEV85" s="205"/>
      <c r="CEW85" s="205"/>
      <c r="CEX85" s="205"/>
      <c r="CEY85" s="205"/>
      <c r="CEZ85" s="205"/>
      <c r="CFA85" s="205"/>
      <c r="CFB85" s="205"/>
      <c r="CFC85" s="205"/>
      <c r="CFD85" s="205"/>
      <c r="CFE85" s="205"/>
      <c r="CFF85" s="205"/>
      <c r="CFG85" s="205"/>
      <c r="CFH85" s="205"/>
      <c r="CFI85" s="205"/>
      <c r="CFJ85" s="205"/>
      <c r="CFK85" s="205"/>
      <c r="CFL85" s="205"/>
      <c r="CFM85" s="205"/>
      <c r="CFN85" s="205"/>
      <c r="CFO85" s="205"/>
      <c r="CFP85" s="205"/>
      <c r="CFQ85" s="205"/>
      <c r="CFR85" s="205"/>
      <c r="CFS85" s="205"/>
      <c r="CFT85" s="205"/>
      <c r="CFU85" s="205"/>
      <c r="CFV85" s="205"/>
      <c r="CFW85" s="205"/>
      <c r="CFX85" s="205"/>
      <c r="CFY85" s="205"/>
      <c r="CFZ85" s="205"/>
      <c r="CGA85" s="205"/>
      <c r="CGB85" s="205"/>
      <c r="CGC85" s="205"/>
      <c r="CGD85" s="205"/>
      <c r="CGE85" s="205"/>
      <c r="CGF85" s="205"/>
      <c r="CGG85" s="205"/>
      <c r="CGH85" s="205"/>
      <c r="CGI85" s="205"/>
      <c r="CGJ85" s="205"/>
      <c r="CGK85" s="205"/>
      <c r="CGL85" s="205"/>
      <c r="CGM85" s="205"/>
      <c r="CGN85" s="205"/>
      <c r="CGO85" s="205"/>
      <c r="CGP85" s="205"/>
      <c r="CGQ85" s="205"/>
      <c r="CGR85" s="205"/>
      <c r="CGS85" s="205"/>
      <c r="CGT85" s="205"/>
      <c r="CGU85" s="205"/>
      <c r="CGV85" s="205"/>
      <c r="CGW85" s="205"/>
      <c r="CGX85" s="205"/>
      <c r="CGY85" s="205"/>
      <c r="CGZ85" s="205"/>
      <c r="CHA85" s="205"/>
      <c r="CHB85" s="205"/>
      <c r="CHC85" s="205"/>
      <c r="CHD85" s="205"/>
      <c r="CHE85" s="205"/>
      <c r="CHF85" s="205"/>
      <c r="CHG85" s="205"/>
      <c r="CHH85" s="205"/>
      <c r="CHI85" s="205"/>
      <c r="CHJ85" s="205"/>
      <c r="CHK85" s="205"/>
      <c r="CHL85" s="205"/>
      <c r="CHM85" s="205"/>
      <c r="CHN85" s="205"/>
      <c r="CHO85" s="205"/>
      <c r="CHP85" s="205"/>
      <c r="CHQ85" s="205"/>
      <c r="CHR85" s="205"/>
      <c r="CHS85" s="205"/>
      <c r="CHT85" s="205"/>
      <c r="CHU85" s="205"/>
      <c r="CHV85" s="205"/>
      <c r="CHW85" s="205"/>
      <c r="CHX85" s="205"/>
      <c r="CHY85" s="205"/>
      <c r="CHZ85" s="205"/>
      <c r="CIA85" s="205"/>
      <c r="CIB85" s="205"/>
      <c r="CIC85" s="205"/>
      <c r="CID85" s="205"/>
      <c r="CIE85" s="205"/>
      <c r="CIF85" s="205"/>
      <c r="CIG85" s="205"/>
      <c r="CIH85" s="205"/>
      <c r="CII85" s="205"/>
      <c r="CIJ85" s="205"/>
      <c r="CIK85" s="205"/>
      <c r="CIL85" s="205"/>
      <c r="CIM85" s="205"/>
      <c r="CIN85" s="205"/>
      <c r="CIO85" s="205"/>
      <c r="CIP85" s="205"/>
      <c r="CIQ85" s="205"/>
      <c r="CIR85" s="205"/>
      <c r="CIS85" s="205"/>
      <c r="CIT85" s="205"/>
      <c r="CIU85" s="205"/>
      <c r="CIV85" s="205"/>
      <c r="CIW85" s="205"/>
      <c r="CIX85" s="205"/>
      <c r="CIY85" s="205"/>
      <c r="CIZ85" s="205"/>
      <c r="CJA85" s="205"/>
      <c r="CJB85" s="205"/>
      <c r="CJC85" s="205"/>
      <c r="CJD85" s="205"/>
      <c r="CJE85" s="205"/>
      <c r="CJF85" s="205"/>
      <c r="CJG85" s="205"/>
      <c r="CJH85" s="205"/>
      <c r="CJI85" s="205"/>
      <c r="CJJ85" s="205"/>
      <c r="CJK85" s="205"/>
      <c r="CJL85" s="205"/>
      <c r="CJM85" s="205"/>
      <c r="CJN85" s="205"/>
      <c r="CJO85" s="205"/>
      <c r="CJP85" s="205"/>
      <c r="CJQ85" s="205"/>
      <c r="CJR85" s="205"/>
      <c r="CJS85" s="205"/>
      <c r="CJZ85" s="205"/>
      <c r="CKA85" s="205"/>
      <c r="CKB85" s="205"/>
      <c r="CKC85" s="205"/>
      <c r="CKD85" s="205"/>
      <c r="CKE85" s="205"/>
      <c r="CKF85" s="205"/>
      <c r="CKG85" s="205"/>
      <c r="CKH85" s="205"/>
      <c r="CKI85" s="205"/>
      <c r="CKJ85" s="205"/>
      <c r="CKK85" s="205"/>
      <c r="CKL85" s="205"/>
      <c r="CKM85" s="205"/>
      <c r="CKN85" s="205"/>
      <c r="CKO85" s="205"/>
      <c r="CKP85" s="205"/>
      <c r="CKQ85" s="205"/>
      <c r="CKR85" s="205"/>
      <c r="CKS85" s="205"/>
      <c r="CKT85" s="205"/>
      <c r="CKU85" s="205"/>
      <c r="CKV85" s="205"/>
      <c r="CKW85" s="205"/>
      <c r="CKX85" s="205"/>
      <c r="CKY85" s="205"/>
      <c r="CKZ85" s="205"/>
      <c r="CLA85" s="205"/>
      <c r="CLB85" s="205"/>
      <c r="CLC85" s="205"/>
      <c r="CLD85" s="205"/>
      <c r="CLE85" s="205"/>
      <c r="CLF85" s="205"/>
      <c r="CLG85" s="205"/>
      <c r="CLH85" s="205"/>
      <c r="CLI85" s="205"/>
      <c r="CLJ85" s="205"/>
      <c r="CLK85" s="205"/>
      <c r="CLL85" s="205"/>
      <c r="CLM85" s="205"/>
      <c r="CLN85" s="205"/>
      <c r="CLO85" s="205"/>
      <c r="CLP85" s="205"/>
      <c r="CLQ85" s="205"/>
      <c r="CLR85" s="205"/>
      <c r="CLS85" s="205"/>
      <c r="CLT85" s="205"/>
      <c r="CLU85" s="205"/>
      <c r="CLV85" s="205"/>
      <c r="CLW85" s="205"/>
      <c r="CLX85" s="205"/>
      <c r="CLY85" s="205"/>
      <c r="CLZ85" s="205"/>
      <c r="CMA85" s="205"/>
      <c r="CMB85" s="205"/>
      <c r="CMC85" s="205"/>
      <c r="CMD85" s="205"/>
      <c r="CME85" s="205"/>
      <c r="CMF85" s="205"/>
      <c r="CMG85" s="205"/>
      <c r="CMH85" s="205"/>
      <c r="CMI85" s="205"/>
      <c r="CMJ85" s="205"/>
      <c r="CMK85" s="205"/>
      <c r="CML85" s="205"/>
      <c r="CMM85" s="205"/>
      <c r="CMN85" s="205"/>
      <c r="CMO85" s="205"/>
      <c r="CMP85" s="205"/>
      <c r="CMQ85" s="205"/>
      <c r="CMR85" s="205"/>
      <c r="CMS85" s="205"/>
      <c r="CMT85" s="205"/>
      <c r="CMU85" s="205"/>
      <c r="CMV85" s="205"/>
      <c r="CMW85" s="205"/>
      <c r="CMX85" s="205"/>
      <c r="CMY85" s="205"/>
      <c r="CMZ85" s="205"/>
      <c r="CNA85" s="205"/>
      <c r="CNB85" s="205"/>
      <c r="CNC85" s="205"/>
      <c r="CND85" s="205"/>
      <c r="CNE85" s="205"/>
      <c r="CNF85" s="205"/>
      <c r="CNG85" s="205"/>
      <c r="CNH85" s="205"/>
      <c r="CNI85" s="205"/>
      <c r="CNJ85" s="205"/>
      <c r="CNK85" s="205"/>
      <c r="CNL85" s="205"/>
      <c r="CNM85" s="205"/>
      <c r="CNN85" s="205"/>
      <c r="CNO85" s="205"/>
      <c r="CNP85" s="205"/>
      <c r="CNQ85" s="205"/>
      <c r="CNR85" s="205"/>
      <c r="CNS85" s="205"/>
      <c r="CNT85" s="205"/>
      <c r="CNU85" s="205"/>
      <c r="CNV85" s="205"/>
      <c r="CNW85" s="205"/>
      <c r="CNX85" s="205"/>
      <c r="CNY85" s="205"/>
      <c r="CNZ85" s="205"/>
      <c r="COA85" s="205"/>
      <c r="COB85" s="205"/>
      <c r="COC85" s="205"/>
      <c r="COD85" s="205"/>
      <c r="COE85" s="205"/>
      <c r="COF85" s="205"/>
      <c r="COG85" s="205"/>
      <c r="COH85" s="205"/>
      <c r="COI85" s="205"/>
      <c r="COJ85" s="205"/>
      <c r="COK85" s="205"/>
      <c r="COL85" s="205"/>
      <c r="COM85" s="205"/>
      <c r="CON85" s="205"/>
      <c r="COO85" s="205"/>
      <c r="COP85" s="205"/>
      <c r="COQ85" s="205"/>
      <c r="COR85" s="205"/>
      <c r="COS85" s="205"/>
      <c r="COT85" s="205"/>
      <c r="COU85" s="205"/>
      <c r="COV85" s="205"/>
      <c r="COW85" s="205"/>
      <c r="COX85" s="205"/>
      <c r="COY85" s="205"/>
      <c r="COZ85" s="205"/>
      <c r="CPA85" s="205"/>
      <c r="CPB85" s="205"/>
      <c r="CPC85" s="205"/>
      <c r="CPD85" s="205"/>
      <c r="CPE85" s="205"/>
      <c r="CPF85" s="205"/>
      <c r="CPG85" s="205"/>
      <c r="CPH85" s="205"/>
      <c r="CPI85" s="205"/>
      <c r="CPJ85" s="205"/>
      <c r="CPK85" s="205"/>
      <c r="CPL85" s="205"/>
      <c r="CPM85" s="205"/>
      <c r="CPN85" s="205"/>
      <c r="CPO85" s="205"/>
      <c r="CPP85" s="205"/>
      <c r="CPQ85" s="205"/>
      <c r="CPR85" s="205"/>
      <c r="CPS85" s="205"/>
      <c r="CPT85" s="205"/>
      <c r="CPU85" s="205"/>
      <c r="CPV85" s="205"/>
      <c r="CPW85" s="205"/>
      <c r="CPX85" s="205"/>
      <c r="CPY85" s="205"/>
      <c r="CPZ85" s="205"/>
      <c r="CQA85" s="205"/>
      <c r="CQB85" s="205"/>
      <c r="CQC85" s="205"/>
      <c r="CQD85" s="205"/>
      <c r="CQE85" s="205"/>
      <c r="CQF85" s="205"/>
      <c r="CQG85" s="205"/>
      <c r="CQH85" s="205"/>
      <c r="CQI85" s="205"/>
      <c r="CQJ85" s="205"/>
      <c r="CQK85" s="205"/>
      <c r="CQL85" s="205"/>
      <c r="CQM85" s="205"/>
      <c r="CQN85" s="205"/>
      <c r="CQO85" s="205"/>
      <c r="CQP85" s="205"/>
      <c r="CQQ85" s="205"/>
      <c r="CQR85" s="205"/>
      <c r="CQS85" s="205"/>
      <c r="CQT85" s="205"/>
      <c r="CQU85" s="205"/>
      <c r="CQV85" s="205"/>
      <c r="CQW85" s="205"/>
      <c r="CQX85" s="205"/>
      <c r="CQY85" s="205"/>
      <c r="CQZ85" s="205"/>
      <c r="CRA85" s="205"/>
      <c r="CRB85" s="205"/>
      <c r="CRC85" s="205"/>
      <c r="CRD85" s="205"/>
      <c r="CRE85" s="205"/>
      <c r="CRF85" s="205"/>
      <c r="CRG85" s="205"/>
      <c r="CRH85" s="205"/>
      <c r="CRI85" s="205"/>
      <c r="CRJ85" s="205"/>
      <c r="CRK85" s="205"/>
      <c r="CRL85" s="205"/>
      <c r="CRM85" s="205"/>
      <c r="CRN85" s="205"/>
      <c r="CRO85" s="205"/>
      <c r="CRP85" s="205"/>
      <c r="CRQ85" s="205"/>
      <c r="CRR85" s="205"/>
      <c r="CRS85" s="205"/>
      <c r="CRT85" s="205"/>
      <c r="CRU85" s="205"/>
      <c r="CRV85" s="205"/>
      <c r="CRW85" s="205"/>
      <c r="CRX85" s="205"/>
      <c r="CRY85" s="205"/>
      <c r="CRZ85" s="205"/>
      <c r="CSA85" s="205"/>
      <c r="CSB85" s="205"/>
      <c r="CSC85" s="205"/>
      <c r="CSD85" s="205"/>
      <c r="CSE85" s="205"/>
      <c r="CSF85" s="205"/>
      <c r="CSG85" s="205"/>
      <c r="CSH85" s="205"/>
      <c r="CSI85" s="205"/>
      <c r="CSJ85" s="205"/>
      <c r="CSK85" s="205"/>
      <c r="CSL85" s="205"/>
      <c r="CSM85" s="205"/>
      <c r="CSN85" s="205"/>
      <c r="CSO85" s="205"/>
      <c r="CSP85" s="205"/>
      <c r="CSQ85" s="205"/>
      <c r="CSR85" s="205"/>
      <c r="CSS85" s="205"/>
      <c r="CST85" s="205"/>
      <c r="CSU85" s="205"/>
      <c r="CSV85" s="205"/>
      <c r="CSW85" s="205"/>
      <c r="CSX85" s="205"/>
      <c r="CSY85" s="205"/>
      <c r="CSZ85" s="205"/>
      <c r="CTA85" s="205"/>
      <c r="CTB85" s="205"/>
      <c r="CTC85" s="205"/>
      <c r="CTD85" s="205"/>
      <c r="CTE85" s="205"/>
      <c r="CTF85" s="205"/>
      <c r="CTG85" s="205"/>
      <c r="CTH85" s="205"/>
      <c r="CTI85" s="205"/>
      <c r="CTJ85" s="205"/>
      <c r="CTK85" s="205"/>
      <c r="CTL85" s="205"/>
      <c r="CTM85" s="205"/>
      <c r="CTN85" s="205"/>
      <c r="CTO85" s="205"/>
      <c r="CTV85" s="205"/>
      <c r="CTW85" s="205"/>
      <c r="CTX85" s="205"/>
      <c r="CTY85" s="205"/>
      <c r="CTZ85" s="205"/>
      <c r="CUA85" s="205"/>
      <c r="CUB85" s="205"/>
      <c r="CUC85" s="205"/>
      <c r="CUD85" s="205"/>
      <c r="CUE85" s="205"/>
      <c r="CUF85" s="205"/>
      <c r="CUG85" s="205"/>
      <c r="CUH85" s="205"/>
      <c r="CUI85" s="205"/>
      <c r="CUJ85" s="205"/>
      <c r="CUK85" s="205"/>
      <c r="CUL85" s="205"/>
      <c r="CUM85" s="205"/>
      <c r="CUN85" s="205"/>
      <c r="CUO85" s="205"/>
      <c r="CUP85" s="205"/>
      <c r="CUQ85" s="205"/>
      <c r="CUR85" s="205"/>
      <c r="CUS85" s="205"/>
      <c r="CUT85" s="205"/>
      <c r="CUU85" s="205"/>
      <c r="CUV85" s="205"/>
      <c r="CUW85" s="205"/>
      <c r="CUX85" s="205"/>
      <c r="CUY85" s="205"/>
      <c r="CUZ85" s="205"/>
      <c r="CVA85" s="205"/>
      <c r="CVB85" s="205"/>
      <c r="CVC85" s="205"/>
      <c r="CVD85" s="205"/>
      <c r="CVE85" s="205"/>
      <c r="CVF85" s="205"/>
      <c r="CVG85" s="205"/>
      <c r="CVH85" s="205"/>
      <c r="CVI85" s="205"/>
      <c r="CVJ85" s="205"/>
      <c r="CVK85" s="205"/>
      <c r="CVL85" s="205"/>
      <c r="CVM85" s="205"/>
      <c r="CVN85" s="205"/>
      <c r="CVO85" s="205"/>
      <c r="CVP85" s="205"/>
      <c r="CVQ85" s="205"/>
      <c r="CVR85" s="205"/>
      <c r="CVS85" s="205"/>
      <c r="CVT85" s="205"/>
      <c r="CVU85" s="205"/>
      <c r="CVV85" s="205"/>
      <c r="CVW85" s="205"/>
      <c r="CVX85" s="205"/>
      <c r="CVY85" s="205"/>
      <c r="CVZ85" s="205"/>
      <c r="CWA85" s="205"/>
      <c r="CWB85" s="205"/>
      <c r="CWC85" s="205"/>
      <c r="CWD85" s="205"/>
      <c r="CWE85" s="205"/>
      <c r="CWF85" s="205"/>
      <c r="CWG85" s="205"/>
      <c r="CWH85" s="205"/>
      <c r="CWI85" s="205"/>
      <c r="CWJ85" s="205"/>
      <c r="CWK85" s="205"/>
      <c r="CWL85" s="205"/>
      <c r="CWM85" s="205"/>
      <c r="CWN85" s="205"/>
      <c r="CWO85" s="205"/>
      <c r="CWP85" s="205"/>
      <c r="CWQ85" s="205"/>
      <c r="CWR85" s="205"/>
      <c r="CWS85" s="205"/>
      <c r="CWT85" s="205"/>
      <c r="CWU85" s="205"/>
      <c r="CWV85" s="205"/>
      <c r="CWW85" s="205"/>
      <c r="CWX85" s="205"/>
      <c r="CWY85" s="205"/>
      <c r="CWZ85" s="205"/>
      <c r="CXA85" s="205"/>
      <c r="CXB85" s="205"/>
      <c r="CXC85" s="205"/>
      <c r="CXD85" s="205"/>
      <c r="CXE85" s="205"/>
      <c r="CXF85" s="205"/>
      <c r="CXG85" s="205"/>
      <c r="CXH85" s="205"/>
      <c r="CXI85" s="205"/>
      <c r="CXJ85" s="205"/>
      <c r="CXK85" s="205"/>
      <c r="CXL85" s="205"/>
      <c r="CXM85" s="205"/>
      <c r="CXN85" s="205"/>
      <c r="CXO85" s="205"/>
      <c r="CXP85" s="205"/>
      <c r="CXQ85" s="205"/>
      <c r="CXR85" s="205"/>
      <c r="CXS85" s="205"/>
      <c r="CXT85" s="205"/>
      <c r="CXU85" s="205"/>
      <c r="CXV85" s="205"/>
      <c r="CXW85" s="205"/>
      <c r="CXX85" s="205"/>
      <c r="CXY85" s="205"/>
      <c r="CXZ85" s="205"/>
      <c r="CYA85" s="205"/>
      <c r="CYB85" s="205"/>
      <c r="CYC85" s="205"/>
      <c r="CYD85" s="205"/>
      <c r="CYE85" s="205"/>
      <c r="CYF85" s="205"/>
      <c r="CYG85" s="205"/>
      <c r="CYH85" s="205"/>
      <c r="CYI85" s="205"/>
      <c r="CYJ85" s="205"/>
      <c r="CYK85" s="205"/>
      <c r="CYL85" s="205"/>
      <c r="CYM85" s="205"/>
      <c r="CYN85" s="205"/>
      <c r="CYO85" s="205"/>
      <c r="CYP85" s="205"/>
      <c r="CYQ85" s="205"/>
      <c r="CYR85" s="205"/>
      <c r="CYS85" s="205"/>
      <c r="CYT85" s="205"/>
      <c r="CYU85" s="205"/>
      <c r="CYV85" s="205"/>
      <c r="CYW85" s="205"/>
      <c r="CYX85" s="205"/>
      <c r="CYY85" s="205"/>
      <c r="CYZ85" s="205"/>
      <c r="CZA85" s="205"/>
      <c r="CZB85" s="205"/>
      <c r="CZC85" s="205"/>
      <c r="CZD85" s="205"/>
      <c r="CZE85" s="205"/>
      <c r="CZF85" s="205"/>
      <c r="CZG85" s="205"/>
      <c r="CZH85" s="205"/>
      <c r="CZI85" s="205"/>
      <c r="CZJ85" s="205"/>
      <c r="CZK85" s="205"/>
      <c r="CZL85" s="205"/>
      <c r="CZM85" s="205"/>
      <c r="CZN85" s="205"/>
      <c r="CZO85" s="205"/>
      <c r="CZP85" s="205"/>
      <c r="CZQ85" s="205"/>
      <c r="CZR85" s="205"/>
      <c r="CZS85" s="205"/>
      <c r="CZT85" s="205"/>
      <c r="CZU85" s="205"/>
      <c r="CZV85" s="205"/>
      <c r="CZW85" s="205"/>
      <c r="CZX85" s="205"/>
      <c r="CZY85" s="205"/>
      <c r="CZZ85" s="205"/>
      <c r="DAA85" s="205"/>
      <c r="DAB85" s="205"/>
      <c r="DAC85" s="205"/>
      <c r="DAD85" s="205"/>
      <c r="DAE85" s="205"/>
      <c r="DAF85" s="205"/>
      <c r="DAG85" s="205"/>
      <c r="DAH85" s="205"/>
      <c r="DAI85" s="205"/>
      <c r="DAJ85" s="205"/>
      <c r="DAK85" s="205"/>
      <c r="DAL85" s="205"/>
      <c r="DAM85" s="205"/>
      <c r="DAN85" s="205"/>
      <c r="DAO85" s="205"/>
      <c r="DAP85" s="205"/>
      <c r="DAQ85" s="205"/>
      <c r="DAR85" s="205"/>
      <c r="DAS85" s="205"/>
      <c r="DAT85" s="205"/>
      <c r="DAU85" s="205"/>
      <c r="DAV85" s="205"/>
      <c r="DAW85" s="205"/>
      <c r="DAX85" s="205"/>
      <c r="DAY85" s="205"/>
      <c r="DAZ85" s="205"/>
      <c r="DBA85" s="205"/>
      <c r="DBB85" s="205"/>
      <c r="DBC85" s="205"/>
      <c r="DBD85" s="205"/>
      <c r="DBE85" s="205"/>
      <c r="DBF85" s="205"/>
      <c r="DBG85" s="205"/>
      <c r="DBH85" s="205"/>
      <c r="DBI85" s="205"/>
      <c r="DBJ85" s="205"/>
      <c r="DBK85" s="205"/>
      <c r="DBL85" s="205"/>
      <c r="DBM85" s="205"/>
      <c r="DBN85" s="205"/>
      <c r="DBO85" s="205"/>
      <c r="DBP85" s="205"/>
      <c r="DBQ85" s="205"/>
      <c r="DBR85" s="205"/>
      <c r="DBS85" s="205"/>
      <c r="DBT85" s="205"/>
      <c r="DBU85" s="205"/>
      <c r="DBV85" s="205"/>
      <c r="DBW85" s="205"/>
      <c r="DBX85" s="205"/>
      <c r="DBY85" s="205"/>
      <c r="DBZ85" s="205"/>
      <c r="DCA85" s="205"/>
      <c r="DCB85" s="205"/>
      <c r="DCC85" s="205"/>
      <c r="DCD85" s="205"/>
      <c r="DCE85" s="205"/>
      <c r="DCF85" s="205"/>
      <c r="DCG85" s="205"/>
      <c r="DCH85" s="205"/>
      <c r="DCI85" s="205"/>
      <c r="DCJ85" s="205"/>
      <c r="DCK85" s="205"/>
      <c r="DCL85" s="205"/>
      <c r="DCM85" s="205"/>
      <c r="DCN85" s="205"/>
      <c r="DCO85" s="205"/>
      <c r="DCP85" s="205"/>
      <c r="DCQ85" s="205"/>
      <c r="DCR85" s="205"/>
      <c r="DCS85" s="205"/>
      <c r="DCT85" s="205"/>
      <c r="DCU85" s="205"/>
      <c r="DCV85" s="205"/>
      <c r="DCW85" s="205"/>
      <c r="DCX85" s="205"/>
      <c r="DCY85" s="205"/>
      <c r="DCZ85" s="205"/>
      <c r="DDA85" s="205"/>
      <c r="DDB85" s="205"/>
      <c r="DDC85" s="205"/>
      <c r="DDD85" s="205"/>
      <c r="DDE85" s="205"/>
      <c r="DDF85" s="205"/>
      <c r="DDG85" s="205"/>
      <c r="DDH85" s="205"/>
      <c r="DDI85" s="205"/>
      <c r="DDJ85" s="205"/>
      <c r="DDK85" s="205"/>
      <c r="DDR85" s="205"/>
      <c r="DDS85" s="205"/>
      <c r="DDT85" s="205"/>
      <c r="DDU85" s="205"/>
      <c r="DDV85" s="205"/>
      <c r="DDW85" s="205"/>
      <c r="DDX85" s="205"/>
      <c r="DDY85" s="205"/>
      <c r="DDZ85" s="205"/>
      <c r="DEA85" s="205"/>
      <c r="DEB85" s="205"/>
      <c r="DEC85" s="205"/>
      <c r="DED85" s="205"/>
      <c r="DEE85" s="205"/>
      <c r="DEF85" s="205"/>
      <c r="DEG85" s="205"/>
      <c r="DEH85" s="205"/>
      <c r="DEI85" s="205"/>
      <c r="DEJ85" s="205"/>
      <c r="DEK85" s="205"/>
      <c r="DEL85" s="205"/>
      <c r="DEM85" s="205"/>
      <c r="DEN85" s="205"/>
      <c r="DEO85" s="205"/>
      <c r="DEP85" s="205"/>
      <c r="DEQ85" s="205"/>
      <c r="DER85" s="205"/>
      <c r="DES85" s="205"/>
      <c r="DET85" s="205"/>
      <c r="DEU85" s="205"/>
      <c r="DEV85" s="205"/>
      <c r="DEW85" s="205"/>
      <c r="DEX85" s="205"/>
      <c r="DEY85" s="205"/>
      <c r="DEZ85" s="205"/>
      <c r="DFA85" s="205"/>
      <c r="DFB85" s="205"/>
      <c r="DFC85" s="205"/>
      <c r="DFD85" s="205"/>
      <c r="DFE85" s="205"/>
      <c r="DFF85" s="205"/>
      <c r="DFG85" s="205"/>
      <c r="DFH85" s="205"/>
      <c r="DFI85" s="205"/>
      <c r="DFJ85" s="205"/>
      <c r="DFK85" s="205"/>
      <c r="DFL85" s="205"/>
      <c r="DFM85" s="205"/>
      <c r="DFN85" s="205"/>
      <c r="DFO85" s="205"/>
      <c r="DFP85" s="205"/>
      <c r="DFQ85" s="205"/>
      <c r="DFR85" s="205"/>
      <c r="DFS85" s="205"/>
      <c r="DFT85" s="205"/>
      <c r="DFU85" s="205"/>
      <c r="DFV85" s="205"/>
      <c r="DFW85" s="205"/>
      <c r="DFX85" s="205"/>
      <c r="DFY85" s="205"/>
      <c r="DFZ85" s="205"/>
      <c r="DGA85" s="205"/>
      <c r="DGB85" s="205"/>
      <c r="DGC85" s="205"/>
      <c r="DGD85" s="205"/>
      <c r="DGE85" s="205"/>
      <c r="DGF85" s="205"/>
      <c r="DGG85" s="205"/>
      <c r="DGH85" s="205"/>
      <c r="DGI85" s="205"/>
      <c r="DGJ85" s="205"/>
      <c r="DGK85" s="205"/>
      <c r="DGL85" s="205"/>
      <c r="DGM85" s="205"/>
      <c r="DGN85" s="205"/>
      <c r="DGO85" s="205"/>
      <c r="DGP85" s="205"/>
      <c r="DGQ85" s="205"/>
      <c r="DGR85" s="205"/>
      <c r="DGS85" s="205"/>
      <c r="DGT85" s="205"/>
      <c r="DGU85" s="205"/>
      <c r="DGV85" s="205"/>
      <c r="DGW85" s="205"/>
      <c r="DGX85" s="205"/>
      <c r="DGY85" s="205"/>
      <c r="DGZ85" s="205"/>
      <c r="DHA85" s="205"/>
      <c r="DHB85" s="205"/>
      <c r="DHC85" s="205"/>
      <c r="DHD85" s="205"/>
      <c r="DHE85" s="205"/>
      <c r="DHF85" s="205"/>
      <c r="DHG85" s="205"/>
      <c r="DHH85" s="205"/>
      <c r="DHI85" s="205"/>
      <c r="DHJ85" s="205"/>
      <c r="DHK85" s="205"/>
      <c r="DHL85" s="205"/>
      <c r="DHM85" s="205"/>
      <c r="DHN85" s="205"/>
      <c r="DHO85" s="205"/>
      <c r="DHP85" s="205"/>
      <c r="DHQ85" s="205"/>
      <c r="DHR85" s="205"/>
      <c r="DHS85" s="205"/>
      <c r="DHT85" s="205"/>
      <c r="DHU85" s="205"/>
      <c r="DHV85" s="205"/>
      <c r="DHW85" s="205"/>
      <c r="DHX85" s="205"/>
      <c r="DHY85" s="205"/>
      <c r="DHZ85" s="205"/>
      <c r="DIA85" s="205"/>
      <c r="DIB85" s="205"/>
      <c r="DIC85" s="205"/>
      <c r="DID85" s="205"/>
      <c r="DIE85" s="205"/>
      <c r="DIF85" s="205"/>
      <c r="DIG85" s="205"/>
      <c r="DIH85" s="205"/>
      <c r="DII85" s="205"/>
      <c r="DIJ85" s="205"/>
      <c r="DIK85" s="205"/>
      <c r="DIL85" s="205"/>
      <c r="DIM85" s="205"/>
      <c r="DIN85" s="205"/>
      <c r="DIO85" s="205"/>
      <c r="DIP85" s="205"/>
      <c r="DIQ85" s="205"/>
      <c r="DIR85" s="205"/>
      <c r="DIS85" s="205"/>
      <c r="DIT85" s="205"/>
      <c r="DIU85" s="205"/>
      <c r="DIV85" s="205"/>
      <c r="DIW85" s="205"/>
      <c r="DIX85" s="205"/>
      <c r="DIY85" s="205"/>
      <c r="DIZ85" s="205"/>
      <c r="DJA85" s="205"/>
      <c r="DJB85" s="205"/>
      <c r="DJC85" s="205"/>
      <c r="DJD85" s="205"/>
      <c r="DJE85" s="205"/>
      <c r="DJF85" s="205"/>
      <c r="DJG85" s="205"/>
      <c r="DJH85" s="205"/>
      <c r="DJI85" s="205"/>
      <c r="DJJ85" s="205"/>
      <c r="DJK85" s="205"/>
      <c r="DJL85" s="205"/>
      <c r="DJM85" s="205"/>
      <c r="DJN85" s="205"/>
      <c r="DJO85" s="205"/>
      <c r="DJP85" s="205"/>
      <c r="DJQ85" s="205"/>
      <c r="DJR85" s="205"/>
      <c r="DJS85" s="205"/>
      <c r="DJT85" s="205"/>
      <c r="DJU85" s="205"/>
      <c r="DJV85" s="205"/>
      <c r="DJW85" s="205"/>
      <c r="DJX85" s="205"/>
      <c r="DJY85" s="205"/>
      <c r="DJZ85" s="205"/>
      <c r="DKA85" s="205"/>
      <c r="DKB85" s="205"/>
      <c r="DKC85" s="205"/>
      <c r="DKD85" s="205"/>
      <c r="DKE85" s="205"/>
      <c r="DKF85" s="205"/>
      <c r="DKG85" s="205"/>
      <c r="DKH85" s="205"/>
      <c r="DKI85" s="205"/>
      <c r="DKJ85" s="205"/>
      <c r="DKK85" s="205"/>
      <c r="DKL85" s="205"/>
      <c r="DKM85" s="205"/>
      <c r="DKN85" s="205"/>
      <c r="DKO85" s="205"/>
      <c r="DKP85" s="205"/>
      <c r="DKQ85" s="205"/>
      <c r="DKR85" s="205"/>
      <c r="DKS85" s="205"/>
      <c r="DKT85" s="205"/>
      <c r="DKU85" s="205"/>
      <c r="DKV85" s="205"/>
      <c r="DKW85" s="205"/>
      <c r="DKX85" s="205"/>
      <c r="DKY85" s="205"/>
      <c r="DKZ85" s="205"/>
      <c r="DLA85" s="205"/>
      <c r="DLB85" s="205"/>
      <c r="DLC85" s="205"/>
      <c r="DLD85" s="205"/>
      <c r="DLE85" s="205"/>
      <c r="DLF85" s="205"/>
      <c r="DLG85" s="205"/>
      <c r="DLH85" s="205"/>
      <c r="DLI85" s="205"/>
      <c r="DLJ85" s="205"/>
      <c r="DLK85" s="205"/>
      <c r="DLL85" s="205"/>
      <c r="DLM85" s="205"/>
      <c r="DLN85" s="205"/>
      <c r="DLO85" s="205"/>
      <c r="DLP85" s="205"/>
      <c r="DLQ85" s="205"/>
      <c r="DLR85" s="205"/>
      <c r="DLS85" s="205"/>
      <c r="DLT85" s="205"/>
      <c r="DLU85" s="205"/>
      <c r="DLV85" s="205"/>
      <c r="DLW85" s="205"/>
      <c r="DLX85" s="205"/>
      <c r="DLY85" s="205"/>
      <c r="DLZ85" s="205"/>
      <c r="DMA85" s="205"/>
      <c r="DMB85" s="205"/>
      <c r="DMC85" s="205"/>
      <c r="DMD85" s="205"/>
      <c r="DME85" s="205"/>
      <c r="DMF85" s="205"/>
      <c r="DMG85" s="205"/>
      <c r="DMH85" s="205"/>
      <c r="DMI85" s="205"/>
      <c r="DMJ85" s="205"/>
      <c r="DMK85" s="205"/>
      <c r="DML85" s="205"/>
      <c r="DMM85" s="205"/>
      <c r="DMN85" s="205"/>
      <c r="DMO85" s="205"/>
      <c r="DMP85" s="205"/>
      <c r="DMQ85" s="205"/>
      <c r="DMR85" s="205"/>
      <c r="DMS85" s="205"/>
      <c r="DMT85" s="205"/>
      <c r="DMU85" s="205"/>
      <c r="DMV85" s="205"/>
      <c r="DMW85" s="205"/>
      <c r="DMX85" s="205"/>
      <c r="DMY85" s="205"/>
      <c r="DMZ85" s="205"/>
      <c r="DNA85" s="205"/>
      <c r="DNB85" s="205"/>
      <c r="DNC85" s="205"/>
      <c r="DND85" s="205"/>
      <c r="DNE85" s="205"/>
      <c r="DNF85" s="205"/>
      <c r="DNG85" s="205"/>
      <c r="DNN85" s="205"/>
      <c r="DNO85" s="205"/>
      <c r="DNP85" s="205"/>
      <c r="DNQ85" s="205"/>
      <c r="DNR85" s="205"/>
      <c r="DNS85" s="205"/>
      <c r="DNT85" s="205"/>
      <c r="DNU85" s="205"/>
      <c r="DNV85" s="205"/>
      <c r="DNW85" s="205"/>
      <c r="DNX85" s="205"/>
      <c r="DNY85" s="205"/>
      <c r="DNZ85" s="205"/>
      <c r="DOA85" s="205"/>
      <c r="DOB85" s="205"/>
      <c r="DOC85" s="205"/>
      <c r="DOD85" s="205"/>
      <c r="DOE85" s="205"/>
      <c r="DOF85" s="205"/>
      <c r="DOG85" s="205"/>
      <c r="DOH85" s="205"/>
      <c r="DOI85" s="205"/>
      <c r="DOJ85" s="205"/>
      <c r="DOK85" s="205"/>
      <c r="DOL85" s="205"/>
      <c r="DOM85" s="205"/>
      <c r="DON85" s="205"/>
      <c r="DOO85" s="205"/>
      <c r="DOP85" s="205"/>
      <c r="DOQ85" s="205"/>
      <c r="DOR85" s="205"/>
      <c r="DOS85" s="205"/>
      <c r="DOT85" s="205"/>
      <c r="DOU85" s="205"/>
      <c r="DOV85" s="205"/>
      <c r="DOW85" s="205"/>
      <c r="DOX85" s="205"/>
      <c r="DOY85" s="205"/>
      <c r="DOZ85" s="205"/>
      <c r="DPA85" s="205"/>
      <c r="DPB85" s="205"/>
      <c r="DPC85" s="205"/>
      <c r="DPD85" s="205"/>
      <c r="DPE85" s="205"/>
      <c r="DPF85" s="205"/>
      <c r="DPG85" s="205"/>
      <c r="DPH85" s="205"/>
      <c r="DPI85" s="205"/>
      <c r="DPJ85" s="205"/>
      <c r="DPK85" s="205"/>
      <c r="DPL85" s="205"/>
      <c r="DPM85" s="205"/>
      <c r="DPN85" s="205"/>
      <c r="DPO85" s="205"/>
      <c r="DPP85" s="205"/>
      <c r="DPQ85" s="205"/>
      <c r="DPR85" s="205"/>
      <c r="DPS85" s="205"/>
      <c r="DPT85" s="205"/>
      <c r="DPU85" s="205"/>
      <c r="DPV85" s="205"/>
      <c r="DPW85" s="205"/>
      <c r="DPX85" s="205"/>
      <c r="DPY85" s="205"/>
      <c r="DPZ85" s="205"/>
      <c r="DQA85" s="205"/>
      <c r="DQB85" s="205"/>
      <c r="DQC85" s="205"/>
      <c r="DQD85" s="205"/>
      <c r="DQE85" s="205"/>
      <c r="DQF85" s="205"/>
      <c r="DQG85" s="205"/>
      <c r="DQH85" s="205"/>
      <c r="DQI85" s="205"/>
      <c r="DQJ85" s="205"/>
      <c r="DQK85" s="205"/>
      <c r="DQL85" s="205"/>
      <c r="DQM85" s="205"/>
      <c r="DQN85" s="205"/>
      <c r="DQO85" s="205"/>
      <c r="DQP85" s="205"/>
      <c r="DQQ85" s="205"/>
      <c r="DQR85" s="205"/>
      <c r="DQS85" s="205"/>
      <c r="DQT85" s="205"/>
      <c r="DQU85" s="205"/>
      <c r="DQV85" s="205"/>
      <c r="DQW85" s="205"/>
      <c r="DQX85" s="205"/>
      <c r="DQY85" s="205"/>
      <c r="DQZ85" s="205"/>
      <c r="DRA85" s="205"/>
      <c r="DRB85" s="205"/>
      <c r="DRC85" s="205"/>
      <c r="DRD85" s="205"/>
      <c r="DRE85" s="205"/>
      <c r="DRF85" s="205"/>
      <c r="DRG85" s="205"/>
      <c r="DRH85" s="205"/>
      <c r="DRI85" s="205"/>
      <c r="DRJ85" s="205"/>
      <c r="DRK85" s="205"/>
      <c r="DRL85" s="205"/>
      <c r="DRM85" s="205"/>
      <c r="DRN85" s="205"/>
      <c r="DRO85" s="205"/>
      <c r="DRP85" s="205"/>
      <c r="DRQ85" s="205"/>
      <c r="DRR85" s="205"/>
      <c r="DRS85" s="205"/>
      <c r="DRT85" s="205"/>
      <c r="DRU85" s="205"/>
      <c r="DRV85" s="205"/>
      <c r="DRW85" s="205"/>
      <c r="DRX85" s="205"/>
      <c r="DRY85" s="205"/>
      <c r="DRZ85" s="205"/>
      <c r="DSA85" s="205"/>
      <c r="DSB85" s="205"/>
      <c r="DSC85" s="205"/>
      <c r="DSD85" s="205"/>
      <c r="DSE85" s="205"/>
      <c r="DSF85" s="205"/>
      <c r="DSG85" s="205"/>
      <c r="DSH85" s="205"/>
      <c r="DSI85" s="205"/>
      <c r="DSJ85" s="205"/>
      <c r="DSK85" s="205"/>
      <c r="DSL85" s="205"/>
      <c r="DSM85" s="205"/>
      <c r="DSN85" s="205"/>
      <c r="DSO85" s="205"/>
      <c r="DSP85" s="205"/>
      <c r="DSQ85" s="205"/>
      <c r="DSR85" s="205"/>
      <c r="DSS85" s="205"/>
      <c r="DST85" s="205"/>
      <c r="DSU85" s="205"/>
      <c r="DSV85" s="205"/>
      <c r="DSW85" s="205"/>
      <c r="DSX85" s="205"/>
      <c r="DSY85" s="205"/>
      <c r="DSZ85" s="205"/>
      <c r="DTA85" s="205"/>
      <c r="DTB85" s="205"/>
      <c r="DTC85" s="205"/>
      <c r="DTD85" s="205"/>
      <c r="DTE85" s="205"/>
      <c r="DTF85" s="205"/>
      <c r="DTG85" s="205"/>
      <c r="DTH85" s="205"/>
      <c r="DTI85" s="205"/>
      <c r="DTJ85" s="205"/>
      <c r="DTK85" s="205"/>
      <c r="DTL85" s="205"/>
      <c r="DTM85" s="205"/>
      <c r="DTN85" s="205"/>
      <c r="DTO85" s="205"/>
      <c r="DTP85" s="205"/>
      <c r="DTQ85" s="205"/>
      <c r="DTR85" s="205"/>
      <c r="DTS85" s="205"/>
      <c r="DTT85" s="205"/>
      <c r="DTU85" s="205"/>
      <c r="DTV85" s="205"/>
      <c r="DTW85" s="205"/>
      <c r="DTX85" s="205"/>
      <c r="DTY85" s="205"/>
      <c r="DTZ85" s="205"/>
      <c r="DUA85" s="205"/>
      <c r="DUB85" s="205"/>
      <c r="DUC85" s="205"/>
      <c r="DUD85" s="205"/>
      <c r="DUE85" s="205"/>
      <c r="DUF85" s="205"/>
      <c r="DUG85" s="205"/>
      <c r="DUH85" s="205"/>
      <c r="DUI85" s="205"/>
      <c r="DUJ85" s="205"/>
      <c r="DUK85" s="205"/>
      <c r="DUL85" s="205"/>
      <c r="DUM85" s="205"/>
      <c r="DUN85" s="205"/>
      <c r="DUO85" s="205"/>
      <c r="DUP85" s="205"/>
      <c r="DUQ85" s="205"/>
      <c r="DUR85" s="205"/>
      <c r="DUS85" s="205"/>
      <c r="DUT85" s="205"/>
      <c r="DUU85" s="205"/>
      <c r="DUV85" s="205"/>
      <c r="DUW85" s="205"/>
      <c r="DUX85" s="205"/>
      <c r="DUY85" s="205"/>
      <c r="DUZ85" s="205"/>
      <c r="DVA85" s="205"/>
      <c r="DVB85" s="205"/>
      <c r="DVC85" s="205"/>
      <c r="DVD85" s="205"/>
      <c r="DVE85" s="205"/>
      <c r="DVF85" s="205"/>
      <c r="DVG85" s="205"/>
      <c r="DVH85" s="205"/>
      <c r="DVI85" s="205"/>
      <c r="DVJ85" s="205"/>
      <c r="DVK85" s="205"/>
      <c r="DVL85" s="205"/>
      <c r="DVM85" s="205"/>
      <c r="DVN85" s="205"/>
      <c r="DVO85" s="205"/>
      <c r="DVP85" s="205"/>
      <c r="DVQ85" s="205"/>
      <c r="DVR85" s="205"/>
      <c r="DVS85" s="205"/>
      <c r="DVT85" s="205"/>
      <c r="DVU85" s="205"/>
      <c r="DVV85" s="205"/>
      <c r="DVW85" s="205"/>
      <c r="DVX85" s="205"/>
      <c r="DVY85" s="205"/>
      <c r="DVZ85" s="205"/>
      <c r="DWA85" s="205"/>
      <c r="DWB85" s="205"/>
      <c r="DWC85" s="205"/>
      <c r="DWD85" s="205"/>
      <c r="DWE85" s="205"/>
      <c r="DWF85" s="205"/>
      <c r="DWG85" s="205"/>
      <c r="DWH85" s="205"/>
      <c r="DWI85" s="205"/>
      <c r="DWJ85" s="205"/>
      <c r="DWK85" s="205"/>
      <c r="DWL85" s="205"/>
      <c r="DWM85" s="205"/>
      <c r="DWN85" s="205"/>
      <c r="DWO85" s="205"/>
      <c r="DWP85" s="205"/>
      <c r="DWQ85" s="205"/>
      <c r="DWR85" s="205"/>
      <c r="DWS85" s="205"/>
      <c r="DWT85" s="205"/>
      <c r="DWU85" s="205"/>
      <c r="DWV85" s="205"/>
      <c r="DWW85" s="205"/>
      <c r="DWX85" s="205"/>
      <c r="DWY85" s="205"/>
      <c r="DWZ85" s="205"/>
      <c r="DXA85" s="205"/>
      <c r="DXB85" s="205"/>
      <c r="DXC85" s="205"/>
      <c r="DXJ85" s="205"/>
      <c r="DXK85" s="205"/>
      <c r="DXL85" s="205"/>
      <c r="DXM85" s="205"/>
      <c r="DXN85" s="205"/>
      <c r="DXO85" s="205"/>
      <c r="DXP85" s="205"/>
      <c r="DXQ85" s="205"/>
      <c r="DXR85" s="205"/>
      <c r="DXS85" s="205"/>
      <c r="DXT85" s="205"/>
      <c r="DXU85" s="205"/>
      <c r="DXV85" s="205"/>
      <c r="DXW85" s="205"/>
      <c r="DXX85" s="205"/>
      <c r="DXY85" s="205"/>
      <c r="DXZ85" s="205"/>
      <c r="DYA85" s="205"/>
      <c r="DYB85" s="205"/>
      <c r="DYC85" s="205"/>
      <c r="DYD85" s="205"/>
      <c r="DYE85" s="205"/>
      <c r="DYF85" s="205"/>
      <c r="DYG85" s="205"/>
      <c r="DYH85" s="205"/>
      <c r="DYI85" s="205"/>
      <c r="DYJ85" s="205"/>
      <c r="DYK85" s="205"/>
      <c r="DYL85" s="205"/>
      <c r="DYM85" s="205"/>
      <c r="DYN85" s="205"/>
      <c r="DYO85" s="205"/>
      <c r="DYP85" s="205"/>
      <c r="DYQ85" s="205"/>
      <c r="DYR85" s="205"/>
      <c r="DYS85" s="205"/>
      <c r="DYT85" s="205"/>
      <c r="DYU85" s="205"/>
      <c r="DYV85" s="205"/>
      <c r="DYW85" s="205"/>
      <c r="DYX85" s="205"/>
      <c r="DYY85" s="205"/>
      <c r="DYZ85" s="205"/>
      <c r="DZA85" s="205"/>
      <c r="DZB85" s="205"/>
      <c r="DZC85" s="205"/>
      <c r="DZD85" s="205"/>
      <c r="DZE85" s="205"/>
      <c r="DZF85" s="205"/>
      <c r="DZG85" s="205"/>
      <c r="DZH85" s="205"/>
      <c r="DZI85" s="205"/>
      <c r="DZJ85" s="205"/>
      <c r="DZK85" s="205"/>
      <c r="DZL85" s="205"/>
      <c r="DZM85" s="205"/>
      <c r="DZN85" s="205"/>
      <c r="DZO85" s="205"/>
      <c r="DZP85" s="205"/>
      <c r="DZQ85" s="205"/>
      <c r="DZR85" s="205"/>
      <c r="DZS85" s="205"/>
      <c r="DZT85" s="205"/>
      <c r="DZU85" s="205"/>
      <c r="DZV85" s="205"/>
      <c r="DZW85" s="205"/>
      <c r="DZX85" s="205"/>
      <c r="DZY85" s="205"/>
      <c r="DZZ85" s="205"/>
      <c r="EAA85" s="205"/>
      <c r="EAB85" s="205"/>
      <c r="EAC85" s="205"/>
      <c r="EAD85" s="205"/>
      <c r="EAE85" s="205"/>
      <c r="EAF85" s="205"/>
      <c r="EAG85" s="205"/>
      <c r="EAH85" s="205"/>
      <c r="EAI85" s="205"/>
      <c r="EAJ85" s="205"/>
      <c r="EAK85" s="205"/>
      <c r="EAL85" s="205"/>
      <c r="EAM85" s="205"/>
      <c r="EAN85" s="205"/>
      <c r="EAO85" s="205"/>
      <c r="EAP85" s="205"/>
      <c r="EAQ85" s="205"/>
      <c r="EAR85" s="205"/>
      <c r="EAS85" s="205"/>
      <c r="EAT85" s="205"/>
      <c r="EAU85" s="205"/>
      <c r="EAV85" s="205"/>
      <c r="EAW85" s="205"/>
      <c r="EAX85" s="205"/>
      <c r="EAY85" s="205"/>
      <c r="EAZ85" s="205"/>
      <c r="EBA85" s="205"/>
      <c r="EBB85" s="205"/>
      <c r="EBC85" s="205"/>
      <c r="EBD85" s="205"/>
      <c r="EBE85" s="205"/>
      <c r="EBF85" s="205"/>
      <c r="EBG85" s="205"/>
      <c r="EBH85" s="205"/>
      <c r="EBI85" s="205"/>
      <c r="EBJ85" s="205"/>
      <c r="EBK85" s="205"/>
      <c r="EBL85" s="205"/>
      <c r="EBM85" s="205"/>
      <c r="EBN85" s="205"/>
      <c r="EBO85" s="205"/>
      <c r="EBP85" s="205"/>
      <c r="EBQ85" s="205"/>
      <c r="EBR85" s="205"/>
      <c r="EBS85" s="205"/>
      <c r="EBT85" s="205"/>
      <c r="EBU85" s="205"/>
      <c r="EBV85" s="205"/>
      <c r="EBW85" s="205"/>
      <c r="EBX85" s="205"/>
      <c r="EBY85" s="205"/>
      <c r="EBZ85" s="205"/>
      <c r="ECA85" s="205"/>
      <c r="ECB85" s="205"/>
      <c r="ECC85" s="205"/>
      <c r="ECD85" s="205"/>
      <c r="ECE85" s="205"/>
      <c r="ECF85" s="205"/>
      <c r="ECG85" s="205"/>
      <c r="ECH85" s="205"/>
      <c r="ECI85" s="205"/>
      <c r="ECJ85" s="205"/>
      <c r="ECK85" s="205"/>
      <c r="ECL85" s="205"/>
      <c r="ECM85" s="205"/>
      <c r="ECN85" s="205"/>
      <c r="ECO85" s="205"/>
      <c r="ECP85" s="205"/>
      <c r="ECQ85" s="205"/>
      <c r="ECR85" s="205"/>
      <c r="ECS85" s="205"/>
      <c r="ECT85" s="205"/>
      <c r="ECU85" s="205"/>
      <c r="ECV85" s="205"/>
      <c r="ECW85" s="205"/>
      <c r="ECX85" s="205"/>
      <c r="ECY85" s="205"/>
      <c r="ECZ85" s="205"/>
      <c r="EDA85" s="205"/>
      <c r="EDB85" s="205"/>
      <c r="EDC85" s="205"/>
      <c r="EDD85" s="205"/>
      <c r="EDE85" s="205"/>
      <c r="EDF85" s="205"/>
      <c r="EDG85" s="205"/>
      <c r="EDH85" s="205"/>
      <c r="EDI85" s="205"/>
      <c r="EDJ85" s="205"/>
      <c r="EDK85" s="205"/>
      <c r="EDL85" s="205"/>
      <c r="EDM85" s="205"/>
      <c r="EDN85" s="205"/>
      <c r="EDO85" s="205"/>
      <c r="EDP85" s="205"/>
      <c r="EDQ85" s="205"/>
      <c r="EDR85" s="205"/>
      <c r="EDS85" s="205"/>
      <c r="EDT85" s="205"/>
      <c r="EDU85" s="205"/>
      <c r="EDV85" s="205"/>
      <c r="EDW85" s="205"/>
      <c r="EDX85" s="205"/>
      <c r="EDY85" s="205"/>
      <c r="EDZ85" s="205"/>
      <c r="EEA85" s="205"/>
      <c r="EEB85" s="205"/>
      <c r="EEC85" s="205"/>
      <c r="EED85" s="205"/>
      <c r="EEE85" s="205"/>
      <c r="EEF85" s="205"/>
      <c r="EEG85" s="205"/>
      <c r="EEH85" s="205"/>
      <c r="EEI85" s="205"/>
      <c r="EEJ85" s="205"/>
      <c r="EEK85" s="205"/>
      <c r="EEL85" s="205"/>
      <c r="EEM85" s="205"/>
      <c r="EEN85" s="205"/>
      <c r="EEO85" s="205"/>
      <c r="EEP85" s="205"/>
      <c r="EEQ85" s="205"/>
      <c r="EER85" s="205"/>
      <c r="EES85" s="205"/>
      <c r="EET85" s="205"/>
      <c r="EEU85" s="205"/>
      <c r="EEV85" s="205"/>
      <c r="EEW85" s="205"/>
      <c r="EEX85" s="205"/>
      <c r="EEY85" s="205"/>
      <c r="EEZ85" s="205"/>
      <c r="EFA85" s="205"/>
      <c r="EFB85" s="205"/>
      <c r="EFC85" s="205"/>
      <c r="EFD85" s="205"/>
      <c r="EFE85" s="205"/>
      <c r="EFF85" s="205"/>
      <c r="EFG85" s="205"/>
      <c r="EFH85" s="205"/>
      <c r="EFI85" s="205"/>
      <c r="EFJ85" s="205"/>
      <c r="EFK85" s="205"/>
      <c r="EFL85" s="205"/>
      <c r="EFM85" s="205"/>
      <c r="EFN85" s="205"/>
      <c r="EFO85" s="205"/>
      <c r="EFP85" s="205"/>
      <c r="EFQ85" s="205"/>
      <c r="EFR85" s="205"/>
      <c r="EFS85" s="205"/>
      <c r="EFT85" s="205"/>
      <c r="EFU85" s="205"/>
      <c r="EFV85" s="205"/>
      <c r="EFW85" s="205"/>
      <c r="EFX85" s="205"/>
      <c r="EFY85" s="205"/>
      <c r="EFZ85" s="205"/>
      <c r="EGA85" s="205"/>
      <c r="EGB85" s="205"/>
      <c r="EGC85" s="205"/>
      <c r="EGD85" s="205"/>
      <c r="EGE85" s="205"/>
      <c r="EGF85" s="205"/>
      <c r="EGG85" s="205"/>
      <c r="EGH85" s="205"/>
      <c r="EGI85" s="205"/>
      <c r="EGJ85" s="205"/>
      <c r="EGK85" s="205"/>
      <c r="EGL85" s="205"/>
      <c r="EGM85" s="205"/>
      <c r="EGN85" s="205"/>
      <c r="EGO85" s="205"/>
      <c r="EGP85" s="205"/>
      <c r="EGQ85" s="205"/>
      <c r="EGR85" s="205"/>
      <c r="EGS85" s="205"/>
      <c r="EGT85" s="205"/>
      <c r="EGU85" s="205"/>
      <c r="EGV85" s="205"/>
      <c r="EGW85" s="205"/>
      <c r="EGX85" s="205"/>
      <c r="EGY85" s="205"/>
      <c r="EHF85" s="205"/>
      <c r="EHG85" s="205"/>
      <c r="EHH85" s="205"/>
      <c r="EHI85" s="205"/>
      <c r="EHJ85" s="205"/>
      <c r="EHK85" s="205"/>
      <c r="EHL85" s="205"/>
      <c r="EHM85" s="205"/>
      <c r="EHN85" s="205"/>
      <c r="EHO85" s="205"/>
      <c r="EHP85" s="205"/>
      <c r="EHQ85" s="205"/>
      <c r="EHR85" s="205"/>
      <c r="EHS85" s="205"/>
      <c r="EHT85" s="205"/>
      <c r="EHU85" s="205"/>
      <c r="EHV85" s="205"/>
      <c r="EHW85" s="205"/>
      <c r="EHX85" s="205"/>
      <c r="EHY85" s="205"/>
      <c r="EHZ85" s="205"/>
      <c r="EIA85" s="205"/>
      <c r="EIB85" s="205"/>
      <c r="EIC85" s="205"/>
      <c r="EID85" s="205"/>
      <c r="EIE85" s="205"/>
      <c r="EIF85" s="205"/>
      <c r="EIG85" s="205"/>
      <c r="EIH85" s="205"/>
      <c r="EII85" s="205"/>
      <c r="EIJ85" s="205"/>
      <c r="EIK85" s="205"/>
      <c r="EIL85" s="205"/>
      <c r="EIM85" s="205"/>
      <c r="EIN85" s="205"/>
      <c r="EIO85" s="205"/>
      <c r="EIP85" s="205"/>
      <c r="EIQ85" s="205"/>
      <c r="EIR85" s="205"/>
      <c r="EIS85" s="205"/>
      <c r="EIT85" s="205"/>
      <c r="EIU85" s="205"/>
      <c r="EIV85" s="205"/>
      <c r="EIW85" s="205"/>
      <c r="EIX85" s="205"/>
      <c r="EIY85" s="205"/>
      <c r="EIZ85" s="205"/>
      <c r="EJA85" s="205"/>
      <c r="EJB85" s="205"/>
      <c r="EJC85" s="205"/>
      <c r="EJD85" s="205"/>
      <c r="EJE85" s="205"/>
      <c r="EJF85" s="205"/>
      <c r="EJG85" s="205"/>
      <c r="EJH85" s="205"/>
      <c r="EJI85" s="205"/>
      <c r="EJJ85" s="205"/>
      <c r="EJK85" s="205"/>
      <c r="EJL85" s="205"/>
      <c r="EJM85" s="205"/>
      <c r="EJN85" s="205"/>
      <c r="EJO85" s="205"/>
      <c r="EJP85" s="205"/>
      <c r="EJQ85" s="205"/>
      <c r="EJR85" s="205"/>
      <c r="EJS85" s="205"/>
      <c r="EJT85" s="205"/>
      <c r="EJU85" s="205"/>
      <c r="EJV85" s="205"/>
      <c r="EJW85" s="205"/>
      <c r="EJX85" s="205"/>
      <c r="EJY85" s="205"/>
      <c r="EJZ85" s="205"/>
      <c r="EKA85" s="205"/>
      <c r="EKB85" s="205"/>
      <c r="EKC85" s="205"/>
      <c r="EKD85" s="205"/>
      <c r="EKE85" s="205"/>
      <c r="EKF85" s="205"/>
      <c r="EKG85" s="205"/>
      <c r="EKH85" s="205"/>
      <c r="EKI85" s="205"/>
      <c r="EKJ85" s="205"/>
      <c r="EKK85" s="205"/>
      <c r="EKL85" s="205"/>
      <c r="EKM85" s="205"/>
      <c r="EKN85" s="205"/>
      <c r="EKO85" s="205"/>
      <c r="EKP85" s="205"/>
      <c r="EKQ85" s="205"/>
      <c r="EKR85" s="205"/>
      <c r="EKS85" s="205"/>
      <c r="EKT85" s="205"/>
      <c r="EKU85" s="205"/>
      <c r="EKV85" s="205"/>
      <c r="EKW85" s="205"/>
      <c r="EKX85" s="205"/>
      <c r="EKY85" s="205"/>
      <c r="EKZ85" s="205"/>
      <c r="ELA85" s="205"/>
      <c r="ELB85" s="205"/>
      <c r="ELC85" s="205"/>
      <c r="ELD85" s="205"/>
      <c r="ELE85" s="205"/>
      <c r="ELF85" s="205"/>
      <c r="ELG85" s="205"/>
      <c r="ELH85" s="205"/>
      <c r="ELI85" s="205"/>
      <c r="ELJ85" s="205"/>
      <c r="ELK85" s="205"/>
      <c r="ELL85" s="205"/>
      <c r="ELM85" s="205"/>
      <c r="ELN85" s="205"/>
      <c r="ELO85" s="205"/>
      <c r="ELP85" s="205"/>
      <c r="ELQ85" s="205"/>
      <c r="ELR85" s="205"/>
      <c r="ELS85" s="205"/>
      <c r="ELT85" s="205"/>
      <c r="ELU85" s="205"/>
      <c r="ELV85" s="205"/>
      <c r="ELW85" s="205"/>
      <c r="ELX85" s="205"/>
      <c r="ELY85" s="205"/>
      <c r="ELZ85" s="205"/>
      <c r="EMA85" s="205"/>
      <c r="EMB85" s="205"/>
      <c r="EMC85" s="205"/>
      <c r="EMD85" s="205"/>
      <c r="EME85" s="205"/>
      <c r="EMF85" s="205"/>
      <c r="EMG85" s="205"/>
      <c r="EMH85" s="205"/>
      <c r="EMI85" s="205"/>
      <c r="EMJ85" s="205"/>
      <c r="EMK85" s="205"/>
      <c r="EML85" s="205"/>
      <c r="EMM85" s="205"/>
      <c r="EMN85" s="205"/>
      <c r="EMO85" s="205"/>
      <c r="EMP85" s="205"/>
      <c r="EMQ85" s="205"/>
      <c r="EMR85" s="205"/>
      <c r="EMS85" s="205"/>
      <c r="EMT85" s="205"/>
      <c r="EMU85" s="205"/>
      <c r="EMV85" s="205"/>
      <c r="EMW85" s="205"/>
      <c r="EMX85" s="205"/>
      <c r="EMY85" s="205"/>
      <c r="EMZ85" s="205"/>
      <c r="ENA85" s="205"/>
      <c r="ENB85" s="205"/>
      <c r="ENC85" s="205"/>
      <c r="END85" s="205"/>
      <c r="ENE85" s="205"/>
      <c r="ENF85" s="205"/>
      <c r="ENG85" s="205"/>
      <c r="ENH85" s="205"/>
      <c r="ENI85" s="205"/>
      <c r="ENJ85" s="205"/>
      <c r="ENK85" s="205"/>
      <c r="ENL85" s="205"/>
      <c r="ENM85" s="205"/>
      <c r="ENN85" s="205"/>
      <c r="ENO85" s="205"/>
      <c r="ENP85" s="205"/>
      <c r="ENQ85" s="205"/>
      <c r="ENR85" s="205"/>
      <c r="ENS85" s="205"/>
      <c r="ENT85" s="205"/>
      <c r="ENU85" s="205"/>
      <c r="ENV85" s="205"/>
      <c r="ENW85" s="205"/>
      <c r="ENX85" s="205"/>
      <c r="ENY85" s="205"/>
      <c r="ENZ85" s="205"/>
      <c r="EOA85" s="205"/>
      <c r="EOB85" s="205"/>
      <c r="EOC85" s="205"/>
      <c r="EOD85" s="205"/>
      <c r="EOE85" s="205"/>
      <c r="EOF85" s="205"/>
      <c r="EOG85" s="205"/>
      <c r="EOH85" s="205"/>
      <c r="EOI85" s="205"/>
      <c r="EOJ85" s="205"/>
      <c r="EOK85" s="205"/>
      <c r="EOL85" s="205"/>
      <c r="EOM85" s="205"/>
      <c r="EON85" s="205"/>
      <c r="EOO85" s="205"/>
      <c r="EOP85" s="205"/>
      <c r="EOQ85" s="205"/>
      <c r="EOR85" s="205"/>
      <c r="EOS85" s="205"/>
      <c r="EOT85" s="205"/>
      <c r="EOU85" s="205"/>
      <c r="EOV85" s="205"/>
      <c r="EOW85" s="205"/>
      <c r="EOX85" s="205"/>
      <c r="EOY85" s="205"/>
      <c r="EOZ85" s="205"/>
      <c r="EPA85" s="205"/>
      <c r="EPB85" s="205"/>
      <c r="EPC85" s="205"/>
      <c r="EPD85" s="205"/>
      <c r="EPE85" s="205"/>
      <c r="EPF85" s="205"/>
      <c r="EPG85" s="205"/>
      <c r="EPH85" s="205"/>
      <c r="EPI85" s="205"/>
      <c r="EPJ85" s="205"/>
      <c r="EPK85" s="205"/>
      <c r="EPL85" s="205"/>
      <c r="EPM85" s="205"/>
      <c r="EPN85" s="205"/>
      <c r="EPO85" s="205"/>
      <c r="EPP85" s="205"/>
      <c r="EPQ85" s="205"/>
      <c r="EPR85" s="205"/>
      <c r="EPS85" s="205"/>
      <c r="EPT85" s="205"/>
      <c r="EPU85" s="205"/>
      <c r="EPV85" s="205"/>
      <c r="EPW85" s="205"/>
      <c r="EPX85" s="205"/>
      <c r="EPY85" s="205"/>
      <c r="EPZ85" s="205"/>
      <c r="EQA85" s="205"/>
      <c r="EQB85" s="205"/>
      <c r="EQC85" s="205"/>
      <c r="EQD85" s="205"/>
      <c r="EQE85" s="205"/>
      <c r="EQF85" s="205"/>
      <c r="EQG85" s="205"/>
      <c r="EQH85" s="205"/>
      <c r="EQI85" s="205"/>
      <c r="EQJ85" s="205"/>
      <c r="EQK85" s="205"/>
      <c r="EQL85" s="205"/>
      <c r="EQM85" s="205"/>
      <c r="EQN85" s="205"/>
      <c r="EQO85" s="205"/>
      <c r="EQP85" s="205"/>
      <c r="EQQ85" s="205"/>
      <c r="EQR85" s="205"/>
      <c r="EQS85" s="205"/>
      <c r="EQT85" s="205"/>
      <c r="EQU85" s="205"/>
      <c r="ERB85" s="205"/>
      <c r="ERC85" s="205"/>
      <c r="ERD85" s="205"/>
      <c r="ERE85" s="205"/>
      <c r="ERF85" s="205"/>
      <c r="ERG85" s="205"/>
      <c r="ERH85" s="205"/>
      <c r="ERI85" s="205"/>
      <c r="ERJ85" s="205"/>
      <c r="ERK85" s="205"/>
      <c r="ERL85" s="205"/>
      <c r="ERM85" s="205"/>
      <c r="ERN85" s="205"/>
      <c r="ERO85" s="205"/>
      <c r="ERP85" s="205"/>
      <c r="ERQ85" s="205"/>
      <c r="ERR85" s="205"/>
      <c r="ERS85" s="205"/>
      <c r="ERT85" s="205"/>
      <c r="ERU85" s="205"/>
      <c r="ERV85" s="205"/>
      <c r="ERW85" s="205"/>
      <c r="ERX85" s="205"/>
      <c r="ERY85" s="205"/>
      <c r="ERZ85" s="205"/>
      <c r="ESA85" s="205"/>
      <c r="ESB85" s="205"/>
      <c r="ESC85" s="205"/>
      <c r="ESD85" s="205"/>
      <c r="ESE85" s="205"/>
      <c r="ESF85" s="205"/>
      <c r="ESG85" s="205"/>
      <c r="ESH85" s="205"/>
      <c r="ESI85" s="205"/>
      <c r="ESJ85" s="205"/>
      <c r="ESK85" s="205"/>
      <c r="ESL85" s="205"/>
      <c r="ESM85" s="205"/>
      <c r="ESN85" s="205"/>
      <c r="ESO85" s="205"/>
      <c r="ESP85" s="205"/>
      <c r="ESQ85" s="205"/>
      <c r="ESR85" s="205"/>
      <c r="ESS85" s="205"/>
      <c r="EST85" s="205"/>
      <c r="ESU85" s="205"/>
      <c r="ESV85" s="205"/>
      <c r="ESW85" s="205"/>
      <c r="ESX85" s="205"/>
      <c r="ESY85" s="205"/>
      <c r="ESZ85" s="205"/>
      <c r="ETA85" s="205"/>
      <c r="ETB85" s="205"/>
      <c r="ETC85" s="205"/>
      <c r="ETD85" s="205"/>
      <c r="ETE85" s="205"/>
      <c r="ETF85" s="205"/>
      <c r="ETG85" s="205"/>
      <c r="ETH85" s="205"/>
      <c r="ETI85" s="205"/>
      <c r="ETJ85" s="205"/>
      <c r="ETK85" s="205"/>
      <c r="ETL85" s="205"/>
      <c r="ETM85" s="205"/>
      <c r="ETN85" s="205"/>
      <c r="ETO85" s="205"/>
      <c r="ETP85" s="205"/>
      <c r="ETQ85" s="205"/>
      <c r="ETR85" s="205"/>
      <c r="ETS85" s="205"/>
      <c r="ETT85" s="205"/>
      <c r="ETU85" s="205"/>
      <c r="ETV85" s="205"/>
      <c r="ETW85" s="205"/>
      <c r="ETX85" s="205"/>
      <c r="ETY85" s="205"/>
      <c r="ETZ85" s="205"/>
      <c r="EUA85" s="205"/>
      <c r="EUB85" s="205"/>
      <c r="EUC85" s="205"/>
      <c r="EUD85" s="205"/>
      <c r="EUE85" s="205"/>
      <c r="EUF85" s="205"/>
      <c r="EUG85" s="205"/>
      <c r="EUH85" s="205"/>
      <c r="EUI85" s="205"/>
      <c r="EUJ85" s="205"/>
      <c r="EUK85" s="205"/>
      <c r="EUL85" s="205"/>
      <c r="EUM85" s="205"/>
      <c r="EUN85" s="205"/>
      <c r="EUO85" s="205"/>
      <c r="EUP85" s="205"/>
      <c r="EUQ85" s="205"/>
      <c r="EUR85" s="205"/>
      <c r="EUS85" s="205"/>
      <c r="EUT85" s="205"/>
      <c r="EUU85" s="205"/>
      <c r="EUV85" s="205"/>
      <c r="EUW85" s="205"/>
      <c r="EUX85" s="205"/>
      <c r="EUY85" s="205"/>
      <c r="EUZ85" s="205"/>
      <c r="EVA85" s="205"/>
      <c r="EVB85" s="205"/>
      <c r="EVC85" s="205"/>
      <c r="EVD85" s="205"/>
      <c r="EVE85" s="205"/>
      <c r="EVF85" s="205"/>
      <c r="EVG85" s="205"/>
      <c r="EVH85" s="205"/>
      <c r="EVI85" s="205"/>
      <c r="EVJ85" s="205"/>
      <c r="EVK85" s="205"/>
      <c r="EVL85" s="205"/>
      <c r="EVM85" s="205"/>
      <c r="EVN85" s="205"/>
      <c r="EVO85" s="205"/>
      <c r="EVP85" s="205"/>
      <c r="EVQ85" s="205"/>
      <c r="EVR85" s="205"/>
      <c r="EVS85" s="205"/>
      <c r="EVT85" s="205"/>
      <c r="EVU85" s="205"/>
      <c r="EVV85" s="205"/>
      <c r="EVW85" s="205"/>
      <c r="EVX85" s="205"/>
      <c r="EVY85" s="205"/>
      <c r="EVZ85" s="205"/>
      <c r="EWA85" s="205"/>
      <c r="EWB85" s="205"/>
      <c r="EWC85" s="205"/>
      <c r="EWD85" s="205"/>
      <c r="EWE85" s="205"/>
      <c r="EWF85" s="205"/>
      <c r="EWG85" s="205"/>
      <c r="EWH85" s="205"/>
      <c r="EWI85" s="205"/>
      <c r="EWJ85" s="205"/>
      <c r="EWK85" s="205"/>
      <c r="EWL85" s="205"/>
      <c r="EWM85" s="205"/>
      <c r="EWN85" s="205"/>
      <c r="EWO85" s="205"/>
      <c r="EWP85" s="205"/>
      <c r="EWQ85" s="205"/>
      <c r="EWR85" s="205"/>
      <c r="EWS85" s="205"/>
      <c r="EWT85" s="205"/>
      <c r="EWU85" s="205"/>
      <c r="EWV85" s="205"/>
      <c r="EWW85" s="205"/>
      <c r="EWX85" s="205"/>
      <c r="EWY85" s="205"/>
      <c r="EWZ85" s="205"/>
      <c r="EXA85" s="205"/>
      <c r="EXB85" s="205"/>
      <c r="EXC85" s="205"/>
      <c r="EXD85" s="205"/>
      <c r="EXE85" s="205"/>
      <c r="EXF85" s="205"/>
      <c r="EXG85" s="205"/>
      <c r="EXH85" s="205"/>
      <c r="EXI85" s="205"/>
      <c r="EXJ85" s="205"/>
      <c r="EXK85" s="205"/>
      <c r="EXL85" s="205"/>
      <c r="EXM85" s="205"/>
      <c r="EXN85" s="205"/>
      <c r="EXO85" s="205"/>
      <c r="EXP85" s="205"/>
      <c r="EXQ85" s="205"/>
      <c r="EXR85" s="205"/>
      <c r="EXS85" s="205"/>
      <c r="EXT85" s="205"/>
      <c r="EXU85" s="205"/>
      <c r="EXV85" s="205"/>
      <c r="EXW85" s="205"/>
      <c r="EXX85" s="205"/>
      <c r="EXY85" s="205"/>
      <c r="EXZ85" s="205"/>
      <c r="EYA85" s="205"/>
      <c r="EYB85" s="205"/>
      <c r="EYC85" s="205"/>
      <c r="EYD85" s="205"/>
      <c r="EYE85" s="205"/>
      <c r="EYF85" s="205"/>
      <c r="EYG85" s="205"/>
      <c r="EYH85" s="205"/>
      <c r="EYI85" s="205"/>
      <c r="EYJ85" s="205"/>
      <c r="EYK85" s="205"/>
      <c r="EYL85" s="205"/>
      <c r="EYM85" s="205"/>
      <c r="EYN85" s="205"/>
      <c r="EYO85" s="205"/>
      <c r="EYP85" s="205"/>
      <c r="EYQ85" s="205"/>
      <c r="EYR85" s="205"/>
      <c r="EYS85" s="205"/>
      <c r="EYT85" s="205"/>
      <c r="EYU85" s="205"/>
      <c r="EYV85" s="205"/>
      <c r="EYW85" s="205"/>
      <c r="EYX85" s="205"/>
      <c r="EYY85" s="205"/>
      <c r="EYZ85" s="205"/>
      <c r="EZA85" s="205"/>
      <c r="EZB85" s="205"/>
      <c r="EZC85" s="205"/>
      <c r="EZD85" s="205"/>
      <c r="EZE85" s="205"/>
      <c r="EZF85" s="205"/>
      <c r="EZG85" s="205"/>
      <c r="EZH85" s="205"/>
      <c r="EZI85" s="205"/>
      <c r="EZJ85" s="205"/>
      <c r="EZK85" s="205"/>
      <c r="EZL85" s="205"/>
      <c r="EZM85" s="205"/>
      <c r="EZN85" s="205"/>
      <c r="EZO85" s="205"/>
      <c r="EZP85" s="205"/>
      <c r="EZQ85" s="205"/>
      <c r="EZR85" s="205"/>
      <c r="EZS85" s="205"/>
      <c r="EZT85" s="205"/>
      <c r="EZU85" s="205"/>
      <c r="EZV85" s="205"/>
      <c r="EZW85" s="205"/>
      <c r="EZX85" s="205"/>
      <c r="EZY85" s="205"/>
      <c r="EZZ85" s="205"/>
      <c r="FAA85" s="205"/>
      <c r="FAB85" s="205"/>
      <c r="FAC85" s="205"/>
      <c r="FAD85" s="205"/>
      <c r="FAE85" s="205"/>
      <c r="FAF85" s="205"/>
      <c r="FAG85" s="205"/>
      <c r="FAH85" s="205"/>
      <c r="FAI85" s="205"/>
      <c r="FAJ85" s="205"/>
      <c r="FAK85" s="205"/>
      <c r="FAL85" s="205"/>
      <c r="FAM85" s="205"/>
      <c r="FAN85" s="205"/>
      <c r="FAO85" s="205"/>
      <c r="FAP85" s="205"/>
      <c r="FAQ85" s="205"/>
      <c r="FAX85" s="205"/>
      <c r="FAY85" s="205"/>
      <c r="FAZ85" s="205"/>
      <c r="FBA85" s="205"/>
      <c r="FBB85" s="205"/>
      <c r="FBC85" s="205"/>
      <c r="FBD85" s="205"/>
      <c r="FBE85" s="205"/>
      <c r="FBF85" s="205"/>
      <c r="FBG85" s="205"/>
      <c r="FBH85" s="205"/>
      <c r="FBI85" s="205"/>
      <c r="FBJ85" s="205"/>
      <c r="FBK85" s="205"/>
      <c r="FBL85" s="205"/>
      <c r="FBM85" s="205"/>
      <c r="FBN85" s="205"/>
      <c r="FBO85" s="205"/>
      <c r="FBP85" s="205"/>
      <c r="FBQ85" s="205"/>
      <c r="FBR85" s="205"/>
      <c r="FBS85" s="205"/>
      <c r="FBT85" s="205"/>
      <c r="FBU85" s="205"/>
      <c r="FBV85" s="205"/>
      <c r="FBW85" s="205"/>
      <c r="FBX85" s="205"/>
      <c r="FBY85" s="205"/>
      <c r="FBZ85" s="205"/>
      <c r="FCA85" s="205"/>
      <c r="FCB85" s="205"/>
      <c r="FCC85" s="205"/>
      <c r="FCD85" s="205"/>
      <c r="FCE85" s="205"/>
      <c r="FCF85" s="205"/>
      <c r="FCG85" s="205"/>
      <c r="FCH85" s="205"/>
      <c r="FCI85" s="205"/>
      <c r="FCJ85" s="205"/>
      <c r="FCK85" s="205"/>
      <c r="FCL85" s="205"/>
      <c r="FCM85" s="205"/>
      <c r="FCN85" s="205"/>
      <c r="FCO85" s="205"/>
      <c r="FCP85" s="205"/>
      <c r="FCQ85" s="205"/>
      <c r="FCR85" s="205"/>
      <c r="FCS85" s="205"/>
      <c r="FCT85" s="205"/>
      <c r="FCU85" s="205"/>
      <c r="FCV85" s="205"/>
      <c r="FCW85" s="205"/>
      <c r="FCX85" s="205"/>
      <c r="FCY85" s="205"/>
      <c r="FCZ85" s="205"/>
      <c r="FDA85" s="205"/>
      <c r="FDB85" s="205"/>
      <c r="FDC85" s="205"/>
      <c r="FDD85" s="205"/>
      <c r="FDE85" s="205"/>
      <c r="FDF85" s="205"/>
      <c r="FDG85" s="205"/>
      <c r="FDH85" s="205"/>
      <c r="FDI85" s="205"/>
      <c r="FDJ85" s="205"/>
      <c r="FDK85" s="205"/>
      <c r="FDL85" s="205"/>
      <c r="FDM85" s="205"/>
      <c r="FDN85" s="205"/>
      <c r="FDO85" s="205"/>
      <c r="FDP85" s="205"/>
      <c r="FDQ85" s="205"/>
      <c r="FDR85" s="205"/>
      <c r="FDS85" s="205"/>
      <c r="FDT85" s="205"/>
      <c r="FDU85" s="205"/>
      <c r="FDV85" s="205"/>
      <c r="FDW85" s="205"/>
      <c r="FDX85" s="205"/>
      <c r="FDY85" s="205"/>
      <c r="FDZ85" s="205"/>
      <c r="FEA85" s="205"/>
      <c r="FEB85" s="205"/>
      <c r="FEC85" s="205"/>
      <c r="FED85" s="205"/>
      <c r="FEE85" s="205"/>
      <c r="FEF85" s="205"/>
      <c r="FEG85" s="205"/>
      <c r="FEH85" s="205"/>
      <c r="FEI85" s="205"/>
      <c r="FEJ85" s="205"/>
      <c r="FEK85" s="205"/>
      <c r="FEL85" s="205"/>
      <c r="FEM85" s="205"/>
      <c r="FEN85" s="205"/>
      <c r="FEO85" s="205"/>
      <c r="FEP85" s="205"/>
      <c r="FEQ85" s="205"/>
      <c r="FER85" s="205"/>
      <c r="FES85" s="205"/>
      <c r="FET85" s="205"/>
      <c r="FEU85" s="205"/>
      <c r="FEV85" s="205"/>
      <c r="FEW85" s="205"/>
      <c r="FEX85" s="205"/>
      <c r="FEY85" s="205"/>
      <c r="FEZ85" s="205"/>
      <c r="FFA85" s="205"/>
      <c r="FFB85" s="205"/>
      <c r="FFC85" s="205"/>
      <c r="FFD85" s="205"/>
      <c r="FFE85" s="205"/>
      <c r="FFF85" s="205"/>
      <c r="FFG85" s="205"/>
      <c r="FFH85" s="205"/>
      <c r="FFI85" s="205"/>
      <c r="FFJ85" s="205"/>
      <c r="FFK85" s="205"/>
      <c r="FFL85" s="205"/>
      <c r="FFM85" s="205"/>
      <c r="FFN85" s="205"/>
      <c r="FFO85" s="205"/>
      <c r="FFP85" s="205"/>
      <c r="FFQ85" s="205"/>
      <c r="FFR85" s="205"/>
      <c r="FFS85" s="205"/>
      <c r="FFT85" s="205"/>
      <c r="FFU85" s="205"/>
      <c r="FFV85" s="205"/>
      <c r="FFW85" s="205"/>
      <c r="FFX85" s="205"/>
      <c r="FFY85" s="205"/>
      <c r="FFZ85" s="205"/>
      <c r="FGA85" s="205"/>
      <c r="FGB85" s="205"/>
      <c r="FGC85" s="205"/>
      <c r="FGD85" s="205"/>
      <c r="FGE85" s="205"/>
      <c r="FGF85" s="205"/>
      <c r="FGG85" s="205"/>
      <c r="FGH85" s="205"/>
      <c r="FGI85" s="205"/>
      <c r="FGJ85" s="205"/>
      <c r="FGK85" s="205"/>
      <c r="FGL85" s="205"/>
      <c r="FGM85" s="205"/>
      <c r="FGN85" s="205"/>
      <c r="FGO85" s="205"/>
      <c r="FGP85" s="205"/>
      <c r="FGQ85" s="205"/>
      <c r="FGR85" s="205"/>
      <c r="FGS85" s="205"/>
      <c r="FGT85" s="205"/>
      <c r="FGU85" s="205"/>
      <c r="FGV85" s="205"/>
      <c r="FGW85" s="205"/>
      <c r="FGX85" s="205"/>
      <c r="FGY85" s="205"/>
      <c r="FGZ85" s="205"/>
      <c r="FHA85" s="205"/>
      <c r="FHB85" s="205"/>
      <c r="FHC85" s="205"/>
      <c r="FHD85" s="205"/>
      <c r="FHE85" s="205"/>
      <c r="FHF85" s="205"/>
      <c r="FHG85" s="205"/>
      <c r="FHH85" s="205"/>
      <c r="FHI85" s="205"/>
      <c r="FHJ85" s="205"/>
      <c r="FHK85" s="205"/>
      <c r="FHL85" s="205"/>
      <c r="FHM85" s="205"/>
      <c r="FHN85" s="205"/>
      <c r="FHO85" s="205"/>
      <c r="FHP85" s="205"/>
      <c r="FHQ85" s="205"/>
      <c r="FHR85" s="205"/>
      <c r="FHS85" s="205"/>
      <c r="FHT85" s="205"/>
      <c r="FHU85" s="205"/>
      <c r="FHV85" s="205"/>
      <c r="FHW85" s="205"/>
      <c r="FHX85" s="205"/>
      <c r="FHY85" s="205"/>
      <c r="FHZ85" s="205"/>
      <c r="FIA85" s="205"/>
      <c r="FIB85" s="205"/>
      <c r="FIC85" s="205"/>
      <c r="FID85" s="205"/>
      <c r="FIE85" s="205"/>
      <c r="FIF85" s="205"/>
      <c r="FIG85" s="205"/>
      <c r="FIH85" s="205"/>
      <c r="FII85" s="205"/>
      <c r="FIJ85" s="205"/>
      <c r="FIK85" s="205"/>
      <c r="FIL85" s="205"/>
      <c r="FIM85" s="205"/>
      <c r="FIN85" s="205"/>
      <c r="FIO85" s="205"/>
      <c r="FIP85" s="205"/>
      <c r="FIQ85" s="205"/>
      <c r="FIR85" s="205"/>
      <c r="FIS85" s="205"/>
      <c r="FIT85" s="205"/>
      <c r="FIU85" s="205"/>
      <c r="FIV85" s="205"/>
      <c r="FIW85" s="205"/>
      <c r="FIX85" s="205"/>
      <c r="FIY85" s="205"/>
      <c r="FIZ85" s="205"/>
      <c r="FJA85" s="205"/>
      <c r="FJB85" s="205"/>
      <c r="FJC85" s="205"/>
      <c r="FJD85" s="205"/>
      <c r="FJE85" s="205"/>
      <c r="FJF85" s="205"/>
      <c r="FJG85" s="205"/>
      <c r="FJH85" s="205"/>
      <c r="FJI85" s="205"/>
      <c r="FJJ85" s="205"/>
      <c r="FJK85" s="205"/>
      <c r="FJL85" s="205"/>
      <c r="FJM85" s="205"/>
      <c r="FJN85" s="205"/>
      <c r="FJO85" s="205"/>
      <c r="FJP85" s="205"/>
      <c r="FJQ85" s="205"/>
      <c r="FJR85" s="205"/>
      <c r="FJS85" s="205"/>
      <c r="FJT85" s="205"/>
      <c r="FJU85" s="205"/>
      <c r="FJV85" s="205"/>
      <c r="FJW85" s="205"/>
      <c r="FJX85" s="205"/>
      <c r="FJY85" s="205"/>
      <c r="FJZ85" s="205"/>
      <c r="FKA85" s="205"/>
      <c r="FKB85" s="205"/>
      <c r="FKC85" s="205"/>
      <c r="FKD85" s="205"/>
      <c r="FKE85" s="205"/>
      <c r="FKF85" s="205"/>
      <c r="FKG85" s="205"/>
      <c r="FKH85" s="205"/>
      <c r="FKI85" s="205"/>
      <c r="FKJ85" s="205"/>
      <c r="FKK85" s="205"/>
      <c r="FKL85" s="205"/>
      <c r="FKM85" s="205"/>
      <c r="FKT85" s="205"/>
      <c r="FKU85" s="205"/>
      <c r="FKV85" s="205"/>
      <c r="FKW85" s="205"/>
      <c r="FKX85" s="205"/>
      <c r="FKY85" s="205"/>
      <c r="FKZ85" s="205"/>
      <c r="FLA85" s="205"/>
      <c r="FLB85" s="205"/>
      <c r="FLC85" s="205"/>
      <c r="FLD85" s="205"/>
      <c r="FLE85" s="205"/>
      <c r="FLF85" s="205"/>
      <c r="FLG85" s="205"/>
      <c r="FLH85" s="205"/>
      <c r="FLI85" s="205"/>
      <c r="FLJ85" s="205"/>
      <c r="FLK85" s="205"/>
      <c r="FLL85" s="205"/>
      <c r="FLM85" s="205"/>
      <c r="FLN85" s="205"/>
      <c r="FLO85" s="205"/>
      <c r="FLP85" s="205"/>
      <c r="FLQ85" s="205"/>
      <c r="FLR85" s="205"/>
      <c r="FLS85" s="205"/>
      <c r="FLT85" s="205"/>
      <c r="FLU85" s="205"/>
      <c r="FLV85" s="205"/>
      <c r="FLW85" s="205"/>
      <c r="FLX85" s="205"/>
      <c r="FLY85" s="205"/>
      <c r="FLZ85" s="205"/>
      <c r="FMA85" s="205"/>
      <c r="FMB85" s="205"/>
      <c r="FMC85" s="205"/>
      <c r="FMD85" s="205"/>
      <c r="FME85" s="205"/>
      <c r="FMF85" s="205"/>
      <c r="FMG85" s="205"/>
      <c r="FMH85" s="205"/>
      <c r="FMI85" s="205"/>
      <c r="FMJ85" s="205"/>
      <c r="FMK85" s="205"/>
      <c r="FML85" s="205"/>
      <c r="FMM85" s="205"/>
      <c r="FMN85" s="205"/>
      <c r="FMO85" s="205"/>
      <c r="FMP85" s="205"/>
      <c r="FMQ85" s="205"/>
      <c r="FMR85" s="205"/>
      <c r="FMS85" s="205"/>
      <c r="FMT85" s="205"/>
      <c r="FMU85" s="205"/>
      <c r="FMV85" s="205"/>
      <c r="FMW85" s="205"/>
      <c r="FMX85" s="205"/>
      <c r="FMY85" s="205"/>
      <c r="FMZ85" s="205"/>
      <c r="FNA85" s="205"/>
      <c r="FNB85" s="205"/>
      <c r="FNC85" s="205"/>
      <c r="FND85" s="205"/>
      <c r="FNE85" s="205"/>
      <c r="FNF85" s="205"/>
      <c r="FNG85" s="205"/>
      <c r="FNH85" s="205"/>
      <c r="FNI85" s="205"/>
      <c r="FNJ85" s="205"/>
      <c r="FNK85" s="205"/>
      <c r="FNL85" s="205"/>
      <c r="FNM85" s="205"/>
      <c r="FNN85" s="205"/>
      <c r="FNO85" s="205"/>
      <c r="FNP85" s="205"/>
      <c r="FNQ85" s="205"/>
      <c r="FNR85" s="205"/>
      <c r="FNS85" s="205"/>
      <c r="FNT85" s="205"/>
      <c r="FNU85" s="205"/>
      <c r="FNV85" s="205"/>
      <c r="FNW85" s="205"/>
      <c r="FNX85" s="205"/>
      <c r="FNY85" s="205"/>
      <c r="FNZ85" s="205"/>
      <c r="FOA85" s="205"/>
      <c r="FOB85" s="205"/>
      <c r="FOC85" s="205"/>
      <c r="FOD85" s="205"/>
      <c r="FOE85" s="205"/>
      <c r="FOF85" s="205"/>
      <c r="FOG85" s="205"/>
      <c r="FOH85" s="205"/>
      <c r="FOI85" s="205"/>
      <c r="FOJ85" s="205"/>
      <c r="FOK85" s="205"/>
      <c r="FOL85" s="205"/>
      <c r="FOM85" s="205"/>
      <c r="FON85" s="205"/>
      <c r="FOO85" s="205"/>
      <c r="FOP85" s="205"/>
      <c r="FOQ85" s="205"/>
      <c r="FOR85" s="205"/>
      <c r="FOS85" s="205"/>
      <c r="FOT85" s="205"/>
      <c r="FOU85" s="205"/>
      <c r="FOV85" s="205"/>
      <c r="FOW85" s="205"/>
      <c r="FOX85" s="205"/>
      <c r="FOY85" s="205"/>
      <c r="FOZ85" s="205"/>
      <c r="FPA85" s="205"/>
      <c r="FPB85" s="205"/>
      <c r="FPC85" s="205"/>
      <c r="FPD85" s="205"/>
      <c r="FPE85" s="205"/>
      <c r="FPF85" s="205"/>
      <c r="FPG85" s="205"/>
      <c r="FPH85" s="205"/>
      <c r="FPI85" s="205"/>
      <c r="FPJ85" s="205"/>
      <c r="FPK85" s="205"/>
      <c r="FPL85" s="205"/>
      <c r="FPM85" s="205"/>
      <c r="FPN85" s="205"/>
      <c r="FPO85" s="205"/>
      <c r="FPP85" s="205"/>
      <c r="FPQ85" s="205"/>
      <c r="FPR85" s="205"/>
      <c r="FPS85" s="205"/>
      <c r="FPT85" s="205"/>
      <c r="FPU85" s="205"/>
      <c r="FPV85" s="205"/>
      <c r="FPW85" s="205"/>
      <c r="FPX85" s="205"/>
      <c r="FPY85" s="205"/>
      <c r="FPZ85" s="205"/>
      <c r="FQA85" s="205"/>
      <c r="FQB85" s="205"/>
      <c r="FQC85" s="205"/>
      <c r="FQD85" s="205"/>
      <c r="FQE85" s="205"/>
      <c r="FQF85" s="205"/>
      <c r="FQG85" s="205"/>
      <c r="FQH85" s="205"/>
      <c r="FQI85" s="205"/>
      <c r="FQJ85" s="205"/>
      <c r="FQK85" s="205"/>
      <c r="FQL85" s="205"/>
      <c r="FQM85" s="205"/>
      <c r="FQN85" s="205"/>
      <c r="FQO85" s="205"/>
      <c r="FQP85" s="205"/>
      <c r="FQQ85" s="205"/>
      <c r="FQR85" s="205"/>
      <c r="FQS85" s="205"/>
      <c r="FQT85" s="205"/>
      <c r="FQU85" s="205"/>
      <c r="FQV85" s="205"/>
      <c r="FQW85" s="205"/>
      <c r="FQX85" s="205"/>
      <c r="FQY85" s="205"/>
      <c r="FQZ85" s="205"/>
      <c r="FRA85" s="205"/>
      <c r="FRB85" s="205"/>
      <c r="FRC85" s="205"/>
      <c r="FRD85" s="205"/>
      <c r="FRE85" s="205"/>
      <c r="FRF85" s="205"/>
      <c r="FRG85" s="205"/>
      <c r="FRH85" s="205"/>
      <c r="FRI85" s="205"/>
      <c r="FRJ85" s="205"/>
      <c r="FRK85" s="205"/>
      <c r="FRL85" s="205"/>
      <c r="FRM85" s="205"/>
      <c r="FRN85" s="205"/>
      <c r="FRO85" s="205"/>
      <c r="FRP85" s="205"/>
      <c r="FRQ85" s="205"/>
      <c r="FRR85" s="205"/>
      <c r="FRS85" s="205"/>
      <c r="FRT85" s="205"/>
      <c r="FRU85" s="205"/>
      <c r="FRV85" s="205"/>
      <c r="FRW85" s="205"/>
      <c r="FRX85" s="205"/>
      <c r="FRY85" s="205"/>
      <c r="FRZ85" s="205"/>
      <c r="FSA85" s="205"/>
      <c r="FSB85" s="205"/>
      <c r="FSC85" s="205"/>
      <c r="FSD85" s="205"/>
      <c r="FSE85" s="205"/>
      <c r="FSF85" s="205"/>
      <c r="FSG85" s="205"/>
      <c r="FSH85" s="205"/>
      <c r="FSI85" s="205"/>
      <c r="FSJ85" s="205"/>
      <c r="FSK85" s="205"/>
      <c r="FSL85" s="205"/>
      <c r="FSM85" s="205"/>
      <c r="FSN85" s="205"/>
      <c r="FSO85" s="205"/>
      <c r="FSP85" s="205"/>
      <c r="FSQ85" s="205"/>
      <c r="FSR85" s="205"/>
      <c r="FSS85" s="205"/>
      <c r="FST85" s="205"/>
      <c r="FSU85" s="205"/>
      <c r="FSV85" s="205"/>
      <c r="FSW85" s="205"/>
      <c r="FSX85" s="205"/>
      <c r="FSY85" s="205"/>
      <c r="FSZ85" s="205"/>
      <c r="FTA85" s="205"/>
      <c r="FTB85" s="205"/>
      <c r="FTC85" s="205"/>
      <c r="FTD85" s="205"/>
      <c r="FTE85" s="205"/>
      <c r="FTF85" s="205"/>
      <c r="FTG85" s="205"/>
      <c r="FTH85" s="205"/>
      <c r="FTI85" s="205"/>
      <c r="FTJ85" s="205"/>
      <c r="FTK85" s="205"/>
      <c r="FTL85" s="205"/>
      <c r="FTM85" s="205"/>
      <c r="FTN85" s="205"/>
      <c r="FTO85" s="205"/>
      <c r="FTP85" s="205"/>
      <c r="FTQ85" s="205"/>
      <c r="FTR85" s="205"/>
      <c r="FTS85" s="205"/>
      <c r="FTT85" s="205"/>
      <c r="FTU85" s="205"/>
      <c r="FTV85" s="205"/>
      <c r="FTW85" s="205"/>
      <c r="FTX85" s="205"/>
      <c r="FTY85" s="205"/>
      <c r="FTZ85" s="205"/>
      <c r="FUA85" s="205"/>
      <c r="FUB85" s="205"/>
      <c r="FUC85" s="205"/>
      <c r="FUD85" s="205"/>
      <c r="FUE85" s="205"/>
      <c r="FUF85" s="205"/>
      <c r="FUG85" s="205"/>
      <c r="FUH85" s="205"/>
      <c r="FUI85" s="205"/>
      <c r="FUP85" s="205"/>
      <c r="FUQ85" s="205"/>
      <c r="FUR85" s="205"/>
      <c r="FUS85" s="205"/>
      <c r="FUT85" s="205"/>
      <c r="FUU85" s="205"/>
      <c r="FUV85" s="205"/>
      <c r="FUW85" s="205"/>
      <c r="FUX85" s="205"/>
      <c r="FUY85" s="205"/>
      <c r="FUZ85" s="205"/>
      <c r="FVA85" s="205"/>
      <c r="FVB85" s="205"/>
      <c r="FVC85" s="205"/>
      <c r="FVD85" s="205"/>
      <c r="FVE85" s="205"/>
      <c r="FVF85" s="205"/>
      <c r="FVG85" s="205"/>
      <c r="FVH85" s="205"/>
      <c r="FVI85" s="205"/>
      <c r="FVJ85" s="205"/>
      <c r="FVK85" s="205"/>
      <c r="FVL85" s="205"/>
      <c r="FVM85" s="205"/>
      <c r="FVN85" s="205"/>
      <c r="FVO85" s="205"/>
      <c r="FVP85" s="205"/>
      <c r="FVQ85" s="205"/>
      <c r="FVR85" s="205"/>
      <c r="FVS85" s="205"/>
      <c r="FVT85" s="205"/>
      <c r="FVU85" s="205"/>
      <c r="FVV85" s="205"/>
      <c r="FVW85" s="205"/>
      <c r="FVX85" s="205"/>
      <c r="FVY85" s="205"/>
      <c r="FVZ85" s="205"/>
      <c r="FWA85" s="205"/>
      <c r="FWB85" s="205"/>
      <c r="FWC85" s="205"/>
      <c r="FWD85" s="205"/>
      <c r="FWE85" s="205"/>
      <c r="FWF85" s="205"/>
      <c r="FWG85" s="205"/>
      <c r="FWH85" s="205"/>
      <c r="FWI85" s="205"/>
      <c r="FWJ85" s="205"/>
      <c r="FWK85" s="205"/>
      <c r="FWL85" s="205"/>
      <c r="FWM85" s="205"/>
      <c r="FWN85" s="205"/>
      <c r="FWO85" s="205"/>
      <c r="FWP85" s="205"/>
      <c r="FWQ85" s="205"/>
      <c r="FWR85" s="205"/>
      <c r="FWS85" s="205"/>
      <c r="FWT85" s="205"/>
      <c r="FWU85" s="205"/>
      <c r="FWV85" s="205"/>
      <c r="FWW85" s="205"/>
      <c r="FWX85" s="205"/>
      <c r="FWY85" s="205"/>
      <c r="FWZ85" s="205"/>
      <c r="FXA85" s="205"/>
      <c r="FXB85" s="205"/>
      <c r="FXC85" s="205"/>
      <c r="FXD85" s="205"/>
      <c r="FXE85" s="205"/>
      <c r="FXF85" s="205"/>
      <c r="FXG85" s="205"/>
      <c r="FXH85" s="205"/>
      <c r="FXI85" s="205"/>
      <c r="FXJ85" s="205"/>
      <c r="FXK85" s="205"/>
      <c r="FXL85" s="205"/>
      <c r="FXM85" s="205"/>
      <c r="FXN85" s="205"/>
      <c r="FXO85" s="205"/>
      <c r="FXP85" s="205"/>
      <c r="FXQ85" s="205"/>
      <c r="FXR85" s="205"/>
      <c r="FXS85" s="205"/>
      <c r="FXT85" s="205"/>
      <c r="FXU85" s="205"/>
      <c r="FXV85" s="205"/>
      <c r="FXW85" s="205"/>
      <c r="FXX85" s="205"/>
      <c r="FXY85" s="205"/>
      <c r="FXZ85" s="205"/>
      <c r="FYA85" s="205"/>
      <c r="FYB85" s="205"/>
      <c r="FYC85" s="205"/>
      <c r="FYD85" s="205"/>
      <c r="FYE85" s="205"/>
      <c r="FYF85" s="205"/>
      <c r="FYG85" s="205"/>
      <c r="FYH85" s="205"/>
      <c r="FYI85" s="205"/>
      <c r="FYJ85" s="205"/>
      <c r="FYK85" s="205"/>
      <c r="FYL85" s="205"/>
      <c r="FYM85" s="205"/>
      <c r="FYN85" s="205"/>
      <c r="FYO85" s="205"/>
      <c r="FYP85" s="205"/>
      <c r="FYQ85" s="205"/>
      <c r="FYR85" s="205"/>
      <c r="FYS85" s="205"/>
      <c r="FYT85" s="205"/>
      <c r="FYU85" s="205"/>
      <c r="FYV85" s="205"/>
      <c r="FYW85" s="205"/>
      <c r="FYX85" s="205"/>
      <c r="FYY85" s="205"/>
      <c r="FYZ85" s="205"/>
      <c r="FZA85" s="205"/>
      <c r="FZB85" s="205"/>
      <c r="FZC85" s="205"/>
      <c r="FZD85" s="205"/>
      <c r="FZE85" s="205"/>
      <c r="FZF85" s="205"/>
      <c r="FZG85" s="205"/>
      <c r="FZH85" s="205"/>
      <c r="FZI85" s="205"/>
      <c r="FZJ85" s="205"/>
      <c r="FZK85" s="205"/>
      <c r="FZL85" s="205"/>
      <c r="FZM85" s="205"/>
      <c r="FZN85" s="205"/>
      <c r="FZO85" s="205"/>
      <c r="FZP85" s="205"/>
      <c r="FZQ85" s="205"/>
      <c r="FZR85" s="205"/>
      <c r="FZS85" s="205"/>
      <c r="FZT85" s="205"/>
      <c r="FZU85" s="205"/>
      <c r="FZV85" s="205"/>
      <c r="FZW85" s="205"/>
      <c r="FZX85" s="205"/>
      <c r="FZY85" s="205"/>
      <c r="FZZ85" s="205"/>
      <c r="GAA85" s="205"/>
      <c r="GAB85" s="205"/>
      <c r="GAC85" s="205"/>
      <c r="GAD85" s="205"/>
      <c r="GAE85" s="205"/>
      <c r="GAF85" s="205"/>
      <c r="GAG85" s="205"/>
      <c r="GAH85" s="205"/>
      <c r="GAI85" s="205"/>
      <c r="GAJ85" s="205"/>
      <c r="GAK85" s="205"/>
      <c r="GAL85" s="205"/>
      <c r="GAM85" s="205"/>
      <c r="GAN85" s="205"/>
      <c r="GAO85" s="205"/>
      <c r="GAP85" s="205"/>
      <c r="GAQ85" s="205"/>
      <c r="GAR85" s="205"/>
      <c r="GAS85" s="205"/>
      <c r="GAT85" s="205"/>
      <c r="GAU85" s="205"/>
      <c r="GAV85" s="205"/>
      <c r="GAW85" s="205"/>
      <c r="GAX85" s="205"/>
      <c r="GAY85" s="205"/>
      <c r="GAZ85" s="205"/>
      <c r="GBA85" s="205"/>
      <c r="GBB85" s="205"/>
      <c r="GBC85" s="205"/>
      <c r="GBD85" s="205"/>
      <c r="GBE85" s="205"/>
      <c r="GBF85" s="205"/>
      <c r="GBG85" s="205"/>
      <c r="GBH85" s="205"/>
      <c r="GBI85" s="205"/>
      <c r="GBJ85" s="205"/>
      <c r="GBK85" s="205"/>
      <c r="GBL85" s="205"/>
      <c r="GBM85" s="205"/>
      <c r="GBN85" s="205"/>
      <c r="GBO85" s="205"/>
      <c r="GBP85" s="205"/>
      <c r="GBQ85" s="205"/>
      <c r="GBR85" s="205"/>
      <c r="GBS85" s="205"/>
      <c r="GBT85" s="205"/>
      <c r="GBU85" s="205"/>
      <c r="GBV85" s="205"/>
      <c r="GBW85" s="205"/>
      <c r="GBX85" s="205"/>
      <c r="GBY85" s="205"/>
      <c r="GBZ85" s="205"/>
      <c r="GCA85" s="205"/>
      <c r="GCB85" s="205"/>
      <c r="GCC85" s="205"/>
      <c r="GCD85" s="205"/>
      <c r="GCE85" s="205"/>
      <c r="GCF85" s="205"/>
      <c r="GCG85" s="205"/>
      <c r="GCH85" s="205"/>
      <c r="GCI85" s="205"/>
      <c r="GCJ85" s="205"/>
      <c r="GCK85" s="205"/>
      <c r="GCL85" s="205"/>
      <c r="GCM85" s="205"/>
      <c r="GCN85" s="205"/>
      <c r="GCO85" s="205"/>
      <c r="GCP85" s="205"/>
      <c r="GCQ85" s="205"/>
      <c r="GCR85" s="205"/>
      <c r="GCS85" s="205"/>
      <c r="GCT85" s="205"/>
      <c r="GCU85" s="205"/>
      <c r="GCV85" s="205"/>
      <c r="GCW85" s="205"/>
      <c r="GCX85" s="205"/>
      <c r="GCY85" s="205"/>
      <c r="GCZ85" s="205"/>
      <c r="GDA85" s="205"/>
      <c r="GDB85" s="205"/>
      <c r="GDC85" s="205"/>
      <c r="GDD85" s="205"/>
      <c r="GDE85" s="205"/>
      <c r="GDF85" s="205"/>
      <c r="GDG85" s="205"/>
      <c r="GDH85" s="205"/>
      <c r="GDI85" s="205"/>
      <c r="GDJ85" s="205"/>
      <c r="GDK85" s="205"/>
      <c r="GDL85" s="205"/>
      <c r="GDM85" s="205"/>
      <c r="GDN85" s="205"/>
      <c r="GDO85" s="205"/>
      <c r="GDP85" s="205"/>
      <c r="GDQ85" s="205"/>
      <c r="GDR85" s="205"/>
      <c r="GDS85" s="205"/>
      <c r="GDT85" s="205"/>
      <c r="GDU85" s="205"/>
      <c r="GDV85" s="205"/>
      <c r="GDW85" s="205"/>
      <c r="GDX85" s="205"/>
      <c r="GDY85" s="205"/>
      <c r="GDZ85" s="205"/>
      <c r="GEA85" s="205"/>
      <c r="GEB85" s="205"/>
      <c r="GEC85" s="205"/>
      <c r="GED85" s="205"/>
      <c r="GEE85" s="205"/>
      <c r="GEL85" s="205"/>
      <c r="GEM85" s="205"/>
      <c r="GEN85" s="205"/>
      <c r="GEO85" s="205"/>
      <c r="GEP85" s="205"/>
      <c r="GEQ85" s="205"/>
      <c r="GER85" s="205"/>
      <c r="GES85" s="205"/>
      <c r="GET85" s="205"/>
      <c r="GEU85" s="205"/>
      <c r="GEV85" s="205"/>
      <c r="GEW85" s="205"/>
      <c r="GEX85" s="205"/>
      <c r="GEY85" s="205"/>
      <c r="GEZ85" s="205"/>
      <c r="GFA85" s="205"/>
      <c r="GFB85" s="205"/>
      <c r="GFC85" s="205"/>
      <c r="GFD85" s="205"/>
      <c r="GFE85" s="205"/>
      <c r="GFF85" s="205"/>
      <c r="GFG85" s="205"/>
      <c r="GFH85" s="205"/>
      <c r="GFI85" s="205"/>
      <c r="GFJ85" s="205"/>
      <c r="GFK85" s="205"/>
      <c r="GFL85" s="205"/>
      <c r="GFM85" s="205"/>
      <c r="GFN85" s="205"/>
      <c r="GFO85" s="205"/>
      <c r="GFP85" s="205"/>
      <c r="GFQ85" s="205"/>
      <c r="GFR85" s="205"/>
      <c r="GFS85" s="205"/>
      <c r="GFT85" s="205"/>
      <c r="GFU85" s="205"/>
      <c r="GFV85" s="205"/>
      <c r="GFW85" s="205"/>
      <c r="GFX85" s="205"/>
      <c r="GFY85" s="205"/>
      <c r="GFZ85" s="205"/>
      <c r="GGA85" s="205"/>
      <c r="GGB85" s="205"/>
      <c r="GGC85" s="205"/>
      <c r="GGD85" s="205"/>
      <c r="GGE85" s="205"/>
      <c r="GGF85" s="205"/>
      <c r="GGG85" s="205"/>
      <c r="GGH85" s="205"/>
      <c r="GGI85" s="205"/>
      <c r="GGJ85" s="205"/>
      <c r="GGK85" s="205"/>
      <c r="GGL85" s="205"/>
      <c r="GGM85" s="205"/>
      <c r="GGN85" s="205"/>
      <c r="GGO85" s="205"/>
      <c r="GGP85" s="205"/>
      <c r="GGQ85" s="205"/>
      <c r="GGR85" s="205"/>
      <c r="GGS85" s="205"/>
      <c r="GGT85" s="205"/>
      <c r="GGU85" s="205"/>
      <c r="GGV85" s="205"/>
      <c r="GGW85" s="205"/>
      <c r="GGX85" s="205"/>
      <c r="GGY85" s="205"/>
      <c r="GGZ85" s="205"/>
      <c r="GHA85" s="205"/>
      <c r="GHB85" s="205"/>
      <c r="GHC85" s="205"/>
      <c r="GHD85" s="205"/>
      <c r="GHE85" s="205"/>
      <c r="GHF85" s="205"/>
      <c r="GHG85" s="205"/>
      <c r="GHH85" s="205"/>
      <c r="GHI85" s="205"/>
      <c r="GHJ85" s="205"/>
      <c r="GHK85" s="205"/>
      <c r="GHL85" s="205"/>
      <c r="GHM85" s="205"/>
      <c r="GHN85" s="205"/>
      <c r="GHO85" s="205"/>
      <c r="GHP85" s="205"/>
      <c r="GHQ85" s="205"/>
      <c r="GHR85" s="205"/>
      <c r="GHS85" s="205"/>
      <c r="GHT85" s="205"/>
      <c r="GHU85" s="205"/>
      <c r="GHV85" s="205"/>
      <c r="GHW85" s="205"/>
      <c r="GHX85" s="205"/>
      <c r="GHY85" s="205"/>
      <c r="GHZ85" s="205"/>
      <c r="GIA85" s="205"/>
      <c r="GIB85" s="205"/>
      <c r="GIC85" s="205"/>
      <c r="GID85" s="205"/>
      <c r="GIE85" s="205"/>
      <c r="GIF85" s="205"/>
      <c r="GIG85" s="205"/>
      <c r="GIH85" s="205"/>
      <c r="GII85" s="205"/>
      <c r="GIJ85" s="205"/>
      <c r="GIK85" s="205"/>
      <c r="GIL85" s="205"/>
      <c r="GIM85" s="205"/>
      <c r="GIN85" s="205"/>
      <c r="GIO85" s="205"/>
      <c r="GIP85" s="205"/>
      <c r="GIQ85" s="205"/>
      <c r="GIR85" s="205"/>
      <c r="GIS85" s="205"/>
      <c r="GIT85" s="205"/>
      <c r="GIU85" s="205"/>
      <c r="GIV85" s="205"/>
      <c r="GIW85" s="205"/>
      <c r="GIX85" s="205"/>
      <c r="GIY85" s="205"/>
      <c r="GIZ85" s="205"/>
      <c r="GJA85" s="205"/>
      <c r="GJB85" s="205"/>
      <c r="GJC85" s="205"/>
      <c r="GJD85" s="205"/>
      <c r="GJE85" s="205"/>
      <c r="GJF85" s="205"/>
      <c r="GJG85" s="205"/>
      <c r="GJH85" s="205"/>
      <c r="GJI85" s="205"/>
      <c r="GJJ85" s="205"/>
      <c r="GJK85" s="205"/>
      <c r="GJL85" s="205"/>
      <c r="GJM85" s="205"/>
      <c r="GJN85" s="205"/>
      <c r="GJO85" s="205"/>
      <c r="GJP85" s="205"/>
      <c r="GJQ85" s="205"/>
      <c r="GJR85" s="205"/>
      <c r="GJS85" s="205"/>
      <c r="GJT85" s="205"/>
      <c r="GJU85" s="205"/>
      <c r="GJV85" s="205"/>
      <c r="GJW85" s="205"/>
      <c r="GJX85" s="205"/>
      <c r="GJY85" s="205"/>
      <c r="GJZ85" s="205"/>
      <c r="GKA85" s="205"/>
      <c r="GKB85" s="205"/>
      <c r="GKC85" s="205"/>
      <c r="GKD85" s="205"/>
      <c r="GKE85" s="205"/>
      <c r="GKF85" s="205"/>
      <c r="GKG85" s="205"/>
      <c r="GKH85" s="205"/>
      <c r="GKI85" s="205"/>
      <c r="GKJ85" s="205"/>
      <c r="GKK85" s="205"/>
      <c r="GKL85" s="205"/>
      <c r="GKM85" s="205"/>
      <c r="GKN85" s="205"/>
      <c r="GKO85" s="205"/>
      <c r="GKP85" s="205"/>
      <c r="GKQ85" s="205"/>
      <c r="GKR85" s="205"/>
      <c r="GKS85" s="205"/>
      <c r="GKT85" s="205"/>
      <c r="GKU85" s="205"/>
      <c r="GKV85" s="205"/>
      <c r="GKW85" s="205"/>
      <c r="GKX85" s="205"/>
      <c r="GKY85" s="205"/>
      <c r="GKZ85" s="205"/>
      <c r="GLA85" s="205"/>
      <c r="GLB85" s="205"/>
      <c r="GLC85" s="205"/>
      <c r="GLD85" s="205"/>
      <c r="GLE85" s="205"/>
      <c r="GLF85" s="205"/>
      <c r="GLG85" s="205"/>
      <c r="GLH85" s="205"/>
      <c r="GLI85" s="205"/>
      <c r="GLJ85" s="205"/>
      <c r="GLK85" s="205"/>
      <c r="GLL85" s="205"/>
      <c r="GLM85" s="205"/>
      <c r="GLN85" s="205"/>
      <c r="GLO85" s="205"/>
      <c r="GLP85" s="205"/>
      <c r="GLQ85" s="205"/>
      <c r="GLR85" s="205"/>
      <c r="GLS85" s="205"/>
      <c r="GLT85" s="205"/>
      <c r="GLU85" s="205"/>
      <c r="GLV85" s="205"/>
      <c r="GLW85" s="205"/>
      <c r="GLX85" s="205"/>
      <c r="GLY85" s="205"/>
      <c r="GLZ85" s="205"/>
      <c r="GMA85" s="205"/>
      <c r="GMB85" s="205"/>
      <c r="GMC85" s="205"/>
      <c r="GMD85" s="205"/>
      <c r="GME85" s="205"/>
      <c r="GMF85" s="205"/>
      <c r="GMG85" s="205"/>
      <c r="GMH85" s="205"/>
      <c r="GMI85" s="205"/>
      <c r="GMJ85" s="205"/>
      <c r="GMK85" s="205"/>
      <c r="GML85" s="205"/>
      <c r="GMM85" s="205"/>
      <c r="GMN85" s="205"/>
      <c r="GMO85" s="205"/>
      <c r="GMP85" s="205"/>
      <c r="GMQ85" s="205"/>
      <c r="GMR85" s="205"/>
      <c r="GMS85" s="205"/>
      <c r="GMT85" s="205"/>
      <c r="GMU85" s="205"/>
      <c r="GMV85" s="205"/>
      <c r="GMW85" s="205"/>
      <c r="GMX85" s="205"/>
      <c r="GMY85" s="205"/>
      <c r="GMZ85" s="205"/>
      <c r="GNA85" s="205"/>
      <c r="GNB85" s="205"/>
      <c r="GNC85" s="205"/>
      <c r="GND85" s="205"/>
      <c r="GNE85" s="205"/>
      <c r="GNF85" s="205"/>
      <c r="GNG85" s="205"/>
      <c r="GNH85" s="205"/>
      <c r="GNI85" s="205"/>
      <c r="GNJ85" s="205"/>
      <c r="GNK85" s="205"/>
      <c r="GNL85" s="205"/>
      <c r="GNM85" s="205"/>
      <c r="GNN85" s="205"/>
      <c r="GNO85" s="205"/>
      <c r="GNP85" s="205"/>
      <c r="GNQ85" s="205"/>
      <c r="GNR85" s="205"/>
      <c r="GNS85" s="205"/>
      <c r="GNT85" s="205"/>
      <c r="GNU85" s="205"/>
      <c r="GNV85" s="205"/>
      <c r="GNW85" s="205"/>
      <c r="GNX85" s="205"/>
      <c r="GNY85" s="205"/>
      <c r="GNZ85" s="205"/>
      <c r="GOA85" s="205"/>
      <c r="GOH85" s="205"/>
      <c r="GOI85" s="205"/>
      <c r="GOJ85" s="205"/>
      <c r="GOK85" s="205"/>
      <c r="GOL85" s="205"/>
      <c r="GOM85" s="205"/>
      <c r="GON85" s="205"/>
      <c r="GOO85" s="205"/>
      <c r="GOP85" s="205"/>
      <c r="GOQ85" s="205"/>
      <c r="GOR85" s="205"/>
      <c r="GOS85" s="205"/>
      <c r="GOT85" s="205"/>
      <c r="GOU85" s="205"/>
      <c r="GOV85" s="205"/>
      <c r="GOW85" s="205"/>
      <c r="GOX85" s="205"/>
      <c r="GOY85" s="205"/>
      <c r="GOZ85" s="205"/>
      <c r="GPA85" s="205"/>
      <c r="GPB85" s="205"/>
      <c r="GPC85" s="205"/>
      <c r="GPD85" s="205"/>
      <c r="GPE85" s="205"/>
      <c r="GPF85" s="205"/>
      <c r="GPG85" s="205"/>
      <c r="GPH85" s="205"/>
      <c r="GPI85" s="205"/>
      <c r="GPJ85" s="205"/>
      <c r="GPK85" s="205"/>
      <c r="GPL85" s="205"/>
      <c r="GPM85" s="205"/>
      <c r="GPN85" s="205"/>
      <c r="GPO85" s="205"/>
      <c r="GPP85" s="205"/>
      <c r="GPQ85" s="205"/>
      <c r="GPR85" s="205"/>
      <c r="GPS85" s="205"/>
      <c r="GPT85" s="205"/>
      <c r="GPU85" s="205"/>
      <c r="GPV85" s="205"/>
      <c r="GPW85" s="205"/>
      <c r="GPX85" s="205"/>
      <c r="GPY85" s="205"/>
      <c r="GPZ85" s="205"/>
      <c r="GQA85" s="205"/>
      <c r="GQB85" s="205"/>
      <c r="GQC85" s="205"/>
      <c r="GQD85" s="205"/>
      <c r="GQE85" s="205"/>
      <c r="GQF85" s="205"/>
      <c r="GQG85" s="205"/>
      <c r="GQH85" s="205"/>
      <c r="GQI85" s="205"/>
      <c r="GQJ85" s="205"/>
      <c r="GQK85" s="205"/>
      <c r="GQL85" s="205"/>
      <c r="GQM85" s="205"/>
      <c r="GQN85" s="205"/>
      <c r="GQO85" s="205"/>
      <c r="GQP85" s="205"/>
      <c r="GQQ85" s="205"/>
      <c r="GQR85" s="205"/>
      <c r="GQS85" s="205"/>
      <c r="GQT85" s="205"/>
      <c r="GQU85" s="205"/>
      <c r="GQV85" s="205"/>
      <c r="GQW85" s="205"/>
      <c r="GQX85" s="205"/>
      <c r="GQY85" s="205"/>
      <c r="GQZ85" s="205"/>
      <c r="GRA85" s="205"/>
      <c r="GRB85" s="205"/>
      <c r="GRC85" s="205"/>
      <c r="GRD85" s="205"/>
      <c r="GRE85" s="205"/>
      <c r="GRF85" s="205"/>
      <c r="GRG85" s="205"/>
      <c r="GRH85" s="205"/>
      <c r="GRI85" s="205"/>
      <c r="GRJ85" s="205"/>
      <c r="GRK85" s="205"/>
      <c r="GRL85" s="205"/>
      <c r="GRM85" s="205"/>
      <c r="GRN85" s="205"/>
      <c r="GRO85" s="205"/>
      <c r="GRP85" s="205"/>
      <c r="GRQ85" s="205"/>
      <c r="GRR85" s="205"/>
      <c r="GRS85" s="205"/>
      <c r="GRT85" s="205"/>
      <c r="GRU85" s="205"/>
      <c r="GRV85" s="205"/>
      <c r="GRW85" s="205"/>
      <c r="GRX85" s="205"/>
      <c r="GRY85" s="205"/>
      <c r="GRZ85" s="205"/>
      <c r="GSA85" s="205"/>
      <c r="GSB85" s="205"/>
      <c r="GSC85" s="205"/>
      <c r="GSD85" s="205"/>
      <c r="GSE85" s="205"/>
      <c r="GSF85" s="205"/>
      <c r="GSG85" s="205"/>
      <c r="GSH85" s="205"/>
      <c r="GSI85" s="205"/>
      <c r="GSJ85" s="205"/>
      <c r="GSK85" s="205"/>
      <c r="GSL85" s="205"/>
      <c r="GSM85" s="205"/>
      <c r="GSN85" s="205"/>
      <c r="GSO85" s="205"/>
      <c r="GSP85" s="205"/>
      <c r="GSQ85" s="205"/>
      <c r="GSR85" s="205"/>
      <c r="GSS85" s="205"/>
      <c r="GST85" s="205"/>
      <c r="GSU85" s="205"/>
      <c r="GSV85" s="205"/>
      <c r="GSW85" s="205"/>
      <c r="GSX85" s="205"/>
      <c r="GSY85" s="205"/>
      <c r="GSZ85" s="205"/>
      <c r="GTA85" s="205"/>
      <c r="GTB85" s="205"/>
      <c r="GTC85" s="205"/>
      <c r="GTD85" s="205"/>
      <c r="GTE85" s="205"/>
      <c r="GTF85" s="205"/>
      <c r="GTG85" s="205"/>
      <c r="GTH85" s="205"/>
      <c r="GTI85" s="205"/>
      <c r="GTJ85" s="205"/>
      <c r="GTK85" s="205"/>
      <c r="GTL85" s="205"/>
      <c r="GTM85" s="205"/>
      <c r="GTN85" s="205"/>
      <c r="GTO85" s="205"/>
      <c r="GTP85" s="205"/>
      <c r="GTQ85" s="205"/>
      <c r="GTR85" s="205"/>
      <c r="GTS85" s="205"/>
      <c r="GTT85" s="205"/>
      <c r="GTU85" s="205"/>
      <c r="GTV85" s="205"/>
      <c r="GTW85" s="205"/>
      <c r="GTX85" s="205"/>
      <c r="GTY85" s="205"/>
      <c r="GTZ85" s="205"/>
      <c r="GUA85" s="205"/>
      <c r="GUB85" s="205"/>
      <c r="GUC85" s="205"/>
      <c r="GUD85" s="205"/>
      <c r="GUE85" s="205"/>
      <c r="GUF85" s="205"/>
      <c r="GUG85" s="205"/>
      <c r="GUH85" s="205"/>
      <c r="GUI85" s="205"/>
      <c r="GUJ85" s="205"/>
      <c r="GUK85" s="205"/>
      <c r="GUL85" s="205"/>
      <c r="GUM85" s="205"/>
      <c r="GUN85" s="205"/>
      <c r="GUO85" s="205"/>
      <c r="GUP85" s="205"/>
      <c r="GUQ85" s="205"/>
      <c r="GUR85" s="205"/>
      <c r="GUS85" s="205"/>
      <c r="GUT85" s="205"/>
      <c r="GUU85" s="205"/>
      <c r="GUV85" s="205"/>
      <c r="GUW85" s="205"/>
      <c r="GUX85" s="205"/>
      <c r="GUY85" s="205"/>
      <c r="GUZ85" s="205"/>
      <c r="GVA85" s="205"/>
      <c r="GVB85" s="205"/>
      <c r="GVC85" s="205"/>
      <c r="GVD85" s="205"/>
      <c r="GVE85" s="205"/>
      <c r="GVF85" s="205"/>
      <c r="GVG85" s="205"/>
      <c r="GVH85" s="205"/>
      <c r="GVI85" s="205"/>
      <c r="GVJ85" s="205"/>
      <c r="GVK85" s="205"/>
      <c r="GVL85" s="205"/>
      <c r="GVM85" s="205"/>
      <c r="GVN85" s="205"/>
      <c r="GVO85" s="205"/>
      <c r="GVP85" s="205"/>
      <c r="GVQ85" s="205"/>
      <c r="GVR85" s="205"/>
      <c r="GVS85" s="205"/>
      <c r="GVT85" s="205"/>
      <c r="GVU85" s="205"/>
      <c r="GVV85" s="205"/>
      <c r="GVW85" s="205"/>
      <c r="GVX85" s="205"/>
      <c r="GVY85" s="205"/>
      <c r="GVZ85" s="205"/>
      <c r="GWA85" s="205"/>
      <c r="GWB85" s="205"/>
      <c r="GWC85" s="205"/>
      <c r="GWD85" s="205"/>
      <c r="GWE85" s="205"/>
      <c r="GWF85" s="205"/>
      <c r="GWG85" s="205"/>
      <c r="GWH85" s="205"/>
      <c r="GWI85" s="205"/>
      <c r="GWJ85" s="205"/>
      <c r="GWK85" s="205"/>
      <c r="GWL85" s="205"/>
      <c r="GWM85" s="205"/>
      <c r="GWN85" s="205"/>
      <c r="GWO85" s="205"/>
      <c r="GWP85" s="205"/>
      <c r="GWQ85" s="205"/>
      <c r="GWR85" s="205"/>
      <c r="GWS85" s="205"/>
      <c r="GWT85" s="205"/>
      <c r="GWU85" s="205"/>
      <c r="GWV85" s="205"/>
      <c r="GWW85" s="205"/>
      <c r="GWX85" s="205"/>
      <c r="GWY85" s="205"/>
      <c r="GWZ85" s="205"/>
      <c r="GXA85" s="205"/>
      <c r="GXB85" s="205"/>
      <c r="GXC85" s="205"/>
      <c r="GXD85" s="205"/>
      <c r="GXE85" s="205"/>
      <c r="GXF85" s="205"/>
      <c r="GXG85" s="205"/>
      <c r="GXH85" s="205"/>
      <c r="GXI85" s="205"/>
      <c r="GXJ85" s="205"/>
      <c r="GXK85" s="205"/>
      <c r="GXL85" s="205"/>
      <c r="GXM85" s="205"/>
      <c r="GXN85" s="205"/>
      <c r="GXO85" s="205"/>
      <c r="GXP85" s="205"/>
      <c r="GXQ85" s="205"/>
      <c r="GXR85" s="205"/>
      <c r="GXS85" s="205"/>
      <c r="GXT85" s="205"/>
      <c r="GXU85" s="205"/>
      <c r="GXV85" s="205"/>
      <c r="GXW85" s="205"/>
      <c r="GYD85" s="205"/>
      <c r="GYE85" s="205"/>
      <c r="GYF85" s="205"/>
      <c r="GYG85" s="205"/>
      <c r="GYH85" s="205"/>
      <c r="GYI85" s="205"/>
      <c r="GYJ85" s="205"/>
      <c r="GYK85" s="205"/>
      <c r="GYL85" s="205"/>
      <c r="GYM85" s="205"/>
      <c r="GYN85" s="205"/>
      <c r="GYO85" s="205"/>
      <c r="GYP85" s="205"/>
      <c r="GYQ85" s="205"/>
      <c r="GYR85" s="205"/>
      <c r="GYS85" s="205"/>
      <c r="GYT85" s="205"/>
      <c r="GYU85" s="205"/>
      <c r="GYV85" s="205"/>
      <c r="GYW85" s="205"/>
      <c r="GYX85" s="205"/>
      <c r="GYY85" s="205"/>
      <c r="GYZ85" s="205"/>
      <c r="GZA85" s="205"/>
      <c r="GZB85" s="205"/>
      <c r="GZC85" s="205"/>
      <c r="GZD85" s="205"/>
      <c r="GZE85" s="205"/>
      <c r="GZF85" s="205"/>
      <c r="GZG85" s="205"/>
      <c r="GZH85" s="205"/>
      <c r="GZI85" s="205"/>
      <c r="GZJ85" s="205"/>
      <c r="GZK85" s="205"/>
      <c r="GZL85" s="205"/>
      <c r="GZM85" s="205"/>
      <c r="GZN85" s="205"/>
      <c r="GZO85" s="205"/>
      <c r="GZP85" s="205"/>
      <c r="GZQ85" s="205"/>
      <c r="GZR85" s="205"/>
      <c r="GZS85" s="205"/>
      <c r="GZT85" s="205"/>
      <c r="GZU85" s="205"/>
      <c r="GZV85" s="205"/>
      <c r="GZW85" s="205"/>
      <c r="GZX85" s="205"/>
      <c r="GZY85" s="205"/>
      <c r="GZZ85" s="205"/>
      <c r="HAA85" s="205"/>
      <c r="HAB85" s="205"/>
      <c r="HAC85" s="205"/>
      <c r="HAD85" s="205"/>
      <c r="HAE85" s="205"/>
      <c r="HAF85" s="205"/>
      <c r="HAG85" s="205"/>
      <c r="HAH85" s="205"/>
      <c r="HAI85" s="205"/>
      <c r="HAJ85" s="205"/>
      <c r="HAK85" s="205"/>
      <c r="HAL85" s="205"/>
      <c r="HAM85" s="205"/>
      <c r="HAN85" s="205"/>
      <c r="HAO85" s="205"/>
      <c r="HAP85" s="205"/>
      <c r="HAQ85" s="205"/>
      <c r="HAR85" s="205"/>
      <c r="HAS85" s="205"/>
      <c r="HAT85" s="205"/>
      <c r="HAU85" s="205"/>
      <c r="HAV85" s="205"/>
      <c r="HAW85" s="205"/>
      <c r="HAX85" s="205"/>
      <c r="HAY85" s="205"/>
      <c r="HAZ85" s="205"/>
      <c r="HBA85" s="205"/>
      <c r="HBB85" s="205"/>
      <c r="HBC85" s="205"/>
      <c r="HBD85" s="205"/>
      <c r="HBE85" s="205"/>
      <c r="HBF85" s="205"/>
      <c r="HBG85" s="205"/>
      <c r="HBH85" s="205"/>
      <c r="HBI85" s="205"/>
      <c r="HBJ85" s="205"/>
      <c r="HBK85" s="205"/>
      <c r="HBL85" s="205"/>
      <c r="HBM85" s="205"/>
      <c r="HBN85" s="205"/>
      <c r="HBO85" s="205"/>
      <c r="HBP85" s="205"/>
      <c r="HBQ85" s="205"/>
      <c r="HBR85" s="205"/>
      <c r="HBS85" s="205"/>
      <c r="HBT85" s="205"/>
      <c r="HBU85" s="205"/>
      <c r="HBV85" s="205"/>
      <c r="HBW85" s="205"/>
      <c r="HBX85" s="205"/>
      <c r="HBY85" s="205"/>
      <c r="HBZ85" s="205"/>
      <c r="HCA85" s="205"/>
      <c r="HCB85" s="205"/>
      <c r="HCC85" s="205"/>
      <c r="HCD85" s="205"/>
      <c r="HCE85" s="205"/>
      <c r="HCF85" s="205"/>
      <c r="HCG85" s="205"/>
      <c r="HCH85" s="205"/>
      <c r="HCI85" s="205"/>
      <c r="HCJ85" s="205"/>
      <c r="HCK85" s="205"/>
      <c r="HCL85" s="205"/>
      <c r="HCM85" s="205"/>
      <c r="HCN85" s="205"/>
      <c r="HCO85" s="205"/>
      <c r="HCP85" s="205"/>
      <c r="HCQ85" s="205"/>
      <c r="HCR85" s="205"/>
      <c r="HCS85" s="205"/>
      <c r="HCT85" s="205"/>
      <c r="HCU85" s="205"/>
      <c r="HCV85" s="205"/>
      <c r="HCW85" s="205"/>
      <c r="HCX85" s="205"/>
      <c r="HCY85" s="205"/>
      <c r="HCZ85" s="205"/>
      <c r="HDA85" s="205"/>
      <c r="HDB85" s="205"/>
      <c r="HDC85" s="205"/>
      <c r="HDD85" s="205"/>
      <c r="HDE85" s="205"/>
      <c r="HDF85" s="205"/>
      <c r="HDG85" s="205"/>
      <c r="HDH85" s="205"/>
      <c r="HDI85" s="205"/>
      <c r="HDJ85" s="205"/>
      <c r="HDK85" s="205"/>
      <c r="HDL85" s="205"/>
      <c r="HDM85" s="205"/>
      <c r="HDN85" s="205"/>
      <c r="HDO85" s="205"/>
      <c r="HDP85" s="205"/>
      <c r="HDQ85" s="205"/>
      <c r="HDR85" s="205"/>
      <c r="HDS85" s="205"/>
      <c r="HDT85" s="205"/>
      <c r="HDU85" s="205"/>
      <c r="HDV85" s="205"/>
      <c r="HDW85" s="205"/>
      <c r="HDX85" s="205"/>
      <c r="HDY85" s="205"/>
      <c r="HDZ85" s="205"/>
      <c r="HEA85" s="205"/>
      <c r="HEB85" s="205"/>
      <c r="HEC85" s="205"/>
      <c r="HED85" s="205"/>
      <c r="HEE85" s="205"/>
      <c r="HEF85" s="205"/>
      <c r="HEG85" s="205"/>
      <c r="HEH85" s="205"/>
      <c r="HEI85" s="205"/>
      <c r="HEJ85" s="205"/>
      <c r="HEK85" s="205"/>
      <c r="HEL85" s="205"/>
      <c r="HEM85" s="205"/>
      <c r="HEN85" s="205"/>
      <c r="HEO85" s="205"/>
      <c r="HEP85" s="205"/>
      <c r="HEQ85" s="205"/>
      <c r="HER85" s="205"/>
      <c r="HES85" s="205"/>
      <c r="HET85" s="205"/>
      <c r="HEU85" s="205"/>
      <c r="HEV85" s="205"/>
      <c r="HEW85" s="205"/>
      <c r="HEX85" s="205"/>
      <c r="HEY85" s="205"/>
      <c r="HEZ85" s="205"/>
      <c r="HFA85" s="205"/>
      <c r="HFB85" s="205"/>
      <c r="HFC85" s="205"/>
      <c r="HFD85" s="205"/>
      <c r="HFE85" s="205"/>
      <c r="HFF85" s="205"/>
      <c r="HFG85" s="205"/>
      <c r="HFH85" s="205"/>
      <c r="HFI85" s="205"/>
      <c r="HFJ85" s="205"/>
      <c r="HFK85" s="205"/>
      <c r="HFL85" s="205"/>
      <c r="HFM85" s="205"/>
      <c r="HFN85" s="205"/>
      <c r="HFO85" s="205"/>
      <c r="HFP85" s="205"/>
      <c r="HFQ85" s="205"/>
      <c r="HFR85" s="205"/>
      <c r="HFS85" s="205"/>
      <c r="HFT85" s="205"/>
      <c r="HFU85" s="205"/>
      <c r="HFV85" s="205"/>
      <c r="HFW85" s="205"/>
      <c r="HFX85" s="205"/>
      <c r="HFY85" s="205"/>
      <c r="HFZ85" s="205"/>
      <c r="HGA85" s="205"/>
      <c r="HGB85" s="205"/>
      <c r="HGC85" s="205"/>
      <c r="HGD85" s="205"/>
      <c r="HGE85" s="205"/>
      <c r="HGF85" s="205"/>
      <c r="HGG85" s="205"/>
      <c r="HGH85" s="205"/>
      <c r="HGI85" s="205"/>
      <c r="HGJ85" s="205"/>
      <c r="HGK85" s="205"/>
      <c r="HGL85" s="205"/>
      <c r="HGM85" s="205"/>
      <c r="HGN85" s="205"/>
      <c r="HGO85" s="205"/>
      <c r="HGP85" s="205"/>
      <c r="HGQ85" s="205"/>
      <c r="HGR85" s="205"/>
      <c r="HGS85" s="205"/>
      <c r="HGT85" s="205"/>
      <c r="HGU85" s="205"/>
      <c r="HGV85" s="205"/>
      <c r="HGW85" s="205"/>
      <c r="HGX85" s="205"/>
      <c r="HGY85" s="205"/>
      <c r="HGZ85" s="205"/>
      <c r="HHA85" s="205"/>
      <c r="HHB85" s="205"/>
      <c r="HHC85" s="205"/>
      <c r="HHD85" s="205"/>
      <c r="HHE85" s="205"/>
      <c r="HHF85" s="205"/>
      <c r="HHG85" s="205"/>
      <c r="HHH85" s="205"/>
      <c r="HHI85" s="205"/>
      <c r="HHJ85" s="205"/>
      <c r="HHK85" s="205"/>
      <c r="HHL85" s="205"/>
      <c r="HHM85" s="205"/>
      <c r="HHN85" s="205"/>
      <c r="HHO85" s="205"/>
      <c r="HHP85" s="205"/>
      <c r="HHQ85" s="205"/>
      <c r="HHR85" s="205"/>
      <c r="HHS85" s="205"/>
      <c r="HHZ85" s="205"/>
      <c r="HIA85" s="205"/>
      <c r="HIB85" s="205"/>
      <c r="HIC85" s="205"/>
      <c r="HID85" s="205"/>
      <c r="HIE85" s="205"/>
      <c r="HIF85" s="205"/>
      <c r="HIG85" s="205"/>
      <c r="HIH85" s="205"/>
      <c r="HII85" s="205"/>
      <c r="HIJ85" s="205"/>
      <c r="HIK85" s="205"/>
      <c r="HIL85" s="205"/>
      <c r="HIM85" s="205"/>
      <c r="HIN85" s="205"/>
      <c r="HIO85" s="205"/>
      <c r="HIP85" s="205"/>
      <c r="HIQ85" s="205"/>
      <c r="HIR85" s="205"/>
      <c r="HIS85" s="205"/>
      <c r="HIT85" s="205"/>
      <c r="HIU85" s="205"/>
      <c r="HIV85" s="205"/>
      <c r="HIW85" s="205"/>
      <c r="HIX85" s="205"/>
      <c r="HIY85" s="205"/>
      <c r="HIZ85" s="205"/>
      <c r="HJA85" s="205"/>
      <c r="HJB85" s="205"/>
      <c r="HJC85" s="205"/>
      <c r="HJD85" s="205"/>
      <c r="HJE85" s="205"/>
      <c r="HJF85" s="205"/>
      <c r="HJG85" s="205"/>
      <c r="HJH85" s="205"/>
      <c r="HJI85" s="205"/>
      <c r="HJJ85" s="205"/>
      <c r="HJK85" s="205"/>
      <c r="HJL85" s="205"/>
      <c r="HJM85" s="205"/>
      <c r="HJN85" s="205"/>
      <c r="HJO85" s="205"/>
      <c r="HJP85" s="205"/>
      <c r="HJQ85" s="205"/>
      <c r="HJR85" s="205"/>
      <c r="HJS85" s="205"/>
      <c r="HJT85" s="205"/>
      <c r="HJU85" s="205"/>
      <c r="HJV85" s="205"/>
      <c r="HJW85" s="205"/>
      <c r="HJX85" s="205"/>
      <c r="HJY85" s="205"/>
      <c r="HJZ85" s="205"/>
      <c r="HKA85" s="205"/>
      <c r="HKB85" s="205"/>
      <c r="HKC85" s="205"/>
      <c r="HKD85" s="205"/>
      <c r="HKE85" s="205"/>
      <c r="HKF85" s="205"/>
      <c r="HKG85" s="205"/>
      <c r="HKH85" s="205"/>
      <c r="HKI85" s="205"/>
      <c r="HKJ85" s="205"/>
      <c r="HKK85" s="205"/>
      <c r="HKL85" s="205"/>
      <c r="HKM85" s="205"/>
      <c r="HKN85" s="205"/>
      <c r="HKO85" s="205"/>
      <c r="HKP85" s="205"/>
      <c r="HKQ85" s="205"/>
      <c r="HKR85" s="205"/>
      <c r="HKS85" s="205"/>
      <c r="HKT85" s="205"/>
      <c r="HKU85" s="205"/>
      <c r="HKV85" s="205"/>
      <c r="HKW85" s="205"/>
      <c r="HKX85" s="205"/>
      <c r="HKY85" s="205"/>
      <c r="HKZ85" s="205"/>
      <c r="HLA85" s="205"/>
      <c r="HLB85" s="205"/>
      <c r="HLC85" s="205"/>
      <c r="HLD85" s="205"/>
      <c r="HLE85" s="205"/>
      <c r="HLF85" s="205"/>
      <c r="HLG85" s="205"/>
      <c r="HLH85" s="205"/>
      <c r="HLI85" s="205"/>
      <c r="HLJ85" s="205"/>
      <c r="HLK85" s="205"/>
      <c r="HLL85" s="205"/>
      <c r="HLM85" s="205"/>
      <c r="HLN85" s="205"/>
      <c r="HLO85" s="205"/>
      <c r="HLP85" s="205"/>
      <c r="HLQ85" s="205"/>
      <c r="HLR85" s="205"/>
      <c r="HLS85" s="205"/>
      <c r="HLT85" s="205"/>
      <c r="HLU85" s="205"/>
      <c r="HLV85" s="205"/>
      <c r="HLW85" s="205"/>
      <c r="HLX85" s="205"/>
      <c r="HLY85" s="205"/>
      <c r="HLZ85" s="205"/>
      <c r="HMA85" s="205"/>
      <c r="HMB85" s="205"/>
      <c r="HMC85" s="205"/>
      <c r="HMD85" s="205"/>
      <c r="HME85" s="205"/>
      <c r="HMF85" s="205"/>
      <c r="HMG85" s="205"/>
      <c r="HMH85" s="205"/>
      <c r="HMI85" s="205"/>
      <c r="HMJ85" s="205"/>
      <c r="HMK85" s="205"/>
      <c r="HML85" s="205"/>
      <c r="HMM85" s="205"/>
      <c r="HMN85" s="205"/>
      <c r="HMO85" s="205"/>
      <c r="HMP85" s="205"/>
      <c r="HMQ85" s="205"/>
      <c r="HMR85" s="205"/>
      <c r="HMS85" s="205"/>
      <c r="HMT85" s="205"/>
      <c r="HMU85" s="205"/>
      <c r="HMV85" s="205"/>
      <c r="HMW85" s="205"/>
      <c r="HMX85" s="205"/>
      <c r="HMY85" s="205"/>
      <c r="HMZ85" s="205"/>
      <c r="HNA85" s="205"/>
      <c r="HNB85" s="205"/>
      <c r="HNC85" s="205"/>
      <c r="HND85" s="205"/>
      <c r="HNE85" s="205"/>
      <c r="HNF85" s="205"/>
      <c r="HNG85" s="205"/>
      <c r="HNH85" s="205"/>
      <c r="HNI85" s="205"/>
      <c r="HNJ85" s="205"/>
      <c r="HNK85" s="205"/>
      <c r="HNL85" s="205"/>
      <c r="HNM85" s="205"/>
      <c r="HNN85" s="205"/>
      <c r="HNO85" s="205"/>
      <c r="HNP85" s="205"/>
      <c r="HNQ85" s="205"/>
      <c r="HNR85" s="205"/>
      <c r="HNS85" s="205"/>
      <c r="HNT85" s="205"/>
      <c r="HNU85" s="205"/>
      <c r="HNV85" s="205"/>
      <c r="HNW85" s="205"/>
      <c r="HNX85" s="205"/>
      <c r="HNY85" s="205"/>
      <c r="HNZ85" s="205"/>
      <c r="HOA85" s="205"/>
      <c r="HOB85" s="205"/>
      <c r="HOC85" s="205"/>
      <c r="HOD85" s="205"/>
      <c r="HOE85" s="205"/>
      <c r="HOF85" s="205"/>
      <c r="HOG85" s="205"/>
      <c r="HOH85" s="205"/>
      <c r="HOI85" s="205"/>
      <c r="HOJ85" s="205"/>
      <c r="HOK85" s="205"/>
      <c r="HOL85" s="205"/>
      <c r="HOM85" s="205"/>
      <c r="HON85" s="205"/>
      <c r="HOO85" s="205"/>
      <c r="HOP85" s="205"/>
      <c r="HOQ85" s="205"/>
      <c r="HOR85" s="205"/>
      <c r="HOS85" s="205"/>
      <c r="HOT85" s="205"/>
      <c r="HOU85" s="205"/>
      <c r="HOV85" s="205"/>
      <c r="HOW85" s="205"/>
      <c r="HOX85" s="205"/>
      <c r="HOY85" s="205"/>
      <c r="HOZ85" s="205"/>
      <c r="HPA85" s="205"/>
      <c r="HPB85" s="205"/>
      <c r="HPC85" s="205"/>
      <c r="HPD85" s="205"/>
      <c r="HPE85" s="205"/>
      <c r="HPF85" s="205"/>
      <c r="HPG85" s="205"/>
      <c r="HPH85" s="205"/>
      <c r="HPI85" s="205"/>
      <c r="HPJ85" s="205"/>
      <c r="HPK85" s="205"/>
      <c r="HPL85" s="205"/>
      <c r="HPM85" s="205"/>
      <c r="HPN85" s="205"/>
      <c r="HPO85" s="205"/>
      <c r="HPP85" s="205"/>
      <c r="HPQ85" s="205"/>
      <c r="HPR85" s="205"/>
      <c r="HPS85" s="205"/>
      <c r="HPT85" s="205"/>
      <c r="HPU85" s="205"/>
      <c r="HPV85" s="205"/>
      <c r="HPW85" s="205"/>
      <c r="HPX85" s="205"/>
      <c r="HPY85" s="205"/>
      <c r="HPZ85" s="205"/>
      <c r="HQA85" s="205"/>
      <c r="HQB85" s="205"/>
      <c r="HQC85" s="205"/>
      <c r="HQD85" s="205"/>
      <c r="HQE85" s="205"/>
      <c r="HQF85" s="205"/>
      <c r="HQG85" s="205"/>
      <c r="HQH85" s="205"/>
      <c r="HQI85" s="205"/>
      <c r="HQJ85" s="205"/>
      <c r="HQK85" s="205"/>
      <c r="HQL85" s="205"/>
      <c r="HQM85" s="205"/>
      <c r="HQN85" s="205"/>
      <c r="HQO85" s="205"/>
      <c r="HQP85" s="205"/>
      <c r="HQQ85" s="205"/>
      <c r="HQR85" s="205"/>
      <c r="HQS85" s="205"/>
      <c r="HQT85" s="205"/>
      <c r="HQU85" s="205"/>
      <c r="HQV85" s="205"/>
      <c r="HQW85" s="205"/>
      <c r="HQX85" s="205"/>
      <c r="HQY85" s="205"/>
      <c r="HQZ85" s="205"/>
      <c r="HRA85" s="205"/>
      <c r="HRB85" s="205"/>
      <c r="HRC85" s="205"/>
      <c r="HRD85" s="205"/>
      <c r="HRE85" s="205"/>
      <c r="HRF85" s="205"/>
      <c r="HRG85" s="205"/>
      <c r="HRH85" s="205"/>
      <c r="HRI85" s="205"/>
      <c r="HRJ85" s="205"/>
      <c r="HRK85" s="205"/>
      <c r="HRL85" s="205"/>
      <c r="HRM85" s="205"/>
      <c r="HRN85" s="205"/>
      <c r="HRO85" s="205"/>
      <c r="HRV85" s="205"/>
      <c r="HRW85" s="205"/>
      <c r="HRX85" s="205"/>
      <c r="HRY85" s="205"/>
      <c r="HRZ85" s="205"/>
      <c r="HSA85" s="205"/>
      <c r="HSB85" s="205"/>
      <c r="HSC85" s="205"/>
      <c r="HSD85" s="205"/>
      <c r="HSE85" s="205"/>
      <c r="HSF85" s="205"/>
      <c r="HSG85" s="205"/>
      <c r="HSH85" s="205"/>
      <c r="HSI85" s="205"/>
      <c r="HSJ85" s="205"/>
      <c r="HSK85" s="205"/>
      <c r="HSL85" s="205"/>
      <c r="HSM85" s="205"/>
      <c r="HSN85" s="205"/>
      <c r="HSO85" s="205"/>
      <c r="HSP85" s="205"/>
      <c r="HSQ85" s="205"/>
      <c r="HSR85" s="205"/>
      <c r="HSS85" s="205"/>
      <c r="HST85" s="205"/>
      <c r="HSU85" s="205"/>
      <c r="HSV85" s="205"/>
      <c r="HSW85" s="205"/>
      <c r="HSX85" s="205"/>
      <c r="HSY85" s="205"/>
      <c r="HSZ85" s="205"/>
      <c r="HTA85" s="205"/>
      <c r="HTB85" s="205"/>
      <c r="HTC85" s="205"/>
      <c r="HTD85" s="205"/>
      <c r="HTE85" s="205"/>
      <c r="HTF85" s="205"/>
      <c r="HTG85" s="205"/>
      <c r="HTH85" s="205"/>
      <c r="HTI85" s="205"/>
      <c r="HTJ85" s="205"/>
      <c r="HTK85" s="205"/>
      <c r="HTL85" s="205"/>
      <c r="HTM85" s="205"/>
      <c r="HTN85" s="205"/>
      <c r="HTO85" s="205"/>
      <c r="HTP85" s="205"/>
      <c r="HTQ85" s="205"/>
      <c r="HTR85" s="205"/>
      <c r="HTS85" s="205"/>
      <c r="HTT85" s="205"/>
      <c r="HTU85" s="205"/>
      <c r="HTV85" s="205"/>
      <c r="HTW85" s="205"/>
      <c r="HTX85" s="205"/>
      <c r="HTY85" s="205"/>
      <c r="HTZ85" s="205"/>
      <c r="HUA85" s="205"/>
      <c r="HUB85" s="205"/>
      <c r="HUC85" s="205"/>
      <c r="HUD85" s="205"/>
      <c r="HUE85" s="205"/>
      <c r="HUF85" s="205"/>
      <c r="HUG85" s="205"/>
      <c r="HUH85" s="205"/>
      <c r="HUI85" s="205"/>
      <c r="HUJ85" s="205"/>
      <c r="HUK85" s="205"/>
      <c r="HUL85" s="205"/>
      <c r="HUM85" s="205"/>
      <c r="HUN85" s="205"/>
      <c r="HUO85" s="205"/>
      <c r="HUP85" s="205"/>
      <c r="HUQ85" s="205"/>
      <c r="HUR85" s="205"/>
      <c r="HUS85" s="205"/>
      <c r="HUT85" s="205"/>
      <c r="HUU85" s="205"/>
      <c r="HUV85" s="205"/>
      <c r="HUW85" s="205"/>
      <c r="HUX85" s="205"/>
      <c r="HUY85" s="205"/>
      <c r="HUZ85" s="205"/>
      <c r="HVA85" s="205"/>
      <c r="HVB85" s="205"/>
      <c r="HVC85" s="205"/>
      <c r="HVD85" s="205"/>
      <c r="HVE85" s="205"/>
      <c r="HVF85" s="205"/>
      <c r="HVG85" s="205"/>
      <c r="HVH85" s="205"/>
      <c r="HVI85" s="205"/>
      <c r="HVJ85" s="205"/>
      <c r="HVK85" s="205"/>
      <c r="HVL85" s="205"/>
      <c r="HVM85" s="205"/>
      <c r="HVN85" s="205"/>
      <c r="HVO85" s="205"/>
      <c r="HVP85" s="205"/>
      <c r="HVQ85" s="205"/>
      <c r="HVR85" s="205"/>
      <c r="HVS85" s="205"/>
      <c r="HVT85" s="205"/>
      <c r="HVU85" s="205"/>
      <c r="HVV85" s="205"/>
      <c r="HVW85" s="205"/>
      <c r="HVX85" s="205"/>
      <c r="HVY85" s="205"/>
      <c r="HVZ85" s="205"/>
      <c r="HWA85" s="205"/>
      <c r="HWB85" s="205"/>
      <c r="HWC85" s="205"/>
      <c r="HWD85" s="205"/>
      <c r="HWE85" s="205"/>
      <c r="HWF85" s="205"/>
      <c r="HWG85" s="205"/>
      <c r="HWH85" s="205"/>
      <c r="HWI85" s="205"/>
      <c r="HWJ85" s="205"/>
      <c r="HWK85" s="205"/>
      <c r="HWL85" s="205"/>
      <c r="HWM85" s="205"/>
      <c r="HWN85" s="205"/>
      <c r="HWO85" s="205"/>
      <c r="HWP85" s="205"/>
      <c r="HWQ85" s="205"/>
      <c r="HWR85" s="205"/>
      <c r="HWS85" s="205"/>
      <c r="HWT85" s="205"/>
      <c r="HWU85" s="205"/>
      <c r="HWV85" s="205"/>
      <c r="HWW85" s="205"/>
      <c r="HWX85" s="205"/>
      <c r="HWY85" s="205"/>
      <c r="HWZ85" s="205"/>
      <c r="HXA85" s="205"/>
      <c r="HXB85" s="205"/>
      <c r="HXC85" s="205"/>
      <c r="HXD85" s="205"/>
      <c r="HXE85" s="205"/>
      <c r="HXF85" s="205"/>
      <c r="HXG85" s="205"/>
      <c r="HXH85" s="205"/>
      <c r="HXI85" s="205"/>
      <c r="HXJ85" s="205"/>
      <c r="HXK85" s="205"/>
      <c r="HXL85" s="205"/>
      <c r="HXM85" s="205"/>
      <c r="HXN85" s="205"/>
      <c r="HXO85" s="205"/>
      <c r="HXP85" s="205"/>
      <c r="HXQ85" s="205"/>
      <c r="HXR85" s="205"/>
      <c r="HXS85" s="205"/>
      <c r="HXT85" s="205"/>
      <c r="HXU85" s="205"/>
      <c r="HXV85" s="205"/>
      <c r="HXW85" s="205"/>
      <c r="HXX85" s="205"/>
      <c r="HXY85" s="205"/>
      <c r="HXZ85" s="205"/>
      <c r="HYA85" s="205"/>
      <c r="HYB85" s="205"/>
      <c r="HYC85" s="205"/>
      <c r="HYD85" s="205"/>
      <c r="HYE85" s="205"/>
      <c r="HYF85" s="205"/>
      <c r="HYG85" s="205"/>
      <c r="HYH85" s="205"/>
      <c r="HYI85" s="205"/>
      <c r="HYJ85" s="205"/>
      <c r="HYK85" s="205"/>
      <c r="HYL85" s="205"/>
      <c r="HYM85" s="205"/>
      <c r="HYN85" s="205"/>
      <c r="HYO85" s="205"/>
      <c r="HYP85" s="205"/>
      <c r="HYQ85" s="205"/>
      <c r="HYR85" s="205"/>
      <c r="HYS85" s="205"/>
      <c r="HYT85" s="205"/>
      <c r="HYU85" s="205"/>
      <c r="HYV85" s="205"/>
      <c r="HYW85" s="205"/>
      <c r="HYX85" s="205"/>
      <c r="HYY85" s="205"/>
      <c r="HYZ85" s="205"/>
      <c r="HZA85" s="205"/>
      <c r="HZB85" s="205"/>
      <c r="HZC85" s="205"/>
      <c r="HZD85" s="205"/>
      <c r="HZE85" s="205"/>
      <c r="HZF85" s="205"/>
      <c r="HZG85" s="205"/>
      <c r="HZH85" s="205"/>
      <c r="HZI85" s="205"/>
      <c r="HZJ85" s="205"/>
      <c r="HZK85" s="205"/>
      <c r="HZL85" s="205"/>
      <c r="HZM85" s="205"/>
      <c r="HZN85" s="205"/>
      <c r="HZO85" s="205"/>
      <c r="HZP85" s="205"/>
      <c r="HZQ85" s="205"/>
      <c r="HZR85" s="205"/>
      <c r="HZS85" s="205"/>
      <c r="HZT85" s="205"/>
      <c r="HZU85" s="205"/>
      <c r="HZV85" s="205"/>
      <c r="HZW85" s="205"/>
      <c r="HZX85" s="205"/>
      <c r="HZY85" s="205"/>
      <c r="HZZ85" s="205"/>
      <c r="IAA85" s="205"/>
      <c r="IAB85" s="205"/>
      <c r="IAC85" s="205"/>
      <c r="IAD85" s="205"/>
      <c r="IAE85" s="205"/>
      <c r="IAF85" s="205"/>
      <c r="IAG85" s="205"/>
      <c r="IAH85" s="205"/>
      <c r="IAI85" s="205"/>
      <c r="IAJ85" s="205"/>
      <c r="IAK85" s="205"/>
      <c r="IAL85" s="205"/>
      <c r="IAM85" s="205"/>
      <c r="IAN85" s="205"/>
      <c r="IAO85" s="205"/>
      <c r="IAP85" s="205"/>
      <c r="IAQ85" s="205"/>
      <c r="IAR85" s="205"/>
      <c r="IAS85" s="205"/>
      <c r="IAT85" s="205"/>
      <c r="IAU85" s="205"/>
      <c r="IAV85" s="205"/>
      <c r="IAW85" s="205"/>
      <c r="IAX85" s="205"/>
      <c r="IAY85" s="205"/>
      <c r="IAZ85" s="205"/>
      <c r="IBA85" s="205"/>
      <c r="IBB85" s="205"/>
      <c r="IBC85" s="205"/>
      <c r="IBD85" s="205"/>
      <c r="IBE85" s="205"/>
      <c r="IBF85" s="205"/>
      <c r="IBG85" s="205"/>
      <c r="IBH85" s="205"/>
      <c r="IBI85" s="205"/>
      <c r="IBJ85" s="205"/>
      <c r="IBK85" s="205"/>
      <c r="IBR85" s="205"/>
      <c r="IBS85" s="205"/>
      <c r="IBT85" s="205"/>
      <c r="IBU85" s="205"/>
      <c r="IBV85" s="205"/>
      <c r="IBW85" s="205"/>
      <c r="IBX85" s="205"/>
      <c r="IBY85" s="205"/>
      <c r="IBZ85" s="205"/>
      <c r="ICA85" s="205"/>
      <c r="ICB85" s="205"/>
      <c r="ICC85" s="205"/>
      <c r="ICD85" s="205"/>
      <c r="ICE85" s="205"/>
      <c r="ICF85" s="205"/>
      <c r="ICG85" s="205"/>
      <c r="ICH85" s="205"/>
      <c r="ICI85" s="205"/>
      <c r="ICJ85" s="205"/>
      <c r="ICK85" s="205"/>
      <c r="ICL85" s="205"/>
      <c r="ICM85" s="205"/>
      <c r="ICN85" s="205"/>
      <c r="ICO85" s="205"/>
      <c r="ICP85" s="205"/>
      <c r="ICQ85" s="205"/>
      <c r="ICR85" s="205"/>
      <c r="ICS85" s="205"/>
      <c r="ICT85" s="205"/>
      <c r="ICU85" s="205"/>
      <c r="ICV85" s="205"/>
      <c r="ICW85" s="205"/>
      <c r="ICX85" s="205"/>
      <c r="ICY85" s="205"/>
      <c r="ICZ85" s="205"/>
      <c r="IDA85" s="205"/>
      <c r="IDB85" s="205"/>
      <c r="IDC85" s="205"/>
      <c r="IDD85" s="205"/>
      <c r="IDE85" s="205"/>
      <c r="IDF85" s="205"/>
      <c r="IDG85" s="205"/>
      <c r="IDH85" s="205"/>
      <c r="IDI85" s="205"/>
      <c r="IDJ85" s="205"/>
      <c r="IDK85" s="205"/>
      <c r="IDL85" s="205"/>
      <c r="IDM85" s="205"/>
      <c r="IDN85" s="205"/>
      <c r="IDO85" s="205"/>
      <c r="IDP85" s="205"/>
      <c r="IDQ85" s="205"/>
      <c r="IDR85" s="205"/>
      <c r="IDS85" s="205"/>
      <c r="IDT85" s="205"/>
      <c r="IDU85" s="205"/>
      <c r="IDV85" s="205"/>
      <c r="IDW85" s="205"/>
      <c r="IDX85" s="205"/>
      <c r="IDY85" s="205"/>
      <c r="IDZ85" s="205"/>
      <c r="IEA85" s="205"/>
      <c r="IEB85" s="205"/>
      <c r="IEC85" s="205"/>
      <c r="IED85" s="205"/>
      <c r="IEE85" s="205"/>
      <c r="IEF85" s="205"/>
      <c r="IEG85" s="205"/>
      <c r="IEH85" s="205"/>
      <c r="IEI85" s="205"/>
      <c r="IEJ85" s="205"/>
      <c r="IEK85" s="205"/>
      <c r="IEL85" s="205"/>
      <c r="IEM85" s="205"/>
      <c r="IEN85" s="205"/>
      <c r="IEO85" s="205"/>
      <c r="IEP85" s="205"/>
      <c r="IEQ85" s="205"/>
      <c r="IER85" s="205"/>
      <c r="IES85" s="205"/>
      <c r="IET85" s="205"/>
      <c r="IEU85" s="205"/>
      <c r="IEV85" s="205"/>
      <c r="IEW85" s="205"/>
      <c r="IEX85" s="205"/>
      <c r="IEY85" s="205"/>
      <c r="IEZ85" s="205"/>
      <c r="IFA85" s="205"/>
      <c r="IFB85" s="205"/>
      <c r="IFC85" s="205"/>
      <c r="IFD85" s="205"/>
      <c r="IFE85" s="205"/>
      <c r="IFF85" s="205"/>
      <c r="IFG85" s="205"/>
      <c r="IFH85" s="205"/>
      <c r="IFI85" s="205"/>
      <c r="IFJ85" s="205"/>
      <c r="IFK85" s="205"/>
      <c r="IFL85" s="205"/>
      <c r="IFM85" s="205"/>
      <c r="IFN85" s="205"/>
      <c r="IFO85" s="205"/>
      <c r="IFP85" s="205"/>
      <c r="IFQ85" s="205"/>
      <c r="IFR85" s="205"/>
      <c r="IFS85" s="205"/>
      <c r="IFT85" s="205"/>
      <c r="IFU85" s="205"/>
      <c r="IFV85" s="205"/>
      <c r="IFW85" s="205"/>
      <c r="IFX85" s="205"/>
      <c r="IFY85" s="205"/>
      <c r="IFZ85" s="205"/>
      <c r="IGA85" s="205"/>
      <c r="IGB85" s="205"/>
      <c r="IGC85" s="205"/>
      <c r="IGD85" s="205"/>
      <c r="IGE85" s="205"/>
      <c r="IGF85" s="205"/>
      <c r="IGG85" s="205"/>
      <c r="IGH85" s="205"/>
      <c r="IGI85" s="205"/>
      <c r="IGJ85" s="205"/>
      <c r="IGK85" s="205"/>
      <c r="IGL85" s="205"/>
      <c r="IGM85" s="205"/>
      <c r="IGN85" s="205"/>
      <c r="IGO85" s="205"/>
      <c r="IGP85" s="205"/>
      <c r="IGQ85" s="205"/>
      <c r="IGR85" s="205"/>
      <c r="IGS85" s="205"/>
      <c r="IGT85" s="205"/>
      <c r="IGU85" s="205"/>
      <c r="IGV85" s="205"/>
      <c r="IGW85" s="205"/>
      <c r="IGX85" s="205"/>
      <c r="IGY85" s="205"/>
      <c r="IGZ85" s="205"/>
      <c r="IHA85" s="205"/>
      <c r="IHB85" s="205"/>
      <c r="IHC85" s="205"/>
      <c r="IHD85" s="205"/>
      <c r="IHE85" s="205"/>
      <c r="IHF85" s="205"/>
      <c r="IHG85" s="205"/>
      <c r="IHH85" s="205"/>
      <c r="IHI85" s="205"/>
      <c r="IHJ85" s="205"/>
      <c r="IHK85" s="205"/>
      <c r="IHL85" s="205"/>
      <c r="IHM85" s="205"/>
      <c r="IHN85" s="205"/>
      <c r="IHO85" s="205"/>
      <c r="IHP85" s="205"/>
      <c r="IHQ85" s="205"/>
      <c r="IHR85" s="205"/>
      <c r="IHS85" s="205"/>
      <c r="IHT85" s="205"/>
      <c r="IHU85" s="205"/>
      <c r="IHV85" s="205"/>
      <c r="IHW85" s="205"/>
      <c r="IHX85" s="205"/>
      <c r="IHY85" s="205"/>
      <c r="IHZ85" s="205"/>
      <c r="IIA85" s="205"/>
      <c r="IIB85" s="205"/>
      <c r="IIC85" s="205"/>
      <c r="IID85" s="205"/>
      <c r="IIE85" s="205"/>
      <c r="IIF85" s="205"/>
      <c r="IIG85" s="205"/>
      <c r="IIH85" s="205"/>
      <c r="III85" s="205"/>
      <c r="IIJ85" s="205"/>
      <c r="IIK85" s="205"/>
      <c r="IIL85" s="205"/>
      <c r="IIM85" s="205"/>
      <c r="IIN85" s="205"/>
      <c r="IIO85" s="205"/>
      <c r="IIP85" s="205"/>
      <c r="IIQ85" s="205"/>
      <c r="IIR85" s="205"/>
      <c r="IIS85" s="205"/>
      <c r="IIT85" s="205"/>
      <c r="IIU85" s="205"/>
      <c r="IIV85" s="205"/>
      <c r="IIW85" s="205"/>
      <c r="IIX85" s="205"/>
      <c r="IIY85" s="205"/>
      <c r="IIZ85" s="205"/>
      <c r="IJA85" s="205"/>
      <c r="IJB85" s="205"/>
      <c r="IJC85" s="205"/>
      <c r="IJD85" s="205"/>
      <c r="IJE85" s="205"/>
      <c r="IJF85" s="205"/>
      <c r="IJG85" s="205"/>
      <c r="IJH85" s="205"/>
      <c r="IJI85" s="205"/>
      <c r="IJJ85" s="205"/>
      <c r="IJK85" s="205"/>
      <c r="IJL85" s="205"/>
      <c r="IJM85" s="205"/>
      <c r="IJN85" s="205"/>
      <c r="IJO85" s="205"/>
      <c r="IJP85" s="205"/>
      <c r="IJQ85" s="205"/>
      <c r="IJR85" s="205"/>
      <c r="IJS85" s="205"/>
      <c r="IJT85" s="205"/>
      <c r="IJU85" s="205"/>
      <c r="IJV85" s="205"/>
      <c r="IJW85" s="205"/>
      <c r="IJX85" s="205"/>
      <c r="IJY85" s="205"/>
      <c r="IJZ85" s="205"/>
      <c r="IKA85" s="205"/>
      <c r="IKB85" s="205"/>
      <c r="IKC85" s="205"/>
      <c r="IKD85" s="205"/>
      <c r="IKE85" s="205"/>
      <c r="IKF85" s="205"/>
      <c r="IKG85" s="205"/>
      <c r="IKH85" s="205"/>
      <c r="IKI85" s="205"/>
      <c r="IKJ85" s="205"/>
      <c r="IKK85" s="205"/>
      <c r="IKL85" s="205"/>
      <c r="IKM85" s="205"/>
      <c r="IKN85" s="205"/>
      <c r="IKO85" s="205"/>
      <c r="IKP85" s="205"/>
      <c r="IKQ85" s="205"/>
      <c r="IKR85" s="205"/>
      <c r="IKS85" s="205"/>
      <c r="IKT85" s="205"/>
      <c r="IKU85" s="205"/>
      <c r="IKV85" s="205"/>
      <c r="IKW85" s="205"/>
      <c r="IKX85" s="205"/>
      <c r="IKY85" s="205"/>
      <c r="IKZ85" s="205"/>
      <c r="ILA85" s="205"/>
      <c r="ILB85" s="205"/>
      <c r="ILC85" s="205"/>
      <c r="ILD85" s="205"/>
      <c r="ILE85" s="205"/>
      <c r="ILF85" s="205"/>
      <c r="ILG85" s="205"/>
      <c r="ILN85" s="205"/>
      <c r="ILO85" s="205"/>
      <c r="ILP85" s="205"/>
      <c r="ILQ85" s="205"/>
      <c r="ILR85" s="205"/>
      <c r="ILS85" s="205"/>
      <c r="ILT85" s="205"/>
      <c r="ILU85" s="205"/>
      <c r="ILV85" s="205"/>
      <c r="ILW85" s="205"/>
      <c r="ILX85" s="205"/>
      <c r="ILY85" s="205"/>
      <c r="ILZ85" s="205"/>
      <c r="IMA85" s="205"/>
      <c r="IMB85" s="205"/>
      <c r="IMC85" s="205"/>
      <c r="IMD85" s="205"/>
      <c r="IME85" s="205"/>
      <c r="IMF85" s="205"/>
      <c r="IMG85" s="205"/>
      <c r="IMH85" s="205"/>
      <c r="IMI85" s="205"/>
      <c r="IMJ85" s="205"/>
      <c r="IMK85" s="205"/>
      <c r="IML85" s="205"/>
      <c r="IMM85" s="205"/>
      <c r="IMN85" s="205"/>
      <c r="IMO85" s="205"/>
      <c r="IMP85" s="205"/>
      <c r="IMQ85" s="205"/>
      <c r="IMR85" s="205"/>
      <c r="IMS85" s="205"/>
      <c r="IMT85" s="205"/>
      <c r="IMU85" s="205"/>
      <c r="IMV85" s="205"/>
      <c r="IMW85" s="205"/>
      <c r="IMX85" s="205"/>
      <c r="IMY85" s="205"/>
      <c r="IMZ85" s="205"/>
      <c r="INA85" s="205"/>
      <c r="INB85" s="205"/>
      <c r="INC85" s="205"/>
      <c r="IND85" s="205"/>
      <c r="INE85" s="205"/>
      <c r="INF85" s="205"/>
      <c r="ING85" s="205"/>
      <c r="INH85" s="205"/>
      <c r="INI85" s="205"/>
      <c r="INJ85" s="205"/>
      <c r="INK85" s="205"/>
      <c r="INL85" s="205"/>
      <c r="INM85" s="205"/>
      <c r="INN85" s="205"/>
      <c r="INO85" s="205"/>
      <c r="INP85" s="205"/>
      <c r="INQ85" s="205"/>
      <c r="INR85" s="205"/>
      <c r="INS85" s="205"/>
      <c r="INT85" s="205"/>
      <c r="INU85" s="205"/>
      <c r="INV85" s="205"/>
      <c r="INW85" s="205"/>
      <c r="INX85" s="205"/>
      <c r="INY85" s="205"/>
      <c r="INZ85" s="205"/>
      <c r="IOA85" s="205"/>
      <c r="IOB85" s="205"/>
      <c r="IOC85" s="205"/>
      <c r="IOD85" s="205"/>
      <c r="IOE85" s="205"/>
      <c r="IOF85" s="205"/>
      <c r="IOG85" s="205"/>
      <c r="IOH85" s="205"/>
      <c r="IOI85" s="205"/>
      <c r="IOJ85" s="205"/>
      <c r="IOK85" s="205"/>
      <c r="IOL85" s="205"/>
      <c r="IOM85" s="205"/>
      <c r="ION85" s="205"/>
      <c r="IOO85" s="205"/>
      <c r="IOP85" s="205"/>
      <c r="IOQ85" s="205"/>
      <c r="IOR85" s="205"/>
      <c r="IOS85" s="205"/>
      <c r="IOT85" s="205"/>
      <c r="IOU85" s="205"/>
      <c r="IOV85" s="205"/>
      <c r="IOW85" s="205"/>
      <c r="IOX85" s="205"/>
      <c r="IOY85" s="205"/>
      <c r="IOZ85" s="205"/>
      <c r="IPA85" s="205"/>
      <c r="IPB85" s="205"/>
      <c r="IPC85" s="205"/>
      <c r="IPD85" s="205"/>
      <c r="IPE85" s="205"/>
      <c r="IPF85" s="205"/>
      <c r="IPG85" s="205"/>
      <c r="IPH85" s="205"/>
      <c r="IPI85" s="205"/>
      <c r="IPJ85" s="205"/>
      <c r="IPK85" s="205"/>
      <c r="IPL85" s="205"/>
      <c r="IPM85" s="205"/>
      <c r="IPN85" s="205"/>
      <c r="IPO85" s="205"/>
      <c r="IPP85" s="205"/>
      <c r="IPQ85" s="205"/>
      <c r="IPR85" s="205"/>
      <c r="IPS85" s="205"/>
      <c r="IPT85" s="205"/>
      <c r="IPU85" s="205"/>
      <c r="IPV85" s="205"/>
      <c r="IPW85" s="205"/>
      <c r="IPX85" s="205"/>
      <c r="IPY85" s="205"/>
      <c r="IPZ85" s="205"/>
      <c r="IQA85" s="205"/>
      <c r="IQB85" s="205"/>
      <c r="IQC85" s="205"/>
      <c r="IQD85" s="205"/>
      <c r="IQE85" s="205"/>
      <c r="IQF85" s="205"/>
      <c r="IQG85" s="205"/>
      <c r="IQH85" s="205"/>
      <c r="IQI85" s="205"/>
      <c r="IQJ85" s="205"/>
      <c r="IQK85" s="205"/>
      <c r="IQL85" s="205"/>
      <c r="IQM85" s="205"/>
      <c r="IQN85" s="205"/>
      <c r="IQO85" s="205"/>
      <c r="IQP85" s="205"/>
      <c r="IQQ85" s="205"/>
      <c r="IQR85" s="205"/>
      <c r="IQS85" s="205"/>
      <c r="IQT85" s="205"/>
      <c r="IQU85" s="205"/>
      <c r="IQV85" s="205"/>
      <c r="IQW85" s="205"/>
      <c r="IQX85" s="205"/>
      <c r="IQY85" s="205"/>
      <c r="IQZ85" s="205"/>
      <c r="IRA85" s="205"/>
      <c r="IRB85" s="205"/>
      <c r="IRC85" s="205"/>
      <c r="IRD85" s="205"/>
      <c r="IRE85" s="205"/>
      <c r="IRF85" s="205"/>
      <c r="IRG85" s="205"/>
      <c r="IRH85" s="205"/>
      <c r="IRI85" s="205"/>
      <c r="IRJ85" s="205"/>
      <c r="IRK85" s="205"/>
      <c r="IRL85" s="205"/>
      <c r="IRM85" s="205"/>
      <c r="IRN85" s="205"/>
      <c r="IRO85" s="205"/>
      <c r="IRP85" s="205"/>
      <c r="IRQ85" s="205"/>
      <c r="IRR85" s="205"/>
      <c r="IRS85" s="205"/>
      <c r="IRT85" s="205"/>
      <c r="IRU85" s="205"/>
      <c r="IRV85" s="205"/>
      <c r="IRW85" s="205"/>
      <c r="IRX85" s="205"/>
      <c r="IRY85" s="205"/>
      <c r="IRZ85" s="205"/>
      <c r="ISA85" s="205"/>
      <c r="ISB85" s="205"/>
      <c r="ISC85" s="205"/>
      <c r="ISD85" s="205"/>
      <c r="ISE85" s="205"/>
      <c r="ISF85" s="205"/>
      <c r="ISG85" s="205"/>
      <c r="ISH85" s="205"/>
      <c r="ISI85" s="205"/>
      <c r="ISJ85" s="205"/>
      <c r="ISK85" s="205"/>
      <c r="ISL85" s="205"/>
      <c r="ISM85" s="205"/>
      <c r="ISN85" s="205"/>
      <c r="ISO85" s="205"/>
      <c r="ISP85" s="205"/>
      <c r="ISQ85" s="205"/>
      <c r="ISR85" s="205"/>
      <c r="ISS85" s="205"/>
      <c r="IST85" s="205"/>
      <c r="ISU85" s="205"/>
      <c r="ISV85" s="205"/>
      <c r="ISW85" s="205"/>
      <c r="ISX85" s="205"/>
      <c r="ISY85" s="205"/>
      <c r="ISZ85" s="205"/>
      <c r="ITA85" s="205"/>
      <c r="ITB85" s="205"/>
      <c r="ITC85" s="205"/>
      <c r="ITD85" s="205"/>
      <c r="ITE85" s="205"/>
      <c r="ITF85" s="205"/>
      <c r="ITG85" s="205"/>
      <c r="ITH85" s="205"/>
      <c r="ITI85" s="205"/>
      <c r="ITJ85" s="205"/>
      <c r="ITK85" s="205"/>
      <c r="ITL85" s="205"/>
      <c r="ITM85" s="205"/>
      <c r="ITN85" s="205"/>
      <c r="ITO85" s="205"/>
      <c r="ITP85" s="205"/>
      <c r="ITQ85" s="205"/>
      <c r="ITR85" s="205"/>
      <c r="ITS85" s="205"/>
      <c r="ITT85" s="205"/>
      <c r="ITU85" s="205"/>
      <c r="ITV85" s="205"/>
      <c r="ITW85" s="205"/>
      <c r="ITX85" s="205"/>
      <c r="ITY85" s="205"/>
      <c r="ITZ85" s="205"/>
      <c r="IUA85" s="205"/>
      <c r="IUB85" s="205"/>
      <c r="IUC85" s="205"/>
      <c r="IUD85" s="205"/>
      <c r="IUE85" s="205"/>
      <c r="IUF85" s="205"/>
      <c r="IUG85" s="205"/>
      <c r="IUH85" s="205"/>
      <c r="IUI85" s="205"/>
      <c r="IUJ85" s="205"/>
      <c r="IUK85" s="205"/>
      <c r="IUL85" s="205"/>
      <c r="IUM85" s="205"/>
      <c r="IUN85" s="205"/>
      <c r="IUO85" s="205"/>
      <c r="IUP85" s="205"/>
      <c r="IUQ85" s="205"/>
      <c r="IUR85" s="205"/>
      <c r="IUS85" s="205"/>
      <c r="IUT85" s="205"/>
      <c r="IUU85" s="205"/>
      <c r="IUV85" s="205"/>
      <c r="IUW85" s="205"/>
      <c r="IUX85" s="205"/>
      <c r="IUY85" s="205"/>
      <c r="IUZ85" s="205"/>
      <c r="IVA85" s="205"/>
      <c r="IVB85" s="205"/>
      <c r="IVC85" s="205"/>
      <c r="IVJ85" s="205"/>
      <c r="IVK85" s="205"/>
      <c r="IVL85" s="205"/>
      <c r="IVM85" s="205"/>
      <c r="IVN85" s="205"/>
      <c r="IVO85" s="205"/>
      <c r="IVP85" s="205"/>
      <c r="IVQ85" s="205"/>
      <c r="IVR85" s="205"/>
      <c r="IVS85" s="205"/>
      <c r="IVT85" s="205"/>
      <c r="IVU85" s="205"/>
      <c r="IVV85" s="205"/>
      <c r="IVW85" s="205"/>
      <c r="IVX85" s="205"/>
      <c r="IVY85" s="205"/>
      <c r="IVZ85" s="205"/>
      <c r="IWA85" s="205"/>
      <c r="IWB85" s="205"/>
      <c r="IWC85" s="205"/>
      <c r="IWD85" s="205"/>
      <c r="IWE85" s="205"/>
      <c r="IWF85" s="205"/>
      <c r="IWG85" s="205"/>
      <c r="IWH85" s="205"/>
      <c r="IWI85" s="205"/>
      <c r="IWJ85" s="205"/>
      <c r="IWK85" s="205"/>
      <c r="IWL85" s="205"/>
      <c r="IWM85" s="205"/>
      <c r="IWN85" s="205"/>
      <c r="IWO85" s="205"/>
      <c r="IWP85" s="205"/>
      <c r="IWQ85" s="205"/>
      <c r="IWR85" s="205"/>
      <c r="IWS85" s="205"/>
      <c r="IWT85" s="205"/>
      <c r="IWU85" s="205"/>
      <c r="IWV85" s="205"/>
      <c r="IWW85" s="205"/>
      <c r="IWX85" s="205"/>
      <c r="IWY85" s="205"/>
      <c r="IWZ85" s="205"/>
      <c r="IXA85" s="205"/>
      <c r="IXB85" s="205"/>
      <c r="IXC85" s="205"/>
      <c r="IXD85" s="205"/>
      <c r="IXE85" s="205"/>
      <c r="IXF85" s="205"/>
      <c r="IXG85" s="205"/>
      <c r="IXH85" s="205"/>
      <c r="IXI85" s="205"/>
      <c r="IXJ85" s="205"/>
      <c r="IXK85" s="205"/>
      <c r="IXL85" s="205"/>
      <c r="IXM85" s="205"/>
      <c r="IXN85" s="205"/>
      <c r="IXO85" s="205"/>
      <c r="IXP85" s="205"/>
      <c r="IXQ85" s="205"/>
      <c r="IXR85" s="205"/>
      <c r="IXS85" s="205"/>
      <c r="IXT85" s="205"/>
      <c r="IXU85" s="205"/>
      <c r="IXV85" s="205"/>
      <c r="IXW85" s="205"/>
      <c r="IXX85" s="205"/>
      <c r="IXY85" s="205"/>
      <c r="IXZ85" s="205"/>
      <c r="IYA85" s="205"/>
      <c r="IYB85" s="205"/>
      <c r="IYC85" s="205"/>
      <c r="IYD85" s="205"/>
      <c r="IYE85" s="205"/>
      <c r="IYF85" s="205"/>
      <c r="IYG85" s="205"/>
      <c r="IYH85" s="205"/>
      <c r="IYI85" s="205"/>
      <c r="IYJ85" s="205"/>
      <c r="IYK85" s="205"/>
      <c r="IYL85" s="205"/>
      <c r="IYM85" s="205"/>
      <c r="IYN85" s="205"/>
      <c r="IYO85" s="205"/>
      <c r="IYP85" s="205"/>
      <c r="IYQ85" s="205"/>
      <c r="IYR85" s="205"/>
      <c r="IYS85" s="205"/>
      <c r="IYT85" s="205"/>
      <c r="IYU85" s="205"/>
      <c r="IYV85" s="205"/>
      <c r="IYW85" s="205"/>
      <c r="IYX85" s="205"/>
      <c r="IYY85" s="205"/>
      <c r="IYZ85" s="205"/>
      <c r="IZA85" s="205"/>
      <c r="IZB85" s="205"/>
      <c r="IZC85" s="205"/>
      <c r="IZD85" s="205"/>
      <c r="IZE85" s="205"/>
      <c r="IZF85" s="205"/>
      <c r="IZG85" s="205"/>
      <c r="IZH85" s="205"/>
      <c r="IZI85" s="205"/>
      <c r="IZJ85" s="205"/>
      <c r="IZK85" s="205"/>
      <c r="IZL85" s="205"/>
      <c r="IZM85" s="205"/>
      <c r="IZN85" s="205"/>
      <c r="IZO85" s="205"/>
      <c r="IZP85" s="205"/>
      <c r="IZQ85" s="205"/>
      <c r="IZR85" s="205"/>
      <c r="IZS85" s="205"/>
      <c r="IZT85" s="205"/>
      <c r="IZU85" s="205"/>
      <c r="IZV85" s="205"/>
      <c r="IZW85" s="205"/>
      <c r="IZX85" s="205"/>
      <c r="IZY85" s="205"/>
      <c r="IZZ85" s="205"/>
      <c r="JAA85" s="205"/>
      <c r="JAB85" s="205"/>
      <c r="JAC85" s="205"/>
      <c r="JAD85" s="205"/>
      <c r="JAE85" s="205"/>
      <c r="JAF85" s="205"/>
      <c r="JAG85" s="205"/>
      <c r="JAH85" s="205"/>
      <c r="JAI85" s="205"/>
      <c r="JAJ85" s="205"/>
      <c r="JAK85" s="205"/>
      <c r="JAL85" s="205"/>
      <c r="JAM85" s="205"/>
      <c r="JAN85" s="205"/>
      <c r="JAO85" s="205"/>
      <c r="JAP85" s="205"/>
      <c r="JAQ85" s="205"/>
      <c r="JAR85" s="205"/>
      <c r="JAS85" s="205"/>
      <c r="JAT85" s="205"/>
      <c r="JAU85" s="205"/>
      <c r="JAV85" s="205"/>
      <c r="JAW85" s="205"/>
      <c r="JAX85" s="205"/>
      <c r="JAY85" s="205"/>
      <c r="JAZ85" s="205"/>
      <c r="JBA85" s="205"/>
      <c r="JBB85" s="205"/>
      <c r="JBC85" s="205"/>
      <c r="JBD85" s="205"/>
      <c r="JBE85" s="205"/>
      <c r="JBF85" s="205"/>
      <c r="JBG85" s="205"/>
      <c r="JBH85" s="205"/>
      <c r="JBI85" s="205"/>
      <c r="JBJ85" s="205"/>
      <c r="JBK85" s="205"/>
      <c r="JBL85" s="205"/>
      <c r="JBM85" s="205"/>
      <c r="JBN85" s="205"/>
      <c r="JBO85" s="205"/>
      <c r="JBP85" s="205"/>
      <c r="JBQ85" s="205"/>
      <c r="JBR85" s="205"/>
      <c r="JBS85" s="205"/>
      <c r="JBT85" s="205"/>
      <c r="JBU85" s="205"/>
      <c r="JBV85" s="205"/>
      <c r="JBW85" s="205"/>
      <c r="JBX85" s="205"/>
      <c r="JBY85" s="205"/>
      <c r="JBZ85" s="205"/>
      <c r="JCA85" s="205"/>
      <c r="JCB85" s="205"/>
      <c r="JCC85" s="205"/>
      <c r="JCD85" s="205"/>
      <c r="JCE85" s="205"/>
      <c r="JCF85" s="205"/>
      <c r="JCG85" s="205"/>
      <c r="JCH85" s="205"/>
      <c r="JCI85" s="205"/>
      <c r="JCJ85" s="205"/>
      <c r="JCK85" s="205"/>
      <c r="JCL85" s="205"/>
      <c r="JCM85" s="205"/>
      <c r="JCN85" s="205"/>
      <c r="JCO85" s="205"/>
      <c r="JCP85" s="205"/>
      <c r="JCQ85" s="205"/>
      <c r="JCR85" s="205"/>
      <c r="JCS85" s="205"/>
      <c r="JCT85" s="205"/>
      <c r="JCU85" s="205"/>
      <c r="JCV85" s="205"/>
      <c r="JCW85" s="205"/>
      <c r="JCX85" s="205"/>
      <c r="JCY85" s="205"/>
      <c r="JCZ85" s="205"/>
      <c r="JDA85" s="205"/>
      <c r="JDB85" s="205"/>
      <c r="JDC85" s="205"/>
      <c r="JDD85" s="205"/>
      <c r="JDE85" s="205"/>
      <c r="JDF85" s="205"/>
      <c r="JDG85" s="205"/>
      <c r="JDH85" s="205"/>
      <c r="JDI85" s="205"/>
      <c r="JDJ85" s="205"/>
      <c r="JDK85" s="205"/>
      <c r="JDL85" s="205"/>
      <c r="JDM85" s="205"/>
      <c r="JDN85" s="205"/>
      <c r="JDO85" s="205"/>
      <c r="JDP85" s="205"/>
      <c r="JDQ85" s="205"/>
      <c r="JDR85" s="205"/>
      <c r="JDS85" s="205"/>
      <c r="JDT85" s="205"/>
      <c r="JDU85" s="205"/>
      <c r="JDV85" s="205"/>
      <c r="JDW85" s="205"/>
      <c r="JDX85" s="205"/>
      <c r="JDY85" s="205"/>
      <c r="JDZ85" s="205"/>
      <c r="JEA85" s="205"/>
      <c r="JEB85" s="205"/>
      <c r="JEC85" s="205"/>
      <c r="JED85" s="205"/>
      <c r="JEE85" s="205"/>
      <c r="JEF85" s="205"/>
      <c r="JEG85" s="205"/>
      <c r="JEH85" s="205"/>
      <c r="JEI85" s="205"/>
      <c r="JEJ85" s="205"/>
      <c r="JEK85" s="205"/>
      <c r="JEL85" s="205"/>
      <c r="JEM85" s="205"/>
      <c r="JEN85" s="205"/>
      <c r="JEO85" s="205"/>
      <c r="JEP85" s="205"/>
      <c r="JEQ85" s="205"/>
      <c r="JER85" s="205"/>
      <c r="JES85" s="205"/>
      <c r="JET85" s="205"/>
      <c r="JEU85" s="205"/>
      <c r="JEV85" s="205"/>
      <c r="JEW85" s="205"/>
      <c r="JEX85" s="205"/>
      <c r="JEY85" s="205"/>
      <c r="JFF85" s="205"/>
      <c r="JFG85" s="205"/>
      <c r="JFH85" s="205"/>
      <c r="JFI85" s="205"/>
      <c r="JFJ85" s="205"/>
      <c r="JFK85" s="205"/>
      <c r="JFL85" s="205"/>
      <c r="JFM85" s="205"/>
      <c r="JFN85" s="205"/>
      <c r="JFO85" s="205"/>
      <c r="JFP85" s="205"/>
      <c r="JFQ85" s="205"/>
      <c r="JFR85" s="205"/>
      <c r="JFS85" s="205"/>
      <c r="JFT85" s="205"/>
      <c r="JFU85" s="205"/>
      <c r="JFV85" s="205"/>
      <c r="JFW85" s="205"/>
      <c r="JFX85" s="205"/>
      <c r="JFY85" s="205"/>
      <c r="JFZ85" s="205"/>
      <c r="JGA85" s="205"/>
      <c r="JGB85" s="205"/>
      <c r="JGC85" s="205"/>
      <c r="JGD85" s="205"/>
      <c r="JGE85" s="205"/>
      <c r="JGF85" s="205"/>
      <c r="JGG85" s="205"/>
      <c r="JGH85" s="205"/>
      <c r="JGI85" s="205"/>
      <c r="JGJ85" s="205"/>
      <c r="JGK85" s="205"/>
      <c r="JGL85" s="205"/>
      <c r="JGM85" s="205"/>
      <c r="JGN85" s="205"/>
      <c r="JGO85" s="205"/>
      <c r="JGP85" s="205"/>
      <c r="JGQ85" s="205"/>
      <c r="JGR85" s="205"/>
      <c r="JGS85" s="205"/>
      <c r="JGT85" s="205"/>
      <c r="JGU85" s="205"/>
      <c r="JGV85" s="205"/>
      <c r="JGW85" s="205"/>
      <c r="JGX85" s="205"/>
      <c r="JGY85" s="205"/>
      <c r="JGZ85" s="205"/>
      <c r="JHA85" s="205"/>
      <c r="JHB85" s="205"/>
      <c r="JHC85" s="205"/>
      <c r="JHD85" s="205"/>
      <c r="JHE85" s="205"/>
      <c r="JHF85" s="205"/>
      <c r="JHG85" s="205"/>
      <c r="JHH85" s="205"/>
      <c r="JHI85" s="205"/>
      <c r="JHJ85" s="205"/>
      <c r="JHK85" s="205"/>
      <c r="JHL85" s="205"/>
      <c r="JHM85" s="205"/>
      <c r="JHN85" s="205"/>
      <c r="JHO85" s="205"/>
      <c r="JHP85" s="205"/>
      <c r="JHQ85" s="205"/>
      <c r="JHR85" s="205"/>
      <c r="JHS85" s="205"/>
      <c r="JHT85" s="205"/>
      <c r="JHU85" s="205"/>
      <c r="JHV85" s="205"/>
      <c r="JHW85" s="205"/>
      <c r="JHX85" s="205"/>
      <c r="JHY85" s="205"/>
      <c r="JHZ85" s="205"/>
      <c r="JIA85" s="205"/>
      <c r="JIB85" s="205"/>
      <c r="JIC85" s="205"/>
      <c r="JID85" s="205"/>
      <c r="JIE85" s="205"/>
      <c r="JIF85" s="205"/>
      <c r="JIG85" s="205"/>
      <c r="JIH85" s="205"/>
      <c r="JII85" s="205"/>
      <c r="JIJ85" s="205"/>
      <c r="JIK85" s="205"/>
      <c r="JIL85" s="205"/>
      <c r="JIM85" s="205"/>
      <c r="JIN85" s="205"/>
      <c r="JIO85" s="205"/>
      <c r="JIP85" s="205"/>
      <c r="JIQ85" s="205"/>
      <c r="JIR85" s="205"/>
      <c r="JIS85" s="205"/>
      <c r="JIT85" s="205"/>
      <c r="JIU85" s="205"/>
      <c r="JIV85" s="205"/>
      <c r="JIW85" s="205"/>
      <c r="JIX85" s="205"/>
      <c r="JIY85" s="205"/>
      <c r="JIZ85" s="205"/>
      <c r="JJA85" s="205"/>
      <c r="JJB85" s="205"/>
      <c r="JJC85" s="205"/>
      <c r="JJD85" s="205"/>
      <c r="JJE85" s="205"/>
      <c r="JJF85" s="205"/>
      <c r="JJG85" s="205"/>
      <c r="JJH85" s="205"/>
      <c r="JJI85" s="205"/>
      <c r="JJJ85" s="205"/>
      <c r="JJK85" s="205"/>
      <c r="JJL85" s="205"/>
      <c r="JJM85" s="205"/>
      <c r="JJN85" s="205"/>
      <c r="JJO85" s="205"/>
      <c r="JJP85" s="205"/>
      <c r="JJQ85" s="205"/>
      <c r="JJR85" s="205"/>
      <c r="JJS85" s="205"/>
      <c r="JJT85" s="205"/>
      <c r="JJU85" s="205"/>
      <c r="JJV85" s="205"/>
      <c r="JJW85" s="205"/>
      <c r="JJX85" s="205"/>
      <c r="JJY85" s="205"/>
      <c r="JJZ85" s="205"/>
      <c r="JKA85" s="205"/>
      <c r="JKB85" s="205"/>
      <c r="JKC85" s="205"/>
      <c r="JKD85" s="205"/>
      <c r="JKE85" s="205"/>
      <c r="JKF85" s="205"/>
      <c r="JKG85" s="205"/>
      <c r="JKH85" s="205"/>
      <c r="JKI85" s="205"/>
      <c r="JKJ85" s="205"/>
      <c r="JKK85" s="205"/>
      <c r="JKL85" s="205"/>
      <c r="JKM85" s="205"/>
      <c r="JKN85" s="205"/>
      <c r="JKO85" s="205"/>
      <c r="JKP85" s="205"/>
      <c r="JKQ85" s="205"/>
      <c r="JKR85" s="205"/>
      <c r="JKS85" s="205"/>
      <c r="JKT85" s="205"/>
      <c r="JKU85" s="205"/>
      <c r="JKV85" s="205"/>
      <c r="JKW85" s="205"/>
      <c r="JKX85" s="205"/>
      <c r="JKY85" s="205"/>
      <c r="JKZ85" s="205"/>
      <c r="JLA85" s="205"/>
      <c r="JLB85" s="205"/>
      <c r="JLC85" s="205"/>
      <c r="JLD85" s="205"/>
      <c r="JLE85" s="205"/>
      <c r="JLF85" s="205"/>
      <c r="JLG85" s="205"/>
      <c r="JLH85" s="205"/>
      <c r="JLI85" s="205"/>
      <c r="JLJ85" s="205"/>
      <c r="JLK85" s="205"/>
      <c r="JLL85" s="205"/>
      <c r="JLM85" s="205"/>
      <c r="JLN85" s="205"/>
      <c r="JLO85" s="205"/>
      <c r="JLP85" s="205"/>
      <c r="JLQ85" s="205"/>
      <c r="JLR85" s="205"/>
      <c r="JLS85" s="205"/>
      <c r="JLT85" s="205"/>
      <c r="JLU85" s="205"/>
      <c r="JLV85" s="205"/>
      <c r="JLW85" s="205"/>
      <c r="JLX85" s="205"/>
      <c r="JLY85" s="205"/>
      <c r="JLZ85" s="205"/>
      <c r="JMA85" s="205"/>
      <c r="JMB85" s="205"/>
      <c r="JMC85" s="205"/>
      <c r="JMD85" s="205"/>
      <c r="JME85" s="205"/>
      <c r="JMF85" s="205"/>
      <c r="JMG85" s="205"/>
      <c r="JMH85" s="205"/>
      <c r="JMI85" s="205"/>
      <c r="JMJ85" s="205"/>
      <c r="JMK85" s="205"/>
      <c r="JML85" s="205"/>
      <c r="JMM85" s="205"/>
      <c r="JMN85" s="205"/>
      <c r="JMO85" s="205"/>
      <c r="JMP85" s="205"/>
      <c r="JMQ85" s="205"/>
      <c r="JMR85" s="205"/>
      <c r="JMS85" s="205"/>
      <c r="JMT85" s="205"/>
      <c r="JMU85" s="205"/>
      <c r="JMV85" s="205"/>
      <c r="JMW85" s="205"/>
      <c r="JMX85" s="205"/>
      <c r="JMY85" s="205"/>
      <c r="JMZ85" s="205"/>
      <c r="JNA85" s="205"/>
      <c r="JNB85" s="205"/>
      <c r="JNC85" s="205"/>
      <c r="JND85" s="205"/>
      <c r="JNE85" s="205"/>
      <c r="JNF85" s="205"/>
      <c r="JNG85" s="205"/>
      <c r="JNH85" s="205"/>
      <c r="JNI85" s="205"/>
      <c r="JNJ85" s="205"/>
      <c r="JNK85" s="205"/>
      <c r="JNL85" s="205"/>
      <c r="JNM85" s="205"/>
      <c r="JNN85" s="205"/>
      <c r="JNO85" s="205"/>
      <c r="JNP85" s="205"/>
      <c r="JNQ85" s="205"/>
      <c r="JNR85" s="205"/>
      <c r="JNS85" s="205"/>
      <c r="JNT85" s="205"/>
      <c r="JNU85" s="205"/>
      <c r="JNV85" s="205"/>
      <c r="JNW85" s="205"/>
      <c r="JNX85" s="205"/>
      <c r="JNY85" s="205"/>
      <c r="JNZ85" s="205"/>
      <c r="JOA85" s="205"/>
      <c r="JOB85" s="205"/>
      <c r="JOC85" s="205"/>
      <c r="JOD85" s="205"/>
      <c r="JOE85" s="205"/>
      <c r="JOF85" s="205"/>
      <c r="JOG85" s="205"/>
      <c r="JOH85" s="205"/>
      <c r="JOI85" s="205"/>
      <c r="JOJ85" s="205"/>
      <c r="JOK85" s="205"/>
      <c r="JOL85" s="205"/>
      <c r="JOM85" s="205"/>
      <c r="JON85" s="205"/>
      <c r="JOO85" s="205"/>
      <c r="JOP85" s="205"/>
      <c r="JOQ85" s="205"/>
      <c r="JOR85" s="205"/>
      <c r="JOS85" s="205"/>
      <c r="JOT85" s="205"/>
      <c r="JOU85" s="205"/>
      <c r="JPB85" s="205"/>
      <c r="JPC85" s="205"/>
      <c r="JPD85" s="205"/>
      <c r="JPE85" s="205"/>
      <c r="JPF85" s="205"/>
      <c r="JPG85" s="205"/>
      <c r="JPH85" s="205"/>
      <c r="JPI85" s="205"/>
      <c r="JPJ85" s="205"/>
      <c r="JPK85" s="205"/>
      <c r="JPL85" s="205"/>
      <c r="JPM85" s="205"/>
      <c r="JPN85" s="205"/>
      <c r="JPO85" s="205"/>
      <c r="JPP85" s="205"/>
      <c r="JPQ85" s="205"/>
      <c r="JPR85" s="205"/>
      <c r="JPS85" s="205"/>
      <c r="JPT85" s="205"/>
      <c r="JPU85" s="205"/>
      <c r="JPV85" s="205"/>
      <c r="JPW85" s="205"/>
      <c r="JPX85" s="205"/>
      <c r="JPY85" s="205"/>
      <c r="JPZ85" s="205"/>
      <c r="JQA85" s="205"/>
      <c r="JQB85" s="205"/>
      <c r="JQC85" s="205"/>
      <c r="JQD85" s="205"/>
      <c r="JQE85" s="205"/>
      <c r="JQF85" s="205"/>
      <c r="JQG85" s="205"/>
      <c r="JQH85" s="205"/>
      <c r="JQI85" s="205"/>
      <c r="JQJ85" s="205"/>
      <c r="JQK85" s="205"/>
      <c r="JQL85" s="205"/>
      <c r="JQM85" s="205"/>
      <c r="JQN85" s="205"/>
      <c r="JQO85" s="205"/>
      <c r="JQP85" s="205"/>
      <c r="JQQ85" s="205"/>
      <c r="JQR85" s="205"/>
      <c r="JQS85" s="205"/>
      <c r="JQT85" s="205"/>
      <c r="JQU85" s="205"/>
      <c r="JQV85" s="205"/>
      <c r="JQW85" s="205"/>
      <c r="JQX85" s="205"/>
      <c r="JQY85" s="205"/>
      <c r="JQZ85" s="205"/>
      <c r="JRA85" s="205"/>
      <c r="JRB85" s="205"/>
      <c r="JRC85" s="205"/>
      <c r="JRD85" s="205"/>
      <c r="JRE85" s="205"/>
      <c r="JRF85" s="205"/>
      <c r="JRG85" s="205"/>
      <c r="JRH85" s="205"/>
      <c r="JRI85" s="205"/>
      <c r="JRJ85" s="205"/>
      <c r="JRK85" s="205"/>
      <c r="JRL85" s="205"/>
      <c r="JRM85" s="205"/>
      <c r="JRN85" s="205"/>
      <c r="JRO85" s="205"/>
      <c r="JRP85" s="205"/>
      <c r="JRQ85" s="205"/>
      <c r="JRR85" s="205"/>
      <c r="JRS85" s="205"/>
      <c r="JRT85" s="205"/>
      <c r="JRU85" s="205"/>
      <c r="JRV85" s="205"/>
      <c r="JRW85" s="205"/>
      <c r="JRX85" s="205"/>
      <c r="JRY85" s="205"/>
      <c r="JRZ85" s="205"/>
      <c r="JSA85" s="205"/>
      <c r="JSB85" s="205"/>
      <c r="JSC85" s="205"/>
      <c r="JSD85" s="205"/>
      <c r="JSE85" s="205"/>
      <c r="JSF85" s="205"/>
      <c r="JSG85" s="205"/>
      <c r="JSH85" s="205"/>
      <c r="JSI85" s="205"/>
      <c r="JSJ85" s="205"/>
      <c r="JSK85" s="205"/>
      <c r="JSL85" s="205"/>
      <c r="JSM85" s="205"/>
      <c r="JSN85" s="205"/>
      <c r="JSO85" s="205"/>
      <c r="JSP85" s="205"/>
      <c r="JSQ85" s="205"/>
      <c r="JSR85" s="205"/>
      <c r="JSS85" s="205"/>
      <c r="JST85" s="205"/>
      <c r="JSU85" s="205"/>
      <c r="JSV85" s="205"/>
      <c r="JSW85" s="205"/>
      <c r="JSX85" s="205"/>
      <c r="JSY85" s="205"/>
      <c r="JSZ85" s="205"/>
      <c r="JTA85" s="205"/>
      <c r="JTB85" s="205"/>
      <c r="JTC85" s="205"/>
      <c r="JTD85" s="205"/>
      <c r="JTE85" s="205"/>
      <c r="JTF85" s="205"/>
      <c r="JTG85" s="205"/>
      <c r="JTH85" s="205"/>
      <c r="JTI85" s="205"/>
      <c r="JTJ85" s="205"/>
      <c r="JTK85" s="205"/>
      <c r="JTL85" s="205"/>
      <c r="JTM85" s="205"/>
      <c r="JTN85" s="205"/>
      <c r="JTO85" s="205"/>
      <c r="JTP85" s="205"/>
      <c r="JTQ85" s="205"/>
      <c r="JTR85" s="205"/>
      <c r="JTS85" s="205"/>
      <c r="JTT85" s="205"/>
      <c r="JTU85" s="205"/>
      <c r="JTV85" s="205"/>
      <c r="JTW85" s="205"/>
      <c r="JTX85" s="205"/>
      <c r="JTY85" s="205"/>
      <c r="JTZ85" s="205"/>
      <c r="JUA85" s="205"/>
      <c r="JUB85" s="205"/>
      <c r="JUC85" s="205"/>
      <c r="JUD85" s="205"/>
      <c r="JUE85" s="205"/>
      <c r="JUF85" s="205"/>
      <c r="JUG85" s="205"/>
      <c r="JUH85" s="205"/>
      <c r="JUI85" s="205"/>
      <c r="JUJ85" s="205"/>
      <c r="JUK85" s="205"/>
      <c r="JUL85" s="205"/>
      <c r="JUM85" s="205"/>
      <c r="JUN85" s="205"/>
      <c r="JUO85" s="205"/>
      <c r="JUP85" s="205"/>
      <c r="JUQ85" s="205"/>
      <c r="JUR85" s="205"/>
      <c r="JUS85" s="205"/>
      <c r="JUT85" s="205"/>
      <c r="JUU85" s="205"/>
      <c r="JUV85" s="205"/>
      <c r="JUW85" s="205"/>
      <c r="JUX85" s="205"/>
      <c r="JUY85" s="205"/>
      <c r="JUZ85" s="205"/>
      <c r="JVA85" s="205"/>
      <c r="JVB85" s="205"/>
      <c r="JVC85" s="205"/>
      <c r="JVD85" s="205"/>
      <c r="JVE85" s="205"/>
      <c r="JVF85" s="205"/>
      <c r="JVG85" s="205"/>
      <c r="JVH85" s="205"/>
      <c r="JVI85" s="205"/>
      <c r="JVJ85" s="205"/>
      <c r="JVK85" s="205"/>
      <c r="JVL85" s="205"/>
      <c r="JVM85" s="205"/>
      <c r="JVN85" s="205"/>
      <c r="JVO85" s="205"/>
      <c r="JVP85" s="205"/>
      <c r="JVQ85" s="205"/>
      <c r="JVR85" s="205"/>
      <c r="JVS85" s="205"/>
      <c r="JVT85" s="205"/>
      <c r="JVU85" s="205"/>
      <c r="JVV85" s="205"/>
      <c r="JVW85" s="205"/>
      <c r="JVX85" s="205"/>
      <c r="JVY85" s="205"/>
      <c r="JVZ85" s="205"/>
      <c r="JWA85" s="205"/>
      <c r="JWB85" s="205"/>
      <c r="JWC85" s="205"/>
      <c r="JWD85" s="205"/>
      <c r="JWE85" s="205"/>
      <c r="JWF85" s="205"/>
      <c r="JWG85" s="205"/>
      <c r="JWH85" s="205"/>
      <c r="JWI85" s="205"/>
      <c r="JWJ85" s="205"/>
      <c r="JWK85" s="205"/>
      <c r="JWL85" s="205"/>
      <c r="JWM85" s="205"/>
      <c r="JWN85" s="205"/>
      <c r="JWO85" s="205"/>
      <c r="JWP85" s="205"/>
      <c r="JWQ85" s="205"/>
      <c r="JWR85" s="205"/>
      <c r="JWS85" s="205"/>
      <c r="JWT85" s="205"/>
      <c r="JWU85" s="205"/>
      <c r="JWV85" s="205"/>
      <c r="JWW85" s="205"/>
      <c r="JWX85" s="205"/>
      <c r="JWY85" s="205"/>
      <c r="JWZ85" s="205"/>
      <c r="JXA85" s="205"/>
      <c r="JXB85" s="205"/>
      <c r="JXC85" s="205"/>
      <c r="JXD85" s="205"/>
      <c r="JXE85" s="205"/>
      <c r="JXF85" s="205"/>
      <c r="JXG85" s="205"/>
      <c r="JXH85" s="205"/>
      <c r="JXI85" s="205"/>
      <c r="JXJ85" s="205"/>
      <c r="JXK85" s="205"/>
      <c r="JXL85" s="205"/>
      <c r="JXM85" s="205"/>
      <c r="JXN85" s="205"/>
      <c r="JXO85" s="205"/>
      <c r="JXP85" s="205"/>
      <c r="JXQ85" s="205"/>
      <c r="JXR85" s="205"/>
      <c r="JXS85" s="205"/>
      <c r="JXT85" s="205"/>
      <c r="JXU85" s="205"/>
      <c r="JXV85" s="205"/>
      <c r="JXW85" s="205"/>
      <c r="JXX85" s="205"/>
      <c r="JXY85" s="205"/>
      <c r="JXZ85" s="205"/>
      <c r="JYA85" s="205"/>
      <c r="JYB85" s="205"/>
      <c r="JYC85" s="205"/>
      <c r="JYD85" s="205"/>
      <c r="JYE85" s="205"/>
      <c r="JYF85" s="205"/>
      <c r="JYG85" s="205"/>
      <c r="JYH85" s="205"/>
      <c r="JYI85" s="205"/>
      <c r="JYJ85" s="205"/>
      <c r="JYK85" s="205"/>
      <c r="JYL85" s="205"/>
      <c r="JYM85" s="205"/>
      <c r="JYN85" s="205"/>
      <c r="JYO85" s="205"/>
      <c r="JYP85" s="205"/>
      <c r="JYQ85" s="205"/>
      <c r="JYX85" s="205"/>
      <c r="JYY85" s="205"/>
      <c r="JYZ85" s="205"/>
      <c r="JZA85" s="205"/>
      <c r="JZB85" s="205"/>
      <c r="JZC85" s="205"/>
      <c r="JZD85" s="205"/>
      <c r="JZE85" s="205"/>
      <c r="JZF85" s="205"/>
      <c r="JZG85" s="205"/>
      <c r="JZH85" s="205"/>
      <c r="JZI85" s="205"/>
      <c r="JZJ85" s="205"/>
      <c r="JZK85" s="205"/>
      <c r="JZL85" s="205"/>
      <c r="JZM85" s="205"/>
      <c r="JZN85" s="205"/>
      <c r="JZO85" s="205"/>
      <c r="JZP85" s="205"/>
      <c r="JZQ85" s="205"/>
      <c r="JZR85" s="205"/>
      <c r="JZS85" s="205"/>
      <c r="JZT85" s="205"/>
      <c r="JZU85" s="205"/>
      <c r="JZV85" s="205"/>
      <c r="JZW85" s="205"/>
      <c r="JZX85" s="205"/>
      <c r="JZY85" s="205"/>
      <c r="JZZ85" s="205"/>
      <c r="KAA85" s="205"/>
      <c r="KAB85" s="205"/>
      <c r="KAC85" s="205"/>
      <c r="KAD85" s="205"/>
      <c r="KAE85" s="205"/>
      <c r="KAF85" s="205"/>
      <c r="KAG85" s="205"/>
      <c r="KAH85" s="205"/>
      <c r="KAI85" s="205"/>
      <c r="KAJ85" s="205"/>
      <c r="KAK85" s="205"/>
      <c r="KAL85" s="205"/>
      <c r="KAM85" s="205"/>
      <c r="KAN85" s="205"/>
      <c r="KAO85" s="205"/>
      <c r="KAP85" s="205"/>
      <c r="KAQ85" s="205"/>
      <c r="KAR85" s="205"/>
      <c r="KAS85" s="205"/>
      <c r="KAT85" s="205"/>
      <c r="KAU85" s="205"/>
      <c r="KAV85" s="205"/>
      <c r="KAW85" s="205"/>
      <c r="KAX85" s="205"/>
      <c r="KAY85" s="205"/>
      <c r="KAZ85" s="205"/>
      <c r="KBA85" s="205"/>
      <c r="KBB85" s="205"/>
      <c r="KBC85" s="205"/>
      <c r="KBD85" s="205"/>
      <c r="KBE85" s="205"/>
      <c r="KBF85" s="205"/>
      <c r="KBG85" s="205"/>
      <c r="KBH85" s="205"/>
      <c r="KBI85" s="205"/>
      <c r="KBJ85" s="205"/>
      <c r="KBK85" s="205"/>
      <c r="KBL85" s="205"/>
      <c r="KBM85" s="205"/>
      <c r="KBN85" s="205"/>
      <c r="KBO85" s="205"/>
      <c r="KBP85" s="205"/>
      <c r="KBQ85" s="205"/>
      <c r="KBR85" s="205"/>
      <c r="KBS85" s="205"/>
      <c r="KBT85" s="205"/>
      <c r="KBU85" s="205"/>
      <c r="KBV85" s="205"/>
      <c r="KBW85" s="205"/>
      <c r="KBX85" s="205"/>
      <c r="KBY85" s="205"/>
      <c r="KBZ85" s="205"/>
      <c r="KCA85" s="205"/>
      <c r="KCB85" s="205"/>
      <c r="KCC85" s="205"/>
      <c r="KCD85" s="205"/>
      <c r="KCE85" s="205"/>
      <c r="KCF85" s="205"/>
      <c r="KCG85" s="205"/>
      <c r="KCH85" s="205"/>
      <c r="KCI85" s="205"/>
      <c r="KCJ85" s="205"/>
      <c r="KCK85" s="205"/>
      <c r="KCL85" s="205"/>
      <c r="KCM85" s="205"/>
      <c r="KCN85" s="205"/>
      <c r="KCO85" s="205"/>
      <c r="KCP85" s="205"/>
      <c r="KCQ85" s="205"/>
      <c r="KCR85" s="205"/>
      <c r="KCS85" s="205"/>
      <c r="KCT85" s="205"/>
      <c r="KCU85" s="205"/>
      <c r="KCV85" s="205"/>
      <c r="KCW85" s="205"/>
      <c r="KCX85" s="205"/>
      <c r="KCY85" s="205"/>
      <c r="KCZ85" s="205"/>
      <c r="KDA85" s="205"/>
      <c r="KDB85" s="205"/>
      <c r="KDC85" s="205"/>
      <c r="KDD85" s="205"/>
      <c r="KDE85" s="205"/>
      <c r="KDF85" s="205"/>
      <c r="KDG85" s="205"/>
      <c r="KDH85" s="205"/>
      <c r="KDI85" s="205"/>
      <c r="KDJ85" s="205"/>
      <c r="KDK85" s="205"/>
      <c r="KDL85" s="205"/>
      <c r="KDM85" s="205"/>
      <c r="KDN85" s="205"/>
      <c r="KDO85" s="205"/>
      <c r="KDP85" s="205"/>
      <c r="KDQ85" s="205"/>
      <c r="KDR85" s="205"/>
      <c r="KDS85" s="205"/>
      <c r="KDT85" s="205"/>
      <c r="KDU85" s="205"/>
      <c r="KDV85" s="205"/>
      <c r="KDW85" s="205"/>
      <c r="KDX85" s="205"/>
      <c r="KDY85" s="205"/>
      <c r="KDZ85" s="205"/>
      <c r="KEA85" s="205"/>
      <c r="KEB85" s="205"/>
      <c r="KEC85" s="205"/>
      <c r="KED85" s="205"/>
      <c r="KEE85" s="205"/>
      <c r="KEF85" s="205"/>
      <c r="KEG85" s="205"/>
      <c r="KEH85" s="205"/>
      <c r="KEI85" s="205"/>
      <c r="KEJ85" s="205"/>
      <c r="KEK85" s="205"/>
      <c r="KEL85" s="205"/>
      <c r="KEM85" s="205"/>
      <c r="KEN85" s="205"/>
      <c r="KEO85" s="205"/>
      <c r="KEP85" s="205"/>
      <c r="KEQ85" s="205"/>
      <c r="KER85" s="205"/>
      <c r="KES85" s="205"/>
      <c r="KET85" s="205"/>
      <c r="KEU85" s="205"/>
      <c r="KEV85" s="205"/>
      <c r="KEW85" s="205"/>
      <c r="KEX85" s="205"/>
      <c r="KEY85" s="205"/>
      <c r="KEZ85" s="205"/>
      <c r="KFA85" s="205"/>
      <c r="KFB85" s="205"/>
      <c r="KFC85" s="205"/>
      <c r="KFD85" s="205"/>
      <c r="KFE85" s="205"/>
      <c r="KFF85" s="205"/>
      <c r="KFG85" s="205"/>
      <c r="KFH85" s="205"/>
      <c r="KFI85" s="205"/>
      <c r="KFJ85" s="205"/>
      <c r="KFK85" s="205"/>
      <c r="KFL85" s="205"/>
      <c r="KFM85" s="205"/>
      <c r="KFN85" s="205"/>
      <c r="KFO85" s="205"/>
      <c r="KFP85" s="205"/>
      <c r="KFQ85" s="205"/>
      <c r="KFR85" s="205"/>
      <c r="KFS85" s="205"/>
      <c r="KFT85" s="205"/>
      <c r="KFU85" s="205"/>
      <c r="KFV85" s="205"/>
      <c r="KFW85" s="205"/>
      <c r="KFX85" s="205"/>
      <c r="KFY85" s="205"/>
      <c r="KFZ85" s="205"/>
      <c r="KGA85" s="205"/>
      <c r="KGB85" s="205"/>
      <c r="KGC85" s="205"/>
      <c r="KGD85" s="205"/>
      <c r="KGE85" s="205"/>
      <c r="KGF85" s="205"/>
      <c r="KGG85" s="205"/>
      <c r="KGH85" s="205"/>
      <c r="KGI85" s="205"/>
      <c r="KGJ85" s="205"/>
      <c r="KGK85" s="205"/>
      <c r="KGL85" s="205"/>
      <c r="KGM85" s="205"/>
      <c r="KGN85" s="205"/>
      <c r="KGO85" s="205"/>
      <c r="KGP85" s="205"/>
      <c r="KGQ85" s="205"/>
      <c r="KGR85" s="205"/>
      <c r="KGS85" s="205"/>
      <c r="KGT85" s="205"/>
      <c r="KGU85" s="205"/>
      <c r="KGV85" s="205"/>
      <c r="KGW85" s="205"/>
      <c r="KGX85" s="205"/>
      <c r="KGY85" s="205"/>
      <c r="KGZ85" s="205"/>
      <c r="KHA85" s="205"/>
      <c r="KHB85" s="205"/>
      <c r="KHC85" s="205"/>
      <c r="KHD85" s="205"/>
      <c r="KHE85" s="205"/>
      <c r="KHF85" s="205"/>
      <c r="KHG85" s="205"/>
      <c r="KHH85" s="205"/>
      <c r="KHI85" s="205"/>
      <c r="KHJ85" s="205"/>
      <c r="KHK85" s="205"/>
      <c r="KHL85" s="205"/>
      <c r="KHM85" s="205"/>
      <c r="KHN85" s="205"/>
      <c r="KHO85" s="205"/>
      <c r="KHP85" s="205"/>
      <c r="KHQ85" s="205"/>
      <c r="KHR85" s="205"/>
      <c r="KHS85" s="205"/>
      <c r="KHT85" s="205"/>
      <c r="KHU85" s="205"/>
      <c r="KHV85" s="205"/>
      <c r="KHW85" s="205"/>
      <c r="KHX85" s="205"/>
      <c r="KHY85" s="205"/>
      <c r="KHZ85" s="205"/>
      <c r="KIA85" s="205"/>
      <c r="KIB85" s="205"/>
      <c r="KIC85" s="205"/>
      <c r="KID85" s="205"/>
      <c r="KIE85" s="205"/>
      <c r="KIF85" s="205"/>
      <c r="KIG85" s="205"/>
      <c r="KIH85" s="205"/>
      <c r="KII85" s="205"/>
      <c r="KIJ85" s="205"/>
      <c r="KIK85" s="205"/>
      <c r="KIL85" s="205"/>
      <c r="KIM85" s="205"/>
      <c r="KIT85" s="205"/>
      <c r="KIU85" s="205"/>
      <c r="KIV85" s="205"/>
      <c r="KIW85" s="205"/>
      <c r="KIX85" s="205"/>
      <c r="KIY85" s="205"/>
      <c r="KIZ85" s="205"/>
      <c r="KJA85" s="205"/>
      <c r="KJB85" s="205"/>
      <c r="KJC85" s="205"/>
      <c r="KJD85" s="205"/>
      <c r="KJE85" s="205"/>
      <c r="KJF85" s="205"/>
      <c r="KJG85" s="205"/>
      <c r="KJH85" s="205"/>
      <c r="KJI85" s="205"/>
      <c r="KJJ85" s="205"/>
      <c r="KJK85" s="205"/>
      <c r="KJL85" s="205"/>
      <c r="KJM85" s="205"/>
      <c r="KJN85" s="205"/>
      <c r="KJO85" s="205"/>
      <c r="KJP85" s="205"/>
      <c r="KJQ85" s="205"/>
      <c r="KJR85" s="205"/>
      <c r="KJS85" s="205"/>
      <c r="KJT85" s="205"/>
      <c r="KJU85" s="205"/>
      <c r="KJV85" s="205"/>
      <c r="KJW85" s="205"/>
      <c r="KJX85" s="205"/>
      <c r="KJY85" s="205"/>
      <c r="KJZ85" s="205"/>
      <c r="KKA85" s="205"/>
      <c r="KKB85" s="205"/>
      <c r="KKC85" s="205"/>
      <c r="KKD85" s="205"/>
      <c r="KKE85" s="205"/>
      <c r="KKF85" s="205"/>
      <c r="KKG85" s="205"/>
      <c r="KKH85" s="205"/>
      <c r="KKI85" s="205"/>
      <c r="KKJ85" s="205"/>
      <c r="KKK85" s="205"/>
      <c r="KKL85" s="205"/>
      <c r="KKM85" s="205"/>
      <c r="KKN85" s="205"/>
      <c r="KKO85" s="205"/>
      <c r="KKP85" s="205"/>
      <c r="KKQ85" s="205"/>
      <c r="KKR85" s="205"/>
      <c r="KKS85" s="205"/>
      <c r="KKT85" s="205"/>
      <c r="KKU85" s="205"/>
      <c r="KKV85" s="205"/>
      <c r="KKW85" s="205"/>
      <c r="KKX85" s="205"/>
      <c r="KKY85" s="205"/>
      <c r="KKZ85" s="205"/>
      <c r="KLA85" s="205"/>
      <c r="KLB85" s="205"/>
      <c r="KLC85" s="205"/>
      <c r="KLD85" s="205"/>
      <c r="KLE85" s="205"/>
      <c r="KLF85" s="205"/>
      <c r="KLG85" s="205"/>
      <c r="KLH85" s="205"/>
      <c r="KLI85" s="205"/>
      <c r="KLJ85" s="205"/>
      <c r="KLK85" s="205"/>
      <c r="KLL85" s="205"/>
      <c r="KLM85" s="205"/>
      <c r="KLN85" s="205"/>
      <c r="KLO85" s="205"/>
      <c r="KLP85" s="205"/>
      <c r="KLQ85" s="205"/>
      <c r="KLR85" s="205"/>
      <c r="KLS85" s="205"/>
      <c r="KLT85" s="205"/>
      <c r="KLU85" s="205"/>
      <c r="KLV85" s="205"/>
      <c r="KLW85" s="205"/>
      <c r="KLX85" s="205"/>
      <c r="KLY85" s="205"/>
      <c r="KLZ85" s="205"/>
      <c r="KMA85" s="205"/>
      <c r="KMB85" s="205"/>
      <c r="KMC85" s="205"/>
      <c r="KMD85" s="205"/>
      <c r="KME85" s="205"/>
      <c r="KMF85" s="205"/>
      <c r="KMG85" s="205"/>
      <c r="KMH85" s="205"/>
      <c r="KMI85" s="205"/>
      <c r="KMJ85" s="205"/>
      <c r="KMK85" s="205"/>
      <c r="KML85" s="205"/>
      <c r="KMM85" s="205"/>
      <c r="KMN85" s="205"/>
      <c r="KMO85" s="205"/>
      <c r="KMP85" s="205"/>
      <c r="KMQ85" s="205"/>
      <c r="KMR85" s="205"/>
      <c r="KMS85" s="205"/>
      <c r="KMT85" s="205"/>
      <c r="KMU85" s="205"/>
      <c r="KMV85" s="205"/>
      <c r="KMW85" s="205"/>
      <c r="KMX85" s="205"/>
      <c r="KMY85" s="205"/>
      <c r="KMZ85" s="205"/>
      <c r="KNA85" s="205"/>
      <c r="KNB85" s="205"/>
      <c r="KNC85" s="205"/>
      <c r="KND85" s="205"/>
      <c r="KNE85" s="205"/>
      <c r="KNF85" s="205"/>
      <c r="KNG85" s="205"/>
      <c r="KNH85" s="205"/>
      <c r="KNI85" s="205"/>
      <c r="KNJ85" s="205"/>
      <c r="KNK85" s="205"/>
      <c r="KNL85" s="205"/>
      <c r="KNM85" s="205"/>
      <c r="KNN85" s="205"/>
      <c r="KNO85" s="205"/>
      <c r="KNP85" s="205"/>
      <c r="KNQ85" s="205"/>
      <c r="KNR85" s="205"/>
      <c r="KNS85" s="205"/>
      <c r="KNT85" s="205"/>
      <c r="KNU85" s="205"/>
      <c r="KNV85" s="205"/>
      <c r="KNW85" s="205"/>
      <c r="KNX85" s="205"/>
      <c r="KNY85" s="205"/>
      <c r="KNZ85" s="205"/>
      <c r="KOA85" s="205"/>
      <c r="KOB85" s="205"/>
      <c r="KOC85" s="205"/>
      <c r="KOD85" s="205"/>
      <c r="KOE85" s="205"/>
      <c r="KOF85" s="205"/>
      <c r="KOG85" s="205"/>
      <c r="KOH85" s="205"/>
      <c r="KOI85" s="205"/>
      <c r="KOJ85" s="205"/>
      <c r="KOK85" s="205"/>
      <c r="KOL85" s="205"/>
      <c r="KOM85" s="205"/>
      <c r="KON85" s="205"/>
      <c r="KOO85" s="205"/>
      <c r="KOP85" s="205"/>
      <c r="KOQ85" s="205"/>
      <c r="KOR85" s="205"/>
      <c r="KOS85" s="205"/>
      <c r="KOT85" s="205"/>
      <c r="KOU85" s="205"/>
      <c r="KOV85" s="205"/>
      <c r="KOW85" s="205"/>
      <c r="KOX85" s="205"/>
      <c r="KOY85" s="205"/>
      <c r="KOZ85" s="205"/>
      <c r="KPA85" s="205"/>
      <c r="KPB85" s="205"/>
      <c r="KPC85" s="205"/>
      <c r="KPD85" s="205"/>
      <c r="KPE85" s="205"/>
      <c r="KPF85" s="205"/>
      <c r="KPG85" s="205"/>
      <c r="KPH85" s="205"/>
      <c r="KPI85" s="205"/>
      <c r="KPJ85" s="205"/>
      <c r="KPK85" s="205"/>
      <c r="KPL85" s="205"/>
      <c r="KPM85" s="205"/>
      <c r="KPN85" s="205"/>
      <c r="KPO85" s="205"/>
      <c r="KPP85" s="205"/>
      <c r="KPQ85" s="205"/>
      <c r="KPR85" s="205"/>
      <c r="KPS85" s="205"/>
      <c r="KPT85" s="205"/>
      <c r="KPU85" s="205"/>
      <c r="KPV85" s="205"/>
      <c r="KPW85" s="205"/>
      <c r="KPX85" s="205"/>
      <c r="KPY85" s="205"/>
      <c r="KPZ85" s="205"/>
      <c r="KQA85" s="205"/>
      <c r="KQB85" s="205"/>
      <c r="KQC85" s="205"/>
      <c r="KQD85" s="205"/>
      <c r="KQE85" s="205"/>
      <c r="KQF85" s="205"/>
      <c r="KQG85" s="205"/>
      <c r="KQH85" s="205"/>
      <c r="KQI85" s="205"/>
      <c r="KQJ85" s="205"/>
      <c r="KQK85" s="205"/>
      <c r="KQL85" s="205"/>
      <c r="KQM85" s="205"/>
      <c r="KQN85" s="205"/>
      <c r="KQO85" s="205"/>
      <c r="KQP85" s="205"/>
      <c r="KQQ85" s="205"/>
      <c r="KQR85" s="205"/>
      <c r="KQS85" s="205"/>
      <c r="KQT85" s="205"/>
      <c r="KQU85" s="205"/>
      <c r="KQV85" s="205"/>
      <c r="KQW85" s="205"/>
      <c r="KQX85" s="205"/>
      <c r="KQY85" s="205"/>
      <c r="KQZ85" s="205"/>
      <c r="KRA85" s="205"/>
      <c r="KRB85" s="205"/>
      <c r="KRC85" s="205"/>
      <c r="KRD85" s="205"/>
      <c r="KRE85" s="205"/>
      <c r="KRF85" s="205"/>
      <c r="KRG85" s="205"/>
      <c r="KRH85" s="205"/>
      <c r="KRI85" s="205"/>
      <c r="KRJ85" s="205"/>
      <c r="KRK85" s="205"/>
      <c r="KRL85" s="205"/>
      <c r="KRM85" s="205"/>
      <c r="KRN85" s="205"/>
      <c r="KRO85" s="205"/>
      <c r="KRP85" s="205"/>
      <c r="KRQ85" s="205"/>
      <c r="KRR85" s="205"/>
      <c r="KRS85" s="205"/>
      <c r="KRT85" s="205"/>
      <c r="KRU85" s="205"/>
      <c r="KRV85" s="205"/>
      <c r="KRW85" s="205"/>
      <c r="KRX85" s="205"/>
      <c r="KRY85" s="205"/>
      <c r="KRZ85" s="205"/>
      <c r="KSA85" s="205"/>
      <c r="KSB85" s="205"/>
      <c r="KSC85" s="205"/>
      <c r="KSD85" s="205"/>
      <c r="KSE85" s="205"/>
      <c r="KSF85" s="205"/>
      <c r="KSG85" s="205"/>
      <c r="KSH85" s="205"/>
      <c r="KSI85" s="205"/>
      <c r="KSP85" s="205"/>
      <c r="KSQ85" s="205"/>
      <c r="KSR85" s="205"/>
      <c r="KSS85" s="205"/>
      <c r="KST85" s="205"/>
      <c r="KSU85" s="205"/>
      <c r="KSV85" s="205"/>
      <c r="KSW85" s="205"/>
      <c r="KSX85" s="205"/>
      <c r="KSY85" s="205"/>
      <c r="KSZ85" s="205"/>
      <c r="KTA85" s="205"/>
      <c r="KTB85" s="205"/>
      <c r="KTC85" s="205"/>
      <c r="KTD85" s="205"/>
      <c r="KTE85" s="205"/>
      <c r="KTF85" s="205"/>
      <c r="KTG85" s="205"/>
      <c r="KTH85" s="205"/>
      <c r="KTI85" s="205"/>
      <c r="KTJ85" s="205"/>
      <c r="KTK85" s="205"/>
      <c r="KTL85" s="205"/>
      <c r="KTM85" s="205"/>
      <c r="KTN85" s="205"/>
      <c r="KTO85" s="205"/>
      <c r="KTP85" s="205"/>
      <c r="KTQ85" s="205"/>
      <c r="KTR85" s="205"/>
      <c r="KTS85" s="205"/>
      <c r="KTT85" s="205"/>
      <c r="KTU85" s="205"/>
      <c r="KTV85" s="205"/>
      <c r="KTW85" s="205"/>
      <c r="KTX85" s="205"/>
      <c r="KTY85" s="205"/>
      <c r="KTZ85" s="205"/>
      <c r="KUA85" s="205"/>
      <c r="KUB85" s="205"/>
      <c r="KUC85" s="205"/>
      <c r="KUD85" s="205"/>
      <c r="KUE85" s="205"/>
      <c r="KUF85" s="205"/>
      <c r="KUG85" s="205"/>
      <c r="KUH85" s="205"/>
      <c r="KUI85" s="205"/>
      <c r="KUJ85" s="205"/>
      <c r="KUK85" s="205"/>
      <c r="KUL85" s="205"/>
      <c r="KUM85" s="205"/>
      <c r="KUN85" s="205"/>
      <c r="KUO85" s="205"/>
      <c r="KUP85" s="205"/>
      <c r="KUQ85" s="205"/>
      <c r="KUR85" s="205"/>
      <c r="KUS85" s="205"/>
      <c r="KUT85" s="205"/>
      <c r="KUU85" s="205"/>
      <c r="KUV85" s="205"/>
      <c r="KUW85" s="205"/>
      <c r="KUX85" s="205"/>
      <c r="KUY85" s="205"/>
      <c r="KUZ85" s="205"/>
      <c r="KVA85" s="205"/>
      <c r="KVB85" s="205"/>
      <c r="KVC85" s="205"/>
      <c r="KVD85" s="205"/>
      <c r="KVE85" s="205"/>
      <c r="KVF85" s="205"/>
      <c r="KVG85" s="205"/>
      <c r="KVH85" s="205"/>
      <c r="KVI85" s="205"/>
      <c r="KVJ85" s="205"/>
      <c r="KVK85" s="205"/>
      <c r="KVL85" s="205"/>
      <c r="KVM85" s="205"/>
      <c r="KVN85" s="205"/>
      <c r="KVO85" s="205"/>
      <c r="KVP85" s="205"/>
      <c r="KVQ85" s="205"/>
      <c r="KVR85" s="205"/>
      <c r="KVS85" s="205"/>
      <c r="KVT85" s="205"/>
      <c r="KVU85" s="205"/>
      <c r="KVV85" s="205"/>
      <c r="KVW85" s="205"/>
      <c r="KVX85" s="205"/>
      <c r="KVY85" s="205"/>
      <c r="KVZ85" s="205"/>
      <c r="KWA85" s="205"/>
      <c r="KWB85" s="205"/>
      <c r="KWC85" s="205"/>
      <c r="KWD85" s="205"/>
      <c r="KWE85" s="205"/>
      <c r="KWF85" s="205"/>
      <c r="KWG85" s="205"/>
      <c r="KWH85" s="205"/>
      <c r="KWI85" s="205"/>
      <c r="KWJ85" s="205"/>
      <c r="KWK85" s="205"/>
      <c r="KWL85" s="205"/>
      <c r="KWM85" s="205"/>
      <c r="KWN85" s="205"/>
      <c r="KWO85" s="205"/>
      <c r="KWP85" s="205"/>
      <c r="KWQ85" s="205"/>
      <c r="KWR85" s="205"/>
      <c r="KWS85" s="205"/>
      <c r="KWT85" s="205"/>
      <c r="KWU85" s="205"/>
      <c r="KWV85" s="205"/>
      <c r="KWW85" s="205"/>
      <c r="KWX85" s="205"/>
      <c r="KWY85" s="205"/>
      <c r="KWZ85" s="205"/>
      <c r="KXA85" s="205"/>
      <c r="KXB85" s="205"/>
      <c r="KXC85" s="205"/>
      <c r="KXD85" s="205"/>
      <c r="KXE85" s="205"/>
      <c r="KXF85" s="205"/>
      <c r="KXG85" s="205"/>
      <c r="KXH85" s="205"/>
      <c r="KXI85" s="205"/>
      <c r="KXJ85" s="205"/>
      <c r="KXK85" s="205"/>
      <c r="KXL85" s="205"/>
      <c r="KXM85" s="205"/>
      <c r="KXN85" s="205"/>
      <c r="KXO85" s="205"/>
      <c r="KXP85" s="205"/>
      <c r="KXQ85" s="205"/>
      <c r="KXR85" s="205"/>
      <c r="KXS85" s="205"/>
      <c r="KXT85" s="205"/>
      <c r="KXU85" s="205"/>
      <c r="KXV85" s="205"/>
      <c r="KXW85" s="205"/>
      <c r="KXX85" s="205"/>
      <c r="KXY85" s="205"/>
      <c r="KXZ85" s="205"/>
      <c r="KYA85" s="205"/>
      <c r="KYB85" s="205"/>
      <c r="KYC85" s="205"/>
      <c r="KYD85" s="205"/>
      <c r="KYE85" s="205"/>
      <c r="KYF85" s="205"/>
      <c r="KYG85" s="205"/>
      <c r="KYH85" s="205"/>
      <c r="KYI85" s="205"/>
      <c r="KYJ85" s="205"/>
      <c r="KYK85" s="205"/>
      <c r="KYL85" s="205"/>
      <c r="KYM85" s="205"/>
      <c r="KYN85" s="205"/>
      <c r="KYO85" s="205"/>
      <c r="KYP85" s="205"/>
      <c r="KYQ85" s="205"/>
      <c r="KYR85" s="205"/>
      <c r="KYS85" s="205"/>
      <c r="KYT85" s="205"/>
      <c r="KYU85" s="205"/>
      <c r="KYV85" s="205"/>
      <c r="KYW85" s="205"/>
      <c r="KYX85" s="205"/>
      <c r="KYY85" s="205"/>
      <c r="KYZ85" s="205"/>
      <c r="KZA85" s="205"/>
      <c r="KZB85" s="205"/>
      <c r="KZC85" s="205"/>
      <c r="KZD85" s="205"/>
      <c r="KZE85" s="205"/>
      <c r="KZF85" s="205"/>
      <c r="KZG85" s="205"/>
      <c r="KZH85" s="205"/>
      <c r="KZI85" s="205"/>
      <c r="KZJ85" s="205"/>
      <c r="KZK85" s="205"/>
      <c r="KZL85" s="205"/>
      <c r="KZM85" s="205"/>
      <c r="KZN85" s="205"/>
      <c r="KZO85" s="205"/>
      <c r="KZP85" s="205"/>
      <c r="KZQ85" s="205"/>
      <c r="KZR85" s="205"/>
      <c r="KZS85" s="205"/>
      <c r="KZT85" s="205"/>
      <c r="KZU85" s="205"/>
      <c r="KZV85" s="205"/>
      <c r="KZW85" s="205"/>
      <c r="KZX85" s="205"/>
      <c r="KZY85" s="205"/>
      <c r="KZZ85" s="205"/>
      <c r="LAA85" s="205"/>
      <c r="LAB85" s="205"/>
      <c r="LAC85" s="205"/>
      <c r="LAD85" s="205"/>
      <c r="LAE85" s="205"/>
      <c r="LAF85" s="205"/>
      <c r="LAG85" s="205"/>
      <c r="LAH85" s="205"/>
      <c r="LAI85" s="205"/>
      <c r="LAJ85" s="205"/>
      <c r="LAK85" s="205"/>
      <c r="LAL85" s="205"/>
      <c r="LAM85" s="205"/>
      <c r="LAN85" s="205"/>
      <c r="LAO85" s="205"/>
      <c r="LAP85" s="205"/>
      <c r="LAQ85" s="205"/>
      <c r="LAR85" s="205"/>
      <c r="LAS85" s="205"/>
      <c r="LAT85" s="205"/>
      <c r="LAU85" s="205"/>
      <c r="LAV85" s="205"/>
      <c r="LAW85" s="205"/>
      <c r="LAX85" s="205"/>
      <c r="LAY85" s="205"/>
      <c r="LAZ85" s="205"/>
      <c r="LBA85" s="205"/>
      <c r="LBB85" s="205"/>
      <c r="LBC85" s="205"/>
      <c r="LBD85" s="205"/>
      <c r="LBE85" s="205"/>
      <c r="LBF85" s="205"/>
      <c r="LBG85" s="205"/>
      <c r="LBH85" s="205"/>
      <c r="LBI85" s="205"/>
      <c r="LBJ85" s="205"/>
      <c r="LBK85" s="205"/>
      <c r="LBL85" s="205"/>
      <c r="LBM85" s="205"/>
      <c r="LBN85" s="205"/>
      <c r="LBO85" s="205"/>
      <c r="LBP85" s="205"/>
      <c r="LBQ85" s="205"/>
      <c r="LBR85" s="205"/>
      <c r="LBS85" s="205"/>
      <c r="LBT85" s="205"/>
      <c r="LBU85" s="205"/>
      <c r="LBV85" s="205"/>
      <c r="LBW85" s="205"/>
      <c r="LBX85" s="205"/>
      <c r="LBY85" s="205"/>
      <c r="LBZ85" s="205"/>
      <c r="LCA85" s="205"/>
      <c r="LCB85" s="205"/>
      <c r="LCC85" s="205"/>
      <c r="LCD85" s="205"/>
      <c r="LCE85" s="205"/>
      <c r="LCL85" s="205"/>
      <c r="LCM85" s="205"/>
      <c r="LCN85" s="205"/>
      <c r="LCO85" s="205"/>
      <c r="LCP85" s="205"/>
      <c r="LCQ85" s="205"/>
      <c r="LCR85" s="205"/>
      <c r="LCS85" s="205"/>
      <c r="LCT85" s="205"/>
      <c r="LCU85" s="205"/>
      <c r="LCV85" s="205"/>
      <c r="LCW85" s="205"/>
      <c r="LCX85" s="205"/>
      <c r="LCY85" s="205"/>
      <c r="LCZ85" s="205"/>
      <c r="LDA85" s="205"/>
      <c r="LDB85" s="205"/>
      <c r="LDC85" s="205"/>
      <c r="LDD85" s="205"/>
      <c r="LDE85" s="205"/>
      <c r="LDF85" s="205"/>
      <c r="LDG85" s="205"/>
      <c r="LDH85" s="205"/>
      <c r="LDI85" s="205"/>
      <c r="LDJ85" s="205"/>
      <c r="LDK85" s="205"/>
      <c r="LDL85" s="205"/>
      <c r="LDM85" s="205"/>
      <c r="LDN85" s="205"/>
      <c r="LDO85" s="205"/>
      <c r="LDP85" s="205"/>
      <c r="LDQ85" s="205"/>
      <c r="LDR85" s="205"/>
      <c r="LDS85" s="205"/>
      <c r="LDT85" s="205"/>
      <c r="LDU85" s="205"/>
      <c r="LDV85" s="205"/>
      <c r="LDW85" s="205"/>
      <c r="LDX85" s="205"/>
      <c r="LDY85" s="205"/>
      <c r="LDZ85" s="205"/>
      <c r="LEA85" s="205"/>
      <c r="LEB85" s="205"/>
      <c r="LEC85" s="205"/>
      <c r="LED85" s="205"/>
      <c r="LEE85" s="205"/>
      <c r="LEF85" s="205"/>
      <c r="LEG85" s="205"/>
      <c r="LEH85" s="205"/>
      <c r="LEI85" s="205"/>
      <c r="LEJ85" s="205"/>
      <c r="LEK85" s="205"/>
      <c r="LEL85" s="205"/>
      <c r="LEM85" s="205"/>
      <c r="LEN85" s="205"/>
      <c r="LEO85" s="205"/>
      <c r="LEP85" s="205"/>
      <c r="LEQ85" s="205"/>
      <c r="LER85" s="205"/>
      <c r="LES85" s="205"/>
      <c r="LET85" s="205"/>
      <c r="LEU85" s="205"/>
      <c r="LEV85" s="205"/>
      <c r="LEW85" s="205"/>
      <c r="LEX85" s="205"/>
      <c r="LEY85" s="205"/>
      <c r="LEZ85" s="205"/>
      <c r="LFA85" s="205"/>
      <c r="LFB85" s="205"/>
      <c r="LFC85" s="205"/>
      <c r="LFD85" s="205"/>
      <c r="LFE85" s="205"/>
      <c r="LFF85" s="205"/>
      <c r="LFG85" s="205"/>
      <c r="LFH85" s="205"/>
      <c r="LFI85" s="205"/>
      <c r="LFJ85" s="205"/>
      <c r="LFK85" s="205"/>
      <c r="LFL85" s="205"/>
      <c r="LFM85" s="205"/>
      <c r="LFN85" s="205"/>
      <c r="LFO85" s="205"/>
      <c r="LFP85" s="205"/>
      <c r="LFQ85" s="205"/>
      <c r="LFR85" s="205"/>
      <c r="LFS85" s="205"/>
      <c r="LFT85" s="205"/>
      <c r="LFU85" s="205"/>
      <c r="LFV85" s="205"/>
      <c r="LFW85" s="205"/>
      <c r="LFX85" s="205"/>
      <c r="LFY85" s="205"/>
      <c r="LFZ85" s="205"/>
      <c r="LGA85" s="205"/>
      <c r="LGB85" s="205"/>
      <c r="LGC85" s="205"/>
      <c r="LGD85" s="205"/>
      <c r="LGE85" s="205"/>
      <c r="LGF85" s="205"/>
      <c r="LGG85" s="205"/>
      <c r="LGH85" s="205"/>
      <c r="LGI85" s="205"/>
      <c r="LGJ85" s="205"/>
      <c r="LGK85" s="205"/>
      <c r="LGL85" s="205"/>
      <c r="LGM85" s="205"/>
      <c r="LGN85" s="205"/>
      <c r="LGO85" s="205"/>
      <c r="LGP85" s="205"/>
      <c r="LGQ85" s="205"/>
      <c r="LGR85" s="205"/>
      <c r="LGS85" s="205"/>
      <c r="LGT85" s="205"/>
      <c r="LGU85" s="205"/>
      <c r="LGV85" s="205"/>
      <c r="LGW85" s="205"/>
      <c r="LGX85" s="205"/>
      <c r="LGY85" s="205"/>
      <c r="LGZ85" s="205"/>
      <c r="LHA85" s="205"/>
      <c r="LHB85" s="205"/>
      <c r="LHC85" s="205"/>
      <c r="LHD85" s="205"/>
      <c r="LHE85" s="205"/>
      <c r="LHF85" s="205"/>
      <c r="LHG85" s="205"/>
      <c r="LHH85" s="205"/>
      <c r="LHI85" s="205"/>
      <c r="LHJ85" s="205"/>
      <c r="LHK85" s="205"/>
      <c r="LHL85" s="205"/>
      <c r="LHM85" s="205"/>
      <c r="LHN85" s="205"/>
      <c r="LHO85" s="205"/>
      <c r="LHP85" s="205"/>
      <c r="LHQ85" s="205"/>
      <c r="LHR85" s="205"/>
      <c r="LHS85" s="205"/>
      <c r="LHT85" s="205"/>
      <c r="LHU85" s="205"/>
      <c r="LHV85" s="205"/>
      <c r="LHW85" s="205"/>
      <c r="LHX85" s="205"/>
      <c r="LHY85" s="205"/>
      <c r="LHZ85" s="205"/>
      <c r="LIA85" s="205"/>
      <c r="LIB85" s="205"/>
      <c r="LIC85" s="205"/>
      <c r="LID85" s="205"/>
      <c r="LIE85" s="205"/>
      <c r="LIF85" s="205"/>
      <c r="LIG85" s="205"/>
      <c r="LIH85" s="205"/>
      <c r="LII85" s="205"/>
      <c r="LIJ85" s="205"/>
      <c r="LIK85" s="205"/>
      <c r="LIL85" s="205"/>
      <c r="LIM85" s="205"/>
      <c r="LIN85" s="205"/>
      <c r="LIO85" s="205"/>
      <c r="LIP85" s="205"/>
      <c r="LIQ85" s="205"/>
      <c r="LIR85" s="205"/>
      <c r="LIS85" s="205"/>
      <c r="LIT85" s="205"/>
      <c r="LIU85" s="205"/>
      <c r="LIV85" s="205"/>
      <c r="LIW85" s="205"/>
      <c r="LIX85" s="205"/>
      <c r="LIY85" s="205"/>
      <c r="LIZ85" s="205"/>
      <c r="LJA85" s="205"/>
      <c r="LJB85" s="205"/>
      <c r="LJC85" s="205"/>
      <c r="LJD85" s="205"/>
      <c r="LJE85" s="205"/>
      <c r="LJF85" s="205"/>
      <c r="LJG85" s="205"/>
      <c r="LJH85" s="205"/>
      <c r="LJI85" s="205"/>
      <c r="LJJ85" s="205"/>
      <c r="LJK85" s="205"/>
      <c r="LJL85" s="205"/>
      <c r="LJM85" s="205"/>
      <c r="LJN85" s="205"/>
      <c r="LJO85" s="205"/>
      <c r="LJP85" s="205"/>
      <c r="LJQ85" s="205"/>
      <c r="LJR85" s="205"/>
      <c r="LJS85" s="205"/>
      <c r="LJT85" s="205"/>
      <c r="LJU85" s="205"/>
      <c r="LJV85" s="205"/>
      <c r="LJW85" s="205"/>
      <c r="LJX85" s="205"/>
      <c r="LJY85" s="205"/>
      <c r="LJZ85" s="205"/>
      <c r="LKA85" s="205"/>
      <c r="LKB85" s="205"/>
      <c r="LKC85" s="205"/>
      <c r="LKD85" s="205"/>
      <c r="LKE85" s="205"/>
      <c r="LKF85" s="205"/>
      <c r="LKG85" s="205"/>
      <c r="LKH85" s="205"/>
      <c r="LKI85" s="205"/>
      <c r="LKJ85" s="205"/>
      <c r="LKK85" s="205"/>
      <c r="LKL85" s="205"/>
      <c r="LKM85" s="205"/>
      <c r="LKN85" s="205"/>
      <c r="LKO85" s="205"/>
      <c r="LKP85" s="205"/>
      <c r="LKQ85" s="205"/>
      <c r="LKR85" s="205"/>
      <c r="LKS85" s="205"/>
      <c r="LKT85" s="205"/>
      <c r="LKU85" s="205"/>
      <c r="LKV85" s="205"/>
      <c r="LKW85" s="205"/>
      <c r="LKX85" s="205"/>
      <c r="LKY85" s="205"/>
      <c r="LKZ85" s="205"/>
      <c r="LLA85" s="205"/>
      <c r="LLB85" s="205"/>
      <c r="LLC85" s="205"/>
      <c r="LLD85" s="205"/>
      <c r="LLE85" s="205"/>
      <c r="LLF85" s="205"/>
      <c r="LLG85" s="205"/>
      <c r="LLH85" s="205"/>
      <c r="LLI85" s="205"/>
      <c r="LLJ85" s="205"/>
      <c r="LLK85" s="205"/>
      <c r="LLL85" s="205"/>
      <c r="LLM85" s="205"/>
      <c r="LLN85" s="205"/>
      <c r="LLO85" s="205"/>
      <c r="LLP85" s="205"/>
      <c r="LLQ85" s="205"/>
      <c r="LLR85" s="205"/>
      <c r="LLS85" s="205"/>
      <c r="LLT85" s="205"/>
      <c r="LLU85" s="205"/>
      <c r="LLV85" s="205"/>
      <c r="LLW85" s="205"/>
      <c r="LLX85" s="205"/>
      <c r="LLY85" s="205"/>
      <c r="LLZ85" s="205"/>
      <c r="LMA85" s="205"/>
      <c r="LMH85" s="205"/>
      <c r="LMI85" s="205"/>
      <c r="LMJ85" s="205"/>
      <c r="LMK85" s="205"/>
      <c r="LML85" s="205"/>
      <c r="LMM85" s="205"/>
      <c r="LMN85" s="205"/>
      <c r="LMO85" s="205"/>
      <c r="LMP85" s="205"/>
      <c r="LMQ85" s="205"/>
      <c r="LMR85" s="205"/>
      <c r="LMS85" s="205"/>
      <c r="LMT85" s="205"/>
      <c r="LMU85" s="205"/>
      <c r="LMV85" s="205"/>
      <c r="LMW85" s="205"/>
      <c r="LMX85" s="205"/>
      <c r="LMY85" s="205"/>
      <c r="LMZ85" s="205"/>
      <c r="LNA85" s="205"/>
      <c r="LNB85" s="205"/>
      <c r="LNC85" s="205"/>
      <c r="LND85" s="205"/>
      <c r="LNE85" s="205"/>
      <c r="LNF85" s="205"/>
      <c r="LNG85" s="205"/>
      <c r="LNH85" s="205"/>
      <c r="LNI85" s="205"/>
      <c r="LNJ85" s="205"/>
      <c r="LNK85" s="205"/>
      <c r="LNL85" s="205"/>
      <c r="LNM85" s="205"/>
      <c r="LNN85" s="205"/>
      <c r="LNO85" s="205"/>
      <c r="LNP85" s="205"/>
      <c r="LNQ85" s="205"/>
      <c r="LNR85" s="205"/>
      <c r="LNS85" s="205"/>
      <c r="LNT85" s="205"/>
      <c r="LNU85" s="205"/>
      <c r="LNV85" s="205"/>
      <c r="LNW85" s="205"/>
      <c r="LNX85" s="205"/>
      <c r="LNY85" s="205"/>
      <c r="LNZ85" s="205"/>
      <c r="LOA85" s="205"/>
      <c r="LOB85" s="205"/>
      <c r="LOC85" s="205"/>
      <c r="LOD85" s="205"/>
      <c r="LOE85" s="205"/>
      <c r="LOF85" s="205"/>
      <c r="LOG85" s="205"/>
      <c r="LOH85" s="205"/>
      <c r="LOI85" s="205"/>
      <c r="LOJ85" s="205"/>
      <c r="LOK85" s="205"/>
      <c r="LOL85" s="205"/>
      <c r="LOM85" s="205"/>
      <c r="LON85" s="205"/>
      <c r="LOO85" s="205"/>
      <c r="LOP85" s="205"/>
      <c r="LOQ85" s="205"/>
      <c r="LOR85" s="205"/>
      <c r="LOS85" s="205"/>
      <c r="LOT85" s="205"/>
      <c r="LOU85" s="205"/>
      <c r="LOV85" s="205"/>
      <c r="LOW85" s="205"/>
      <c r="LOX85" s="205"/>
      <c r="LOY85" s="205"/>
      <c r="LOZ85" s="205"/>
      <c r="LPA85" s="205"/>
      <c r="LPB85" s="205"/>
      <c r="LPC85" s="205"/>
      <c r="LPD85" s="205"/>
      <c r="LPE85" s="205"/>
      <c r="LPF85" s="205"/>
      <c r="LPG85" s="205"/>
      <c r="LPH85" s="205"/>
      <c r="LPI85" s="205"/>
      <c r="LPJ85" s="205"/>
      <c r="LPK85" s="205"/>
      <c r="LPL85" s="205"/>
      <c r="LPM85" s="205"/>
      <c r="LPN85" s="205"/>
      <c r="LPO85" s="205"/>
      <c r="LPP85" s="205"/>
      <c r="LPQ85" s="205"/>
      <c r="LPR85" s="205"/>
      <c r="LPS85" s="205"/>
      <c r="LPT85" s="205"/>
      <c r="LPU85" s="205"/>
      <c r="LPV85" s="205"/>
      <c r="LPW85" s="205"/>
      <c r="LPX85" s="205"/>
      <c r="LPY85" s="205"/>
      <c r="LPZ85" s="205"/>
      <c r="LQA85" s="205"/>
      <c r="LQB85" s="205"/>
      <c r="LQC85" s="205"/>
      <c r="LQD85" s="205"/>
      <c r="LQE85" s="205"/>
      <c r="LQF85" s="205"/>
      <c r="LQG85" s="205"/>
      <c r="LQH85" s="205"/>
      <c r="LQI85" s="205"/>
      <c r="LQJ85" s="205"/>
      <c r="LQK85" s="205"/>
      <c r="LQL85" s="205"/>
      <c r="LQM85" s="205"/>
      <c r="LQN85" s="205"/>
      <c r="LQO85" s="205"/>
      <c r="LQP85" s="205"/>
      <c r="LQQ85" s="205"/>
      <c r="LQR85" s="205"/>
      <c r="LQS85" s="205"/>
      <c r="LQT85" s="205"/>
      <c r="LQU85" s="205"/>
      <c r="LQV85" s="205"/>
      <c r="LQW85" s="205"/>
      <c r="LQX85" s="205"/>
      <c r="LQY85" s="205"/>
      <c r="LQZ85" s="205"/>
      <c r="LRA85" s="205"/>
      <c r="LRB85" s="205"/>
      <c r="LRC85" s="205"/>
      <c r="LRD85" s="205"/>
      <c r="LRE85" s="205"/>
      <c r="LRF85" s="205"/>
      <c r="LRG85" s="205"/>
      <c r="LRH85" s="205"/>
      <c r="LRI85" s="205"/>
      <c r="LRJ85" s="205"/>
      <c r="LRK85" s="205"/>
      <c r="LRL85" s="205"/>
      <c r="LRM85" s="205"/>
      <c r="LRN85" s="205"/>
      <c r="LRO85" s="205"/>
      <c r="LRP85" s="205"/>
      <c r="LRQ85" s="205"/>
      <c r="LRR85" s="205"/>
      <c r="LRS85" s="205"/>
      <c r="LRT85" s="205"/>
      <c r="LRU85" s="205"/>
      <c r="LRV85" s="205"/>
      <c r="LRW85" s="205"/>
      <c r="LRX85" s="205"/>
      <c r="LRY85" s="205"/>
      <c r="LRZ85" s="205"/>
      <c r="LSA85" s="205"/>
      <c r="LSB85" s="205"/>
      <c r="LSC85" s="205"/>
      <c r="LSD85" s="205"/>
      <c r="LSE85" s="205"/>
      <c r="LSF85" s="205"/>
      <c r="LSG85" s="205"/>
      <c r="LSH85" s="205"/>
      <c r="LSI85" s="205"/>
      <c r="LSJ85" s="205"/>
      <c r="LSK85" s="205"/>
      <c r="LSL85" s="205"/>
      <c r="LSM85" s="205"/>
      <c r="LSN85" s="205"/>
      <c r="LSO85" s="205"/>
      <c r="LSP85" s="205"/>
      <c r="LSQ85" s="205"/>
      <c r="LSR85" s="205"/>
      <c r="LSS85" s="205"/>
      <c r="LST85" s="205"/>
      <c r="LSU85" s="205"/>
      <c r="LSV85" s="205"/>
      <c r="LSW85" s="205"/>
      <c r="LSX85" s="205"/>
      <c r="LSY85" s="205"/>
      <c r="LSZ85" s="205"/>
      <c r="LTA85" s="205"/>
      <c r="LTB85" s="205"/>
      <c r="LTC85" s="205"/>
      <c r="LTD85" s="205"/>
      <c r="LTE85" s="205"/>
      <c r="LTF85" s="205"/>
      <c r="LTG85" s="205"/>
      <c r="LTH85" s="205"/>
      <c r="LTI85" s="205"/>
      <c r="LTJ85" s="205"/>
      <c r="LTK85" s="205"/>
      <c r="LTL85" s="205"/>
      <c r="LTM85" s="205"/>
      <c r="LTN85" s="205"/>
      <c r="LTO85" s="205"/>
      <c r="LTP85" s="205"/>
      <c r="LTQ85" s="205"/>
      <c r="LTR85" s="205"/>
      <c r="LTS85" s="205"/>
      <c r="LTT85" s="205"/>
      <c r="LTU85" s="205"/>
      <c r="LTV85" s="205"/>
      <c r="LTW85" s="205"/>
      <c r="LTX85" s="205"/>
      <c r="LTY85" s="205"/>
      <c r="LTZ85" s="205"/>
      <c r="LUA85" s="205"/>
      <c r="LUB85" s="205"/>
      <c r="LUC85" s="205"/>
      <c r="LUD85" s="205"/>
      <c r="LUE85" s="205"/>
      <c r="LUF85" s="205"/>
      <c r="LUG85" s="205"/>
      <c r="LUH85" s="205"/>
      <c r="LUI85" s="205"/>
      <c r="LUJ85" s="205"/>
      <c r="LUK85" s="205"/>
      <c r="LUL85" s="205"/>
      <c r="LUM85" s="205"/>
      <c r="LUN85" s="205"/>
      <c r="LUO85" s="205"/>
      <c r="LUP85" s="205"/>
      <c r="LUQ85" s="205"/>
      <c r="LUR85" s="205"/>
      <c r="LUS85" s="205"/>
      <c r="LUT85" s="205"/>
      <c r="LUU85" s="205"/>
      <c r="LUV85" s="205"/>
      <c r="LUW85" s="205"/>
      <c r="LUX85" s="205"/>
      <c r="LUY85" s="205"/>
      <c r="LUZ85" s="205"/>
      <c r="LVA85" s="205"/>
      <c r="LVB85" s="205"/>
      <c r="LVC85" s="205"/>
      <c r="LVD85" s="205"/>
      <c r="LVE85" s="205"/>
      <c r="LVF85" s="205"/>
      <c r="LVG85" s="205"/>
      <c r="LVH85" s="205"/>
      <c r="LVI85" s="205"/>
      <c r="LVJ85" s="205"/>
      <c r="LVK85" s="205"/>
      <c r="LVL85" s="205"/>
      <c r="LVM85" s="205"/>
      <c r="LVN85" s="205"/>
      <c r="LVO85" s="205"/>
      <c r="LVP85" s="205"/>
      <c r="LVQ85" s="205"/>
      <c r="LVR85" s="205"/>
      <c r="LVS85" s="205"/>
      <c r="LVT85" s="205"/>
      <c r="LVU85" s="205"/>
      <c r="LVV85" s="205"/>
      <c r="LVW85" s="205"/>
      <c r="LWD85" s="205"/>
      <c r="LWE85" s="205"/>
      <c r="LWF85" s="205"/>
      <c r="LWG85" s="205"/>
      <c r="LWH85" s="205"/>
      <c r="LWI85" s="205"/>
      <c r="LWJ85" s="205"/>
      <c r="LWK85" s="205"/>
      <c r="LWL85" s="205"/>
      <c r="LWM85" s="205"/>
      <c r="LWN85" s="205"/>
      <c r="LWO85" s="205"/>
      <c r="LWP85" s="205"/>
      <c r="LWQ85" s="205"/>
      <c r="LWR85" s="205"/>
      <c r="LWS85" s="205"/>
      <c r="LWT85" s="205"/>
      <c r="LWU85" s="205"/>
      <c r="LWV85" s="205"/>
      <c r="LWW85" s="205"/>
      <c r="LWX85" s="205"/>
      <c r="LWY85" s="205"/>
      <c r="LWZ85" s="205"/>
      <c r="LXA85" s="205"/>
      <c r="LXB85" s="205"/>
      <c r="LXC85" s="205"/>
      <c r="LXD85" s="205"/>
      <c r="LXE85" s="205"/>
      <c r="LXF85" s="205"/>
      <c r="LXG85" s="205"/>
      <c r="LXH85" s="205"/>
      <c r="LXI85" s="205"/>
      <c r="LXJ85" s="205"/>
      <c r="LXK85" s="205"/>
      <c r="LXL85" s="205"/>
      <c r="LXM85" s="205"/>
      <c r="LXN85" s="205"/>
      <c r="LXO85" s="205"/>
      <c r="LXP85" s="205"/>
      <c r="LXQ85" s="205"/>
      <c r="LXR85" s="205"/>
      <c r="LXS85" s="205"/>
      <c r="LXT85" s="205"/>
      <c r="LXU85" s="205"/>
      <c r="LXV85" s="205"/>
      <c r="LXW85" s="205"/>
      <c r="LXX85" s="205"/>
      <c r="LXY85" s="205"/>
      <c r="LXZ85" s="205"/>
      <c r="LYA85" s="205"/>
      <c r="LYB85" s="205"/>
      <c r="LYC85" s="205"/>
      <c r="LYD85" s="205"/>
      <c r="LYE85" s="205"/>
      <c r="LYF85" s="205"/>
      <c r="LYG85" s="205"/>
      <c r="LYH85" s="205"/>
      <c r="LYI85" s="205"/>
      <c r="LYJ85" s="205"/>
      <c r="LYK85" s="205"/>
      <c r="LYL85" s="205"/>
      <c r="LYM85" s="205"/>
      <c r="LYN85" s="205"/>
      <c r="LYO85" s="205"/>
      <c r="LYP85" s="205"/>
      <c r="LYQ85" s="205"/>
      <c r="LYR85" s="205"/>
      <c r="LYS85" s="205"/>
      <c r="LYT85" s="205"/>
      <c r="LYU85" s="205"/>
      <c r="LYV85" s="205"/>
      <c r="LYW85" s="205"/>
      <c r="LYX85" s="205"/>
      <c r="LYY85" s="205"/>
      <c r="LYZ85" s="205"/>
      <c r="LZA85" s="205"/>
      <c r="LZB85" s="205"/>
      <c r="LZC85" s="205"/>
      <c r="LZD85" s="205"/>
      <c r="LZE85" s="205"/>
      <c r="LZF85" s="205"/>
      <c r="LZG85" s="205"/>
      <c r="LZH85" s="205"/>
      <c r="LZI85" s="205"/>
      <c r="LZJ85" s="205"/>
      <c r="LZK85" s="205"/>
      <c r="LZL85" s="205"/>
      <c r="LZM85" s="205"/>
      <c r="LZN85" s="205"/>
      <c r="LZO85" s="205"/>
      <c r="LZP85" s="205"/>
      <c r="LZQ85" s="205"/>
      <c r="LZR85" s="205"/>
      <c r="LZS85" s="205"/>
      <c r="LZT85" s="205"/>
      <c r="LZU85" s="205"/>
      <c r="LZV85" s="205"/>
      <c r="LZW85" s="205"/>
      <c r="LZX85" s="205"/>
      <c r="LZY85" s="205"/>
      <c r="LZZ85" s="205"/>
      <c r="MAA85" s="205"/>
      <c r="MAB85" s="205"/>
      <c r="MAC85" s="205"/>
      <c r="MAD85" s="205"/>
      <c r="MAE85" s="205"/>
      <c r="MAF85" s="205"/>
      <c r="MAG85" s="205"/>
      <c r="MAH85" s="205"/>
      <c r="MAI85" s="205"/>
      <c r="MAJ85" s="205"/>
      <c r="MAK85" s="205"/>
      <c r="MAL85" s="205"/>
      <c r="MAM85" s="205"/>
      <c r="MAN85" s="205"/>
      <c r="MAO85" s="205"/>
      <c r="MAP85" s="205"/>
      <c r="MAQ85" s="205"/>
      <c r="MAR85" s="205"/>
      <c r="MAS85" s="205"/>
      <c r="MAT85" s="205"/>
      <c r="MAU85" s="205"/>
      <c r="MAV85" s="205"/>
      <c r="MAW85" s="205"/>
      <c r="MAX85" s="205"/>
      <c r="MAY85" s="205"/>
      <c r="MAZ85" s="205"/>
      <c r="MBA85" s="205"/>
      <c r="MBB85" s="205"/>
      <c r="MBC85" s="205"/>
      <c r="MBD85" s="205"/>
      <c r="MBE85" s="205"/>
      <c r="MBF85" s="205"/>
      <c r="MBG85" s="205"/>
      <c r="MBH85" s="205"/>
      <c r="MBI85" s="205"/>
      <c r="MBJ85" s="205"/>
      <c r="MBK85" s="205"/>
      <c r="MBL85" s="205"/>
      <c r="MBM85" s="205"/>
      <c r="MBN85" s="205"/>
      <c r="MBO85" s="205"/>
      <c r="MBP85" s="205"/>
      <c r="MBQ85" s="205"/>
      <c r="MBR85" s="205"/>
      <c r="MBS85" s="205"/>
      <c r="MBT85" s="205"/>
      <c r="MBU85" s="205"/>
      <c r="MBV85" s="205"/>
      <c r="MBW85" s="205"/>
      <c r="MBX85" s="205"/>
      <c r="MBY85" s="205"/>
      <c r="MBZ85" s="205"/>
      <c r="MCA85" s="205"/>
      <c r="MCB85" s="205"/>
      <c r="MCC85" s="205"/>
      <c r="MCD85" s="205"/>
      <c r="MCE85" s="205"/>
      <c r="MCF85" s="205"/>
      <c r="MCG85" s="205"/>
      <c r="MCH85" s="205"/>
      <c r="MCI85" s="205"/>
      <c r="MCJ85" s="205"/>
      <c r="MCK85" s="205"/>
      <c r="MCL85" s="205"/>
      <c r="MCM85" s="205"/>
      <c r="MCN85" s="205"/>
      <c r="MCO85" s="205"/>
      <c r="MCP85" s="205"/>
      <c r="MCQ85" s="205"/>
      <c r="MCR85" s="205"/>
      <c r="MCS85" s="205"/>
      <c r="MCT85" s="205"/>
      <c r="MCU85" s="205"/>
      <c r="MCV85" s="205"/>
      <c r="MCW85" s="205"/>
      <c r="MCX85" s="205"/>
      <c r="MCY85" s="205"/>
      <c r="MCZ85" s="205"/>
      <c r="MDA85" s="205"/>
      <c r="MDB85" s="205"/>
      <c r="MDC85" s="205"/>
      <c r="MDD85" s="205"/>
      <c r="MDE85" s="205"/>
      <c r="MDF85" s="205"/>
      <c r="MDG85" s="205"/>
      <c r="MDH85" s="205"/>
      <c r="MDI85" s="205"/>
      <c r="MDJ85" s="205"/>
      <c r="MDK85" s="205"/>
      <c r="MDL85" s="205"/>
      <c r="MDM85" s="205"/>
      <c r="MDN85" s="205"/>
      <c r="MDO85" s="205"/>
      <c r="MDP85" s="205"/>
      <c r="MDQ85" s="205"/>
      <c r="MDR85" s="205"/>
      <c r="MDS85" s="205"/>
      <c r="MDT85" s="205"/>
      <c r="MDU85" s="205"/>
      <c r="MDV85" s="205"/>
      <c r="MDW85" s="205"/>
      <c r="MDX85" s="205"/>
      <c r="MDY85" s="205"/>
      <c r="MDZ85" s="205"/>
      <c r="MEA85" s="205"/>
      <c r="MEB85" s="205"/>
      <c r="MEC85" s="205"/>
      <c r="MED85" s="205"/>
      <c r="MEE85" s="205"/>
      <c r="MEF85" s="205"/>
      <c r="MEG85" s="205"/>
      <c r="MEH85" s="205"/>
      <c r="MEI85" s="205"/>
      <c r="MEJ85" s="205"/>
      <c r="MEK85" s="205"/>
      <c r="MEL85" s="205"/>
      <c r="MEM85" s="205"/>
      <c r="MEN85" s="205"/>
      <c r="MEO85" s="205"/>
      <c r="MEP85" s="205"/>
      <c r="MEQ85" s="205"/>
      <c r="MER85" s="205"/>
      <c r="MES85" s="205"/>
      <c r="MET85" s="205"/>
      <c r="MEU85" s="205"/>
      <c r="MEV85" s="205"/>
      <c r="MEW85" s="205"/>
      <c r="MEX85" s="205"/>
      <c r="MEY85" s="205"/>
      <c r="MEZ85" s="205"/>
      <c r="MFA85" s="205"/>
      <c r="MFB85" s="205"/>
      <c r="MFC85" s="205"/>
      <c r="MFD85" s="205"/>
      <c r="MFE85" s="205"/>
      <c r="MFF85" s="205"/>
      <c r="MFG85" s="205"/>
      <c r="MFH85" s="205"/>
      <c r="MFI85" s="205"/>
      <c r="MFJ85" s="205"/>
      <c r="MFK85" s="205"/>
      <c r="MFL85" s="205"/>
      <c r="MFM85" s="205"/>
      <c r="MFN85" s="205"/>
      <c r="MFO85" s="205"/>
      <c r="MFP85" s="205"/>
      <c r="MFQ85" s="205"/>
      <c r="MFR85" s="205"/>
      <c r="MFS85" s="205"/>
      <c r="MFZ85" s="205"/>
      <c r="MGA85" s="205"/>
      <c r="MGB85" s="205"/>
      <c r="MGC85" s="205"/>
      <c r="MGD85" s="205"/>
      <c r="MGE85" s="205"/>
      <c r="MGF85" s="205"/>
      <c r="MGG85" s="205"/>
      <c r="MGH85" s="205"/>
      <c r="MGI85" s="205"/>
      <c r="MGJ85" s="205"/>
      <c r="MGK85" s="205"/>
      <c r="MGL85" s="205"/>
      <c r="MGM85" s="205"/>
      <c r="MGN85" s="205"/>
      <c r="MGO85" s="205"/>
      <c r="MGP85" s="205"/>
      <c r="MGQ85" s="205"/>
      <c r="MGR85" s="205"/>
      <c r="MGS85" s="205"/>
      <c r="MGT85" s="205"/>
      <c r="MGU85" s="205"/>
      <c r="MGV85" s="205"/>
      <c r="MGW85" s="205"/>
      <c r="MGX85" s="205"/>
      <c r="MGY85" s="205"/>
      <c r="MGZ85" s="205"/>
      <c r="MHA85" s="205"/>
      <c r="MHB85" s="205"/>
      <c r="MHC85" s="205"/>
      <c r="MHD85" s="205"/>
      <c r="MHE85" s="205"/>
      <c r="MHF85" s="205"/>
      <c r="MHG85" s="205"/>
      <c r="MHH85" s="205"/>
      <c r="MHI85" s="205"/>
      <c r="MHJ85" s="205"/>
      <c r="MHK85" s="205"/>
      <c r="MHL85" s="205"/>
      <c r="MHM85" s="205"/>
      <c r="MHN85" s="205"/>
      <c r="MHO85" s="205"/>
      <c r="MHP85" s="205"/>
      <c r="MHQ85" s="205"/>
      <c r="MHR85" s="205"/>
      <c r="MHS85" s="205"/>
      <c r="MHT85" s="205"/>
      <c r="MHU85" s="205"/>
      <c r="MHV85" s="205"/>
      <c r="MHW85" s="205"/>
      <c r="MHX85" s="205"/>
      <c r="MHY85" s="205"/>
      <c r="MHZ85" s="205"/>
      <c r="MIA85" s="205"/>
      <c r="MIB85" s="205"/>
      <c r="MIC85" s="205"/>
      <c r="MID85" s="205"/>
      <c r="MIE85" s="205"/>
      <c r="MIF85" s="205"/>
      <c r="MIG85" s="205"/>
      <c r="MIH85" s="205"/>
      <c r="MII85" s="205"/>
      <c r="MIJ85" s="205"/>
      <c r="MIK85" s="205"/>
      <c r="MIL85" s="205"/>
      <c r="MIM85" s="205"/>
      <c r="MIN85" s="205"/>
      <c r="MIO85" s="205"/>
      <c r="MIP85" s="205"/>
      <c r="MIQ85" s="205"/>
      <c r="MIR85" s="205"/>
      <c r="MIS85" s="205"/>
      <c r="MIT85" s="205"/>
      <c r="MIU85" s="205"/>
      <c r="MIV85" s="205"/>
      <c r="MIW85" s="205"/>
      <c r="MIX85" s="205"/>
      <c r="MIY85" s="205"/>
      <c r="MIZ85" s="205"/>
      <c r="MJA85" s="205"/>
      <c r="MJB85" s="205"/>
      <c r="MJC85" s="205"/>
      <c r="MJD85" s="205"/>
      <c r="MJE85" s="205"/>
      <c r="MJF85" s="205"/>
      <c r="MJG85" s="205"/>
      <c r="MJH85" s="205"/>
      <c r="MJI85" s="205"/>
      <c r="MJJ85" s="205"/>
      <c r="MJK85" s="205"/>
      <c r="MJL85" s="205"/>
      <c r="MJM85" s="205"/>
      <c r="MJN85" s="205"/>
      <c r="MJO85" s="205"/>
      <c r="MJP85" s="205"/>
      <c r="MJQ85" s="205"/>
      <c r="MJR85" s="205"/>
      <c r="MJS85" s="205"/>
      <c r="MJT85" s="205"/>
      <c r="MJU85" s="205"/>
      <c r="MJV85" s="205"/>
      <c r="MJW85" s="205"/>
      <c r="MJX85" s="205"/>
      <c r="MJY85" s="205"/>
      <c r="MJZ85" s="205"/>
      <c r="MKA85" s="205"/>
      <c r="MKB85" s="205"/>
      <c r="MKC85" s="205"/>
      <c r="MKD85" s="205"/>
      <c r="MKE85" s="205"/>
      <c r="MKF85" s="205"/>
      <c r="MKG85" s="205"/>
      <c r="MKH85" s="205"/>
      <c r="MKI85" s="205"/>
      <c r="MKJ85" s="205"/>
      <c r="MKK85" s="205"/>
      <c r="MKL85" s="205"/>
      <c r="MKM85" s="205"/>
      <c r="MKN85" s="205"/>
      <c r="MKO85" s="205"/>
      <c r="MKP85" s="205"/>
      <c r="MKQ85" s="205"/>
      <c r="MKR85" s="205"/>
      <c r="MKS85" s="205"/>
      <c r="MKT85" s="205"/>
      <c r="MKU85" s="205"/>
      <c r="MKV85" s="205"/>
      <c r="MKW85" s="205"/>
      <c r="MKX85" s="205"/>
      <c r="MKY85" s="205"/>
      <c r="MKZ85" s="205"/>
      <c r="MLA85" s="205"/>
      <c r="MLB85" s="205"/>
      <c r="MLC85" s="205"/>
      <c r="MLD85" s="205"/>
      <c r="MLE85" s="205"/>
      <c r="MLF85" s="205"/>
      <c r="MLG85" s="205"/>
      <c r="MLH85" s="205"/>
      <c r="MLI85" s="205"/>
      <c r="MLJ85" s="205"/>
      <c r="MLK85" s="205"/>
      <c r="MLL85" s="205"/>
      <c r="MLM85" s="205"/>
      <c r="MLN85" s="205"/>
      <c r="MLO85" s="205"/>
      <c r="MLP85" s="205"/>
      <c r="MLQ85" s="205"/>
      <c r="MLR85" s="205"/>
      <c r="MLS85" s="205"/>
      <c r="MLT85" s="205"/>
      <c r="MLU85" s="205"/>
      <c r="MLV85" s="205"/>
      <c r="MLW85" s="205"/>
      <c r="MLX85" s="205"/>
      <c r="MLY85" s="205"/>
      <c r="MLZ85" s="205"/>
      <c r="MMA85" s="205"/>
      <c r="MMB85" s="205"/>
      <c r="MMC85" s="205"/>
      <c r="MMD85" s="205"/>
      <c r="MME85" s="205"/>
      <c r="MMF85" s="205"/>
      <c r="MMG85" s="205"/>
      <c r="MMH85" s="205"/>
      <c r="MMI85" s="205"/>
      <c r="MMJ85" s="205"/>
      <c r="MMK85" s="205"/>
      <c r="MML85" s="205"/>
      <c r="MMM85" s="205"/>
      <c r="MMN85" s="205"/>
      <c r="MMO85" s="205"/>
      <c r="MMP85" s="205"/>
      <c r="MMQ85" s="205"/>
      <c r="MMR85" s="205"/>
      <c r="MMS85" s="205"/>
      <c r="MMT85" s="205"/>
      <c r="MMU85" s="205"/>
      <c r="MMV85" s="205"/>
      <c r="MMW85" s="205"/>
      <c r="MMX85" s="205"/>
      <c r="MMY85" s="205"/>
      <c r="MMZ85" s="205"/>
      <c r="MNA85" s="205"/>
      <c r="MNB85" s="205"/>
      <c r="MNC85" s="205"/>
      <c r="MND85" s="205"/>
      <c r="MNE85" s="205"/>
      <c r="MNF85" s="205"/>
      <c r="MNG85" s="205"/>
      <c r="MNH85" s="205"/>
      <c r="MNI85" s="205"/>
      <c r="MNJ85" s="205"/>
      <c r="MNK85" s="205"/>
      <c r="MNL85" s="205"/>
      <c r="MNM85" s="205"/>
      <c r="MNN85" s="205"/>
      <c r="MNO85" s="205"/>
      <c r="MNP85" s="205"/>
      <c r="MNQ85" s="205"/>
      <c r="MNR85" s="205"/>
      <c r="MNS85" s="205"/>
      <c r="MNT85" s="205"/>
      <c r="MNU85" s="205"/>
      <c r="MNV85" s="205"/>
      <c r="MNW85" s="205"/>
      <c r="MNX85" s="205"/>
      <c r="MNY85" s="205"/>
      <c r="MNZ85" s="205"/>
      <c r="MOA85" s="205"/>
      <c r="MOB85" s="205"/>
      <c r="MOC85" s="205"/>
      <c r="MOD85" s="205"/>
      <c r="MOE85" s="205"/>
      <c r="MOF85" s="205"/>
      <c r="MOG85" s="205"/>
      <c r="MOH85" s="205"/>
      <c r="MOI85" s="205"/>
      <c r="MOJ85" s="205"/>
      <c r="MOK85" s="205"/>
      <c r="MOL85" s="205"/>
      <c r="MOM85" s="205"/>
      <c r="MON85" s="205"/>
      <c r="MOO85" s="205"/>
      <c r="MOP85" s="205"/>
      <c r="MOQ85" s="205"/>
      <c r="MOR85" s="205"/>
      <c r="MOS85" s="205"/>
      <c r="MOT85" s="205"/>
      <c r="MOU85" s="205"/>
      <c r="MOV85" s="205"/>
      <c r="MOW85" s="205"/>
      <c r="MOX85" s="205"/>
      <c r="MOY85" s="205"/>
      <c r="MOZ85" s="205"/>
      <c r="MPA85" s="205"/>
      <c r="MPB85" s="205"/>
      <c r="MPC85" s="205"/>
      <c r="MPD85" s="205"/>
      <c r="MPE85" s="205"/>
      <c r="MPF85" s="205"/>
      <c r="MPG85" s="205"/>
      <c r="MPH85" s="205"/>
      <c r="MPI85" s="205"/>
      <c r="MPJ85" s="205"/>
      <c r="MPK85" s="205"/>
      <c r="MPL85" s="205"/>
      <c r="MPM85" s="205"/>
      <c r="MPN85" s="205"/>
      <c r="MPO85" s="205"/>
      <c r="MPV85" s="205"/>
      <c r="MPW85" s="205"/>
      <c r="MPX85" s="205"/>
      <c r="MPY85" s="205"/>
      <c r="MPZ85" s="205"/>
      <c r="MQA85" s="205"/>
      <c r="MQB85" s="205"/>
      <c r="MQC85" s="205"/>
      <c r="MQD85" s="205"/>
      <c r="MQE85" s="205"/>
      <c r="MQF85" s="205"/>
      <c r="MQG85" s="205"/>
      <c r="MQH85" s="205"/>
      <c r="MQI85" s="205"/>
      <c r="MQJ85" s="205"/>
      <c r="MQK85" s="205"/>
      <c r="MQL85" s="205"/>
      <c r="MQM85" s="205"/>
      <c r="MQN85" s="205"/>
      <c r="MQO85" s="205"/>
      <c r="MQP85" s="205"/>
      <c r="MQQ85" s="205"/>
      <c r="MQR85" s="205"/>
      <c r="MQS85" s="205"/>
      <c r="MQT85" s="205"/>
      <c r="MQU85" s="205"/>
      <c r="MQV85" s="205"/>
      <c r="MQW85" s="205"/>
      <c r="MQX85" s="205"/>
      <c r="MQY85" s="205"/>
      <c r="MQZ85" s="205"/>
      <c r="MRA85" s="205"/>
      <c r="MRB85" s="205"/>
      <c r="MRC85" s="205"/>
      <c r="MRD85" s="205"/>
      <c r="MRE85" s="205"/>
      <c r="MRF85" s="205"/>
      <c r="MRG85" s="205"/>
      <c r="MRH85" s="205"/>
      <c r="MRI85" s="205"/>
      <c r="MRJ85" s="205"/>
      <c r="MRK85" s="205"/>
      <c r="MRL85" s="205"/>
      <c r="MRM85" s="205"/>
      <c r="MRN85" s="205"/>
      <c r="MRO85" s="205"/>
      <c r="MRP85" s="205"/>
      <c r="MRQ85" s="205"/>
      <c r="MRR85" s="205"/>
      <c r="MRS85" s="205"/>
      <c r="MRT85" s="205"/>
      <c r="MRU85" s="205"/>
      <c r="MRV85" s="205"/>
      <c r="MRW85" s="205"/>
      <c r="MRX85" s="205"/>
      <c r="MRY85" s="205"/>
      <c r="MRZ85" s="205"/>
      <c r="MSA85" s="205"/>
      <c r="MSB85" s="205"/>
      <c r="MSC85" s="205"/>
      <c r="MSD85" s="205"/>
      <c r="MSE85" s="205"/>
      <c r="MSF85" s="205"/>
      <c r="MSG85" s="205"/>
      <c r="MSH85" s="205"/>
      <c r="MSI85" s="205"/>
      <c r="MSJ85" s="205"/>
      <c r="MSK85" s="205"/>
      <c r="MSL85" s="205"/>
      <c r="MSM85" s="205"/>
      <c r="MSN85" s="205"/>
      <c r="MSO85" s="205"/>
      <c r="MSP85" s="205"/>
      <c r="MSQ85" s="205"/>
      <c r="MSR85" s="205"/>
      <c r="MSS85" s="205"/>
      <c r="MST85" s="205"/>
      <c r="MSU85" s="205"/>
      <c r="MSV85" s="205"/>
      <c r="MSW85" s="205"/>
      <c r="MSX85" s="205"/>
      <c r="MSY85" s="205"/>
      <c r="MSZ85" s="205"/>
      <c r="MTA85" s="205"/>
      <c r="MTB85" s="205"/>
      <c r="MTC85" s="205"/>
      <c r="MTD85" s="205"/>
      <c r="MTE85" s="205"/>
      <c r="MTF85" s="205"/>
      <c r="MTG85" s="205"/>
      <c r="MTH85" s="205"/>
      <c r="MTI85" s="205"/>
      <c r="MTJ85" s="205"/>
      <c r="MTK85" s="205"/>
      <c r="MTL85" s="205"/>
      <c r="MTM85" s="205"/>
      <c r="MTN85" s="205"/>
      <c r="MTO85" s="205"/>
      <c r="MTP85" s="205"/>
      <c r="MTQ85" s="205"/>
      <c r="MTR85" s="205"/>
      <c r="MTS85" s="205"/>
      <c r="MTT85" s="205"/>
      <c r="MTU85" s="205"/>
      <c r="MTV85" s="205"/>
      <c r="MTW85" s="205"/>
      <c r="MTX85" s="205"/>
      <c r="MTY85" s="205"/>
      <c r="MTZ85" s="205"/>
      <c r="MUA85" s="205"/>
      <c r="MUB85" s="205"/>
      <c r="MUC85" s="205"/>
      <c r="MUD85" s="205"/>
      <c r="MUE85" s="205"/>
      <c r="MUF85" s="205"/>
      <c r="MUG85" s="205"/>
      <c r="MUH85" s="205"/>
      <c r="MUI85" s="205"/>
      <c r="MUJ85" s="205"/>
      <c r="MUK85" s="205"/>
      <c r="MUL85" s="205"/>
      <c r="MUM85" s="205"/>
      <c r="MUN85" s="205"/>
      <c r="MUO85" s="205"/>
      <c r="MUP85" s="205"/>
      <c r="MUQ85" s="205"/>
      <c r="MUR85" s="205"/>
      <c r="MUS85" s="205"/>
      <c r="MUT85" s="205"/>
      <c r="MUU85" s="205"/>
      <c r="MUV85" s="205"/>
      <c r="MUW85" s="205"/>
      <c r="MUX85" s="205"/>
      <c r="MUY85" s="205"/>
      <c r="MUZ85" s="205"/>
      <c r="MVA85" s="205"/>
      <c r="MVB85" s="205"/>
      <c r="MVC85" s="205"/>
      <c r="MVD85" s="205"/>
      <c r="MVE85" s="205"/>
      <c r="MVF85" s="205"/>
      <c r="MVG85" s="205"/>
      <c r="MVH85" s="205"/>
      <c r="MVI85" s="205"/>
      <c r="MVJ85" s="205"/>
      <c r="MVK85" s="205"/>
      <c r="MVL85" s="205"/>
      <c r="MVM85" s="205"/>
      <c r="MVN85" s="205"/>
      <c r="MVO85" s="205"/>
      <c r="MVP85" s="205"/>
      <c r="MVQ85" s="205"/>
      <c r="MVR85" s="205"/>
      <c r="MVS85" s="205"/>
      <c r="MVT85" s="205"/>
      <c r="MVU85" s="205"/>
      <c r="MVV85" s="205"/>
      <c r="MVW85" s="205"/>
      <c r="MVX85" s="205"/>
      <c r="MVY85" s="205"/>
      <c r="MVZ85" s="205"/>
      <c r="MWA85" s="205"/>
      <c r="MWB85" s="205"/>
      <c r="MWC85" s="205"/>
      <c r="MWD85" s="205"/>
      <c r="MWE85" s="205"/>
      <c r="MWF85" s="205"/>
      <c r="MWG85" s="205"/>
      <c r="MWH85" s="205"/>
      <c r="MWI85" s="205"/>
      <c r="MWJ85" s="205"/>
      <c r="MWK85" s="205"/>
      <c r="MWL85" s="205"/>
      <c r="MWM85" s="205"/>
      <c r="MWN85" s="205"/>
      <c r="MWO85" s="205"/>
      <c r="MWP85" s="205"/>
      <c r="MWQ85" s="205"/>
      <c r="MWR85" s="205"/>
      <c r="MWS85" s="205"/>
      <c r="MWT85" s="205"/>
      <c r="MWU85" s="205"/>
      <c r="MWV85" s="205"/>
      <c r="MWW85" s="205"/>
      <c r="MWX85" s="205"/>
      <c r="MWY85" s="205"/>
      <c r="MWZ85" s="205"/>
      <c r="MXA85" s="205"/>
      <c r="MXB85" s="205"/>
      <c r="MXC85" s="205"/>
      <c r="MXD85" s="205"/>
      <c r="MXE85" s="205"/>
      <c r="MXF85" s="205"/>
      <c r="MXG85" s="205"/>
      <c r="MXH85" s="205"/>
      <c r="MXI85" s="205"/>
      <c r="MXJ85" s="205"/>
      <c r="MXK85" s="205"/>
      <c r="MXL85" s="205"/>
      <c r="MXM85" s="205"/>
      <c r="MXN85" s="205"/>
      <c r="MXO85" s="205"/>
      <c r="MXP85" s="205"/>
      <c r="MXQ85" s="205"/>
      <c r="MXR85" s="205"/>
      <c r="MXS85" s="205"/>
      <c r="MXT85" s="205"/>
      <c r="MXU85" s="205"/>
      <c r="MXV85" s="205"/>
      <c r="MXW85" s="205"/>
      <c r="MXX85" s="205"/>
      <c r="MXY85" s="205"/>
      <c r="MXZ85" s="205"/>
      <c r="MYA85" s="205"/>
      <c r="MYB85" s="205"/>
      <c r="MYC85" s="205"/>
      <c r="MYD85" s="205"/>
      <c r="MYE85" s="205"/>
      <c r="MYF85" s="205"/>
      <c r="MYG85" s="205"/>
      <c r="MYH85" s="205"/>
      <c r="MYI85" s="205"/>
      <c r="MYJ85" s="205"/>
      <c r="MYK85" s="205"/>
      <c r="MYL85" s="205"/>
      <c r="MYM85" s="205"/>
      <c r="MYN85" s="205"/>
      <c r="MYO85" s="205"/>
      <c r="MYP85" s="205"/>
      <c r="MYQ85" s="205"/>
      <c r="MYR85" s="205"/>
      <c r="MYS85" s="205"/>
      <c r="MYT85" s="205"/>
      <c r="MYU85" s="205"/>
      <c r="MYV85" s="205"/>
      <c r="MYW85" s="205"/>
      <c r="MYX85" s="205"/>
      <c r="MYY85" s="205"/>
      <c r="MYZ85" s="205"/>
      <c r="MZA85" s="205"/>
      <c r="MZB85" s="205"/>
      <c r="MZC85" s="205"/>
      <c r="MZD85" s="205"/>
      <c r="MZE85" s="205"/>
      <c r="MZF85" s="205"/>
      <c r="MZG85" s="205"/>
      <c r="MZH85" s="205"/>
      <c r="MZI85" s="205"/>
      <c r="MZJ85" s="205"/>
      <c r="MZK85" s="205"/>
      <c r="MZR85" s="205"/>
      <c r="MZS85" s="205"/>
      <c r="MZT85" s="205"/>
      <c r="MZU85" s="205"/>
      <c r="MZV85" s="205"/>
      <c r="MZW85" s="205"/>
      <c r="MZX85" s="205"/>
      <c r="MZY85" s="205"/>
      <c r="MZZ85" s="205"/>
      <c r="NAA85" s="205"/>
      <c r="NAB85" s="205"/>
      <c r="NAC85" s="205"/>
      <c r="NAD85" s="205"/>
      <c r="NAE85" s="205"/>
      <c r="NAF85" s="205"/>
      <c r="NAG85" s="205"/>
      <c r="NAH85" s="205"/>
      <c r="NAI85" s="205"/>
      <c r="NAJ85" s="205"/>
      <c r="NAK85" s="205"/>
      <c r="NAL85" s="205"/>
      <c r="NAM85" s="205"/>
      <c r="NAN85" s="205"/>
      <c r="NAO85" s="205"/>
      <c r="NAP85" s="205"/>
      <c r="NAQ85" s="205"/>
      <c r="NAR85" s="205"/>
      <c r="NAS85" s="205"/>
      <c r="NAT85" s="205"/>
      <c r="NAU85" s="205"/>
      <c r="NAV85" s="205"/>
      <c r="NAW85" s="205"/>
      <c r="NAX85" s="205"/>
      <c r="NAY85" s="205"/>
      <c r="NAZ85" s="205"/>
      <c r="NBA85" s="205"/>
      <c r="NBB85" s="205"/>
      <c r="NBC85" s="205"/>
      <c r="NBD85" s="205"/>
      <c r="NBE85" s="205"/>
      <c r="NBF85" s="205"/>
      <c r="NBG85" s="205"/>
      <c r="NBH85" s="205"/>
      <c r="NBI85" s="205"/>
      <c r="NBJ85" s="205"/>
      <c r="NBK85" s="205"/>
      <c r="NBL85" s="205"/>
      <c r="NBM85" s="205"/>
      <c r="NBN85" s="205"/>
      <c r="NBO85" s="205"/>
      <c r="NBP85" s="205"/>
      <c r="NBQ85" s="205"/>
      <c r="NBR85" s="205"/>
      <c r="NBS85" s="205"/>
      <c r="NBT85" s="205"/>
      <c r="NBU85" s="205"/>
      <c r="NBV85" s="205"/>
      <c r="NBW85" s="205"/>
      <c r="NBX85" s="205"/>
      <c r="NBY85" s="205"/>
      <c r="NBZ85" s="205"/>
      <c r="NCA85" s="205"/>
      <c r="NCB85" s="205"/>
      <c r="NCC85" s="205"/>
      <c r="NCD85" s="205"/>
      <c r="NCE85" s="205"/>
      <c r="NCF85" s="205"/>
      <c r="NCG85" s="205"/>
      <c r="NCH85" s="205"/>
      <c r="NCI85" s="205"/>
      <c r="NCJ85" s="205"/>
      <c r="NCK85" s="205"/>
      <c r="NCL85" s="205"/>
      <c r="NCM85" s="205"/>
      <c r="NCN85" s="205"/>
      <c r="NCO85" s="205"/>
      <c r="NCP85" s="205"/>
      <c r="NCQ85" s="205"/>
      <c r="NCR85" s="205"/>
      <c r="NCS85" s="205"/>
      <c r="NCT85" s="205"/>
      <c r="NCU85" s="205"/>
      <c r="NCV85" s="205"/>
      <c r="NCW85" s="205"/>
      <c r="NCX85" s="205"/>
      <c r="NCY85" s="205"/>
      <c r="NCZ85" s="205"/>
      <c r="NDA85" s="205"/>
      <c r="NDB85" s="205"/>
      <c r="NDC85" s="205"/>
      <c r="NDD85" s="205"/>
      <c r="NDE85" s="205"/>
      <c r="NDF85" s="205"/>
      <c r="NDG85" s="205"/>
      <c r="NDH85" s="205"/>
      <c r="NDI85" s="205"/>
      <c r="NDJ85" s="205"/>
      <c r="NDK85" s="205"/>
      <c r="NDL85" s="205"/>
      <c r="NDM85" s="205"/>
      <c r="NDN85" s="205"/>
      <c r="NDO85" s="205"/>
      <c r="NDP85" s="205"/>
      <c r="NDQ85" s="205"/>
      <c r="NDR85" s="205"/>
      <c r="NDS85" s="205"/>
      <c r="NDT85" s="205"/>
      <c r="NDU85" s="205"/>
      <c r="NDV85" s="205"/>
      <c r="NDW85" s="205"/>
      <c r="NDX85" s="205"/>
      <c r="NDY85" s="205"/>
      <c r="NDZ85" s="205"/>
      <c r="NEA85" s="205"/>
      <c r="NEB85" s="205"/>
      <c r="NEC85" s="205"/>
      <c r="NED85" s="205"/>
      <c r="NEE85" s="205"/>
      <c r="NEF85" s="205"/>
      <c r="NEG85" s="205"/>
      <c r="NEH85" s="205"/>
      <c r="NEI85" s="205"/>
      <c r="NEJ85" s="205"/>
      <c r="NEK85" s="205"/>
      <c r="NEL85" s="205"/>
      <c r="NEM85" s="205"/>
      <c r="NEN85" s="205"/>
      <c r="NEO85" s="205"/>
      <c r="NEP85" s="205"/>
      <c r="NEQ85" s="205"/>
      <c r="NER85" s="205"/>
      <c r="NES85" s="205"/>
      <c r="NET85" s="205"/>
      <c r="NEU85" s="205"/>
      <c r="NEV85" s="205"/>
      <c r="NEW85" s="205"/>
      <c r="NEX85" s="205"/>
      <c r="NEY85" s="205"/>
      <c r="NEZ85" s="205"/>
      <c r="NFA85" s="205"/>
      <c r="NFB85" s="205"/>
      <c r="NFC85" s="205"/>
      <c r="NFD85" s="205"/>
      <c r="NFE85" s="205"/>
      <c r="NFF85" s="205"/>
      <c r="NFG85" s="205"/>
      <c r="NFH85" s="205"/>
      <c r="NFI85" s="205"/>
      <c r="NFJ85" s="205"/>
      <c r="NFK85" s="205"/>
      <c r="NFL85" s="205"/>
      <c r="NFM85" s="205"/>
      <c r="NFN85" s="205"/>
      <c r="NFO85" s="205"/>
      <c r="NFP85" s="205"/>
      <c r="NFQ85" s="205"/>
      <c r="NFR85" s="205"/>
      <c r="NFS85" s="205"/>
      <c r="NFT85" s="205"/>
      <c r="NFU85" s="205"/>
      <c r="NFV85" s="205"/>
      <c r="NFW85" s="205"/>
      <c r="NFX85" s="205"/>
      <c r="NFY85" s="205"/>
      <c r="NFZ85" s="205"/>
      <c r="NGA85" s="205"/>
      <c r="NGB85" s="205"/>
      <c r="NGC85" s="205"/>
      <c r="NGD85" s="205"/>
      <c r="NGE85" s="205"/>
      <c r="NGF85" s="205"/>
      <c r="NGG85" s="205"/>
      <c r="NGH85" s="205"/>
      <c r="NGI85" s="205"/>
      <c r="NGJ85" s="205"/>
      <c r="NGK85" s="205"/>
      <c r="NGL85" s="205"/>
      <c r="NGM85" s="205"/>
      <c r="NGN85" s="205"/>
      <c r="NGO85" s="205"/>
      <c r="NGP85" s="205"/>
      <c r="NGQ85" s="205"/>
      <c r="NGR85" s="205"/>
      <c r="NGS85" s="205"/>
      <c r="NGT85" s="205"/>
      <c r="NGU85" s="205"/>
      <c r="NGV85" s="205"/>
      <c r="NGW85" s="205"/>
      <c r="NGX85" s="205"/>
      <c r="NGY85" s="205"/>
      <c r="NGZ85" s="205"/>
      <c r="NHA85" s="205"/>
      <c r="NHB85" s="205"/>
      <c r="NHC85" s="205"/>
      <c r="NHD85" s="205"/>
      <c r="NHE85" s="205"/>
      <c r="NHF85" s="205"/>
      <c r="NHG85" s="205"/>
      <c r="NHH85" s="205"/>
      <c r="NHI85" s="205"/>
      <c r="NHJ85" s="205"/>
      <c r="NHK85" s="205"/>
      <c r="NHL85" s="205"/>
      <c r="NHM85" s="205"/>
      <c r="NHN85" s="205"/>
      <c r="NHO85" s="205"/>
      <c r="NHP85" s="205"/>
      <c r="NHQ85" s="205"/>
      <c r="NHR85" s="205"/>
      <c r="NHS85" s="205"/>
      <c r="NHT85" s="205"/>
      <c r="NHU85" s="205"/>
      <c r="NHV85" s="205"/>
      <c r="NHW85" s="205"/>
      <c r="NHX85" s="205"/>
      <c r="NHY85" s="205"/>
      <c r="NHZ85" s="205"/>
      <c r="NIA85" s="205"/>
      <c r="NIB85" s="205"/>
      <c r="NIC85" s="205"/>
      <c r="NID85" s="205"/>
      <c r="NIE85" s="205"/>
      <c r="NIF85" s="205"/>
      <c r="NIG85" s="205"/>
      <c r="NIH85" s="205"/>
      <c r="NII85" s="205"/>
      <c r="NIJ85" s="205"/>
      <c r="NIK85" s="205"/>
      <c r="NIL85" s="205"/>
      <c r="NIM85" s="205"/>
      <c r="NIN85" s="205"/>
      <c r="NIO85" s="205"/>
      <c r="NIP85" s="205"/>
      <c r="NIQ85" s="205"/>
      <c r="NIR85" s="205"/>
      <c r="NIS85" s="205"/>
      <c r="NIT85" s="205"/>
      <c r="NIU85" s="205"/>
      <c r="NIV85" s="205"/>
      <c r="NIW85" s="205"/>
      <c r="NIX85" s="205"/>
      <c r="NIY85" s="205"/>
      <c r="NIZ85" s="205"/>
      <c r="NJA85" s="205"/>
      <c r="NJB85" s="205"/>
      <c r="NJC85" s="205"/>
      <c r="NJD85" s="205"/>
      <c r="NJE85" s="205"/>
      <c r="NJF85" s="205"/>
      <c r="NJG85" s="205"/>
      <c r="NJN85" s="205"/>
      <c r="NJO85" s="205"/>
      <c r="NJP85" s="205"/>
      <c r="NJQ85" s="205"/>
      <c r="NJR85" s="205"/>
      <c r="NJS85" s="205"/>
      <c r="NJT85" s="205"/>
      <c r="NJU85" s="205"/>
      <c r="NJV85" s="205"/>
      <c r="NJW85" s="205"/>
      <c r="NJX85" s="205"/>
      <c r="NJY85" s="205"/>
      <c r="NJZ85" s="205"/>
      <c r="NKA85" s="205"/>
      <c r="NKB85" s="205"/>
      <c r="NKC85" s="205"/>
      <c r="NKD85" s="205"/>
      <c r="NKE85" s="205"/>
      <c r="NKF85" s="205"/>
      <c r="NKG85" s="205"/>
      <c r="NKH85" s="205"/>
      <c r="NKI85" s="205"/>
      <c r="NKJ85" s="205"/>
      <c r="NKK85" s="205"/>
      <c r="NKL85" s="205"/>
      <c r="NKM85" s="205"/>
      <c r="NKN85" s="205"/>
      <c r="NKO85" s="205"/>
      <c r="NKP85" s="205"/>
      <c r="NKQ85" s="205"/>
      <c r="NKR85" s="205"/>
      <c r="NKS85" s="205"/>
      <c r="NKT85" s="205"/>
      <c r="NKU85" s="205"/>
      <c r="NKV85" s="205"/>
      <c r="NKW85" s="205"/>
      <c r="NKX85" s="205"/>
      <c r="NKY85" s="205"/>
      <c r="NKZ85" s="205"/>
      <c r="NLA85" s="205"/>
      <c r="NLB85" s="205"/>
      <c r="NLC85" s="205"/>
      <c r="NLD85" s="205"/>
      <c r="NLE85" s="205"/>
      <c r="NLF85" s="205"/>
      <c r="NLG85" s="205"/>
      <c r="NLH85" s="205"/>
      <c r="NLI85" s="205"/>
      <c r="NLJ85" s="205"/>
      <c r="NLK85" s="205"/>
      <c r="NLL85" s="205"/>
      <c r="NLM85" s="205"/>
      <c r="NLN85" s="205"/>
      <c r="NLO85" s="205"/>
      <c r="NLP85" s="205"/>
      <c r="NLQ85" s="205"/>
      <c r="NLR85" s="205"/>
      <c r="NLS85" s="205"/>
      <c r="NLT85" s="205"/>
      <c r="NLU85" s="205"/>
      <c r="NLV85" s="205"/>
      <c r="NLW85" s="205"/>
      <c r="NLX85" s="205"/>
      <c r="NLY85" s="205"/>
      <c r="NLZ85" s="205"/>
      <c r="NMA85" s="205"/>
      <c r="NMB85" s="205"/>
      <c r="NMC85" s="205"/>
      <c r="NMD85" s="205"/>
      <c r="NME85" s="205"/>
      <c r="NMF85" s="205"/>
      <c r="NMG85" s="205"/>
      <c r="NMH85" s="205"/>
      <c r="NMI85" s="205"/>
      <c r="NMJ85" s="205"/>
      <c r="NMK85" s="205"/>
      <c r="NML85" s="205"/>
      <c r="NMM85" s="205"/>
      <c r="NMN85" s="205"/>
      <c r="NMO85" s="205"/>
      <c r="NMP85" s="205"/>
      <c r="NMQ85" s="205"/>
      <c r="NMR85" s="205"/>
      <c r="NMS85" s="205"/>
      <c r="NMT85" s="205"/>
      <c r="NMU85" s="205"/>
      <c r="NMV85" s="205"/>
      <c r="NMW85" s="205"/>
      <c r="NMX85" s="205"/>
      <c r="NMY85" s="205"/>
      <c r="NMZ85" s="205"/>
      <c r="NNA85" s="205"/>
      <c r="NNB85" s="205"/>
      <c r="NNC85" s="205"/>
      <c r="NND85" s="205"/>
      <c r="NNE85" s="205"/>
      <c r="NNF85" s="205"/>
      <c r="NNG85" s="205"/>
      <c r="NNH85" s="205"/>
      <c r="NNI85" s="205"/>
      <c r="NNJ85" s="205"/>
      <c r="NNK85" s="205"/>
      <c r="NNL85" s="205"/>
      <c r="NNM85" s="205"/>
      <c r="NNN85" s="205"/>
      <c r="NNO85" s="205"/>
      <c r="NNP85" s="205"/>
      <c r="NNQ85" s="205"/>
      <c r="NNR85" s="205"/>
      <c r="NNS85" s="205"/>
      <c r="NNT85" s="205"/>
      <c r="NNU85" s="205"/>
      <c r="NNV85" s="205"/>
      <c r="NNW85" s="205"/>
      <c r="NNX85" s="205"/>
      <c r="NNY85" s="205"/>
      <c r="NNZ85" s="205"/>
      <c r="NOA85" s="205"/>
      <c r="NOB85" s="205"/>
      <c r="NOC85" s="205"/>
      <c r="NOD85" s="205"/>
      <c r="NOE85" s="205"/>
      <c r="NOF85" s="205"/>
      <c r="NOG85" s="205"/>
      <c r="NOH85" s="205"/>
      <c r="NOI85" s="205"/>
      <c r="NOJ85" s="205"/>
      <c r="NOK85" s="205"/>
      <c r="NOL85" s="205"/>
      <c r="NOM85" s="205"/>
      <c r="NON85" s="205"/>
      <c r="NOO85" s="205"/>
      <c r="NOP85" s="205"/>
      <c r="NOQ85" s="205"/>
      <c r="NOR85" s="205"/>
      <c r="NOS85" s="205"/>
      <c r="NOT85" s="205"/>
      <c r="NOU85" s="205"/>
      <c r="NOV85" s="205"/>
      <c r="NOW85" s="205"/>
      <c r="NOX85" s="205"/>
      <c r="NOY85" s="205"/>
      <c r="NOZ85" s="205"/>
      <c r="NPA85" s="205"/>
      <c r="NPB85" s="205"/>
      <c r="NPC85" s="205"/>
      <c r="NPD85" s="205"/>
      <c r="NPE85" s="205"/>
      <c r="NPF85" s="205"/>
      <c r="NPG85" s="205"/>
      <c r="NPH85" s="205"/>
      <c r="NPI85" s="205"/>
      <c r="NPJ85" s="205"/>
      <c r="NPK85" s="205"/>
      <c r="NPL85" s="205"/>
      <c r="NPM85" s="205"/>
      <c r="NPN85" s="205"/>
      <c r="NPO85" s="205"/>
      <c r="NPP85" s="205"/>
      <c r="NPQ85" s="205"/>
      <c r="NPR85" s="205"/>
      <c r="NPS85" s="205"/>
      <c r="NPT85" s="205"/>
      <c r="NPU85" s="205"/>
      <c r="NPV85" s="205"/>
      <c r="NPW85" s="205"/>
      <c r="NPX85" s="205"/>
      <c r="NPY85" s="205"/>
      <c r="NPZ85" s="205"/>
      <c r="NQA85" s="205"/>
      <c r="NQB85" s="205"/>
      <c r="NQC85" s="205"/>
      <c r="NQD85" s="205"/>
      <c r="NQE85" s="205"/>
      <c r="NQF85" s="205"/>
      <c r="NQG85" s="205"/>
      <c r="NQH85" s="205"/>
      <c r="NQI85" s="205"/>
      <c r="NQJ85" s="205"/>
      <c r="NQK85" s="205"/>
      <c r="NQL85" s="205"/>
      <c r="NQM85" s="205"/>
      <c r="NQN85" s="205"/>
      <c r="NQO85" s="205"/>
      <c r="NQP85" s="205"/>
      <c r="NQQ85" s="205"/>
      <c r="NQR85" s="205"/>
      <c r="NQS85" s="205"/>
      <c r="NQT85" s="205"/>
      <c r="NQU85" s="205"/>
      <c r="NQV85" s="205"/>
      <c r="NQW85" s="205"/>
      <c r="NQX85" s="205"/>
      <c r="NQY85" s="205"/>
      <c r="NQZ85" s="205"/>
      <c r="NRA85" s="205"/>
      <c r="NRB85" s="205"/>
      <c r="NRC85" s="205"/>
      <c r="NRD85" s="205"/>
      <c r="NRE85" s="205"/>
      <c r="NRF85" s="205"/>
      <c r="NRG85" s="205"/>
      <c r="NRH85" s="205"/>
      <c r="NRI85" s="205"/>
      <c r="NRJ85" s="205"/>
      <c r="NRK85" s="205"/>
      <c r="NRL85" s="205"/>
      <c r="NRM85" s="205"/>
      <c r="NRN85" s="205"/>
      <c r="NRO85" s="205"/>
      <c r="NRP85" s="205"/>
      <c r="NRQ85" s="205"/>
      <c r="NRR85" s="205"/>
      <c r="NRS85" s="205"/>
      <c r="NRT85" s="205"/>
      <c r="NRU85" s="205"/>
      <c r="NRV85" s="205"/>
      <c r="NRW85" s="205"/>
      <c r="NRX85" s="205"/>
      <c r="NRY85" s="205"/>
      <c r="NRZ85" s="205"/>
      <c r="NSA85" s="205"/>
      <c r="NSB85" s="205"/>
      <c r="NSC85" s="205"/>
      <c r="NSD85" s="205"/>
      <c r="NSE85" s="205"/>
      <c r="NSF85" s="205"/>
      <c r="NSG85" s="205"/>
      <c r="NSH85" s="205"/>
      <c r="NSI85" s="205"/>
      <c r="NSJ85" s="205"/>
      <c r="NSK85" s="205"/>
      <c r="NSL85" s="205"/>
      <c r="NSM85" s="205"/>
      <c r="NSN85" s="205"/>
      <c r="NSO85" s="205"/>
      <c r="NSP85" s="205"/>
      <c r="NSQ85" s="205"/>
      <c r="NSR85" s="205"/>
      <c r="NSS85" s="205"/>
      <c r="NST85" s="205"/>
      <c r="NSU85" s="205"/>
      <c r="NSV85" s="205"/>
      <c r="NSW85" s="205"/>
      <c r="NSX85" s="205"/>
      <c r="NSY85" s="205"/>
      <c r="NSZ85" s="205"/>
      <c r="NTA85" s="205"/>
      <c r="NTB85" s="205"/>
      <c r="NTC85" s="205"/>
      <c r="NTJ85" s="205"/>
      <c r="NTK85" s="205"/>
      <c r="NTL85" s="205"/>
      <c r="NTM85" s="205"/>
      <c r="NTN85" s="205"/>
      <c r="NTO85" s="205"/>
      <c r="NTP85" s="205"/>
      <c r="NTQ85" s="205"/>
      <c r="NTR85" s="205"/>
      <c r="NTS85" s="205"/>
      <c r="NTT85" s="205"/>
      <c r="NTU85" s="205"/>
      <c r="NTV85" s="205"/>
      <c r="NTW85" s="205"/>
      <c r="NTX85" s="205"/>
      <c r="NTY85" s="205"/>
      <c r="NTZ85" s="205"/>
      <c r="NUA85" s="205"/>
      <c r="NUB85" s="205"/>
      <c r="NUC85" s="205"/>
      <c r="NUD85" s="205"/>
      <c r="NUE85" s="205"/>
      <c r="NUF85" s="205"/>
      <c r="NUG85" s="205"/>
      <c r="NUH85" s="205"/>
      <c r="NUI85" s="205"/>
      <c r="NUJ85" s="205"/>
      <c r="NUK85" s="205"/>
      <c r="NUL85" s="205"/>
      <c r="NUM85" s="205"/>
      <c r="NUN85" s="205"/>
      <c r="NUO85" s="205"/>
      <c r="NUP85" s="205"/>
      <c r="NUQ85" s="205"/>
      <c r="NUR85" s="205"/>
      <c r="NUS85" s="205"/>
      <c r="NUT85" s="205"/>
      <c r="NUU85" s="205"/>
      <c r="NUV85" s="205"/>
      <c r="NUW85" s="205"/>
      <c r="NUX85" s="205"/>
      <c r="NUY85" s="205"/>
      <c r="NUZ85" s="205"/>
      <c r="NVA85" s="205"/>
      <c r="NVB85" s="205"/>
      <c r="NVC85" s="205"/>
      <c r="NVD85" s="205"/>
      <c r="NVE85" s="205"/>
      <c r="NVF85" s="205"/>
      <c r="NVG85" s="205"/>
      <c r="NVH85" s="205"/>
      <c r="NVI85" s="205"/>
      <c r="NVJ85" s="205"/>
      <c r="NVK85" s="205"/>
      <c r="NVL85" s="205"/>
      <c r="NVM85" s="205"/>
      <c r="NVN85" s="205"/>
      <c r="NVO85" s="205"/>
      <c r="NVP85" s="205"/>
      <c r="NVQ85" s="205"/>
      <c r="NVR85" s="205"/>
      <c r="NVS85" s="205"/>
      <c r="NVT85" s="205"/>
      <c r="NVU85" s="205"/>
      <c r="NVV85" s="205"/>
      <c r="NVW85" s="205"/>
      <c r="NVX85" s="205"/>
      <c r="NVY85" s="205"/>
      <c r="NVZ85" s="205"/>
      <c r="NWA85" s="205"/>
      <c r="NWB85" s="205"/>
      <c r="NWC85" s="205"/>
      <c r="NWD85" s="205"/>
      <c r="NWE85" s="205"/>
      <c r="NWF85" s="205"/>
      <c r="NWG85" s="205"/>
      <c r="NWH85" s="205"/>
      <c r="NWI85" s="205"/>
      <c r="NWJ85" s="205"/>
      <c r="NWK85" s="205"/>
      <c r="NWL85" s="205"/>
      <c r="NWM85" s="205"/>
      <c r="NWN85" s="205"/>
      <c r="NWO85" s="205"/>
      <c r="NWP85" s="205"/>
      <c r="NWQ85" s="205"/>
      <c r="NWR85" s="205"/>
      <c r="NWS85" s="205"/>
      <c r="NWT85" s="205"/>
      <c r="NWU85" s="205"/>
      <c r="NWV85" s="205"/>
      <c r="NWW85" s="205"/>
      <c r="NWX85" s="205"/>
      <c r="NWY85" s="205"/>
      <c r="NWZ85" s="205"/>
      <c r="NXA85" s="205"/>
      <c r="NXB85" s="205"/>
      <c r="NXC85" s="205"/>
      <c r="NXD85" s="205"/>
      <c r="NXE85" s="205"/>
      <c r="NXF85" s="205"/>
      <c r="NXG85" s="205"/>
      <c r="NXH85" s="205"/>
      <c r="NXI85" s="205"/>
      <c r="NXJ85" s="205"/>
      <c r="NXK85" s="205"/>
      <c r="NXL85" s="205"/>
      <c r="NXM85" s="205"/>
      <c r="NXN85" s="205"/>
      <c r="NXO85" s="205"/>
      <c r="NXP85" s="205"/>
      <c r="NXQ85" s="205"/>
      <c r="NXR85" s="205"/>
      <c r="NXS85" s="205"/>
      <c r="NXT85" s="205"/>
      <c r="NXU85" s="205"/>
      <c r="NXV85" s="205"/>
      <c r="NXW85" s="205"/>
      <c r="NXX85" s="205"/>
      <c r="NXY85" s="205"/>
      <c r="NXZ85" s="205"/>
      <c r="NYA85" s="205"/>
      <c r="NYB85" s="205"/>
      <c r="NYC85" s="205"/>
      <c r="NYD85" s="205"/>
      <c r="NYE85" s="205"/>
      <c r="NYF85" s="205"/>
      <c r="NYG85" s="205"/>
      <c r="NYH85" s="205"/>
      <c r="NYI85" s="205"/>
      <c r="NYJ85" s="205"/>
      <c r="NYK85" s="205"/>
      <c r="NYL85" s="205"/>
      <c r="NYM85" s="205"/>
      <c r="NYN85" s="205"/>
      <c r="NYO85" s="205"/>
      <c r="NYP85" s="205"/>
      <c r="NYQ85" s="205"/>
      <c r="NYR85" s="205"/>
      <c r="NYS85" s="205"/>
      <c r="NYT85" s="205"/>
      <c r="NYU85" s="205"/>
      <c r="NYV85" s="205"/>
      <c r="NYW85" s="205"/>
      <c r="NYX85" s="205"/>
      <c r="NYY85" s="205"/>
      <c r="NYZ85" s="205"/>
      <c r="NZA85" s="205"/>
      <c r="NZB85" s="205"/>
      <c r="NZC85" s="205"/>
      <c r="NZD85" s="205"/>
      <c r="NZE85" s="205"/>
      <c r="NZF85" s="205"/>
      <c r="NZG85" s="205"/>
      <c r="NZH85" s="205"/>
      <c r="NZI85" s="205"/>
      <c r="NZJ85" s="205"/>
      <c r="NZK85" s="205"/>
      <c r="NZL85" s="205"/>
      <c r="NZM85" s="205"/>
      <c r="NZN85" s="205"/>
      <c r="NZO85" s="205"/>
      <c r="NZP85" s="205"/>
      <c r="NZQ85" s="205"/>
      <c r="NZR85" s="205"/>
      <c r="NZS85" s="205"/>
      <c r="NZT85" s="205"/>
      <c r="NZU85" s="205"/>
      <c r="NZV85" s="205"/>
      <c r="NZW85" s="205"/>
      <c r="NZX85" s="205"/>
      <c r="NZY85" s="205"/>
      <c r="NZZ85" s="205"/>
      <c r="OAA85" s="205"/>
      <c r="OAB85" s="205"/>
      <c r="OAC85" s="205"/>
      <c r="OAD85" s="205"/>
      <c r="OAE85" s="205"/>
      <c r="OAF85" s="205"/>
      <c r="OAG85" s="205"/>
      <c r="OAH85" s="205"/>
      <c r="OAI85" s="205"/>
      <c r="OAJ85" s="205"/>
      <c r="OAK85" s="205"/>
      <c r="OAL85" s="205"/>
      <c r="OAM85" s="205"/>
      <c r="OAN85" s="205"/>
      <c r="OAO85" s="205"/>
      <c r="OAP85" s="205"/>
      <c r="OAQ85" s="205"/>
      <c r="OAR85" s="205"/>
      <c r="OAS85" s="205"/>
      <c r="OAT85" s="205"/>
      <c r="OAU85" s="205"/>
      <c r="OAV85" s="205"/>
      <c r="OAW85" s="205"/>
      <c r="OAX85" s="205"/>
      <c r="OAY85" s="205"/>
      <c r="OAZ85" s="205"/>
      <c r="OBA85" s="205"/>
      <c r="OBB85" s="205"/>
      <c r="OBC85" s="205"/>
      <c r="OBD85" s="205"/>
      <c r="OBE85" s="205"/>
      <c r="OBF85" s="205"/>
      <c r="OBG85" s="205"/>
      <c r="OBH85" s="205"/>
      <c r="OBI85" s="205"/>
      <c r="OBJ85" s="205"/>
      <c r="OBK85" s="205"/>
      <c r="OBL85" s="205"/>
      <c r="OBM85" s="205"/>
      <c r="OBN85" s="205"/>
      <c r="OBO85" s="205"/>
      <c r="OBP85" s="205"/>
      <c r="OBQ85" s="205"/>
      <c r="OBR85" s="205"/>
      <c r="OBS85" s="205"/>
      <c r="OBT85" s="205"/>
      <c r="OBU85" s="205"/>
      <c r="OBV85" s="205"/>
      <c r="OBW85" s="205"/>
      <c r="OBX85" s="205"/>
      <c r="OBY85" s="205"/>
      <c r="OBZ85" s="205"/>
      <c r="OCA85" s="205"/>
      <c r="OCB85" s="205"/>
      <c r="OCC85" s="205"/>
      <c r="OCD85" s="205"/>
      <c r="OCE85" s="205"/>
      <c r="OCF85" s="205"/>
      <c r="OCG85" s="205"/>
      <c r="OCH85" s="205"/>
      <c r="OCI85" s="205"/>
      <c r="OCJ85" s="205"/>
      <c r="OCK85" s="205"/>
      <c r="OCL85" s="205"/>
      <c r="OCM85" s="205"/>
      <c r="OCN85" s="205"/>
      <c r="OCO85" s="205"/>
      <c r="OCP85" s="205"/>
      <c r="OCQ85" s="205"/>
      <c r="OCR85" s="205"/>
      <c r="OCS85" s="205"/>
      <c r="OCT85" s="205"/>
      <c r="OCU85" s="205"/>
      <c r="OCV85" s="205"/>
      <c r="OCW85" s="205"/>
      <c r="OCX85" s="205"/>
      <c r="OCY85" s="205"/>
      <c r="ODF85" s="205"/>
      <c r="ODG85" s="205"/>
      <c r="ODH85" s="205"/>
      <c r="ODI85" s="205"/>
      <c r="ODJ85" s="205"/>
      <c r="ODK85" s="205"/>
      <c r="ODL85" s="205"/>
      <c r="ODM85" s="205"/>
      <c r="ODN85" s="205"/>
      <c r="ODO85" s="205"/>
      <c r="ODP85" s="205"/>
      <c r="ODQ85" s="205"/>
      <c r="ODR85" s="205"/>
      <c r="ODS85" s="205"/>
      <c r="ODT85" s="205"/>
      <c r="ODU85" s="205"/>
      <c r="ODV85" s="205"/>
      <c r="ODW85" s="205"/>
      <c r="ODX85" s="205"/>
      <c r="ODY85" s="205"/>
      <c r="ODZ85" s="205"/>
      <c r="OEA85" s="205"/>
      <c r="OEB85" s="205"/>
      <c r="OEC85" s="205"/>
      <c r="OED85" s="205"/>
      <c r="OEE85" s="205"/>
      <c r="OEF85" s="205"/>
      <c r="OEG85" s="205"/>
      <c r="OEH85" s="205"/>
      <c r="OEI85" s="205"/>
      <c r="OEJ85" s="205"/>
      <c r="OEK85" s="205"/>
      <c r="OEL85" s="205"/>
      <c r="OEM85" s="205"/>
      <c r="OEN85" s="205"/>
      <c r="OEO85" s="205"/>
      <c r="OEP85" s="205"/>
      <c r="OEQ85" s="205"/>
      <c r="OER85" s="205"/>
      <c r="OES85" s="205"/>
      <c r="OET85" s="205"/>
      <c r="OEU85" s="205"/>
      <c r="OEV85" s="205"/>
      <c r="OEW85" s="205"/>
      <c r="OEX85" s="205"/>
      <c r="OEY85" s="205"/>
      <c r="OEZ85" s="205"/>
      <c r="OFA85" s="205"/>
      <c r="OFB85" s="205"/>
      <c r="OFC85" s="205"/>
      <c r="OFD85" s="205"/>
      <c r="OFE85" s="205"/>
      <c r="OFF85" s="205"/>
      <c r="OFG85" s="205"/>
      <c r="OFH85" s="205"/>
      <c r="OFI85" s="205"/>
      <c r="OFJ85" s="205"/>
      <c r="OFK85" s="205"/>
      <c r="OFL85" s="205"/>
      <c r="OFM85" s="205"/>
      <c r="OFN85" s="205"/>
      <c r="OFO85" s="205"/>
      <c r="OFP85" s="205"/>
      <c r="OFQ85" s="205"/>
      <c r="OFR85" s="205"/>
      <c r="OFS85" s="205"/>
      <c r="OFT85" s="205"/>
      <c r="OFU85" s="205"/>
      <c r="OFV85" s="205"/>
      <c r="OFW85" s="205"/>
      <c r="OFX85" s="205"/>
      <c r="OFY85" s="205"/>
      <c r="OFZ85" s="205"/>
      <c r="OGA85" s="205"/>
      <c r="OGB85" s="205"/>
      <c r="OGC85" s="205"/>
      <c r="OGD85" s="205"/>
      <c r="OGE85" s="205"/>
      <c r="OGF85" s="205"/>
      <c r="OGG85" s="205"/>
      <c r="OGH85" s="205"/>
      <c r="OGI85" s="205"/>
      <c r="OGJ85" s="205"/>
      <c r="OGK85" s="205"/>
      <c r="OGL85" s="205"/>
      <c r="OGM85" s="205"/>
      <c r="OGN85" s="205"/>
      <c r="OGO85" s="205"/>
      <c r="OGP85" s="205"/>
      <c r="OGQ85" s="205"/>
      <c r="OGR85" s="205"/>
      <c r="OGS85" s="205"/>
      <c r="OGT85" s="205"/>
      <c r="OGU85" s="205"/>
      <c r="OGV85" s="205"/>
      <c r="OGW85" s="205"/>
      <c r="OGX85" s="205"/>
      <c r="OGY85" s="205"/>
      <c r="OGZ85" s="205"/>
      <c r="OHA85" s="205"/>
      <c r="OHB85" s="205"/>
      <c r="OHC85" s="205"/>
      <c r="OHD85" s="205"/>
      <c r="OHE85" s="205"/>
      <c r="OHF85" s="205"/>
      <c r="OHG85" s="205"/>
      <c r="OHH85" s="205"/>
      <c r="OHI85" s="205"/>
      <c r="OHJ85" s="205"/>
      <c r="OHK85" s="205"/>
      <c r="OHL85" s="205"/>
      <c r="OHM85" s="205"/>
      <c r="OHN85" s="205"/>
      <c r="OHO85" s="205"/>
      <c r="OHP85" s="205"/>
      <c r="OHQ85" s="205"/>
      <c r="OHR85" s="205"/>
      <c r="OHS85" s="205"/>
      <c r="OHT85" s="205"/>
      <c r="OHU85" s="205"/>
      <c r="OHV85" s="205"/>
      <c r="OHW85" s="205"/>
      <c r="OHX85" s="205"/>
      <c r="OHY85" s="205"/>
      <c r="OHZ85" s="205"/>
      <c r="OIA85" s="205"/>
      <c r="OIB85" s="205"/>
      <c r="OIC85" s="205"/>
      <c r="OID85" s="205"/>
      <c r="OIE85" s="205"/>
      <c r="OIF85" s="205"/>
      <c r="OIG85" s="205"/>
      <c r="OIH85" s="205"/>
      <c r="OII85" s="205"/>
      <c r="OIJ85" s="205"/>
      <c r="OIK85" s="205"/>
      <c r="OIL85" s="205"/>
      <c r="OIM85" s="205"/>
      <c r="OIN85" s="205"/>
      <c r="OIO85" s="205"/>
      <c r="OIP85" s="205"/>
      <c r="OIQ85" s="205"/>
      <c r="OIR85" s="205"/>
      <c r="OIS85" s="205"/>
      <c r="OIT85" s="205"/>
      <c r="OIU85" s="205"/>
      <c r="OIV85" s="205"/>
      <c r="OIW85" s="205"/>
      <c r="OIX85" s="205"/>
      <c r="OIY85" s="205"/>
      <c r="OIZ85" s="205"/>
      <c r="OJA85" s="205"/>
      <c r="OJB85" s="205"/>
      <c r="OJC85" s="205"/>
      <c r="OJD85" s="205"/>
      <c r="OJE85" s="205"/>
      <c r="OJF85" s="205"/>
      <c r="OJG85" s="205"/>
      <c r="OJH85" s="205"/>
      <c r="OJI85" s="205"/>
      <c r="OJJ85" s="205"/>
      <c r="OJK85" s="205"/>
      <c r="OJL85" s="205"/>
      <c r="OJM85" s="205"/>
      <c r="OJN85" s="205"/>
      <c r="OJO85" s="205"/>
      <c r="OJP85" s="205"/>
      <c r="OJQ85" s="205"/>
      <c r="OJR85" s="205"/>
      <c r="OJS85" s="205"/>
      <c r="OJT85" s="205"/>
      <c r="OJU85" s="205"/>
      <c r="OJV85" s="205"/>
      <c r="OJW85" s="205"/>
      <c r="OJX85" s="205"/>
      <c r="OJY85" s="205"/>
      <c r="OJZ85" s="205"/>
      <c r="OKA85" s="205"/>
      <c r="OKB85" s="205"/>
      <c r="OKC85" s="205"/>
      <c r="OKD85" s="205"/>
      <c r="OKE85" s="205"/>
      <c r="OKF85" s="205"/>
      <c r="OKG85" s="205"/>
      <c r="OKH85" s="205"/>
      <c r="OKI85" s="205"/>
      <c r="OKJ85" s="205"/>
      <c r="OKK85" s="205"/>
      <c r="OKL85" s="205"/>
      <c r="OKM85" s="205"/>
      <c r="OKN85" s="205"/>
      <c r="OKO85" s="205"/>
      <c r="OKP85" s="205"/>
      <c r="OKQ85" s="205"/>
      <c r="OKR85" s="205"/>
      <c r="OKS85" s="205"/>
      <c r="OKT85" s="205"/>
      <c r="OKU85" s="205"/>
      <c r="OKV85" s="205"/>
      <c r="OKW85" s="205"/>
      <c r="OKX85" s="205"/>
      <c r="OKY85" s="205"/>
      <c r="OKZ85" s="205"/>
      <c r="OLA85" s="205"/>
      <c r="OLB85" s="205"/>
      <c r="OLC85" s="205"/>
      <c r="OLD85" s="205"/>
      <c r="OLE85" s="205"/>
      <c r="OLF85" s="205"/>
      <c r="OLG85" s="205"/>
      <c r="OLH85" s="205"/>
      <c r="OLI85" s="205"/>
      <c r="OLJ85" s="205"/>
      <c r="OLK85" s="205"/>
      <c r="OLL85" s="205"/>
      <c r="OLM85" s="205"/>
      <c r="OLN85" s="205"/>
      <c r="OLO85" s="205"/>
      <c r="OLP85" s="205"/>
      <c r="OLQ85" s="205"/>
      <c r="OLR85" s="205"/>
      <c r="OLS85" s="205"/>
      <c r="OLT85" s="205"/>
      <c r="OLU85" s="205"/>
      <c r="OLV85" s="205"/>
      <c r="OLW85" s="205"/>
      <c r="OLX85" s="205"/>
      <c r="OLY85" s="205"/>
      <c r="OLZ85" s="205"/>
      <c r="OMA85" s="205"/>
      <c r="OMB85" s="205"/>
      <c r="OMC85" s="205"/>
      <c r="OMD85" s="205"/>
      <c r="OME85" s="205"/>
      <c r="OMF85" s="205"/>
      <c r="OMG85" s="205"/>
      <c r="OMH85" s="205"/>
      <c r="OMI85" s="205"/>
      <c r="OMJ85" s="205"/>
      <c r="OMK85" s="205"/>
      <c r="OML85" s="205"/>
      <c r="OMM85" s="205"/>
      <c r="OMN85" s="205"/>
      <c r="OMO85" s="205"/>
      <c r="OMP85" s="205"/>
      <c r="OMQ85" s="205"/>
      <c r="OMR85" s="205"/>
      <c r="OMS85" s="205"/>
      <c r="OMT85" s="205"/>
      <c r="OMU85" s="205"/>
      <c r="ONB85" s="205"/>
      <c r="ONC85" s="205"/>
      <c r="OND85" s="205"/>
      <c r="ONE85" s="205"/>
      <c r="ONF85" s="205"/>
      <c r="ONG85" s="205"/>
      <c r="ONH85" s="205"/>
      <c r="ONI85" s="205"/>
      <c r="ONJ85" s="205"/>
      <c r="ONK85" s="205"/>
      <c r="ONL85" s="205"/>
      <c r="ONM85" s="205"/>
      <c r="ONN85" s="205"/>
      <c r="ONO85" s="205"/>
      <c r="ONP85" s="205"/>
      <c r="ONQ85" s="205"/>
      <c r="ONR85" s="205"/>
      <c r="ONS85" s="205"/>
      <c r="ONT85" s="205"/>
      <c r="ONU85" s="205"/>
      <c r="ONV85" s="205"/>
      <c r="ONW85" s="205"/>
      <c r="ONX85" s="205"/>
      <c r="ONY85" s="205"/>
      <c r="ONZ85" s="205"/>
      <c r="OOA85" s="205"/>
      <c r="OOB85" s="205"/>
      <c r="OOC85" s="205"/>
      <c r="OOD85" s="205"/>
      <c r="OOE85" s="205"/>
      <c r="OOF85" s="205"/>
      <c r="OOG85" s="205"/>
      <c r="OOH85" s="205"/>
      <c r="OOI85" s="205"/>
      <c r="OOJ85" s="205"/>
      <c r="OOK85" s="205"/>
      <c r="OOL85" s="205"/>
      <c r="OOM85" s="205"/>
      <c r="OON85" s="205"/>
      <c r="OOO85" s="205"/>
      <c r="OOP85" s="205"/>
      <c r="OOQ85" s="205"/>
      <c r="OOR85" s="205"/>
      <c r="OOS85" s="205"/>
      <c r="OOT85" s="205"/>
      <c r="OOU85" s="205"/>
      <c r="OOV85" s="205"/>
      <c r="OOW85" s="205"/>
      <c r="OOX85" s="205"/>
      <c r="OOY85" s="205"/>
      <c r="OOZ85" s="205"/>
      <c r="OPA85" s="205"/>
      <c r="OPB85" s="205"/>
      <c r="OPC85" s="205"/>
      <c r="OPD85" s="205"/>
      <c r="OPE85" s="205"/>
      <c r="OPF85" s="205"/>
      <c r="OPG85" s="205"/>
      <c r="OPH85" s="205"/>
      <c r="OPI85" s="205"/>
      <c r="OPJ85" s="205"/>
      <c r="OPK85" s="205"/>
      <c r="OPL85" s="205"/>
      <c r="OPM85" s="205"/>
      <c r="OPN85" s="205"/>
      <c r="OPO85" s="205"/>
      <c r="OPP85" s="205"/>
      <c r="OPQ85" s="205"/>
      <c r="OPR85" s="205"/>
      <c r="OPS85" s="205"/>
      <c r="OPT85" s="205"/>
      <c r="OPU85" s="205"/>
      <c r="OPV85" s="205"/>
      <c r="OPW85" s="205"/>
      <c r="OPX85" s="205"/>
      <c r="OPY85" s="205"/>
      <c r="OPZ85" s="205"/>
      <c r="OQA85" s="205"/>
      <c r="OQB85" s="205"/>
      <c r="OQC85" s="205"/>
      <c r="OQD85" s="205"/>
      <c r="OQE85" s="205"/>
      <c r="OQF85" s="205"/>
      <c r="OQG85" s="205"/>
      <c r="OQH85" s="205"/>
      <c r="OQI85" s="205"/>
      <c r="OQJ85" s="205"/>
      <c r="OQK85" s="205"/>
      <c r="OQL85" s="205"/>
      <c r="OQM85" s="205"/>
      <c r="OQN85" s="205"/>
      <c r="OQO85" s="205"/>
      <c r="OQP85" s="205"/>
      <c r="OQQ85" s="205"/>
      <c r="OQR85" s="205"/>
      <c r="OQS85" s="205"/>
      <c r="OQT85" s="205"/>
      <c r="OQU85" s="205"/>
      <c r="OQV85" s="205"/>
      <c r="OQW85" s="205"/>
      <c r="OQX85" s="205"/>
      <c r="OQY85" s="205"/>
      <c r="OQZ85" s="205"/>
      <c r="ORA85" s="205"/>
      <c r="ORB85" s="205"/>
      <c r="ORC85" s="205"/>
      <c r="ORD85" s="205"/>
      <c r="ORE85" s="205"/>
      <c r="ORF85" s="205"/>
      <c r="ORG85" s="205"/>
      <c r="ORH85" s="205"/>
      <c r="ORI85" s="205"/>
      <c r="ORJ85" s="205"/>
      <c r="ORK85" s="205"/>
      <c r="ORL85" s="205"/>
      <c r="ORM85" s="205"/>
      <c r="ORN85" s="205"/>
      <c r="ORO85" s="205"/>
      <c r="ORP85" s="205"/>
      <c r="ORQ85" s="205"/>
      <c r="ORR85" s="205"/>
      <c r="ORS85" s="205"/>
      <c r="ORT85" s="205"/>
      <c r="ORU85" s="205"/>
      <c r="ORV85" s="205"/>
      <c r="ORW85" s="205"/>
      <c r="ORX85" s="205"/>
      <c r="ORY85" s="205"/>
      <c r="ORZ85" s="205"/>
      <c r="OSA85" s="205"/>
      <c r="OSB85" s="205"/>
      <c r="OSC85" s="205"/>
      <c r="OSD85" s="205"/>
      <c r="OSE85" s="205"/>
      <c r="OSF85" s="205"/>
      <c r="OSG85" s="205"/>
      <c r="OSH85" s="205"/>
      <c r="OSI85" s="205"/>
      <c r="OSJ85" s="205"/>
      <c r="OSK85" s="205"/>
      <c r="OSL85" s="205"/>
      <c r="OSM85" s="205"/>
      <c r="OSN85" s="205"/>
      <c r="OSO85" s="205"/>
      <c r="OSP85" s="205"/>
      <c r="OSQ85" s="205"/>
      <c r="OSR85" s="205"/>
      <c r="OSS85" s="205"/>
      <c r="OST85" s="205"/>
      <c r="OSU85" s="205"/>
      <c r="OSV85" s="205"/>
      <c r="OSW85" s="205"/>
      <c r="OSX85" s="205"/>
      <c r="OSY85" s="205"/>
      <c r="OSZ85" s="205"/>
      <c r="OTA85" s="205"/>
      <c r="OTB85" s="205"/>
      <c r="OTC85" s="205"/>
      <c r="OTD85" s="205"/>
      <c r="OTE85" s="205"/>
      <c r="OTF85" s="205"/>
      <c r="OTG85" s="205"/>
      <c r="OTH85" s="205"/>
      <c r="OTI85" s="205"/>
      <c r="OTJ85" s="205"/>
      <c r="OTK85" s="205"/>
      <c r="OTL85" s="205"/>
      <c r="OTM85" s="205"/>
      <c r="OTN85" s="205"/>
      <c r="OTO85" s="205"/>
      <c r="OTP85" s="205"/>
      <c r="OTQ85" s="205"/>
      <c r="OTR85" s="205"/>
      <c r="OTS85" s="205"/>
      <c r="OTT85" s="205"/>
      <c r="OTU85" s="205"/>
      <c r="OTV85" s="205"/>
      <c r="OTW85" s="205"/>
      <c r="OTX85" s="205"/>
      <c r="OTY85" s="205"/>
      <c r="OTZ85" s="205"/>
      <c r="OUA85" s="205"/>
      <c r="OUB85" s="205"/>
      <c r="OUC85" s="205"/>
      <c r="OUD85" s="205"/>
      <c r="OUE85" s="205"/>
      <c r="OUF85" s="205"/>
      <c r="OUG85" s="205"/>
      <c r="OUH85" s="205"/>
      <c r="OUI85" s="205"/>
      <c r="OUJ85" s="205"/>
      <c r="OUK85" s="205"/>
      <c r="OUL85" s="205"/>
      <c r="OUM85" s="205"/>
      <c r="OUN85" s="205"/>
      <c r="OUO85" s="205"/>
      <c r="OUP85" s="205"/>
      <c r="OUQ85" s="205"/>
      <c r="OUR85" s="205"/>
      <c r="OUS85" s="205"/>
      <c r="OUT85" s="205"/>
      <c r="OUU85" s="205"/>
      <c r="OUV85" s="205"/>
      <c r="OUW85" s="205"/>
      <c r="OUX85" s="205"/>
      <c r="OUY85" s="205"/>
      <c r="OUZ85" s="205"/>
      <c r="OVA85" s="205"/>
      <c r="OVB85" s="205"/>
      <c r="OVC85" s="205"/>
      <c r="OVD85" s="205"/>
      <c r="OVE85" s="205"/>
      <c r="OVF85" s="205"/>
      <c r="OVG85" s="205"/>
      <c r="OVH85" s="205"/>
      <c r="OVI85" s="205"/>
      <c r="OVJ85" s="205"/>
      <c r="OVK85" s="205"/>
      <c r="OVL85" s="205"/>
      <c r="OVM85" s="205"/>
      <c r="OVN85" s="205"/>
      <c r="OVO85" s="205"/>
      <c r="OVP85" s="205"/>
      <c r="OVQ85" s="205"/>
      <c r="OVR85" s="205"/>
      <c r="OVS85" s="205"/>
      <c r="OVT85" s="205"/>
      <c r="OVU85" s="205"/>
      <c r="OVV85" s="205"/>
      <c r="OVW85" s="205"/>
      <c r="OVX85" s="205"/>
      <c r="OVY85" s="205"/>
      <c r="OVZ85" s="205"/>
      <c r="OWA85" s="205"/>
      <c r="OWB85" s="205"/>
      <c r="OWC85" s="205"/>
      <c r="OWD85" s="205"/>
      <c r="OWE85" s="205"/>
      <c r="OWF85" s="205"/>
      <c r="OWG85" s="205"/>
      <c r="OWH85" s="205"/>
      <c r="OWI85" s="205"/>
      <c r="OWJ85" s="205"/>
      <c r="OWK85" s="205"/>
      <c r="OWL85" s="205"/>
      <c r="OWM85" s="205"/>
      <c r="OWN85" s="205"/>
      <c r="OWO85" s="205"/>
      <c r="OWP85" s="205"/>
      <c r="OWQ85" s="205"/>
      <c r="OWX85" s="205"/>
      <c r="OWY85" s="205"/>
      <c r="OWZ85" s="205"/>
      <c r="OXA85" s="205"/>
      <c r="OXB85" s="205"/>
      <c r="OXC85" s="205"/>
      <c r="OXD85" s="205"/>
      <c r="OXE85" s="205"/>
      <c r="OXF85" s="205"/>
      <c r="OXG85" s="205"/>
      <c r="OXH85" s="205"/>
      <c r="OXI85" s="205"/>
      <c r="OXJ85" s="205"/>
      <c r="OXK85" s="205"/>
      <c r="OXL85" s="205"/>
      <c r="OXM85" s="205"/>
      <c r="OXN85" s="205"/>
      <c r="OXO85" s="205"/>
      <c r="OXP85" s="205"/>
      <c r="OXQ85" s="205"/>
      <c r="OXR85" s="205"/>
      <c r="OXS85" s="205"/>
      <c r="OXT85" s="205"/>
      <c r="OXU85" s="205"/>
      <c r="OXV85" s="205"/>
      <c r="OXW85" s="205"/>
      <c r="OXX85" s="205"/>
      <c r="OXY85" s="205"/>
      <c r="OXZ85" s="205"/>
      <c r="OYA85" s="205"/>
      <c r="OYB85" s="205"/>
      <c r="OYC85" s="205"/>
      <c r="OYD85" s="205"/>
      <c r="OYE85" s="205"/>
      <c r="OYF85" s="205"/>
      <c r="OYG85" s="205"/>
      <c r="OYH85" s="205"/>
      <c r="OYI85" s="205"/>
      <c r="OYJ85" s="205"/>
      <c r="OYK85" s="205"/>
      <c r="OYL85" s="205"/>
      <c r="OYM85" s="205"/>
      <c r="OYN85" s="205"/>
      <c r="OYO85" s="205"/>
      <c r="OYP85" s="205"/>
      <c r="OYQ85" s="205"/>
      <c r="OYR85" s="205"/>
      <c r="OYS85" s="205"/>
      <c r="OYT85" s="205"/>
      <c r="OYU85" s="205"/>
      <c r="OYV85" s="205"/>
      <c r="OYW85" s="205"/>
      <c r="OYX85" s="205"/>
      <c r="OYY85" s="205"/>
      <c r="OYZ85" s="205"/>
      <c r="OZA85" s="205"/>
      <c r="OZB85" s="205"/>
      <c r="OZC85" s="205"/>
      <c r="OZD85" s="205"/>
      <c r="OZE85" s="205"/>
      <c r="OZF85" s="205"/>
      <c r="OZG85" s="205"/>
      <c r="OZH85" s="205"/>
      <c r="OZI85" s="205"/>
      <c r="OZJ85" s="205"/>
      <c r="OZK85" s="205"/>
      <c r="OZL85" s="205"/>
      <c r="OZM85" s="205"/>
      <c r="OZN85" s="205"/>
      <c r="OZO85" s="205"/>
      <c r="OZP85" s="205"/>
      <c r="OZQ85" s="205"/>
      <c r="OZR85" s="205"/>
      <c r="OZS85" s="205"/>
      <c r="OZT85" s="205"/>
      <c r="OZU85" s="205"/>
      <c r="OZV85" s="205"/>
      <c r="OZW85" s="205"/>
      <c r="OZX85" s="205"/>
      <c r="OZY85" s="205"/>
      <c r="OZZ85" s="205"/>
      <c r="PAA85" s="205"/>
      <c r="PAB85" s="205"/>
      <c r="PAC85" s="205"/>
      <c r="PAD85" s="205"/>
      <c r="PAE85" s="205"/>
      <c r="PAF85" s="205"/>
      <c r="PAG85" s="205"/>
      <c r="PAH85" s="205"/>
      <c r="PAI85" s="205"/>
      <c r="PAJ85" s="205"/>
      <c r="PAK85" s="205"/>
      <c r="PAL85" s="205"/>
      <c r="PAM85" s="205"/>
      <c r="PAN85" s="205"/>
      <c r="PAO85" s="205"/>
      <c r="PAP85" s="205"/>
      <c r="PAQ85" s="205"/>
      <c r="PAR85" s="205"/>
      <c r="PAS85" s="205"/>
      <c r="PAT85" s="205"/>
      <c r="PAU85" s="205"/>
      <c r="PAV85" s="205"/>
      <c r="PAW85" s="205"/>
      <c r="PAX85" s="205"/>
      <c r="PAY85" s="205"/>
      <c r="PAZ85" s="205"/>
      <c r="PBA85" s="205"/>
      <c r="PBB85" s="205"/>
      <c r="PBC85" s="205"/>
      <c r="PBD85" s="205"/>
      <c r="PBE85" s="205"/>
      <c r="PBF85" s="205"/>
      <c r="PBG85" s="205"/>
      <c r="PBH85" s="205"/>
      <c r="PBI85" s="205"/>
      <c r="PBJ85" s="205"/>
      <c r="PBK85" s="205"/>
      <c r="PBL85" s="205"/>
      <c r="PBM85" s="205"/>
      <c r="PBN85" s="205"/>
      <c r="PBO85" s="205"/>
      <c r="PBP85" s="205"/>
      <c r="PBQ85" s="205"/>
      <c r="PBR85" s="205"/>
      <c r="PBS85" s="205"/>
      <c r="PBT85" s="205"/>
      <c r="PBU85" s="205"/>
      <c r="PBV85" s="205"/>
      <c r="PBW85" s="205"/>
      <c r="PBX85" s="205"/>
      <c r="PBY85" s="205"/>
      <c r="PBZ85" s="205"/>
      <c r="PCA85" s="205"/>
      <c r="PCB85" s="205"/>
      <c r="PCC85" s="205"/>
      <c r="PCD85" s="205"/>
      <c r="PCE85" s="205"/>
      <c r="PCF85" s="205"/>
      <c r="PCG85" s="205"/>
      <c r="PCH85" s="205"/>
      <c r="PCI85" s="205"/>
      <c r="PCJ85" s="205"/>
      <c r="PCK85" s="205"/>
      <c r="PCL85" s="205"/>
      <c r="PCM85" s="205"/>
      <c r="PCN85" s="205"/>
      <c r="PCO85" s="205"/>
      <c r="PCP85" s="205"/>
      <c r="PCQ85" s="205"/>
      <c r="PCR85" s="205"/>
      <c r="PCS85" s="205"/>
      <c r="PCT85" s="205"/>
      <c r="PCU85" s="205"/>
      <c r="PCV85" s="205"/>
      <c r="PCW85" s="205"/>
      <c r="PCX85" s="205"/>
      <c r="PCY85" s="205"/>
      <c r="PCZ85" s="205"/>
      <c r="PDA85" s="205"/>
      <c r="PDB85" s="205"/>
      <c r="PDC85" s="205"/>
      <c r="PDD85" s="205"/>
      <c r="PDE85" s="205"/>
      <c r="PDF85" s="205"/>
      <c r="PDG85" s="205"/>
      <c r="PDH85" s="205"/>
      <c r="PDI85" s="205"/>
      <c r="PDJ85" s="205"/>
      <c r="PDK85" s="205"/>
      <c r="PDL85" s="205"/>
      <c r="PDM85" s="205"/>
      <c r="PDN85" s="205"/>
      <c r="PDO85" s="205"/>
      <c r="PDP85" s="205"/>
      <c r="PDQ85" s="205"/>
      <c r="PDR85" s="205"/>
      <c r="PDS85" s="205"/>
      <c r="PDT85" s="205"/>
      <c r="PDU85" s="205"/>
      <c r="PDV85" s="205"/>
      <c r="PDW85" s="205"/>
      <c r="PDX85" s="205"/>
      <c r="PDY85" s="205"/>
      <c r="PDZ85" s="205"/>
      <c r="PEA85" s="205"/>
      <c r="PEB85" s="205"/>
      <c r="PEC85" s="205"/>
      <c r="PED85" s="205"/>
      <c r="PEE85" s="205"/>
      <c r="PEF85" s="205"/>
      <c r="PEG85" s="205"/>
      <c r="PEH85" s="205"/>
      <c r="PEI85" s="205"/>
      <c r="PEJ85" s="205"/>
      <c r="PEK85" s="205"/>
      <c r="PEL85" s="205"/>
      <c r="PEM85" s="205"/>
      <c r="PEN85" s="205"/>
      <c r="PEO85" s="205"/>
      <c r="PEP85" s="205"/>
      <c r="PEQ85" s="205"/>
      <c r="PER85" s="205"/>
      <c r="PES85" s="205"/>
      <c r="PET85" s="205"/>
      <c r="PEU85" s="205"/>
      <c r="PEV85" s="205"/>
      <c r="PEW85" s="205"/>
      <c r="PEX85" s="205"/>
      <c r="PEY85" s="205"/>
      <c r="PEZ85" s="205"/>
      <c r="PFA85" s="205"/>
      <c r="PFB85" s="205"/>
      <c r="PFC85" s="205"/>
      <c r="PFD85" s="205"/>
      <c r="PFE85" s="205"/>
      <c r="PFF85" s="205"/>
      <c r="PFG85" s="205"/>
      <c r="PFH85" s="205"/>
      <c r="PFI85" s="205"/>
      <c r="PFJ85" s="205"/>
      <c r="PFK85" s="205"/>
      <c r="PFL85" s="205"/>
      <c r="PFM85" s="205"/>
      <c r="PFN85" s="205"/>
      <c r="PFO85" s="205"/>
      <c r="PFP85" s="205"/>
      <c r="PFQ85" s="205"/>
      <c r="PFR85" s="205"/>
      <c r="PFS85" s="205"/>
      <c r="PFT85" s="205"/>
      <c r="PFU85" s="205"/>
      <c r="PFV85" s="205"/>
      <c r="PFW85" s="205"/>
      <c r="PFX85" s="205"/>
      <c r="PFY85" s="205"/>
      <c r="PFZ85" s="205"/>
      <c r="PGA85" s="205"/>
      <c r="PGB85" s="205"/>
      <c r="PGC85" s="205"/>
      <c r="PGD85" s="205"/>
      <c r="PGE85" s="205"/>
      <c r="PGF85" s="205"/>
      <c r="PGG85" s="205"/>
      <c r="PGH85" s="205"/>
      <c r="PGI85" s="205"/>
      <c r="PGJ85" s="205"/>
      <c r="PGK85" s="205"/>
      <c r="PGL85" s="205"/>
      <c r="PGM85" s="205"/>
      <c r="PGT85" s="205"/>
      <c r="PGU85" s="205"/>
      <c r="PGV85" s="205"/>
      <c r="PGW85" s="205"/>
      <c r="PGX85" s="205"/>
      <c r="PGY85" s="205"/>
      <c r="PGZ85" s="205"/>
      <c r="PHA85" s="205"/>
      <c r="PHB85" s="205"/>
      <c r="PHC85" s="205"/>
      <c r="PHD85" s="205"/>
      <c r="PHE85" s="205"/>
      <c r="PHF85" s="205"/>
      <c r="PHG85" s="205"/>
      <c r="PHH85" s="205"/>
      <c r="PHI85" s="205"/>
      <c r="PHJ85" s="205"/>
      <c r="PHK85" s="205"/>
      <c r="PHL85" s="205"/>
      <c r="PHM85" s="205"/>
      <c r="PHN85" s="205"/>
      <c r="PHO85" s="205"/>
      <c r="PHP85" s="205"/>
      <c r="PHQ85" s="205"/>
      <c r="PHR85" s="205"/>
      <c r="PHS85" s="205"/>
      <c r="PHT85" s="205"/>
      <c r="PHU85" s="205"/>
      <c r="PHV85" s="205"/>
      <c r="PHW85" s="205"/>
      <c r="PHX85" s="205"/>
      <c r="PHY85" s="205"/>
      <c r="PHZ85" s="205"/>
      <c r="PIA85" s="205"/>
      <c r="PIB85" s="205"/>
      <c r="PIC85" s="205"/>
      <c r="PID85" s="205"/>
      <c r="PIE85" s="205"/>
      <c r="PIF85" s="205"/>
      <c r="PIG85" s="205"/>
      <c r="PIH85" s="205"/>
      <c r="PII85" s="205"/>
      <c r="PIJ85" s="205"/>
      <c r="PIK85" s="205"/>
      <c r="PIL85" s="205"/>
      <c r="PIM85" s="205"/>
      <c r="PIN85" s="205"/>
      <c r="PIO85" s="205"/>
      <c r="PIP85" s="205"/>
      <c r="PIQ85" s="205"/>
      <c r="PIR85" s="205"/>
      <c r="PIS85" s="205"/>
      <c r="PIT85" s="205"/>
      <c r="PIU85" s="205"/>
      <c r="PIV85" s="205"/>
      <c r="PIW85" s="205"/>
      <c r="PIX85" s="205"/>
      <c r="PIY85" s="205"/>
      <c r="PIZ85" s="205"/>
      <c r="PJA85" s="205"/>
      <c r="PJB85" s="205"/>
      <c r="PJC85" s="205"/>
      <c r="PJD85" s="205"/>
      <c r="PJE85" s="205"/>
      <c r="PJF85" s="205"/>
      <c r="PJG85" s="205"/>
      <c r="PJH85" s="205"/>
      <c r="PJI85" s="205"/>
      <c r="PJJ85" s="205"/>
      <c r="PJK85" s="205"/>
      <c r="PJL85" s="205"/>
      <c r="PJM85" s="205"/>
      <c r="PJN85" s="205"/>
      <c r="PJO85" s="205"/>
      <c r="PJP85" s="205"/>
      <c r="PJQ85" s="205"/>
      <c r="PJR85" s="205"/>
      <c r="PJS85" s="205"/>
      <c r="PJT85" s="205"/>
      <c r="PJU85" s="205"/>
      <c r="PJV85" s="205"/>
      <c r="PJW85" s="205"/>
      <c r="PJX85" s="205"/>
      <c r="PJY85" s="205"/>
      <c r="PJZ85" s="205"/>
      <c r="PKA85" s="205"/>
      <c r="PKB85" s="205"/>
      <c r="PKC85" s="205"/>
      <c r="PKD85" s="205"/>
      <c r="PKE85" s="205"/>
      <c r="PKF85" s="205"/>
      <c r="PKG85" s="205"/>
      <c r="PKH85" s="205"/>
      <c r="PKI85" s="205"/>
      <c r="PKJ85" s="205"/>
      <c r="PKK85" s="205"/>
      <c r="PKL85" s="205"/>
      <c r="PKM85" s="205"/>
      <c r="PKN85" s="205"/>
      <c r="PKO85" s="205"/>
      <c r="PKP85" s="205"/>
      <c r="PKQ85" s="205"/>
      <c r="PKR85" s="205"/>
      <c r="PKS85" s="205"/>
      <c r="PKT85" s="205"/>
      <c r="PKU85" s="205"/>
      <c r="PKV85" s="205"/>
      <c r="PKW85" s="205"/>
      <c r="PKX85" s="205"/>
      <c r="PKY85" s="205"/>
      <c r="PKZ85" s="205"/>
      <c r="PLA85" s="205"/>
      <c r="PLB85" s="205"/>
      <c r="PLC85" s="205"/>
      <c r="PLD85" s="205"/>
      <c r="PLE85" s="205"/>
      <c r="PLF85" s="205"/>
      <c r="PLG85" s="205"/>
      <c r="PLH85" s="205"/>
      <c r="PLI85" s="205"/>
      <c r="PLJ85" s="205"/>
      <c r="PLK85" s="205"/>
      <c r="PLL85" s="205"/>
      <c r="PLM85" s="205"/>
      <c r="PLN85" s="205"/>
      <c r="PLO85" s="205"/>
      <c r="PLP85" s="205"/>
      <c r="PLQ85" s="205"/>
      <c r="PLR85" s="205"/>
      <c r="PLS85" s="205"/>
      <c r="PLT85" s="205"/>
      <c r="PLU85" s="205"/>
      <c r="PLV85" s="205"/>
      <c r="PLW85" s="205"/>
      <c r="PLX85" s="205"/>
      <c r="PLY85" s="205"/>
      <c r="PLZ85" s="205"/>
      <c r="PMA85" s="205"/>
      <c r="PMB85" s="205"/>
      <c r="PMC85" s="205"/>
      <c r="PMD85" s="205"/>
      <c r="PME85" s="205"/>
      <c r="PMF85" s="205"/>
      <c r="PMG85" s="205"/>
      <c r="PMH85" s="205"/>
      <c r="PMI85" s="205"/>
      <c r="PMJ85" s="205"/>
      <c r="PMK85" s="205"/>
      <c r="PML85" s="205"/>
      <c r="PMM85" s="205"/>
      <c r="PMN85" s="205"/>
      <c r="PMO85" s="205"/>
      <c r="PMP85" s="205"/>
      <c r="PMQ85" s="205"/>
      <c r="PMR85" s="205"/>
      <c r="PMS85" s="205"/>
      <c r="PMT85" s="205"/>
      <c r="PMU85" s="205"/>
      <c r="PMV85" s="205"/>
      <c r="PMW85" s="205"/>
      <c r="PMX85" s="205"/>
      <c r="PMY85" s="205"/>
      <c r="PMZ85" s="205"/>
      <c r="PNA85" s="205"/>
      <c r="PNB85" s="205"/>
      <c r="PNC85" s="205"/>
      <c r="PND85" s="205"/>
      <c r="PNE85" s="205"/>
      <c r="PNF85" s="205"/>
      <c r="PNG85" s="205"/>
      <c r="PNH85" s="205"/>
      <c r="PNI85" s="205"/>
      <c r="PNJ85" s="205"/>
      <c r="PNK85" s="205"/>
      <c r="PNL85" s="205"/>
      <c r="PNM85" s="205"/>
      <c r="PNN85" s="205"/>
      <c r="PNO85" s="205"/>
      <c r="PNP85" s="205"/>
      <c r="PNQ85" s="205"/>
      <c r="PNR85" s="205"/>
      <c r="PNS85" s="205"/>
      <c r="PNT85" s="205"/>
      <c r="PNU85" s="205"/>
      <c r="PNV85" s="205"/>
      <c r="PNW85" s="205"/>
      <c r="PNX85" s="205"/>
      <c r="PNY85" s="205"/>
      <c r="PNZ85" s="205"/>
      <c r="POA85" s="205"/>
      <c r="POB85" s="205"/>
      <c r="POC85" s="205"/>
      <c r="POD85" s="205"/>
      <c r="POE85" s="205"/>
      <c r="POF85" s="205"/>
      <c r="POG85" s="205"/>
      <c r="POH85" s="205"/>
      <c r="POI85" s="205"/>
      <c r="POJ85" s="205"/>
      <c r="POK85" s="205"/>
      <c r="POL85" s="205"/>
      <c r="POM85" s="205"/>
      <c r="PON85" s="205"/>
      <c r="POO85" s="205"/>
      <c r="POP85" s="205"/>
      <c r="POQ85" s="205"/>
      <c r="POR85" s="205"/>
      <c r="POS85" s="205"/>
      <c r="POT85" s="205"/>
      <c r="POU85" s="205"/>
      <c r="POV85" s="205"/>
      <c r="POW85" s="205"/>
      <c r="POX85" s="205"/>
      <c r="POY85" s="205"/>
      <c r="POZ85" s="205"/>
      <c r="PPA85" s="205"/>
      <c r="PPB85" s="205"/>
      <c r="PPC85" s="205"/>
      <c r="PPD85" s="205"/>
      <c r="PPE85" s="205"/>
      <c r="PPF85" s="205"/>
      <c r="PPG85" s="205"/>
      <c r="PPH85" s="205"/>
      <c r="PPI85" s="205"/>
      <c r="PPJ85" s="205"/>
      <c r="PPK85" s="205"/>
      <c r="PPL85" s="205"/>
      <c r="PPM85" s="205"/>
      <c r="PPN85" s="205"/>
      <c r="PPO85" s="205"/>
      <c r="PPP85" s="205"/>
      <c r="PPQ85" s="205"/>
      <c r="PPR85" s="205"/>
      <c r="PPS85" s="205"/>
      <c r="PPT85" s="205"/>
      <c r="PPU85" s="205"/>
      <c r="PPV85" s="205"/>
      <c r="PPW85" s="205"/>
      <c r="PPX85" s="205"/>
      <c r="PPY85" s="205"/>
      <c r="PPZ85" s="205"/>
      <c r="PQA85" s="205"/>
      <c r="PQB85" s="205"/>
      <c r="PQC85" s="205"/>
      <c r="PQD85" s="205"/>
      <c r="PQE85" s="205"/>
      <c r="PQF85" s="205"/>
      <c r="PQG85" s="205"/>
      <c r="PQH85" s="205"/>
      <c r="PQI85" s="205"/>
      <c r="PQP85" s="205"/>
      <c r="PQQ85" s="205"/>
      <c r="PQR85" s="205"/>
      <c r="PQS85" s="205"/>
      <c r="PQT85" s="205"/>
      <c r="PQU85" s="205"/>
      <c r="PQV85" s="205"/>
      <c r="PQW85" s="205"/>
      <c r="PQX85" s="205"/>
      <c r="PQY85" s="205"/>
      <c r="PQZ85" s="205"/>
      <c r="PRA85" s="205"/>
      <c r="PRB85" s="205"/>
      <c r="PRC85" s="205"/>
      <c r="PRD85" s="205"/>
      <c r="PRE85" s="205"/>
      <c r="PRF85" s="205"/>
      <c r="PRG85" s="205"/>
      <c r="PRH85" s="205"/>
      <c r="PRI85" s="205"/>
      <c r="PRJ85" s="205"/>
      <c r="PRK85" s="205"/>
      <c r="PRL85" s="205"/>
      <c r="PRM85" s="205"/>
      <c r="PRN85" s="205"/>
      <c r="PRO85" s="205"/>
      <c r="PRP85" s="205"/>
      <c r="PRQ85" s="205"/>
      <c r="PRR85" s="205"/>
      <c r="PRS85" s="205"/>
      <c r="PRT85" s="205"/>
      <c r="PRU85" s="205"/>
      <c r="PRV85" s="205"/>
      <c r="PRW85" s="205"/>
      <c r="PRX85" s="205"/>
      <c r="PRY85" s="205"/>
      <c r="PRZ85" s="205"/>
      <c r="PSA85" s="205"/>
      <c r="PSB85" s="205"/>
      <c r="PSC85" s="205"/>
      <c r="PSD85" s="205"/>
      <c r="PSE85" s="205"/>
      <c r="PSF85" s="205"/>
      <c r="PSG85" s="205"/>
      <c r="PSH85" s="205"/>
      <c r="PSI85" s="205"/>
      <c r="PSJ85" s="205"/>
      <c r="PSK85" s="205"/>
      <c r="PSL85" s="205"/>
      <c r="PSM85" s="205"/>
      <c r="PSN85" s="205"/>
      <c r="PSO85" s="205"/>
      <c r="PSP85" s="205"/>
      <c r="PSQ85" s="205"/>
      <c r="PSR85" s="205"/>
      <c r="PSS85" s="205"/>
      <c r="PST85" s="205"/>
      <c r="PSU85" s="205"/>
      <c r="PSV85" s="205"/>
      <c r="PSW85" s="205"/>
      <c r="PSX85" s="205"/>
      <c r="PSY85" s="205"/>
      <c r="PSZ85" s="205"/>
      <c r="PTA85" s="205"/>
      <c r="PTB85" s="205"/>
      <c r="PTC85" s="205"/>
      <c r="PTD85" s="205"/>
      <c r="PTE85" s="205"/>
      <c r="PTF85" s="205"/>
      <c r="PTG85" s="205"/>
      <c r="PTH85" s="205"/>
      <c r="PTI85" s="205"/>
      <c r="PTJ85" s="205"/>
      <c r="PTK85" s="205"/>
      <c r="PTL85" s="205"/>
      <c r="PTM85" s="205"/>
      <c r="PTN85" s="205"/>
      <c r="PTO85" s="205"/>
      <c r="PTP85" s="205"/>
      <c r="PTQ85" s="205"/>
      <c r="PTR85" s="205"/>
      <c r="PTS85" s="205"/>
      <c r="PTT85" s="205"/>
      <c r="PTU85" s="205"/>
      <c r="PTV85" s="205"/>
      <c r="PTW85" s="205"/>
      <c r="PTX85" s="205"/>
      <c r="PTY85" s="205"/>
      <c r="PTZ85" s="205"/>
      <c r="PUA85" s="205"/>
      <c r="PUB85" s="205"/>
      <c r="PUC85" s="205"/>
      <c r="PUD85" s="205"/>
      <c r="PUE85" s="205"/>
      <c r="PUF85" s="205"/>
      <c r="PUG85" s="205"/>
      <c r="PUH85" s="205"/>
      <c r="PUI85" s="205"/>
      <c r="PUJ85" s="205"/>
      <c r="PUK85" s="205"/>
      <c r="PUL85" s="205"/>
      <c r="PUM85" s="205"/>
      <c r="PUN85" s="205"/>
      <c r="PUO85" s="205"/>
      <c r="PUP85" s="205"/>
      <c r="PUQ85" s="205"/>
      <c r="PUR85" s="205"/>
      <c r="PUS85" s="205"/>
      <c r="PUT85" s="205"/>
      <c r="PUU85" s="205"/>
      <c r="PUV85" s="205"/>
      <c r="PUW85" s="205"/>
      <c r="PUX85" s="205"/>
      <c r="PUY85" s="205"/>
      <c r="PUZ85" s="205"/>
      <c r="PVA85" s="205"/>
      <c r="PVB85" s="205"/>
      <c r="PVC85" s="205"/>
      <c r="PVD85" s="205"/>
      <c r="PVE85" s="205"/>
      <c r="PVF85" s="205"/>
      <c r="PVG85" s="205"/>
      <c r="PVH85" s="205"/>
      <c r="PVI85" s="205"/>
      <c r="PVJ85" s="205"/>
      <c r="PVK85" s="205"/>
      <c r="PVL85" s="205"/>
      <c r="PVM85" s="205"/>
      <c r="PVN85" s="205"/>
      <c r="PVO85" s="205"/>
      <c r="PVP85" s="205"/>
      <c r="PVQ85" s="205"/>
      <c r="PVR85" s="205"/>
      <c r="PVS85" s="205"/>
      <c r="PVT85" s="205"/>
      <c r="PVU85" s="205"/>
      <c r="PVV85" s="205"/>
      <c r="PVW85" s="205"/>
      <c r="PVX85" s="205"/>
      <c r="PVY85" s="205"/>
      <c r="PVZ85" s="205"/>
      <c r="PWA85" s="205"/>
      <c r="PWB85" s="205"/>
      <c r="PWC85" s="205"/>
      <c r="PWD85" s="205"/>
      <c r="PWE85" s="205"/>
      <c r="PWF85" s="205"/>
      <c r="PWG85" s="205"/>
      <c r="PWH85" s="205"/>
      <c r="PWI85" s="205"/>
      <c r="PWJ85" s="205"/>
      <c r="PWK85" s="205"/>
      <c r="PWL85" s="205"/>
      <c r="PWM85" s="205"/>
      <c r="PWN85" s="205"/>
      <c r="PWO85" s="205"/>
      <c r="PWP85" s="205"/>
      <c r="PWQ85" s="205"/>
      <c r="PWR85" s="205"/>
      <c r="PWS85" s="205"/>
      <c r="PWT85" s="205"/>
      <c r="PWU85" s="205"/>
      <c r="PWV85" s="205"/>
      <c r="PWW85" s="205"/>
      <c r="PWX85" s="205"/>
      <c r="PWY85" s="205"/>
      <c r="PWZ85" s="205"/>
      <c r="PXA85" s="205"/>
      <c r="PXB85" s="205"/>
      <c r="PXC85" s="205"/>
      <c r="PXD85" s="205"/>
      <c r="PXE85" s="205"/>
      <c r="PXF85" s="205"/>
      <c r="PXG85" s="205"/>
      <c r="PXH85" s="205"/>
      <c r="PXI85" s="205"/>
      <c r="PXJ85" s="205"/>
      <c r="PXK85" s="205"/>
      <c r="PXL85" s="205"/>
      <c r="PXM85" s="205"/>
      <c r="PXN85" s="205"/>
      <c r="PXO85" s="205"/>
      <c r="PXP85" s="205"/>
      <c r="PXQ85" s="205"/>
      <c r="PXR85" s="205"/>
      <c r="PXS85" s="205"/>
      <c r="PXT85" s="205"/>
      <c r="PXU85" s="205"/>
      <c r="PXV85" s="205"/>
      <c r="PXW85" s="205"/>
      <c r="PXX85" s="205"/>
      <c r="PXY85" s="205"/>
      <c r="PXZ85" s="205"/>
      <c r="PYA85" s="205"/>
      <c r="PYB85" s="205"/>
      <c r="PYC85" s="205"/>
      <c r="PYD85" s="205"/>
      <c r="PYE85" s="205"/>
      <c r="PYF85" s="205"/>
      <c r="PYG85" s="205"/>
      <c r="PYH85" s="205"/>
      <c r="PYI85" s="205"/>
      <c r="PYJ85" s="205"/>
      <c r="PYK85" s="205"/>
      <c r="PYL85" s="205"/>
      <c r="PYM85" s="205"/>
      <c r="PYN85" s="205"/>
      <c r="PYO85" s="205"/>
      <c r="PYP85" s="205"/>
      <c r="PYQ85" s="205"/>
      <c r="PYR85" s="205"/>
      <c r="PYS85" s="205"/>
      <c r="PYT85" s="205"/>
      <c r="PYU85" s="205"/>
      <c r="PYV85" s="205"/>
      <c r="PYW85" s="205"/>
      <c r="PYX85" s="205"/>
      <c r="PYY85" s="205"/>
      <c r="PYZ85" s="205"/>
      <c r="PZA85" s="205"/>
      <c r="PZB85" s="205"/>
      <c r="PZC85" s="205"/>
      <c r="PZD85" s="205"/>
      <c r="PZE85" s="205"/>
      <c r="PZF85" s="205"/>
      <c r="PZG85" s="205"/>
      <c r="PZH85" s="205"/>
      <c r="PZI85" s="205"/>
      <c r="PZJ85" s="205"/>
      <c r="PZK85" s="205"/>
      <c r="PZL85" s="205"/>
      <c r="PZM85" s="205"/>
      <c r="PZN85" s="205"/>
      <c r="PZO85" s="205"/>
      <c r="PZP85" s="205"/>
      <c r="PZQ85" s="205"/>
      <c r="PZR85" s="205"/>
      <c r="PZS85" s="205"/>
      <c r="PZT85" s="205"/>
      <c r="PZU85" s="205"/>
      <c r="PZV85" s="205"/>
      <c r="PZW85" s="205"/>
      <c r="PZX85" s="205"/>
      <c r="PZY85" s="205"/>
      <c r="PZZ85" s="205"/>
      <c r="QAA85" s="205"/>
      <c r="QAB85" s="205"/>
      <c r="QAC85" s="205"/>
      <c r="QAD85" s="205"/>
      <c r="QAE85" s="205"/>
      <c r="QAL85" s="205"/>
      <c r="QAM85" s="205"/>
      <c r="QAN85" s="205"/>
      <c r="QAO85" s="205"/>
      <c r="QAP85" s="205"/>
      <c r="QAQ85" s="205"/>
      <c r="QAR85" s="205"/>
      <c r="QAS85" s="205"/>
      <c r="QAT85" s="205"/>
      <c r="QAU85" s="205"/>
      <c r="QAV85" s="205"/>
      <c r="QAW85" s="205"/>
      <c r="QAX85" s="205"/>
      <c r="QAY85" s="205"/>
      <c r="QAZ85" s="205"/>
      <c r="QBA85" s="205"/>
      <c r="QBB85" s="205"/>
      <c r="QBC85" s="205"/>
      <c r="QBD85" s="205"/>
      <c r="QBE85" s="205"/>
      <c r="QBF85" s="205"/>
      <c r="QBG85" s="205"/>
      <c r="QBH85" s="205"/>
      <c r="QBI85" s="205"/>
      <c r="QBJ85" s="205"/>
      <c r="QBK85" s="205"/>
      <c r="QBL85" s="205"/>
      <c r="QBM85" s="205"/>
      <c r="QBN85" s="205"/>
      <c r="QBO85" s="205"/>
      <c r="QBP85" s="205"/>
      <c r="QBQ85" s="205"/>
      <c r="QBR85" s="205"/>
      <c r="QBS85" s="205"/>
      <c r="QBT85" s="205"/>
      <c r="QBU85" s="205"/>
      <c r="QBV85" s="205"/>
      <c r="QBW85" s="205"/>
      <c r="QBX85" s="205"/>
      <c r="QBY85" s="205"/>
      <c r="QBZ85" s="205"/>
      <c r="QCA85" s="205"/>
      <c r="QCB85" s="205"/>
      <c r="QCC85" s="205"/>
      <c r="QCD85" s="205"/>
      <c r="QCE85" s="205"/>
      <c r="QCF85" s="205"/>
      <c r="QCG85" s="205"/>
      <c r="QCH85" s="205"/>
      <c r="QCI85" s="205"/>
      <c r="QCJ85" s="205"/>
      <c r="QCK85" s="205"/>
      <c r="QCL85" s="205"/>
      <c r="QCM85" s="205"/>
      <c r="QCN85" s="205"/>
      <c r="QCO85" s="205"/>
      <c r="QCP85" s="205"/>
      <c r="QCQ85" s="205"/>
      <c r="QCR85" s="205"/>
      <c r="QCS85" s="205"/>
      <c r="QCT85" s="205"/>
      <c r="QCU85" s="205"/>
      <c r="QCV85" s="205"/>
      <c r="QCW85" s="205"/>
      <c r="QCX85" s="205"/>
      <c r="QCY85" s="205"/>
      <c r="QCZ85" s="205"/>
      <c r="QDA85" s="205"/>
      <c r="QDB85" s="205"/>
      <c r="QDC85" s="205"/>
      <c r="QDD85" s="205"/>
      <c r="QDE85" s="205"/>
      <c r="QDF85" s="205"/>
      <c r="QDG85" s="205"/>
      <c r="QDH85" s="205"/>
      <c r="QDI85" s="205"/>
      <c r="QDJ85" s="205"/>
      <c r="QDK85" s="205"/>
      <c r="QDL85" s="205"/>
      <c r="QDM85" s="205"/>
      <c r="QDN85" s="205"/>
      <c r="QDO85" s="205"/>
      <c r="QDP85" s="205"/>
      <c r="QDQ85" s="205"/>
      <c r="QDR85" s="205"/>
      <c r="QDS85" s="205"/>
      <c r="QDT85" s="205"/>
      <c r="QDU85" s="205"/>
      <c r="QDV85" s="205"/>
      <c r="QDW85" s="205"/>
      <c r="QDX85" s="205"/>
      <c r="QDY85" s="205"/>
      <c r="QDZ85" s="205"/>
      <c r="QEA85" s="205"/>
      <c r="QEB85" s="205"/>
      <c r="QEC85" s="205"/>
      <c r="QED85" s="205"/>
      <c r="QEE85" s="205"/>
      <c r="QEF85" s="205"/>
      <c r="QEG85" s="205"/>
      <c r="QEH85" s="205"/>
      <c r="QEI85" s="205"/>
      <c r="QEJ85" s="205"/>
      <c r="QEK85" s="205"/>
      <c r="QEL85" s="205"/>
      <c r="QEM85" s="205"/>
      <c r="QEN85" s="205"/>
      <c r="QEO85" s="205"/>
      <c r="QEP85" s="205"/>
      <c r="QEQ85" s="205"/>
      <c r="QER85" s="205"/>
      <c r="QES85" s="205"/>
      <c r="QET85" s="205"/>
      <c r="QEU85" s="205"/>
      <c r="QEV85" s="205"/>
      <c r="QEW85" s="205"/>
      <c r="QEX85" s="205"/>
      <c r="QEY85" s="205"/>
      <c r="QEZ85" s="205"/>
      <c r="QFA85" s="205"/>
      <c r="QFB85" s="205"/>
      <c r="QFC85" s="205"/>
      <c r="QFD85" s="205"/>
      <c r="QFE85" s="205"/>
      <c r="QFF85" s="205"/>
      <c r="QFG85" s="205"/>
      <c r="QFH85" s="205"/>
      <c r="QFI85" s="205"/>
      <c r="QFJ85" s="205"/>
      <c r="QFK85" s="205"/>
      <c r="QFL85" s="205"/>
      <c r="QFM85" s="205"/>
      <c r="QFN85" s="205"/>
      <c r="QFO85" s="205"/>
      <c r="QFP85" s="205"/>
      <c r="QFQ85" s="205"/>
      <c r="QFR85" s="205"/>
      <c r="QFS85" s="205"/>
      <c r="QFT85" s="205"/>
      <c r="QFU85" s="205"/>
      <c r="QFV85" s="205"/>
      <c r="QFW85" s="205"/>
      <c r="QFX85" s="205"/>
      <c r="QFY85" s="205"/>
      <c r="QFZ85" s="205"/>
      <c r="QGA85" s="205"/>
      <c r="QGB85" s="205"/>
      <c r="QGC85" s="205"/>
      <c r="QGD85" s="205"/>
      <c r="QGE85" s="205"/>
      <c r="QGF85" s="205"/>
      <c r="QGG85" s="205"/>
      <c r="QGH85" s="205"/>
      <c r="QGI85" s="205"/>
      <c r="QGJ85" s="205"/>
      <c r="QGK85" s="205"/>
      <c r="QGL85" s="205"/>
      <c r="QGM85" s="205"/>
      <c r="QGN85" s="205"/>
      <c r="QGO85" s="205"/>
      <c r="QGP85" s="205"/>
      <c r="QGQ85" s="205"/>
      <c r="QGR85" s="205"/>
      <c r="QGS85" s="205"/>
      <c r="QGT85" s="205"/>
      <c r="QGU85" s="205"/>
      <c r="QGV85" s="205"/>
      <c r="QGW85" s="205"/>
      <c r="QGX85" s="205"/>
      <c r="QGY85" s="205"/>
      <c r="QGZ85" s="205"/>
      <c r="QHA85" s="205"/>
      <c r="QHB85" s="205"/>
      <c r="QHC85" s="205"/>
      <c r="QHD85" s="205"/>
      <c r="QHE85" s="205"/>
      <c r="QHF85" s="205"/>
      <c r="QHG85" s="205"/>
      <c r="QHH85" s="205"/>
      <c r="QHI85" s="205"/>
      <c r="QHJ85" s="205"/>
      <c r="QHK85" s="205"/>
      <c r="QHL85" s="205"/>
      <c r="QHM85" s="205"/>
      <c r="QHN85" s="205"/>
      <c r="QHO85" s="205"/>
      <c r="QHP85" s="205"/>
      <c r="QHQ85" s="205"/>
      <c r="QHR85" s="205"/>
      <c r="QHS85" s="205"/>
      <c r="QHT85" s="205"/>
      <c r="QHU85" s="205"/>
      <c r="QHV85" s="205"/>
      <c r="QHW85" s="205"/>
      <c r="QHX85" s="205"/>
      <c r="QHY85" s="205"/>
      <c r="QHZ85" s="205"/>
      <c r="QIA85" s="205"/>
      <c r="QIB85" s="205"/>
      <c r="QIC85" s="205"/>
      <c r="QID85" s="205"/>
      <c r="QIE85" s="205"/>
      <c r="QIF85" s="205"/>
      <c r="QIG85" s="205"/>
      <c r="QIH85" s="205"/>
      <c r="QII85" s="205"/>
      <c r="QIJ85" s="205"/>
      <c r="QIK85" s="205"/>
      <c r="QIL85" s="205"/>
      <c r="QIM85" s="205"/>
      <c r="QIN85" s="205"/>
      <c r="QIO85" s="205"/>
      <c r="QIP85" s="205"/>
      <c r="QIQ85" s="205"/>
      <c r="QIR85" s="205"/>
      <c r="QIS85" s="205"/>
      <c r="QIT85" s="205"/>
      <c r="QIU85" s="205"/>
      <c r="QIV85" s="205"/>
      <c r="QIW85" s="205"/>
      <c r="QIX85" s="205"/>
      <c r="QIY85" s="205"/>
      <c r="QIZ85" s="205"/>
      <c r="QJA85" s="205"/>
      <c r="QJB85" s="205"/>
      <c r="QJC85" s="205"/>
      <c r="QJD85" s="205"/>
      <c r="QJE85" s="205"/>
      <c r="QJF85" s="205"/>
      <c r="QJG85" s="205"/>
      <c r="QJH85" s="205"/>
      <c r="QJI85" s="205"/>
      <c r="QJJ85" s="205"/>
      <c r="QJK85" s="205"/>
      <c r="QJL85" s="205"/>
      <c r="QJM85" s="205"/>
      <c r="QJN85" s="205"/>
      <c r="QJO85" s="205"/>
      <c r="QJP85" s="205"/>
      <c r="QJQ85" s="205"/>
      <c r="QJR85" s="205"/>
      <c r="QJS85" s="205"/>
      <c r="QJT85" s="205"/>
      <c r="QJU85" s="205"/>
      <c r="QJV85" s="205"/>
      <c r="QJW85" s="205"/>
      <c r="QJX85" s="205"/>
      <c r="QJY85" s="205"/>
      <c r="QJZ85" s="205"/>
      <c r="QKA85" s="205"/>
      <c r="QKH85" s="205"/>
      <c r="QKI85" s="205"/>
      <c r="QKJ85" s="205"/>
      <c r="QKK85" s="205"/>
      <c r="QKL85" s="205"/>
      <c r="QKM85" s="205"/>
      <c r="QKN85" s="205"/>
      <c r="QKO85" s="205"/>
      <c r="QKP85" s="205"/>
      <c r="QKQ85" s="205"/>
      <c r="QKR85" s="205"/>
      <c r="QKS85" s="205"/>
      <c r="QKT85" s="205"/>
      <c r="QKU85" s="205"/>
      <c r="QKV85" s="205"/>
      <c r="QKW85" s="205"/>
      <c r="QKX85" s="205"/>
      <c r="QKY85" s="205"/>
      <c r="QKZ85" s="205"/>
      <c r="QLA85" s="205"/>
      <c r="QLB85" s="205"/>
      <c r="QLC85" s="205"/>
      <c r="QLD85" s="205"/>
      <c r="QLE85" s="205"/>
      <c r="QLF85" s="205"/>
      <c r="QLG85" s="205"/>
      <c r="QLH85" s="205"/>
      <c r="QLI85" s="205"/>
      <c r="QLJ85" s="205"/>
      <c r="QLK85" s="205"/>
      <c r="QLL85" s="205"/>
      <c r="QLM85" s="205"/>
      <c r="QLN85" s="205"/>
      <c r="QLO85" s="205"/>
      <c r="QLP85" s="205"/>
      <c r="QLQ85" s="205"/>
      <c r="QLR85" s="205"/>
      <c r="QLS85" s="205"/>
      <c r="QLT85" s="205"/>
      <c r="QLU85" s="205"/>
      <c r="QLV85" s="205"/>
      <c r="QLW85" s="205"/>
      <c r="QLX85" s="205"/>
      <c r="QLY85" s="205"/>
      <c r="QLZ85" s="205"/>
      <c r="QMA85" s="205"/>
      <c r="QMB85" s="205"/>
      <c r="QMC85" s="205"/>
      <c r="QMD85" s="205"/>
      <c r="QME85" s="205"/>
      <c r="QMF85" s="205"/>
      <c r="QMG85" s="205"/>
      <c r="QMH85" s="205"/>
      <c r="QMI85" s="205"/>
      <c r="QMJ85" s="205"/>
      <c r="QMK85" s="205"/>
      <c r="QML85" s="205"/>
      <c r="QMM85" s="205"/>
      <c r="QMN85" s="205"/>
      <c r="QMO85" s="205"/>
      <c r="QMP85" s="205"/>
      <c r="QMQ85" s="205"/>
      <c r="QMR85" s="205"/>
      <c r="QMS85" s="205"/>
      <c r="QMT85" s="205"/>
      <c r="QMU85" s="205"/>
      <c r="QMV85" s="205"/>
      <c r="QMW85" s="205"/>
      <c r="QMX85" s="205"/>
      <c r="QMY85" s="205"/>
      <c r="QMZ85" s="205"/>
      <c r="QNA85" s="205"/>
      <c r="QNB85" s="205"/>
      <c r="QNC85" s="205"/>
      <c r="QND85" s="205"/>
      <c r="QNE85" s="205"/>
      <c r="QNF85" s="205"/>
      <c r="QNG85" s="205"/>
      <c r="QNH85" s="205"/>
      <c r="QNI85" s="205"/>
      <c r="QNJ85" s="205"/>
      <c r="QNK85" s="205"/>
      <c r="QNL85" s="205"/>
      <c r="QNM85" s="205"/>
      <c r="QNN85" s="205"/>
      <c r="QNO85" s="205"/>
      <c r="QNP85" s="205"/>
      <c r="QNQ85" s="205"/>
      <c r="QNR85" s="205"/>
      <c r="QNS85" s="205"/>
      <c r="QNT85" s="205"/>
      <c r="QNU85" s="205"/>
      <c r="QNV85" s="205"/>
      <c r="QNW85" s="205"/>
      <c r="QNX85" s="205"/>
      <c r="QNY85" s="205"/>
      <c r="QNZ85" s="205"/>
      <c r="QOA85" s="205"/>
      <c r="QOB85" s="205"/>
      <c r="QOC85" s="205"/>
      <c r="QOD85" s="205"/>
      <c r="QOE85" s="205"/>
      <c r="QOF85" s="205"/>
      <c r="QOG85" s="205"/>
      <c r="QOH85" s="205"/>
      <c r="QOI85" s="205"/>
      <c r="QOJ85" s="205"/>
      <c r="QOK85" s="205"/>
      <c r="QOL85" s="205"/>
      <c r="QOM85" s="205"/>
      <c r="QON85" s="205"/>
      <c r="QOO85" s="205"/>
      <c r="QOP85" s="205"/>
      <c r="QOQ85" s="205"/>
      <c r="QOR85" s="205"/>
      <c r="QOS85" s="205"/>
      <c r="QOT85" s="205"/>
      <c r="QOU85" s="205"/>
      <c r="QOV85" s="205"/>
      <c r="QOW85" s="205"/>
      <c r="QOX85" s="205"/>
      <c r="QOY85" s="205"/>
      <c r="QOZ85" s="205"/>
      <c r="QPA85" s="205"/>
      <c r="QPB85" s="205"/>
      <c r="QPC85" s="205"/>
      <c r="QPD85" s="205"/>
      <c r="QPE85" s="205"/>
      <c r="QPF85" s="205"/>
      <c r="QPG85" s="205"/>
      <c r="QPH85" s="205"/>
      <c r="QPI85" s="205"/>
      <c r="QPJ85" s="205"/>
      <c r="QPK85" s="205"/>
      <c r="QPL85" s="205"/>
      <c r="QPM85" s="205"/>
      <c r="QPN85" s="205"/>
      <c r="QPO85" s="205"/>
      <c r="QPP85" s="205"/>
      <c r="QPQ85" s="205"/>
      <c r="QPR85" s="205"/>
      <c r="QPS85" s="205"/>
      <c r="QPT85" s="205"/>
      <c r="QPU85" s="205"/>
      <c r="QPV85" s="205"/>
      <c r="QPW85" s="205"/>
      <c r="QPX85" s="205"/>
      <c r="QPY85" s="205"/>
      <c r="QPZ85" s="205"/>
      <c r="QQA85" s="205"/>
      <c r="QQB85" s="205"/>
      <c r="QQC85" s="205"/>
      <c r="QQD85" s="205"/>
      <c r="QQE85" s="205"/>
      <c r="QQF85" s="205"/>
      <c r="QQG85" s="205"/>
      <c r="QQH85" s="205"/>
      <c r="QQI85" s="205"/>
      <c r="QQJ85" s="205"/>
      <c r="QQK85" s="205"/>
      <c r="QQL85" s="205"/>
      <c r="QQM85" s="205"/>
      <c r="QQN85" s="205"/>
      <c r="QQO85" s="205"/>
      <c r="QQP85" s="205"/>
      <c r="QQQ85" s="205"/>
      <c r="QQR85" s="205"/>
      <c r="QQS85" s="205"/>
      <c r="QQT85" s="205"/>
      <c r="QQU85" s="205"/>
      <c r="QQV85" s="205"/>
      <c r="QQW85" s="205"/>
      <c r="QQX85" s="205"/>
      <c r="QQY85" s="205"/>
      <c r="QQZ85" s="205"/>
      <c r="QRA85" s="205"/>
      <c r="QRB85" s="205"/>
      <c r="QRC85" s="205"/>
      <c r="QRD85" s="205"/>
      <c r="QRE85" s="205"/>
      <c r="QRF85" s="205"/>
      <c r="QRG85" s="205"/>
      <c r="QRH85" s="205"/>
      <c r="QRI85" s="205"/>
      <c r="QRJ85" s="205"/>
      <c r="QRK85" s="205"/>
      <c r="QRL85" s="205"/>
      <c r="QRM85" s="205"/>
      <c r="QRN85" s="205"/>
      <c r="QRO85" s="205"/>
      <c r="QRP85" s="205"/>
      <c r="QRQ85" s="205"/>
      <c r="QRR85" s="205"/>
      <c r="QRS85" s="205"/>
      <c r="QRT85" s="205"/>
      <c r="QRU85" s="205"/>
      <c r="QRV85" s="205"/>
      <c r="QRW85" s="205"/>
      <c r="QRX85" s="205"/>
      <c r="QRY85" s="205"/>
      <c r="QRZ85" s="205"/>
      <c r="QSA85" s="205"/>
      <c r="QSB85" s="205"/>
      <c r="QSC85" s="205"/>
      <c r="QSD85" s="205"/>
      <c r="QSE85" s="205"/>
      <c r="QSF85" s="205"/>
      <c r="QSG85" s="205"/>
      <c r="QSH85" s="205"/>
      <c r="QSI85" s="205"/>
      <c r="QSJ85" s="205"/>
      <c r="QSK85" s="205"/>
      <c r="QSL85" s="205"/>
      <c r="QSM85" s="205"/>
      <c r="QSN85" s="205"/>
      <c r="QSO85" s="205"/>
      <c r="QSP85" s="205"/>
      <c r="QSQ85" s="205"/>
      <c r="QSR85" s="205"/>
      <c r="QSS85" s="205"/>
      <c r="QST85" s="205"/>
      <c r="QSU85" s="205"/>
      <c r="QSV85" s="205"/>
      <c r="QSW85" s="205"/>
      <c r="QSX85" s="205"/>
      <c r="QSY85" s="205"/>
      <c r="QSZ85" s="205"/>
      <c r="QTA85" s="205"/>
      <c r="QTB85" s="205"/>
      <c r="QTC85" s="205"/>
      <c r="QTD85" s="205"/>
      <c r="QTE85" s="205"/>
      <c r="QTF85" s="205"/>
      <c r="QTG85" s="205"/>
      <c r="QTH85" s="205"/>
      <c r="QTI85" s="205"/>
      <c r="QTJ85" s="205"/>
      <c r="QTK85" s="205"/>
      <c r="QTL85" s="205"/>
      <c r="QTM85" s="205"/>
      <c r="QTN85" s="205"/>
      <c r="QTO85" s="205"/>
      <c r="QTP85" s="205"/>
      <c r="QTQ85" s="205"/>
      <c r="QTR85" s="205"/>
      <c r="QTS85" s="205"/>
      <c r="QTT85" s="205"/>
      <c r="QTU85" s="205"/>
      <c r="QTV85" s="205"/>
      <c r="QTW85" s="205"/>
      <c r="QUD85" s="205"/>
      <c r="QUE85" s="205"/>
      <c r="QUF85" s="205"/>
      <c r="QUG85" s="205"/>
      <c r="QUH85" s="205"/>
      <c r="QUI85" s="205"/>
      <c r="QUJ85" s="205"/>
      <c r="QUK85" s="205"/>
      <c r="QUL85" s="205"/>
      <c r="QUM85" s="205"/>
      <c r="QUN85" s="205"/>
      <c r="QUO85" s="205"/>
      <c r="QUP85" s="205"/>
      <c r="QUQ85" s="205"/>
      <c r="QUR85" s="205"/>
      <c r="QUS85" s="205"/>
      <c r="QUT85" s="205"/>
      <c r="QUU85" s="205"/>
      <c r="QUV85" s="205"/>
      <c r="QUW85" s="205"/>
      <c r="QUX85" s="205"/>
      <c r="QUY85" s="205"/>
      <c r="QUZ85" s="205"/>
      <c r="QVA85" s="205"/>
      <c r="QVB85" s="205"/>
      <c r="QVC85" s="205"/>
      <c r="QVD85" s="205"/>
      <c r="QVE85" s="205"/>
      <c r="QVF85" s="205"/>
      <c r="QVG85" s="205"/>
      <c r="QVH85" s="205"/>
      <c r="QVI85" s="205"/>
      <c r="QVJ85" s="205"/>
      <c r="QVK85" s="205"/>
      <c r="QVL85" s="205"/>
      <c r="QVM85" s="205"/>
      <c r="QVN85" s="205"/>
      <c r="QVO85" s="205"/>
      <c r="QVP85" s="205"/>
      <c r="QVQ85" s="205"/>
      <c r="QVR85" s="205"/>
      <c r="QVS85" s="205"/>
      <c r="QVT85" s="205"/>
      <c r="QVU85" s="205"/>
      <c r="QVV85" s="205"/>
      <c r="QVW85" s="205"/>
      <c r="QVX85" s="205"/>
      <c r="QVY85" s="205"/>
      <c r="QVZ85" s="205"/>
      <c r="QWA85" s="205"/>
      <c r="QWB85" s="205"/>
      <c r="QWC85" s="205"/>
      <c r="QWD85" s="205"/>
      <c r="QWE85" s="205"/>
      <c r="QWF85" s="205"/>
      <c r="QWG85" s="205"/>
      <c r="QWH85" s="205"/>
      <c r="QWI85" s="205"/>
      <c r="QWJ85" s="205"/>
      <c r="QWK85" s="205"/>
      <c r="QWL85" s="205"/>
      <c r="QWM85" s="205"/>
      <c r="QWN85" s="205"/>
      <c r="QWO85" s="205"/>
      <c r="QWP85" s="205"/>
      <c r="QWQ85" s="205"/>
      <c r="QWR85" s="205"/>
      <c r="QWS85" s="205"/>
      <c r="QWT85" s="205"/>
      <c r="QWU85" s="205"/>
      <c r="QWV85" s="205"/>
      <c r="QWW85" s="205"/>
      <c r="QWX85" s="205"/>
      <c r="QWY85" s="205"/>
      <c r="QWZ85" s="205"/>
      <c r="QXA85" s="205"/>
      <c r="QXB85" s="205"/>
      <c r="QXC85" s="205"/>
      <c r="QXD85" s="205"/>
      <c r="QXE85" s="205"/>
      <c r="QXF85" s="205"/>
      <c r="QXG85" s="205"/>
      <c r="QXH85" s="205"/>
      <c r="QXI85" s="205"/>
      <c r="QXJ85" s="205"/>
      <c r="QXK85" s="205"/>
      <c r="QXL85" s="205"/>
      <c r="QXM85" s="205"/>
      <c r="QXN85" s="205"/>
      <c r="QXO85" s="205"/>
      <c r="QXP85" s="205"/>
      <c r="QXQ85" s="205"/>
      <c r="QXR85" s="205"/>
      <c r="QXS85" s="205"/>
      <c r="QXT85" s="205"/>
      <c r="QXU85" s="205"/>
      <c r="QXV85" s="205"/>
      <c r="QXW85" s="205"/>
      <c r="QXX85" s="205"/>
      <c r="QXY85" s="205"/>
      <c r="QXZ85" s="205"/>
      <c r="QYA85" s="205"/>
      <c r="QYB85" s="205"/>
      <c r="QYC85" s="205"/>
      <c r="QYD85" s="205"/>
      <c r="QYE85" s="205"/>
      <c r="QYF85" s="205"/>
      <c r="QYG85" s="205"/>
      <c r="QYH85" s="205"/>
      <c r="QYI85" s="205"/>
      <c r="QYJ85" s="205"/>
      <c r="QYK85" s="205"/>
      <c r="QYL85" s="205"/>
      <c r="QYM85" s="205"/>
      <c r="QYN85" s="205"/>
      <c r="QYO85" s="205"/>
      <c r="QYP85" s="205"/>
      <c r="QYQ85" s="205"/>
      <c r="QYR85" s="205"/>
      <c r="QYS85" s="205"/>
      <c r="QYT85" s="205"/>
      <c r="QYU85" s="205"/>
      <c r="QYV85" s="205"/>
      <c r="QYW85" s="205"/>
      <c r="QYX85" s="205"/>
      <c r="QYY85" s="205"/>
      <c r="QYZ85" s="205"/>
      <c r="QZA85" s="205"/>
      <c r="QZB85" s="205"/>
      <c r="QZC85" s="205"/>
      <c r="QZD85" s="205"/>
      <c r="QZE85" s="205"/>
      <c r="QZF85" s="205"/>
      <c r="QZG85" s="205"/>
      <c r="QZH85" s="205"/>
      <c r="QZI85" s="205"/>
      <c r="QZJ85" s="205"/>
      <c r="QZK85" s="205"/>
      <c r="QZL85" s="205"/>
      <c r="QZM85" s="205"/>
      <c r="QZN85" s="205"/>
      <c r="QZO85" s="205"/>
      <c r="QZP85" s="205"/>
      <c r="QZQ85" s="205"/>
      <c r="QZR85" s="205"/>
      <c r="QZS85" s="205"/>
      <c r="QZT85" s="205"/>
      <c r="QZU85" s="205"/>
      <c r="QZV85" s="205"/>
      <c r="QZW85" s="205"/>
      <c r="QZX85" s="205"/>
      <c r="QZY85" s="205"/>
      <c r="QZZ85" s="205"/>
      <c r="RAA85" s="205"/>
      <c r="RAB85" s="205"/>
      <c r="RAC85" s="205"/>
      <c r="RAD85" s="205"/>
      <c r="RAE85" s="205"/>
      <c r="RAF85" s="205"/>
      <c r="RAG85" s="205"/>
      <c r="RAH85" s="205"/>
      <c r="RAI85" s="205"/>
      <c r="RAJ85" s="205"/>
      <c r="RAK85" s="205"/>
      <c r="RAL85" s="205"/>
      <c r="RAM85" s="205"/>
      <c r="RAN85" s="205"/>
      <c r="RAO85" s="205"/>
      <c r="RAP85" s="205"/>
      <c r="RAQ85" s="205"/>
      <c r="RAR85" s="205"/>
      <c r="RAS85" s="205"/>
      <c r="RAT85" s="205"/>
      <c r="RAU85" s="205"/>
      <c r="RAV85" s="205"/>
      <c r="RAW85" s="205"/>
      <c r="RAX85" s="205"/>
      <c r="RAY85" s="205"/>
      <c r="RAZ85" s="205"/>
      <c r="RBA85" s="205"/>
      <c r="RBB85" s="205"/>
      <c r="RBC85" s="205"/>
      <c r="RBD85" s="205"/>
      <c r="RBE85" s="205"/>
      <c r="RBF85" s="205"/>
      <c r="RBG85" s="205"/>
      <c r="RBH85" s="205"/>
      <c r="RBI85" s="205"/>
      <c r="RBJ85" s="205"/>
      <c r="RBK85" s="205"/>
      <c r="RBL85" s="205"/>
      <c r="RBM85" s="205"/>
      <c r="RBN85" s="205"/>
      <c r="RBO85" s="205"/>
      <c r="RBP85" s="205"/>
      <c r="RBQ85" s="205"/>
      <c r="RBR85" s="205"/>
      <c r="RBS85" s="205"/>
      <c r="RBT85" s="205"/>
      <c r="RBU85" s="205"/>
      <c r="RBV85" s="205"/>
      <c r="RBW85" s="205"/>
      <c r="RBX85" s="205"/>
      <c r="RBY85" s="205"/>
      <c r="RBZ85" s="205"/>
      <c r="RCA85" s="205"/>
      <c r="RCB85" s="205"/>
      <c r="RCC85" s="205"/>
      <c r="RCD85" s="205"/>
      <c r="RCE85" s="205"/>
      <c r="RCF85" s="205"/>
      <c r="RCG85" s="205"/>
      <c r="RCH85" s="205"/>
      <c r="RCI85" s="205"/>
      <c r="RCJ85" s="205"/>
      <c r="RCK85" s="205"/>
      <c r="RCL85" s="205"/>
      <c r="RCM85" s="205"/>
      <c r="RCN85" s="205"/>
      <c r="RCO85" s="205"/>
      <c r="RCP85" s="205"/>
      <c r="RCQ85" s="205"/>
      <c r="RCR85" s="205"/>
      <c r="RCS85" s="205"/>
      <c r="RCT85" s="205"/>
      <c r="RCU85" s="205"/>
      <c r="RCV85" s="205"/>
      <c r="RCW85" s="205"/>
      <c r="RCX85" s="205"/>
      <c r="RCY85" s="205"/>
      <c r="RCZ85" s="205"/>
      <c r="RDA85" s="205"/>
      <c r="RDB85" s="205"/>
      <c r="RDC85" s="205"/>
      <c r="RDD85" s="205"/>
      <c r="RDE85" s="205"/>
      <c r="RDF85" s="205"/>
      <c r="RDG85" s="205"/>
      <c r="RDH85" s="205"/>
      <c r="RDI85" s="205"/>
      <c r="RDJ85" s="205"/>
      <c r="RDK85" s="205"/>
      <c r="RDL85" s="205"/>
      <c r="RDM85" s="205"/>
      <c r="RDN85" s="205"/>
      <c r="RDO85" s="205"/>
      <c r="RDP85" s="205"/>
      <c r="RDQ85" s="205"/>
      <c r="RDR85" s="205"/>
      <c r="RDS85" s="205"/>
      <c r="RDZ85" s="205"/>
      <c r="REA85" s="205"/>
      <c r="REB85" s="205"/>
      <c r="REC85" s="205"/>
      <c r="RED85" s="205"/>
      <c r="REE85" s="205"/>
      <c r="REF85" s="205"/>
      <c r="REG85" s="205"/>
      <c r="REH85" s="205"/>
      <c r="REI85" s="205"/>
      <c r="REJ85" s="205"/>
      <c r="REK85" s="205"/>
      <c r="REL85" s="205"/>
      <c r="REM85" s="205"/>
      <c r="REN85" s="205"/>
      <c r="REO85" s="205"/>
      <c r="REP85" s="205"/>
      <c r="REQ85" s="205"/>
      <c r="RER85" s="205"/>
      <c r="RES85" s="205"/>
      <c r="RET85" s="205"/>
      <c r="REU85" s="205"/>
      <c r="REV85" s="205"/>
      <c r="REW85" s="205"/>
      <c r="REX85" s="205"/>
      <c r="REY85" s="205"/>
      <c r="REZ85" s="205"/>
      <c r="RFA85" s="205"/>
      <c r="RFB85" s="205"/>
      <c r="RFC85" s="205"/>
      <c r="RFD85" s="205"/>
      <c r="RFE85" s="205"/>
      <c r="RFF85" s="205"/>
      <c r="RFG85" s="205"/>
      <c r="RFH85" s="205"/>
      <c r="RFI85" s="205"/>
      <c r="RFJ85" s="205"/>
      <c r="RFK85" s="205"/>
      <c r="RFL85" s="205"/>
      <c r="RFM85" s="205"/>
      <c r="RFN85" s="205"/>
      <c r="RFO85" s="205"/>
      <c r="RFP85" s="205"/>
      <c r="RFQ85" s="205"/>
      <c r="RFR85" s="205"/>
      <c r="RFS85" s="205"/>
      <c r="RFT85" s="205"/>
      <c r="RFU85" s="205"/>
      <c r="RFV85" s="205"/>
      <c r="RFW85" s="205"/>
      <c r="RFX85" s="205"/>
      <c r="RFY85" s="205"/>
      <c r="RFZ85" s="205"/>
      <c r="RGA85" s="205"/>
      <c r="RGB85" s="205"/>
      <c r="RGC85" s="205"/>
      <c r="RGD85" s="205"/>
      <c r="RGE85" s="205"/>
      <c r="RGF85" s="205"/>
      <c r="RGG85" s="205"/>
      <c r="RGH85" s="205"/>
      <c r="RGI85" s="205"/>
      <c r="RGJ85" s="205"/>
      <c r="RGK85" s="205"/>
      <c r="RGL85" s="205"/>
      <c r="RGM85" s="205"/>
      <c r="RGN85" s="205"/>
      <c r="RGO85" s="205"/>
      <c r="RGP85" s="205"/>
      <c r="RGQ85" s="205"/>
      <c r="RGR85" s="205"/>
      <c r="RGS85" s="205"/>
      <c r="RGT85" s="205"/>
      <c r="RGU85" s="205"/>
      <c r="RGV85" s="205"/>
      <c r="RGW85" s="205"/>
      <c r="RGX85" s="205"/>
      <c r="RGY85" s="205"/>
      <c r="RGZ85" s="205"/>
      <c r="RHA85" s="205"/>
      <c r="RHB85" s="205"/>
      <c r="RHC85" s="205"/>
      <c r="RHD85" s="205"/>
      <c r="RHE85" s="205"/>
      <c r="RHF85" s="205"/>
      <c r="RHG85" s="205"/>
      <c r="RHH85" s="205"/>
      <c r="RHI85" s="205"/>
      <c r="RHJ85" s="205"/>
      <c r="RHK85" s="205"/>
      <c r="RHL85" s="205"/>
      <c r="RHM85" s="205"/>
      <c r="RHN85" s="205"/>
      <c r="RHO85" s="205"/>
      <c r="RHP85" s="205"/>
      <c r="RHQ85" s="205"/>
      <c r="RHR85" s="205"/>
      <c r="RHS85" s="205"/>
      <c r="RHT85" s="205"/>
      <c r="RHU85" s="205"/>
      <c r="RHV85" s="205"/>
      <c r="RHW85" s="205"/>
      <c r="RHX85" s="205"/>
      <c r="RHY85" s="205"/>
      <c r="RHZ85" s="205"/>
      <c r="RIA85" s="205"/>
      <c r="RIB85" s="205"/>
      <c r="RIC85" s="205"/>
      <c r="RID85" s="205"/>
      <c r="RIE85" s="205"/>
      <c r="RIF85" s="205"/>
      <c r="RIG85" s="205"/>
      <c r="RIH85" s="205"/>
      <c r="RII85" s="205"/>
      <c r="RIJ85" s="205"/>
      <c r="RIK85" s="205"/>
      <c r="RIL85" s="205"/>
      <c r="RIM85" s="205"/>
      <c r="RIN85" s="205"/>
      <c r="RIO85" s="205"/>
      <c r="RIP85" s="205"/>
      <c r="RIQ85" s="205"/>
      <c r="RIR85" s="205"/>
      <c r="RIS85" s="205"/>
      <c r="RIT85" s="205"/>
      <c r="RIU85" s="205"/>
      <c r="RIV85" s="205"/>
      <c r="RIW85" s="205"/>
      <c r="RIX85" s="205"/>
      <c r="RIY85" s="205"/>
      <c r="RIZ85" s="205"/>
      <c r="RJA85" s="205"/>
      <c r="RJB85" s="205"/>
      <c r="RJC85" s="205"/>
      <c r="RJD85" s="205"/>
      <c r="RJE85" s="205"/>
      <c r="RJF85" s="205"/>
      <c r="RJG85" s="205"/>
      <c r="RJH85" s="205"/>
      <c r="RJI85" s="205"/>
      <c r="RJJ85" s="205"/>
      <c r="RJK85" s="205"/>
      <c r="RJL85" s="205"/>
      <c r="RJM85" s="205"/>
      <c r="RJN85" s="205"/>
      <c r="RJO85" s="205"/>
      <c r="RJP85" s="205"/>
      <c r="RJQ85" s="205"/>
      <c r="RJR85" s="205"/>
      <c r="RJS85" s="205"/>
      <c r="RJT85" s="205"/>
      <c r="RJU85" s="205"/>
      <c r="RJV85" s="205"/>
      <c r="RJW85" s="205"/>
      <c r="RJX85" s="205"/>
      <c r="RJY85" s="205"/>
      <c r="RJZ85" s="205"/>
      <c r="RKA85" s="205"/>
      <c r="RKB85" s="205"/>
      <c r="RKC85" s="205"/>
      <c r="RKD85" s="205"/>
      <c r="RKE85" s="205"/>
      <c r="RKF85" s="205"/>
      <c r="RKG85" s="205"/>
      <c r="RKH85" s="205"/>
      <c r="RKI85" s="205"/>
      <c r="RKJ85" s="205"/>
      <c r="RKK85" s="205"/>
      <c r="RKL85" s="205"/>
      <c r="RKM85" s="205"/>
      <c r="RKN85" s="205"/>
      <c r="RKO85" s="205"/>
      <c r="RKP85" s="205"/>
      <c r="RKQ85" s="205"/>
      <c r="RKR85" s="205"/>
      <c r="RKS85" s="205"/>
      <c r="RKT85" s="205"/>
      <c r="RKU85" s="205"/>
      <c r="RKV85" s="205"/>
      <c r="RKW85" s="205"/>
      <c r="RKX85" s="205"/>
      <c r="RKY85" s="205"/>
      <c r="RKZ85" s="205"/>
      <c r="RLA85" s="205"/>
      <c r="RLB85" s="205"/>
      <c r="RLC85" s="205"/>
      <c r="RLD85" s="205"/>
      <c r="RLE85" s="205"/>
      <c r="RLF85" s="205"/>
      <c r="RLG85" s="205"/>
      <c r="RLH85" s="205"/>
      <c r="RLI85" s="205"/>
      <c r="RLJ85" s="205"/>
      <c r="RLK85" s="205"/>
      <c r="RLL85" s="205"/>
      <c r="RLM85" s="205"/>
      <c r="RLN85" s="205"/>
      <c r="RLO85" s="205"/>
      <c r="RLP85" s="205"/>
      <c r="RLQ85" s="205"/>
      <c r="RLR85" s="205"/>
      <c r="RLS85" s="205"/>
      <c r="RLT85" s="205"/>
      <c r="RLU85" s="205"/>
      <c r="RLV85" s="205"/>
      <c r="RLW85" s="205"/>
      <c r="RLX85" s="205"/>
      <c r="RLY85" s="205"/>
      <c r="RLZ85" s="205"/>
      <c r="RMA85" s="205"/>
      <c r="RMB85" s="205"/>
      <c r="RMC85" s="205"/>
      <c r="RMD85" s="205"/>
      <c r="RME85" s="205"/>
      <c r="RMF85" s="205"/>
      <c r="RMG85" s="205"/>
      <c r="RMH85" s="205"/>
      <c r="RMI85" s="205"/>
      <c r="RMJ85" s="205"/>
      <c r="RMK85" s="205"/>
      <c r="RML85" s="205"/>
      <c r="RMM85" s="205"/>
      <c r="RMN85" s="205"/>
      <c r="RMO85" s="205"/>
      <c r="RMP85" s="205"/>
      <c r="RMQ85" s="205"/>
      <c r="RMR85" s="205"/>
      <c r="RMS85" s="205"/>
      <c r="RMT85" s="205"/>
      <c r="RMU85" s="205"/>
      <c r="RMV85" s="205"/>
      <c r="RMW85" s="205"/>
      <c r="RMX85" s="205"/>
      <c r="RMY85" s="205"/>
      <c r="RMZ85" s="205"/>
      <c r="RNA85" s="205"/>
      <c r="RNB85" s="205"/>
      <c r="RNC85" s="205"/>
      <c r="RND85" s="205"/>
      <c r="RNE85" s="205"/>
      <c r="RNF85" s="205"/>
      <c r="RNG85" s="205"/>
      <c r="RNH85" s="205"/>
      <c r="RNI85" s="205"/>
      <c r="RNJ85" s="205"/>
      <c r="RNK85" s="205"/>
      <c r="RNL85" s="205"/>
      <c r="RNM85" s="205"/>
      <c r="RNN85" s="205"/>
      <c r="RNO85" s="205"/>
      <c r="RNV85" s="205"/>
      <c r="RNW85" s="205"/>
      <c r="RNX85" s="205"/>
      <c r="RNY85" s="205"/>
      <c r="RNZ85" s="205"/>
      <c r="ROA85" s="205"/>
      <c r="ROB85" s="205"/>
      <c r="ROC85" s="205"/>
      <c r="ROD85" s="205"/>
      <c r="ROE85" s="205"/>
      <c r="ROF85" s="205"/>
      <c r="ROG85" s="205"/>
      <c r="ROH85" s="205"/>
      <c r="ROI85" s="205"/>
      <c r="ROJ85" s="205"/>
      <c r="ROK85" s="205"/>
      <c r="ROL85" s="205"/>
      <c r="ROM85" s="205"/>
      <c r="RON85" s="205"/>
      <c r="ROO85" s="205"/>
      <c r="ROP85" s="205"/>
      <c r="ROQ85" s="205"/>
      <c r="ROR85" s="205"/>
      <c r="ROS85" s="205"/>
      <c r="ROT85" s="205"/>
      <c r="ROU85" s="205"/>
      <c r="ROV85" s="205"/>
      <c r="ROW85" s="205"/>
      <c r="ROX85" s="205"/>
      <c r="ROY85" s="205"/>
      <c r="ROZ85" s="205"/>
      <c r="RPA85" s="205"/>
      <c r="RPB85" s="205"/>
      <c r="RPC85" s="205"/>
      <c r="RPD85" s="205"/>
      <c r="RPE85" s="205"/>
      <c r="RPF85" s="205"/>
      <c r="RPG85" s="205"/>
      <c r="RPH85" s="205"/>
      <c r="RPI85" s="205"/>
      <c r="RPJ85" s="205"/>
      <c r="RPK85" s="205"/>
      <c r="RPL85" s="205"/>
      <c r="RPM85" s="205"/>
      <c r="RPN85" s="205"/>
      <c r="RPO85" s="205"/>
      <c r="RPP85" s="205"/>
      <c r="RPQ85" s="205"/>
      <c r="RPR85" s="205"/>
      <c r="RPS85" s="205"/>
      <c r="RPT85" s="205"/>
      <c r="RPU85" s="205"/>
      <c r="RPV85" s="205"/>
      <c r="RPW85" s="205"/>
      <c r="RPX85" s="205"/>
      <c r="RPY85" s="205"/>
      <c r="RPZ85" s="205"/>
      <c r="RQA85" s="205"/>
      <c r="RQB85" s="205"/>
      <c r="RQC85" s="205"/>
      <c r="RQD85" s="205"/>
      <c r="RQE85" s="205"/>
      <c r="RQF85" s="205"/>
      <c r="RQG85" s="205"/>
      <c r="RQH85" s="205"/>
      <c r="RQI85" s="205"/>
      <c r="RQJ85" s="205"/>
      <c r="RQK85" s="205"/>
      <c r="RQL85" s="205"/>
      <c r="RQM85" s="205"/>
      <c r="RQN85" s="205"/>
      <c r="RQO85" s="205"/>
      <c r="RQP85" s="205"/>
      <c r="RQQ85" s="205"/>
      <c r="RQR85" s="205"/>
      <c r="RQS85" s="205"/>
      <c r="RQT85" s="205"/>
      <c r="RQU85" s="205"/>
      <c r="RQV85" s="205"/>
      <c r="RQW85" s="205"/>
      <c r="RQX85" s="205"/>
      <c r="RQY85" s="205"/>
      <c r="RQZ85" s="205"/>
      <c r="RRA85" s="205"/>
      <c r="RRB85" s="205"/>
      <c r="RRC85" s="205"/>
      <c r="RRD85" s="205"/>
      <c r="RRE85" s="205"/>
      <c r="RRF85" s="205"/>
      <c r="RRG85" s="205"/>
      <c r="RRH85" s="205"/>
      <c r="RRI85" s="205"/>
      <c r="RRJ85" s="205"/>
      <c r="RRK85" s="205"/>
      <c r="RRL85" s="205"/>
      <c r="RRM85" s="205"/>
      <c r="RRN85" s="205"/>
      <c r="RRO85" s="205"/>
      <c r="RRP85" s="205"/>
      <c r="RRQ85" s="205"/>
      <c r="RRR85" s="205"/>
      <c r="RRS85" s="205"/>
      <c r="RRT85" s="205"/>
      <c r="RRU85" s="205"/>
      <c r="RRV85" s="205"/>
      <c r="RRW85" s="205"/>
      <c r="RRX85" s="205"/>
      <c r="RRY85" s="205"/>
      <c r="RRZ85" s="205"/>
      <c r="RSA85" s="205"/>
      <c r="RSB85" s="205"/>
      <c r="RSC85" s="205"/>
      <c r="RSD85" s="205"/>
      <c r="RSE85" s="205"/>
      <c r="RSF85" s="205"/>
      <c r="RSG85" s="205"/>
      <c r="RSH85" s="205"/>
      <c r="RSI85" s="205"/>
      <c r="RSJ85" s="205"/>
      <c r="RSK85" s="205"/>
      <c r="RSL85" s="205"/>
      <c r="RSM85" s="205"/>
      <c r="RSN85" s="205"/>
      <c r="RSO85" s="205"/>
      <c r="RSP85" s="205"/>
      <c r="RSQ85" s="205"/>
      <c r="RSR85" s="205"/>
      <c r="RSS85" s="205"/>
      <c r="RST85" s="205"/>
      <c r="RSU85" s="205"/>
      <c r="RSV85" s="205"/>
      <c r="RSW85" s="205"/>
      <c r="RSX85" s="205"/>
      <c r="RSY85" s="205"/>
      <c r="RSZ85" s="205"/>
      <c r="RTA85" s="205"/>
      <c r="RTB85" s="205"/>
      <c r="RTC85" s="205"/>
      <c r="RTD85" s="205"/>
      <c r="RTE85" s="205"/>
      <c r="RTF85" s="205"/>
      <c r="RTG85" s="205"/>
      <c r="RTH85" s="205"/>
      <c r="RTI85" s="205"/>
      <c r="RTJ85" s="205"/>
      <c r="RTK85" s="205"/>
      <c r="RTL85" s="205"/>
      <c r="RTM85" s="205"/>
      <c r="RTN85" s="205"/>
      <c r="RTO85" s="205"/>
      <c r="RTP85" s="205"/>
      <c r="RTQ85" s="205"/>
      <c r="RTR85" s="205"/>
      <c r="RTS85" s="205"/>
      <c r="RTT85" s="205"/>
      <c r="RTU85" s="205"/>
      <c r="RTV85" s="205"/>
      <c r="RTW85" s="205"/>
      <c r="RTX85" s="205"/>
      <c r="RTY85" s="205"/>
      <c r="RTZ85" s="205"/>
      <c r="RUA85" s="205"/>
      <c r="RUB85" s="205"/>
      <c r="RUC85" s="205"/>
      <c r="RUD85" s="205"/>
      <c r="RUE85" s="205"/>
      <c r="RUF85" s="205"/>
      <c r="RUG85" s="205"/>
      <c r="RUH85" s="205"/>
      <c r="RUI85" s="205"/>
      <c r="RUJ85" s="205"/>
      <c r="RUK85" s="205"/>
      <c r="RUL85" s="205"/>
      <c r="RUM85" s="205"/>
      <c r="RUN85" s="205"/>
      <c r="RUO85" s="205"/>
      <c r="RUP85" s="205"/>
      <c r="RUQ85" s="205"/>
      <c r="RUR85" s="205"/>
      <c r="RUS85" s="205"/>
      <c r="RUT85" s="205"/>
      <c r="RUU85" s="205"/>
      <c r="RUV85" s="205"/>
      <c r="RUW85" s="205"/>
      <c r="RUX85" s="205"/>
      <c r="RUY85" s="205"/>
      <c r="RUZ85" s="205"/>
      <c r="RVA85" s="205"/>
      <c r="RVB85" s="205"/>
      <c r="RVC85" s="205"/>
      <c r="RVD85" s="205"/>
      <c r="RVE85" s="205"/>
      <c r="RVF85" s="205"/>
      <c r="RVG85" s="205"/>
      <c r="RVH85" s="205"/>
      <c r="RVI85" s="205"/>
      <c r="RVJ85" s="205"/>
      <c r="RVK85" s="205"/>
      <c r="RVL85" s="205"/>
      <c r="RVM85" s="205"/>
      <c r="RVN85" s="205"/>
      <c r="RVO85" s="205"/>
      <c r="RVP85" s="205"/>
      <c r="RVQ85" s="205"/>
      <c r="RVR85" s="205"/>
      <c r="RVS85" s="205"/>
      <c r="RVT85" s="205"/>
      <c r="RVU85" s="205"/>
      <c r="RVV85" s="205"/>
      <c r="RVW85" s="205"/>
      <c r="RVX85" s="205"/>
      <c r="RVY85" s="205"/>
      <c r="RVZ85" s="205"/>
      <c r="RWA85" s="205"/>
      <c r="RWB85" s="205"/>
      <c r="RWC85" s="205"/>
      <c r="RWD85" s="205"/>
      <c r="RWE85" s="205"/>
      <c r="RWF85" s="205"/>
      <c r="RWG85" s="205"/>
      <c r="RWH85" s="205"/>
      <c r="RWI85" s="205"/>
      <c r="RWJ85" s="205"/>
      <c r="RWK85" s="205"/>
      <c r="RWL85" s="205"/>
      <c r="RWM85" s="205"/>
      <c r="RWN85" s="205"/>
      <c r="RWO85" s="205"/>
      <c r="RWP85" s="205"/>
      <c r="RWQ85" s="205"/>
      <c r="RWR85" s="205"/>
      <c r="RWS85" s="205"/>
      <c r="RWT85" s="205"/>
      <c r="RWU85" s="205"/>
      <c r="RWV85" s="205"/>
      <c r="RWW85" s="205"/>
      <c r="RWX85" s="205"/>
      <c r="RWY85" s="205"/>
      <c r="RWZ85" s="205"/>
      <c r="RXA85" s="205"/>
      <c r="RXB85" s="205"/>
      <c r="RXC85" s="205"/>
      <c r="RXD85" s="205"/>
      <c r="RXE85" s="205"/>
      <c r="RXF85" s="205"/>
      <c r="RXG85" s="205"/>
      <c r="RXH85" s="205"/>
      <c r="RXI85" s="205"/>
      <c r="RXJ85" s="205"/>
      <c r="RXK85" s="205"/>
      <c r="RXR85" s="205"/>
      <c r="RXS85" s="205"/>
      <c r="RXT85" s="205"/>
      <c r="RXU85" s="205"/>
      <c r="RXV85" s="205"/>
      <c r="RXW85" s="205"/>
      <c r="RXX85" s="205"/>
      <c r="RXY85" s="205"/>
      <c r="RXZ85" s="205"/>
      <c r="RYA85" s="205"/>
      <c r="RYB85" s="205"/>
      <c r="RYC85" s="205"/>
      <c r="RYD85" s="205"/>
      <c r="RYE85" s="205"/>
      <c r="RYF85" s="205"/>
      <c r="RYG85" s="205"/>
      <c r="RYH85" s="205"/>
      <c r="RYI85" s="205"/>
      <c r="RYJ85" s="205"/>
      <c r="RYK85" s="205"/>
      <c r="RYL85" s="205"/>
      <c r="RYM85" s="205"/>
      <c r="RYN85" s="205"/>
      <c r="RYO85" s="205"/>
      <c r="RYP85" s="205"/>
      <c r="RYQ85" s="205"/>
      <c r="RYR85" s="205"/>
      <c r="RYS85" s="205"/>
      <c r="RYT85" s="205"/>
      <c r="RYU85" s="205"/>
      <c r="RYV85" s="205"/>
      <c r="RYW85" s="205"/>
      <c r="RYX85" s="205"/>
      <c r="RYY85" s="205"/>
      <c r="RYZ85" s="205"/>
      <c r="RZA85" s="205"/>
      <c r="RZB85" s="205"/>
      <c r="RZC85" s="205"/>
      <c r="RZD85" s="205"/>
      <c r="RZE85" s="205"/>
      <c r="RZF85" s="205"/>
      <c r="RZG85" s="205"/>
      <c r="RZH85" s="205"/>
      <c r="RZI85" s="205"/>
      <c r="RZJ85" s="205"/>
      <c r="RZK85" s="205"/>
      <c r="RZL85" s="205"/>
      <c r="RZM85" s="205"/>
      <c r="RZN85" s="205"/>
      <c r="RZO85" s="205"/>
      <c r="RZP85" s="205"/>
      <c r="RZQ85" s="205"/>
      <c r="RZR85" s="205"/>
      <c r="RZS85" s="205"/>
      <c r="RZT85" s="205"/>
      <c r="RZU85" s="205"/>
      <c r="RZV85" s="205"/>
      <c r="RZW85" s="205"/>
      <c r="RZX85" s="205"/>
      <c r="RZY85" s="205"/>
      <c r="RZZ85" s="205"/>
      <c r="SAA85" s="205"/>
      <c r="SAB85" s="205"/>
      <c r="SAC85" s="205"/>
      <c r="SAD85" s="205"/>
      <c r="SAE85" s="205"/>
      <c r="SAF85" s="205"/>
      <c r="SAG85" s="205"/>
      <c r="SAH85" s="205"/>
      <c r="SAI85" s="205"/>
      <c r="SAJ85" s="205"/>
      <c r="SAK85" s="205"/>
      <c r="SAL85" s="205"/>
      <c r="SAM85" s="205"/>
      <c r="SAN85" s="205"/>
      <c r="SAO85" s="205"/>
      <c r="SAP85" s="205"/>
      <c r="SAQ85" s="205"/>
      <c r="SAR85" s="205"/>
      <c r="SAS85" s="205"/>
      <c r="SAT85" s="205"/>
      <c r="SAU85" s="205"/>
      <c r="SAV85" s="205"/>
      <c r="SAW85" s="205"/>
      <c r="SAX85" s="205"/>
      <c r="SAY85" s="205"/>
      <c r="SAZ85" s="205"/>
      <c r="SBA85" s="205"/>
      <c r="SBB85" s="205"/>
      <c r="SBC85" s="205"/>
      <c r="SBD85" s="205"/>
      <c r="SBE85" s="205"/>
      <c r="SBF85" s="205"/>
      <c r="SBG85" s="205"/>
      <c r="SBH85" s="205"/>
      <c r="SBI85" s="205"/>
      <c r="SBJ85" s="205"/>
      <c r="SBK85" s="205"/>
      <c r="SBL85" s="205"/>
      <c r="SBM85" s="205"/>
      <c r="SBN85" s="205"/>
      <c r="SBO85" s="205"/>
      <c r="SBP85" s="205"/>
      <c r="SBQ85" s="205"/>
      <c r="SBR85" s="205"/>
      <c r="SBS85" s="205"/>
      <c r="SBT85" s="205"/>
      <c r="SBU85" s="205"/>
      <c r="SBV85" s="205"/>
      <c r="SBW85" s="205"/>
      <c r="SBX85" s="205"/>
      <c r="SBY85" s="205"/>
      <c r="SBZ85" s="205"/>
      <c r="SCA85" s="205"/>
      <c r="SCB85" s="205"/>
      <c r="SCC85" s="205"/>
      <c r="SCD85" s="205"/>
      <c r="SCE85" s="205"/>
      <c r="SCF85" s="205"/>
      <c r="SCG85" s="205"/>
      <c r="SCH85" s="205"/>
      <c r="SCI85" s="205"/>
      <c r="SCJ85" s="205"/>
      <c r="SCK85" s="205"/>
      <c r="SCL85" s="205"/>
      <c r="SCM85" s="205"/>
      <c r="SCN85" s="205"/>
      <c r="SCO85" s="205"/>
      <c r="SCP85" s="205"/>
      <c r="SCQ85" s="205"/>
      <c r="SCR85" s="205"/>
      <c r="SCS85" s="205"/>
      <c r="SCT85" s="205"/>
      <c r="SCU85" s="205"/>
      <c r="SCV85" s="205"/>
      <c r="SCW85" s="205"/>
      <c r="SCX85" s="205"/>
      <c r="SCY85" s="205"/>
      <c r="SCZ85" s="205"/>
      <c r="SDA85" s="205"/>
      <c r="SDB85" s="205"/>
      <c r="SDC85" s="205"/>
      <c r="SDD85" s="205"/>
      <c r="SDE85" s="205"/>
      <c r="SDF85" s="205"/>
      <c r="SDG85" s="205"/>
      <c r="SDH85" s="205"/>
      <c r="SDI85" s="205"/>
      <c r="SDJ85" s="205"/>
      <c r="SDK85" s="205"/>
      <c r="SDL85" s="205"/>
      <c r="SDM85" s="205"/>
      <c r="SDN85" s="205"/>
      <c r="SDO85" s="205"/>
      <c r="SDP85" s="205"/>
      <c r="SDQ85" s="205"/>
      <c r="SDR85" s="205"/>
      <c r="SDS85" s="205"/>
      <c r="SDT85" s="205"/>
      <c r="SDU85" s="205"/>
      <c r="SDV85" s="205"/>
      <c r="SDW85" s="205"/>
      <c r="SDX85" s="205"/>
      <c r="SDY85" s="205"/>
      <c r="SDZ85" s="205"/>
      <c r="SEA85" s="205"/>
      <c r="SEB85" s="205"/>
      <c r="SEC85" s="205"/>
      <c r="SED85" s="205"/>
      <c r="SEE85" s="205"/>
      <c r="SEF85" s="205"/>
      <c r="SEG85" s="205"/>
      <c r="SEH85" s="205"/>
      <c r="SEI85" s="205"/>
      <c r="SEJ85" s="205"/>
      <c r="SEK85" s="205"/>
      <c r="SEL85" s="205"/>
      <c r="SEM85" s="205"/>
      <c r="SEN85" s="205"/>
      <c r="SEO85" s="205"/>
      <c r="SEP85" s="205"/>
      <c r="SEQ85" s="205"/>
      <c r="SER85" s="205"/>
      <c r="SES85" s="205"/>
      <c r="SET85" s="205"/>
      <c r="SEU85" s="205"/>
      <c r="SEV85" s="205"/>
      <c r="SEW85" s="205"/>
      <c r="SEX85" s="205"/>
      <c r="SEY85" s="205"/>
      <c r="SEZ85" s="205"/>
      <c r="SFA85" s="205"/>
      <c r="SFB85" s="205"/>
      <c r="SFC85" s="205"/>
      <c r="SFD85" s="205"/>
      <c r="SFE85" s="205"/>
      <c r="SFF85" s="205"/>
      <c r="SFG85" s="205"/>
      <c r="SFH85" s="205"/>
      <c r="SFI85" s="205"/>
      <c r="SFJ85" s="205"/>
      <c r="SFK85" s="205"/>
      <c r="SFL85" s="205"/>
      <c r="SFM85" s="205"/>
      <c r="SFN85" s="205"/>
      <c r="SFO85" s="205"/>
      <c r="SFP85" s="205"/>
      <c r="SFQ85" s="205"/>
      <c r="SFR85" s="205"/>
      <c r="SFS85" s="205"/>
      <c r="SFT85" s="205"/>
      <c r="SFU85" s="205"/>
      <c r="SFV85" s="205"/>
      <c r="SFW85" s="205"/>
      <c r="SFX85" s="205"/>
      <c r="SFY85" s="205"/>
      <c r="SFZ85" s="205"/>
      <c r="SGA85" s="205"/>
      <c r="SGB85" s="205"/>
      <c r="SGC85" s="205"/>
      <c r="SGD85" s="205"/>
      <c r="SGE85" s="205"/>
      <c r="SGF85" s="205"/>
      <c r="SGG85" s="205"/>
      <c r="SGH85" s="205"/>
      <c r="SGI85" s="205"/>
      <c r="SGJ85" s="205"/>
      <c r="SGK85" s="205"/>
      <c r="SGL85" s="205"/>
      <c r="SGM85" s="205"/>
      <c r="SGN85" s="205"/>
      <c r="SGO85" s="205"/>
      <c r="SGP85" s="205"/>
      <c r="SGQ85" s="205"/>
      <c r="SGR85" s="205"/>
      <c r="SGS85" s="205"/>
      <c r="SGT85" s="205"/>
      <c r="SGU85" s="205"/>
      <c r="SGV85" s="205"/>
      <c r="SGW85" s="205"/>
      <c r="SGX85" s="205"/>
      <c r="SGY85" s="205"/>
      <c r="SGZ85" s="205"/>
      <c r="SHA85" s="205"/>
      <c r="SHB85" s="205"/>
      <c r="SHC85" s="205"/>
      <c r="SHD85" s="205"/>
      <c r="SHE85" s="205"/>
      <c r="SHF85" s="205"/>
      <c r="SHG85" s="205"/>
      <c r="SHN85" s="205"/>
      <c r="SHO85" s="205"/>
      <c r="SHP85" s="205"/>
      <c r="SHQ85" s="205"/>
      <c r="SHR85" s="205"/>
      <c r="SHS85" s="205"/>
      <c r="SHT85" s="205"/>
      <c r="SHU85" s="205"/>
      <c r="SHV85" s="205"/>
      <c r="SHW85" s="205"/>
      <c r="SHX85" s="205"/>
      <c r="SHY85" s="205"/>
      <c r="SHZ85" s="205"/>
      <c r="SIA85" s="205"/>
      <c r="SIB85" s="205"/>
      <c r="SIC85" s="205"/>
      <c r="SID85" s="205"/>
      <c r="SIE85" s="205"/>
      <c r="SIF85" s="205"/>
      <c r="SIG85" s="205"/>
      <c r="SIH85" s="205"/>
      <c r="SII85" s="205"/>
      <c r="SIJ85" s="205"/>
      <c r="SIK85" s="205"/>
      <c r="SIL85" s="205"/>
      <c r="SIM85" s="205"/>
      <c r="SIN85" s="205"/>
      <c r="SIO85" s="205"/>
      <c r="SIP85" s="205"/>
      <c r="SIQ85" s="205"/>
      <c r="SIR85" s="205"/>
      <c r="SIS85" s="205"/>
      <c r="SIT85" s="205"/>
      <c r="SIU85" s="205"/>
      <c r="SIV85" s="205"/>
      <c r="SIW85" s="205"/>
      <c r="SIX85" s="205"/>
      <c r="SIY85" s="205"/>
      <c r="SIZ85" s="205"/>
      <c r="SJA85" s="205"/>
      <c r="SJB85" s="205"/>
      <c r="SJC85" s="205"/>
      <c r="SJD85" s="205"/>
      <c r="SJE85" s="205"/>
      <c r="SJF85" s="205"/>
      <c r="SJG85" s="205"/>
      <c r="SJH85" s="205"/>
      <c r="SJI85" s="205"/>
      <c r="SJJ85" s="205"/>
      <c r="SJK85" s="205"/>
      <c r="SJL85" s="205"/>
      <c r="SJM85" s="205"/>
      <c r="SJN85" s="205"/>
      <c r="SJO85" s="205"/>
      <c r="SJP85" s="205"/>
      <c r="SJQ85" s="205"/>
      <c r="SJR85" s="205"/>
      <c r="SJS85" s="205"/>
      <c r="SJT85" s="205"/>
      <c r="SJU85" s="205"/>
      <c r="SJV85" s="205"/>
      <c r="SJW85" s="205"/>
      <c r="SJX85" s="205"/>
      <c r="SJY85" s="205"/>
      <c r="SJZ85" s="205"/>
      <c r="SKA85" s="205"/>
      <c r="SKB85" s="205"/>
      <c r="SKC85" s="205"/>
      <c r="SKD85" s="205"/>
      <c r="SKE85" s="205"/>
      <c r="SKF85" s="205"/>
      <c r="SKG85" s="205"/>
      <c r="SKH85" s="205"/>
      <c r="SKI85" s="205"/>
      <c r="SKJ85" s="205"/>
      <c r="SKK85" s="205"/>
      <c r="SKL85" s="205"/>
      <c r="SKM85" s="205"/>
      <c r="SKN85" s="205"/>
      <c r="SKO85" s="205"/>
      <c r="SKP85" s="205"/>
      <c r="SKQ85" s="205"/>
      <c r="SKR85" s="205"/>
      <c r="SKS85" s="205"/>
      <c r="SKT85" s="205"/>
      <c r="SKU85" s="205"/>
      <c r="SKV85" s="205"/>
      <c r="SKW85" s="205"/>
      <c r="SKX85" s="205"/>
      <c r="SKY85" s="205"/>
      <c r="SKZ85" s="205"/>
      <c r="SLA85" s="205"/>
      <c r="SLB85" s="205"/>
      <c r="SLC85" s="205"/>
      <c r="SLD85" s="205"/>
      <c r="SLE85" s="205"/>
      <c r="SLF85" s="205"/>
      <c r="SLG85" s="205"/>
      <c r="SLH85" s="205"/>
      <c r="SLI85" s="205"/>
      <c r="SLJ85" s="205"/>
      <c r="SLK85" s="205"/>
      <c r="SLL85" s="205"/>
      <c r="SLM85" s="205"/>
      <c r="SLN85" s="205"/>
      <c r="SLO85" s="205"/>
      <c r="SLP85" s="205"/>
      <c r="SLQ85" s="205"/>
      <c r="SLR85" s="205"/>
      <c r="SLS85" s="205"/>
      <c r="SLT85" s="205"/>
      <c r="SLU85" s="205"/>
      <c r="SLV85" s="205"/>
      <c r="SLW85" s="205"/>
      <c r="SLX85" s="205"/>
      <c r="SLY85" s="205"/>
      <c r="SLZ85" s="205"/>
      <c r="SMA85" s="205"/>
      <c r="SMB85" s="205"/>
      <c r="SMC85" s="205"/>
      <c r="SMD85" s="205"/>
      <c r="SME85" s="205"/>
      <c r="SMF85" s="205"/>
      <c r="SMG85" s="205"/>
      <c r="SMH85" s="205"/>
      <c r="SMI85" s="205"/>
      <c r="SMJ85" s="205"/>
      <c r="SMK85" s="205"/>
      <c r="SML85" s="205"/>
      <c r="SMM85" s="205"/>
      <c r="SMN85" s="205"/>
      <c r="SMO85" s="205"/>
      <c r="SMP85" s="205"/>
      <c r="SMQ85" s="205"/>
      <c r="SMR85" s="205"/>
      <c r="SMS85" s="205"/>
      <c r="SMT85" s="205"/>
      <c r="SMU85" s="205"/>
      <c r="SMV85" s="205"/>
      <c r="SMW85" s="205"/>
      <c r="SMX85" s="205"/>
      <c r="SMY85" s="205"/>
      <c r="SMZ85" s="205"/>
      <c r="SNA85" s="205"/>
      <c r="SNB85" s="205"/>
      <c r="SNC85" s="205"/>
      <c r="SND85" s="205"/>
      <c r="SNE85" s="205"/>
      <c r="SNF85" s="205"/>
      <c r="SNG85" s="205"/>
      <c r="SNH85" s="205"/>
      <c r="SNI85" s="205"/>
      <c r="SNJ85" s="205"/>
      <c r="SNK85" s="205"/>
      <c r="SNL85" s="205"/>
      <c r="SNM85" s="205"/>
      <c r="SNN85" s="205"/>
      <c r="SNO85" s="205"/>
      <c r="SNP85" s="205"/>
      <c r="SNQ85" s="205"/>
      <c r="SNR85" s="205"/>
      <c r="SNS85" s="205"/>
      <c r="SNT85" s="205"/>
      <c r="SNU85" s="205"/>
      <c r="SNV85" s="205"/>
      <c r="SNW85" s="205"/>
      <c r="SNX85" s="205"/>
      <c r="SNY85" s="205"/>
      <c r="SNZ85" s="205"/>
      <c r="SOA85" s="205"/>
      <c r="SOB85" s="205"/>
      <c r="SOC85" s="205"/>
      <c r="SOD85" s="205"/>
      <c r="SOE85" s="205"/>
      <c r="SOF85" s="205"/>
      <c r="SOG85" s="205"/>
      <c r="SOH85" s="205"/>
      <c r="SOI85" s="205"/>
      <c r="SOJ85" s="205"/>
      <c r="SOK85" s="205"/>
      <c r="SOL85" s="205"/>
      <c r="SOM85" s="205"/>
      <c r="SON85" s="205"/>
      <c r="SOO85" s="205"/>
      <c r="SOP85" s="205"/>
      <c r="SOQ85" s="205"/>
      <c r="SOR85" s="205"/>
      <c r="SOS85" s="205"/>
      <c r="SOT85" s="205"/>
      <c r="SOU85" s="205"/>
      <c r="SOV85" s="205"/>
      <c r="SOW85" s="205"/>
      <c r="SOX85" s="205"/>
      <c r="SOY85" s="205"/>
      <c r="SOZ85" s="205"/>
      <c r="SPA85" s="205"/>
      <c r="SPB85" s="205"/>
      <c r="SPC85" s="205"/>
      <c r="SPD85" s="205"/>
      <c r="SPE85" s="205"/>
      <c r="SPF85" s="205"/>
      <c r="SPG85" s="205"/>
      <c r="SPH85" s="205"/>
      <c r="SPI85" s="205"/>
      <c r="SPJ85" s="205"/>
      <c r="SPK85" s="205"/>
      <c r="SPL85" s="205"/>
      <c r="SPM85" s="205"/>
      <c r="SPN85" s="205"/>
      <c r="SPO85" s="205"/>
      <c r="SPP85" s="205"/>
      <c r="SPQ85" s="205"/>
      <c r="SPR85" s="205"/>
      <c r="SPS85" s="205"/>
      <c r="SPT85" s="205"/>
      <c r="SPU85" s="205"/>
      <c r="SPV85" s="205"/>
      <c r="SPW85" s="205"/>
      <c r="SPX85" s="205"/>
      <c r="SPY85" s="205"/>
      <c r="SPZ85" s="205"/>
      <c r="SQA85" s="205"/>
      <c r="SQB85" s="205"/>
      <c r="SQC85" s="205"/>
      <c r="SQD85" s="205"/>
      <c r="SQE85" s="205"/>
      <c r="SQF85" s="205"/>
      <c r="SQG85" s="205"/>
      <c r="SQH85" s="205"/>
      <c r="SQI85" s="205"/>
      <c r="SQJ85" s="205"/>
      <c r="SQK85" s="205"/>
      <c r="SQL85" s="205"/>
      <c r="SQM85" s="205"/>
      <c r="SQN85" s="205"/>
      <c r="SQO85" s="205"/>
      <c r="SQP85" s="205"/>
      <c r="SQQ85" s="205"/>
      <c r="SQR85" s="205"/>
      <c r="SQS85" s="205"/>
      <c r="SQT85" s="205"/>
      <c r="SQU85" s="205"/>
      <c r="SQV85" s="205"/>
      <c r="SQW85" s="205"/>
      <c r="SQX85" s="205"/>
      <c r="SQY85" s="205"/>
      <c r="SQZ85" s="205"/>
      <c r="SRA85" s="205"/>
      <c r="SRB85" s="205"/>
      <c r="SRC85" s="205"/>
      <c r="SRJ85" s="205"/>
      <c r="SRK85" s="205"/>
      <c r="SRL85" s="205"/>
      <c r="SRM85" s="205"/>
      <c r="SRN85" s="205"/>
      <c r="SRO85" s="205"/>
      <c r="SRP85" s="205"/>
      <c r="SRQ85" s="205"/>
      <c r="SRR85" s="205"/>
      <c r="SRS85" s="205"/>
      <c r="SRT85" s="205"/>
      <c r="SRU85" s="205"/>
      <c r="SRV85" s="205"/>
      <c r="SRW85" s="205"/>
      <c r="SRX85" s="205"/>
      <c r="SRY85" s="205"/>
      <c r="SRZ85" s="205"/>
      <c r="SSA85" s="205"/>
      <c r="SSB85" s="205"/>
      <c r="SSC85" s="205"/>
      <c r="SSD85" s="205"/>
      <c r="SSE85" s="205"/>
      <c r="SSF85" s="205"/>
      <c r="SSG85" s="205"/>
      <c r="SSH85" s="205"/>
      <c r="SSI85" s="205"/>
      <c r="SSJ85" s="205"/>
      <c r="SSK85" s="205"/>
      <c r="SSL85" s="205"/>
      <c r="SSM85" s="205"/>
      <c r="SSN85" s="205"/>
      <c r="SSO85" s="205"/>
      <c r="SSP85" s="205"/>
      <c r="SSQ85" s="205"/>
      <c r="SSR85" s="205"/>
      <c r="SSS85" s="205"/>
      <c r="SST85" s="205"/>
      <c r="SSU85" s="205"/>
      <c r="SSV85" s="205"/>
      <c r="SSW85" s="205"/>
      <c r="SSX85" s="205"/>
      <c r="SSY85" s="205"/>
      <c r="SSZ85" s="205"/>
      <c r="STA85" s="205"/>
      <c r="STB85" s="205"/>
      <c r="STC85" s="205"/>
      <c r="STD85" s="205"/>
      <c r="STE85" s="205"/>
      <c r="STF85" s="205"/>
      <c r="STG85" s="205"/>
      <c r="STH85" s="205"/>
      <c r="STI85" s="205"/>
      <c r="STJ85" s="205"/>
      <c r="STK85" s="205"/>
      <c r="STL85" s="205"/>
      <c r="STM85" s="205"/>
      <c r="STN85" s="205"/>
      <c r="STO85" s="205"/>
      <c r="STP85" s="205"/>
      <c r="STQ85" s="205"/>
      <c r="STR85" s="205"/>
      <c r="STS85" s="205"/>
      <c r="STT85" s="205"/>
      <c r="STU85" s="205"/>
      <c r="STV85" s="205"/>
      <c r="STW85" s="205"/>
      <c r="STX85" s="205"/>
      <c r="STY85" s="205"/>
      <c r="STZ85" s="205"/>
      <c r="SUA85" s="205"/>
      <c r="SUB85" s="205"/>
      <c r="SUC85" s="205"/>
      <c r="SUD85" s="205"/>
      <c r="SUE85" s="205"/>
      <c r="SUF85" s="205"/>
      <c r="SUG85" s="205"/>
      <c r="SUH85" s="205"/>
      <c r="SUI85" s="205"/>
      <c r="SUJ85" s="205"/>
      <c r="SUK85" s="205"/>
      <c r="SUL85" s="205"/>
      <c r="SUM85" s="205"/>
      <c r="SUN85" s="205"/>
      <c r="SUO85" s="205"/>
      <c r="SUP85" s="205"/>
      <c r="SUQ85" s="205"/>
      <c r="SUR85" s="205"/>
      <c r="SUS85" s="205"/>
      <c r="SUT85" s="205"/>
      <c r="SUU85" s="205"/>
      <c r="SUV85" s="205"/>
      <c r="SUW85" s="205"/>
      <c r="SUX85" s="205"/>
      <c r="SUY85" s="205"/>
      <c r="SUZ85" s="205"/>
      <c r="SVA85" s="205"/>
      <c r="SVB85" s="205"/>
      <c r="SVC85" s="205"/>
      <c r="SVD85" s="205"/>
      <c r="SVE85" s="205"/>
      <c r="SVF85" s="205"/>
      <c r="SVG85" s="205"/>
      <c r="SVH85" s="205"/>
      <c r="SVI85" s="205"/>
      <c r="SVJ85" s="205"/>
      <c r="SVK85" s="205"/>
      <c r="SVL85" s="205"/>
      <c r="SVM85" s="205"/>
      <c r="SVN85" s="205"/>
      <c r="SVO85" s="205"/>
      <c r="SVP85" s="205"/>
      <c r="SVQ85" s="205"/>
      <c r="SVR85" s="205"/>
      <c r="SVS85" s="205"/>
      <c r="SVT85" s="205"/>
      <c r="SVU85" s="205"/>
      <c r="SVV85" s="205"/>
      <c r="SVW85" s="205"/>
      <c r="SVX85" s="205"/>
      <c r="SVY85" s="205"/>
      <c r="SVZ85" s="205"/>
      <c r="SWA85" s="205"/>
      <c r="SWB85" s="205"/>
      <c r="SWC85" s="205"/>
      <c r="SWD85" s="205"/>
      <c r="SWE85" s="205"/>
      <c r="SWF85" s="205"/>
      <c r="SWG85" s="205"/>
      <c r="SWH85" s="205"/>
      <c r="SWI85" s="205"/>
      <c r="SWJ85" s="205"/>
      <c r="SWK85" s="205"/>
      <c r="SWL85" s="205"/>
      <c r="SWM85" s="205"/>
      <c r="SWN85" s="205"/>
      <c r="SWO85" s="205"/>
      <c r="SWP85" s="205"/>
      <c r="SWQ85" s="205"/>
      <c r="SWR85" s="205"/>
      <c r="SWS85" s="205"/>
      <c r="SWT85" s="205"/>
      <c r="SWU85" s="205"/>
      <c r="SWV85" s="205"/>
      <c r="SWW85" s="205"/>
      <c r="SWX85" s="205"/>
      <c r="SWY85" s="205"/>
      <c r="SWZ85" s="205"/>
      <c r="SXA85" s="205"/>
      <c r="SXB85" s="205"/>
      <c r="SXC85" s="205"/>
      <c r="SXD85" s="205"/>
      <c r="SXE85" s="205"/>
      <c r="SXF85" s="205"/>
      <c r="SXG85" s="205"/>
      <c r="SXH85" s="205"/>
      <c r="SXI85" s="205"/>
      <c r="SXJ85" s="205"/>
      <c r="SXK85" s="205"/>
      <c r="SXL85" s="205"/>
      <c r="SXM85" s="205"/>
      <c r="SXN85" s="205"/>
      <c r="SXO85" s="205"/>
      <c r="SXP85" s="205"/>
      <c r="SXQ85" s="205"/>
      <c r="SXR85" s="205"/>
      <c r="SXS85" s="205"/>
      <c r="SXT85" s="205"/>
      <c r="SXU85" s="205"/>
      <c r="SXV85" s="205"/>
      <c r="SXW85" s="205"/>
      <c r="SXX85" s="205"/>
      <c r="SXY85" s="205"/>
      <c r="SXZ85" s="205"/>
      <c r="SYA85" s="205"/>
      <c r="SYB85" s="205"/>
      <c r="SYC85" s="205"/>
      <c r="SYD85" s="205"/>
      <c r="SYE85" s="205"/>
      <c r="SYF85" s="205"/>
      <c r="SYG85" s="205"/>
      <c r="SYH85" s="205"/>
      <c r="SYI85" s="205"/>
      <c r="SYJ85" s="205"/>
      <c r="SYK85" s="205"/>
      <c r="SYL85" s="205"/>
      <c r="SYM85" s="205"/>
      <c r="SYN85" s="205"/>
      <c r="SYO85" s="205"/>
      <c r="SYP85" s="205"/>
      <c r="SYQ85" s="205"/>
      <c r="SYR85" s="205"/>
      <c r="SYS85" s="205"/>
      <c r="SYT85" s="205"/>
      <c r="SYU85" s="205"/>
      <c r="SYV85" s="205"/>
      <c r="SYW85" s="205"/>
      <c r="SYX85" s="205"/>
      <c r="SYY85" s="205"/>
      <c r="SYZ85" s="205"/>
      <c r="SZA85" s="205"/>
      <c r="SZB85" s="205"/>
      <c r="SZC85" s="205"/>
      <c r="SZD85" s="205"/>
      <c r="SZE85" s="205"/>
      <c r="SZF85" s="205"/>
      <c r="SZG85" s="205"/>
      <c r="SZH85" s="205"/>
      <c r="SZI85" s="205"/>
      <c r="SZJ85" s="205"/>
      <c r="SZK85" s="205"/>
      <c r="SZL85" s="205"/>
      <c r="SZM85" s="205"/>
      <c r="SZN85" s="205"/>
      <c r="SZO85" s="205"/>
      <c r="SZP85" s="205"/>
      <c r="SZQ85" s="205"/>
      <c r="SZR85" s="205"/>
      <c r="SZS85" s="205"/>
      <c r="SZT85" s="205"/>
      <c r="SZU85" s="205"/>
      <c r="SZV85" s="205"/>
      <c r="SZW85" s="205"/>
      <c r="SZX85" s="205"/>
      <c r="SZY85" s="205"/>
      <c r="SZZ85" s="205"/>
      <c r="TAA85" s="205"/>
      <c r="TAB85" s="205"/>
      <c r="TAC85" s="205"/>
      <c r="TAD85" s="205"/>
      <c r="TAE85" s="205"/>
      <c r="TAF85" s="205"/>
      <c r="TAG85" s="205"/>
      <c r="TAH85" s="205"/>
      <c r="TAI85" s="205"/>
      <c r="TAJ85" s="205"/>
      <c r="TAK85" s="205"/>
      <c r="TAL85" s="205"/>
      <c r="TAM85" s="205"/>
      <c r="TAN85" s="205"/>
      <c r="TAO85" s="205"/>
      <c r="TAP85" s="205"/>
      <c r="TAQ85" s="205"/>
      <c r="TAR85" s="205"/>
      <c r="TAS85" s="205"/>
      <c r="TAT85" s="205"/>
      <c r="TAU85" s="205"/>
      <c r="TAV85" s="205"/>
      <c r="TAW85" s="205"/>
      <c r="TAX85" s="205"/>
      <c r="TAY85" s="205"/>
      <c r="TBF85" s="205"/>
      <c r="TBG85" s="205"/>
      <c r="TBH85" s="205"/>
      <c r="TBI85" s="205"/>
      <c r="TBJ85" s="205"/>
      <c r="TBK85" s="205"/>
      <c r="TBL85" s="205"/>
      <c r="TBM85" s="205"/>
      <c r="TBN85" s="205"/>
      <c r="TBO85" s="205"/>
      <c r="TBP85" s="205"/>
      <c r="TBQ85" s="205"/>
      <c r="TBR85" s="205"/>
      <c r="TBS85" s="205"/>
      <c r="TBT85" s="205"/>
      <c r="TBU85" s="205"/>
      <c r="TBV85" s="205"/>
      <c r="TBW85" s="205"/>
      <c r="TBX85" s="205"/>
      <c r="TBY85" s="205"/>
      <c r="TBZ85" s="205"/>
      <c r="TCA85" s="205"/>
      <c r="TCB85" s="205"/>
      <c r="TCC85" s="205"/>
      <c r="TCD85" s="205"/>
      <c r="TCE85" s="205"/>
      <c r="TCF85" s="205"/>
      <c r="TCG85" s="205"/>
      <c r="TCH85" s="205"/>
      <c r="TCI85" s="205"/>
      <c r="TCJ85" s="205"/>
      <c r="TCK85" s="205"/>
      <c r="TCL85" s="205"/>
      <c r="TCM85" s="205"/>
      <c r="TCN85" s="205"/>
      <c r="TCO85" s="205"/>
      <c r="TCP85" s="205"/>
      <c r="TCQ85" s="205"/>
      <c r="TCR85" s="205"/>
      <c r="TCS85" s="205"/>
      <c r="TCT85" s="205"/>
      <c r="TCU85" s="205"/>
      <c r="TCV85" s="205"/>
      <c r="TCW85" s="205"/>
      <c r="TCX85" s="205"/>
      <c r="TCY85" s="205"/>
      <c r="TCZ85" s="205"/>
      <c r="TDA85" s="205"/>
      <c r="TDB85" s="205"/>
      <c r="TDC85" s="205"/>
      <c r="TDD85" s="205"/>
      <c r="TDE85" s="205"/>
      <c r="TDF85" s="205"/>
      <c r="TDG85" s="205"/>
      <c r="TDH85" s="205"/>
      <c r="TDI85" s="205"/>
      <c r="TDJ85" s="205"/>
      <c r="TDK85" s="205"/>
      <c r="TDL85" s="205"/>
      <c r="TDM85" s="205"/>
      <c r="TDN85" s="205"/>
      <c r="TDO85" s="205"/>
      <c r="TDP85" s="205"/>
      <c r="TDQ85" s="205"/>
      <c r="TDR85" s="205"/>
      <c r="TDS85" s="205"/>
      <c r="TDT85" s="205"/>
      <c r="TDU85" s="205"/>
      <c r="TDV85" s="205"/>
      <c r="TDW85" s="205"/>
      <c r="TDX85" s="205"/>
      <c r="TDY85" s="205"/>
      <c r="TDZ85" s="205"/>
      <c r="TEA85" s="205"/>
      <c r="TEB85" s="205"/>
      <c r="TEC85" s="205"/>
      <c r="TED85" s="205"/>
      <c r="TEE85" s="205"/>
      <c r="TEF85" s="205"/>
      <c r="TEG85" s="205"/>
      <c r="TEH85" s="205"/>
      <c r="TEI85" s="205"/>
      <c r="TEJ85" s="205"/>
      <c r="TEK85" s="205"/>
      <c r="TEL85" s="205"/>
      <c r="TEM85" s="205"/>
      <c r="TEN85" s="205"/>
      <c r="TEO85" s="205"/>
      <c r="TEP85" s="205"/>
      <c r="TEQ85" s="205"/>
      <c r="TER85" s="205"/>
      <c r="TES85" s="205"/>
      <c r="TET85" s="205"/>
      <c r="TEU85" s="205"/>
      <c r="TEV85" s="205"/>
      <c r="TEW85" s="205"/>
      <c r="TEX85" s="205"/>
      <c r="TEY85" s="205"/>
      <c r="TEZ85" s="205"/>
      <c r="TFA85" s="205"/>
      <c r="TFB85" s="205"/>
      <c r="TFC85" s="205"/>
      <c r="TFD85" s="205"/>
      <c r="TFE85" s="205"/>
      <c r="TFF85" s="205"/>
      <c r="TFG85" s="205"/>
      <c r="TFH85" s="205"/>
      <c r="TFI85" s="205"/>
      <c r="TFJ85" s="205"/>
      <c r="TFK85" s="205"/>
      <c r="TFL85" s="205"/>
      <c r="TFM85" s="205"/>
      <c r="TFN85" s="205"/>
      <c r="TFO85" s="205"/>
      <c r="TFP85" s="205"/>
      <c r="TFQ85" s="205"/>
      <c r="TFR85" s="205"/>
      <c r="TFS85" s="205"/>
      <c r="TFT85" s="205"/>
      <c r="TFU85" s="205"/>
      <c r="TFV85" s="205"/>
      <c r="TFW85" s="205"/>
      <c r="TFX85" s="205"/>
      <c r="TFY85" s="205"/>
      <c r="TFZ85" s="205"/>
      <c r="TGA85" s="205"/>
      <c r="TGB85" s="205"/>
      <c r="TGC85" s="205"/>
      <c r="TGD85" s="205"/>
      <c r="TGE85" s="205"/>
      <c r="TGF85" s="205"/>
      <c r="TGG85" s="205"/>
      <c r="TGH85" s="205"/>
      <c r="TGI85" s="205"/>
      <c r="TGJ85" s="205"/>
      <c r="TGK85" s="205"/>
      <c r="TGL85" s="205"/>
      <c r="TGM85" s="205"/>
      <c r="TGN85" s="205"/>
      <c r="TGO85" s="205"/>
      <c r="TGP85" s="205"/>
      <c r="TGQ85" s="205"/>
      <c r="TGR85" s="205"/>
      <c r="TGS85" s="205"/>
      <c r="TGT85" s="205"/>
      <c r="TGU85" s="205"/>
      <c r="TGV85" s="205"/>
      <c r="TGW85" s="205"/>
      <c r="TGX85" s="205"/>
      <c r="TGY85" s="205"/>
      <c r="TGZ85" s="205"/>
      <c r="THA85" s="205"/>
      <c r="THB85" s="205"/>
      <c r="THC85" s="205"/>
      <c r="THD85" s="205"/>
      <c r="THE85" s="205"/>
      <c r="THF85" s="205"/>
      <c r="THG85" s="205"/>
      <c r="THH85" s="205"/>
      <c r="THI85" s="205"/>
      <c r="THJ85" s="205"/>
      <c r="THK85" s="205"/>
      <c r="THL85" s="205"/>
      <c r="THM85" s="205"/>
      <c r="THN85" s="205"/>
      <c r="THO85" s="205"/>
      <c r="THP85" s="205"/>
      <c r="THQ85" s="205"/>
      <c r="THR85" s="205"/>
      <c r="THS85" s="205"/>
      <c r="THT85" s="205"/>
      <c r="THU85" s="205"/>
      <c r="THV85" s="205"/>
      <c r="THW85" s="205"/>
      <c r="THX85" s="205"/>
      <c r="THY85" s="205"/>
      <c r="THZ85" s="205"/>
      <c r="TIA85" s="205"/>
      <c r="TIB85" s="205"/>
      <c r="TIC85" s="205"/>
      <c r="TID85" s="205"/>
      <c r="TIE85" s="205"/>
      <c r="TIF85" s="205"/>
      <c r="TIG85" s="205"/>
      <c r="TIH85" s="205"/>
      <c r="TII85" s="205"/>
      <c r="TIJ85" s="205"/>
      <c r="TIK85" s="205"/>
      <c r="TIL85" s="205"/>
      <c r="TIM85" s="205"/>
      <c r="TIN85" s="205"/>
      <c r="TIO85" s="205"/>
      <c r="TIP85" s="205"/>
      <c r="TIQ85" s="205"/>
      <c r="TIR85" s="205"/>
      <c r="TIS85" s="205"/>
      <c r="TIT85" s="205"/>
      <c r="TIU85" s="205"/>
      <c r="TIV85" s="205"/>
      <c r="TIW85" s="205"/>
      <c r="TIX85" s="205"/>
      <c r="TIY85" s="205"/>
      <c r="TIZ85" s="205"/>
      <c r="TJA85" s="205"/>
      <c r="TJB85" s="205"/>
      <c r="TJC85" s="205"/>
      <c r="TJD85" s="205"/>
      <c r="TJE85" s="205"/>
      <c r="TJF85" s="205"/>
      <c r="TJG85" s="205"/>
      <c r="TJH85" s="205"/>
      <c r="TJI85" s="205"/>
      <c r="TJJ85" s="205"/>
      <c r="TJK85" s="205"/>
      <c r="TJL85" s="205"/>
      <c r="TJM85" s="205"/>
      <c r="TJN85" s="205"/>
      <c r="TJO85" s="205"/>
      <c r="TJP85" s="205"/>
      <c r="TJQ85" s="205"/>
      <c r="TJR85" s="205"/>
      <c r="TJS85" s="205"/>
      <c r="TJT85" s="205"/>
      <c r="TJU85" s="205"/>
      <c r="TJV85" s="205"/>
      <c r="TJW85" s="205"/>
      <c r="TJX85" s="205"/>
      <c r="TJY85" s="205"/>
      <c r="TJZ85" s="205"/>
      <c r="TKA85" s="205"/>
      <c r="TKB85" s="205"/>
      <c r="TKC85" s="205"/>
      <c r="TKD85" s="205"/>
      <c r="TKE85" s="205"/>
      <c r="TKF85" s="205"/>
      <c r="TKG85" s="205"/>
      <c r="TKH85" s="205"/>
      <c r="TKI85" s="205"/>
      <c r="TKJ85" s="205"/>
      <c r="TKK85" s="205"/>
      <c r="TKL85" s="205"/>
      <c r="TKM85" s="205"/>
      <c r="TKN85" s="205"/>
      <c r="TKO85" s="205"/>
      <c r="TKP85" s="205"/>
      <c r="TKQ85" s="205"/>
      <c r="TKR85" s="205"/>
      <c r="TKS85" s="205"/>
      <c r="TKT85" s="205"/>
      <c r="TKU85" s="205"/>
      <c r="TLB85" s="205"/>
      <c r="TLC85" s="205"/>
      <c r="TLD85" s="205"/>
      <c r="TLE85" s="205"/>
      <c r="TLF85" s="205"/>
      <c r="TLG85" s="205"/>
      <c r="TLH85" s="205"/>
      <c r="TLI85" s="205"/>
      <c r="TLJ85" s="205"/>
      <c r="TLK85" s="205"/>
      <c r="TLL85" s="205"/>
      <c r="TLM85" s="205"/>
      <c r="TLN85" s="205"/>
      <c r="TLO85" s="205"/>
      <c r="TLP85" s="205"/>
      <c r="TLQ85" s="205"/>
      <c r="TLR85" s="205"/>
      <c r="TLS85" s="205"/>
      <c r="TLT85" s="205"/>
      <c r="TLU85" s="205"/>
      <c r="TLV85" s="205"/>
      <c r="TLW85" s="205"/>
      <c r="TLX85" s="205"/>
      <c r="TLY85" s="205"/>
      <c r="TLZ85" s="205"/>
      <c r="TMA85" s="205"/>
      <c r="TMB85" s="205"/>
      <c r="TMC85" s="205"/>
      <c r="TMD85" s="205"/>
      <c r="TME85" s="205"/>
      <c r="TMF85" s="205"/>
      <c r="TMG85" s="205"/>
      <c r="TMH85" s="205"/>
      <c r="TMI85" s="205"/>
      <c r="TMJ85" s="205"/>
      <c r="TMK85" s="205"/>
      <c r="TML85" s="205"/>
      <c r="TMM85" s="205"/>
      <c r="TMN85" s="205"/>
      <c r="TMO85" s="205"/>
      <c r="TMP85" s="205"/>
      <c r="TMQ85" s="205"/>
      <c r="TMR85" s="205"/>
      <c r="TMS85" s="205"/>
      <c r="TMT85" s="205"/>
      <c r="TMU85" s="205"/>
      <c r="TMV85" s="205"/>
      <c r="TMW85" s="205"/>
      <c r="TMX85" s="205"/>
      <c r="TMY85" s="205"/>
      <c r="TMZ85" s="205"/>
      <c r="TNA85" s="205"/>
      <c r="TNB85" s="205"/>
      <c r="TNC85" s="205"/>
      <c r="TND85" s="205"/>
      <c r="TNE85" s="205"/>
      <c r="TNF85" s="205"/>
      <c r="TNG85" s="205"/>
      <c r="TNH85" s="205"/>
      <c r="TNI85" s="205"/>
      <c r="TNJ85" s="205"/>
      <c r="TNK85" s="205"/>
      <c r="TNL85" s="205"/>
      <c r="TNM85" s="205"/>
      <c r="TNN85" s="205"/>
      <c r="TNO85" s="205"/>
      <c r="TNP85" s="205"/>
      <c r="TNQ85" s="205"/>
      <c r="TNR85" s="205"/>
      <c r="TNS85" s="205"/>
      <c r="TNT85" s="205"/>
      <c r="TNU85" s="205"/>
      <c r="TNV85" s="205"/>
      <c r="TNW85" s="205"/>
      <c r="TNX85" s="205"/>
      <c r="TNY85" s="205"/>
      <c r="TNZ85" s="205"/>
      <c r="TOA85" s="205"/>
      <c r="TOB85" s="205"/>
      <c r="TOC85" s="205"/>
      <c r="TOD85" s="205"/>
      <c r="TOE85" s="205"/>
      <c r="TOF85" s="205"/>
      <c r="TOG85" s="205"/>
      <c r="TOH85" s="205"/>
      <c r="TOI85" s="205"/>
      <c r="TOJ85" s="205"/>
      <c r="TOK85" s="205"/>
      <c r="TOL85" s="205"/>
      <c r="TOM85" s="205"/>
      <c r="TON85" s="205"/>
      <c r="TOO85" s="205"/>
      <c r="TOP85" s="205"/>
      <c r="TOQ85" s="205"/>
      <c r="TOR85" s="205"/>
      <c r="TOS85" s="205"/>
      <c r="TOT85" s="205"/>
      <c r="TOU85" s="205"/>
      <c r="TOV85" s="205"/>
      <c r="TOW85" s="205"/>
      <c r="TOX85" s="205"/>
      <c r="TOY85" s="205"/>
      <c r="TOZ85" s="205"/>
      <c r="TPA85" s="205"/>
      <c r="TPB85" s="205"/>
      <c r="TPC85" s="205"/>
      <c r="TPD85" s="205"/>
      <c r="TPE85" s="205"/>
      <c r="TPF85" s="205"/>
      <c r="TPG85" s="205"/>
      <c r="TPH85" s="205"/>
      <c r="TPI85" s="205"/>
      <c r="TPJ85" s="205"/>
      <c r="TPK85" s="205"/>
      <c r="TPL85" s="205"/>
      <c r="TPM85" s="205"/>
      <c r="TPN85" s="205"/>
      <c r="TPO85" s="205"/>
      <c r="TPP85" s="205"/>
      <c r="TPQ85" s="205"/>
      <c r="TPR85" s="205"/>
      <c r="TPS85" s="205"/>
      <c r="TPT85" s="205"/>
      <c r="TPU85" s="205"/>
      <c r="TPV85" s="205"/>
      <c r="TPW85" s="205"/>
      <c r="TPX85" s="205"/>
      <c r="TPY85" s="205"/>
      <c r="TPZ85" s="205"/>
      <c r="TQA85" s="205"/>
      <c r="TQB85" s="205"/>
      <c r="TQC85" s="205"/>
      <c r="TQD85" s="205"/>
      <c r="TQE85" s="205"/>
      <c r="TQF85" s="205"/>
      <c r="TQG85" s="205"/>
      <c r="TQH85" s="205"/>
      <c r="TQI85" s="205"/>
      <c r="TQJ85" s="205"/>
      <c r="TQK85" s="205"/>
      <c r="TQL85" s="205"/>
      <c r="TQM85" s="205"/>
      <c r="TQN85" s="205"/>
      <c r="TQO85" s="205"/>
      <c r="TQP85" s="205"/>
      <c r="TQQ85" s="205"/>
      <c r="TQR85" s="205"/>
      <c r="TQS85" s="205"/>
      <c r="TQT85" s="205"/>
      <c r="TQU85" s="205"/>
      <c r="TQV85" s="205"/>
      <c r="TQW85" s="205"/>
      <c r="TQX85" s="205"/>
      <c r="TQY85" s="205"/>
      <c r="TQZ85" s="205"/>
      <c r="TRA85" s="205"/>
      <c r="TRB85" s="205"/>
      <c r="TRC85" s="205"/>
      <c r="TRD85" s="205"/>
      <c r="TRE85" s="205"/>
      <c r="TRF85" s="205"/>
      <c r="TRG85" s="205"/>
      <c r="TRH85" s="205"/>
      <c r="TRI85" s="205"/>
      <c r="TRJ85" s="205"/>
      <c r="TRK85" s="205"/>
      <c r="TRL85" s="205"/>
      <c r="TRM85" s="205"/>
      <c r="TRN85" s="205"/>
      <c r="TRO85" s="205"/>
      <c r="TRP85" s="205"/>
      <c r="TRQ85" s="205"/>
      <c r="TRR85" s="205"/>
      <c r="TRS85" s="205"/>
      <c r="TRT85" s="205"/>
      <c r="TRU85" s="205"/>
      <c r="TRV85" s="205"/>
      <c r="TRW85" s="205"/>
      <c r="TRX85" s="205"/>
      <c r="TRY85" s="205"/>
      <c r="TRZ85" s="205"/>
      <c r="TSA85" s="205"/>
      <c r="TSB85" s="205"/>
      <c r="TSC85" s="205"/>
      <c r="TSD85" s="205"/>
      <c r="TSE85" s="205"/>
      <c r="TSF85" s="205"/>
      <c r="TSG85" s="205"/>
      <c r="TSH85" s="205"/>
      <c r="TSI85" s="205"/>
      <c r="TSJ85" s="205"/>
      <c r="TSK85" s="205"/>
      <c r="TSL85" s="205"/>
      <c r="TSM85" s="205"/>
      <c r="TSN85" s="205"/>
      <c r="TSO85" s="205"/>
      <c r="TSP85" s="205"/>
      <c r="TSQ85" s="205"/>
      <c r="TSR85" s="205"/>
      <c r="TSS85" s="205"/>
      <c r="TST85" s="205"/>
      <c r="TSU85" s="205"/>
      <c r="TSV85" s="205"/>
      <c r="TSW85" s="205"/>
      <c r="TSX85" s="205"/>
      <c r="TSY85" s="205"/>
      <c r="TSZ85" s="205"/>
      <c r="TTA85" s="205"/>
      <c r="TTB85" s="205"/>
      <c r="TTC85" s="205"/>
      <c r="TTD85" s="205"/>
      <c r="TTE85" s="205"/>
      <c r="TTF85" s="205"/>
      <c r="TTG85" s="205"/>
      <c r="TTH85" s="205"/>
      <c r="TTI85" s="205"/>
      <c r="TTJ85" s="205"/>
      <c r="TTK85" s="205"/>
      <c r="TTL85" s="205"/>
      <c r="TTM85" s="205"/>
      <c r="TTN85" s="205"/>
      <c r="TTO85" s="205"/>
      <c r="TTP85" s="205"/>
      <c r="TTQ85" s="205"/>
      <c r="TTR85" s="205"/>
      <c r="TTS85" s="205"/>
      <c r="TTT85" s="205"/>
      <c r="TTU85" s="205"/>
      <c r="TTV85" s="205"/>
      <c r="TTW85" s="205"/>
      <c r="TTX85" s="205"/>
      <c r="TTY85" s="205"/>
      <c r="TTZ85" s="205"/>
      <c r="TUA85" s="205"/>
      <c r="TUB85" s="205"/>
      <c r="TUC85" s="205"/>
      <c r="TUD85" s="205"/>
      <c r="TUE85" s="205"/>
      <c r="TUF85" s="205"/>
      <c r="TUG85" s="205"/>
      <c r="TUH85" s="205"/>
      <c r="TUI85" s="205"/>
      <c r="TUJ85" s="205"/>
      <c r="TUK85" s="205"/>
      <c r="TUL85" s="205"/>
      <c r="TUM85" s="205"/>
      <c r="TUN85" s="205"/>
      <c r="TUO85" s="205"/>
      <c r="TUP85" s="205"/>
      <c r="TUQ85" s="205"/>
      <c r="TUX85" s="205"/>
      <c r="TUY85" s="205"/>
      <c r="TUZ85" s="205"/>
      <c r="TVA85" s="205"/>
      <c r="TVB85" s="205"/>
      <c r="TVC85" s="205"/>
      <c r="TVD85" s="205"/>
      <c r="TVE85" s="205"/>
      <c r="TVF85" s="205"/>
      <c r="TVG85" s="205"/>
      <c r="TVH85" s="205"/>
      <c r="TVI85" s="205"/>
      <c r="TVJ85" s="205"/>
      <c r="TVK85" s="205"/>
      <c r="TVL85" s="205"/>
      <c r="TVM85" s="205"/>
      <c r="TVN85" s="205"/>
      <c r="TVO85" s="205"/>
      <c r="TVP85" s="205"/>
      <c r="TVQ85" s="205"/>
      <c r="TVR85" s="205"/>
      <c r="TVS85" s="205"/>
      <c r="TVT85" s="205"/>
      <c r="TVU85" s="205"/>
      <c r="TVV85" s="205"/>
      <c r="TVW85" s="205"/>
      <c r="TVX85" s="205"/>
      <c r="TVY85" s="205"/>
      <c r="TVZ85" s="205"/>
      <c r="TWA85" s="205"/>
      <c r="TWB85" s="205"/>
      <c r="TWC85" s="205"/>
      <c r="TWD85" s="205"/>
      <c r="TWE85" s="205"/>
      <c r="TWF85" s="205"/>
      <c r="TWG85" s="205"/>
      <c r="TWH85" s="205"/>
      <c r="TWI85" s="205"/>
      <c r="TWJ85" s="205"/>
      <c r="TWK85" s="205"/>
      <c r="TWL85" s="205"/>
      <c r="TWM85" s="205"/>
      <c r="TWN85" s="205"/>
      <c r="TWO85" s="205"/>
      <c r="TWP85" s="205"/>
      <c r="TWQ85" s="205"/>
      <c r="TWR85" s="205"/>
      <c r="TWS85" s="205"/>
      <c r="TWT85" s="205"/>
      <c r="TWU85" s="205"/>
      <c r="TWV85" s="205"/>
      <c r="TWW85" s="205"/>
      <c r="TWX85" s="205"/>
      <c r="TWY85" s="205"/>
      <c r="TWZ85" s="205"/>
      <c r="TXA85" s="205"/>
      <c r="TXB85" s="205"/>
      <c r="TXC85" s="205"/>
      <c r="TXD85" s="205"/>
      <c r="TXE85" s="205"/>
      <c r="TXF85" s="205"/>
      <c r="TXG85" s="205"/>
      <c r="TXH85" s="205"/>
      <c r="TXI85" s="205"/>
      <c r="TXJ85" s="205"/>
      <c r="TXK85" s="205"/>
      <c r="TXL85" s="205"/>
      <c r="TXM85" s="205"/>
      <c r="TXN85" s="205"/>
      <c r="TXO85" s="205"/>
      <c r="TXP85" s="205"/>
      <c r="TXQ85" s="205"/>
      <c r="TXR85" s="205"/>
      <c r="TXS85" s="205"/>
      <c r="TXT85" s="205"/>
      <c r="TXU85" s="205"/>
      <c r="TXV85" s="205"/>
      <c r="TXW85" s="205"/>
      <c r="TXX85" s="205"/>
      <c r="TXY85" s="205"/>
      <c r="TXZ85" s="205"/>
      <c r="TYA85" s="205"/>
      <c r="TYB85" s="205"/>
      <c r="TYC85" s="205"/>
      <c r="TYD85" s="205"/>
      <c r="TYE85" s="205"/>
      <c r="TYF85" s="205"/>
      <c r="TYG85" s="205"/>
      <c r="TYH85" s="205"/>
      <c r="TYI85" s="205"/>
      <c r="TYJ85" s="205"/>
      <c r="TYK85" s="205"/>
      <c r="TYL85" s="205"/>
      <c r="TYM85" s="205"/>
      <c r="TYN85" s="205"/>
      <c r="TYO85" s="205"/>
      <c r="TYP85" s="205"/>
      <c r="TYQ85" s="205"/>
      <c r="TYR85" s="205"/>
      <c r="TYS85" s="205"/>
      <c r="TYT85" s="205"/>
      <c r="TYU85" s="205"/>
      <c r="TYV85" s="205"/>
      <c r="TYW85" s="205"/>
      <c r="TYX85" s="205"/>
      <c r="TYY85" s="205"/>
      <c r="TYZ85" s="205"/>
      <c r="TZA85" s="205"/>
      <c r="TZB85" s="205"/>
      <c r="TZC85" s="205"/>
      <c r="TZD85" s="205"/>
      <c r="TZE85" s="205"/>
      <c r="TZF85" s="205"/>
      <c r="TZG85" s="205"/>
      <c r="TZH85" s="205"/>
      <c r="TZI85" s="205"/>
      <c r="TZJ85" s="205"/>
      <c r="TZK85" s="205"/>
      <c r="TZL85" s="205"/>
      <c r="TZM85" s="205"/>
      <c r="TZN85" s="205"/>
      <c r="TZO85" s="205"/>
      <c r="TZP85" s="205"/>
      <c r="TZQ85" s="205"/>
      <c r="TZR85" s="205"/>
      <c r="TZS85" s="205"/>
      <c r="TZT85" s="205"/>
      <c r="TZU85" s="205"/>
      <c r="TZV85" s="205"/>
      <c r="TZW85" s="205"/>
      <c r="TZX85" s="205"/>
      <c r="TZY85" s="205"/>
      <c r="TZZ85" s="205"/>
      <c r="UAA85" s="205"/>
      <c r="UAB85" s="205"/>
      <c r="UAC85" s="205"/>
      <c r="UAD85" s="205"/>
      <c r="UAE85" s="205"/>
      <c r="UAF85" s="205"/>
      <c r="UAG85" s="205"/>
      <c r="UAH85" s="205"/>
      <c r="UAI85" s="205"/>
      <c r="UAJ85" s="205"/>
      <c r="UAK85" s="205"/>
      <c r="UAL85" s="205"/>
      <c r="UAM85" s="205"/>
      <c r="UAN85" s="205"/>
      <c r="UAO85" s="205"/>
      <c r="UAP85" s="205"/>
      <c r="UAQ85" s="205"/>
      <c r="UAR85" s="205"/>
      <c r="UAS85" s="205"/>
      <c r="UAT85" s="205"/>
      <c r="UAU85" s="205"/>
      <c r="UAV85" s="205"/>
      <c r="UAW85" s="205"/>
      <c r="UAX85" s="205"/>
      <c r="UAY85" s="205"/>
      <c r="UAZ85" s="205"/>
      <c r="UBA85" s="205"/>
      <c r="UBB85" s="205"/>
      <c r="UBC85" s="205"/>
      <c r="UBD85" s="205"/>
      <c r="UBE85" s="205"/>
      <c r="UBF85" s="205"/>
      <c r="UBG85" s="205"/>
      <c r="UBH85" s="205"/>
      <c r="UBI85" s="205"/>
      <c r="UBJ85" s="205"/>
      <c r="UBK85" s="205"/>
      <c r="UBL85" s="205"/>
      <c r="UBM85" s="205"/>
      <c r="UBN85" s="205"/>
      <c r="UBO85" s="205"/>
      <c r="UBP85" s="205"/>
      <c r="UBQ85" s="205"/>
      <c r="UBR85" s="205"/>
      <c r="UBS85" s="205"/>
      <c r="UBT85" s="205"/>
      <c r="UBU85" s="205"/>
      <c r="UBV85" s="205"/>
      <c r="UBW85" s="205"/>
      <c r="UBX85" s="205"/>
      <c r="UBY85" s="205"/>
      <c r="UBZ85" s="205"/>
      <c r="UCA85" s="205"/>
      <c r="UCB85" s="205"/>
      <c r="UCC85" s="205"/>
      <c r="UCD85" s="205"/>
      <c r="UCE85" s="205"/>
      <c r="UCF85" s="205"/>
      <c r="UCG85" s="205"/>
      <c r="UCH85" s="205"/>
      <c r="UCI85" s="205"/>
      <c r="UCJ85" s="205"/>
      <c r="UCK85" s="205"/>
      <c r="UCL85" s="205"/>
      <c r="UCM85" s="205"/>
      <c r="UCN85" s="205"/>
      <c r="UCO85" s="205"/>
      <c r="UCP85" s="205"/>
      <c r="UCQ85" s="205"/>
      <c r="UCR85" s="205"/>
      <c r="UCS85" s="205"/>
      <c r="UCT85" s="205"/>
      <c r="UCU85" s="205"/>
      <c r="UCV85" s="205"/>
      <c r="UCW85" s="205"/>
      <c r="UCX85" s="205"/>
      <c r="UCY85" s="205"/>
      <c r="UCZ85" s="205"/>
      <c r="UDA85" s="205"/>
      <c r="UDB85" s="205"/>
      <c r="UDC85" s="205"/>
      <c r="UDD85" s="205"/>
      <c r="UDE85" s="205"/>
      <c r="UDF85" s="205"/>
      <c r="UDG85" s="205"/>
      <c r="UDH85" s="205"/>
      <c r="UDI85" s="205"/>
      <c r="UDJ85" s="205"/>
      <c r="UDK85" s="205"/>
      <c r="UDL85" s="205"/>
      <c r="UDM85" s="205"/>
      <c r="UDN85" s="205"/>
      <c r="UDO85" s="205"/>
      <c r="UDP85" s="205"/>
      <c r="UDQ85" s="205"/>
      <c r="UDR85" s="205"/>
      <c r="UDS85" s="205"/>
      <c r="UDT85" s="205"/>
      <c r="UDU85" s="205"/>
      <c r="UDV85" s="205"/>
      <c r="UDW85" s="205"/>
      <c r="UDX85" s="205"/>
      <c r="UDY85" s="205"/>
      <c r="UDZ85" s="205"/>
      <c r="UEA85" s="205"/>
      <c r="UEB85" s="205"/>
      <c r="UEC85" s="205"/>
      <c r="UED85" s="205"/>
      <c r="UEE85" s="205"/>
      <c r="UEF85" s="205"/>
      <c r="UEG85" s="205"/>
      <c r="UEH85" s="205"/>
      <c r="UEI85" s="205"/>
      <c r="UEJ85" s="205"/>
      <c r="UEK85" s="205"/>
      <c r="UEL85" s="205"/>
      <c r="UEM85" s="205"/>
      <c r="UET85" s="205"/>
      <c r="UEU85" s="205"/>
      <c r="UEV85" s="205"/>
      <c r="UEW85" s="205"/>
      <c r="UEX85" s="205"/>
      <c r="UEY85" s="205"/>
      <c r="UEZ85" s="205"/>
      <c r="UFA85" s="205"/>
      <c r="UFB85" s="205"/>
      <c r="UFC85" s="205"/>
      <c r="UFD85" s="205"/>
      <c r="UFE85" s="205"/>
      <c r="UFF85" s="205"/>
      <c r="UFG85" s="205"/>
      <c r="UFH85" s="205"/>
      <c r="UFI85" s="205"/>
      <c r="UFJ85" s="205"/>
      <c r="UFK85" s="205"/>
      <c r="UFL85" s="205"/>
      <c r="UFM85" s="205"/>
      <c r="UFN85" s="205"/>
      <c r="UFO85" s="205"/>
      <c r="UFP85" s="205"/>
      <c r="UFQ85" s="205"/>
      <c r="UFR85" s="205"/>
      <c r="UFS85" s="205"/>
      <c r="UFT85" s="205"/>
      <c r="UFU85" s="205"/>
      <c r="UFV85" s="205"/>
      <c r="UFW85" s="205"/>
      <c r="UFX85" s="205"/>
      <c r="UFY85" s="205"/>
      <c r="UFZ85" s="205"/>
      <c r="UGA85" s="205"/>
      <c r="UGB85" s="205"/>
      <c r="UGC85" s="205"/>
      <c r="UGD85" s="205"/>
      <c r="UGE85" s="205"/>
      <c r="UGF85" s="205"/>
      <c r="UGG85" s="205"/>
      <c r="UGH85" s="205"/>
      <c r="UGI85" s="205"/>
      <c r="UGJ85" s="205"/>
      <c r="UGK85" s="205"/>
      <c r="UGL85" s="205"/>
      <c r="UGM85" s="205"/>
      <c r="UGN85" s="205"/>
      <c r="UGO85" s="205"/>
      <c r="UGP85" s="205"/>
      <c r="UGQ85" s="205"/>
      <c r="UGR85" s="205"/>
      <c r="UGS85" s="205"/>
      <c r="UGT85" s="205"/>
      <c r="UGU85" s="205"/>
      <c r="UGV85" s="205"/>
      <c r="UGW85" s="205"/>
      <c r="UGX85" s="205"/>
      <c r="UGY85" s="205"/>
      <c r="UGZ85" s="205"/>
      <c r="UHA85" s="205"/>
      <c r="UHB85" s="205"/>
      <c r="UHC85" s="205"/>
      <c r="UHD85" s="205"/>
      <c r="UHE85" s="205"/>
      <c r="UHF85" s="205"/>
      <c r="UHG85" s="205"/>
      <c r="UHH85" s="205"/>
      <c r="UHI85" s="205"/>
      <c r="UHJ85" s="205"/>
      <c r="UHK85" s="205"/>
      <c r="UHL85" s="205"/>
      <c r="UHM85" s="205"/>
      <c r="UHN85" s="205"/>
      <c r="UHO85" s="205"/>
      <c r="UHP85" s="205"/>
      <c r="UHQ85" s="205"/>
      <c r="UHR85" s="205"/>
      <c r="UHS85" s="205"/>
      <c r="UHT85" s="205"/>
      <c r="UHU85" s="205"/>
      <c r="UHV85" s="205"/>
      <c r="UHW85" s="205"/>
      <c r="UHX85" s="205"/>
      <c r="UHY85" s="205"/>
      <c r="UHZ85" s="205"/>
      <c r="UIA85" s="205"/>
      <c r="UIB85" s="205"/>
      <c r="UIC85" s="205"/>
      <c r="UID85" s="205"/>
      <c r="UIE85" s="205"/>
      <c r="UIF85" s="205"/>
      <c r="UIG85" s="205"/>
      <c r="UIH85" s="205"/>
      <c r="UII85" s="205"/>
      <c r="UIJ85" s="205"/>
      <c r="UIK85" s="205"/>
      <c r="UIL85" s="205"/>
      <c r="UIM85" s="205"/>
      <c r="UIN85" s="205"/>
      <c r="UIO85" s="205"/>
      <c r="UIP85" s="205"/>
      <c r="UIQ85" s="205"/>
      <c r="UIR85" s="205"/>
      <c r="UIS85" s="205"/>
      <c r="UIT85" s="205"/>
      <c r="UIU85" s="205"/>
      <c r="UIV85" s="205"/>
      <c r="UIW85" s="205"/>
      <c r="UIX85" s="205"/>
      <c r="UIY85" s="205"/>
      <c r="UIZ85" s="205"/>
      <c r="UJA85" s="205"/>
      <c r="UJB85" s="205"/>
      <c r="UJC85" s="205"/>
      <c r="UJD85" s="205"/>
      <c r="UJE85" s="205"/>
      <c r="UJF85" s="205"/>
      <c r="UJG85" s="205"/>
      <c r="UJH85" s="205"/>
      <c r="UJI85" s="205"/>
      <c r="UJJ85" s="205"/>
      <c r="UJK85" s="205"/>
      <c r="UJL85" s="205"/>
      <c r="UJM85" s="205"/>
      <c r="UJN85" s="205"/>
      <c r="UJO85" s="205"/>
      <c r="UJP85" s="205"/>
      <c r="UJQ85" s="205"/>
      <c r="UJR85" s="205"/>
      <c r="UJS85" s="205"/>
      <c r="UJT85" s="205"/>
      <c r="UJU85" s="205"/>
      <c r="UJV85" s="205"/>
      <c r="UJW85" s="205"/>
      <c r="UJX85" s="205"/>
      <c r="UJY85" s="205"/>
      <c r="UJZ85" s="205"/>
      <c r="UKA85" s="205"/>
      <c r="UKB85" s="205"/>
      <c r="UKC85" s="205"/>
      <c r="UKD85" s="205"/>
      <c r="UKE85" s="205"/>
      <c r="UKF85" s="205"/>
      <c r="UKG85" s="205"/>
      <c r="UKH85" s="205"/>
      <c r="UKI85" s="205"/>
      <c r="UKJ85" s="205"/>
      <c r="UKK85" s="205"/>
      <c r="UKL85" s="205"/>
      <c r="UKM85" s="205"/>
      <c r="UKN85" s="205"/>
      <c r="UKO85" s="205"/>
      <c r="UKP85" s="205"/>
      <c r="UKQ85" s="205"/>
      <c r="UKR85" s="205"/>
      <c r="UKS85" s="205"/>
      <c r="UKT85" s="205"/>
      <c r="UKU85" s="205"/>
      <c r="UKV85" s="205"/>
      <c r="UKW85" s="205"/>
      <c r="UKX85" s="205"/>
      <c r="UKY85" s="205"/>
      <c r="UKZ85" s="205"/>
      <c r="ULA85" s="205"/>
      <c r="ULB85" s="205"/>
      <c r="ULC85" s="205"/>
      <c r="ULD85" s="205"/>
      <c r="ULE85" s="205"/>
      <c r="ULF85" s="205"/>
      <c r="ULG85" s="205"/>
      <c r="ULH85" s="205"/>
      <c r="ULI85" s="205"/>
      <c r="ULJ85" s="205"/>
      <c r="ULK85" s="205"/>
      <c r="ULL85" s="205"/>
      <c r="ULM85" s="205"/>
      <c r="ULN85" s="205"/>
      <c r="ULO85" s="205"/>
      <c r="ULP85" s="205"/>
      <c r="ULQ85" s="205"/>
      <c r="ULR85" s="205"/>
      <c r="ULS85" s="205"/>
      <c r="ULT85" s="205"/>
      <c r="ULU85" s="205"/>
      <c r="ULV85" s="205"/>
      <c r="ULW85" s="205"/>
      <c r="ULX85" s="205"/>
      <c r="ULY85" s="205"/>
      <c r="ULZ85" s="205"/>
      <c r="UMA85" s="205"/>
      <c r="UMB85" s="205"/>
      <c r="UMC85" s="205"/>
      <c r="UMD85" s="205"/>
      <c r="UME85" s="205"/>
      <c r="UMF85" s="205"/>
      <c r="UMG85" s="205"/>
      <c r="UMH85" s="205"/>
      <c r="UMI85" s="205"/>
      <c r="UMJ85" s="205"/>
      <c r="UMK85" s="205"/>
      <c r="UML85" s="205"/>
      <c r="UMM85" s="205"/>
      <c r="UMN85" s="205"/>
      <c r="UMO85" s="205"/>
      <c r="UMP85" s="205"/>
      <c r="UMQ85" s="205"/>
      <c r="UMR85" s="205"/>
      <c r="UMS85" s="205"/>
      <c r="UMT85" s="205"/>
      <c r="UMU85" s="205"/>
      <c r="UMV85" s="205"/>
      <c r="UMW85" s="205"/>
      <c r="UMX85" s="205"/>
      <c r="UMY85" s="205"/>
      <c r="UMZ85" s="205"/>
      <c r="UNA85" s="205"/>
      <c r="UNB85" s="205"/>
      <c r="UNC85" s="205"/>
      <c r="UND85" s="205"/>
      <c r="UNE85" s="205"/>
      <c r="UNF85" s="205"/>
      <c r="UNG85" s="205"/>
      <c r="UNH85" s="205"/>
      <c r="UNI85" s="205"/>
      <c r="UNJ85" s="205"/>
      <c r="UNK85" s="205"/>
      <c r="UNL85" s="205"/>
      <c r="UNM85" s="205"/>
      <c r="UNN85" s="205"/>
      <c r="UNO85" s="205"/>
      <c r="UNP85" s="205"/>
      <c r="UNQ85" s="205"/>
      <c r="UNR85" s="205"/>
      <c r="UNS85" s="205"/>
      <c r="UNT85" s="205"/>
      <c r="UNU85" s="205"/>
      <c r="UNV85" s="205"/>
      <c r="UNW85" s="205"/>
      <c r="UNX85" s="205"/>
      <c r="UNY85" s="205"/>
      <c r="UNZ85" s="205"/>
      <c r="UOA85" s="205"/>
      <c r="UOB85" s="205"/>
      <c r="UOC85" s="205"/>
      <c r="UOD85" s="205"/>
      <c r="UOE85" s="205"/>
      <c r="UOF85" s="205"/>
      <c r="UOG85" s="205"/>
      <c r="UOH85" s="205"/>
      <c r="UOI85" s="205"/>
      <c r="UOP85" s="205"/>
      <c r="UOQ85" s="205"/>
      <c r="UOR85" s="205"/>
      <c r="UOS85" s="205"/>
      <c r="UOT85" s="205"/>
      <c r="UOU85" s="205"/>
      <c r="UOV85" s="205"/>
      <c r="UOW85" s="205"/>
      <c r="UOX85" s="205"/>
      <c r="UOY85" s="205"/>
      <c r="UOZ85" s="205"/>
      <c r="UPA85" s="205"/>
      <c r="UPB85" s="205"/>
      <c r="UPC85" s="205"/>
      <c r="UPD85" s="205"/>
      <c r="UPE85" s="205"/>
      <c r="UPF85" s="205"/>
      <c r="UPG85" s="205"/>
      <c r="UPH85" s="205"/>
      <c r="UPI85" s="205"/>
      <c r="UPJ85" s="205"/>
      <c r="UPK85" s="205"/>
      <c r="UPL85" s="205"/>
      <c r="UPM85" s="205"/>
      <c r="UPN85" s="205"/>
      <c r="UPO85" s="205"/>
      <c r="UPP85" s="205"/>
      <c r="UPQ85" s="205"/>
      <c r="UPR85" s="205"/>
      <c r="UPS85" s="205"/>
      <c r="UPT85" s="205"/>
      <c r="UPU85" s="205"/>
      <c r="UPV85" s="205"/>
      <c r="UPW85" s="205"/>
      <c r="UPX85" s="205"/>
      <c r="UPY85" s="205"/>
      <c r="UPZ85" s="205"/>
      <c r="UQA85" s="205"/>
      <c r="UQB85" s="205"/>
      <c r="UQC85" s="205"/>
      <c r="UQD85" s="205"/>
      <c r="UQE85" s="205"/>
      <c r="UQF85" s="205"/>
      <c r="UQG85" s="205"/>
      <c r="UQH85" s="205"/>
      <c r="UQI85" s="205"/>
      <c r="UQJ85" s="205"/>
      <c r="UQK85" s="205"/>
      <c r="UQL85" s="205"/>
      <c r="UQM85" s="205"/>
      <c r="UQN85" s="205"/>
      <c r="UQO85" s="205"/>
      <c r="UQP85" s="205"/>
      <c r="UQQ85" s="205"/>
      <c r="UQR85" s="205"/>
      <c r="UQS85" s="205"/>
      <c r="UQT85" s="205"/>
      <c r="UQU85" s="205"/>
      <c r="UQV85" s="205"/>
      <c r="UQW85" s="205"/>
      <c r="UQX85" s="205"/>
      <c r="UQY85" s="205"/>
      <c r="UQZ85" s="205"/>
      <c r="URA85" s="205"/>
      <c r="URB85" s="205"/>
      <c r="URC85" s="205"/>
      <c r="URD85" s="205"/>
      <c r="URE85" s="205"/>
      <c r="URF85" s="205"/>
      <c r="URG85" s="205"/>
      <c r="URH85" s="205"/>
      <c r="URI85" s="205"/>
      <c r="URJ85" s="205"/>
      <c r="URK85" s="205"/>
      <c r="URL85" s="205"/>
      <c r="URM85" s="205"/>
      <c r="URN85" s="205"/>
      <c r="URO85" s="205"/>
      <c r="URP85" s="205"/>
      <c r="URQ85" s="205"/>
      <c r="URR85" s="205"/>
      <c r="URS85" s="205"/>
      <c r="URT85" s="205"/>
      <c r="URU85" s="205"/>
      <c r="URV85" s="205"/>
      <c r="URW85" s="205"/>
      <c r="URX85" s="205"/>
      <c r="URY85" s="205"/>
      <c r="URZ85" s="205"/>
      <c r="USA85" s="205"/>
      <c r="USB85" s="205"/>
      <c r="USC85" s="205"/>
      <c r="USD85" s="205"/>
      <c r="USE85" s="205"/>
      <c r="USF85" s="205"/>
      <c r="USG85" s="205"/>
      <c r="USH85" s="205"/>
      <c r="USI85" s="205"/>
      <c r="USJ85" s="205"/>
      <c r="USK85" s="205"/>
      <c r="USL85" s="205"/>
      <c r="USM85" s="205"/>
      <c r="USN85" s="205"/>
      <c r="USO85" s="205"/>
      <c r="USP85" s="205"/>
      <c r="USQ85" s="205"/>
      <c r="USR85" s="205"/>
      <c r="USS85" s="205"/>
      <c r="UST85" s="205"/>
      <c r="USU85" s="205"/>
      <c r="USV85" s="205"/>
      <c r="USW85" s="205"/>
      <c r="USX85" s="205"/>
      <c r="USY85" s="205"/>
      <c r="USZ85" s="205"/>
      <c r="UTA85" s="205"/>
      <c r="UTB85" s="205"/>
      <c r="UTC85" s="205"/>
      <c r="UTD85" s="205"/>
      <c r="UTE85" s="205"/>
      <c r="UTF85" s="205"/>
      <c r="UTG85" s="205"/>
      <c r="UTH85" s="205"/>
      <c r="UTI85" s="205"/>
      <c r="UTJ85" s="205"/>
      <c r="UTK85" s="205"/>
      <c r="UTL85" s="205"/>
      <c r="UTM85" s="205"/>
      <c r="UTN85" s="205"/>
      <c r="UTO85" s="205"/>
      <c r="UTP85" s="205"/>
      <c r="UTQ85" s="205"/>
      <c r="UTR85" s="205"/>
      <c r="UTS85" s="205"/>
      <c r="UTT85" s="205"/>
      <c r="UTU85" s="205"/>
      <c r="UTV85" s="205"/>
      <c r="UTW85" s="205"/>
      <c r="UTX85" s="205"/>
      <c r="UTY85" s="205"/>
      <c r="UTZ85" s="205"/>
      <c r="UUA85" s="205"/>
      <c r="UUB85" s="205"/>
      <c r="UUC85" s="205"/>
      <c r="UUD85" s="205"/>
      <c r="UUE85" s="205"/>
      <c r="UUF85" s="205"/>
      <c r="UUG85" s="205"/>
      <c r="UUH85" s="205"/>
      <c r="UUI85" s="205"/>
      <c r="UUJ85" s="205"/>
      <c r="UUK85" s="205"/>
      <c r="UUL85" s="205"/>
      <c r="UUM85" s="205"/>
      <c r="UUN85" s="205"/>
      <c r="UUO85" s="205"/>
      <c r="UUP85" s="205"/>
      <c r="UUQ85" s="205"/>
      <c r="UUR85" s="205"/>
      <c r="UUS85" s="205"/>
      <c r="UUT85" s="205"/>
      <c r="UUU85" s="205"/>
      <c r="UUV85" s="205"/>
      <c r="UUW85" s="205"/>
      <c r="UUX85" s="205"/>
      <c r="UUY85" s="205"/>
      <c r="UUZ85" s="205"/>
      <c r="UVA85" s="205"/>
      <c r="UVB85" s="205"/>
      <c r="UVC85" s="205"/>
      <c r="UVD85" s="205"/>
      <c r="UVE85" s="205"/>
      <c r="UVF85" s="205"/>
      <c r="UVG85" s="205"/>
      <c r="UVH85" s="205"/>
      <c r="UVI85" s="205"/>
      <c r="UVJ85" s="205"/>
      <c r="UVK85" s="205"/>
      <c r="UVL85" s="205"/>
      <c r="UVM85" s="205"/>
      <c r="UVN85" s="205"/>
      <c r="UVO85" s="205"/>
      <c r="UVP85" s="205"/>
      <c r="UVQ85" s="205"/>
      <c r="UVR85" s="205"/>
      <c r="UVS85" s="205"/>
      <c r="UVT85" s="205"/>
      <c r="UVU85" s="205"/>
      <c r="UVV85" s="205"/>
      <c r="UVW85" s="205"/>
      <c r="UVX85" s="205"/>
      <c r="UVY85" s="205"/>
      <c r="UVZ85" s="205"/>
      <c r="UWA85" s="205"/>
      <c r="UWB85" s="205"/>
      <c r="UWC85" s="205"/>
      <c r="UWD85" s="205"/>
      <c r="UWE85" s="205"/>
      <c r="UWF85" s="205"/>
      <c r="UWG85" s="205"/>
      <c r="UWH85" s="205"/>
      <c r="UWI85" s="205"/>
      <c r="UWJ85" s="205"/>
      <c r="UWK85" s="205"/>
      <c r="UWL85" s="205"/>
      <c r="UWM85" s="205"/>
      <c r="UWN85" s="205"/>
      <c r="UWO85" s="205"/>
      <c r="UWP85" s="205"/>
      <c r="UWQ85" s="205"/>
      <c r="UWR85" s="205"/>
      <c r="UWS85" s="205"/>
      <c r="UWT85" s="205"/>
      <c r="UWU85" s="205"/>
      <c r="UWV85" s="205"/>
      <c r="UWW85" s="205"/>
      <c r="UWX85" s="205"/>
      <c r="UWY85" s="205"/>
      <c r="UWZ85" s="205"/>
      <c r="UXA85" s="205"/>
      <c r="UXB85" s="205"/>
      <c r="UXC85" s="205"/>
      <c r="UXD85" s="205"/>
      <c r="UXE85" s="205"/>
      <c r="UXF85" s="205"/>
      <c r="UXG85" s="205"/>
      <c r="UXH85" s="205"/>
      <c r="UXI85" s="205"/>
      <c r="UXJ85" s="205"/>
      <c r="UXK85" s="205"/>
      <c r="UXL85" s="205"/>
      <c r="UXM85" s="205"/>
      <c r="UXN85" s="205"/>
      <c r="UXO85" s="205"/>
      <c r="UXP85" s="205"/>
      <c r="UXQ85" s="205"/>
      <c r="UXR85" s="205"/>
      <c r="UXS85" s="205"/>
      <c r="UXT85" s="205"/>
      <c r="UXU85" s="205"/>
      <c r="UXV85" s="205"/>
      <c r="UXW85" s="205"/>
      <c r="UXX85" s="205"/>
      <c r="UXY85" s="205"/>
      <c r="UXZ85" s="205"/>
      <c r="UYA85" s="205"/>
      <c r="UYB85" s="205"/>
      <c r="UYC85" s="205"/>
      <c r="UYD85" s="205"/>
      <c r="UYE85" s="205"/>
      <c r="UYL85" s="205"/>
      <c r="UYM85" s="205"/>
      <c r="UYN85" s="205"/>
      <c r="UYO85" s="205"/>
      <c r="UYP85" s="205"/>
      <c r="UYQ85" s="205"/>
      <c r="UYR85" s="205"/>
      <c r="UYS85" s="205"/>
      <c r="UYT85" s="205"/>
      <c r="UYU85" s="205"/>
      <c r="UYV85" s="205"/>
      <c r="UYW85" s="205"/>
      <c r="UYX85" s="205"/>
      <c r="UYY85" s="205"/>
      <c r="UYZ85" s="205"/>
      <c r="UZA85" s="205"/>
      <c r="UZB85" s="205"/>
      <c r="UZC85" s="205"/>
      <c r="UZD85" s="205"/>
      <c r="UZE85" s="205"/>
      <c r="UZF85" s="205"/>
      <c r="UZG85" s="205"/>
      <c r="UZH85" s="205"/>
      <c r="UZI85" s="205"/>
      <c r="UZJ85" s="205"/>
      <c r="UZK85" s="205"/>
      <c r="UZL85" s="205"/>
      <c r="UZM85" s="205"/>
      <c r="UZN85" s="205"/>
      <c r="UZO85" s="205"/>
      <c r="UZP85" s="205"/>
      <c r="UZQ85" s="205"/>
      <c r="UZR85" s="205"/>
      <c r="UZS85" s="205"/>
      <c r="UZT85" s="205"/>
      <c r="UZU85" s="205"/>
      <c r="UZV85" s="205"/>
      <c r="UZW85" s="205"/>
      <c r="UZX85" s="205"/>
      <c r="UZY85" s="205"/>
      <c r="UZZ85" s="205"/>
      <c r="VAA85" s="205"/>
      <c r="VAB85" s="205"/>
      <c r="VAC85" s="205"/>
      <c r="VAD85" s="205"/>
      <c r="VAE85" s="205"/>
      <c r="VAF85" s="205"/>
      <c r="VAG85" s="205"/>
      <c r="VAH85" s="205"/>
      <c r="VAI85" s="205"/>
      <c r="VAJ85" s="205"/>
      <c r="VAK85" s="205"/>
      <c r="VAL85" s="205"/>
      <c r="VAM85" s="205"/>
      <c r="VAN85" s="205"/>
      <c r="VAO85" s="205"/>
      <c r="VAP85" s="205"/>
      <c r="VAQ85" s="205"/>
      <c r="VAR85" s="205"/>
      <c r="VAS85" s="205"/>
      <c r="VAT85" s="205"/>
      <c r="VAU85" s="205"/>
      <c r="VAV85" s="205"/>
      <c r="VAW85" s="205"/>
      <c r="VAX85" s="205"/>
      <c r="VAY85" s="205"/>
      <c r="VAZ85" s="205"/>
      <c r="VBA85" s="205"/>
      <c r="VBB85" s="205"/>
      <c r="VBC85" s="205"/>
      <c r="VBD85" s="205"/>
      <c r="VBE85" s="205"/>
      <c r="VBF85" s="205"/>
      <c r="VBG85" s="205"/>
      <c r="VBH85" s="205"/>
      <c r="VBI85" s="205"/>
      <c r="VBJ85" s="205"/>
      <c r="VBK85" s="205"/>
      <c r="VBL85" s="205"/>
      <c r="VBM85" s="205"/>
      <c r="VBN85" s="205"/>
      <c r="VBO85" s="205"/>
      <c r="VBP85" s="205"/>
      <c r="VBQ85" s="205"/>
      <c r="VBR85" s="205"/>
      <c r="VBS85" s="205"/>
      <c r="VBT85" s="205"/>
      <c r="VBU85" s="205"/>
      <c r="VBV85" s="205"/>
      <c r="VBW85" s="205"/>
      <c r="VBX85" s="205"/>
      <c r="VBY85" s="205"/>
      <c r="VBZ85" s="205"/>
      <c r="VCA85" s="205"/>
      <c r="VCB85" s="205"/>
      <c r="VCC85" s="205"/>
      <c r="VCD85" s="205"/>
      <c r="VCE85" s="205"/>
      <c r="VCF85" s="205"/>
      <c r="VCG85" s="205"/>
      <c r="VCH85" s="205"/>
      <c r="VCI85" s="205"/>
      <c r="VCJ85" s="205"/>
      <c r="VCK85" s="205"/>
      <c r="VCL85" s="205"/>
      <c r="VCM85" s="205"/>
      <c r="VCN85" s="205"/>
      <c r="VCO85" s="205"/>
      <c r="VCP85" s="205"/>
      <c r="VCQ85" s="205"/>
      <c r="VCR85" s="205"/>
      <c r="VCS85" s="205"/>
      <c r="VCT85" s="205"/>
      <c r="VCU85" s="205"/>
      <c r="VCV85" s="205"/>
      <c r="VCW85" s="205"/>
      <c r="VCX85" s="205"/>
      <c r="VCY85" s="205"/>
      <c r="VCZ85" s="205"/>
      <c r="VDA85" s="205"/>
      <c r="VDB85" s="205"/>
      <c r="VDC85" s="205"/>
      <c r="VDD85" s="205"/>
      <c r="VDE85" s="205"/>
      <c r="VDF85" s="205"/>
      <c r="VDG85" s="205"/>
      <c r="VDH85" s="205"/>
      <c r="VDI85" s="205"/>
      <c r="VDJ85" s="205"/>
      <c r="VDK85" s="205"/>
      <c r="VDL85" s="205"/>
      <c r="VDM85" s="205"/>
      <c r="VDN85" s="205"/>
      <c r="VDO85" s="205"/>
      <c r="VDP85" s="205"/>
      <c r="VDQ85" s="205"/>
      <c r="VDR85" s="205"/>
      <c r="VDS85" s="205"/>
      <c r="VDT85" s="205"/>
      <c r="VDU85" s="205"/>
      <c r="VDV85" s="205"/>
      <c r="VDW85" s="205"/>
      <c r="VDX85" s="205"/>
      <c r="VDY85" s="205"/>
      <c r="VDZ85" s="205"/>
      <c r="VEA85" s="205"/>
      <c r="VEB85" s="205"/>
      <c r="VEC85" s="205"/>
      <c r="VED85" s="205"/>
      <c r="VEE85" s="205"/>
      <c r="VEF85" s="205"/>
      <c r="VEG85" s="205"/>
      <c r="VEH85" s="205"/>
      <c r="VEI85" s="205"/>
      <c r="VEJ85" s="205"/>
      <c r="VEK85" s="205"/>
      <c r="VEL85" s="205"/>
      <c r="VEM85" s="205"/>
      <c r="VEN85" s="205"/>
      <c r="VEO85" s="205"/>
      <c r="VEP85" s="205"/>
      <c r="VEQ85" s="205"/>
      <c r="VER85" s="205"/>
      <c r="VES85" s="205"/>
      <c r="VET85" s="205"/>
      <c r="VEU85" s="205"/>
      <c r="VEV85" s="205"/>
      <c r="VEW85" s="205"/>
      <c r="VEX85" s="205"/>
      <c r="VEY85" s="205"/>
      <c r="VEZ85" s="205"/>
      <c r="VFA85" s="205"/>
      <c r="VFB85" s="205"/>
      <c r="VFC85" s="205"/>
      <c r="VFD85" s="205"/>
      <c r="VFE85" s="205"/>
      <c r="VFF85" s="205"/>
      <c r="VFG85" s="205"/>
      <c r="VFH85" s="205"/>
      <c r="VFI85" s="205"/>
      <c r="VFJ85" s="205"/>
      <c r="VFK85" s="205"/>
      <c r="VFL85" s="205"/>
      <c r="VFM85" s="205"/>
      <c r="VFN85" s="205"/>
      <c r="VFO85" s="205"/>
      <c r="VFP85" s="205"/>
      <c r="VFQ85" s="205"/>
      <c r="VFR85" s="205"/>
      <c r="VFS85" s="205"/>
      <c r="VFT85" s="205"/>
      <c r="VFU85" s="205"/>
      <c r="VFV85" s="205"/>
      <c r="VFW85" s="205"/>
      <c r="VFX85" s="205"/>
      <c r="VFY85" s="205"/>
      <c r="VFZ85" s="205"/>
      <c r="VGA85" s="205"/>
      <c r="VGB85" s="205"/>
      <c r="VGC85" s="205"/>
      <c r="VGD85" s="205"/>
      <c r="VGE85" s="205"/>
      <c r="VGF85" s="205"/>
      <c r="VGG85" s="205"/>
      <c r="VGH85" s="205"/>
      <c r="VGI85" s="205"/>
      <c r="VGJ85" s="205"/>
      <c r="VGK85" s="205"/>
      <c r="VGL85" s="205"/>
      <c r="VGM85" s="205"/>
      <c r="VGN85" s="205"/>
      <c r="VGO85" s="205"/>
      <c r="VGP85" s="205"/>
      <c r="VGQ85" s="205"/>
      <c r="VGR85" s="205"/>
      <c r="VGS85" s="205"/>
      <c r="VGT85" s="205"/>
      <c r="VGU85" s="205"/>
      <c r="VGV85" s="205"/>
      <c r="VGW85" s="205"/>
      <c r="VGX85" s="205"/>
      <c r="VGY85" s="205"/>
      <c r="VGZ85" s="205"/>
      <c r="VHA85" s="205"/>
      <c r="VHB85" s="205"/>
      <c r="VHC85" s="205"/>
      <c r="VHD85" s="205"/>
      <c r="VHE85" s="205"/>
      <c r="VHF85" s="205"/>
      <c r="VHG85" s="205"/>
      <c r="VHH85" s="205"/>
      <c r="VHI85" s="205"/>
      <c r="VHJ85" s="205"/>
      <c r="VHK85" s="205"/>
      <c r="VHL85" s="205"/>
      <c r="VHM85" s="205"/>
      <c r="VHN85" s="205"/>
      <c r="VHO85" s="205"/>
      <c r="VHP85" s="205"/>
      <c r="VHQ85" s="205"/>
      <c r="VHR85" s="205"/>
      <c r="VHS85" s="205"/>
      <c r="VHT85" s="205"/>
      <c r="VHU85" s="205"/>
      <c r="VHV85" s="205"/>
      <c r="VHW85" s="205"/>
      <c r="VHX85" s="205"/>
      <c r="VHY85" s="205"/>
      <c r="VHZ85" s="205"/>
      <c r="VIA85" s="205"/>
      <c r="VIH85" s="205"/>
      <c r="VII85" s="205"/>
      <c r="VIJ85" s="205"/>
      <c r="VIK85" s="205"/>
      <c r="VIL85" s="205"/>
      <c r="VIM85" s="205"/>
      <c r="VIN85" s="205"/>
      <c r="VIO85" s="205"/>
      <c r="VIP85" s="205"/>
      <c r="VIQ85" s="205"/>
      <c r="VIR85" s="205"/>
      <c r="VIS85" s="205"/>
      <c r="VIT85" s="205"/>
      <c r="VIU85" s="205"/>
      <c r="VIV85" s="205"/>
      <c r="VIW85" s="205"/>
      <c r="VIX85" s="205"/>
      <c r="VIY85" s="205"/>
      <c r="VIZ85" s="205"/>
      <c r="VJA85" s="205"/>
      <c r="VJB85" s="205"/>
      <c r="VJC85" s="205"/>
      <c r="VJD85" s="205"/>
      <c r="VJE85" s="205"/>
      <c r="VJF85" s="205"/>
      <c r="VJG85" s="205"/>
      <c r="VJH85" s="205"/>
      <c r="VJI85" s="205"/>
      <c r="VJJ85" s="205"/>
      <c r="VJK85" s="205"/>
      <c r="VJL85" s="205"/>
      <c r="VJM85" s="205"/>
      <c r="VJN85" s="205"/>
      <c r="VJO85" s="205"/>
      <c r="VJP85" s="205"/>
      <c r="VJQ85" s="205"/>
      <c r="VJR85" s="205"/>
      <c r="VJS85" s="205"/>
      <c r="VJT85" s="205"/>
      <c r="VJU85" s="205"/>
      <c r="VJV85" s="205"/>
      <c r="VJW85" s="205"/>
      <c r="VJX85" s="205"/>
      <c r="VJY85" s="205"/>
      <c r="VJZ85" s="205"/>
      <c r="VKA85" s="205"/>
      <c r="VKB85" s="205"/>
      <c r="VKC85" s="205"/>
      <c r="VKD85" s="205"/>
      <c r="VKE85" s="205"/>
      <c r="VKF85" s="205"/>
      <c r="VKG85" s="205"/>
      <c r="VKH85" s="205"/>
      <c r="VKI85" s="205"/>
      <c r="VKJ85" s="205"/>
      <c r="VKK85" s="205"/>
      <c r="VKL85" s="205"/>
      <c r="VKM85" s="205"/>
      <c r="VKN85" s="205"/>
      <c r="VKO85" s="205"/>
      <c r="VKP85" s="205"/>
      <c r="VKQ85" s="205"/>
      <c r="VKR85" s="205"/>
      <c r="VKS85" s="205"/>
      <c r="VKT85" s="205"/>
      <c r="VKU85" s="205"/>
      <c r="VKV85" s="205"/>
      <c r="VKW85" s="205"/>
      <c r="VKX85" s="205"/>
      <c r="VKY85" s="205"/>
      <c r="VKZ85" s="205"/>
      <c r="VLA85" s="205"/>
      <c r="VLB85" s="205"/>
      <c r="VLC85" s="205"/>
      <c r="VLD85" s="205"/>
      <c r="VLE85" s="205"/>
      <c r="VLF85" s="205"/>
      <c r="VLG85" s="205"/>
      <c r="VLH85" s="205"/>
      <c r="VLI85" s="205"/>
      <c r="VLJ85" s="205"/>
      <c r="VLK85" s="205"/>
      <c r="VLL85" s="205"/>
      <c r="VLM85" s="205"/>
      <c r="VLN85" s="205"/>
      <c r="VLO85" s="205"/>
      <c r="VLP85" s="205"/>
      <c r="VLQ85" s="205"/>
      <c r="VLR85" s="205"/>
      <c r="VLS85" s="205"/>
      <c r="VLT85" s="205"/>
      <c r="VLU85" s="205"/>
      <c r="VLV85" s="205"/>
      <c r="VLW85" s="205"/>
      <c r="VLX85" s="205"/>
      <c r="VLY85" s="205"/>
      <c r="VLZ85" s="205"/>
      <c r="VMA85" s="205"/>
      <c r="VMB85" s="205"/>
      <c r="VMC85" s="205"/>
      <c r="VMD85" s="205"/>
      <c r="VME85" s="205"/>
      <c r="VMF85" s="205"/>
      <c r="VMG85" s="205"/>
      <c r="VMH85" s="205"/>
      <c r="VMI85" s="205"/>
      <c r="VMJ85" s="205"/>
      <c r="VMK85" s="205"/>
      <c r="VML85" s="205"/>
      <c r="VMM85" s="205"/>
      <c r="VMN85" s="205"/>
      <c r="VMO85" s="205"/>
      <c r="VMP85" s="205"/>
      <c r="VMQ85" s="205"/>
      <c r="VMR85" s="205"/>
      <c r="VMS85" s="205"/>
      <c r="VMT85" s="205"/>
      <c r="VMU85" s="205"/>
      <c r="VMV85" s="205"/>
      <c r="VMW85" s="205"/>
      <c r="VMX85" s="205"/>
      <c r="VMY85" s="205"/>
      <c r="VMZ85" s="205"/>
      <c r="VNA85" s="205"/>
      <c r="VNB85" s="205"/>
      <c r="VNC85" s="205"/>
      <c r="VND85" s="205"/>
      <c r="VNE85" s="205"/>
      <c r="VNF85" s="205"/>
      <c r="VNG85" s="205"/>
      <c r="VNH85" s="205"/>
      <c r="VNI85" s="205"/>
      <c r="VNJ85" s="205"/>
      <c r="VNK85" s="205"/>
      <c r="VNL85" s="205"/>
      <c r="VNM85" s="205"/>
      <c r="VNN85" s="205"/>
      <c r="VNO85" s="205"/>
      <c r="VNP85" s="205"/>
      <c r="VNQ85" s="205"/>
      <c r="VNR85" s="205"/>
      <c r="VNS85" s="205"/>
      <c r="VNT85" s="205"/>
      <c r="VNU85" s="205"/>
      <c r="VNV85" s="205"/>
      <c r="VNW85" s="205"/>
      <c r="VNX85" s="205"/>
      <c r="VNY85" s="205"/>
      <c r="VNZ85" s="205"/>
      <c r="VOA85" s="205"/>
      <c r="VOB85" s="205"/>
      <c r="VOC85" s="205"/>
      <c r="VOD85" s="205"/>
      <c r="VOE85" s="205"/>
      <c r="VOF85" s="205"/>
      <c r="VOG85" s="205"/>
      <c r="VOH85" s="205"/>
      <c r="VOI85" s="205"/>
      <c r="VOJ85" s="205"/>
      <c r="VOK85" s="205"/>
      <c r="VOL85" s="205"/>
      <c r="VOM85" s="205"/>
      <c r="VON85" s="205"/>
      <c r="VOO85" s="205"/>
      <c r="VOP85" s="205"/>
      <c r="VOQ85" s="205"/>
      <c r="VOR85" s="205"/>
      <c r="VOS85" s="205"/>
      <c r="VOT85" s="205"/>
      <c r="VOU85" s="205"/>
      <c r="VOV85" s="205"/>
      <c r="VOW85" s="205"/>
      <c r="VOX85" s="205"/>
      <c r="VOY85" s="205"/>
      <c r="VOZ85" s="205"/>
      <c r="VPA85" s="205"/>
      <c r="VPB85" s="205"/>
      <c r="VPC85" s="205"/>
      <c r="VPD85" s="205"/>
      <c r="VPE85" s="205"/>
      <c r="VPF85" s="205"/>
      <c r="VPG85" s="205"/>
      <c r="VPH85" s="205"/>
      <c r="VPI85" s="205"/>
      <c r="VPJ85" s="205"/>
      <c r="VPK85" s="205"/>
      <c r="VPL85" s="205"/>
      <c r="VPM85" s="205"/>
      <c r="VPN85" s="205"/>
      <c r="VPO85" s="205"/>
      <c r="VPP85" s="205"/>
      <c r="VPQ85" s="205"/>
      <c r="VPR85" s="205"/>
      <c r="VPS85" s="205"/>
      <c r="VPT85" s="205"/>
      <c r="VPU85" s="205"/>
      <c r="VPV85" s="205"/>
      <c r="VPW85" s="205"/>
      <c r="VPX85" s="205"/>
      <c r="VPY85" s="205"/>
      <c r="VPZ85" s="205"/>
      <c r="VQA85" s="205"/>
      <c r="VQB85" s="205"/>
      <c r="VQC85" s="205"/>
      <c r="VQD85" s="205"/>
      <c r="VQE85" s="205"/>
      <c r="VQF85" s="205"/>
      <c r="VQG85" s="205"/>
      <c r="VQH85" s="205"/>
      <c r="VQI85" s="205"/>
      <c r="VQJ85" s="205"/>
      <c r="VQK85" s="205"/>
      <c r="VQL85" s="205"/>
      <c r="VQM85" s="205"/>
      <c r="VQN85" s="205"/>
      <c r="VQO85" s="205"/>
      <c r="VQP85" s="205"/>
      <c r="VQQ85" s="205"/>
      <c r="VQR85" s="205"/>
      <c r="VQS85" s="205"/>
      <c r="VQT85" s="205"/>
      <c r="VQU85" s="205"/>
      <c r="VQV85" s="205"/>
      <c r="VQW85" s="205"/>
      <c r="VQX85" s="205"/>
      <c r="VQY85" s="205"/>
      <c r="VQZ85" s="205"/>
      <c r="VRA85" s="205"/>
      <c r="VRB85" s="205"/>
      <c r="VRC85" s="205"/>
      <c r="VRD85" s="205"/>
      <c r="VRE85" s="205"/>
      <c r="VRF85" s="205"/>
      <c r="VRG85" s="205"/>
      <c r="VRH85" s="205"/>
      <c r="VRI85" s="205"/>
      <c r="VRJ85" s="205"/>
      <c r="VRK85" s="205"/>
      <c r="VRL85" s="205"/>
      <c r="VRM85" s="205"/>
      <c r="VRN85" s="205"/>
      <c r="VRO85" s="205"/>
      <c r="VRP85" s="205"/>
      <c r="VRQ85" s="205"/>
      <c r="VRR85" s="205"/>
      <c r="VRS85" s="205"/>
      <c r="VRT85" s="205"/>
      <c r="VRU85" s="205"/>
      <c r="VRV85" s="205"/>
      <c r="VRW85" s="205"/>
      <c r="VSD85" s="205"/>
      <c r="VSE85" s="205"/>
      <c r="VSF85" s="205"/>
      <c r="VSG85" s="205"/>
      <c r="VSH85" s="205"/>
      <c r="VSI85" s="205"/>
      <c r="VSJ85" s="205"/>
      <c r="VSK85" s="205"/>
      <c r="VSL85" s="205"/>
      <c r="VSM85" s="205"/>
      <c r="VSN85" s="205"/>
      <c r="VSO85" s="205"/>
      <c r="VSP85" s="205"/>
      <c r="VSQ85" s="205"/>
      <c r="VSR85" s="205"/>
      <c r="VSS85" s="205"/>
      <c r="VST85" s="205"/>
      <c r="VSU85" s="205"/>
      <c r="VSV85" s="205"/>
      <c r="VSW85" s="205"/>
      <c r="VSX85" s="205"/>
      <c r="VSY85" s="205"/>
      <c r="VSZ85" s="205"/>
      <c r="VTA85" s="205"/>
      <c r="VTB85" s="205"/>
      <c r="VTC85" s="205"/>
      <c r="VTD85" s="205"/>
      <c r="VTE85" s="205"/>
      <c r="VTF85" s="205"/>
      <c r="VTG85" s="205"/>
      <c r="VTH85" s="205"/>
      <c r="VTI85" s="205"/>
      <c r="VTJ85" s="205"/>
      <c r="VTK85" s="205"/>
      <c r="VTL85" s="205"/>
      <c r="VTM85" s="205"/>
      <c r="VTN85" s="205"/>
      <c r="VTO85" s="205"/>
      <c r="VTP85" s="205"/>
      <c r="VTQ85" s="205"/>
      <c r="VTR85" s="205"/>
      <c r="VTS85" s="205"/>
      <c r="VTT85" s="205"/>
      <c r="VTU85" s="205"/>
      <c r="VTV85" s="205"/>
      <c r="VTW85" s="205"/>
      <c r="VTX85" s="205"/>
      <c r="VTY85" s="205"/>
      <c r="VTZ85" s="205"/>
      <c r="VUA85" s="205"/>
      <c r="VUB85" s="205"/>
      <c r="VUC85" s="205"/>
      <c r="VUD85" s="205"/>
      <c r="VUE85" s="205"/>
      <c r="VUF85" s="205"/>
      <c r="VUG85" s="205"/>
      <c r="VUH85" s="205"/>
      <c r="VUI85" s="205"/>
      <c r="VUJ85" s="205"/>
      <c r="VUK85" s="205"/>
      <c r="VUL85" s="205"/>
      <c r="VUM85" s="205"/>
      <c r="VUN85" s="205"/>
      <c r="VUO85" s="205"/>
      <c r="VUP85" s="205"/>
      <c r="VUQ85" s="205"/>
      <c r="VUR85" s="205"/>
      <c r="VUS85" s="205"/>
      <c r="VUT85" s="205"/>
      <c r="VUU85" s="205"/>
      <c r="VUV85" s="205"/>
      <c r="VUW85" s="205"/>
      <c r="VUX85" s="205"/>
      <c r="VUY85" s="205"/>
      <c r="VUZ85" s="205"/>
      <c r="VVA85" s="205"/>
      <c r="VVB85" s="205"/>
      <c r="VVC85" s="205"/>
      <c r="VVD85" s="205"/>
      <c r="VVE85" s="205"/>
      <c r="VVF85" s="205"/>
      <c r="VVG85" s="205"/>
      <c r="VVH85" s="205"/>
      <c r="VVI85" s="205"/>
      <c r="VVJ85" s="205"/>
      <c r="VVK85" s="205"/>
      <c r="VVL85" s="205"/>
      <c r="VVM85" s="205"/>
      <c r="VVN85" s="205"/>
      <c r="VVO85" s="205"/>
      <c r="VVP85" s="205"/>
      <c r="VVQ85" s="205"/>
      <c r="VVR85" s="205"/>
      <c r="VVS85" s="205"/>
      <c r="VVT85" s="205"/>
      <c r="VVU85" s="205"/>
      <c r="VVV85" s="205"/>
      <c r="VVW85" s="205"/>
      <c r="VVX85" s="205"/>
      <c r="VVY85" s="205"/>
      <c r="VVZ85" s="205"/>
      <c r="VWA85" s="205"/>
      <c r="VWB85" s="205"/>
      <c r="VWC85" s="205"/>
      <c r="VWD85" s="205"/>
      <c r="VWE85" s="205"/>
      <c r="VWF85" s="205"/>
      <c r="VWG85" s="205"/>
      <c r="VWH85" s="205"/>
      <c r="VWI85" s="205"/>
      <c r="VWJ85" s="205"/>
      <c r="VWK85" s="205"/>
      <c r="VWL85" s="205"/>
      <c r="VWM85" s="205"/>
      <c r="VWN85" s="205"/>
      <c r="VWO85" s="205"/>
      <c r="VWP85" s="205"/>
      <c r="VWQ85" s="205"/>
      <c r="VWR85" s="205"/>
      <c r="VWS85" s="205"/>
      <c r="VWT85" s="205"/>
      <c r="VWU85" s="205"/>
      <c r="VWV85" s="205"/>
      <c r="VWW85" s="205"/>
      <c r="VWX85" s="205"/>
      <c r="VWY85" s="205"/>
      <c r="VWZ85" s="205"/>
      <c r="VXA85" s="205"/>
      <c r="VXB85" s="205"/>
      <c r="VXC85" s="205"/>
      <c r="VXD85" s="205"/>
      <c r="VXE85" s="205"/>
      <c r="VXF85" s="205"/>
      <c r="VXG85" s="205"/>
      <c r="VXH85" s="205"/>
      <c r="VXI85" s="205"/>
      <c r="VXJ85" s="205"/>
      <c r="VXK85" s="205"/>
      <c r="VXL85" s="205"/>
      <c r="VXM85" s="205"/>
      <c r="VXN85" s="205"/>
      <c r="VXO85" s="205"/>
      <c r="VXP85" s="205"/>
      <c r="VXQ85" s="205"/>
      <c r="VXR85" s="205"/>
      <c r="VXS85" s="205"/>
      <c r="VXT85" s="205"/>
      <c r="VXU85" s="205"/>
      <c r="VXV85" s="205"/>
      <c r="VXW85" s="205"/>
      <c r="VXX85" s="205"/>
      <c r="VXY85" s="205"/>
      <c r="VXZ85" s="205"/>
      <c r="VYA85" s="205"/>
      <c r="VYB85" s="205"/>
      <c r="VYC85" s="205"/>
      <c r="VYD85" s="205"/>
      <c r="VYE85" s="205"/>
      <c r="VYF85" s="205"/>
      <c r="VYG85" s="205"/>
      <c r="VYH85" s="205"/>
      <c r="VYI85" s="205"/>
      <c r="VYJ85" s="205"/>
      <c r="VYK85" s="205"/>
      <c r="VYL85" s="205"/>
      <c r="VYM85" s="205"/>
      <c r="VYN85" s="205"/>
      <c r="VYO85" s="205"/>
      <c r="VYP85" s="205"/>
      <c r="VYQ85" s="205"/>
      <c r="VYR85" s="205"/>
      <c r="VYS85" s="205"/>
      <c r="VYT85" s="205"/>
      <c r="VYU85" s="205"/>
      <c r="VYV85" s="205"/>
      <c r="VYW85" s="205"/>
      <c r="VYX85" s="205"/>
      <c r="VYY85" s="205"/>
      <c r="VYZ85" s="205"/>
      <c r="VZA85" s="205"/>
      <c r="VZB85" s="205"/>
      <c r="VZC85" s="205"/>
      <c r="VZD85" s="205"/>
      <c r="VZE85" s="205"/>
      <c r="VZF85" s="205"/>
      <c r="VZG85" s="205"/>
      <c r="VZH85" s="205"/>
      <c r="VZI85" s="205"/>
      <c r="VZJ85" s="205"/>
      <c r="VZK85" s="205"/>
      <c r="VZL85" s="205"/>
      <c r="VZM85" s="205"/>
      <c r="VZN85" s="205"/>
      <c r="VZO85" s="205"/>
      <c r="VZP85" s="205"/>
      <c r="VZQ85" s="205"/>
      <c r="VZR85" s="205"/>
      <c r="VZS85" s="205"/>
      <c r="VZT85" s="205"/>
      <c r="VZU85" s="205"/>
      <c r="VZV85" s="205"/>
      <c r="VZW85" s="205"/>
      <c r="VZX85" s="205"/>
      <c r="VZY85" s="205"/>
      <c r="VZZ85" s="205"/>
      <c r="WAA85" s="205"/>
      <c r="WAB85" s="205"/>
      <c r="WAC85" s="205"/>
      <c r="WAD85" s="205"/>
      <c r="WAE85" s="205"/>
      <c r="WAF85" s="205"/>
      <c r="WAG85" s="205"/>
      <c r="WAH85" s="205"/>
      <c r="WAI85" s="205"/>
      <c r="WAJ85" s="205"/>
      <c r="WAK85" s="205"/>
      <c r="WAL85" s="205"/>
      <c r="WAM85" s="205"/>
      <c r="WAN85" s="205"/>
      <c r="WAO85" s="205"/>
      <c r="WAP85" s="205"/>
      <c r="WAQ85" s="205"/>
      <c r="WAR85" s="205"/>
      <c r="WAS85" s="205"/>
      <c r="WAT85" s="205"/>
      <c r="WAU85" s="205"/>
      <c r="WAV85" s="205"/>
      <c r="WAW85" s="205"/>
      <c r="WAX85" s="205"/>
      <c r="WAY85" s="205"/>
      <c r="WAZ85" s="205"/>
      <c r="WBA85" s="205"/>
      <c r="WBB85" s="205"/>
      <c r="WBC85" s="205"/>
      <c r="WBD85" s="205"/>
      <c r="WBE85" s="205"/>
      <c r="WBF85" s="205"/>
      <c r="WBG85" s="205"/>
      <c r="WBH85" s="205"/>
      <c r="WBI85" s="205"/>
      <c r="WBJ85" s="205"/>
      <c r="WBK85" s="205"/>
      <c r="WBL85" s="205"/>
      <c r="WBM85" s="205"/>
      <c r="WBN85" s="205"/>
      <c r="WBO85" s="205"/>
      <c r="WBP85" s="205"/>
      <c r="WBQ85" s="205"/>
      <c r="WBR85" s="205"/>
      <c r="WBS85" s="205"/>
      <c r="WBZ85" s="205"/>
      <c r="WCA85" s="205"/>
      <c r="WCB85" s="205"/>
      <c r="WCC85" s="205"/>
      <c r="WCD85" s="205"/>
      <c r="WCE85" s="205"/>
      <c r="WCF85" s="205"/>
      <c r="WCG85" s="205"/>
      <c r="WCH85" s="205"/>
      <c r="WCI85" s="205"/>
      <c r="WCJ85" s="205"/>
      <c r="WCK85" s="205"/>
      <c r="WCL85" s="205"/>
      <c r="WCM85" s="205"/>
      <c r="WCN85" s="205"/>
      <c r="WCO85" s="205"/>
      <c r="WCP85" s="205"/>
      <c r="WCQ85" s="205"/>
      <c r="WCR85" s="205"/>
      <c r="WCS85" s="205"/>
      <c r="WCT85" s="205"/>
      <c r="WCU85" s="205"/>
      <c r="WCV85" s="205"/>
      <c r="WCW85" s="205"/>
      <c r="WCX85" s="205"/>
      <c r="WCY85" s="205"/>
      <c r="WCZ85" s="205"/>
      <c r="WDA85" s="205"/>
      <c r="WDB85" s="205"/>
      <c r="WDC85" s="205"/>
      <c r="WDD85" s="205"/>
      <c r="WDE85" s="205"/>
      <c r="WDF85" s="205"/>
      <c r="WDG85" s="205"/>
      <c r="WDH85" s="205"/>
      <c r="WDI85" s="205"/>
      <c r="WDJ85" s="205"/>
      <c r="WDK85" s="205"/>
      <c r="WDL85" s="205"/>
      <c r="WDM85" s="205"/>
      <c r="WDN85" s="205"/>
      <c r="WDO85" s="205"/>
      <c r="WDP85" s="205"/>
      <c r="WDQ85" s="205"/>
      <c r="WDR85" s="205"/>
      <c r="WDS85" s="205"/>
      <c r="WDT85" s="205"/>
      <c r="WDU85" s="205"/>
      <c r="WDV85" s="205"/>
      <c r="WDW85" s="205"/>
      <c r="WDX85" s="205"/>
      <c r="WDY85" s="205"/>
      <c r="WDZ85" s="205"/>
      <c r="WEA85" s="205"/>
      <c r="WEB85" s="205"/>
      <c r="WEC85" s="205"/>
      <c r="WED85" s="205"/>
      <c r="WEE85" s="205"/>
      <c r="WEF85" s="205"/>
      <c r="WEG85" s="205"/>
      <c r="WEH85" s="205"/>
      <c r="WEI85" s="205"/>
      <c r="WEJ85" s="205"/>
      <c r="WEK85" s="205"/>
      <c r="WEL85" s="205"/>
      <c r="WEM85" s="205"/>
      <c r="WEN85" s="205"/>
      <c r="WEO85" s="205"/>
      <c r="WEP85" s="205"/>
      <c r="WEQ85" s="205"/>
      <c r="WER85" s="205"/>
      <c r="WES85" s="205"/>
      <c r="WET85" s="205"/>
      <c r="WEU85" s="205"/>
      <c r="WEV85" s="205"/>
      <c r="WEW85" s="205"/>
      <c r="WEX85" s="205"/>
      <c r="WEY85" s="205"/>
      <c r="WEZ85" s="205"/>
      <c r="WFA85" s="205"/>
      <c r="WFB85" s="205"/>
      <c r="WFC85" s="205"/>
      <c r="WFD85" s="205"/>
      <c r="WFE85" s="205"/>
      <c r="WFF85" s="205"/>
      <c r="WFG85" s="205"/>
      <c r="WFH85" s="205"/>
      <c r="WFI85" s="205"/>
      <c r="WFJ85" s="205"/>
      <c r="WFK85" s="205"/>
      <c r="WFL85" s="205"/>
      <c r="WFM85" s="205"/>
      <c r="WFN85" s="205"/>
      <c r="WFO85" s="205"/>
      <c r="WFP85" s="205"/>
      <c r="WFQ85" s="205"/>
      <c r="WFR85" s="205"/>
      <c r="WFS85" s="205"/>
      <c r="WFT85" s="205"/>
      <c r="WFU85" s="205"/>
      <c r="WFV85" s="205"/>
      <c r="WFW85" s="205"/>
      <c r="WFX85" s="205"/>
      <c r="WFY85" s="205"/>
      <c r="WFZ85" s="205"/>
      <c r="WGA85" s="205"/>
      <c r="WGB85" s="205"/>
      <c r="WGC85" s="205"/>
      <c r="WGD85" s="205"/>
      <c r="WGE85" s="205"/>
      <c r="WGF85" s="205"/>
      <c r="WGG85" s="205"/>
      <c r="WGH85" s="205"/>
      <c r="WGI85" s="205"/>
      <c r="WGJ85" s="205"/>
      <c r="WGK85" s="205"/>
      <c r="WGL85" s="205"/>
      <c r="WGM85" s="205"/>
      <c r="WGN85" s="205"/>
      <c r="WGO85" s="205"/>
      <c r="WGP85" s="205"/>
      <c r="WGQ85" s="205"/>
      <c r="WGR85" s="205"/>
      <c r="WGS85" s="205"/>
      <c r="WGT85" s="205"/>
      <c r="WGU85" s="205"/>
      <c r="WGV85" s="205"/>
      <c r="WGW85" s="205"/>
      <c r="WGX85" s="205"/>
      <c r="WGY85" s="205"/>
      <c r="WGZ85" s="205"/>
      <c r="WHA85" s="205"/>
      <c r="WHB85" s="205"/>
      <c r="WHC85" s="205"/>
      <c r="WHD85" s="205"/>
      <c r="WHE85" s="205"/>
      <c r="WHF85" s="205"/>
      <c r="WHG85" s="205"/>
      <c r="WHH85" s="205"/>
      <c r="WHI85" s="205"/>
      <c r="WHJ85" s="205"/>
      <c r="WHK85" s="205"/>
      <c r="WHL85" s="205"/>
      <c r="WHM85" s="205"/>
      <c r="WHN85" s="205"/>
      <c r="WHO85" s="205"/>
      <c r="WHP85" s="205"/>
      <c r="WHQ85" s="205"/>
      <c r="WHR85" s="205"/>
      <c r="WHS85" s="205"/>
      <c r="WHT85" s="205"/>
      <c r="WHU85" s="205"/>
      <c r="WHV85" s="205"/>
      <c r="WHW85" s="205"/>
      <c r="WHX85" s="205"/>
      <c r="WHY85" s="205"/>
      <c r="WHZ85" s="205"/>
      <c r="WIA85" s="205"/>
      <c r="WIB85" s="205"/>
      <c r="WIC85" s="205"/>
      <c r="WID85" s="205"/>
      <c r="WIE85" s="205"/>
      <c r="WIF85" s="205"/>
      <c r="WIG85" s="205"/>
      <c r="WIH85" s="205"/>
      <c r="WII85" s="205"/>
      <c r="WIJ85" s="205"/>
      <c r="WIK85" s="205"/>
      <c r="WIL85" s="205"/>
      <c r="WIM85" s="205"/>
      <c r="WIN85" s="205"/>
      <c r="WIO85" s="205"/>
      <c r="WIP85" s="205"/>
      <c r="WIQ85" s="205"/>
      <c r="WIR85" s="205"/>
      <c r="WIS85" s="205"/>
      <c r="WIT85" s="205"/>
      <c r="WIU85" s="205"/>
      <c r="WIV85" s="205"/>
      <c r="WIW85" s="205"/>
      <c r="WIX85" s="205"/>
      <c r="WIY85" s="205"/>
      <c r="WIZ85" s="205"/>
      <c r="WJA85" s="205"/>
      <c r="WJB85" s="205"/>
      <c r="WJC85" s="205"/>
      <c r="WJD85" s="205"/>
      <c r="WJE85" s="205"/>
      <c r="WJF85" s="205"/>
      <c r="WJG85" s="205"/>
      <c r="WJH85" s="205"/>
      <c r="WJI85" s="205"/>
      <c r="WJJ85" s="205"/>
      <c r="WJK85" s="205"/>
      <c r="WJL85" s="205"/>
      <c r="WJM85" s="205"/>
      <c r="WJN85" s="205"/>
      <c r="WJO85" s="205"/>
      <c r="WJP85" s="205"/>
      <c r="WJQ85" s="205"/>
      <c r="WJR85" s="205"/>
      <c r="WJS85" s="205"/>
      <c r="WJT85" s="205"/>
      <c r="WJU85" s="205"/>
      <c r="WJV85" s="205"/>
      <c r="WJW85" s="205"/>
      <c r="WJX85" s="205"/>
      <c r="WJY85" s="205"/>
      <c r="WJZ85" s="205"/>
      <c r="WKA85" s="205"/>
      <c r="WKB85" s="205"/>
      <c r="WKC85" s="205"/>
      <c r="WKD85" s="205"/>
      <c r="WKE85" s="205"/>
      <c r="WKF85" s="205"/>
      <c r="WKG85" s="205"/>
      <c r="WKH85" s="205"/>
      <c r="WKI85" s="205"/>
      <c r="WKJ85" s="205"/>
      <c r="WKK85" s="205"/>
      <c r="WKL85" s="205"/>
      <c r="WKM85" s="205"/>
      <c r="WKN85" s="205"/>
      <c r="WKO85" s="205"/>
      <c r="WKP85" s="205"/>
      <c r="WKQ85" s="205"/>
      <c r="WKR85" s="205"/>
      <c r="WKS85" s="205"/>
      <c r="WKT85" s="205"/>
      <c r="WKU85" s="205"/>
      <c r="WKV85" s="205"/>
      <c r="WKW85" s="205"/>
      <c r="WKX85" s="205"/>
      <c r="WKY85" s="205"/>
      <c r="WKZ85" s="205"/>
      <c r="WLA85" s="205"/>
      <c r="WLB85" s="205"/>
      <c r="WLC85" s="205"/>
      <c r="WLD85" s="205"/>
      <c r="WLE85" s="205"/>
      <c r="WLF85" s="205"/>
      <c r="WLG85" s="205"/>
      <c r="WLH85" s="205"/>
      <c r="WLI85" s="205"/>
      <c r="WLJ85" s="205"/>
      <c r="WLK85" s="205"/>
      <c r="WLL85" s="205"/>
      <c r="WLM85" s="205"/>
      <c r="WLN85" s="205"/>
      <c r="WLO85" s="205"/>
      <c r="WLV85" s="205"/>
      <c r="WLW85" s="205"/>
      <c r="WLX85" s="205"/>
      <c r="WLY85" s="205"/>
      <c r="WLZ85" s="205"/>
      <c r="WMA85" s="205"/>
      <c r="WMB85" s="205"/>
      <c r="WMC85" s="205"/>
      <c r="WMD85" s="205"/>
      <c r="WME85" s="205"/>
      <c r="WMF85" s="205"/>
      <c r="WMG85" s="205"/>
      <c r="WMH85" s="205"/>
      <c r="WMI85" s="205"/>
      <c r="WMJ85" s="205"/>
      <c r="WMK85" s="205"/>
      <c r="WML85" s="205"/>
      <c r="WMM85" s="205"/>
      <c r="WMN85" s="205"/>
      <c r="WMO85" s="205"/>
      <c r="WMP85" s="205"/>
      <c r="WMQ85" s="205"/>
      <c r="WMR85" s="205"/>
      <c r="WMS85" s="205"/>
      <c r="WMT85" s="205"/>
      <c r="WMU85" s="205"/>
      <c r="WMV85" s="205"/>
      <c r="WMW85" s="205"/>
      <c r="WMX85" s="205"/>
      <c r="WMY85" s="205"/>
      <c r="WMZ85" s="205"/>
      <c r="WNA85" s="205"/>
      <c r="WNB85" s="205"/>
      <c r="WNC85" s="205"/>
      <c r="WND85" s="205"/>
      <c r="WNE85" s="205"/>
      <c r="WNF85" s="205"/>
      <c r="WNG85" s="205"/>
      <c r="WNH85" s="205"/>
      <c r="WNI85" s="205"/>
      <c r="WNJ85" s="205"/>
      <c r="WNK85" s="205"/>
      <c r="WNL85" s="205"/>
      <c r="WNM85" s="205"/>
      <c r="WNN85" s="205"/>
      <c r="WNO85" s="205"/>
      <c r="WNP85" s="205"/>
      <c r="WNQ85" s="205"/>
      <c r="WNR85" s="205"/>
      <c r="WNS85" s="205"/>
      <c r="WNT85" s="205"/>
      <c r="WNU85" s="205"/>
      <c r="WNV85" s="205"/>
      <c r="WNW85" s="205"/>
      <c r="WNX85" s="205"/>
      <c r="WNY85" s="205"/>
      <c r="WNZ85" s="205"/>
      <c r="WOA85" s="205"/>
      <c r="WOB85" s="205"/>
      <c r="WOC85" s="205"/>
      <c r="WOD85" s="205"/>
      <c r="WOE85" s="205"/>
      <c r="WOF85" s="205"/>
      <c r="WOG85" s="205"/>
      <c r="WOH85" s="205"/>
      <c r="WOI85" s="205"/>
      <c r="WOJ85" s="205"/>
      <c r="WOK85" s="205"/>
      <c r="WOL85" s="205"/>
      <c r="WOM85" s="205"/>
      <c r="WON85" s="205"/>
      <c r="WOO85" s="205"/>
      <c r="WOP85" s="205"/>
      <c r="WOQ85" s="205"/>
      <c r="WOR85" s="205"/>
      <c r="WOS85" s="205"/>
      <c r="WOT85" s="205"/>
      <c r="WOU85" s="205"/>
      <c r="WOV85" s="205"/>
      <c r="WOW85" s="205"/>
      <c r="WOX85" s="205"/>
      <c r="WOY85" s="205"/>
      <c r="WOZ85" s="205"/>
      <c r="WPA85" s="205"/>
      <c r="WPB85" s="205"/>
      <c r="WPC85" s="205"/>
      <c r="WPD85" s="205"/>
      <c r="WPE85" s="205"/>
      <c r="WPF85" s="205"/>
      <c r="WPG85" s="205"/>
      <c r="WPH85" s="205"/>
      <c r="WPI85" s="205"/>
      <c r="WPJ85" s="205"/>
      <c r="WPK85" s="205"/>
      <c r="WPL85" s="205"/>
      <c r="WPM85" s="205"/>
      <c r="WPN85" s="205"/>
      <c r="WPO85" s="205"/>
      <c r="WPP85" s="205"/>
      <c r="WPQ85" s="205"/>
      <c r="WPR85" s="205"/>
      <c r="WPS85" s="205"/>
      <c r="WPT85" s="205"/>
      <c r="WPU85" s="205"/>
      <c r="WPV85" s="205"/>
      <c r="WPW85" s="205"/>
      <c r="WPX85" s="205"/>
      <c r="WPY85" s="205"/>
      <c r="WPZ85" s="205"/>
      <c r="WQA85" s="205"/>
      <c r="WQB85" s="205"/>
      <c r="WQC85" s="205"/>
      <c r="WQD85" s="205"/>
      <c r="WQE85" s="205"/>
      <c r="WQF85" s="205"/>
      <c r="WQG85" s="205"/>
      <c r="WQH85" s="205"/>
      <c r="WQI85" s="205"/>
      <c r="WQJ85" s="205"/>
      <c r="WQK85" s="205"/>
      <c r="WQL85" s="205"/>
      <c r="WQM85" s="205"/>
      <c r="WQN85" s="205"/>
      <c r="WQO85" s="205"/>
      <c r="WQP85" s="205"/>
      <c r="WQQ85" s="205"/>
      <c r="WQR85" s="205"/>
      <c r="WQS85" s="205"/>
      <c r="WQT85" s="205"/>
      <c r="WQU85" s="205"/>
      <c r="WQV85" s="205"/>
      <c r="WQW85" s="205"/>
      <c r="WQX85" s="205"/>
      <c r="WQY85" s="205"/>
      <c r="WQZ85" s="205"/>
      <c r="WRA85" s="205"/>
      <c r="WRB85" s="205"/>
      <c r="WRC85" s="205"/>
      <c r="WRD85" s="205"/>
      <c r="WRE85" s="205"/>
      <c r="WRF85" s="205"/>
      <c r="WRG85" s="205"/>
      <c r="WRH85" s="205"/>
      <c r="WRI85" s="205"/>
      <c r="WRJ85" s="205"/>
      <c r="WRK85" s="205"/>
      <c r="WRL85" s="205"/>
      <c r="WRM85" s="205"/>
      <c r="WRN85" s="205"/>
      <c r="WRO85" s="205"/>
      <c r="WRP85" s="205"/>
      <c r="WRQ85" s="205"/>
      <c r="WRR85" s="205"/>
      <c r="WRS85" s="205"/>
      <c r="WRT85" s="205"/>
      <c r="WRU85" s="205"/>
      <c r="WRV85" s="205"/>
      <c r="WRW85" s="205"/>
      <c r="WRX85" s="205"/>
      <c r="WRY85" s="205"/>
      <c r="WRZ85" s="205"/>
      <c r="WSA85" s="205"/>
      <c r="WSB85" s="205"/>
      <c r="WSC85" s="205"/>
      <c r="WSD85" s="205"/>
      <c r="WSE85" s="205"/>
      <c r="WSF85" s="205"/>
      <c r="WSG85" s="205"/>
      <c r="WSH85" s="205"/>
      <c r="WSI85" s="205"/>
      <c r="WSJ85" s="205"/>
      <c r="WSK85" s="205"/>
      <c r="WSL85" s="205"/>
      <c r="WSM85" s="205"/>
      <c r="WSN85" s="205"/>
      <c r="WSO85" s="205"/>
      <c r="WSP85" s="205"/>
      <c r="WSQ85" s="205"/>
      <c r="WSR85" s="205"/>
      <c r="WSS85" s="205"/>
      <c r="WST85" s="205"/>
      <c r="WSU85" s="205"/>
      <c r="WSV85" s="205"/>
      <c r="WSW85" s="205"/>
      <c r="WSX85" s="205"/>
      <c r="WSY85" s="205"/>
      <c r="WSZ85" s="205"/>
      <c r="WTA85" s="205"/>
      <c r="WTB85" s="205"/>
      <c r="WTC85" s="205"/>
      <c r="WTD85" s="205"/>
      <c r="WTE85" s="205"/>
      <c r="WTF85" s="205"/>
      <c r="WTG85" s="205"/>
      <c r="WTH85" s="205"/>
      <c r="WTI85" s="205"/>
      <c r="WTJ85" s="205"/>
      <c r="WTK85" s="205"/>
      <c r="WTL85" s="205"/>
      <c r="WTM85" s="205"/>
      <c r="WTN85" s="205"/>
      <c r="WTO85" s="205"/>
      <c r="WTP85" s="205"/>
      <c r="WTQ85" s="205"/>
      <c r="WTR85" s="205"/>
      <c r="WTS85" s="205"/>
      <c r="WTT85" s="205"/>
      <c r="WTU85" s="205"/>
      <c r="WTV85" s="205"/>
      <c r="WTW85" s="205"/>
      <c r="WTX85" s="205"/>
      <c r="WTY85" s="205"/>
      <c r="WTZ85" s="205"/>
      <c r="WUA85" s="205"/>
      <c r="WUB85" s="205"/>
      <c r="WUC85" s="205"/>
      <c r="WUD85" s="205"/>
      <c r="WUE85" s="205"/>
      <c r="WUF85" s="205"/>
      <c r="WUG85" s="205"/>
      <c r="WUH85" s="205"/>
      <c r="WUI85" s="205"/>
      <c r="WUJ85" s="205"/>
      <c r="WUK85" s="205"/>
      <c r="WUL85" s="205"/>
      <c r="WUM85" s="205"/>
      <c r="WUN85" s="205"/>
      <c r="WUO85" s="205"/>
      <c r="WUP85" s="205"/>
      <c r="WUQ85" s="205"/>
      <c r="WUR85" s="205"/>
      <c r="WUS85" s="205"/>
      <c r="WUT85" s="205"/>
      <c r="WUU85" s="205"/>
      <c r="WUV85" s="205"/>
      <c r="WUW85" s="205"/>
      <c r="WUX85" s="205"/>
      <c r="WUY85" s="205"/>
      <c r="WUZ85" s="205"/>
      <c r="WVA85" s="205"/>
      <c r="WVB85" s="205"/>
      <c r="WVC85" s="205"/>
      <c r="WVD85" s="205"/>
      <c r="WVE85" s="205"/>
      <c r="WVF85" s="205"/>
      <c r="WVG85" s="205"/>
      <c r="WVH85" s="205"/>
      <c r="WVI85" s="205"/>
      <c r="WVJ85" s="205"/>
      <c r="WVK85" s="205"/>
      <c r="WVR85" s="205"/>
      <c r="WVS85" s="205"/>
      <c r="WVT85" s="205"/>
      <c r="WVU85" s="205"/>
      <c r="WVV85" s="205"/>
      <c r="WVW85" s="205"/>
      <c r="WVX85" s="205"/>
      <c r="WVY85" s="205"/>
      <c r="WVZ85" s="205"/>
      <c r="WWA85" s="205"/>
      <c r="WWB85" s="205"/>
      <c r="WWC85" s="205"/>
      <c r="WWD85" s="205"/>
      <c r="WWE85" s="205"/>
      <c r="WWF85" s="205"/>
      <c r="WWG85" s="205"/>
      <c r="WWH85" s="205"/>
      <c r="WWI85" s="205"/>
      <c r="WWJ85" s="205"/>
      <c r="WWK85" s="205"/>
      <c r="WWL85" s="205"/>
      <c r="WWM85" s="205"/>
      <c r="WWN85" s="205"/>
      <c r="WWO85" s="205"/>
      <c r="WWP85" s="205"/>
      <c r="WWQ85" s="205"/>
      <c r="WWR85" s="205"/>
      <c r="WWS85" s="205"/>
      <c r="WWT85" s="205"/>
      <c r="WWU85" s="205"/>
      <c r="WWV85" s="205"/>
      <c r="WWW85" s="205"/>
      <c r="WWX85" s="205"/>
      <c r="WWY85" s="205"/>
      <c r="WWZ85" s="205"/>
      <c r="WXA85" s="205"/>
      <c r="WXB85" s="205"/>
      <c r="WXC85" s="205"/>
      <c r="WXD85" s="205"/>
      <c r="WXE85" s="205"/>
      <c r="WXF85" s="205"/>
      <c r="WXG85" s="205"/>
      <c r="WXH85" s="205"/>
      <c r="WXI85" s="205"/>
      <c r="WXJ85" s="205"/>
      <c r="WXK85" s="205"/>
      <c r="WXL85" s="205"/>
      <c r="WXM85" s="205"/>
      <c r="WXN85" s="205"/>
      <c r="WXO85" s="205"/>
      <c r="WXP85" s="205"/>
      <c r="WXQ85" s="205"/>
      <c r="WXR85" s="205"/>
      <c r="WXS85" s="205"/>
      <c r="WXT85" s="205"/>
      <c r="WXU85" s="205"/>
      <c r="WXV85" s="205"/>
      <c r="WXW85" s="205"/>
      <c r="WXX85" s="205"/>
      <c r="WXY85" s="205"/>
      <c r="WXZ85" s="205"/>
      <c r="WYA85" s="205"/>
      <c r="WYB85" s="205"/>
      <c r="WYC85" s="205"/>
      <c r="WYD85" s="205"/>
      <c r="WYE85" s="205"/>
      <c r="WYF85" s="205"/>
      <c r="WYG85" s="205"/>
      <c r="WYH85" s="205"/>
      <c r="WYI85" s="205"/>
      <c r="WYJ85" s="205"/>
      <c r="WYK85" s="205"/>
      <c r="WYL85" s="205"/>
      <c r="WYM85" s="205"/>
      <c r="WYN85" s="205"/>
      <c r="WYO85" s="205"/>
      <c r="WYP85" s="205"/>
      <c r="WYQ85" s="205"/>
      <c r="WYR85" s="205"/>
      <c r="WYS85" s="205"/>
      <c r="WYT85" s="205"/>
      <c r="WYU85" s="205"/>
      <c r="WYV85" s="205"/>
      <c r="WYW85" s="205"/>
      <c r="WYX85" s="205"/>
      <c r="WYY85" s="205"/>
      <c r="WYZ85" s="205"/>
      <c r="WZA85" s="205"/>
      <c r="WZB85" s="205"/>
      <c r="WZC85" s="205"/>
      <c r="WZD85" s="205"/>
      <c r="WZE85" s="205"/>
      <c r="WZF85" s="205"/>
      <c r="WZG85" s="205"/>
      <c r="WZH85" s="205"/>
      <c r="WZI85" s="205"/>
      <c r="WZJ85" s="205"/>
      <c r="WZK85" s="205"/>
      <c r="WZL85" s="205"/>
      <c r="WZM85" s="205"/>
      <c r="WZN85" s="205"/>
      <c r="WZO85" s="205"/>
      <c r="WZP85" s="205"/>
      <c r="WZQ85" s="205"/>
      <c r="WZR85" s="205"/>
      <c r="WZS85" s="205"/>
      <c r="WZT85" s="205"/>
      <c r="WZU85" s="205"/>
      <c r="WZV85" s="205"/>
      <c r="WZW85" s="205"/>
      <c r="WZX85" s="205"/>
      <c r="WZY85" s="205"/>
      <c r="WZZ85" s="205"/>
      <c r="XAA85" s="205"/>
      <c r="XAB85" s="205"/>
      <c r="XAC85" s="205"/>
      <c r="XAD85" s="205"/>
      <c r="XAE85" s="205"/>
      <c r="XAF85" s="205"/>
      <c r="XAG85" s="205"/>
      <c r="XAH85" s="205"/>
      <c r="XAI85" s="205"/>
      <c r="XAJ85" s="205"/>
      <c r="XAK85" s="205"/>
      <c r="XAL85" s="205"/>
      <c r="XAM85" s="205"/>
      <c r="XAN85" s="205"/>
      <c r="XAO85" s="205"/>
      <c r="XAP85" s="205"/>
      <c r="XAQ85" s="205"/>
      <c r="XAR85" s="205"/>
      <c r="XAS85" s="205"/>
      <c r="XAT85" s="205"/>
      <c r="XAU85" s="205"/>
      <c r="XAV85" s="205"/>
      <c r="XAW85" s="205"/>
      <c r="XAX85" s="205"/>
      <c r="XAY85" s="205"/>
      <c r="XAZ85" s="205"/>
      <c r="XBA85" s="205"/>
      <c r="XBB85" s="205"/>
      <c r="XBC85" s="205"/>
      <c r="XBD85" s="205"/>
      <c r="XBE85" s="205"/>
      <c r="XBF85" s="205"/>
      <c r="XBG85" s="205"/>
      <c r="XBH85" s="205"/>
      <c r="XBI85" s="205"/>
      <c r="XBJ85" s="205"/>
      <c r="XBK85" s="205"/>
      <c r="XBL85" s="205"/>
      <c r="XBM85" s="205"/>
      <c r="XBN85" s="205"/>
      <c r="XBO85" s="205"/>
      <c r="XBP85" s="205"/>
      <c r="XBQ85" s="205"/>
      <c r="XBR85" s="205"/>
      <c r="XBS85" s="205"/>
      <c r="XBT85" s="205"/>
      <c r="XBU85" s="205"/>
      <c r="XBV85" s="205"/>
      <c r="XBW85" s="205"/>
      <c r="XBX85" s="205"/>
      <c r="XBY85" s="205"/>
      <c r="XBZ85" s="205"/>
      <c r="XCA85" s="205"/>
      <c r="XCB85" s="205"/>
      <c r="XCC85" s="205"/>
      <c r="XCD85" s="205"/>
      <c r="XCE85" s="205"/>
      <c r="XCF85" s="205"/>
      <c r="XCG85" s="205"/>
      <c r="XCH85" s="205"/>
      <c r="XCI85" s="205"/>
      <c r="XCJ85" s="205"/>
      <c r="XCK85" s="205"/>
      <c r="XCL85" s="205"/>
      <c r="XCM85" s="205"/>
      <c r="XCN85" s="205"/>
      <c r="XCO85" s="205"/>
      <c r="XCP85" s="205"/>
      <c r="XCQ85" s="205"/>
      <c r="XCR85" s="205"/>
      <c r="XCS85" s="205"/>
      <c r="XCT85" s="205"/>
      <c r="XCU85" s="205"/>
      <c r="XCV85" s="205"/>
      <c r="XCW85" s="205"/>
      <c r="XCX85" s="205"/>
      <c r="XCY85" s="205"/>
      <c r="XCZ85" s="205"/>
      <c r="XDA85" s="205"/>
      <c r="XDB85" s="205"/>
      <c r="XDC85" s="205"/>
      <c r="XDD85" s="205"/>
      <c r="XDE85" s="205"/>
      <c r="XDF85" s="205"/>
      <c r="XDG85" s="205"/>
      <c r="XDH85" s="205"/>
      <c r="XDI85" s="205"/>
      <c r="XDJ85" s="205"/>
      <c r="XDK85" s="205"/>
      <c r="XDL85" s="205"/>
      <c r="XDM85" s="205"/>
      <c r="XDN85" s="205"/>
      <c r="XDO85" s="205"/>
      <c r="XDP85" s="205"/>
      <c r="XDQ85" s="205"/>
      <c r="XDR85" s="205"/>
      <c r="XDS85" s="205"/>
      <c r="XDT85" s="205"/>
      <c r="XDU85" s="205"/>
      <c r="XDV85" s="205"/>
      <c r="XDW85" s="205"/>
      <c r="XDX85" s="205"/>
      <c r="XDY85" s="205"/>
      <c r="XDZ85" s="205"/>
      <c r="XEA85" s="205"/>
      <c r="XEB85" s="205"/>
      <c r="XEC85" s="205"/>
      <c r="XED85" s="205"/>
      <c r="XEE85" s="205"/>
      <c r="XEF85" s="205"/>
      <c r="XEG85" s="205"/>
      <c r="XEH85" s="205"/>
      <c r="XEI85" s="205"/>
      <c r="XEJ85" s="205"/>
      <c r="XEK85" s="205"/>
      <c r="XEL85" s="205"/>
      <c r="XEM85" s="205"/>
      <c r="XEN85" s="205"/>
      <c r="XEO85" s="205"/>
      <c r="XEP85" s="205"/>
      <c r="XEQ85" s="205"/>
      <c r="XER85" s="205"/>
      <c r="XES85" s="205"/>
      <c r="XET85" s="205"/>
      <c r="XEU85" s="205"/>
      <c r="XEV85" s="205"/>
      <c r="XEW85" s="205"/>
      <c r="XEX85" s="205"/>
      <c r="XEY85" s="205"/>
      <c r="XEZ85" s="205"/>
      <c r="XFA85" s="205"/>
      <c r="XFB85" s="205"/>
      <c r="XFC85" s="205"/>
      <c r="XFD85" s="205"/>
    </row>
    <row r="86" spans="1:16384" s="43" customFormat="1" ht="15.75" x14ac:dyDescent="0.25">
      <c r="A86" s="129" t="s">
        <v>114</v>
      </c>
      <c r="B86" s="130" t="s">
        <v>341</v>
      </c>
      <c r="C86" s="131">
        <v>800</v>
      </c>
      <c r="D86" s="118">
        <f>4000000</f>
        <v>4000000</v>
      </c>
      <c r="E86" s="118">
        <f>4000000</f>
        <v>4000000</v>
      </c>
      <c r="F86" s="118">
        <f>5965326.07</f>
        <v>5965326.0700000003</v>
      </c>
      <c r="G86" s="44"/>
      <c r="H86" s="94"/>
      <c r="I86" s="94"/>
      <c r="J86" s="44"/>
      <c r="K86" s="44"/>
      <c r="L86" s="199"/>
      <c r="M86" s="199"/>
      <c r="N86" s="86"/>
      <c r="O86" s="199"/>
      <c r="P86" s="199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  <c r="IS86" s="86"/>
      <c r="IT86" s="86"/>
      <c r="IU86" s="86"/>
      <c r="IV86" s="86"/>
      <c r="IW86" s="86"/>
      <c r="IX86" s="86"/>
      <c r="IY86" s="86"/>
      <c r="JF86" s="86"/>
      <c r="JG86" s="86"/>
      <c r="JH86" s="86"/>
      <c r="JI86" s="86"/>
      <c r="JJ86" s="86"/>
      <c r="JK86" s="86"/>
      <c r="JL86" s="86"/>
      <c r="JM86" s="86"/>
      <c r="JN86" s="86"/>
      <c r="JO86" s="86"/>
      <c r="JP86" s="86"/>
      <c r="JQ86" s="86"/>
      <c r="JR86" s="86"/>
      <c r="JS86" s="86"/>
      <c r="JT86" s="86"/>
      <c r="JU86" s="86"/>
      <c r="JV86" s="86"/>
      <c r="JW86" s="86"/>
      <c r="JX86" s="86"/>
      <c r="JY86" s="86"/>
      <c r="JZ86" s="86"/>
      <c r="KA86" s="86"/>
      <c r="KB86" s="86"/>
      <c r="KC86" s="86"/>
      <c r="KD86" s="86"/>
      <c r="KE86" s="86"/>
      <c r="KF86" s="86"/>
      <c r="KG86" s="86"/>
      <c r="KH86" s="86"/>
      <c r="KI86" s="86"/>
      <c r="KJ86" s="86"/>
      <c r="KK86" s="86"/>
      <c r="KL86" s="86"/>
      <c r="KM86" s="86"/>
      <c r="KN86" s="86"/>
      <c r="KO86" s="86"/>
      <c r="KP86" s="86"/>
      <c r="KQ86" s="86"/>
      <c r="KR86" s="86"/>
      <c r="KS86" s="86"/>
      <c r="KT86" s="86"/>
      <c r="KU86" s="86"/>
      <c r="KV86" s="86"/>
      <c r="KW86" s="86"/>
      <c r="KX86" s="86"/>
      <c r="KY86" s="86"/>
      <c r="KZ86" s="86"/>
      <c r="LA86" s="86"/>
      <c r="LB86" s="86"/>
      <c r="LC86" s="86"/>
      <c r="LD86" s="86"/>
      <c r="LE86" s="86"/>
      <c r="LF86" s="86"/>
      <c r="LG86" s="86"/>
      <c r="LH86" s="86"/>
      <c r="LI86" s="86"/>
      <c r="LJ86" s="86"/>
      <c r="LK86" s="86"/>
      <c r="LL86" s="86"/>
      <c r="LM86" s="86"/>
      <c r="LN86" s="86"/>
      <c r="LO86" s="86"/>
      <c r="LP86" s="86"/>
      <c r="LQ86" s="86"/>
      <c r="LR86" s="86"/>
      <c r="LS86" s="86"/>
      <c r="LT86" s="86"/>
      <c r="LU86" s="86"/>
      <c r="LV86" s="86"/>
      <c r="LW86" s="86"/>
      <c r="LX86" s="86"/>
      <c r="LY86" s="86"/>
      <c r="LZ86" s="86"/>
      <c r="MA86" s="86"/>
      <c r="MB86" s="86"/>
      <c r="MC86" s="86"/>
      <c r="MD86" s="86"/>
      <c r="ME86" s="86"/>
      <c r="MF86" s="86"/>
      <c r="MG86" s="86"/>
      <c r="MH86" s="86"/>
      <c r="MI86" s="86"/>
      <c r="MJ86" s="86"/>
      <c r="MK86" s="86"/>
      <c r="ML86" s="86"/>
      <c r="MM86" s="86"/>
      <c r="MN86" s="86"/>
      <c r="MO86" s="86"/>
      <c r="MP86" s="86"/>
      <c r="MQ86" s="86"/>
      <c r="MR86" s="86"/>
      <c r="MS86" s="86"/>
      <c r="MT86" s="86"/>
      <c r="MU86" s="86"/>
      <c r="MV86" s="86"/>
      <c r="MW86" s="86"/>
      <c r="MX86" s="86"/>
      <c r="MY86" s="86"/>
      <c r="MZ86" s="86"/>
      <c r="NA86" s="86"/>
      <c r="NB86" s="86"/>
      <c r="NC86" s="86"/>
      <c r="ND86" s="86"/>
      <c r="NE86" s="86"/>
      <c r="NF86" s="86"/>
      <c r="NG86" s="86"/>
      <c r="NH86" s="86"/>
      <c r="NI86" s="86"/>
      <c r="NJ86" s="86"/>
      <c r="NK86" s="86"/>
      <c r="NL86" s="86"/>
      <c r="NM86" s="86"/>
      <c r="NN86" s="86"/>
      <c r="NO86" s="86"/>
      <c r="NP86" s="86"/>
      <c r="NQ86" s="86"/>
      <c r="NR86" s="86"/>
      <c r="NS86" s="86"/>
      <c r="NT86" s="86"/>
      <c r="NU86" s="86"/>
      <c r="NV86" s="86"/>
      <c r="NW86" s="86"/>
      <c r="NX86" s="86"/>
      <c r="NY86" s="86"/>
      <c r="NZ86" s="86"/>
      <c r="OA86" s="86"/>
      <c r="OB86" s="86"/>
      <c r="OC86" s="86"/>
      <c r="OD86" s="86"/>
      <c r="OE86" s="86"/>
      <c r="OF86" s="86"/>
      <c r="OG86" s="86"/>
      <c r="OH86" s="86"/>
      <c r="OI86" s="86"/>
      <c r="OJ86" s="86"/>
      <c r="OK86" s="86"/>
      <c r="OL86" s="86"/>
      <c r="OM86" s="86"/>
      <c r="ON86" s="86"/>
      <c r="OO86" s="86"/>
      <c r="OP86" s="86"/>
      <c r="OQ86" s="86"/>
      <c r="OR86" s="86"/>
      <c r="OS86" s="86"/>
      <c r="OT86" s="86"/>
      <c r="OU86" s="86"/>
      <c r="OV86" s="86"/>
      <c r="OW86" s="86"/>
      <c r="OX86" s="86"/>
      <c r="OY86" s="86"/>
      <c r="OZ86" s="86"/>
      <c r="PA86" s="86"/>
      <c r="PB86" s="86"/>
      <c r="PC86" s="86"/>
      <c r="PD86" s="86"/>
      <c r="PE86" s="86"/>
      <c r="PF86" s="86"/>
      <c r="PG86" s="86"/>
      <c r="PH86" s="86"/>
      <c r="PI86" s="86"/>
      <c r="PJ86" s="86"/>
      <c r="PK86" s="86"/>
      <c r="PL86" s="86"/>
      <c r="PM86" s="86"/>
      <c r="PN86" s="86"/>
      <c r="PO86" s="86"/>
      <c r="PP86" s="86"/>
      <c r="PQ86" s="86"/>
      <c r="PR86" s="86"/>
      <c r="PS86" s="86"/>
      <c r="PT86" s="86"/>
      <c r="PU86" s="86"/>
      <c r="PV86" s="86"/>
      <c r="PW86" s="86"/>
      <c r="PX86" s="86"/>
      <c r="PY86" s="86"/>
      <c r="PZ86" s="86"/>
      <c r="QA86" s="86"/>
      <c r="QB86" s="86"/>
      <c r="QC86" s="86"/>
      <c r="QD86" s="86"/>
      <c r="QE86" s="86"/>
      <c r="QF86" s="86"/>
      <c r="QG86" s="86"/>
      <c r="QH86" s="86"/>
      <c r="QI86" s="86"/>
      <c r="QJ86" s="86"/>
      <c r="QK86" s="86"/>
      <c r="QL86" s="86"/>
      <c r="QM86" s="86"/>
      <c r="QN86" s="86"/>
      <c r="QO86" s="86"/>
      <c r="QP86" s="86"/>
      <c r="QQ86" s="86"/>
      <c r="QR86" s="86"/>
      <c r="QS86" s="86"/>
      <c r="QT86" s="86"/>
      <c r="QU86" s="86"/>
      <c r="QV86" s="86"/>
      <c r="QW86" s="86"/>
      <c r="QX86" s="86"/>
      <c r="QY86" s="86"/>
      <c r="QZ86" s="86"/>
      <c r="RA86" s="86"/>
      <c r="RB86" s="86"/>
      <c r="RC86" s="86"/>
      <c r="RD86" s="86"/>
      <c r="RE86" s="86"/>
      <c r="RF86" s="86"/>
      <c r="RG86" s="86"/>
      <c r="RH86" s="86"/>
      <c r="RI86" s="86"/>
      <c r="RJ86" s="86"/>
      <c r="RK86" s="86"/>
      <c r="RL86" s="86"/>
      <c r="RM86" s="86"/>
      <c r="RN86" s="86"/>
      <c r="RO86" s="86"/>
      <c r="RP86" s="86"/>
      <c r="RQ86" s="86"/>
      <c r="RR86" s="86"/>
      <c r="RS86" s="86"/>
      <c r="RT86" s="86"/>
      <c r="RU86" s="86"/>
      <c r="RV86" s="86"/>
      <c r="RW86" s="86"/>
      <c r="RX86" s="86"/>
      <c r="RY86" s="86"/>
      <c r="RZ86" s="86"/>
      <c r="SA86" s="86"/>
      <c r="SB86" s="86"/>
      <c r="SC86" s="86"/>
      <c r="SD86" s="86"/>
      <c r="SE86" s="86"/>
      <c r="SF86" s="86"/>
      <c r="SG86" s="86"/>
      <c r="SH86" s="86"/>
      <c r="SI86" s="86"/>
      <c r="SJ86" s="86"/>
      <c r="SK86" s="86"/>
      <c r="SL86" s="86"/>
      <c r="SM86" s="86"/>
      <c r="SN86" s="86"/>
      <c r="SO86" s="86"/>
      <c r="SP86" s="86"/>
      <c r="SQ86" s="86"/>
      <c r="SR86" s="86"/>
      <c r="SS86" s="86"/>
      <c r="ST86" s="86"/>
      <c r="SU86" s="86"/>
      <c r="TB86" s="86"/>
      <c r="TC86" s="86"/>
      <c r="TD86" s="86"/>
      <c r="TE86" s="86"/>
      <c r="TF86" s="86"/>
      <c r="TG86" s="86"/>
      <c r="TH86" s="86"/>
      <c r="TI86" s="86"/>
      <c r="TJ86" s="86"/>
      <c r="TK86" s="86"/>
      <c r="TL86" s="86"/>
      <c r="TM86" s="86"/>
      <c r="TN86" s="86"/>
      <c r="TO86" s="86"/>
      <c r="TP86" s="86"/>
      <c r="TQ86" s="86"/>
      <c r="TR86" s="86"/>
      <c r="TS86" s="86"/>
      <c r="TT86" s="86"/>
      <c r="TU86" s="86"/>
      <c r="TV86" s="86"/>
      <c r="TW86" s="86"/>
      <c r="TX86" s="86"/>
      <c r="TY86" s="86"/>
      <c r="TZ86" s="86"/>
      <c r="UA86" s="86"/>
      <c r="UB86" s="86"/>
      <c r="UC86" s="86"/>
      <c r="UD86" s="86"/>
      <c r="UE86" s="86"/>
      <c r="UF86" s="86"/>
      <c r="UG86" s="86"/>
      <c r="UH86" s="86"/>
      <c r="UI86" s="86"/>
      <c r="UJ86" s="86"/>
      <c r="UK86" s="86"/>
      <c r="UL86" s="86"/>
      <c r="UM86" s="86"/>
      <c r="UN86" s="86"/>
      <c r="UO86" s="86"/>
      <c r="UP86" s="86"/>
      <c r="UQ86" s="86"/>
      <c r="UR86" s="86"/>
      <c r="US86" s="86"/>
      <c r="UT86" s="86"/>
      <c r="UU86" s="86"/>
      <c r="UV86" s="86"/>
      <c r="UW86" s="86"/>
      <c r="UX86" s="86"/>
      <c r="UY86" s="86"/>
      <c r="UZ86" s="86"/>
      <c r="VA86" s="86"/>
      <c r="VB86" s="86"/>
      <c r="VC86" s="86"/>
      <c r="VD86" s="86"/>
      <c r="VE86" s="86"/>
      <c r="VF86" s="86"/>
      <c r="VG86" s="86"/>
      <c r="VH86" s="86"/>
      <c r="VI86" s="86"/>
      <c r="VJ86" s="86"/>
      <c r="VK86" s="86"/>
      <c r="VL86" s="86"/>
      <c r="VM86" s="86"/>
      <c r="VN86" s="86"/>
      <c r="VO86" s="86"/>
      <c r="VP86" s="86"/>
      <c r="VQ86" s="86"/>
      <c r="VR86" s="86"/>
      <c r="VS86" s="86"/>
      <c r="VT86" s="86"/>
      <c r="VU86" s="86"/>
      <c r="VV86" s="86"/>
      <c r="VW86" s="86"/>
      <c r="VX86" s="86"/>
      <c r="VY86" s="86"/>
      <c r="VZ86" s="86"/>
      <c r="WA86" s="86"/>
      <c r="WB86" s="86"/>
      <c r="WC86" s="86"/>
      <c r="WD86" s="86"/>
      <c r="WE86" s="86"/>
      <c r="WF86" s="86"/>
      <c r="WG86" s="86"/>
      <c r="WH86" s="86"/>
      <c r="WI86" s="86"/>
      <c r="WJ86" s="86"/>
      <c r="WK86" s="86"/>
      <c r="WL86" s="86"/>
      <c r="WM86" s="86"/>
      <c r="WN86" s="86"/>
      <c r="WO86" s="86"/>
      <c r="WP86" s="86"/>
      <c r="WQ86" s="86"/>
      <c r="WR86" s="86"/>
      <c r="WS86" s="86"/>
      <c r="WT86" s="86"/>
      <c r="WU86" s="86"/>
      <c r="WV86" s="86"/>
      <c r="WW86" s="86"/>
      <c r="WX86" s="86"/>
      <c r="WY86" s="86"/>
      <c r="WZ86" s="86"/>
      <c r="XA86" s="86"/>
      <c r="XB86" s="86"/>
      <c r="XC86" s="86"/>
      <c r="XD86" s="86"/>
      <c r="XE86" s="86"/>
      <c r="XF86" s="86"/>
      <c r="XG86" s="86"/>
      <c r="XH86" s="86"/>
      <c r="XI86" s="86"/>
      <c r="XJ86" s="86"/>
      <c r="XK86" s="86"/>
      <c r="XL86" s="86"/>
      <c r="XM86" s="86"/>
      <c r="XN86" s="86"/>
      <c r="XO86" s="86"/>
      <c r="XP86" s="86"/>
      <c r="XQ86" s="86"/>
      <c r="XR86" s="86"/>
      <c r="XS86" s="86"/>
      <c r="XT86" s="86"/>
      <c r="XU86" s="86"/>
      <c r="XV86" s="86"/>
      <c r="XW86" s="86"/>
      <c r="XX86" s="86"/>
      <c r="XY86" s="86"/>
      <c r="XZ86" s="86"/>
      <c r="YA86" s="86"/>
      <c r="YB86" s="86"/>
      <c r="YC86" s="86"/>
      <c r="YD86" s="86"/>
      <c r="YE86" s="86"/>
      <c r="YF86" s="86"/>
      <c r="YG86" s="86"/>
      <c r="YH86" s="86"/>
      <c r="YI86" s="86"/>
      <c r="YJ86" s="86"/>
      <c r="YK86" s="86"/>
      <c r="YL86" s="86"/>
      <c r="YM86" s="86"/>
      <c r="YN86" s="86"/>
      <c r="YO86" s="86"/>
      <c r="YP86" s="86"/>
      <c r="YQ86" s="86"/>
      <c r="YR86" s="86"/>
      <c r="YS86" s="86"/>
      <c r="YT86" s="86"/>
      <c r="YU86" s="86"/>
      <c r="YV86" s="86"/>
      <c r="YW86" s="86"/>
      <c r="YX86" s="86"/>
      <c r="YY86" s="86"/>
      <c r="YZ86" s="86"/>
      <c r="ZA86" s="86"/>
      <c r="ZB86" s="86"/>
      <c r="ZC86" s="86"/>
      <c r="ZD86" s="86"/>
      <c r="ZE86" s="86"/>
      <c r="ZF86" s="86"/>
      <c r="ZG86" s="86"/>
      <c r="ZH86" s="86"/>
      <c r="ZI86" s="86"/>
      <c r="ZJ86" s="86"/>
      <c r="ZK86" s="86"/>
      <c r="ZL86" s="86"/>
      <c r="ZM86" s="86"/>
      <c r="ZN86" s="86"/>
      <c r="ZO86" s="86"/>
      <c r="ZP86" s="86"/>
      <c r="ZQ86" s="86"/>
      <c r="ZR86" s="86"/>
      <c r="ZS86" s="86"/>
      <c r="ZT86" s="86"/>
      <c r="ZU86" s="86"/>
      <c r="ZV86" s="86"/>
      <c r="ZW86" s="86"/>
      <c r="ZX86" s="86"/>
      <c r="ZY86" s="86"/>
      <c r="ZZ86" s="86"/>
      <c r="AAA86" s="86"/>
      <c r="AAB86" s="86"/>
      <c r="AAC86" s="86"/>
      <c r="AAD86" s="86"/>
      <c r="AAE86" s="86"/>
      <c r="AAF86" s="86"/>
      <c r="AAG86" s="86"/>
      <c r="AAH86" s="86"/>
      <c r="AAI86" s="86"/>
      <c r="AAJ86" s="86"/>
      <c r="AAK86" s="86"/>
      <c r="AAL86" s="86"/>
      <c r="AAM86" s="86"/>
      <c r="AAN86" s="86"/>
      <c r="AAO86" s="86"/>
      <c r="AAP86" s="86"/>
      <c r="AAQ86" s="86"/>
      <c r="AAR86" s="86"/>
      <c r="AAS86" s="86"/>
      <c r="AAT86" s="86"/>
      <c r="AAU86" s="86"/>
      <c r="AAV86" s="86"/>
      <c r="AAW86" s="86"/>
      <c r="AAX86" s="86"/>
      <c r="AAY86" s="86"/>
      <c r="AAZ86" s="86"/>
      <c r="ABA86" s="86"/>
      <c r="ABB86" s="86"/>
      <c r="ABC86" s="86"/>
      <c r="ABD86" s="86"/>
      <c r="ABE86" s="86"/>
      <c r="ABF86" s="86"/>
      <c r="ABG86" s="86"/>
      <c r="ABH86" s="86"/>
      <c r="ABI86" s="86"/>
      <c r="ABJ86" s="86"/>
      <c r="ABK86" s="86"/>
      <c r="ABL86" s="86"/>
      <c r="ABM86" s="86"/>
      <c r="ABN86" s="86"/>
      <c r="ABO86" s="86"/>
      <c r="ABP86" s="86"/>
      <c r="ABQ86" s="86"/>
      <c r="ABR86" s="86"/>
      <c r="ABS86" s="86"/>
      <c r="ABT86" s="86"/>
      <c r="ABU86" s="86"/>
      <c r="ABV86" s="86"/>
      <c r="ABW86" s="86"/>
      <c r="ABX86" s="86"/>
      <c r="ABY86" s="86"/>
      <c r="ABZ86" s="86"/>
      <c r="ACA86" s="86"/>
      <c r="ACB86" s="86"/>
      <c r="ACC86" s="86"/>
      <c r="ACD86" s="86"/>
      <c r="ACE86" s="86"/>
      <c r="ACF86" s="86"/>
      <c r="ACG86" s="86"/>
      <c r="ACH86" s="86"/>
      <c r="ACI86" s="86"/>
      <c r="ACJ86" s="86"/>
      <c r="ACK86" s="86"/>
      <c r="ACL86" s="86"/>
      <c r="ACM86" s="86"/>
      <c r="ACN86" s="86"/>
      <c r="ACO86" s="86"/>
      <c r="ACP86" s="86"/>
      <c r="ACQ86" s="86"/>
      <c r="ACX86" s="86"/>
      <c r="ACY86" s="86"/>
      <c r="ACZ86" s="86"/>
      <c r="ADA86" s="86"/>
      <c r="ADB86" s="86"/>
      <c r="ADC86" s="86"/>
      <c r="ADD86" s="86"/>
      <c r="ADE86" s="86"/>
      <c r="ADF86" s="86"/>
      <c r="ADG86" s="86"/>
      <c r="ADH86" s="86"/>
      <c r="ADI86" s="86"/>
      <c r="ADJ86" s="86"/>
      <c r="ADK86" s="86"/>
      <c r="ADL86" s="86"/>
      <c r="ADM86" s="86"/>
      <c r="ADN86" s="86"/>
      <c r="ADO86" s="86"/>
      <c r="ADP86" s="86"/>
      <c r="ADQ86" s="86"/>
      <c r="ADR86" s="86"/>
      <c r="ADS86" s="86"/>
      <c r="ADT86" s="86"/>
      <c r="ADU86" s="86"/>
      <c r="ADV86" s="86"/>
      <c r="ADW86" s="86"/>
      <c r="ADX86" s="86"/>
      <c r="ADY86" s="86"/>
      <c r="ADZ86" s="86"/>
      <c r="AEA86" s="86"/>
      <c r="AEB86" s="86"/>
      <c r="AEC86" s="86"/>
      <c r="AED86" s="86"/>
      <c r="AEE86" s="86"/>
      <c r="AEF86" s="86"/>
      <c r="AEG86" s="86"/>
      <c r="AEH86" s="86"/>
      <c r="AEI86" s="86"/>
      <c r="AEJ86" s="86"/>
      <c r="AEK86" s="86"/>
      <c r="AEL86" s="86"/>
      <c r="AEM86" s="86"/>
      <c r="AEN86" s="86"/>
      <c r="AEO86" s="86"/>
      <c r="AEP86" s="86"/>
      <c r="AEQ86" s="86"/>
      <c r="AER86" s="86"/>
      <c r="AES86" s="86"/>
      <c r="AET86" s="86"/>
      <c r="AEU86" s="86"/>
      <c r="AEV86" s="86"/>
      <c r="AEW86" s="86"/>
      <c r="AEX86" s="86"/>
      <c r="AEY86" s="86"/>
      <c r="AEZ86" s="86"/>
      <c r="AFA86" s="86"/>
      <c r="AFB86" s="86"/>
      <c r="AFC86" s="86"/>
      <c r="AFD86" s="86"/>
      <c r="AFE86" s="86"/>
      <c r="AFF86" s="86"/>
      <c r="AFG86" s="86"/>
      <c r="AFH86" s="86"/>
      <c r="AFI86" s="86"/>
      <c r="AFJ86" s="86"/>
      <c r="AFK86" s="86"/>
      <c r="AFL86" s="86"/>
      <c r="AFM86" s="86"/>
      <c r="AFN86" s="86"/>
      <c r="AFO86" s="86"/>
      <c r="AFP86" s="86"/>
      <c r="AFQ86" s="86"/>
      <c r="AFR86" s="86"/>
      <c r="AFS86" s="86"/>
      <c r="AFT86" s="86"/>
      <c r="AFU86" s="86"/>
      <c r="AFV86" s="86"/>
      <c r="AFW86" s="86"/>
      <c r="AFX86" s="86"/>
      <c r="AFY86" s="86"/>
      <c r="AFZ86" s="86"/>
      <c r="AGA86" s="86"/>
      <c r="AGB86" s="86"/>
      <c r="AGC86" s="86"/>
      <c r="AGD86" s="86"/>
      <c r="AGE86" s="86"/>
      <c r="AGF86" s="86"/>
      <c r="AGG86" s="86"/>
      <c r="AGH86" s="86"/>
      <c r="AGI86" s="86"/>
      <c r="AGJ86" s="86"/>
      <c r="AGK86" s="86"/>
      <c r="AGL86" s="86"/>
      <c r="AGM86" s="86"/>
      <c r="AGN86" s="86"/>
      <c r="AGO86" s="86"/>
      <c r="AGP86" s="86"/>
      <c r="AGQ86" s="86"/>
      <c r="AGR86" s="86"/>
      <c r="AGS86" s="86"/>
      <c r="AGT86" s="86"/>
      <c r="AGU86" s="86"/>
      <c r="AGV86" s="86"/>
      <c r="AGW86" s="86"/>
      <c r="AGX86" s="86"/>
      <c r="AGY86" s="86"/>
      <c r="AGZ86" s="86"/>
      <c r="AHA86" s="86"/>
      <c r="AHB86" s="86"/>
      <c r="AHC86" s="86"/>
      <c r="AHD86" s="86"/>
      <c r="AHE86" s="86"/>
      <c r="AHF86" s="86"/>
      <c r="AHG86" s="86"/>
      <c r="AHH86" s="86"/>
      <c r="AHI86" s="86"/>
      <c r="AHJ86" s="86"/>
      <c r="AHK86" s="86"/>
      <c r="AHL86" s="86"/>
      <c r="AHM86" s="86"/>
      <c r="AHN86" s="86"/>
      <c r="AHO86" s="86"/>
      <c r="AHP86" s="86"/>
      <c r="AHQ86" s="86"/>
      <c r="AHR86" s="86"/>
      <c r="AHS86" s="86"/>
      <c r="AHT86" s="86"/>
      <c r="AHU86" s="86"/>
      <c r="AHV86" s="86"/>
      <c r="AHW86" s="86"/>
      <c r="AHX86" s="86"/>
      <c r="AHY86" s="86"/>
      <c r="AHZ86" s="86"/>
      <c r="AIA86" s="86"/>
      <c r="AIB86" s="86"/>
      <c r="AIC86" s="86"/>
      <c r="AID86" s="86"/>
      <c r="AIE86" s="86"/>
      <c r="AIF86" s="86"/>
      <c r="AIG86" s="86"/>
      <c r="AIH86" s="86"/>
      <c r="AII86" s="86"/>
      <c r="AIJ86" s="86"/>
      <c r="AIK86" s="86"/>
      <c r="AIL86" s="86"/>
      <c r="AIM86" s="86"/>
      <c r="AIN86" s="86"/>
      <c r="AIO86" s="86"/>
      <c r="AIP86" s="86"/>
      <c r="AIQ86" s="86"/>
      <c r="AIR86" s="86"/>
      <c r="AIS86" s="86"/>
      <c r="AIT86" s="86"/>
      <c r="AIU86" s="86"/>
      <c r="AIV86" s="86"/>
      <c r="AIW86" s="86"/>
      <c r="AIX86" s="86"/>
      <c r="AIY86" s="86"/>
      <c r="AIZ86" s="86"/>
      <c r="AJA86" s="86"/>
      <c r="AJB86" s="86"/>
      <c r="AJC86" s="86"/>
      <c r="AJD86" s="86"/>
      <c r="AJE86" s="86"/>
      <c r="AJF86" s="86"/>
      <c r="AJG86" s="86"/>
      <c r="AJH86" s="86"/>
      <c r="AJI86" s="86"/>
      <c r="AJJ86" s="86"/>
      <c r="AJK86" s="86"/>
      <c r="AJL86" s="86"/>
      <c r="AJM86" s="86"/>
      <c r="AJN86" s="86"/>
      <c r="AJO86" s="86"/>
      <c r="AJP86" s="86"/>
      <c r="AJQ86" s="86"/>
      <c r="AJR86" s="86"/>
      <c r="AJS86" s="86"/>
      <c r="AJT86" s="86"/>
      <c r="AJU86" s="86"/>
      <c r="AJV86" s="86"/>
      <c r="AJW86" s="86"/>
      <c r="AJX86" s="86"/>
      <c r="AJY86" s="86"/>
      <c r="AJZ86" s="86"/>
      <c r="AKA86" s="86"/>
      <c r="AKB86" s="86"/>
      <c r="AKC86" s="86"/>
      <c r="AKD86" s="86"/>
      <c r="AKE86" s="86"/>
      <c r="AKF86" s="86"/>
      <c r="AKG86" s="86"/>
      <c r="AKH86" s="86"/>
      <c r="AKI86" s="86"/>
      <c r="AKJ86" s="86"/>
      <c r="AKK86" s="86"/>
      <c r="AKL86" s="86"/>
      <c r="AKM86" s="86"/>
      <c r="AKN86" s="86"/>
      <c r="AKO86" s="86"/>
      <c r="AKP86" s="86"/>
      <c r="AKQ86" s="86"/>
      <c r="AKR86" s="86"/>
      <c r="AKS86" s="86"/>
      <c r="AKT86" s="86"/>
      <c r="AKU86" s="86"/>
      <c r="AKV86" s="86"/>
      <c r="AKW86" s="86"/>
      <c r="AKX86" s="86"/>
      <c r="AKY86" s="86"/>
      <c r="AKZ86" s="86"/>
      <c r="ALA86" s="86"/>
      <c r="ALB86" s="86"/>
      <c r="ALC86" s="86"/>
      <c r="ALD86" s="86"/>
      <c r="ALE86" s="86"/>
      <c r="ALF86" s="86"/>
      <c r="ALG86" s="86"/>
      <c r="ALH86" s="86"/>
      <c r="ALI86" s="86"/>
      <c r="ALJ86" s="86"/>
      <c r="ALK86" s="86"/>
      <c r="ALL86" s="86"/>
      <c r="ALM86" s="86"/>
      <c r="ALN86" s="86"/>
      <c r="ALO86" s="86"/>
      <c r="ALP86" s="86"/>
      <c r="ALQ86" s="86"/>
      <c r="ALR86" s="86"/>
      <c r="ALS86" s="86"/>
      <c r="ALT86" s="86"/>
      <c r="ALU86" s="86"/>
      <c r="ALV86" s="86"/>
      <c r="ALW86" s="86"/>
      <c r="ALX86" s="86"/>
      <c r="ALY86" s="86"/>
      <c r="ALZ86" s="86"/>
      <c r="AMA86" s="86"/>
      <c r="AMB86" s="86"/>
      <c r="AMC86" s="86"/>
      <c r="AMD86" s="86"/>
      <c r="AME86" s="86"/>
      <c r="AMF86" s="86"/>
      <c r="AMG86" s="86"/>
      <c r="AMH86" s="86"/>
      <c r="AMI86" s="86"/>
      <c r="AMJ86" s="86"/>
      <c r="AMK86" s="86"/>
      <c r="AML86" s="86"/>
      <c r="AMM86" s="86"/>
      <c r="AMT86" s="86"/>
      <c r="AMU86" s="86"/>
      <c r="AMV86" s="86"/>
      <c r="AMW86" s="86"/>
      <c r="AMX86" s="86"/>
      <c r="AMY86" s="86"/>
      <c r="AMZ86" s="86"/>
      <c r="ANA86" s="86"/>
      <c r="ANB86" s="86"/>
      <c r="ANC86" s="86"/>
      <c r="AND86" s="86"/>
      <c r="ANE86" s="86"/>
      <c r="ANF86" s="86"/>
      <c r="ANG86" s="86"/>
      <c r="ANH86" s="86"/>
      <c r="ANI86" s="86"/>
      <c r="ANJ86" s="86"/>
      <c r="ANK86" s="86"/>
      <c r="ANL86" s="86"/>
      <c r="ANM86" s="86"/>
      <c r="ANN86" s="86"/>
      <c r="ANO86" s="86"/>
      <c r="ANP86" s="86"/>
      <c r="ANQ86" s="86"/>
      <c r="ANR86" s="86"/>
      <c r="ANS86" s="86"/>
      <c r="ANT86" s="86"/>
      <c r="ANU86" s="86"/>
      <c r="ANV86" s="86"/>
      <c r="ANW86" s="86"/>
      <c r="ANX86" s="86"/>
      <c r="ANY86" s="86"/>
      <c r="ANZ86" s="86"/>
      <c r="AOA86" s="86"/>
      <c r="AOB86" s="86"/>
      <c r="AOC86" s="86"/>
      <c r="AOD86" s="86"/>
      <c r="AOE86" s="86"/>
      <c r="AOF86" s="86"/>
      <c r="AOG86" s="86"/>
      <c r="AOH86" s="86"/>
      <c r="AOI86" s="86"/>
      <c r="AOJ86" s="86"/>
      <c r="AOK86" s="86"/>
      <c r="AOL86" s="86"/>
      <c r="AOM86" s="86"/>
      <c r="AON86" s="86"/>
      <c r="AOO86" s="86"/>
      <c r="AOP86" s="86"/>
      <c r="AOQ86" s="86"/>
      <c r="AOR86" s="86"/>
      <c r="AOS86" s="86"/>
      <c r="AOT86" s="86"/>
      <c r="AOU86" s="86"/>
      <c r="AOV86" s="86"/>
      <c r="AOW86" s="86"/>
      <c r="AOX86" s="86"/>
      <c r="AOY86" s="86"/>
      <c r="AOZ86" s="86"/>
      <c r="APA86" s="86"/>
      <c r="APB86" s="86"/>
      <c r="APC86" s="86"/>
      <c r="APD86" s="86"/>
      <c r="APE86" s="86"/>
      <c r="APF86" s="86"/>
      <c r="APG86" s="86"/>
      <c r="APH86" s="86"/>
      <c r="API86" s="86"/>
      <c r="APJ86" s="86"/>
      <c r="APK86" s="86"/>
      <c r="APL86" s="86"/>
      <c r="APM86" s="86"/>
      <c r="APN86" s="86"/>
      <c r="APO86" s="86"/>
      <c r="APP86" s="86"/>
      <c r="APQ86" s="86"/>
      <c r="APR86" s="86"/>
      <c r="APS86" s="86"/>
      <c r="APT86" s="86"/>
      <c r="APU86" s="86"/>
      <c r="APV86" s="86"/>
      <c r="APW86" s="86"/>
      <c r="APX86" s="86"/>
      <c r="APY86" s="86"/>
      <c r="APZ86" s="86"/>
      <c r="AQA86" s="86"/>
      <c r="AQB86" s="86"/>
      <c r="AQC86" s="86"/>
      <c r="AQD86" s="86"/>
      <c r="AQE86" s="86"/>
      <c r="AQF86" s="86"/>
      <c r="AQG86" s="86"/>
      <c r="AQH86" s="86"/>
      <c r="AQI86" s="86"/>
      <c r="AQJ86" s="86"/>
      <c r="AQK86" s="86"/>
      <c r="AQL86" s="86"/>
      <c r="AQM86" s="86"/>
      <c r="AQN86" s="86"/>
      <c r="AQO86" s="86"/>
      <c r="AQP86" s="86"/>
      <c r="AQQ86" s="86"/>
      <c r="AQR86" s="86"/>
      <c r="AQS86" s="86"/>
      <c r="AQT86" s="86"/>
      <c r="AQU86" s="86"/>
      <c r="AQV86" s="86"/>
      <c r="AQW86" s="86"/>
      <c r="AQX86" s="86"/>
      <c r="AQY86" s="86"/>
      <c r="AQZ86" s="86"/>
      <c r="ARA86" s="86"/>
      <c r="ARB86" s="86"/>
      <c r="ARC86" s="86"/>
      <c r="ARD86" s="86"/>
      <c r="ARE86" s="86"/>
      <c r="ARF86" s="86"/>
      <c r="ARG86" s="86"/>
      <c r="ARH86" s="86"/>
      <c r="ARI86" s="86"/>
      <c r="ARJ86" s="86"/>
      <c r="ARK86" s="86"/>
      <c r="ARL86" s="86"/>
      <c r="ARM86" s="86"/>
      <c r="ARN86" s="86"/>
      <c r="ARO86" s="86"/>
      <c r="ARP86" s="86"/>
      <c r="ARQ86" s="86"/>
      <c r="ARR86" s="86"/>
      <c r="ARS86" s="86"/>
      <c r="ART86" s="86"/>
      <c r="ARU86" s="86"/>
      <c r="ARV86" s="86"/>
      <c r="ARW86" s="86"/>
      <c r="ARX86" s="86"/>
      <c r="ARY86" s="86"/>
      <c r="ARZ86" s="86"/>
      <c r="ASA86" s="86"/>
      <c r="ASB86" s="86"/>
      <c r="ASC86" s="86"/>
      <c r="ASD86" s="86"/>
      <c r="ASE86" s="86"/>
      <c r="ASF86" s="86"/>
      <c r="ASG86" s="86"/>
      <c r="ASH86" s="86"/>
      <c r="ASI86" s="86"/>
      <c r="ASJ86" s="86"/>
      <c r="ASK86" s="86"/>
      <c r="ASL86" s="86"/>
      <c r="ASM86" s="86"/>
      <c r="ASN86" s="86"/>
      <c r="ASO86" s="86"/>
      <c r="ASP86" s="86"/>
      <c r="ASQ86" s="86"/>
      <c r="ASR86" s="86"/>
      <c r="ASS86" s="86"/>
      <c r="AST86" s="86"/>
      <c r="ASU86" s="86"/>
      <c r="ASV86" s="86"/>
      <c r="ASW86" s="86"/>
      <c r="ASX86" s="86"/>
      <c r="ASY86" s="86"/>
      <c r="ASZ86" s="86"/>
      <c r="ATA86" s="86"/>
      <c r="ATB86" s="86"/>
      <c r="ATC86" s="86"/>
      <c r="ATD86" s="86"/>
      <c r="ATE86" s="86"/>
      <c r="ATF86" s="86"/>
      <c r="ATG86" s="86"/>
      <c r="ATH86" s="86"/>
      <c r="ATI86" s="86"/>
      <c r="ATJ86" s="86"/>
      <c r="ATK86" s="86"/>
      <c r="ATL86" s="86"/>
      <c r="ATM86" s="86"/>
      <c r="ATN86" s="86"/>
      <c r="ATO86" s="86"/>
      <c r="ATP86" s="86"/>
      <c r="ATQ86" s="86"/>
      <c r="ATR86" s="86"/>
      <c r="ATS86" s="86"/>
      <c r="ATT86" s="86"/>
      <c r="ATU86" s="86"/>
      <c r="ATV86" s="86"/>
      <c r="ATW86" s="86"/>
      <c r="ATX86" s="86"/>
      <c r="ATY86" s="86"/>
      <c r="ATZ86" s="86"/>
      <c r="AUA86" s="86"/>
      <c r="AUB86" s="86"/>
      <c r="AUC86" s="86"/>
      <c r="AUD86" s="86"/>
      <c r="AUE86" s="86"/>
      <c r="AUF86" s="86"/>
      <c r="AUG86" s="86"/>
      <c r="AUH86" s="86"/>
      <c r="AUI86" s="86"/>
      <c r="AUJ86" s="86"/>
      <c r="AUK86" s="86"/>
      <c r="AUL86" s="86"/>
      <c r="AUM86" s="86"/>
      <c r="AUN86" s="86"/>
      <c r="AUO86" s="86"/>
      <c r="AUP86" s="86"/>
      <c r="AUQ86" s="86"/>
      <c r="AUR86" s="86"/>
      <c r="AUS86" s="86"/>
      <c r="AUT86" s="86"/>
      <c r="AUU86" s="86"/>
      <c r="AUV86" s="86"/>
      <c r="AUW86" s="86"/>
      <c r="AUX86" s="86"/>
      <c r="AUY86" s="86"/>
      <c r="AUZ86" s="86"/>
      <c r="AVA86" s="86"/>
      <c r="AVB86" s="86"/>
      <c r="AVC86" s="86"/>
      <c r="AVD86" s="86"/>
      <c r="AVE86" s="86"/>
      <c r="AVF86" s="86"/>
      <c r="AVG86" s="86"/>
      <c r="AVH86" s="86"/>
      <c r="AVI86" s="86"/>
      <c r="AVJ86" s="86"/>
      <c r="AVK86" s="86"/>
      <c r="AVL86" s="86"/>
      <c r="AVM86" s="86"/>
      <c r="AVN86" s="86"/>
      <c r="AVO86" s="86"/>
      <c r="AVP86" s="86"/>
      <c r="AVQ86" s="86"/>
      <c r="AVR86" s="86"/>
      <c r="AVS86" s="86"/>
      <c r="AVT86" s="86"/>
      <c r="AVU86" s="86"/>
      <c r="AVV86" s="86"/>
      <c r="AVW86" s="86"/>
      <c r="AVX86" s="86"/>
      <c r="AVY86" s="86"/>
      <c r="AVZ86" s="86"/>
      <c r="AWA86" s="86"/>
      <c r="AWB86" s="86"/>
      <c r="AWC86" s="86"/>
      <c r="AWD86" s="86"/>
      <c r="AWE86" s="86"/>
      <c r="AWF86" s="86"/>
      <c r="AWG86" s="86"/>
      <c r="AWH86" s="86"/>
      <c r="AWI86" s="86"/>
      <c r="AWP86" s="86"/>
      <c r="AWQ86" s="86"/>
      <c r="AWR86" s="86"/>
      <c r="AWS86" s="86"/>
      <c r="AWT86" s="86"/>
      <c r="AWU86" s="86"/>
      <c r="AWV86" s="86"/>
      <c r="AWW86" s="86"/>
      <c r="AWX86" s="86"/>
      <c r="AWY86" s="86"/>
      <c r="AWZ86" s="86"/>
      <c r="AXA86" s="86"/>
      <c r="AXB86" s="86"/>
      <c r="AXC86" s="86"/>
      <c r="AXD86" s="86"/>
      <c r="AXE86" s="86"/>
      <c r="AXF86" s="86"/>
      <c r="AXG86" s="86"/>
      <c r="AXH86" s="86"/>
      <c r="AXI86" s="86"/>
      <c r="AXJ86" s="86"/>
      <c r="AXK86" s="86"/>
      <c r="AXL86" s="86"/>
      <c r="AXM86" s="86"/>
      <c r="AXN86" s="86"/>
      <c r="AXO86" s="86"/>
      <c r="AXP86" s="86"/>
      <c r="AXQ86" s="86"/>
      <c r="AXR86" s="86"/>
      <c r="AXS86" s="86"/>
      <c r="AXT86" s="86"/>
      <c r="AXU86" s="86"/>
      <c r="AXV86" s="86"/>
      <c r="AXW86" s="86"/>
      <c r="AXX86" s="86"/>
      <c r="AXY86" s="86"/>
      <c r="AXZ86" s="86"/>
      <c r="AYA86" s="86"/>
      <c r="AYB86" s="86"/>
      <c r="AYC86" s="86"/>
      <c r="AYD86" s="86"/>
      <c r="AYE86" s="86"/>
      <c r="AYF86" s="86"/>
      <c r="AYG86" s="86"/>
      <c r="AYH86" s="86"/>
      <c r="AYI86" s="86"/>
      <c r="AYJ86" s="86"/>
      <c r="AYK86" s="86"/>
      <c r="AYL86" s="86"/>
      <c r="AYM86" s="86"/>
      <c r="AYN86" s="86"/>
      <c r="AYO86" s="86"/>
      <c r="AYP86" s="86"/>
      <c r="AYQ86" s="86"/>
      <c r="AYR86" s="86"/>
      <c r="AYS86" s="86"/>
      <c r="AYT86" s="86"/>
      <c r="AYU86" s="86"/>
      <c r="AYV86" s="86"/>
      <c r="AYW86" s="86"/>
      <c r="AYX86" s="86"/>
      <c r="AYY86" s="86"/>
      <c r="AYZ86" s="86"/>
      <c r="AZA86" s="86"/>
      <c r="AZB86" s="86"/>
      <c r="AZC86" s="86"/>
      <c r="AZD86" s="86"/>
      <c r="AZE86" s="86"/>
      <c r="AZF86" s="86"/>
      <c r="AZG86" s="86"/>
      <c r="AZH86" s="86"/>
      <c r="AZI86" s="86"/>
      <c r="AZJ86" s="86"/>
      <c r="AZK86" s="86"/>
      <c r="AZL86" s="86"/>
      <c r="AZM86" s="86"/>
      <c r="AZN86" s="86"/>
      <c r="AZO86" s="86"/>
      <c r="AZP86" s="86"/>
      <c r="AZQ86" s="86"/>
      <c r="AZR86" s="86"/>
      <c r="AZS86" s="86"/>
      <c r="AZT86" s="86"/>
      <c r="AZU86" s="86"/>
      <c r="AZV86" s="86"/>
      <c r="AZW86" s="86"/>
      <c r="AZX86" s="86"/>
      <c r="AZY86" s="86"/>
      <c r="AZZ86" s="86"/>
      <c r="BAA86" s="86"/>
      <c r="BAB86" s="86"/>
      <c r="BAC86" s="86"/>
      <c r="BAD86" s="86"/>
      <c r="BAE86" s="86"/>
      <c r="BAF86" s="86"/>
      <c r="BAG86" s="86"/>
      <c r="BAH86" s="86"/>
      <c r="BAI86" s="86"/>
      <c r="BAJ86" s="86"/>
      <c r="BAK86" s="86"/>
      <c r="BAL86" s="86"/>
      <c r="BAM86" s="86"/>
      <c r="BAN86" s="86"/>
      <c r="BAO86" s="86"/>
      <c r="BAP86" s="86"/>
      <c r="BAQ86" s="86"/>
      <c r="BAR86" s="86"/>
      <c r="BAS86" s="86"/>
      <c r="BAT86" s="86"/>
      <c r="BAU86" s="86"/>
      <c r="BAV86" s="86"/>
      <c r="BAW86" s="86"/>
      <c r="BAX86" s="86"/>
      <c r="BAY86" s="86"/>
      <c r="BAZ86" s="86"/>
      <c r="BBA86" s="86"/>
      <c r="BBB86" s="86"/>
      <c r="BBC86" s="86"/>
      <c r="BBD86" s="86"/>
      <c r="BBE86" s="86"/>
      <c r="BBF86" s="86"/>
      <c r="BBG86" s="86"/>
      <c r="BBH86" s="86"/>
      <c r="BBI86" s="86"/>
      <c r="BBJ86" s="86"/>
      <c r="BBK86" s="86"/>
      <c r="BBL86" s="86"/>
      <c r="BBM86" s="86"/>
      <c r="BBN86" s="86"/>
      <c r="BBO86" s="86"/>
      <c r="BBP86" s="86"/>
      <c r="BBQ86" s="86"/>
      <c r="BBR86" s="86"/>
      <c r="BBS86" s="86"/>
      <c r="BBT86" s="86"/>
      <c r="BBU86" s="86"/>
      <c r="BBV86" s="86"/>
      <c r="BBW86" s="86"/>
      <c r="BBX86" s="86"/>
      <c r="BBY86" s="86"/>
      <c r="BBZ86" s="86"/>
      <c r="BCA86" s="86"/>
      <c r="BCB86" s="86"/>
      <c r="BCC86" s="86"/>
      <c r="BCD86" s="86"/>
      <c r="BCE86" s="86"/>
      <c r="BCF86" s="86"/>
      <c r="BCG86" s="86"/>
      <c r="BCH86" s="86"/>
      <c r="BCI86" s="86"/>
      <c r="BCJ86" s="86"/>
      <c r="BCK86" s="86"/>
      <c r="BCL86" s="86"/>
      <c r="BCM86" s="86"/>
      <c r="BCN86" s="86"/>
      <c r="BCO86" s="86"/>
      <c r="BCP86" s="86"/>
      <c r="BCQ86" s="86"/>
      <c r="BCR86" s="86"/>
      <c r="BCS86" s="86"/>
      <c r="BCT86" s="86"/>
      <c r="BCU86" s="86"/>
      <c r="BCV86" s="86"/>
      <c r="BCW86" s="86"/>
      <c r="BCX86" s="86"/>
      <c r="BCY86" s="86"/>
      <c r="BCZ86" s="86"/>
      <c r="BDA86" s="86"/>
      <c r="BDB86" s="86"/>
      <c r="BDC86" s="86"/>
      <c r="BDD86" s="86"/>
      <c r="BDE86" s="86"/>
      <c r="BDF86" s="86"/>
      <c r="BDG86" s="86"/>
      <c r="BDH86" s="86"/>
      <c r="BDI86" s="86"/>
      <c r="BDJ86" s="86"/>
      <c r="BDK86" s="86"/>
      <c r="BDL86" s="86"/>
      <c r="BDM86" s="86"/>
      <c r="BDN86" s="86"/>
      <c r="BDO86" s="86"/>
      <c r="BDP86" s="86"/>
      <c r="BDQ86" s="86"/>
      <c r="BDR86" s="86"/>
      <c r="BDS86" s="86"/>
      <c r="BDT86" s="86"/>
      <c r="BDU86" s="86"/>
      <c r="BDV86" s="86"/>
      <c r="BDW86" s="86"/>
      <c r="BDX86" s="86"/>
      <c r="BDY86" s="86"/>
      <c r="BDZ86" s="86"/>
      <c r="BEA86" s="86"/>
      <c r="BEB86" s="86"/>
      <c r="BEC86" s="86"/>
      <c r="BED86" s="86"/>
      <c r="BEE86" s="86"/>
      <c r="BEF86" s="86"/>
      <c r="BEG86" s="86"/>
      <c r="BEH86" s="86"/>
      <c r="BEI86" s="86"/>
      <c r="BEJ86" s="86"/>
      <c r="BEK86" s="86"/>
      <c r="BEL86" s="86"/>
      <c r="BEM86" s="86"/>
      <c r="BEN86" s="86"/>
      <c r="BEO86" s="86"/>
      <c r="BEP86" s="86"/>
      <c r="BEQ86" s="86"/>
      <c r="BER86" s="86"/>
      <c r="BES86" s="86"/>
      <c r="BET86" s="86"/>
      <c r="BEU86" s="86"/>
      <c r="BEV86" s="86"/>
      <c r="BEW86" s="86"/>
      <c r="BEX86" s="86"/>
      <c r="BEY86" s="86"/>
      <c r="BEZ86" s="86"/>
      <c r="BFA86" s="86"/>
      <c r="BFB86" s="86"/>
      <c r="BFC86" s="86"/>
      <c r="BFD86" s="86"/>
      <c r="BFE86" s="86"/>
      <c r="BFF86" s="86"/>
      <c r="BFG86" s="86"/>
      <c r="BFH86" s="86"/>
      <c r="BFI86" s="86"/>
      <c r="BFJ86" s="86"/>
      <c r="BFK86" s="86"/>
      <c r="BFL86" s="86"/>
      <c r="BFM86" s="86"/>
      <c r="BFN86" s="86"/>
      <c r="BFO86" s="86"/>
      <c r="BFP86" s="86"/>
      <c r="BFQ86" s="86"/>
      <c r="BFR86" s="86"/>
      <c r="BFS86" s="86"/>
      <c r="BFT86" s="86"/>
      <c r="BFU86" s="86"/>
      <c r="BFV86" s="86"/>
      <c r="BFW86" s="86"/>
      <c r="BFX86" s="86"/>
      <c r="BFY86" s="86"/>
      <c r="BFZ86" s="86"/>
      <c r="BGA86" s="86"/>
      <c r="BGB86" s="86"/>
      <c r="BGC86" s="86"/>
      <c r="BGD86" s="86"/>
      <c r="BGE86" s="86"/>
      <c r="BGL86" s="86"/>
      <c r="BGM86" s="86"/>
      <c r="BGN86" s="86"/>
      <c r="BGO86" s="86"/>
      <c r="BGP86" s="86"/>
      <c r="BGQ86" s="86"/>
      <c r="BGR86" s="86"/>
      <c r="BGS86" s="86"/>
      <c r="BGT86" s="86"/>
      <c r="BGU86" s="86"/>
      <c r="BGV86" s="86"/>
      <c r="BGW86" s="86"/>
      <c r="BGX86" s="86"/>
      <c r="BGY86" s="86"/>
      <c r="BGZ86" s="86"/>
      <c r="BHA86" s="86"/>
      <c r="BHB86" s="86"/>
      <c r="BHC86" s="86"/>
      <c r="BHD86" s="86"/>
      <c r="BHE86" s="86"/>
      <c r="BHF86" s="86"/>
      <c r="BHG86" s="86"/>
      <c r="BHH86" s="86"/>
      <c r="BHI86" s="86"/>
      <c r="BHJ86" s="86"/>
      <c r="BHK86" s="86"/>
      <c r="BHL86" s="86"/>
      <c r="BHM86" s="86"/>
      <c r="BHN86" s="86"/>
      <c r="BHO86" s="86"/>
      <c r="BHP86" s="86"/>
      <c r="BHQ86" s="86"/>
      <c r="BHR86" s="86"/>
      <c r="BHS86" s="86"/>
      <c r="BHT86" s="86"/>
      <c r="BHU86" s="86"/>
      <c r="BHV86" s="86"/>
      <c r="BHW86" s="86"/>
      <c r="BHX86" s="86"/>
      <c r="BHY86" s="86"/>
      <c r="BHZ86" s="86"/>
      <c r="BIA86" s="86"/>
      <c r="BIB86" s="86"/>
      <c r="BIC86" s="86"/>
      <c r="BID86" s="86"/>
      <c r="BIE86" s="86"/>
      <c r="BIF86" s="86"/>
      <c r="BIG86" s="86"/>
      <c r="BIH86" s="86"/>
      <c r="BII86" s="86"/>
      <c r="BIJ86" s="86"/>
      <c r="BIK86" s="86"/>
      <c r="BIL86" s="86"/>
      <c r="BIM86" s="86"/>
      <c r="BIN86" s="86"/>
      <c r="BIO86" s="86"/>
      <c r="BIP86" s="86"/>
      <c r="BIQ86" s="86"/>
      <c r="BIR86" s="86"/>
      <c r="BIS86" s="86"/>
      <c r="BIT86" s="86"/>
      <c r="BIU86" s="86"/>
      <c r="BIV86" s="86"/>
      <c r="BIW86" s="86"/>
      <c r="BIX86" s="86"/>
      <c r="BIY86" s="86"/>
      <c r="BIZ86" s="86"/>
      <c r="BJA86" s="86"/>
      <c r="BJB86" s="86"/>
      <c r="BJC86" s="86"/>
      <c r="BJD86" s="86"/>
      <c r="BJE86" s="86"/>
      <c r="BJF86" s="86"/>
      <c r="BJG86" s="86"/>
      <c r="BJH86" s="86"/>
      <c r="BJI86" s="86"/>
      <c r="BJJ86" s="86"/>
      <c r="BJK86" s="86"/>
      <c r="BJL86" s="86"/>
      <c r="BJM86" s="86"/>
      <c r="BJN86" s="86"/>
      <c r="BJO86" s="86"/>
      <c r="BJP86" s="86"/>
      <c r="BJQ86" s="86"/>
      <c r="BJR86" s="86"/>
      <c r="BJS86" s="86"/>
      <c r="BJT86" s="86"/>
      <c r="BJU86" s="86"/>
      <c r="BJV86" s="86"/>
      <c r="BJW86" s="86"/>
      <c r="BJX86" s="86"/>
      <c r="BJY86" s="86"/>
      <c r="BJZ86" s="86"/>
      <c r="BKA86" s="86"/>
      <c r="BKB86" s="86"/>
      <c r="BKC86" s="86"/>
      <c r="BKD86" s="86"/>
      <c r="BKE86" s="86"/>
      <c r="BKF86" s="86"/>
      <c r="BKG86" s="86"/>
      <c r="BKH86" s="86"/>
      <c r="BKI86" s="86"/>
      <c r="BKJ86" s="86"/>
      <c r="BKK86" s="86"/>
      <c r="BKL86" s="86"/>
      <c r="BKM86" s="86"/>
      <c r="BKN86" s="86"/>
      <c r="BKO86" s="86"/>
      <c r="BKP86" s="86"/>
      <c r="BKQ86" s="86"/>
      <c r="BKR86" s="86"/>
      <c r="BKS86" s="86"/>
      <c r="BKT86" s="86"/>
      <c r="BKU86" s="86"/>
      <c r="BKV86" s="86"/>
      <c r="BKW86" s="86"/>
      <c r="BKX86" s="86"/>
      <c r="BKY86" s="86"/>
      <c r="BKZ86" s="86"/>
      <c r="BLA86" s="86"/>
      <c r="BLB86" s="86"/>
      <c r="BLC86" s="86"/>
      <c r="BLD86" s="86"/>
      <c r="BLE86" s="86"/>
      <c r="BLF86" s="86"/>
      <c r="BLG86" s="86"/>
      <c r="BLH86" s="86"/>
      <c r="BLI86" s="86"/>
      <c r="BLJ86" s="86"/>
      <c r="BLK86" s="86"/>
      <c r="BLL86" s="86"/>
      <c r="BLM86" s="86"/>
      <c r="BLN86" s="86"/>
      <c r="BLO86" s="86"/>
      <c r="BLP86" s="86"/>
      <c r="BLQ86" s="86"/>
      <c r="BLR86" s="86"/>
      <c r="BLS86" s="86"/>
      <c r="BLT86" s="86"/>
      <c r="BLU86" s="86"/>
      <c r="BLV86" s="86"/>
      <c r="BLW86" s="86"/>
      <c r="BLX86" s="86"/>
      <c r="BLY86" s="86"/>
      <c r="BLZ86" s="86"/>
      <c r="BMA86" s="86"/>
      <c r="BMB86" s="86"/>
      <c r="BMC86" s="86"/>
      <c r="BMD86" s="86"/>
      <c r="BME86" s="86"/>
      <c r="BMF86" s="86"/>
      <c r="BMG86" s="86"/>
      <c r="BMH86" s="86"/>
      <c r="BMI86" s="86"/>
      <c r="BMJ86" s="86"/>
      <c r="BMK86" s="86"/>
      <c r="BML86" s="86"/>
      <c r="BMM86" s="86"/>
      <c r="BMN86" s="86"/>
      <c r="BMO86" s="86"/>
      <c r="BMP86" s="86"/>
      <c r="BMQ86" s="86"/>
      <c r="BMR86" s="86"/>
      <c r="BMS86" s="86"/>
      <c r="BMT86" s="86"/>
      <c r="BMU86" s="86"/>
      <c r="BMV86" s="86"/>
      <c r="BMW86" s="86"/>
      <c r="BMX86" s="86"/>
      <c r="BMY86" s="86"/>
      <c r="BMZ86" s="86"/>
      <c r="BNA86" s="86"/>
      <c r="BNB86" s="86"/>
      <c r="BNC86" s="86"/>
      <c r="BND86" s="86"/>
      <c r="BNE86" s="86"/>
      <c r="BNF86" s="86"/>
      <c r="BNG86" s="86"/>
      <c r="BNH86" s="86"/>
      <c r="BNI86" s="86"/>
      <c r="BNJ86" s="86"/>
      <c r="BNK86" s="86"/>
      <c r="BNL86" s="86"/>
      <c r="BNM86" s="86"/>
      <c r="BNN86" s="86"/>
      <c r="BNO86" s="86"/>
      <c r="BNP86" s="86"/>
      <c r="BNQ86" s="86"/>
      <c r="BNR86" s="86"/>
      <c r="BNS86" s="86"/>
      <c r="BNT86" s="86"/>
      <c r="BNU86" s="86"/>
      <c r="BNV86" s="86"/>
      <c r="BNW86" s="86"/>
      <c r="BNX86" s="86"/>
      <c r="BNY86" s="86"/>
      <c r="BNZ86" s="86"/>
      <c r="BOA86" s="86"/>
      <c r="BOB86" s="86"/>
      <c r="BOC86" s="86"/>
      <c r="BOD86" s="86"/>
      <c r="BOE86" s="86"/>
      <c r="BOF86" s="86"/>
      <c r="BOG86" s="86"/>
      <c r="BOH86" s="86"/>
      <c r="BOI86" s="86"/>
      <c r="BOJ86" s="86"/>
      <c r="BOK86" s="86"/>
      <c r="BOL86" s="86"/>
      <c r="BOM86" s="86"/>
      <c r="BON86" s="86"/>
      <c r="BOO86" s="86"/>
      <c r="BOP86" s="86"/>
      <c r="BOQ86" s="86"/>
      <c r="BOR86" s="86"/>
      <c r="BOS86" s="86"/>
      <c r="BOT86" s="86"/>
      <c r="BOU86" s="86"/>
      <c r="BOV86" s="86"/>
      <c r="BOW86" s="86"/>
      <c r="BOX86" s="86"/>
      <c r="BOY86" s="86"/>
      <c r="BOZ86" s="86"/>
      <c r="BPA86" s="86"/>
      <c r="BPB86" s="86"/>
      <c r="BPC86" s="86"/>
      <c r="BPD86" s="86"/>
      <c r="BPE86" s="86"/>
      <c r="BPF86" s="86"/>
      <c r="BPG86" s="86"/>
      <c r="BPH86" s="86"/>
      <c r="BPI86" s="86"/>
      <c r="BPJ86" s="86"/>
      <c r="BPK86" s="86"/>
      <c r="BPL86" s="86"/>
      <c r="BPM86" s="86"/>
      <c r="BPN86" s="86"/>
      <c r="BPO86" s="86"/>
      <c r="BPP86" s="86"/>
      <c r="BPQ86" s="86"/>
      <c r="BPR86" s="86"/>
      <c r="BPS86" s="86"/>
      <c r="BPT86" s="86"/>
      <c r="BPU86" s="86"/>
      <c r="BPV86" s="86"/>
      <c r="BPW86" s="86"/>
      <c r="BPX86" s="86"/>
      <c r="BPY86" s="86"/>
      <c r="BPZ86" s="86"/>
      <c r="BQA86" s="86"/>
      <c r="BQH86" s="86"/>
      <c r="BQI86" s="86"/>
      <c r="BQJ86" s="86"/>
      <c r="BQK86" s="86"/>
      <c r="BQL86" s="86"/>
      <c r="BQM86" s="86"/>
      <c r="BQN86" s="86"/>
      <c r="BQO86" s="86"/>
      <c r="BQP86" s="86"/>
      <c r="BQQ86" s="86"/>
      <c r="BQR86" s="86"/>
      <c r="BQS86" s="86"/>
      <c r="BQT86" s="86"/>
      <c r="BQU86" s="86"/>
      <c r="BQV86" s="86"/>
      <c r="BQW86" s="86"/>
      <c r="BQX86" s="86"/>
      <c r="BQY86" s="86"/>
      <c r="BQZ86" s="86"/>
      <c r="BRA86" s="86"/>
      <c r="BRB86" s="86"/>
      <c r="BRC86" s="86"/>
      <c r="BRD86" s="86"/>
      <c r="BRE86" s="86"/>
      <c r="BRF86" s="86"/>
      <c r="BRG86" s="86"/>
      <c r="BRH86" s="86"/>
      <c r="BRI86" s="86"/>
      <c r="BRJ86" s="86"/>
      <c r="BRK86" s="86"/>
      <c r="BRL86" s="86"/>
      <c r="BRM86" s="86"/>
      <c r="BRN86" s="86"/>
      <c r="BRO86" s="86"/>
      <c r="BRP86" s="86"/>
      <c r="BRQ86" s="86"/>
      <c r="BRR86" s="86"/>
      <c r="BRS86" s="86"/>
      <c r="BRT86" s="86"/>
      <c r="BRU86" s="86"/>
      <c r="BRV86" s="86"/>
      <c r="BRW86" s="86"/>
      <c r="BRX86" s="86"/>
      <c r="BRY86" s="86"/>
      <c r="BRZ86" s="86"/>
      <c r="BSA86" s="86"/>
      <c r="BSB86" s="86"/>
      <c r="BSC86" s="86"/>
      <c r="BSD86" s="86"/>
      <c r="BSE86" s="86"/>
      <c r="BSF86" s="86"/>
      <c r="BSG86" s="86"/>
      <c r="BSH86" s="86"/>
      <c r="BSI86" s="86"/>
      <c r="BSJ86" s="86"/>
      <c r="BSK86" s="86"/>
      <c r="BSL86" s="86"/>
      <c r="BSM86" s="86"/>
      <c r="BSN86" s="86"/>
      <c r="BSO86" s="86"/>
      <c r="BSP86" s="86"/>
      <c r="BSQ86" s="86"/>
      <c r="BSR86" s="86"/>
      <c r="BSS86" s="86"/>
      <c r="BST86" s="86"/>
      <c r="BSU86" s="86"/>
      <c r="BSV86" s="86"/>
      <c r="BSW86" s="86"/>
      <c r="BSX86" s="86"/>
      <c r="BSY86" s="86"/>
      <c r="BSZ86" s="86"/>
      <c r="BTA86" s="86"/>
      <c r="BTB86" s="86"/>
      <c r="BTC86" s="86"/>
      <c r="BTD86" s="86"/>
      <c r="BTE86" s="86"/>
      <c r="BTF86" s="86"/>
      <c r="BTG86" s="86"/>
      <c r="BTH86" s="86"/>
      <c r="BTI86" s="86"/>
      <c r="BTJ86" s="86"/>
      <c r="BTK86" s="86"/>
      <c r="BTL86" s="86"/>
      <c r="BTM86" s="86"/>
      <c r="BTN86" s="86"/>
      <c r="BTO86" s="86"/>
      <c r="BTP86" s="86"/>
      <c r="BTQ86" s="86"/>
      <c r="BTR86" s="86"/>
      <c r="BTS86" s="86"/>
      <c r="BTT86" s="86"/>
      <c r="BTU86" s="86"/>
      <c r="BTV86" s="86"/>
      <c r="BTW86" s="86"/>
      <c r="BTX86" s="86"/>
      <c r="BTY86" s="86"/>
      <c r="BTZ86" s="86"/>
      <c r="BUA86" s="86"/>
      <c r="BUB86" s="86"/>
      <c r="BUC86" s="86"/>
      <c r="BUD86" s="86"/>
      <c r="BUE86" s="86"/>
      <c r="BUF86" s="86"/>
      <c r="BUG86" s="86"/>
      <c r="BUH86" s="86"/>
      <c r="BUI86" s="86"/>
      <c r="BUJ86" s="86"/>
      <c r="BUK86" s="86"/>
      <c r="BUL86" s="86"/>
      <c r="BUM86" s="86"/>
      <c r="BUN86" s="86"/>
      <c r="BUO86" s="86"/>
      <c r="BUP86" s="86"/>
      <c r="BUQ86" s="86"/>
      <c r="BUR86" s="86"/>
      <c r="BUS86" s="86"/>
      <c r="BUT86" s="86"/>
      <c r="BUU86" s="86"/>
      <c r="BUV86" s="86"/>
      <c r="BUW86" s="86"/>
      <c r="BUX86" s="86"/>
      <c r="BUY86" s="86"/>
      <c r="BUZ86" s="86"/>
      <c r="BVA86" s="86"/>
      <c r="BVB86" s="86"/>
      <c r="BVC86" s="86"/>
      <c r="BVD86" s="86"/>
      <c r="BVE86" s="86"/>
      <c r="BVF86" s="86"/>
      <c r="BVG86" s="86"/>
      <c r="BVH86" s="86"/>
      <c r="BVI86" s="86"/>
      <c r="BVJ86" s="86"/>
      <c r="BVK86" s="86"/>
      <c r="BVL86" s="86"/>
      <c r="BVM86" s="86"/>
      <c r="BVN86" s="86"/>
      <c r="BVO86" s="86"/>
      <c r="BVP86" s="86"/>
      <c r="BVQ86" s="86"/>
      <c r="BVR86" s="86"/>
      <c r="BVS86" s="86"/>
      <c r="BVT86" s="86"/>
      <c r="BVU86" s="86"/>
      <c r="BVV86" s="86"/>
      <c r="BVW86" s="86"/>
      <c r="BVX86" s="86"/>
      <c r="BVY86" s="86"/>
      <c r="BVZ86" s="86"/>
      <c r="BWA86" s="86"/>
      <c r="BWB86" s="86"/>
      <c r="BWC86" s="86"/>
      <c r="BWD86" s="86"/>
      <c r="BWE86" s="86"/>
      <c r="BWF86" s="86"/>
      <c r="BWG86" s="86"/>
      <c r="BWH86" s="86"/>
      <c r="BWI86" s="86"/>
      <c r="BWJ86" s="86"/>
      <c r="BWK86" s="86"/>
      <c r="BWL86" s="86"/>
      <c r="BWM86" s="86"/>
      <c r="BWN86" s="86"/>
      <c r="BWO86" s="86"/>
      <c r="BWP86" s="86"/>
      <c r="BWQ86" s="86"/>
      <c r="BWR86" s="86"/>
      <c r="BWS86" s="86"/>
      <c r="BWT86" s="86"/>
      <c r="BWU86" s="86"/>
      <c r="BWV86" s="86"/>
      <c r="BWW86" s="86"/>
      <c r="BWX86" s="86"/>
      <c r="BWY86" s="86"/>
      <c r="BWZ86" s="86"/>
      <c r="BXA86" s="86"/>
      <c r="BXB86" s="86"/>
      <c r="BXC86" s="86"/>
      <c r="BXD86" s="86"/>
      <c r="BXE86" s="86"/>
      <c r="BXF86" s="86"/>
      <c r="BXG86" s="86"/>
      <c r="BXH86" s="86"/>
      <c r="BXI86" s="86"/>
      <c r="BXJ86" s="86"/>
      <c r="BXK86" s="86"/>
      <c r="BXL86" s="86"/>
      <c r="BXM86" s="86"/>
      <c r="BXN86" s="86"/>
      <c r="BXO86" s="86"/>
      <c r="BXP86" s="86"/>
      <c r="BXQ86" s="86"/>
      <c r="BXR86" s="86"/>
      <c r="BXS86" s="86"/>
      <c r="BXT86" s="86"/>
      <c r="BXU86" s="86"/>
      <c r="BXV86" s="86"/>
      <c r="BXW86" s="86"/>
      <c r="BXX86" s="86"/>
      <c r="BXY86" s="86"/>
      <c r="BXZ86" s="86"/>
      <c r="BYA86" s="86"/>
      <c r="BYB86" s="86"/>
      <c r="BYC86" s="86"/>
      <c r="BYD86" s="86"/>
      <c r="BYE86" s="86"/>
      <c r="BYF86" s="86"/>
      <c r="BYG86" s="86"/>
      <c r="BYH86" s="86"/>
      <c r="BYI86" s="86"/>
      <c r="BYJ86" s="86"/>
      <c r="BYK86" s="86"/>
      <c r="BYL86" s="86"/>
      <c r="BYM86" s="86"/>
      <c r="BYN86" s="86"/>
      <c r="BYO86" s="86"/>
      <c r="BYP86" s="86"/>
      <c r="BYQ86" s="86"/>
      <c r="BYR86" s="86"/>
      <c r="BYS86" s="86"/>
      <c r="BYT86" s="86"/>
      <c r="BYU86" s="86"/>
      <c r="BYV86" s="86"/>
      <c r="BYW86" s="86"/>
      <c r="BYX86" s="86"/>
      <c r="BYY86" s="86"/>
      <c r="BYZ86" s="86"/>
      <c r="BZA86" s="86"/>
      <c r="BZB86" s="86"/>
      <c r="BZC86" s="86"/>
      <c r="BZD86" s="86"/>
      <c r="BZE86" s="86"/>
      <c r="BZF86" s="86"/>
      <c r="BZG86" s="86"/>
      <c r="BZH86" s="86"/>
      <c r="BZI86" s="86"/>
      <c r="BZJ86" s="86"/>
      <c r="BZK86" s="86"/>
      <c r="BZL86" s="86"/>
      <c r="BZM86" s="86"/>
      <c r="BZN86" s="86"/>
      <c r="BZO86" s="86"/>
      <c r="BZP86" s="86"/>
      <c r="BZQ86" s="86"/>
      <c r="BZR86" s="86"/>
      <c r="BZS86" s="86"/>
      <c r="BZT86" s="86"/>
      <c r="BZU86" s="86"/>
      <c r="BZV86" s="86"/>
      <c r="BZW86" s="86"/>
      <c r="CAD86" s="86"/>
      <c r="CAE86" s="86"/>
      <c r="CAF86" s="86"/>
      <c r="CAG86" s="86"/>
      <c r="CAH86" s="86"/>
      <c r="CAI86" s="86"/>
      <c r="CAJ86" s="86"/>
      <c r="CAK86" s="86"/>
      <c r="CAL86" s="86"/>
      <c r="CAM86" s="86"/>
      <c r="CAN86" s="86"/>
      <c r="CAO86" s="86"/>
      <c r="CAP86" s="86"/>
      <c r="CAQ86" s="86"/>
      <c r="CAR86" s="86"/>
      <c r="CAS86" s="86"/>
      <c r="CAT86" s="86"/>
      <c r="CAU86" s="86"/>
      <c r="CAV86" s="86"/>
      <c r="CAW86" s="86"/>
      <c r="CAX86" s="86"/>
      <c r="CAY86" s="86"/>
      <c r="CAZ86" s="86"/>
      <c r="CBA86" s="86"/>
      <c r="CBB86" s="86"/>
      <c r="CBC86" s="86"/>
      <c r="CBD86" s="86"/>
      <c r="CBE86" s="86"/>
      <c r="CBF86" s="86"/>
      <c r="CBG86" s="86"/>
      <c r="CBH86" s="86"/>
      <c r="CBI86" s="86"/>
      <c r="CBJ86" s="86"/>
      <c r="CBK86" s="86"/>
      <c r="CBL86" s="86"/>
      <c r="CBM86" s="86"/>
      <c r="CBN86" s="86"/>
      <c r="CBO86" s="86"/>
      <c r="CBP86" s="86"/>
      <c r="CBQ86" s="86"/>
      <c r="CBR86" s="86"/>
      <c r="CBS86" s="86"/>
      <c r="CBT86" s="86"/>
      <c r="CBU86" s="86"/>
      <c r="CBV86" s="86"/>
      <c r="CBW86" s="86"/>
      <c r="CBX86" s="86"/>
      <c r="CBY86" s="86"/>
      <c r="CBZ86" s="86"/>
      <c r="CCA86" s="86"/>
      <c r="CCB86" s="86"/>
      <c r="CCC86" s="86"/>
      <c r="CCD86" s="86"/>
      <c r="CCE86" s="86"/>
      <c r="CCF86" s="86"/>
      <c r="CCG86" s="86"/>
      <c r="CCH86" s="86"/>
      <c r="CCI86" s="86"/>
      <c r="CCJ86" s="86"/>
      <c r="CCK86" s="86"/>
      <c r="CCL86" s="86"/>
      <c r="CCM86" s="86"/>
      <c r="CCN86" s="86"/>
      <c r="CCO86" s="86"/>
      <c r="CCP86" s="86"/>
      <c r="CCQ86" s="86"/>
      <c r="CCR86" s="86"/>
      <c r="CCS86" s="86"/>
      <c r="CCT86" s="86"/>
      <c r="CCU86" s="86"/>
      <c r="CCV86" s="86"/>
      <c r="CCW86" s="86"/>
      <c r="CCX86" s="86"/>
      <c r="CCY86" s="86"/>
      <c r="CCZ86" s="86"/>
      <c r="CDA86" s="86"/>
      <c r="CDB86" s="86"/>
      <c r="CDC86" s="86"/>
      <c r="CDD86" s="86"/>
      <c r="CDE86" s="86"/>
      <c r="CDF86" s="86"/>
      <c r="CDG86" s="86"/>
      <c r="CDH86" s="86"/>
      <c r="CDI86" s="86"/>
      <c r="CDJ86" s="86"/>
      <c r="CDK86" s="86"/>
      <c r="CDL86" s="86"/>
      <c r="CDM86" s="86"/>
      <c r="CDN86" s="86"/>
      <c r="CDO86" s="86"/>
      <c r="CDP86" s="86"/>
      <c r="CDQ86" s="86"/>
      <c r="CDR86" s="86"/>
      <c r="CDS86" s="86"/>
      <c r="CDT86" s="86"/>
      <c r="CDU86" s="86"/>
      <c r="CDV86" s="86"/>
      <c r="CDW86" s="86"/>
      <c r="CDX86" s="86"/>
      <c r="CDY86" s="86"/>
      <c r="CDZ86" s="86"/>
      <c r="CEA86" s="86"/>
      <c r="CEB86" s="86"/>
      <c r="CEC86" s="86"/>
      <c r="CED86" s="86"/>
      <c r="CEE86" s="86"/>
      <c r="CEF86" s="86"/>
      <c r="CEG86" s="86"/>
      <c r="CEH86" s="86"/>
      <c r="CEI86" s="86"/>
      <c r="CEJ86" s="86"/>
      <c r="CEK86" s="86"/>
      <c r="CEL86" s="86"/>
      <c r="CEM86" s="86"/>
      <c r="CEN86" s="86"/>
      <c r="CEO86" s="86"/>
      <c r="CEP86" s="86"/>
      <c r="CEQ86" s="86"/>
      <c r="CER86" s="86"/>
      <c r="CES86" s="86"/>
      <c r="CET86" s="86"/>
      <c r="CEU86" s="86"/>
      <c r="CEV86" s="86"/>
      <c r="CEW86" s="86"/>
      <c r="CEX86" s="86"/>
      <c r="CEY86" s="86"/>
      <c r="CEZ86" s="86"/>
      <c r="CFA86" s="86"/>
      <c r="CFB86" s="86"/>
      <c r="CFC86" s="86"/>
      <c r="CFD86" s="86"/>
      <c r="CFE86" s="86"/>
      <c r="CFF86" s="86"/>
      <c r="CFG86" s="86"/>
      <c r="CFH86" s="86"/>
      <c r="CFI86" s="86"/>
      <c r="CFJ86" s="86"/>
      <c r="CFK86" s="86"/>
      <c r="CFL86" s="86"/>
      <c r="CFM86" s="86"/>
      <c r="CFN86" s="86"/>
      <c r="CFO86" s="86"/>
      <c r="CFP86" s="86"/>
      <c r="CFQ86" s="86"/>
      <c r="CFR86" s="86"/>
      <c r="CFS86" s="86"/>
      <c r="CFT86" s="86"/>
      <c r="CFU86" s="86"/>
      <c r="CFV86" s="86"/>
      <c r="CFW86" s="86"/>
      <c r="CFX86" s="86"/>
      <c r="CFY86" s="86"/>
      <c r="CFZ86" s="86"/>
      <c r="CGA86" s="86"/>
      <c r="CGB86" s="86"/>
      <c r="CGC86" s="86"/>
      <c r="CGD86" s="86"/>
      <c r="CGE86" s="86"/>
      <c r="CGF86" s="86"/>
      <c r="CGG86" s="86"/>
      <c r="CGH86" s="86"/>
      <c r="CGI86" s="86"/>
      <c r="CGJ86" s="86"/>
      <c r="CGK86" s="86"/>
      <c r="CGL86" s="86"/>
      <c r="CGM86" s="86"/>
      <c r="CGN86" s="86"/>
      <c r="CGO86" s="86"/>
      <c r="CGP86" s="86"/>
      <c r="CGQ86" s="86"/>
      <c r="CGR86" s="86"/>
      <c r="CGS86" s="86"/>
      <c r="CGT86" s="86"/>
      <c r="CGU86" s="86"/>
      <c r="CGV86" s="86"/>
      <c r="CGW86" s="86"/>
      <c r="CGX86" s="86"/>
      <c r="CGY86" s="86"/>
      <c r="CGZ86" s="86"/>
      <c r="CHA86" s="86"/>
      <c r="CHB86" s="86"/>
      <c r="CHC86" s="86"/>
      <c r="CHD86" s="86"/>
      <c r="CHE86" s="86"/>
      <c r="CHF86" s="86"/>
      <c r="CHG86" s="86"/>
      <c r="CHH86" s="86"/>
      <c r="CHI86" s="86"/>
      <c r="CHJ86" s="86"/>
      <c r="CHK86" s="86"/>
      <c r="CHL86" s="86"/>
      <c r="CHM86" s="86"/>
      <c r="CHN86" s="86"/>
      <c r="CHO86" s="86"/>
      <c r="CHP86" s="86"/>
      <c r="CHQ86" s="86"/>
      <c r="CHR86" s="86"/>
      <c r="CHS86" s="86"/>
      <c r="CHT86" s="86"/>
      <c r="CHU86" s="86"/>
      <c r="CHV86" s="86"/>
      <c r="CHW86" s="86"/>
      <c r="CHX86" s="86"/>
      <c r="CHY86" s="86"/>
      <c r="CHZ86" s="86"/>
      <c r="CIA86" s="86"/>
      <c r="CIB86" s="86"/>
      <c r="CIC86" s="86"/>
      <c r="CID86" s="86"/>
      <c r="CIE86" s="86"/>
      <c r="CIF86" s="86"/>
      <c r="CIG86" s="86"/>
      <c r="CIH86" s="86"/>
      <c r="CII86" s="86"/>
      <c r="CIJ86" s="86"/>
      <c r="CIK86" s="86"/>
      <c r="CIL86" s="86"/>
      <c r="CIM86" s="86"/>
      <c r="CIN86" s="86"/>
      <c r="CIO86" s="86"/>
      <c r="CIP86" s="86"/>
      <c r="CIQ86" s="86"/>
      <c r="CIR86" s="86"/>
      <c r="CIS86" s="86"/>
      <c r="CIT86" s="86"/>
      <c r="CIU86" s="86"/>
      <c r="CIV86" s="86"/>
      <c r="CIW86" s="86"/>
      <c r="CIX86" s="86"/>
      <c r="CIY86" s="86"/>
      <c r="CIZ86" s="86"/>
      <c r="CJA86" s="86"/>
      <c r="CJB86" s="86"/>
      <c r="CJC86" s="86"/>
      <c r="CJD86" s="86"/>
      <c r="CJE86" s="86"/>
      <c r="CJF86" s="86"/>
      <c r="CJG86" s="86"/>
      <c r="CJH86" s="86"/>
      <c r="CJI86" s="86"/>
      <c r="CJJ86" s="86"/>
      <c r="CJK86" s="86"/>
      <c r="CJL86" s="86"/>
      <c r="CJM86" s="86"/>
      <c r="CJN86" s="86"/>
      <c r="CJO86" s="86"/>
      <c r="CJP86" s="86"/>
      <c r="CJQ86" s="86"/>
      <c r="CJR86" s="86"/>
      <c r="CJS86" s="86"/>
      <c r="CJZ86" s="86"/>
      <c r="CKA86" s="86"/>
      <c r="CKB86" s="86"/>
      <c r="CKC86" s="86"/>
      <c r="CKD86" s="86"/>
      <c r="CKE86" s="86"/>
      <c r="CKF86" s="86"/>
      <c r="CKG86" s="86"/>
      <c r="CKH86" s="86"/>
      <c r="CKI86" s="86"/>
      <c r="CKJ86" s="86"/>
      <c r="CKK86" s="86"/>
      <c r="CKL86" s="86"/>
      <c r="CKM86" s="86"/>
      <c r="CKN86" s="86"/>
      <c r="CKO86" s="86"/>
      <c r="CKP86" s="86"/>
      <c r="CKQ86" s="86"/>
      <c r="CKR86" s="86"/>
      <c r="CKS86" s="86"/>
      <c r="CKT86" s="86"/>
      <c r="CKU86" s="86"/>
      <c r="CKV86" s="86"/>
      <c r="CKW86" s="86"/>
      <c r="CKX86" s="86"/>
      <c r="CKY86" s="86"/>
      <c r="CKZ86" s="86"/>
      <c r="CLA86" s="86"/>
      <c r="CLB86" s="86"/>
      <c r="CLC86" s="86"/>
      <c r="CLD86" s="86"/>
      <c r="CLE86" s="86"/>
      <c r="CLF86" s="86"/>
      <c r="CLG86" s="86"/>
      <c r="CLH86" s="86"/>
      <c r="CLI86" s="86"/>
      <c r="CLJ86" s="86"/>
      <c r="CLK86" s="86"/>
      <c r="CLL86" s="86"/>
      <c r="CLM86" s="86"/>
      <c r="CLN86" s="86"/>
      <c r="CLO86" s="86"/>
      <c r="CLP86" s="86"/>
      <c r="CLQ86" s="86"/>
      <c r="CLR86" s="86"/>
      <c r="CLS86" s="86"/>
      <c r="CLT86" s="86"/>
      <c r="CLU86" s="86"/>
      <c r="CLV86" s="86"/>
      <c r="CLW86" s="86"/>
      <c r="CLX86" s="86"/>
      <c r="CLY86" s="86"/>
      <c r="CLZ86" s="86"/>
      <c r="CMA86" s="86"/>
      <c r="CMB86" s="86"/>
      <c r="CMC86" s="86"/>
      <c r="CMD86" s="86"/>
      <c r="CME86" s="86"/>
      <c r="CMF86" s="86"/>
      <c r="CMG86" s="86"/>
      <c r="CMH86" s="86"/>
      <c r="CMI86" s="86"/>
      <c r="CMJ86" s="86"/>
      <c r="CMK86" s="86"/>
      <c r="CML86" s="86"/>
      <c r="CMM86" s="86"/>
      <c r="CMN86" s="86"/>
      <c r="CMO86" s="86"/>
      <c r="CMP86" s="86"/>
      <c r="CMQ86" s="86"/>
      <c r="CMR86" s="86"/>
      <c r="CMS86" s="86"/>
      <c r="CMT86" s="86"/>
      <c r="CMU86" s="86"/>
      <c r="CMV86" s="86"/>
      <c r="CMW86" s="86"/>
      <c r="CMX86" s="86"/>
      <c r="CMY86" s="86"/>
      <c r="CMZ86" s="86"/>
      <c r="CNA86" s="86"/>
      <c r="CNB86" s="86"/>
      <c r="CNC86" s="86"/>
      <c r="CND86" s="86"/>
      <c r="CNE86" s="86"/>
      <c r="CNF86" s="86"/>
      <c r="CNG86" s="86"/>
      <c r="CNH86" s="86"/>
      <c r="CNI86" s="86"/>
      <c r="CNJ86" s="86"/>
      <c r="CNK86" s="86"/>
      <c r="CNL86" s="86"/>
      <c r="CNM86" s="86"/>
      <c r="CNN86" s="86"/>
      <c r="CNO86" s="86"/>
      <c r="CNP86" s="86"/>
      <c r="CNQ86" s="86"/>
      <c r="CNR86" s="86"/>
      <c r="CNS86" s="86"/>
      <c r="CNT86" s="86"/>
      <c r="CNU86" s="86"/>
      <c r="CNV86" s="86"/>
      <c r="CNW86" s="86"/>
      <c r="CNX86" s="86"/>
      <c r="CNY86" s="86"/>
      <c r="CNZ86" s="86"/>
      <c r="COA86" s="86"/>
      <c r="COB86" s="86"/>
      <c r="COC86" s="86"/>
      <c r="COD86" s="86"/>
      <c r="COE86" s="86"/>
      <c r="COF86" s="86"/>
      <c r="COG86" s="86"/>
      <c r="COH86" s="86"/>
      <c r="COI86" s="86"/>
      <c r="COJ86" s="86"/>
      <c r="COK86" s="86"/>
      <c r="COL86" s="86"/>
      <c r="COM86" s="86"/>
      <c r="CON86" s="86"/>
      <c r="COO86" s="86"/>
      <c r="COP86" s="86"/>
      <c r="COQ86" s="86"/>
      <c r="COR86" s="86"/>
      <c r="COS86" s="86"/>
      <c r="COT86" s="86"/>
      <c r="COU86" s="86"/>
      <c r="COV86" s="86"/>
      <c r="COW86" s="86"/>
      <c r="COX86" s="86"/>
      <c r="COY86" s="86"/>
      <c r="COZ86" s="86"/>
      <c r="CPA86" s="86"/>
      <c r="CPB86" s="86"/>
      <c r="CPC86" s="86"/>
      <c r="CPD86" s="86"/>
      <c r="CPE86" s="86"/>
      <c r="CPF86" s="86"/>
      <c r="CPG86" s="86"/>
      <c r="CPH86" s="86"/>
      <c r="CPI86" s="86"/>
      <c r="CPJ86" s="86"/>
      <c r="CPK86" s="86"/>
      <c r="CPL86" s="86"/>
      <c r="CPM86" s="86"/>
      <c r="CPN86" s="86"/>
      <c r="CPO86" s="86"/>
      <c r="CPP86" s="86"/>
      <c r="CPQ86" s="86"/>
      <c r="CPR86" s="86"/>
      <c r="CPS86" s="86"/>
      <c r="CPT86" s="86"/>
      <c r="CPU86" s="86"/>
      <c r="CPV86" s="86"/>
      <c r="CPW86" s="86"/>
      <c r="CPX86" s="86"/>
      <c r="CPY86" s="86"/>
      <c r="CPZ86" s="86"/>
      <c r="CQA86" s="86"/>
      <c r="CQB86" s="86"/>
      <c r="CQC86" s="86"/>
      <c r="CQD86" s="86"/>
      <c r="CQE86" s="86"/>
      <c r="CQF86" s="86"/>
      <c r="CQG86" s="86"/>
      <c r="CQH86" s="86"/>
      <c r="CQI86" s="86"/>
      <c r="CQJ86" s="86"/>
      <c r="CQK86" s="86"/>
      <c r="CQL86" s="86"/>
      <c r="CQM86" s="86"/>
      <c r="CQN86" s="86"/>
      <c r="CQO86" s="86"/>
      <c r="CQP86" s="86"/>
      <c r="CQQ86" s="86"/>
      <c r="CQR86" s="86"/>
      <c r="CQS86" s="86"/>
      <c r="CQT86" s="86"/>
      <c r="CQU86" s="86"/>
      <c r="CQV86" s="86"/>
      <c r="CQW86" s="86"/>
      <c r="CQX86" s="86"/>
      <c r="CQY86" s="86"/>
      <c r="CQZ86" s="86"/>
      <c r="CRA86" s="86"/>
      <c r="CRB86" s="86"/>
      <c r="CRC86" s="86"/>
      <c r="CRD86" s="86"/>
      <c r="CRE86" s="86"/>
      <c r="CRF86" s="86"/>
      <c r="CRG86" s="86"/>
      <c r="CRH86" s="86"/>
      <c r="CRI86" s="86"/>
      <c r="CRJ86" s="86"/>
      <c r="CRK86" s="86"/>
      <c r="CRL86" s="86"/>
      <c r="CRM86" s="86"/>
      <c r="CRN86" s="86"/>
      <c r="CRO86" s="86"/>
      <c r="CRP86" s="86"/>
      <c r="CRQ86" s="86"/>
      <c r="CRR86" s="86"/>
      <c r="CRS86" s="86"/>
      <c r="CRT86" s="86"/>
      <c r="CRU86" s="86"/>
      <c r="CRV86" s="86"/>
      <c r="CRW86" s="86"/>
      <c r="CRX86" s="86"/>
      <c r="CRY86" s="86"/>
      <c r="CRZ86" s="86"/>
      <c r="CSA86" s="86"/>
      <c r="CSB86" s="86"/>
      <c r="CSC86" s="86"/>
      <c r="CSD86" s="86"/>
      <c r="CSE86" s="86"/>
      <c r="CSF86" s="86"/>
      <c r="CSG86" s="86"/>
      <c r="CSH86" s="86"/>
      <c r="CSI86" s="86"/>
      <c r="CSJ86" s="86"/>
      <c r="CSK86" s="86"/>
      <c r="CSL86" s="86"/>
      <c r="CSM86" s="86"/>
      <c r="CSN86" s="86"/>
      <c r="CSO86" s="86"/>
      <c r="CSP86" s="86"/>
      <c r="CSQ86" s="86"/>
      <c r="CSR86" s="86"/>
      <c r="CSS86" s="86"/>
      <c r="CST86" s="86"/>
      <c r="CSU86" s="86"/>
      <c r="CSV86" s="86"/>
      <c r="CSW86" s="86"/>
      <c r="CSX86" s="86"/>
      <c r="CSY86" s="86"/>
      <c r="CSZ86" s="86"/>
      <c r="CTA86" s="86"/>
      <c r="CTB86" s="86"/>
      <c r="CTC86" s="86"/>
      <c r="CTD86" s="86"/>
      <c r="CTE86" s="86"/>
      <c r="CTF86" s="86"/>
      <c r="CTG86" s="86"/>
      <c r="CTH86" s="86"/>
      <c r="CTI86" s="86"/>
      <c r="CTJ86" s="86"/>
      <c r="CTK86" s="86"/>
      <c r="CTL86" s="86"/>
      <c r="CTM86" s="86"/>
      <c r="CTN86" s="86"/>
      <c r="CTO86" s="86"/>
      <c r="CTV86" s="86"/>
      <c r="CTW86" s="86"/>
      <c r="CTX86" s="86"/>
      <c r="CTY86" s="86"/>
      <c r="CTZ86" s="86"/>
      <c r="CUA86" s="86"/>
      <c r="CUB86" s="86"/>
      <c r="CUC86" s="86"/>
      <c r="CUD86" s="86"/>
      <c r="CUE86" s="86"/>
      <c r="CUF86" s="86"/>
      <c r="CUG86" s="86"/>
      <c r="CUH86" s="86"/>
      <c r="CUI86" s="86"/>
      <c r="CUJ86" s="86"/>
      <c r="CUK86" s="86"/>
      <c r="CUL86" s="86"/>
      <c r="CUM86" s="86"/>
      <c r="CUN86" s="86"/>
      <c r="CUO86" s="86"/>
      <c r="CUP86" s="86"/>
      <c r="CUQ86" s="86"/>
      <c r="CUR86" s="86"/>
      <c r="CUS86" s="86"/>
      <c r="CUT86" s="86"/>
      <c r="CUU86" s="86"/>
      <c r="CUV86" s="86"/>
      <c r="CUW86" s="86"/>
      <c r="CUX86" s="86"/>
      <c r="CUY86" s="86"/>
      <c r="CUZ86" s="86"/>
      <c r="CVA86" s="86"/>
      <c r="CVB86" s="86"/>
      <c r="CVC86" s="86"/>
      <c r="CVD86" s="86"/>
      <c r="CVE86" s="86"/>
      <c r="CVF86" s="86"/>
      <c r="CVG86" s="86"/>
      <c r="CVH86" s="86"/>
      <c r="CVI86" s="86"/>
      <c r="CVJ86" s="86"/>
      <c r="CVK86" s="86"/>
      <c r="CVL86" s="86"/>
      <c r="CVM86" s="86"/>
      <c r="CVN86" s="86"/>
      <c r="CVO86" s="86"/>
      <c r="CVP86" s="86"/>
      <c r="CVQ86" s="86"/>
      <c r="CVR86" s="86"/>
      <c r="CVS86" s="86"/>
      <c r="CVT86" s="86"/>
      <c r="CVU86" s="86"/>
      <c r="CVV86" s="86"/>
      <c r="CVW86" s="86"/>
      <c r="CVX86" s="86"/>
      <c r="CVY86" s="86"/>
      <c r="CVZ86" s="86"/>
      <c r="CWA86" s="86"/>
      <c r="CWB86" s="86"/>
      <c r="CWC86" s="86"/>
      <c r="CWD86" s="86"/>
      <c r="CWE86" s="86"/>
      <c r="CWF86" s="86"/>
      <c r="CWG86" s="86"/>
      <c r="CWH86" s="86"/>
      <c r="CWI86" s="86"/>
      <c r="CWJ86" s="86"/>
      <c r="CWK86" s="86"/>
      <c r="CWL86" s="86"/>
      <c r="CWM86" s="86"/>
      <c r="CWN86" s="86"/>
      <c r="CWO86" s="86"/>
      <c r="CWP86" s="86"/>
      <c r="CWQ86" s="86"/>
      <c r="CWR86" s="86"/>
      <c r="CWS86" s="86"/>
      <c r="CWT86" s="86"/>
      <c r="CWU86" s="86"/>
      <c r="CWV86" s="86"/>
      <c r="CWW86" s="86"/>
      <c r="CWX86" s="86"/>
      <c r="CWY86" s="86"/>
      <c r="CWZ86" s="86"/>
      <c r="CXA86" s="86"/>
      <c r="CXB86" s="86"/>
      <c r="CXC86" s="86"/>
      <c r="CXD86" s="86"/>
      <c r="CXE86" s="86"/>
      <c r="CXF86" s="86"/>
      <c r="CXG86" s="86"/>
      <c r="CXH86" s="86"/>
      <c r="CXI86" s="86"/>
      <c r="CXJ86" s="86"/>
      <c r="CXK86" s="86"/>
      <c r="CXL86" s="86"/>
      <c r="CXM86" s="86"/>
      <c r="CXN86" s="86"/>
      <c r="CXO86" s="86"/>
      <c r="CXP86" s="86"/>
      <c r="CXQ86" s="86"/>
      <c r="CXR86" s="86"/>
      <c r="CXS86" s="86"/>
      <c r="CXT86" s="86"/>
      <c r="CXU86" s="86"/>
      <c r="CXV86" s="86"/>
      <c r="CXW86" s="86"/>
      <c r="CXX86" s="86"/>
      <c r="CXY86" s="86"/>
      <c r="CXZ86" s="86"/>
      <c r="CYA86" s="86"/>
      <c r="CYB86" s="86"/>
      <c r="CYC86" s="86"/>
      <c r="CYD86" s="86"/>
      <c r="CYE86" s="86"/>
      <c r="CYF86" s="86"/>
      <c r="CYG86" s="86"/>
      <c r="CYH86" s="86"/>
      <c r="CYI86" s="86"/>
      <c r="CYJ86" s="86"/>
      <c r="CYK86" s="86"/>
      <c r="CYL86" s="86"/>
      <c r="CYM86" s="86"/>
      <c r="CYN86" s="86"/>
      <c r="CYO86" s="86"/>
      <c r="CYP86" s="86"/>
      <c r="CYQ86" s="86"/>
      <c r="CYR86" s="86"/>
      <c r="CYS86" s="86"/>
      <c r="CYT86" s="86"/>
      <c r="CYU86" s="86"/>
      <c r="CYV86" s="86"/>
      <c r="CYW86" s="86"/>
      <c r="CYX86" s="86"/>
      <c r="CYY86" s="86"/>
      <c r="CYZ86" s="86"/>
      <c r="CZA86" s="86"/>
      <c r="CZB86" s="86"/>
      <c r="CZC86" s="86"/>
      <c r="CZD86" s="86"/>
      <c r="CZE86" s="86"/>
      <c r="CZF86" s="86"/>
      <c r="CZG86" s="86"/>
      <c r="CZH86" s="86"/>
      <c r="CZI86" s="86"/>
      <c r="CZJ86" s="86"/>
      <c r="CZK86" s="86"/>
      <c r="CZL86" s="86"/>
      <c r="CZM86" s="86"/>
      <c r="CZN86" s="86"/>
      <c r="CZO86" s="86"/>
      <c r="CZP86" s="86"/>
      <c r="CZQ86" s="86"/>
      <c r="CZR86" s="86"/>
      <c r="CZS86" s="86"/>
      <c r="CZT86" s="86"/>
      <c r="CZU86" s="86"/>
      <c r="CZV86" s="86"/>
      <c r="CZW86" s="86"/>
      <c r="CZX86" s="86"/>
      <c r="CZY86" s="86"/>
      <c r="CZZ86" s="86"/>
      <c r="DAA86" s="86"/>
      <c r="DAB86" s="86"/>
      <c r="DAC86" s="86"/>
      <c r="DAD86" s="86"/>
      <c r="DAE86" s="86"/>
      <c r="DAF86" s="86"/>
      <c r="DAG86" s="86"/>
      <c r="DAH86" s="86"/>
      <c r="DAI86" s="86"/>
      <c r="DAJ86" s="86"/>
      <c r="DAK86" s="86"/>
      <c r="DAL86" s="86"/>
      <c r="DAM86" s="86"/>
      <c r="DAN86" s="86"/>
      <c r="DAO86" s="86"/>
      <c r="DAP86" s="86"/>
      <c r="DAQ86" s="86"/>
      <c r="DAR86" s="86"/>
      <c r="DAS86" s="86"/>
      <c r="DAT86" s="86"/>
      <c r="DAU86" s="86"/>
      <c r="DAV86" s="86"/>
      <c r="DAW86" s="86"/>
      <c r="DAX86" s="86"/>
      <c r="DAY86" s="86"/>
      <c r="DAZ86" s="86"/>
      <c r="DBA86" s="86"/>
      <c r="DBB86" s="86"/>
      <c r="DBC86" s="86"/>
      <c r="DBD86" s="86"/>
      <c r="DBE86" s="86"/>
      <c r="DBF86" s="86"/>
      <c r="DBG86" s="86"/>
      <c r="DBH86" s="86"/>
      <c r="DBI86" s="86"/>
      <c r="DBJ86" s="86"/>
      <c r="DBK86" s="86"/>
      <c r="DBL86" s="86"/>
      <c r="DBM86" s="86"/>
      <c r="DBN86" s="86"/>
      <c r="DBO86" s="86"/>
      <c r="DBP86" s="86"/>
      <c r="DBQ86" s="86"/>
      <c r="DBR86" s="86"/>
      <c r="DBS86" s="86"/>
      <c r="DBT86" s="86"/>
      <c r="DBU86" s="86"/>
      <c r="DBV86" s="86"/>
      <c r="DBW86" s="86"/>
      <c r="DBX86" s="86"/>
      <c r="DBY86" s="86"/>
      <c r="DBZ86" s="86"/>
      <c r="DCA86" s="86"/>
      <c r="DCB86" s="86"/>
      <c r="DCC86" s="86"/>
      <c r="DCD86" s="86"/>
      <c r="DCE86" s="86"/>
      <c r="DCF86" s="86"/>
      <c r="DCG86" s="86"/>
      <c r="DCH86" s="86"/>
      <c r="DCI86" s="86"/>
      <c r="DCJ86" s="86"/>
      <c r="DCK86" s="86"/>
      <c r="DCL86" s="86"/>
      <c r="DCM86" s="86"/>
      <c r="DCN86" s="86"/>
      <c r="DCO86" s="86"/>
      <c r="DCP86" s="86"/>
      <c r="DCQ86" s="86"/>
      <c r="DCR86" s="86"/>
      <c r="DCS86" s="86"/>
      <c r="DCT86" s="86"/>
      <c r="DCU86" s="86"/>
      <c r="DCV86" s="86"/>
      <c r="DCW86" s="86"/>
      <c r="DCX86" s="86"/>
      <c r="DCY86" s="86"/>
      <c r="DCZ86" s="86"/>
      <c r="DDA86" s="86"/>
      <c r="DDB86" s="86"/>
      <c r="DDC86" s="86"/>
      <c r="DDD86" s="86"/>
      <c r="DDE86" s="86"/>
      <c r="DDF86" s="86"/>
      <c r="DDG86" s="86"/>
      <c r="DDH86" s="86"/>
      <c r="DDI86" s="86"/>
      <c r="DDJ86" s="86"/>
      <c r="DDK86" s="86"/>
      <c r="DDR86" s="86"/>
      <c r="DDS86" s="86"/>
      <c r="DDT86" s="86"/>
      <c r="DDU86" s="86"/>
      <c r="DDV86" s="86"/>
      <c r="DDW86" s="86"/>
      <c r="DDX86" s="86"/>
      <c r="DDY86" s="86"/>
      <c r="DDZ86" s="86"/>
      <c r="DEA86" s="86"/>
      <c r="DEB86" s="86"/>
      <c r="DEC86" s="86"/>
      <c r="DED86" s="86"/>
      <c r="DEE86" s="86"/>
      <c r="DEF86" s="86"/>
      <c r="DEG86" s="86"/>
      <c r="DEH86" s="86"/>
      <c r="DEI86" s="86"/>
      <c r="DEJ86" s="86"/>
      <c r="DEK86" s="86"/>
      <c r="DEL86" s="86"/>
      <c r="DEM86" s="86"/>
      <c r="DEN86" s="86"/>
      <c r="DEO86" s="86"/>
      <c r="DEP86" s="86"/>
      <c r="DEQ86" s="86"/>
      <c r="DER86" s="86"/>
      <c r="DES86" s="86"/>
      <c r="DET86" s="86"/>
      <c r="DEU86" s="86"/>
      <c r="DEV86" s="86"/>
      <c r="DEW86" s="86"/>
      <c r="DEX86" s="86"/>
      <c r="DEY86" s="86"/>
      <c r="DEZ86" s="86"/>
      <c r="DFA86" s="86"/>
      <c r="DFB86" s="86"/>
      <c r="DFC86" s="86"/>
      <c r="DFD86" s="86"/>
      <c r="DFE86" s="86"/>
      <c r="DFF86" s="86"/>
      <c r="DFG86" s="86"/>
      <c r="DFH86" s="86"/>
      <c r="DFI86" s="86"/>
      <c r="DFJ86" s="86"/>
      <c r="DFK86" s="86"/>
      <c r="DFL86" s="86"/>
      <c r="DFM86" s="86"/>
      <c r="DFN86" s="86"/>
      <c r="DFO86" s="86"/>
      <c r="DFP86" s="86"/>
      <c r="DFQ86" s="86"/>
      <c r="DFR86" s="86"/>
      <c r="DFS86" s="86"/>
      <c r="DFT86" s="86"/>
      <c r="DFU86" s="86"/>
      <c r="DFV86" s="86"/>
      <c r="DFW86" s="86"/>
      <c r="DFX86" s="86"/>
      <c r="DFY86" s="86"/>
      <c r="DFZ86" s="86"/>
      <c r="DGA86" s="86"/>
      <c r="DGB86" s="86"/>
      <c r="DGC86" s="86"/>
      <c r="DGD86" s="86"/>
      <c r="DGE86" s="86"/>
      <c r="DGF86" s="86"/>
      <c r="DGG86" s="86"/>
      <c r="DGH86" s="86"/>
      <c r="DGI86" s="86"/>
      <c r="DGJ86" s="86"/>
      <c r="DGK86" s="86"/>
      <c r="DGL86" s="86"/>
      <c r="DGM86" s="86"/>
      <c r="DGN86" s="86"/>
      <c r="DGO86" s="86"/>
      <c r="DGP86" s="86"/>
      <c r="DGQ86" s="86"/>
      <c r="DGR86" s="86"/>
      <c r="DGS86" s="86"/>
      <c r="DGT86" s="86"/>
      <c r="DGU86" s="86"/>
      <c r="DGV86" s="86"/>
      <c r="DGW86" s="86"/>
      <c r="DGX86" s="86"/>
      <c r="DGY86" s="86"/>
      <c r="DGZ86" s="86"/>
      <c r="DHA86" s="86"/>
      <c r="DHB86" s="86"/>
      <c r="DHC86" s="86"/>
      <c r="DHD86" s="86"/>
      <c r="DHE86" s="86"/>
      <c r="DHF86" s="86"/>
      <c r="DHG86" s="86"/>
      <c r="DHH86" s="86"/>
      <c r="DHI86" s="86"/>
      <c r="DHJ86" s="86"/>
      <c r="DHK86" s="86"/>
      <c r="DHL86" s="86"/>
      <c r="DHM86" s="86"/>
      <c r="DHN86" s="86"/>
      <c r="DHO86" s="86"/>
      <c r="DHP86" s="86"/>
      <c r="DHQ86" s="86"/>
      <c r="DHR86" s="86"/>
      <c r="DHS86" s="86"/>
      <c r="DHT86" s="86"/>
      <c r="DHU86" s="86"/>
      <c r="DHV86" s="86"/>
      <c r="DHW86" s="86"/>
      <c r="DHX86" s="86"/>
      <c r="DHY86" s="86"/>
      <c r="DHZ86" s="86"/>
      <c r="DIA86" s="86"/>
      <c r="DIB86" s="86"/>
      <c r="DIC86" s="86"/>
      <c r="DID86" s="86"/>
      <c r="DIE86" s="86"/>
      <c r="DIF86" s="86"/>
      <c r="DIG86" s="86"/>
      <c r="DIH86" s="86"/>
      <c r="DII86" s="86"/>
      <c r="DIJ86" s="86"/>
      <c r="DIK86" s="86"/>
      <c r="DIL86" s="86"/>
      <c r="DIM86" s="86"/>
      <c r="DIN86" s="86"/>
      <c r="DIO86" s="86"/>
      <c r="DIP86" s="86"/>
      <c r="DIQ86" s="86"/>
      <c r="DIR86" s="86"/>
      <c r="DIS86" s="86"/>
      <c r="DIT86" s="86"/>
      <c r="DIU86" s="86"/>
      <c r="DIV86" s="86"/>
      <c r="DIW86" s="86"/>
      <c r="DIX86" s="86"/>
      <c r="DIY86" s="86"/>
      <c r="DIZ86" s="86"/>
      <c r="DJA86" s="86"/>
      <c r="DJB86" s="86"/>
      <c r="DJC86" s="86"/>
      <c r="DJD86" s="86"/>
      <c r="DJE86" s="86"/>
      <c r="DJF86" s="86"/>
      <c r="DJG86" s="86"/>
      <c r="DJH86" s="86"/>
      <c r="DJI86" s="86"/>
      <c r="DJJ86" s="86"/>
      <c r="DJK86" s="86"/>
      <c r="DJL86" s="86"/>
      <c r="DJM86" s="86"/>
      <c r="DJN86" s="86"/>
      <c r="DJO86" s="86"/>
      <c r="DJP86" s="86"/>
      <c r="DJQ86" s="86"/>
      <c r="DJR86" s="86"/>
      <c r="DJS86" s="86"/>
      <c r="DJT86" s="86"/>
      <c r="DJU86" s="86"/>
      <c r="DJV86" s="86"/>
      <c r="DJW86" s="86"/>
      <c r="DJX86" s="86"/>
      <c r="DJY86" s="86"/>
      <c r="DJZ86" s="86"/>
      <c r="DKA86" s="86"/>
      <c r="DKB86" s="86"/>
      <c r="DKC86" s="86"/>
      <c r="DKD86" s="86"/>
      <c r="DKE86" s="86"/>
      <c r="DKF86" s="86"/>
      <c r="DKG86" s="86"/>
      <c r="DKH86" s="86"/>
      <c r="DKI86" s="86"/>
      <c r="DKJ86" s="86"/>
      <c r="DKK86" s="86"/>
      <c r="DKL86" s="86"/>
      <c r="DKM86" s="86"/>
      <c r="DKN86" s="86"/>
      <c r="DKO86" s="86"/>
      <c r="DKP86" s="86"/>
      <c r="DKQ86" s="86"/>
      <c r="DKR86" s="86"/>
      <c r="DKS86" s="86"/>
      <c r="DKT86" s="86"/>
      <c r="DKU86" s="86"/>
      <c r="DKV86" s="86"/>
      <c r="DKW86" s="86"/>
      <c r="DKX86" s="86"/>
      <c r="DKY86" s="86"/>
      <c r="DKZ86" s="86"/>
      <c r="DLA86" s="86"/>
      <c r="DLB86" s="86"/>
      <c r="DLC86" s="86"/>
      <c r="DLD86" s="86"/>
      <c r="DLE86" s="86"/>
      <c r="DLF86" s="86"/>
      <c r="DLG86" s="86"/>
      <c r="DLH86" s="86"/>
      <c r="DLI86" s="86"/>
      <c r="DLJ86" s="86"/>
      <c r="DLK86" s="86"/>
      <c r="DLL86" s="86"/>
      <c r="DLM86" s="86"/>
      <c r="DLN86" s="86"/>
      <c r="DLO86" s="86"/>
      <c r="DLP86" s="86"/>
      <c r="DLQ86" s="86"/>
      <c r="DLR86" s="86"/>
      <c r="DLS86" s="86"/>
      <c r="DLT86" s="86"/>
      <c r="DLU86" s="86"/>
      <c r="DLV86" s="86"/>
      <c r="DLW86" s="86"/>
      <c r="DLX86" s="86"/>
      <c r="DLY86" s="86"/>
      <c r="DLZ86" s="86"/>
      <c r="DMA86" s="86"/>
      <c r="DMB86" s="86"/>
      <c r="DMC86" s="86"/>
      <c r="DMD86" s="86"/>
      <c r="DME86" s="86"/>
      <c r="DMF86" s="86"/>
      <c r="DMG86" s="86"/>
      <c r="DMH86" s="86"/>
      <c r="DMI86" s="86"/>
      <c r="DMJ86" s="86"/>
      <c r="DMK86" s="86"/>
      <c r="DML86" s="86"/>
      <c r="DMM86" s="86"/>
      <c r="DMN86" s="86"/>
      <c r="DMO86" s="86"/>
      <c r="DMP86" s="86"/>
      <c r="DMQ86" s="86"/>
      <c r="DMR86" s="86"/>
      <c r="DMS86" s="86"/>
      <c r="DMT86" s="86"/>
      <c r="DMU86" s="86"/>
      <c r="DMV86" s="86"/>
      <c r="DMW86" s="86"/>
      <c r="DMX86" s="86"/>
      <c r="DMY86" s="86"/>
      <c r="DMZ86" s="86"/>
      <c r="DNA86" s="86"/>
      <c r="DNB86" s="86"/>
      <c r="DNC86" s="86"/>
      <c r="DND86" s="86"/>
      <c r="DNE86" s="86"/>
      <c r="DNF86" s="86"/>
      <c r="DNG86" s="86"/>
      <c r="DNN86" s="86"/>
      <c r="DNO86" s="86"/>
      <c r="DNP86" s="86"/>
      <c r="DNQ86" s="86"/>
      <c r="DNR86" s="86"/>
      <c r="DNS86" s="86"/>
      <c r="DNT86" s="86"/>
      <c r="DNU86" s="86"/>
      <c r="DNV86" s="86"/>
      <c r="DNW86" s="86"/>
      <c r="DNX86" s="86"/>
      <c r="DNY86" s="86"/>
      <c r="DNZ86" s="86"/>
      <c r="DOA86" s="86"/>
      <c r="DOB86" s="86"/>
      <c r="DOC86" s="86"/>
      <c r="DOD86" s="86"/>
      <c r="DOE86" s="86"/>
      <c r="DOF86" s="86"/>
      <c r="DOG86" s="86"/>
      <c r="DOH86" s="86"/>
      <c r="DOI86" s="86"/>
      <c r="DOJ86" s="86"/>
      <c r="DOK86" s="86"/>
      <c r="DOL86" s="86"/>
      <c r="DOM86" s="86"/>
      <c r="DON86" s="86"/>
      <c r="DOO86" s="86"/>
      <c r="DOP86" s="86"/>
      <c r="DOQ86" s="86"/>
      <c r="DOR86" s="86"/>
      <c r="DOS86" s="86"/>
      <c r="DOT86" s="86"/>
      <c r="DOU86" s="86"/>
      <c r="DOV86" s="86"/>
      <c r="DOW86" s="86"/>
      <c r="DOX86" s="86"/>
      <c r="DOY86" s="86"/>
      <c r="DOZ86" s="86"/>
      <c r="DPA86" s="86"/>
      <c r="DPB86" s="86"/>
      <c r="DPC86" s="86"/>
      <c r="DPD86" s="86"/>
      <c r="DPE86" s="86"/>
      <c r="DPF86" s="86"/>
      <c r="DPG86" s="86"/>
      <c r="DPH86" s="86"/>
      <c r="DPI86" s="86"/>
      <c r="DPJ86" s="86"/>
      <c r="DPK86" s="86"/>
      <c r="DPL86" s="86"/>
      <c r="DPM86" s="86"/>
      <c r="DPN86" s="86"/>
      <c r="DPO86" s="86"/>
      <c r="DPP86" s="86"/>
      <c r="DPQ86" s="86"/>
      <c r="DPR86" s="86"/>
      <c r="DPS86" s="86"/>
      <c r="DPT86" s="86"/>
      <c r="DPU86" s="86"/>
      <c r="DPV86" s="86"/>
      <c r="DPW86" s="86"/>
      <c r="DPX86" s="86"/>
      <c r="DPY86" s="86"/>
      <c r="DPZ86" s="86"/>
      <c r="DQA86" s="86"/>
      <c r="DQB86" s="86"/>
      <c r="DQC86" s="86"/>
      <c r="DQD86" s="86"/>
      <c r="DQE86" s="86"/>
      <c r="DQF86" s="86"/>
      <c r="DQG86" s="86"/>
      <c r="DQH86" s="86"/>
      <c r="DQI86" s="86"/>
      <c r="DQJ86" s="86"/>
      <c r="DQK86" s="86"/>
      <c r="DQL86" s="86"/>
      <c r="DQM86" s="86"/>
      <c r="DQN86" s="86"/>
      <c r="DQO86" s="86"/>
      <c r="DQP86" s="86"/>
      <c r="DQQ86" s="86"/>
      <c r="DQR86" s="86"/>
      <c r="DQS86" s="86"/>
      <c r="DQT86" s="86"/>
      <c r="DQU86" s="86"/>
      <c r="DQV86" s="86"/>
      <c r="DQW86" s="86"/>
      <c r="DQX86" s="86"/>
      <c r="DQY86" s="86"/>
      <c r="DQZ86" s="86"/>
      <c r="DRA86" s="86"/>
      <c r="DRB86" s="86"/>
      <c r="DRC86" s="86"/>
      <c r="DRD86" s="86"/>
      <c r="DRE86" s="86"/>
      <c r="DRF86" s="86"/>
      <c r="DRG86" s="86"/>
      <c r="DRH86" s="86"/>
      <c r="DRI86" s="86"/>
      <c r="DRJ86" s="86"/>
      <c r="DRK86" s="86"/>
      <c r="DRL86" s="86"/>
      <c r="DRM86" s="86"/>
      <c r="DRN86" s="86"/>
      <c r="DRO86" s="86"/>
      <c r="DRP86" s="86"/>
      <c r="DRQ86" s="86"/>
      <c r="DRR86" s="86"/>
      <c r="DRS86" s="86"/>
      <c r="DRT86" s="86"/>
      <c r="DRU86" s="86"/>
      <c r="DRV86" s="86"/>
      <c r="DRW86" s="86"/>
      <c r="DRX86" s="86"/>
      <c r="DRY86" s="86"/>
      <c r="DRZ86" s="86"/>
      <c r="DSA86" s="86"/>
      <c r="DSB86" s="86"/>
      <c r="DSC86" s="86"/>
      <c r="DSD86" s="86"/>
      <c r="DSE86" s="86"/>
      <c r="DSF86" s="86"/>
      <c r="DSG86" s="86"/>
      <c r="DSH86" s="86"/>
      <c r="DSI86" s="86"/>
      <c r="DSJ86" s="86"/>
      <c r="DSK86" s="86"/>
      <c r="DSL86" s="86"/>
      <c r="DSM86" s="86"/>
      <c r="DSN86" s="86"/>
      <c r="DSO86" s="86"/>
      <c r="DSP86" s="86"/>
      <c r="DSQ86" s="86"/>
      <c r="DSR86" s="86"/>
      <c r="DSS86" s="86"/>
      <c r="DST86" s="86"/>
      <c r="DSU86" s="86"/>
      <c r="DSV86" s="86"/>
      <c r="DSW86" s="86"/>
      <c r="DSX86" s="86"/>
      <c r="DSY86" s="86"/>
      <c r="DSZ86" s="86"/>
      <c r="DTA86" s="86"/>
      <c r="DTB86" s="86"/>
      <c r="DTC86" s="86"/>
      <c r="DTD86" s="86"/>
      <c r="DTE86" s="86"/>
      <c r="DTF86" s="86"/>
      <c r="DTG86" s="86"/>
      <c r="DTH86" s="86"/>
      <c r="DTI86" s="86"/>
      <c r="DTJ86" s="86"/>
      <c r="DTK86" s="86"/>
      <c r="DTL86" s="86"/>
      <c r="DTM86" s="86"/>
      <c r="DTN86" s="86"/>
      <c r="DTO86" s="86"/>
      <c r="DTP86" s="86"/>
      <c r="DTQ86" s="86"/>
      <c r="DTR86" s="86"/>
      <c r="DTS86" s="86"/>
      <c r="DTT86" s="86"/>
      <c r="DTU86" s="86"/>
      <c r="DTV86" s="86"/>
      <c r="DTW86" s="86"/>
      <c r="DTX86" s="86"/>
      <c r="DTY86" s="86"/>
      <c r="DTZ86" s="86"/>
      <c r="DUA86" s="86"/>
      <c r="DUB86" s="86"/>
      <c r="DUC86" s="86"/>
      <c r="DUD86" s="86"/>
      <c r="DUE86" s="86"/>
      <c r="DUF86" s="86"/>
      <c r="DUG86" s="86"/>
      <c r="DUH86" s="86"/>
      <c r="DUI86" s="86"/>
      <c r="DUJ86" s="86"/>
      <c r="DUK86" s="86"/>
      <c r="DUL86" s="86"/>
      <c r="DUM86" s="86"/>
      <c r="DUN86" s="86"/>
      <c r="DUO86" s="86"/>
      <c r="DUP86" s="86"/>
      <c r="DUQ86" s="86"/>
      <c r="DUR86" s="86"/>
      <c r="DUS86" s="86"/>
      <c r="DUT86" s="86"/>
      <c r="DUU86" s="86"/>
      <c r="DUV86" s="86"/>
      <c r="DUW86" s="86"/>
      <c r="DUX86" s="86"/>
      <c r="DUY86" s="86"/>
      <c r="DUZ86" s="86"/>
      <c r="DVA86" s="86"/>
      <c r="DVB86" s="86"/>
      <c r="DVC86" s="86"/>
      <c r="DVD86" s="86"/>
      <c r="DVE86" s="86"/>
      <c r="DVF86" s="86"/>
      <c r="DVG86" s="86"/>
      <c r="DVH86" s="86"/>
      <c r="DVI86" s="86"/>
      <c r="DVJ86" s="86"/>
      <c r="DVK86" s="86"/>
      <c r="DVL86" s="86"/>
      <c r="DVM86" s="86"/>
      <c r="DVN86" s="86"/>
      <c r="DVO86" s="86"/>
      <c r="DVP86" s="86"/>
      <c r="DVQ86" s="86"/>
      <c r="DVR86" s="86"/>
      <c r="DVS86" s="86"/>
      <c r="DVT86" s="86"/>
      <c r="DVU86" s="86"/>
      <c r="DVV86" s="86"/>
      <c r="DVW86" s="86"/>
      <c r="DVX86" s="86"/>
      <c r="DVY86" s="86"/>
      <c r="DVZ86" s="86"/>
      <c r="DWA86" s="86"/>
      <c r="DWB86" s="86"/>
      <c r="DWC86" s="86"/>
      <c r="DWD86" s="86"/>
      <c r="DWE86" s="86"/>
      <c r="DWF86" s="86"/>
      <c r="DWG86" s="86"/>
      <c r="DWH86" s="86"/>
      <c r="DWI86" s="86"/>
      <c r="DWJ86" s="86"/>
      <c r="DWK86" s="86"/>
      <c r="DWL86" s="86"/>
      <c r="DWM86" s="86"/>
      <c r="DWN86" s="86"/>
      <c r="DWO86" s="86"/>
      <c r="DWP86" s="86"/>
      <c r="DWQ86" s="86"/>
      <c r="DWR86" s="86"/>
      <c r="DWS86" s="86"/>
      <c r="DWT86" s="86"/>
      <c r="DWU86" s="86"/>
      <c r="DWV86" s="86"/>
      <c r="DWW86" s="86"/>
      <c r="DWX86" s="86"/>
      <c r="DWY86" s="86"/>
      <c r="DWZ86" s="86"/>
      <c r="DXA86" s="86"/>
      <c r="DXB86" s="86"/>
      <c r="DXC86" s="86"/>
      <c r="DXJ86" s="86"/>
      <c r="DXK86" s="86"/>
      <c r="DXL86" s="86"/>
      <c r="DXM86" s="86"/>
      <c r="DXN86" s="86"/>
      <c r="DXO86" s="86"/>
      <c r="DXP86" s="86"/>
      <c r="DXQ86" s="86"/>
      <c r="DXR86" s="86"/>
      <c r="DXS86" s="86"/>
      <c r="DXT86" s="86"/>
      <c r="DXU86" s="86"/>
      <c r="DXV86" s="86"/>
      <c r="DXW86" s="86"/>
      <c r="DXX86" s="86"/>
      <c r="DXY86" s="86"/>
      <c r="DXZ86" s="86"/>
      <c r="DYA86" s="86"/>
      <c r="DYB86" s="86"/>
      <c r="DYC86" s="86"/>
      <c r="DYD86" s="86"/>
      <c r="DYE86" s="86"/>
      <c r="DYF86" s="86"/>
      <c r="DYG86" s="86"/>
      <c r="DYH86" s="86"/>
      <c r="DYI86" s="86"/>
      <c r="DYJ86" s="86"/>
      <c r="DYK86" s="86"/>
      <c r="DYL86" s="86"/>
      <c r="DYM86" s="86"/>
      <c r="DYN86" s="86"/>
      <c r="DYO86" s="86"/>
      <c r="DYP86" s="86"/>
      <c r="DYQ86" s="86"/>
      <c r="DYR86" s="86"/>
      <c r="DYS86" s="86"/>
      <c r="DYT86" s="86"/>
      <c r="DYU86" s="86"/>
      <c r="DYV86" s="86"/>
      <c r="DYW86" s="86"/>
      <c r="DYX86" s="86"/>
      <c r="DYY86" s="86"/>
      <c r="DYZ86" s="86"/>
      <c r="DZA86" s="86"/>
      <c r="DZB86" s="86"/>
      <c r="DZC86" s="86"/>
      <c r="DZD86" s="86"/>
      <c r="DZE86" s="86"/>
      <c r="DZF86" s="86"/>
      <c r="DZG86" s="86"/>
      <c r="DZH86" s="86"/>
      <c r="DZI86" s="86"/>
      <c r="DZJ86" s="86"/>
      <c r="DZK86" s="86"/>
      <c r="DZL86" s="86"/>
      <c r="DZM86" s="86"/>
      <c r="DZN86" s="86"/>
      <c r="DZO86" s="86"/>
      <c r="DZP86" s="86"/>
      <c r="DZQ86" s="86"/>
      <c r="DZR86" s="86"/>
      <c r="DZS86" s="86"/>
      <c r="DZT86" s="86"/>
      <c r="DZU86" s="86"/>
      <c r="DZV86" s="86"/>
      <c r="DZW86" s="86"/>
      <c r="DZX86" s="86"/>
      <c r="DZY86" s="86"/>
      <c r="DZZ86" s="86"/>
      <c r="EAA86" s="86"/>
      <c r="EAB86" s="86"/>
      <c r="EAC86" s="86"/>
      <c r="EAD86" s="86"/>
      <c r="EAE86" s="86"/>
      <c r="EAF86" s="86"/>
      <c r="EAG86" s="86"/>
      <c r="EAH86" s="86"/>
      <c r="EAI86" s="86"/>
      <c r="EAJ86" s="86"/>
      <c r="EAK86" s="86"/>
      <c r="EAL86" s="86"/>
      <c r="EAM86" s="86"/>
      <c r="EAN86" s="86"/>
      <c r="EAO86" s="86"/>
      <c r="EAP86" s="86"/>
      <c r="EAQ86" s="86"/>
      <c r="EAR86" s="86"/>
      <c r="EAS86" s="86"/>
      <c r="EAT86" s="86"/>
      <c r="EAU86" s="86"/>
      <c r="EAV86" s="86"/>
      <c r="EAW86" s="86"/>
      <c r="EAX86" s="86"/>
      <c r="EAY86" s="86"/>
      <c r="EAZ86" s="86"/>
      <c r="EBA86" s="86"/>
      <c r="EBB86" s="86"/>
      <c r="EBC86" s="86"/>
      <c r="EBD86" s="86"/>
      <c r="EBE86" s="86"/>
      <c r="EBF86" s="86"/>
      <c r="EBG86" s="86"/>
      <c r="EBH86" s="86"/>
      <c r="EBI86" s="86"/>
      <c r="EBJ86" s="86"/>
      <c r="EBK86" s="86"/>
      <c r="EBL86" s="86"/>
      <c r="EBM86" s="86"/>
      <c r="EBN86" s="86"/>
      <c r="EBO86" s="86"/>
      <c r="EBP86" s="86"/>
      <c r="EBQ86" s="86"/>
      <c r="EBR86" s="86"/>
      <c r="EBS86" s="86"/>
      <c r="EBT86" s="86"/>
      <c r="EBU86" s="86"/>
      <c r="EBV86" s="86"/>
      <c r="EBW86" s="86"/>
      <c r="EBX86" s="86"/>
      <c r="EBY86" s="86"/>
      <c r="EBZ86" s="86"/>
      <c r="ECA86" s="86"/>
      <c r="ECB86" s="86"/>
      <c r="ECC86" s="86"/>
      <c r="ECD86" s="86"/>
      <c r="ECE86" s="86"/>
      <c r="ECF86" s="86"/>
      <c r="ECG86" s="86"/>
      <c r="ECH86" s="86"/>
      <c r="ECI86" s="86"/>
      <c r="ECJ86" s="86"/>
      <c r="ECK86" s="86"/>
      <c r="ECL86" s="86"/>
      <c r="ECM86" s="86"/>
      <c r="ECN86" s="86"/>
      <c r="ECO86" s="86"/>
      <c r="ECP86" s="86"/>
      <c r="ECQ86" s="86"/>
      <c r="ECR86" s="86"/>
      <c r="ECS86" s="86"/>
      <c r="ECT86" s="86"/>
      <c r="ECU86" s="86"/>
      <c r="ECV86" s="86"/>
      <c r="ECW86" s="86"/>
      <c r="ECX86" s="86"/>
      <c r="ECY86" s="86"/>
      <c r="ECZ86" s="86"/>
      <c r="EDA86" s="86"/>
      <c r="EDB86" s="86"/>
      <c r="EDC86" s="86"/>
      <c r="EDD86" s="86"/>
      <c r="EDE86" s="86"/>
      <c r="EDF86" s="86"/>
      <c r="EDG86" s="86"/>
      <c r="EDH86" s="86"/>
      <c r="EDI86" s="86"/>
      <c r="EDJ86" s="86"/>
      <c r="EDK86" s="86"/>
      <c r="EDL86" s="86"/>
      <c r="EDM86" s="86"/>
      <c r="EDN86" s="86"/>
      <c r="EDO86" s="86"/>
      <c r="EDP86" s="86"/>
      <c r="EDQ86" s="86"/>
      <c r="EDR86" s="86"/>
      <c r="EDS86" s="86"/>
      <c r="EDT86" s="86"/>
      <c r="EDU86" s="86"/>
      <c r="EDV86" s="86"/>
      <c r="EDW86" s="86"/>
      <c r="EDX86" s="86"/>
      <c r="EDY86" s="86"/>
      <c r="EDZ86" s="86"/>
      <c r="EEA86" s="86"/>
      <c r="EEB86" s="86"/>
      <c r="EEC86" s="86"/>
      <c r="EED86" s="86"/>
      <c r="EEE86" s="86"/>
      <c r="EEF86" s="86"/>
      <c r="EEG86" s="86"/>
      <c r="EEH86" s="86"/>
      <c r="EEI86" s="86"/>
      <c r="EEJ86" s="86"/>
      <c r="EEK86" s="86"/>
      <c r="EEL86" s="86"/>
      <c r="EEM86" s="86"/>
      <c r="EEN86" s="86"/>
      <c r="EEO86" s="86"/>
      <c r="EEP86" s="86"/>
      <c r="EEQ86" s="86"/>
      <c r="EER86" s="86"/>
      <c r="EES86" s="86"/>
      <c r="EET86" s="86"/>
      <c r="EEU86" s="86"/>
      <c r="EEV86" s="86"/>
      <c r="EEW86" s="86"/>
      <c r="EEX86" s="86"/>
      <c r="EEY86" s="86"/>
      <c r="EEZ86" s="86"/>
      <c r="EFA86" s="86"/>
      <c r="EFB86" s="86"/>
      <c r="EFC86" s="86"/>
      <c r="EFD86" s="86"/>
      <c r="EFE86" s="86"/>
      <c r="EFF86" s="86"/>
      <c r="EFG86" s="86"/>
      <c r="EFH86" s="86"/>
      <c r="EFI86" s="86"/>
      <c r="EFJ86" s="86"/>
      <c r="EFK86" s="86"/>
      <c r="EFL86" s="86"/>
      <c r="EFM86" s="86"/>
      <c r="EFN86" s="86"/>
      <c r="EFO86" s="86"/>
      <c r="EFP86" s="86"/>
      <c r="EFQ86" s="86"/>
      <c r="EFR86" s="86"/>
      <c r="EFS86" s="86"/>
      <c r="EFT86" s="86"/>
      <c r="EFU86" s="86"/>
      <c r="EFV86" s="86"/>
      <c r="EFW86" s="86"/>
      <c r="EFX86" s="86"/>
      <c r="EFY86" s="86"/>
      <c r="EFZ86" s="86"/>
      <c r="EGA86" s="86"/>
      <c r="EGB86" s="86"/>
      <c r="EGC86" s="86"/>
      <c r="EGD86" s="86"/>
      <c r="EGE86" s="86"/>
      <c r="EGF86" s="86"/>
      <c r="EGG86" s="86"/>
      <c r="EGH86" s="86"/>
      <c r="EGI86" s="86"/>
      <c r="EGJ86" s="86"/>
      <c r="EGK86" s="86"/>
      <c r="EGL86" s="86"/>
      <c r="EGM86" s="86"/>
      <c r="EGN86" s="86"/>
      <c r="EGO86" s="86"/>
      <c r="EGP86" s="86"/>
      <c r="EGQ86" s="86"/>
      <c r="EGR86" s="86"/>
      <c r="EGS86" s="86"/>
      <c r="EGT86" s="86"/>
      <c r="EGU86" s="86"/>
      <c r="EGV86" s="86"/>
      <c r="EGW86" s="86"/>
      <c r="EGX86" s="86"/>
      <c r="EGY86" s="86"/>
      <c r="EHF86" s="86"/>
      <c r="EHG86" s="86"/>
      <c r="EHH86" s="86"/>
      <c r="EHI86" s="86"/>
      <c r="EHJ86" s="86"/>
      <c r="EHK86" s="86"/>
      <c r="EHL86" s="86"/>
      <c r="EHM86" s="86"/>
      <c r="EHN86" s="86"/>
      <c r="EHO86" s="86"/>
      <c r="EHP86" s="86"/>
      <c r="EHQ86" s="86"/>
      <c r="EHR86" s="86"/>
      <c r="EHS86" s="86"/>
      <c r="EHT86" s="86"/>
      <c r="EHU86" s="86"/>
      <c r="EHV86" s="86"/>
      <c r="EHW86" s="86"/>
      <c r="EHX86" s="86"/>
      <c r="EHY86" s="86"/>
      <c r="EHZ86" s="86"/>
      <c r="EIA86" s="86"/>
      <c r="EIB86" s="86"/>
      <c r="EIC86" s="86"/>
      <c r="EID86" s="86"/>
      <c r="EIE86" s="86"/>
      <c r="EIF86" s="86"/>
      <c r="EIG86" s="86"/>
      <c r="EIH86" s="86"/>
      <c r="EII86" s="86"/>
      <c r="EIJ86" s="86"/>
      <c r="EIK86" s="86"/>
      <c r="EIL86" s="86"/>
      <c r="EIM86" s="86"/>
      <c r="EIN86" s="86"/>
      <c r="EIO86" s="86"/>
      <c r="EIP86" s="86"/>
      <c r="EIQ86" s="86"/>
      <c r="EIR86" s="86"/>
      <c r="EIS86" s="86"/>
      <c r="EIT86" s="86"/>
      <c r="EIU86" s="86"/>
      <c r="EIV86" s="86"/>
      <c r="EIW86" s="86"/>
      <c r="EIX86" s="86"/>
      <c r="EIY86" s="86"/>
      <c r="EIZ86" s="86"/>
      <c r="EJA86" s="86"/>
      <c r="EJB86" s="86"/>
      <c r="EJC86" s="86"/>
      <c r="EJD86" s="86"/>
      <c r="EJE86" s="86"/>
      <c r="EJF86" s="86"/>
      <c r="EJG86" s="86"/>
      <c r="EJH86" s="86"/>
      <c r="EJI86" s="86"/>
      <c r="EJJ86" s="86"/>
      <c r="EJK86" s="86"/>
      <c r="EJL86" s="86"/>
      <c r="EJM86" s="86"/>
      <c r="EJN86" s="86"/>
      <c r="EJO86" s="86"/>
      <c r="EJP86" s="86"/>
      <c r="EJQ86" s="86"/>
      <c r="EJR86" s="86"/>
      <c r="EJS86" s="86"/>
      <c r="EJT86" s="86"/>
      <c r="EJU86" s="86"/>
      <c r="EJV86" s="86"/>
      <c r="EJW86" s="86"/>
      <c r="EJX86" s="86"/>
      <c r="EJY86" s="86"/>
      <c r="EJZ86" s="86"/>
      <c r="EKA86" s="86"/>
      <c r="EKB86" s="86"/>
      <c r="EKC86" s="86"/>
      <c r="EKD86" s="86"/>
      <c r="EKE86" s="86"/>
      <c r="EKF86" s="86"/>
      <c r="EKG86" s="86"/>
      <c r="EKH86" s="86"/>
      <c r="EKI86" s="86"/>
      <c r="EKJ86" s="86"/>
      <c r="EKK86" s="86"/>
      <c r="EKL86" s="86"/>
      <c r="EKM86" s="86"/>
      <c r="EKN86" s="86"/>
      <c r="EKO86" s="86"/>
      <c r="EKP86" s="86"/>
      <c r="EKQ86" s="86"/>
      <c r="EKR86" s="86"/>
      <c r="EKS86" s="86"/>
      <c r="EKT86" s="86"/>
      <c r="EKU86" s="86"/>
      <c r="EKV86" s="86"/>
      <c r="EKW86" s="86"/>
      <c r="EKX86" s="86"/>
      <c r="EKY86" s="86"/>
      <c r="EKZ86" s="86"/>
      <c r="ELA86" s="86"/>
      <c r="ELB86" s="86"/>
      <c r="ELC86" s="86"/>
      <c r="ELD86" s="86"/>
      <c r="ELE86" s="86"/>
      <c r="ELF86" s="86"/>
      <c r="ELG86" s="86"/>
      <c r="ELH86" s="86"/>
      <c r="ELI86" s="86"/>
      <c r="ELJ86" s="86"/>
      <c r="ELK86" s="86"/>
      <c r="ELL86" s="86"/>
      <c r="ELM86" s="86"/>
      <c r="ELN86" s="86"/>
      <c r="ELO86" s="86"/>
      <c r="ELP86" s="86"/>
      <c r="ELQ86" s="86"/>
      <c r="ELR86" s="86"/>
      <c r="ELS86" s="86"/>
      <c r="ELT86" s="86"/>
      <c r="ELU86" s="86"/>
      <c r="ELV86" s="86"/>
      <c r="ELW86" s="86"/>
      <c r="ELX86" s="86"/>
      <c r="ELY86" s="86"/>
      <c r="ELZ86" s="86"/>
      <c r="EMA86" s="86"/>
      <c r="EMB86" s="86"/>
      <c r="EMC86" s="86"/>
      <c r="EMD86" s="86"/>
      <c r="EME86" s="86"/>
      <c r="EMF86" s="86"/>
      <c r="EMG86" s="86"/>
      <c r="EMH86" s="86"/>
      <c r="EMI86" s="86"/>
      <c r="EMJ86" s="86"/>
      <c r="EMK86" s="86"/>
      <c r="EML86" s="86"/>
      <c r="EMM86" s="86"/>
      <c r="EMN86" s="86"/>
      <c r="EMO86" s="86"/>
      <c r="EMP86" s="86"/>
      <c r="EMQ86" s="86"/>
      <c r="EMR86" s="86"/>
      <c r="EMS86" s="86"/>
      <c r="EMT86" s="86"/>
      <c r="EMU86" s="86"/>
      <c r="EMV86" s="86"/>
      <c r="EMW86" s="86"/>
      <c r="EMX86" s="86"/>
      <c r="EMY86" s="86"/>
      <c r="EMZ86" s="86"/>
      <c r="ENA86" s="86"/>
      <c r="ENB86" s="86"/>
      <c r="ENC86" s="86"/>
      <c r="END86" s="86"/>
      <c r="ENE86" s="86"/>
      <c r="ENF86" s="86"/>
      <c r="ENG86" s="86"/>
      <c r="ENH86" s="86"/>
      <c r="ENI86" s="86"/>
      <c r="ENJ86" s="86"/>
      <c r="ENK86" s="86"/>
      <c r="ENL86" s="86"/>
      <c r="ENM86" s="86"/>
      <c r="ENN86" s="86"/>
      <c r="ENO86" s="86"/>
      <c r="ENP86" s="86"/>
      <c r="ENQ86" s="86"/>
      <c r="ENR86" s="86"/>
      <c r="ENS86" s="86"/>
      <c r="ENT86" s="86"/>
      <c r="ENU86" s="86"/>
      <c r="ENV86" s="86"/>
      <c r="ENW86" s="86"/>
      <c r="ENX86" s="86"/>
      <c r="ENY86" s="86"/>
      <c r="ENZ86" s="86"/>
      <c r="EOA86" s="86"/>
      <c r="EOB86" s="86"/>
      <c r="EOC86" s="86"/>
      <c r="EOD86" s="86"/>
      <c r="EOE86" s="86"/>
      <c r="EOF86" s="86"/>
      <c r="EOG86" s="86"/>
      <c r="EOH86" s="86"/>
      <c r="EOI86" s="86"/>
      <c r="EOJ86" s="86"/>
      <c r="EOK86" s="86"/>
      <c r="EOL86" s="86"/>
      <c r="EOM86" s="86"/>
      <c r="EON86" s="86"/>
      <c r="EOO86" s="86"/>
      <c r="EOP86" s="86"/>
      <c r="EOQ86" s="86"/>
      <c r="EOR86" s="86"/>
      <c r="EOS86" s="86"/>
      <c r="EOT86" s="86"/>
      <c r="EOU86" s="86"/>
      <c r="EOV86" s="86"/>
      <c r="EOW86" s="86"/>
      <c r="EOX86" s="86"/>
      <c r="EOY86" s="86"/>
      <c r="EOZ86" s="86"/>
      <c r="EPA86" s="86"/>
      <c r="EPB86" s="86"/>
      <c r="EPC86" s="86"/>
      <c r="EPD86" s="86"/>
      <c r="EPE86" s="86"/>
      <c r="EPF86" s="86"/>
      <c r="EPG86" s="86"/>
      <c r="EPH86" s="86"/>
      <c r="EPI86" s="86"/>
      <c r="EPJ86" s="86"/>
      <c r="EPK86" s="86"/>
      <c r="EPL86" s="86"/>
      <c r="EPM86" s="86"/>
      <c r="EPN86" s="86"/>
      <c r="EPO86" s="86"/>
      <c r="EPP86" s="86"/>
      <c r="EPQ86" s="86"/>
      <c r="EPR86" s="86"/>
      <c r="EPS86" s="86"/>
      <c r="EPT86" s="86"/>
      <c r="EPU86" s="86"/>
      <c r="EPV86" s="86"/>
      <c r="EPW86" s="86"/>
      <c r="EPX86" s="86"/>
      <c r="EPY86" s="86"/>
      <c r="EPZ86" s="86"/>
      <c r="EQA86" s="86"/>
      <c r="EQB86" s="86"/>
      <c r="EQC86" s="86"/>
      <c r="EQD86" s="86"/>
      <c r="EQE86" s="86"/>
      <c r="EQF86" s="86"/>
      <c r="EQG86" s="86"/>
      <c r="EQH86" s="86"/>
      <c r="EQI86" s="86"/>
      <c r="EQJ86" s="86"/>
      <c r="EQK86" s="86"/>
      <c r="EQL86" s="86"/>
      <c r="EQM86" s="86"/>
      <c r="EQN86" s="86"/>
      <c r="EQO86" s="86"/>
      <c r="EQP86" s="86"/>
      <c r="EQQ86" s="86"/>
      <c r="EQR86" s="86"/>
      <c r="EQS86" s="86"/>
      <c r="EQT86" s="86"/>
      <c r="EQU86" s="86"/>
      <c r="ERB86" s="86"/>
      <c r="ERC86" s="86"/>
      <c r="ERD86" s="86"/>
      <c r="ERE86" s="86"/>
      <c r="ERF86" s="86"/>
      <c r="ERG86" s="86"/>
      <c r="ERH86" s="86"/>
      <c r="ERI86" s="86"/>
      <c r="ERJ86" s="86"/>
      <c r="ERK86" s="86"/>
      <c r="ERL86" s="86"/>
      <c r="ERM86" s="86"/>
      <c r="ERN86" s="86"/>
      <c r="ERO86" s="86"/>
      <c r="ERP86" s="86"/>
      <c r="ERQ86" s="86"/>
      <c r="ERR86" s="86"/>
      <c r="ERS86" s="86"/>
      <c r="ERT86" s="86"/>
      <c r="ERU86" s="86"/>
      <c r="ERV86" s="86"/>
      <c r="ERW86" s="86"/>
      <c r="ERX86" s="86"/>
      <c r="ERY86" s="86"/>
      <c r="ERZ86" s="86"/>
      <c r="ESA86" s="86"/>
      <c r="ESB86" s="86"/>
      <c r="ESC86" s="86"/>
      <c r="ESD86" s="86"/>
      <c r="ESE86" s="86"/>
      <c r="ESF86" s="86"/>
      <c r="ESG86" s="86"/>
      <c r="ESH86" s="86"/>
      <c r="ESI86" s="86"/>
      <c r="ESJ86" s="86"/>
      <c r="ESK86" s="86"/>
      <c r="ESL86" s="86"/>
      <c r="ESM86" s="86"/>
      <c r="ESN86" s="86"/>
      <c r="ESO86" s="86"/>
      <c r="ESP86" s="86"/>
      <c r="ESQ86" s="86"/>
      <c r="ESR86" s="86"/>
      <c r="ESS86" s="86"/>
      <c r="EST86" s="86"/>
      <c r="ESU86" s="86"/>
      <c r="ESV86" s="86"/>
      <c r="ESW86" s="86"/>
      <c r="ESX86" s="86"/>
      <c r="ESY86" s="86"/>
      <c r="ESZ86" s="86"/>
      <c r="ETA86" s="86"/>
      <c r="ETB86" s="86"/>
      <c r="ETC86" s="86"/>
      <c r="ETD86" s="86"/>
      <c r="ETE86" s="86"/>
      <c r="ETF86" s="86"/>
      <c r="ETG86" s="86"/>
      <c r="ETH86" s="86"/>
      <c r="ETI86" s="86"/>
      <c r="ETJ86" s="86"/>
      <c r="ETK86" s="86"/>
      <c r="ETL86" s="86"/>
      <c r="ETM86" s="86"/>
      <c r="ETN86" s="86"/>
      <c r="ETO86" s="86"/>
      <c r="ETP86" s="86"/>
      <c r="ETQ86" s="86"/>
      <c r="ETR86" s="86"/>
      <c r="ETS86" s="86"/>
      <c r="ETT86" s="86"/>
      <c r="ETU86" s="86"/>
      <c r="ETV86" s="86"/>
      <c r="ETW86" s="86"/>
      <c r="ETX86" s="86"/>
      <c r="ETY86" s="86"/>
      <c r="ETZ86" s="86"/>
      <c r="EUA86" s="86"/>
      <c r="EUB86" s="86"/>
      <c r="EUC86" s="86"/>
      <c r="EUD86" s="86"/>
      <c r="EUE86" s="86"/>
      <c r="EUF86" s="86"/>
      <c r="EUG86" s="86"/>
      <c r="EUH86" s="86"/>
      <c r="EUI86" s="86"/>
      <c r="EUJ86" s="86"/>
      <c r="EUK86" s="86"/>
      <c r="EUL86" s="86"/>
      <c r="EUM86" s="86"/>
      <c r="EUN86" s="86"/>
      <c r="EUO86" s="86"/>
      <c r="EUP86" s="86"/>
      <c r="EUQ86" s="86"/>
      <c r="EUR86" s="86"/>
      <c r="EUS86" s="86"/>
      <c r="EUT86" s="86"/>
      <c r="EUU86" s="86"/>
      <c r="EUV86" s="86"/>
      <c r="EUW86" s="86"/>
      <c r="EUX86" s="86"/>
      <c r="EUY86" s="86"/>
      <c r="EUZ86" s="86"/>
      <c r="EVA86" s="86"/>
      <c r="EVB86" s="86"/>
      <c r="EVC86" s="86"/>
      <c r="EVD86" s="86"/>
      <c r="EVE86" s="86"/>
      <c r="EVF86" s="86"/>
      <c r="EVG86" s="86"/>
      <c r="EVH86" s="86"/>
      <c r="EVI86" s="86"/>
      <c r="EVJ86" s="86"/>
      <c r="EVK86" s="86"/>
      <c r="EVL86" s="86"/>
      <c r="EVM86" s="86"/>
      <c r="EVN86" s="86"/>
      <c r="EVO86" s="86"/>
      <c r="EVP86" s="86"/>
      <c r="EVQ86" s="86"/>
      <c r="EVR86" s="86"/>
      <c r="EVS86" s="86"/>
      <c r="EVT86" s="86"/>
      <c r="EVU86" s="86"/>
      <c r="EVV86" s="86"/>
      <c r="EVW86" s="86"/>
      <c r="EVX86" s="86"/>
      <c r="EVY86" s="86"/>
      <c r="EVZ86" s="86"/>
      <c r="EWA86" s="86"/>
      <c r="EWB86" s="86"/>
      <c r="EWC86" s="86"/>
      <c r="EWD86" s="86"/>
      <c r="EWE86" s="86"/>
      <c r="EWF86" s="86"/>
      <c r="EWG86" s="86"/>
      <c r="EWH86" s="86"/>
      <c r="EWI86" s="86"/>
      <c r="EWJ86" s="86"/>
      <c r="EWK86" s="86"/>
      <c r="EWL86" s="86"/>
      <c r="EWM86" s="86"/>
      <c r="EWN86" s="86"/>
      <c r="EWO86" s="86"/>
      <c r="EWP86" s="86"/>
      <c r="EWQ86" s="86"/>
      <c r="EWR86" s="86"/>
      <c r="EWS86" s="86"/>
      <c r="EWT86" s="86"/>
      <c r="EWU86" s="86"/>
      <c r="EWV86" s="86"/>
      <c r="EWW86" s="86"/>
      <c r="EWX86" s="86"/>
      <c r="EWY86" s="86"/>
      <c r="EWZ86" s="86"/>
      <c r="EXA86" s="86"/>
      <c r="EXB86" s="86"/>
      <c r="EXC86" s="86"/>
      <c r="EXD86" s="86"/>
      <c r="EXE86" s="86"/>
      <c r="EXF86" s="86"/>
      <c r="EXG86" s="86"/>
      <c r="EXH86" s="86"/>
      <c r="EXI86" s="86"/>
      <c r="EXJ86" s="86"/>
      <c r="EXK86" s="86"/>
      <c r="EXL86" s="86"/>
      <c r="EXM86" s="86"/>
      <c r="EXN86" s="86"/>
      <c r="EXO86" s="86"/>
      <c r="EXP86" s="86"/>
      <c r="EXQ86" s="86"/>
      <c r="EXR86" s="86"/>
      <c r="EXS86" s="86"/>
      <c r="EXT86" s="86"/>
      <c r="EXU86" s="86"/>
      <c r="EXV86" s="86"/>
      <c r="EXW86" s="86"/>
      <c r="EXX86" s="86"/>
      <c r="EXY86" s="86"/>
      <c r="EXZ86" s="86"/>
      <c r="EYA86" s="86"/>
      <c r="EYB86" s="86"/>
      <c r="EYC86" s="86"/>
      <c r="EYD86" s="86"/>
      <c r="EYE86" s="86"/>
      <c r="EYF86" s="86"/>
      <c r="EYG86" s="86"/>
      <c r="EYH86" s="86"/>
      <c r="EYI86" s="86"/>
      <c r="EYJ86" s="86"/>
      <c r="EYK86" s="86"/>
      <c r="EYL86" s="86"/>
      <c r="EYM86" s="86"/>
      <c r="EYN86" s="86"/>
      <c r="EYO86" s="86"/>
      <c r="EYP86" s="86"/>
      <c r="EYQ86" s="86"/>
      <c r="EYR86" s="86"/>
      <c r="EYS86" s="86"/>
      <c r="EYT86" s="86"/>
      <c r="EYU86" s="86"/>
      <c r="EYV86" s="86"/>
      <c r="EYW86" s="86"/>
      <c r="EYX86" s="86"/>
      <c r="EYY86" s="86"/>
      <c r="EYZ86" s="86"/>
      <c r="EZA86" s="86"/>
      <c r="EZB86" s="86"/>
      <c r="EZC86" s="86"/>
      <c r="EZD86" s="86"/>
      <c r="EZE86" s="86"/>
      <c r="EZF86" s="86"/>
      <c r="EZG86" s="86"/>
      <c r="EZH86" s="86"/>
      <c r="EZI86" s="86"/>
      <c r="EZJ86" s="86"/>
      <c r="EZK86" s="86"/>
      <c r="EZL86" s="86"/>
      <c r="EZM86" s="86"/>
      <c r="EZN86" s="86"/>
      <c r="EZO86" s="86"/>
      <c r="EZP86" s="86"/>
      <c r="EZQ86" s="86"/>
      <c r="EZR86" s="86"/>
      <c r="EZS86" s="86"/>
      <c r="EZT86" s="86"/>
      <c r="EZU86" s="86"/>
      <c r="EZV86" s="86"/>
      <c r="EZW86" s="86"/>
      <c r="EZX86" s="86"/>
      <c r="EZY86" s="86"/>
      <c r="EZZ86" s="86"/>
      <c r="FAA86" s="86"/>
      <c r="FAB86" s="86"/>
      <c r="FAC86" s="86"/>
      <c r="FAD86" s="86"/>
      <c r="FAE86" s="86"/>
      <c r="FAF86" s="86"/>
      <c r="FAG86" s="86"/>
      <c r="FAH86" s="86"/>
      <c r="FAI86" s="86"/>
      <c r="FAJ86" s="86"/>
      <c r="FAK86" s="86"/>
      <c r="FAL86" s="86"/>
      <c r="FAM86" s="86"/>
      <c r="FAN86" s="86"/>
      <c r="FAO86" s="86"/>
      <c r="FAP86" s="86"/>
      <c r="FAQ86" s="86"/>
      <c r="FAX86" s="86"/>
      <c r="FAY86" s="86"/>
      <c r="FAZ86" s="86"/>
      <c r="FBA86" s="86"/>
      <c r="FBB86" s="86"/>
      <c r="FBC86" s="86"/>
      <c r="FBD86" s="86"/>
      <c r="FBE86" s="86"/>
      <c r="FBF86" s="86"/>
      <c r="FBG86" s="86"/>
      <c r="FBH86" s="86"/>
      <c r="FBI86" s="86"/>
      <c r="FBJ86" s="86"/>
      <c r="FBK86" s="86"/>
      <c r="FBL86" s="86"/>
      <c r="FBM86" s="86"/>
      <c r="FBN86" s="86"/>
      <c r="FBO86" s="86"/>
      <c r="FBP86" s="86"/>
      <c r="FBQ86" s="86"/>
      <c r="FBR86" s="86"/>
      <c r="FBS86" s="86"/>
      <c r="FBT86" s="86"/>
      <c r="FBU86" s="86"/>
      <c r="FBV86" s="86"/>
      <c r="FBW86" s="86"/>
      <c r="FBX86" s="86"/>
      <c r="FBY86" s="86"/>
      <c r="FBZ86" s="86"/>
      <c r="FCA86" s="86"/>
      <c r="FCB86" s="86"/>
      <c r="FCC86" s="86"/>
      <c r="FCD86" s="86"/>
      <c r="FCE86" s="86"/>
      <c r="FCF86" s="86"/>
      <c r="FCG86" s="86"/>
      <c r="FCH86" s="86"/>
      <c r="FCI86" s="86"/>
      <c r="FCJ86" s="86"/>
      <c r="FCK86" s="86"/>
      <c r="FCL86" s="86"/>
      <c r="FCM86" s="86"/>
      <c r="FCN86" s="86"/>
      <c r="FCO86" s="86"/>
      <c r="FCP86" s="86"/>
      <c r="FCQ86" s="86"/>
      <c r="FCR86" s="86"/>
      <c r="FCS86" s="86"/>
      <c r="FCT86" s="86"/>
      <c r="FCU86" s="86"/>
      <c r="FCV86" s="86"/>
      <c r="FCW86" s="86"/>
      <c r="FCX86" s="86"/>
      <c r="FCY86" s="86"/>
      <c r="FCZ86" s="86"/>
      <c r="FDA86" s="86"/>
      <c r="FDB86" s="86"/>
      <c r="FDC86" s="86"/>
      <c r="FDD86" s="86"/>
      <c r="FDE86" s="86"/>
      <c r="FDF86" s="86"/>
      <c r="FDG86" s="86"/>
      <c r="FDH86" s="86"/>
      <c r="FDI86" s="86"/>
      <c r="FDJ86" s="86"/>
      <c r="FDK86" s="86"/>
      <c r="FDL86" s="86"/>
      <c r="FDM86" s="86"/>
      <c r="FDN86" s="86"/>
      <c r="FDO86" s="86"/>
      <c r="FDP86" s="86"/>
      <c r="FDQ86" s="86"/>
      <c r="FDR86" s="86"/>
      <c r="FDS86" s="86"/>
      <c r="FDT86" s="86"/>
      <c r="FDU86" s="86"/>
      <c r="FDV86" s="86"/>
      <c r="FDW86" s="86"/>
      <c r="FDX86" s="86"/>
      <c r="FDY86" s="86"/>
      <c r="FDZ86" s="86"/>
      <c r="FEA86" s="86"/>
      <c r="FEB86" s="86"/>
      <c r="FEC86" s="86"/>
      <c r="FED86" s="86"/>
      <c r="FEE86" s="86"/>
      <c r="FEF86" s="86"/>
      <c r="FEG86" s="86"/>
      <c r="FEH86" s="86"/>
      <c r="FEI86" s="86"/>
      <c r="FEJ86" s="86"/>
      <c r="FEK86" s="86"/>
      <c r="FEL86" s="86"/>
      <c r="FEM86" s="86"/>
      <c r="FEN86" s="86"/>
      <c r="FEO86" s="86"/>
      <c r="FEP86" s="86"/>
      <c r="FEQ86" s="86"/>
      <c r="FER86" s="86"/>
      <c r="FES86" s="86"/>
      <c r="FET86" s="86"/>
      <c r="FEU86" s="86"/>
      <c r="FEV86" s="86"/>
      <c r="FEW86" s="86"/>
      <c r="FEX86" s="86"/>
      <c r="FEY86" s="86"/>
      <c r="FEZ86" s="86"/>
      <c r="FFA86" s="86"/>
      <c r="FFB86" s="86"/>
      <c r="FFC86" s="86"/>
      <c r="FFD86" s="86"/>
      <c r="FFE86" s="86"/>
      <c r="FFF86" s="86"/>
      <c r="FFG86" s="86"/>
      <c r="FFH86" s="86"/>
      <c r="FFI86" s="86"/>
      <c r="FFJ86" s="86"/>
      <c r="FFK86" s="86"/>
      <c r="FFL86" s="86"/>
      <c r="FFM86" s="86"/>
      <c r="FFN86" s="86"/>
      <c r="FFO86" s="86"/>
      <c r="FFP86" s="86"/>
      <c r="FFQ86" s="86"/>
      <c r="FFR86" s="86"/>
      <c r="FFS86" s="86"/>
      <c r="FFT86" s="86"/>
      <c r="FFU86" s="86"/>
      <c r="FFV86" s="86"/>
      <c r="FFW86" s="86"/>
      <c r="FFX86" s="86"/>
      <c r="FFY86" s="86"/>
      <c r="FFZ86" s="86"/>
      <c r="FGA86" s="86"/>
      <c r="FGB86" s="86"/>
      <c r="FGC86" s="86"/>
      <c r="FGD86" s="86"/>
      <c r="FGE86" s="86"/>
      <c r="FGF86" s="86"/>
      <c r="FGG86" s="86"/>
      <c r="FGH86" s="86"/>
      <c r="FGI86" s="86"/>
      <c r="FGJ86" s="86"/>
      <c r="FGK86" s="86"/>
      <c r="FGL86" s="86"/>
      <c r="FGM86" s="86"/>
      <c r="FGN86" s="86"/>
      <c r="FGO86" s="86"/>
      <c r="FGP86" s="86"/>
      <c r="FGQ86" s="86"/>
      <c r="FGR86" s="86"/>
      <c r="FGS86" s="86"/>
      <c r="FGT86" s="86"/>
      <c r="FGU86" s="86"/>
      <c r="FGV86" s="86"/>
      <c r="FGW86" s="86"/>
      <c r="FGX86" s="86"/>
      <c r="FGY86" s="86"/>
      <c r="FGZ86" s="86"/>
      <c r="FHA86" s="86"/>
      <c r="FHB86" s="86"/>
      <c r="FHC86" s="86"/>
      <c r="FHD86" s="86"/>
      <c r="FHE86" s="86"/>
      <c r="FHF86" s="86"/>
      <c r="FHG86" s="86"/>
      <c r="FHH86" s="86"/>
      <c r="FHI86" s="86"/>
      <c r="FHJ86" s="86"/>
      <c r="FHK86" s="86"/>
      <c r="FHL86" s="86"/>
      <c r="FHM86" s="86"/>
      <c r="FHN86" s="86"/>
      <c r="FHO86" s="86"/>
      <c r="FHP86" s="86"/>
      <c r="FHQ86" s="86"/>
      <c r="FHR86" s="86"/>
      <c r="FHS86" s="86"/>
      <c r="FHT86" s="86"/>
      <c r="FHU86" s="86"/>
      <c r="FHV86" s="86"/>
      <c r="FHW86" s="86"/>
      <c r="FHX86" s="86"/>
      <c r="FHY86" s="86"/>
      <c r="FHZ86" s="86"/>
      <c r="FIA86" s="86"/>
      <c r="FIB86" s="86"/>
      <c r="FIC86" s="86"/>
      <c r="FID86" s="86"/>
      <c r="FIE86" s="86"/>
      <c r="FIF86" s="86"/>
      <c r="FIG86" s="86"/>
      <c r="FIH86" s="86"/>
      <c r="FII86" s="86"/>
      <c r="FIJ86" s="86"/>
      <c r="FIK86" s="86"/>
      <c r="FIL86" s="86"/>
      <c r="FIM86" s="86"/>
      <c r="FIN86" s="86"/>
      <c r="FIO86" s="86"/>
      <c r="FIP86" s="86"/>
      <c r="FIQ86" s="86"/>
      <c r="FIR86" s="86"/>
      <c r="FIS86" s="86"/>
      <c r="FIT86" s="86"/>
      <c r="FIU86" s="86"/>
      <c r="FIV86" s="86"/>
      <c r="FIW86" s="86"/>
      <c r="FIX86" s="86"/>
      <c r="FIY86" s="86"/>
      <c r="FIZ86" s="86"/>
      <c r="FJA86" s="86"/>
      <c r="FJB86" s="86"/>
      <c r="FJC86" s="86"/>
      <c r="FJD86" s="86"/>
      <c r="FJE86" s="86"/>
      <c r="FJF86" s="86"/>
      <c r="FJG86" s="86"/>
      <c r="FJH86" s="86"/>
      <c r="FJI86" s="86"/>
      <c r="FJJ86" s="86"/>
      <c r="FJK86" s="86"/>
      <c r="FJL86" s="86"/>
      <c r="FJM86" s="86"/>
      <c r="FJN86" s="86"/>
      <c r="FJO86" s="86"/>
      <c r="FJP86" s="86"/>
      <c r="FJQ86" s="86"/>
      <c r="FJR86" s="86"/>
      <c r="FJS86" s="86"/>
      <c r="FJT86" s="86"/>
      <c r="FJU86" s="86"/>
      <c r="FJV86" s="86"/>
      <c r="FJW86" s="86"/>
      <c r="FJX86" s="86"/>
      <c r="FJY86" s="86"/>
      <c r="FJZ86" s="86"/>
      <c r="FKA86" s="86"/>
      <c r="FKB86" s="86"/>
      <c r="FKC86" s="86"/>
      <c r="FKD86" s="86"/>
      <c r="FKE86" s="86"/>
      <c r="FKF86" s="86"/>
      <c r="FKG86" s="86"/>
      <c r="FKH86" s="86"/>
      <c r="FKI86" s="86"/>
      <c r="FKJ86" s="86"/>
      <c r="FKK86" s="86"/>
      <c r="FKL86" s="86"/>
      <c r="FKM86" s="86"/>
      <c r="FKT86" s="86"/>
      <c r="FKU86" s="86"/>
      <c r="FKV86" s="86"/>
      <c r="FKW86" s="86"/>
      <c r="FKX86" s="86"/>
      <c r="FKY86" s="86"/>
      <c r="FKZ86" s="86"/>
      <c r="FLA86" s="86"/>
      <c r="FLB86" s="86"/>
      <c r="FLC86" s="86"/>
      <c r="FLD86" s="86"/>
      <c r="FLE86" s="86"/>
      <c r="FLF86" s="86"/>
      <c r="FLG86" s="86"/>
      <c r="FLH86" s="86"/>
      <c r="FLI86" s="86"/>
      <c r="FLJ86" s="86"/>
      <c r="FLK86" s="86"/>
      <c r="FLL86" s="86"/>
      <c r="FLM86" s="86"/>
      <c r="FLN86" s="86"/>
      <c r="FLO86" s="86"/>
      <c r="FLP86" s="86"/>
      <c r="FLQ86" s="86"/>
      <c r="FLR86" s="86"/>
      <c r="FLS86" s="86"/>
      <c r="FLT86" s="86"/>
      <c r="FLU86" s="86"/>
      <c r="FLV86" s="86"/>
      <c r="FLW86" s="86"/>
      <c r="FLX86" s="86"/>
      <c r="FLY86" s="86"/>
      <c r="FLZ86" s="86"/>
      <c r="FMA86" s="86"/>
      <c r="FMB86" s="86"/>
      <c r="FMC86" s="86"/>
      <c r="FMD86" s="86"/>
      <c r="FME86" s="86"/>
      <c r="FMF86" s="86"/>
      <c r="FMG86" s="86"/>
      <c r="FMH86" s="86"/>
      <c r="FMI86" s="86"/>
      <c r="FMJ86" s="86"/>
      <c r="FMK86" s="86"/>
      <c r="FML86" s="86"/>
      <c r="FMM86" s="86"/>
      <c r="FMN86" s="86"/>
      <c r="FMO86" s="86"/>
      <c r="FMP86" s="86"/>
      <c r="FMQ86" s="86"/>
      <c r="FMR86" s="86"/>
      <c r="FMS86" s="86"/>
      <c r="FMT86" s="86"/>
      <c r="FMU86" s="86"/>
      <c r="FMV86" s="86"/>
      <c r="FMW86" s="86"/>
      <c r="FMX86" s="86"/>
      <c r="FMY86" s="86"/>
      <c r="FMZ86" s="86"/>
      <c r="FNA86" s="86"/>
      <c r="FNB86" s="86"/>
      <c r="FNC86" s="86"/>
      <c r="FND86" s="86"/>
      <c r="FNE86" s="86"/>
      <c r="FNF86" s="86"/>
      <c r="FNG86" s="86"/>
      <c r="FNH86" s="86"/>
      <c r="FNI86" s="86"/>
      <c r="FNJ86" s="86"/>
      <c r="FNK86" s="86"/>
      <c r="FNL86" s="86"/>
      <c r="FNM86" s="86"/>
      <c r="FNN86" s="86"/>
      <c r="FNO86" s="86"/>
      <c r="FNP86" s="86"/>
      <c r="FNQ86" s="86"/>
      <c r="FNR86" s="86"/>
      <c r="FNS86" s="86"/>
      <c r="FNT86" s="86"/>
      <c r="FNU86" s="86"/>
      <c r="FNV86" s="86"/>
      <c r="FNW86" s="86"/>
      <c r="FNX86" s="86"/>
      <c r="FNY86" s="86"/>
      <c r="FNZ86" s="86"/>
      <c r="FOA86" s="86"/>
      <c r="FOB86" s="86"/>
      <c r="FOC86" s="86"/>
      <c r="FOD86" s="86"/>
      <c r="FOE86" s="86"/>
      <c r="FOF86" s="86"/>
      <c r="FOG86" s="86"/>
      <c r="FOH86" s="86"/>
      <c r="FOI86" s="86"/>
      <c r="FOJ86" s="86"/>
      <c r="FOK86" s="86"/>
      <c r="FOL86" s="86"/>
      <c r="FOM86" s="86"/>
      <c r="FON86" s="86"/>
      <c r="FOO86" s="86"/>
      <c r="FOP86" s="86"/>
      <c r="FOQ86" s="86"/>
      <c r="FOR86" s="86"/>
      <c r="FOS86" s="86"/>
      <c r="FOT86" s="86"/>
      <c r="FOU86" s="86"/>
      <c r="FOV86" s="86"/>
      <c r="FOW86" s="86"/>
      <c r="FOX86" s="86"/>
      <c r="FOY86" s="86"/>
      <c r="FOZ86" s="86"/>
      <c r="FPA86" s="86"/>
      <c r="FPB86" s="86"/>
      <c r="FPC86" s="86"/>
      <c r="FPD86" s="86"/>
      <c r="FPE86" s="86"/>
      <c r="FPF86" s="86"/>
      <c r="FPG86" s="86"/>
      <c r="FPH86" s="86"/>
      <c r="FPI86" s="86"/>
      <c r="FPJ86" s="86"/>
      <c r="FPK86" s="86"/>
      <c r="FPL86" s="86"/>
      <c r="FPM86" s="86"/>
      <c r="FPN86" s="86"/>
      <c r="FPO86" s="86"/>
      <c r="FPP86" s="86"/>
      <c r="FPQ86" s="86"/>
      <c r="FPR86" s="86"/>
      <c r="FPS86" s="86"/>
      <c r="FPT86" s="86"/>
      <c r="FPU86" s="86"/>
      <c r="FPV86" s="86"/>
      <c r="FPW86" s="86"/>
      <c r="FPX86" s="86"/>
      <c r="FPY86" s="86"/>
      <c r="FPZ86" s="86"/>
      <c r="FQA86" s="86"/>
      <c r="FQB86" s="86"/>
      <c r="FQC86" s="86"/>
      <c r="FQD86" s="86"/>
      <c r="FQE86" s="86"/>
      <c r="FQF86" s="86"/>
      <c r="FQG86" s="86"/>
      <c r="FQH86" s="86"/>
      <c r="FQI86" s="86"/>
      <c r="FQJ86" s="86"/>
      <c r="FQK86" s="86"/>
      <c r="FQL86" s="86"/>
      <c r="FQM86" s="86"/>
      <c r="FQN86" s="86"/>
      <c r="FQO86" s="86"/>
      <c r="FQP86" s="86"/>
      <c r="FQQ86" s="86"/>
      <c r="FQR86" s="86"/>
      <c r="FQS86" s="86"/>
      <c r="FQT86" s="86"/>
      <c r="FQU86" s="86"/>
      <c r="FQV86" s="86"/>
      <c r="FQW86" s="86"/>
      <c r="FQX86" s="86"/>
      <c r="FQY86" s="86"/>
      <c r="FQZ86" s="86"/>
      <c r="FRA86" s="86"/>
      <c r="FRB86" s="86"/>
      <c r="FRC86" s="86"/>
      <c r="FRD86" s="86"/>
      <c r="FRE86" s="86"/>
      <c r="FRF86" s="86"/>
      <c r="FRG86" s="86"/>
      <c r="FRH86" s="86"/>
      <c r="FRI86" s="86"/>
      <c r="FRJ86" s="86"/>
      <c r="FRK86" s="86"/>
      <c r="FRL86" s="86"/>
      <c r="FRM86" s="86"/>
      <c r="FRN86" s="86"/>
      <c r="FRO86" s="86"/>
      <c r="FRP86" s="86"/>
      <c r="FRQ86" s="86"/>
      <c r="FRR86" s="86"/>
      <c r="FRS86" s="86"/>
      <c r="FRT86" s="86"/>
      <c r="FRU86" s="86"/>
      <c r="FRV86" s="86"/>
      <c r="FRW86" s="86"/>
      <c r="FRX86" s="86"/>
      <c r="FRY86" s="86"/>
      <c r="FRZ86" s="86"/>
      <c r="FSA86" s="86"/>
      <c r="FSB86" s="86"/>
      <c r="FSC86" s="86"/>
      <c r="FSD86" s="86"/>
      <c r="FSE86" s="86"/>
      <c r="FSF86" s="86"/>
      <c r="FSG86" s="86"/>
      <c r="FSH86" s="86"/>
      <c r="FSI86" s="86"/>
      <c r="FSJ86" s="86"/>
      <c r="FSK86" s="86"/>
      <c r="FSL86" s="86"/>
      <c r="FSM86" s="86"/>
      <c r="FSN86" s="86"/>
      <c r="FSO86" s="86"/>
      <c r="FSP86" s="86"/>
      <c r="FSQ86" s="86"/>
      <c r="FSR86" s="86"/>
      <c r="FSS86" s="86"/>
      <c r="FST86" s="86"/>
      <c r="FSU86" s="86"/>
      <c r="FSV86" s="86"/>
      <c r="FSW86" s="86"/>
      <c r="FSX86" s="86"/>
      <c r="FSY86" s="86"/>
      <c r="FSZ86" s="86"/>
      <c r="FTA86" s="86"/>
      <c r="FTB86" s="86"/>
      <c r="FTC86" s="86"/>
      <c r="FTD86" s="86"/>
      <c r="FTE86" s="86"/>
      <c r="FTF86" s="86"/>
      <c r="FTG86" s="86"/>
      <c r="FTH86" s="86"/>
      <c r="FTI86" s="86"/>
      <c r="FTJ86" s="86"/>
      <c r="FTK86" s="86"/>
      <c r="FTL86" s="86"/>
      <c r="FTM86" s="86"/>
      <c r="FTN86" s="86"/>
      <c r="FTO86" s="86"/>
      <c r="FTP86" s="86"/>
      <c r="FTQ86" s="86"/>
      <c r="FTR86" s="86"/>
      <c r="FTS86" s="86"/>
      <c r="FTT86" s="86"/>
      <c r="FTU86" s="86"/>
      <c r="FTV86" s="86"/>
      <c r="FTW86" s="86"/>
      <c r="FTX86" s="86"/>
      <c r="FTY86" s="86"/>
      <c r="FTZ86" s="86"/>
      <c r="FUA86" s="86"/>
      <c r="FUB86" s="86"/>
      <c r="FUC86" s="86"/>
      <c r="FUD86" s="86"/>
      <c r="FUE86" s="86"/>
      <c r="FUF86" s="86"/>
      <c r="FUG86" s="86"/>
      <c r="FUH86" s="86"/>
      <c r="FUI86" s="86"/>
      <c r="FUP86" s="86"/>
      <c r="FUQ86" s="86"/>
      <c r="FUR86" s="86"/>
      <c r="FUS86" s="86"/>
      <c r="FUT86" s="86"/>
      <c r="FUU86" s="86"/>
      <c r="FUV86" s="86"/>
      <c r="FUW86" s="86"/>
      <c r="FUX86" s="86"/>
      <c r="FUY86" s="86"/>
      <c r="FUZ86" s="86"/>
      <c r="FVA86" s="86"/>
      <c r="FVB86" s="86"/>
      <c r="FVC86" s="86"/>
      <c r="FVD86" s="86"/>
      <c r="FVE86" s="86"/>
      <c r="FVF86" s="86"/>
      <c r="FVG86" s="86"/>
      <c r="FVH86" s="86"/>
      <c r="FVI86" s="86"/>
      <c r="FVJ86" s="86"/>
      <c r="FVK86" s="86"/>
      <c r="FVL86" s="86"/>
      <c r="FVM86" s="86"/>
      <c r="FVN86" s="86"/>
      <c r="FVO86" s="86"/>
      <c r="FVP86" s="86"/>
      <c r="FVQ86" s="86"/>
      <c r="FVR86" s="86"/>
      <c r="FVS86" s="86"/>
      <c r="FVT86" s="86"/>
      <c r="FVU86" s="86"/>
      <c r="FVV86" s="86"/>
      <c r="FVW86" s="86"/>
      <c r="FVX86" s="86"/>
      <c r="FVY86" s="86"/>
      <c r="FVZ86" s="86"/>
      <c r="FWA86" s="86"/>
      <c r="FWB86" s="86"/>
      <c r="FWC86" s="86"/>
      <c r="FWD86" s="86"/>
      <c r="FWE86" s="86"/>
      <c r="FWF86" s="86"/>
      <c r="FWG86" s="86"/>
      <c r="FWH86" s="86"/>
      <c r="FWI86" s="86"/>
      <c r="FWJ86" s="86"/>
      <c r="FWK86" s="86"/>
      <c r="FWL86" s="86"/>
      <c r="FWM86" s="86"/>
      <c r="FWN86" s="86"/>
      <c r="FWO86" s="86"/>
      <c r="FWP86" s="86"/>
      <c r="FWQ86" s="86"/>
      <c r="FWR86" s="86"/>
      <c r="FWS86" s="86"/>
      <c r="FWT86" s="86"/>
      <c r="FWU86" s="86"/>
      <c r="FWV86" s="86"/>
      <c r="FWW86" s="86"/>
      <c r="FWX86" s="86"/>
      <c r="FWY86" s="86"/>
      <c r="FWZ86" s="86"/>
      <c r="FXA86" s="86"/>
      <c r="FXB86" s="86"/>
      <c r="FXC86" s="86"/>
      <c r="FXD86" s="86"/>
      <c r="FXE86" s="86"/>
      <c r="FXF86" s="86"/>
      <c r="FXG86" s="86"/>
      <c r="FXH86" s="86"/>
      <c r="FXI86" s="86"/>
      <c r="FXJ86" s="86"/>
      <c r="FXK86" s="86"/>
      <c r="FXL86" s="86"/>
      <c r="FXM86" s="86"/>
      <c r="FXN86" s="86"/>
      <c r="FXO86" s="86"/>
      <c r="FXP86" s="86"/>
      <c r="FXQ86" s="86"/>
      <c r="FXR86" s="86"/>
      <c r="FXS86" s="86"/>
      <c r="FXT86" s="86"/>
      <c r="FXU86" s="86"/>
      <c r="FXV86" s="86"/>
      <c r="FXW86" s="86"/>
      <c r="FXX86" s="86"/>
      <c r="FXY86" s="86"/>
      <c r="FXZ86" s="86"/>
      <c r="FYA86" s="86"/>
      <c r="FYB86" s="86"/>
      <c r="FYC86" s="86"/>
      <c r="FYD86" s="86"/>
      <c r="FYE86" s="86"/>
      <c r="FYF86" s="86"/>
      <c r="FYG86" s="86"/>
      <c r="FYH86" s="86"/>
      <c r="FYI86" s="86"/>
      <c r="FYJ86" s="86"/>
      <c r="FYK86" s="86"/>
      <c r="FYL86" s="86"/>
      <c r="FYM86" s="86"/>
      <c r="FYN86" s="86"/>
      <c r="FYO86" s="86"/>
      <c r="FYP86" s="86"/>
      <c r="FYQ86" s="86"/>
      <c r="FYR86" s="86"/>
      <c r="FYS86" s="86"/>
      <c r="FYT86" s="86"/>
      <c r="FYU86" s="86"/>
      <c r="FYV86" s="86"/>
      <c r="FYW86" s="86"/>
      <c r="FYX86" s="86"/>
      <c r="FYY86" s="86"/>
      <c r="FYZ86" s="86"/>
      <c r="FZA86" s="86"/>
      <c r="FZB86" s="86"/>
      <c r="FZC86" s="86"/>
      <c r="FZD86" s="86"/>
      <c r="FZE86" s="86"/>
      <c r="FZF86" s="86"/>
      <c r="FZG86" s="86"/>
      <c r="FZH86" s="86"/>
      <c r="FZI86" s="86"/>
      <c r="FZJ86" s="86"/>
      <c r="FZK86" s="86"/>
      <c r="FZL86" s="86"/>
      <c r="FZM86" s="86"/>
      <c r="FZN86" s="86"/>
      <c r="FZO86" s="86"/>
      <c r="FZP86" s="86"/>
      <c r="FZQ86" s="86"/>
      <c r="FZR86" s="86"/>
      <c r="FZS86" s="86"/>
      <c r="FZT86" s="86"/>
      <c r="FZU86" s="86"/>
      <c r="FZV86" s="86"/>
      <c r="FZW86" s="86"/>
      <c r="FZX86" s="86"/>
      <c r="FZY86" s="86"/>
      <c r="FZZ86" s="86"/>
      <c r="GAA86" s="86"/>
      <c r="GAB86" s="86"/>
      <c r="GAC86" s="86"/>
      <c r="GAD86" s="86"/>
      <c r="GAE86" s="86"/>
      <c r="GAF86" s="86"/>
      <c r="GAG86" s="86"/>
      <c r="GAH86" s="86"/>
      <c r="GAI86" s="86"/>
      <c r="GAJ86" s="86"/>
      <c r="GAK86" s="86"/>
      <c r="GAL86" s="86"/>
      <c r="GAM86" s="86"/>
      <c r="GAN86" s="86"/>
      <c r="GAO86" s="86"/>
      <c r="GAP86" s="86"/>
      <c r="GAQ86" s="86"/>
      <c r="GAR86" s="86"/>
      <c r="GAS86" s="86"/>
      <c r="GAT86" s="86"/>
      <c r="GAU86" s="86"/>
      <c r="GAV86" s="86"/>
      <c r="GAW86" s="86"/>
      <c r="GAX86" s="86"/>
      <c r="GAY86" s="86"/>
      <c r="GAZ86" s="86"/>
      <c r="GBA86" s="86"/>
      <c r="GBB86" s="86"/>
      <c r="GBC86" s="86"/>
      <c r="GBD86" s="86"/>
      <c r="GBE86" s="86"/>
      <c r="GBF86" s="86"/>
      <c r="GBG86" s="86"/>
      <c r="GBH86" s="86"/>
      <c r="GBI86" s="86"/>
      <c r="GBJ86" s="86"/>
      <c r="GBK86" s="86"/>
      <c r="GBL86" s="86"/>
      <c r="GBM86" s="86"/>
      <c r="GBN86" s="86"/>
      <c r="GBO86" s="86"/>
      <c r="GBP86" s="86"/>
      <c r="GBQ86" s="86"/>
      <c r="GBR86" s="86"/>
      <c r="GBS86" s="86"/>
      <c r="GBT86" s="86"/>
      <c r="GBU86" s="86"/>
      <c r="GBV86" s="86"/>
      <c r="GBW86" s="86"/>
      <c r="GBX86" s="86"/>
      <c r="GBY86" s="86"/>
      <c r="GBZ86" s="86"/>
      <c r="GCA86" s="86"/>
      <c r="GCB86" s="86"/>
      <c r="GCC86" s="86"/>
      <c r="GCD86" s="86"/>
      <c r="GCE86" s="86"/>
      <c r="GCF86" s="86"/>
      <c r="GCG86" s="86"/>
      <c r="GCH86" s="86"/>
      <c r="GCI86" s="86"/>
      <c r="GCJ86" s="86"/>
      <c r="GCK86" s="86"/>
      <c r="GCL86" s="86"/>
      <c r="GCM86" s="86"/>
      <c r="GCN86" s="86"/>
      <c r="GCO86" s="86"/>
      <c r="GCP86" s="86"/>
      <c r="GCQ86" s="86"/>
      <c r="GCR86" s="86"/>
      <c r="GCS86" s="86"/>
      <c r="GCT86" s="86"/>
      <c r="GCU86" s="86"/>
      <c r="GCV86" s="86"/>
      <c r="GCW86" s="86"/>
      <c r="GCX86" s="86"/>
      <c r="GCY86" s="86"/>
      <c r="GCZ86" s="86"/>
      <c r="GDA86" s="86"/>
      <c r="GDB86" s="86"/>
      <c r="GDC86" s="86"/>
      <c r="GDD86" s="86"/>
      <c r="GDE86" s="86"/>
      <c r="GDF86" s="86"/>
      <c r="GDG86" s="86"/>
      <c r="GDH86" s="86"/>
      <c r="GDI86" s="86"/>
      <c r="GDJ86" s="86"/>
      <c r="GDK86" s="86"/>
      <c r="GDL86" s="86"/>
      <c r="GDM86" s="86"/>
      <c r="GDN86" s="86"/>
      <c r="GDO86" s="86"/>
      <c r="GDP86" s="86"/>
      <c r="GDQ86" s="86"/>
      <c r="GDR86" s="86"/>
      <c r="GDS86" s="86"/>
      <c r="GDT86" s="86"/>
      <c r="GDU86" s="86"/>
      <c r="GDV86" s="86"/>
      <c r="GDW86" s="86"/>
      <c r="GDX86" s="86"/>
      <c r="GDY86" s="86"/>
      <c r="GDZ86" s="86"/>
      <c r="GEA86" s="86"/>
      <c r="GEB86" s="86"/>
      <c r="GEC86" s="86"/>
      <c r="GED86" s="86"/>
      <c r="GEE86" s="86"/>
      <c r="GEL86" s="86"/>
      <c r="GEM86" s="86"/>
      <c r="GEN86" s="86"/>
      <c r="GEO86" s="86"/>
      <c r="GEP86" s="86"/>
      <c r="GEQ86" s="86"/>
      <c r="GER86" s="86"/>
      <c r="GES86" s="86"/>
      <c r="GET86" s="86"/>
      <c r="GEU86" s="86"/>
      <c r="GEV86" s="86"/>
      <c r="GEW86" s="86"/>
      <c r="GEX86" s="86"/>
      <c r="GEY86" s="86"/>
      <c r="GEZ86" s="86"/>
      <c r="GFA86" s="86"/>
      <c r="GFB86" s="86"/>
      <c r="GFC86" s="86"/>
      <c r="GFD86" s="86"/>
      <c r="GFE86" s="86"/>
      <c r="GFF86" s="86"/>
      <c r="GFG86" s="86"/>
      <c r="GFH86" s="86"/>
      <c r="GFI86" s="86"/>
      <c r="GFJ86" s="86"/>
      <c r="GFK86" s="86"/>
      <c r="GFL86" s="86"/>
      <c r="GFM86" s="86"/>
      <c r="GFN86" s="86"/>
      <c r="GFO86" s="86"/>
      <c r="GFP86" s="86"/>
      <c r="GFQ86" s="86"/>
      <c r="GFR86" s="86"/>
      <c r="GFS86" s="86"/>
      <c r="GFT86" s="86"/>
      <c r="GFU86" s="86"/>
      <c r="GFV86" s="86"/>
      <c r="GFW86" s="86"/>
      <c r="GFX86" s="86"/>
      <c r="GFY86" s="86"/>
      <c r="GFZ86" s="86"/>
      <c r="GGA86" s="86"/>
      <c r="GGB86" s="86"/>
      <c r="GGC86" s="86"/>
      <c r="GGD86" s="86"/>
      <c r="GGE86" s="86"/>
      <c r="GGF86" s="86"/>
      <c r="GGG86" s="86"/>
      <c r="GGH86" s="86"/>
      <c r="GGI86" s="86"/>
      <c r="GGJ86" s="86"/>
      <c r="GGK86" s="86"/>
      <c r="GGL86" s="86"/>
      <c r="GGM86" s="86"/>
      <c r="GGN86" s="86"/>
      <c r="GGO86" s="86"/>
      <c r="GGP86" s="86"/>
      <c r="GGQ86" s="86"/>
      <c r="GGR86" s="86"/>
      <c r="GGS86" s="86"/>
      <c r="GGT86" s="86"/>
      <c r="GGU86" s="86"/>
      <c r="GGV86" s="86"/>
      <c r="GGW86" s="86"/>
      <c r="GGX86" s="86"/>
      <c r="GGY86" s="86"/>
      <c r="GGZ86" s="86"/>
      <c r="GHA86" s="86"/>
      <c r="GHB86" s="86"/>
      <c r="GHC86" s="86"/>
      <c r="GHD86" s="86"/>
      <c r="GHE86" s="86"/>
      <c r="GHF86" s="86"/>
      <c r="GHG86" s="86"/>
      <c r="GHH86" s="86"/>
      <c r="GHI86" s="86"/>
      <c r="GHJ86" s="86"/>
      <c r="GHK86" s="86"/>
      <c r="GHL86" s="86"/>
      <c r="GHM86" s="86"/>
      <c r="GHN86" s="86"/>
      <c r="GHO86" s="86"/>
      <c r="GHP86" s="86"/>
      <c r="GHQ86" s="86"/>
      <c r="GHR86" s="86"/>
      <c r="GHS86" s="86"/>
      <c r="GHT86" s="86"/>
      <c r="GHU86" s="86"/>
      <c r="GHV86" s="86"/>
      <c r="GHW86" s="86"/>
      <c r="GHX86" s="86"/>
      <c r="GHY86" s="86"/>
      <c r="GHZ86" s="86"/>
      <c r="GIA86" s="86"/>
      <c r="GIB86" s="86"/>
      <c r="GIC86" s="86"/>
      <c r="GID86" s="86"/>
      <c r="GIE86" s="86"/>
      <c r="GIF86" s="86"/>
      <c r="GIG86" s="86"/>
      <c r="GIH86" s="86"/>
      <c r="GII86" s="86"/>
      <c r="GIJ86" s="86"/>
      <c r="GIK86" s="86"/>
      <c r="GIL86" s="86"/>
      <c r="GIM86" s="86"/>
      <c r="GIN86" s="86"/>
      <c r="GIO86" s="86"/>
      <c r="GIP86" s="86"/>
      <c r="GIQ86" s="86"/>
      <c r="GIR86" s="86"/>
      <c r="GIS86" s="86"/>
      <c r="GIT86" s="86"/>
      <c r="GIU86" s="86"/>
      <c r="GIV86" s="86"/>
      <c r="GIW86" s="86"/>
      <c r="GIX86" s="86"/>
      <c r="GIY86" s="86"/>
      <c r="GIZ86" s="86"/>
      <c r="GJA86" s="86"/>
      <c r="GJB86" s="86"/>
      <c r="GJC86" s="86"/>
      <c r="GJD86" s="86"/>
      <c r="GJE86" s="86"/>
      <c r="GJF86" s="86"/>
      <c r="GJG86" s="86"/>
      <c r="GJH86" s="86"/>
      <c r="GJI86" s="86"/>
      <c r="GJJ86" s="86"/>
      <c r="GJK86" s="86"/>
      <c r="GJL86" s="86"/>
      <c r="GJM86" s="86"/>
      <c r="GJN86" s="86"/>
      <c r="GJO86" s="86"/>
      <c r="GJP86" s="86"/>
      <c r="GJQ86" s="86"/>
      <c r="GJR86" s="86"/>
      <c r="GJS86" s="86"/>
      <c r="GJT86" s="86"/>
      <c r="GJU86" s="86"/>
      <c r="GJV86" s="86"/>
      <c r="GJW86" s="86"/>
      <c r="GJX86" s="86"/>
      <c r="GJY86" s="86"/>
      <c r="GJZ86" s="86"/>
      <c r="GKA86" s="86"/>
      <c r="GKB86" s="86"/>
      <c r="GKC86" s="86"/>
      <c r="GKD86" s="86"/>
      <c r="GKE86" s="86"/>
      <c r="GKF86" s="86"/>
      <c r="GKG86" s="86"/>
      <c r="GKH86" s="86"/>
      <c r="GKI86" s="86"/>
      <c r="GKJ86" s="86"/>
      <c r="GKK86" s="86"/>
      <c r="GKL86" s="86"/>
      <c r="GKM86" s="86"/>
      <c r="GKN86" s="86"/>
      <c r="GKO86" s="86"/>
      <c r="GKP86" s="86"/>
      <c r="GKQ86" s="86"/>
      <c r="GKR86" s="86"/>
      <c r="GKS86" s="86"/>
      <c r="GKT86" s="86"/>
      <c r="GKU86" s="86"/>
      <c r="GKV86" s="86"/>
      <c r="GKW86" s="86"/>
      <c r="GKX86" s="86"/>
      <c r="GKY86" s="86"/>
      <c r="GKZ86" s="86"/>
      <c r="GLA86" s="86"/>
      <c r="GLB86" s="86"/>
      <c r="GLC86" s="86"/>
      <c r="GLD86" s="86"/>
      <c r="GLE86" s="86"/>
      <c r="GLF86" s="86"/>
      <c r="GLG86" s="86"/>
      <c r="GLH86" s="86"/>
      <c r="GLI86" s="86"/>
      <c r="GLJ86" s="86"/>
      <c r="GLK86" s="86"/>
      <c r="GLL86" s="86"/>
      <c r="GLM86" s="86"/>
      <c r="GLN86" s="86"/>
      <c r="GLO86" s="86"/>
      <c r="GLP86" s="86"/>
      <c r="GLQ86" s="86"/>
      <c r="GLR86" s="86"/>
      <c r="GLS86" s="86"/>
      <c r="GLT86" s="86"/>
      <c r="GLU86" s="86"/>
      <c r="GLV86" s="86"/>
      <c r="GLW86" s="86"/>
      <c r="GLX86" s="86"/>
      <c r="GLY86" s="86"/>
      <c r="GLZ86" s="86"/>
      <c r="GMA86" s="86"/>
      <c r="GMB86" s="86"/>
      <c r="GMC86" s="86"/>
      <c r="GMD86" s="86"/>
      <c r="GME86" s="86"/>
      <c r="GMF86" s="86"/>
      <c r="GMG86" s="86"/>
      <c r="GMH86" s="86"/>
      <c r="GMI86" s="86"/>
      <c r="GMJ86" s="86"/>
      <c r="GMK86" s="86"/>
      <c r="GML86" s="86"/>
      <c r="GMM86" s="86"/>
      <c r="GMN86" s="86"/>
      <c r="GMO86" s="86"/>
      <c r="GMP86" s="86"/>
      <c r="GMQ86" s="86"/>
      <c r="GMR86" s="86"/>
      <c r="GMS86" s="86"/>
      <c r="GMT86" s="86"/>
      <c r="GMU86" s="86"/>
      <c r="GMV86" s="86"/>
      <c r="GMW86" s="86"/>
      <c r="GMX86" s="86"/>
      <c r="GMY86" s="86"/>
      <c r="GMZ86" s="86"/>
      <c r="GNA86" s="86"/>
      <c r="GNB86" s="86"/>
      <c r="GNC86" s="86"/>
      <c r="GND86" s="86"/>
      <c r="GNE86" s="86"/>
      <c r="GNF86" s="86"/>
      <c r="GNG86" s="86"/>
      <c r="GNH86" s="86"/>
      <c r="GNI86" s="86"/>
      <c r="GNJ86" s="86"/>
      <c r="GNK86" s="86"/>
      <c r="GNL86" s="86"/>
      <c r="GNM86" s="86"/>
      <c r="GNN86" s="86"/>
      <c r="GNO86" s="86"/>
      <c r="GNP86" s="86"/>
      <c r="GNQ86" s="86"/>
      <c r="GNR86" s="86"/>
      <c r="GNS86" s="86"/>
      <c r="GNT86" s="86"/>
      <c r="GNU86" s="86"/>
      <c r="GNV86" s="86"/>
      <c r="GNW86" s="86"/>
      <c r="GNX86" s="86"/>
      <c r="GNY86" s="86"/>
      <c r="GNZ86" s="86"/>
      <c r="GOA86" s="86"/>
      <c r="GOH86" s="86"/>
      <c r="GOI86" s="86"/>
      <c r="GOJ86" s="86"/>
      <c r="GOK86" s="86"/>
      <c r="GOL86" s="86"/>
      <c r="GOM86" s="86"/>
      <c r="GON86" s="86"/>
      <c r="GOO86" s="86"/>
      <c r="GOP86" s="86"/>
      <c r="GOQ86" s="86"/>
      <c r="GOR86" s="86"/>
      <c r="GOS86" s="86"/>
      <c r="GOT86" s="86"/>
      <c r="GOU86" s="86"/>
      <c r="GOV86" s="86"/>
      <c r="GOW86" s="86"/>
      <c r="GOX86" s="86"/>
      <c r="GOY86" s="86"/>
      <c r="GOZ86" s="86"/>
      <c r="GPA86" s="86"/>
      <c r="GPB86" s="86"/>
      <c r="GPC86" s="86"/>
      <c r="GPD86" s="86"/>
      <c r="GPE86" s="86"/>
      <c r="GPF86" s="86"/>
      <c r="GPG86" s="86"/>
      <c r="GPH86" s="86"/>
      <c r="GPI86" s="86"/>
      <c r="GPJ86" s="86"/>
      <c r="GPK86" s="86"/>
      <c r="GPL86" s="86"/>
      <c r="GPM86" s="86"/>
      <c r="GPN86" s="86"/>
      <c r="GPO86" s="86"/>
      <c r="GPP86" s="86"/>
      <c r="GPQ86" s="86"/>
      <c r="GPR86" s="86"/>
      <c r="GPS86" s="86"/>
      <c r="GPT86" s="86"/>
      <c r="GPU86" s="86"/>
      <c r="GPV86" s="86"/>
      <c r="GPW86" s="86"/>
      <c r="GPX86" s="86"/>
      <c r="GPY86" s="86"/>
      <c r="GPZ86" s="86"/>
      <c r="GQA86" s="86"/>
      <c r="GQB86" s="86"/>
      <c r="GQC86" s="86"/>
      <c r="GQD86" s="86"/>
      <c r="GQE86" s="86"/>
      <c r="GQF86" s="86"/>
      <c r="GQG86" s="86"/>
      <c r="GQH86" s="86"/>
      <c r="GQI86" s="86"/>
      <c r="GQJ86" s="86"/>
      <c r="GQK86" s="86"/>
      <c r="GQL86" s="86"/>
      <c r="GQM86" s="86"/>
      <c r="GQN86" s="86"/>
      <c r="GQO86" s="86"/>
      <c r="GQP86" s="86"/>
      <c r="GQQ86" s="86"/>
      <c r="GQR86" s="86"/>
      <c r="GQS86" s="86"/>
      <c r="GQT86" s="86"/>
      <c r="GQU86" s="86"/>
      <c r="GQV86" s="86"/>
      <c r="GQW86" s="86"/>
      <c r="GQX86" s="86"/>
      <c r="GQY86" s="86"/>
      <c r="GQZ86" s="86"/>
      <c r="GRA86" s="86"/>
      <c r="GRB86" s="86"/>
      <c r="GRC86" s="86"/>
      <c r="GRD86" s="86"/>
      <c r="GRE86" s="86"/>
      <c r="GRF86" s="86"/>
      <c r="GRG86" s="86"/>
      <c r="GRH86" s="86"/>
      <c r="GRI86" s="86"/>
      <c r="GRJ86" s="86"/>
      <c r="GRK86" s="86"/>
      <c r="GRL86" s="86"/>
      <c r="GRM86" s="86"/>
      <c r="GRN86" s="86"/>
      <c r="GRO86" s="86"/>
      <c r="GRP86" s="86"/>
      <c r="GRQ86" s="86"/>
      <c r="GRR86" s="86"/>
      <c r="GRS86" s="86"/>
      <c r="GRT86" s="86"/>
      <c r="GRU86" s="86"/>
      <c r="GRV86" s="86"/>
      <c r="GRW86" s="86"/>
      <c r="GRX86" s="86"/>
      <c r="GRY86" s="86"/>
      <c r="GRZ86" s="86"/>
      <c r="GSA86" s="86"/>
      <c r="GSB86" s="86"/>
      <c r="GSC86" s="86"/>
      <c r="GSD86" s="86"/>
      <c r="GSE86" s="86"/>
      <c r="GSF86" s="86"/>
      <c r="GSG86" s="86"/>
      <c r="GSH86" s="86"/>
      <c r="GSI86" s="86"/>
      <c r="GSJ86" s="86"/>
      <c r="GSK86" s="86"/>
      <c r="GSL86" s="86"/>
      <c r="GSM86" s="86"/>
      <c r="GSN86" s="86"/>
      <c r="GSO86" s="86"/>
      <c r="GSP86" s="86"/>
      <c r="GSQ86" s="86"/>
      <c r="GSR86" s="86"/>
      <c r="GSS86" s="86"/>
      <c r="GST86" s="86"/>
      <c r="GSU86" s="86"/>
      <c r="GSV86" s="86"/>
      <c r="GSW86" s="86"/>
      <c r="GSX86" s="86"/>
      <c r="GSY86" s="86"/>
      <c r="GSZ86" s="86"/>
      <c r="GTA86" s="86"/>
      <c r="GTB86" s="86"/>
      <c r="GTC86" s="86"/>
      <c r="GTD86" s="86"/>
      <c r="GTE86" s="86"/>
      <c r="GTF86" s="86"/>
      <c r="GTG86" s="86"/>
      <c r="GTH86" s="86"/>
      <c r="GTI86" s="86"/>
      <c r="GTJ86" s="86"/>
      <c r="GTK86" s="86"/>
      <c r="GTL86" s="86"/>
      <c r="GTM86" s="86"/>
      <c r="GTN86" s="86"/>
      <c r="GTO86" s="86"/>
      <c r="GTP86" s="86"/>
      <c r="GTQ86" s="86"/>
      <c r="GTR86" s="86"/>
      <c r="GTS86" s="86"/>
      <c r="GTT86" s="86"/>
      <c r="GTU86" s="86"/>
      <c r="GTV86" s="86"/>
      <c r="GTW86" s="86"/>
      <c r="GTX86" s="86"/>
      <c r="GTY86" s="86"/>
      <c r="GTZ86" s="86"/>
      <c r="GUA86" s="86"/>
      <c r="GUB86" s="86"/>
      <c r="GUC86" s="86"/>
      <c r="GUD86" s="86"/>
      <c r="GUE86" s="86"/>
      <c r="GUF86" s="86"/>
      <c r="GUG86" s="86"/>
      <c r="GUH86" s="86"/>
      <c r="GUI86" s="86"/>
      <c r="GUJ86" s="86"/>
      <c r="GUK86" s="86"/>
      <c r="GUL86" s="86"/>
      <c r="GUM86" s="86"/>
      <c r="GUN86" s="86"/>
      <c r="GUO86" s="86"/>
      <c r="GUP86" s="86"/>
      <c r="GUQ86" s="86"/>
      <c r="GUR86" s="86"/>
      <c r="GUS86" s="86"/>
      <c r="GUT86" s="86"/>
      <c r="GUU86" s="86"/>
      <c r="GUV86" s="86"/>
      <c r="GUW86" s="86"/>
      <c r="GUX86" s="86"/>
      <c r="GUY86" s="86"/>
      <c r="GUZ86" s="86"/>
      <c r="GVA86" s="86"/>
      <c r="GVB86" s="86"/>
      <c r="GVC86" s="86"/>
      <c r="GVD86" s="86"/>
      <c r="GVE86" s="86"/>
      <c r="GVF86" s="86"/>
      <c r="GVG86" s="86"/>
      <c r="GVH86" s="86"/>
      <c r="GVI86" s="86"/>
      <c r="GVJ86" s="86"/>
      <c r="GVK86" s="86"/>
      <c r="GVL86" s="86"/>
      <c r="GVM86" s="86"/>
      <c r="GVN86" s="86"/>
      <c r="GVO86" s="86"/>
      <c r="GVP86" s="86"/>
      <c r="GVQ86" s="86"/>
      <c r="GVR86" s="86"/>
      <c r="GVS86" s="86"/>
      <c r="GVT86" s="86"/>
      <c r="GVU86" s="86"/>
      <c r="GVV86" s="86"/>
      <c r="GVW86" s="86"/>
      <c r="GVX86" s="86"/>
      <c r="GVY86" s="86"/>
      <c r="GVZ86" s="86"/>
      <c r="GWA86" s="86"/>
      <c r="GWB86" s="86"/>
      <c r="GWC86" s="86"/>
      <c r="GWD86" s="86"/>
      <c r="GWE86" s="86"/>
      <c r="GWF86" s="86"/>
      <c r="GWG86" s="86"/>
      <c r="GWH86" s="86"/>
      <c r="GWI86" s="86"/>
      <c r="GWJ86" s="86"/>
      <c r="GWK86" s="86"/>
      <c r="GWL86" s="86"/>
      <c r="GWM86" s="86"/>
      <c r="GWN86" s="86"/>
      <c r="GWO86" s="86"/>
      <c r="GWP86" s="86"/>
      <c r="GWQ86" s="86"/>
      <c r="GWR86" s="86"/>
      <c r="GWS86" s="86"/>
      <c r="GWT86" s="86"/>
      <c r="GWU86" s="86"/>
      <c r="GWV86" s="86"/>
      <c r="GWW86" s="86"/>
      <c r="GWX86" s="86"/>
      <c r="GWY86" s="86"/>
      <c r="GWZ86" s="86"/>
      <c r="GXA86" s="86"/>
      <c r="GXB86" s="86"/>
      <c r="GXC86" s="86"/>
      <c r="GXD86" s="86"/>
      <c r="GXE86" s="86"/>
      <c r="GXF86" s="86"/>
      <c r="GXG86" s="86"/>
      <c r="GXH86" s="86"/>
      <c r="GXI86" s="86"/>
      <c r="GXJ86" s="86"/>
      <c r="GXK86" s="86"/>
      <c r="GXL86" s="86"/>
      <c r="GXM86" s="86"/>
      <c r="GXN86" s="86"/>
      <c r="GXO86" s="86"/>
      <c r="GXP86" s="86"/>
      <c r="GXQ86" s="86"/>
      <c r="GXR86" s="86"/>
      <c r="GXS86" s="86"/>
      <c r="GXT86" s="86"/>
      <c r="GXU86" s="86"/>
      <c r="GXV86" s="86"/>
      <c r="GXW86" s="86"/>
      <c r="GYD86" s="86"/>
      <c r="GYE86" s="86"/>
      <c r="GYF86" s="86"/>
      <c r="GYG86" s="86"/>
      <c r="GYH86" s="86"/>
      <c r="GYI86" s="86"/>
      <c r="GYJ86" s="86"/>
      <c r="GYK86" s="86"/>
      <c r="GYL86" s="86"/>
      <c r="GYM86" s="86"/>
      <c r="GYN86" s="86"/>
      <c r="GYO86" s="86"/>
      <c r="GYP86" s="86"/>
      <c r="GYQ86" s="86"/>
      <c r="GYR86" s="86"/>
      <c r="GYS86" s="86"/>
      <c r="GYT86" s="86"/>
      <c r="GYU86" s="86"/>
      <c r="GYV86" s="86"/>
      <c r="GYW86" s="86"/>
      <c r="GYX86" s="86"/>
      <c r="GYY86" s="86"/>
      <c r="GYZ86" s="86"/>
      <c r="GZA86" s="86"/>
      <c r="GZB86" s="86"/>
      <c r="GZC86" s="86"/>
      <c r="GZD86" s="86"/>
      <c r="GZE86" s="86"/>
      <c r="GZF86" s="86"/>
      <c r="GZG86" s="86"/>
      <c r="GZH86" s="86"/>
      <c r="GZI86" s="86"/>
      <c r="GZJ86" s="86"/>
      <c r="GZK86" s="86"/>
      <c r="GZL86" s="86"/>
      <c r="GZM86" s="86"/>
      <c r="GZN86" s="86"/>
      <c r="GZO86" s="86"/>
      <c r="GZP86" s="86"/>
      <c r="GZQ86" s="86"/>
      <c r="GZR86" s="86"/>
      <c r="GZS86" s="86"/>
      <c r="GZT86" s="86"/>
      <c r="GZU86" s="86"/>
      <c r="GZV86" s="86"/>
      <c r="GZW86" s="86"/>
      <c r="GZX86" s="86"/>
      <c r="GZY86" s="86"/>
      <c r="GZZ86" s="86"/>
      <c r="HAA86" s="86"/>
      <c r="HAB86" s="86"/>
      <c r="HAC86" s="86"/>
      <c r="HAD86" s="86"/>
      <c r="HAE86" s="86"/>
      <c r="HAF86" s="86"/>
      <c r="HAG86" s="86"/>
      <c r="HAH86" s="86"/>
      <c r="HAI86" s="86"/>
      <c r="HAJ86" s="86"/>
      <c r="HAK86" s="86"/>
      <c r="HAL86" s="86"/>
      <c r="HAM86" s="86"/>
      <c r="HAN86" s="86"/>
      <c r="HAO86" s="86"/>
      <c r="HAP86" s="86"/>
      <c r="HAQ86" s="86"/>
      <c r="HAR86" s="86"/>
      <c r="HAS86" s="86"/>
      <c r="HAT86" s="86"/>
      <c r="HAU86" s="86"/>
      <c r="HAV86" s="86"/>
      <c r="HAW86" s="86"/>
      <c r="HAX86" s="86"/>
      <c r="HAY86" s="86"/>
      <c r="HAZ86" s="86"/>
      <c r="HBA86" s="86"/>
      <c r="HBB86" s="86"/>
      <c r="HBC86" s="86"/>
      <c r="HBD86" s="86"/>
      <c r="HBE86" s="86"/>
      <c r="HBF86" s="86"/>
      <c r="HBG86" s="86"/>
      <c r="HBH86" s="86"/>
      <c r="HBI86" s="86"/>
      <c r="HBJ86" s="86"/>
      <c r="HBK86" s="86"/>
      <c r="HBL86" s="86"/>
      <c r="HBM86" s="86"/>
      <c r="HBN86" s="86"/>
      <c r="HBO86" s="86"/>
      <c r="HBP86" s="86"/>
      <c r="HBQ86" s="86"/>
      <c r="HBR86" s="86"/>
      <c r="HBS86" s="86"/>
      <c r="HBT86" s="86"/>
      <c r="HBU86" s="86"/>
      <c r="HBV86" s="86"/>
      <c r="HBW86" s="86"/>
      <c r="HBX86" s="86"/>
      <c r="HBY86" s="86"/>
      <c r="HBZ86" s="86"/>
      <c r="HCA86" s="86"/>
      <c r="HCB86" s="86"/>
      <c r="HCC86" s="86"/>
      <c r="HCD86" s="86"/>
      <c r="HCE86" s="86"/>
      <c r="HCF86" s="86"/>
      <c r="HCG86" s="86"/>
      <c r="HCH86" s="86"/>
      <c r="HCI86" s="86"/>
      <c r="HCJ86" s="86"/>
      <c r="HCK86" s="86"/>
      <c r="HCL86" s="86"/>
      <c r="HCM86" s="86"/>
      <c r="HCN86" s="86"/>
      <c r="HCO86" s="86"/>
      <c r="HCP86" s="86"/>
      <c r="HCQ86" s="86"/>
      <c r="HCR86" s="86"/>
      <c r="HCS86" s="86"/>
      <c r="HCT86" s="86"/>
      <c r="HCU86" s="86"/>
      <c r="HCV86" s="86"/>
      <c r="HCW86" s="86"/>
      <c r="HCX86" s="86"/>
      <c r="HCY86" s="86"/>
      <c r="HCZ86" s="86"/>
      <c r="HDA86" s="86"/>
      <c r="HDB86" s="86"/>
      <c r="HDC86" s="86"/>
      <c r="HDD86" s="86"/>
      <c r="HDE86" s="86"/>
      <c r="HDF86" s="86"/>
      <c r="HDG86" s="86"/>
      <c r="HDH86" s="86"/>
      <c r="HDI86" s="86"/>
      <c r="HDJ86" s="86"/>
      <c r="HDK86" s="86"/>
      <c r="HDL86" s="86"/>
      <c r="HDM86" s="86"/>
      <c r="HDN86" s="86"/>
      <c r="HDO86" s="86"/>
      <c r="HDP86" s="86"/>
      <c r="HDQ86" s="86"/>
      <c r="HDR86" s="86"/>
      <c r="HDS86" s="86"/>
      <c r="HDT86" s="86"/>
      <c r="HDU86" s="86"/>
      <c r="HDV86" s="86"/>
      <c r="HDW86" s="86"/>
      <c r="HDX86" s="86"/>
      <c r="HDY86" s="86"/>
      <c r="HDZ86" s="86"/>
      <c r="HEA86" s="86"/>
      <c r="HEB86" s="86"/>
      <c r="HEC86" s="86"/>
      <c r="HED86" s="86"/>
      <c r="HEE86" s="86"/>
      <c r="HEF86" s="86"/>
      <c r="HEG86" s="86"/>
      <c r="HEH86" s="86"/>
      <c r="HEI86" s="86"/>
      <c r="HEJ86" s="86"/>
      <c r="HEK86" s="86"/>
      <c r="HEL86" s="86"/>
      <c r="HEM86" s="86"/>
      <c r="HEN86" s="86"/>
      <c r="HEO86" s="86"/>
      <c r="HEP86" s="86"/>
      <c r="HEQ86" s="86"/>
      <c r="HER86" s="86"/>
      <c r="HES86" s="86"/>
      <c r="HET86" s="86"/>
      <c r="HEU86" s="86"/>
      <c r="HEV86" s="86"/>
      <c r="HEW86" s="86"/>
      <c r="HEX86" s="86"/>
      <c r="HEY86" s="86"/>
      <c r="HEZ86" s="86"/>
      <c r="HFA86" s="86"/>
      <c r="HFB86" s="86"/>
      <c r="HFC86" s="86"/>
      <c r="HFD86" s="86"/>
      <c r="HFE86" s="86"/>
      <c r="HFF86" s="86"/>
      <c r="HFG86" s="86"/>
      <c r="HFH86" s="86"/>
      <c r="HFI86" s="86"/>
      <c r="HFJ86" s="86"/>
      <c r="HFK86" s="86"/>
      <c r="HFL86" s="86"/>
      <c r="HFM86" s="86"/>
      <c r="HFN86" s="86"/>
      <c r="HFO86" s="86"/>
      <c r="HFP86" s="86"/>
      <c r="HFQ86" s="86"/>
      <c r="HFR86" s="86"/>
      <c r="HFS86" s="86"/>
      <c r="HFT86" s="86"/>
      <c r="HFU86" s="86"/>
      <c r="HFV86" s="86"/>
      <c r="HFW86" s="86"/>
      <c r="HFX86" s="86"/>
      <c r="HFY86" s="86"/>
      <c r="HFZ86" s="86"/>
      <c r="HGA86" s="86"/>
      <c r="HGB86" s="86"/>
      <c r="HGC86" s="86"/>
      <c r="HGD86" s="86"/>
      <c r="HGE86" s="86"/>
      <c r="HGF86" s="86"/>
      <c r="HGG86" s="86"/>
      <c r="HGH86" s="86"/>
      <c r="HGI86" s="86"/>
      <c r="HGJ86" s="86"/>
      <c r="HGK86" s="86"/>
      <c r="HGL86" s="86"/>
      <c r="HGM86" s="86"/>
      <c r="HGN86" s="86"/>
      <c r="HGO86" s="86"/>
      <c r="HGP86" s="86"/>
      <c r="HGQ86" s="86"/>
      <c r="HGR86" s="86"/>
      <c r="HGS86" s="86"/>
      <c r="HGT86" s="86"/>
      <c r="HGU86" s="86"/>
      <c r="HGV86" s="86"/>
      <c r="HGW86" s="86"/>
      <c r="HGX86" s="86"/>
      <c r="HGY86" s="86"/>
      <c r="HGZ86" s="86"/>
      <c r="HHA86" s="86"/>
      <c r="HHB86" s="86"/>
      <c r="HHC86" s="86"/>
      <c r="HHD86" s="86"/>
      <c r="HHE86" s="86"/>
      <c r="HHF86" s="86"/>
      <c r="HHG86" s="86"/>
      <c r="HHH86" s="86"/>
      <c r="HHI86" s="86"/>
      <c r="HHJ86" s="86"/>
      <c r="HHK86" s="86"/>
      <c r="HHL86" s="86"/>
      <c r="HHM86" s="86"/>
      <c r="HHN86" s="86"/>
      <c r="HHO86" s="86"/>
      <c r="HHP86" s="86"/>
      <c r="HHQ86" s="86"/>
      <c r="HHR86" s="86"/>
      <c r="HHS86" s="86"/>
      <c r="HHZ86" s="86"/>
      <c r="HIA86" s="86"/>
      <c r="HIB86" s="86"/>
      <c r="HIC86" s="86"/>
      <c r="HID86" s="86"/>
      <c r="HIE86" s="86"/>
      <c r="HIF86" s="86"/>
      <c r="HIG86" s="86"/>
      <c r="HIH86" s="86"/>
      <c r="HII86" s="86"/>
      <c r="HIJ86" s="86"/>
      <c r="HIK86" s="86"/>
      <c r="HIL86" s="86"/>
      <c r="HIM86" s="86"/>
      <c r="HIN86" s="86"/>
      <c r="HIO86" s="86"/>
      <c r="HIP86" s="86"/>
      <c r="HIQ86" s="86"/>
      <c r="HIR86" s="86"/>
      <c r="HIS86" s="86"/>
      <c r="HIT86" s="86"/>
      <c r="HIU86" s="86"/>
      <c r="HIV86" s="86"/>
      <c r="HIW86" s="86"/>
      <c r="HIX86" s="86"/>
      <c r="HIY86" s="86"/>
      <c r="HIZ86" s="86"/>
      <c r="HJA86" s="86"/>
      <c r="HJB86" s="86"/>
      <c r="HJC86" s="86"/>
      <c r="HJD86" s="86"/>
      <c r="HJE86" s="86"/>
      <c r="HJF86" s="86"/>
      <c r="HJG86" s="86"/>
      <c r="HJH86" s="86"/>
      <c r="HJI86" s="86"/>
      <c r="HJJ86" s="86"/>
      <c r="HJK86" s="86"/>
      <c r="HJL86" s="86"/>
      <c r="HJM86" s="86"/>
      <c r="HJN86" s="86"/>
      <c r="HJO86" s="86"/>
      <c r="HJP86" s="86"/>
      <c r="HJQ86" s="86"/>
      <c r="HJR86" s="86"/>
      <c r="HJS86" s="86"/>
      <c r="HJT86" s="86"/>
      <c r="HJU86" s="86"/>
      <c r="HJV86" s="86"/>
      <c r="HJW86" s="86"/>
      <c r="HJX86" s="86"/>
      <c r="HJY86" s="86"/>
      <c r="HJZ86" s="86"/>
      <c r="HKA86" s="86"/>
      <c r="HKB86" s="86"/>
      <c r="HKC86" s="86"/>
      <c r="HKD86" s="86"/>
      <c r="HKE86" s="86"/>
      <c r="HKF86" s="86"/>
      <c r="HKG86" s="86"/>
      <c r="HKH86" s="86"/>
      <c r="HKI86" s="86"/>
      <c r="HKJ86" s="86"/>
      <c r="HKK86" s="86"/>
      <c r="HKL86" s="86"/>
      <c r="HKM86" s="86"/>
      <c r="HKN86" s="86"/>
      <c r="HKO86" s="86"/>
      <c r="HKP86" s="86"/>
      <c r="HKQ86" s="86"/>
      <c r="HKR86" s="86"/>
      <c r="HKS86" s="86"/>
      <c r="HKT86" s="86"/>
      <c r="HKU86" s="86"/>
      <c r="HKV86" s="86"/>
      <c r="HKW86" s="86"/>
      <c r="HKX86" s="86"/>
      <c r="HKY86" s="86"/>
      <c r="HKZ86" s="86"/>
      <c r="HLA86" s="86"/>
      <c r="HLB86" s="86"/>
      <c r="HLC86" s="86"/>
      <c r="HLD86" s="86"/>
      <c r="HLE86" s="86"/>
      <c r="HLF86" s="86"/>
      <c r="HLG86" s="86"/>
      <c r="HLH86" s="86"/>
      <c r="HLI86" s="86"/>
      <c r="HLJ86" s="86"/>
      <c r="HLK86" s="86"/>
      <c r="HLL86" s="86"/>
      <c r="HLM86" s="86"/>
      <c r="HLN86" s="86"/>
      <c r="HLO86" s="86"/>
      <c r="HLP86" s="86"/>
      <c r="HLQ86" s="86"/>
      <c r="HLR86" s="86"/>
      <c r="HLS86" s="86"/>
      <c r="HLT86" s="86"/>
      <c r="HLU86" s="86"/>
      <c r="HLV86" s="86"/>
      <c r="HLW86" s="86"/>
      <c r="HLX86" s="86"/>
      <c r="HLY86" s="86"/>
      <c r="HLZ86" s="86"/>
      <c r="HMA86" s="86"/>
      <c r="HMB86" s="86"/>
      <c r="HMC86" s="86"/>
      <c r="HMD86" s="86"/>
      <c r="HME86" s="86"/>
      <c r="HMF86" s="86"/>
      <c r="HMG86" s="86"/>
      <c r="HMH86" s="86"/>
      <c r="HMI86" s="86"/>
      <c r="HMJ86" s="86"/>
      <c r="HMK86" s="86"/>
      <c r="HML86" s="86"/>
      <c r="HMM86" s="86"/>
      <c r="HMN86" s="86"/>
      <c r="HMO86" s="86"/>
      <c r="HMP86" s="86"/>
      <c r="HMQ86" s="86"/>
      <c r="HMR86" s="86"/>
      <c r="HMS86" s="86"/>
      <c r="HMT86" s="86"/>
      <c r="HMU86" s="86"/>
      <c r="HMV86" s="86"/>
      <c r="HMW86" s="86"/>
      <c r="HMX86" s="86"/>
      <c r="HMY86" s="86"/>
      <c r="HMZ86" s="86"/>
      <c r="HNA86" s="86"/>
      <c r="HNB86" s="86"/>
      <c r="HNC86" s="86"/>
      <c r="HND86" s="86"/>
      <c r="HNE86" s="86"/>
      <c r="HNF86" s="86"/>
      <c r="HNG86" s="86"/>
      <c r="HNH86" s="86"/>
      <c r="HNI86" s="86"/>
      <c r="HNJ86" s="86"/>
      <c r="HNK86" s="86"/>
      <c r="HNL86" s="86"/>
      <c r="HNM86" s="86"/>
      <c r="HNN86" s="86"/>
      <c r="HNO86" s="86"/>
      <c r="HNP86" s="86"/>
      <c r="HNQ86" s="86"/>
      <c r="HNR86" s="86"/>
      <c r="HNS86" s="86"/>
      <c r="HNT86" s="86"/>
      <c r="HNU86" s="86"/>
      <c r="HNV86" s="86"/>
      <c r="HNW86" s="86"/>
      <c r="HNX86" s="86"/>
      <c r="HNY86" s="86"/>
      <c r="HNZ86" s="86"/>
      <c r="HOA86" s="86"/>
      <c r="HOB86" s="86"/>
      <c r="HOC86" s="86"/>
      <c r="HOD86" s="86"/>
      <c r="HOE86" s="86"/>
      <c r="HOF86" s="86"/>
      <c r="HOG86" s="86"/>
      <c r="HOH86" s="86"/>
      <c r="HOI86" s="86"/>
      <c r="HOJ86" s="86"/>
      <c r="HOK86" s="86"/>
      <c r="HOL86" s="86"/>
      <c r="HOM86" s="86"/>
      <c r="HON86" s="86"/>
      <c r="HOO86" s="86"/>
      <c r="HOP86" s="86"/>
      <c r="HOQ86" s="86"/>
      <c r="HOR86" s="86"/>
      <c r="HOS86" s="86"/>
      <c r="HOT86" s="86"/>
      <c r="HOU86" s="86"/>
      <c r="HOV86" s="86"/>
      <c r="HOW86" s="86"/>
      <c r="HOX86" s="86"/>
      <c r="HOY86" s="86"/>
      <c r="HOZ86" s="86"/>
      <c r="HPA86" s="86"/>
      <c r="HPB86" s="86"/>
      <c r="HPC86" s="86"/>
      <c r="HPD86" s="86"/>
      <c r="HPE86" s="86"/>
      <c r="HPF86" s="86"/>
      <c r="HPG86" s="86"/>
      <c r="HPH86" s="86"/>
      <c r="HPI86" s="86"/>
      <c r="HPJ86" s="86"/>
      <c r="HPK86" s="86"/>
      <c r="HPL86" s="86"/>
      <c r="HPM86" s="86"/>
      <c r="HPN86" s="86"/>
      <c r="HPO86" s="86"/>
      <c r="HPP86" s="86"/>
      <c r="HPQ86" s="86"/>
      <c r="HPR86" s="86"/>
      <c r="HPS86" s="86"/>
      <c r="HPT86" s="86"/>
      <c r="HPU86" s="86"/>
      <c r="HPV86" s="86"/>
      <c r="HPW86" s="86"/>
      <c r="HPX86" s="86"/>
      <c r="HPY86" s="86"/>
      <c r="HPZ86" s="86"/>
      <c r="HQA86" s="86"/>
      <c r="HQB86" s="86"/>
      <c r="HQC86" s="86"/>
      <c r="HQD86" s="86"/>
      <c r="HQE86" s="86"/>
      <c r="HQF86" s="86"/>
      <c r="HQG86" s="86"/>
      <c r="HQH86" s="86"/>
      <c r="HQI86" s="86"/>
      <c r="HQJ86" s="86"/>
      <c r="HQK86" s="86"/>
      <c r="HQL86" s="86"/>
      <c r="HQM86" s="86"/>
      <c r="HQN86" s="86"/>
      <c r="HQO86" s="86"/>
      <c r="HQP86" s="86"/>
      <c r="HQQ86" s="86"/>
      <c r="HQR86" s="86"/>
      <c r="HQS86" s="86"/>
      <c r="HQT86" s="86"/>
      <c r="HQU86" s="86"/>
      <c r="HQV86" s="86"/>
      <c r="HQW86" s="86"/>
      <c r="HQX86" s="86"/>
      <c r="HQY86" s="86"/>
      <c r="HQZ86" s="86"/>
      <c r="HRA86" s="86"/>
      <c r="HRB86" s="86"/>
      <c r="HRC86" s="86"/>
      <c r="HRD86" s="86"/>
      <c r="HRE86" s="86"/>
      <c r="HRF86" s="86"/>
      <c r="HRG86" s="86"/>
      <c r="HRH86" s="86"/>
      <c r="HRI86" s="86"/>
      <c r="HRJ86" s="86"/>
      <c r="HRK86" s="86"/>
      <c r="HRL86" s="86"/>
      <c r="HRM86" s="86"/>
      <c r="HRN86" s="86"/>
      <c r="HRO86" s="86"/>
      <c r="HRV86" s="86"/>
      <c r="HRW86" s="86"/>
      <c r="HRX86" s="86"/>
      <c r="HRY86" s="86"/>
      <c r="HRZ86" s="86"/>
      <c r="HSA86" s="86"/>
      <c r="HSB86" s="86"/>
      <c r="HSC86" s="86"/>
      <c r="HSD86" s="86"/>
      <c r="HSE86" s="86"/>
      <c r="HSF86" s="86"/>
      <c r="HSG86" s="86"/>
      <c r="HSH86" s="86"/>
      <c r="HSI86" s="86"/>
      <c r="HSJ86" s="86"/>
      <c r="HSK86" s="86"/>
      <c r="HSL86" s="86"/>
      <c r="HSM86" s="86"/>
      <c r="HSN86" s="86"/>
      <c r="HSO86" s="86"/>
      <c r="HSP86" s="86"/>
      <c r="HSQ86" s="86"/>
      <c r="HSR86" s="86"/>
      <c r="HSS86" s="86"/>
      <c r="HST86" s="86"/>
      <c r="HSU86" s="86"/>
      <c r="HSV86" s="86"/>
      <c r="HSW86" s="86"/>
      <c r="HSX86" s="86"/>
      <c r="HSY86" s="86"/>
      <c r="HSZ86" s="86"/>
      <c r="HTA86" s="86"/>
      <c r="HTB86" s="86"/>
      <c r="HTC86" s="86"/>
      <c r="HTD86" s="86"/>
      <c r="HTE86" s="86"/>
      <c r="HTF86" s="86"/>
      <c r="HTG86" s="86"/>
      <c r="HTH86" s="86"/>
      <c r="HTI86" s="86"/>
      <c r="HTJ86" s="86"/>
      <c r="HTK86" s="86"/>
      <c r="HTL86" s="86"/>
      <c r="HTM86" s="86"/>
      <c r="HTN86" s="86"/>
      <c r="HTO86" s="86"/>
      <c r="HTP86" s="86"/>
      <c r="HTQ86" s="86"/>
      <c r="HTR86" s="86"/>
      <c r="HTS86" s="86"/>
      <c r="HTT86" s="86"/>
      <c r="HTU86" s="86"/>
      <c r="HTV86" s="86"/>
      <c r="HTW86" s="86"/>
      <c r="HTX86" s="86"/>
      <c r="HTY86" s="86"/>
      <c r="HTZ86" s="86"/>
      <c r="HUA86" s="86"/>
      <c r="HUB86" s="86"/>
      <c r="HUC86" s="86"/>
      <c r="HUD86" s="86"/>
      <c r="HUE86" s="86"/>
      <c r="HUF86" s="86"/>
      <c r="HUG86" s="86"/>
      <c r="HUH86" s="86"/>
      <c r="HUI86" s="86"/>
      <c r="HUJ86" s="86"/>
      <c r="HUK86" s="86"/>
      <c r="HUL86" s="86"/>
      <c r="HUM86" s="86"/>
      <c r="HUN86" s="86"/>
      <c r="HUO86" s="86"/>
      <c r="HUP86" s="86"/>
      <c r="HUQ86" s="86"/>
      <c r="HUR86" s="86"/>
      <c r="HUS86" s="86"/>
      <c r="HUT86" s="86"/>
      <c r="HUU86" s="86"/>
      <c r="HUV86" s="86"/>
      <c r="HUW86" s="86"/>
      <c r="HUX86" s="86"/>
      <c r="HUY86" s="86"/>
      <c r="HUZ86" s="86"/>
      <c r="HVA86" s="86"/>
      <c r="HVB86" s="86"/>
      <c r="HVC86" s="86"/>
      <c r="HVD86" s="86"/>
      <c r="HVE86" s="86"/>
      <c r="HVF86" s="86"/>
      <c r="HVG86" s="86"/>
      <c r="HVH86" s="86"/>
      <c r="HVI86" s="86"/>
      <c r="HVJ86" s="86"/>
      <c r="HVK86" s="86"/>
      <c r="HVL86" s="86"/>
      <c r="HVM86" s="86"/>
      <c r="HVN86" s="86"/>
      <c r="HVO86" s="86"/>
      <c r="HVP86" s="86"/>
      <c r="HVQ86" s="86"/>
      <c r="HVR86" s="86"/>
      <c r="HVS86" s="86"/>
      <c r="HVT86" s="86"/>
      <c r="HVU86" s="86"/>
      <c r="HVV86" s="86"/>
      <c r="HVW86" s="86"/>
      <c r="HVX86" s="86"/>
      <c r="HVY86" s="86"/>
      <c r="HVZ86" s="86"/>
      <c r="HWA86" s="86"/>
      <c r="HWB86" s="86"/>
      <c r="HWC86" s="86"/>
      <c r="HWD86" s="86"/>
      <c r="HWE86" s="86"/>
      <c r="HWF86" s="86"/>
      <c r="HWG86" s="86"/>
      <c r="HWH86" s="86"/>
      <c r="HWI86" s="86"/>
      <c r="HWJ86" s="86"/>
      <c r="HWK86" s="86"/>
      <c r="HWL86" s="86"/>
      <c r="HWM86" s="86"/>
      <c r="HWN86" s="86"/>
      <c r="HWO86" s="86"/>
      <c r="HWP86" s="86"/>
      <c r="HWQ86" s="86"/>
      <c r="HWR86" s="86"/>
      <c r="HWS86" s="86"/>
      <c r="HWT86" s="86"/>
      <c r="HWU86" s="86"/>
      <c r="HWV86" s="86"/>
      <c r="HWW86" s="86"/>
      <c r="HWX86" s="86"/>
      <c r="HWY86" s="86"/>
      <c r="HWZ86" s="86"/>
      <c r="HXA86" s="86"/>
      <c r="HXB86" s="86"/>
      <c r="HXC86" s="86"/>
      <c r="HXD86" s="86"/>
      <c r="HXE86" s="86"/>
      <c r="HXF86" s="86"/>
      <c r="HXG86" s="86"/>
      <c r="HXH86" s="86"/>
      <c r="HXI86" s="86"/>
      <c r="HXJ86" s="86"/>
      <c r="HXK86" s="86"/>
      <c r="HXL86" s="86"/>
      <c r="HXM86" s="86"/>
      <c r="HXN86" s="86"/>
      <c r="HXO86" s="86"/>
      <c r="HXP86" s="86"/>
      <c r="HXQ86" s="86"/>
      <c r="HXR86" s="86"/>
      <c r="HXS86" s="86"/>
      <c r="HXT86" s="86"/>
      <c r="HXU86" s="86"/>
      <c r="HXV86" s="86"/>
      <c r="HXW86" s="86"/>
      <c r="HXX86" s="86"/>
      <c r="HXY86" s="86"/>
      <c r="HXZ86" s="86"/>
      <c r="HYA86" s="86"/>
      <c r="HYB86" s="86"/>
      <c r="HYC86" s="86"/>
      <c r="HYD86" s="86"/>
      <c r="HYE86" s="86"/>
      <c r="HYF86" s="86"/>
      <c r="HYG86" s="86"/>
      <c r="HYH86" s="86"/>
      <c r="HYI86" s="86"/>
      <c r="HYJ86" s="86"/>
      <c r="HYK86" s="86"/>
      <c r="HYL86" s="86"/>
      <c r="HYM86" s="86"/>
      <c r="HYN86" s="86"/>
      <c r="HYO86" s="86"/>
      <c r="HYP86" s="86"/>
      <c r="HYQ86" s="86"/>
      <c r="HYR86" s="86"/>
      <c r="HYS86" s="86"/>
      <c r="HYT86" s="86"/>
      <c r="HYU86" s="86"/>
      <c r="HYV86" s="86"/>
      <c r="HYW86" s="86"/>
      <c r="HYX86" s="86"/>
      <c r="HYY86" s="86"/>
      <c r="HYZ86" s="86"/>
      <c r="HZA86" s="86"/>
      <c r="HZB86" s="86"/>
      <c r="HZC86" s="86"/>
      <c r="HZD86" s="86"/>
      <c r="HZE86" s="86"/>
      <c r="HZF86" s="86"/>
      <c r="HZG86" s="86"/>
      <c r="HZH86" s="86"/>
      <c r="HZI86" s="86"/>
      <c r="HZJ86" s="86"/>
      <c r="HZK86" s="86"/>
      <c r="HZL86" s="86"/>
      <c r="HZM86" s="86"/>
      <c r="HZN86" s="86"/>
      <c r="HZO86" s="86"/>
      <c r="HZP86" s="86"/>
      <c r="HZQ86" s="86"/>
      <c r="HZR86" s="86"/>
      <c r="HZS86" s="86"/>
      <c r="HZT86" s="86"/>
      <c r="HZU86" s="86"/>
      <c r="HZV86" s="86"/>
      <c r="HZW86" s="86"/>
      <c r="HZX86" s="86"/>
      <c r="HZY86" s="86"/>
      <c r="HZZ86" s="86"/>
      <c r="IAA86" s="86"/>
      <c r="IAB86" s="86"/>
      <c r="IAC86" s="86"/>
      <c r="IAD86" s="86"/>
      <c r="IAE86" s="86"/>
      <c r="IAF86" s="86"/>
      <c r="IAG86" s="86"/>
      <c r="IAH86" s="86"/>
      <c r="IAI86" s="86"/>
      <c r="IAJ86" s="86"/>
      <c r="IAK86" s="86"/>
      <c r="IAL86" s="86"/>
      <c r="IAM86" s="86"/>
      <c r="IAN86" s="86"/>
      <c r="IAO86" s="86"/>
      <c r="IAP86" s="86"/>
      <c r="IAQ86" s="86"/>
      <c r="IAR86" s="86"/>
      <c r="IAS86" s="86"/>
      <c r="IAT86" s="86"/>
      <c r="IAU86" s="86"/>
      <c r="IAV86" s="86"/>
      <c r="IAW86" s="86"/>
      <c r="IAX86" s="86"/>
      <c r="IAY86" s="86"/>
      <c r="IAZ86" s="86"/>
      <c r="IBA86" s="86"/>
      <c r="IBB86" s="86"/>
      <c r="IBC86" s="86"/>
      <c r="IBD86" s="86"/>
      <c r="IBE86" s="86"/>
      <c r="IBF86" s="86"/>
      <c r="IBG86" s="86"/>
      <c r="IBH86" s="86"/>
      <c r="IBI86" s="86"/>
      <c r="IBJ86" s="86"/>
      <c r="IBK86" s="86"/>
      <c r="IBR86" s="86"/>
      <c r="IBS86" s="86"/>
      <c r="IBT86" s="86"/>
      <c r="IBU86" s="86"/>
      <c r="IBV86" s="86"/>
      <c r="IBW86" s="86"/>
      <c r="IBX86" s="86"/>
      <c r="IBY86" s="86"/>
      <c r="IBZ86" s="86"/>
      <c r="ICA86" s="86"/>
      <c r="ICB86" s="86"/>
      <c r="ICC86" s="86"/>
      <c r="ICD86" s="86"/>
      <c r="ICE86" s="86"/>
      <c r="ICF86" s="86"/>
      <c r="ICG86" s="86"/>
      <c r="ICH86" s="86"/>
      <c r="ICI86" s="86"/>
      <c r="ICJ86" s="86"/>
      <c r="ICK86" s="86"/>
      <c r="ICL86" s="86"/>
      <c r="ICM86" s="86"/>
      <c r="ICN86" s="86"/>
      <c r="ICO86" s="86"/>
      <c r="ICP86" s="86"/>
      <c r="ICQ86" s="86"/>
      <c r="ICR86" s="86"/>
      <c r="ICS86" s="86"/>
      <c r="ICT86" s="86"/>
      <c r="ICU86" s="86"/>
      <c r="ICV86" s="86"/>
      <c r="ICW86" s="86"/>
      <c r="ICX86" s="86"/>
      <c r="ICY86" s="86"/>
      <c r="ICZ86" s="86"/>
      <c r="IDA86" s="86"/>
      <c r="IDB86" s="86"/>
      <c r="IDC86" s="86"/>
      <c r="IDD86" s="86"/>
      <c r="IDE86" s="86"/>
      <c r="IDF86" s="86"/>
      <c r="IDG86" s="86"/>
      <c r="IDH86" s="86"/>
      <c r="IDI86" s="86"/>
      <c r="IDJ86" s="86"/>
      <c r="IDK86" s="86"/>
      <c r="IDL86" s="86"/>
      <c r="IDM86" s="86"/>
      <c r="IDN86" s="86"/>
      <c r="IDO86" s="86"/>
      <c r="IDP86" s="86"/>
      <c r="IDQ86" s="86"/>
      <c r="IDR86" s="86"/>
      <c r="IDS86" s="86"/>
      <c r="IDT86" s="86"/>
      <c r="IDU86" s="86"/>
      <c r="IDV86" s="86"/>
      <c r="IDW86" s="86"/>
      <c r="IDX86" s="86"/>
      <c r="IDY86" s="86"/>
      <c r="IDZ86" s="86"/>
      <c r="IEA86" s="86"/>
      <c r="IEB86" s="86"/>
      <c r="IEC86" s="86"/>
      <c r="IED86" s="86"/>
      <c r="IEE86" s="86"/>
      <c r="IEF86" s="86"/>
      <c r="IEG86" s="86"/>
      <c r="IEH86" s="86"/>
      <c r="IEI86" s="86"/>
      <c r="IEJ86" s="86"/>
      <c r="IEK86" s="86"/>
      <c r="IEL86" s="86"/>
      <c r="IEM86" s="86"/>
      <c r="IEN86" s="86"/>
      <c r="IEO86" s="86"/>
      <c r="IEP86" s="86"/>
      <c r="IEQ86" s="86"/>
      <c r="IER86" s="86"/>
      <c r="IES86" s="86"/>
      <c r="IET86" s="86"/>
      <c r="IEU86" s="86"/>
      <c r="IEV86" s="86"/>
      <c r="IEW86" s="86"/>
      <c r="IEX86" s="86"/>
      <c r="IEY86" s="86"/>
      <c r="IEZ86" s="86"/>
      <c r="IFA86" s="86"/>
      <c r="IFB86" s="86"/>
      <c r="IFC86" s="86"/>
      <c r="IFD86" s="86"/>
      <c r="IFE86" s="86"/>
      <c r="IFF86" s="86"/>
      <c r="IFG86" s="86"/>
      <c r="IFH86" s="86"/>
      <c r="IFI86" s="86"/>
      <c r="IFJ86" s="86"/>
      <c r="IFK86" s="86"/>
      <c r="IFL86" s="86"/>
      <c r="IFM86" s="86"/>
      <c r="IFN86" s="86"/>
      <c r="IFO86" s="86"/>
      <c r="IFP86" s="86"/>
      <c r="IFQ86" s="86"/>
      <c r="IFR86" s="86"/>
      <c r="IFS86" s="86"/>
      <c r="IFT86" s="86"/>
      <c r="IFU86" s="86"/>
      <c r="IFV86" s="86"/>
      <c r="IFW86" s="86"/>
      <c r="IFX86" s="86"/>
      <c r="IFY86" s="86"/>
      <c r="IFZ86" s="86"/>
      <c r="IGA86" s="86"/>
      <c r="IGB86" s="86"/>
      <c r="IGC86" s="86"/>
      <c r="IGD86" s="86"/>
      <c r="IGE86" s="86"/>
      <c r="IGF86" s="86"/>
      <c r="IGG86" s="86"/>
      <c r="IGH86" s="86"/>
      <c r="IGI86" s="86"/>
      <c r="IGJ86" s="86"/>
      <c r="IGK86" s="86"/>
      <c r="IGL86" s="86"/>
      <c r="IGM86" s="86"/>
      <c r="IGN86" s="86"/>
      <c r="IGO86" s="86"/>
      <c r="IGP86" s="86"/>
      <c r="IGQ86" s="86"/>
      <c r="IGR86" s="86"/>
      <c r="IGS86" s="86"/>
      <c r="IGT86" s="86"/>
      <c r="IGU86" s="86"/>
      <c r="IGV86" s="86"/>
      <c r="IGW86" s="86"/>
      <c r="IGX86" s="86"/>
      <c r="IGY86" s="86"/>
      <c r="IGZ86" s="86"/>
      <c r="IHA86" s="86"/>
      <c r="IHB86" s="86"/>
      <c r="IHC86" s="86"/>
      <c r="IHD86" s="86"/>
      <c r="IHE86" s="86"/>
      <c r="IHF86" s="86"/>
      <c r="IHG86" s="86"/>
      <c r="IHH86" s="86"/>
      <c r="IHI86" s="86"/>
      <c r="IHJ86" s="86"/>
      <c r="IHK86" s="86"/>
      <c r="IHL86" s="86"/>
      <c r="IHM86" s="86"/>
      <c r="IHN86" s="86"/>
      <c r="IHO86" s="86"/>
      <c r="IHP86" s="86"/>
      <c r="IHQ86" s="86"/>
      <c r="IHR86" s="86"/>
      <c r="IHS86" s="86"/>
      <c r="IHT86" s="86"/>
      <c r="IHU86" s="86"/>
      <c r="IHV86" s="86"/>
      <c r="IHW86" s="86"/>
      <c r="IHX86" s="86"/>
      <c r="IHY86" s="86"/>
      <c r="IHZ86" s="86"/>
      <c r="IIA86" s="86"/>
      <c r="IIB86" s="86"/>
      <c r="IIC86" s="86"/>
      <c r="IID86" s="86"/>
      <c r="IIE86" s="86"/>
      <c r="IIF86" s="86"/>
      <c r="IIG86" s="86"/>
      <c r="IIH86" s="86"/>
      <c r="III86" s="86"/>
      <c r="IIJ86" s="86"/>
      <c r="IIK86" s="86"/>
      <c r="IIL86" s="86"/>
      <c r="IIM86" s="86"/>
      <c r="IIN86" s="86"/>
      <c r="IIO86" s="86"/>
      <c r="IIP86" s="86"/>
      <c r="IIQ86" s="86"/>
      <c r="IIR86" s="86"/>
      <c r="IIS86" s="86"/>
      <c r="IIT86" s="86"/>
      <c r="IIU86" s="86"/>
      <c r="IIV86" s="86"/>
      <c r="IIW86" s="86"/>
      <c r="IIX86" s="86"/>
      <c r="IIY86" s="86"/>
      <c r="IIZ86" s="86"/>
      <c r="IJA86" s="86"/>
      <c r="IJB86" s="86"/>
      <c r="IJC86" s="86"/>
      <c r="IJD86" s="86"/>
      <c r="IJE86" s="86"/>
      <c r="IJF86" s="86"/>
      <c r="IJG86" s="86"/>
      <c r="IJH86" s="86"/>
      <c r="IJI86" s="86"/>
      <c r="IJJ86" s="86"/>
      <c r="IJK86" s="86"/>
      <c r="IJL86" s="86"/>
      <c r="IJM86" s="86"/>
      <c r="IJN86" s="86"/>
      <c r="IJO86" s="86"/>
      <c r="IJP86" s="86"/>
      <c r="IJQ86" s="86"/>
      <c r="IJR86" s="86"/>
      <c r="IJS86" s="86"/>
      <c r="IJT86" s="86"/>
      <c r="IJU86" s="86"/>
      <c r="IJV86" s="86"/>
      <c r="IJW86" s="86"/>
      <c r="IJX86" s="86"/>
      <c r="IJY86" s="86"/>
      <c r="IJZ86" s="86"/>
      <c r="IKA86" s="86"/>
      <c r="IKB86" s="86"/>
      <c r="IKC86" s="86"/>
      <c r="IKD86" s="86"/>
      <c r="IKE86" s="86"/>
      <c r="IKF86" s="86"/>
      <c r="IKG86" s="86"/>
      <c r="IKH86" s="86"/>
      <c r="IKI86" s="86"/>
      <c r="IKJ86" s="86"/>
      <c r="IKK86" s="86"/>
      <c r="IKL86" s="86"/>
      <c r="IKM86" s="86"/>
      <c r="IKN86" s="86"/>
      <c r="IKO86" s="86"/>
      <c r="IKP86" s="86"/>
      <c r="IKQ86" s="86"/>
      <c r="IKR86" s="86"/>
      <c r="IKS86" s="86"/>
      <c r="IKT86" s="86"/>
      <c r="IKU86" s="86"/>
      <c r="IKV86" s="86"/>
      <c r="IKW86" s="86"/>
      <c r="IKX86" s="86"/>
      <c r="IKY86" s="86"/>
      <c r="IKZ86" s="86"/>
      <c r="ILA86" s="86"/>
      <c r="ILB86" s="86"/>
      <c r="ILC86" s="86"/>
      <c r="ILD86" s="86"/>
      <c r="ILE86" s="86"/>
      <c r="ILF86" s="86"/>
      <c r="ILG86" s="86"/>
      <c r="ILN86" s="86"/>
      <c r="ILO86" s="86"/>
      <c r="ILP86" s="86"/>
      <c r="ILQ86" s="86"/>
      <c r="ILR86" s="86"/>
      <c r="ILS86" s="86"/>
      <c r="ILT86" s="86"/>
      <c r="ILU86" s="86"/>
      <c r="ILV86" s="86"/>
      <c r="ILW86" s="86"/>
      <c r="ILX86" s="86"/>
      <c r="ILY86" s="86"/>
      <c r="ILZ86" s="86"/>
      <c r="IMA86" s="86"/>
      <c r="IMB86" s="86"/>
      <c r="IMC86" s="86"/>
      <c r="IMD86" s="86"/>
      <c r="IME86" s="86"/>
      <c r="IMF86" s="86"/>
      <c r="IMG86" s="86"/>
      <c r="IMH86" s="86"/>
      <c r="IMI86" s="86"/>
      <c r="IMJ86" s="86"/>
      <c r="IMK86" s="86"/>
      <c r="IML86" s="86"/>
      <c r="IMM86" s="86"/>
      <c r="IMN86" s="86"/>
      <c r="IMO86" s="86"/>
      <c r="IMP86" s="86"/>
      <c r="IMQ86" s="86"/>
      <c r="IMR86" s="86"/>
      <c r="IMS86" s="86"/>
      <c r="IMT86" s="86"/>
      <c r="IMU86" s="86"/>
      <c r="IMV86" s="86"/>
      <c r="IMW86" s="86"/>
      <c r="IMX86" s="86"/>
      <c r="IMY86" s="86"/>
      <c r="IMZ86" s="86"/>
      <c r="INA86" s="86"/>
      <c r="INB86" s="86"/>
      <c r="INC86" s="86"/>
      <c r="IND86" s="86"/>
      <c r="INE86" s="86"/>
      <c r="INF86" s="86"/>
      <c r="ING86" s="86"/>
      <c r="INH86" s="86"/>
      <c r="INI86" s="86"/>
      <c r="INJ86" s="86"/>
      <c r="INK86" s="86"/>
      <c r="INL86" s="86"/>
      <c r="INM86" s="86"/>
      <c r="INN86" s="86"/>
      <c r="INO86" s="86"/>
      <c r="INP86" s="86"/>
      <c r="INQ86" s="86"/>
      <c r="INR86" s="86"/>
      <c r="INS86" s="86"/>
      <c r="INT86" s="86"/>
      <c r="INU86" s="86"/>
      <c r="INV86" s="86"/>
      <c r="INW86" s="86"/>
      <c r="INX86" s="86"/>
      <c r="INY86" s="86"/>
      <c r="INZ86" s="86"/>
      <c r="IOA86" s="86"/>
      <c r="IOB86" s="86"/>
      <c r="IOC86" s="86"/>
      <c r="IOD86" s="86"/>
      <c r="IOE86" s="86"/>
      <c r="IOF86" s="86"/>
      <c r="IOG86" s="86"/>
      <c r="IOH86" s="86"/>
      <c r="IOI86" s="86"/>
      <c r="IOJ86" s="86"/>
      <c r="IOK86" s="86"/>
      <c r="IOL86" s="86"/>
      <c r="IOM86" s="86"/>
      <c r="ION86" s="86"/>
      <c r="IOO86" s="86"/>
      <c r="IOP86" s="86"/>
      <c r="IOQ86" s="86"/>
      <c r="IOR86" s="86"/>
      <c r="IOS86" s="86"/>
      <c r="IOT86" s="86"/>
      <c r="IOU86" s="86"/>
      <c r="IOV86" s="86"/>
      <c r="IOW86" s="86"/>
      <c r="IOX86" s="86"/>
      <c r="IOY86" s="86"/>
      <c r="IOZ86" s="86"/>
      <c r="IPA86" s="86"/>
      <c r="IPB86" s="86"/>
      <c r="IPC86" s="86"/>
      <c r="IPD86" s="86"/>
      <c r="IPE86" s="86"/>
      <c r="IPF86" s="86"/>
      <c r="IPG86" s="86"/>
      <c r="IPH86" s="86"/>
      <c r="IPI86" s="86"/>
      <c r="IPJ86" s="86"/>
      <c r="IPK86" s="86"/>
      <c r="IPL86" s="86"/>
      <c r="IPM86" s="86"/>
      <c r="IPN86" s="86"/>
      <c r="IPO86" s="86"/>
      <c r="IPP86" s="86"/>
      <c r="IPQ86" s="86"/>
      <c r="IPR86" s="86"/>
      <c r="IPS86" s="86"/>
      <c r="IPT86" s="86"/>
      <c r="IPU86" s="86"/>
      <c r="IPV86" s="86"/>
      <c r="IPW86" s="86"/>
      <c r="IPX86" s="86"/>
      <c r="IPY86" s="86"/>
      <c r="IPZ86" s="86"/>
      <c r="IQA86" s="86"/>
      <c r="IQB86" s="86"/>
      <c r="IQC86" s="86"/>
      <c r="IQD86" s="86"/>
      <c r="IQE86" s="86"/>
      <c r="IQF86" s="86"/>
      <c r="IQG86" s="86"/>
      <c r="IQH86" s="86"/>
      <c r="IQI86" s="86"/>
      <c r="IQJ86" s="86"/>
      <c r="IQK86" s="86"/>
      <c r="IQL86" s="86"/>
      <c r="IQM86" s="86"/>
      <c r="IQN86" s="86"/>
      <c r="IQO86" s="86"/>
      <c r="IQP86" s="86"/>
      <c r="IQQ86" s="86"/>
      <c r="IQR86" s="86"/>
      <c r="IQS86" s="86"/>
      <c r="IQT86" s="86"/>
      <c r="IQU86" s="86"/>
      <c r="IQV86" s="86"/>
      <c r="IQW86" s="86"/>
      <c r="IQX86" s="86"/>
      <c r="IQY86" s="86"/>
      <c r="IQZ86" s="86"/>
      <c r="IRA86" s="86"/>
      <c r="IRB86" s="86"/>
      <c r="IRC86" s="86"/>
      <c r="IRD86" s="86"/>
      <c r="IRE86" s="86"/>
      <c r="IRF86" s="86"/>
      <c r="IRG86" s="86"/>
      <c r="IRH86" s="86"/>
      <c r="IRI86" s="86"/>
      <c r="IRJ86" s="86"/>
      <c r="IRK86" s="86"/>
      <c r="IRL86" s="86"/>
      <c r="IRM86" s="86"/>
      <c r="IRN86" s="86"/>
      <c r="IRO86" s="86"/>
      <c r="IRP86" s="86"/>
      <c r="IRQ86" s="86"/>
      <c r="IRR86" s="86"/>
      <c r="IRS86" s="86"/>
      <c r="IRT86" s="86"/>
      <c r="IRU86" s="86"/>
      <c r="IRV86" s="86"/>
      <c r="IRW86" s="86"/>
      <c r="IRX86" s="86"/>
      <c r="IRY86" s="86"/>
      <c r="IRZ86" s="86"/>
      <c r="ISA86" s="86"/>
      <c r="ISB86" s="86"/>
      <c r="ISC86" s="86"/>
      <c r="ISD86" s="86"/>
      <c r="ISE86" s="86"/>
      <c r="ISF86" s="86"/>
      <c r="ISG86" s="86"/>
      <c r="ISH86" s="86"/>
      <c r="ISI86" s="86"/>
      <c r="ISJ86" s="86"/>
      <c r="ISK86" s="86"/>
      <c r="ISL86" s="86"/>
      <c r="ISM86" s="86"/>
      <c r="ISN86" s="86"/>
      <c r="ISO86" s="86"/>
      <c r="ISP86" s="86"/>
      <c r="ISQ86" s="86"/>
      <c r="ISR86" s="86"/>
      <c r="ISS86" s="86"/>
      <c r="IST86" s="86"/>
      <c r="ISU86" s="86"/>
      <c r="ISV86" s="86"/>
      <c r="ISW86" s="86"/>
      <c r="ISX86" s="86"/>
      <c r="ISY86" s="86"/>
      <c r="ISZ86" s="86"/>
      <c r="ITA86" s="86"/>
      <c r="ITB86" s="86"/>
      <c r="ITC86" s="86"/>
      <c r="ITD86" s="86"/>
      <c r="ITE86" s="86"/>
      <c r="ITF86" s="86"/>
      <c r="ITG86" s="86"/>
      <c r="ITH86" s="86"/>
      <c r="ITI86" s="86"/>
      <c r="ITJ86" s="86"/>
      <c r="ITK86" s="86"/>
      <c r="ITL86" s="86"/>
      <c r="ITM86" s="86"/>
      <c r="ITN86" s="86"/>
      <c r="ITO86" s="86"/>
      <c r="ITP86" s="86"/>
      <c r="ITQ86" s="86"/>
      <c r="ITR86" s="86"/>
      <c r="ITS86" s="86"/>
      <c r="ITT86" s="86"/>
      <c r="ITU86" s="86"/>
      <c r="ITV86" s="86"/>
      <c r="ITW86" s="86"/>
      <c r="ITX86" s="86"/>
      <c r="ITY86" s="86"/>
      <c r="ITZ86" s="86"/>
      <c r="IUA86" s="86"/>
      <c r="IUB86" s="86"/>
      <c r="IUC86" s="86"/>
      <c r="IUD86" s="86"/>
      <c r="IUE86" s="86"/>
      <c r="IUF86" s="86"/>
      <c r="IUG86" s="86"/>
      <c r="IUH86" s="86"/>
      <c r="IUI86" s="86"/>
      <c r="IUJ86" s="86"/>
      <c r="IUK86" s="86"/>
      <c r="IUL86" s="86"/>
      <c r="IUM86" s="86"/>
      <c r="IUN86" s="86"/>
      <c r="IUO86" s="86"/>
      <c r="IUP86" s="86"/>
      <c r="IUQ86" s="86"/>
      <c r="IUR86" s="86"/>
      <c r="IUS86" s="86"/>
      <c r="IUT86" s="86"/>
      <c r="IUU86" s="86"/>
      <c r="IUV86" s="86"/>
      <c r="IUW86" s="86"/>
      <c r="IUX86" s="86"/>
      <c r="IUY86" s="86"/>
      <c r="IUZ86" s="86"/>
      <c r="IVA86" s="86"/>
      <c r="IVB86" s="86"/>
      <c r="IVC86" s="86"/>
      <c r="IVJ86" s="86"/>
      <c r="IVK86" s="86"/>
      <c r="IVL86" s="86"/>
      <c r="IVM86" s="86"/>
      <c r="IVN86" s="86"/>
      <c r="IVO86" s="86"/>
      <c r="IVP86" s="86"/>
      <c r="IVQ86" s="86"/>
      <c r="IVR86" s="86"/>
      <c r="IVS86" s="86"/>
      <c r="IVT86" s="86"/>
      <c r="IVU86" s="86"/>
      <c r="IVV86" s="86"/>
      <c r="IVW86" s="86"/>
      <c r="IVX86" s="86"/>
      <c r="IVY86" s="86"/>
      <c r="IVZ86" s="86"/>
      <c r="IWA86" s="86"/>
      <c r="IWB86" s="86"/>
      <c r="IWC86" s="86"/>
      <c r="IWD86" s="86"/>
      <c r="IWE86" s="86"/>
      <c r="IWF86" s="86"/>
      <c r="IWG86" s="86"/>
      <c r="IWH86" s="86"/>
      <c r="IWI86" s="86"/>
      <c r="IWJ86" s="86"/>
      <c r="IWK86" s="86"/>
      <c r="IWL86" s="86"/>
      <c r="IWM86" s="86"/>
      <c r="IWN86" s="86"/>
      <c r="IWO86" s="86"/>
      <c r="IWP86" s="86"/>
      <c r="IWQ86" s="86"/>
      <c r="IWR86" s="86"/>
      <c r="IWS86" s="86"/>
      <c r="IWT86" s="86"/>
      <c r="IWU86" s="86"/>
      <c r="IWV86" s="86"/>
      <c r="IWW86" s="86"/>
      <c r="IWX86" s="86"/>
      <c r="IWY86" s="86"/>
      <c r="IWZ86" s="86"/>
      <c r="IXA86" s="86"/>
      <c r="IXB86" s="86"/>
      <c r="IXC86" s="86"/>
      <c r="IXD86" s="86"/>
      <c r="IXE86" s="86"/>
      <c r="IXF86" s="86"/>
      <c r="IXG86" s="86"/>
      <c r="IXH86" s="86"/>
      <c r="IXI86" s="86"/>
      <c r="IXJ86" s="86"/>
      <c r="IXK86" s="86"/>
      <c r="IXL86" s="86"/>
      <c r="IXM86" s="86"/>
      <c r="IXN86" s="86"/>
      <c r="IXO86" s="86"/>
      <c r="IXP86" s="86"/>
      <c r="IXQ86" s="86"/>
      <c r="IXR86" s="86"/>
      <c r="IXS86" s="86"/>
      <c r="IXT86" s="86"/>
      <c r="IXU86" s="86"/>
      <c r="IXV86" s="86"/>
      <c r="IXW86" s="86"/>
      <c r="IXX86" s="86"/>
      <c r="IXY86" s="86"/>
      <c r="IXZ86" s="86"/>
      <c r="IYA86" s="86"/>
      <c r="IYB86" s="86"/>
      <c r="IYC86" s="86"/>
      <c r="IYD86" s="86"/>
      <c r="IYE86" s="86"/>
      <c r="IYF86" s="86"/>
      <c r="IYG86" s="86"/>
      <c r="IYH86" s="86"/>
      <c r="IYI86" s="86"/>
      <c r="IYJ86" s="86"/>
      <c r="IYK86" s="86"/>
      <c r="IYL86" s="86"/>
      <c r="IYM86" s="86"/>
      <c r="IYN86" s="86"/>
      <c r="IYO86" s="86"/>
      <c r="IYP86" s="86"/>
      <c r="IYQ86" s="86"/>
      <c r="IYR86" s="86"/>
      <c r="IYS86" s="86"/>
      <c r="IYT86" s="86"/>
      <c r="IYU86" s="86"/>
      <c r="IYV86" s="86"/>
      <c r="IYW86" s="86"/>
      <c r="IYX86" s="86"/>
      <c r="IYY86" s="86"/>
      <c r="IYZ86" s="86"/>
      <c r="IZA86" s="86"/>
      <c r="IZB86" s="86"/>
      <c r="IZC86" s="86"/>
      <c r="IZD86" s="86"/>
      <c r="IZE86" s="86"/>
      <c r="IZF86" s="86"/>
      <c r="IZG86" s="86"/>
      <c r="IZH86" s="86"/>
      <c r="IZI86" s="86"/>
      <c r="IZJ86" s="86"/>
      <c r="IZK86" s="86"/>
      <c r="IZL86" s="86"/>
      <c r="IZM86" s="86"/>
      <c r="IZN86" s="86"/>
      <c r="IZO86" s="86"/>
      <c r="IZP86" s="86"/>
      <c r="IZQ86" s="86"/>
      <c r="IZR86" s="86"/>
      <c r="IZS86" s="86"/>
      <c r="IZT86" s="86"/>
      <c r="IZU86" s="86"/>
      <c r="IZV86" s="86"/>
      <c r="IZW86" s="86"/>
      <c r="IZX86" s="86"/>
      <c r="IZY86" s="86"/>
      <c r="IZZ86" s="86"/>
      <c r="JAA86" s="86"/>
      <c r="JAB86" s="86"/>
      <c r="JAC86" s="86"/>
      <c r="JAD86" s="86"/>
      <c r="JAE86" s="86"/>
      <c r="JAF86" s="86"/>
      <c r="JAG86" s="86"/>
      <c r="JAH86" s="86"/>
      <c r="JAI86" s="86"/>
      <c r="JAJ86" s="86"/>
      <c r="JAK86" s="86"/>
      <c r="JAL86" s="86"/>
      <c r="JAM86" s="86"/>
      <c r="JAN86" s="86"/>
      <c r="JAO86" s="86"/>
      <c r="JAP86" s="86"/>
      <c r="JAQ86" s="86"/>
      <c r="JAR86" s="86"/>
      <c r="JAS86" s="86"/>
      <c r="JAT86" s="86"/>
      <c r="JAU86" s="86"/>
      <c r="JAV86" s="86"/>
      <c r="JAW86" s="86"/>
      <c r="JAX86" s="86"/>
      <c r="JAY86" s="86"/>
      <c r="JAZ86" s="86"/>
      <c r="JBA86" s="86"/>
      <c r="JBB86" s="86"/>
      <c r="JBC86" s="86"/>
      <c r="JBD86" s="86"/>
      <c r="JBE86" s="86"/>
      <c r="JBF86" s="86"/>
      <c r="JBG86" s="86"/>
      <c r="JBH86" s="86"/>
      <c r="JBI86" s="86"/>
      <c r="JBJ86" s="86"/>
      <c r="JBK86" s="86"/>
      <c r="JBL86" s="86"/>
      <c r="JBM86" s="86"/>
      <c r="JBN86" s="86"/>
      <c r="JBO86" s="86"/>
      <c r="JBP86" s="86"/>
      <c r="JBQ86" s="86"/>
      <c r="JBR86" s="86"/>
      <c r="JBS86" s="86"/>
      <c r="JBT86" s="86"/>
      <c r="JBU86" s="86"/>
      <c r="JBV86" s="86"/>
      <c r="JBW86" s="86"/>
      <c r="JBX86" s="86"/>
      <c r="JBY86" s="86"/>
      <c r="JBZ86" s="86"/>
      <c r="JCA86" s="86"/>
      <c r="JCB86" s="86"/>
      <c r="JCC86" s="86"/>
      <c r="JCD86" s="86"/>
      <c r="JCE86" s="86"/>
      <c r="JCF86" s="86"/>
      <c r="JCG86" s="86"/>
      <c r="JCH86" s="86"/>
      <c r="JCI86" s="86"/>
      <c r="JCJ86" s="86"/>
      <c r="JCK86" s="86"/>
      <c r="JCL86" s="86"/>
      <c r="JCM86" s="86"/>
      <c r="JCN86" s="86"/>
      <c r="JCO86" s="86"/>
      <c r="JCP86" s="86"/>
      <c r="JCQ86" s="86"/>
      <c r="JCR86" s="86"/>
      <c r="JCS86" s="86"/>
      <c r="JCT86" s="86"/>
      <c r="JCU86" s="86"/>
      <c r="JCV86" s="86"/>
      <c r="JCW86" s="86"/>
      <c r="JCX86" s="86"/>
      <c r="JCY86" s="86"/>
      <c r="JCZ86" s="86"/>
      <c r="JDA86" s="86"/>
      <c r="JDB86" s="86"/>
      <c r="JDC86" s="86"/>
      <c r="JDD86" s="86"/>
      <c r="JDE86" s="86"/>
      <c r="JDF86" s="86"/>
      <c r="JDG86" s="86"/>
      <c r="JDH86" s="86"/>
      <c r="JDI86" s="86"/>
      <c r="JDJ86" s="86"/>
      <c r="JDK86" s="86"/>
      <c r="JDL86" s="86"/>
      <c r="JDM86" s="86"/>
      <c r="JDN86" s="86"/>
      <c r="JDO86" s="86"/>
      <c r="JDP86" s="86"/>
      <c r="JDQ86" s="86"/>
      <c r="JDR86" s="86"/>
      <c r="JDS86" s="86"/>
      <c r="JDT86" s="86"/>
      <c r="JDU86" s="86"/>
      <c r="JDV86" s="86"/>
      <c r="JDW86" s="86"/>
      <c r="JDX86" s="86"/>
      <c r="JDY86" s="86"/>
      <c r="JDZ86" s="86"/>
      <c r="JEA86" s="86"/>
      <c r="JEB86" s="86"/>
      <c r="JEC86" s="86"/>
      <c r="JED86" s="86"/>
      <c r="JEE86" s="86"/>
      <c r="JEF86" s="86"/>
      <c r="JEG86" s="86"/>
      <c r="JEH86" s="86"/>
      <c r="JEI86" s="86"/>
      <c r="JEJ86" s="86"/>
      <c r="JEK86" s="86"/>
      <c r="JEL86" s="86"/>
      <c r="JEM86" s="86"/>
      <c r="JEN86" s="86"/>
      <c r="JEO86" s="86"/>
      <c r="JEP86" s="86"/>
      <c r="JEQ86" s="86"/>
      <c r="JER86" s="86"/>
      <c r="JES86" s="86"/>
      <c r="JET86" s="86"/>
      <c r="JEU86" s="86"/>
      <c r="JEV86" s="86"/>
      <c r="JEW86" s="86"/>
      <c r="JEX86" s="86"/>
      <c r="JEY86" s="86"/>
      <c r="JFF86" s="86"/>
      <c r="JFG86" s="86"/>
      <c r="JFH86" s="86"/>
      <c r="JFI86" s="86"/>
      <c r="JFJ86" s="86"/>
      <c r="JFK86" s="86"/>
      <c r="JFL86" s="86"/>
      <c r="JFM86" s="86"/>
      <c r="JFN86" s="86"/>
      <c r="JFO86" s="86"/>
      <c r="JFP86" s="86"/>
      <c r="JFQ86" s="86"/>
      <c r="JFR86" s="86"/>
      <c r="JFS86" s="86"/>
      <c r="JFT86" s="86"/>
      <c r="JFU86" s="86"/>
      <c r="JFV86" s="86"/>
      <c r="JFW86" s="86"/>
      <c r="JFX86" s="86"/>
      <c r="JFY86" s="86"/>
      <c r="JFZ86" s="86"/>
      <c r="JGA86" s="86"/>
      <c r="JGB86" s="86"/>
      <c r="JGC86" s="86"/>
      <c r="JGD86" s="86"/>
      <c r="JGE86" s="86"/>
      <c r="JGF86" s="86"/>
      <c r="JGG86" s="86"/>
      <c r="JGH86" s="86"/>
      <c r="JGI86" s="86"/>
      <c r="JGJ86" s="86"/>
      <c r="JGK86" s="86"/>
      <c r="JGL86" s="86"/>
      <c r="JGM86" s="86"/>
      <c r="JGN86" s="86"/>
      <c r="JGO86" s="86"/>
      <c r="JGP86" s="86"/>
      <c r="JGQ86" s="86"/>
      <c r="JGR86" s="86"/>
      <c r="JGS86" s="86"/>
      <c r="JGT86" s="86"/>
      <c r="JGU86" s="86"/>
      <c r="JGV86" s="86"/>
      <c r="JGW86" s="86"/>
      <c r="JGX86" s="86"/>
      <c r="JGY86" s="86"/>
      <c r="JGZ86" s="86"/>
      <c r="JHA86" s="86"/>
      <c r="JHB86" s="86"/>
      <c r="JHC86" s="86"/>
      <c r="JHD86" s="86"/>
      <c r="JHE86" s="86"/>
      <c r="JHF86" s="86"/>
      <c r="JHG86" s="86"/>
      <c r="JHH86" s="86"/>
      <c r="JHI86" s="86"/>
      <c r="JHJ86" s="86"/>
      <c r="JHK86" s="86"/>
      <c r="JHL86" s="86"/>
      <c r="JHM86" s="86"/>
      <c r="JHN86" s="86"/>
      <c r="JHO86" s="86"/>
      <c r="JHP86" s="86"/>
      <c r="JHQ86" s="86"/>
      <c r="JHR86" s="86"/>
      <c r="JHS86" s="86"/>
      <c r="JHT86" s="86"/>
      <c r="JHU86" s="86"/>
      <c r="JHV86" s="86"/>
      <c r="JHW86" s="86"/>
      <c r="JHX86" s="86"/>
      <c r="JHY86" s="86"/>
      <c r="JHZ86" s="86"/>
      <c r="JIA86" s="86"/>
      <c r="JIB86" s="86"/>
      <c r="JIC86" s="86"/>
      <c r="JID86" s="86"/>
      <c r="JIE86" s="86"/>
      <c r="JIF86" s="86"/>
      <c r="JIG86" s="86"/>
      <c r="JIH86" s="86"/>
      <c r="JII86" s="86"/>
      <c r="JIJ86" s="86"/>
      <c r="JIK86" s="86"/>
      <c r="JIL86" s="86"/>
      <c r="JIM86" s="86"/>
      <c r="JIN86" s="86"/>
      <c r="JIO86" s="86"/>
      <c r="JIP86" s="86"/>
      <c r="JIQ86" s="86"/>
      <c r="JIR86" s="86"/>
      <c r="JIS86" s="86"/>
      <c r="JIT86" s="86"/>
      <c r="JIU86" s="86"/>
      <c r="JIV86" s="86"/>
      <c r="JIW86" s="86"/>
      <c r="JIX86" s="86"/>
      <c r="JIY86" s="86"/>
      <c r="JIZ86" s="86"/>
      <c r="JJA86" s="86"/>
      <c r="JJB86" s="86"/>
      <c r="JJC86" s="86"/>
      <c r="JJD86" s="86"/>
      <c r="JJE86" s="86"/>
      <c r="JJF86" s="86"/>
      <c r="JJG86" s="86"/>
      <c r="JJH86" s="86"/>
      <c r="JJI86" s="86"/>
      <c r="JJJ86" s="86"/>
      <c r="JJK86" s="86"/>
      <c r="JJL86" s="86"/>
      <c r="JJM86" s="86"/>
      <c r="JJN86" s="86"/>
      <c r="JJO86" s="86"/>
      <c r="JJP86" s="86"/>
      <c r="JJQ86" s="86"/>
      <c r="JJR86" s="86"/>
      <c r="JJS86" s="86"/>
      <c r="JJT86" s="86"/>
      <c r="JJU86" s="86"/>
      <c r="JJV86" s="86"/>
      <c r="JJW86" s="86"/>
      <c r="JJX86" s="86"/>
      <c r="JJY86" s="86"/>
      <c r="JJZ86" s="86"/>
      <c r="JKA86" s="86"/>
      <c r="JKB86" s="86"/>
      <c r="JKC86" s="86"/>
      <c r="JKD86" s="86"/>
      <c r="JKE86" s="86"/>
      <c r="JKF86" s="86"/>
      <c r="JKG86" s="86"/>
      <c r="JKH86" s="86"/>
      <c r="JKI86" s="86"/>
      <c r="JKJ86" s="86"/>
      <c r="JKK86" s="86"/>
      <c r="JKL86" s="86"/>
      <c r="JKM86" s="86"/>
      <c r="JKN86" s="86"/>
      <c r="JKO86" s="86"/>
      <c r="JKP86" s="86"/>
      <c r="JKQ86" s="86"/>
      <c r="JKR86" s="86"/>
      <c r="JKS86" s="86"/>
      <c r="JKT86" s="86"/>
      <c r="JKU86" s="86"/>
      <c r="JKV86" s="86"/>
      <c r="JKW86" s="86"/>
      <c r="JKX86" s="86"/>
      <c r="JKY86" s="86"/>
      <c r="JKZ86" s="86"/>
      <c r="JLA86" s="86"/>
      <c r="JLB86" s="86"/>
      <c r="JLC86" s="86"/>
      <c r="JLD86" s="86"/>
      <c r="JLE86" s="86"/>
      <c r="JLF86" s="86"/>
      <c r="JLG86" s="86"/>
      <c r="JLH86" s="86"/>
      <c r="JLI86" s="86"/>
      <c r="JLJ86" s="86"/>
      <c r="JLK86" s="86"/>
      <c r="JLL86" s="86"/>
      <c r="JLM86" s="86"/>
      <c r="JLN86" s="86"/>
      <c r="JLO86" s="86"/>
      <c r="JLP86" s="86"/>
      <c r="JLQ86" s="86"/>
      <c r="JLR86" s="86"/>
      <c r="JLS86" s="86"/>
      <c r="JLT86" s="86"/>
      <c r="JLU86" s="86"/>
      <c r="JLV86" s="86"/>
      <c r="JLW86" s="86"/>
      <c r="JLX86" s="86"/>
      <c r="JLY86" s="86"/>
      <c r="JLZ86" s="86"/>
      <c r="JMA86" s="86"/>
      <c r="JMB86" s="86"/>
      <c r="JMC86" s="86"/>
      <c r="JMD86" s="86"/>
      <c r="JME86" s="86"/>
      <c r="JMF86" s="86"/>
      <c r="JMG86" s="86"/>
      <c r="JMH86" s="86"/>
      <c r="JMI86" s="86"/>
      <c r="JMJ86" s="86"/>
      <c r="JMK86" s="86"/>
      <c r="JML86" s="86"/>
      <c r="JMM86" s="86"/>
      <c r="JMN86" s="86"/>
      <c r="JMO86" s="86"/>
      <c r="JMP86" s="86"/>
      <c r="JMQ86" s="86"/>
      <c r="JMR86" s="86"/>
      <c r="JMS86" s="86"/>
      <c r="JMT86" s="86"/>
      <c r="JMU86" s="86"/>
      <c r="JMV86" s="86"/>
      <c r="JMW86" s="86"/>
      <c r="JMX86" s="86"/>
      <c r="JMY86" s="86"/>
      <c r="JMZ86" s="86"/>
      <c r="JNA86" s="86"/>
      <c r="JNB86" s="86"/>
      <c r="JNC86" s="86"/>
      <c r="JND86" s="86"/>
      <c r="JNE86" s="86"/>
      <c r="JNF86" s="86"/>
      <c r="JNG86" s="86"/>
      <c r="JNH86" s="86"/>
      <c r="JNI86" s="86"/>
      <c r="JNJ86" s="86"/>
      <c r="JNK86" s="86"/>
      <c r="JNL86" s="86"/>
      <c r="JNM86" s="86"/>
      <c r="JNN86" s="86"/>
      <c r="JNO86" s="86"/>
      <c r="JNP86" s="86"/>
      <c r="JNQ86" s="86"/>
      <c r="JNR86" s="86"/>
      <c r="JNS86" s="86"/>
      <c r="JNT86" s="86"/>
      <c r="JNU86" s="86"/>
      <c r="JNV86" s="86"/>
      <c r="JNW86" s="86"/>
      <c r="JNX86" s="86"/>
      <c r="JNY86" s="86"/>
      <c r="JNZ86" s="86"/>
      <c r="JOA86" s="86"/>
      <c r="JOB86" s="86"/>
      <c r="JOC86" s="86"/>
      <c r="JOD86" s="86"/>
      <c r="JOE86" s="86"/>
      <c r="JOF86" s="86"/>
      <c r="JOG86" s="86"/>
      <c r="JOH86" s="86"/>
      <c r="JOI86" s="86"/>
      <c r="JOJ86" s="86"/>
      <c r="JOK86" s="86"/>
      <c r="JOL86" s="86"/>
      <c r="JOM86" s="86"/>
      <c r="JON86" s="86"/>
      <c r="JOO86" s="86"/>
      <c r="JOP86" s="86"/>
      <c r="JOQ86" s="86"/>
      <c r="JOR86" s="86"/>
      <c r="JOS86" s="86"/>
      <c r="JOT86" s="86"/>
      <c r="JOU86" s="86"/>
      <c r="JPB86" s="86"/>
      <c r="JPC86" s="86"/>
      <c r="JPD86" s="86"/>
      <c r="JPE86" s="86"/>
      <c r="JPF86" s="86"/>
      <c r="JPG86" s="86"/>
      <c r="JPH86" s="86"/>
      <c r="JPI86" s="86"/>
      <c r="JPJ86" s="86"/>
      <c r="JPK86" s="86"/>
      <c r="JPL86" s="86"/>
      <c r="JPM86" s="86"/>
      <c r="JPN86" s="86"/>
      <c r="JPO86" s="86"/>
      <c r="JPP86" s="86"/>
      <c r="JPQ86" s="86"/>
      <c r="JPR86" s="86"/>
      <c r="JPS86" s="86"/>
      <c r="JPT86" s="86"/>
      <c r="JPU86" s="86"/>
      <c r="JPV86" s="86"/>
      <c r="JPW86" s="86"/>
      <c r="JPX86" s="86"/>
      <c r="JPY86" s="86"/>
      <c r="JPZ86" s="86"/>
      <c r="JQA86" s="86"/>
      <c r="JQB86" s="86"/>
      <c r="JQC86" s="86"/>
      <c r="JQD86" s="86"/>
      <c r="JQE86" s="86"/>
      <c r="JQF86" s="86"/>
      <c r="JQG86" s="86"/>
      <c r="JQH86" s="86"/>
      <c r="JQI86" s="86"/>
      <c r="JQJ86" s="86"/>
      <c r="JQK86" s="86"/>
      <c r="JQL86" s="86"/>
      <c r="JQM86" s="86"/>
      <c r="JQN86" s="86"/>
      <c r="JQO86" s="86"/>
      <c r="JQP86" s="86"/>
      <c r="JQQ86" s="86"/>
      <c r="JQR86" s="86"/>
      <c r="JQS86" s="86"/>
      <c r="JQT86" s="86"/>
      <c r="JQU86" s="86"/>
      <c r="JQV86" s="86"/>
      <c r="JQW86" s="86"/>
      <c r="JQX86" s="86"/>
      <c r="JQY86" s="86"/>
      <c r="JQZ86" s="86"/>
      <c r="JRA86" s="86"/>
      <c r="JRB86" s="86"/>
      <c r="JRC86" s="86"/>
      <c r="JRD86" s="86"/>
      <c r="JRE86" s="86"/>
      <c r="JRF86" s="86"/>
      <c r="JRG86" s="86"/>
      <c r="JRH86" s="86"/>
      <c r="JRI86" s="86"/>
      <c r="JRJ86" s="86"/>
      <c r="JRK86" s="86"/>
      <c r="JRL86" s="86"/>
      <c r="JRM86" s="86"/>
      <c r="JRN86" s="86"/>
      <c r="JRO86" s="86"/>
      <c r="JRP86" s="86"/>
      <c r="JRQ86" s="86"/>
      <c r="JRR86" s="86"/>
      <c r="JRS86" s="86"/>
      <c r="JRT86" s="86"/>
      <c r="JRU86" s="86"/>
      <c r="JRV86" s="86"/>
      <c r="JRW86" s="86"/>
      <c r="JRX86" s="86"/>
      <c r="JRY86" s="86"/>
      <c r="JRZ86" s="86"/>
      <c r="JSA86" s="86"/>
      <c r="JSB86" s="86"/>
      <c r="JSC86" s="86"/>
      <c r="JSD86" s="86"/>
      <c r="JSE86" s="86"/>
      <c r="JSF86" s="86"/>
      <c r="JSG86" s="86"/>
      <c r="JSH86" s="86"/>
      <c r="JSI86" s="86"/>
      <c r="JSJ86" s="86"/>
      <c r="JSK86" s="86"/>
      <c r="JSL86" s="86"/>
      <c r="JSM86" s="86"/>
      <c r="JSN86" s="86"/>
      <c r="JSO86" s="86"/>
      <c r="JSP86" s="86"/>
      <c r="JSQ86" s="86"/>
      <c r="JSR86" s="86"/>
      <c r="JSS86" s="86"/>
      <c r="JST86" s="86"/>
      <c r="JSU86" s="86"/>
      <c r="JSV86" s="86"/>
      <c r="JSW86" s="86"/>
      <c r="JSX86" s="86"/>
      <c r="JSY86" s="86"/>
      <c r="JSZ86" s="86"/>
      <c r="JTA86" s="86"/>
      <c r="JTB86" s="86"/>
      <c r="JTC86" s="86"/>
      <c r="JTD86" s="86"/>
      <c r="JTE86" s="86"/>
      <c r="JTF86" s="86"/>
      <c r="JTG86" s="86"/>
      <c r="JTH86" s="86"/>
      <c r="JTI86" s="86"/>
      <c r="JTJ86" s="86"/>
      <c r="JTK86" s="86"/>
      <c r="JTL86" s="86"/>
      <c r="JTM86" s="86"/>
      <c r="JTN86" s="86"/>
      <c r="JTO86" s="86"/>
      <c r="JTP86" s="86"/>
      <c r="JTQ86" s="86"/>
      <c r="JTR86" s="86"/>
      <c r="JTS86" s="86"/>
      <c r="JTT86" s="86"/>
      <c r="JTU86" s="86"/>
      <c r="JTV86" s="86"/>
      <c r="JTW86" s="86"/>
      <c r="JTX86" s="86"/>
      <c r="JTY86" s="86"/>
      <c r="JTZ86" s="86"/>
      <c r="JUA86" s="86"/>
      <c r="JUB86" s="86"/>
      <c r="JUC86" s="86"/>
      <c r="JUD86" s="86"/>
      <c r="JUE86" s="86"/>
      <c r="JUF86" s="86"/>
      <c r="JUG86" s="86"/>
      <c r="JUH86" s="86"/>
      <c r="JUI86" s="86"/>
      <c r="JUJ86" s="86"/>
      <c r="JUK86" s="86"/>
      <c r="JUL86" s="86"/>
      <c r="JUM86" s="86"/>
      <c r="JUN86" s="86"/>
      <c r="JUO86" s="86"/>
      <c r="JUP86" s="86"/>
      <c r="JUQ86" s="86"/>
      <c r="JUR86" s="86"/>
      <c r="JUS86" s="86"/>
      <c r="JUT86" s="86"/>
      <c r="JUU86" s="86"/>
      <c r="JUV86" s="86"/>
      <c r="JUW86" s="86"/>
      <c r="JUX86" s="86"/>
      <c r="JUY86" s="86"/>
      <c r="JUZ86" s="86"/>
      <c r="JVA86" s="86"/>
      <c r="JVB86" s="86"/>
      <c r="JVC86" s="86"/>
      <c r="JVD86" s="86"/>
      <c r="JVE86" s="86"/>
      <c r="JVF86" s="86"/>
      <c r="JVG86" s="86"/>
      <c r="JVH86" s="86"/>
      <c r="JVI86" s="86"/>
      <c r="JVJ86" s="86"/>
      <c r="JVK86" s="86"/>
      <c r="JVL86" s="86"/>
      <c r="JVM86" s="86"/>
      <c r="JVN86" s="86"/>
      <c r="JVO86" s="86"/>
      <c r="JVP86" s="86"/>
      <c r="JVQ86" s="86"/>
      <c r="JVR86" s="86"/>
      <c r="JVS86" s="86"/>
      <c r="JVT86" s="86"/>
      <c r="JVU86" s="86"/>
      <c r="JVV86" s="86"/>
      <c r="JVW86" s="86"/>
      <c r="JVX86" s="86"/>
      <c r="JVY86" s="86"/>
      <c r="JVZ86" s="86"/>
      <c r="JWA86" s="86"/>
      <c r="JWB86" s="86"/>
      <c r="JWC86" s="86"/>
      <c r="JWD86" s="86"/>
      <c r="JWE86" s="86"/>
      <c r="JWF86" s="86"/>
      <c r="JWG86" s="86"/>
      <c r="JWH86" s="86"/>
      <c r="JWI86" s="86"/>
      <c r="JWJ86" s="86"/>
      <c r="JWK86" s="86"/>
      <c r="JWL86" s="86"/>
      <c r="JWM86" s="86"/>
      <c r="JWN86" s="86"/>
      <c r="JWO86" s="86"/>
      <c r="JWP86" s="86"/>
      <c r="JWQ86" s="86"/>
      <c r="JWR86" s="86"/>
      <c r="JWS86" s="86"/>
      <c r="JWT86" s="86"/>
      <c r="JWU86" s="86"/>
      <c r="JWV86" s="86"/>
      <c r="JWW86" s="86"/>
      <c r="JWX86" s="86"/>
      <c r="JWY86" s="86"/>
      <c r="JWZ86" s="86"/>
      <c r="JXA86" s="86"/>
      <c r="JXB86" s="86"/>
      <c r="JXC86" s="86"/>
      <c r="JXD86" s="86"/>
      <c r="JXE86" s="86"/>
      <c r="JXF86" s="86"/>
      <c r="JXG86" s="86"/>
      <c r="JXH86" s="86"/>
      <c r="JXI86" s="86"/>
      <c r="JXJ86" s="86"/>
      <c r="JXK86" s="86"/>
      <c r="JXL86" s="86"/>
      <c r="JXM86" s="86"/>
      <c r="JXN86" s="86"/>
      <c r="JXO86" s="86"/>
      <c r="JXP86" s="86"/>
      <c r="JXQ86" s="86"/>
      <c r="JXR86" s="86"/>
      <c r="JXS86" s="86"/>
      <c r="JXT86" s="86"/>
      <c r="JXU86" s="86"/>
      <c r="JXV86" s="86"/>
      <c r="JXW86" s="86"/>
      <c r="JXX86" s="86"/>
      <c r="JXY86" s="86"/>
      <c r="JXZ86" s="86"/>
      <c r="JYA86" s="86"/>
      <c r="JYB86" s="86"/>
      <c r="JYC86" s="86"/>
      <c r="JYD86" s="86"/>
      <c r="JYE86" s="86"/>
      <c r="JYF86" s="86"/>
      <c r="JYG86" s="86"/>
      <c r="JYH86" s="86"/>
      <c r="JYI86" s="86"/>
      <c r="JYJ86" s="86"/>
      <c r="JYK86" s="86"/>
      <c r="JYL86" s="86"/>
      <c r="JYM86" s="86"/>
      <c r="JYN86" s="86"/>
      <c r="JYO86" s="86"/>
      <c r="JYP86" s="86"/>
      <c r="JYQ86" s="86"/>
      <c r="JYX86" s="86"/>
      <c r="JYY86" s="86"/>
      <c r="JYZ86" s="86"/>
      <c r="JZA86" s="86"/>
      <c r="JZB86" s="86"/>
      <c r="JZC86" s="86"/>
      <c r="JZD86" s="86"/>
      <c r="JZE86" s="86"/>
      <c r="JZF86" s="86"/>
      <c r="JZG86" s="86"/>
      <c r="JZH86" s="86"/>
      <c r="JZI86" s="86"/>
      <c r="JZJ86" s="86"/>
      <c r="JZK86" s="86"/>
      <c r="JZL86" s="86"/>
      <c r="JZM86" s="86"/>
      <c r="JZN86" s="86"/>
      <c r="JZO86" s="86"/>
      <c r="JZP86" s="86"/>
      <c r="JZQ86" s="86"/>
      <c r="JZR86" s="86"/>
      <c r="JZS86" s="86"/>
      <c r="JZT86" s="86"/>
      <c r="JZU86" s="86"/>
      <c r="JZV86" s="86"/>
      <c r="JZW86" s="86"/>
      <c r="JZX86" s="86"/>
      <c r="JZY86" s="86"/>
      <c r="JZZ86" s="86"/>
      <c r="KAA86" s="86"/>
      <c r="KAB86" s="86"/>
      <c r="KAC86" s="86"/>
      <c r="KAD86" s="86"/>
      <c r="KAE86" s="86"/>
      <c r="KAF86" s="86"/>
      <c r="KAG86" s="86"/>
      <c r="KAH86" s="86"/>
      <c r="KAI86" s="86"/>
      <c r="KAJ86" s="86"/>
      <c r="KAK86" s="86"/>
      <c r="KAL86" s="86"/>
      <c r="KAM86" s="86"/>
      <c r="KAN86" s="86"/>
      <c r="KAO86" s="86"/>
      <c r="KAP86" s="86"/>
      <c r="KAQ86" s="86"/>
      <c r="KAR86" s="86"/>
      <c r="KAS86" s="86"/>
      <c r="KAT86" s="86"/>
      <c r="KAU86" s="86"/>
      <c r="KAV86" s="86"/>
      <c r="KAW86" s="86"/>
      <c r="KAX86" s="86"/>
      <c r="KAY86" s="86"/>
      <c r="KAZ86" s="86"/>
      <c r="KBA86" s="86"/>
      <c r="KBB86" s="86"/>
      <c r="KBC86" s="86"/>
      <c r="KBD86" s="86"/>
      <c r="KBE86" s="86"/>
      <c r="KBF86" s="86"/>
      <c r="KBG86" s="86"/>
      <c r="KBH86" s="86"/>
      <c r="KBI86" s="86"/>
      <c r="KBJ86" s="86"/>
      <c r="KBK86" s="86"/>
      <c r="KBL86" s="86"/>
      <c r="KBM86" s="86"/>
      <c r="KBN86" s="86"/>
      <c r="KBO86" s="86"/>
      <c r="KBP86" s="86"/>
      <c r="KBQ86" s="86"/>
      <c r="KBR86" s="86"/>
      <c r="KBS86" s="86"/>
      <c r="KBT86" s="86"/>
      <c r="KBU86" s="86"/>
      <c r="KBV86" s="86"/>
      <c r="KBW86" s="86"/>
      <c r="KBX86" s="86"/>
      <c r="KBY86" s="86"/>
      <c r="KBZ86" s="86"/>
      <c r="KCA86" s="86"/>
      <c r="KCB86" s="86"/>
      <c r="KCC86" s="86"/>
      <c r="KCD86" s="86"/>
      <c r="KCE86" s="86"/>
      <c r="KCF86" s="86"/>
      <c r="KCG86" s="86"/>
      <c r="KCH86" s="86"/>
      <c r="KCI86" s="86"/>
      <c r="KCJ86" s="86"/>
      <c r="KCK86" s="86"/>
      <c r="KCL86" s="86"/>
      <c r="KCM86" s="86"/>
      <c r="KCN86" s="86"/>
      <c r="KCO86" s="86"/>
      <c r="KCP86" s="86"/>
      <c r="KCQ86" s="86"/>
      <c r="KCR86" s="86"/>
      <c r="KCS86" s="86"/>
      <c r="KCT86" s="86"/>
      <c r="KCU86" s="86"/>
      <c r="KCV86" s="86"/>
      <c r="KCW86" s="86"/>
      <c r="KCX86" s="86"/>
      <c r="KCY86" s="86"/>
      <c r="KCZ86" s="86"/>
      <c r="KDA86" s="86"/>
      <c r="KDB86" s="86"/>
      <c r="KDC86" s="86"/>
      <c r="KDD86" s="86"/>
      <c r="KDE86" s="86"/>
      <c r="KDF86" s="86"/>
      <c r="KDG86" s="86"/>
      <c r="KDH86" s="86"/>
      <c r="KDI86" s="86"/>
      <c r="KDJ86" s="86"/>
      <c r="KDK86" s="86"/>
      <c r="KDL86" s="86"/>
      <c r="KDM86" s="86"/>
      <c r="KDN86" s="86"/>
      <c r="KDO86" s="86"/>
      <c r="KDP86" s="86"/>
      <c r="KDQ86" s="86"/>
      <c r="KDR86" s="86"/>
      <c r="KDS86" s="86"/>
      <c r="KDT86" s="86"/>
      <c r="KDU86" s="86"/>
      <c r="KDV86" s="86"/>
      <c r="KDW86" s="86"/>
      <c r="KDX86" s="86"/>
      <c r="KDY86" s="86"/>
      <c r="KDZ86" s="86"/>
      <c r="KEA86" s="86"/>
      <c r="KEB86" s="86"/>
      <c r="KEC86" s="86"/>
      <c r="KED86" s="86"/>
      <c r="KEE86" s="86"/>
      <c r="KEF86" s="86"/>
      <c r="KEG86" s="86"/>
      <c r="KEH86" s="86"/>
      <c r="KEI86" s="86"/>
      <c r="KEJ86" s="86"/>
      <c r="KEK86" s="86"/>
      <c r="KEL86" s="86"/>
      <c r="KEM86" s="86"/>
      <c r="KEN86" s="86"/>
      <c r="KEO86" s="86"/>
      <c r="KEP86" s="86"/>
      <c r="KEQ86" s="86"/>
      <c r="KER86" s="86"/>
      <c r="KES86" s="86"/>
      <c r="KET86" s="86"/>
      <c r="KEU86" s="86"/>
      <c r="KEV86" s="86"/>
      <c r="KEW86" s="86"/>
      <c r="KEX86" s="86"/>
      <c r="KEY86" s="86"/>
      <c r="KEZ86" s="86"/>
      <c r="KFA86" s="86"/>
      <c r="KFB86" s="86"/>
      <c r="KFC86" s="86"/>
      <c r="KFD86" s="86"/>
      <c r="KFE86" s="86"/>
      <c r="KFF86" s="86"/>
      <c r="KFG86" s="86"/>
      <c r="KFH86" s="86"/>
      <c r="KFI86" s="86"/>
      <c r="KFJ86" s="86"/>
      <c r="KFK86" s="86"/>
      <c r="KFL86" s="86"/>
      <c r="KFM86" s="86"/>
      <c r="KFN86" s="86"/>
      <c r="KFO86" s="86"/>
      <c r="KFP86" s="86"/>
      <c r="KFQ86" s="86"/>
      <c r="KFR86" s="86"/>
      <c r="KFS86" s="86"/>
      <c r="KFT86" s="86"/>
      <c r="KFU86" s="86"/>
      <c r="KFV86" s="86"/>
      <c r="KFW86" s="86"/>
      <c r="KFX86" s="86"/>
      <c r="KFY86" s="86"/>
      <c r="KFZ86" s="86"/>
      <c r="KGA86" s="86"/>
      <c r="KGB86" s="86"/>
      <c r="KGC86" s="86"/>
      <c r="KGD86" s="86"/>
      <c r="KGE86" s="86"/>
      <c r="KGF86" s="86"/>
      <c r="KGG86" s="86"/>
      <c r="KGH86" s="86"/>
      <c r="KGI86" s="86"/>
      <c r="KGJ86" s="86"/>
      <c r="KGK86" s="86"/>
      <c r="KGL86" s="86"/>
      <c r="KGM86" s="86"/>
      <c r="KGN86" s="86"/>
      <c r="KGO86" s="86"/>
      <c r="KGP86" s="86"/>
      <c r="KGQ86" s="86"/>
      <c r="KGR86" s="86"/>
      <c r="KGS86" s="86"/>
      <c r="KGT86" s="86"/>
      <c r="KGU86" s="86"/>
      <c r="KGV86" s="86"/>
      <c r="KGW86" s="86"/>
      <c r="KGX86" s="86"/>
      <c r="KGY86" s="86"/>
      <c r="KGZ86" s="86"/>
      <c r="KHA86" s="86"/>
      <c r="KHB86" s="86"/>
      <c r="KHC86" s="86"/>
      <c r="KHD86" s="86"/>
      <c r="KHE86" s="86"/>
      <c r="KHF86" s="86"/>
      <c r="KHG86" s="86"/>
      <c r="KHH86" s="86"/>
      <c r="KHI86" s="86"/>
      <c r="KHJ86" s="86"/>
      <c r="KHK86" s="86"/>
      <c r="KHL86" s="86"/>
      <c r="KHM86" s="86"/>
      <c r="KHN86" s="86"/>
      <c r="KHO86" s="86"/>
      <c r="KHP86" s="86"/>
      <c r="KHQ86" s="86"/>
      <c r="KHR86" s="86"/>
      <c r="KHS86" s="86"/>
      <c r="KHT86" s="86"/>
      <c r="KHU86" s="86"/>
      <c r="KHV86" s="86"/>
      <c r="KHW86" s="86"/>
      <c r="KHX86" s="86"/>
      <c r="KHY86" s="86"/>
      <c r="KHZ86" s="86"/>
      <c r="KIA86" s="86"/>
      <c r="KIB86" s="86"/>
      <c r="KIC86" s="86"/>
      <c r="KID86" s="86"/>
      <c r="KIE86" s="86"/>
      <c r="KIF86" s="86"/>
      <c r="KIG86" s="86"/>
      <c r="KIH86" s="86"/>
      <c r="KII86" s="86"/>
      <c r="KIJ86" s="86"/>
      <c r="KIK86" s="86"/>
      <c r="KIL86" s="86"/>
      <c r="KIM86" s="86"/>
      <c r="KIT86" s="86"/>
      <c r="KIU86" s="86"/>
      <c r="KIV86" s="86"/>
      <c r="KIW86" s="86"/>
      <c r="KIX86" s="86"/>
      <c r="KIY86" s="86"/>
      <c r="KIZ86" s="86"/>
      <c r="KJA86" s="86"/>
      <c r="KJB86" s="86"/>
      <c r="KJC86" s="86"/>
      <c r="KJD86" s="86"/>
      <c r="KJE86" s="86"/>
      <c r="KJF86" s="86"/>
      <c r="KJG86" s="86"/>
      <c r="KJH86" s="86"/>
      <c r="KJI86" s="86"/>
      <c r="KJJ86" s="86"/>
      <c r="KJK86" s="86"/>
      <c r="KJL86" s="86"/>
      <c r="KJM86" s="86"/>
      <c r="KJN86" s="86"/>
      <c r="KJO86" s="86"/>
      <c r="KJP86" s="86"/>
      <c r="KJQ86" s="86"/>
      <c r="KJR86" s="86"/>
      <c r="KJS86" s="86"/>
      <c r="KJT86" s="86"/>
      <c r="KJU86" s="86"/>
      <c r="KJV86" s="86"/>
      <c r="KJW86" s="86"/>
      <c r="KJX86" s="86"/>
      <c r="KJY86" s="86"/>
      <c r="KJZ86" s="86"/>
      <c r="KKA86" s="86"/>
      <c r="KKB86" s="86"/>
      <c r="KKC86" s="86"/>
      <c r="KKD86" s="86"/>
      <c r="KKE86" s="86"/>
      <c r="KKF86" s="86"/>
      <c r="KKG86" s="86"/>
      <c r="KKH86" s="86"/>
      <c r="KKI86" s="86"/>
      <c r="KKJ86" s="86"/>
      <c r="KKK86" s="86"/>
      <c r="KKL86" s="86"/>
      <c r="KKM86" s="86"/>
      <c r="KKN86" s="86"/>
      <c r="KKO86" s="86"/>
      <c r="KKP86" s="86"/>
      <c r="KKQ86" s="86"/>
      <c r="KKR86" s="86"/>
      <c r="KKS86" s="86"/>
      <c r="KKT86" s="86"/>
      <c r="KKU86" s="86"/>
      <c r="KKV86" s="86"/>
      <c r="KKW86" s="86"/>
      <c r="KKX86" s="86"/>
      <c r="KKY86" s="86"/>
      <c r="KKZ86" s="86"/>
      <c r="KLA86" s="86"/>
      <c r="KLB86" s="86"/>
      <c r="KLC86" s="86"/>
      <c r="KLD86" s="86"/>
      <c r="KLE86" s="86"/>
      <c r="KLF86" s="86"/>
      <c r="KLG86" s="86"/>
      <c r="KLH86" s="86"/>
      <c r="KLI86" s="86"/>
      <c r="KLJ86" s="86"/>
      <c r="KLK86" s="86"/>
      <c r="KLL86" s="86"/>
      <c r="KLM86" s="86"/>
      <c r="KLN86" s="86"/>
      <c r="KLO86" s="86"/>
      <c r="KLP86" s="86"/>
      <c r="KLQ86" s="86"/>
      <c r="KLR86" s="86"/>
      <c r="KLS86" s="86"/>
      <c r="KLT86" s="86"/>
      <c r="KLU86" s="86"/>
      <c r="KLV86" s="86"/>
      <c r="KLW86" s="86"/>
      <c r="KLX86" s="86"/>
      <c r="KLY86" s="86"/>
      <c r="KLZ86" s="86"/>
      <c r="KMA86" s="86"/>
      <c r="KMB86" s="86"/>
      <c r="KMC86" s="86"/>
      <c r="KMD86" s="86"/>
      <c r="KME86" s="86"/>
      <c r="KMF86" s="86"/>
      <c r="KMG86" s="86"/>
      <c r="KMH86" s="86"/>
      <c r="KMI86" s="86"/>
      <c r="KMJ86" s="86"/>
      <c r="KMK86" s="86"/>
      <c r="KML86" s="86"/>
      <c r="KMM86" s="86"/>
      <c r="KMN86" s="86"/>
      <c r="KMO86" s="86"/>
      <c r="KMP86" s="86"/>
      <c r="KMQ86" s="86"/>
      <c r="KMR86" s="86"/>
      <c r="KMS86" s="86"/>
      <c r="KMT86" s="86"/>
      <c r="KMU86" s="86"/>
      <c r="KMV86" s="86"/>
      <c r="KMW86" s="86"/>
      <c r="KMX86" s="86"/>
      <c r="KMY86" s="86"/>
      <c r="KMZ86" s="86"/>
      <c r="KNA86" s="86"/>
      <c r="KNB86" s="86"/>
      <c r="KNC86" s="86"/>
      <c r="KND86" s="86"/>
      <c r="KNE86" s="86"/>
      <c r="KNF86" s="86"/>
      <c r="KNG86" s="86"/>
      <c r="KNH86" s="86"/>
      <c r="KNI86" s="86"/>
      <c r="KNJ86" s="86"/>
      <c r="KNK86" s="86"/>
      <c r="KNL86" s="86"/>
      <c r="KNM86" s="86"/>
      <c r="KNN86" s="86"/>
      <c r="KNO86" s="86"/>
      <c r="KNP86" s="86"/>
      <c r="KNQ86" s="86"/>
      <c r="KNR86" s="86"/>
      <c r="KNS86" s="86"/>
      <c r="KNT86" s="86"/>
      <c r="KNU86" s="86"/>
      <c r="KNV86" s="86"/>
      <c r="KNW86" s="86"/>
      <c r="KNX86" s="86"/>
      <c r="KNY86" s="86"/>
      <c r="KNZ86" s="86"/>
      <c r="KOA86" s="86"/>
      <c r="KOB86" s="86"/>
      <c r="KOC86" s="86"/>
      <c r="KOD86" s="86"/>
      <c r="KOE86" s="86"/>
      <c r="KOF86" s="86"/>
      <c r="KOG86" s="86"/>
      <c r="KOH86" s="86"/>
      <c r="KOI86" s="86"/>
      <c r="KOJ86" s="86"/>
      <c r="KOK86" s="86"/>
      <c r="KOL86" s="86"/>
      <c r="KOM86" s="86"/>
      <c r="KON86" s="86"/>
      <c r="KOO86" s="86"/>
      <c r="KOP86" s="86"/>
      <c r="KOQ86" s="86"/>
      <c r="KOR86" s="86"/>
      <c r="KOS86" s="86"/>
      <c r="KOT86" s="86"/>
      <c r="KOU86" s="86"/>
      <c r="KOV86" s="86"/>
      <c r="KOW86" s="86"/>
      <c r="KOX86" s="86"/>
      <c r="KOY86" s="86"/>
      <c r="KOZ86" s="86"/>
      <c r="KPA86" s="86"/>
      <c r="KPB86" s="86"/>
      <c r="KPC86" s="86"/>
      <c r="KPD86" s="86"/>
      <c r="KPE86" s="86"/>
      <c r="KPF86" s="86"/>
      <c r="KPG86" s="86"/>
      <c r="KPH86" s="86"/>
      <c r="KPI86" s="86"/>
      <c r="KPJ86" s="86"/>
      <c r="KPK86" s="86"/>
      <c r="KPL86" s="86"/>
      <c r="KPM86" s="86"/>
      <c r="KPN86" s="86"/>
      <c r="KPO86" s="86"/>
      <c r="KPP86" s="86"/>
      <c r="KPQ86" s="86"/>
      <c r="KPR86" s="86"/>
      <c r="KPS86" s="86"/>
      <c r="KPT86" s="86"/>
      <c r="KPU86" s="86"/>
      <c r="KPV86" s="86"/>
      <c r="KPW86" s="86"/>
      <c r="KPX86" s="86"/>
      <c r="KPY86" s="86"/>
      <c r="KPZ86" s="86"/>
      <c r="KQA86" s="86"/>
      <c r="KQB86" s="86"/>
      <c r="KQC86" s="86"/>
      <c r="KQD86" s="86"/>
      <c r="KQE86" s="86"/>
      <c r="KQF86" s="86"/>
      <c r="KQG86" s="86"/>
      <c r="KQH86" s="86"/>
      <c r="KQI86" s="86"/>
      <c r="KQJ86" s="86"/>
      <c r="KQK86" s="86"/>
      <c r="KQL86" s="86"/>
      <c r="KQM86" s="86"/>
      <c r="KQN86" s="86"/>
      <c r="KQO86" s="86"/>
      <c r="KQP86" s="86"/>
      <c r="KQQ86" s="86"/>
      <c r="KQR86" s="86"/>
      <c r="KQS86" s="86"/>
      <c r="KQT86" s="86"/>
      <c r="KQU86" s="86"/>
      <c r="KQV86" s="86"/>
      <c r="KQW86" s="86"/>
      <c r="KQX86" s="86"/>
      <c r="KQY86" s="86"/>
      <c r="KQZ86" s="86"/>
      <c r="KRA86" s="86"/>
      <c r="KRB86" s="86"/>
      <c r="KRC86" s="86"/>
      <c r="KRD86" s="86"/>
      <c r="KRE86" s="86"/>
      <c r="KRF86" s="86"/>
      <c r="KRG86" s="86"/>
      <c r="KRH86" s="86"/>
      <c r="KRI86" s="86"/>
      <c r="KRJ86" s="86"/>
      <c r="KRK86" s="86"/>
      <c r="KRL86" s="86"/>
      <c r="KRM86" s="86"/>
      <c r="KRN86" s="86"/>
      <c r="KRO86" s="86"/>
      <c r="KRP86" s="86"/>
      <c r="KRQ86" s="86"/>
      <c r="KRR86" s="86"/>
      <c r="KRS86" s="86"/>
      <c r="KRT86" s="86"/>
      <c r="KRU86" s="86"/>
      <c r="KRV86" s="86"/>
      <c r="KRW86" s="86"/>
      <c r="KRX86" s="86"/>
      <c r="KRY86" s="86"/>
      <c r="KRZ86" s="86"/>
      <c r="KSA86" s="86"/>
      <c r="KSB86" s="86"/>
      <c r="KSC86" s="86"/>
      <c r="KSD86" s="86"/>
      <c r="KSE86" s="86"/>
      <c r="KSF86" s="86"/>
      <c r="KSG86" s="86"/>
      <c r="KSH86" s="86"/>
      <c r="KSI86" s="86"/>
      <c r="KSP86" s="86"/>
      <c r="KSQ86" s="86"/>
      <c r="KSR86" s="86"/>
      <c r="KSS86" s="86"/>
      <c r="KST86" s="86"/>
      <c r="KSU86" s="86"/>
      <c r="KSV86" s="86"/>
      <c r="KSW86" s="86"/>
      <c r="KSX86" s="86"/>
      <c r="KSY86" s="86"/>
      <c r="KSZ86" s="86"/>
      <c r="KTA86" s="86"/>
      <c r="KTB86" s="86"/>
      <c r="KTC86" s="86"/>
      <c r="KTD86" s="86"/>
      <c r="KTE86" s="86"/>
      <c r="KTF86" s="86"/>
      <c r="KTG86" s="86"/>
      <c r="KTH86" s="86"/>
      <c r="KTI86" s="86"/>
      <c r="KTJ86" s="86"/>
      <c r="KTK86" s="86"/>
      <c r="KTL86" s="86"/>
      <c r="KTM86" s="86"/>
      <c r="KTN86" s="86"/>
      <c r="KTO86" s="86"/>
      <c r="KTP86" s="86"/>
      <c r="KTQ86" s="86"/>
      <c r="KTR86" s="86"/>
      <c r="KTS86" s="86"/>
      <c r="KTT86" s="86"/>
      <c r="KTU86" s="86"/>
      <c r="KTV86" s="86"/>
      <c r="KTW86" s="86"/>
      <c r="KTX86" s="86"/>
      <c r="KTY86" s="86"/>
      <c r="KTZ86" s="86"/>
      <c r="KUA86" s="86"/>
      <c r="KUB86" s="86"/>
      <c r="KUC86" s="86"/>
      <c r="KUD86" s="86"/>
      <c r="KUE86" s="86"/>
      <c r="KUF86" s="86"/>
      <c r="KUG86" s="86"/>
      <c r="KUH86" s="86"/>
      <c r="KUI86" s="86"/>
      <c r="KUJ86" s="86"/>
      <c r="KUK86" s="86"/>
      <c r="KUL86" s="86"/>
      <c r="KUM86" s="86"/>
      <c r="KUN86" s="86"/>
      <c r="KUO86" s="86"/>
      <c r="KUP86" s="86"/>
      <c r="KUQ86" s="86"/>
      <c r="KUR86" s="86"/>
      <c r="KUS86" s="86"/>
      <c r="KUT86" s="86"/>
      <c r="KUU86" s="86"/>
      <c r="KUV86" s="86"/>
      <c r="KUW86" s="86"/>
      <c r="KUX86" s="86"/>
      <c r="KUY86" s="86"/>
      <c r="KUZ86" s="86"/>
      <c r="KVA86" s="86"/>
      <c r="KVB86" s="86"/>
      <c r="KVC86" s="86"/>
      <c r="KVD86" s="86"/>
      <c r="KVE86" s="86"/>
      <c r="KVF86" s="86"/>
      <c r="KVG86" s="86"/>
      <c r="KVH86" s="86"/>
      <c r="KVI86" s="86"/>
      <c r="KVJ86" s="86"/>
      <c r="KVK86" s="86"/>
      <c r="KVL86" s="86"/>
      <c r="KVM86" s="86"/>
      <c r="KVN86" s="86"/>
      <c r="KVO86" s="86"/>
      <c r="KVP86" s="86"/>
      <c r="KVQ86" s="86"/>
      <c r="KVR86" s="86"/>
      <c r="KVS86" s="86"/>
      <c r="KVT86" s="86"/>
      <c r="KVU86" s="86"/>
      <c r="KVV86" s="86"/>
      <c r="KVW86" s="86"/>
      <c r="KVX86" s="86"/>
      <c r="KVY86" s="86"/>
      <c r="KVZ86" s="86"/>
      <c r="KWA86" s="86"/>
      <c r="KWB86" s="86"/>
      <c r="KWC86" s="86"/>
      <c r="KWD86" s="86"/>
      <c r="KWE86" s="86"/>
      <c r="KWF86" s="86"/>
      <c r="KWG86" s="86"/>
      <c r="KWH86" s="86"/>
      <c r="KWI86" s="86"/>
      <c r="KWJ86" s="86"/>
      <c r="KWK86" s="86"/>
      <c r="KWL86" s="86"/>
      <c r="KWM86" s="86"/>
      <c r="KWN86" s="86"/>
      <c r="KWO86" s="86"/>
      <c r="KWP86" s="86"/>
      <c r="KWQ86" s="86"/>
      <c r="KWR86" s="86"/>
      <c r="KWS86" s="86"/>
      <c r="KWT86" s="86"/>
      <c r="KWU86" s="86"/>
      <c r="KWV86" s="86"/>
      <c r="KWW86" s="86"/>
      <c r="KWX86" s="86"/>
      <c r="KWY86" s="86"/>
      <c r="KWZ86" s="86"/>
      <c r="KXA86" s="86"/>
      <c r="KXB86" s="86"/>
      <c r="KXC86" s="86"/>
      <c r="KXD86" s="86"/>
      <c r="KXE86" s="86"/>
      <c r="KXF86" s="86"/>
      <c r="KXG86" s="86"/>
      <c r="KXH86" s="86"/>
      <c r="KXI86" s="86"/>
      <c r="KXJ86" s="86"/>
      <c r="KXK86" s="86"/>
      <c r="KXL86" s="86"/>
      <c r="KXM86" s="86"/>
      <c r="KXN86" s="86"/>
      <c r="KXO86" s="86"/>
      <c r="KXP86" s="86"/>
      <c r="KXQ86" s="86"/>
      <c r="KXR86" s="86"/>
      <c r="KXS86" s="86"/>
      <c r="KXT86" s="86"/>
      <c r="KXU86" s="86"/>
      <c r="KXV86" s="86"/>
      <c r="KXW86" s="86"/>
      <c r="KXX86" s="86"/>
      <c r="KXY86" s="86"/>
      <c r="KXZ86" s="86"/>
      <c r="KYA86" s="86"/>
      <c r="KYB86" s="86"/>
      <c r="KYC86" s="86"/>
      <c r="KYD86" s="86"/>
      <c r="KYE86" s="86"/>
      <c r="KYF86" s="86"/>
      <c r="KYG86" s="86"/>
      <c r="KYH86" s="86"/>
      <c r="KYI86" s="86"/>
      <c r="KYJ86" s="86"/>
      <c r="KYK86" s="86"/>
      <c r="KYL86" s="86"/>
      <c r="KYM86" s="86"/>
      <c r="KYN86" s="86"/>
      <c r="KYO86" s="86"/>
      <c r="KYP86" s="86"/>
      <c r="KYQ86" s="86"/>
      <c r="KYR86" s="86"/>
      <c r="KYS86" s="86"/>
      <c r="KYT86" s="86"/>
      <c r="KYU86" s="86"/>
      <c r="KYV86" s="86"/>
      <c r="KYW86" s="86"/>
      <c r="KYX86" s="86"/>
      <c r="KYY86" s="86"/>
      <c r="KYZ86" s="86"/>
      <c r="KZA86" s="86"/>
      <c r="KZB86" s="86"/>
      <c r="KZC86" s="86"/>
      <c r="KZD86" s="86"/>
      <c r="KZE86" s="86"/>
      <c r="KZF86" s="86"/>
      <c r="KZG86" s="86"/>
      <c r="KZH86" s="86"/>
      <c r="KZI86" s="86"/>
      <c r="KZJ86" s="86"/>
      <c r="KZK86" s="86"/>
      <c r="KZL86" s="86"/>
      <c r="KZM86" s="86"/>
      <c r="KZN86" s="86"/>
      <c r="KZO86" s="86"/>
      <c r="KZP86" s="86"/>
      <c r="KZQ86" s="86"/>
      <c r="KZR86" s="86"/>
      <c r="KZS86" s="86"/>
      <c r="KZT86" s="86"/>
      <c r="KZU86" s="86"/>
      <c r="KZV86" s="86"/>
      <c r="KZW86" s="86"/>
      <c r="KZX86" s="86"/>
      <c r="KZY86" s="86"/>
      <c r="KZZ86" s="86"/>
      <c r="LAA86" s="86"/>
      <c r="LAB86" s="86"/>
      <c r="LAC86" s="86"/>
      <c r="LAD86" s="86"/>
      <c r="LAE86" s="86"/>
      <c r="LAF86" s="86"/>
      <c r="LAG86" s="86"/>
      <c r="LAH86" s="86"/>
      <c r="LAI86" s="86"/>
      <c r="LAJ86" s="86"/>
      <c r="LAK86" s="86"/>
      <c r="LAL86" s="86"/>
      <c r="LAM86" s="86"/>
      <c r="LAN86" s="86"/>
      <c r="LAO86" s="86"/>
      <c r="LAP86" s="86"/>
      <c r="LAQ86" s="86"/>
      <c r="LAR86" s="86"/>
      <c r="LAS86" s="86"/>
      <c r="LAT86" s="86"/>
      <c r="LAU86" s="86"/>
      <c r="LAV86" s="86"/>
      <c r="LAW86" s="86"/>
      <c r="LAX86" s="86"/>
      <c r="LAY86" s="86"/>
      <c r="LAZ86" s="86"/>
      <c r="LBA86" s="86"/>
      <c r="LBB86" s="86"/>
      <c r="LBC86" s="86"/>
      <c r="LBD86" s="86"/>
      <c r="LBE86" s="86"/>
      <c r="LBF86" s="86"/>
      <c r="LBG86" s="86"/>
      <c r="LBH86" s="86"/>
      <c r="LBI86" s="86"/>
      <c r="LBJ86" s="86"/>
      <c r="LBK86" s="86"/>
      <c r="LBL86" s="86"/>
      <c r="LBM86" s="86"/>
      <c r="LBN86" s="86"/>
      <c r="LBO86" s="86"/>
      <c r="LBP86" s="86"/>
      <c r="LBQ86" s="86"/>
      <c r="LBR86" s="86"/>
      <c r="LBS86" s="86"/>
      <c r="LBT86" s="86"/>
      <c r="LBU86" s="86"/>
      <c r="LBV86" s="86"/>
      <c r="LBW86" s="86"/>
      <c r="LBX86" s="86"/>
      <c r="LBY86" s="86"/>
      <c r="LBZ86" s="86"/>
      <c r="LCA86" s="86"/>
      <c r="LCB86" s="86"/>
      <c r="LCC86" s="86"/>
      <c r="LCD86" s="86"/>
      <c r="LCE86" s="86"/>
      <c r="LCL86" s="86"/>
      <c r="LCM86" s="86"/>
      <c r="LCN86" s="86"/>
      <c r="LCO86" s="86"/>
      <c r="LCP86" s="86"/>
      <c r="LCQ86" s="86"/>
      <c r="LCR86" s="86"/>
      <c r="LCS86" s="86"/>
      <c r="LCT86" s="86"/>
      <c r="LCU86" s="86"/>
      <c r="LCV86" s="86"/>
      <c r="LCW86" s="86"/>
      <c r="LCX86" s="86"/>
      <c r="LCY86" s="86"/>
      <c r="LCZ86" s="86"/>
      <c r="LDA86" s="86"/>
      <c r="LDB86" s="86"/>
      <c r="LDC86" s="86"/>
      <c r="LDD86" s="86"/>
      <c r="LDE86" s="86"/>
      <c r="LDF86" s="86"/>
      <c r="LDG86" s="86"/>
      <c r="LDH86" s="86"/>
      <c r="LDI86" s="86"/>
      <c r="LDJ86" s="86"/>
      <c r="LDK86" s="86"/>
      <c r="LDL86" s="86"/>
      <c r="LDM86" s="86"/>
      <c r="LDN86" s="86"/>
      <c r="LDO86" s="86"/>
      <c r="LDP86" s="86"/>
      <c r="LDQ86" s="86"/>
      <c r="LDR86" s="86"/>
      <c r="LDS86" s="86"/>
      <c r="LDT86" s="86"/>
      <c r="LDU86" s="86"/>
      <c r="LDV86" s="86"/>
      <c r="LDW86" s="86"/>
      <c r="LDX86" s="86"/>
      <c r="LDY86" s="86"/>
      <c r="LDZ86" s="86"/>
      <c r="LEA86" s="86"/>
      <c r="LEB86" s="86"/>
      <c r="LEC86" s="86"/>
      <c r="LED86" s="86"/>
      <c r="LEE86" s="86"/>
      <c r="LEF86" s="86"/>
      <c r="LEG86" s="86"/>
      <c r="LEH86" s="86"/>
      <c r="LEI86" s="86"/>
      <c r="LEJ86" s="86"/>
      <c r="LEK86" s="86"/>
      <c r="LEL86" s="86"/>
      <c r="LEM86" s="86"/>
      <c r="LEN86" s="86"/>
      <c r="LEO86" s="86"/>
      <c r="LEP86" s="86"/>
      <c r="LEQ86" s="86"/>
      <c r="LER86" s="86"/>
      <c r="LES86" s="86"/>
      <c r="LET86" s="86"/>
      <c r="LEU86" s="86"/>
      <c r="LEV86" s="86"/>
      <c r="LEW86" s="86"/>
      <c r="LEX86" s="86"/>
      <c r="LEY86" s="86"/>
      <c r="LEZ86" s="86"/>
      <c r="LFA86" s="86"/>
      <c r="LFB86" s="86"/>
      <c r="LFC86" s="86"/>
      <c r="LFD86" s="86"/>
      <c r="LFE86" s="86"/>
      <c r="LFF86" s="86"/>
      <c r="LFG86" s="86"/>
      <c r="LFH86" s="86"/>
      <c r="LFI86" s="86"/>
      <c r="LFJ86" s="86"/>
      <c r="LFK86" s="86"/>
      <c r="LFL86" s="86"/>
      <c r="LFM86" s="86"/>
      <c r="LFN86" s="86"/>
      <c r="LFO86" s="86"/>
      <c r="LFP86" s="86"/>
      <c r="LFQ86" s="86"/>
      <c r="LFR86" s="86"/>
      <c r="LFS86" s="86"/>
      <c r="LFT86" s="86"/>
      <c r="LFU86" s="86"/>
      <c r="LFV86" s="86"/>
      <c r="LFW86" s="86"/>
      <c r="LFX86" s="86"/>
      <c r="LFY86" s="86"/>
      <c r="LFZ86" s="86"/>
      <c r="LGA86" s="86"/>
      <c r="LGB86" s="86"/>
      <c r="LGC86" s="86"/>
      <c r="LGD86" s="86"/>
      <c r="LGE86" s="86"/>
      <c r="LGF86" s="86"/>
      <c r="LGG86" s="86"/>
      <c r="LGH86" s="86"/>
      <c r="LGI86" s="86"/>
      <c r="LGJ86" s="86"/>
      <c r="LGK86" s="86"/>
      <c r="LGL86" s="86"/>
      <c r="LGM86" s="86"/>
      <c r="LGN86" s="86"/>
      <c r="LGO86" s="86"/>
      <c r="LGP86" s="86"/>
      <c r="LGQ86" s="86"/>
      <c r="LGR86" s="86"/>
      <c r="LGS86" s="86"/>
      <c r="LGT86" s="86"/>
      <c r="LGU86" s="86"/>
      <c r="LGV86" s="86"/>
      <c r="LGW86" s="86"/>
      <c r="LGX86" s="86"/>
      <c r="LGY86" s="86"/>
      <c r="LGZ86" s="86"/>
      <c r="LHA86" s="86"/>
      <c r="LHB86" s="86"/>
      <c r="LHC86" s="86"/>
      <c r="LHD86" s="86"/>
      <c r="LHE86" s="86"/>
      <c r="LHF86" s="86"/>
      <c r="LHG86" s="86"/>
      <c r="LHH86" s="86"/>
      <c r="LHI86" s="86"/>
      <c r="LHJ86" s="86"/>
      <c r="LHK86" s="86"/>
      <c r="LHL86" s="86"/>
      <c r="LHM86" s="86"/>
      <c r="LHN86" s="86"/>
      <c r="LHO86" s="86"/>
      <c r="LHP86" s="86"/>
      <c r="LHQ86" s="86"/>
      <c r="LHR86" s="86"/>
      <c r="LHS86" s="86"/>
      <c r="LHT86" s="86"/>
      <c r="LHU86" s="86"/>
      <c r="LHV86" s="86"/>
      <c r="LHW86" s="86"/>
      <c r="LHX86" s="86"/>
      <c r="LHY86" s="86"/>
      <c r="LHZ86" s="86"/>
      <c r="LIA86" s="86"/>
      <c r="LIB86" s="86"/>
      <c r="LIC86" s="86"/>
      <c r="LID86" s="86"/>
      <c r="LIE86" s="86"/>
      <c r="LIF86" s="86"/>
      <c r="LIG86" s="86"/>
      <c r="LIH86" s="86"/>
      <c r="LII86" s="86"/>
      <c r="LIJ86" s="86"/>
      <c r="LIK86" s="86"/>
      <c r="LIL86" s="86"/>
      <c r="LIM86" s="86"/>
      <c r="LIN86" s="86"/>
      <c r="LIO86" s="86"/>
      <c r="LIP86" s="86"/>
      <c r="LIQ86" s="86"/>
      <c r="LIR86" s="86"/>
      <c r="LIS86" s="86"/>
      <c r="LIT86" s="86"/>
      <c r="LIU86" s="86"/>
      <c r="LIV86" s="86"/>
      <c r="LIW86" s="86"/>
      <c r="LIX86" s="86"/>
      <c r="LIY86" s="86"/>
      <c r="LIZ86" s="86"/>
      <c r="LJA86" s="86"/>
      <c r="LJB86" s="86"/>
      <c r="LJC86" s="86"/>
      <c r="LJD86" s="86"/>
      <c r="LJE86" s="86"/>
      <c r="LJF86" s="86"/>
      <c r="LJG86" s="86"/>
      <c r="LJH86" s="86"/>
      <c r="LJI86" s="86"/>
      <c r="LJJ86" s="86"/>
      <c r="LJK86" s="86"/>
      <c r="LJL86" s="86"/>
      <c r="LJM86" s="86"/>
      <c r="LJN86" s="86"/>
      <c r="LJO86" s="86"/>
      <c r="LJP86" s="86"/>
      <c r="LJQ86" s="86"/>
      <c r="LJR86" s="86"/>
      <c r="LJS86" s="86"/>
      <c r="LJT86" s="86"/>
      <c r="LJU86" s="86"/>
      <c r="LJV86" s="86"/>
      <c r="LJW86" s="86"/>
      <c r="LJX86" s="86"/>
      <c r="LJY86" s="86"/>
      <c r="LJZ86" s="86"/>
      <c r="LKA86" s="86"/>
      <c r="LKB86" s="86"/>
      <c r="LKC86" s="86"/>
      <c r="LKD86" s="86"/>
      <c r="LKE86" s="86"/>
      <c r="LKF86" s="86"/>
      <c r="LKG86" s="86"/>
      <c r="LKH86" s="86"/>
      <c r="LKI86" s="86"/>
      <c r="LKJ86" s="86"/>
      <c r="LKK86" s="86"/>
      <c r="LKL86" s="86"/>
      <c r="LKM86" s="86"/>
      <c r="LKN86" s="86"/>
      <c r="LKO86" s="86"/>
      <c r="LKP86" s="86"/>
      <c r="LKQ86" s="86"/>
      <c r="LKR86" s="86"/>
      <c r="LKS86" s="86"/>
      <c r="LKT86" s="86"/>
      <c r="LKU86" s="86"/>
      <c r="LKV86" s="86"/>
      <c r="LKW86" s="86"/>
      <c r="LKX86" s="86"/>
      <c r="LKY86" s="86"/>
      <c r="LKZ86" s="86"/>
      <c r="LLA86" s="86"/>
      <c r="LLB86" s="86"/>
      <c r="LLC86" s="86"/>
      <c r="LLD86" s="86"/>
      <c r="LLE86" s="86"/>
      <c r="LLF86" s="86"/>
      <c r="LLG86" s="86"/>
      <c r="LLH86" s="86"/>
      <c r="LLI86" s="86"/>
      <c r="LLJ86" s="86"/>
      <c r="LLK86" s="86"/>
      <c r="LLL86" s="86"/>
      <c r="LLM86" s="86"/>
      <c r="LLN86" s="86"/>
      <c r="LLO86" s="86"/>
      <c r="LLP86" s="86"/>
      <c r="LLQ86" s="86"/>
      <c r="LLR86" s="86"/>
      <c r="LLS86" s="86"/>
      <c r="LLT86" s="86"/>
      <c r="LLU86" s="86"/>
      <c r="LLV86" s="86"/>
      <c r="LLW86" s="86"/>
      <c r="LLX86" s="86"/>
      <c r="LLY86" s="86"/>
      <c r="LLZ86" s="86"/>
      <c r="LMA86" s="86"/>
      <c r="LMH86" s="86"/>
      <c r="LMI86" s="86"/>
      <c r="LMJ86" s="86"/>
      <c r="LMK86" s="86"/>
      <c r="LML86" s="86"/>
      <c r="LMM86" s="86"/>
      <c r="LMN86" s="86"/>
      <c r="LMO86" s="86"/>
      <c r="LMP86" s="86"/>
      <c r="LMQ86" s="86"/>
      <c r="LMR86" s="86"/>
      <c r="LMS86" s="86"/>
      <c r="LMT86" s="86"/>
      <c r="LMU86" s="86"/>
      <c r="LMV86" s="86"/>
      <c r="LMW86" s="86"/>
      <c r="LMX86" s="86"/>
      <c r="LMY86" s="86"/>
      <c r="LMZ86" s="86"/>
      <c r="LNA86" s="86"/>
      <c r="LNB86" s="86"/>
      <c r="LNC86" s="86"/>
      <c r="LND86" s="86"/>
      <c r="LNE86" s="86"/>
      <c r="LNF86" s="86"/>
      <c r="LNG86" s="86"/>
      <c r="LNH86" s="86"/>
      <c r="LNI86" s="86"/>
      <c r="LNJ86" s="86"/>
      <c r="LNK86" s="86"/>
      <c r="LNL86" s="86"/>
      <c r="LNM86" s="86"/>
      <c r="LNN86" s="86"/>
      <c r="LNO86" s="86"/>
      <c r="LNP86" s="86"/>
      <c r="LNQ86" s="86"/>
      <c r="LNR86" s="86"/>
      <c r="LNS86" s="86"/>
      <c r="LNT86" s="86"/>
      <c r="LNU86" s="86"/>
      <c r="LNV86" s="86"/>
      <c r="LNW86" s="86"/>
      <c r="LNX86" s="86"/>
      <c r="LNY86" s="86"/>
      <c r="LNZ86" s="86"/>
      <c r="LOA86" s="86"/>
      <c r="LOB86" s="86"/>
      <c r="LOC86" s="86"/>
      <c r="LOD86" s="86"/>
      <c r="LOE86" s="86"/>
      <c r="LOF86" s="86"/>
      <c r="LOG86" s="86"/>
      <c r="LOH86" s="86"/>
      <c r="LOI86" s="86"/>
      <c r="LOJ86" s="86"/>
      <c r="LOK86" s="86"/>
      <c r="LOL86" s="86"/>
      <c r="LOM86" s="86"/>
      <c r="LON86" s="86"/>
      <c r="LOO86" s="86"/>
      <c r="LOP86" s="86"/>
      <c r="LOQ86" s="86"/>
      <c r="LOR86" s="86"/>
      <c r="LOS86" s="86"/>
      <c r="LOT86" s="86"/>
      <c r="LOU86" s="86"/>
      <c r="LOV86" s="86"/>
      <c r="LOW86" s="86"/>
      <c r="LOX86" s="86"/>
      <c r="LOY86" s="86"/>
      <c r="LOZ86" s="86"/>
      <c r="LPA86" s="86"/>
      <c r="LPB86" s="86"/>
      <c r="LPC86" s="86"/>
      <c r="LPD86" s="86"/>
      <c r="LPE86" s="86"/>
      <c r="LPF86" s="86"/>
      <c r="LPG86" s="86"/>
      <c r="LPH86" s="86"/>
      <c r="LPI86" s="86"/>
      <c r="LPJ86" s="86"/>
      <c r="LPK86" s="86"/>
      <c r="LPL86" s="86"/>
      <c r="LPM86" s="86"/>
      <c r="LPN86" s="86"/>
      <c r="LPO86" s="86"/>
      <c r="LPP86" s="86"/>
      <c r="LPQ86" s="86"/>
      <c r="LPR86" s="86"/>
      <c r="LPS86" s="86"/>
      <c r="LPT86" s="86"/>
      <c r="LPU86" s="86"/>
      <c r="LPV86" s="86"/>
      <c r="LPW86" s="86"/>
      <c r="LPX86" s="86"/>
      <c r="LPY86" s="86"/>
      <c r="LPZ86" s="86"/>
      <c r="LQA86" s="86"/>
      <c r="LQB86" s="86"/>
      <c r="LQC86" s="86"/>
      <c r="LQD86" s="86"/>
      <c r="LQE86" s="86"/>
      <c r="LQF86" s="86"/>
      <c r="LQG86" s="86"/>
      <c r="LQH86" s="86"/>
      <c r="LQI86" s="86"/>
      <c r="LQJ86" s="86"/>
      <c r="LQK86" s="86"/>
      <c r="LQL86" s="86"/>
      <c r="LQM86" s="86"/>
      <c r="LQN86" s="86"/>
      <c r="LQO86" s="86"/>
      <c r="LQP86" s="86"/>
      <c r="LQQ86" s="86"/>
      <c r="LQR86" s="86"/>
      <c r="LQS86" s="86"/>
      <c r="LQT86" s="86"/>
      <c r="LQU86" s="86"/>
      <c r="LQV86" s="86"/>
      <c r="LQW86" s="86"/>
      <c r="LQX86" s="86"/>
      <c r="LQY86" s="86"/>
      <c r="LQZ86" s="86"/>
      <c r="LRA86" s="86"/>
      <c r="LRB86" s="86"/>
      <c r="LRC86" s="86"/>
      <c r="LRD86" s="86"/>
      <c r="LRE86" s="86"/>
      <c r="LRF86" s="86"/>
      <c r="LRG86" s="86"/>
      <c r="LRH86" s="86"/>
      <c r="LRI86" s="86"/>
      <c r="LRJ86" s="86"/>
      <c r="LRK86" s="86"/>
      <c r="LRL86" s="86"/>
      <c r="LRM86" s="86"/>
      <c r="LRN86" s="86"/>
      <c r="LRO86" s="86"/>
      <c r="LRP86" s="86"/>
      <c r="LRQ86" s="86"/>
      <c r="LRR86" s="86"/>
      <c r="LRS86" s="86"/>
      <c r="LRT86" s="86"/>
      <c r="LRU86" s="86"/>
      <c r="LRV86" s="86"/>
      <c r="LRW86" s="86"/>
      <c r="LRX86" s="86"/>
      <c r="LRY86" s="86"/>
      <c r="LRZ86" s="86"/>
      <c r="LSA86" s="86"/>
      <c r="LSB86" s="86"/>
      <c r="LSC86" s="86"/>
      <c r="LSD86" s="86"/>
      <c r="LSE86" s="86"/>
      <c r="LSF86" s="86"/>
      <c r="LSG86" s="86"/>
      <c r="LSH86" s="86"/>
      <c r="LSI86" s="86"/>
      <c r="LSJ86" s="86"/>
      <c r="LSK86" s="86"/>
      <c r="LSL86" s="86"/>
      <c r="LSM86" s="86"/>
      <c r="LSN86" s="86"/>
      <c r="LSO86" s="86"/>
      <c r="LSP86" s="86"/>
      <c r="LSQ86" s="86"/>
      <c r="LSR86" s="86"/>
      <c r="LSS86" s="86"/>
      <c r="LST86" s="86"/>
      <c r="LSU86" s="86"/>
      <c r="LSV86" s="86"/>
      <c r="LSW86" s="86"/>
      <c r="LSX86" s="86"/>
      <c r="LSY86" s="86"/>
      <c r="LSZ86" s="86"/>
      <c r="LTA86" s="86"/>
      <c r="LTB86" s="86"/>
      <c r="LTC86" s="86"/>
      <c r="LTD86" s="86"/>
      <c r="LTE86" s="86"/>
      <c r="LTF86" s="86"/>
      <c r="LTG86" s="86"/>
      <c r="LTH86" s="86"/>
      <c r="LTI86" s="86"/>
      <c r="LTJ86" s="86"/>
      <c r="LTK86" s="86"/>
      <c r="LTL86" s="86"/>
      <c r="LTM86" s="86"/>
      <c r="LTN86" s="86"/>
      <c r="LTO86" s="86"/>
      <c r="LTP86" s="86"/>
      <c r="LTQ86" s="86"/>
      <c r="LTR86" s="86"/>
      <c r="LTS86" s="86"/>
      <c r="LTT86" s="86"/>
      <c r="LTU86" s="86"/>
      <c r="LTV86" s="86"/>
      <c r="LTW86" s="86"/>
      <c r="LTX86" s="86"/>
      <c r="LTY86" s="86"/>
      <c r="LTZ86" s="86"/>
      <c r="LUA86" s="86"/>
      <c r="LUB86" s="86"/>
      <c r="LUC86" s="86"/>
      <c r="LUD86" s="86"/>
      <c r="LUE86" s="86"/>
      <c r="LUF86" s="86"/>
      <c r="LUG86" s="86"/>
      <c r="LUH86" s="86"/>
      <c r="LUI86" s="86"/>
      <c r="LUJ86" s="86"/>
      <c r="LUK86" s="86"/>
      <c r="LUL86" s="86"/>
      <c r="LUM86" s="86"/>
      <c r="LUN86" s="86"/>
      <c r="LUO86" s="86"/>
      <c r="LUP86" s="86"/>
      <c r="LUQ86" s="86"/>
      <c r="LUR86" s="86"/>
      <c r="LUS86" s="86"/>
      <c r="LUT86" s="86"/>
      <c r="LUU86" s="86"/>
      <c r="LUV86" s="86"/>
      <c r="LUW86" s="86"/>
      <c r="LUX86" s="86"/>
      <c r="LUY86" s="86"/>
      <c r="LUZ86" s="86"/>
      <c r="LVA86" s="86"/>
      <c r="LVB86" s="86"/>
      <c r="LVC86" s="86"/>
      <c r="LVD86" s="86"/>
      <c r="LVE86" s="86"/>
      <c r="LVF86" s="86"/>
      <c r="LVG86" s="86"/>
      <c r="LVH86" s="86"/>
      <c r="LVI86" s="86"/>
      <c r="LVJ86" s="86"/>
      <c r="LVK86" s="86"/>
      <c r="LVL86" s="86"/>
      <c r="LVM86" s="86"/>
      <c r="LVN86" s="86"/>
      <c r="LVO86" s="86"/>
      <c r="LVP86" s="86"/>
      <c r="LVQ86" s="86"/>
      <c r="LVR86" s="86"/>
      <c r="LVS86" s="86"/>
      <c r="LVT86" s="86"/>
      <c r="LVU86" s="86"/>
      <c r="LVV86" s="86"/>
      <c r="LVW86" s="86"/>
      <c r="LWD86" s="86"/>
      <c r="LWE86" s="86"/>
      <c r="LWF86" s="86"/>
      <c r="LWG86" s="86"/>
      <c r="LWH86" s="86"/>
      <c r="LWI86" s="86"/>
      <c r="LWJ86" s="86"/>
      <c r="LWK86" s="86"/>
      <c r="LWL86" s="86"/>
      <c r="LWM86" s="86"/>
      <c r="LWN86" s="86"/>
      <c r="LWO86" s="86"/>
      <c r="LWP86" s="86"/>
      <c r="LWQ86" s="86"/>
      <c r="LWR86" s="86"/>
      <c r="LWS86" s="86"/>
      <c r="LWT86" s="86"/>
      <c r="LWU86" s="86"/>
      <c r="LWV86" s="86"/>
      <c r="LWW86" s="86"/>
      <c r="LWX86" s="86"/>
      <c r="LWY86" s="86"/>
      <c r="LWZ86" s="86"/>
      <c r="LXA86" s="86"/>
      <c r="LXB86" s="86"/>
      <c r="LXC86" s="86"/>
      <c r="LXD86" s="86"/>
      <c r="LXE86" s="86"/>
      <c r="LXF86" s="86"/>
      <c r="LXG86" s="86"/>
      <c r="LXH86" s="86"/>
      <c r="LXI86" s="86"/>
      <c r="LXJ86" s="86"/>
      <c r="LXK86" s="86"/>
      <c r="LXL86" s="86"/>
      <c r="LXM86" s="86"/>
      <c r="LXN86" s="86"/>
      <c r="LXO86" s="86"/>
      <c r="LXP86" s="86"/>
      <c r="LXQ86" s="86"/>
      <c r="LXR86" s="86"/>
      <c r="LXS86" s="86"/>
      <c r="LXT86" s="86"/>
      <c r="LXU86" s="86"/>
      <c r="LXV86" s="86"/>
      <c r="LXW86" s="86"/>
      <c r="LXX86" s="86"/>
      <c r="LXY86" s="86"/>
      <c r="LXZ86" s="86"/>
      <c r="LYA86" s="86"/>
      <c r="LYB86" s="86"/>
      <c r="LYC86" s="86"/>
      <c r="LYD86" s="86"/>
      <c r="LYE86" s="86"/>
      <c r="LYF86" s="86"/>
      <c r="LYG86" s="86"/>
      <c r="LYH86" s="86"/>
      <c r="LYI86" s="86"/>
      <c r="LYJ86" s="86"/>
      <c r="LYK86" s="86"/>
      <c r="LYL86" s="86"/>
      <c r="LYM86" s="86"/>
      <c r="LYN86" s="86"/>
      <c r="LYO86" s="86"/>
      <c r="LYP86" s="86"/>
      <c r="LYQ86" s="86"/>
      <c r="LYR86" s="86"/>
      <c r="LYS86" s="86"/>
      <c r="LYT86" s="86"/>
      <c r="LYU86" s="86"/>
      <c r="LYV86" s="86"/>
      <c r="LYW86" s="86"/>
      <c r="LYX86" s="86"/>
      <c r="LYY86" s="86"/>
      <c r="LYZ86" s="86"/>
      <c r="LZA86" s="86"/>
      <c r="LZB86" s="86"/>
      <c r="LZC86" s="86"/>
      <c r="LZD86" s="86"/>
      <c r="LZE86" s="86"/>
      <c r="LZF86" s="86"/>
      <c r="LZG86" s="86"/>
      <c r="LZH86" s="86"/>
      <c r="LZI86" s="86"/>
      <c r="LZJ86" s="86"/>
      <c r="LZK86" s="86"/>
      <c r="LZL86" s="86"/>
      <c r="LZM86" s="86"/>
      <c r="LZN86" s="86"/>
      <c r="LZO86" s="86"/>
      <c r="LZP86" s="86"/>
      <c r="LZQ86" s="86"/>
      <c r="LZR86" s="86"/>
      <c r="LZS86" s="86"/>
      <c r="LZT86" s="86"/>
      <c r="LZU86" s="86"/>
      <c r="LZV86" s="86"/>
      <c r="LZW86" s="86"/>
      <c r="LZX86" s="86"/>
      <c r="LZY86" s="86"/>
      <c r="LZZ86" s="86"/>
      <c r="MAA86" s="86"/>
      <c r="MAB86" s="86"/>
      <c r="MAC86" s="86"/>
      <c r="MAD86" s="86"/>
      <c r="MAE86" s="86"/>
      <c r="MAF86" s="86"/>
      <c r="MAG86" s="86"/>
      <c r="MAH86" s="86"/>
      <c r="MAI86" s="86"/>
      <c r="MAJ86" s="86"/>
      <c r="MAK86" s="86"/>
      <c r="MAL86" s="86"/>
      <c r="MAM86" s="86"/>
      <c r="MAN86" s="86"/>
      <c r="MAO86" s="86"/>
      <c r="MAP86" s="86"/>
      <c r="MAQ86" s="86"/>
      <c r="MAR86" s="86"/>
      <c r="MAS86" s="86"/>
      <c r="MAT86" s="86"/>
      <c r="MAU86" s="86"/>
      <c r="MAV86" s="86"/>
      <c r="MAW86" s="86"/>
      <c r="MAX86" s="86"/>
      <c r="MAY86" s="86"/>
      <c r="MAZ86" s="86"/>
      <c r="MBA86" s="86"/>
      <c r="MBB86" s="86"/>
      <c r="MBC86" s="86"/>
      <c r="MBD86" s="86"/>
      <c r="MBE86" s="86"/>
      <c r="MBF86" s="86"/>
      <c r="MBG86" s="86"/>
      <c r="MBH86" s="86"/>
      <c r="MBI86" s="86"/>
      <c r="MBJ86" s="86"/>
      <c r="MBK86" s="86"/>
      <c r="MBL86" s="86"/>
      <c r="MBM86" s="86"/>
      <c r="MBN86" s="86"/>
      <c r="MBO86" s="86"/>
      <c r="MBP86" s="86"/>
      <c r="MBQ86" s="86"/>
      <c r="MBR86" s="86"/>
      <c r="MBS86" s="86"/>
      <c r="MBT86" s="86"/>
      <c r="MBU86" s="86"/>
      <c r="MBV86" s="86"/>
      <c r="MBW86" s="86"/>
      <c r="MBX86" s="86"/>
      <c r="MBY86" s="86"/>
      <c r="MBZ86" s="86"/>
      <c r="MCA86" s="86"/>
      <c r="MCB86" s="86"/>
      <c r="MCC86" s="86"/>
      <c r="MCD86" s="86"/>
      <c r="MCE86" s="86"/>
      <c r="MCF86" s="86"/>
      <c r="MCG86" s="86"/>
      <c r="MCH86" s="86"/>
      <c r="MCI86" s="86"/>
      <c r="MCJ86" s="86"/>
      <c r="MCK86" s="86"/>
      <c r="MCL86" s="86"/>
      <c r="MCM86" s="86"/>
      <c r="MCN86" s="86"/>
      <c r="MCO86" s="86"/>
      <c r="MCP86" s="86"/>
      <c r="MCQ86" s="86"/>
      <c r="MCR86" s="86"/>
      <c r="MCS86" s="86"/>
      <c r="MCT86" s="86"/>
      <c r="MCU86" s="86"/>
      <c r="MCV86" s="86"/>
      <c r="MCW86" s="86"/>
      <c r="MCX86" s="86"/>
      <c r="MCY86" s="86"/>
      <c r="MCZ86" s="86"/>
      <c r="MDA86" s="86"/>
      <c r="MDB86" s="86"/>
      <c r="MDC86" s="86"/>
      <c r="MDD86" s="86"/>
      <c r="MDE86" s="86"/>
      <c r="MDF86" s="86"/>
      <c r="MDG86" s="86"/>
      <c r="MDH86" s="86"/>
      <c r="MDI86" s="86"/>
      <c r="MDJ86" s="86"/>
      <c r="MDK86" s="86"/>
      <c r="MDL86" s="86"/>
      <c r="MDM86" s="86"/>
      <c r="MDN86" s="86"/>
      <c r="MDO86" s="86"/>
      <c r="MDP86" s="86"/>
      <c r="MDQ86" s="86"/>
      <c r="MDR86" s="86"/>
      <c r="MDS86" s="86"/>
      <c r="MDT86" s="86"/>
      <c r="MDU86" s="86"/>
      <c r="MDV86" s="86"/>
      <c r="MDW86" s="86"/>
      <c r="MDX86" s="86"/>
      <c r="MDY86" s="86"/>
      <c r="MDZ86" s="86"/>
      <c r="MEA86" s="86"/>
      <c r="MEB86" s="86"/>
      <c r="MEC86" s="86"/>
      <c r="MED86" s="86"/>
      <c r="MEE86" s="86"/>
      <c r="MEF86" s="86"/>
      <c r="MEG86" s="86"/>
      <c r="MEH86" s="86"/>
      <c r="MEI86" s="86"/>
      <c r="MEJ86" s="86"/>
      <c r="MEK86" s="86"/>
      <c r="MEL86" s="86"/>
      <c r="MEM86" s="86"/>
      <c r="MEN86" s="86"/>
      <c r="MEO86" s="86"/>
      <c r="MEP86" s="86"/>
      <c r="MEQ86" s="86"/>
      <c r="MER86" s="86"/>
      <c r="MES86" s="86"/>
      <c r="MET86" s="86"/>
      <c r="MEU86" s="86"/>
      <c r="MEV86" s="86"/>
      <c r="MEW86" s="86"/>
      <c r="MEX86" s="86"/>
      <c r="MEY86" s="86"/>
      <c r="MEZ86" s="86"/>
      <c r="MFA86" s="86"/>
      <c r="MFB86" s="86"/>
      <c r="MFC86" s="86"/>
      <c r="MFD86" s="86"/>
      <c r="MFE86" s="86"/>
      <c r="MFF86" s="86"/>
      <c r="MFG86" s="86"/>
      <c r="MFH86" s="86"/>
      <c r="MFI86" s="86"/>
      <c r="MFJ86" s="86"/>
      <c r="MFK86" s="86"/>
      <c r="MFL86" s="86"/>
      <c r="MFM86" s="86"/>
      <c r="MFN86" s="86"/>
      <c r="MFO86" s="86"/>
      <c r="MFP86" s="86"/>
      <c r="MFQ86" s="86"/>
      <c r="MFR86" s="86"/>
      <c r="MFS86" s="86"/>
      <c r="MFZ86" s="86"/>
      <c r="MGA86" s="86"/>
      <c r="MGB86" s="86"/>
      <c r="MGC86" s="86"/>
      <c r="MGD86" s="86"/>
      <c r="MGE86" s="86"/>
      <c r="MGF86" s="86"/>
      <c r="MGG86" s="86"/>
      <c r="MGH86" s="86"/>
      <c r="MGI86" s="86"/>
      <c r="MGJ86" s="86"/>
      <c r="MGK86" s="86"/>
      <c r="MGL86" s="86"/>
      <c r="MGM86" s="86"/>
      <c r="MGN86" s="86"/>
      <c r="MGO86" s="86"/>
      <c r="MGP86" s="86"/>
      <c r="MGQ86" s="86"/>
      <c r="MGR86" s="86"/>
      <c r="MGS86" s="86"/>
      <c r="MGT86" s="86"/>
      <c r="MGU86" s="86"/>
      <c r="MGV86" s="86"/>
      <c r="MGW86" s="86"/>
      <c r="MGX86" s="86"/>
      <c r="MGY86" s="86"/>
      <c r="MGZ86" s="86"/>
      <c r="MHA86" s="86"/>
      <c r="MHB86" s="86"/>
      <c r="MHC86" s="86"/>
      <c r="MHD86" s="86"/>
      <c r="MHE86" s="86"/>
      <c r="MHF86" s="86"/>
      <c r="MHG86" s="86"/>
      <c r="MHH86" s="86"/>
      <c r="MHI86" s="86"/>
      <c r="MHJ86" s="86"/>
      <c r="MHK86" s="86"/>
      <c r="MHL86" s="86"/>
      <c r="MHM86" s="86"/>
      <c r="MHN86" s="86"/>
      <c r="MHO86" s="86"/>
      <c r="MHP86" s="86"/>
      <c r="MHQ86" s="86"/>
      <c r="MHR86" s="86"/>
      <c r="MHS86" s="86"/>
      <c r="MHT86" s="86"/>
      <c r="MHU86" s="86"/>
      <c r="MHV86" s="86"/>
      <c r="MHW86" s="86"/>
      <c r="MHX86" s="86"/>
      <c r="MHY86" s="86"/>
      <c r="MHZ86" s="86"/>
      <c r="MIA86" s="86"/>
      <c r="MIB86" s="86"/>
      <c r="MIC86" s="86"/>
      <c r="MID86" s="86"/>
      <c r="MIE86" s="86"/>
      <c r="MIF86" s="86"/>
      <c r="MIG86" s="86"/>
      <c r="MIH86" s="86"/>
      <c r="MII86" s="86"/>
      <c r="MIJ86" s="86"/>
      <c r="MIK86" s="86"/>
      <c r="MIL86" s="86"/>
      <c r="MIM86" s="86"/>
      <c r="MIN86" s="86"/>
      <c r="MIO86" s="86"/>
      <c r="MIP86" s="86"/>
      <c r="MIQ86" s="86"/>
      <c r="MIR86" s="86"/>
      <c r="MIS86" s="86"/>
      <c r="MIT86" s="86"/>
      <c r="MIU86" s="86"/>
      <c r="MIV86" s="86"/>
      <c r="MIW86" s="86"/>
      <c r="MIX86" s="86"/>
      <c r="MIY86" s="86"/>
      <c r="MIZ86" s="86"/>
      <c r="MJA86" s="86"/>
      <c r="MJB86" s="86"/>
      <c r="MJC86" s="86"/>
      <c r="MJD86" s="86"/>
      <c r="MJE86" s="86"/>
      <c r="MJF86" s="86"/>
      <c r="MJG86" s="86"/>
      <c r="MJH86" s="86"/>
      <c r="MJI86" s="86"/>
      <c r="MJJ86" s="86"/>
      <c r="MJK86" s="86"/>
      <c r="MJL86" s="86"/>
      <c r="MJM86" s="86"/>
      <c r="MJN86" s="86"/>
      <c r="MJO86" s="86"/>
      <c r="MJP86" s="86"/>
      <c r="MJQ86" s="86"/>
      <c r="MJR86" s="86"/>
      <c r="MJS86" s="86"/>
      <c r="MJT86" s="86"/>
      <c r="MJU86" s="86"/>
      <c r="MJV86" s="86"/>
      <c r="MJW86" s="86"/>
      <c r="MJX86" s="86"/>
      <c r="MJY86" s="86"/>
      <c r="MJZ86" s="86"/>
      <c r="MKA86" s="86"/>
      <c r="MKB86" s="86"/>
      <c r="MKC86" s="86"/>
      <c r="MKD86" s="86"/>
      <c r="MKE86" s="86"/>
      <c r="MKF86" s="86"/>
      <c r="MKG86" s="86"/>
      <c r="MKH86" s="86"/>
      <c r="MKI86" s="86"/>
      <c r="MKJ86" s="86"/>
      <c r="MKK86" s="86"/>
      <c r="MKL86" s="86"/>
      <c r="MKM86" s="86"/>
      <c r="MKN86" s="86"/>
      <c r="MKO86" s="86"/>
      <c r="MKP86" s="86"/>
      <c r="MKQ86" s="86"/>
      <c r="MKR86" s="86"/>
      <c r="MKS86" s="86"/>
      <c r="MKT86" s="86"/>
      <c r="MKU86" s="86"/>
      <c r="MKV86" s="86"/>
      <c r="MKW86" s="86"/>
      <c r="MKX86" s="86"/>
      <c r="MKY86" s="86"/>
      <c r="MKZ86" s="86"/>
      <c r="MLA86" s="86"/>
      <c r="MLB86" s="86"/>
      <c r="MLC86" s="86"/>
      <c r="MLD86" s="86"/>
      <c r="MLE86" s="86"/>
      <c r="MLF86" s="86"/>
      <c r="MLG86" s="86"/>
      <c r="MLH86" s="86"/>
      <c r="MLI86" s="86"/>
      <c r="MLJ86" s="86"/>
      <c r="MLK86" s="86"/>
      <c r="MLL86" s="86"/>
      <c r="MLM86" s="86"/>
      <c r="MLN86" s="86"/>
      <c r="MLO86" s="86"/>
      <c r="MLP86" s="86"/>
      <c r="MLQ86" s="86"/>
      <c r="MLR86" s="86"/>
      <c r="MLS86" s="86"/>
      <c r="MLT86" s="86"/>
      <c r="MLU86" s="86"/>
      <c r="MLV86" s="86"/>
      <c r="MLW86" s="86"/>
      <c r="MLX86" s="86"/>
      <c r="MLY86" s="86"/>
      <c r="MLZ86" s="86"/>
      <c r="MMA86" s="86"/>
      <c r="MMB86" s="86"/>
      <c r="MMC86" s="86"/>
      <c r="MMD86" s="86"/>
      <c r="MME86" s="86"/>
      <c r="MMF86" s="86"/>
      <c r="MMG86" s="86"/>
      <c r="MMH86" s="86"/>
      <c r="MMI86" s="86"/>
      <c r="MMJ86" s="86"/>
      <c r="MMK86" s="86"/>
      <c r="MML86" s="86"/>
      <c r="MMM86" s="86"/>
      <c r="MMN86" s="86"/>
      <c r="MMO86" s="86"/>
      <c r="MMP86" s="86"/>
      <c r="MMQ86" s="86"/>
      <c r="MMR86" s="86"/>
      <c r="MMS86" s="86"/>
      <c r="MMT86" s="86"/>
      <c r="MMU86" s="86"/>
      <c r="MMV86" s="86"/>
      <c r="MMW86" s="86"/>
      <c r="MMX86" s="86"/>
      <c r="MMY86" s="86"/>
      <c r="MMZ86" s="86"/>
      <c r="MNA86" s="86"/>
      <c r="MNB86" s="86"/>
      <c r="MNC86" s="86"/>
      <c r="MND86" s="86"/>
      <c r="MNE86" s="86"/>
      <c r="MNF86" s="86"/>
      <c r="MNG86" s="86"/>
      <c r="MNH86" s="86"/>
      <c r="MNI86" s="86"/>
      <c r="MNJ86" s="86"/>
      <c r="MNK86" s="86"/>
      <c r="MNL86" s="86"/>
      <c r="MNM86" s="86"/>
      <c r="MNN86" s="86"/>
      <c r="MNO86" s="86"/>
      <c r="MNP86" s="86"/>
      <c r="MNQ86" s="86"/>
      <c r="MNR86" s="86"/>
      <c r="MNS86" s="86"/>
      <c r="MNT86" s="86"/>
      <c r="MNU86" s="86"/>
      <c r="MNV86" s="86"/>
      <c r="MNW86" s="86"/>
      <c r="MNX86" s="86"/>
      <c r="MNY86" s="86"/>
      <c r="MNZ86" s="86"/>
      <c r="MOA86" s="86"/>
      <c r="MOB86" s="86"/>
      <c r="MOC86" s="86"/>
      <c r="MOD86" s="86"/>
      <c r="MOE86" s="86"/>
      <c r="MOF86" s="86"/>
      <c r="MOG86" s="86"/>
      <c r="MOH86" s="86"/>
      <c r="MOI86" s="86"/>
      <c r="MOJ86" s="86"/>
      <c r="MOK86" s="86"/>
      <c r="MOL86" s="86"/>
      <c r="MOM86" s="86"/>
      <c r="MON86" s="86"/>
      <c r="MOO86" s="86"/>
      <c r="MOP86" s="86"/>
      <c r="MOQ86" s="86"/>
      <c r="MOR86" s="86"/>
      <c r="MOS86" s="86"/>
      <c r="MOT86" s="86"/>
      <c r="MOU86" s="86"/>
      <c r="MOV86" s="86"/>
      <c r="MOW86" s="86"/>
      <c r="MOX86" s="86"/>
      <c r="MOY86" s="86"/>
      <c r="MOZ86" s="86"/>
      <c r="MPA86" s="86"/>
      <c r="MPB86" s="86"/>
      <c r="MPC86" s="86"/>
      <c r="MPD86" s="86"/>
      <c r="MPE86" s="86"/>
      <c r="MPF86" s="86"/>
      <c r="MPG86" s="86"/>
      <c r="MPH86" s="86"/>
      <c r="MPI86" s="86"/>
      <c r="MPJ86" s="86"/>
      <c r="MPK86" s="86"/>
      <c r="MPL86" s="86"/>
      <c r="MPM86" s="86"/>
      <c r="MPN86" s="86"/>
      <c r="MPO86" s="86"/>
      <c r="MPV86" s="86"/>
      <c r="MPW86" s="86"/>
      <c r="MPX86" s="86"/>
      <c r="MPY86" s="86"/>
      <c r="MPZ86" s="86"/>
      <c r="MQA86" s="86"/>
      <c r="MQB86" s="86"/>
      <c r="MQC86" s="86"/>
      <c r="MQD86" s="86"/>
      <c r="MQE86" s="86"/>
      <c r="MQF86" s="86"/>
      <c r="MQG86" s="86"/>
      <c r="MQH86" s="86"/>
      <c r="MQI86" s="86"/>
      <c r="MQJ86" s="86"/>
      <c r="MQK86" s="86"/>
      <c r="MQL86" s="86"/>
      <c r="MQM86" s="86"/>
      <c r="MQN86" s="86"/>
      <c r="MQO86" s="86"/>
      <c r="MQP86" s="86"/>
      <c r="MQQ86" s="86"/>
      <c r="MQR86" s="86"/>
      <c r="MQS86" s="86"/>
      <c r="MQT86" s="86"/>
      <c r="MQU86" s="86"/>
      <c r="MQV86" s="86"/>
      <c r="MQW86" s="86"/>
      <c r="MQX86" s="86"/>
      <c r="MQY86" s="86"/>
      <c r="MQZ86" s="86"/>
      <c r="MRA86" s="86"/>
      <c r="MRB86" s="86"/>
      <c r="MRC86" s="86"/>
      <c r="MRD86" s="86"/>
      <c r="MRE86" s="86"/>
      <c r="MRF86" s="86"/>
      <c r="MRG86" s="86"/>
      <c r="MRH86" s="86"/>
      <c r="MRI86" s="86"/>
      <c r="MRJ86" s="86"/>
      <c r="MRK86" s="86"/>
      <c r="MRL86" s="86"/>
      <c r="MRM86" s="86"/>
      <c r="MRN86" s="86"/>
      <c r="MRO86" s="86"/>
      <c r="MRP86" s="86"/>
      <c r="MRQ86" s="86"/>
      <c r="MRR86" s="86"/>
      <c r="MRS86" s="86"/>
      <c r="MRT86" s="86"/>
      <c r="MRU86" s="86"/>
      <c r="MRV86" s="86"/>
      <c r="MRW86" s="86"/>
      <c r="MRX86" s="86"/>
      <c r="MRY86" s="86"/>
      <c r="MRZ86" s="86"/>
      <c r="MSA86" s="86"/>
      <c r="MSB86" s="86"/>
      <c r="MSC86" s="86"/>
      <c r="MSD86" s="86"/>
      <c r="MSE86" s="86"/>
      <c r="MSF86" s="86"/>
      <c r="MSG86" s="86"/>
      <c r="MSH86" s="86"/>
      <c r="MSI86" s="86"/>
      <c r="MSJ86" s="86"/>
      <c r="MSK86" s="86"/>
      <c r="MSL86" s="86"/>
      <c r="MSM86" s="86"/>
      <c r="MSN86" s="86"/>
      <c r="MSO86" s="86"/>
      <c r="MSP86" s="86"/>
      <c r="MSQ86" s="86"/>
      <c r="MSR86" s="86"/>
      <c r="MSS86" s="86"/>
      <c r="MST86" s="86"/>
      <c r="MSU86" s="86"/>
      <c r="MSV86" s="86"/>
      <c r="MSW86" s="86"/>
      <c r="MSX86" s="86"/>
      <c r="MSY86" s="86"/>
      <c r="MSZ86" s="86"/>
      <c r="MTA86" s="86"/>
      <c r="MTB86" s="86"/>
      <c r="MTC86" s="86"/>
      <c r="MTD86" s="86"/>
      <c r="MTE86" s="86"/>
      <c r="MTF86" s="86"/>
      <c r="MTG86" s="86"/>
      <c r="MTH86" s="86"/>
      <c r="MTI86" s="86"/>
      <c r="MTJ86" s="86"/>
      <c r="MTK86" s="86"/>
      <c r="MTL86" s="86"/>
      <c r="MTM86" s="86"/>
      <c r="MTN86" s="86"/>
      <c r="MTO86" s="86"/>
      <c r="MTP86" s="86"/>
      <c r="MTQ86" s="86"/>
      <c r="MTR86" s="86"/>
      <c r="MTS86" s="86"/>
      <c r="MTT86" s="86"/>
      <c r="MTU86" s="86"/>
      <c r="MTV86" s="86"/>
      <c r="MTW86" s="86"/>
      <c r="MTX86" s="86"/>
      <c r="MTY86" s="86"/>
      <c r="MTZ86" s="86"/>
      <c r="MUA86" s="86"/>
      <c r="MUB86" s="86"/>
      <c r="MUC86" s="86"/>
      <c r="MUD86" s="86"/>
      <c r="MUE86" s="86"/>
      <c r="MUF86" s="86"/>
      <c r="MUG86" s="86"/>
      <c r="MUH86" s="86"/>
      <c r="MUI86" s="86"/>
      <c r="MUJ86" s="86"/>
      <c r="MUK86" s="86"/>
      <c r="MUL86" s="86"/>
      <c r="MUM86" s="86"/>
      <c r="MUN86" s="86"/>
      <c r="MUO86" s="86"/>
      <c r="MUP86" s="86"/>
      <c r="MUQ86" s="86"/>
      <c r="MUR86" s="86"/>
      <c r="MUS86" s="86"/>
      <c r="MUT86" s="86"/>
      <c r="MUU86" s="86"/>
      <c r="MUV86" s="86"/>
      <c r="MUW86" s="86"/>
      <c r="MUX86" s="86"/>
      <c r="MUY86" s="86"/>
      <c r="MUZ86" s="86"/>
      <c r="MVA86" s="86"/>
      <c r="MVB86" s="86"/>
      <c r="MVC86" s="86"/>
      <c r="MVD86" s="86"/>
      <c r="MVE86" s="86"/>
      <c r="MVF86" s="86"/>
      <c r="MVG86" s="86"/>
      <c r="MVH86" s="86"/>
      <c r="MVI86" s="86"/>
      <c r="MVJ86" s="86"/>
      <c r="MVK86" s="86"/>
      <c r="MVL86" s="86"/>
      <c r="MVM86" s="86"/>
      <c r="MVN86" s="86"/>
      <c r="MVO86" s="86"/>
      <c r="MVP86" s="86"/>
      <c r="MVQ86" s="86"/>
      <c r="MVR86" s="86"/>
      <c r="MVS86" s="86"/>
      <c r="MVT86" s="86"/>
      <c r="MVU86" s="86"/>
      <c r="MVV86" s="86"/>
      <c r="MVW86" s="86"/>
      <c r="MVX86" s="86"/>
      <c r="MVY86" s="86"/>
      <c r="MVZ86" s="86"/>
      <c r="MWA86" s="86"/>
      <c r="MWB86" s="86"/>
      <c r="MWC86" s="86"/>
      <c r="MWD86" s="86"/>
      <c r="MWE86" s="86"/>
      <c r="MWF86" s="86"/>
      <c r="MWG86" s="86"/>
      <c r="MWH86" s="86"/>
      <c r="MWI86" s="86"/>
      <c r="MWJ86" s="86"/>
      <c r="MWK86" s="86"/>
      <c r="MWL86" s="86"/>
      <c r="MWM86" s="86"/>
      <c r="MWN86" s="86"/>
      <c r="MWO86" s="86"/>
      <c r="MWP86" s="86"/>
      <c r="MWQ86" s="86"/>
      <c r="MWR86" s="86"/>
      <c r="MWS86" s="86"/>
      <c r="MWT86" s="86"/>
      <c r="MWU86" s="86"/>
      <c r="MWV86" s="86"/>
      <c r="MWW86" s="86"/>
      <c r="MWX86" s="86"/>
      <c r="MWY86" s="86"/>
      <c r="MWZ86" s="86"/>
      <c r="MXA86" s="86"/>
      <c r="MXB86" s="86"/>
      <c r="MXC86" s="86"/>
      <c r="MXD86" s="86"/>
      <c r="MXE86" s="86"/>
      <c r="MXF86" s="86"/>
      <c r="MXG86" s="86"/>
      <c r="MXH86" s="86"/>
      <c r="MXI86" s="86"/>
      <c r="MXJ86" s="86"/>
      <c r="MXK86" s="86"/>
      <c r="MXL86" s="86"/>
      <c r="MXM86" s="86"/>
      <c r="MXN86" s="86"/>
      <c r="MXO86" s="86"/>
      <c r="MXP86" s="86"/>
      <c r="MXQ86" s="86"/>
      <c r="MXR86" s="86"/>
      <c r="MXS86" s="86"/>
      <c r="MXT86" s="86"/>
      <c r="MXU86" s="86"/>
      <c r="MXV86" s="86"/>
      <c r="MXW86" s="86"/>
      <c r="MXX86" s="86"/>
      <c r="MXY86" s="86"/>
      <c r="MXZ86" s="86"/>
      <c r="MYA86" s="86"/>
      <c r="MYB86" s="86"/>
      <c r="MYC86" s="86"/>
      <c r="MYD86" s="86"/>
      <c r="MYE86" s="86"/>
      <c r="MYF86" s="86"/>
      <c r="MYG86" s="86"/>
      <c r="MYH86" s="86"/>
      <c r="MYI86" s="86"/>
      <c r="MYJ86" s="86"/>
      <c r="MYK86" s="86"/>
      <c r="MYL86" s="86"/>
      <c r="MYM86" s="86"/>
      <c r="MYN86" s="86"/>
      <c r="MYO86" s="86"/>
      <c r="MYP86" s="86"/>
      <c r="MYQ86" s="86"/>
      <c r="MYR86" s="86"/>
      <c r="MYS86" s="86"/>
      <c r="MYT86" s="86"/>
      <c r="MYU86" s="86"/>
      <c r="MYV86" s="86"/>
      <c r="MYW86" s="86"/>
      <c r="MYX86" s="86"/>
      <c r="MYY86" s="86"/>
      <c r="MYZ86" s="86"/>
      <c r="MZA86" s="86"/>
      <c r="MZB86" s="86"/>
      <c r="MZC86" s="86"/>
      <c r="MZD86" s="86"/>
      <c r="MZE86" s="86"/>
      <c r="MZF86" s="86"/>
      <c r="MZG86" s="86"/>
      <c r="MZH86" s="86"/>
      <c r="MZI86" s="86"/>
      <c r="MZJ86" s="86"/>
      <c r="MZK86" s="86"/>
      <c r="MZR86" s="86"/>
      <c r="MZS86" s="86"/>
      <c r="MZT86" s="86"/>
      <c r="MZU86" s="86"/>
      <c r="MZV86" s="86"/>
      <c r="MZW86" s="86"/>
      <c r="MZX86" s="86"/>
      <c r="MZY86" s="86"/>
      <c r="MZZ86" s="86"/>
      <c r="NAA86" s="86"/>
      <c r="NAB86" s="86"/>
      <c r="NAC86" s="86"/>
      <c r="NAD86" s="86"/>
      <c r="NAE86" s="86"/>
      <c r="NAF86" s="86"/>
      <c r="NAG86" s="86"/>
      <c r="NAH86" s="86"/>
      <c r="NAI86" s="86"/>
      <c r="NAJ86" s="86"/>
      <c r="NAK86" s="86"/>
      <c r="NAL86" s="86"/>
      <c r="NAM86" s="86"/>
      <c r="NAN86" s="86"/>
      <c r="NAO86" s="86"/>
      <c r="NAP86" s="86"/>
      <c r="NAQ86" s="86"/>
      <c r="NAR86" s="86"/>
      <c r="NAS86" s="86"/>
      <c r="NAT86" s="86"/>
      <c r="NAU86" s="86"/>
      <c r="NAV86" s="86"/>
      <c r="NAW86" s="86"/>
      <c r="NAX86" s="86"/>
      <c r="NAY86" s="86"/>
      <c r="NAZ86" s="86"/>
      <c r="NBA86" s="86"/>
      <c r="NBB86" s="86"/>
      <c r="NBC86" s="86"/>
      <c r="NBD86" s="86"/>
      <c r="NBE86" s="86"/>
      <c r="NBF86" s="86"/>
      <c r="NBG86" s="86"/>
      <c r="NBH86" s="86"/>
      <c r="NBI86" s="86"/>
      <c r="NBJ86" s="86"/>
      <c r="NBK86" s="86"/>
      <c r="NBL86" s="86"/>
      <c r="NBM86" s="86"/>
      <c r="NBN86" s="86"/>
      <c r="NBO86" s="86"/>
      <c r="NBP86" s="86"/>
      <c r="NBQ86" s="86"/>
      <c r="NBR86" s="86"/>
      <c r="NBS86" s="86"/>
      <c r="NBT86" s="86"/>
      <c r="NBU86" s="86"/>
      <c r="NBV86" s="86"/>
      <c r="NBW86" s="86"/>
      <c r="NBX86" s="86"/>
      <c r="NBY86" s="86"/>
      <c r="NBZ86" s="86"/>
      <c r="NCA86" s="86"/>
      <c r="NCB86" s="86"/>
      <c r="NCC86" s="86"/>
      <c r="NCD86" s="86"/>
      <c r="NCE86" s="86"/>
      <c r="NCF86" s="86"/>
      <c r="NCG86" s="86"/>
      <c r="NCH86" s="86"/>
      <c r="NCI86" s="86"/>
      <c r="NCJ86" s="86"/>
      <c r="NCK86" s="86"/>
      <c r="NCL86" s="86"/>
      <c r="NCM86" s="86"/>
      <c r="NCN86" s="86"/>
      <c r="NCO86" s="86"/>
      <c r="NCP86" s="86"/>
      <c r="NCQ86" s="86"/>
      <c r="NCR86" s="86"/>
      <c r="NCS86" s="86"/>
      <c r="NCT86" s="86"/>
      <c r="NCU86" s="86"/>
      <c r="NCV86" s="86"/>
      <c r="NCW86" s="86"/>
      <c r="NCX86" s="86"/>
      <c r="NCY86" s="86"/>
      <c r="NCZ86" s="86"/>
      <c r="NDA86" s="86"/>
      <c r="NDB86" s="86"/>
      <c r="NDC86" s="86"/>
      <c r="NDD86" s="86"/>
      <c r="NDE86" s="86"/>
      <c r="NDF86" s="86"/>
      <c r="NDG86" s="86"/>
      <c r="NDH86" s="86"/>
      <c r="NDI86" s="86"/>
      <c r="NDJ86" s="86"/>
      <c r="NDK86" s="86"/>
      <c r="NDL86" s="86"/>
      <c r="NDM86" s="86"/>
      <c r="NDN86" s="86"/>
      <c r="NDO86" s="86"/>
      <c r="NDP86" s="86"/>
      <c r="NDQ86" s="86"/>
      <c r="NDR86" s="86"/>
      <c r="NDS86" s="86"/>
      <c r="NDT86" s="86"/>
      <c r="NDU86" s="86"/>
      <c r="NDV86" s="86"/>
      <c r="NDW86" s="86"/>
      <c r="NDX86" s="86"/>
      <c r="NDY86" s="86"/>
      <c r="NDZ86" s="86"/>
      <c r="NEA86" s="86"/>
      <c r="NEB86" s="86"/>
      <c r="NEC86" s="86"/>
      <c r="NED86" s="86"/>
      <c r="NEE86" s="86"/>
      <c r="NEF86" s="86"/>
      <c r="NEG86" s="86"/>
      <c r="NEH86" s="86"/>
      <c r="NEI86" s="86"/>
      <c r="NEJ86" s="86"/>
      <c r="NEK86" s="86"/>
      <c r="NEL86" s="86"/>
      <c r="NEM86" s="86"/>
      <c r="NEN86" s="86"/>
      <c r="NEO86" s="86"/>
      <c r="NEP86" s="86"/>
      <c r="NEQ86" s="86"/>
      <c r="NER86" s="86"/>
      <c r="NES86" s="86"/>
      <c r="NET86" s="86"/>
      <c r="NEU86" s="86"/>
      <c r="NEV86" s="86"/>
      <c r="NEW86" s="86"/>
      <c r="NEX86" s="86"/>
      <c r="NEY86" s="86"/>
      <c r="NEZ86" s="86"/>
      <c r="NFA86" s="86"/>
      <c r="NFB86" s="86"/>
      <c r="NFC86" s="86"/>
      <c r="NFD86" s="86"/>
      <c r="NFE86" s="86"/>
      <c r="NFF86" s="86"/>
      <c r="NFG86" s="86"/>
      <c r="NFH86" s="86"/>
      <c r="NFI86" s="86"/>
      <c r="NFJ86" s="86"/>
      <c r="NFK86" s="86"/>
      <c r="NFL86" s="86"/>
      <c r="NFM86" s="86"/>
      <c r="NFN86" s="86"/>
      <c r="NFO86" s="86"/>
      <c r="NFP86" s="86"/>
      <c r="NFQ86" s="86"/>
      <c r="NFR86" s="86"/>
      <c r="NFS86" s="86"/>
      <c r="NFT86" s="86"/>
      <c r="NFU86" s="86"/>
      <c r="NFV86" s="86"/>
      <c r="NFW86" s="86"/>
      <c r="NFX86" s="86"/>
      <c r="NFY86" s="86"/>
      <c r="NFZ86" s="86"/>
      <c r="NGA86" s="86"/>
      <c r="NGB86" s="86"/>
      <c r="NGC86" s="86"/>
      <c r="NGD86" s="86"/>
      <c r="NGE86" s="86"/>
      <c r="NGF86" s="86"/>
      <c r="NGG86" s="86"/>
      <c r="NGH86" s="86"/>
      <c r="NGI86" s="86"/>
      <c r="NGJ86" s="86"/>
      <c r="NGK86" s="86"/>
      <c r="NGL86" s="86"/>
      <c r="NGM86" s="86"/>
      <c r="NGN86" s="86"/>
      <c r="NGO86" s="86"/>
      <c r="NGP86" s="86"/>
      <c r="NGQ86" s="86"/>
      <c r="NGR86" s="86"/>
      <c r="NGS86" s="86"/>
      <c r="NGT86" s="86"/>
      <c r="NGU86" s="86"/>
      <c r="NGV86" s="86"/>
      <c r="NGW86" s="86"/>
      <c r="NGX86" s="86"/>
      <c r="NGY86" s="86"/>
      <c r="NGZ86" s="86"/>
      <c r="NHA86" s="86"/>
      <c r="NHB86" s="86"/>
      <c r="NHC86" s="86"/>
      <c r="NHD86" s="86"/>
      <c r="NHE86" s="86"/>
      <c r="NHF86" s="86"/>
      <c r="NHG86" s="86"/>
      <c r="NHH86" s="86"/>
      <c r="NHI86" s="86"/>
      <c r="NHJ86" s="86"/>
      <c r="NHK86" s="86"/>
      <c r="NHL86" s="86"/>
      <c r="NHM86" s="86"/>
      <c r="NHN86" s="86"/>
      <c r="NHO86" s="86"/>
      <c r="NHP86" s="86"/>
      <c r="NHQ86" s="86"/>
      <c r="NHR86" s="86"/>
      <c r="NHS86" s="86"/>
      <c r="NHT86" s="86"/>
      <c r="NHU86" s="86"/>
      <c r="NHV86" s="86"/>
      <c r="NHW86" s="86"/>
      <c r="NHX86" s="86"/>
      <c r="NHY86" s="86"/>
      <c r="NHZ86" s="86"/>
      <c r="NIA86" s="86"/>
      <c r="NIB86" s="86"/>
      <c r="NIC86" s="86"/>
      <c r="NID86" s="86"/>
      <c r="NIE86" s="86"/>
      <c r="NIF86" s="86"/>
      <c r="NIG86" s="86"/>
      <c r="NIH86" s="86"/>
      <c r="NII86" s="86"/>
      <c r="NIJ86" s="86"/>
      <c r="NIK86" s="86"/>
      <c r="NIL86" s="86"/>
      <c r="NIM86" s="86"/>
      <c r="NIN86" s="86"/>
      <c r="NIO86" s="86"/>
      <c r="NIP86" s="86"/>
      <c r="NIQ86" s="86"/>
      <c r="NIR86" s="86"/>
      <c r="NIS86" s="86"/>
      <c r="NIT86" s="86"/>
      <c r="NIU86" s="86"/>
      <c r="NIV86" s="86"/>
      <c r="NIW86" s="86"/>
      <c r="NIX86" s="86"/>
      <c r="NIY86" s="86"/>
      <c r="NIZ86" s="86"/>
      <c r="NJA86" s="86"/>
      <c r="NJB86" s="86"/>
      <c r="NJC86" s="86"/>
      <c r="NJD86" s="86"/>
      <c r="NJE86" s="86"/>
      <c r="NJF86" s="86"/>
      <c r="NJG86" s="86"/>
      <c r="NJN86" s="86"/>
      <c r="NJO86" s="86"/>
      <c r="NJP86" s="86"/>
      <c r="NJQ86" s="86"/>
      <c r="NJR86" s="86"/>
      <c r="NJS86" s="86"/>
      <c r="NJT86" s="86"/>
      <c r="NJU86" s="86"/>
      <c r="NJV86" s="86"/>
      <c r="NJW86" s="86"/>
      <c r="NJX86" s="86"/>
      <c r="NJY86" s="86"/>
      <c r="NJZ86" s="86"/>
      <c r="NKA86" s="86"/>
      <c r="NKB86" s="86"/>
      <c r="NKC86" s="86"/>
      <c r="NKD86" s="86"/>
      <c r="NKE86" s="86"/>
      <c r="NKF86" s="86"/>
      <c r="NKG86" s="86"/>
      <c r="NKH86" s="86"/>
      <c r="NKI86" s="86"/>
      <c r="NKJ86" s="86"/>
      <c r="NKK86" s="86"/>
      <c r="NKL86" s="86"/>
      <c r="NKM86" s="86"/>
      <c r="NKN86" s="86"/>
      <c r="NKO86" s="86"/>
      <c r="NKP86" s="86"/>
      <c r="NKQ86" s="86"/>
      <c r="NKR86" s="86"/>
      <c r="NKS86" s="86"/>
      <c r="NKT86" s="86"/>
      <c r="NKU86" s="86"/>
      <c r="NKV86" s="86"/>
      <c r="NKW86" s="86"/>
      <c r="NKX86" s="86"/>
      <c r="NKY86" s="86"/>
      <c r="NKZ86" s="86"/>
      <c r="NLA86" s="86"/>
      <c r="NLB86" s="86"/>
      <c r="NLC86" s="86"/>
      <c r="NLD86" s="86"/>
      <c r="NLE86" s="86"/>
      <c r="NLF86" s="86"/>
      <c r="NLG86" s="86"/>
      <c r="NLH86" s="86"/>
      <c r="NLI86" s="86"/>
      <c r="NLJ86" s="86"/>
      <c r="NLK86" s="86"/>
      <c r="NLL86" s="86"/>
      <c r="NLM86" s="86"/>
      <c r="NLN86" s="86"/>
      <c r="NLO86" s="86"/>
      <c r="NLP86" s="86"/>
      <c r="NLQ86" s="86"/>
      <c r="NLR86" s="86"/>
      <c r="NLS86" s="86"/>
      <c r="NLT86" s="86"/>
      <c r="NLU86" s="86"/>
      <c r="NLV86" s="86"/>
      <c r="NLW86" s="86"/>
      <c r="NLX86" s="86"/>
      <c r="NLY86" s="86"/>
      <c r="NLZ86" s="86"/>
      <c r="NMA86" s="86"/>
      <c r="NMB86" s="86"/>
      <c r="NMC86" s="86"/>
      <c r="NMD86" s="86"/>
      <c r="NME86" s="86"/>
      <c r="NMF86" s="86"/>
      <c r="NMG86" s="86"/>
      <c r="NMH86" s="86"/>
      <c r="NMI86" s="86"/>
      <c r="NMJ86" s="86"/>
      <c r="NMK86" s="86"/>
      <c r="NML86" s="86"/>
      <c r="NMM86" s="86"/>
      <c r="NMN86" s="86"/>
      <c r="NMO86" s="86"/>
      <c r="NMP86" s="86"/>
      <c r="NMQ86" s="86"/>
      <c r="NMR86" s="86"/>
      <c r="NMS86" s="86"/>
      <c r="NMT86" s="86"/>
      <c r="NMU86" s="86"/>
      <c r="NMV86" s="86"/>
      <c r="NMW86" s="86"/>
      <c r="NMX86" s="86"/>
      <c r="NMY86" s="86"/>
      <c r="NMZ86" s="86"/>
      <c r="NNA86" s="86"/>
      <c r="NNB86" s="86"/>
      <c r="NNC86" s="86"/>
      <c r="NND86" s="86"/>
      <c r="NNE86" s="86"/>
      <c r="NNF86" s="86"/>
      <c r="NNG86" s="86"/>
      <c r="NNH86" s="86"/>
      <c r="NNI86" s="86"/>
      <c r="NNJ86" s="86"/>
      <c r="NNK86" s="86"/>
      <c r="NNL86" s="86"/>
      <c r="NNM86" s="86"/>
      <c r="NNN86" s="86"/>
      <c r="NNO86" s="86"/>
      <c r="NNP86" s="86"/>
      <c r="NNQ86" s="86"/>
      <c r="NNR86" s="86"/>
      <c r="NNS86" s="86"/>
      <c r="NNT86" s="86"/>
      <c r="NNU86" s="86"/>
      <c r="NNV86" s="86"/>
      <c r="NNW86" s="86"/>
      <c r="NNX86" s="86"/>
      <c r="NNY86" s="86"/>
      <c r="NNZ86" s="86"/>
      <c r="NOA86" s="86"/>
      <c r="NOB86" s="86"/>
      <c r="NOC86" s="86"/>
      <c r="NOD86" s="86"/>
      <c r="NOE86" s="86"/>
      <c r="NOF86" s="86"/>
      <c r="NOG86" s="86"/>
      <c r="NOH86" s="86"/>
      <c r="NOI86" s="86"/>
      <c r="NOJ86" s="86"/>
      <c r="NOK86" s="86"/>
      <c r="NOL86" s="86"/>
      <c r="NOM86" s="86"/>
      <c r="NON86" s="86"/>
      <c r="NOO86" s="86"/>
      <c r="NOP86" s="86"/>
      <c r="NOQ86" s="86"/>
      <c r="NOR86" s="86"/>
      <c r="NOS86" s="86"/>
      <c r="NOT86" s="86"/>
      <c r="NOU86" s="86"/>
      <c r="NOV86" s="86"/>
      <c r="NOW86" s="86"/>
      <c r="NOX86" s="86"/>
      <c r="NOY86" s="86"/>
      <c r="NOZ86" s="86"/>
      <c r="NPA86" s="86"/>
      <c r="NPB86" s="86"/>
      <c r="NPC86" s="86"/>
      <c r="NPD86" s="86"/>
      <c r="NPE86" s="86"/>
      <c r="NPF86" s="86"/>
      <c r="NPG86" s="86"/>
      <c r="NPH86" s="86"/>
      <c r="NPI86" s="86"/>
      <c r="NPJ86" s="86"/>
      <c r="NPK86" s="86"/>
      <c r="NPL86" s="86"/>
      <c r="NPM86" s="86"/>
      <c r="NPN86" s="86"/>
      <c r="NPO86" s="86"/>
      <c r="NPP86" s="86"/>
      <c r="NPQ86" s="86"/>
      <c r="NPR86" s="86"/>
      <c r="NPS86" s="86"/>
      <c r="NPT86" s="86"/>
      <c r="NPU86" s="86"/>
      <c r="NPV86" s="86"/>
      <c r="NPW86" s="86"/>
      <c r="NPX86" s="86"/>
      <c r="NPY86" s="86"/>
      <c r="NPZ86" s="86"/>
      <c r="NQA86" s="86"/>
      <c r="NQB86" s="86"/>
      <c r="NQC86" s="86"/>
      <c r="NQD86" s="86"/>
      <c r="NQE86" s="86"/>
      <c r="NQF86" s="86"/>
      <c r="NQG86" s="86"/>
      <c r="NQH86" s="86"/>
      <c r="NQI86" s="86"/>
      <c r="NQJ86" s="86"/>
      <c r="NQK86" s="86"/>
      <c r="NQL86" s="86"/>
      <c r="NQM86" s="86"/>
      <c r="NQN86" s="86"/>
      <c r="NQO86" s="86"/>
      <c r="NQP86" s="86"/>
      <c r="NQQ86" s="86"/>
      <c r="NQR86" s="86"/>
      <c r="NQS86" s="86"/>
      <c r="NQT86" s="86"/>
      <c r="NQU86" s="86"/>
      <c r="NQV86" s="86"/>
      <c r="NQW86" s="86"/>
      <c r="NQX86" s="86"/>
      <c r="NQY86" s="86"/>
      <c r="NQZ86" s="86"/>
      <c r="NRA86" s="86"/>
      <c r="NRB86" s="86"/>
      <c r="NRC86" s="86"/>
      <c r="NRD86" s="86"/>
      <c r="NRE86" s="86"/>
      <c r="NRF86" s="86"/>
      <c r="NRG86" s="86"/>
      <c r="NRH86" s="86"/>
      <c r="NRI86" s="86"/>
      <c r="NRJ86" s="86"/>
      <c r="NRK86" s="86"/>
      <c r="NRL86" s="86"/>
      <c r="NRM86" s="86"/>
      <c r="NRN86" s="86"/>
      <c r="NRO86" s="86"/>
      <c r="NRP86" s="86"/>
      <c r="NRQ86" s="86"/>
      <c r="NRR86" s="86"/>
      <c r="NRS86" s="86"/>
      <c r="NRT86" s="86"/>
      <c r="NRU86" s="86"/>
      <c r="NRV86" s="86"/>
      <c r="NRW86" s="86"/>
      <c r="NRX86" s="86"/>
      <c r="NRY86" s="86"/>
      <c r="NRZ86" s="86"/>
      <c r="NSA86" s="86"/>
      <c r="NSB86" s="86"/>
      <c r="NSC86" s="86"/>
      <c r="NSD86" s="86"/>
      <c r="NSE86" s="86"/>
      <c r="NSF86" s="86"/>
      <c r="NSG86" s="86"/>
      <c r="NSH86" s="86"/>
      <c r="NSI86" s="86"/>
      <c r="NSJ86" s="86"/>
      <c r="NSK86" s="86"/>
      <c r="NSL86" s="86"/>
      <c r="NSM86" s="86"/>
      <c r="NSN86" s="86"/>
      <c r="NSO86" s="86"/>
      <c r="NSP86" s="86"/>
      <c r="NSQ86" s="86"/>
      <c r="NSR86" s="86"/>
      <c r="NSS86" s="86"/>
      <c r="NST86" s="86"/>
      <c r="NSU86" s="86"/>
      <c r="NSV86" s="86"/>
      <c r="NSW86" s="86"/>
      <c r="NSX86" s="86"/>
      <c r="NSY86" s="86"/>
      <c r="NSZ86" s="86"/>
      <c r="NTA86" s="86"/>
      <c r="NTB86" s="86"/>
      <c r="NTC86" s="86"/>
      <c r="NTJ86" s="86"/>
      <c r="NTK86" s="86"/>
      <c r="NTL86" s="86"/>
      <c r="NTM86" s="86"/>
      <c r="NTN86" s="86"/>
      <c r="NTO86" s="86"/>
      <c r="NTP86" s="86"/>
      <c r="NTQ86" s="86"/>
      <c r="NTR86" s="86"/>
      <c r="NTS86" s="86"/>
      <c r="NTT86" s="86"/>
      <c r="NTU86" s="86"/>
      <c r="NTV86" s="86"/>
      <c r="NTW86" s="86"/>
      <c r="NTX86" s="86"/>
      <c r="NTY86" s="86"/>
      <c r="NTZ86" s="86"/>
      <c r="NUA86" s="86"/>
      <c r="NUB86" s="86"/>
      <c r="NUC86" s="86"/>
      <c r="NUD86" s="86"/>
      <c r="NUE86" s="86"/>
      <c r="NUF86" s="86"/>
      <c r="NUG86" s="86"/>
      <c r="NUH86" s="86"/>
      <c r="NUI86" s="86"/>
      <c r="NUJ86" s="86"/>
      <c r="NUK86" s="86"/>
      <c r="NUL86" s="86"/>
      <c r="NUM86" s="86"/>
      <c r="NUN86" s="86"/>
      <c r="NUO86" s="86"/>
      <c r="NUP86" s="86"/>
      <c r="NUQ86" s="86"/>
      <c r="NUR86" s="86"/>
      <c r="NUS86" s="86"/>
      <c r="NUT86" s="86"/>
      <c r="NUU86" s="86"/>
      <c r="NUV86" s="86"/>
      <c r="NUW86" s="86"/>
      <c r="NUX86" s="86"/>
      <c r="NUY86" s="86"/>
      <c r="NUZ86" s="86"/>
      <c r="NVA86" s="86"/>
      <c r="NVB86" s="86"/>
      <c r="NVC86" s="86"/>
      <c r="NVD86" s="86"/>
      <c r="NVE86" s="86"/>
      <c r="NVF86" s="86"/>
      <c r="NVG86" s="86"/>
      <c r="NVH86" s="86"/>
      <c r="NVI86" s="86"/>
      <c r="NVJ86" s="86"/>
      <c r="NVK86" s="86"/>
      <c r="NVL86" s="86"/>
      <c r="NVM86" s="86"/>
      <c r="NVN86" s="86"/>
      <c r="NVO86" s="86"/>
      <c r="NVP86" s="86"/>
      <c r="NVQ86" s="86"/>
      <c r="NVR86" s="86"/>
      <c r="NVS86" s="86"/>
      <c r="NVT86" s="86"/>
      <c r="NVU86" s="86"/>
      <c r="NVV86" s="86"/>
      <c r="NVW86" s="86"/>
      <c r="NVX86" s="86"/>
      <c r="NVY86" s="86"/>
      <c r="NVZ86" s="86"/>
      <c r="NWA86" s="86"/>
      <c r="NWB86" s="86"/>
      <c r="NWC86" s="86"/>
      <c r="NWD86" s="86"/>
      <c r="NWE86" s="86"/>
      <c r="NWF86" s="86"/>
      <c r="NWG86" s="86"/>
      <c r="NWH86" s="86"/>
      <c r="NWI86" s="86"/>
      <c r="NWJ86" s="86"/>
      <c r="NWK86" s="86"/>
      <c r="NWL86" s="86"/>
      <c r="NWM86" s="86"/>
      <c r="NWN86" s="86"/>
      <c r="NWO86" s="86"/>
      <c r="NWP86" s="86"/>
      <c r="NWQ86" s="86"/>
      <c r="NWR86" s="86"/>
      <c r="NWS86" s="86"/>
      <c r="NWT86" s="86"/>
      <c r="NWU86" s="86"/>
      <c r="NWV86" s="86"/>
      <c r="NWW86" s="86"/>
      <c r="NWX86" s="86"/>
      <c r="NWY86" s="86"/>
      <c r="NWZ86" s="86"/>
      <c r="NXA86" s="86"/>
      <c r="NXB86" s="86"/>
      <c r="NXC86" s="86"/>
      <c r="NXD86" s="86"/>
      <c r="NXE86" s="86"/>
      <c r="NXF86" s="86"/>
      <c r="NXG86" s="86"/>
      <c r="NXH86" s="86"/>
      <c r="NXI86" s="86"/>
      <c r="NXJ86" s="86"/>
      <c r="NXK86" s="86"/>
      <c r="NXL86" s="86"/>
      <c r="NXM86" s="86"/>
      <c r="NXN86" s="86"/>
      <c r="NXO86" s="86"/>
      <c r="NXP86" s="86"/>
      <c r="NXQ86" s="86"/>
      <c r="NXR86" s="86"/>
      <c r="NXS86" s="86"/>
      <c r="NXT86" s="86"/>
      <c r="NXU86" s="86"/>
      <c r="NXV86" s="86"/>
      <c r="NXW86" s="86"/>
      <c r="NXX86" s="86"/>
      <c r="NXY86" s="86"/>
      <c r="NXZ86" s="86"/>
      <c r="NYA86" s="86"/>
      <c r="NYB86" s="86"/>
      <c r="NYC86" s="86"/>
      <c r="NYD86" s="86"/>
      <c r="NYE86" s="86"/>
      <c r="NYF86" s="86"/>
      <c r="NYG86" s="86"/>
      <c r="NYH86" s="86"/>
      <c r="NYI86" s="86"/>
      <c r="NYJ86" s="86"/>
      <c r="NYK86" s="86"/>
      <c r="NYL86" s="86"/>
      <c r="NYM86" s="86"/>
      <c r="NYN86" s="86"/>
      <c r="NYO86" s="86"/>
      <c r="NYP86" s="86"/>
      <c r="NYQ86" s="86"/>
      <c r="NYR86" s="86"/>
      <c r="NYS86" s="86"/>
      <c r="NYT86" s="86"/>
      <c r="NYU86" s="86"/>
      <c r="NYV86" s="86"/>
      <c r="NYW86" s="86"/>
      <c r="NYX86" s="86"/>
      <c r="NYY86" s="86"/>
      <c r="NYZ86" s="86"/>
      <c r="NZA86" s="86"/>
      <c r="NZB86" s="86"/>
      <c r="NZC86" s="86"/>
      <c r="NZD86" s="86"/>
      <c r="NZE86" s="86"/>
      <c r="NZF86" s="86"/>
      <c r="NZG86" s="86"/>
      <c r="NZH86" s="86"/>
      <c r="NZI86" s="86"/>
      <c r="NZJ86" s="86"/>
      <c r="NZK86" s="86"/>
      <c r="NZL86" s="86"/>
      <c r="NZM86" s="86"/>
      <c r="NZN86" s="86"/>
      <c r="NZO86" s="86"/>
      <c r="NZP86" s="86"/>
      <c r="NZQ86" s="86"/>
      <c r="NZR86" s="86"/>
      <c r="NZS86" s="86"/>
      <c r="NZT86" s="86"/>
      <c r="NZU86" s="86"/>
      <c r="NZV86" s="86"/>
      <c r="NZW86" s="86"/>
      <c r="NZX86" s="86"/>
      <c r="NZY86" s="86"/>
      <c r="NZZ86" s="86"/>
      <c r="OAA86" s="86"/>
      <c r="OAB86" s="86"/>
      <c r="OAC86" s="86"/>
      <c r="OAD86" s="86"/>
      <c r="OAE86" s="86"/>
      <c r="OAF86" s="86"/>
      <c r="OAG86" s="86"/>
      <c r="OAH86" s="86"/>
      <c r="OAI86" s="86"/>
      <c r="OAJ86" s="86"/>
      <c r="OAK86" s="86"/>
      <c r="OAL86" s="86"/>
      <c r="OAM86" s="86"/>
      <c r="OAN86" s="86"/>
      <c r="OAO86" s="86"/>
      <c r="OAP86" s="86"/>
      <c r="OAQ86" s="86"/>
      <c r="OAR86" s="86"/>
      <c r="OAS86" s="86"/>
      <c r="OAT86" s="86"/>
      <c r="OAU86" s="86"/>
      <c r="OAV86" s="86"/>
      <c r="OAW86" s="86"/>
      <c r="OAX86" s="86"/>
      <c r="OAY86" s="86"/>
      <c r="OAZ86" s="86"/>
      <c r="OBA86" s="86"/>
      <c r="OBB86" s="86"/>
      <c r="OBC86" s="86"/>
      <c r="OBD86" s="86"/>
      <c r="OBE86" s="86"/>
      <c r="OBF86" s="86"/>
      <c r="OBG86" s="86"/>
      <c r="OBH86" s="86"/>
      <c r="OBI86" s="86"/>
      <c r="OBJ86" s="86"/>
      <c r="OBK86" s="86"/>
      <c r="OBL86" s="86"/>
      <c r="OBM86" s="86"/>
      <c r="OBN86" s="86"/>
      <c r="OBO86" s="86"/>
      <c r="OBP86" s="86"/>
      <c r="OBQ86" s="86"/>
      <c r="OBR86" s="86"/>
      <c r="OBS86" s="86"/>
      <c r="OBT86" s="86"/>
      <c r="OBU86" s="86"/>
      <c r="OBV86" s="86"/>
      <c r="OBW86" s="86"/>
      <c r="OBX86" s="86"/>
      <c r="OBY86" s="86"/>
      <c r="OBZ86" s="86"/>
      <c r="OCA86" s="86"/>
      <c r="OCB86" s="86"/>
      <c r="OCC86" s="86"/>
      <c r="OCD86" s="86"/>
      <c r="OCE86" s="86"/>
      <c r="OCF86" s="86"/>
      <c r="OCG86" s="86"/>
      <c r="OCH86" s="86"/>
      <c r="OCI86" s="86"/>
      <c r="OCJ86" s="86"/>
      <c r="OCK86" s="86"/>
      <c r="OCL86" s="86"/>
      <c r="OCM86" s="86"/>
      <c r="OCN86" s="86"/>
      <c r="OCO86" s="86"/>
      <c r="OCP86" s="86"/>
      <c r="OCQ86" s="86"/>
      <c r="OCR86" s="86"/>
      <c r="OCS86" s="86"/>
      <c r="OCT86" s="86"/>
      <c r="OCU86" s="86"/>
      <c r="OCV86" s="86"/>
      <c r="OCW86" s="86"/>
      <c r="OCX86" s="86"/>
      <c r="OCY86" s="86"/>
      <c r="ODF86" s="86"/>
      <c r="ODG86" s="86"/>
      <c r="ODH86" s="86"/>
      <c r="ODI86" s="86"/>
      <c r="ODJ86" s="86"/>
      <c r="ODK86" s="86"/>
      <c r="ODL86" s="86"/>
      <c r="ODM86" s="86"/>
      <c r="ODN86" s="86"/>
      <c r="ODO86" s="86"/>
      <c r="ODP86" s="86"/>
      <c r="ODQ86" s="86"/>
      <c r="ODR86" s="86"/>
      <c r="ODS86" s="86"/>
      <c r="ODT86" s="86"/>
      <c r="ODU86" s="86"/>
      <c r="ODV86" s="86"/>
      <c r="ODW86" s="86"/>
      <c r="ODX86" s="86"/>
      <c r="ODY86" s="86"/>
      <c r="ODZ86" s="86"/>
      <c r="OEA86" s="86"/>
      <c r="OEB86" s="86"/>
      <c r="OEC86" s="86"/>
      <c r="OED86" s="86"/>
      <c r="OEE86" s="86"/>
      <c r="OEF86" s="86"/>
      <c r="OEG86" s="86"/>
      <c r="OEH86" s="86"/>
      <c r="OEI86" s="86"/>
      <c r="OEJ86" s="86"/>
      <c r="OEK86" s="86"/>
      <c r="OEL86" s="86"/>
      <c r="OEM86" s="86"/>
      <c r="OEN86" s="86"/>
      <c r="OEO86" s="86"/>
      <c r="OEP86" s="86"/>
      <c r="OEQ86" s="86"/>
      <c r="OER86" s="86"/>
      <c r="OES86" s="86"/>
      <c r="OET86" s="86"/>
      <c r="OEU86" s="86"/>
      <c r="OEV86" s="86"/>
      <c r="OEW86" s="86"/>
      <c r="OEX86" s="86"/>
      <c r="OEY86" s="86"/>
      <c r="OEZ86" s="86"/>
      <c r="OFA86" s="86"/>
      <c r="OFB86" s="86"/>
      <c r="OFC86" s="86"/>
      <c r="OFD86" s="86"/>
      <c r="OFE86" s="86"/>
      <c r="OFF86" s="86"/>
      <c r="OFG86" s="86"/>
      <c r="OFH86" s="86"/>
      <c r="OFI86" s="86"/>
      <c r="OFJ86" s="86"/>
      <c r="OFK86" s="86"/>
      <c r="OFL86" s="86"/>
      <c r="OFM86" s="86"/>
      <c r="OFN86" s="86"/>
      <c r="OFO86" s="86"/>
      <c r="OFP86" s="86"/>
      <c r="OFQ86" s="86"/>
      <c r="OFR86" s="86"/>
      <c r="OFS86" s="86"/>
      <c r="OFT86" s="86"/>
      <c r="OFU86" s="86"/>
      <c r="OFV86" s="86"/>
      <c r="OFW86" s="86"/>
      <c r="OFX86" s="86"/>
      <c r="OFY86" s="86"/>
      <c r="OFZ86" s="86"/>
      <c r="OGA86" s="86"/>
      <c r="OGB86" s="86"/>
      <c r="OGC86" s="86"/>
      <c r="OGD86" s="86"/>
      <c r="OGE86" s="86"/>
      <c r="OGF86" s="86"/>
      <c r="OGG86" s="86"/>
      <c r="OGH86" s="86"/>
      <c r="OGI86" s="86"/>
      <c r="OGJ86" s="86"/>
      <c r="OGK86" s="86"/>
      <c r="OGL86" s="86"/>
      <c r="OGM86" s="86"/>
      <c r="OGN86" s="86"/>
      <c r="OGO86" s="86"/>
      <c r="OGP86" s="86"/>
      <c r="OGQ86" s="86"/>
      <c r="OGR86" s="86"/>
      <c r="OGS86" s="86"/>
      <c r="OGT86" s="86"/>
      <c r="OGU86" s="86"/>
      <c r="OGV86" s="86"/>
      <c r="OGW86" s="86"/>
      <c r="OGX86" s="86"/>
      <c r="OGY86" s="86"/>
      <c r="OGZ86" s="86"/>
      <c r="OHA86" s="86"/>
      <c r="OHB86" s="86"/>
      <c r="OHC86" s="86"/>
      <c r="OHD86" s="86"/>
      <c r="OHE86" s="86"/>
      <c r="OHF86" s="86"/>
      <c r="OHG86" s="86"/>
      <c r="OHH86" s="86"/>
      <c r="OHI86" s="86"/>
      <c r="OHJ86" s="86"/>
      <c r="OHK86" s="86"/>
      <c r="OHL86" s="86"/>
      <c r="OHM86" s="86"/>
      <c r="OHN86" s="86"/>
      <c r="OHO86" s="86"/>
      <c r="OHP86" s="86"/>
      <c r="OHQ86" s="86"/>
      <c r="OHR86" s="86"/>
      <c r="OHS86" s="86"/>
      <c r="OHT86" s="86"/>
      <c r="OHU86" s="86"/>
      <c r="OHV86" s="86"/>
      <c r="OHW86" s="86"/>
      <c r="OHX86" s="86"/>
      <c r="OHY86" s="86"/>
      <c r="OHZ86" s="86"/>
      <c r="OIA86" s="86"/>
      <c r="OIB86" s="86"/>
      <c r="OIC86" s="86"/>
      <c r="OID86" s="86"/>
      <c r="OIE86" s="86"/>
      <c r="OIF86" s="86"/>
      <c r="OIG86" s="86"/>
      <c r="OIH86" s="86"/>
      <c r="OII86" s="86"/>
      <c r="OIJ86" s="86"/>
      <c r="OIK86" s="86"/>
      <c r="OIL86" s="86"/>
      <c r="OIM86" s="86"/>
      <c r="OIN86" s="86"/>
      <c r="OIO86" s="86"/>
      <c r="OIP86" s="86"/>
      <c r="OIQ86" s="86"/>
      <c r="OIR86" s="86"/>
      <c r="OIS86" s="86"/>
      <c r="OIT86" s="86"/>
      <c r="OIU86" s="86"/>
      <c r="OIV86" s="86"/>
      <c r="OIW86" s="86"/>
      <c r="OIX86" s="86"/>
      <c r="OIY86" s="86"/>
      <c r="OIZ86" s="86"/>
      <c r="OJA86" s="86"/>
      <c r="OJB86" s="86"/>
      <c r="OJC86" s="86"/>
      <c r="OJD86" s="86"/>
      <c r="OJE86" s="86"/>
      <c r="OJF86" s="86"/>
      <c r="OJG86" s="86"/>
      <c r="OJH86" s="86"/>
      <c r="OJI86" s="86"/>
      <c r="OJJ86" s="86"/>
      <c r="OJK86" s="86"/>
      <c r="OJL86" s="86"/>
      <c r="OJM86" s="86"/>
      <c r="OJN86" s="86"/>
      <c r="OJO86" s="86"/>
      <c r="OJP86" s="86"/>
      <c r="OJQ86" s="86"/>
      <c r="OJR86" s="86"/>
      <c r="OJS86" s="86"/>
      <c r="OJT86" s="86"/>
      <c r="OJU86" s="86"/>
      <c r="OJV86" s="86"/>
      <c r="OJW86" s="86"/>
      <c r="OJX86" s="86"/>
      <c r="OJY86" s="86"/>
      <c r="OJZ86" s="86"/>
      <c r="OKA86" s="86"/>
      <c r="OKB86" s="86"/>
      <c r="OKC86" s="86"/>
      <c r="OKD86" s="86"/>
      <c r="OKE86" s="86"/>
      <c r="OKF86" s="86"/>
      <c r="OKG86" s="86"/>
      <c r="OKH86" s="86"/>
      <c r="OKI86" s="86"/>
      <c r="OKJ86" s="86"/>
      <c r="OKK86" s="86"/>
      <c r="OKL86" s="86"/>
      <c r="OKM86" s="86"/>
      <c r="OKN86" s="86"/>
      <c r="OKO86" s="86"/>
      <c r="OKP86" s="86"/>
      <c r="OKQ86" s="86"/>
      <c r="OKR86" s="86"/>
      <c r="OKS86" s="86"/>
      <c r="OKT86" s="86"/>
      <c r="OKU86" s="86"/>
      <c r="OKV86" s="86"/>
      <c r="OKW86" s="86"/>
      <c r="OKX86" s="86"/>
      <c r="OKY86" s="86"/>
      <c r="OKZ86" s="86"/>
      <c r="OLA86" s="86"/>
      <c r="OLB86" s="86"/>
      <c r="OLC86" s="86"/>
      <c r="OLD86" s="86"/>
      <c r="OLE86" s="86"/>
      <c r="OLF86" s="86"/>
      <c r="OLG86" s="86"/>
      <c r="OLH86" s="86"/>
      <c r="OLI86" s="86"/>
      <c r="OLJ86" s="86"/>
      <c r="OLK86" s="86"/>
      <c r="OLL86" s="86"/>
      <c r="OLM86" s="86"/>
      <c r="OLN86" s="86"/>
      <c r="OLO86" s="86"/>
      <c r="OLP86" s="86"/>
      <c r="OLQ86" s="86"/>
      <c r="OLR86" s="86"/>
      <c r="OLS86" s="86"/>
      <c r="OLT86" s="86"/>
      <c r="OLU86" s="86"/>
      <c r="OLV86" s="86"/>
      <c r="OLW86" s="86"/>
      <c r="OLX86" s="86"/>
      <c r="OLY86" s="86"/>
      <c r="OLZ86" s="86"/>
      <c r="OMA86" s="86"/>
      <c r="OMB86" s="86"/>
      <c r="OMC86" s="86"/>
      <c r="OMD86" s="86"/>
      <c r="OME86" s="86"/>
      <c r="OMF86" s="86"/>
      <c r="OMG86" s="86"/>
      <c r="OMH86" s="86"/>
      <c r="OMI86" s="86"/>
      <c r="OMJ86" s="86"/>
      <c r="OMK86" s="86"/>
      <c r="OML86" s="86"/>
      <c r="OMM86" s="86"/>
      <c r="OMN86" s="86"/>
      <c r="OMO86" s="86"/>
      <c r="OMP86" s="86"/>
      <c r="OMQ86" s="86"/>
      <c r="OMR86" s="86"/>
      <c r="OMS86" s="86"/>
      <c r="OMT86" s="86"/>
      <c r="OMU86" s="86"/>
      <c r="ONB86" s="86"/>
      <c r="ONC86" s="86"/>
      <c r="OND86" s="86"/>
      <c r="ONE86" s="86"/>
      <c r="ONF86" s="86"/>
      <c r="ONG86" s="86"/>
      <c r="ONH86" s="86"/>
      <c r="ONI86" s="86"/>
      <c r="ONJ86" s="86"/>
      <c r="ONK86" s="86"/>
      <c r="ONL86" s="86"/>
      <c r="ONM86" s="86"/>
      <c r="ONN86" s="86"/>
      <c r="ONO86" s="86"/>
      <c r="ONP86" s="86"/>
      <c r="ONQ86" s="86"/>
      <c r="ONR86" s="86"/>
      <c r="ONS86" s="86"/>
      <c r="ONT86" s="86"/>
      <c r="ONU86" s="86"/>
      <c r="ONV86" s="86"/>
      <c r="ONW86" s="86"/>
      <c r="ONX86" s="86"/>
      <c r="ONY86" s="86"/>
      <c r="ONZ86" s="86"/>
      <c r="OOA86" s="86"/>
      <c r="OOB86" s="86"/>
      <c r="OOC86" s="86"/>
      <c r="OOD86" s="86"/>
      <c r="OOE86" s="86"/>
      <c r="OOF86" s="86"/>
      <c r="OOG86" s="86"/>
      <c r="OOH86" s="86"/>
      <c r="OOI86" s="86"/>
      <c r="OOJ86" s="86"/>
      <c r="OOK86" s="86"/>
      <c r="OOL86" s="86"/>
      <c r="OOM86" s="86"/>
      <c r="OON86" s="86"/>
      <c r="OOO86" s="86"/>
      <c r="OOP86" s="86"/>
      <c r="OOQ86" s="86"/>
      <c r="OOR86" s="86"/>
      <c r="OOS86" s="86"/>
      <c r="OOT86" s="86"/>
      <c r="OOU86" s="86"/>
      <c r="OOV86" s="86"/>
      <c r="OOW86" s="86"/>
      <c r="OOX86" s="86"/>
      <c r="OOY86" s="86"/>
      <c r="OOZ86" s="86"/>
      <c r="OPA86" s="86"/>
      <c r="OPB86" s="86"/>
      <c r="OPC86" s="86"/>
      <c r="OPD86" s="86"/>
      <c r="OPE86" s="86"/>
      <c r="OPF86" s="86"/>
      <c r="OPG86" s="86"/>
      <c r="OPH86" s="86"/>
      <c r="OPI86" s="86"/>
      <c r="OPJ86" s="86"/>
      <c r="OPK86" s="86"/>
      <c r="OPL86" s="86"/>
      <c r="OPM86" s="86"/>
      <c r="OPN86" s="86"/>
      <c r="OPO86" s="86"/>
      <c r="OPP86" s="86"/>
      <c r="OPQ86" s="86"/>
      <c r="OPR86" s="86"/>
      <c r="OPS86" s="86"/>
      <c r="OPT86" s="86"/>
      <c r="OPU86" s="86"/>
      <c r="OPV86" s="86"/>
      <c r="OPW86" s="86"/>
      <c r="OPX86" s="86"/>
      <c r="OPY86" s="86"/>
      <c r="OPZ86" s="86"/>
      <c r="OQA86" s="86"/>
      <c r="OQB86" s="86"/>
      <c r="OQC86" s="86"/>
      <c r="OQD86" s="86"/>
      <c r="OQE86" s="86"/>
      <c r="OQF86" s="86"/>
      <c r="OQG86" s="86"/>
      <c r="OQH86" s="86"/>
      <c r="OQI86" s="86"/>
      <c r="OQJ86" s="86"/>
      <c r="OQK86" s="86"/>
      <c r="OQL86" s="86"/>
      <c r="OQM86" s="86"/>
      <c r="OQN86" s="86"/>
      <c r="OQO86" s="86"/>
      <c r="OQP86" s="86"/>
      <c r="OQQ86" s="86"/>
      <c r="OQR86" s="86"/>
      <c r="OQS86" s="86"/>
      <c r="OQT86" s="86"/>
      <c r="OQU86" s="86"/>
      <c r="OQV86" s="86"/>
      <c r="OQW86" s="86"/>
      <c r="OQX86" s="86"/>
      <c r="OQY86" s="86"/>
      <c r="OQZ86" s="86"/>
      <c r="ORA86" s="86"/>
      <c r="ORB86" s="86"/>
      <c r="ORC86" s="86"/>
      <c r="ORD86" s="86"/>
      <c r="ORE86" s="86"/>
      <c r="ORF86" s="86"/>
      <c r="ORG86" s="86"/>
      <c r="ORH86" s="86"/>
      <c r="ORI86" s="86"/>
      <c r="ORJ86" s="86"/>
      <c r="ORK86" s="86"/>
      <c r="ORL86" s="86"/>
      <c r="ORM86" s="86"/>
      <c r="ORN86" s="86"/>
      <c r="ORO86" s="86"/>
      <c r="ORP86" s="86"/>
      <c r="ORQ86" s="86"/>
      <c r="ORR86" s="86"/>
      <c r="ORS86" s="86"/>
      <c r="ORT86" s="86"/>
      <c r="ORU86" s="86"/>
      <c r="ORV86" s="86"/>
      <c r="ORW86" s="86"/>
      <c r="ORX86" s="86"/>
      <c r="ORY86" s="86"/>
      <c r="ORZ86" s="86"/>
      <c r="OSA86" s="86"/>
      <c r="OSB86" s="86"/>
      <c r="OSC86" s="86"/>
      <c r="OSD86" s="86"/>
      <c r="OSE86" s="86"/>
      <c r="OSF86" s="86"/>
      <c r="OSG86" s="86"/>
      <c r="OSH86" s="86"/>
      <c r="OSI86" s="86"/>
      <c r="OSJ86" s="86"/>
      <c r="OSK86" s="86"/>
      <c r="OSL86" s="86"/>
      <c r="OSM86" s="86"/>
      <c r="OSN86" s="86"/>
      <c r="OSO86" s="86"/>
      <c r="OSP86" s="86"/>
      <c r="OSQ86" s="86"/>
      <c r="OSR86" s="86"/>
      <c r="OSS86" s="86"/>
      <c r="OST86" s="86"/>
      <c r="OSU86" s="86"/>
      <c r="OSV86" s="86"/>
      <c r="OSW86" s="86"/>
      <c r="OSX86" s="86"/>
      <c r="OSY86" s="86"/>
      <c r="OSZ86" s="86"/>
      <c r="OTA86" s="86"/>
      <c r="OTB86" s="86"/>
      <c r="OTC86" s="86"/>
      <c r="OTD86" s="86"/>
      <c r="OTE86" s="86"/>
      <c r="OTF86" s="86"/>
      <c r="OTG86" s="86"/>
      <c r="OTH86" s="86"/>
      <c r="OTI86" s="86"/>
      <c r="OTJ86" s="86"/>
      <c r="OTK86" s="86"/>
      <c r="OTL86" s="86"/>
      <c r="OTM86" s="86"/>
      <c r="OTN86" s="86"/>
      <c r="OTO86" s="86"/>
      <c r="OTP86" s="86"/>
      <c r="OTQ86" s="86"/>
      <c r="OTR86" s="86"/>
      <c r="OTS86" s="86"/>
      <c r="OTT86" s="86"/>
      <c r="OTU86" s="86"/>
      <c r="OTV86" s="86"/>
      <c r="OTW86" s="86"/>
      <c r="OTX86" s="86"/>
      <c r="OTY86" s="86"/>
      <c r="OTZ86" s="86"/>
      <c r="OUA86" s="86"/>
      <c r="OUB86" s="86"/>
      <c r="OUC86" s="86"/>
      <c r="OUD86" s="86"/>
      <c r="OUE86" s="86"/>
      <c r="OUF86" s="86"/>
      <c r="OUG86" s="86"/>
      <c r="OUH86" s="86"/>
      <c r="OUI86" s="86"/>
      <c r="OUJ86" s="86"/>
      <c r="OUK86" s="86"/>
      <c r="OUL86" s="86"/>
      <c r="OUM86" s="86"/>
      <c r="OUN86" s="86"/>
      <c r="OUO86" s="86"/>
      <c r="OUP86" s="86"/>
      <c r="OUQ86" s="86"/>
      <c r="OUR86" s="86"/>
      <c r="OUS86" s="86"/>
      <c r="OUT86" s="86"/>
      <c r="OUU86" s="86"/>
      <c r="OUV86" s="86"/>
      <c r="OUW86" s="86"/>
      <c r="OUX86" s="86"/>
      <c r="OUY86" s="86"/>
      <c r="OUZ86" s="86"/>
      <c r="OVA86" s="86"/>
      <c r="OVB86" s="86"/>
      <c r="OVC86" s="86"/>
      <c r="OVD86" s="86"/>
      <c r="OVE86" s="86"/>
      <c r="OVF86" s="86"/>
      <c r="OVG86" s="86"/>
      <c r="OVH86" s="86"/>
      <c r="OVI86" s="86"/>
      <c r="OVJ86" s="86"/>
      <c r="OVK86" s="86"/>
      <c r="OVL86" s="86"/>
      <c r="OVM86" s="86"/>
      <c r="OVN86" s="86"/>
      <c r="OVO86" s="86"/>
      <c r="OVP86" s="86"/>
      <c r="OVQ86" s="86"/>
      <c r="OVR86" s="86"/>
      <c r="OVS86" s="86"/>
      <c r="OVT86" s="86"/>
      <c r="OVU86" s="86"/>
      <c r="OVV86" s="86"/>
      <c r="OVW86" s="86"/>
      <c r="OVX86" s="86"/>
      <c r="OVY86" s="86"/>
      <c r="OVZ86" s="86"/>
      <c r="OWA86" s="86"/>
      <c r="OWB86" s="86"/>
      <c r="OWC86" s="86"/>
      <c r="OWD86" s="86"/>
      <c r="OWE86" s="86"/>
      <c r="OWF86" s="86"/>
      <c r="OWG86" s="86"/>
      <c r="OWH86" s="86"/>
      <c r="OWI86" s="86"/>
      <c r="OWJ86" s="86"/>
      <c r="OWK86" s="86"/>
      <c r="OWL86" s="86"/>
      <c r="OWM86" s="86"/>
      <c r="OWN86" s="86"/>
      <c r="OWO86" s="86"/>
      <c r="OWP86" s="86"/>
      <c r="OWQ86" s="86"/>
      <c r="OWX86" s="86"/>
      <c r="OWY86" s="86"/>
      <c r="OWZ86" s="86"/>
      <c r="OXA86" s="86"/>
      <c r="OXB86" s="86"/>
      <c r="OXC86" s="86"/>
      <c r="OXD86" s="86"/>
      <c r="OXE86" s="86"/>
      <c r="OXF86" s="86"/>
      <c r="OXG86" s="86"/>
      <c r="OXH86" s="86"/>
      <c r="OXI86" s="86"/>
      <c r="OXJ86" s="86"/>
      <c r="OXK86" s="86"/>
      <c r="OXL86" s="86"/>
      <c r="OXM86" s="86"/>
      <c r="OXN86" s="86"/>
      <c r="OXO86" s="86"/>
      <c r="OXP86" s="86"/>
      <c r="OXQ86" s="86"/>
      <c r="OXR86" s="86"/>
      <c r="OXS86" s="86"/>
      <c r="OXT86" s="86"/>
      <c r="OXU86" s="86"/>
      <c r="OXV86" s="86"/>
      <c r="OXW86" s="86"/>
      <c r="OXX86" s="86"/>
      <c r="OXY86" s="86"/>
      <c r="OXZ86" s="86"/>
      <c r="OYA86" s="86"/>
      <c r="OYB86" s="86"/>
      <c r="OYC86" s="86"/>
      <c r="OYD86" s="86"/>
      <c r="OYE86" s="86"/>
      <c r="OYF86" s="86"/>
      <c r="OYG86" s="86"/>
      <c r="OYH86" s="86"/>
      <c r="OYI86" s="86"/>
      <c r="OYJ86" s="86"/>
      <c r="OYK86" s="86"/>
      <c r="OYL86" s="86"/>
      <c r="OYM86" s="86"/>
      <c r="OYN86" s="86"/>
      <c r="OYO86" s="86"/>
      <c r="OYP86" s="86"/>
      <c r="OYQ86" s="86"/>
      <c r="OYR86" s="86"/>
      <c r="OYS86" s="86"/>
      <c r="OYT86" s="86"/>
      <c r="OYU86" s="86"/>
      <c r="OYV86" s="86"/>
      <c r="OYW86" s="86"/>
      <c r="OYX86" s="86"/>
      <c r="OYY86" s="86"/>
      <c r="OYZ86" s="86"/>
      <c r="OZA86" s="86"/>
      <c r="OZB86" s="86"/>
      <c r="OZC86" s="86"/>
      <c r="OZD86" s="86"/>
      <c r="OZE86" s="86"/>
      <c r="OZF86" s="86"/>
      <c r="OZG86" s="86"/>
      <c r="OZH86" s="86"/>
      <c r="OZI86" s="86"/>
      <c r="OZJ86" s="86"/>
      <c r="OZK86" s="86"/>
      <c r="OZL86" s="86"/>
      <c r="OZM86" s="86"/>
      <c r="OZN86" s="86"/>
      <c r="OZO86" s="86"/>
      <c r="OZP86" s="86"/>
      <c r="OZQ86" s="86"/>
      <c r="OZR86" s="86"/>
      <c r="OZS86" s="86"/>
      <c r="OZT86" s="86"/>
      <c r="OZU86" s="86"/>
      <c r="OZV86" s="86"/>
      <c r="OZW86" s="86"/>
      <c r="OZX86" s="86"/>
      <c r="OZY86" s="86"/>
      <c r="OZZ86" s="86"/>
      <c r="PAA86" s="86"/>
      <c r="PAB86" s="86"/>
      <c r="PAC86" s="86"/>
      <c r="PAD86" s="86"/>
      <c r="PAE86" s="86"/>
      <c r="PAF86" s="86"/>
      <c r="PAG86" s="86"/>
      <c r="PAH86" s="86"/>
      <c r="PAI86" s="86"/>
      <c r="PAJ86" s="86"/>
      <c r="PAK86" s="86"/>
      <c r="PAL86" s="86"/>
      <c r="PAM86" s="86"/>
      <c r="PAN86" s="86"/>
      <c r="PAO86" s="86"/>
      <c r="PAP86" s="86"/>
      <c r="PAQ86" s="86"/>
      <c r="PAR86" s="86"/>
      <c r="PAS86" s="86"/>
      <c r="PAT86" s="86"/>
      <c r="PAU86" s="86"/>
      <c r="PAV86" s="86"/>
      <c r="PAW86" s="86"/>
      <c r="PAX86" s="86"/>
      <c r="PAY86" s="86"/>
      <c r="PAZ86" s="86"/>
      <c r="PBA86" s="86"/>
      <c r="PBB86" s="86"/>
      <c r="PBC86" s="86"/>
      <c r="PBD86" s="86"/>
      <c r="PBE86" s="86"/>
      <c r="PBF86" s="86"/>
      <c r="PBG86" s="86"/>
      <c r="PBH86" s="86"/>
      <c r="PBI86" s="86"/>
      <c r="PBJ86" s="86"/>
      <c r="PBK86" s="86"/>
      <c r="PBL86" s="86"/>
      <c r="PBM86" s="86"/>
      <c r="PBN86" s="86"/>
      <c r="PBO86" s="86"/>
      <c r="PBP86" s="86"/>
      <c r="PBQ86" s="86"/>
      <c r="PBR86" s="86"/>
      <c r="PBS86" s="86"/>
      <c r="PBT86" s="86"/>
      <c r="PBU86" s="86"/>
      <c r="PBV86" s="86"/>
      <c r="PBW86" s="86"/>
      <c r="PBX86" s="86"/>
      <c r="PBY86" s="86"/>
      <c r="PBZ86" s="86"/>
      <c r="PCA86" s="86"/>
      <c r="PCB86" s="86"/>
      <c r="PCC86" s="86"/>
      <c r="PCD86" s="86"/>
      <c r="PCE86" s="86"/>
      <c r="PCF86" s="86"/>
      <c r="PCG86" s="86"/>
      <c r="PCH86" s="86"/>
      <c r="PCI86" s="86"/>
      <c r="PCJ86" s="86"/>
      <c r="PCK86" s="86"/>
      <c r="PCL86" s="86"/>
      <c r="PCM86" s="86"/>
      <c r="PCN86" s="86"/>
      <c r="PCO86" s="86"/>
      <c r="PCP86" s="86"/>
      <c r="PCQ86" s="86"/>
      <c r="PCR86" s="86"/>
      <c r="PCS86" s="86"/>
      <c r="PCT86" s="86"/>
      <c r="PCU86" s="86"/>
      <c r="PCV86" s="86"/>
      <c r="PCW86" s="86"/>
      <c r="PCX86" s="86"/>
      <c r="PCY86" s="86"/>
      <c r="PCZ86" s="86"/>
      <c r="PDA86" s="86"/>
      <c r="PDB86" s="86"/>
      <c r="PDC86" s="86"/>
      <c r="PDD86" s="86"/>
      <c r="PDE86" s="86"/>
      <c r="PDF86" s="86"/>
      <c r="PDG86" s="86"/>
      <c r="PDH86" s="86"/>
      <c r="PDI86" s="86"/>
      <c r="PDJ86" s="86"/>
      <c r="PDK86" s="86"/>
      <c r="PDL86" s="86"/>
      <c r="PDM86" s="86"/>
      <c r="PDN86" s="86"/>
      <c r="PDO86" s="86"/>
      <c r="PDP86" s="86"/>
      <c r="PDQ86" s="86"/>
      <c r="PDR86" s="86"/>
      <c r="PDS86" s="86"/>
      <c r="PDT86" s="86"/>
      <c r="PDU86" s="86"/>
      <c r="PDV86" s="86"/>
      <c r="PDW86" s="86"/>
      <c r="PDX86" s="86"/>
      <c r="PDY86" s="86"/>
      <c r="PDZ86" s="86"/>
      <c r="PEA86" s="86"/>
      <c r="PEB86" s="86"/>
      <c r="PEC86" s="86"/>
      <c r="PED86" s="86"/>
      <c r="PEE86" s="86"/>
      <c r="PEF86" s="86"/>
      <c r="PEG86" s="86"/>
      <c r="PEH86" s="86"/>
      <c r="PEI86" s="86"/>
      <c r="PEJ86" s="86"/>
      <c r="PEK86" s="86"/>
      <c r="PEL86" s="86"/>
      <c r="PEM86" s="86"/>
      <c r="PEN86" s="86"/>
      <c r="PEO86" s="86"/>
      <c r="PEP86" s="86"/>
      <c r="PEQ86" s="86"/>
      <c r="PER86" s="86"/>
      <c r="PES86" s="86"/>
      <c r="PET86" s="86"/>
      <c r="PEU86" s="86"/>
      <c r="PEV86" s="86"/>
      <c r="PEW86" s="86"/>
      <c r="PEX86" s="86"/>
      <c r="PEY86" s="86"/>
      <c r="PEZ86" s="86"/>
      <c r="PFA86" s="86"/>
      <c r="PFB86" s="86"/>
      <c r="PFC86" s="86"/>
      <c r="PFD86" s="86"/>
      <c r="PFE86" s="86"/>
      <c r="PFF86" s="86"/>
      <c r="PFG86" s="86"/>
      <c r="PFH86" s="86"/>
      <c r="PFI86" s="86"/>
      <c r="PFJ86" s="86"/>
      <c r="PFK86" s="86"/>
      <c r="PFL86" s="86"/>
      <c r="PFM86" s="86"/>
      <c r="PFN86" s="86"/>
      <c r="PFO86" s="86"/>
      <c r="PFP86" s="86"/>
      <c r="PFQ86" s="86"/>
      <c r="PFR86" s="86"/>
      <c r="PFS86" s="86"/>
      <c r="PFT86" s="86"/>
      <c r="PFU86" s="86"/>
      <c r="PFV86" s="86"/>
      <c r="PFW86" s="86"/>
      <c r="PFX86" s="86"/>
      <c r="PFY86" s="86"/>
      <c r="PFZ86" s="86"/>
      <c r="PGA86" s="86"/>
      <c r="PGB86" s="86"/>
      <c r="PGC86" s="86"/>
      <c r="PGD86" s="86"/>
      <c r="PGE86" s="86"/>
      <c r="PGF86" s="86"/>
      <c r="PGG86" s="86"/>
      <c r="PGH86" s="86"/>
      <c r="PGI86" s="86"/>
      <c r="PGJ86" s="86"/>
      <c r="PGK86" s="86"/>
      <c r="PGL86" s="86"/>
      <c r="PGM86" s="86"/>
      <c r="PGT86" s="86"/>
      <c r="PGU86" s="86"/>
      <c r="PGV86" s="86"/>
      <c r="PGW86" s="86"/>
      <c r="PGX86" s="86"/>
      <c r="PGY86" s="86"/>
      <c r="PGZ86" s="86"/>
      <c r="PHA86" s="86"/>
      <c r="PHB86" s="86"/>
      <c r="PHC86" s="86"/>
      <c r="PHD86" s="86"/>
      <c r="PHE86" s="86"/>
      <c r="PHF86" s="86"/>
      <c r="PHG86" s="86"/>
      <c r="PHH86" s="86"/>
      <c r="PHI86" s="86"/>
      <c r="PHJ86" s="86"/>
      <c r="PHK86" s="86"/>
      <c r="PHL86" s="86"/>
      <c r="PHM86" s="86"/>
      <c r="PHN86" s="86"/>
      <c r="PHO86" s="86"/>
      <c r="PHP86" s="86"/>
      <c r="PHQ86" s="86"/>
      <c r="PHR86" s="86"/>
      <c r="PHS86" s="86"/>
      <c r="PHT86" s="86"/>
      <c r="PHU86" s="86"/>
      <c r="PHV86" s="86"/>
      <c r="PHW86" s="86"/>
      <c r="PHX86" s="86"/>
      <c r="PHY86" s="86"/>
      <c r="PHZ86" s="86"/>
      <c r="PIA86" s="86"/>
      <c r="PIB86" s="86"/>
      <c r="PIC86" s="86"/>
      <c r="PID86" s="86"/>
      <c r="PIE86" s="86"/>
      <c r="PIF86" s="86"/>
      <c r="PIG86" s="86"/>
      <c r="PIH86" s="86"/>
      <c r="PII86" s="86"/>
      <c r="PIJ86" s="86"/>
      <c r="PIK86" s="86"/>
      <c r="PIL86" s="86"/>
      <c r="PIM86" s="86"/>
      <c r="PIN86" s="86"/>
      <c r="PIO86" s="86"/>
      <c r="PIP86" s="86"/>
      <c r="PIQ86" s="86"/>
      <c r="PIR86" s="86"/>
      <c r="PIS86" s="86"/>
      <c r="PIT86" s="86"/>
      <c r="PIU86" s="86"/>
      <c r="PIV86" s="86"/>
      <c r="PIW86" s="86"/>
      <c r="PIX86" s="86"/>
      <c r="PIY86" s="86"/>
      <c r="PIZ86" s="86"/>
      <c r="PJA86" s="86"/>
      <c r="PJB86" s="86"/>
      <c r="PJC86" s="86"/>
      <c r="PJD86" s="86"/>
      <c r="PJE86" s="86"/>
      <c r="PJF86" s="86"/>
      <c r="PJG86" s="86"/>
      <c r="PJH86" s="86"/>
      <c r="PJI86" s="86"/>
      <c r="PJJ86" s="86"/>
      <c r="PJK86" s="86"/>
      <c r="PJL86" s="86"/>
      <c r="PJM86" s="86"/>
      <c r="PJN86" s="86"/>
      <c r="PJO86" s="86"/>
      <c r="PJP86" s="86"/>
      <c r="PJQ86" s="86"/>
      <c r="PJR86" s="86"/>
      <c r="PJS86" s="86"/>
      <c r="PJT86" s="86"/>
      <c r="PJU86" s="86"/>
      <c r="PJV86" s="86"/>
      <c r="PJW86" s="86"/>
      <c r="PJX86" s="86"/>
      <c r="PJY86" s="86"/>
      <c r="PJZ86" s="86"/>
      <c r="PKA86" s="86"/>
      <c r="PKB86" s="86"/>
      <c r="PKC86" s="86"/>
      <c r="PKD86" s="86"/>
      <c r="PKE86" s="86"/>
      <c r="PKF86" s="86"/>
      <c r="PKG86" s="86"/>
      <c r="PKH86" s="86"/>
      <c r="PKI86" s="86"/>
      <c r="PKJ86" s="86"/>
      <c r="PKK86" s="86"/>
      <c r="PKL86" s="86"/>
      <c r="PKM86" s="86"/>
      <c r="PKN86" s="86"/>
      <c r="PKO86" s="86"/>
      <c r="PKP86" s="86"/>
      <c r="PKQ86" s="86"/>
      <c r="PKR86" s="86"/>
      <c r="PKS86" s="86"/>
      <c r="PKT86" s="86"/>
      <c r="PKU86" s="86"/>
      <c r="PKV86" s="86"/>
      <c r="PKW86" s="86"/>
      <c r="PKX86" s="86"/>
      <c r="PKY86" s="86"/>
      <c r="PKZ86" s="86"/>
      <c r="PLA86" s="86"/>
      <c r="PLB86" s="86"/>
      <c r="PLC86" s="86"/>
      <c r="PLD86" s="86"/>
      <c r="PLE86" s="86"/>
      <c r="PLF86" s="86"/>
      <c r="PLG86" s="86"/>
      <c r="PLH86" s="86"/>
      <c r="PLI86" s="86"/>
      <c r="PLJ86" s="86"/>
      <c r="PLK86" s="86"/>
      <c r="PLL86" s="86"/>
      <c r="PLM86" s="86"/>
      <c r="PLN86" s="86"/>
      <c r="PLO86" s="86"/>
      <c r="PLP86" s="86"/>
      <c r="PLQ86" s="86"/>
      <c r="PLR86" s="86"/>
      <c r="PLS86" s="86"/>
      <c r="PLT86" s="86"/>
      <c r="PLU86" s="86"/>
      <c r="PLV86" s="86"/>
      <c r="PLW86" s="86"/>
      <c r="PLX86" s="86"/>
      <c r="PLY86" s="86"/>
      <c r="PLZ86" s="86"/>
      <c r="PMA86" s="86"/>
      <c r="PMB86" s="86"/>
      <c r="PMC86" s="86"/>
      <c r="PMD86" s="86"/>
      <c r="PME86" s="86"/>
      <c r="PMF86" s="86"/>
      <c r="PMG86" s="86"/>
      <c r="PMH86" s="86"/>
      <c r="PMI86" s="86"/>
      <c r="PMJ86" s="86"/>
      <c r="PMK86" s="86"/>
      <c r="PML86" s="86"/>
      <c r="PMM86" s="86"/>
      <c r="PMN86" s="86"/>
      <c r="PMO86" s="86"/>
      <c r="PMP86" s="86"/>
      <c r="PMQ86" s="86"/>
      <c r="PMR86" s="86"/>
      <c r="PMS86" s="86"/>
      <c r="PMT86" s="86"/>
      <c r="PMU86" s="86"/>
      <c r="PMV86" s="86"/>
      <c r="PMW86" s="86"/>
      <c r="PMX86" s="86"/>
      <c r="PMY86" s="86"/>
      <c r="PMZ86" s="86"/>
      <c r="PNA86" s="86"/>
      <c r="PNB86" s="86"/>
      <c r="PNC86" s="86"/>
      <c r="PND86" s="86"/>
      <c r="PNE86" s="86"/>
      <c r="PNF86" s="86"/>
      <c r="PNG86" s="86"/>
      <c r="PNH86" s="86"/>
      <c r="PNI86" s="86"/>
      <c r="PNJ86" s="86"/>
      <c r="PNK86" s="86"/>
      <c r="PNL86" s="86"/>
      <c r="PNM86" s="86"/>
      <c r="PNN86" s="86"/>
      <c r="PNO86" s="86"/>
      <c r="PNP86" s="86"/>
      <c r="PNQ86" s="86"/>
      <c r="PNR86" s="86"/>
      <c r="PNS86" s="86"/>
      <c r="PNT86" s="86"/>
      <c r="PNU86" s="86"/>
      <c r="PNV86" s="86"/>
      <c r="PNW86" s="86"/>
      <c r="PNX86" s="86"/>
      <c r="PNY86" s="86"/>
      <c r="PNZ86" s="86"/>
      <c r="POA86" s="86"/>
      <c r="POB86" s="86"/>
      <c r="POC86" s="86"/>
      <c r="POD86" s="86"/>
      <c r="POE86" s="86"/>
      <c r="POF86" s="86"/>
      <c r="POG86" s="86"/>
      <c r="POH86" s="86"/>
      <c r="POI86" s="86"/>
      <c r="POJ86" s="86"/>
      <c r="POK86" s="86"/>
      <c r="POL86" s="86"/>
      <c r="POM86" s="86"/>
      <c r="PON86" s="86"/>
      <c r="POO86" s="86"/>
      <c r="POP86" s="86"/>
      <c r="POQ86" s="86"/>
      <c r="POR86" s="86"/>
      <c r="POS86" s="86"/>
      <c r="POT86" s="86"/>
      <c r="POU86" s="86"/>
      <c r="POV86" s="86"/>
      <c r="POW86" s="86"/>
      <c r="POX86" s="86"/>
      <c r="POY86" s="86"/>
      <c r="POZ86" s="86"/>
      <c r="PPA86" s="86"/>
      <c r="PPB86" s="86"/>
      <c r="PPC86" s="86"/>
      <c r="PPD86" s="86"/>
      <c r="PPE86" s="86"/>
      <c r="PPF86" s="86"/>
      <c r="PPG86" s="86"/>
      <c r="PPH86" s="86"/>
      <c r="PPI86" s="86"/>
      <c r="PPJ86" s="86"/>
      <c r="PPK86" s="86"/>
      <c r="PPL86" s="86"/>
      <c r="PPM86" s="86"/>
      <c r="PPN86" s="86"/>
      <c r="PPO86" s="86"/>
      <c r="PPP86" s="86"/>
      <c r="PPQ86" s="86"/>
      <c r="PPR86" s="86"/>
      <c r="PPS86" s="86"/>
      <c r="PPT86" s="86"/>
      <c r="PPU86" s="86"/>
      <c r="PPV86" s="86"/>
      <c r="PPW86" s="86"/>
      <c r="PPX86" s="86"/>
      <c r="PPY86" s="86"/>
      <c r="PPZ86" s="86"/>
      <c r="PQA86" s="86"/>
      <c r="PQB86" s="86"/>
      <c r="PQC86" s="86"/>
      <c r="PQD86" s="86"/>
      <c r="PQE86" s="86"/>
      <c r="PQF86" s="86"/>
      <c r="PQG86" s="86"/>
      <c r="PQH86" s="86"/>
      <c r="PQI86" s="86"/>
      <c r="PQP86" s="86"/>
      <c r="PQQ86" s="86"/>
      <c r="PQR86" s="86"/>
      <c r="PQS86" s="86"/>
      <c r="PQT86" s="86"/>
      <c r="PQU86" s="86"/>
      <c r="PQV86" s="86"/>
      <c r="PQW86" s="86"/>
      <c r="PQX86" s="86"/>
      <c r="PQY86" s="86"/>
      <c r="PQZ86" s="86"/>
      <c r="PRA86" s="86"/>
      <c r="PRB86" s="86"/>
      <c r="PRC86" s="86"/>
      <c r="PRD86" s="86"/>
      <c r="PRE86" s="86"/>
      <c r="PRF86" s="86"/>
      <c r="PRG86" s="86"/>
      <c r="PRH86" s="86"/>
      <c r="PRI86" s="86"/>
      <c r="PRJ86" s="86"/>
      <c r="PRK86" s="86"/>
      <c r="PRL86" s="86"/>
      <c r="PRM86" s="86"/>
      <c r="PRN86" s="86"/>
      <c r="PRO86" s="86"/>
      <c r="PRP86" s="86"/>
      <c r="PRQ86" s="86"/>
      <c r="PRR86" s="86"/>
      <c r="PRS86" s="86"/>
      <c r="PRT86" s="86"/>
      <c r="PRU86" s="86"/>
      <c r="PRV86" s="86"/>
      <c r="PRW86" s="86"/>
      <c r="PRX86" s="86"/>
      <c r="PRY86" s="86"/>
      <c r="PRZ86" s="86"/>
      <c r="PSA86" s="86"/>
      <c r="PSB86" s="86"/>
      <c r="PSC86" s="86"/>
      <c r="PSD86" s="86"/>
      <c r="PSE86" s="86"/>
      <c r="PSF86" s="86"/>
      <c r="PSG86" s="86"/>
      <c r="PSH86" s="86"/>
      <c r="PSI86" s="86"/>
      <c r="PSJ86" s="86"/>
      <c r="PSK86" s="86"/>
      <c r="PSL86" s="86"/>
      <c r="PSM86" s="86"/>
      <c r="PSN86" s="86"/>
      <c r="PSO86" s="86"/>
      <c r="PSP86" s="86"/>
      <c r="PSQ86" s="86"/>
      <c r="PSR86" s="86"/>
      <c r="PSS86" s="86"/>
      <c r="PST86" s="86"/>
      <c r="PSU86" s="86"/>
      <c r="PSV86" s="86"/>
      <c r="PSW86" s="86"/>
      <c r="PSX86" s="86"/>
      <c r="PSY86" s="86"/>
      <c r="PSZ86" s="86"/>
      <c r="PTA86" s="86"/>
      <c r="PTB86" s="86"/>
      <c r="PTC86" s="86"/>
      <c r="PTD86" s="86"/>
      <c r="PTE86" s="86"/>
      <c r="PTF86" s="86"/>
      <c r="PTG86" s="86"/>
      <c r="PTH86" s="86"/>
      <c r="PTI86" s="86"/>
      <c r="PTJ86" s="86"/>
      <c r="PTK86" s="86"/>
      <c r="PTL86" s="86"/>
      <c r="PTM86" s="86"/>
      <c r="PTN86" s="86"/>
      <c r="PTO86" s="86"/>
      <c r="PTP86" s="86"/>
      <c r="PTQ86" s="86"/>
      <c r="PTR86" s="86"/>
      <c r="PTS86" s="86"/>
      <c r="PTT86" s="86"/>
      <c r="PTU86" s="86"/>
      <c r="PTV86" s="86"/>
      <c r="PTW86" s="86"/>
      <c r="PTX86" s="86"/>
      <c r="PTY86" s="86"/>
      <c r="PTZ86" s="86"/>
      <c r="PUA86" s="86"/>
      <c r="PUB86" s="86"/>
      <c r="PUC86" s="86"/>
      <c r="PUD86" s="86"/>
      <c r="PUE86" s="86"/>
      <c r="PUF86" s="86"/>
      <c r="PUG86" s="86"/>
      <c r="PUH86" s="86"/>
      <c r="PUI86" s="86"/>
      <c r="PUJ86" s="86"/>
      <c r="PUK86" s="86"/>
      <c r="PUL86" s="86"/>
      <c r="PUM86" s="86"/>
      <c r="PUN86" s="86"/>
      <c r="PUO86" s="86"/>
      <c r="PUP86" s="86"/>
      <c r="PUQ86" s="86"/>
      <c r="PUR86" s="86"/>
      <c r="PUS86" s="86"/>
      <c r="PUT86" s="86"/>
      <c r="PUU86" s="86"/>
      <c r="PUV86" s="86"/>
      <c r="PUW86" s="86"/>
      <c r="PUX86" s="86"/>
      <c r="PUY86" s="86"/>
      <c r="PUZ86" s="86"/>
      <c r="PVA86" s="86"/>
      <c r="PVB86" s="86"/>
      <c r="PVC86" s="86"/>
      <c r="PVD86" s="86"/>
      <c r="PVE86" s="86"/>
      <c r="PVF86" s="86"/>
      <c r="PVG86" s="86"/>
      <c r="PVH86" s="86"/>
      <c r="PVI86" s="86"/>
      <c r="PVJ86" s="86"/>
      <c r="PVK86" s="86"/>
      <c r="PVL86" s="86"/>
      <c r="PVM86" s="86"/>
      <c r="PVN86" s="86"/>
      <c r="PVO86" s="86"/>
      <c r="PVP86" s="86"/>
      <c r="PVQ86" s="86"/>
      <c r="PVR86" s="86"/>
      <c r="PVS86" s="86"/>
      <c r="PVT86" s="86"/>
      <c r="PVU86" s="86"/>
      <c r="PVV86" s="86"/>
      <c r="PVW86" s="86"/>
      <c r="PVX86" s="86"/>
      <c r="PVY86" s="86"/>
      <c r="PVZ86" s="86"/>
      <c r="PWA86" s="86"/>
      <c r="PWB86" s="86"/>
      <c r="PWC86" s="86"/>
      <c r="PWD86" s="86"/>
      <c r="PWE86" s="86"/>
      <c r="PWF86" s="86"/>
      <c r="PWG86" s="86"/>
      <c r="PWH86" s="86"/>
      <c r="PWI86" s="86"/>
      <c r="PWJ86" s="86"/>
      <c r="PWK86" s="86"/>
      <c r="PWL86" s="86"/>
      <c r="PWM86" s="86"/>
      <c r="PWN86" s="86"/>
      <c r="PWO86" s="86"/>
      <c r="PWP86" s="86"/>
      <c r="PWQ86" s="86"/>
      <c r="PWR86" s="86"/>
      <c r="PWS86" s="86"/>
      <c r="PWT86" s="86"/>
      <c r="PWU86" s="86"/>
      <c r="PWV86" s="86"/>
      <c r="PWW86" s="86"/>
      <c r="PWX86" s="86"/>
      <c r="PWY86" s="86"/>
      <c r="PWZ86" s="86"/>
      <c r="PXA86" s="86"/>
      <c r="PXB86" s="86"/>
      <c r="PXC86" s="86"/>
      <c r="PXD86" s="86"/>
      <c r="PXE86" s="86"/>
      <c r="PXF86" s="86"/>
      <c r="PXG86" s="86"/>
      <c r="PXH86" s="86"/>
      <c r="PXI86" s="86"/>
      <c r="PXJ86" s="86"/>
      <c r="PXK86" s="86"/>
      <c r="PXL86" s="86"/>
      <c r="PXM86" s="86"/>
      <c r="PXN86" s="86"/>
      <c r="PXO86" s="86"/>
      <c r="PXP86" s="86"/>
      <c r="PXQ86" s="86"/>
      <c r="PXR86" s="86"/>
      <c r="PXS86" s="86"/>
      <c r="PXT86" s="86"/>
      <c r="PXU86" s="86"/>
      <c r="PXV86" s="86"/>
      <c r="PXW86" s="86"/>
      <c r="PXX86" s="86"/>
      <c r="PXY86" s="86"/>
      <c r="PXZ86" s="86"/>
      <c r="PYA86" s="86"/>
      <c r="PYB86" s="86"/>
      <c r="PYC86" s="86"/>
      <c r="PYD86" s="86"/>
      <c r="PYE86" s="86"/>
      <c r="PYF86" s="86"/>
      <c r="PYG86" s="86"/>
      <c r="PYH86" s="86"/>
      <c r="PYI86" s="86"/>
      <c r="PYJ86" s="86"/>
      <c r="PYK86" s="86"/>
      <c r="PYL86" s="86"/>
      <c r="PYM86" s="86"/>
      <c r="PYN86" s="86"/>
      <c r="PYO86" s="86"/>
      <c r="PYP86" s="86"/>
      <c r="PYQ86" s="86"/>
      <c r="PYR86" s="86"/>
      <c r="PYS86" s="86"/>
      <c r="PYT86" s="86"/>
      <c r="PYU86" s="86"/>
      <c r="PYV86" s="86"/>
      <c r="PYW86" s="86"/>
      <c r="PYX86" s="86"/>
      <c r="PYY86" s="86"/>
      <c r="PYZ86" s="86"/>
      <c r="PZA86" s="86"/>
      <c r="PZB86" s="86"/>
      <c r="PZC86" s="86"/>
      <c r="PZD86" s="86"/>
      <c r="PZE86" s="86"/>
      <c r="PZF86" s="86"/>
      <c r="PZG86" s="86"/>
      <c r="PZH86" s="86"/>
      <c r="PZI86" s="86"/>
      <c r="PZJ86" s="86"/>
      <c r="PZK86" s="86"/>
      <c r="PZL86" s="86"/>
      <c r="PZM86" s="86"/>
      <c r="PZN86" s="86"/>
      <c r="PZO86" s="86"/>
      <c r="PZP86" s="86"/>
      <c r="PZQ86" s="86"/>
      <c r="PZR86" s="86"/>
      <c r="PZS86" s="86"/>
      <c r="PZT86" s="86"/>
      <c r="PZU86" s="86"/>
      <c r="PZV86" s="86"/>
      <c r="PZW86" s="86"/>
      <c r="PZX86" s="86"/>
      <c r="PZY86" s="86"/>
      <c r="PZZ86" s="86"/>
      <c r="QAA86" s="86"/>
      <c r="QAB86" s="86"/>
      <c r="QAC86" s="86"/>
      <c r="QAD86" s="86"/>
      <c r="QAE86" s="86"/>
      <c r="QAL86" s="86"/>
      <c r="QAM86" s="86"/>
      <c r="QAN86" s="86"/>
      <c r="QAO86" s="86"/>
      <c r="QAP86" s="86"/>
      <c r="QAQ86" s="86"/>
      <c r="QAR86" s="86"/>
      <c r="QAS86" s="86"/>
      <c r="QAT86" s="86"/>
      <c r="QAU86" s="86"/>
      <c r="QAV86" s="86"/>
      <c r="QAW86" s="86"/>
      <c r="QAX86" s="86"/>
      <c r="QAY86" s="86"/>
      <c r="QAZ86" s="86"/>
      <c r="QBA86" s="86"/>
      <c r="QBB86" s="86"/>
      <c r="QBC86" s="86"/>
      <c r="QBD86" s="86"/>
      <c r="QBE86" s="86"/>
      <c r="QBF86" s="86"/>
      <c r="QBG86" s="86"/>
      <c r="QBH86" s="86"/>
      <c r="QBI86" s="86"/>
      <c r="QBJ86" s="86"/>
      <c r="QBK86" s="86"/>
      <c r="QBL86" s="86"/>
      <c r="QBM86" s="86"/>
      <c r="QBN86" s="86"/>
      <c r="QBO86" s="86"/>
      <c r="QBP86" s="86"/>
      <c r="QBQ86" s="86"/>
      <c r="QBR86" s="86"/>
      <c r="QBS86" s="86"/>
      <c r="QBT86" s="86"/>
      <c r="QBU86" s="86"/>
      <c r="QBV86" s="86"/>
      <c r="QBW86" s="86"/>
      <c r="QBX86" s="86"/>
      <c r="QBY86" s="86"/>
      <c r="QBZ86" s="86"/>
      <c r="QCA86" s="86"/>
      <c r="QCB86" s="86"/>
      <c r="QCC86" s="86"/>
      <c r="QCD86" s="86"/>
      <c r="QCE86" s="86"/>
      <c r="QCF86" s="86"/>
      <c r="QCG86" s="86"/>
      <c r="QCH86" s="86"/>
      <c r="QCI86" s="86"/>
      <c r="QCJ86" s="86"/>
      <c r="QCK86" s="86"/>
      <c r="QCL86" s="86"/>
      <c r="QCM86" s="86"/>
      <c r="QCN86" s="86"/>
      <c r="QCO86" s="86"/>
      <c r="QCP86" s="86"/>
      <c r="QCQ86" s="86"/>
      <c r="QCR86" s="86"/>
      <c r="QCS86" s="86"/>
      <c r="QCT86" s="86"/>
      <c r="QCU86" s="86"/>
      <c r="QCV86" s="86"/>
      <c r="QCW86" s="86"/>
      <c r="QCX86" s="86"/>
      <c r="QCY86" s="86"/>
      <c r="QCZ86" s="86"/>
      <c r="QDA86" s="86"/>
      <c r="QDB86" s="86"/>
      <c r="QDC86" s="86"/>
      <c r="QDD86" s="86"/>
      <c r="QDE86" s="86"/>
      <c r="QDF86" s="86"/>
      <c r="QDG86" s="86"/>
      <c r="QDH86" s="86"/>
      <c r="QDI86" s="86"/>
      <c r="QDJ86" s="86"/>
      <c r="QDK86" s="86"/>
      <c r="QDL86" s="86"/>
      <c r="QDM86" s="86"/>
      <c r="QDN86" s="86"/>
      <c r="QDO86" s="86"/>
      <c r="QDP86" s="86"/>
      <c r="QDQ86" s="86"/>
      <c r="QDR86" s="86"/>
      <c r="QDS86" s="86"/>
      <c r="QDT86" s="86"/>
      <c r="QDU86" s="86"/>
      <c r="QDV86" s="86"/>
      <c r="QDW86" s="86"/>
      <c r="QDX86" s="86"/>
      <c r="QDY86" s="86"/>
      <c r="QDZ86" s="86"/>
      <c r="QEA86" s="86"/>
      <c r="QEB86" s="86"/>
      <c r="QEC86" s="86"/>
      <c r="QED86" s="86"/>
      <c r="QEE86" s="86"/>
      <c r="QEF86" s="86"/>
      <c r="QEG86" s="86"/>
      <c r="QEH86" s="86"/>
      <c r="QEI86" s="86"/>
      <c r="QEJ86" s="86"/>
      <c r="QEK86" s="86"/>
      <c r="QEL86" s="86"/>
      <c r="QEM86" s="86"/>
      <c r="QEN86" s="86"/>
      <c r="QEO86" s="86"/>
      <c r="QEP86" s="86"/>
      <c r="QEQ86" s="86"/>
      <c r="QER86" s="86"/>
      <c r="QES86" s="86"/>
      <c r="QET86" s="86"/>
      <c r="QEU86" s="86"/>
      <c r="QEV86" s="86"/>
      <c r="QEW86" s="86"/>
      <c r="QEX86" s="86"/>
      <c r="QEY86" s="86"/>
      <c r="QEZ86" s="86"/>
      <c r="QFA86" s="86"/>
      <c r="QFB86" s="86"/>
      <c r="QFC86" s="86"/>
      <c r="QFD86" s="86"/>
      <c r="QFE86" s="86"/>
      <c r="QFF86" s="86"/>
      <c r="QFG86" s="86"/>
      <c r="QFH86" s="86"/>
      <c r="QFI86" s="86"/>
      <c r="QFJ86" s="86"/>
      <c r="QFK86" s="86"/>
      <c r="QFL86" s="86"/>
      <c r="QFM86" s="86"/>
      <c r="QFN86" s="86"/>
      <c r="QFO86" s="86"/>
      <c r="QFP86" s="86"/>
      <c r="QFQ86" s="86"/>
      <c r="QFR86" s="86"/>
      <c r="QFS86" s="86"/>
      <c r="QFT86" s="86"/>
      <c r="QFU86" s="86"/>
      <c r="QFV86" s="86"/>
      <c r="QFW86" s="86"/>
      <c r="QFX86" s="86"/>
      <c r="QFY86" s="86"/>
      <c r="QFZ86" s="86"/>
      <c r="QGA86" s="86"/>
      <c r="QGB86" s="86"/>
      <c r="QGC86" s="86"/>
      <c r="QGD86" s="86"/>
      <c r="QGE86" s="86"/>
      <c r="QGF86" s="86"/>
      <c r="QGG86" s="86"/>
      <c r="QGH86" s="86"/>
      <c r="QGI86" s="86"/>
      <c r="QGJ86" s="86"/>
      <c r="QGK86" s="86"/>
      <c r="QGL86" s="86"/>
      <c r="QGM86" s="86"/>
      <c r="QGN86" s="86"/>
      <c r="QGO86" s="86"/>
      <c r="QGP86" s="86"/>
      <c r="QGQ86" s="86"/>
      <c r="QGR86" s="86"/>
      <c r="QGS86" s="86"/>
      <c r="QGT86" s="86"/>
      <c r="QGU86" s="86"/>
      <c r="QGV86" s="86"/>
      <c r="QGW86" s="86"/>
      <c r="QGX86" s="86"/>
      <c r="QGY86" s="86"/>
      <c r="QGZ86" s="86"/>
      <c r="QHA86" s="86"/>
      <c r="QHB86" s="86"/>
      <c r="QHC86" s="86"/>
      <c r="QHD86" s="86"/>
      <c r="QHE86" s="86"/>
      <c r="QHF86" s="86"/>
      <c r="QHG86" s="86"/>
      <c r="QHH86" s="86"/>
      <c r="QHI86" s="86"/>
      <c r="QHJ86" s="86"/>
      <c r="QHK86" s="86"/>
      <c r="QHL86" s="86"/>
      <c r="QHM86" s="86"/>
      <c r="QHN86" s="86"/>
      <c r="QHO86" s="86"/>
      <c r="QHP86" s="86"/>
      <c r="QHQ86" s="86"/>
      <c r="QHR86" s="86"/>
      <c r="QHS86" s="86"/>
      <c r="QHT86" s="86"/>
      <c r="QHU86" s="86"/>
      <c r="QHV86" s="86"/>
      <c r="QHW86" s="86"/>
      <c r="QHX86" s="86"/>
      <c r="QHY86" s="86"/>
      <c r="QHZ86" s="86"/>
      <c r="QIA86" s="86"/>
      <c r="QIB86" s="86"/>
      <c r="QIC86" s="86"/>
      <c r="QID86" s="86"/>
      <c r="QIE86" s="86"/>
      <c r="QIF86" s="86"/>
      <c r="QIG86" s="86"/>
      <c r="QIH86" s="86"/>
      <c r="QII86" s="86"/>
      <c r="QIJ86" s="86"/>
      <c r="QIK86" s="86"/>
      <c r="QIL86" s="86"/>
      <c r="QIM86" s="86"/>
      <c r="QIN86" s="86"/>
      <c r="QIO86" s="86"/>
      <c r="QIP86" s="86"/>
      <c r="QIQ86" s="86"/>
      <c r="QIR86" s="86"/>
      <c r="QIS86" s="86"/>
      <c r="QIT86" s="86"/>
      <c r="QIU86" s="86"/>
      <c r="QIV86" s="86"/>
      <c r="QIW86" s="86"/>
      <c r="QIX86" s="86"/>
      <c r="QIY86" s="86"/>
      <c r="QIZ86" s="86"/>
      <c r="QJA86" s="86"/>
      <c r="QJB86" s="86"/>
      <c r="QJC86" s="86"/>
      <c r="QJD86" s="86"/>
      <c r="QJE86" s="86"/>
      <c r="QJF86" s="86"/>
      <c r="QJG86" s="86"/>
      <c r="QJH86" s="86"/>
      <c r="QJI86" s="86"/>
      <c r="QJJ86" s="86"/>
      <c r="QJK86" s="86"/>
      <c r="QJL86" s="86"/>
      <c r="QJM86" s="86"/>
      <c r="QJN86" s="86"/>
      <c r="QJO86" s="86"/>
      <c r="QJP86" s="86"/>
      <c r="QJQ86" s="86"/>
      <c r="QJR86" s="86"/>
      <c r="QJS86" s="86"/>
      <c r="QJT86" s="86"/>
      <c r="QJU86" s="86"/>
      <c r="QJV86" s="86"/>
      <c r="QJW86" s="86"/>
      <c r="QJX86" s="86"/>
      <c r="QJY86" s="86"/>
      <c r="QJZ86" s="86"/>
      <c r="QKA86" s="86"/>
      <c r="QKH86" s="86"/>
      <c r="QKI86" s="86"/>
      <c r="QKJ86" s="86"/>
      <c r="QKK86" s="86"/>
      <c r="QKL86" s="86"/>
      <c r="QKM86" s="86"/>
      <c r="QKN86" s="86"/>
      <c r="QKO86" s="86"/>
      <c r="QKP86" s="86"/>
      <c r="QKQ86" s="86"/>
      <c r="QKR86" s="86"/>
      <c r="QKS86" s="86"/>
      <c r="QKT86" s="86"/>
      <c r="QKU86" s="86"/>
      <c r="QKV86" s="86"/>
      <c r="QKW86" s="86"/>
      <c r="QKX86" s="86"/>
      <c r="QKY86" s="86"/>
      <c r="QKZ86" s="86"/>
      <c r="QLA86" s="86"/>
      <c r="QLB86" s="86"/>
      <c r="QLC86" s="86"/>
      <c r="QLD86" s="86"/>
      <c r="QLE86" s="86"/>
      <c r="QLF86" s="86"/>
      <c r="QLG86" s="86"/>
      <c r="QLH86" s="86"/>
      <c r="QLI86" s="86"/>
      <c r="QLJ86" s="86"/>
      <c r="QLK86" s="86"/>
      <c r="QLL86" s="86"/>
      <c r="QLM86" s="86"/>
      <c r="QLN86" s="86"/>
      <c r="QLO86" s="86"/>
      <c r="QLP86" s="86"/>
      <c r="QLQ86" s="86"/>
      <c r="QLR86" s="86"/>
      <c r="QLS86" s="86"/>
      <c r="QLT86" s="86"/>
      <c r="QLU86" s="86"/>
      <c r="QLV86" s="86"/>
      <c r="QLW86" s="86"/>
      <c r="QLX86" s="86"/>
      <c r="QLY86" s="86"/>
      <c r="QLZ86" s="86"/>
      <c r="QMA86" s="86"/>
      <c r="QMB86" s="86"/>
      <c r="QMC86" s="86"/>
      <c r="QMD86" s="86"/>
      <c r="QME86" s="86"/>
      <c r="QMF86" s="86"/>
      <c r="QMG86" s="86"/>
      <c r="QMH86" s="86"/>
      <c r="QMI86" s="86"/>
      <c r="QMJ86" s="86"/>
      <c r="QMK86" s="86"/>
      <c r="QML86" s="86"/>
      <c r="QMM86" s="86"/>
      <c r="QMN86" s="86"/>
      <c r="QMO86" s="86"/>
      <c r="QMP86" s="86"/>
      <c r="QMQ86" s="86"/>
      <c r="QMR86" s="86"/>
      <c r="QMS86" s="86"/>
      <c r="QMT86" s="86"/>
      <c r="QMU86" s="86"/>
      <c r="QMV86" s="86"/>
      <c r="QMW86" s="86"/>
      <c r="QMX86" s="86"/>
      <c r="QMY86" s="86"/>
      <c r="QMZ86" s="86"/>
      <c r="QNA86" s="86"/>
      <c r="QNB86" s="86"/>
      <c r="QNC86" s="86"/>
      <c r="QND86" s="86"/>
      <c r="QNE86" s="86"/>
      <c r="QNF86" s="86"/>
      <c r="QNG86" s="86"/>
      <c r="QNH86" s="86"/>
      <c r="QNI86" s="86"/>
      <c r="QNJ86" s="86"/>
      <c r="QNK86" s="86"/>
      <c r="QNL86" s="86"/>
      <c r="QNM86" s="86"/>
      <c r="QNN86" s="86"/>
      <c r="QNO86" s="86"/>
      <c r="QNP86" s="86"/>
      <c r="QNQ86" s="86"/>
      <c r="QNR86" s="86"/>
      <c r="QNS86" s="86"/>
      <c r="QNT86" s="86"/>
      <c r="QNU86" s="86"/>
      <c r="QNV86" s="86"/>
      <c r="QNW86" s="86"/>
      <c r="QNX86" s="86"/>
      <c r="QNY86" s="86"/>
      <c r="QNZ86" s="86"/>
      <c r="QOA86" s="86"/>
      <c r="QOB86" s="86"/>
      <c r="QOC86" s="86"/>
      <c r="QOD86" s="86"/>
      <c r="QOE86" s="86"/>
      <c r="QOF86" s="86"/>
      <c r="QOG86" s="86"/>
      <c r="QOH86" s="86"/>
      <c r="QOI86" s="86"/>
      <c r="QOJ86" s="86"/>
      <c r="QOK86" s="86"/>
      <c r="QOL86" s="86"/>
      <c r="QOM86" s="86"/>
      <c r="QON86" s="86"/>
      <c r="QOO86" s="86"/>
      <c r="QOP86" s="86"/>
      <c r="QOQ86" s="86"/>
      <c r="QOR86" s="86"/>
      <c r="QOS86" s="86"/>
      <c r="QOT86" s="86"/>
      <c r="QOU86" s="86"/>
      <c r="QOV86" s="86"/>
      <c r="QOW86" s="86"/>
      <c r="QOX86" s="86"/>
      <c r="QOY86" s="86"/>
      <c r="QOZ86" s="86"/>
      <c r="QPA86" s="86"/>
      <c r="QPB86" s="86"/>
      <c r="QPC86" s="86"/>
      <c r="QPD86" s="86"/>
      <c r="QPE86" s="86"/>
      <c r="QPF86" s="86"/>
      <c r="QPG86" s="86"/>
      <c r="QPH86" s="86"/>
      <c r="QPI86" s="86"/>
      <c r="QPJ86" s="86"/>
      <c r="QPK86" s="86"/>
      <c r="QPL86" s="86"/>
      <c r="QPM86" s="86"/>
      <c r="QPN86" s="86"/>
      <c r="QPO86" s="86"/>
      <c r="QPP86" s="86"/>
      <c r="QPQ86" s="86"/>
      <c r="QPR86" s="86"/>
      <c r="QPS86" s="86"/>
      <c r="QPT86" s="86"/>
      <c r="QPU86" s="86"/>
      <c r="QPV86" s="86"/>
      <c r="QPW86" s="86"/>
      <c r="QPX86" s="86"/>
      <c r="QPY86" s="86"/>
      <c r="QPZ86" s="86"/>
      <c r="QQA86" s="86"/>
      <c r="QQB86" s="86"/>
      <c r="QQC86" s="86"/>
      <c r="QQD86" s="86"/>
      <c r="QQE86" s="86"/>
      <c r="QQF86" s="86"/>
      <c r="QQG86" s="86"/>
      <c r="QQH86" s="86"/>
      <c r="QQI86" s="86"/>
      <c r="QQJ86" s="86"/>
      <c r="QQK86" s="86"/>
      <c r="QQL86" s="86"/>
      <c r="QQM86" s="86"/>
      <c r="QQN86" s="86"/>
      <c r="QQO86" s="86"/>
      <c r="QQP86" s="86"/>
      <c r="QQQ86" s="86"/>
      <c r="QQR86" s="86"/>
      <c r="QQS86" s="86"/>
      <c r="QQT86" s="86"/>
      <c r="QQU86" s="86"/>
      <c r="QQV86" s="86"/>
      <c r="QQW86" s="86"/>
      <c r="QQX86" s="86"/>
      <c r="QQY86" s="86"/>
      <c r="QQZ86" s="86"/>
      <c r="QRA86" s="86"/>
      <c r="QRB86" s="86"/>
      <c r="QRC86" s="86"/>
      <c r="QRD86" s="86"/>
      <c r="QRE86" s="86"/>
      <c r="QRF86" s="86"/>
      <c r="QRG86" s="86"/>
      <c r="QRH86" s="86"/>
      <c r="QRI86" s="86"/>
      <c r="QRJ86" s="86"/>
      <c r="QRK86" s="86"/>
      <c r="QRL86" s="86"/>
      <c r="QRM86" s="86"/>
      <c r="QRN86" s="86"/>
      <c r="QRO86" s="86"/>
      <c r="QRP86" s="86"/>
      <c r="QRQ86" s="86"/>
      <c r="QRR86" s="86"/>
      <c r="QRS86" s="86"/>
      <c r="QRT86" s="86"/>
      <c r="QRU86" s="86"/>
      <c r="QRV86" s="86"/>
      <c r="QRW86" s="86"/>
      <c r="QRX86" s="86"/>
      <c r="QRY86" s="86"/>
      <c r="QRZ86" s="86"/>
      <c r="QSA86" s="86"/>
      <c r="QSB86" s="86"/>
      <c r="QSC86" s="86"/>
      <c r="QSD86" s="86"/>
      <c r="QSE86" s="86"/>
      <c r="QSF86" s="86"/>
      <c r="QSG86" s="86"/>
      <c r="QSH86" s="86"/>
      <c r="QSI86" s="86"/>
      <c r="QSJ86" s="86"/>
      <c r="QSK86" s="86"/>
      <c r="QSL86" s="86"/>
      <c r="QSM86" s="86"/>
      <c r="QSN86" s="86"/>
      <c r="QSO86" s="86"/>
      <c r="QSP86" s="86"/>
      <c r="QSQ86" s="86"/>
      <c r="QSR86" s="86"/>
      <c r="QSS86" s="86"/>
      <c r="QST86" s="86"/>
      <c r="QSU86" s="86"/>
      <c r="QSV86" s="86"/>
      <c r="QSW86" s="86"/>
      <c r="QSX86" s="86"/>
      <c r="QSY86" s="86"/>
      <c r="QSZ86" s="86"/>
      <c r="QTA86" s="86"/>
      <c r="QTB86" s="86"/>
      <c r="QTC86" s="86"/>
      <c r="QTD86" s="86"/>
      <c r="QTE86" s="86"/>
      <c r="QTF86" s="86"/>
      <c r="QTG86" s="86"/>
      <c r="QTH86" s="86"/>
      <c r="QTI86" s="86"/>
      <c r="QTJ86" s="86"/>
      <c r="QTK86" s="86"/>
      <c r="QTL86" s="86"/>
      <c r="QTM86" s="86"/>
      <c r="QTN86" s="86"/>
      <c r="QTO86" s="86"/>
      <c r="QTP86" s="86"/>
      <c r="QTQ86" s="86"/>
      <c r="QTR86" s="86"/>
      <c r="QTS86" s="86"/>
      <c r="QTT86" s="86"/>
      <c r="QTU86" s="86"/>
      <c r="QTV86" s="86"/>
      <c r="QTW86" s="86"/>
      <c r="QUD86" s="86"/>
      <c r="QUE86" s="86"/>
      <c r="QUF86" s="86"/>
      <c r="QUG86" s="86"/>
      <c r="QUH86" s="86"/>
      <c r="QUI86" s="86"/>
      <c r="QUJ86" s="86"/>
      <c r="QUK86" s="86"/>
      <c r="QUL86" s="86"/>
      <c r="QUM86" s="86"/>
      <c r="QUN86" s="86"/>
      <c r="QUO86" s="86"/>
      <c r="QUP86" s="86"/>
      <c r="QUQ86" s="86"/>
      <c r="QUR86" s="86"/>
      <c r="QUS86" s="86"/>
      <c r="QUT86" s="86"/>
      <c r="QUU86" s="86"/>
      <c r="QUV86" s="86"/>
      <c r="QUW86" s="86"/>
      <c r="QUX86" s="86"/>
      <c r="QUY86" s="86"/>
      <c r="QUZ86" s="86"/>
      <c r="QVA86" s="86"/>
      <c r="QVB86" s="86"/>
      <c r="QVC86" s="86"/>
      <c r="QVD86" s="86"/>
      <c r="QVE86" s="86"/>
      <c r="QVF86" s="86"/>
      <c r="QVG86" s="86"/>
      <c r="QVH86" s="86"/>
      <c r="QVI86" s="86"/>
      <c r="QVJ86" s="86"/>
      <c r="QVK86" s="86"/>
      <c r="QVL86" s="86"/>
      <c r="QVM86" s="86"/>
      <c r="QVN86" s="86"/>
      <c r="QVO86" s="86"/>
      <c r="QVP86" s="86"/>
      <c r="QVQ86" s="86"/>
      <c r="QVR86" s="86"/>
      <c r="QVS86" s="86"/>
      <c r="QVT86" s="86"/>
      <c r="QVU86" s="86"/>
      <c r="QVV86" s="86"/>
      <c r="QVW86" s="86"/>
      <c r="QVX86" s="86"/>
      <c r="QVY86" s="86"/>
      <c r="QVZ86" s="86"/>
      <c r="QWA86" s="86"/>
      <c r="QWB86" s="86"/>
      <c r="QWC86" s="86"/>
      <c r="QWD86" s="86"/>
      <c r="QWE86" s="86"/>
      <c r="QWF86" s="86"/>
      <c r="QWG86" s="86"/>
      <c r="QWH86" s="86"/>
      <c r="QWI86" s="86"/>
      <c r="QWJ86" s="86"/>
      <c r="QWK86" s="86"/>
      <c r="QWL86" s="86"/>
      <c r="QWM86" s="86"/>
      <c r="QWN86" s="86"/>
      <c r="QWO86" s="86"/>
      <c r="QWP86" s="86"/>
      <c r="QWQ86" s="86"/>
      <c r="QWR86" s="86"/>
      <c r="QWS86" s="86"/>
      <c r="QWT86" s="86"/>
      <c r="QWU86" s="86"/>
      <c r="QWV86" s="86"/>
      <c r="QWW86" s="86"/>
      <c r="QWX86" s="86"/>
      <c r="QWY86" s="86"/>
      <c r="QWZ86" s="86"/>
      <c r="QXA86" s="86"/>
      <c r="QXB86" s="86"/>
      <c r="QXC86" s="86"/>
      <c r="QXD86" s="86"/>
      <c r="QXE86" s="86"/>
      <c r="QXF86" s="86"/>
      <c r="QXG86" s="86"/>
      <c r="QXH86" s="86"/>
      <c r="QXI86" s="86"/>
      <c r="QXJ86" s="86"/>
      <c r="QXK86" s="86"/>
      <c r="QXL86" s="86"/>
      <c r="QXM86" s="86"/>
      <c r="QXN86" s="86"/>
      <c r="QXO86" s="86"/>
      <c r="QXP86" s="86"/>
      <c r="QXQ86" s="86"/>
      <c r="QXR86" s="86"/>
      <c r="QXS86" s="86"/>
      <c r="QXT86" s="86"/>
      <c r="QXU86" s="86"/>
      <c r="QXV86" s="86"/>
      <c r="QXW86" s="86"/>
      <c r="QXX86" s="86"/>
      <c r="QXY86" s="86"/>
      <c r="QXZ86" s="86"/>
      <c r="QYA86" s="86"/>
      <c r="QYB86" s="86"/>
      <c r="QYC86" s="86"/>
      <c r="QYD86" s="86"/>
      <c r="QYE86" s="86"/>
      <c r="QYF86" s="86"/>
      <c r="QYG86" s="86"/>
      <c r="QYH86" s="86"/>
      <c r="QYI86" s="86"/>
      <c r="QYJ86" s="86"/>
      <c r="QYK86" s="86"/>
      <c r="QYL86" s="86"/>
      <c r="QYM86" s="86"/>
      <c r="QYN86" s="86"/>
      <c r="QYO86" s="86"/>
      <c r="QYP86" s="86"/>
      <c r="QYQ86" s="86"/>
      <c r="QYR86" s="86"/>
      <c r="QYS86" s="86"/>
      <c r="QYT86" s="86"/>
      <c r="QYU86" s="86"/>
      <c r="QYV86" s="86"/>
      <c r="QYW86" s="86"/>
      <c r="QYX86" s="86"/>
      <c r="QYY86" s="86"/>
      <c r="QYZ86" s="86"/>
      <c r="QZA86" s="86"/>
      <c r="QZB86" s="86"/>
      <c r="QZC86" s="86"/>
      <c r="QZD86" s="86"/>
      <c r="QZE86" s="86"/>
      <c r="QZF86" s="86"/>
      <c r="QZG86" s="86"/>
      <c r="QZH86" s="86"/>
      <c r="QZI86" s="86"/>
      <c r="QZJ86" s="86"/>
      <c r="QZK86" s="86"/>
      <c r="QZL86" s="86"/>
      <c r="QZM86" s="86"/>
      <c r="QZN86" s="86"/>
      <c r="QZO86" s="86"/>
      <c r="QZP86" s="86"/>
      <c r="QZQ86" s="86"/>
      <c r="QZR86" s="86"/>
      <c r="QZS86" s="86"/>
      <c r="QZT86" s="86"/>
      <c r="QZU86" s="86"/>
      <c r="QZV86" s="86"/>
      <c r="QZW86" s="86"/>
      <c r="QZX86" s="86"/>
      <c r="QZY86" s="86"/>
      <c r="QZZ86" s="86"/>
      <c r="RAA86" s="86"/>
      <c r="RAB86" s="86"/>
      <c r="RAC86" s="86"/>
      <c r="RAD86" s="86"/>
      <c r="RAE86" s="86"/>
      <c r="RAF86" s="86"/>
      <c r="RAG86" s="86"/>
      <c r="RAH86" s="86"/>
      <c r="RAI86" s="86"/>
      <c r="RAJ86" s="86"/>
      <c r="RAK86" s="86"/>
      <c r="RAL86" s="86"/>
      <c r="RAM86" s="86"/>
      <c r="RAN86" s="86"/>
      <c r="RAO86" s="86"/>
      <c r="RAP86" s="86"/>
      <c r="RAQ86" s="86"/>
      <c r="RAR86" s="86"/>
      <c r="RAS86" s="86"/>
      <c r="RAT86" s="86"/>
      <c r="RAU86" s="86"/>
      <c r="RAV86" s="86"/>
      <c r="RAW86" s="86"/>
      <c r="RAX86" s="86"/>
      <c r="RAY86" s="86"/>
      <c r="RAZ86" s="86"/>
      <c r="RBA86" s="86"/>
      <c r="RBB86" s="86"/>
      <c r="RBC86" s="86"/>
      <c r="RBD86" s="86"/>
      <c r="RBE86" s="86"/>
      <c r="RBF86" s="86"/>
      <c r="RBG86" s="86"/>
      <c r="RBH86" s="86"/>
      <c r="RBI86" s="86"/>
      <c r="RBJ86" s="86"/>
      <c r="RBK86" s="86"/>
      <c r="RBL86" s="86"/>
      <c r="RBM86" s="86"/>
      <c r="RBN86" s="86"/>
      <c r="RBO86" s="86"/>
      <c r="RBP86" s="86"/>
      <c r="RBQ86" s="86"/>
      <c r="RBR86" s="86"/>
      <c r="RBS86" s="86"/>
      <c r="RBT86" s="86"/>
      <c r="RBU86" s="86"/>
      <c r="RBV86" s="86"/>
      <c r="RBW86" s="86"/>
      <c r="RBX86" s="86"/>
      <c r="RBY86" s="86"/>
      <c r="RBZ86" s="86"/>
      <c r="RCA86" s="86"/>
      <c r="RCB86" s="86"/>
      <c r="RCC86" s="86"/>
      <c r="RCD86" s="86"/>
      <c r="RCE86" s="86"/>
      <c r="RCF86" s="86"/>
      <c r="RCG86" s="86"/>
      <c r="RCH86" s="86"/>
      <c r="RCI86" s="86"/>
      <c r="RCJ86" s="86"/>
      <c r="RCK86" s="86"/>
      <c r="RCL86" s="86"/>
      <c r="RCM86" s="86"/>
      <c r="RCN86" s="86"/>
      <c r="RCO86" s="86"/>
      <c r="RCP86" s="86"/>
      <c r="RCQ86" s="86"/>
      <c r="RCR86" s="86"/>
      <c r="RCS86" s="86"/>
      <c r="RCT86" s="86"/>
      <c r="RCU86" s="86"/>
      <c r="RCV86" s="86"/>
      <c r="RCW86" s="86"/>
      <c r="RCX86" s="86"/>
      <c r="RCY86" s="86"/>
      <c r="RCZ86" s="86"/>
      <c r="RDA86" s="86"/>
      <c r="RDB86" s="86"/>
      <c r="RDC86" s="86"/>
      <c r="RDD86" s="86"/>
      <c r="RDE86" s="86"/>
      <c r="RDF86" s="86"/>
      <c r="RDG86" s="86"/>
      <c r="RDH86" s="86"/>
      <c r="RDI86" s="86"/>
      <c r="RDJ86" s="86"/>
      <c r="RDK86" s="86"/>
      <c r="RDL86" s="86"/>
      <c r="RDM86" s="86"/>
      <c r="RDN86" s="86"/>
      <c r="RDO86" s="86"/>
      <c r="RDP86" s="86"/>
      <c r="RDQ86" s="86"/>
      <c r="RDR86" s="86"/>
      <c r="RDS86" s="86"/>
      <c r="RDZ86" s="86"/>
      <c r="REA86" s="86"/>
      <c r="REB86" s="86"/>
      <c r="REC86" s="86"/>
      <c r="RED86" s="86"/>
      <c r="REE86" s="86"/>
      <c r="REF86" s="86"/>
      <c r="REG86" s="86"/>
      <c r="REH86" s="86"/>
      <c r="REI86" s="86"/>
      <c r="REJ86" s="86"/>
      <c r="REK86" s="86"/>
      <c r="REL86" s="86"/>
      <c r="REM86" s="86"/>
      <c r="REN86" s="86"/>
      <c r="REO86" s="86"/>
      <c r="REP86" s="86"/>
      <c r="REQ86" s="86"/>
      <c r="RER86" s="86"/>
      <c r="RES86" s="86"/>
      <c r="RET86" s="86"/>
      <c r="REU86" s="86"/>
      <c r="REV86" s="86"/>
      <c r="REW86" s="86"/>
      <c r="REX86" s="86"/>
      <c r="REY86" s="86"/>
      <c r="REZ86" s="86"/>
      <c r="RFA86" s="86"/>
      <c r="RFB86" s="86"/>
      <c r="RFC86" s="86"/>
      <c r="RFD86" s="86"/>
      <c r="RFE86" s="86"/>
      <c r="RFF86" s="86"/>
      <c r="RFG86" s="86"/>
      <c r="RFH86" s="86"/>
      <c r="RFI86" s="86"/>
      <c r="RFJ86" s="86"/>
      <c r="RFK86" s="86"/>
      <c r="RFL86" s="86"/>
      <c r="RFM86" s="86"/>
      <c r="RFN86" s="86"/>
      <c r="RFO86" s="86"/>
      <c r="RFP86" s="86"/>
      <c r="RFQ86" s="86"/>
      <c r="RFR86" s="86"/>
      <c r="RFS86" s="86"/>
      <c r="RFT86" s="86"/>
      <c r="RFU86" s="86"/>
      <c r="RFV86" s="86"/>
      <c r="RFW86" s="86"/>
      <c r="RFX86" s="86"/>
      <c r="RFY86" s="86"/>
      <c r="RFZ86" s="86"/>
      <c r="RGA86" s="86"/>
      <c r="RGB86" s="86"/>
      <c r="RGC86" s="86"/>
      <c r="RGD86" s="86"/>
      <c r="RGE86" s="86"/>
      <c r="RGF86" s="86"/>
      <c r="RGG86" s="86"/>
      <c r="RGH86" s="86"/>
      <c r="RGI86" s="86"/>
      <c r="RGJ86" s="86"/>
      <c r="RGK86" s="86"/>
      <c r="RGL86" s="86"/>
      <c r="RGM86" s="86"/>
      <c r="RGN86" s="86"/>
      <c r="RGO86" s="86"/>
      <c r="RGP86" s="86"/>
      <c r="RGQ86" s="86"/>
      <c r="RGR86" s="86"/>
      <c r="RGS86" s="86"/>
      <c r="RGT86" s="86"/>
      <c r="RGU86" s="86"/>
      <c r="RGV86" s="86"/>
      <c r="RGW86" s="86"/>
      <c r="RGX86" s="86"/>
      <c r="RGY86" s="86"/>
      <c r="RGZ86" s="86"/>
      <c r="RHA86" s="86"/>
      <c r="RHB86" s="86"/>
      <c r="RHC86" s="86"/>
      <c r="RHD86" s="86"/>
      <c r="RHE86" s="86"/>
      <c r="RHF86" s="86"/>
      <c r="RHG86" s="86"/>
      <c r="RHH86" s="86"/>
      <c r="RHI86" s="86"/>
      <c r="RHJ86" s="86"/>
      <c r="RHK86" s="86"/>
      <c r="RHL86" s="86"/>
      <c r="RHM86" s="86"/>
      <c r="RHN86" s="86"/>
      <c r="RHO86" s="86"/>
      <c r="RHP86" s="86"/>
      <c r="RHQ86" s="86"/>
      <c r="RHR86" s="86"/>
      <c r="RHS86" s="86"/>
      <c r="RHT86" s="86"/>
      <c r="RHU86" s="86"/>
      <c r="RHV86" s="86"/>
      <c r="RHW86" s="86"/>
      <c r="RHX86" s="86"/>
      <c r="RHY86" s="86"/>
      <c r="RHZ86" s="86"/>
      <c r="RIA86" s="86"/>
      <c r="RIB86" s="86"/>
      <c r="RIC86" s="86"/>
      <c r="RID86" s="86"/>
      <c r="RIE86" s="86"/>
      <c r="RIF86" s="86"/>
      <c r="RIG86" s="86"/>
      <c r="RIH86" s="86"/>
      <c r="RII86" s="86"/>
      <c r="RIJ86" s="86"/>
      <c r="RIK86" s="86"/>
      <c r="RIL86" s="86"/>
      <c r="RIM86" s="86"/>
      <c r="RIN86" s="86"/>
      <c r="RIO86" s="86"/>
      <c r="RIP86" s="86"/>
      <c r="RIQ86" s="86"/>
      <c r="RIR86" s="86"/>
      <c r="RIS86" s="86"/>
      <c r="RIT86" s="86"/>
      <c r="RIU86" s="86"/>
      <c r="RIV86" s="86"/>
      <c r="RIW86" s="86"/>
      <c r="RIX86" s="86"/>
      <c r="RIY86" s="86"/>
      <c r="RIZ86" s="86"/>
      <c r="RJA86" s="86"/>
      <c r="RJB86" s="86"/>
      <c r="RJC86" s="86"/>
      <c r="RJD86" s="86"/>
      <c r="RJE86" s="86"/>
      <c r="RJF86" s="86"/>
      <c r="RJG86" s="86"/>
      <c r="RJH86" s="86"/>
      <c r="RJI86" s="86"/>
      <c r="RJJ86" s="86"/>
      <c r="RJK86" s="86"/>
      <c r="RJL86" s="86"/>
      <c r="RJM86" s="86"/>
      <c r="RJN86" s="86"/>
      <c r="RJO86" s="86"/>
      <c r="RJP86" s="86"/>
      <c r="RJQ86" s="86"/>
      <c r="RJR86" s="86"/>
      <c r="RJS86" s="86"/>
      <c r="RJT86" s="86"/>
      <c r="RJU86" s="86"/>
      <c r="RJV86" s="86"/>
      <c r="RJW86" s="86"/>
      <c r="RJX86" s="86"/>
      <c r="RJY86" s="86"/>
      <c r="RJZ86" s="86"/>
      <c r="RKA86" s="86"/>
      <c r="RKB86" s="86"/>
      <c r="RKC86" s="86"/>
      <c r="RKD86" s="86"/>
      <c r="RKE86" s="86"/>
      <c r="RKF86" s="86"/>
      <c r="RKG86" s="86"/>
      <c r="RKH86" s="86"/>
      <c r="RKI86" s="86"/>
      <c r="RKJ86" s="86"/>
      <c r="RKK86" s="86"/>
      <c r="RKL86" s="86"/>
      <c r="RKM86" s="86"/>
      <c r="RKN86" s="86"/>
      <c r="RKO86" s="86"/>
      <c r="RKP86" s="86"/>
      <c r="RKQ86" s="86"/>
      <c r="RKR86" s="86"/>
      <c r="RKS86" s="86"/>
      <c r="RKT86" s="86"/>
      <c r="RKU86" s="86"/>
      <c r="RKV86" s="86"/>
      <c r="RKW86" s="86"/>
      <c r="RKX86" s="86"/>
      <c r="RKY86" s="86"/>
      <c r="RKZ86" s="86"/>
      <c r="RLA86" s="86"/>
      <c r="RLB86" s="86"/>
      <c r="RLC86" s="86"/>
      <c r="RLD86" s="86"/>
      <c r="RLE86" s="86"/>
      <c r="RLF86" s="86"/>
      <c r="RLG86" s="86"/>
      <c r="RLH86" s="86"/>
      <c r="RLI86" s="86"/>
      <c r="RLJ86" s="86"/>
      <c r="RLK86" s="86"/>
      <c r="RLL86" s="86"/>
      <c r="RLM86" s="86"/>
      <c r="RLN86" s="86"/>
      <c r="RLO86" s="86"/>
      <c r="RLP86" s="86"/>
      <c r="RLQ86" s="86"/>
      <c r="RLR86" s="86"/>
      <c r="RLS86" s="86"/>
      <c r="RLT86" s="86"/>
      <c r="RLU86" s="86"/>
      <c r="RLV86" s="86"/>
      <c r="RLW86" s="86"/>
      <c r="RLX86" s="86"/>
      <c r="RLY86" s="86"/>
      <c r="RLZ86" s="86"/>
      <c r="RMA86" s="86"/>
      <c r="RMB86" s="86"/>
      <c r="RMC86" s="86"/>
      <c r="RMD86" s="86"/>
      <c r="RME86" s="86"/>
      <c r="RMF86" s="86"/>
      <c r="RMG86" s="86"/>
      <c r="RMH86" s="86"/>
      <c r="RMI86" s="86"/>
      <c r="RMJ86" s="86"/>
      <c r="RMK86" s="86"/>
      <c r="RML86" s="86"/>
      <c r="RMM86" s="86"/>
      <c r="RMN86" s="86"/>
      <c r="RMO86" s="86"/>
      <c r="RMP86" s="86"/>
      <c r="RMQ86" s="86"/>
      <c r="RMR86" s="86"/>
      <c r="RMS86" s="86"/>
      <c r="RMT86" s="86"/>
      <c r="RMU86" s="86"/>
      <c r="RMV86" s="86"/>
      <c r="RMW86" s="86"/>
      <c r="RMX86" s="86"/>
      <c r="RMY86" s="86"/>
      <c r="RMZ86" s="86"/>
      <c r="RNA86" s="86"/>
      <c r="RNB86" s="86"/>
      <c r="RNC86" s="86"/>
      <c r="RND86" s="86"/>
      <c r="RNE86" s="86"/>
      <c r="RNF86" s="86"/>
      <c r="RNG86" s="86"/>
      <c r="RNH86" s="86"/>
      <c r="RNI86" s="86"/>
      <c r="RNJ86" s="86"/>
      <c r="RNK86" s="86"/>
      <c r="RNL86" s="86"/>
      <c r="RNM86" s="86"/>
      <c r="RNN86" s="86"/>
      <c r="RNO86" s="86"/>
      <c r="RNV86" s="86"/>
      <c r="RNW86" s="86"/>
      <c r="RNX86" s="86"/>
      <c r="RNY86" s="86"/>
      <c r="RNZ86" s="86"/>
      <c r="ROA86" s="86"/>
      <c r="ROB86" s="86"/>
      <c r="ROC86" s="86"/>
      <c r="ROD86" s="86"/>
      <c r="ROE86" s="86"/>
      <c r="ROF86" s="86"/>
      <c r="ROG86" s="86"/>
      <c r="ROH86" s="86"/>
      <c r="ROI86" s="86"/>
      <c r="ROJ86" s="86"/>
      <c r="ROK86" s="86"/>
      <c r="ROL86" s="86"/>
      <c r="ROM86" s="86"/>
      <c r="RON86" s="86"/>
      <c r="ROO86" s="86"/>
      <c r="ROP86" s="86"/>
      <c r="ROQ86" s="86"/>
      <c r="ROR86" s="86"/>
      <c r="ROS86" s="86"/>
      <c r="ROT86" s="86"/>
      <c r="ROU86" s="86"/>
      <c r="ROV86" s="86"/>
      <c r="ROW86" s="86"/>
      <c r="ROX86" s="86"/>
      <c r="ROY86" s="86"/>
      <c r="ROZ86" s="86"/>
      <c r="RPA86" s="86"/>
      <c r="RPB86" s="86"/>
      <c r="RPC86" s="86"/>
      <c r="RPD86" s="86"/>
      <c r="RPE86" s="86"/>
      <c r="RPF86" s="86"/>
      <c r="RPG86" s="86"/>
      <c r="RPH86" s="86"/>
      <c r="RPI86" s="86"/>
      <c r="RPJ86" s="86"/>
      <c r="RPK86" s="86"/>
      <c r="RPL86" s="86"/>
      <c r="RPM86" s="86"/>
      <c r="RPN86" s="86"/>
      <c r="RPO86" s="86"/>
      <c r="RPP86" s="86"/>
      <c r="RPQ86" s="86"/>
      <c r="RPR86" s="86"/>
      <c r="RPS86" s="86"/>
      <c r="RPT86" s="86"/>
      <c r="RPU86" s="86"/>
      <c r="RPV86" s="86"/>
      <c r="RPW86" s="86"/>
      <c r="RPX86" s="86"/>
      <c r="RPY86" s="86"/>
      <c r="RPZ86" s="86"/>
      <c r="RQA86" s="86"/>
      <c r="RQB86" s="86"/>
      <c r="RQC86" s="86"/>
      <c r="RQD86" s="86"/>
      <c r="RQE86" s="86"/>
      <c r="RQF86" s="86"/>
      <c r="RQG86" s="86"/>
      <c r="RQH86" s="86"/>
      <c r="RQI86" s="86"/>
      <c r="RQJ86" s="86"/>
      <c r="RQK86" s="86"/>
      <c r="RQL86" s="86"/>
      <c r="RQM86" s="86"/>
      <c r="RQN86" s="86"/>
      <c r="RQO86" s="86"/>
      <c r="RQP86" s="86"/>
      <c r="RQQ86" s="86"/>
      <c r="RQR86" s="86"/>
      <c r="RQS86" s="86"/>
      <c r="RQT86" s="86"/>
      <c r="RQU86" s="86"/>
      <c r="RQV86" s="86"/>
      <c r="RQW86" s="86"/>
      <c r="RQX86" s="86"/>
      <c r="RQY86" s="86"/>
      <c r="RQZ86" s="86"/>
      <c r="RRA86" s="86"/>
      <c r="RRB86" s="86"/>
      <c r="RRC86" s="86"/>
      <c r="RRD86" s="86"/>
      <c r="RRE86" s="86"/>
      <c r="RRF86" s="86"/>
      <c r="RRG86" s="86"/>
      <c r="RRH86" s="86"/>
      <c r="RRI86" s="86"/>
      <c r="RRJ86" s="86"/>
      <c r="RRK86" s="86"/>
      <c r="RRL86" s="86"/>
      <c r="RRM86" s="86"/>
      <c r="RRN86" s="86"/>
      <c r="RRO86" s="86"/>
      <c r="RRP86" s="86"/>
      <c r="RRQ86" s="86"/>
      <c r="RRR86" s="86"/>
      <c r="RRS86" s="86"/>
      <c r="RRT86" s="86"/>
      <c r="RRU86" s="86"/>
      <c r="RRV86" s="86"/>
      <c r="RRW86" s="86"/>
      <c r="RRX86" s="86"/>
      <c r="RRY86" s="86"/>
      <c r="RRZ86" s="86"/>
      <c r="RSA86" s="86"/>
      <c r="RSB86" s="86"/>
      <c r="RSC86" s="86"/>
      <c r="RSD86" s="86"/>
      <c r="RSE86" s="86"/>
      <c r="RSF86" s="86"/>
      <c r="RSG86" s="86"/>
      <c r="RSH86" s="86"/>
      <c r="RSI86" s="86"/>
      <c r="RSJ86" s="86"/>
      <c r="RSK86" s="86"/>
      <c r="RSL86" s="86"/>
      <c r="RSM86" s="86"/>
      <c r="RSN86" s="86"/>
      <c r="RSO86" s="86"/>
      <c r="RSP86" s="86"/>
      <c r="RSQ86" s="86"/>
      <c r="RSR86" s="86"/>
      <c r="RSS86" s="86"/>
      <c r="RST86" s="86"/>
      <c r="RSU86" s="86"/>
      <c r="RSV86" s="86"/>
      <c r="RSW86" s="86"/>
      <c r="RSX86" s="86"/>
      <c r="RSY86" s="86"/>
      <c r="RSZ86" s="86"/>
      <c r="RTA86" s="86"/>
      <c r="RTB86" s="86"/>
      <c r="RTC86" s="86"/>
      <c r="RTD86" s="86"/>
      <c r="RTE86" s="86"/>
      <c r="RTF86" s="86"/>
      <c r="RTG86" s="86"/>
      <c r="RTH86" s="86"/>
      <c r="RTI86" s="86"/>
      <c r="RTJ86" s="86"/>
      <c r="RTK86" s="86"/>
      <c r="RTL86" s="86"/>
      <c r="RTM86" s="86"/>
      <c r="RTN86" s="86"/>
      <c r="RTO86" s="86"/>
      <c r="RTP86" s="86"/>
      <c r="RTQ86" s="86"/>
      <c r="RTR86" s="86"/>
      <c r="RTS86" s="86"/>
      <c r="RTT86" s="86"/>
      <c r="RTU86" s="86"/>
      <c r="RTV86" s="86"/>
      <c r="RTW86" s="86"/>
      <c r="RTX86" s="86"/>
      <c r="RTY86" s="86"/>
      <c r="RTZ86" s="86"/>
      <c r="RUA86" s="86"/>
      <c r="RUB86" s="86"/>
      <c r="RUC86" s="86"/>
      <c r="RUD86" s="86"/>
      <c r="RUE86" s="86"/>
      <c r="RUF86" s="86"/>
      <c r="RUG86" s="86"/>
      <c r="RUH86" s="86"/>
      <c r="RUI86" s="86"/>
      <c r="RUJ86" s="86"/>
      <c r="RUK86" s="86"/>
      <c r="RUL86" s="86"/>
      <c r="RUM86" s="86"/>
      <c r="RUN86" s="86"/>
      <c r="RUO86" s="86"/>
      <c r="RUP86" s="86"/>
      <c r="RUQ86" s="86"/>
      <c r="RUR86" s="86"/>
      <c r="RUS86" s="86"/>
      <c r="RUT86" s="86"/>
      <c r="RUU86" s="86"/>
      <c r="RUV86" s="86"/>
      <c r="RUW86" s="86"/>
      <c r="RUX86" s="86"/>
      <c r="RUY86" s="86"/>
      <c r="RUZ86" s="86"/>
      <c r="RVA86" s="86"/>
      <c r="RVB86" s="86"/>
      <c r="RVC86" s="86"/>
      <c r="RVD86" s="86"/>
      <c r="RVE86" s="86"/>
      <c r="RVF86" s="86"/>
      <c r="RVG86" s="86"/>
      <c r="RVH86" s="86"/>
      <c r="RVI86" s="86"/>
      <c r="RVJ86" s="86"/>
      <c r="RVK86" s="86"/>
      <c r="RVL86" s="86"/>
      <c r="RVM86" s="86"/>
      <c r="RVN86" s="86"/>
      <c r="RVO86" s="86"/>
      <c r="RVP86" s="86"/>
      <c r="RVQ86" s="86"/>
      <c r="RVR86" s="86"/>
      <c r="RVS86" s="86"/>
      <c r="RVT86" s="86"/>
      <c r="RVU86" s="86"/>
      <c r="RVV86" s="86"/>
      <c r="RVW86" s="86"/>
      <c r="RVX86" s="86"/>
      <c r="RVY86" s="86"/>
      <c r="RVZ86" s="86"/>
      <c r="RWA86" s="86"/>
      <c r="RWB86" s="86"/>
      <c r="RWC86" s="86"/>
      <c r="RWD86" s="86"/>
      <c r="RWE86" s="86"/>
      <c r="RWF86" s="86"/>
      <c r="RWG86" s="86"/>
      <c r="RWH86" s="86"/>
      <c r="RWI86" s="86"/>
      <c r="RWJ86" s="86"/>
      <c r="RWK86" s="86"/>
      <c r="RWL86" s="86"/>
      <c r="RWM86" s="86"/>
      <c r="RWN86" s="86"/>
      <c r="RWO86" s="86"/>
      <c r="RWP86" s="86"/>
      <c r="RWQ86" s="86"/>
      <c r="RWR86" s="86"/>
      <c r="RWS86" s="86"/>
      <c r="RWT86" s="86"/>
      <c r="RWU86" s="86"/>
      <c r="RWV86" s="86"/>
      <c r="RWW86" s="86"/>
      <c r="RWX86" s="86"/>
      <c r="RWY86" s="86"/>
      <c r="RWZ86" s="86"/>
      <c r="RXA86" s="86"/>
      <c r="RXB86" s="86"/>
      <c r="RXC86" s="86"/>
      <c r="RXD86" s="86"/>
      <c r="RXE86" s="86"/>
      <c r="RXF86" s="86"/>
      <c r="RXG86" s="86"/>
      <c r="RXH86" s="86"/>
      <c r="RXI86" s="86"/>
      <c r="RXJ86" s="86"/>
      <c r="RXK86" s="86"/>
      <c r="RXR86" s="86"/>
      <c r="RXS86" s="86"/>
      <c r="RXT86" s="86"/>
      <c r="RXU86" s="86"/>
      <c r="RXV86" s="86"/>
      <c r="RXW86" s="86"/>
      <c r="RXX86" s="86"/>
      <c r="RXY86" s="86"/>
      <c r="RXZ86" s="86"/>
      <c r="RYA86" s="86"/>
      <c r="RYB86" s="86"/>
      <c r="RYC86" s="86"/>
      <c r="RYD86" s="86"/>
      <c r="RYE86" s="86"/>
      <c r="RYF86" s="86"/>
      <c r="RYG86" s="86"/>
      <c r="RYH86" s="86"/>
      <c r="RYI86" s="86"/>
      <c r="RYJ86" s="86"/>
      <c r="RYK86" s="86"/>
      <c r="RYL86" s="86"/>
      <c r="RYM86" s="86"/>
      <c r="RYN86" s="86"/>
      <c r="RYO86" s="86"/>
      <c r="RYP86" s="86"/>
      <c r="RYQ86" s="86"/>
      <c r="RYR86" s="86"/>
      <c r="RYS86" s="86"/>
      <c r="RYT86" s="86"/>
      <c r="RYU86" s="86"/>
      <c r="RYV86" s="86"/>
      <c r="RYW86" s="86"/>
      <c r="RYX86" s="86"/>
      <c r="RYY86" s="86"/>
      <c r="RYZ86" s="86"/>
      <c r="RZA86" s="86"/>
      <c r="RZB86" s="86"/>
      <c r="RZC86" s="86"/>
      <c r="RZD86" s="86"/>
      <c r="RZE86" s="86"/>
      <c r="RZF86" s="86"/>
      <c r="RZG86" s="86"/>
      <c r="RZH86" s="86"/>
      <c r="RZI86" s="86"/>
      <c r="RZJ86" s="86"/>
      <c r="RZK86" s="86"/>
      <c r="RZL86" s="86"/>
      <c r="RZM86" s="86"/>
      <c r="RZN86" s="86"/>
      <c r="RZO86" s="86"/>
      <c r="RZP86" s="86"/>
      <c r="RZQ86" s="86"/>
      <c r="RZR86" s="86"/>
      <c r="RZS86" s="86"/>
      <c r="RZT86" s="86"/>
      <c r="RZU86" s="86"/>
      <c r="RZV86" s="86"/>
      <c r="RZW86" s="86"/>
      <c r="RZX86" s="86"/>
      <c r="RZY86" s="86"/>
      <c r="RZZ86" s="86"/>
      <c r="SAA86" s="86"/>
      <c r="SAB86" s="86"/>
      <c r="SAC86" s="86"/>
      <c r="SAD86" s="86"/>
      <c r="SAE86" s="86"/>
      <c r="SAF86" s="86"/>
      <c r="SAG86" s="86"/>
      <c r="SAH86" s="86"/>
      <c r="SAI86" s="86"/>
      <c r="SAJ86" s="86"/>
      <c r="SAK86" s="86"/>
      <c r="SAL86" s="86"/>
      <c r="SAM86" s="86"/>
      <c r="SAN86" s="86"/>
      <c r="SAO86" s="86"/>
      <c r="SAP86" s="86"/>
      <c r="SAQ86" s="86"/>
      <c r="SAR86" s="86"/>
      <c r="SAS86" s="86"/>
      <c r="SAT86" s="86"/>
      <c r="SAU86" s="86"/>
      <c r="SAV86" s="86"/>
      <c r="SAW86" s="86"/>
      <c r="SAX86" s="86"/>
      <c r="SAY86" s="86"/>
      <c r="SAZ86" s="86"/>
      <c r="SBA86" s="86"/>
      <c r="SBB86" s="86"/>
      <c r="SBC86" s="86"/>
      <c r="SBD86" s="86"/>
      <c r="SBE86" s="86"/>
      <c r="SBF86" s="86"/>
      <c r="SBG86" s="86"/>
      <c r="SBH86" s="86"/>
      <c r="SBI86" s="86"/>
      <c r="SBJ86" s="86"/>
      <c r="SBK86" s="86"/>
      <c r="SBL86" s="86"/>
      <c r="SBM86" s="86"/>
      <c r="SBN86" s="86"/>
      <c r="SBO86" s="86"/>
      <c r="SBP86" s="86"/>
      <c r="SBQ86" s="86"/>
      <c r="SBR86" s="86"/>
      <c r="SBS86" s="86"/>
      <c r="SBT86" s="86"/>
      <c r="SBU86" s="86"/>
      <c r="SBV86" s="86"/>
      <c r="SBW86" s="86"/>
      <c r="SBX86" s="86"/>
      <c r="SBY86" s="86"/>
      <c r="SBZ86" s="86"/>
      <c r="SCA86" s="86"/>
      <c r="SCB86" s="86"/>
      <c r="SCC86" s="86"/>
      <c r="SCD86" s="86"/>
      <c r="SCE86" s="86"/>
      <c r="SCF86" s="86"/>
      <c r="SCG86" s="86"/>
      <c r="SCH86" s="86"/>
      <c r="SCI86" s="86"/>
      <c r="SCJ86" s="86"/>
      <c r="SCK86" s="86"/>
      <c r="SCL86" s="86"/>
      <c r="SCM86" s="86"/>
      <c r="SCN86" s="86"/>
      <c r="SCO86" s="86"/>
      <c r="SCP86" s="86"/>
      <c r="SCQ86" s="86"/>
      <c r="SCR86" s="86"/>
      <c r="SCS86" s="86"/>
      <c r="SCT86" s="86"/>
      <c r="SCU86" s="86"/>
      <c r="SCV86" s="86"/>
      <c r="SCW86" s="86"/>
      <c r="SCX86" s="86"/>
      <c r="SCY86" s="86"/>
      <c r="SCZ86" s="86"/>
      <c r="SDA86" s="86"/>
      <c r="SDB86" s="86"/>
      <c r="SDC86" s="86"/>
      <c r="SDD86" s="86"/>
      <c r="SDE86" s="86"/>
      <c r="SDF86" s="86"/>
      <c r="SDG86" s="86"/>
      <c r="SDH86" s="86"/>
      <c r="SDI86" s="86"/>
      <c r="SDJ86" s="86"/>
      <c r="SDK86" s="86"/>
      <c r="SDL86" s="86"/>
      <c r="SDM86" s="86"/>
      <c r="SDN86" s="86"/>
      <c r="SDO86" s="86"/>
      <c r="SDP86" s="86"/>
      <c r="SDQ86" s="86"/>
      <c r="SDR86" s="86"/>
      <c r="SDS86" s="86"/>
      <c r="SDT86" s="86"/>
      <c r="SDU86" s="86"/>
      <c r="SDV86" s="86"/>
      <c r="SDW86" s="86"/>
      <c r="SDX86" s="86"/>
      <c r="SDY86" s="86"/>
      <c r="SDZ86" s="86"/>
      <c r="SEA86" s="86"/>
      <c r="SEB86" s="86"/>
      <c r="SEC86" s="86"/>
      <c r="SED86" s="86"/>
      <c r="SEE86" s="86"/>
      <c r="SEF86" s="86"/>
      <c r="SEG86" s="86"/>
      <c r="SEH86" s="86"/>
      <c r="SEI86" s="86"/>
      <c r="SEJ86" s="86"/>
      <c r="SEK86" s="86"/>
      <c r="SEL86" s="86"/>
      <c r="SEM86" s="86"/>
      <c r="SEN86" s="86"/>
      <c r="SEO86" s="86"/>
      <c r="SEP86" s="86"/>
      <c r="SEQ86" s="86"/>
      <c r="SER86" s="86"/>
      <c r="SES86" s="86"/>
      <c r="SET86" s="86"/>
      <c r="SEU86" s="86"/>
      <c r="SEV86" s="86"/>
      <c r="SEW86" s="86"/>
      <c r="SEX86" s="86"/>
      <c r="SEY86" s="86"/>
      <c r="SEZ86" s="86"/>
      <c r="SFA86" s="86"/>
      <c r="SFB86" s="86"/>
      <c r="SFC86" s="86"/>
      <c r="SFD86" s="86"/>
      <c r="SFE86" s="86"/>
      <c r="SFF86" s="86"/>
      <c r="SFG86" s="86"/>
      <c r="SFH86" s="86"/>
      <c r="SFI86" s="86"/>
      <c r="SFJ86" s="86"/>
      <c r="SFK86" s="86"/>
      <c r="SFL86" s="86"/>
      <c r="SFM86" s="86"/>
      <c r="SFN86" s="86"/>
      <c r="SFO86" s="86"/>
      <c r="SFP86" s="86"/>
      <c r="SFQ86" s="86"/>
      <c r="SFR86" s="86"/>
      <c r="SFS86" s="86"/>
      <c r="SFT86" s="86"/>
      <c r="SFU86" s="86"/>
      <c r="SFV86" s="86"/>
      <c r="SFW86" s="86"/>
      <c r="SFX86" s="86"/>
      <c r="SFY86" s="86"/>
      <c r="SFZ86" s="86"/>
      <c r="SGA86" s="86"/>
      <c r="SGB86" s="86"/>
      <c r="SGC86" s="86"/>
      <c r="SGD86" s="86"/>
      <c r="SGE86" s="86"/>
      <c r="SGF86" s="86"/>
      <c r="SGG86" s="86"/>
      <c r="SGH86" s="86"/>
      <c r="SGI86" s="86"/>
      <c r="SGJ86" s="86"/>
      <c r="SGK86" s="86"/>
      <c r="SGL86" s="86"/>
      <c r="SGM86" s="86"/>
      <c r="SGN86" s="86"/>
      <c r="SGO86" s="86"/>
      <c r="SGP86" s="86"/>
      <c r="SGQ86" s="86"/>
      <c r="SGR86" s="86"/>
      <c r="SGS86" s="86"/>
      <c r="SGT86" s="86"/>
      <c r="SGU86" s="86"/>
      <c r="SGV86" s="86"/>
      <c r="SGW86" s="86"/>
      <c r="SGX86" s="86"/>
      <c r="SGY86" s="86"/>
      <c r="SGZ86" s="86"/>
      <c r="SHA86" s="86"/>
      <c r="SHB86" s="86"/>
      <c r="SHC86" s="86"/>
      <c r="SHD86" s="86"/>
      <c r="SHE86" s="86"/>
      <c r="SHF86" s="86"/>
      <c r="SHG86" s="86"/>
      <c r="SHN86" s="86"/>
      <c r="SHO86" s="86"/>
      <c r="SHP86" s="86"/>
      <c r="SHQ86" s="86"/>
      <c r="SHR86" s="86"/>
      <c r="SHS86" s="86"/>
      <c r="SHT86" s="86"/>
      <c r="SHU86" s="86"/>
      <c r="SHV86" s="86"/>
      <c r="SHW86" s="86"/>
      <c r="SHX86" s="86"/>
      <c r="SHY86" s="86"/>
      <c r="SHZ86" s="86"/>
      <c r="SIA86" s="86"/>
      <c r="SIB86" s="86"/>
      <c r="SIC86" s="86"/>
      <c r="SID86" s="86"/>
      <c r="SIE86" s="86"/>
      <c r="SIF86" s="86"/>
      <c r="SIG86" s="86"/>
      <c r="SIH86" s="86"/>
      <c r="SII86" s="86"/>
      <c r="SIJ86" s="86"/>
      <c r="SIK86" s="86"/>
      <c r="SIL86" s="86"/>
      <c r="SIM86" s="86"/>
      <c r="SIN86" s="86"/>
      <c r="SIO86" s="86"/>
      <c r="SIP86" s="86"/>
      <c r="SIQ86" s="86"/>
      <c r="SIR86" s="86"/>
      <c r="SIS86" s="86"/>
      <c r="SIT86" s="86"/>
      <c r="SIU86" s="86"/>
      <c r="SIV86" s="86"/>
      <c r="SIW86" s="86"/>
      <c r="SIX86" s="86"/>
      <c r="SIY86" s="86"/>
      <c r="SIZ86" s="86"/>
      <c r="SJA86" s="86"/>
      <c r="SJB86" s="86"/>
      <c r="SJC86" s="86"/>
      <c r="SJD86" s="86"/>
      <c r="SJE86" s="86"/>
      <c r="SJF86" s="86"/>
      <c r="SJG86" s="86"/>
      <c r="SJH86" s="86"/>
      <c r="SJI86" s="86"/>
      <c r="SJJ86" s="86"/>
      <c r="SJK86" s="86"/>
      <c r="SJL86" s="86"/>
      <c r="SJM86" s="86"/>
      <c r="SJN86" s="86"/>
      <c r="SJO86" s="86"/>
      <c r="SJP86" s="86"/>
      <c r="SJQ86" s="86"/>
      <c r="SJR86" s="86"/>
      <c r="SJS86" s="86"/>
      <c r="SJT86" s="86"/>
      <c r="SJU86" s="86"/>
      <c r="SJV86" s="86"/>
      <c r="SJW86" s="86"/>
      <c r="SJX86" s="86"/>
      <c r="SJY86" s="86"/>
      <c r="SJZ86" s="86"/>
      <c r="SKA86" s="86"/>
      <c r="SKB86" s="86"/>
      <c r="SKC86" s="86"/>
      <c r="SKD86" s="86"/>
      <c r="SKE86" s="86"/>
      <c r="SKF86" s="86"/>
      <c r="SKG86" s="86"/>
      <c r="SKH86" s="86"/>
      <c r="SKI86" s="86"/>
      <c r="SKJ86" s="86"/>
      <c r="SKK86" s="86"/>
      <c r="SKL86" s="86"/>
      <c r="SKM86" s="86"/>
      <c r="SKN86" s="86"/>
      <c r="SKO86" s="86"/>
      <c r="SKP86" s="86"/>
      <c r="SKQ86" s="86"/>
      <c r="SKR86" s="86"/>
      <c r="SKS86" s="86"/>
      <c r="SKT86" s="86"/>
      <c r="SKU86" s="86"/>
      <c r="SKV86" s="86"/>
      <c r="SKW86" s="86"/>
      <c r="SKX86" s="86"/>
      <c r="SKY86" s="86"/>
      <c r="SKZ86" s="86"/>
      <c r="SLA86" s="86"/>
      <c r="SLB86" s="86"/>
      <c r="SLC86" s="86"/>
      <c r="SLD86" s="86"/>
      <c r="SLE86" s="86"/>
      <c r="SLF86" s="86"/>
      <c r="SLG86" s="86"/>
      <c r="SLH86" s="86"/>
      <c r="SLI86" s="86"/>
      <c r="SLJ86" s="86"/>
      <c r="SLK86" s="86"/>
      <c r="SLL86" s="86"/>
      <c r="SLM86" s="86"/>
      <c r="SLN86" s="86"/>
      <c r="SLO86" s="86"/>
      <c r="SLP86" s="86"/>
      <c r="SLQ86" s="86"/>
      <c r="SLR86" s="86"/>
      <c r="SLS86" s="86"/>
      <c r="SLT86" s="86"/>
      <c r="SLU86" s="86"/>
      <c r="SLV86" s="86"/>
      <c r="SLW86" s="86"/>
      <c r="SLX86" s="86"/>
      <c r="SLY86" s="86"/>
      <c r="SLZ86" s="86"/>
      <c r="SMA86" s="86"/>
      <c r="SMB86" s="86"/>
      <c r="SMC86" s="86"/>
      <c r="SMD86" s="86"/>
      <c r="SME86" s="86"/>
      <c r="SMF86" s="86"/>
      <c r="SMG86" s="86"/>
      <c r="SMH86" s="86"/>
      <c r="SMI86" s="86"/>
      <c r="SMJ86" s="86"/>
      <c r="SMK86" s="86"/>
      <c r="SML86" s="86"/>
      <c r="SMM86" s="86"/>
      <c r="SMN86" s="86"/>
      <c r="SMO86" s="86"/>
      <c r="SMP86" s="86"/>
      <c r="SMQ86" s="86"/>
      <c r="SMR86" s="86"/>
      <c r="SMS86" s="86"/>
      <c r="SMT86" s="86"/>
      <c r="SMU86" s="86"/>
      <c r="SMV86" s="86"/>
      <c r="SMW86" s="86"/>
      <c r="SMX86" s="86"/>
      <c r="SMY86" s="86"/>
      <c r="SMZ86" s="86"/>
      <c r="SNA86" s="86"/>
      <c r="SNB86" s="86"/>
      <c r="SNC86" s="86"/>
      <c r="SND86" s="86"/>
      <c r="SNE86" s="86"/>
      <c r="SNF86" s="86"/>
      <c r="SNG86" s="86"/>
      <c r="SNH86" s="86"/>
      <c r="SNI86" s="86"/>
      <c r="SNJ86" s="86"/>
      <c r="SNK86" s="86"/>
      <c r="SNL86" s="86"/>
      <c r="SNM86" s="86"/>
      <c r="SNN86" s="86"/>
      <c r="SNO86" s="86"/>
      <c r="SNP86" s="86"/>
      <c r="SNQ86" s="86"/>
      <c r="SNR86" s="86"/>
      <c r="SNS86" s="86"/>
      <c r="SNT86" s="86"/>
      <c r="SNU86" s="86"/>
      <c r="SNV86" s="86"/>
      <c r="SNW86" s="86"/>
      <c r="SNX86" s="86"/>
      <c r="SNY86" s="86"/>
      <c r="SNZ86" s="86"/>
      <c r="SOA86" s="86"/>
      <c r="SOB86" s="86"/>
      <c r="SOC86" s="86"/>
      <c r="SOD86" s="86"/>
      <c r="SOE86" s="86"/>
      <c r="SOF86" s="86"/>
      <c r="SOG86" s="86"/>
      <c r="SOH86" s="86"/>
      <c r="SOI86" s="86"/>
      <c r="SOJ86" s="86"/>
      <c r="SOK86" s="86"/>
      <c r="SOL86" s="86"/>
      <c r="SOM86" s="86"/>
      <c r="SON86" s="86"/>
      <c r="SOO86" s="86"/>
      <c r="SOP86" s="86"/>
      <c r="SOQ86" s="86"/>
      <c r="SOR86" s="86"/>
      <c r="SOS86" s="86"/>
      <c r="SOT86" s="86"/>
      <c r="SOU86" s="86"/>
      <c r="SOV86" s="86"/>
      <c r="SOW86" s="86"/>
      <c r="SOX86" s="86"/>
      <c r="SOY86" s="86"/>
      <c r="SOZ86" s="86"/>
      <c r="SPA86" s="86"/>
      <c r="SPB86" s="86"/>
      <c r="SPC86" s="86"/>
      <c r="SPD86" s="86"/>
      <c r="SPE86" s="86"/>
      <c r="SPF86" s="86"/>
      <c r="SPG86" s="86"/>
      <c r="SPH86" s="86"/>
      <c r="SPI86" s="86"/>
      <c r="SPJ86" s="86"/>
      <c r="SPK86" s="86"/>
      <c r="SPL86" s="86"/>
      <c r="SPM86" s="86"/>
      <c r="SPN86" s="86"/>
      <c r="SPO86" s="86"/>
      <c r="SPP86" s="86"/>
      <c r="SPQ86" s="86"/>
      <c r="SPR86" s="86"/>
      <c r="SPS86" s="86"/>
      <c r="SPT86" s="86"/>
      <c r="SPU86" s="86"/>
      <c r="SPV86" s="86"/>
      <c r="SPW86" s="86"/>
      <c r="SPX86" s="86"/>
      <c r="SPY86" s="86"/>
      <c r="SPZ86" s="86"/>
      <c r="SQA86" s="86"/>
      <c r="SQB86" s="86"/>
      <c r="SQC86" s="86"/>
      <c r="SQD86" s="86"/>
      <c r="SQE86" s="86"/>
      <c r="SQF86" s="86"/>
      <c r="SQG86" s="86"/>
      <c r="SQH86" s="86"/>
      <c r="SQI86" s="86"/>
      <c r="SQJ86" s="86"/>
      <c r="SQK86" s="86"/>
      <c r="SQL86" s="86"/>
      <c r="SQM86" s="86"/>
      <c r="SQN86" s="86"/>
      <c r="SQO86" s="86"/>
      <c r="SQP86" s="86"/>
      <c r="SQQ86" s="86"/>
      <c r="SQR86" s="86"/>
      <c r="SQS86" s="86"/>
      <c r="SQT86" s="86"/>
      <c r="SQU86" s="86"/>
      <c r="SQV86" s="86"/>
      <c r="SQW86" s="86"/>
      <c r="SQX86" s="86"/>
      <c r="SQY86" s="86"/>
      <c r="SQZ86" s="86"/>
      <c r="SRA86" s="86"/>
      <c r="SRB86" s="86"/>
      <c r="SRC86" s="86"/>
      <c r="SRJ86" s="86"/>
      <c r="SRK86" s="86"/>
      <c r="SRL86" s="86"/>
      <c r="SRM86" s="86"/>
      <c r="SRN86" s="86"/>
      <c r="SRO86" s="86"/>
      <c r="SRP86" s="86"/>
      <c r="SRQ86" s="86"/>
      <c r="SRR86" s="86"/>
      <c r="SRS86" s="86"/>
      <c r="SRT86" s="86"/>
      <c r="SRU86" s="86"/>
      <c r="SRV86" s="86"/>
      <c r="SRW86" s="86"/>
      <c r="SRX86" s="86"/>
      <c r="SRY86" s="86"/>
      <c r="SRZ86" s="86"/>
      <c r="SSA86" s="86"/>
      <c r="SSB86" s="86"/>
      <c r="SSC86" s="86"/>
      <c r="SSD86" s="86"/>
      <c r="SSE86" s="86"/>
      <c r="SSF86" s="86"/>
      <c r="SSG86" s="86"/>
      <c r="SSH86" s="86"/>
      <c r="SSI86" s="86"/>
      <c r="SSJ86" s="86"/>
      <c r="SSK86" s="86"/>
      <c r="SSL86" s="86"/>
      <c r="SSM86" s="86"/>
      <c r="SSN86" s="86"/>
      <c r="SSO86" s="86"/>
      <c r="SSP86" s="86"/>
      <c r="SSQ86" s="86"/>
      <c r="SSR86" s="86"/>
      <c r="SSS86" s="86"/>
      <c r="SST86" s="86"/>
      <c r="SSU86" s="86"/>
      <c r="SSV86" s="86"/>
      <c r="SSW86" s="86"/>
      <c r="SSX86" s="86"/>
      <c r="SSY86" s="86"/>
      <c r="SSZ86" s="86"/>
      <c r="STA86" s="86"/>
      <c r="STB86" s="86"/>
      <c r="STC86" s="86"/>
      <c r="STD86" s="86"/>
      <c r="STE86" s="86"/>
      <c r="STF86" s="86"/>
      <c r="STG86" s="86"/>
      <c r="STH86" s="86"/>
      <c r="STI86" s="86"/>
      <c r="STJ86" s="86"/>
      <c r="STK86" s="86"/>
      <c r="STL86" s="86"/>
      <c r="STM86" s="86"/>
      <c r="STN86" s="86"/>
      <c r="STO86" s="86"/>
      <c r="STP86" s="86"/>
      <c r="STQ86" s="86"/>
      <c r="STR86" s="86"/>
      <c r="STS86" s="86"/>
      <c r="STT86" s="86"/>
      <c r="STU86" s="86"/>
      <c r="STV86" s="86"/>
      <c r="STW86" s="86"/>
      <c r="STX86" s="86"/>
      <c r="STY86" s="86"/>
      <c r="STZ86" s="86"/>
      <c r="SUA86" s="86"/>
      <c r="SUB86" s="86"/>
      <c r="SUC86" s="86"/>
      <c r="SUD86" s="86"/>
      <c r="SUE86" s="86"/>
      <c r="SUF86" s="86"/>
      <c r="SUG86" s="86"/>
      <c r="SUH86" s="86"/>
      <c r="SUI86" s="86"/>
      <c r="SUJ86" s="86"/>
      <c r="SUK86" s="86"/>
      <c r="SUL86" s="86"/>
      <c r="SUM86" s="86"/>
      <c r="SUN86" s="86"/>
      <c r="SUO86" s="86"/>
      <c r="SUP86" s="86"/>
      <c r="SUQ86" s="86"/>
      <c r="SUR86" s="86"/>
      <c r="SUS86" s="86"/>
      <c r="SUT86" s="86"/>
      <c r="SUU86" s="86"/>
      <c r="SUV86" s="86"/>
      <c r="SUW86" s="86"/>
      <c r="SUX86" s="86"/>
      <c r="SUY86" s="86"/>
      <c r="SUZ86" s="86"/>
      <c r="SVA86" s="86"/>
      <c r="SVB86" s="86"/>
      <c r="SVC86" s="86"/>
      <c r="SVD86" s="86"/>
      <c r="SVE86" s="86"/>
      <c r="SVF86" s="86"/>
      <c r="SVG86" s="86"/>
      <c r="SVH86" s="86"/>
      <c r="SVI86" s="86"/>
      <c r="SVJ86" s="86"/>
      <c r="SVK86" s="86"/>
      <c r="SVL86" s="86"/>
      <c r="SVM86" s="86"/>
      <c r="SVN86" s="86"/>
      <c r="SVO86" s="86"/>
      <c r="SVP86" s="86"/>
      <c r="SVQ86" s="86"/>
      <c r="SVR86" s="86"/>
      <c r="SVS86" s="86"/>
      <c r="SVT86" s="86"/>
      <c r="SVU86" s="86"/>
      <c r="SVV86" s="86"/>
      <c r="SVW86" s="86"/>
      <c r="SVX86" s="86"/>
      <c r="SVY86" s="86"/>
      <c r="SVZ86" s="86"/>
      <c r="SWA86" s="86"/>
      <c r="SWB86" s="86"/>
      <c r="SWC86" s="86"/>
      <c r="SWD86" s="86"/>
      <c r="SWE86" s="86"/>
      <c r="SWF86" s="86"/>
      <c r="SWG86" s="86"/>
      <c r="SWH86" s="86"/>
      <c r="SWI86" s="86"/>
      <c r="SWJ86" s="86"/>
      <c r="SWK86" s="86"/>
      <c r="SWL86" s="86"/>
      <c r="SWM86" s="86"/>
      <c r="SWN86" s="86"/>
      <c r="SWO86" s="86"/>
      <c r="SWP86" s="86"/>
      <c r="SWQ86" s="86"/>
      <c r="SWR86" s="86"/>
      <c r="SWS86" s="86"/>
      <c r="SWT86" s="86"/>
      <c r="SWU86" s="86"/>
      <c r="SWV86" s="86"/>
      <c r="SWW86" s="86"/>
      <c r="SWX86" s="86"/>
      <c r="SWY86" s="86"/>
      <c r="SWZ86" s="86"/>
      <c r="SXA86" s="86"/>
      <c r="SXB86" s="86"/>
      <c r="SXC86" s="86"/>
      <c r="SXD86" s="86"/>
      <c r="SXE86" s="86"/>
      <c r="SXF86" s="86"/>
      <c r="SXG86" s="86"/>
      <c r="SXH86" s="86"/>
      <c r="SXI86" s="86"/>
      <c r="SXJ86" s="86"/>
      <c r="SXK86" s="86"/>
      <c r="SXL86" s="86"/>
      <c r="SXM86" s="86"/>
      <c r="SXN86" s="86"/>
      <c r="SXO86" s="86"/>
      <c r="SXP86" s="86"/>
      <c r="SXQ86" s="86"/>
      <c r="SXR86" s="86"/>
      <c r="SXS86" s="86"/>
      <c r="SXT86" s="86"/>
      <c r="SXU86" s="86"/>
      <c r="SXV86" s="86"/>
      <c r="SXW86" s="86"/>
      <c r="SXX86" s="86"/>
      <c r="SXY86" s="86"/>
      <c r="SXZ86" s="86"/>
      <c r="SYA86" s="86"/>
      <c r="SYB86" s="86"/>
      <c r="SYC86" s="86"/>
      <c r="SYD86" s="86"/>
      <c r="SYE86" s="86"/>
      <c r="SYF86" s="86"/>
      <c r="SYG86" s="86"/>
      <c r="SYH86" s="86"/>
      <c r="SYI86" s="86"/>
      <c r="SYJ86" s="86"/>
      <c r="SYK86" s="86"/>
      <c r="SYL86" s="86"/>
      <c r="SYM86" s="86"/>
      <c r="SYN86" s="86"/>
      <c r="SYO86" s="86"/>
      <c r="SYP86" s="86"/>
      <c r="SYQ86" s="86"/>
      <c r="SYR86" s="86"/>
      <c r="SYS86" s="86"/>
      <c r="SYT86" s="86"/>
      <c r="SYU86" s="86"/>
      <c r="SYV86" s="86"/>
      <c r="SYW86" s="86"/>
      <c r="SYX86" s="86"/>
      <c r="SYY86" s="86"/>
      <c r="SYZ86" s="86"/>
      <c r="SZA86" s="86"/>
      <c r="SZB86" s="86"/>
      <c r="SZC86" s="86"/>
      <c r="SZD86" s="86"/>
      <c r="SZE86" s="86"/>
      <c r="SZF86" s="86"/>
      <c r="SZG86" s="86"/>
      <c r="SZH86" s="86"/>
      <c r="SZI86" s="86"/>
      <c r="SZJ86" s="86"/>
      <c r="SZK86" s="86"/>
      <c r="SZL86" s="86"/>
      <c r="SZM86" s="86"/>
      <c r="SZN86" s="86"/>
      <c r="SZO86" s="86"/>
      <c r="SZP86" s="86"/>
      <c r="SZQ86" s="86"/>
      <c r="SZR86" s="86"/>
      <c r="SZS86" s="86"/>
      <c r="SZT86" s="86"/>
      <c r="SZU86" s="86"/>
      <c r="SZV86" s="86"/>
      <c r="SZW86" s="86"/>
      <c r="SZX86" s="86"/>
      <c r="SZY86" s="86"/>
      <c r="SZZ86" s="86"/>
      <c r="TAA86" s="86"/>
      <c r="TAB86" s="86"/>
      <c r="TAC86" s="86"/>
      <c r="TAD86" s="86"/>
      <c r="TAE86" s="86"/>
      <c r="TAF86" s="86"/>
      <c r="TAG86" s="86"/>
      <c r="TAH86" s="86"/>
      <c r="TAI86" s="86"/>
      <c r="TAJ86" s="86"/>
      <c r="TAK86" s="86"/>
      <c r="TAL86" s="86"/>
      <c r="TAM86" s="86"/>
      <c r="TAN86" s="86"/>
      <c r="TAO86" s="86"/>
      <c r="TAP86" s="86"/>
      <c r="TAQ86" s="86"/>
      <c r="TAR86" s="86"/>
      <c r="TAS86" s="86"/>
      <c r="TAT86" s="86"/>
      <c r="TAU86" s="86"/>
      <c r="TAV86" s="86"/>
      <c r="TAW86" s="86"/>
      <c r="TAX86" s="86"/>
      <c r="TAY86" s="86"/>
      <c r="TBF86" s="86"/>
      <c r="TBG86" s="86"/>
      <c r="TBH86" s="86"/>
      <c r="TBI86" s="86"/>
      <c r="TBJ86" s="86"/>
      <c r="TBK86" s="86"/>
      <c r="TBL86" s="86"/>
      <c r="TBM86" s="86"/>
      <c r="TBN86" s="86"/>
      <c r="TBO86" s="86"/>
      <c r="TBP86" s="86"/>
      <c r="TBQ86" s="86"/>
      <c r="TBR86" s="86"/>
      <c r="TBS86" s="86"/>
      <c r="TBT86" s="86"/>
      <c r="TBU86" s="86"/>
      <c r="TBV86" s="86"/>
      <c r="TBW86" s="86"/>
      <c r="TBX86" s="86"/>
      <c r="TBY86" s="86"/>
      <c r="TBZ86" s="86"/>
      <c r="TCA86" s="86"/>
      <c r="TCB86" s="86"/>
      <c r="TCC86" s="86"/>
      <c r="TCD86" s="86"/>
      <c r="TCE86" s="86"/>
      <c r="TCF86" s="86"/>
      <c r="TCG86" s="86"/>
      <c r="TCH86" s="86"/>
      <c r="TCI86" s="86"/>
      <c r="TCJ86" s="86"/>
      <c r="TCK86" s="86"/>
      <c r="TCL86" s="86"/>
      <c r="TCM86" s="86"/>
      <c r="TCN86" s="86"/>
      <c r="TCO86" s="86"/>
      <c r="TCP86" s="86"/>
      <c r="TCQ86" s="86"/>
      <c r="TCR86" s="86"/>
      <c r="TCS86" s="86"/>
      <c r="TCT86" s="86"/>
      <c r="TCU86" s="86"/>
      <c r="TCV86" s="86"/>
      <c r="TCW86" s="86"/>
      <c r="TCX86" s="86"/>
      <c r="TCY86" s="86"/>
      <c r="TCZ86" s="86"/>
      <c r="TDA86" s="86"/>
      <c r="TDB86" s="86"/>
      <c r="TDC86" s="86"/>
      <c r="TDD86" s="86"/>
      <c r="TDE86" s="86"/>
      <c r="TDF86" s="86"/>
      <c r="TDG86" s="86"/>
      <c r="TDH86" s="86"/>
      <c r="TDI86" s="86"/>
      <c r="TDJ86" s="86"/>
      <c r="TDK86" s="86"/>
      <c r="TDL86" s="86"/>
      <c r="TDM86" s="86"/>
      <c r="TDN86" s="86"/>
      <c r="TDO86" s="86"/>
      <c r="TDP86" s="86"/>
      <c r="TDQ86" s="86"/>
      <c r="TDR86" s="86"/>
      <c r="TDS86" s="86"/>
      <c r="TDT86" s="86"/>
      <c r="TDU86" s="86"/>
      <c r="TDV86" s="86"/>
      <c r="TDW86" s="86"/>
      <c r="TDX86" s="86"/>
      <c r="TDY86" s="86"/>
      <c r="TDZ86" s="86"/>
      <c r="TEA86" s="86"/>
      <c r="TEB86" s="86"/>
      <c r="TEC86" s="86"/>
      <c r="TED86" s="86"/>
      <c r="TEE86" s="86"/>
      <c r="TEF86" s="86"/>
      <c r="TEG86" s="86"/>
      <c r="TEH86" s="86"/>
      <c r="TEI86" s="86"/>
      <c r="TEJ86" s="86"/>
      <c r="TEK86" s="86"/>
      <c r="TEL86" s="86"/>
      <c r="TEM86" s="86"/>
      <c r="TEN86" s="86"/>
      <c r="TEO86" s="86"/>
      <c r="TEP86" s="86"/>
      <c r="TEQ86" s="86"/>
      <c r="TER86" s="86"/>
      <c r="TES86" s="86"/>
      <c r="TET86" s="86"/>
      <c r="TEU86" s="86"/>
      <c r="TEV86" s="86"/>
      <c r="TEW86" s="86"/>
      <c r="TEX86" s="86"/>
      <c r="TEY86" s="86"/>
      <c r="TEZ86" s="86"/>
      <c r="TFA86" s="86"/>
      <c r="TFB86" s="86"/>
      <c r="TFC86" s="86"/>
      <c r="TFD86" s="86"/>
      <c r="TFE86" s="86"/>
      <c r="TFF86" s="86"/>
      <c r="TFG86" s="86"/>
      <c r="TFH86" s="86"/>
      <c r="TFI86" s="86"/>
      <c r="TFJ86" s="86"/>
      <c r="TFK86" s="86"/>
      <c r="TFL86" s="86"/>
      <c r="TFM86" s="86"/>
      <c r="TFN86" s="86"/>
      <c r="TFO86" s="86"/>
      <c r="TFP86" s="86"/>
      <c r="TFQ86" s="86"/>
      <c r="TFR86" s="86"/>
      <c r="TFS86" s="86"/>
      <c r="TFT86" s="86"/>
      <c r="TFU86" s="86"/>
      <c r="TFV86" s="86"/>
      <c r="TFW86" s="86"/>
      <c r="TFX86" s="86"/>
      <c r="TFY86" s="86"/>
      <c r="TFZ86" s="86"/>
      <c r="TGA86" s="86"/>
      <c r="TGB86" s="86"/>
      <c r="TGC86" s="86"/>
      <c r="TGD86" s="86"/>
      <c r="TGE86" s="86"/>
      <c r="TGF86" s="86"/>
      <c r="TGG86" s="86"/>
      <c r="TGH86" s="86"/>
      <c r="TGI86" s="86"/>
      <c r="TGJ86" s="86"/>
      <c r="TGK86" s="86"/>
      <c r="TGL86" s="86"/>
      <c r="TGM86" s="86"/>
      <c r="TGN86" s="86"/>
      <c r="TGO86" s="86"/>
      <c r="TGP86" s="86"/>
      <c r="TGQ86" s="86"/>
      <c r="TGR86" s="86"/>
      <c r="TGS86" s="86"/>
      <c r="TGT86" s="86"/>
      <c r="TGU86" s="86"/>
      <c r="TGV86" s="86"/>
      <c r="TGW86" s="86"/>
      <c r="TGX86" s="86"/>
      <c r="TGY86" s="86"/>
      <c r="TGZ86" s="86"/>
      <c r="THA86" s="86"/>
      <c r="THB86" s="86"/>
      <c r="THC86" s="86"/>
      <c r="THD86" s="86"/>
      <c r="THE86" s="86"/>
      <c r="THF86" s="86"/>
      <c r="THG86" s="86"/>
      <c r="THH86" s="86"/>
      <c r="THI86" s="86"/>
      <c r="THJ86" s="86"/>
      <c r="THK86" s="86"/>
      <c r="THL86" s="86"/>
      <c r="THM86" s="86"/>
      <c r="THN86" s="86"/>
      <c r="THO86" s="86"/>
      <c r="THP86" s="86"/>
      <c r="THQ86" s="86"/>
      <c r="THR86" s="86"/>
      <c r="THS86" s="86"/>
      <c r="THT86" s="86"/>
      <c r="THU86" s="86"/>
      <c r="THV86" s="86"/>
      <c r="THW86" s="86"/>
      <c r="THX86" s="86"/>
      <c r="THY86" s="86"/>
      <c r="THZ86" s="86"/>
      <c r="TIA86" s="86"/>
      <c r="TIB86" s="86"/>
      <c r="TIC86" s="86"/>
      <c r="TID86" s="86"/>
      <c r="TIE86" s="86"/>
      <c r="TIF86" s="86"/>
      <c r="TIG86" s="86"/>
      <c r="TIH86" s="86"/>
      <c r="TII86" s="86"/>
      <c r="TIJ86" s="86"/>
      <c r="TIK86" s="86"/>
      <c r="TIL86" s="86"/>
      <c r="TIM86" s="86"/>
      <c r="TIN86" s="86"/>
      <c r="TIO86" s="86"/>
      <c r="TIP86" s="86"/>
      <c r="TIQ86" s="86"/>
      <c r="TIR86" s="86"/>
      <c r="TIS86" s="86"/>
      <c r="TIT86" s="86"/>
      <c r="TIU86" s="86"/>
      <c r="TIV86" s="86"/>
      <c r="TIW86" s="86"/>
      <c r="TIX86" s="86"/>
      <c r="TIY86" s="86"/>
      <c r="TIZ86" s="86"/>
      <c r="TJA86" s="86"/>
      <c r="TJB86" s="86"/>
      <c r="TJC86" s="86"/>
      <c r="TJD86" s="86"/>
      <c r="TJE86" s="86"/>
      <c r="TJF86" s="86"/>
      <c r="TJG86" s="86"/>
      <c r="TJH86" s="86"/>
      <c r="TJI86" s="86"/>
      <c r="TJJ86" s="86"/>
      <c r="TJK86" s="86"/>
      <c r="TJL86" s="86"/>
      <c r="TJM86" s="86"/>
      <c r="TJN86" s="86"/>
      <c r="TJO86" s="86"/>
      <c r="TJP86" s="86"/>
      <c r="TJQ86" s="86"/>
      <c r="TJR86" s="86"/>
      <c r="TJS86" s="86"/>
      <c r="TJT86" s="86"/>
      <c r="TJU86" s="86"/>
      <c r="TJV86" s="86"/>
      <c r="TJW86" s="86"/>
      <c r="TJX86" s="86"/>
      <c r="TJY86" s="86"/>
      <c r="TJZ86" s="86"/>
      <c r="TKA86" s="86"/>
      <c r="TKB86" s="86"/>
      <c r="TKC86" s="86"/>
      <c r="TKD86" s="86"/>
      <c r="TKE86" s="86"/>
      <c r="TKF86" s="86"/>
      <c r="TKG86" s="86"/>
      <c r="TKH86" s="86"/>
      <c r="TKI86" s="86"/>
      <c r="TKJ86" s="86"/>
      <c r="TKK86" s="86"/>
      <c r="TKL86" s="86"/>
      <c r="TKM86" s="86"/>
      <c r="TKN86" s="86"/>
      <c r="TKO86" s="86"/>
      <c r="TKP86" s="86"/>
      <c r="TKQ86" s="86"/>
      <c r="TKR86" s="86"/>
      <c r="TKS86" s="86"/>
      <c r="TKT86" s="86"/>
      <c r="TKU86" s="86"/>
      <c r="TLB86" s="86"/>
      <c r="TLC86" s="86"/>
      <c r="TLD86" s="86"/>
      <c r="TLE86" s="86"/>
      <c r="TLF86" s="86"/>
      <c r="TLG86" s="86"/>
      <c r="TLH86" s="86"/>
      <c r="TLI86" s="86"/>
      <c r="TLJ86" s="86"/>
      <c r="TLK86" s="86"/>
      <c r="TLL86" s="86"/>
      <c r="TLM86" s="86"/>
      <c r="TLN86" s="86"/>
      <c r="TLO86" s="86"/>
      <c r="TLP86" s="86"/>
      <c r="TLQ86" s="86"/>
      <c r="TLR86" s="86"/>
      <c r="TLS86" s="86"/>
      <c r="TLT86" s="86"/>
      <c r="TLU86" s="86"/>
      <c r="TLV86" s="86"/>
      <c r="TLW86" s="86"/>
      <c r="TLX86" s="86"/>
      <c r="TLY86" s="86"/>
      <c r="TLZ86" s="86"/>
      <c r="TMA86" s="86"/>
      <c r="TMB86" s="86"/>
      <c r="TMC86" s="86"/>
      <c r="TMD86" s="86"/>
      <c r="TME86" s="86"/>
      <c r="TMF86" s="86"/>
      <c r="TMG86" s="86"/>
      <c r="TMH86" s="86"/>
      <c r="TMI86" s="86"/>
      <c r="TMJ86" s="86"/>
      <c r="TMK86" s="86"/>
      <c r="TML86" s="86"/>
      <c r="TMM86" s="86"/>
      <c r="TMN86" s="86"/>
      <c r="TMO86" s="86"/>
      <c r="TMP86" s="86"/>
      <c r="TMQ86" s="86"/>
      <c r="TMR86" s="86"/>
      <c r="TMS86" s="86"/>
      <c r="TMT86" s="86"/>
      <c r="TMU86" s="86"/>
      <c r="TMV86" s="86"/>
      <c r="TMW86" s="86"/>
      <c r="TMX86" s="86"/>
      <c r="TMY86" s="86"/>
      <c r="TMZ86" s="86"/>
      <c r="TNA86" s="86"/>
      <c r="TNB86" s="86"/>
      <c r="TNC86" s="86"/>
      <c r="TND86" s="86"/>
      <c r="TNE86" s="86"/>
      <c r="TNF86" s="86"/>
      <c r="TNG86" s="86"/>
      <c r="TNH86" s="86"/>
      <c r="TNI86" s="86"/>
      <c r="TNJ86" s="86"/>
      <c r="TNK86" s="86"/>
      <c r="TNL86" s="86"/>
      <c r="TNM86" s="86"/>
      <c r="TNN86" s="86"/>
      <c r="TNO86" s="86"/>
      <c r="TNP86" s="86"/>
      <c r="TNQ86" s="86"/>
      <c r="TNR86" s="86"/>
      <c r="TNS86" s="86"/>
      <c r="TNT86" s="86"/>
      <c r="TNU86" s="86"/>
      <c r="TNV86" s="86"/>
      <c r="TNW86" s="86"/>
      <c r="TNX86" s="86"/>
      <c r="TNY86" s="86"/>
      <c r="TNZ86" s="86"/>
      <c r="TOA86" s="86"/>
      <c r="TOB86" s="86"/>
      <c r="TOC86" s="86"/>
      <c r="TOD86" s="86"/>
      <c r="TOE86" s="86"/>
      <c r="TOF86" s="86"/>
      <c r="TOG86" s="86"/>
      <c r="TOH86" s="86"/>
      <c r="TOI86" s="86"/>
      <c r="TOJ86" s="86"/>
      <c r="TOK86" s="86"/>
      <c r="TOL86" s="86"/>
      <c r="TOM86" s="86"/>
      <c r="TON86" s="86"/>
      <c r="TOO86" s="86"/>
      <c r="TOP86" s="86"/>
      <c r="TOQ86" s="86"/>
      <c r="TOR86" s="86"/>
      <c r="TOS86" s="86"/>
      <c r="TOT86" s="86"/>
      <c r="TOU86" s="86"/>
      <c r="TOV86" s="86"/>
      <c r="TOW86" s="86"/>
      <c r="TOX86" s="86"/>
      <c r="TOY86" s="86"/>
      <c r="TOZ86" s="86"/>
      <c r="TPA86" s="86"/>
      <c r="TPB86" s="86"/>
      <c r="TPC86" s="86"/>
      <c r="TPD86" s="86"/>
      <c r="TPE86" s="86"/>
      <c r="TPF86" s="86"/>
      <c r="TPG86" s="86"/>
      <c r="TPH86" s="86"/>
      <c r="TPI86" s="86"/>
      <c r="TPJ86" s="86"/>
      <c r="TPK86" s="86"/>
      <c r="TPL86" s="86"/>
      <c r="TPM86" s="86"/>
      <c r="TPN86" s="86"/>
      <c r="TPO86" s="86"/>
      <c r="TPP86" s="86"/>
      <c r="TPQ86" s="86"/>
      <c r="TPR86" s="86"/>
      <c r="TPS86" s="86"/>
      <c r="TPT86" s="86"/>
      <c r="TPU86" s="86"/>
      <c r="TPV86" s="86"/>
      <c r="TPW86" s="86"/>
      <c r="TPX86" s="86"/>
      <c r="TPY86" s="86"/>
      <c r="TPZ86" s="86"/>
      <c r="TQA86" s="86"/>
      <c r="TQB86" s="86"/>
      <c r="TQC86" s="86"/>
      <c r="TQD86" s="86"/>
      <c r="TQE86" s="86"/>
      <c r="TQF86" s="86"/>
      <c r="TQG86" s="86"/>
      <c r="TQH86" s="86"/>
      <c r="TQI86" s="86"/>
      <c r="TQJ86" s="86"/>
      <c r="TQK86" s="86"/>
      <c r="TQL86" s="86"/>
      <c r="TQM86" s="86"/>
      <c r="TQN86" s="86"/>
      <c r="TQO86" s="86"/>
      <c r="TQP86" s="86"/>
      <c r="TQQ86" s="86"/>
      <c r="TQR86" s="86"/>
      <c r="TQS86" s="86"/>
      <c r="TQT86" s="86"/>
      <c r="TQU86" s="86"/>
      <c r="TQV86" s="86"/>
      <c r="TQW86" s="86"/>
      <c r="TQX86" s="86"/>
      <c r="TQY86" s="86"/>
      <c r="TQZ86" s="86"/>
      <c r="TRA86" s="86"/>
      <c r="TRB86" s="86"/>
      <c r="TRC86" s="86"/>
      <c r="TRD86" s="86"/>
      <c r="TRE86" s="86"/>
      <c r="TRF86" s="86"/>
      <c r="TRG86" s="86"/>
      <c r="TRH86" s="86"/>
      <c r="TRI86" s="86"/>
      <c r="TRJ86" s="86"/>
      <c r="TRK86" s="86"/>
      <c r="TRL86" s="86"/>
      <c r="TRM86" s="86"/>
      <c r="TRN86" s="86"/>
      <c r="TRO86" s="86"/>
      <c r="TRP86" s="86"/>
      <c r="TRQ86" s="86"/>
      <c r="TRR86" s="86"/>
      <c r="TRS86" s="86"/>
      <c r="TRT86" s="86"/>
      <c r="TRU86" s="86"/>
      <c r="TRV86" s="86"/>
      <c r="TRW86" s="86"/>
      <c r="TRX86" s="86"/>
      <c r="TRY86" s="86"/>
      <c r="TRZ86" s="86"/>
      <c r="TSA86" s="86"/>
      <c r="TSB86" s="86"/>
      <c r="TSC86" s="86"/>
      <c r="TSD86" s="86"/>
      <c r="TSE86" s="86"/>
      <c r="TSF86" s="86"/>
      <c r="TSG86" s="86"/>
      <c r="TSH86" s="86"/>
      <c r="TSI86" s="86"/>
      <c r="TSJ86" s="86"/>
      <c r="TSK86" s="86"/>
      <c r="TSL86" s="86"/>
      <c r="TSM86" s="86"/>
      <c r="TSN86" s="86"/>
      <c r="TSO86" s="86"/>
      <c r="TSP86" s="86"/>
      <c r="TSQ86" s="86"/>
      <c r="TSR86" s="86"/>
      <c r="TSS86" s="86"/>
      <c r="TST86" s="86"/>
      <c r="TSU86" s="86"/>
      <c r="TSV86" s="86"/>
      <c r="TSW86" s="86"/>
      <c r="TSX86" s="86"/>
      <c r="TSY86" s="86"/>
      <c r="TSZ86" s="86"/>
      <c r="TTA86" s="86"/>
      <c r="TTB86" s="86"/>
      <c r="TTC86" s="86"/>
      <c r="TTD86" s="86"/>
      <c r="TTE86" s="86"/>
      <c r="TTF86" s="86"/>
      <c r="TTG86" s="86"/>
      <c r="TTH86" s="86"/>
      <c r="TTI86" s="86"/>
      <c r="TTJ86" s="86"/>
      <c r="TTK86" s="86"/>
      <c r="TTL86" s="86"/>
      <c r="TTM86" s="86"/>
      <c r="TTN86" s="86"/>
      <c r="TTO86" s="86"/>
      <c r="TTP86" s="86"/>
      <c r="TTQ86" s="86"/>
      <c r="TTR86" s="86"/>
      <c r="TTS86" s="86"/>
      <c r="TTT86" s="86"/>
      <c r="TTU86" s="86"/>
      <c r="TTV86" s="86"/>
      <c r="TTW86" s="86"/>
      <c r="TTX86" s="86"/>
      <c r="TTY86" s="86"/>
      <c r="TTZ86" s="86"/>
      <c r="TUA86" s="86"/>
      <c r="TUB86" s="86"/>
      <c r="TUC86" s="86"/>
      <c r="TUD86" s="86"/>
      <c r="TUE86" s="86"/>
      <c r="TUF86" s="86"/>
      <c r="TUG86" s="86"/>
      <c r="TUH86" s="86"/>
      <c r="TUI86" s="86"/>
      <c r="TUJ86" s="86"/>
      <c r="TUK86" s="86"/>
      <c r="TUL86" s="86"/>
      <c r="TUM86" s="86"/>
      <c r="TUN86" s="86"/>
      <c r="TUO86" s="86"/>
      <c r="TUP86" s="86"/>
      <c r="TUQ86" s="86"/>
      <c r="TUX86" s="86"/>
      <c r="TUY86" s="86"/>
      <c r="TUZ86" s="86"/>
      <c r="TVA86" s="86"/>
      <c r="TVB86" s="86"/>
      <c r="TVC86" s="86"/>
      <c r="TVD86" s="86"/>
      <c r="TVE86" s="86"/>
      <c r="TVF86" s="86"/>
      <c r="TVG86" s="86"/>
      <c r="TVH86" s="86"/>
      <c r="TVI86" s="86"/>
      <c r="TVJ86" s="86"/>
      <c r="TVK86" s="86"/>
      <c r="TVL86" s="86"/>
      <c r="TVM86" s="86"/>
      <c r="TVN86" s="86"/>
      <c r="TVO86" s="86"/>
      <c r="TVP86" s="86"/>
      <c r="TVQ86" s="86"/>
      <c r="TVR86" s="86"/>
      <c r="TVS86" s="86"/>
      <c r="TVT86" s="86"/>
      <c r="TVU86" s="86"/>
      <c r="TVV86" s="86"/>
      <c r="TVW86" s="86"/>
      <c r="TVX86" s="86"/>
      <c r="TVY86" s="86"/>
      <c r="TVZ86" s="86"/>
      <c r="TWA86" s="86"/>
      <c r="TWB86" s="86"/>
      <c r="TWC86" s="86"/>
      <c r="TWD86" s="86"/>
      <c r="TWE86" s="86"/>
      <c r="TWF86" s="86"/>
      <c r="TWG86" s="86"/>
      <c r="TWH86" s="86"/>
      <c r="TWI86" s="86"/>
      <c r="TWJ86" s="86"/>
      <c r="TWK86" s="86"/>
      <c r="TWL86" s="86"/>
      <c r="TWM86" s="86"/>
      <c r="TWN86" s="86"/>
      <c r="TWO86" s="86"/>
      <c r="TWP86" s="86"/>
      <c r="TWQ86" s="86"/>
      <c r="TWR86" s="86"/>
      <c r="TWS86" s="86"/>
      <c r="TWT86" s="86"/>
      <c r="TWU86" s="86"/>
      <c r="TWV86" s="86"/>
      <c r="TWW86" s="86"/>
      <c r="TWX86" s="86"/>
      <c r="TWY86" s="86"/>
      <c r="TWZ86" s="86"/>
      <c r="TXA86" s="86"/>
      <c r="TXB86" s="86"/>
      <c r="TXC86" s="86"/>
      <c r="TXD86" s="86"/>
      <c r="TXE86" s="86"/>
      <c r="TXF86" s="86"/>
      <c r="TXG86" s="86"/>
      <c r="TXH86" s="86"/>
      <c r="TXI86" s="86"/>
      <c r="TXJ86" s="86"/>
      <c r="TXK86" s="86"/>
      <c r="TXL86" s="86"/>
      <c r="TXM86" s="86"/>
      <c r="TXN86" s="86"/>
      <c r="TXO86" s="86"/>
      <c r="TXP86" s="86"/>
      <c r="TXQ86" s="86"/>
      <c r="TXR86" s="86"/>
      <c r="TXS86" s="86"/>
      <c r="TXT86" s="86"/>
      <c r="TXU86" s="86"/>
      <c r="TXV86" s="86"/>
      <c r="TXW86" s="86"/>
      <c r="TXX86" s="86"/>
      <c r="TXY86" s="86"/>
      <c r="TXZ86" s="86"/>
      <c r="TYA86" s="86"/>
      <c r="TYB86" s="86"/>
      <c r="TYC86" s="86"/>
      <c r="TYD86" s="86"/>
      <c r="TYE86" s="86"/>
      <c r="TYF86" s="86"/>
      <c r="TYG86" s="86"/>
      <c r="TYH86" s="86"/>
      <c r="TYI86" s="86"/>
      <c r="TYJ86" s="86"/>
      <c r="TYK86" s="86"/>
      <c r="TYL86" s="86"/>
      <c r="TYM86" s="86"/>
      <c r="TYN86" s="86"/>
      <c r="TYO86" s="86"/>
      <c r="TYP86" s="86"/>
      <c r="TYQ86" s="86"/>
      <c r="TYR86" s="86"/>
      <c r="TYS86" s="86"/>
      <c r="TYT86" s="86"/>
      <c r="TYU86" s="86"/>
      <c r="TYV86" s="86"/>
      <c r="TYW86" s="86"/>
      <c r="TYX86" s="86"/>
      <c r="TYY86" s="86"/>
      <c r="TYZ86" s="86"/>
      <c r="TZA86" s="86"/>
      <c r="TZB86" s="86"/>
      <c r="TZC86" s="86"/>
      <c r="TZD86" s="86"/>
      <c r="TZE86" s="86"/>
      <c r="TZF86" s="86"/>
      <c r="TZG86" s="86"/>
      <c r="TZH86" s="86"/>
      <c r="TZI86" s="86"/>
      <c r="TZJ86" s="86"/>
      <c r="TZK86" s="86"/>
      <c r="TZL86" s="86"/>
      <c r="TZM86" s="86"/>
      <c r="TZN86" s="86"/>
      <c r="TZO86" s="86"/>
      <c r="TZP86" s="86"/>
      <c r="TZQ86" s="86"/>
      <c r="TZR86" s="86"/>
      <c r="TZS86" s="86"/>
      <c r="TZT86" s="86"/>
      <c r="TZU86" s="86"/>
      <c r="TZV86" s="86"/>
      <c r="TZW86" s="86"/>
      <c r="TZX86" s="86"/>
      <c r="TZY86" s="86"/>
      <c r="TZZ86" s="86"/>
      <c r="UAA86" s="86"/>
      <c r="UAB86" s="86"/>
      <c r="UAC86" s="86"/>
      <c r="UAD86" s="86"/>
      <c r="UAE86" s="86"/>
      <c r="UAF86" s="86"/>
      <c r="UAG86" s="86"/>
      <c r="UAH86" s="86"/>
      <c r="UAI86" s="86"/>
      <c r="UAJ86" s="86"/>
      <c r="UAK86" s="86"/>
      <c r="UAL86" s="86"/>
      <c r="UAM86" s="86"/>
      <c r="UAN86" s="86"/>
      <c r="UAO86" s="86"/>
      <c r="UAP86" s="86"/>
      <c r="UAQ86" s="86"/>
      <c r="UAR86" s="86"/>
      <c r="UAS86" s="86"/>
      <c r="UAT86" s="86"/>
      <c r="UAU86" s="86"/>
      <c r="UAV86" s="86"/>
      <c r="UAW86" s="86"/>
      <c r="UAX86" s="86"/>
      <c r="UAY86" s="86"/>
      <c r="UAZ86" s="86"/>
      <c r="UBA86" s="86"/>
      <c r="UBB86" s="86"/>
      <c r="UBC86" s="86"/>
      <c r="UBD86" s="86"/>
      <c r="UBE86" s="86"/>
      <c r="UBF86" s="86"/>
      <c r="UBG86" s="86"/>
      <c r="UBH86" s="86"/>
      <c r="UBI86" s="86"/>
      <c r="UBJ86" s="86"/>
      <c r="UBK86" s="86"/>
      <c r="UBL86" s="86"/>
      <c r="UBM86" s="86"/>
      <c r="UBN86" s="86"/>
      <c r="UBO86" s="86"/>
      <c r="UBP86" s="86"/>
      <c r="UBQ86" s="86"/>
      <c r="UBR86" s="86"/>
      <c r="UBS86" s="86"/>
      <c r="UBT86" s="86"/>
      <c r="UBU86" s="86"/>
      <c r="UBV86" s="86"/>
      <c r="UBW86" s="86"/>
      <c r="UBX86" s="86"/>
      <c r="UBY86" s="86"/>
      <c r="UBZ86" s="86"/>
      <c r="UCA86" s="86"/>
      <c r="UCB86" s="86"/>
      <c r="UCC86" s="86"/>
      <c r="UCD86" s="86"/>
      <c r="UCE86" s="86"/>
      <c r="UCF86" s="86"/>
      <c r="UCG86" s="86"/>
      <c r="UCH86" s="86"/>
      <c r="UCI86" s="86"/>
      <c r="UCJ86" s="86"/>
      <c r="UCK86" s="86"/>
      <c r="UCL86" s="86"/>
      <c r="UCM86" s="86"/>
      <c r="UCN86" s="86"/>
      <c r="UCO86" s="86"/>
      <c r="UCP86" s="86"/>
      <c r="UCQ86" s="86"/>
      <c r="UCR86" s="86"/>
      <c r="UCS86" s="86"/>
      <c r="UCT86" s="86"/>
      <c r="UCU86" s="86"/>
      <c r="UCV86" s="86"/>
      <c r="UCW86" s="86"/>
      <c r="UCX86" s="86"/>
      <c r="UCY86" s="86"/>
      <c r="UCZ86" s="86"/>
      <c r="UDA86" s="86"/>
      <c r="UDB86" s="86"/>
      <c r="UDC86" s="86"/>
      <c r="UDD86" s="86"/>
      <c r="UDE86" s="86"/>
      <c r="UDF86" s="86"/>
      <c r="UDG86" s="86"/>
      <c r="UDH86" s="86"/>
      <c r="UDI86" s="86"/>
      <c r="UDJ86" s="86"/>
      <c r="UDK86" s="86"/>
      <c r="UDL86" s="86"/>
      <c r="UDM86" s="86"/>
      <c r="UDN86" s="86"/>
      <c r="UDO86" s="86"/>
      <c r="UDP86" s="86"/>
      <c r="UDQ86" s="86"/>
      <c r="UDR86" s="86"/>
      <c r="UDS86" s="86"/>
      <c r="UDT86" s="86"/>
      <c r="UDU86" s="86"/>
      <c r="UDV86" s="86"/>
      <c r="UDW86" s="86"/>
      <c r="UDX86" s="86"/>
      <c r="UDY86" s="86"/>
      <c r="UDZ86" s="86"/>
      <c r="UEA86" s="86"/>
      <c r="UEB86" s="86"/>
      <c r="UEC86" s="86"/>
      <c r="UED86" s="86"/>
      <c r="UEE86" s="86"/>
      <c r="UEF86" s="86"/>
      <c r="UEG86" s="86"/>
      <c r="UEH86" s="86"/>
      <c r="UEI86" s="86"/>
      <c r="UEJ86" s="86"/>
      <c r="UEK86" s="86"/>
      <c r="UEL86" s="86"/>
      <c r="UEM86" s="86"/>
      <c r="UET86" s="86"/>
      <c r="UEU86" s="86"/>
      <c r="UEV86" s="86"/>
      <c r="UEW86" s="86"/>
      <c r="UEX86" s="86"/>
      <c r="UEY86" s="86"/>
      <c r="UEZ86" s="86"/>
      <c r="UFA86" s="86"/>
      <c r="UFB86" s="86"/>
      <c r="UFC86" s="86"/>
      <c r="UFD86" s="86"/>
      <c r="UFE86" s="86"/>
      <c r="UFF86" s="86"/>
      <c r="UFG86" s="86"/>
      <c r="UFH86" s="86"/>
      <c r="UFI86" s="86"/>
      <c r="UFJ86" s="86"/>
      <c r="UFK86" s="86"/>
      <c r="UFL86" s="86"/>
      <c r="UFM86" s="86"/>
      <c r="UFN86" s="86"/>
      <c r="UFO86" s="86"/>
      <c r="UFP86" s="86"/>
      <c r="UFQ86" s="86"/>
      <c r="UFR86" s="86"/>
      <c r="UFS86" s="86"/>
      <c r="UFT86" s="86"/>
      <c r="UFU86" s="86"/>
      <c r="UFV86" s="86"/>
      <c r="UFW86" s="86"/>
      <c r="UFX86" s="86"/>
      <c r="UFY86" s="86"/>
      <c r="UFZ86" s="86"/>
      <c r="UGA86" s="86"/>
      <c r="UGB86" s="86"/>
      <c r="UGC86" s="86"/>
      <c r="UGD86" s="86"/>
      <c r="UGE86" s="86"/>
      <c r="UGF86" s="86"/>
      <c r="UGG86" s="86"/>
      <c r="UGH86" s="86"/>
      <c r="UGI86" s="86"/>
      <c r="UGJ86" s="86"/>
      <c r="UGK86" s="86"/>
      <c r="UGL86" s="86"/>
      <c r="UGM86" s="86"/>
      <c r="UGN86" s="86"/>
      <c r="UGO86" s="86"/>
      <c r="UGP86" s="86"/>
      <c r="UGQ86" s="86"/>
      <c r="UGR86" s="86"/>
      <c r="UGS86" s="86"/>
      <c r="UGT86" s="86"/>
      <c r="UGU86" s="86"/>
      <c r="UGV86" s="86"/>
      <c r="UGW86" s="86"/>
      <c r="UGX86" s="86"/>
      <c r="UGY86" s="86"/>
      <c r="UGZ86" s="86"/>
      <c r="UHA86" s="86"/>
      <c r="UHB86" s="86"/>
      <c r="UHC86" s="86"/>
      <c r="UHD86" s="86"/>
      <c r="UHE86" s="86"/>
      <c r="UHF86" s="86"/>
      <c r="UHG86" s="86"/>
      <c r="UHH86" s="86"/>
      <c r="UHI86" s="86"/>
      <c r="UHJ86" s="86"/>
      <c r="UHK86" s="86"/>
      <c r="UHL86" s="86"/>
      <c r="UHM86" s="86"/>
      <c r="UHN86" s="86"/>
      <c r="UHO86" s="86"/>
      <c r="UHP86" s="86"/>
      <c r="UHQ86" s="86"/>
      <c r="UHR86" s="86"/>
      <c r="UHS86" s="86"/>
      <c r="UHT86" s="86"/>
      <c r="UHU86" s="86"/>
      <c r="UHV86" s="86"/>
      <c r="UHW86" s="86"/>
      <c r="UHX86" s="86"/>
      <c r="UHY86" s="86"/>
      <c r="UHZ86" s="86"/>
      <c r="UIA86" s="86"/>
      <c r="UIB86" s="86"/>
      <c r="UIC86" s="86"/>
      <c r="UID86" s="86"/>
      <c r="UIE86" s="86"/>
      <c r="UIF86" s="86"/>
      <c r="UIG86" s="86"/>
      <c r="UIH86" s="86"/>
      <c r="UII86" s="86"/>
      <c r="UIJ86" s="86"/>
      <c r="UIK86" s="86"/>
      <c r="UIL86" s="86"/>
      <c r="UIM86" s="86"/>
      <c r="UIN86" s="86"/>
      <c r="UIO86" s="86"/>
      <c r="UIP86" s="86"/>
      <c r="UIQ86" s="86"/>
      <c r="UIR86" s="86"/>
      <c r="UIS86" s="86"/>
      <c r="UIT86" s="86"/>
      <c r="UIU86" s="86"/>
      <c r="UIV86" s="86"/>
      <c r="UIW86" s="86"/>
      <c r="UIX86" s="86"/>
      <c r="UIY86" s="86"/>
      <c r="UIZ86" s="86"/>
      <c r="UJA86" s="86"/>
      <c r="UJB86" s="86"/>
      <c r="UJC86" s="86"/>
      <c r="UJD86" s="86"/>
      <c r="UJE86" s="86"/>
      <c r="UJF86" s="86"/>
      <c r="UJG86" s="86"/>
      <c r="UJH86" s="86"/>
      <c r="UJI86" s="86"/>
      <c r="UJJ86" s="86"/>
      <c r="UJK86" s="86"/>
      <c r="UJL86" s="86"/>
      <c r="UJM86" s="86"/>
      <c r="UJN86" s="86"/>
      <c r="UJO86" s="86"/>
      <c r="UJP86" s="86"/>
      <c r="UJQ86" s="86"/>
      <c r="UJR86" s="86"/>
      <c r="UJS86" s="86"/>
      <c r="UJT86" s="86"/>
      <c r="UJU86" s="86"/>
      <c r="UJV86" s="86"/>
      <c r="UJW86" s="86"/>
      <c r="UJX86" s="86"/>
      <c r="UJY86" s="86"/>
      <c r="UJZ86" s="86"/>
      <c r="UKA86" s="86"/>
      <c r="UKB86" s="86"/>
      <c r="UKC86" s="86"/>
      <c r="UKD86" s="86"/>
      <c r="UKE86" s="86"/>
      <c r="UKF86" s="86"/>
      <c r="UKG86" s="86"/>
      <c r="UKH86" s="86"/>
      <c r="UKI86" s="86"/>
      <c r="UKJ86" s="86"/>
      <c r="UKK86" s="86"/>
      <c r="UKL86" s="86"/>
      <c r="UKM86" s="86"/>
      <c r="UKN86" s="86"/>
      <c r="UKO86" s="86"/>
      <c r="UKP86" s="86"/>
      <c r="UKQ86" s="86"/>
      <c r="UKR86" s="86"/>
      <c r="UKS86" s="86"/>
      <c r="UKT86" s="86"/>
      <c r="UKU86" s="86"/>
      <c r="UKV86" s="86"/>
      <c r="UKW86" s="86"/>
      <c r="UKX86" s="86"/>
      <c r="UKY86" s="86"/>
      <c r="UKZ86" s="86"/>
      <c r="ULA86" s="86"/>
      <c r="ULB86" s="86"/>
      <c r="ULC86" s="86"/>
      <c r="ULD86" s="86"/>
      <c r="ULE86" s="86"/>
      <c r="ULF86" s="86"/>
      <c r="ULG86" s="86"/>
      <c r="ULH86" s="86"/>
      <c r="ULI86" s="86"/>
      <c r="ULJ86" s="86"/>
      <c r="ULK86" s="86"/>
      <c r="ULL86" s="86"/>
      <c r="ULM86" s="86"/>
      <c r="ULN86" s="86"/>
      <c r="ULO86" s="86"/>
      <c r="ULP86" s="86"/>
      <c r="ULQ86" s="86"/>
      <c r="ULR86" s="86"/>
      <c r="ULS86" s="86"/>
      <c r="ULT86" s="86"/>
      <c r="ULU86" s="86"/>
      <c r="ULV86" s="86"/>
      <c r="ULW86" s="86"/>
      <c r="ULX86" s="86"/>
      <c r="ULY86" s="86"/>
      <c r="ULZ86" s="86"/>
      <c r="UMA86" s="86"/>
      <c r="UMB86" s="86"/>
      <c r="UMC86" s="86"/>
      <c r="UMD86" s="86"/>
      <c r="UME86" s="86"/>
      <c r="UMF86" s="86"/>
      <c r="UMG86" s="86"/>
      <c r="UMH86" s="86"/>
      <c r="UMI86" s="86"/>
      <c r="UMJ86" s="86"/>
      <c r="UMK86" s="86"/>
      <c r="UML86" s="86"/>
      <c r="UMM86" s="86"/>
      <c r="UMN86" s="86"/>
      <c r="UMO86" s="86"/>
      <c r="UMP86" s="86"/>
      <c r="UMQ86" s="86"/>
      <c r="UMR86" s="86"/>
      <c r="UMS86" s="86"/>
      <c r="UMT86" s="86"/>
      <c r="UMU86" s="86"/>
      <c r="UMV86" s="86"/>
      <c r="UMW86" s="86"/>
      <c r="UMX86" s="86"/>
      <c r="UMY86" s="86"/>
      <c r="UMZ86" s="86"/>
      <c r="UNA86" s="86"/>
      <c r="UNB86" s="86"/>
      <c r="UNC86" s="86"/>
      <c r="UND86" s="86"/>
      <c r="UNE86" s="86"/>
      <c r="UNF86" s="86"/>
      <c r="UNG86" s="86"/>
      <c r="UNH86" s="86"/>
      <c r="UNI86" s="86"/>
      <c r="UNJ86" s="86"/>
      <c r="UNK86" s="86"/>
      <c r="UNL86" s="86"/>
      <c r="UNM86" s="86"/>
      <c r="UNN86" s="86"/>
      <c r="UNO86" s="86"/>
      <c r="UNP86" s="86"/>
      <c r="UNQ86" s="86"/>
      <c r="UNR86" s="86"/>
      <c r="UNS86" s="86"/>
      <c r="UNT86" s="86"/>
      <c r="UNU86" s="86"/>
      <c r="UNV86" s="86"/>
      <c r="UNW86" s="86"/>
      <c r="UNX86" s="86"/>
      <c r="UNY86" s="86"/>
      <c r="UNZ86" s="86"/>
      <c r="UOA86" s="86"/>
      <c r="UOB86" s="86"/>
      <c r="UOC86" s="86"/>
      <c r="UOD86" s="86"/>
      <c r="UOE86" s="86"/>
      <c r="UOF86" s="86"/>
      <c r="UOG86" s="86"/>
      <c r="UOH86" s="86"/>
      <c r="UOI86" s="86"/>
      <c r="UOP86" s="86"/>
      <c r="UOQ86" s="86"/>
      <c r="UOR86" s="86"/>
      <c r="UOS86" s="86"/>
      <c r="UOT86" s="86"/>
      <c r="UOU86" s="86"/>
      <c r="UOV86" s="86"/>
      <c r="UOW86" s="86"/>
      <c r="UOX86" s="86"/>
      <c r="UOY86" s="86"/>
      <c r="UOZ86" s="86"/>
      <c r="UPA86" s="86"/>
      <c r="UPB86" s="86"/>
      <c r="UPC86" s="86"/>
      <c r="UPD86" s="86"/>
      <c r="UPE86" s="86"/>
      <c r="UPF86" s="86"/>
      <c r="UPG86" s="86"/>
      <c r="UPH86" s="86"/>
      <c r="UPI86" s="86"/>
      <c r="UPJ86" s="86"/>
      <c r="UPK86" s="86"/>
      <c r="UPL86" s="86"/>
      <c r="UPM86" s="86"/>
      <c r="UPN86" s="86"/>
      <c r="UPO86" s="86"/>
      <c r="UPP86" s="86"/>
      <c r="UPQ86" s="86"/>
      <c r="UPR86" s="86"/>
      <c r="UPS86" s="86"/>
      <c r="UPT86" s="86"/>
      <c r="UPU86" s="86"/>
      <c r="UPV86" s="86"/>
      <c r="UPW86" s="86"/>
      <c r="UPX86" s="86"/>
      <c r="UPY86" s="86"/>
      <c r="UPZ86" s="86"/>
      <c r="UQA86" s="86"/>
      <c r="UQB86" s="86"/>
      <c r="UQC86" s="86"/>
      <c r="UQD86" s="86"/>
      <c r="UQE86" s="86"/>
      <c r="UQF86" s="86"/>
      <c r="UQG86" s="86"/>
      <c r="UQH86" s="86"/>
      <c r="UQI86" s="86"/>
      <c r="UQJ86" s="86"/>
      <c r="UQK86" s="86"/>
      <c r="UQL86" s="86"/>
      <c r="UQM86" s="86"/>
      <c r="UQN86" s="86"/>
      <c r="UQO86" s="86"/>
      <c r="UQP86" s="86"/>
      <c r="UQQ86" s="86"/>
      <c r="UQR86" s="86"/>
      <c r="UQS86" s="86"/>
      <c r="UQT86" s="86"/>
      <c r="UQU86" s="86"/>
      <c r="UQV86" s="86"/>
      <c r="UQW86" s="86"/>
      <c r="UQX86" s="86"/>
      <c r="UQY86" s="86"/>
      <c r="UQZ86" s="86"/>
      <c r="URA86" s="86"/>
      <c r="URB86" s="86"/>
      <c r="URC86" s="86"/>
      <c r="URD86" s="86"/>
      <c r="URE86" s="86"/>
      <c r="URF86" s="86"/>
      <c r="URG86" s="86"/>
      <c r="URH86" s="86"/>
      <c r="URI86" s="86"/>
      <c r="URJ86" s="86"/>
      <c r="URK86" s="86"/>
      <c r="URL86" s="86"/>
      <c r="URM86" s="86"/>
      <c r="URN86" s="86"/>
      <c r="URO86" s="86"/>
      <c r="URP86" s="86"/>
      <c r="URQ86" s="86"/>
      <c r="URR86" s="86"/>
      <c r="URS86" s="86"/>
      <c r="URT86" s="86"/>
      <c r="URU86" s="86"/>
      <c r="URV86" s="86"/>
      <c r="URW86" s="86"/>
      <c r="URX86" s="86"/>
      <c r="URY86" s="86"/>
      <c r="URZ86" s="86"/>
      <c r="USA86" s="86"/>
      <c r="USB86" s="86"/>
      <c r="USC86" s="86"/>
      <c r="USD86" s="86"/>
      <c r="USE86" s="86"/>
      <c r="USF86" s="86"/>
      <c r="USG86" s="86"/>
      <c r="USH86" s="86"/>
      <c r="USI86" s="86"/>
      <c r="USJ86" s="86"/>
      <c r="USK86" s="86"/>
      <c r="USL86" s="86"/>
      <c r="USM86" s="86"/>
      <c r="USN86" s="86"/>
      <c r="USO86" s="86"/>
      <c r="USP86" s="86"/>
      <c r="USQ86" s="86"/>
      <c r="USR86" s="86"/>
      <c r="USS86" s="86"/>
      <c r="UST86" s="86"/>
      <c r="USU86" s="86"/>
      <c r="USV86" s="86"/>
      <c r="USW86" s="86"/>
      <c r="USX86" s="86"/>
      <c r="USY86" s="86"/>
      <c r="USZ86" s="86"/>
      <c r="UTA86" s="86"/>
      <c r="UTB86" s="86"/>
      <c r="UTC86" s="86"/>
      <c r="UTD86" s="86"/>
      <c r="UTE86" s="86"/>
      <c r="UTF86" s="86"/>
      <c r="UTG86" s="86"/>
      <c r="UTH86" s="86"/>
      <c r="UTI86" s="86"/>
      <c r="UTJ86" s="86"/>
      <c r="UTK86" s="86"/>
      <c r="UTL86" s="86"/>
      <c r="UTM86" s="86"/>
      <c r="UTN86" s="86"/>
      <c r="UTO86" s="86"/>
      <c r="UTP86" s="86"/>
      <c r="UTQ86" s="86"/>
      <c r="UTR86" s="86"/>
      <c r="UTS86" s="86"/>
      <c r="UTT86" s="86"/>
      <c r="UTU86" s="86"/>
      <c r="UTV86" s="86"/>
      <c r="UTW86" s="86"/>
      <c r="UTX86" s="86"/>
      <c r="UTY86" s="86"/>
      <c r="UTZ86" s="86"/>
      <c r="UUA86" s="86"/>
      <c r="UUB86" s="86"/>
      <c r="UUC86" s="86"/>
      <c r="UUD86" s="86"/>
      <c r="UUE86" s="86"/>
      <c r="UUF86" s="86"/>
      <c r="UUG86" s="86"/>
      <c r="UUH86" s="86"/>
      <c r="UUI86" s="86"/>
      <c r="UUJ86" s="86"/>
      <c r="UUK86" s="86"/>
      <c r="UUL86" s="86"/>
      <c r="UUM86" s="86"/>
      <c r="UUN86" s="86"/>
      <c r="UUO86" s="86"/>
      <c r="UUP86" s="86"/>
      <c r="UUQ86" s="86"/>
      <c r="UUR86" s="86"/>
      <c r="UUS86" s="86"/>
      <c r="UUT86" s="86"/>
      <c r="UUU86" s="86"/>
      <c r="UUV86" s="86"/>
      <c r="UUW86" s="86"/>
      <c r="UUX86" s="86"/>
      <c r="UUY86" s="86"/>
      <c r="UUZ86" s="86"/>
      <c r="UVA86" s="86"/>
      <c r="UVB86" s="86"/>
      <c r="UVC86" s="86"/>
      <c r="UVD86" s="86"/>
      <c r="UVE86" s="86"/>
      <c r="UVF86" s="86"/>
      <c r="UVG86" s="86"/>
      <c r="UVH86" s="86"/>
      <c r="UVI86" s="86"/>
      <c r="UVJ86" s="86"/>
      <c r="UVK86" s="86"/>
      <c r="UVL86" s="86"/>
      <c r="UVM86" s="86"/>
      <c r="UVN86" s="86"/>
      <c r="UVO86" s="86"/>
      <c r="UVP86" s="86"/>
      <c r="UVQ86" s="86"/>
      <c r="UVR86" s="86"/>
      <c r="UVS86" s="86"/>
      <c r="UVT86" s="86"/>
      <c r="UVU86" s="86"/>
      <c r="UVV86" s="86"/>
      <c r="UVW86" s="86"/>
      <c r="UVX86" s="86"/>
      <c r="UVY86" s="86"/>
      <c r="UVZ86" s="86"/>
      <c r="UWA86" s="86"/>
      <c r="UWB86" s="86"/>
      <c r="UWC86" s="86"/>
      <c r="UWD86" s="86"/>
      <c r="UWE86" s="86"/>
      <c r="UWF86" s="86"/>
      <c r="UWG86" s="86"/>
      <c r="UWH86" s="86"/>
      <c r="UWI86" s="86"/>
      <c r="UWJ86" s="86"/>
      <c r="UWK86" s="86"/>
      <c r="UWL86" s="86"/>
      <c r="UWM86" s="86"/>
      <c r="UWN86" s="86"/>
      <c r="UWO86" s="86"/>
      <c r="UWP86" s="86"/>
      <c r="UWQ86" s="86"/>
      <c r="UWR86" s="86"/>
      <c r="UWS86" s="86"/>
      <c r="UWT86" s="86"/>
      <c r="UWU86" s="86"/>
      <c r="UWV86" s="86"/>
      <c r="UWW86" s="86"/>
      <c r="UWX86" s="86"/>
      <c r="UWY86" s="86"/>
      <c r="UWZ86" s="86"/>
      <c r="UXA86" s="86"/>
      <c r="UXB86" s="86"/>
      <c r="UXC86" s="86"/>
      <c r="UXD86" s="86"/>
      <c r="UXE86" s="86"/>
      <c r="UXF86" s="86"/>
      <c r="UXG86" s="86"/>
      <c r="UXH86" s="86"/>
      <c r="UXI86" s="86"/>
      <c r="UXJ86" s="86"/>
      <c r="UXK86" s="86"/>
      <c r="UXL86" s="86"/>
      <c r="UXM86" s="86"/>
      <c r="UXN86" s="86"/>
      <c r="UXO86" s="86"/>
      <c r="UXP86" s="86"/>
      <c r="UXQ86" s="86"/>
      <c r="UXR86" s="86"/>
      <c r="UXS86" s="86"/>
      <c r="UXT86" s="86"/>
      <c r="UXU86" s="86"/>
      <c r="UXV86" s="86"/>
      <c r="UXW86" s="86"/>
      <c r="UXX86" s="86"/>
      <c r="UXY86" s="86"/>
      <c r="UXZ86" s="86"/>
      <c r="UYA86" s="86"/>
      <c r="UYB86" s="86"/>
      <c r="UYC86" s="86"/>
      <c r="UYD86" s="86"/>
      <c r="UYE86" s="86"/>
      <c r="UYL86" s="86"/>
      <c r="UYM86" s="86"/>
      <c r="UYN86" s="86"/>
      <c r="UYO86" s="86"/>
      <c r="UYP86" s="86"/>
      <c r="UYQ86" s="86"/>
      <c r="UYR86" s="86"/>
      <c r="UYS86" s="86"/>
      <c r="UYT86" s="86"/>
      <c r="UYU86" s="86"/>
      <c r="UYV86" s="86"/>
      <c r="UYW86" s="86"/>
      <c r="UYX86" s="86"/>
      <c r="UYY86" s="86"/>
      <c r="UYZ86" s="86"/>
      <c r="UZA86" s="86"/>
      <c r="UZB86" s="86"/>
      <c r="UZC86" s="86"/>
      <c r="UZD86" s="86"/>
      <c r="UZE86" s="86"/>
      <c r="UZF86" s="86"/>
      <c r="UZG86" s="86"/>
      <c r="UZH86" s="86"/>
      <c r="UZI86" s="86"/>
      <c r="UZJ86" s="86"/>
      <c r="UZK86" s="86"/>
      <c r="UZL86" s="86"/>
      <c r="UZM86" s="86"/>
      <c r="UZN86" s="86"/>
      <c r="UZO86" s="86"/>
      <c r="UZP86" s="86"/>
      <c r="UZQ86" s="86"/>
      <c r="UZR86" s="86"/>
      <c r="UZS86" s="86"/>
      <c r="UZT86" s="86"/>
      <c r="UZU86" s="86"/>
      <c r="UZV86" s="86"/>
      <c r="UZW86" s="86"/>
      <c r="UZX86" s="86"/>
      <c r="UZY86" s="86"/>
      <c r="UZZ86" s="86"/>
      <c r="VAA86" s="86"/>
      <c r="VAB86" s="86"/>
      <c r="VAC86" s="86"/>
      <c r="VAD86" s="86"/>
      <c r="VAE86" s="86"/>
      <c r="VAF86" s="86"/>
      <c r="VAG86" s="86"/>
      <c r="VAH86" s="86"/>
      <c r="VAI86" s="86"/>
      <c r="VAJ86" s="86"/>
      <c r="VAK86" s="86"/>
      <c r="VAL86" s="86"/>
      <c r="VAM86" s="86"/>
      <c r="VAN86" s="86"/>
      <c r="VAO86" s="86"/>
      <c r="VAP86" s="86"/>
      <c r="VAQ86" s="86"/>
      <c r="VAR86" s="86"/>
      <c r="VAS86" s="86"/>
      <c r="VAT86" s="86"/>
      <c r="VAU86" s="86"/>
      <c r="VAV86" s="86"/>
      <c r="VAW86" s="86"/>
      <c r="VAX86" s="86"/>
      <c r="VAY86" s="86"/>
      <c r="VAZ86" s="86"/>
      <c r="VBA86" s="86"/>
      <c r="VBB86" s="86"/>
      <c r="VBC86" s="86"/>
      <c r="VBD86" s="86"/>
      <c r="VBE86" s="86"/>
      <c r="VBF86" s="86"/>
      <c r="VBG86" s="86"/>
      <c r="VBH86" s="86"/>
      <c r="VBI86" s="86"/>
      <c r="VBJ86" s="86"/>
      <c r="VBK86" s="86"/>
      <c r="VBL86" s="86"/>
      <c r="VBM86" s="86"/>
      <c r="VBN86" s="86"/>
      <c r="VBO86" s="86"/>
      <c r="VBP86" s="86"/>
      <c r="VBQ86" s="86"/>
      <c r="VBR86" s="86"/>
      <c r="VBS86" s="86"/>
      <c r="VBT86" s="86"/>
      <c r="VBU86" s="86"/>
      <c r="VBV86" s="86"/>
      <c r="VBW86" s="86"/>
      <c r="VBX86" s="86"/>
      <c r="VBY86" s="86"/>
      <c r="VBZ86" s="86"/>
      <c r="VCA86" s="86"/>
      <c r="VCB86" s="86"/>
      <c r="VCC86" s="86"/>
      <c r="VCD86" s="86"/>
      <c r="VCE86" s="86"/>
      <c r="VCF86" s="86"/>
      <c r="VCG86" s="86"/>
      <c r="VCH86" s="86"/>
      <c r="VCI86" s="86"/>
      <c r="VCJ86" s="86"/>
      <c r="VCK86" s="86"/>
      <c r="VCL86" s="86"/>
      <c r="VCM86" s="86"/>
      <c r="VCN86" s="86"/>
      <c r="VCO86" s="86"/>
      <c r="VCP86" s="86"/>
      <c r="VCQ86" s="86"/>
      <c r="VCR86" s="86"/>
      <c r="VCS86" s="86"/>
      <c r="VCT86" s="86"/>
      <c r="VCU86" s="86"/>
      <c r="VCV86" s="86"/>
      <c r="VCW86" s="86"/>
      <c r="VCX86" s="86"/>
      <c r="VCY86" s="86"/>
      <c r="VCZ86" s="86"/>
      <c r="VDA86" s="86"/>
      <c r="VDB86" s="86"/>
      <c r="VDC86" s="86"/>
      <c r="VDD86" s="86"/>
      <c r="VDE86" s="86"/>
      <c r="VDF86" s="86"/>
      <c r="VDG86" s="86"/>
      <c r="VDH86" s="86"/>
      <c r="VDI86" s="86"/>
      <c r="VDJ86" s="86"/>
      <c r="VDK86" s="86"/>
      <c r="VDL86" s="86"/>
      <c r="VDM86" s="86"/>
      <c r="VDN86" s="86"/>
      <c r="VDO86" s="86"/>
      <c r="VDP86" s="86"/>
      <c r="VDQ86" s="86"/>
      <c r="VDR86" s="86"/>
      <c r="VDS86" s="86"/>
      <c r="VDT86" s="86"/>
      <c r="VDU86" s="86"/>
      <c r="VDV86" s="86"/>
      <c r="VDW86" s="86"/>
      <c r="VDX86" s="86"/>
      <c r="VDY86" s="86"/>
      <c r="VDZ86" s="86"/>
      <c r="VEA86" s="86"/>
      <c r="VEB86" s="86"/>
      <c r="VEC86" s="86"/>
      <c r="VED86" s="86"/>
      <c r="VEE86" s="86"/>
      <c r="VEF86" s="86"/>
      <c r="VEG86" s="86"/>
      <c r="VEH86" s="86"/>
      <c r="VEI86" s="86"/>
      <c r="VEJ86" s="86"/>
      <c r="VEK86" s="86"/>
      <c r="VEL86" s="86"/>
      <c r="VEM86" s="86"/>
      <c r="VEN86" s="86"/>
      <c r="VEO86" s="86"/>
      <c r="VEP86" s="86"/>
      <c r="VEQ86" s="86"/>
      <c r="VER86" s="86"/>
      <c r="VES86" s="86"/>
      <c r="VET86" s="86"/>
      <c r="VEU86" s="86"/>
      <c r="VEV86" s="86"/>
      <c r="VEW86" s="86"/>
      <c r="VEX86" s="86"/>
      <c r="VEY86" s="86"/>
      <c r="VEZ86" s="86"/>
      <c r="VFA86" s="86"/>
      <c r="VFB86" s="86"/>
      <c r="VFC86" s="86"/>
      <c r="VFD86" s="86"/>
      <c r="VFE86" s="86"/>
      <c r="VFF86" s="86"/>
      <c r="VFG86" s="86"/>
      <c r="VFH86" s="86"/>
      <c r="VFI86" s="86"/>
      <c r="VFJ86" s="86"/>
      <c r="VFK86" s="86"/>
      <c r="VFL86" s="86"/>
      <c r="VFM86" s="86"/>
      <c r="VFN86" s="86"/>
      <c r="VFO86" s="86"/>
      <c r="VFP86" s="86"/>
      <c r="VFQ86" s="86"/>
      <c r="VFR86" s="86"/>
      <c r="VFS86" s="86"/>
      <c r="VFT86" s="86"/>
      <c r="VFU86" s="86"/>
      <c r="VFV86" s="86"/>
      <c r="VFW86" s="86"/>
      <c r="VFX86" s="86"/>
      <c r="VFY86" s="86"/>
      <c r="VFZ86" s="86"/>
      <c r="VGA86" s="86"/>
      <c r="VGB86" s="86"/>
      <c r="VGC86" s="86"/>
      <c r="VGD86" s="86"/>
      <c r="VGE86" s="86"/>
      <c r="VGF86" s="86"/>
      <c r="VGG86" s="86"/>
      <c r="VGH86" s="86"/>
      <c r="VGI86" s="86"/>
      <c r="VGJ86" s="86"/>
      <c r="VGK86" s="86"/>
      <c r="VGL86" s="86"/>
      <c r="VGM86" s="86"/>
      <c r="VGN86" s="86"/>
      <c r="VGO86" s="86"/>
      <c r="VGP86" s="86"/>
      <c r="VGQ86" s="86"/>
      <c r="VGR86" s="86"/>
      <c r="VGS86" s="86"/>
      <c r="VGT86" s="86"/>
      <c r="VGU86" s="86"/>
      <c r="VGV86" s="86"/>
      <c r="VGW86" s="86"/>
      <c r="VGX86" s="86"/>
      <c r="VGY86" s="86"/>
      <c r="VGZ86" s="86"/>
      <c r="VHA86" s="86"/>
      <c r="VHB86" s="86"/>
      <c r="VHC86" s="86"/>
      <c r="VHD86" s="86"/>
      <c r="VHE86" s="86"/>
      <c r="VHF86" s="86"/>
      <c r="VHG86" s="86"/>
      <c r="VHH86" s="86"/>
      <c r="VHI86" s="86"/>
      <c r="VHJ86" s="86"/>
      <c r="VHK86" s="86"/>
      <c r="VHL86" s="86"/>
      <c r="VHM86" s="86"/>
      <c r="VHN86" s="86"/>
      <c r="VHO86" s="86"/>
      <c r="VHP86" s="86"/>
      <c r="VHQ86" s="86"/>
      <c r="VHR86" s="86"/>
      <c r="VHS86" s="86"/>
      <c r="VHT86" s="86"/>
      <c r="VHU86" s="86"/>
      <c r="VHV86" s="86"/>
      <c r="VHW86" s="86"/>
      <c r="VHX86" s="86"/>
      <c r="VHY86" s="86"/>
      <c r="VHZ86" s="86"/>
      <c r="VIA86" s="86"/>
      <c r="VIH86" s="86"/>
      <c r="VII86" s="86"/>
      <c r="VIJ86" s="86"/>
      <c r="VIK86" s="86"/>
      <c r="VIL86" s="86"/>
      <c r="VIM86" s="86"/>
      <c r="VIN86" s="86"/>
      <c r="VIO86" s="86"/>
      <c r="VIP86" s="86"/>
      <c r="VIQ86" s="86"/>
      <c r="VIR86" s="86"/>
      <c r="VIS86" s="86"/>
      <c r="VIT86" s="86"/>
      <c r="VIU86" s="86"/>
      <c r="VIV86" s="86"/>
      <c r="VIW86" s="86"/>
      <c r="VIX86" s="86"/>
      <c r="VIY86" s="86"/>
      <c r="VIZ86" s="86"/>
      <c r="VJA86" s="86"/>
      <c r="VJB86" s="86"/>
      <c r="VJC86" s="86"/>
      <c r="VJD86" s="86"/>
      <c r="VJE86" s="86"/>
      <c r="VJF86" s="86"/>
      <c r="VJG86" s="86"/>
      <c r="VJH86" s="86"/>
      <c r="VJI86" s="86"/>
      <c r="VJJ86" s="86"/>
      <c r="VJK86" s="86"/>
      <c r="VJL86" s="86"/>
      <c r="VJM86" s="86"/>
      <c r="VJN86" s="86"/>
      <c r="VJO86" s="86"/>
      <c r="VJP86" s="86"/>
      <c r="VJQ86" s="86"/>
      <c r="VJR86" s="86"/>
      <c r="VJS86" s="86"/>
      <c r="VJT86" s="86"/>
      <c r="VJU86" s="86"/>
      <c r="VJV86" s="86"/>
      <c r="VJW86" s="86"/>
      <c r="VJX86" s="86"/>
      <c r="VJY86" s="86"/>
      <c r="VJZ86" s="86"/>
      <c r="VKA86" s="86"/>
      <c r="VKB86" s="86"/>
      <c r="VKC86" s="86"/>
      <c r="VKD86" s="86"/>
      <c r="VKE86" s="86"/>
      <c r="VKF86" s="86"/>
      <c r="VKG86" s="86"/>
      <c r="VKH86" s="86"/>
      <c r="VKI86" s="86"/>
      <c r="VKJ86" s="86"/>
      <c r="VKK86" s="86"/>
      <c r="VKL86" s="86"/>
      <c r="VKM86" s="86"/>
      <c r="VKN86" s="86"/>
      <c r="VKO86" s="86"/>
      <c r="VKP86" s="86"/>
      <c r="VKQ86" s="86"/>
      <c r="VKR86" s="86"/>
      <c r="VKS86" s="86"/>
      <c r="VKT86" s="86"/>
      <c r="VKU86" s="86"/>
      <c r="VKV86" s="86"/>
      <c r="VKW86" s="86"/>
      <c r="VKX86" s="86"/>
      <c r="VKY86" s="86"/>
      <c r="VKZ86" s="86"/>
      <c r="VLA86" s="86"/>
      <c r="VLB86" s="86"/>
      <c r="VLC86" s="86"/>
      <c r="VLD86" s="86"/>
      <c r="VLE86" s="86"/>
      <c r="VLF86" s="86"/>
      <c r="VLG86" s="86"/>
      <c r="VLH86" s="86"/>
      <c r="VLI86" s="86"/>
      <c r="VLJ86" s="86"/>
      <c r="VLK86" s="86"/>
      <c r="VLL86" s="86"/>
      <c r="VLM86" s="86"/>
      <c r="VLN86" s="86"/>
      <c r="VLO86" s="86"/>
      <c r="VLP86" s="86"/>
      <c r="VLQ86" s="86"/>
      <c r="VLR86" s="86"/>
      <c r="VLS86" s="86"/>
      <c r="VLT86" s="86"/>
      <c r="VLU86" s="86"/>
      <c r="VLV86" s="86"/>
      <c r="VLW86" s="86"/>
      <c r="VLX86" s="86"/>
      <c r="VLY86" s="86"/>
      <c r="VLZ86" s="86"/>
      <c r="VMA86" s="86"/>
      <c r="VMB86" s="86"/>
      <c r="VMC86" s="86"/>
      <c r="VMD86" s="86"/>
      <c r="VME86" s="86"/>
      <c r="VMF86" s="86"/>
      <c r="VMG86" s="86"/>
      <c r="VMH86" s="86"/>
      <c r="VMI86" s="86"/>
      <c r="VMJ86" s="86"/>
      <c r="VMK86" s="86"/>
      <c r="VML86" s="86"/>
      <c r="VMM86" s="86"/>
      <c r="VMN86" s="86"/>
      <c r="VMO86" s="86"/>
      <c r="VMP86" s="86"/>
      <c r="VMQ86" s="86"/>
      <c r="VMR86" s="86"/>
      <c r="VMS86" s="86"/>
      <c r="VMT86" s="86"/>
      <c r="VMU86" s="86"/>
      <c r="VMV86" s="86"/>
      <c r="VMW86" s="86"/>
      <c r="VMX86" s="86"/>
      <c r="VMY86" s="86"/>
      <c r="VMZ86" s="86"/>
      <c r="VNA86" s="86"/>
      <c r="VNB86" s="86"/>
      <c r="VNC86" s="86"/>
      <c r="VND86" s="86"/>
      <c r="VNE86" s="86"/>
      <c r="VNF86" s="86"/>
      <c r="VNG86" s="86"/>
      <c r="VNH86" s="86"/>
      <c r="VNI86" s="86"/>
      <c r="VNJ86" s="86"/>
      <c r="VNK86" s="86"/>
      <c r="VNL86" s="86"/>
      <c r="VNM86" s="86"/>
      <c r="VNN86" s="86"/>
      <c r="VNO86" s="86"/>
      <c r="VNP86" s="86"/>
      <c r="VNQ86" s="86"/>
      <c r="VNR86" s="86"/>
      <c r="VNS86" s="86"/>
      <c r="VNT86" s="86"/>
      <c r="VNU86" s="86"/>
      <c r="VNV86" s="86"/>
      <c r="VNW86" s="86"/>
      <c r="VNX86" s="86"/>
      <c r="VNY86" s="86"/>
      <c r="VNZ86" s="86"/>
      <c r="VOA86" s="86"/>
      <c r="VOB86" s="86"/>
      <c r="VOC86" s="86"/>
      <c r="VOD86" s="86"/>
      <c r="VOE86" s="86"/>
      <c r="VOF86" s="86"/>
      <c r="VOG86" s="86"/>
      <c r="VOH86" s="86"/>
      <c r="VOI86" s="86"/>
      <c r="VOJ86" s="86"/>
      <c r="VOK86" s="86"/>
      <c r="VOL86" s="86"/>
      <c r="VOM86" s="86"/>
      <c r="VON86" s="86"/>
      <c r="VOO86" s="86"/>
      <c r="VOP86" s="86"/>
      <c r="VOQ86" s="86"/>
      <c r="VOR86" s="86"/>
      <c r="VOS86" s="86"/>
      <c r="VOT86" s="86"/>
      <c r="VOU86" s="86"/>
      <c r="VOV86" s="86"/>
      <c r="VOW86" s="86"/>
      <c r="VOX86" s="86"/>
      <c r="VOY86" s="86"/>
      <c r="VOZ86" s="86"/>
      <c r="VPA86" s="86"/>
      <c r="VPB86" s="86"/>
      <c r="VPC86" s="86"/>
      <c r="VPD86" s="86"/>
      <c r="VPE86" s="86"/>
      <c r="VPF86" s="86"/>
      <c r="VPG86" s="86"/>
      <c r="VPH86" s="86"/>
      <c r="VPI86" s="86"/>
      <c r="VPJ86" s="86"/>
      <c r="VPK86" s="86"/>
      <c r="VPL86" s="86"/>
      <c r="VPM86" s="86"/>
      <c r="VPN86" s="86"/>
      <c r="VPO86" s="86"/>
      <c r="VPP86" s="86"/>
      <c r="VPQ86" s="86"/>
      <c r="VPR86" s="86"/>
      <c r="VPS86" s="86"/>
      <c r="VPT86" s="86"/>
      <c r="VPU86" s="86"/>
      <c r="VPV86" s="86"/>
      <c r="VPW86" s="86"/>
      <c r="VPX86" s="86"/>
      <c r="VPY86" s="86"/>
      <c r="VPZ86" s="86"/>
      <c r="VQA86" s="86"/>
      <c r="VQB86" s="86"/>
      <c r="VQC86" s="86"/>
      <c r="VQD86" s="86"/>
      <c r="VQE86" s="86"/>
      <c r="VQF86" s="86"/>
      <c r="VQG86" s="86"/>
      <c r="VQH86" s="86"/>
      <c r="VQI86" s="86"/>
      <c r="VQJ86" s="86"/>
      <c r="VQK86" s="86"/>
      <c r="VQL86" s="86"/>
      <c r="VQM86" s="86"/>
      <c r="VQN86" s="86"/>
      <c r="VQO86" s="86"/>
      <c r="VQP86" s="86"/>
      <c r="VQQ86" s="86"/>
      <c r="VQR86" s="86"/>
      <c r="VQS86" s="86"/>
      <c r="VQT86" s="86"/>
      <c r="VQU86" s="86"/>
      <c r="VQV86" s="86"/>
      <c r="VQW86" s="86"/>
      <c r="VQX86" s="86"/>
      <c r="VQY86" s="86"/>
      <c r="VQZ86" s="86"/>
      <c r="VRA86" s="86"/>
      <c r="VRB86" s="86"/>
      <c r="VRC86" s="86"/>
      <c r="VRD86" s="86"/>
      <c r="VRE86" s="86"/>
      <c r="VRF86" s="86"/>
      <c r="VRG86" s="86"/>
      <c r="VRH86" s="86"/>
      <c r="VRI86" s="86"/>
      <c r="VRJ86" s="86"/>
      <c r="VRK86" s="86"/>
      <c r="VRL86" s="86"/>
      <c r="VRM86" s="86"/>
      <c r="VRN86" s="86"/>
      <c r="VRO86" s="86"/>
      <c r="VRP86" s="86"/>
      <c r="VRQ86" s="86"/>
      <c r="VRR86" s="86"/>
      <c r="VRS86" s="86"/>
      <c r="VRT86" s="86"/>
      <c r="VRU86" s="86"/>
      <c r="VRV86" s="86"/>
      <c r="VRW86" s="86"/>
      <c r="VSD86" s="86"/>
      <c r="VSE86" s="86"/>
      <c r="VSF86" s="86"/>
      <c r="VSG86" s="86"/>
      <c r="VSH86" s="86"/>
      <c r="VSI86" s="86"/>
      <c r="VSJ86" s="86"/>
      <c r="VSK86" s="86"/>
      <c r="VSL86" s="86"/>
      <c r="VSM86" s="86"/>
      <c r="VSN86" s="86"/>
      <c r="VSO86" s="86"/>
      <c r="VSP86" s="86"/>
      <c r="VSQ86" s="86"/>
      <c r="VSR86" s="86"/>
      <c r="VSS86" s="86"/>
      <c r="VST86" s="86"/>
      <c r="VSU86" s="86"/>
      <c r="VSV86" s="86"/>
      <c r="VSW86" s="86"/>
      <c r="VSX86" s="86"/>
      <c r="VSY86" s="86"/>
      <c r="VSZ86" s="86"/>
      <c r="VTA86" s="86"/>
      <c r="VTB86" s="86"/>
      <c r="VTC86" s="86"/>
      <c r="VTD86" s="86"/>
      <c r="VTE86" s="86"/>
      <c r="VTF86" s="86"/>
      <c r="VTG86" s="86"/>
      <c r="VTH86" s="86"/>
      <c r="VTI86" s="86"/>
      <c r="VTJ86" s="86"/>
      <c r="VTK86" s="86"/>
      <c r="VTL86" s="86"/>
      <c r="VTM86" s="86"/>
      <c r="VTN86" s="86"/>
      <c r="VTO86" s="86"/>
      <c r="VTP86" s="86"/>
      <c r="VTQ86" s="86"/>
      <c r="VTR86" s="86"/>
      <c r="VTS86" s="86"/>
      <c r="VTT86" s="86"/>
      <c r="VTU86" s="86"/>
      <c r="VTV86" s="86"/>
      <c r="VTW86" s="86"/>
      <c r="VTX86" s="86"/>
      <c r="VTY86" s="86"/>
      <c r="VTZ86" s="86"/>
      <c r="VUA86" s="86"/>
      <c r="VUB86" s="86"/>
      <c r="VUC86" s="86"/>
      <c r="VUD86" s="86"/>
      <c r="VUE86" s="86"/>
      <c r="VUF86" s="86"/>
      <c r="VUG86" s="86"/>
      <c r="VUH86" s="86"/>
      <c r="VUI86" s="86"/>
      <c r="VUJ86" s="86"/>
      <c r="VUK86" s="86"/>
      <c r="VUL86" s="86"/>
      <c r="VUM86" s="86"/>
      <c r="VUN86" s="86"/>
      <c r="VUO86" s="86"/>
      <c r="VUP86" s="86"/>
      <c r="VUQ86" s="86"/>
      <c r="VUR86" s="86"/>
      <c r="VUS86" s="86"/>
      <c r="VUT86" s="86"/>
      <c r="VUU86" s="86"/>
      <c r="VUV86" s="86"/>
      <c r="VUW86" s="86"/>
      <c r="VUX86" s="86"/>
      <c r="VUY86" s="86"/>
      <c r="VUZ86" s="86"/>
      <c r="VVA86" s="86"/>
      <c r="VVB86" s="86"/>
      <c r="VVC86" s="86"/>
      <c r="VVD86" s="86"/>
      <c r="VVE86" s="86"/>
      <c r="VVF86" s="86"/>
      <c r="VVG86" s="86"/>
      <c r="VVH86" s="86"/>
      <c r="VVI86" s="86"/>
      <c r="VVJ86" s="86"/>
      <c r="VVK86" s="86"/>
      <c r="VVL86" s="86"/>
      <c r="VVM86" s="86"/>
      <c r="VVN86" s="86"/>
      <c r="VVO86" s="86"/>
      <c r="VVP86" s="86"/>
      <c r="VVQ86" s="86"/>
      <c r="VVR86" s="86"/>
      <c r="VVS86" s="86"/>
      <c r="VVT86" s="86"/>
      <c r="VVU86" s="86"/>
      <c r="VVV86" s="86"/>
      <c r="VVW86" s="86"/>
      <c r="VVX86" s="86"/>
      <c r="VVY86" s="86"/>
      <c r="VVZ86" s="86"/>
      <c r="VWA86" s="86"/>
      <c r="VWB86" s="86"/>
      <c r="VWC86" s="86"/>
      <c r="VWD86" s="86"/>
      <c r="VWE86" s="86"/>
      <c r="VWF86" s="86"/>
      <c r="VWG86" s="86"/>
      <c r="VWH86" s="86"/>
      <c r="VWI86" s="86"/>
      <c r="VWJ86" s="86"/>
      <c r="VWK86" s="86"/>
      <c r="VWL86" s="86"/>
      <c r="VWM86" s="86"/>
      <c r="VWN86" s="86"/>
      <c r="VWO86" s="86"/>
      <c r="VWP86" s="86"/>
      <c r="VWQ86" s="86"/>
      <c r="VWR86" s="86"/>
      <c r="VWS86" s="86"/>
      <c r="VWT86" s="86"/>
      <c r="VWU86" s="86"/>
      <c r="VWV86" s="86"/>
      <c r="VWW86" s="86"/>
      <c r="VWX86" s="86"/>
      <c r="VWY86" s="86"/>
      <c r="VWZ86" s="86"/>
      <c r="VXA86" s="86"/>
      <c r="VXB86" s="86"/>
      <c r="VXC86" s="86"/>
      <c r="VXD86" s="86"/>
      <c r="VXE86" s="86"/>
      <c r="VXF86" s="86"/>
      <c r="VXG86" s="86"/>
      <c r="VXH86" s="86"/>
      <c r="VXI86" s="86"/>
      <c r="VXJ86" s="86"/>
      <c r="VXK86" s="86"/>
      <c r="VXL86" s="86"/>
      <c r="VXM86" s="86"/>
      <c r="VXN86" s="86"/>
      <c r="VXO86" s="86"/>
      <c r="VXP86" s="86"/>
      <c r="VXQ86" s="86"/>
      <c r="VXR86" s="86"/>
      <c r="VXS86" s="86"/>
      <c r="VXT86" s="86"/>
      <c r="VXU86" s="86"/>
      <c r="VXV86" s="86"/>
      <c r="VXW86" s="86"/>
      <c r="VXX86" s="86"/>
      <c r="VXY86" s="86"/>
      <c r="VXZ86" s="86"/>
      <c r="VYA86" s="86"/>
      <c r="VYB86" s="86"/>
      <c r="VYC86" s="86"/>
      <c r="VYD86" s="86"/>
      <c r="VYE86" s="86"/>
      <c r="VYF86" s="86"/>
      <c r="VYG86" s="86"/>
      <c r="VYH86" s="86"/>
      <c r="VYI86" s="86"/>
      <c r="VYJ86" s="86"/>
      <c r="VYK86" s="86"/>
      <c r="VYL86" s="86"/>
      <c r="VYM86" s="86"/>
      <c r="VYN86" s="86"/>
      <c r="VYO86" s="86"/>
      <c r="VYP86" s="86"/>
      <c r="VYQ86" s="86"/>
      <c r="VYR86" s="86"/>
      <c r="VYS86" s="86"/>
      <c r="VYT86" s="86"/>
      <c r="VYU86" s="86"/>
      <c r="VYV86" s="86"/>
      <c r="VYW86" s="86"/>
      <c r="VYX86" s="86"/>
      <c r="VYY86" s="86"/>
      <c r="VYZ86" s="86"/>
      <c r="VZA86" s="86"/>
      <c r="VZB86" s="86"/>
      <c r="VZC86" s="86"/>
      <c r="VZD86" s="86"/>
      <c r="VZE86" s="86"/>
      <c r="VZF86" s="86"/>
      <c r="VZG86" s="86"/>
      <c r="VZH86" s="86"/>
      <c r="VZI86" s="86"/>
      <c r="VZJ86" s="86"/>
      <c r="VZK86" s="86"/>
      <c r="VZL86" s="86"/>
      <c r="VZM86" s="86"/>
      <c r="VZN86" s="86"/>
      <c r="VZO86" s="86"/>
      <c r="VZP86" s="86"/>
      <c r="VZQ86" s="86"/>
      <c r="VZR86" s="86"/>
      <c r="VZS86" s="86"/>
      <c r="VZT86" s="86"/>
      <c r="VZU86" s="86"/>
      <c r="VZV86" s="86"/>
      <c r="VZW86" s="86"/>
      <c r="VZX86" s="86"/>
      <c r="VZY86" s="86"/>
      <c r="VZZ86" s="86"/>
      <c r="WAA86" s="86"/>
      <c r="WAB86" s="86"/>
      <c r="WAC86" s="86"/>
      <c r="WAD86" s="86"/>
      <c r="WAE86" s="86"/>
      <c r="WAF86" s="86"/>
      <c r="WAG86" s="86"/>
      <c r="WAH86" s="86"/>
      <c r="WAI86" s="86"/>
      <c r="WAJ86" s="86"/>
      <c r="WAK86" s="86"/>
      <c r="WAL86" s="86"/>
      <c r="WAM86" s="86"/>
      <c r="WAN86" s="86"/>
      <c r="WAO86" s="86"/>
      <c r="WAP86" s="86"/>
      <c r="WAQ86" s="86"/>
      <c r="WAR86" s="86"/>
      <c r="WAS86" s="86"/>
      <c r="WAT86" s="86"/>
      <c r="WAU86" s="86"/>
      <c r="WAV86" s="86"/>
      <c r="WAW86" s="86"/>
      <c r="WAX86" s="86"/>
      <c r="WAY86" s="86"/>
      <c r="WAZ86" s="86"/>
      <c r="WBA86" s="86"/>
      <c r="WBB86" s="86"/>
      <c r="WBC86" s="86"/>
      <c r="WBD86" s="86"/>
      <c r="WBE86" s="86"/>
      <c r="WBF86" s="86"/>
      <c r="WBG86" s="86"/>
      <c r="WBH86" s="86"/>
      <c r="WBI86" s="86"/>
      <c r="WBJ86" s="86"/>
      <c r="WBK86" s="86"/>
      <c r="WBL86" s="86"/>
      <c r="WBM86" s="86"/>
      <c r="WBN86" s="86"/>
      <c r="WBO86" s="86"/>
      <c r="WBP86" s="86"/>
      <c r="WBQ86" s="86"/>
      <c r="WBR86" s="86"/>
      <c r="WBS86" s="86"/>
      <c r="WBZ86" s="86"/>
      <c r="WCA86" s="86"/>
      <c r="WCB86" s="86"/>
      <c r="WCC86" s="86"/>
      <c r="WCD86" s="86"/>
      <c r="WCE86" s="86"/>
      <c r="WCF86" s="86"/>
      <c r="WCG86" s="86"/>
      <c r="WCH86" s="86"/>
      <c r="WCI86" s="86"/>
      <c r="WCJ86" s="86"/>
      <c r="WCK86" s="86"/>
      <c r="WCL86" s="86"/>
      <c r="WCM86" s="86"/>
      <c r="WCN86" s="86"/>
      <c r="WCO86" s="86"/>
      <c r="WCP86" s="86"/>
      <c r="WCQ86" s="86"/>
      <c r="WCR86" s="86"/>
      <c r="WCS86" s="86"/>
      <c r="WCT86" s="86"/>
      <c r="WCU86" s="86"/>
      <c r="WCV86" s="86"/>
      <c r="WCW86" s="86"/>
      <c r="WCX86" s="86"/>
      <c r="WCY86" s="86"/>
      <c r="WCZ86" s="86"/>
      <c r="WDA86" s="86"/>
      <c r="WDB86" s="86"/>
      <c r="WDC86" s="86"/>
      <c r="WDD86" s="86"/>
      <c r="WDE86" s="86"/>
      <c r="WDF86" s="86"/>
      <c r="WDG86" s="86"/>
      <c r="WDH86" s="86"/>
      <c r="WDI86" s="86"/>
      <c r="WDJ86" s="86"/>
      <c r="WDK86" s="86"/>
      <c r="WDL86" s="86"/>
      <c r="WDM86" s="86"/>
      <c r="WDN86" s="86"/>
      <c r="WDO86" s="86"/>
      <c r="WDP86" s="86"/>
      <c r="WDQ86" s="86"/>
      <c r="WDR86" s="86"/>
      <c r="WDS86" s="86"/>
      <c r="WDT86" s="86"/>
      <c r="WDU86" s="86"/>
      <c r="WDV86" s="86"/>
      <c r="WDW86" s="86"/>
      <c r="WDX86" s="86"/>
      <c r="WDY86" s="86"/>
      <c r="WDZ86" s="86"/>
      <c r="WEA86" s="86"/>
      <c r="WEB86" s="86"/>
      <c r="WEC86" s="86"/>
      <c r="WED86" s="86"/>
      <c r="WEE86" s="86"/>
      <c r="WEF86" s="86"/>
      <c r="WEG86" s="86"/>
      <c r="WEH86" s="86"/>
      <c r="WEI86" s="86"/>
      <c r="WEJ86" s="86"/>
      <c r="WEK86" s="86"/>
      <c r="WEL86" s="86"/>
      <c r="WEM86" s="86"/>
      <c r="WEN86" s="86"/>
      <c r="WEO86" s="86"/>
      <c r="WEP86" s="86"/>
      <c r="WEQ86" s="86"/>
      <c r="WER86" s="86"/>
      <c r="WES86" s="86"/>
      <c r="WET86" s="86"/>
      <c r="WEU86" s="86"/>
      <c r="WEV86" s="86"/>
      <c r="WEW86" s="86"/>
      <c r="WEX86" s="86"/>
      <c r="WEY86" s="86"/>
      <c r="WEZ86" s="86"/>
      <c r="WFA86" s="86"/>
      <c r="WFB86" s="86"/>
      <c r="WFC86" s="86"/>
      <c r="WFD86" s="86"/>
      <c r="WFE86" s="86"/>
      <c r="WFF86" s="86"/>
      <c r="WFG86" s="86"/>
      <c r="WFH86" s="86"/>
      <c r="WFI86" s="86"/>
      <c r="WFJ86" s="86"/>
      <c r="WFK86" s="86"/>
      <c r="WFL86" s="86"/>
      <c r="WFM86" s="86"/>
      <c r="WFN86" s="86"/>
      <c r="WFO86" s="86"/>
      <c r="WFP86" s="86"/>
      <c r="WFQ86" s="86"/>
      <c r="WFR86" s="86"/>
      <c r="WFS86" s="86"/>
      <c r="WFT86" s="86"/>
      <c r="WFU86" s="86"/>
      <c r="WFV86" s="86"/>
      <c r="WFW86" s="86"/>
      <c r="WFX86" s="86"/>
      <c r="WFY86" s="86"/>
      <c r="WFZ86" s="86"/>
      <c r="WGA86" s="86"/>
      <c r="WGB86" s="86"/>
      <c r="WGC86" s="86"/>
      <c r="WGD86" s="86"/>
      <c r="WGE86" s="86"/>
      <c r="WGF86" s="86"/>
      <c r="WGG86" s="86"/>
      <c r="WGH86" s="86"/>
      <c r="WGI86" s="86"/>
      <c r="WGJ86" s="86"/>
      <c r="WGK86" s="86"/>
      <c r="WGL86" s="86"/>
      <c r="WGM86" s="86"/>
      <c r="WGN86" s="86"/>
      <c r="WGO86" s="86"/>
      <c r="WGP86" s="86"/>
      <c r="WGQ86" s="86"/>
      <c r="WGR86" s="86"/>
      <c r="WGS86" s="86"/>
      <c r="WGT86" s="86"/>
      <c r="WGU86" s="86"/>
      <c r="WGV86" s="86"/>
      <c r="WGW86" s="86"/>
      <c r="WGX86" s="86"/>
      <c r="WGY86" s="86"/>
      <c r="WGZ86" s="86"/>
      <c r="WHA86" s="86"/>
      <c r="WHB86" s="86"/>
      <c r="WHC86" s="86"/>
      <c r="WHD86" s="86"/>
      <c r="WHE86" s="86"/>
      <c r="WHF86" s="86"/>
      <c r="WHG86" s="86"/>
      <c r="WHH86" s="86"/>
      <c r="WHI86" s="86"/>
      <c r="WHJ86" s="86"/>
      <c r="WHK86" s="86"/>
      <c r="WHL86" s="86"/>
      <c r="WHM86" s="86"/>
      <c r="WHN86" s="86"/>
      <c r="WHO86" s="86"/>
      <c r="WHP86" s="86"/>
      <c r="WHQ86" s="86"/>
      <c r="WHR86" s="86"/>
      <c r="WHS86" s="86"/>
      <c r="WHT86" s="86"/>
      <c r="WHU86" s="86"/>
      <c r="WHV86" s="86"/>
      <c r="WHW86" s="86"/>
      <c r="WHX86" s="86"/>
      <c r="WHY86" s="86"/>
      <c r="WHZ86" s="86"/>
      <c r="WIA86" s="86"/>
      <c r="WIB86" s="86"/>
      <c r="WIC86" s="86"/>
      <c r="WID86" s="86"/>
      <c r="WIE86" s="86"/>
      <c r="WIF86" s="86"/>
      <c r="WIG86" s="86"/>
      <c r="WIH86" s="86"/>
      <c r="WII86" s="86"/>
      <c r="WIJ86" s="86"/>
      <c r="WIK86" s="86"/>
      <c r="WIL86" s="86"/>
      <c r="WIM86" s="86"/>
      <c r="WIN86" s="86"/>
      <c r="WIO86" s="86"/>
      <c r="WIP86" s="86"/>
      <c r="WIQ86" s="86"/>
      <c r="WIR86" s="86"/>
      <c r="WIS86" s="86"/>
      <c r="WIT86" s="86"/>
      <c r="WIU86" s="86"/>
      <c r="WIV86" s="86"/>
      <c r="WIW86" s="86"/>
      <c r="WIX86" s="86"/>
      <c r="WIY86" s="86"/>
      <c r="WIZ86" s="86"/>
      <c r="WJA86" s="86"/>
      <c r="WJB86" s="86"/>
      <c r="WJC86" s="86"/>
      <c r="WJD86" s="86"/>
      <c r="WJE86" s="86"/>
      <c r="WJF86" s="86"/>
      <c r="WJG86" s="86"/>
      <c r="WJH86" s="86"/>
      <c r="WJI86" s="86"/>
      <c r="WJJ86" s="86"/>
      <c r="WJK86" s="86"/>
      <c r="WJL86" s="86"/>
      <c r="WJM86" s="86"/>
      <c r="WJN86" s="86"/>
      <c r="WJO86" s="86"/>
      <c r="WJP86" s="86"/>
      <c r="WJQ86" s="86"/>
      <c r="WJR86" s="86"/>
      <c r="WJS86" s="86"/>
      <c r="WJT86" s="86"/>
      <c r="WJU86" s="86"/>
      <c r="WJV86" s="86"/>
      <c r="WJW86" s="86"/>
      <c r="WJX86" s="86"/>
      <c r="WJY86" s="86"/>
      <c r="WJZ86" s="86"/>
      <c r="WKA86" s="86"/>
      <c r="WKB86" s="86"/>
      <c r="WKC86" s="86"/>
      <c r="WKD86" s="86"/>
      <c r="WKE86" s="86"/>
      <c r="WKF86" s="86"/>
      <c r="WKG86" s="86"/>
      <c r="WKH86" s="86"/>
      <c r="WKI86" s="86"/>
      <c r="WKJ86" s="86"/>
      <c r="WKK86" s="86"/>
      <c r="WKL86" s="86"/>
      <c r="WKM86" s="86"/>
      <c r="WKN86" s="86"/>
      <c r="WKO86" s="86"/>
      <c r="WKP86" s="86"/>
      <c r="WKQ86" s="86"/>
      <c r="WKR86" s="86"/>
      <c r="WKS86" s="86"/>
      <c r="WKT86" s="86"/>
      <c r="WKU86" s="86"/>
      <c r="WKV86" s="86"/>
      <c r="WKW86" s="86"/>
      <c r="WKX86" s="86"/>
      <c r="WKY86" s="86"/>
      <c r="WKZ86" s="86"/>
      <c r="WLA86" s="86"/>
      <c r="WLB86" s="86"/>
      <c r="WLC86" s="86"/>
      <c r="WLD86" s="86"/>
      <c r="WLE86" s="86"/>
      <c r="WLF86" s="86"/>
      <c r="WLG86" s="86"/>
      <c r="WLH86" s="86"/>
      <c r="WLI86" s="86"/>
      <c r="WLJ86" s="86"/>
      <c r="WLK86" s="86"/>
      <c r="WLL86" s="86"/>
      <c r="WLM86" s="86"/>
      <c r="WLN86" s="86"/>
      <c r="WLO86" s="86"/>
      <c r="WLV86" s="86"/>
      <c r="WLW86" s="86"/>
      <c r="WLX86" s="86"/>
      <c r="WLY86" s="86"/>
      <c r="WLZ86" s="86"/>
      <c r="WMA86" s="86"/>
      <c r="WMB86" s="86"/>
      <c r="WMC86" s="86"/>
      <c r="WMD86" s="86"/>
      <c r="WME86" s="86"/>
      <c r="WMF86" s="86"/>
      <c r="WMG86" s="86"/>
      <c r="WMH86" s="86"/>
      <c r="WMI86" s="86"/>
      <c r="WMJ86" s="86"/>
      <c r="WMK86" s="86"/>
      <c r="WML86" s="86"/>
      <c r="WMM86" s="86"/>
      <c r="WMN86" s="86"/>
      <c r="WMO86" s="86"/>
      <c r="WMP86" s="86"/>
      <c r="WMQ86" s="86"/>
      <c r="WMR86" s="86"/>
      <c r="WMS86" s="86"/>
      <c r="WMT86" s="86"/>
      <c r="WMU86" s="86"/>
      <c r="WMV86" s="86"/>
      <c r="WMW86" s="86"/>
      <c r="WMX86" s="86"/>
      <c r="WMY86" s="86"/>
      <c r="WMZ86" s="86"/>
      <c r="WNA86" s="86"/>
      <c r="WNB86" s="86"/>
      <c r="WNC86" s="86"/>
      <c r="WND86" s="86"/>
      <c r="WNE86" s="86"/>
      <c r="WNF86" s="86"/>
      <c r="WNG86" s="86"/>
      <c r="WNH86" s="86"/>
      <c r="WNI86" s="86"/>
      <c r="WNJ86" s="86"/>
      <c r="WNK86" s="86"/>
      <c r="WNL86" s="86"/>
      <c r="WNM86" s="86"/>
      <c r="WNN86" s="86"/>
      <c r="WNO86" s="86"/>
      <c r="WNP86" s="86"/>
      <c r="WNQ86" s="86"/>
      <c r="WNR86" s="86"/>
      <c r="WNS86" s="86"/>
      <c r="WNT86" s="86"/>
      <c r="WNU86" s="86"/>
      <c r="WNV86" s="86"/>
      <c r="WNW86" s="86"/>
      <c r="WNX86" s="86"/>
      <c r="WNY86" s="86"/>
      <c r="WNZ86" s="86"/>
      <c r="WOA86" s="86"/>
      <c r="WOB86" s="86"/>
      <c r="WOC86" s="86"/>
      <c r="WOD86" s="86"/>
      <c r="WOE86" s="86"/>
      <c r="WOF86" s="86"/>
      <c r="WOG86" s="86"/>
      <c r="WOH86" s="86"/>
      <c r="WOI86" s="86"/>
      <c r="WOJ86" s="86"/>
      <c r="WOK86" s="86"/>
      <c r="WOL86" s="86"/>
      <c r="WOM86" s="86"/>
      <c r="WON86" s="86"/>
      <c r="WOO86" s="86"/>
      <c r="WOP86" s="86"/>
      <c r="WOQ86" s="86"/>
      <c r="WOR86" s="86"/>
      <c r="WOS86" s="86"/>
      <c r="WOT86" s="86"/>
      <c r="WOU86" s="86"/>
      <c r="WOV86" s="86"/>
      <c r="WOW86" s="86"/>
      <c r="WOX86" s="86"/>
      <c r="WOY86" s="86"/>
      <c r="WOZ86" s="86"/>
      <c r="WPA86" s="86"/>
      <c r="WPB86" s="86"/>
      <c r="WPC86" s="86"/>
      <c r="WPD86" s="86"/>
      <c r="WPE86" s="86"/>
      <c r="WPF86" s="86"/>
      <c r="WPG86" s="86"/>
      <c r="WPH86" s="86"/>
      <c r="WPI86" s="86"/>
      <c r="WPJ86" s="86"/>
      <c r="WPK86" s="86"/>
      <c r="WPL86" s="86"/>
      <c r="WPM86" s="86"/>
      <c r="WPN86" s="86"/>
      <c r="WPO86" s="86"/>
      <c r="WPP86" s="86"/>
      <c r="WPQ86" s="86"/>
      <c r="WPR86" s="86"/>
      <c r="WPS86" s="86"/>
      <c r="WPT86" s="86"/>
      <c r="WPU86" s="86"/>
      <c r="WPV86" s="86"/>
      <c r="WPW86" s="86"/>
      <c r="WPX86" s="86"/>
      <c r="WPY86" s="86"/>
      <c r="WPZ86" s="86"/>
      <c r="WQA86" s="86"/>
      <c r="WQB86" s="86"/>
      <c r="WQC86" s="86"/>
      <c r="WQD86" s="86"/>
      <c r="WQE86" s="86"/>
      <c r="WQF86" s="86"/>
      <c r="WQG86" s="86"/>
      <c r="WQH86" s="86"/>
      <c r="WQI86" s="86"/>
      <c r="WQJ86" s="86"/>
      <c r="WQK86" s="86"/>
      <c r="WQL86" s="86"/>
      <c r="WQM86" s="86"/>
      <c r="WQN86" s="86"/>
      <c r="WQO86" s="86"/>
      <c r="WQP86" s="86"/>
      <c r="WQQ86" s="86"/>
      <c r="WQR86" s="86"/>
      <c r="WQS86" s="86"/>
      <c r="WQT86" s="86"/>
      <c r="WQU86" s="86"/>
      <c r="WQV86" s="86"/>
      <c r="WQW86" s="86"/>
      <c r="WQX86" s="86"/>
      <c r="WQY86" s="86"/>
      <c r="WQZ86" s="86"/>
      <c r="WRA86" s="86"/>
      <c r="WRB86" s="86"/>
      <c r="WRC86" s="86"/>
      <c r="WRD86" s="86"/>
      <c r="WRE86" s="86"/>
      <c r="WRF86" s="86"/>
      <c r="WRG86" s="86"/>
      <c r="WRH86" s="86"/>
      <c r="WRI86" s="86"/>
      <c r="WRJ86" s="86"/>
      <c r="WRK86" s="86"/>
      <c r="WRL86" s="86"/>
      <c r="WRM86" s="86"/>
      <c r="WRN86" s="86"/>
      <c r="WRO86" s="86"/>
      <c r="WRP86" s="86"/>
      <c r="WRQ86" s="86"/>
      <c r="WRR86" s="86"/>
      <c r="WRS86" s="86"/>
      <c r="WRT86" s="86"/>
      <c r="WRU86" s="86"/>
      <c r="WRV86" s="86"/>
      <c r="WRW86" s="86"/>
      <c r="WRX86" s="86"/>
      <c r="WRY86" s="86"/>
      <c r="WRZ86" s="86"/>
      <c r="WSA86" s="86"/>
      <c r="WSB86" s="86"/>
      <c r="WSC86" s="86"/>
      <c r="WSD86" s="86"/>
      <c r="WSE86" s="86"/>
      <c r="WSF86" s="86"/>
      <c r="WSG86" s="86"/>
      <c r="WSH86" s="86"/>
      <c r="WSI86" s="86"/>
      <c r="WSJ86" s="86"/>
      <c r="WSK86" s="86"/>
      <c r="WSL86" s="86"/>
      <c r="WSM86" s="86"/>
      <c r="WSN86" s="86"/>
      <c r="WSO86" s="86"/>
      <c r="WSP86" s="86"/>
      <c r="WSQ86" s="86"/>
      <c r="WSR86" s="86"/>
      <c r="WSS86" s="86"/>
      <c r="WST86" s="86"/>
      <c r="WSU86" s="86"/>
      <c r="WSV86" s="86"/>
      <c r="WSW86" s="86"/>
      <c r="WSX86" s="86"/>
      <c r="WSY86" s="86"/>
      <c r="WSZ86" s="86"/>
      <c r="WTA86" s="86"/>
      <c r="WTB86" s="86"/>
      <c r="WTC86" s="86"/>
      <c r="WTD86" s="86"/>
      <c r="WTE86" s="86"/>
      <c r="WTF86" s="86"/>
      <c r="WTG86" s="86"/>
      <c r="WTH86" s="86"/>
      <c r="WTI86" s="86"/>
      <c r="WTJ86" s="86"/>
      <c r="WTK86" s="86"/>
      <c r="WTL86" s="86"/>
      <c r="WTM86" s="86"/>
      <c r="WTN86" s="86"/>
      <c r="WTO86" s="86"/>
      <c r="WTP86" s="86"/>
      <c r="WTQ86" s="86"/>
      <c r="WTR86" s="86"/>
      <c r="WTS86" s="86"/>
      <c r="WTT86" s="86"/>
      <c r="WTU86" s="86"/>
      <c r="WTV86" s="86"/>
      <c r="WTW86" s="86"/>
      <c r="WTX86" s="86"/>
      <c r="WTY86" s="86"/>
      <c r="WTZ86" s="86"/>
      <c r="WUA86" s="86"/>
      <c r="WUB86" s="86"/>
      <c r="WUC86" s="86"/>
      <c r="WUD86" s="86"/>
      <c r="WUE86" s="86"/>
      <c r="WUF86" s="86"/>
      <c r="WUG86" s="86"/>
      <c r="WUH86" s="86"/>
      <c r="WUI86" s="86"/>
      <c r="WUJ86" s="86"/>
      <c r="WUK86" s="86"/>
      <c r="WUL86" s="86"/>
      <c r="WUM86" s="86"/>
      <c r="WUN86" s="86"/>
      <c r="WUO86" s="86"/>
      <c r="WUP86" s="86"/>
      <c r="WUQ86" s="86"/>
      <c r="WUR86" s="86"/>
      <c r="WUS86" s="86"/>
      <c r="WUT86" s="86"/>
      <c r="WUU86" s="86"/>
      <c r="WUV86" s="86"/>
      <c r="WUW86" s="86"/>
      <c r="WUX86" s="86"/>
      <c r="WUY86" s="86"/>
      <c r="WUZ86" s="86"/>
      <c r="WVA86" s="86"/>
      <c r="WVB86" s="86"/>
      <c r="WVC86" s="86"/>
      <c r="WVD86" s="86"/>
      <c r="WVE86" s="86"/>
      <c r="WVF86" s="86"/>
      <c r="WVG86" s="86"/>
      <c r="WVH86" s="86"/>
      <c r="WVI86" s="86"/>
      <c r="WVJ86" s="86"/>
      <c r="WVK86" s="86"/>
      <c r="WVR86" s="86"/>
      <c r="WVS86" s="86"/>
      <c r="WVT86" s="86"/>
      <c r="WVU86" s="86"/>
      <c r="WVV86" s="86"/>
      <c r="WVW86" s="86"/>
      <c r="WVX86" s="86"/>
      <c r="WVY86" s="86"/>
      <c r="WVZ86" s="86"/>
      <c r="WWA86" s="86"/>
      <c r="WWB86" s="86"/>
      <c r="WWC86" s="86"/>
      <c r="WWD86" s="86"/>
      <c r="WWE86" s="86"/>
      <c r="WWF86" s="86"/>
      <c r="WWG86" s="86"/>
      <c r="WWH86" s="86"/>
      <c r="WWI86" s="86"/>
      <c r="WWJ86" s="86"/>
      <c r="WWK86" s="86"/>
      <c r="WWL86" s="86"/>
      <c r="WWM86" s="86"/>
      <c r="WWN86" s="86"/>
      <c r="WWO86" s="86"/>
      <c r="WWP86" s="86"/>
      <c r="WWQ86" s="86"/>
      <c r="WWR86" s="86"/>
      <c r="WWS86" s="86"/>
      <c r="WWT86" s="86"/>
      <c r="WWU86" s="86"/>
      <c r="WWV86" s="86"/>
      <c r="WWW86" s="86"/>
      <c r="WWX86" s="86"/>
      <c r="WWY86" s="86"/>
      <c r="WWZ86" s="86"/>
      <c r="WXA86" s="86"/>
      <c r="WXB86" s="86"/>
      <c r="WXC86" s="86"/>
      <c r="WXD86" s="86"/>
      <c r="WXE86" s="86"/>
      <c r="WXF86" s="86"/>
      <c r="WXG86" s="86"/>
      <c r="WXH86" s="86"/>
      <c r="WXI86" s="86"/>
      <c r="WXJ86" s="86"/>
      <c r="WXK86" s="86"/>
      <c r="WXL86" s="86"/>
      <c r="WXM86" s="86"/>
      <c r="WXN86" s="86"/>
      <c r="WXO86" s="86"/>
      <c r="WXP86" s="86"/>
      <c r="WXQ86" s="86"/>
      <c r="WXR86" s="86"/>
      <c r="WXS86" s="86"/>
      <c r="WXT86" s="86"/>
      <c r="WXU86" s="86"/>
      <c r="WXV86" s="86"/>
      <c r="WXW86" s="86"/>
      <c r="WXX86" s="86"/>
      <c r="WXY86" s="86"/>
      <c r="WXZ86" s="86"/>
      <c r="WYA86" s="86"/>
      <c r="WYB86" s="86"/>
      <c r="WYC86" s="86"/>
      <c r="WYD86" s="86"/>
      <c r="WYE86" s="86"/>
      <c r="WYF86" s="86"/>
      <c r="WYG86" s="86"/>
      <c r="WYH86" s="86"/>
      <c r="WYI86" s="86"/>
      <c r="WYJ86" s="86"/>
      <c r="WYK86" s="86"/>
      <c r="WYL86" s="86"/>
      <c r="WYM86" s="86"/>
      <c r="WYN86" s="86"/>
      <c r="WYO86" s="86"/>
      <c r="WYP86" s="86"/>
      <c r="WYQ86" s="86"/>
      <c r="WYR86" s="86"/>
      <c r="WYS86" s="86"/>
      <c r="WYT86" s="86"/>
      <c r="WYU86" s="86"/>
      <c r="WYV86" s="86"/>
      <c r="WYW86" s="86"/>
      <c r="WYX86" s="86"/>
      <c r="WYY86" s="86"/>
      <c r="WYZ86" s="86"/>
      <c r="WZA86" s="86"/>
      <c r="WZB86" s="86"/>
      <c r="WZC86" s="86"/>
      <c r="WZD86" s="86"/>
      <c r="WZE86" s="86"/>
      <c r="WZF86" s="86"/>
      <c r="WZG86" s="86"/>
      <c r="WZH86" s="86"/>
      <c r="WZI86" s="86"/>
      <c r="WZJ86" s="86"/>
      <c r="WZK86" s="86"/>
      <c r="WZL86" s="86"/>
      <c r="WZM86" s="86"/>
      <c r="WZN86" s="86"/>
      <c r="WZO86" s="86"/>
      <c r="WZP86" s="86"/>
      <c r="WZQ86" s="86"/>
      <c r="WZR86" s="86"/>
      <c r="WZS86" s="86"/>
      <c r="WZT86" s="86"/>
      <c r="WZU86" s="86"/>
      <c r="WZV86" s="86"/>
      <c r="WZW86" s="86"/>
      <c r="WZX86" s="86"/>
      <c r="WZY86" s="86"/>
      <c r="WZZ86" s="86"/>
      <c r="XAA86" s="86"/>
      <c r="XAB86" s="86"/>
      <c r="XAC86" s="86"/>
      <c r="XAD86" s="86"/>
      <c r="XAE86" s="86"/>
      <c r="XAF86" s="86"/>
      <c r="XAG86" s="86"/>
      <c r="XAH86" s="86"/>
      <c r="XAI86" s="86"/>
      <c r="XAJ86" s="86"/>
      <c r="XAK86" s="86"/>
      <c r="XAL86" s="86"/>
      <c r="XAM86" s="86"/>
      <c r="XAN86" s="86"/>
      <c r="XAO86" s="86"/>
      <c r="XAP86" s="86"/>
      <c r="XAQ86" s="86"/>
      <c r="XAR86" s="86"/>
      <c r="XAS86" s="86"/>
      <c r="XAT86" s="86"/>
      <c r="XAU86" s="86"/>
      <c r="XAV86" s="86"/>
      <c r="XAW86" s="86"/>
      <c r="XAX86" s="86"/>
      <c r="XAY86" s="86"/>
      <c r="XAZ86" s="86"/>
      <c r="XBA86" s="86"/>
      <c r="XBB86" s="86"/>
      <c r="XBC86" s="86"/>
      <c r="XBD86" s="86"/>
      <c r="XBE86" s="86"/>
      <c r="XBF86" s="86"/>
      <c r="XBG86" s="86"/>
      <c r="XBH86" s="86"/>
      <c r="XBI86" s="86"/>
      <c r="XBJ86" s="86"/>
      <c r="XBK86" s="86"/>
      <c r="XBL86" s="86"/>
      <c r="XBM86" s="86"/>
      <c r="XBN86" s="86"/>
      <c r="XBO86" s="86"/>
      <c r="XBP86" s="86"/>
      <c r="XBQ86" s="86"/>
      <c r="XBR86" s="86"/>
      <c r="XBS86" s="86"/>
      <c r="XBT86" s="86"/>
      <c r="XBU86" s="86"/>
      <c r="XBV86" s="86"/>
      <c r="XBW86" s="86"/>
      <c r="XBX86" s="86"/>
      <c r="XBY86" s="86"/>
      <c r="XBZ86" s="86"/>
      <c r="XCA86" s="86"/>
      <c r="XCB86" s="86"/>
      <c r="XCC86" s="86"/>
      <c r="XCD86" s="86"/>
      <c r="XCE86" s="86"/>
      <c r="XCF86" s="86"/>
      <c r="XCG86" s="86"/>
      <c r="XCH86" s="86"/>
      <c r="XCI86" s="86"/>
      <c r="XCJ86" s="86"/>
      <c r="XCK86" s="86"/>
      <c r="XCL86" s="86"/>
      <c r="XCM86" s="86"/>
      <c r="XCN86" s="86"/>
      <c r="XCO86" s="86"/>
      <c r="XCP86" s="86"/>
      <c r="XCQ86" s="86"/>
      <c r="XCR86" s="86"/>
      <c r="XCS86" s="86"/>
      <c r="XCT86" s="86"/>
      <c r="XCU86" s="86"/>
      <c r="XCV86" s="86"/>
      <c r="XCW86" s="86"/>
      <c r="XCX86" s="86"/>
      <c r="XCY86" s="86"/>
      <c r="XCZ86" s="86"/>
      <c r="XDA86" s="86"/>
      <c r="XDB86" s="86"/>
      <c r="XDC86" s="86"/>
      <c r="XDD86" s="86"/>
      <c r="XDE86" s="86"/>
      <c r="XDF86" s="86"/>
      <c r="XDG86" s="86"/>
      <c r="XDH86" s="86"/>
      <c r="XDI86" s="86"/>
      <c r="XDJ86" s="86"/>
      <c r="XDK86" s="86"/>
      <c r="XDL86" s="86"/>
      <c r="XDM86" s="86"/>
      <c r="XDN86" s="86"/>
      <c r="XDO86" s="86"/>
      <c r="XDP86" s="86"/>
      <c r="XDQ86" s="86"/>
      <c r="XDR86" s="86"/>
      <c r="XDS86" s="86"/>
      <c r="XDT86" s="86"/>
      <c r="XDU86" s="86"/>
      <c r="XDV86" s="86"/>
      <c r="XDW86" s="86"/>
      <c r="XDX86" s="86"/>
      <c r="XDY86" s="86"/>
      <c r="XDZ86" s="86"/>
      <c r="XEA86" s="86"/>
      <c r="XEB86" s="86"/>
      <c r="XEC86" s="86"/>
      <c r="XED86" s="86"/>
      <c r="XEE86" s="86"/>
      <c r="XEF86" s="86"/>
      <c r="XEG86" s="86"/>
      <c r="XEH86" s="86"/>
      <c r="XEI86" s="86"/>
      <c r="XEJ86" s="86"/>
      <c r="XEK86" s="86"/>
      <c r="XEL86" s="86"/>
      <c r="XEM86" s="86"/>
      <c r="XEN86" s="86"/>
      <c r="XEO86" s="86"/>
      <c r="XEP86" s="86"/>
      <c r="XEQ86" s="86"/>
      <c r="XER86" s="86"/>
      <c r="XES86" s="86"/>
      <c r="XET86" s="86"/>
      <c r="XEU86" s="86"/>
      <c r="XEV86" s="86"/>
      <c r="XEW86" s="86"/>
      <c r="XEX86" s="86"/>
      <c r="XEY86" s="86"/>
      <c r="XEZ86" s="86"/>
      <c r="XFA86" s="86"/>
      <c r="XFB86" s="86"/>
      <c r="XFC86" s="86"/>
      <c r="XFD86" s="86"/>
    </row>
    <row r="87" spans="1:16384" ht="24.75" customHeight="1" x14ac:dyDescent="0.25">
      <c r="A87" s="124" t="s">
        <v>203</v>
      </c>
      <c r="B87" s="127" t="s">
        <v>343</v>
      </c>
      <c r="C87" s="128"/>
      <c r="D87" s="117">
        <f>D88+D89</f>
        <v>13162415</v>
      </c>
      <c r="E87" s="117">
        <f t="shared" ref="E87:F87" si="17">E88+E89</f>
        <v>13150000</v>
      </c>
      <c r="F87" s="117">
        <f t="shared" si="17"/>
        <v>13150000</v>
      </c>
    </row>
    <row r="88" spans="1:16384" ht="32.25" customHeight="1" x14ac:dyDescent="0.25">
      <c r="A88" s="119" t="s">
        <v>402</v>
      </c>
      <c r="B88" s="130" t="s">
        <v>343</v>
      </c>
      <c r="C88" s="131">
        <v>200</v>
      </c>
      <c r="D88" s="123">
        <f>150000+12415</f>
        <v>162415</v>
      </c>
      <c r="E88" s="123">
        <v>150000</v>
      </c>
      <c r="F88" s="123">
        <v>150000</v>
      </c>
      <c r="G88" s="87">
        <v>12500000</v>
      </c>
      <c r="P88" s="405">
        <v>12415</v>
      </c>
    </row>
    <row r="89" spans="1:16384" ht="30" customHeight="1" x14ac:dyDescent="0.25">
      <c r="A89" s="129" t="s">
        <v>114</v>
      </c>
      <c r="B89" s="130" t="s">
        <v>343</v>
      </c>
      <c r="C89" s="131">
        <v>800</v>
      </c>
      <c r="D89" s="118">
        <v>13000000</v>
      </c>
      <c r="E89" s="123">
        <v>13000000</v>
      </c>
      <c r="F89" s="123">
        <v>13000000</v>
      </c>
    </row>
    <row r="90" spans="1:16384" ht="25.5" customHeight="1" x14ac:dyDescent="0.25">
      <c r="A90" s="124" t="s">
        <v>558</v>
      </c>
      <c r="B90" s="127" t="s">
        <v>344</v>
      </c>
      <c r="C90" s="128"/>
      <c r="D90" s="117">
        <f>D91+D92</f>
        <v>99782248.959999979</v>
      </c>
      <c r="E90" s="117">
        <f t="shared" ref="E90:F90" si="18">E91</f>
        <v>15605434.5</v>
      </c>
      <c r="F90" s="117">
        <f t="shared" si="18"/>
        <v>15605434.5</v>
      </c>
      <c r="O90" s="199"/>
      <c r="P90" s="199"/>
    </row>
    <row r="91" spans="1:16384" ht="30.75" x14ac:dyDescent="0.25">
      <c r="A91" s="119" t="s">
        <v>402</v>
      </c>
      <c r="B91" s="130" t="s">
        <v>344</v>
      </c>
      <c r="C91" s="131">
        <v>200</v>
      </c>
      <c r="D91" s="118">
        <f>101229518.33+52832894.56-54267748.93-12415</f>
        <v>99782248.959999979</v>
      </c>
      <c r="E91" s="118">
        <v>15605434.5</v>
      </c>
      <c r="F91" s="118">
        <v>15605434.5</v>
      </c>
      <c r="G91" s="87">
        <v>-12500000</v>
      </c>
      <c r="H91" s="41">
        <v>67181659</v>
      </c>
      <c r="O91" s="405">
        <v>-54267748.93</v>
      </c>
      <c r="P91" s="405">
        <v>-12415</v>
      </c>
    </row>
    <row r="92" spans="1:16384" ht="15.75" x14ac:dyDescent="0.25">
      <c r="A92" s="206" t="s">
        <v>131</v>
      </c>
      <c r="B92" s="130" t="s">
        <v>344</v>
      </c>
      <c r="C92" s="131">
        <v>500</v>
      </c>
      <c r="D92" s="118"/>
      <c r="E92" s="118">
        <v>0</v>
      </c>
      <c r="F92" s="118">
        <v>0</v>
      </c>
      <c r="O92" s="199"/>
      <c r="P92" s="199"/>
    </row>
    <row r="93" spans="1:16384" ht="31.5" x14ac:dyDescent="0.25">
      <c r="A93" s="124" t="s">
        <v>624</v>
      </c>
      <c r="B93" s="127" t="s">
        <v>425</v>
      </c>
      <c r="C93" s="128"/>
      <c r="D93" s="117">
        <f>D94</f>
        <v>0</v>
      </c>
      <c r="E93" s="117">
        <f t="shared" ref="E93:F93" si="19">E94</f>
        <v>0</v>
      </c>
      <c r="F93" s="117">
        <f t="shared" si="19"/>
        <v>0</v>
      </c>
      <c r="O93" s="199"/>
      <c r="P93" s="199"/>
    </row>
    <row r="94" spans="1:16384" s="33" customFormat="1" ht="47.25" x14ac:dyDescent="0.25">
      <c r="A94" s="124" t="s">
        <v>424</v>
      </c>
      <c r="B94" s="127" t="s">
        <v>426</v>
      </c>
      <c r="C94" s="128"/>
      <c r="D94" s="117">
        <f>D95</f>
        <v>0</v>
      </c>
      <c r="E94" s="117">
        <f t="shared" ref="E94:F94" si="20">E95</f>
        <v>0</v>
      </c>
      <c r="F94" s="117">
        <f t="shared" si="20"/>
        <v>0</v>
      </c>
      <c r="G94" s="89"/>
      <c r="H94" s="90"/>
      <c r="I94" s="90"/>
      <c r="J94" s="89"/>
      <c r="K94" s="89"/>
      <c r="L94" s="204"/>
      <c r="M94" s="204"/>
      <c r="N94" s="205"/>
      <c r="O94" s="204"/>
      <c r="P94" s="204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  <c r="IY94" s="205"/>
      <c r="JF94" s="205"/>
      <c r="JG94" s="205"/>
      <c r="JH94" s="205"/>
      <c r="JI94" s="205"/>
      <c r="JJ94" s="205"/>
      <c r="JK94" s="205"/>
      <c r="JL94" s="205"/>
      <c r="JM94" s="205"/>
      <c r="JN94" s="205"/>
      <c r="JO94" s="205"/>
      <c r="JP94" s="205"/>
      <c r="JQ94" s="205"/>
      <c r="JR94" s="205"/>
      <c r="JS94" s="205"/>
      <c r="JT94" s="205"/>
      <c r="JU94" s="205"/>
      <c r="JV94" s="205"/>
      <c r="JW94" s="205"/>
      <c r="JX94" s="205"/>
      <c r="JY94" s="205"/>
      <c r="JZ94" s="205"/>
      <c r="KA94" s="205"/>
      <c r="KB94" s="205"/>
      <c r="KC94" s="205"/>
      <c r="KD94" s="205"/>
      <c r="KE94" s="205"/>
      <c r="KF94" s="205"/>
      <c r="KG94" s="205"/>
      <c r="KH94" s="205"/>
      <c r="KI94" s="205"/>
      <c r="KJ94" s="205"/>
      <c r="KK94" s="205"/>
      <c r="KL94" s="205"/>
      <c r="KM94" s="205"/>
      <c r="KN94" s="205"/>
      <c r="KO94" s="205"/>
      <c r="KP94" s="205"/>
      <c r="KQ94" s="205"/>
      <c r="KR94" s="205"/>
      <c r="KS94" s="205"/>
      <c r="KT94" s="205"/>
      <c r="KU94" s="205"/>
      <c r="KV94" s="205"/>
      <c r="KW94" s="205"/>
      <c r="KX94" s="205"/>
      <c r="KY94" s="205"/>
      <c r="KZ94" s="205"/>
      <c r="LA94" s="205"/>
      <c r="LB94" s="205"/>
      <c r="LC94" s="205"/>
      <c r="LD94" s="205"/>
      <c r="LE94" s="205"/>
      <c r="LF94" s="205"/>
      <c r="LG94" s="205"/>
      <c r="LH94" s="205"/>
      <c r="LI94" s="205"/>
      <c r="LJ94" s="205"/>
      <c r="LK94" s="205"/>
      <c r="LL94" s="205"/>
      <c r="LM94" s="205"/>
      <c r="LN94" s="205"/>
      <c r="LO94" s="205"/>
      <c r="LP94" s="205"/>
      <c r="LQ94" s="205"/>
      <c r="LR94" s="205"/>
      <c r="LS94" s="205"/>
      <c r="LT94" s="205"/>
      <c r="LU94" s="205"/>
      <c r="LV94" s="205"/>
      <c r="LW94" s="205"/>
      <c r="LX94" s="205"/>
      <c r="LY94" s="205"/>
      <c r="LZ94" s="205"/>
      <c r="MA94" s="205"/>
      <c r="MB94" s="205"/>
      <c r="MC94" s="205"/>
      <c r="MD94" s="205"/>
      <c r="ME94" s="205"/>
      <c r="MF94" s="205"/>
      <c r="MG94" s="205"/>
      <c r="MH94" s="205"/>
      <c r="MI94" s="205"/>
      <c r="MJ94" s="205"/>
      <c r="MK94" s="205"/>
      <c r="ML94" s="205"/>
      <c r="MM94" s="205"/>
      <c r="MN94" s="205"/>
      <c r="MO94" s="205"/>
      <c r="MP94" s="205"/>
      <c r="MQ94" s="205"/>
      <c r="MR94" s="205"/>
      <c r="MS94" s="205"/>
      <c r="MT94" s="205"/>
      <c r="MU94" s="205"/>
      <c r="MV94" s="205"/>
      <c r="MW94" s="205"/>
      <c r="MX94" s="205"/>
      <c r="MY94" s="205"/>
      <c r="MZ94" s="205"/>
      <c r="NA94" s="205"/>
      <c r="NB94" s="205"/>
      <c r="NC94" s="205"/>
      <c r="ND94" s="205"/>
      <c r="NE94" s="205"/>
      <c r="NF94" s="205"/>
      <c r="NG94" s="205"/>
      <c r="NH94" s="205"/>
      <c r="NI94" s="205"/>
      <c r="NJ94" s="205"/>
      <c r="NK94" s="205"/>
      <c r="NL94" s="205"/>
      <c r="NM94" s="205"/>
      <c r="NN94" s="205"/>
      <c r="NO94" s="205"/>
      <c r="NP94" s="205"/>
      <c r="NQ94" s="205"/>
      <c r="NR94" s="205"/>
      <c r="NS94" s="205"/>
      <c r="NT94" s="205"/>
      <c r="NU94" s="205"/>
      <c r="NV94" s="205"/>
      <c r="NW94" s="205"/>
      <c r="NX94" s="205"/>
      <c r="NY94" s="205"/>
      <c r="NZ94" s="205"/>
      <c r="OA94" s="205"/>
      <c r="OB94" s="205"/>
      <c r="OC94" s="205"/>
      <c r="OD94" s="205"/>
      <c r="OE94" s="205"/>
      <c r="OF94" s="205"/>
      <c r="OG94" s="205"/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5"/>
      <c r="PR94" s="205"/>
      <c r="PS94" s="205"/>
      <c r="PT94" s="205"/>
      <c r="PU94" s="205"/>
      <c r="PV94" s="205"/>
      <c r="PW94" s="205"/>
      <c r="PX94" s="205"/>
      <c r="PY94" s="205"/>
      <c r="PZ94" s="205"/>
      <c r="QA94" s="205"/>
      <c r="QB94" s="205"/>
      <c r="QC94" s="205"/>
      <c r="QD94" s="205"/>
      <c r="QE94" s="205"/>
      <c r="QF94" s="205"/>
      <c r="QG94" s="205"/>
      <c r="QH94" s="205"/>
      <c r="QI94" s="205"/>
      <c r="QJ94" s="205"/>
      <c r="QK94" s="205"/>
      <c r="QL94" s="205"/>
      <c r="QM94" s="205"/>
      <c r="QN94" s="205"/>
      <c r="QO94" s="205"/>
      <c r="QP94" s="205"/>
      <c r="QQ94" s="205"/>
      <c r="QR94" s="205"/>
      <c r="QS94" s="205"/>
      <c r="QT94" s="205"/>
      <c r="QU94" s="205"/>
      <c r="QV94" s="205"/>
      <c r="QW94" s="205"/>
      <c r="QX94" s="205"/>
      <c r="QY94" s="205"/>
      <c r="QZ94" s="205"/>
      <c r="RA94" s="205"/>
      <c r="RB94" s="205"/>
      <c r="RC94" s="205"/>
      <c r="RD94" s="205"/>
      <c r="RE94" s="205"/>
      <c r="RF94" s="205"/>
      <c r="RG94" s="205"/>
      <c r="RH94" s="205"/>
      <c r="RI94" s="205"/>
      <c r="RJ94" s="205"/>
      <c r="RK94" s="205"/>
      <c r="RL94" s="205"/>
      <c r="RM94" s="205"/>
      <c r="RN94" s="205"/>
      <c r="RO94" s="205"/>
      <c r="RP94" s="205"/>
      <c r="RQ94" s="205"/>
      <c r="RR94" s="205"/>
      <c r="RS94" s="205"/>
      <c r="RT94" s="205"/>
      <c r="RU94" s="205"/>
      <c r="RV94" s="205"/>
      <c r="RW94" s="205"/>
      <c r="RX94" s="205"/>
      <c r="RY94" s="205"/>
      <c r="RZ94" s="205"/>
      <c r="SA94" s="205"/>
      <c r="SB94" s="205"/>
      <c r="SC94" s="205"/>
      <c r="SD94" s="205"/>
      <c r="SE94" s="205"/>
      <c r="SF94" s="205"/>
      <c r="SG94" s="205"/>
      <c r="SH94" s="205"/>
      <c r="SI94" s="205"/>
      <c r="SJ94" s="205"/>
      <c r="SK94" s="205"/>
      <c r="SL94" s="205"/>
      <c r="SM94" s="205"/>
      <c r="SN94" s="205"/>
      <c r="SO94" s="205"/>
      <c r="SP94" s="205"/>
      <c r="SQ94" s="205"/>
      <c r="SR94" s="205"/>
      <c r="SS94" s="205"/>
      <c r="ST94" s="205"/>
      <c r="SU94" s="205"/>
      <c r="TB94" s="205"/>
      <c r="TC94" s="205"/>
      <c r="TD94" s="205"/>
      <c r="TE94" s="205"/>
      <c r="TF94" s="205"/>
      <c r="TG94" s="205"/>
      <c r="TH94" s="205"/>
      <c r="TI94" s="205"/>
      <c r="TJ94" s="205"/>
      <c r="TK94" s="205"/>
      <c r="TL94" s="205"/>
      <c r="TM94" s="205"/>
      <c r="TN94" s="205"/>
      <c r="TO94" s="205"/>
      <c r="TP94" s="205"/>
      <c r="TQ94" s="205"/>
      <c r="TR94" s="205"/>
      <c r="TS94" s="205"/>
      <c r="TT94" s="205"/>
      <c r="TU94" s="205"/>
      <c r="TV94" s="205"/>
      <c r="TW94" s="205"/>
      <c r="TX94" s="205"/>
      <c r="TY94" s="205"/>
      <c r="TZ94" s="205"/>
      <c r="UA94" s="205"/>
      <c r="UB94" s="205"/>
      <c r="UC94" s="205"/>
      <c r="UD94" s="205"/>
      <c r="UE94" s="205"/>
      <c r="UF94" s="205"/>
      <c r="UG94" s="205"/>
      <c r="UH94" s="205"/>
      <c r="UI94" s="205"/>
      <c r="UJ94" s="205"/>
      <c r="UK94" s="205"/>
      <c r="UL94" s="205"/>
      <c r="UM94" s="205"/>
      <c r="UN94" s="205"/>
      <c r="UO94" s="205"/>
      <c r="UP94" s="205"/>
      <c r="UQ94" s="205"/>
      <c r="UR94" s="205"/>
      <c r="US94" s="205"/>
      <c r="UT94" s="205"/>
      <c r="UU94" s="205"/>
      <c r="UV94" s="205"/>
      <c r="UW94" s="205"/>
      <c r="UX94" s="205"/>
      <c r="UY94" s="205"/>
      <c r="UZ94" s="205"/>
      <c r="VA94" s="205"/>
      <c r="VB94" s="205"/>
      <c r="VC94" s="205"/>
      <c r="VD94" s="205"/>
      <c r="VE94" s="205"/>
      <c r="VF94" s="205"/>
      <c r="VG94" s="205"/>
      <c r="VH94" s="205"/>
      <c r="VI94" s="205"/>
      <c r="VJ94" s="205"/>
      <c r="VK94" s="205"/>
      <c r="VL94" s="205"/>
      <c r="VM94" s="205"/>
      <c r="VN94" s="205"/>
      <c r="VO94" s="205"/>
      <c r="VP94" s="205"/>
      <c r="VQ94" s="205"/>
      <c r="VR94" s="205"/>
      <c r="VS94" s="205"/>
      <c r="VT94" s="205"/>
      <c r="VU94" s="205"/>
      <c r="VV94" s="205"/>
      <c r="VW94" s="205"/>
      <c r="VX94" s="205"/>
      <c r="VY94" s="205"/>
      <c r="VZ94" s="205"/>
      <c r="WA94" s="205"/>
      <c r="WB94" s="205"/>
      <c r="WC94" s="205"/>
      <c r="WD94" s="205"/>
      <c r="WE94" s="205"/>
      <c r="WF94" s="205"/>
      <c r="WG94" s="205"/>
      <c r="WH94" s="205"/>
      <c r="WI94" s="205"/>
      <c r="WJ94" s="205"/>
      <c r="WK94" s="205"/>
      <c r="WL94" s="205"/>
      <c r="WM94" s="205"/>
      <c r="WN94" s="205"/>
      <c r="WO94" s="205"/>
      <c r="WP94" s="205"/>
      <c r="WQ94" s="205"/>
      <c r="WR94" s="205"/>
      <c r="WS94" s="205"/>
      <c r="WT94" s="205"/>
      <c r="WU94" s="205"/>
      <c r="WV94" s="205"/>
      <c r="WW94" s="205"/>
      <c r="WX94" s="205"/>
      <c r="WY94" s="205"/>
      <c r="WZ94" s="205"/>
      <c r="XA94" s="205"/>
      <c r="XB94" s="205"/>
      <c r="XC94" s="205"/>
      <c r="XD94" s="205"/>
      <c r="XE94" s="205"/>
      <c r="XF94" s="205"/>
      <c r="XG94" s="205"/>
      <c r="XH94" s="205"/>
      <c r="XI94" s="205"/>
      <c r="XJ94" s="205"/>
      <c r="XK94" s="205"/>
      <c r="XL94" s="205"/>
      <c r="XM94" s="205"/>
      <c r="XN94" s="205"/>
      <c r="XO94" s="205"/>
      <c r="XP94" s="205"/>
      <c r="XQ94" s="205"/>
      <c r="XR94" s="205"/>
      <c r="XS94" s="205"/>
      <c r="XT94" s="205"/>
      <c r="XU94" s="205"/>
      <c r="XV94" s="205"/>
      <c r="XW94" s="205"/>
      <c r="XX94" s="205"/>
      <c r="XY94" s="205"/>
      <c r="XZ94" s="205"/>
      <c r="YA94" s="205"/>
      <c r="YB94" s="205"/>
      <c r="YC94" s="205"/>
      <c r="YD94" s="205"/>
      <c r="YE94" s="205"/>
      <c r="YF94" s="205"/>
      <c r="YG94" s="205"/>
      <c r="YH94" s="205"/>
      <c r="YI94" s="205"/>
      <c r="YJ94" s="205"/>
      <c r="YK94" s="205"/>
      <c r="YL94" s="205"/>
      <c r="YM94" s="205"/>
      <c r="YN94" s="205"/>
      <c r="YO94" s="205"/>
      <c r="YP94" s="205"/>
      <c r="YQ94" s="205"/>
      <c r="YR94" s="205"/>
      <c r="YS94" s="205"/>
      <c r="YT94" s="205"/>
      <c r="YU94" s="205"/>
      <c r="YV94" s="205"/>
      <c r="YW94" s="205"/>
      <c r="YX94" s="205"/>
      <c r="YY94" s="205"/>
      <c r="YZ94" s="205"/>
      <c r="ZA94" s="205"/>
      <c r="ZB94" s="205"/>
      <c r="ZC94" s="205"/>
      <c r="ZD94" s="205"/>
      <c r="ZE94" s="205"/>
      <c r="ZF94" s="205"/>
      <c r="ZG94" s="205"/>
      <c r="ZH94" s="205"/>
      <c r="ZI94" s="205"/>
      <c r="ZJ94" s="205"/>
      <c r="ZK94" s="205"/>
      <c r="ZL94" s="205"/>
      <c r="ZM94" s="205"/>
      <c r="ZN94" s="205"/>
      <c r="ZO94" s="205"/>
      <c r="ZP94" s="205"/>
      <c r="ZQ94" s="205"/>
      <c r="ZR94" s="205"/>
      <c r="ZS94" s="205"/>
      <c r="ZT94" s="205"/>
      <c r="ZU94" s="205"/>
      <c r="ZV94" s="205"/>
      <c r="ZW94" s="205"/>
      <c r="ZX94" s="205"/>
      <c r="ZY94" s="205"/>
      <c r="ZZ94" s="205"/>
      <c r="AAA94" s="205"/>
      <c r="AAB94" s="205"/>
      <c r="AAC94" s="205"/>
      <c r="AAD94" s="205"/>
      <c r="AAE94" s="205"/>
      <c r="AAF94" s="205"/>
      <c r="AAG94" s="205"/>
      <c r="AAH94" s="205"/>
      <c r="AAI94" s="205"/>
      <c r="AAJ94" s="205"/>
      <c r="AAK94" s="205"/>
      <c r="AAL94" s="205"/>
      <c r="AAM94" s="205"/>
      <c r="AAN94" s="205"/>
      <c r="AAO94" s="205"/>
      <c r="AAP94" s="205"/>
      <c r="AAQ94" s="205"/>
      <c r="AAR94" s="205"/>
      <c r="AAS94" s="205"/>
      <c r="AAT94" s="205"/>
      <c r="AAU94" s="205"/>
      <c r="AAV94" s="205"/>
      <c r="AAW94" s="205"/>
      <c r="AAX94" s="205"/>
      <c r="AAY94" s="205"/>
      <c r="AAZ94" s="205"/>
      <c r="ABA94" s="205"/>
      <c r="ABB94" s="205"/>
      <c r="ABC94" s="205"/>
      <c r="ABD94" s="205"/>
      <c r="ABE94" s="205"/>
      <c r="ABF94" s="205"/>
      <c r="ABG94" s="205"/>
      <c r="ABH94" s="205"/>
      <c r="ABI94" s="205"/>
      <c r="ABJ94" s="205"/>
      <c r="ABK94" s="205"/>
      <c r="ABL94" s="205"/>
      <c r="ABM94" s="205"/>
      <c r="ABN94" s="205"/>
      <c r="ABO94" s="205"/>
      <c r="ABP94" s="205"/>
      <c r="ABQ94" s="205"/>
      <c r="ABR94" s="205"/>
      <c r="ABS94" s="205"/>
      <c r="ABT94" s="205"/>
      <c r="ABU94" s="205"/>
      <c r="ABV94" s="205"/>
      <c r="ABW94" s="205"/>
      <c r="ABX94" s="205"/>
      <c r="ABY94" s="205"/>
      <c r="ABZ94" s="205"/>
      <c r="ACA94" s="205"/>
      <c r="ACB94" s="205"/>
      <c r="ACC94" s="205"/>
      <c r="ACD94" s="205"/>
      <c r="ACE94" s="205"/>
      <c r="ACF94" s="205"/>
      <c r="ACG94" s="205"/>
      <c r="ACH94" s="205"/>
      <c r="ACI94" s="205"/>
      <c r="ACJ94" s="205"/>
      <c r="ACK94" s="205"/>
      <c r="ACL94" s="205"/>
      <c r="ACM94" s="205"/>
      <c r="ACN94" s="205"/>
      <c r="ACO94" s="205"/>
      <c r="ACP94" s="205"/>
      <c r="ACQ94" s="205"/>
      <c r="ACX94" s="205"/>
      <c r="ACY94" s="205"/>
      <c r="ACZ94" s="205"/>
      <c r="ADA94" s="205"/>
      <c r="ADB94" s="205"/>
      <c r="ADC94" s="205"/>
      <c r="ADD94" s="205"/>
      <c r="ADE94" s="205"/>
      <c r="ADF94" s="205"/>
      <c r="ADG94" s="205"/>
      <c r="ADH94" s="205"/>
      <c r="ADI94" s="205"/>
      <c r="ADJ94" s="205"/>
      <c r="ADK94" s="205"/>
      <c r="ADL94" s="205"/>
      <c r="ADM94" s="205"/>
      <c r="ADN94" s="205"/>
      <c r="ADO94" s="205"/>
      <c r="ADP94" s="205"/>
      <c r="ADQ94" s="205"/>
      <c r="ADR94" s="205"/>
      <c r="ADS94" s="205"/>
      <c r="ADT94" s="205"/>
      <c r="ADU94" s="205"/>
      <c r="ADV94" s="205"/>
      <c r="ADW94" s="205"/>
      <c r="ADX94" s="205"/>
      <c r="ADY94" s="205"/>
      <c r="ADZ94" s="205"/>
      <c r="AEA94" s="205"/>
      <c r="AEB94" s="205"/>
      <c r="AEC94" s="205"/>
      <c r="AED94" s="205"/>
      <c r="AEE94" s="205"/>
      <c r="AEF94" s="205"/>
      <c r="AEG94" s="205"/>
      <c r="AEH94" s="205"/>
      <c r="AEI94" s="205"/>
      <c r="AEJ94" s="205"/>
      <c r="AEK94" s="205"/>
      <c r="AEL94" s="205"/>
      <c r="AEM94" s="205"/>
      <c r="AEN94" s="205"/>
      <c r="AEO94" s="205"/>
      <c r="AEP94" s="205"/>
      <c r="AEQ94" s="205"/>
      <c r="AER94" s="205"/>
      <c r="AES94" s="205"/>
      <c r="AET94" s="205"/>
      <c r="AEU94" s="205"/>
      <c r="AEV94" s="205"/>
      <c r="AEW94" s="205"/>
      <c r="AEX94" s="205"/>
      <c r="AEY94" s="205"/>
      <c r="AEZ94" s="205"/>
      <c r="AFA94" s="205"/>
      <c r="AFB94" s="205"/>
      <c r="AFC94" s="205"/>
      <c r="AFD94" s="205"/>
      <c r="AFE94" s="205"/>
      <c r="AFF94" s="205"/>
      <c r="AFG94" s="205"/>
      <c r="AFH94" s="205"/>
      <c r="AFI94" s="205"/>
      <c r="AFJ94" s="205"/>
      <c r="AFK94" s="205"/>
      <c r="AFL94" s="205"/>
      <c r="AFM94" s="205"/>
      <c r="AFN94" s="205"/>
      <c r="AFO94" s="205"/>
      <c r="AFP94" s="205"/>
      <c r="AFQ94" s="205"/>
      <c r="AFR94" s="205"/>
      <c r="AFS94" s="205"/>
      <c r="AFT94" s="205"/>
      <c r="AFU94" s="205"/>
      <c r="AFV94" s="205"/>
      <c r="AFW94" s="205"/>
      <c r="AFX94" s="205"/>
      <c r="AFY94" s="205"/>
      <c r="AFZ94" s="205"/>
      <c r="AGA94" s="205"/>
      <c r="AGB94" s="205"/>
      <c r="AGC94" s="205"/>
      <c r="AGD94" s="205"/>
      <c r="AGE94" s="205"/>
      <c r="AGF94" s="205"/>
      <c r="AGG94" s="205"/>
      <c r="AGH94" s="205"/>
      <c r="AGI94" s="205"/>
      <c r="AGJ94" s="205"/>
      <c r="AGK94" s="205"/>
      <c r="AGL94" s="205"/>
      <c r="AGM94" s="205"/>
      <c r="AGN94" s="205"/>
      <c r="AGO94" s="205"/>
      <c r="AGP94" s="205"/>
      <c r="AGQ94" s="205"/>
      <c r="AGR94" s="205"/>
      <c r="AGS94" s="205"/>
      <c r="AGT94" s="205"/>
      <c r="AGU94" s="205"/>
      <c r="AGV94" s="205"/>
      <c r="AGW94" s="205"/>
      <c r="AGX94" s="205"/>
      <c r="AGY94" s="205"/>
      <c r="AGZ94" s="205"/>
      <c r="AHA94" s="205"/>
      <c r="AHB94" s="205"/>
      <c r="AHC94" s="205"/>
      <c r="AHD94" s="205"/>
      <c r="AHE94" s="205"/>
      <c r="AHF94" s="205"/>
      <c r="AHG94" s="205"/>
      <c r="AHH94" s="205"/>
      <c r="AHI94" s="205"/>
      <c r="AHJ94" s="205"/>
      <c r="AHK94" s="205"/>
      <c r="AHL94" s="205"/>
      <c r="AHM94" s="205"/>
      <c r="AHN94" s="205"/>
      <c r="AHO94" s="205"/>
      <c r="AHP94" s="205"/>
      <c r="AHQ94" s="205"/>
      <c r="AHR94" s="205"/>
      <c r="AHS94" s="205"/>
      <c r="AHT94" s="205"/>
      <c r="AHU94" s="205"/>
      <c r="AHV94" s="205"/>
      <c r="AHW94" s="205"/>
      <c r="AHX94" s="205"/>
      <c r="AHY94" s="205"/>
      <c r="AHZ94" s="205"/>
      <c r="AIA94" s="205"/>
      <c r="AIB94" s="205"/>
      <c r="AIC94" s="205"/>
      <c r="AID94" s="205"/>
      <c r="AIE94" s="205"/>
      <c r="AIF94" s="205"/>
      <c r="AIG94" s="205"/>
      <c r="AIH94" s="205"/>
      <c r="AII94" s="205"/>
      <c r="AIJ94" s="205"/>
      <c r="AIK94" s="205"/>
      <c r="AIL94" s="205"/>
      <c r="AIM94" s="205"/>
      <c r="AIN94" s="205"/>
      <c r="AIO94" s="205"/>
      <c r="AIP94" s="205"/>
      <c r="AIQ94" s="205"/>
      <c r="AIR94" s="205"/>
      <c r="AIS94" s="205"/>
      <c r="AIT94" s="205"/>
      <c r="AIU94" s="205"/>
      <c r="AIV94" s="205"/>
      <c r="AIW94" s="205"/>
      <c r="AIX94" s="205"/>
      <c r="AIY94" s="205"/>
      <c r="AIZ94" s="205"/>
      <c r="AJA94" s="205"/>
      <c r="AJB94" s="205"/>
      <c r="AJC94" s="205"/>
      <c r="AJD94" s="205"/>
      <c r="AJE94" s="205"/>
      <c r="AJF94" s="205"/>
      <c r="AJG94" s="205"/>
      <c r="AJH94" s="205"/>
      <c r="AJI94" s="205"/>
      <c r="AJJ94" s="205"/>
      <c r="AJK94" s="205"/>
      <c r="AJL94" s="205"/>
      <c r="AJM94" s="205"/>
      <c r="AJN94" s="205"/>
      <c r="AJO94" s="205"/>
      <c r="AJP94" s="205"/>
      <c r="AJQ94" s="205"/>
      <c r="AJR94" s="205"/>
      <c r="AJS94" s="205"/>
      <c r="AJT94" s="205"/>
      <c r="AJU94" s="205"/>
      <c r="AJV94" s="205"/>
      <c r="AJW94" s="205"/>
      <c r="AJX94" s="205"/>
      <c r="AJY94" s="205"/>
      <c r="AJZ94" s="205"/>
      <c r="AKA94" s="205"/>
      <c r="AKB94" s="205"/>
      <c r="AKC94" s="205"/>
      <c r="AKD94" s="205"/>
      <c r="AKE94" s="205"/>
      <c r="AKF94" s="205"/>
      <c r="AKG94" s="205"/>
      <c r="AKH94" s="205"/>
      <c r="AKI94" s="205"/>
      <c r="AKJ94" s="205"/>
      <c r="AKK94" s="205"/>
      <c r="AKL94" s="205"/>
      <c r="AKM94" s="205"/>
      <c r="AKN94" s="205"/>
      <c r="AKO94" s="205"/>
      <c r="AKP94" s="205"/>
      <c r="AKQ94" s="205"/>
      <c r="AKR94" s="205"/>
      <c r="AKS94" s="205"/>
      <c r="AKT94" s="205"/>
      <c r="AKU94" s="205"/>
      <c r="AKV94" s="205"/>
      <c r="AKW94" s="205"/>
      <c r="AKX94" s="205"/>
      <c r="AKY94" s="205"/>
      <c r="AKZ94" s="205"/>
      <c r="ALA94" s="205"/>
      <c r="ALB94" s="205"/>
      <c r="ALC94" s="205"/>
      <c r="ALD94" s="205"/>
      <c r="ALE94" s="205"/>
      <c r="ALF94" s="205"/>
      <c r="ALG94" s="205"/>
      <c r="ALH94" s="205"/>
      <c r="ALI94" s="205"/>
      <c r="ALJ94" s="205"/>
      <c r="ALK94" s="205"/>
      <c r="ALL94" s="205"/>
      <c r="ALM94" s="205"/>
      <c r="ALN94" s="205"/>
      <c r="ALO94" s="205"/>
      <c r="ALP94" s="205"/>
      <c r="ALQ94" s="205"/>
      <c r="ALR94" s="205"/>
      <c r="ALS94" s="205"/>
      <c r="ALT94" s="205"/>
      <c r="ALU94" s="205"/>
      <c r="ALV94" s="205"/>
      <c r="ALW94" s="205"/>
      <c r="ALX94" s="205"/>
      <c r="ALY94" s="205"/>
      <c r="ALZ94" s="205"/>
      <c r="AMA94" s="205"/>
      <c r="AMB94" s="205"/>
      <c r="AMC94" s="205"/>
      <c r="AMD94" s="205"/>
      <c r="AME94" s="205"/>
      <c r="AMF94" s="205"/>
      <c r="AMG94" s="205"/>
      <c r="AMH94" s="205"/>
      <c r="AMI94" s="205"/>
      <c r="AMJ94" s="205"/>
      <c r="AMK94" s="205"/>
      <c r="AML94" s="205"/>
      <c r="AMM94" s="205"/>
      <c r="AMT94" s="205"/>
      <c r="AMU94" s="205"/>
      <c r="AMV94" s="205"/>
      <c r="AMW94" s="205"/>
      <c r="AMX94" s="205"/>
      <c r="AMY94" s="205"/>
      <c r="AMZ94" s="205"/>
      <c r="ANA94" s="205"/>
      <c r="ANB94" s="205"/>
      <c r="ANC94" s="205"/>
      <c r="AND94" s="205"/>
      <c r="ANE94" s="205"/>
      <c r="ANF94" s="205"/>
      <c r="ANG94" s="205"/>
      <c r="ANH94" s="205"/>
      <c r="ANI94" s="205"/>
      <c r="ANJ94" s="205"/>
      <c r="ANK94" s="205"/>
      <c r="ANL94" s="205"/>
      <c r="ANM94" s="205"/>
      <c r="ANN94" s="205"/>
      <c r="ANO94" s="205"/>
      <c r="ANP94" s="205"/>
      <c r="ANQ94" s="205"/>
      <c r="ANR94" s="205"/>
      <c r="ANS94" s="205"/>
      <c r="ANT94" s="205"/>
      <c r="ANU94" s="205"/>
      <c r="ANV94" s="205"/>
      <c r="ANW94" s="205"/>
      <c r="ANX94" s="205"/>
      <c r="ANY94" s="205"/>
      <c r="ANZ94" s="205"/>
      <c r="AOA94" s="205"/>
      <c r="AOB94" s="205"/>
      <c r="AOC94" s="205"/>
      <c r="AOD94" s="205"/>
      <c r="AOE94" s="205"/>
      <c r="AOF94" s="205"/>
      <c r="AOG94" s="205"/>
      <c r="AOH94" s="205"/>
      <c r="AOI94" s="205"/>
      <c r="AOJ94" s="205"/>
      <c r="AOK94" s="205"/>
      <c r="AOL94" s="205"/>
      <c r="AOM94" s="205"/>
      <c r="AON94" s="205"/>
      <c r="AOO94" s="205"/>
      <c r="AOP94" s="205"/>
      <c r="AOQ94" s="205"/>
      <c r="AOR94" s="205"/>
      <c r="AOS94" s="205"/>
      <c r="AOT94" s="205"/>
      <c r="AOU94" s="205"/>
      <c r="AOV94" s="205"/>
      <c r="AOW94" s="205"/>
      <c r="AOX94" s="205"/>
      <c r="AOY94" s="205"/>
      <c r="AOZ94" s="205"/>
      <c r="APA94" s="205"/>
      <c r="APB94" s="205"/>
      <c r="APC94" s="205"/>
      <c r="APD94" s="205"/>
      <c r="APE94" s="205"/>
      <c r="APF94" s="205"/>
      <c r="APG94" s="205"/>
      <c r="APH94" s="205"/>
      <c r="API94" s="205"/>
      <c r="APJ94" s="205"/>
      <c r="APK94" s="205"/>
      <c r="APL94" s="205"/>
      <c r="APM94" s="205"/>
      <c r="APN94" s="205"/>
      <c r="APO94" s="205"/>
      <c r="APP94" s="205"/>
      <c r="APQ94" s="205"/>
      <c r="APR94" s="205"/>
      <c r="APS94" s="205"/>
      <c r="APT94" s="205"/>
      <c r="APU94" s="205"/>
      <c r="APV94" s="205"/>
      <c r="APW94" s="205"/>
      <c r="APX94" s="205"/>
      <c r="APY94" s="205"/>
      <c r="APZ94" s="205"/>
      <c r="AQA94" s="205"/>
      <c r="AQB94" s="205"/>
      <c r="AQC94" s="205"/>
      <c r="AQD94" s="205"/>
      <c r="AQE94" s="205"/>
      <c r="AQF94" s="205"/>
      <c r="AQG94" s="205"/>
      <c r="AQH94" s="205"/>
      <c r="AQI94" s="205"/>
      <c r="AQJ94" s="205"/>
      <c r="AQK94" s="205"/>
      <c r="AQL94" s="205"/>
      <c r="AQM94" s="205"/>
      <c r="AQN94" s="205"/>
      <c r="AQO94" s="205"/>
      <c r="AQP94" s="205"/>
      <c r="AQQ94" s="205"/>
      <c r="AQR94" s="205"/>
      <c r="AQS94" s="205"/>
      <c r="AQT94" s="205"/>
      <c r="AQU94" s="205"/>
      <c r="AQV94" s="205"/>
      <c r="AQW94" s="205"/>
      <c r="AQX94" s="205"/>
      <c r="AQY94" s="205"/>
      <c r="AQZ94" s="205"/>
      <c r="ARA94" s="205"/>
      <c r="ARB94" s="205"/>
      <c r="ARC94" s="205"/>
      <c r="ARD94" s="205"/>
      <c r="ARE94" s="205"/>
      <c r="ARF94" s="205"/>
      <c r="ARG94" s="205"/>
      <c r="ARH94" s="205"/>
      <c r="ARI94" s="205"/>
      <c r="ARJ94" s="205"/>
      <c r="ARK94" s="205"/>
      <c r="ARL94" s="205"/>
      <c r="ARM94" s="205"/>
      <c r="ARN94" s="205"/>
      <c r="ARO94" s="205"/>
      <c r="ARP94" s="205"/>
      <c r="ARQ94" s="205"/>
      <c r="ARR94" s="205"/>
      <c r="ARS94" s="205"/>
      <c r="ART94" s="205"/>
      <c r="ARU94" s="205"/>
      <c r="ARV94" s="205"/>
      <c r="ARW94" s="205"/>
      <c r="ARX94" s="205"/>
      <c r="ARY94" s="205"/>
      <c r="ARZ94" s="205"/>
      <c r="ASA94" s="205"/>
      <c r="ASB94" s="205"/>
      <c r="ASC94" s="205"/>
      <c r="ASD94" s="205"/>
      <c r="ASE94" s="205"/>
      <c r="ASF94" s="205"/>
      <c r="ASG94" s="205"/>
      <c r="ASH94" s="205"/>
      <c r="ASI94" s="205"/>
      <c r="ASJ94" s="205"/>
      <c r="ASK94" s="205"/>
      <c r="ASL94" s="205"/>
      <c r="ASM94" s="205"/>
      <c r="ASN94" s="205"/>
      <c r="ASO94" s="205"/>
      <c r="ASP94" s="205"/>
      <c r="ASQ94" s="205"/>
      <c r="ASR94" s="205"/>
      <c r="ASS94" s="205"/>
      <c r="AST94" s="205"/>
      <c r="ASU94" s="205"/>
      <c r="ASV94" s="205"/>
      <c r="ASW94" s="205"/>
      <c r="ASX94" s="205"/>
      <c r="ASY94" s="205"/>
      <c r="ASZ94" s="205"/>
      <c r="ATA94" s="205"/>
      <c r="ATB94" s="205"/>
      <c r="ATC94" s="205"/>
      <c r="ATD94" s="205"/>
      <c r="ATE94" s="205"/>
      <c r="ATF94" s="205"/>
      <c r="ATG94" s="205"/>
      <c r="ATH94" s="205"/>
      <c r="ATI94" s="205"/>
      <c r="ATJ94" s="205"/>
      <c r="ATK94" s="205"/>
      <c r="ATL94" s="205"/>
      <c r="ATM94" s="205"/>
      <c r="ATN94" s="205"/>
      <c r="ATO94" s="205"/>
      <c r="ATP94" s="205"/>
      <c r="ATQ94" s="205"/>
      <c r="ATR94" s="205"/>
      <c r="ATS94" s="205"/>
      <c r="ATT94" s="205"/>
      <c r="ATU94" s="205"/>
      <c r="ATV94" s="205"/>
      <c r="ATW94" s="205"/>
      <c r="ATX94" s="205"/>
      <c r="ATY94" s="205"/>
      <c r="ATZ94" s="205"/>
      <c r="AUA94" s="205"/>
      <c r="AUB94" s="205"/>
      <c r="AUC94" s="205"/>
      <c r="AUD94" s="205"/>
      <c r="AUE94" s="205"/>
      <c r="AUF94" s="205"/>
      <c r="AUG94" s="205"/>
      <c r="AUH94" s="205"/>
      <c r="AUI94" s="205"/>
      <c r="AUJ94" s="205"/>
      <c r="AUK94" s="205"/>
      <c r="AUL94" s="205"/>
      <c r="AUM94" s="205"/>
      <c r="AUN94" s="205"/>
      <c r="AUO94" s="205"/>
      <c r="AUP94" s="205"/>
      <c r="AUQ94" s="205"/>
      <c r="AUR94" s="205"/>
      <c r="AUS94" s="205"/>
      <c r="AUT94" s="205"/>
      <c r="AUU94" s="205"/>
      <c r="AUV94" s="205"/>
      <c r="AUW94" s="205"/>
      <c r="AUX94" s="205"/>
      <c r="AUY94" s="205"/>
      <c r="AUZ94" s="205"/>
      <c r="AVA94" s="205"/>
      <c r="AVB94" s="205"/>
      <c r="AVC94" s="205"/>
      <c r="AVD94" s="205"/>
      <c r="AVE94" s="205"/>
      <c r="AVF94" s="205"/>
      <c r="AVG94" s="205"/>
      <c r="AVH94" s="205"/>
      <c r="AVI94" s="205"/>
      <c r="AVJ94" s="205"/>
      <c r="AVK94" s="205"/>
      <c r="AVL94" s="205"/>
      <c r="AVM94" s="205"/>
      <c r="AVN94" s="205"/>
      <c r="AVO94" s="205"/>
      <c r="AVP94" s="205"/>
      <c r="AVQ94" s="205"/>
      <c r="AVR94" s="205"/>
      <c r="AVS94" s="205"/>
      <c r="AVT94" s="205"/>
      <c r="AVU94" s="205"/>
      <c r="AVV94" s="205"/>
      <c r="AVW94" s="205"/>
      <c r="AVX94" s="205"/>
      <c r="AVY94" s="205"/>
      <c r="AVZ94" s="205"/>
      <c r="AWA94" s="205"/>
      <c r="AWB94" s="205"/>
      <c r="AWC94" s="205"/>
      <c r="AWD94" s="205"/>
      <c r="AWE94" s="205"/>
      <c r="AWF94" s="205"/>
      <c r="AWG94" s="205"/>
      <c r="AWH94" s="205"/>
      <c r="AWI94" s="205"/>
      <c r="AWP94" s="205"/>
      <c r="AWQ94" s="205"/>
      <c r="AWR94" s="205"/>
      <c r="AWS94" s="205"/>
      <c r="AWT94" s="205"/>
      <c r="AWU94" s="205"/>
      <c r="AWV94" s="205"/>
      <c r="AWW94" s="205"/>
      <c r="AWX94" s="205"/>
      <c r="AWY94" s="205"/>
      <c r="AWZ94" s="205"/>
      <c r="AXA94" s="205"/>
      <c r="AXB94" s="205"/>
      <c r="AXC94" s="205"/>
      <c r="AXD94" s="205"/>
      <c r="AXE94" s="205"/>
      <c r="AXF94" s="205"/>
      <c r="AXG94" s="205"/>
      <c r="AXH94" s="205"/>
      <c r="AXI94" s="205"/>
      <c r="AXJ94" s="205"/>
      <c r="AXK94" s="205"/>
      <c r="AXL94" s="205"/>
      <c r="AXM94" s="205"/>
      <c r="AXN94" s="205"/>
      <c r="AXO94" s="205"/>
      <c r="AXP94" s="205"/>
      <c r="AXQ94" s="205"/>
      <c r="AXR94" s="205"/>
      <c r="AXS94" s="205"/>
      <c r="AXT94" s="205"/>
      <c r="AXU94" s="205"/>
      <c r="AXV94" s="205"/>
      <c r="AXW94" s="205"/>
      <c r="AXX94" s="205"/>
      <c r="AXY94" s="205"/>
      <c r="AXZ94" s="205"/>
      <c r="AYA94" s="205"/>
      <c r="AYB94" s="205"/>
      <c r="AYC94" s="205"/>
      <c r="AYD94" s="205"/>
      <c r="AYE94" s="205"/>
      <c r="AYF94" s="205"/>
      <c r="AYG94" s="205"/>
      <c r="AYH94" s="205"/>
      <c r="AYI94" s="205"/>
      <c r="AYJ94" s="205"/>
      <c r="AYK94" s="205"/>
      <c r="AYL94" s="205"/>
      <c r="AYM94" s="205"/>
      <c r="AYN94" s="205"/>
      <c r="AYO94" s="205"/>
      <c r="AYP94" s="205"/>
      <c r="AYQ94" s="205"/>
      <c r="AYR94" s="205"/>
      <c r="AYS94" s="205"/>
      <c r="AYT94" s="205"/>
      <c r="AYU94" s="205"/>
      <c r="AYV94" s="205"/>
      <c r="AYW94" s="205"/>
      <c r="AYX94" s="205"/>
      <c r="AYY94" s="205"/>
      <c r="AYZ94" s="205"/>
      <c r="AZA94" s="205"/>
      <c r="AZB94" s="205"/>
      <c r="AZC94" s="205"/>
      <c r="AZD94" s="205"/>
      <c r="AZE94" s="205"/>
      <c r="AZF94" s="205"/>
      <c r="AZG94" s="205"/>
      <c r="AZH94" s="205"/>
      <c r="AZI94" s="205"/>
      <c r="AZJ94" s="205"/>
      <c r="AZK94" s="205"/>
      <c r="AZL94" s="205"/>
      <c r="AZM94" s="205"/>
      <c r="AZN94" s="205"/>
      <c r="AZO94" s="205"/>
      <c r="AZP94" s="205"/>
      <c r="AZQ94" s="205"/>
      <c r="AZR94" s="205"/>
      <c r="AZS94" s="205"/>
      <c r="AZT94" s="205"/>
      <c r="AZU94" s="205"/>
      <c r="AZV94" s="205"/>
      <c r="AZW94" s="205"/>
      <c r="AZX94" s="205"/>
      <c r="AZY94" s="205"/>
      <c r="AZZ94" s="205"/>
      <c r="BAA94" s="205"/>
      <c r="BAB94" s="205"/>
      <c r="BAC94" s="205"/>
      <c r="BAD94" s="205"/>
      <c r="BAE94" s="205"/>
      <c r="BAF94" s="205"/>
      <c r="BAG94" s="205"/>
      <c r="BAH94" s="205"/>
      <c r="BAI94" s="205"/>
      <c r="BAJ94" s="205"/>
      <c r="BAK94" s="205"/>
      <c r="BAL94" s="205"/>
      <c r="BAM94" s="205"/>
      <c r="BAN94" s="205"/>
      <c r="BAO94" s="205"/>
      <c r="BAP94" s="205"/>
      <c r="BAQ94" s="205"/>
      <c r="BAR94" s="205"/>
      <c r="BAS94" s="205"/>
      <c r="BAT94" s="205"/>
      <c r="BAU94" s="205"/>
      <c r="BAV94" s="205"/>
      <c r="BAW94" s="205"/>
      <c r="BAX94" s="205"/>
      <c r="BAY94" s="205"/>
      <c r="BAZ94" s="205"/>
      <c r="BBA94" s="205"/>
      <c r="BBB94" s="205"/>
      <c r="BBC94" s="205"/>
      <c r="BBD94" s="205"/>
      <c r="BBE94" s="205"/>
      <c r="BBF94" s="205"/>
      <c r="BBG94" s="205"/>
      <c r="BBH94" s="205"/>
      <c r="BBI94" s="205"/>
      <c r="BBJ94" s="205"/>
      <c r="BBK94" s="205"/>
      <c r="BBL94" s="205"/>
      <c r="BBM94" s="205"/>
      <c r="BBN94" s="205"/>
      <c r="BBO94" s="205"/>
      <c r="BBP94" s="205"/>
      <c r="BBQ94" s="205"/>
      <c r="BBR94" s="205"/>
      <c r="BBS94" s="205"/>
      <c r="BBT94" s="205"/>
      <c r="BBU94" s="205"/>
      <c r="BBV94" s="205"/>
      <c r="BBW94" s="205"/>
      <c r="BBX94" s="205"/>
      <c r="BBY94" s="205"/>
      <c r="BBZ94" s="205"/>
      <c r="BCA94" s="205"/>
      <c r="BCB94" s="205"/>
      <c r="BCC94" s="205"/>
      <c r="BCD94" s="205"/>
      <c r="BCE94" s="205"/>
      <c r="BCF94" s="205"/>
      <c r="BCG94" s="205"/>
      <c r="BCH94" s="205"/>
      <c r="BCI94" s="205"/>
      <c r="BCJ94" s="205"/>
      <c r="BCK94" s="205"/>
      <c r="BCL94" s="205"/>
      <c r="BCM94" s="205"/>
      <c r="BCN94" s="205"/>
      <c r="BCO94" s="205"/>
      <c r="BCP94" s="205"/>
      <c r="BCQ94" s="205"/>
      <c r="BCR94" s="205"/>
      <c r="BCS94" s="205"/>
      <c r="BCT94" s="205"/>
      <c r="BCU94" s="205"/>
      <c r="BCV94" s="205"/>
      <c r="BCW94" s="205"/>
      <c r="BCX94" s="205"/>
      <c r="BCY94" s="205"/>
      <c r="BCZ94" s="205"/>
      <c r="BDA94" s="205"/>
      <c r="BDB94" s="205"/>
      <c r="BDC94" s="205"/>
      <c r="BDD94" s="205"/>
      <c r="BDE94" s="205"/>
      <c r="BDF94" s="205"/>
      <c r="BDG94" s="205"/>
      <c r="BDH94" s="205"/>
      <c r="BDI94" s="205"/>
      <c r="BDJ94" s="205"/>
      <c r="BDK94" s="205"/>
      <c r="BDL94" s="205"/>
      <c r="BDM94" s="205"/>
      <c r="BDN94" s="205"/>
      <c r="BDO94" s="205"/>
      <c r="BDP94" s="205"/>
      <c r="BDQ94" s="205"/>
      <c r="BDR94" s="205"/>
      <c r="BDS94" s="205"/>
      <c r="BDT94" s="205"/>
      <c r="BDU94" s="205"/>
      <c r="BDV94" s="205"/>
      <c r="BDW94" s="205"/>
      <c r="BDX94" s="205"/>
      <c r="BDY94" s="205"/>
      <c r="BDZ94" s="205"/>
      <c r="BEA94" s="205"/>
      <c r="BEB94" s="205"/>
      <c r="BEC94" s="205"/>
      <c r="BED94" s="205"/>
      <c r="BEE94" s="205"/>
      <c r="BEF94" s="205"/>
      <c r="BEG94" s="205"/>
      <c r="BEH94" s="205"/>
      <c r="BEI94" s="205"/>
      <c r="BEJ94" s="205"/>
      <c r="BEK94" s="205"/>
      <c r="BEL94" s="205"/>
      <c r="BEM94" s="205"/>
      <c r="BEN94" s="205"/>
      <c r="BEO94" s="205"/>
      <c r="BEP94" s="205"/>
      <c r="BEQ94" s="205"/>
      <c r="BER94" s="205"/>
      <c r="BES94" s="205"/>
      <c r="BET94" s="205"/>
      <c r="BEU94" s="205"/>
      <c r="BEV94" s="205"/>
      <c r="BEW94" s="205"/>
      <c r="BEX94" s="205"/>
      <c r="BEY94" s="205"/>
      <c r="BEZ94" s="205"/>
      <c r="BFA94" s="205"/>
      <c r="BFB94" s="205"/>
      <c r="BFC94" s="205"/>
      <c r="BFD94" s="205"/>
      <c r="BFE94" s="205"/>
      <c r="BFF94" s="205"/>
      <c r="BFG94" s="205"/>
      <c r="BFH94" s="205"/>
      <c r="BFI94" s="205"/>
      <c r="BFJ94" s="205"/>
      <c r="BFK94" s="205"/>
      <c r="BFL94" s="205"/>
      <c r="BFM94" s="205"/>
      <c r="BFN94" s="205"/>
      <c r="BFO94" s="205"/>
      <c r="BFP94" s="205"/>
      <c r="BFQ94" s="205"/>
      <c r="BFR94" s="205"/>
      <c r="BFS94" s="205"/>
      <c r="BFT94" s="205"/>
      <c r="BFU94" s="205"/>
      <c r="BFV94" s="205"/>
      <c r="BFW94" s="205"/>
      <c r="BFX94" s="205"/>
      <c r="BFY94" s="205"/>
      <c r="BFZ94" s="205"/>
      <c r="BGA94" s="205"/>
      <c r="BGB94" s="205"/>
      <c r="BGC94" s="205"/>
      <c r="BGD94" s="205"/>
      <c r="BGE94" s="205"/>
      <c r="BGL94" s="205"/>
      <c r="BGM94" s="205"/>
      <c r="BGN94" s="205"/>
      <c r="BGO94" s="205"/>
      <c r="BGP94" s="205"/>
      <c r="BGQ94" s="205"/>
      <c r="BGR94" s="205"/>
      <c r="BGS94" s="205"/>
      <c r="BGT94" s="205"/>
      <c r="BGU94" s="205"/>
      <c r="BGV94" s="205"/>
      <c r="BGW94" s="205"/>
      <c r="BGX94" s="205"/>
      <c r="BGY94" s="205"/>
      <c r="BGZ94" s="205"/>
      <c r="BHA94" s="205"/>
      <c r="BHB94" s="205"/>
      <c r="BHC94" s="205"/>
      <c r="BHD94" s="205"/>
      <c r="BHE94" s="205"/>
      <c r="BHF94" s="205"/>
      <c r="BHG94" s="205"/>
      <c r="BHH94" s="205"/>
      <c r="BHI94" s="205"/>
      <c r="BHJ94" s="205"/>
      <c r="BHK94" s="205"/>
      <c r="BHL94" s="205"/>
      <c r="BHM94" s="205"/>
      <c r="BHN94" s="205"/>
      <c r="BHO94" s="205"/>
      <c r="BHP94" s="205"/>
      <c r="BHQ94" s="205"/>
      <c r="BHR94" s="205"/>
      <c r="BHS94" s="205"/>
      <c r="BHT94" s="205"/>
      <c r="BHU94" s="205"/>
      <c r="BHV94" s="205"/>
      <c r="BHW94" s="205"/>
      <c r="BHX94" s="205"/>
      <c r="BHY94" s="205"/>
      <c r="BHZ94" s="205"/>
      <c r="BIA94" s="205"/>
      <c r="BIB94" s="205"/>
      <c r="BIC94" s="205"/>
      <c r="BID94" s="205"/>
      <c r="BIE94" s="205"/>
      <c r="BIF94" s="205"/>
      <c r="BIG94" s="205"/>
      <c r="BIH94" s="205"/>
      <c r="BII94" s="205"/>
      <c r="BIJ94" s="205"/>
      <c r="BIK94" s="205"/>
      <c r="BIL94" s="205"/>
      <c r="BIM94" s="205"/>
      <c r="BIN94" s="205"/>
      <c r="BIO94" s="205"/>
      <c r="BIP94" s="205"/>
      <c r="BIQ94" s="205"/>
      <c r="BIR94" s="205"/>
      <c r="BIS94" s="205"/>
      <c r="BIT94" s="205"/>
      <c r="BIU94" s="205"/>
      <c r="BIV94" s="205"/>
      <c r="BIW94" s="205"/>
      <c r="BIX94" s="205"/>
      <c r="BIY94" s="205"/>
      <c r="BIZ94" s="205"/>
      <c r="BJA94" s="205"/>
      <c r="BJB94" s="205"/>
      <c r="BJC94" s="205"/>
      <c r="BJD94" s="205"/>
      <c r="BJE94" s="205"/>
      <c r="BJF94" s="205"/>
      <c r="BJG94" s="205"/>
      <c r="BJH94" s="205"/>
      <c r="BJI94" s="205"/>
      <c r="BJJ94" s="205"/>
      <c r="BJK94" s="205"/>
      <c r="BJL94" s="205"/>
      <c r="BJM94" s="205"/>
      <c r="BJN94" s="205"/>
      <c r="BJO94" s="205"/>
      <c r="BJP94" s="205"/>
      <c r="BJQ94" s="205"/>
      <c r="BJR94" s="205"/>
      <c r="BJS94" s="205"/>
      <c r="BJT94" s="205"/>
      <c r="BJU94" s="205"/>
      <c r="BJV94" s="205"/>
      <c r="BJW94" s="205"/>
      <c r="BJX94" s="205"/>
      <c r="BJY94" s="205"/>
      <c r="BJZ94" s="205"/>
      <c r="BKA94" s="205"/>
      <c r="BKB94" s="205"/>
      <c r="BKC94" s="205"/>
      <c r="BKD94" s="205"/>
      <c r="BKE94" s="205"/>
      <c r="BKF94" s="205"/>
      <c r="BKG94" s="205"/>
      <c r="BKH94" s="205"/>
      <c r="BKI94" s="205"/>
      <c r="BKJ94" s="205"/>
      <c r="BKK94" s="205"/>
      <c r="BKL94" s="205"/>
      <c r="BKM94" s="205"/>
      <c r="BKN94" s="205"/>
      <c r="BKO94" s="205"/>
      <c r="BKP94" s="205"/>
      <c r="BKQ94" s="205"/>
      <c r="BKR94" s="205"/>
      <c r="BKS94" s="205"/>
      <c r="BKT94" s="205"/>
      <c r="BKU94" s="205"/>
      <c r="BKV94" s="205"/>
      <c r="BKW94" s="205"/>
      <c r="BKX94" s="205"/>
      <c r="BKY94" s="205"/>
      <c r="BKZ94" s="205"/>
      <c r="BLA94" s="205"/>
      <c r="BLB94" s="205"/>
      <c r="BLC94" s="205"/>
      <c r="BLD94" s="205"/>
      <c r="BLE94" s="205"/>
      <c r="BLF94" s="205"/>
      <c r="BLG94" s="205"/>
      <c r="BLH94" s="205"/>
      <c r="BLI94" s="205"/>
      <c r="BLJ94" s="205"/>
      <c r="BLK94" s="205"/>
      <c r="BLL94" s="205"/>
      <c r="BLM94" s="205"/>
      <c r="BLN94" s="205"/>
      <c r="BLO94" s="205"/>
      <c r="BLP94" s="205"/>
      <c r="BLQ94" s="205"/>
      <c r="BLR94" s="205"/>
      <c r="BLS94" s="205"/>
      <c r="BLT94" s="205"/>
      <c r="BLU94" s="205"/>
      <c r="BLV94" s="205"/>
      <c r="BLW94" s="205"/>
      <c r="BLX94" s="205"/>
      <c r="BLY94" s="205"/>
      <c r="BLZ94" s="205"/>
      <c r="BMA94" s="205"/>
      <c r="BMB94" s="205"/>
      <c r="BMC94" s="205"/>
      <c r="BMD94" s="205"/>
      <c r="BME94" s="205"/>
      <c r="BMF94" s="205"/>
      <c r="BMG94" s="205"/>
      <c r="BMH94" s="205"/>
      <c r="BMI94" s="205"/>
      <c r="BMJ94" s="205"/>
      <c r="BMK94" s="205"/>
      <c r="BML94" s="205"/>
      <c r="BMM94" s="205"/>
      <c r="BMN94" s="205"/>
      <c r="BMO94" s="205"/>
      <c r="BMP94" s="205"/>
      <c r="BMQ94" s="205"/>
      <c r="BMR94" s="205"/>
      <c r="BMS94" s="205"/>
      <c r="BMT94" s="205"/>
      <c r="BMU94" s="205"/>
      <c r="BMV94" s="205"/>
      <c r="BMW94" s="205"/>
      <c r="BMX94" s="205"/>
      <c r="BMY94" s="205"/>
      <c r="BMZ94" s="205"/>
      <c r="BNA94" s="205"/>
      <c r="BNB94" s="205"/>
      <c r="BNC94" s="205"/>
      <c r="BND94" s="205"/>
      <c r="BNE94" s="205"/>
      <c r="BNF94" s="205"/>
      <c r="BNG94" s="205"/>
      <c r="BNH94" s="205"/>
      <c r="BNI94" s="205"/>
      <c r="BNJ94" s="205"/>
      <c r="BNK94" s="205"/>
      <c r="BNL94" s="205"/>
      <c r="BNM94" s="205"/>
      <c r="BNN94" s="205"/>
      <c r="BNO94" s="205"/>
      <c r="BNP94" s="205"/>
      <c r="BNQ94" s="205"/>
      <c r="BNR94" s="205"/>
      <c r="BNS94" s="205"/>
      <c r="BNT94" s="205"/>
      <c r="BNU94" s="205"/>
      <c r="BNV94" s="205"/>
      <c r="BNW94" s="205"/>
      <c r="BNX94" s="205"/>
      <c r="BNY94" s="205"/>
      <c r="BNZ94" s="205"/>
      <c r="BOA94" s="205"/>
      <c r="BOB94" s="205"/>
      <c r="BOC94" s="205"/>
      <c r="BOD94" s="205"/>
      <c r="BOE94" s="205"/>
      <c r="BOF94" s="205"/>
      <c r="BOG94" s="205"/>
      <c r="BOH94" s="205"/>
      <c r="BOI94" s="205"/>
      <c r="BOJ94" s="205"/>
      <c r="BOK94" s="205"/>
      <c r="BOL94" s="205"/>
      <c r="BOM94" s="205"/>
      <c r="BON94" s="205"/>
      <c r="BOO94" s="205"/>
      <c r="BOP94" s="205"/>
      <c r="BOQ94" s="205"/>
      <c r="BOR94" s="205"/>
      <c r="BOS94" s="205"/>
      <c r="BOT94" s="205"/>
      <c r="BOU94" s="205"/>
      <c r="BOV94" s="205"/>
      <c r="BOW94" s="205"/>
      <c r="BOX94" s="205"/>
      <c r="BOY94" s="205"/>
      <c r="BOZ94" s="205"/>
      <c r="BPA94" s="205"/>
      <c r="BPB94" s="205"/>
      <c r="BPC94" s="205"/>
      <c r="BPD94" s="205"/>
      <c r="BPE94" s="205"/>
      <c r="BPF94" s="205"/>
      <c r="BPG94" s="205"/>
      <c r="BPH94" s="205"/>
      <c r="BPI94" s="205"/>
      <c r="BPJ94" s="205"/>
      <c r="BPK94" s="205"/>
      <c r="BPL94" s="205"/>
      <c r="BPM94" s="205"/>
      <c r="BPN94" s="205"/>
      <c r="BPO94" s="205"/>
      <c r="BPP94" s="205"/>
      <c r="BPQ94" s="205"/>
      <c r="BPR94" s="205"/>
      <c r="BPS94" s="205"/>
      <c r="BPT94" s="205"/>
      <c r="BPU94" s="205"/>
      <c r="BPV94" s="205"/>
      <c r="BPW94" s="205"/>
      <c r="BPX94" s="205"/>
      <c r="BPY94" s="205"/>
      <c r="BPZ94" s="205"/>
      <c r="BQA94" s="205"/>
      <c r="BQH94" s="205"/>
      <c r="BQI94" s="205"/>
      <c r="BQJ94" s="205"/>
      <c r="BQK94" s="205"/>
      <c r="BQL94" s="205"/>
      <c r="BQM94" s="205"/>
      <c r="BQN94" s="205"/>
      <c r="BQO94" s="205"/>
      <c r="BQP94" s="205"/>
      <c r="BQQ94" s="205"/>
      <c r="BQR94" s="205"/>
      <c r="BQS94" s="205"/>
      <c r="BQT94" s="205"/>
      <c r="BQU94" s="205"/>
      <c r="BQV94" s="205"/>
      <c r="BQW94" s="205"/>
      <c r="BQX94" s="205"/>
      <c r="BQY94" s="205"/>
      <c r="BQZ94" s="205"/>
      <c r="BRA94" s="205"/>
      <c r="BRB94" s="205"/>
      <c r="BRC94" s="205"/>
      <c r="BRD94" s="205"/>
      <c r="BRE94" s="205"/>
      <c r="BRF94" s="205"/>
      <c r="BRG94" s="205"/>
      <c r="BRH94" s="205"/>
      <c r="BRI94" s="205"/>
      <c r="BRJ94" s="205"/>
      <c r="BRK94" s="205"/>
      <c r="BRL94" s="205"/>
      <c r="BRM94" s="205"/>
      <c r="BRN94" s="205"/>
      <c r="BRO94" s="205"/>
      <c r="BRP94" s="205"/>
      <c r="BRQ94" s="205"/>
      <c r="BRR94" s="205"/>
      <c r="BRS94" s="205"/>
      <c r="BRT94" s="205"/>
      <c r="BRU94" s="205"/>
      <c r="BRV94" s="205"/>
      <c r="BRW94" s="205"/>
      <c r="BRX94" s="205"/>
      <c r="BRY94" s="205"/>
      <c r="BRZ94" s="205"/>
      <c r="BSA94" s="205"/>
      <c r="BSB94" s="205"/>
      <c r="BSC94" s="205"/>
      <c r="BSD94" s="205"/>
      <c r="BSE94" s="205"/>
      <c r="BSF94" s="205"/>
      <c r="BSG94" s="205"/>
      <c r="BSH94" s="205"/>
      <c r="BSI94" s="205"/>
      <c r="BSJ94" s="205"/>
      <c r="BSK94" s="205"/>
      <c r="BSL94" s="205"/>
      <c r="BSM94" s="205"/>
      <c r="BSN94" s="205"/>
      <c r="BSO94" s="205"/>
      <c r="BSP94" s="205"/>
      <c r="BSQ94" s="205"/>
      <c r="BSR94" s="205"/>
      <c r="BSS94" s="205"/>
      <c r="BST94" s="205"/>
      <c r="BSU94" s="205"/>
      <c r="BSV94" s="205"/>
      <c r="BSW94" s="205"/>
      <c r="BSX94" s="205"/>
      <c r="BSY94" s="205"/>
      <c r="BSZ94" s="205"/>
      <c r="BTA94" s="205"/>
      <c r="BTB94" s="205"/>
      <c r="BTC94" s="205"/>
      <c r="BTD94" s="205"/>
      <c r="BTE94" s="205"/>
      <c r="BTF94" s="205"/>
      <c r="BTG94" s="205"/>
      <c r="BTH94" s="205"/>
      <c r="BTI94" s="205"/>
      <c r="BTJ94" s="205"/>
      <c r="BTK94" s="205"/>
      <c r="BTL94" s="205"/>
      <c r="BTM94" s="205"/>
      <c r="BTN94" s="205"/>
      <c r="BTO94" s="205"/>
      <c r="BTP94" s="205"/>
      <c r="BTQ94" s="205"/>
      <c r="BTR94" s="205"/>
      <c r="BTS94" s="205"/>
      <c r="BTT94" s="205"/>
      <c r="BTU94" s="205"/>
      <c r="BTV94" s="205"/>
      <c r="BTW94" s="205"/>
      <c r="BTX94" s="205"/>
      <c r="BTY94" s="205"/>
      <c r="BTZ94" s="205"/>
      <c r="BUA94" s="205"/>
      <c r="BUB94" s="205"/>
      <c r="BUC94" s="205"/>
      <c r="BUD94" s="205"/>
      <c r="BUE94" s="205"/>
      <c r="BUF94" s="205"/>
      <c r="BUG94" s="205"/>
      <c r="BUH94" s="205"/>
      <c r="BUI94" s="205"/>
      <c r="BUJ94" s="205"/>
      <c r="BUK94" s="205"/>
      <c r="BUL94" s="205"/>
      <c r="BUM94" s="205"/>
      <c r="BUN94" s="205"/>
      <c r="BUO94" s="205"/>
      <c r="BUP94" s="205"/>
      <c r="BUQ94" s="205"/>
      <c r="BUR94" s="205"/>
      <c r="BUS94" s="205"/>
      <c r="BUT94" s="205"/>
      <c r="BUU94" s="205"/>
      <c r="BUV94" s="205"/>
      <c r="BUW94" s="205"/>
      <c r="BUX94" s="205"/>
      <c r="BUY94" s="205"/>
      <c r="BUZ94" s="205"/>
      <c r="BVA94" s="205"/>
      <c r="BVB94" s="205"/>
      <c r="BVC94" s="205"/>
      <c r="BVD94" s="205"/>
      <c r="BVE94" s="205"/>
      <c r="BVF94" s="205"/>
      <c r="BVG94" s="205"/>
      <c r="BVH94" s="205"/>
      <c r="BVI94" s="205"/>
      <c r="BVJ94" s="205"/>
      <c r="BVK94" s="205"/>
      <c r="BVL94" s="205"/>
      <c r="BVM94" s="205"/>
      <c r="BVN94" s="205"/>
      <c r="BVO94" s="205"/>
      <c r="BVP94" s="205"/>
      <c r="BVQ94" s="205"/>
      <c r="BVR94" s="205"/>
      <c r="BVS94" s="205"/>
      <c r="BVT94" s="205"/>
      <c r="BVU94" s="205"/>
      <c r="BVV94" s="205"/>
      <c r="BVW94" s="205"/>
      <c r="BVX94" s="205"/>
      <c r="BVY94" s="205"/>
      <c r="BVZ94" s="205"/>
      <c r="BWA94" s="205"/>
      <c r="BWB94" s="205"/>
      <c r="BWC94" s="205"/>
      <c r="BWD94" s="205"/>
      <c r="BWE94" s="205"/>
      <c r="BWF94" s="205"/>
      <c r="BWG94" s="205"/>
      <c r="BWH94" s="205"/>
      <c r="BWI94" s="205"/>
      <c r="BWJ94" s="205"/>
      <c r="BWK94" s="205"/>
      <c r="BWL94" s="205"/>
      <c r="BWM94" s="205"/>
      <c r="BWN94" s="205"/>
      <c r="BWO94" s="205"/>
      <c r="BWP94" s="205"/>
      <c r="BWQ94" s="205"/>
      <c r="BWR94" s="205"/>
      <c r="BWS94" s="205"/>
      <c r="BWT94" s="205"/>
      <c r="BWU94" s="205"/>
      <c r="BWV94" s="205"/>
      <c r="BWW94" s="205"/>
      <c r="BWX94" s="205"/>
      <c r="BWY94" s="205"/>
      <c r="BWZ94" s="205"/>
      <c r="BXA94" s="205"/>
      <c r="BXB94" s="205"/>
      <c r="BXC94" s="205"/>
      <c r="BXD94" s="205"/>
      <c r="BXE94" s="205"/>
      <c r="BXF94" s="205"/>
      <c r="BXG94" s="205"/>
      <c r="BXH94" s="205"/>
      <c r="BXI94" s="205"/>
      <c r="BXJ94" s="205"/>
      <c r="BXK94" s="205"/>
      <c r="BXL94" s="205"/>
      <c r="BXM94" s="205"/>
      <c r="BXN94" s="205"/>
      <c r="BXO94" s="205"/>
      <c r="BXP94" s="205"/>
      <c r="BXQ94" s="205"/>
      <c r="BXR94" s="205"/>
      <c r="BXS94" s="205"/>
      <c r="BXT94" s="205"/>
      <c r="BXU94" s="205"/>
      <c r="BXV94" s="205"/>
      <c r="BXW94" s="205"/>
      <c r="BXX94" s="205"/>
      <c r="BXY94" s="205"/>
      <c r="BXZ94" s="205"/>
      <c r="BYA94" s="205"/>
      <c r="BYB94" s="205"/>
      <c r="BYC94" s="205"/>
      <c r="BYD94" s="205"/>
      <c r="BYE94" s="205"/>
      <c r="BYF94" s="205"/>
      <c r="BYG94" s="205"/>
      <c r="BYH94" s="205"/>
      <c r="BYI94" s="205"/>
      <c r="BYJ94" s="205"/>
      <c r="BYK94" s="205"/>
      <c r="BYL94" s="205"/>
      <c r="BYM94" s="205"/>
      <c r="BYN94" s="205"/>
      <c r="BYO94" s="205"/>
      <c r="BYP94" s="205"/>
      <c r="BYQ94" s="205"/>
      <c r="BYR94" s="205"/>
      <c r="BYS94" s="205"/>
      <c r="BYT94" s="205"/>
      <c r="BYU94" s="205"/>
      <c r="BYV94" s="205"/>
      <c r="BYW94" s="205"/>
      <c r="BYX94" s="205"/>
      <c r="BYY94" s="205"/>
      <c r="BYZ94" s="205"/>
      <c r="BZA94" s="205"/>
      <c r="BZB94" s="205"/>
      <c r="BZC94" s="205"/>
      <c r="BZD94" s="205"/>
      <c r="BZE94" s="205"/>
      <c r="BZF94" s="205"/>
      <c r="BZG94" s="205"/>
      <c r="BZH94" s="205"/>
      <c r="BZI94" s="205"/>
      <c r="BZJ94" s="205"/>
      <c r="BZK94" s="205"/>
      <c r="BZL94" s="205"/>
      <c r="BZM94" s="205"/>
      <c r="BZN94" s="205"/>
      <c r="BZO94" s="205"/>
      <c r="BZP94" s="205"/>
      <c r="BZQ94" s="205"/>
      <c r="BZR94" s="205"/>
      <c r="BZS94" s="205"/>
      <c r="BZT94" s="205"/>
      <c r="BZU94" s="205"/>
      <c r="BZV94" s="205"/>
      <c r="BZW94" s="205"/>
      <c r="CAD94" s="205"/>
      <c r="CAE94" s="205"/>
      <c r="CAF94" s="205"/>
      <c r="CAG94" s="205"/>
      <c r="CAH94" s="205"/>
      <c r="CAI94" s="205"/>
      <c r="CAJ94" s="205"/>
      <c r="CAK94" s="205"/>
      <c r="CAL94" s="205"/>
      <c r="CAM94" s="205"/>
      <c r="CAN94" s="205"/>
      <c r="CAO94" s="205"/>
      <c r="CAP94" s="205"/>
      <c r="CAQ94" s="205"/>
      <c r="CAR94" s="205"/>
      <c r="CAS94" s="205"/>
      <c r="CAT94" s="205"/>
      <c r="CAU94" s="205"/>
      <c r="CAV94" s="205"/>
      <c r="CAW94" s="205"/>
      <c r="CAX94" s="205"/>
      <c r="CAY94" s="205"/>
      <c r="CAZ94" s="205"/>
      <c r="CBA94" s="205"/>
      <c r="CBB94" s="205"/>
      <c r="CBC94" s="205"/>
      <c r="CBD94" s="205"/>
      <c r="CBE94" s="205"/>
      <c r="CBF94" s="205"/>
      <c r="CBG94" s="205"/>
      <c r="CBH94" s="205"/>
      <c r="CBI94" s="205"/>
      <c r="CBJ94" s="205"/>
      <c r="CBK94" s="205"/>
      <c r="CBL94" s="205"/>
      <c r="CBM94" s="205"/>
      <c r="CBN94" s="205"/>
      <c r="CBO94" s="205"/>
      <c r="CBP94" s="205"/>
      <c r="CBQ94" s="205"/>
      <c r="CBR94" s="205"/>
      <c r="CBS94" s="205"/>
      <c r="CBT94" s="205"/>
      <c r="CBU94" s="205"/>
      <c r="CBV94" s="205"/>
      <c r="CBW94" s="205"/>
      <c r="CBX94" s="205"/>
      <c r="CBY94" s="205"/>
      <c r="CBZ94" s="205"/>
      <c r="CCA94" s="205"/>
      <c r="CCB94" s="205"/>
      <c r="CCC94" s="205"/>
      <c r="CCD94" s="205"/>
      <c r="CCE94" s="205"/>
      <c r="CCF94" s="205"/>
      <c r="CCG94" s="205"/>
      <c r="CCH94" s="205"/>
      <c r="CCI94" s="205"/>
      <c r="CCJ94" s="205"/>
      <c r="CCK94" s="205"/>
      <c r="CCL94" s="205"/>
      <c r="CCM94" s="205"/>
      <c r="CCN94" s="205"/>
      <c r="CCO94" s="205"/>
      <c r="CCP94" s="205"/>
      <c r="CCQ94" s="205"/>
      <c r="CCR94" s="205"/>
      <c r="CCS94" s="205"/>
      <c r="CCT94" s="205"/>
      <c r="CCU94" s="205"/>
      <c r="CCV94" s="205"/>
      <c r="CCW94" s="205"/>
      <c r="CCX94" s="205"/>
      <c r="CCY94" s="205"/>
      <c r="CCZ94" s="205"/>
      <c r="CDA94" s="205"/>
      <c r="CDB94" s="205"/>
      <c r="CDC94" s="205"/>
      <c r="CDD94" s="205"/>
      <c r="CDE94" s="205"/>
      <c r="CDF94" s="205"/>
      <c r="CDG94" s="205"/>
      <c r="CDH94" s="205"/>
      <c r="CDI94" s="205"/>
      <c r="CDJ94" s="205"/>
      <c r="CDK94" s="205"/>
      <c r="CDL94" s="205"/>
      <c r="CDM94" s="205"/>
      <c r="CDN94" s="205"/>
      <c r="CDO94" s="205"/>
      <c r="CDP94" s="205"/>
      <c r="CDQ94" s="205"/>
      <c r="CDR94" s="205"/>
      <c r="CDS94" s="205"/>
      <c r="CDT94" s="205"/>
      <c r="CDU94" s="205"/>
      <c r="CDV94" s="205"/>
      <c r="CDW94" s="205"/>
      <c r="CDX94" s="205"/>
      <c r="CDY94" s="205"/>
      <c r="CDZ94" s="205"/>
      <c r="CEA94" s="205"/>
      <c r="CEB94" s="205"/>
      <c r="CEC94" s="205"/>
      <c r="CED94" s="205"/>
      <c r="CEE94" s="205"/>
      <c r="CEF94" s="205"/>
      <c r="CEG94" s="205"/>
      <c r="CEH94" s="205"/>
      <c r="CEI94" s="205"/>
      <c r="CEJ94" s="205"/>
      <c r="CEK94" s="205"/>
      <c r="CEL94" s="205"/>
      <c r="CEM94" s="205"/>
      <c r="CEN94" s="205"/>
      <c r="CEO94" s="205"/>
      <c r="CEP94" s="205"/>
      <c r="CEQ94" s="205"/>
      <c r="CER94" s="205"/>
      <c r="CES94" s="205"/>
      <c r="CET94" s="205"/>
      <c r="CEU94" s="205"/>
      <c r="CEV94" s="205"/>
      <c r="CEW94" s="205"/>
      <c r="CEX94" s="205"/>
      <c r="CEY94" s="205"/>
      <c r="CEZ94" s="205"/>
      <c r="CFA94" s="205"/>
      <c r="CFB94" s="205"/>
      <c r="CFC94" s="205"/>
      <c r="CFD94" s="205"/>
      <c r="CFE94" s="205"/>
      <c r="CFF94" s="205"/>
      <c r="CFG94" s="205"/>
      <c r="CFH94" s="205"/>
      <c r="CFI94" s="205"/>
      <c r="CFJ94" s="205"/>
      <c r="CFK94" s="205"/>
      <c r="CFL94" s="205"/>
      <c r="CFM94" s="205"/>
      <c r="CFN94" s="205"/>
      <c r="CFO94" s="205"/>
      <c r="CFP94" s="205"/>
      <c r="CFQ94" s="205"/>
      <c r="CFR94" s="205"/>
      <c r="CFS94" s="205"/>
      <c r="CFT94" s="205"/>
      <c r="CFU94" s="205"/>
      <c r="CFV94" s="205"/>
      <c r="CFW94" s="205"/>
      <c r="CFX94" s="205"/>
      <c r="CFY94" s="205"/>
      <c r="CFZ94" s="205"/>
      <c r="CGA94" s="205"/>
      <c r="CGB94" s="205"/>
      <c r="CGC94" s="205"/>
      <c r="CGD94" s="205"/>
      <c r="CGE94" s="205"/>
      <c r="CGF94" s="205"/>
      <c r="CGG94" s="205"/>
      <c r="CGH94" s="205"/>
      <c r="CGI94" s="205"/>
      <c r="CGJ94" s="205"/>
      <c r="CGK94" s="205"/>
      <c r="CGL94" s="205"/>
      <c r="CGM94" s="205"/>
      <c r="CGN94" s="205"/>
      <c r="CGO94" s="205"/>
      <c r="CGP94" s="205"/>
      <c r="CGQ94" s="205"/>
      <c r="CGR94" s="205"/>
      <c r="CGS94" s="205"/>
      <c r="CGT94" s="205"/>
      <c r="CGU94" s="205"/>
      <c r="CGV94" s="205"/>
      <c r="CGW94" s="205"/>
      <c r="CGX94" s="205"/>
      <c r="CGY94" s="205"/>
      <c r="CGZ94" s="205"/>
      <c r="CHA94" s="205"/>
      <c r="CHB94" s="205"/>
      <c r="CHC94" s="205"/>
      <c r="CHD94" s="205"/>
      <c r="CHE94" s="205"/>
      <c r="CHF94" s="205"/>
      <c r="CHG94" s="205"/>
      <c r="CHH94" s="205"/>
      <c r="CHI94" s="205"/>
      <c r="CHJ94" s="205"/>
      <c r="CHK94" s="205"/>
      <c r="CHL94" s="205"/>
      <c r="CHM94" s="205"/>
      <c r="CHN94" s="205"/>
      <c r="CHO94" s="205"/>
      <c r="CHP94" s="205"/>
      <c r="CHQ94" s="205"/>
      <c r="CHR94" s="205"/>
      <c r="CHS94" s="205"/>
      <c r="CHT94" s="205"/>
      <c r="CHU94" s="205"/>
      <c r="CHV94" s="205"/>
      <c r="CHW94" s="205"/>
      <c r="CHX94" s="205"/>
      <c r="CHY94" s="205"/>
      <c r="CHZ94" s="205"/>
      <c r="CIA94" s="205"/>
      <c r="CIB94" s="205"/>
      <c r="CIC94" s="205"/>
      <c r="CID94" s="205"/>
      <c r="CIE94" s="205"/>
      <c r="CIF94" s="205"/>
      <c r="CIG94" s="205"/>
      <c r="CIH94" s="205"/>
      <c r="CII94" s="205"/>
      <c r="CIJ94" s="205"/>
      <c r="CIK94" s="205"/>
      <c r="CIL94" s="205"/>
      <c r="CIM94" s="205"/>
      <c r="CIN94" s="205"/>
      <c r="CIO94" s="205"/>
      <c r="CIP94" s="205"/>
      <c r="CIQ94" s="205"/>
      <c r="CIR94" s="205"/>
      <c r="CIS94" s="205"/>
      <c r="CIT94" s="205"/>
      <c r="CIU94" s="205"/>
      <c r="CIV94" s="205"/>
      <c r="CIW94" s="205"/>
      <c r="CIX94" s="205"/>
      <c r="CIY94" s="205"/>
      <c r="CIZ94" s="205"/>
      <c r="CJA94" s="205"/>
      <c r="CJB94" s="205"/>
      <c r="CJC94" s="205"/>
      <c r="CJD94" s="205"/>
      <c r="CJE94" s="205"/>
      <c r="CJF94" s="205"/>
      <c r="CJG94" s="205"/>
      <c r="CJH94" s="205"/>
      <c r="CJI94" s="205"/>
      <c r="CJJ94" s="205"/>
      <c r="CJK94" s="205"/>
      <c r="CJL94" s="205"/>
      <c r="CJM94" s="205"/>
      <c r="CJN94" s="205"/>
      <c r="CJO94" s="205"/>
      <c r="CJP94" s="205"/>
      <c r="CJQ94" s="205"/>
      <c r="CJR94" s="205"/>
      <c r="CJS94" s="205"/>
      <c r="CJZ94" s="205"/>
      <c r="CKA94" s="205"/>
      <c r="CKB94" s="205"/>
      <c r="CKC94" s="205"/>
      <c r="CKD94" s="205"/>
      <c r="CKE94" s="205"/>
      <c r="CKF94" s="205"/>
      <c r="CKG94" s="205"/>
      <c r="CKH94" s="205"/>
      <c r="CKI94" s="205"/>
      <c r="CKJ94" s="205"/>
      <c r="CKK94" s="205"/>
      <c r="CKL94" s="205"/>
      <c r="CKM94" s="205"/>
      <c r="CKN94" s="205"/>
      <c r="CKO94" s="205"/>
      <c r="CKP94" s="205"/>
      <c r="CKQ94" s="205"/>
      <c r="CKR94" s="205"/>
      <c r="CKS94" s="205"/>
      <c r="CKT94" s="205"/>
      <c r="CKU94" s="205"/>
      <c r="CKV94" s="205"/>
      <c r="CKW94" s="205"/>
      <c r="CKX94" s="205"/>
      <c r="CKY94" s="205"/>
      <c r="CKZ94" s="205"/>
      <c r="CLA94" s="205"/>
      <c r="CLB94" s="205"/>
      <c r="CLC94" s="205"/>
      <c r="CLD94" s="205"/>
      <c r="CLE94" s="205"/>
      <c r="CLF94" s="205"/>
      <c r="CLG94" s="205"/>
      <c r="CLH94" s="205"/>
      <c r="CLI94" s="205"/>
      <c r="CLJ94" s="205"/>
      <c r="CLK94" s="205"/>
      <c r="CLL94" s="205"/>
      <c r="CLM94" s="205"/>
      <c r="CLN94" s="205"/>
      <c r="CLO94" s="205"/>
      <c r="CLP94" s="205"/>
      <c r="CLQ94" s="205"/>
      <c r="CLR94" s="205"/>
      <c r="CLS94" s="205"/>
      <c r="CLT94" s="205"/>
      <c r="CLU94" s="205"/>
      <c r="CLV94" s="205"/>
      <c r="CLW94" s="205"/>
      <c r="CLX94" s="205"/>
      <c r="CLY94" s="205"/>
      <c r="CLZ94" s="205"/>
      <c r="CMA94" s="205"/>
      <c r="CMB94" s="205"/>
      <c r="CMC94" s="205"/>
      <c r="CMD94" s="205"/>
      <c r="CME94" s="205"/>
      <c r="CMF94" s="205"/>
      <c r="CMG94" s="205"/>
      <c r="CMH94" s="205"/>
      <c r="CMI94" s="205"/>
      <c r="CMJ94" s="205"/>
      <c r="CMK94" s="205"/>
      <c r="CML94" s="205"/>
      <c r="CMM94" s="205"/>
      <c r="CMN94" s="205"/>
      <c r="CMO94" s="205"/>
      <c r="CMP94" s="205"/>
      <c r="CMQ94" s="205"/>
      <c r="CMR94" s="205"/>
      <c r="CMS94" s="205"/>
      <c r="CMT94" s="205"/>
      <c r="CMU94" s="205"/>
      <c r="CMV94" s="205"/>
      <c r="CMW94" s="205"/>
      <c r="CMX94" s="205"/>
      <c r="CMY94" s="205"/>
      <c r="CMZ94" s="205"/>
      <c r="CNA94" s="205"/>
      <c r="CNB94" s="205"/>
      <c r="CNC94" s="205"/>
      <c r="CND94" s="205"/>
      <c r="CNE94" s="205"/>
      <c r="CNF94" s="205"/>
      <c r="CNG94" s="205"/>
      <c r="CNH94" s="205"/>
      <c r="CNI94" s="205"/>
      <c r="CNJ94" s="205"/>
      <c r="CNK94" s="205"/>
      <c r="CNL94" s="205"/>
      <c r="CNM94" s="205"/>
      <c r="CNN94" s="205"/>
      <c r="CNO94" s="205"/>
      <c r="CNP94" s="205"/>
      <c r="CNQ94" s="205"/>
      <c r="CNR94" s="205"/>
      <c r="CNS94" s="205"/>
      <c r="CNT94" s="205"/>
      <c r="CNU94" s="205"/>
      <c r="CNV94" s="205"/>
      <c r="CNW94" s="205"/>
      <c r="CNX94" s="205"/>
      <c r="CNY94" s="205"/>
      <c r="CNZ94" s="205"/>
      <c r="COA94" s="205"/>
      <c r="COB94" s="205"/>
      <c r="COC94" s="205"/>
      <c r="COD94" s="205"/>
      <c r="COE94" s="205"/>
      <c r="COF94" s="205"/>
      <c r="COG94" s="205"/>
      <c r="COH94" s="205"/>
      <c r="COI94" s="205"/>
      <c r="COJ94" s="205"/>
      <c r="COK94" s="205"/>
      <c r="COL94" s="205"/>
      <c r="COM94" s="205"/>
      <c r="CON94" s="205"/>
      <c r="COO94" s="205"/>
      <c r="COP94" s="205"/>
      <c r="COQ94" s="205"/>
      <c r="COR94" s="205"/>
      <c r="COS94" s="205"/>
      <c r="COT94" s="205"/>
      <c r="COU94" s="205"/>
      <c r="COV94" s="205"/>
      <c r="COW94" s="205"/>
      <c r="COX94" s="205"/>
      <c r="COY94" s="205"/>
      <c r="COZ94" s="205"/>
      <c r="CPA94" s="205"/>
      <c r="CPB94" s="205"/>
      <c r="CPC94" s="205"/>
      <c r="CPD94" s="205"/>
      <c r="CPE94" s="205"/>
      <c r="CPF94" s="205"/>
      <c r="CPG94" s="205"/>
      <c r="CPH94" s="205"/>
      <c r="CPI94" s="205"/>
      <c r="CPJ94" s="205"/>
      <c r="CPK94" s="205"/>
      <c r="CPL94" s="205"/>
      <c r="CPM94" s="205"/>
      <c r="CPN94" s="205"/>
      <c r="CPO94" s="205"/>
      <c r="CPP94" s="205"/>
      <c r="CPQ94" s="205"/>
      <c r="CPR94" s="205"/>
      <c r="CPS94" s="205"/>
      <c r="CPT94" s="205"/>
      <c r="CPU94" s="205"/>
      <c r="CPV94" s="205"/>
      <c r="CPW94" s="205"/>
      <c r="CPX94" s="205"/>
      <c r="CPY94" s="205"/>
      <c r="CPZ94" s="205"/>
      <c r="CQA94" s="205"/>
      <c r="CQB94" s="205"/>
      <c r="CQC94" s="205"/>
      <c r="CQD94" s="205"/>
      <c r="CQE94" s="205"/>
      <c r="CQF94" s="205"/>
      <c r="CQG94" s="205"/>
      <c r="CQH94" s="205"/>
      <c r="CQI94" s="205"/>
      <c r="CQJ94" s="205"/>
      <c r="CQK94" s="205"/>
      <c r="CQL94" s="205"/>
      <c r="CQM94" s="205"/>
      <c r="CQN94" s="205"/>
      <c r="CQO94" s="205"/>
      <c r="CQP94" s="205"/>
      <c r="CQQ94" s="205"/>
      <c r="CQR94" s="205"/>
      <c r="CQS94" s="205"/>
      <c r="CQT94" s="205"/>
      <c r="CQU94" s="205"/>
      <c r="CQV94" s="205"/>
      <c r="CQW94" s="205"/>
      <c r="CQX94" s="205"/>
      <c r="CQY94" s="205"/>
      <c r="CQZ94" s="205"/>
      <c r="CRA94" s="205"/>
      <c r="CRB94" s="205"/>
      <c r="CRC94" s="205"/>
      <c r="CRD94" s="205"/>
      <c r="CRE94" s="205"/>
      <c r="CRF94" s="205"/>
      <c r="CRG94" s="205"/>
      <c r="CRH94" s="205"/>
      <c r="CRI94" s="205"/>
      <c r="CRJ94" s="205"/>
      <c r="CRK94" s="205"/>
      <c r="CRL94" s="205"/>
      <c r="CRM94" s="205"/>
      <c r="CRN94" s="205"/>
      <c r="CRO94" s="205"/>
      <c r="CRP94" s="205"/>
      <c r="CRQ94" s="205"/>
      <c r="CRR94" s="205"/>
      <c r="CRS94" s="205"/>
      <c r="CRT94" s="205"/>
      <c r="CRU94" s="205"/>
      <c r="CRV94" s="205"/>
      <c r="CRW94" s="205"/>
      <c r="CRX94" s="205"/>
      <c r="CRY94" s="205"/>
      <c r="CRZ94" s="205"/>
      <c r="CSA94" s="205"/>
      <c r="CSB94" s="205"/>
      <c r="CSC94" s="205"/>
      <c r="CSD94" s="205"/>
      <c r="CSE94" s="205"/>
      <c r="CSF94" s="205"/>
      <c r="CSG94" s="205"/>
      <c r="CSH94" s="205"/>
      <c r="CSI94" s="205"/>
      <c r="CSJ94" s="205"/>
      <c r="CSK94" s="205"/>
      <c r="CSL94" s="205"/>
      <c r="CSM94" s="205"/>
      <c r="CSN94" s="205"/>
      <c r="CSO94" s="205"/>
      <c r="CSP94" s="205"/>
      <c r="CSQ94" s="205"/>
      <c r="CSR94" s="205"/>
      <c r="CSS94" s="205"/>
      <c r="CST94" s="205"/>
      <c r="CSU94" s="205"/>
      <c r="CSV94" s="205"/>
      <c r="CSW94" s="205"/>
      <c r="CSX94" s="205"/>
      <c r="CSY94" s="205"/>
      <c r="CSZ94" s="205"/>
      <c r="CTA94" s="205"/>
      <c r="CTB94" s="205"/>
      <c r="CTC94" s="205"/>
      <c r="CTD94" s="205"/>
      <c r="CTE94" s="205"/>
      <c r="CTF94" s="205"/>
      <c r="CTG94" s="205"/>
      <c r="CTH94" s="205"/>
      <c r="CTI94" s="205"/>
      <c r="CTJ94" s="205"/>
      <c r="CTK94" s="205"/>
      <c r="CTL94" s="205"/>
      <c r="CTM94" s="205"/>
      <c r="CTN94" s="205"/>
      <c r="CTO94" s="205"/>
      <c r="CTV94" s="205"/>
      <c r="CTW94" s="205"/>
      <c r="CTX94" s="205"/>
      <c r="CTY94" s="205"/>
      <c r="CTZ94" s="205"/>
      <c r="CUA94" s="205"/>
      <c r="CUB94" s="205"/>
      <c r="CUC94" s="205"/>
      <c r="CUD94" s="205"/>
      <c r="CUE94" s="205"/>
      <c r="CUF94" s="205"/>
      <c r="CUG94" s="205"/>
      <c r="CUH94" s="205"/>
      <c r="CUI94" s="205"/>
      <c r="CUJ94" s="205"/>
      <c r="CUK94" s="205"/>
      <c r="CUL94" s="205"/>
      <c r="CUM94" s="205"/>
      <c r="CUN94" s="205"/>
      <c r="CUO94" s="205"/>
      <c r="CUP94" s="205"/>
      <c r="CUQ94" s="205"/>
      <c r="CUR94" s="205"/>
      <c r="CUS94" s="205"/>
      <c r="CUT94" s="205"/>
      <c r="CUU94" s="205"/>
      <c r="CUV94" s="205"/>
      <c r="CUW94" s="205"/>
      <c r="CUX94" s="205"/>
      <c r="CUY94" s="205"/>
      <c r="CUZ94" s="205"/>
      <c r="CVA94" s="205"/>
      <c r="CVB94" s="205"/>
      <c r="CVC94" s="205"/>
      <c r="CVD94" s="205"/>
      <c r="CVE94" s="205"/>
      <c r="CVF94" s="205"/>
      <c r="CVG94" s="205"/>
      <c r="CVH94" s="205"/>
      <c r="CVI94" s="205"/>
      <c r="CVJ94" s="205"/>
      <c r="CVK94" s="205"/>
      <c r="CVL94" s="205"/>
      <c r="CVM94" s="205"/>
      <c r="CVN94" s="205"/>
      <c r="CVO94" s="205"/>
      <c r="CVP94" s="205"/>
      <c r="CVQ94" s="205"/>
      <c r="CVR94" s="205"/>
      <c r="CVS94" s="205"/>
      <c r="CVT94" s="205"/>
      <c r="CVU94" s="205"/>
      <c r="CVV94" s="205"/>
      <c r="CVW94" s="205"/>
      <c r="CVX94" s="205"/>
      <c r="CVY94" s="205"/>
      <c r="CVZ94" s="205"/>
      <c r="CWA94" s="205"/>
      <c r="CWB94" s="205"/>
      <c r="CWC94" s="205"/>
      <c r="CWD94" s="205"/>
      <c r="CWE94" s="205"/>
      <c r="CWF94" s="205"/>
      <c r="CWG94" s="205"/>
      <c r="CWH94" s="205"/>
      <c r="CWI94" s="205"/>
      <c r="CWJ94" s="205"/>
      <c r="CWK94" s="205"/>
      <c r="CWL94" s="205"/>
      <c r="CWM94" s="205"/>
      <c r="CWN94" s="205"/>
      <c r="CWO94" s="205"/>
      <c r="CWP94" s="205"/>
      <c r="CWQ94" s="205"/>
      <c r="CWR94" s="205"/>
      <c r="CWS94" s="205"/>
      <c r="CWT94" s="205"/>
      <c r="CWU94" s="205"/>
      <c r="CWV94" s="205"/>
      <c r="CWW94" s="205"/>
      <c r="CWX94" s="205"/>
      <c r="CWY94" s="205"/>
      <c r="CWZ94" s="205"/>
      <c r="CXA94" s="205"/>
      <c r="CXB94" s="205"/>
      <c r="CXC94" s="205"/>
      <c r="CXD94" s="205"/>
      <c r="CXE94" s="205"/>
      <c r="CXF94" s="205"/>
      <c r="CXG94" s="205"/>
      <c r="CXH94" s="205"/>
      <c r="CXI94" s="205"/>
      <c r="CXJ94" s="205"/>
      <c r="CXK94" s="205"/>
      <c r="CXL94" s="205"/>
      <c r="CXM94" s="205"/>
      <c r="CXN94" s="205"/>
      <c r="CXO94" s="205"/>
      <c r="CXP94" s="205"/>
      <c r="CXQ94" s="205"/>
      <c r="CXR94" s="205"/>
      <c r="CXS94" s="205"/>
      <c r="CXT94" s="205"/>
      <c r="CXU94" s="205"/>
      <c r="CXV94" s="205"/>
      <c r="CXW94" s="205"/>
      <c r="CXX94" s="205"/>
      <c r="CXY94" s="205"/>
      <c r="CXZ94" s="205"/>
      <c r="CYA94" s="205"/>
      <c r="CYB94" s="205"/>
      <c r="CYC94" s="205"/>
      <c r="CYD94" s="205"/>
      <c r="CYE94" s="205"/>
      <c r="CYF94" s="205"/>
      <c r="CYG94" s="205"/>
      <c r="CYH94" s="205"/>
      <c r="CYI94" s="205"/>
      <c r="CYJ94" s="205"/>
      <c r="CYK94" s="205"/>
      <c r="CYL94" s="205"/>
      <c r="CYM94" s="205"/>
      <c r="CYN94" s="205"/>
      <c r="CYO94" s="205"/>
      <c r="CYP94" s="205"/>
      <c r="CYQ94" s="205"/>
      <c r="CYR94" s="205"/>
      <c r="CYS94" s="205"/>
      <c r="CYT94" s="205"/>
      <c r="CYU94" s="205"/>
      <c r="CYV94" s="205"/>
      <c r="CYW94" s="205"/>
      <c r="CYX94" s="205"/>
      <c r="CYY94" s="205"/>
      <c r="CYZ94" s="205"/>
      <c r="CZA94" s="205"/>
      <c r="CZB94" s="205"/>
      <c r="CZC94" s="205"/>
      <c r="CZD94" s="205"/>
      <c r="CZE94" s="205"/>
      <c r="CZF94" s="205"/>
      <c r="CZG94" s="205"/>
      <c r="CZH94" s="205"/>
      <c r="CZI94" s="205"/>
      <c r="CZJ94" s="205"/>
      <c r="CZK94" s="205"/>
      <c r="CZL94" s="205"/>
      <c r="CZM94" s="205"/>
      <c r="CZN94" s="205"/>
      <c r="CZO94" s="205"/>
      <c r="CZP94" s="205"/>
      <c r="CZQ94" s="205"/>
      <c r="CZR94" s="205"/>
      <c r="CZS94" s="205"/>
      <c r="CZT94" s="205"/>
      <c r="CZU94" s="205"/>
      <c r="CZV94" s="205"/>
      <c r="CZW94" s="205"/>
      <c r="CZX94" s="205"/>
      <c r="CZY94" s="205"/>
      <c r="CZZ94" s="205"/>
      <c r="DAA94" s="205"/>
      <c r="DAB94" s="205"/>
      <c r="DAC94" s="205"/>
      <c r="DAD94" s="205"/>
      <c r="DAE94" s="205"/>
      <c r="DAF94" s="205"/>
      <c r="DAG94" s="205"/>
      <c r="DAH94" s="205"/>
      <c r="DAI94" s="205"/>
      <c r="DAJ94" s="205"/>
      <c r="DAK94" s="205"/>
      <c r="DAL94" s="205"/>
      <c r="DAM94" s="205"/>
      <c r="DAN94" s="205"/>
      <c r="DAO94" s="205"/>
      <c r="DAP94" s="205"/>
      <c r="DAQ94" s="205"/>
      <c r="DAR94" s="205"/>
      <c r="DAS94" s="205"/>
      <c r="DAT94" s="205"/>
      <c r="DAU94" s="205"/>
      <c r="DAV94" s="205"/>
      <c r="DAW94" s="205"/>
      <c r="DAX94" s="205"/>
      <c r="DAY94" s="205"/>
      <c r="DAZ94" s="205"/>
      <c r="DBA94" s="205"/>
      <c r="DBB94" s="205"/>
      <c r="DBC94" s="205"/>
      <c r="DBD94" s="205"/>
      <c r="DBE94" s="205"/>
      <c r="DBF94" s="205"/>
      <c r="DBG94" s="205"/>
      <c r="DBH94" s="205"/>
      <c r="DBI94" s="205"/>
      <c r="DBJ94" s="205"/>
      <c r="DBK94" s="205"/>
      <c r="DBL94" s="205"/>
      <c r="DBM94" s="205"/>
      <c r="DBN94" s="205"/>
      <c r="DBO94" s="205"/>
      <c r="DBP94" s="205"/>
      <c r="DBQ94" s="205"/>
      <c r="DBR94" s="205"/>
      <c r="DBS94" s="205"/>
      <c r="DBT94" s="205"/>
      <c r="DBU94" s="205"/>
      <c r="DBV94" s="205"/>
      <c r="DBW94" s="205"/>
      <c r="DBX94" s="205"/>
      <c r="DBY94" s="205"/>
      <c r="DBZ94" s="205"/>
      <c r="DCA94" s="205"/>
      <c r="DCB94" s="205"/>
      <c r="DCC94" s="205"/>
      <c r="DCD94" s="205"/>
      <c r="DCE94" s="205"/>
      <c r="DCF94" s="205"/>
      <c r="DCG94" s="205"/>
      <c r="DCH94" s="205"/>
      <c r="DCI94" s="205"/>
      <c r="DCJ94" s="205"/>
      <c r="DCK94" s="205"/>
      <c r="DCL94" s="205"/>
      <c r="DCM94" s="205"/>
      <c r="DCN94" s="205"/>
      <c r="DCO94" s="205"/>
      <c r="DCP94" s="205"/>
      <c r="DCQ94" s="205"/>
      <c r="DCR94" s="205"/>
      <c r="DCS94" s="205"/>
      <c r="DCT94" s="205"/>
      <c r="DCU94" s="205"/>
      <c r="DCV94" s="205"/>
      <c r="DCW94" s="205"/>
      <c r="DCX94" s="205"/>
      <c r="DCY94" s="205"/>
      <c r="DCZ94" s="205"/>
      <c r="DDA94" s="205"/>
      <c r="DDB94" s="205"/>
      <c r="DDC94" s="205"/>
      <c r="DDD94" s="205"/>
      <c r="DDE94" s="205"/>
      <c r="DDF94" s="205"/>
      <c r="DDG94" s="205"/>
      <c r="DDH94" s="205"/>
      <c r="DDI94" s="205"/>
      <c r="DDJ94" s="205"/>
      <c r="DDK94" s="205"/>
      <c r="DDR94" s="205"/>
      <c r="DDS94" s="205"/>
      <c r="DDT94" s="205"/>
      <c r="DDU94" s="205"/>
      <c r="DDV94" s="205"/>
      <c r="DDW94" s="205"/>
      <c r="DDX94" s="205"/>
      <c r="DDY94" s="205"/>
      <c r="DDZ94" s="205"/>
      <c r="DEA94" s="205"/>
      <c r="DEB94" s="205"/>
      <c r="DEC94" s="205"/>
      <c r="DED94" s="205"/>
      <c r="DEE94" s="205"/>
      <c r="DEF94" s="205"/>
      <c r="DEG94" s="205"/>
      <c r="DEH94" s="205"/>
      <c r="DEI94" s="205"/>
      <c r="DEJ94" s="205"/>
      <c r="DEK94" s="205"/>
      <c r="DEL94" s="205"/>
      <c r="DEM94" s="205"/>
      <c r="DEN94" s="205"/>
      <c r="DEO94" s="205"/>
      <c r="DEP94" s="205"/>
      <c r="DEQ94" s="205"/>
      <c r="DER94" s="205"/>
      <c r="DES94" s="205"/>
      <c r="DET94" s="205"/>
      <c r="DEU94" s="205"/>
      <c r="DEV94" s="205"/>
      <c r="DEW94" s="205"/>
      <c r="DEX94" s="205"/>
      <c r="DEY94" s="205"/>
      <c r="DEZ94" s="205"/>
      <c r="DFA94" s="205"/>
      <c r="DFB94" s="205"/>
      <c r="DFC94" s="205"/>
      <c r="DFD94" s="205"/>
      <c r="DFE94" s="205"/>
      <c r="DFF94" s="205"/>
      <c r="DFG94" s="205"/>
      <c r="DFH94" s="205"/>
      <c r="DFI94" s="205"/>
      <c r="DFJ94" s="205"/>
      <c r="DFK94" s="205"/>
      <c r="DFL94" s="205"/>
      <c r="DFM94" s="205"/>
      <c r="DFN94" s="205"/>
      <c r="DFO94" s="205"/>
      <c r="DFP94" s="205"/>
      <c r="DFQ94" s="205"/>
      <c r="DFR94" s="205"/>
      <c r="DFS94" s="205"/>
      <c r="DFT94" s="205"/>
      <c r="DFU94" s="205"/>
      <c r="DFV94" s="205"/>
      <c r="DFW94" s="205"/>
      <c r="DFX94" s="205"/>
      <c r="DFY94" s="205"/>
      <c r="DFZ94" s="205"/>
      <c r="DGA94" s="205"/>
      <c r="DGB94" s="205"/>
      <c r="DGC94" s="205"/>
      <c r="DGD94" s="205"/>
      <c r="DGE94" s="205"/>
      <c r="DGF94" s="205"/>
      <c r="DGG94" s="205"/>
      <c r="DGH94" s="205"/>
      <c r="DGI94" s="205"/>
      <c r="DGJ94" s="205"/>
      <c r="DGK94" s="205"/>
      <c r="DGL94" s="205"/>
      <c r="DGM94" s="205"/>
      <c r="DGN94" s="205"/>
      <c r="DGO94" s="205"/>
      <c r="DGP94" s="205"/>
      <c r="DGQ94" s="205"/>
      <c r="DGR94" s="205"/>
      <c r="DGS94" s="205"/>
      <c r="DGT94" s="205"/>
      <c r="DGU94" s="205"/>
      <c r="DGV94" s="205"/>
      <c r="DGW94" s="205"/>
      <c r="DGX94" s="205"/>
      <c r="DGY94" s="205"/>
      <c r="DGZ94" s="205"/>
      <c r="DHA94" s="205"/>
      <c r="DHB94" s="205"/>
      <c r="DHC94" s="205"/>
      <c r="DHD94" s="205"/>
      <c r="DHE94" s="205"/>
      <c r="DHF94" s="205"/>
      <c r="DHG94" s="205"/>
      <c r="DHH94" s="205"/>
      <c r="DHI94" s="205"/>
      <c r="DHJ94" s="205"/>
      <c r="DHK94" s="205"/>
      <c r="DHL94" s="205"/>
      <c r="DHM94" s="205"/>
      <c r="DHN94" s="205"/>
      <c r="DHO94" s="205"/>
      <c r="DHP94" s="205"/>
      <c r="DHQ94" s="205"/>
      <c r="DHR94" s="205"/>
      <c r="DHS94" s="205"/>
      <c r="DHT94" s="205"/>
      <c r="DHU94" s="205"/>
      <c r="DHV94" s="205"/>
      <c r="DHW94" s="205"/>
      <c r="DHX94" s="205"/>
      <c r="DHY94" s="205"/>
      <c r="DHZ94" s="205"/>
      <c r="DIA94" s="205"/>
      <c r="DIB94" s="205"/>
      <c r="DIC94" s="205"/>
      <c r="DID94" s="205"/>
      <c r="DIE94" s="205"/>
      <c r="DIF94" s="205"/>
      <c r="DIG94" s="205"/>
      <c r="DIH94" s="205"/>
      <c r="DII94" s="205"/>
      <c r="DIJ94" s="205"/>
      <c r="DIK94" s="205"/>
      <c r="DIL94" s="205"/>
      <c r="DIM94" s="205"/>
      <c r="DIN94" s="205"/>
      <c r="DIO94" s="205"/>
      <c r="DIP94" s="205"/>
      <c r="DIQ94" s="205"/>
      <c r="DIR94" s="205"/>
      <c r="DIS94" s="205"/>
      <c r="DIT94" s="205"/>
      <c r="DIU94" s="205"/>
      <c r="DIV94" s="205"/>
      <c r="DIW94" s="205"/>
      <c r="DIX94" s="205"/>
      <c r="DIY94" s="205"/>
      <c r="DIZ94" s="205"/>
      <c r="DJA94" s="205"/>
      <c r="DJB94" s="205"/>
      <c r="DJC94" s="205"/>
      <c r="DJD94" s="205"/>
      <c r="DJE94" s="205"/>
      <c r="DJF94" s="205"/>
      <c r="DJG94" s="205"/>
      <c r="DJH94" s="205"/>
      <c r="DJI94" s="205"/>
      <c r="DJJ94" s="205"/>
      <c r="DJK94" s="205"/>
      <c r="DJL94" s="205"/>
      <c r="DJM94" s="205"/>
      <c r="DJN94" s="205"/>
      <c r="DJO94" s="205"/>
      <c r="DJP94" s="205"/>
      <c r="DJQ94" s="205"/>
      <c r="DJR94" s="205"/>
      <c r="DJS94" s="205"/>
      <c r="DJT94" s="205"/>
      <c r="DJU94" s="205"/>
      <c r="DJV94" s="205"/>
      <c r="DJW94" s="205"/>
      <c r="DJX94" s="205"/>
      <c r="DJY94" s="205"/>
      <c r="DJZ94" s="205"/>
      <c r="DKA94" s="205"/>
      <c r="DKB94" s="205"/>
      <c r="DKC94" s="205"/>
      <c r="DKD94" s="205"/>
      <c r="DKE94" s="205"/>
      <c r="DKF94" s="205"/>
      <c r="DKG94" s="205"/>
      <c r="DKH94" s="205"/>
      <c r="DKI94" s="205"/>
      <c r="DKJ94" s="205"/>
      <c r="DKK94" s="205"/>
      <c r="DKL94" s="205"/>
      <c r="DKM94" s="205"/>
      <c r="DKN94" s="205"/>
      <c r="DKO94" s="205"/>
      <c r="DKP94" s="205"/>
      <c r="DKQ94" s="205"/>
      <c r="DKR94" s="205"/>
      <c r="DKS94" s="205"/>
      <c r="DKT94" s="205"/>
      <c r="DKU94" s="205"/>
      <c r="DKV94" s="205"/>
      <c r="DKW94" s="205"/>
      <c r="DKX94" s="205"/>
      <c r="DKY94" s="205"/>
      <c r="DKZ94" s="205"/>
      <c r="DLA94" s="205"/>
      <c r="DLB94" s="205"/>
      <c r="DLC94" s="205"/>
      <c r="DLD94" s="205"/>
      <c r="DLE94" s="205"/>
      <c r="DLF94" s="205"/>
      <c r="DLG94" s="205"/>
      <c r="DLH94" s="205"/>
      <c r="DLI94" s="205"/>
      <c r="DLJ94" s="205"/>
      <c r="DLK94" s="205"/>
      <c r="DLL94" s="205"/>
      <c r="DLM94" s="205"/>
      <c r="DLN94" s="205"/>
      <c r="DLO94" s="205"/>
      <c r="DLP94" s="205"/>
      <c r="DLQ94" s="205"/>
      <c r="DLR94" s="205"/>
      <c r="DLS94" s="205"/>
      <c r="DLT94" s="205"/>
      <c r="DLU94" s="205"/>
      <c r="DLV94" s="205"/>
      <c r="DLW94" s="205"/>
      <c r="DLX94" s="205"/>
      <c r="DLY94" s="205"/>
      <c r="DLZ94" s="205"/>
      <c r="DMA94" s="205"/>
      <c r="DMB94" s="205"/>
      <c r="DMC94" s="205"/>
      <c r="DMD94" s="205"/>
      <c r="DME94" s="205"/>
      <c r="DMF94" s="205"/>
      <c r="DMG94" s="205"/>
      <c r="DMH94" s="205"/>
      <c r="DMI94" s="205"/>
      <c r="DMJ94" s="205"/>
      <c r="DMK94" s="205"/>
      <c r="DML94" s="205"/>
      <c r="DMM94" s="205"/>
      <c r="DMN94" s="205"/>
      <c r="DMO94" s="205"/>
      <c r="DMP94" s="205"/>
      <c r="DMQ94" s="205"/>
      <c r="DMR94" s="205"/>
      <c r="DMS94" s="205"/>
      <c r="DMT94" s="205"/>
      <c r="DMU94" s="205"/>
      <c r="DMV94" s="205"/>
      <c r="DMW94" s="205"/>
      <c r="DMX94" s="205"/>
      <c r="DMY94" s="205"/>
      <c r="DMZ94" s="205"/>
      <c r="DNA94" s="205"/>
      <c r="DNB94" s="205"/>
      <c r="DNC94" s="205"/>
      <c r="DND94" s="205"/>
      <c r="DNE94" s="205"/>
      <c r="DNF94" s="205"/>
      <c r="DNG94" s="205"/>
      <c r="DNN94" s="205"/>
      <c r="DNO94" s="205"/>
      <c r="DNP94" s="205"/>
      <c r="DNQ94" s="205"/>
      <c r="DNR94" s="205"/>
      <c r="DNS94" s="205"/>
      <c r="DNT94" s="205"/>
      <c r="DNU94" s="205"/>
      <c r="DNV94" s="205"/>
      <c r="DNW94" s="205"/>
      <c r="DNX94" s="205"/>
      <c r="DNY94" s="205"/>
      <c r="DNZ94" s="205"/>
      <c r="DOA94" s="205"/>
      <c r="DOB94" s="205"/>
      <c r="DOC94" s="205"/>
      <c r="DOD94" s="205"/>
      <c r="DOE94" s="205"/>
      <c r="DOF94" s="205"/>
      <c r="DOG94" s="205"/>
      <c r="DOH94" s="205"/>
      <c r="DOI94" s="205"/>
      <c r="DOJ94" s="205"/>
      <c r="DOK94" s="205"/>
      <c r="DOL94" s="205"/>
      <c r="DOM94" s="205"/>
      <c r="DON94" s="205"/>
      <c r="DOO94" s="205"/>
      <c r="DOP94" s="205"/>
      <c r="DOQ94" s="205"/>
      <c r="DOR94" s="205"/>
      <c r="DOS94" s="205"/>
      <c r="DOT94" s="205"/>
      <c r="DOU94" s="205"/>
      <c r="DOV94" s="205"/>
      <c r="DOW94" s="205"/>
      <c r="DOX94" s="205"/>
      <c r="DOY94" s="205"/>
      <c r="DOZ94" s="205"/>
      <c r="DPA94" s="205"/>
      <c r="DPB94" s="205"/>
      <c r="DPC94" s="205"/>
      <c r="DPD94" s="205"/>
      <c r="DPE94" s="205"/>
      <c r="DPF94" s="205"/>
      <c r="DPG94" s="205"/>
      <c r="DPH94" s="205"/>
      <c r="DPI94" s="205"/>
      <c r="DPJ94" s="205"/>
      <c r="DPK94" s="205"/>
      <c r="DPL94" s="205"/>
      <c r="DPM94" s="205"/>
      <c r="DPN94" s="205"/>
      <c r="DPO94" s="205"/>
      <c r="DPP94" s="205"/>
      <c r="DPQ94" s="205"/>
      <c r="DPR94" s="205"/>
      <c r="DPS94" s="205"/>
      <c r="DPT94" s="205"/>
      <c r="DPU94" s="205"/>
      <c r="DPV94" s="205"/>
      <c r="DPW94" s="205"/>
      <c r="DPX94" s="205"/>
      <c r="DPY94" s="205"/>
      <c r="DPZ94" s="205"/>
      <c r="DQA94" s="205"/>
      <c r="DQB94" s="205"/>
      <c r="DQC94" s="205"/>
      <c r="DQD94" s="205"/>
      <c r="DQE94" s="205"/>
      <c r="DQF94" s="205"/>
      <c r="DQG94" s="205"/>
      <c r="DQH94" s="205"/>
      <c r="DQI94" s="205"/>
      <c r="DQJ94" s="205"/>
      <c r="DQK94" s="205"/>
      <c r="DQL94" s="205"/>
      <c r="DQM94" s="205"/>
      <c r="DQN94" s="205"/>
      <c r="DQO94" s="205"/>
      <c r="DQP94" s="205"/>
      <c r="DQQ94" s="205"/>
      <c r="DQR94" s="205"/>
      <c r="DQS94" s="205"/>
      <c r="DQT94" s="205"/>
      <c r="DQU94" s="205"/>
      <c r="DQV94" s="205"/>
      <c r="DQW94" s="205"/>
      <c r="DQX94" s="205"/>
      <c r="DQY94" s="205"/>
      <c r="DQZ94" s="205"/>
      <c r="DRA94" s="205"/>
      <c r="DRB94" s="205"/>
      <c r="DRC94" s="205"/>
      <c r="DRD94" s="205"/>
      <c r="DRE94" s="205"/>
      <c r="DRF94" s="205"/>
      <c r="DRG94" s="205"/>
      <c r="DRH94" s="205"/>
      <c r="DRI94" s="205"/>
      <c r="DRJ94" s="205"/>
      <c r="DRK94" s="205"/>
      <c r="DRL94" s="205"/>
      <c r="DRM94" s="205"/>
      <c r="DRN94" s="205"/>
      <c r="DRO94" s="205"/>
      <c r="DRP94" s="205"/>
      <c r="DRQ94" s="205"/>
      <c r="DRR94" s="205"/>
      <c r="DRS94" s="205"/>
      <c r="DRT94" s="205"/>
      <c r="DRU94" s="205"/>
      <c r="DRV94" s="205"/>
      <c r="DRW94" s="205"/>
      <c r="DRX94" s="205"/>
      <c r="DRY94" s="205"/>
      <c r="DRZ94" s="205"/>
      <c r="DSA94" s="205"/>
      <c r="DSB94" s="205"/>
      <c r="DSC94" s="205"/>
      <c r="DSD94" s="205"/>
      <c r="DSE94" s="205"/>
      <c r="DSF94" s="205"/>
      <c r="DSG94" s="205"/>
      <c r="DSH94" s="205"/>
      <c r="DSI94" s="205"/>
      <c r="DSJ94" s="205"/>
      <c r="DSK94" s="205"/>
      <c r="DSL94" s="205"/>
      <c r="DSM94" s="205"/>
      <c r="DSN94" s="205"/>
      <c r="DSO94" s="205"/>
      <c r="DSP94" s="205"/>
      <c r="DSQ94" s="205"/>
      <c r="DSR94" s="205"/>
      <c r="DSS94" s="205"/>
      <c r="DST94" s="205"/>
      <c r="DSU94" s="205"/>
      <c r="DSV94" s="205"/>
      <c r="DSW94" s="205"/>
      <c r="DSX94" s="205"/>
      <c r="DSY94" s="205"/>
      <c r="DSZ94" s="205"/>
      <c r="DTA94" s="205"/>
      <c r="DTB94" s="205"/>
      <c r="DTC94" s="205"/>
      <c r="DTD94" s="205"/>
      <c r="DTE94" s="205"/>
      <c r="DTF94" s="205"/>
      <c r="DTG94" s="205"/>
      <c r="DTH94" s="205"/>
      <c r="DTI94" s="205"/>
      <c r="DTJ94" s="205"/>
      <c r="DTK94" s="205"/>
      <c r="DTL94" s="205"/>
      <c r="DTM94" s="205"/>
      <c r="DTN94" s="205"/>
      <c r="DTO94" s="205"/>
      <c r="DTP94" s="205"/>
      <c r="DTQ94" s="205"/>
      <c r="DTR94" s="205"/>
      <c r="DTS94" s="205"/>
      <c r="DTT94" s="205"/>
      <c r="DTU94" s="205"/>
      <c r="DTV94" s="205"/>
      <c r="DTW94" s="205"/>
      <c r="DTX94" s="205"/>
      <c r="DTY94" s="205"/>
      <c r="DTZ94" s="205"/>
      <c r="DUA94" s="205"/>
      <c r="DUB94" s="205"/>
      <c r="DUC94" s="205"/>
      <c r="DUD94" s="205"/>
      <c r="DUE94" s="205"/>
      <c r="DUF94" s="205"/>
      <c r="DUG94" s="205"/>
      <c r="DUH94" s="205"/>
      <c r="DUI94" s="205"/>
      <c r="DUJ94" s="205"/>
      <c r="DUK94" s="205"/>
      <c r="DUL94" s="205"/>
      <c r="DUM94" s="205"/>
      <c r="DUN94" s="205"/>
      <c r="DUO94" s="205"/>
      <c r="DUP94" s="205"/>
      <c r="DUQ94" s="205"/>
      <c r="DUR94" s="205"/>
      <c r="DUS94" s="205"/>
      <c r="DUT94" s="205"/>
      <c r="DUU94" s="205"/>
      <c r="DUV94" s="205"/>
      <c r="DUW94" s="205"/>
      <c r="DUX94" s="205"/>
      <c r="DUY94" s="205"/>
      <c r="DUZ94" s="205"/>
      <c r="DVA94" s="205"/>
      <c r="DVB94" s="205"/>
      <c r="DVC94" s="205"/>
      <c r="DVD94" s="205"/>
      <c r="DVE94" s="205"/>
      <c r="DVF94" s="205"/>
      <c r="DVG94" s="205"/>
      <c r="DVH94" s="205"/>
      <c r="DVI94" s="205"/>
      <c r="DVJ94" s="205"/>
      <c r="DVK94" s="205"/>
      <c r="DVL94" s="205"/>
      <c r="DVM94" s="205"/>
      <c r="DVN94" s="205"/>
      <c r="DVO94" s="205"/>
      <c r="DVP94" s="205"/>
      <c r="DVQ94" s="205"/>
      <c r="DVR94" s="205"/>
      <c r="DVS94" s="205"/>
      <c r="DVT94" s="205"/>
      <c r="DVU94" s="205"/>
      <c r="DVV94" s="205"/>
      <c r="DVW94" s="205"/>
      <c r="DVX94" s="205"/>
      <c r="DVY94" s="205"/>
      <c r="DVZ94" s="205"/>
      <c r="DWA94" s="205"/>
      <c r="DWB94" s="205"/>
      <c r="DWC94" s="205"/>
      <c r="DWD94" s="205"/>
      <c r="DWE94" s="205"/>
      <c r="DWF94" s="205"/>
      <c r="DWG94" s="205"/>
      <c r="DWH94" s="205"/>
      <c r="DWI94" s="205"/>
      <c r="DWJ94" s="205"/>
      <c r="DWK94" s="205"/>
      <c r="DWL94" s="205"/>
      <c r="DWM94" s="205"/>
      <c r="DWN94" s="205"/>
      <c r="DWO94" s="205"/>
      <c r="DWP94" s="205"/>
      <c r="DWQ94" s="205"/>
      <c r="DWR94" s="205"/>
      <c r="DWS94" s="205"/>
      <c r="DWT94" s="205"/>
      <c r="DWU94" s="205"/>
      <c r="DWV94" s="205"/>
      <c r="DWW94" s="205"/>
      <c r="DWX94" s="205"/>
      <c r="DWY94" s="205"/>
      <c r="DWZ94" s="205"/>
      <c r="DXA94" s="205"/>
      <c r="DXB94" s="205"/>
      <c r="DXC94" s="205"/>
      <c r="DXJ94" s="205"/>
      <c r="DXK94" s="205"/>
      <c r="DXL94" s="205"/>
      <c r="DXM94" s="205"/>
      <c r="DXN94" s="205"/>
      <c r="DXO94" s="205"/>
      <c r="DXP94" s="205"/>
      <c r="DXQ94" s="205"/>
      <c r="DXR94" s="205"/>
      <c r="DXS94" s="205"/>
      <c r="DXT94" s="205"/>
      <c r="DXU94" s="205"/>
      <c r="DXV94" s="205"/>
      <c r="DXW94" s="205"/>
      <c r="DXX94" s="205"/>
      <c r="DXY94" s="205"/>
      <c r="DXZ94" s="205"/>
      <c r="DYA94" s="205"/>
      <c r="DYB94" s="205"/>
      <c r="DYC94" s="205"/>
      <c r="DYD94" s="205"/>
      <c r="DYE94" s="205"/>
      <c r="DYF94" s="205"/>
      <c r="DYG94" s="205"/>
      <c r="DYH94" s="205"/>
      <c r="DYI94" s="205"/>
      <c r="DYJ94" s="205"/>
      <c r="DYK94" s="205"/>
      <c r="DYL94" s="205"/>
      <c r="DYM94" s="205"/>
      <c r="DYN94" s="205"/>
      <c r="DYO94" s="205"/>
      <c r="DYP94" s="205"/>
      <c r="DYQ94" s="205"/>
      <c r="DYR94" s="205"/>
      <c r="DYS94" s="205"/>
      <c r="DYT94" s="205"/>
      <c r="DYU94" s="205"/>
      <c r="DYV94" s="205"/>
      <c r="DYW94" s="205"/>
      <c r="DYX94" s="205"/>
      <c r="DYY94" s="205"/>
      <c r="DYZ94" s="205"/>
      <c r="DZA94" s="205"/>
      <c r="DZB94" s="205"/>
      <c r="DZC94" s="205"/>
      <c r="DZD94" s="205"/>
      <c r="DZE94" s="205"/>
      <c r="DZF94" s="205"/>
      <c r="DZG94" s="205"/>
      <c r="DZH94" s="205"/>
      <c r="DZI94" s="205"/>
      <c r="DZJ94" s="205"/>
      <c r="DZK94" s="205"/>
      <c r="DZL94" s="205"/>
      <c r="DZM94" s="205"/>
      <c r="DZN94" s="205"/>
      <c r="DZO94" s="205"/>
      <c r="DZP94" s="205"/>
      <c r="DZQ94" s="205"/>
      <c r="DZR94" s="205"/>
      <c r="DZS94" s="205"/>
      <c r="DZT94" s="205"/>
      <c r="DZU94" s="205"/>
      <c r="DZV94" s="205"/>
      <c r="DZW94" s="205"/>
      <c r="DZX94" s="205"/>
      <c r="DZY94" s="205"/>
      <c r="DZZ94" s="205"/>
      <c r="EAA94" s="205"/>
      <c r="EAB94" s="205"/>
      <c r="EAC94" s="205"/>
      <c r="EAD94" s="205"/>
      <c r="EAE94" s="205"/>
      <c r="EAF94" s="205"/>
      <c r="EAG94" s="205"/>
      <c r="EAH94" s="205"/>
      <c r="EAI94" s="205"/>
      <c r="EAJ94" s="205"/>
      <c r="EAK94" s="205"/>
      <c r="EAL94" s="205"/>
      <c r="EAM94" s="205"/>
      <c r="EAN94" s="205"/>
      <c r="EAO94" s="205"/>
      <c r="EAP94" s="205"/>
      <c r="EAQ94" s="205"/>
      <c r="EAR94" s="205"/>
      <c r="EAS94" s="205"/>
      <c r="EAT94" s="205"/>
      <c r="EAU94" s="205"/>
      <c r="EAV94" s="205"/>
      <c r="EAW94" s="205"/>
      <c r="EAX94" s="205"/>
      <c r="EAY94" s="205"/>
      <c r="EAZ94" s="205"/>
      <c r="EBA94" s="205"/>
      <c r="EBB94" s="205"/>
      <c r="EBC94" s="205"/>
      <c r="EBD94" s="205"/>
      <c r="EBE94" s="205"/>
      <c r="EBF94" s="205"/>
      <c r="EBG94" s="205"/>
      <c r="EBH94" s="205"/>
      <c r="EBI94" s="205"/>
      <c r="EBJ94" s="205"/>
      <c r="EBK94" s="205"/>
      <c r="EBL94" s="205"/>
      <c r="EBM94" s="205"/>
      <c r="EBN94" s="205"/>
      <c r="EBO94" s="205"/>
      <c r="EBP94" s="205"/>
      <c r="EBQ94" s="205"/>
      <c r="EBR94" s="205"/>
      <c r="EBS94" s="205"/>
      <c r="EBT94" s="205"/>
      <c r="EBU94" s="205"/>
      <c r="EBV94" s="205"/>
      <c r="EBW94" s="205"/>
      <c r="EBX94" s="205"/>
      <c r="EBY94" s="205"/>
      <c r="EBZ94" s="205"/>
      <c r="ECA94" s="205"/>
      <c r="ECB94" s="205"/>
      <c r="ECC94" s="205"/>
      <c r="ECD94" s="205"/>
      <c r="ECE94" s="205"/>
      <c r="ECF94" s="205"/>
      <c r="ECG94" s="205"/>
      <c r="ECH94" s="205"/>
      <c r="ECI94" s="205"/>
      <c r="ECJ94" s="205"/>
      <c r="ECK94" s="205"/>
      <c r="ECL94" s="205"/>
      <c r="ECM94" s="205"/>
      <c r="ECN94" s="205"/>
      <c r="ECO94" s="205"/>
      <c r="ECP94" s="205"/>
      <c r="ECQ94" s="205"/>
      <c r="ECR94" s="205"/>
      <c r="ECS94" s="205"/>
      <c r="ECT94" s="205"/>
      <c r="ECU94" s="205"/>
      <c r="ECV94" s="205"/>
      <c r="ECW94" s="205"/>
      <c r="ECX94" s="205"/>
      <c r="ECY94" s="205"/>
      <c r="ECZ94" s="205"/>
      <c r="EDA94" s="205"/>
      <c r="EDB94" s="205"/>
      <c r="EDC94" s="205"/>
      <c r="EDD94" s="205"/>
      <c r="EDE94" s="205"/>
      <c r="EDF94" s="205"/>
      <c r="EDG94" s="205"/>
      <c r="EDH94" s="205"/>
      <c r="EDI94" s="205"/>
      <c r="EDJ94" s="205"/>
      <c r="EDK94" s="205"/>
      <c r="EDL94" s="205"/>
      <c r="EDM94" s="205"/>
      <c r="EDN94" s="205"/>
      <c r="EDO94" s="205"/>
      <c r="EDP94" s="205"/>
      <c r="EDQ94" s="205"/>
      <c r="EDR94" s="205"/>
      <c r="EDS94" s="205"/>
      <c r="EDT94" s="205"/>
      <c r="EDU94" s="205"/>
      <c r="EDV94" s="205"/>
      <c r="EDW94" s="205"/>
      <c r="EDX94" s="205"/>
      <c r="EDY94" s="205"/>
      <c r="EDZ94" s="205"/>
      <c r="EEA94" s="205"/>
      <c r="EEB94" s="205"/>
      <c r="EEC94" s="205"/>
      <c r="EED94" s="205"/>
      <c r="EEE94" s="205"/>
      <c r="EEF94" s="205"/>
      <c r="EEG94" s="205"/>
      <c r="EEH94" s="205"/>
      <c r="EEI94" s="205"/>
      <c r="EEJ94" s="205"/>
      <c r="EEK94" s="205"/>
      <c r="EEL94" s="205"/>
      <c r="EEM94" s="205"/>
      <c r="EEN94" s="205"/>
      <c r="EEO94" s="205"/>
      <c r="EEP94" s="205"/>
      <c r="EEQ94" s="205"/>
      <c r="EER94" s="205"/>
      <c r="EES94" s="205"/>
      <c r="EET94" s="205"/>
      <c r="EEU94" s="205"/>
      <c r="EEV94" s="205"/>
      <c r="EEW94" s="205"/>
      <c r="EEX94" s="205"/>
      <c r="EEY94" s="205"/>
      <c r="EEZ94" s="205"/>
      <c r="EFA94" s="205"/>
      <c r="EFB94" s="205"/>
      <c r="EFC94" s="205"/>
      <c r="EFD94" s="205"/>
      <c r="EFE94" s="205"/>
      <c r="EFF94" s="205"/>
      <c r="EFG94" s="205"/>
      <c r="EFH94" s="205"/>
      <c r="EFI94" s="205"/>
      <c r="EFJ94" s="205"/>
      <c r="EFK94" s="205"/>
      <c r="EFL94" s="205"/>
      <c r="EFM94" s="205"/>
      <c r="EFN94" s="205"/>
      <c r="EFO94" s="205"/>
      <c r="EFP94" s="205"/>
      <c r="EFQ94" s="205"/>
      <c r="EFR94" s="205"/>
      <c r="EFS94" s="205"/>
      <c r="EFT94" s="205"/>
      <c r="EFU94" s="205"/>
      <c r="EFV94" s="205"/>
      <c r="EFW94" s="205"/>
      <c r="EFX94" s="205"/>
      <c r="EFY94" s="205"/>
      <c r="EFZ94" s="205"/>
      <c r="EGA94" s="205"/>
      <c r="EGB94" s="205"/>
      <c r="EGC94" s="205"/>
      <c r="EGD94" s="205"/>
      <c r="EGE94" s="205"/>
      <c r="EGF94" s="205"/>
      <c r="EGG94" s="205"/>
      <c r="EGH94" s="205"/>
      <c r="EGI94" s="205"/>
      <c r="EGJ94" s="205"/>
      <c r="EGK94" s="205"/>
      <c r="EGL94" s="205"/>
      <c r="EGM94" s="205"/>
      <c r="EGN94" s="205"/>
      <c r="EGO94" s="205"/>
      <c r="EGP94" s="205"/>
      <c r="EGQ94" s="205"/>
      <c r="EGR94" s="205"/>
      <c r="EGS94" s="205"/>
      <c r="EGT94" s="205"/>
      <c r="EGU94" s="205"/>
      <c r="EGV94" s="205"/>
      <c r="EGW94" s="205"/>
      <c r="EGX94" s="205"/>
      <c r="EGY94" s="205"/>
      <c r="EHF94" s="205"/>
      <c r="EHG94" s="205"/>
      <c r="EHH94" s="205"/>
      <c r="EHI94" s="205"/>
      <c r="EHJ94" s="205"/>
      <c r="EHK94" s="205"/>
      <c r="EHL94" s="205"/>
      <c r="EHM94" s="205"/>
      <c r="EHN94" s="205"/>
      <c r="EHO94" s="205"/>
      <c r="EHP94" s="205"/>
      <c r="EHQ94" s="205"/>
      <c r="EHR94" s="205"/>
      <c r="EHS94" s="205"/>
      <c r="EHT94" s="205"/>
      <c r="EHU94" s="205"/>
      <c r="EHV94" s="205"/>
      <c r="EHW94" s="205"/>
      <c r="EHX94" s="205"/>
      <c r="EHY94" s="205"/>
      <c r="EHZ94" s="205"/>
      <c r="EIA94" s="205"/>
      <c r="EIB94" s="205"/>
      <c r="EIC94" s="205"/>
      <c r="EID94" s="205"/>
      <c r="EIE94" s="205"/>
      <c r="EIF94" s="205"/>
      <c r="EIG94" s="205"/>
      <c r="EIH94" s="205"/>
      <c r="EII94" s="205"/>
      <c r="EIJ94" s="205"/>
      <c r="EIK94" s="205"/>
      <c r="EIL94" s="205"/>
      <c r="EIM94" s="205"/>
      <c r="EIN94" s="205"/>
      <c r="EIO94" s="205"/>
      <c r="EIP94" s="205"/>
      <c r="EIQ94" s="205"/>
      <c r="EIR94" s="205"/>
      <c r="EIS94" s="205"/>
      <c r="EIT94" s="205"/>
      <c r="EIU94" s="205"/>
      <c r="EIV94" s="205"/>
      <c r="EIW94" s="205"/>
      <c r="EIX94" s="205"/>
      <c r="EIY94" s="205"/>
      <c r="EIZ94" s="205"/>
      <c r="EJA94" s="205"/>
      <c r="EJB94" s="205"/>
      <c r="EJC94" s="205"/>
      <c r="EJD94" s="205"/>
      <c r="EJE94" s="205"/>
      <c r="EJF94" s="205"/>
      <c r="EJG94" s="205"/>
      <c r="EJH94" s="205"/>
      <c r="EJI94" s="205"/>
      <c r="EJJ94" s="205"/>
      <c r="EJK94" s="205"/>
      <c r="EJL94" s="205"/>
      <c r="EJM94" s="205"/>
      <c r="EJN94" s="205"/>
      <c r="EJO94" s="205"/>
      <c r="EJP94" s="205"/>
      <c r="EJQ94" s="205"/>
      <c r="EJR94" s="205"/>
      <c r="EJS94" s="205"/>
      <c r="EJT94" s="205"/>
      <c r="EJU94" s="205"/>
      <c r="EJV94" s="205"/>
      <c r="EJW94" s="205"/>
      <c r="EJX94" s="205"/>
      <c r="EJY94" s="205"/>
      <c r="EJZ94" s="205"/>
      <c r="EKA94" s="205"/>
      <c r="EKB94" s="205"/>
      <c r="EKC94" s="205"/>
      <c r="EKD94" s="205"/>
      <c r="EKE94" s="205"/>
      <c r="EKF94" s="205"/>
      <c r="EKG94" s="205"/>
      <c r="EKH94" s="205"/>
      <c r="EKI94" s="205"/>
      <c r="EKJ94" s="205"/>
      <c r="EKK94" s="205"/>
      <c r="EKL94" s="205"/>
      <c r="EKM94" s="205"/>
      <c r="EKN94" s="205"/>
      <c r="EKO94" s="205"/>
      <c r="EKP94" s="205"/>
      <c r="EKQ94" s="205"/>
      <c r="EKR94" s="205"/>
      <c r="EKS94" s="205"/>
      <c r="EKT94" s="205"/>
      <c r="EKU94" s="205"/>
      <c r="EKV94" s="205"/>
      <c r="EKW94" s="205"/>
      <c r="EKX94" s="205"/>
      <c r="EKY94" s="205"/>
      <c r="EKZ94" s="205"/>
      <c r="ELA94" s="205"/>
      <c r="ELB94" s="205"/>
      <c r="ELC94" s="205"/>
      <c r="ELD94" s="205"/>
      <c r="ELE94" s="205"/>
      <c r="ELF94" s="205"/>
      <c r="ELG94" s="205"/>
      <c r="ELH94" s="205"/>
      <c r="ELI94" s="205"/>
      <c r="ELJ94" s="205"/>
      <c r="ELK94" s="205"/>
      <c r="ELL94" s="205"/>
      <c r="ELM94" s="205"/>
      <c r="ELN94" s="205"/>
      <c r="ELO94" s="205"/>
      <c r="ELP94" s="205"/>
      <c r="ELQ94" s="205"/>
      <c r="ELR94" s="205"/>
      <c r="ELS94" s="205"/>
      <c r="ELT94" s="205"/>
      <c r="ELU94" s="205"/>
      <c r="ELV94" s="205"/>
      <c r="ELW94" s="205"/>
      <c r="ELX94" s="205"/>
      <c r="ELY94" s="205"/>
      <c r="ELZ94" s="205"/>
      <c r="EMA94" s="205"/>
      <c r="EMB94" s="205"/>
      <c r="EMC94" s="205"/>
      <c r="EMD94" s="205"/>
      <c r="EME94" s="205"/>
      <c r="EMF94" s="205"/>
      <c r="EMG94" s="205"/>
      <c r="EMH94" s="205"/>
      <c r="EMI94" s="205"/>
      <c r="EMJ94" s="205"/>
      <c r="EMK94" s="205"/>
      <c r="EML94" s="205"/>
      <c r="EMM94" s="205"/>
      <c r="EMN94" s="205"/>
      <c r="EMO94" s="205"/>
      <c r="EMP94" s="205"/>
      <c r="EMQ94" s="205"/>
      <c r="EMR94" s="205"/>
      <c r="EMS94" s="205"/>
      <c r="EMT94" s="205"/>
      <c r="EMU94" s="205"/>
      <c r="EMV94" s="205"/>
      <c r="EMW94" s="205"/>
      <c r="EMX94" s="205"/>
      <c r="EMY94" s="205"/>
      <c r="EMZ94" s="205"/>
      <c r="ENA94" s="205"/>
      <c r="ENB94" s="205"/>
      <c r="ENC94" s="205"/>
      <c r="END94" s="205"/>
      <c r="ENE94" s="205"/>
      <c r="ENF94" s="205"/>
      <c r="ENG94" s="205"/>
      <c r="ENH94" s="205"/>
      <c r="ENI94" s="205"/>
      <c r="ENJ94" s="205"/>
      <c r="ENK94" s="205"/>
      <c r="ENL94" s="205"/>
      <c r="ENM94" s="205"/>
      <c r="ENN94" s="205"/>
      <c r="ENO94" s="205"/>
      <c r="ENP94" s="205"/>
      <c r="ENQ94" s="205"/>
      <c r="ENR94" s="205"/>
      <c r="ENS94" s="205"/>
      <c r="ENT94" s="205"/>
      <c r="ENU94" s="205"/>
      <c r="ENV94" s="205"/>
      <c r="ENW94" s="205"/>
      <c r="ENX94" s="205"/>
      <c r="ENY94" s="205"/>
      <c r="ENZ94" s="205"/>
      <c r="EOA94" s="205"/>
      <c r="EOB94" s="205"/>
      <c r="EOC94" s="205"/>
      <c r="EOD94" s="205"/>
      <c r="EOE94" s="205"/>
      <c r="EOF94" s="205"/>
      <c r="EOG94" s="205"/>
      <c r="EOH94" s="205"/>
      <c r="EOI94" s="205"/>
      <c r="EOJ94" s="205"/>
      <c r="EOK94" s="205"/>
      <c r="EOL94" s="205"/>
      <c r="EOM94" s="205"/>
      <c r="EON94" s="205"/>
      <c r="EOO94" s="205"/>
      <c r="EOP94" s="205"/>
      <c r="EOQ94" s="205"/>
      <c r="EOR94" s="205"/>
      <c r="EOS94" s="205"/>
      <c r="EOT94" s="205"/>
      <c r="EOU94" s="205"/>
      <c r="EOV94" s="205"/>
      <c r="EOW94" s="205"/>
      <c r="EOX94" s="205"/>
      <c r="EOY94" s="205"/>
      <c r="EOZ94" s="205"/>
      <c r="EPA94" s="205"/>
      <c r="EPB94" s="205"/>
      <c r="EPC94" s="205"/>
      <c r="EPD94" s="205"/>
      <c r="EPE94" s="205"/>
      <c r="EPF94" s="205"/>
      <c r="EPG94" s="205"/>
      <c r="EPH94" s="205"/>
      <c r="EPI94" s="205"/>
      <c r="EPJ94" s="205"/>
      <c r="EPK94" s="205"/>
      <c r="EPL94" s="205"/>
      <c r="EPM94" s="205"/>
      <c r="EPN94" s="205"/>
      <c r="EPO94" s="205"/>
      <c r="EPP94" s="205"/>
      <c r="EPQ94" s="205"/>
      <c r="EPR94" s="205"/>
      <c r="EPS94" s="205"/>
      <c r="EPT94" s="205"/>
      <c r="EPU94" s="205"/>
      <c r="EPV94" s="205"/>
      <c r="EPW94" s="205"/>
      <c r="EPX94" s="205"/>
      <c r="EPY94" s="205"/>
      <c r="EPZ94" s="205"/>
      <c r="EQA94" s="205"/>
      <c r="EQB94" s="205"/>
      <c r="EQC94" s="205"/>
      <c r="EQD94" s="205"/>
      <c r="EQE94" s="205"/>
      <c r="EQF94" s="205"/>
      <c r="EQG94" s="205"/>
      <c r="EQH94" s="205"/>
      <c r="EQI94" s="205"/>
      <c r="EQJ94" s="205"/>
      <c r="EQK94" s="205"/>
      <c r="EQL94" s="205"/>
      <c r="EQM94" s="205"/>
      <c r="EQN94" s="205"/>
      <c r="EQO94" s="205"/>
      <c r="EQP94" s="205"/>
      <c r="EQQ94" s="205"/>
      <c r="EQR94" s="205"/>
      <c r="EQS94" s="205"/>
      <c r="EQT94" s="205"/>
      <c r="EQU94" s="205"/>
      <c r="ERB94" s="205"/>
      <c r="ERC94" s="205"/>
      <c r="ERD94" s="205"/>
      <c r="ERE94" s="205"/>
      <c r="ERF94" s="205"/>
      <c r="ERG94" s="205"/>
      <c r="ERH94" s="205"/>
      <c r="ERI94" s="205"/>
      <c r="ERJ94" s="205"/>
      <c r="ERK94" s="205"/>
      <c r="ERL94" s="205"/>
      <c r="ERM94" s="205"/>
      <c r="ERN94" s="205"/>
      <c r="ERO94" s="205"/>
      <c r="ERP94" s="205"/>
      <c r="ERQ94" s="205"/>
      <c r="ERR94" s="205"/>
      <c r="ERS94" s="205"/>
      <c r="ERT94" s="205"/>
      <c r="ERU94" s="205"/>
      <c r="ERV94" s="205"/>
      <c r="ERW94" s="205"/>
      <c r="ERX94" s="205"/>
      <c r="ERY94" s="205"/>
      <c r="ERZ94" s="205"/>
      <c r="ESA94" s="205"/>
      <c r="ESB94" s="205"/>
      <c r="ESC94" s="205"/>
      <c r="ESD94" s="205"/>
      <c r="ESE94" s="205"/>
      <c r="ESF94" s="205"/>
      <c r="ESG94" s="205"/>
      <c r="ESH94" s="205"/>
      <c r="ESI94" s="205"/>
      <c r="ESJ94" s="205"/>
      <c r="ESK94" s="205"/>
      <c r="ESL94" s="205"/>
      <c r="ESM94" s="205"/>
      <c r="ESN94" s="205"/>
      <c r="ESO94" s="205"/>
      <c r="ESP94" s="205"/>
      <c r="ESQ94" s="205"/>
      <c r="ESR94" s="205"/>
      <c r="ESS94" s="205"/>
      <c r="EST94" s="205"/>
      <c r="ESU94" s="205"/>
      <c r="ESV94" s="205"/>
      <c r="ESW94" s="205"/>
      <c r="ESX94" s="205"/>
      <c r="ESY94" s="205"/>
      <c r="ESZ94" s="205"/>
      <c r="ETA94" s="205"/>
      <c r="ETB94" s="205"/>
      <c r="ETC94" s="205"/>
      <c r="ETD94" s="205"/>
      <c r="ETE94" s="205"/>
      <c r="ETF94" s="205"/>
      <c r="ETG94" s="205"/>
      <c r="ETH94" s="205"/>
      <c r="ETI94" s="205"/>
      <c r="ETJ94" s="205"/>
      <c r="ETK94" s="205"/>
      <c r="ETL94" s="205"/>
      <c r="ETM94" s="205"/>
      <c r="ETN94" s="205"/>
      <c r="ETO94" s="205"/>
      <c r="ETP94" s="205"/>
      <c r="ETQ94" s="205"/>
      <c r="ETR94" s="205"/>
      <c r="ETS94" s="205"/>
      <c r="ETT94" s="205"/>
      <c r="ETU94" s="205"/>
      <c r="ETV94" s="205"/>
      <c r="ETW94" s="205"/>
      <c r="ETX94" s="205"/>
      <c r="ETY94" s="205"/>
      <c r="ETZ94" s="205"/>
      <c r="EUA94" s="205"/>
      <c r="EUB94" s="205"/>
      <c r="EUC94" s="205"/>
      <c r="EUD94" s="205"/>
      <c r="EUE94" s="205"/>
      <c r="EUF94" s="205"/>
      <c r="EUG94" s="205"/>
      <c r="EUH94" s="205"/>
      <c r="EUI94" s="205"/>
      <c r="EUJ94" s="205"/>
      <c r="EUK94" s="205"/>
      <c r="EUL94" s="205"/>
      <c r="EUM94" s="205"/>
      <c r="EUN94" s="205"/>
      <c r="EUO94" s="205"/>
      <c r="EUP94" s="205"/>
      <c r="EUQ94" s="205"/>
      <c r="EUR94" s="205"/>
      <c r="EUS94" s="205"/>
      <c r="EUT94" s="205"/>
      <c r="EUU94" s="205"/>
      <c r="EUV94" s="205"/>
      <c r="EUW94" s="205"/>
      <c r="EUX94" s="205"/>
      <c r="EUY94" s="205"/>
      <c r="EUZ94" s="205"/>
      <c r="EVA94" s="205"/>
      <c r="EVB94" s="205"/>
      <c r="EVC94" s="205"/>
      <c r="EVD94" s="205"/>
      <c r="EVE94" s="205"/>
      <c r="EVF94" s="205"/>
      <c r="EVG94" s="205"/>
      <c r="EVH94" s="205"/>
      <c r="EVI94" s="205"/>
      <c r="EVJ94" s="205"/>
      <c r="EVK94" s="205"/>
      <c r="EVL94" s="205"/>
      <c r="EVM94" s="205"/>
      <c r="EVN94" s="205"/>
      <c r="EVO94" s="205"/>
      <c r="EVP94" s="205"/>
      <c r="EVQ94" s="205"/>
      <c r="EVR94" s="205"/>
      <c r="EVS94" s="205"/>
      <c r="EVT94" s="205"/>
      <c r="EVU94" s="205"/>
      <c r="EVV94" s="205"/>
      <c r="EVW94" s="205"/>
      <c r="EVX94" s="205"/>
      <c r="EVY94" s="205"/>
      <c r="EVZ94" s="205"/>
      <c r="EWA94" s="205"/>
      <c r="EWB94" s="205"/>
      <c r="EWC94" s="205"/>
      <c r="EWD94" s="205"/>
      <c r="EWE94" s="205"/>
      <c r="EWF94" s="205"/>
      <c r="EWG94" s="205"/>
      <c r="EWH94" s="205"/>
      <c r="EWI94" s="205"/>
      <c r="EWJ94" s="205"/>
      <c r="EWK94" s="205"/>
      <c r="EWL94" s="205"/>
      <c r="EWM94" s="205"/>
      <c r="EWN94" s="205"/>
      <c r="EWO94" s="205"/>
      <c r="EWP94" s="205"/>
      <c r="EWQ94" s="205"/>
      <c r="EWR94" s="205"/>
      <c r="EWS94" s="205"/>
      <c r="EWT94" s="205"/>
      <c r="EWU94" s="205"/>
      <c r="EWV94" s="205"/>
      <c r="EWW94" s="205"/>
      <c r="EWX94" s="205"/>
      <c r="EWY94" s="205"/>
      <c r="EWZ94" s="205"/>
      <c r="EXA94" s="205"/>
      <c r="EXB94" s="205"/>
      <c r="EXC94" s="205"/>
      <c r="EXD94" s="205"/>
      <c r="EXE94" s="205"/>
      <c r="EXF94" s="205"/>
      <c r="EXG94" s="205"/>
      <c r="EXH94" s="205"/>
      <c r="EXI94" s="205"/>
      <c r="EXJ94" s="205"/>
      <c r="EXK94" s="205"/>
      <c r="EXL94" s="205"/>
      <c r="EXM94" s="205"/>
      <c r="EXN94" s="205"/>
      <c r="EXO94" s="205"/>
      <c r="EXP94" s="205"/>
      <c r="EXQ94" s="205"/>
      <c r="EXR94" s="205"/>
      <c r="EXS94" s="205"/>
      <c r="EXT94" s="205"/>
      <c r="EXU94" s="205"/>
      <c r="EXV94" s="205"/>
      <c r="EXW94" s="205"/>
      <c r="EXX94" s="205"/>
      <c r="EXY94" s="205"/>
      <c r="EXZ94" s="205"/>
      <c r="EYA94" s="205"/>
      <c r="EYB94" s="205"/>
      <c r="EYC94" s="205"/>
      <c r="EYD94" s="205"/>
      <c r="EYE94" s="205"/>
      <c r="EYF94" s="205"/>
      <c r="EYG94" s="205"/>
      <c r="EYH94" s="205"/>
      <c r="EYI94" s="205"/>
      <c r="EYJ94" s="205"/>
      <c r="EYK94" s="205"/>
      <c r="EYL94" s="205"/>
      <c r="EYM94" s="205"/>
      <c r="EYN94" s="205"/>
      <c r="EYO94" s="205"/>
      <c r="EYP94" s="205"/>
      <c r="EYQ94" s="205"/>
      <c r="EYR94" s="205"/>
      <c r="EYS94" s="205"/>
      <c r="EYT94" s="205"/>
      <c r="EYU94" s="205"/>
      <c r="EYV94" s="205"/>
      <c r="EYW94" s="205"/>
      <c r="EYX94" s="205"/>
      <c r="EYY94" s="205"/>
      <c r="EYZ94" s="205"/>
      <c r="EZA94" s="205"/>
      <c r="EZB94" s="205"/>
      <c r="EZC94" s="205"/>
      <c r="EZD94" s="205"/>
      <c r="EZE94" s="205"/>
      <c r="EZF94" s="205"/>
      <c r="EZG94" s="205"/>
      <c r="EZH94" s="205"/>
      <c r="EZI94" s="205"/>
      <c r="EZJ94" s="205"/>
      <c r="EZK94" s="205"/>
      <c r="EZL94" s="205"/>
      <c r="EZM94" s="205"/>
      <c r="EZN94" s="205"/>
      <c r="EZO94" s="205"/>
      <c r="EZP94" s="205"/>
      <c r="EZQ94" s="205"/>
      <c r="EZR94" s="205"/>
      <c r="EZS94" s="205"/>
      <c r="EZT94" s="205"/>
      <c r="EZU94" s="205"/>
      <c r="EZV94" s="205"/>
      <c r="EZW94" s="205"/>
      <c r="EZX94" s="205"/>
      <c r="EZY94" s="205"/>
      <c r="EZZ94" s="205"/>
      <c r="FAA94" s="205"/>
      <c r="FAB94" s="205"/>
      <c r="FAC94" s="205"/>
      <c r="FAD94" s="205"/>
      <c r="FAE94" s="205"/>
      <c r="FAF94" s="205"/>
      <c r="FAG94" s="205"/>
      <c r="FAH94" s="205"/>
      <c r="FAI94" s="205"/>
      <c r="FAJ94" s="205"/>
      <c r="FAK94" s="205"/>
      <c r="FAL94" s="205"/>
      <c r="FAM94" s="205"/>
      <c r="FAN94" s="205"/>
      <c r="FAO94" s="205"/>
      <c r="FAP94" s="205"/>
      <c r="FAQ94" s="205"/>
      <c r="FAX94" s="205"/>
      <c r="FAY94" s="205"/>
      <c r="FAZ94" s="205"/>
      <c r="FBA94" s="205"/>
      <c r="FBB94" s="205"/>
      <c r="FBC94" s="205"/>
      <c r="FBD94" s="205"/>
      <c r="FBE94" s="205"/>
      <c r="FBF94" s="205"/>
      <c r="FBG94" s="205"/>
      <c r="FBH94" s="205"/>
      <c r="FBI94" s="205"/>
      <c r="FBJ94" s="205"/>
      <c r="FBK94" s="205"/>
      <c r="FBL94" s="205"/>
      <c r="FBM94" s="205"/>
      <c r="FBN94" s="205"/>
      <c r="FBO94" s="205"/>
      <c r="FBP94" s="205"/>
      <c r="FBQ94" s="205"/>
      <c r="FBR94" s="205"/>
      <c r="FBS94" s="205"/>
      <c r="FBT94" s="205"/>
      <c r="FBU94" s="205"/>
      <c r="FBV94" s="205"/>
      <c r="FBW94" s="205"/>
      <c r="FBX94" s="205"/>
      <c r="FBY94" s="205"/>
      <c r="FBZ94" s="205"/>
      <c r="FCA94" s="205"/>
      <c r="FCB94" s="205"/>
      <c r="FCC94" s="205"/>
      <c r="FCD94" s="205"/>
      <c r="FCE94" s="205"/>
      <c r="FCF94" s="205"/>
      <c r="FCG94" s="205"/>
      <c r="FCH94" s="205"/>
      <c r="FCI94" s="205"/>
      <c r="FCJ94" s="205"/>
      <c r="FCK94" s="205"/>
      <c r="FCL94" s="205"/>
      <c r="FCM94" s="205"/>
      <c r="FCN94" s="205"/>
      <c r="FCO94" s="205"/>
      <c r="FCP94" s="205"/>
      <c r="FCQ94" s="205"/>
      <c r="FCR94" s="205"/>
      <c r="FCS94" s="205"/>
      <c r="FCT94" s="205"/>
      <c r="FCU94" s="205"/>
      <c r="FCV94" s="205"/>
      <c r="FCW94" s="205"/>
      <c r="FCX94" s="205"/>
      <c r="FCY94" s="205"/>
      <c r="FCZ94" s="205"/>
      <c r="FDA94" s="205"/>
      <c r="FDB94" s="205"/>
      <c r="FDC94" s="205"/>
      <c r="FDD94" s="205"/>
      <c r="FDE94" s="205"/>
      <c r="FDF94" s="205"/>
      <c r="FDG94" s="205"/>
      <c r="FDH94" s="205"/>
      <c r="FDI94" s="205"/>
      <c r="FDJ94" s="205"/>
      <c r="FDK94" s="205"/>
      <c r="FDL94" s="205"/>
      <c r="FDM94" s="205"/>
      <c r="FDN94" s="205"/>
      <c r="FDO94" s="205"/>
      <c r="FDP94" s="205"/>
      <c r="FDQ94" s="205"/>
      <c r="FDR94" s="205"/>
      <c r="FDS94" s="205"/>
      <c r="FDT94" s="205"/>
      <c r="FDU94" s="205"/>
      <c r="FDV94" s="205"/>
      <c r="FDW94" s="205"/>
      <c r="FDX94" s="205"/>
      <c r="FDY94" s="205"/>
      <c r="FDZ94" s="205"/>
      <c r="FEA94" s="205"/>
      <c r="FEB94" s="205"/>
      <c r="FEC94" s="205"/>
      <c r="FED94" s="205"/>
      <c r="FEE94" s="205"/>
      <c r="FEF94" s="205"/>
      <c r="FEG94" s="205"/>
      <c r="FEH94" s="205"/>
      <c r="FEI94" s="205"/>
      <c r="FEJ94" s="205"/>
      <c r="FEK94" s="205"/>
      <c r="FEL94" s="205"/>
      <c r="FEM94" s="205"/>
      <c r="FEN94" s="205"/>
      <c r="FEO94" s="205"/>
      <c r="FEP94" s="205"/>
      <c r="FEQ94" s="205"/>
      <c r="FER94" s="205"/>
      <c r="FES94" s="205"/>
      <c r="FET94" s="205"/>
      <c r="FEU94" s="205"/>
      <c r="FEV94" s="205"/>
      <c r="FEW94" s="205"/>
      <c r="FEX94" s="205"/>
      <c r="FEY94" s="205"/>
      <c r="FEZ94" s="205"/>
      <c r="FFA94" s="205"/>
      <c r="FFB94" s="205"/>
      <c r="FFC94" s="205"/>
      <c r="FFD94" s="205"/>
      <c r="FFE94" s="205"/>
      <c r="FFF94" s="205"/>
      <c r="FFG94" s="205"/>
      <c r="FFH94" s="205"/>
      <c r="FFI94" s="205"/>
      <c r="FFJ94" s="205"/>
      <c r="FFK94" s="205"/>
      <c r="FFL94" s="205"/>
      <c r="FFM94" s="205"/>
      <c r="FFN94" s="205"/>
      <c r="FFO94" s="205"/>
      <c r="FFP94" s="205"/>
      <c r="FFQ94" s="205"/>
      <c r="FFR94" s="205"/>
      <c r="FFS94" s="205"/>
      <c r="FFT94" s="205"/>
      <c r="FFU94" s="205"/>
      <c r="FFV94" s="205"/>
      <c r="FFW94" s="205"/>
      <c r="FFX94" s="205"/>
      <c r="FFY94" s="205"/>
      <c r="FFZ94" s="205"/>
      <c r="FGA94" s="205"/>
      <c r="FGB94" s="205"/>
      <c r="FGC94" s="205"/>
      <c r="FGD94" s="205"/>
      <c r="FGE94" s="205"/>
      <c r="FGF94" s="205"/>
      <c r="FGG94" s="205"/>
      <c r="FGH94" s="205"/>
      <c r="FGI94" s="205"/>
      <c r="FGJ94" s="205"/>
      <c r="FGK94" s="205"/>
      <c r="FGL94" s="205"/>
      <c r="FGM94" s="205"/>
      <c r="FGN94" s="205"/>
      <c r="FGO94" s="205"/>
      <c r="FGP94" s="205"/>
      <c r="FGQ94" s="205"/>
      <c r="FGR94" s="205"/>
      <c r="FGS94" s="205"/>
      <c r="FGT94" s="205"/>
      <c r="FGU94" s="205"/>
      <c r="FGV94" s="205"/>
      <c r="FGW94" s="205"/>
      <c r="FGX94" s="205"/>
      <c r="FGY94" s="205"/>
      <c r="FGZ94" s="205"/>
      <c r="FHA94" s="205"/>
      <c r="FHB94" s="205"/>
      <c r="FHC94" s="205"/>
      <c r="FHD94" s="205"/>
      <c r="FHE94" s="205"/>
      <c r="FHF94" s="205"/>
      <c r="FHG94" s="205"/>
      <c r="FHH94" s="205"/>
      <c r="FHI94" s="205"/>
      <c r="FHJ94" s="205"/>
      <c r="FHK94" s="205"/>
      <c r="FHL94" s="205"/>
      <c r="FHM94" s="205"/>
      <c r="FHN94" s="205"/>
      <c r="FHO94" s="205"/>
      <c r="FHP94" s="205"/>
      <c r="FHQ94" s="205"/>
      <c r="FHR94" s="205"/>
      <c r="FHS94" s="205"/>
      <c r="FHT94" s="205"/>
      <c r="FHU94" s="205"/>
      <c r="FHV94" s="205"/>
      <c r="FHW94" s="205"/>
      <c r="FHX94" s="205"/>
      <c r="FHY94" s="205"/>
      <c r="FHZ94" s="205"/>
      <c r="FIA94" s="205"/>
      <c r="FIB94" s="205"/>
      <c r="FIC94" s="205"/>
      <c r="FID94" s="205"/>
      <c r="FIE94" s="205"/>
      <c r="FIF94" s="205"/>
      <c r="FIG94" s="205"/>
      <c r="FIH94" s="205"/>
      <c r="FII94" s="205"/>
      <c r="FIJ94" s="205"/>
      <c r="FIK94" s="205"/>
      <c r="FIL94" s="205"/>
      <c r="FIM94" s="205"/>
      <c r="FIN94" s="205"/>
      <c r="FIO94" s="205"/>
      <c r="FIP94" s="205"/>
      <c r="FIQ94" s="205"/>
      <c r="FIR94" s="205"/>
      <c r="FIS94" s="205"/>
      <c r="FIT94" s="205"/>
      <c r="FIU94" s="205"/>
      <c r="FIV94" s="205"/>
      <c r="FIW94" s="205"/>
      <c r="FIX94" s="205"/>
      <c r="FIY94" s="205"/>
      <c r="FIZ94" s="205"/>
      <c r="FJA94" s="205"/>
      <c r="FJB94" s="205"/>
      <c r="FJC94" s="205"/>
      <c r="FJD94" s="205"/>
      <c r="FJE94" s="205"/>
      <c r="FJF94" s="205"/>
      <c r="FJG94" s="205"/>
      <c r="FJH94" s="205"/>
      <c r="FJI94" s="205"/>
      <c r="FJJ94" s="205"/>
      <c r="FJK94" s="205"/>
      <c r="FJL94" s="205"/>
      <c r="FJM94" s="205"/>
      <c r="FJN94" s="205"/>
      <c r="FJO94" s="205"/>
      <c r="FJP94" s="205"/>
      <c r="FJQ94" s="205"/>
      <c r="FJR94" s="205"/>
      <c r="FJS94" s="205"/>
      <c r="FJT94" s="205"/>
      <c r="FJU94" s="205"/>
      <c r="FJV94" s="205"/>
      <c r="FJW94" s="205"/>
      <c r="FJX94" s="205"/>
      <c r="FJY94" s="205"/>
      <c r="FJZ94" s="205"/>
      <c r="FKA94" s="205"/>
      <c r="FKB94" s="205"/>
      <c r="FKC94" s="205"/>
      <c r="FKD94" s="205"/>
      <c r="FKE94" s="205"/>
      <c r="FKF94" s="205"/>
      <c r="FKG94" s="205"/>
      <c r="FKH94" s="205"/>
      <c r="FKI94" s="205"/>
      <c r="FKJ94" s="205"/>
      <c r="FKK94" s="205"/>
      <c r="FKL94" s="205"/>
      <c r="FKM94" s="205"/>
      <c r="FKT94" s="205"/>
      <c r="FKU94" s="205"/>
      <c r="FKV94" s="205"/>
      <c r="FKW94" s="205"/>
      <c r="FKX94" s="205"/>
      <c r="FKY94" s="205"/>
      <c r="FKZ94" s="205"/>
      <c r="FLA94" s="205"/>
      <c r="FLB94" s="205"/>
      <c r="FLC94" s="205"/>
      <c r="FLD94" s="205"/>
      <c r="FLE94" s="205"/>
      <c r="FLF94" s="205"/>
      <c r="FLG94" s="205"/>
      <c r="FLH94" s="205"/>
      <c r="FLI94" s="205"/>
      <c r="FLJ94" s="205"/>
      <c r="FLK94" s="205"/>
      <c r="FLL94" s="205"/>
      <c r="FLM94" s="205"/>
      <c r="FLN94" s="205"/>
      <c r="FLO94" s="205"/>
      <c r="FLP94" s="205"/>
      <c r="FLQ94" s="205"/>
      <c r="FLR94" s="205"/>
      <c r="FLS94" s="205"/>
      <c r="FLT94" s="205"/>
      <c r="FLU94" s="205"/>
      <c r="FLV94" s="205"/>
      <c r="FLW94" s="205"/>
      <c r="FLX94" s="205"/>
      <c r="FLY94" s="205"/>
      <c r="FLZ94" s="205"/>
      <c r="FMA94" s="205"/>
      <c r="FMB94" s="205"/>
      <c r="FMC94" s="205"/>
      <c r="FMD94" s="205"/>
      <c r="FME94" s="205"/>
      <c r="FMF94" s="205"/>
      <c r="FMG94" s="205"/>
      <c r="FMH94" s="205"/>
      <c r="FMI94" s="205"/>
      <c r="FMJ94" s="205"/>
      <c r="FMK94" s="205"/>
      <c r="FML94" s="205"/>
      <c r="FMM94" s="205"/>
      <c r="FMN94" s="205"/>
      <c r="FMO94" s="205"/>
      <c r="FMP94" s="205"/>
      <c r="FMQ94" s="205"/>
      <c r="FMR94" s="205"/>
      <c r="FMS94" s="205"/>
      <c r="FMT94" s="205"/>
      <c r="FMU94" s="205"/>
      <c r="FMV94" s="205"/>
      <c r="FMW94" s="205"/>
      <c r="FMX94" s="205"/>
      <c r="FMY94" s="205"/>
      <c r="FMZ94" s="205"/>
      <c r="FNA94" s="205"/>
      <c r="FNB94" s="205"/>
      <c r="FNC94" s="205"/>
      <c r="FND94" s="205"/>
      <c r="FNE94" s="205"/>
      <c r="FNF94" s="205"/>
      <c r="FNG94" s="205"/>
      <c r="FNH94" s="205"/>
      <c r="FNI94" s="205"/>
      <c r="FNJ94" s="205"/>
      <c r="FNK94" s="205"/>
      <c r="FNL94" s="205"/>
      <c r="FNM94" s="205"/>
      <c r="FNN94" s="205"/>
      <c r="FNO94" s="205"/>
      <c r="FNP94" s="205"/>
      <c r="FNQ94" s="205"/>
      <c r="FNR94" s="205"/>
      <c r="FNS94" s="205"/>
      <c r="FNT94" s="205"/>
      <c r="FNU94" s="205"/>
      <c r="FNV94" s="205"/>
      <c r="FNW94" s="205"/>
      <c r="FNX94" s="205"/>
      <c r="FNY94" s="205"/>
      <c r="FNZ94" s="205"/>
      <c r="FOA94" s="205"/>
      <c r="FOB94" s="205"/>
      <c r="FOC94" s="205"/>
      <c r="FOD94" s="205"/>
      <c r="FOE94" s="205"/>
      <c r="FOF94" s="205"/>
      <c r="FOG94" s="205"/>
      <c r="FOH94" s="205"/>
      <c r="FOI94" s="205"/>
      <c r="FOJ94" s="205"/>
      <c r="FOK94" s="205"/>
      <c r="FOL94" s="205"/>
      <c r="FOM94" s="205"/>
      <c r="FON94" s="205"/>
      <c r="FOO94" s="205"/>
      <c r="FOP94" s="205"/>
      <c r="FOQ94" s="205"/>
      <c r="FOR94" s="205"/>
      <c r="FOS94" s="205"/>
      <c r="FOT94" s="205"/>
      <c r="FOU94" s="205"/>
      <c r="FOV94" s="205"/>
      <c r="FOW94" s="205"/>
      <c r="FOX94" s="205"/>
      <c r="FOY94" s="205"/>
      <c r="FOZ94" s="205"/>
      <c r="FPA94" s="205"/>
      <c r="FPB94" s="205"/>
      <c r="FPC94" s="205"/>
      <c r="FPD94" s="205"/>
      <c r="FPE94" s="205"/>
      <c r="FPF94" s="205"/>
      <c r="FPG94" s="205"/>
      <c r="FPH94" s="205"/>
      <c r="FPI94" s="205"/>
      <c r="FPJ94" s="205"/>
      <c r="FPK94" s="205"/>
      <c r="FPL94" s="205"/>
      <c r="FPM94" s="205"/>
      <c r="FPN94" s="205"/>
      <c r="FPO94" s="205"/>
      <c r="FPP94" s="205"/>
      <c r="FPQ94" s="205"/>
      <c r="FPR94" s="205"/>
      <c r="FPS94" s="205"/>
      <c r="FPT94" s="205"/>
      <c r="FPU94" s="205"/>
      <c r="FPV94" s="205"/>
      <c r="FPW94" s="205"/>
      <c r="FPX94" s="205"/>
      <c r="FPY94" s="205"/>
      <c r="FPZ94" s="205"/>
      <c r="FQA94" s="205"/>
      <c r="FQB94" s="205"/>
      <c r="FQC94" s="205"/>
      <c r="FQD94" s="205"/>
      <c r="FQE94" s="205"/>
      <c r="FQF94" s="205"/>
      <c r="FQG94" s="205"/>
      <c r="FQH94" s="205"/>
      <c r="FQI94" s="205"/>
      <c r="FQJ94" s="205"/>
      <c r="FQK94" s="205"/>
      <c r="FQL94" s="205"/>
      <c r="FQM94" s="205"/>
      <c r="FQN94" s="205"/>
      <c r="FQO94" s="205"/>
      <c r="FQP94" s="205"/>
      <c r="FQQ94" s="205"/>
      <c r="FQR94" s="205"/>
      <c r="FQS94" s="205"/>
      <c r="FQT94" s="205"/>
      <c r="FQU94" s="205"/>
      <c r="FQV94" s="205"/>
      <c r="FQW94" s="205"/>
      <c r="FQX94" s="205"/>
      <c r="FQY94" s="205"/>
      <c r="FQZ94" s="205"/>
      <c r="FRA94" s="205"/>
      <c r="FRB94" s="205"/>
      <c r="FRC94" s="205"/>
      <c r="FRD94" s="205"/>
      <c r="FRE94" s="205"/>
      <c r="FRF94" s="205"/>
      <c r="FRG94" s="205"/>
      <c r="FRH94" s="205"/>
      <c r="FRI94" s="205"/>
      <c r="FRJ94" s="205"/>
      <c r="FRK94" s="205"/>
      <c r="FRL94" s="205"/>
      <c r="FRM94" s="205"/>
      <c r="FRN94" s="205"/>
      <c r="FRO94" s="205"/>
      <c r="FRP94" s="205"/>
      <c r="FRQ94" s="205"/>
      <c r="FRR94" s="205"/>
      <c r="FRS94" s="205"/>
      <c r="FRT94" s="205"/>
      <c r="FRU94" s="205"/>
      <c r="FRV94" s="205"/>
      <c r="FRW94" s="205"/>
      <c r="FRX94" s="205"/>
      <c r="FRY94" s="205"/>
      <c r="FRZ94" s="205"/>
      <c r="FSA94" s="205"/>
      <c r="FSB94" s="205"/>
      <c r="FSC94" s="205"/>
      <c r="FSD94" s="205"/>
      <c r="FSE94" s="205"/>
      <c r="FSF94" s="205"/>
      <c r="FSG94" s="205"/>
      <c r="FSH94" s="205"/>
      <c r="FSI94" s="205"/>
      <c r="FSJ94" s="205"/>
      <c r="FSK94" s="205"/>
      <c r="FSL94" s="205"/>
      <c r="FSM94" s="205"/>
      <c r="FSN94" s="205"/>
      <c r="FSO94" s="205"/>
      <c r="FSP94" s="205"/>
      <c r="FSQ94" s="205"/>
      <c r="FSR94" s="205"/>
      <c r="FSS94" s="205"/>
      <c r="FST94" s="205"/>
      <c r="FSU94" s="205"/>
      <c r="FSV94" s="205"/>
      <c r="FSW94" s="205"/>
      <c r="FSX94" s="205"/>
      <c r="FSY94" s="205"/>
      <c r="FSZ94" s="205"/>
      <c r="FTA94" s="205"/>
      <c r="FTB94" s="205"/>
      <c r="FTC94" s="205"/>
      <c r="FTD94" s="205"/>
      <c r="FTE94" s="205"/>
      <c r="FTF94" s="205"/>
      <c r="FTG94" s="205"/>
      <c r="FTH94" s="205"/>
      <c r="FTI94" s="205"/>
      <c r="FTJ94" s="205"/>
      <c r="FTK94" s="205"/>
      <c r="FTL94" s="205"/>
      <c r="FTM94" s="205"/>
      <c r="FTN94" s="205"/>
      <c r="FTO94" s="205"/>
      <c r="FTP94" s="205"/>
      <c r="FTQ94" s="205"/>
      <c r="FTR94" s="205"/>
      <c r="FTS94" s="205"/>
      <c r="FTT94" s="205"/>
      <c r="FTU94" s="205"/>
      <c r="FTV94" s="205"/>
      <c r="FTW94" s="205"/>
      <c r="FTX94" s="205"/>
      <c r="FTY94" s="205"/>
      <c r="FTZ94" s="205"/>
      <c r="FUA94" s="205"/>
      <c r="FUB94" s="205"/>
      <c r="FUC94" s="205"/>
      <c r="FUD94" s="205"/>
      <c r="FUE94" s="205"/>
      <c r="FUF94" s="205"/>
      <c r="FUG94" s="205"/>
      <c r="FUH94" s="205"/>
      <c r="FUI94" s="205"/>
      <c r="FUP94" s="205"/>
      <c r="FUQ94" s="205"/>
      <c r="FUR94" s="205"/>
      <c r="FUS94" s="205"/>
      <c r="FUT94" s="205"/>
      <c r="FUU94" s="205"/>
      <c r="FUV94" s="205"/>
      <c r="FUW94" s="205"/>
      <c r="FUX94" s="205"/>
      <c r="FUY94" s="205"/>
      <c r="FUZ94" s="205"/>
      <c r="FVA94" s="205"/>
      <c r="FVB94" s="205"/>
      <c r="FVC94" s="205"/>
      <c r="FVD94" s="205"/>
      <c r="FVE94" s="205"/>
      <c r="FVF94" s="205"/>
      <c r="FVG94" s="205"/>
      <c r="FVH94" s="205"/>
      <c r="FVI94" s="205"/>
      <c r="FVJ94" s="205"/>
      <c r="FVK94" s="205"/>
      <c r="FVL94" s="205"/>
      <c r="FVM94" s="205"/>
      <c r="FVN94" s="205"/>
      <c r="FVO94" s="205"/>
      <c r="FVP94" s="205"/>
      <c r="FVQ94" s="205"/>
      <c r="FVR94" s="205"/>
      <c r="FVS94" s="205"/>
      <c r="FVT94" s="205"/>
      <c r="FVU94" s="205"/>
      <c r="FVV94" s="205"/>
      <c r="FVW94" s="205"/>
      <c r="FVX94" s="205"/>
      <c r="FVY94" s="205"/>
      <c r="FVZ94" s="205"/>
      <c r="FWA94" s="205"/>
      <c r="FWB94" s="205"/>
      <c r="FWC94" s="205"/>
      <c r="FWD94" s="205"/>
      <c r="FWE94" s="205"/>
      <c r="FWF94" s="205"/>
      <c r="FWG94" s="205"/>
      <c r="FWH94" s="205"/>
      <c r="FWI94" s="205"/>
      <c r="FWJ94" s="205"/>
      <c r="FWK94" s="205"/>
      <c r="FWL94" s="205"/>
      <c r="FWM94" s="205"/>
      <c r="FWN94" s="205"/>
      <c r="FWO94" s="205"/>
      <c r="FWP94" s="205"/>
      <c r="FWQ94" s="205"/>
      <c r="FWR94" s="205"/>
      <c r="FWS94" s="205"/>
      <c r="FWT94" s="205"/>
      <c r="FWU94" s="205"/>
      <c r="FWV94" s="205"/>
      <c r="FWW94" s="205"/>
      <c r="FWX94" s="205"/>
      <c r="FWY94" s="205"/>
      <c r="FWZ94" s="205"/>
      <c r="FXA94" s="205"/>
      <c r="FXB94" s="205"/>
      <c r="FXC94" s="205"/>
      <c r="FXD94" s="205"/>
      <c r="FXE94" s="205"/>
      <c r="FXF94" s="205"/>
      <c r="FXG94" s="205"/>
      <c r="FXH94" s="205"/>
      <c r="FXI94" s="205"/>
      <c r="FXJ94" s="205"/>
      <c r="FXK94" s="205"/>
      <c r="FXL94" s="205"/>
      <c r="FXM94" s="205"/>
      <c r="FXN94" s="205"/>
      <c r="FXO94" s="205"/>
      <c r="FXP94" s="205"/>
      <c r="FXQ94" s="205"/>
      <c r="FXR94" s="205"/>
      <c r="FXS94" s="205"/>
      <c r="FXT94" s="205"/>
      <c r="FXU94" s="205"/>
      <c r="FXV94" s="205"/>
      <c r="FXW94" s="205"/>
      <c r="FXX94" s="205"/>
      <c r="FXY94" s="205"/>
      <c r="FXZ94" s="205"/>
      <c r="FYA94" s="205"/>
      <c r="FYB94" s="205"/>
      <c r="FYC94" s="205"/>
      <c r="FYD94" s="205"/>
      <c r="FYE94" s="205"/>
      <c r="FYF94" s="205"/>
      <c r="FYG94" s="205"/>
      <c r="FYH94" s="205"/>
      <c r="FYI94" s="205"/>
      <c r="FYJ94" s="205"/>
      <c r="FYK94" s="205"/>
      <c r="FYL94" s="205"/>
      <c r="FYM94" s="205"/>
      <c r="FYN94" s="205"/>
      <c r="FYO94" s="205"/>
      <c r="FYP94" s="205"/>
      <c r="FYQ94" s="205"/>
      <c r="FYR94" s="205"/>
      <c r="FYS94" s="205"/>
      <c r="FYT94" s="205"/>
      <c r="FYU94" s="205"/>
      <c r="FYV94" s="205"/>
      <c r="FYW94" s="205"/>
      <c r="FYX94" s="205"/>
      <c r="FYY94" s="205"/>
      <c r="FYZ94" s="205"/>
      <c r="FZA94" s="205"/>
      <c r="FZB94" s="205"/>
      <c r="FZC94" s="205"/>
      <c r="FZD94" s="205"/>
      <c r="FZE94" s="205"/>
      <c r="FZF94" s="205"/>
      <c r="FZG94" s="205"/>
      <c r="FZH94" s="205"/>
      <c r="FZI94" s="205"/>
      <c r="FZJ94" s="205"/>
      <c r="FZK94" s="205"/>
      <c r="FZL94" s="205"/>
      <c r="FZM94" s="205"/>
      <c r="FZN94" s="205"/>
      <c r="FZO94" s="205"/>
      <c r="FZP94" s="205"/>
      <c r="FZQ94" s="205"/>
      <c r="FZR94" s="205"/>
      <c r="FZS94" s="205"/>
      <c r="FZT94" s="205"/>
      <c r="FZU94" s="205"/>
      <c r="FZV94" s="205"/>
      <c r="FZW94" s="205"/>
      <c r="FZX94" s="205"/>
      <c r="FZY94" s="205"/>
      <c r="FZZ94" s="205"/>
      <c r="GAA94" s="205"/>
      <c r="GAB94" s="205"/>
      <c r="GAC94" s="205"/>
      <c r="GAD94" s="205"/>
      <c r="GAE94" s="205"/>
      <c r="GAF94" s="205"/>
      <c r="GAG94" s="205"/>
      <c r="GAH94" s="205"/>
      <c r="GAI94" s="205"/>
      <c r="GAJ94" s="205"/>
      <c r="GAK94" s="205"/>
      <c r="GAL94" s="205"/>
      <c r="GAM94" s="205"/>
      <c r="GAN94" s="205"/>
      <c r="GAO94" s="205"/>
      <c r="GAP94" s="205"/>
      <c r="GAQ94" s="205"/>
      <c r="GAR94" s="205"/>
      <c r="GAS94" s="205"/>
      <c r="GAT94" s="205"/>
      <c r="GAU94" s="205"/>
      <c r="GAV94" s="205"/>
      <c r="GAW94" s="205"/>
      <c r="GAX94" s="205"/>
      <c r="GAY94" s="205"/>
      <c r="GAZ94" s="205"/>
      <c r="GBA94" s="205"/>
      <c r="GBB94" s="205"/>
      <c r="GBC94" s="205"/>
      <c r="GBD94" s="205"/>
      <c r="GBE94" s="205"/>
      <c r="GBF94" s="205"/>
      <c r="GBG94" s="205"/>
      <c r="GBH94" s="205"/>
      <c r="GBI94" s="205"/>
      <c r="GBJ94" s="205"/>
      <c r="GBK94" s="205"/>
      <c r="GBL94" s="205"/>
      <c r="GBM94" s="205"/>
      <c r="GBN94" s="205"/>
      <c r="GBO94" s="205"/>
      <c r="GBP94" s="205"/>
      <c r="GBQ94" s="205"/>
      <c r="GBR94" s="205"/>
      <c r="GBS94" s="205"/>
      <c r="GBT94" s="205"/>
      <c r="GBU94" s="205"/>
      <c r="GBV94" s="205"/>
      <c r="GBW94" s="205"/>
      <c r="GBX94" s="205"/>
      <c r="GBY94" s="205"/>
      <c r="GBZ94" s="205"/>
      <c r="GCA94" s="205"/>
      <c r="GCB94" s="205"/>
      <c r="GCC94" s="205"/>
      <c r="GCD94" s="205"/>
      <c r="GCE94" s="205"/>
      <c r="GCF94" s="205"/>
      <c r="GCG94" s="205"/>
      <c r="GCH94" s="205"/>
      <c r="GCI94" s="205"/>
      <c r="GCJ94" s="205"/>
      <c r="GCK94" s="205"/>
      <c r="GCL94" s="205"/>
      <c r="GCM94" s="205"/>
      <c r="GCN94" s="205"/>
      <c r="GCO94" s="205"/>
      <c r="GCP94" s="205"/>
      <c r="GCQ94" s="205"/>
      <c r="GCR94" s="205"/>
      <c r="GCS94" s="205"/>
      <c r="GCT94" s="205"/>
      <c r="GCU94" s="205"/>
      <c r="GCV94" s="205"/>
      <c r="GCW94" s="205"/>
      <c r="GCX94" s="205"/>
      <c r="GCY94" s="205"/>
      <c r="GCZ94" s="205"/>
      <c r="GDA94" s="205"/>
      <c r="GDB94" s="205"/>
      <c r="GDC94" s="205"/>
      <c r="GDD94" s="205"/>
      <c r="GDE94" s="205"/>
      <c r="GDF94" s="205"/>
      <c r="GDG94" s="205"/>
      <c r="GDH94" s="205"/>
      <c r="GDI94" s="205"/>
      <c r="GDJ94" s="205"/>
      <c r="GDK94" s="205"/>
      <c r="GDL94" s="205"/>
      <c r="GDM94" s="205"/>
      <c r="GDN94" s="205"/>
      <c r="GDO94" s="205"/>
      <c r="GDP94" s="205"/>
      <c r="GDQ94" s="205"/>
      <c r="GDR94" s="205"/>
      <c r="GDS94" s="205"/>
      <c r="GDT94" s="205"/>
      <c r="GDU94" s="205"/>
      <c r="GDV94" s="205"/>
      <c r="GDW94" s="205"/>
      <c r="GDX94" s="205"/>
      <c r="GDY94" s="205"/>
      <c r="GDZ94" s="205"/>
      <c r="GEA94" s="205"/>
      <c r="GEB94" s="205"/>
      <c r="GEC94" s="205"/>
      <c r="GED94" s="205"/>
      <c r="GEE94" s="205"/>
      <c r="GEL94" s="205"/>
      <c r="GEM94" s="205"/>
      <c r="GEN94" s="205"/>
      <c r="GEO94" s="205"/>
      <c r="GEP94" s="205"/>
      <c r="GEQ94" s="205"/>
      <c r="GER94" s="205"/>
      <c r="GES94" s="205"/>
      <c r="GET94" s="205"/>
      <c r="GEU94" s="205"/>
      <c r="GEV94" s="205"/>
      <c r="GEW94" s="205"/>
      <c r="GEX94" s="205"/>
      <c r="GEY94" s="205"/>
      <c r="GEZ94" s="205"/>
      <c r="GFA94" s="205"/>
      <c r="GFB94" s="205"/>
      <c r="GFC94" s="205"/>
      <c r="GFD94" s="205"/>
      <c r="GFE94" s="205"/>
      <c r="GFF94" s="205"/>
      <c r="GFG94" s="205"/>
      <c r="GFH94" s="205"/>
      <c r="GFI94" s="205"/>
      <c r="GFJ94" s="205"/>
      <c r="GFK94" s="205"/>
      <c r="GFL94" s="205"/>
      <c r="GFM94" s="205"/>
      <c r="GFN94" s="205"/>
      <c r="GFO94" s="205"/>
      <c r="GFP94" s="205"/>
      <c r="GFQ94" s="205"/>
      <c r="GFR94" s="205"/>
      <c r="GFS94" s="205"/>
      <c r="GFT94" s="205"/>
      <c r="GFU94" s="205"/>
      <c r="GFV94" s="205"/>
      <c r="GFW94" s="205"/>
      <c r="GFX94" s="205"/>
      <c r="GFY94" s="205"/>
      <c r="GFZ94" s="205"/>
      <c r="GGA94" s="205"/>
      <c r="GGB94" s="205"/>
      <c r="GGC94" s="205"/>
      <c r="GGD94" s="205"/>
      <c r="GGE94" s="205"/>
      <c r="GGF94" s="205"/>
      <c r="GGG94" s="205"/>
      <c r="GGH94" s="205"/>
      <c r="GGI94" s="205"/>
      <c r="GGJ94" s="205"/>
      <c r="GGK94" s="205"/>
      <c r="GGL94" s="205"/>
      <c r="GGM94" s="205"/>
      <c r="GGN94" s="205"/>
      <c r="GGO94" s="205"/>
      <c r="GGP94" s="205"/>
      <c r="GGQ94" s="205"/>
      <c r="GGR94" s="205"/>
      <c r="GGS94" s="205"/>
      <c r="GGT94" s="205"/>
      <c r="GGU94" s="205"/>
      <c r="GGV94" s="205"/>
      <c r="GGW94" s="205"/>
      <c r="GGX94" s="205"/>
      <c r="GGY94" s="205"/>
      <c r="GGZ94" s="205"/>
      <c r="GHA94" s="205"/>
      <c r="GHB94" s="205"/>
      <c r="GHC94" s="205"/>
      <c r="GHD94" s="205"/>
      <c r="GHE94" s="205"/>
      <c r="GHF94" s="205"/>
      <c r="GHG94" s="205"/>
      <c r="GHH94" s="205"/>
      <c r="GHI94" s="205"/>
      <c r="GHJ94" s="205"/>
      <c r="GHK94" s="205"/>
      <c r="GHL94" s="205"/>
      <c r="GHM94" s="205"/>
      <c r="GHN94" s="205"/>
      <c r="GHO94" s="205"/>
      <c r="GHP94" s="205"/>
      <c r="GHQ94" s="205"/>
      <c r="GHR94" s="205"/>
      <c r="GHS94" s="205"/>
      <c r="GHT94" s="205"/>
      <c r="GHU94" s="205"/>
      <c r="GHV94" s="205"/>
      <c r="GHW94" s="205"/>
      <c r="GHX94" s="205"/>
      <c r="GHY94" s="205"/>
      <c r="GHZ94" s="205"/>
      <c r="GIA94" s="205"/>
      <c r="GIB94" s="205"/>
      <c r="GIC94" s="205"/>
      <c r="GID94" s="205"/>
      <c r="GIE94" s="205"/>
      <c r="GIF94" s="205"/>
      <c r="GIG94" s="205"/>
      <c r="GIH94" s="205"/>
      <c r="GII94" s="205"/>
      <c r="GIJ94" s="205"/>
      <c r="GIK94" s="205"/>
      <c r="GIL94" s="205"/>
      <c r="GIM94" s="205"/>
      <c r="GIN94" s="205"/>
      <c r="GIO94" s="205"/>
      <c r="GIP94" s="205"/>
      <c r="GIQ94" s="205"/>
      <c r="GIR94" s="205"/>
      <c r="GIS94" s="205"/>
      <c r="GIT94" s="205"/>
      <c r="GIU94" s="205"/>
      <c r="GIV94" s="205"/>
      <c r="GIW94" s="205"/>
      <c r="GIX94" s="205"/>
      <c r="GIY94" s="205"/>
      <c r="GIZ94" s="205"/>
      <c r="GJA94" s="205"/>
      <c r="GJB94" s="205"/>
      <c r="GJC94" s="205"/>
      <c r="GJD94" s="205"/>
      <c r="GJE94" s="205"/>
      <c r="GJF94" s="205"/>
      <c r="GJG94" s="205"/>
      <c r="GJH94" s="205"/>
      <c r="GJI94" s="205"/>
      <c r="GJJ94" s="205"/>
      <c r="GJK94" s="205"/>
      <c r="GJL94" s="205"/>
      <c r="GJM94" s="205"/>
      <c r="GJN94" s="205"/>
      <c r="GJO94" s="205"/>
      <c r="GJP94" s="205"/>
      <c r="GJQ94" s="205"/>
      <c r="GJR94" s="205"/>
      <c r="GJS94" s="205"/>
      <c r="GJT94" s="205"/>
      <c r="GJU94" s="205"/>
      <c r="GJV94" s="205"/>
      <c r="GJW94" s="205"/>
      <c r="GJX94" s="205"/>
      <c r="GJY94" s="205"/>
      <c r="GJZ94" s="205"/>
      <c r="GKA94" s="205"/>
      <c r="GKB94" s="205"/>
      <c r="GKC94" s="205"/>
      <c r="GKD94" s="205"/>
      <c r="GKE94" s="205"/>
      <c r="GKF94" s="205"/>
      <c r="GKG94" s="205"/>
      <c r="GKH94" s="205"/>
      <c r="GKI94" s="205"/>
      <c r="GKJ94" s="205"/>
      <c r="GKK94" s="205"/>
      <c r="GKL94" s="205"/>
      <c r="GKM94" s="205"/>
      <c r="GKN94" s="205"/>
      <c r="GKO94" s="205"/>
      <c r="GKP94" s="205"/>
      <c r="GKQ94" s="205"/>
      <c r="GKR94" s="205"/>
      <c r="GKS94" s="205"/>
      <c r="GKT94" s="205"/>
      <c r="GKU94" s="205"/>
      <c r="GKV94" s="205"/>
      <c r="GKW94" s="205"/>
      <c r="GKX94" s="205"/>
      <c r="GKY94" s="205"/>
      <c r="GKZ94" s="205"/>
      <c r="GLA94" s="205"/>
      <c r="GLB94" s="205"/>
      <c r="GLC94" s="205"/>
      <c r="GLD94" s="205"/>
      <c r="GLE94" s="205"/>
      <c r="GLF94" s="205"/>
      <c r="GLG94" s="205"/>
      <c r="GLH94" s="205"/>
      <c r="GLI94" s="205"/>
      <c r="GLJ94" s="205"/>
      <c r="GLK94" s="205"/>
      <c r="GLL94" s="205"/>
      <c r="GLM94" s="205"/>
      <c r="GLN94" s="205"/>
      <c r="GLO94" s="205"/>
      <c r="GLP94" s="205"/>
      <c r="GLQ94" s="205"/>
      <c r="GLR94" s="205"/>
      <c r="GLS94" s="205"/>
      <c r="GLT94" s="205"/>
      <c r="GLU94" s="205"/>
      <c r="GLV94" s="205"/>
      <c r="GLW94" s="205"/>
      <c r="GLX94" s="205"/>
      <c r="GLY94" s="205"/>
      <c r="GLZ94" s="205"/>
      <c r="GMA94" s="205"/>
      <c r="GMB94" s="205"/>
      <c r="GMC94" s="205"/>
      <c r="GMD94" s="205"/>
      <c r="GME94" s="205"/>
      <c r="GMF94" s="205"/>
      <c r="GMG94" s="205"/>
      <c r="GMH94" s="205"/>
      <c r="GMI94" s="205"/>
      <c r="GMJ94" s="205"/>
      <c r="GMK94" s="205"/>
      <c r="GML94" s="205"/>
      <c r="GMM94" s="205"/>
      <c r="GMN94" s="205"/>
      <c r="GMO94" s="205"/>
      <c r="GMP94" s="205"/>
      <c r="GMQ94" s="205"/>
      <c r="GMR94" s="205"/>
      <c r="GMS94" s="205"/>
      <c r="GMT94" s="205"/>
      <c r="GMU94" s="205"/>
      <c r="GMV94" s="205"/>
      <c r="GMW94" s="205"/>
      <c r="GMX94" s="205"/>
      <c r="GMY94" s="205"/>
      <c r="GMZ94" s="205"/>
      <c r="GNA94" s="205"/>
      <c r="GNB94" s="205"/>
      <c r="GNC94" s="205"/>
      <c r="GND94" s="205"/>
      <c r="GNE94" s="205"/>
      <c r="GNF94" s="205"/>
      <c r="GNG94" s="205"/>
      <c r="GNH94" s="205"/>
      <c r="GNI94" s="205"/>
      <c r="GNJ94" s="205"/>
      <c r="GNK94" s="205"/>
      <c r="GNL94" s="205"/>
      <c r="GNM94" s="205"/>
      <c r="GNN94" s="205"/>
      <c r="GNO94" s="205"/>
      <c r="GNP94" s="205"/>
      <c r="GNQ94" s="205"/>
      <c r="GNR94" s="205"/>
      <c r="GNS94" s="205"/>
      <c r="GNT94" s="205"/>
      <c r="GNU94" s="205"/>
      <c r="GNV94" s="205"/>
      <c r="GNW94" s="205"/>
      <c r="GNX94" s="205"/>
      <c r="GNY94" s="205"/>
      <c r="GNZ94" s="205"/>
      <c r="GOA94" s="205"/>
      <c r="GOH94" s="205"/>
      <c r="GOI94" s="205"/>
      <c r="GOJ94" s="205"/>
      <c r="GOK94" s="205"/>
      <c r="GOL94" s="205"/>
      <c r="GOM94" s="205"/>
      <c r="GON94" s="205"/>
      <c r="GOO94" s="205"/>
      <c r="GOP94" s="205"/>
      <c r="GOQ94" s="205"/>
      <c r="GOR94" s="205"/>
      <c r="GOS94" s="205"/>
      <c r="GOT94" s="205"/>
      <c r="GOU94" s="205"/>
      <c r="GOV94" s="205"/>
      <c r="GOW94" s="205"/>
      <c r="GOX94" s="205"/>
      <c r="GOY94" s="205"/>
      <c r="GOZ94" s="205"/>
      <c r="GPA94" s="205"/>
      <c r="GPB94" s="205"/>
      <c r="GPC94" s="205"/>
      <c r="GPD94" s="205"/>
      <c r="GPE94" s="205"/>
      <c r="GPF94" s="205"/>
      <c r="GPG94" s="205"/>
      <c r="GPH94" s="205"/>
      <c r="GPI94" s="205"/>
      <c r="GPJ94" s="205"/>
      <c r="GPK94" s="205"/>
      <c r="GPL94" s="205"/>
      <c r="GPM94" s="205"/>
      <c r="GPN94" s="205"/>
      <c r="GPO94" s="205"/>
      <c r="GPP94" s="205"/>
      <c r="GPQ94" s="205"/>
      <c r="GPR94" s="205"/>
      <c r="GPS94" s="205"/>
      <c r="GPT94" s="205"/>
      <c r="GPU94" s="205"/>
      <c r="GPV94" s="205"/>
      <c r="GPW94" s="205"/>
      <c r="GPX94" s="205"/>
      <c r="GPY94" s="205"/>
      <c r="GPZ94" s="205"/>
      <c r="GQA94" s="205"/>
      <c r="GQB94" s="205"/>
      <c r="GQC94" s="205"/>
      <c r="GQD94" s="205"/>
      <c r="GQE94" s="205"/>
      <c r="GQF94" s="205"/>
      <c r="GQG94" s="205"/>
      <c r="GQH94" s="205"/>
      <c r="GQI94" s="205"/>
      <c r="GQJ94" s="205"/>
      <c r="GQK94" s="205"/>
      <c r="GQL94" s="205"/>
      <c r="GQM94" s="205"/>
      <c r="GQN94" s="205"/>
      <c r="GQO94" s="205"/>
      <c r="GQP94" s="205"/>
      <c r="GQQ94" s="205"/>
      <c r="GQR94" s="205"/>
      <c r="GQS94" s="205"/>
      <c r="GQT94" s="205"/>
      <c r="GQU94" s="205"/>
      <c r="GQV94" s="205"/>
      <c r="GQW94" s="205"/>
      <c r="GQX94" s="205"/>
      <c r="GQY94" s="205"/>
      <c r="GQZ94" s="205"/>
      <c r="GRA94" s="205"/>
      <c r="GRB94" s="205"/>
      <c r="GRC94" s="205"/>
      <c r="GRD94" s="205"/>
      <c r="GRE94" s="205"/>
      <c r="GRF94" s="205"/>
      <c r="GRG94" s="205"/>
      <c r="GRH94" s="205"/>
      <c r="GRI94" s="205"/>
      <c r="GRJ94" s="205"/>
      <c r="GRK94" s="205"/>
      <c r="GRL94" s="205"/>
      <c r="GRM94" s="205"/>
      <c r="GRN94" s="205"/>
      <c r="GRO94" s="205"/>
      <c r="GRP94" s="205"/>
      <c r="GRQ94" s="205"/>
      <c r="GRR94" s="205"/>
      <c r="GRS94" s="205"/>
      <c r="GRT94" s="205"/>
      <c r="GRU94" s="205"/>
      <c r="GRV94" s="205"/>
      <c r="GRW94" s="205"/>
      <c r="GRX94" s="205"/>
      <c r="GRY94" s="205"/>
      <c r="GRZ94" s="205"/>
      <c r="GSA94" s="205"/>
      <c r="GSB94" s="205"/>
      <c r="GSC94" s="205"/>
      <c r="GSD94" s="205"/>
      <c r="GSE94" s="205"/>
      <c r="GSF94" s="205"/>
      <c r="GSG94" s="205"/>
      <c r="GSH94" s="205"/>
      <c r="GSI94" s="205"/>
      <c r="GSJ94" s="205"/>
      <c r="GSK94" s="205"/>
      <c r="GSL94" s="205"/>
      <c r="GSM94" s="205"/>
      <c r="GSN94" s="205"/>
      <c r="GSO94" s="205"/>
      <c r="GSP94" s="205"/>
      <c r="GSQ94" s="205"/>
      <c r="GSR94" s="205"/>
      <c r="GSS94" s="205"/>
      <c r="GST94" s="205"/>
      <c r="GSU94" s="205"/>
      <c r="GSV94" s="205"/>
      <c r="GSW94" s="205"/>
      <c r="GSX94" s="205"/>
      <c r="GSY94" s="205"/>
      <c r="GSZ94" s="205"/>
      <c r="GTA94" s="205"/>
      <c r="GTB94" s="205"/>
      <c r="GTC94" s="205"/>
      <c r="GTD94" s="205"/>
      <c r="GTE94" s="205"/>
      <c r="GTF94" s="205"/>
      <c r="GTG94" s="205"/>
      <c r="GTH94" s="205"/>
      <c r="GTI94" s="205"/>
      <c r="GTJ94" s="205"/>
      <c r="GTK94" s="205"/>
      <c r="GTL94" s="205"/>
      <c r="GTM94" s="205"/>
      <c r="GTN94" s="205"/>
      <c r="GTO94" s="205"/>
      <c r="GTP94" s="205"/>
      <c r="GTQ94" s="205"/>
      <c r="GTR94" s="205"/>
      <c r="GTS94" s="205"/>
      <c r="GTT94" s="205"/>
      <c r="GTU94" s="205"/>
      <c r="GTV94" s="205"/>
      <c r="GTW94" s="205"/>
      <c r="GTX94" s="205"/>
      <c r="GTY94" s="205"/>
      <c r="GTZ94" s="205"/>
      <c r="GUA94" s="205"/>
      <c r="GUB94" s="205"/>
      <c r="GUC94" s="205"/>
      <c r="GUD94" s="205"/>
      <c r="GUE94" s="205"/>
      <c r="GUF94" s="205"/>
      <c r="GUG94" s="205"/>
      <c r="GUH94" s="205"/>
      <c r="GUI94" s="205"/>
      <c r="GUJ94" s="205"/>
      <c r="GUK94" s="205"/>
      <c r="GUL94" s="205"/>
      <c r="GUM94" s="205"/>
      <c r="GUN94" s="205"/>
      <c r="GUO94" s="205"/>
      <c r="GUP94" s="205"/>
      <c r="GUQ94" s="205"/>
      <c r="GUR94" s="205"/>
      <c r="GUS94" s="205"/>
      <c r="GUT94" s="205"/>
      <c r="GUU94" s="205"/>
      <c r="GUV94" s="205"/>
      <c r="GUW94" s="205"/>
      <c r="GUX94" s="205"/>
      <c r="GUY94" s="205"/>
      <c r="GUZ94" s="205"/>
      <c r="GVA94" s="205"/>
      <c r="GVB94" s="205"/>
      <c r="GVC94" s="205"/>
      <c r="GVD94" s="205"/>
      <c r="GVE94" s="205"/>
      <c r="GVF94" s="205"/>
      <c r="GVG94" s="205"/>
      <c r="GVH94" s="205"/>
      <c r="GVI94" s="205"/>
      <c r="GVJ94" s="205"/>
      <c r="GVK94" s="205"/>
      <c r="GVL94" s="205"/>
      <c r="GVM94" s="205"/>
      <c r="GVN94" s="205"/>
      <c r="GVO94" s="205"/>
      <c r="GVP94" s="205"/>
      <c r="GVQ94" s="205"/>
      <c r="GVR94" s="205"/>
      <c r="GVS94" s="205"/>
      <c r="GVT94" s="205"/>
      <c r="GVU94" s="205"/>
      <c r="GVV94" s="205"/>
      <c r="GVW94" s="205"/>
      <c r="GVX94" s="205"/>
      <c r="GVY94" s="205"/>
      <c r="GVZ94" s="205"/>
      <c r="GWA94" s="205"/>
      <c r="GWB94" s="205"/>
      <c r="GWC94" s="205"/>
      <c r="GWD94" s="205"/>
      <c r="GWE94" s="205"/>
      <c r="GWF94" s="205"/>
      <c r="GWG94" s="205"/>
      <c r="GWH94" s="205"/>
      <c r="GWI94" s="205"/>
      <c r="GWJ94" s="205"/>
      <c r="GWK94" s="205"/>
      <c r="GWL94" s="205"/>
      <c r="GWM94" s="205"/>
      <c r="GWN94" s="205"/>
      <c r="GWO94" s="205"/>
      <c r="GWP94" s="205"/>
      <c r="GWQ94" s="205"/>
      <c r="GWR94" s="205"/>
      <c r="GWS94" s="205"/>
      <c r="GWT94" s="205"/>
      <c r="GWU94" s="205"/>
      <c r="GWV94" s="205"/>
      <c r="GWW94" s="205"/>
      <c r="GWX94" s="205"/>
      <c r="GWY94" s="205"/>
      <c r="GWZ94" s="205"/>
      <c r="GXA94" s="205"/>
      <c r="GXB94" s="205"/>
      <c r="GXC94" s="205"/>
      <c r="GXD94" s="205"/>
      <c r="GXE94" s="205"/>
      <c r="GXF94" s="205"/>
      <c r="GXG94" s="205"/>
      <c r="GXH94" s="205"/>
      <c r="GXI94" s="205"/>
      <c r="GXJ94" s="205"/>
      <c r="GXK94" s="205"/>
      <c r="GXL94" s="205"/>
      <c r="GXM94" s="205"/>
      <c r="GXN94" s="205"/>
      <c r="GXO94" s="205"/>
      <c r="GXP94" s="205"/>
      <c r="GXQ94" s="205"/>
      <c r="GXR94" s="205"/>
      <c r="GXS94" s="205"/>
      <c r="GXT94" s="205"/>
      <c r="GXU94" s="205"/>
      <c r="GXV94" s="205"/>
      <c r="GXW94" s="205"/>
      <c r="GYD94" s="205"/>
      <c r="GYE94" s="205"/>
      <c r="GYF94" s="205"/>
      <c r="GYG94" s="205"/>
      <c r="GYH94" s="205"/>
      <c r="GYI94" s="205"/>
      <c r="GYJ94" s="205"/>
      <c r="GYK94" s="205"/>
      <c r="GYL94" s="205"/>
      <c r="GYM94" s="205"/>
      <c r="GYN94" s="205"/>
      <c r="GYO94" s="205"/>
      <c r="GYP94" s="205"/>
      <c r="GYQ94" s="205"/>
      <c r="GYR94" s="205"/>
      <c r="GYS94" s="205"/>
      <c r="GYT94" s="205"/>
      <c r="GYU94" s="205"/>
      <c r="GYV94" s="205"/>
      <c r="GYW94" s="205"/>
      <c r="GYX94" s="205"/>
      <c r="GYY94" s="205"/>
      <c r="GYZ94" s="205"/>
      <c r="GZA94" s="205"/>
      <c r="GZB94" s="205"/>
      <c r="GZC94" s="205"/>
      <c r="GZD94" s="205"/>
      <c r="GZE94" s="205"/>
      <c r="GZF94" s="205"/>
      <c r="GZG94" s="205"/>
      <c r="GZH94" s="205"/>
      <c r="GZI94" s="205"/>
      <c r="GZJ94" s="205"/>
      <c r="GZK94" s="205"/>
      <c r="GZL94" s="205"/>
      <c r="GZM94" s="205"/>
      <c r="GZN94" s="205"/>
      <c r="GZO94" s="205"/>
      <c r="GZP94" s="205"/>
      <c r="GZQ94" s="205"/>
      <c r="GZR94" s="205"/>
      <c r="GZS94" s="205"/>
      <c r="GZT94" s="205"/>
      <c r="GZU94" s="205"/>
      <c r="GZV94" s="205"/>
      <c r="GZW94" s="205"/>
      <c r="GZX94" s="205"/>
      <c r="GZY94" s="205"/>
      <c r="GZZ94" s="205"/>
      <c r="HAA94" s="205"/>
      <c r="HAB94" s="205"/>
      <c r="HAC94" s="205"/>
      <c r="HAD94" s="205"/>
      <c r="HAE94" s="205"/>
      <c r="HAF94" s="205"/>
      <c r="HAG94" s="205"/>
      <c r="HAH94" s="205"/>
      <c r="HAI94" s="205"/>
      <c r="HAJ94" s="205"/>
      <c r="HAK94" s="205"/>
      <c r="HAL94" s="205"/>
      <c r="HAM94" s="205"/>
      <c r="HAN94" s="205"/>
      <c r="HAO94" s="205"/>
      <c r="HAP94" s="205"/>
      <c r="HAQ94" s="205"/>
      <c r="HAR94" s="205"/>
      <c r="HAS94" s="205"/>
      <c r="HAT94" s="205"/>
      <c r="HAU94" s="205"/>
      <c r="HAV94" s="205"/>
      <c r="HAW94" s="205"/>
      <c r="HAX94" s="205"/>
      <c r="HAY94" s="205"/>
      <c r="HAZ94" s="205"/>
      <c r="HBA94" s="205"/>
      <c r="HBB94" s="205"/>
      <c r="HBC94" s="205"/>
      <c r="HBD94" s="205"/>
      <c r="HBE94" s="205"/>
      <c r="HBF94" s="205"/>
      <c r="HBG94" s="205"/>
      <c r="HBH94" s="205"/>
      <c r="HBI94" s="205"/>
      <c r="HBJ94" s="205"/>
      <c r="HBK94" s="205"/>
      <c r="HBL94" s="205"/>
      <c r="HBM94" s="205"/>
      <c r="HBN94" s="205"/>
      <c r="HBO94" s="205"/>
      <c r="HBP94" s="205"/>
      <c r="HBQ94" s="205"/>
      <c r="HBR94" s="205"/>
      <c r="HBS94" s="205"/>
      <c r="HBT94" s="205"/>
      <c r="HBU94" s="205"/>
      <c r="HBV94" s="205"/>
      <c r="HBW94" s="205"/>
      <c r="HBX94" s="205"/>
      <c r="HBY94" s="205"/>
      <c r="HBZ94" s="205"/>
      <c r="HCA94" s="205"/>
      <c r="HCB94" s="205"/>
      <c r="HCC94" s="205"/>
      <c r="HCD94" s="205"/>
      <c r="HCE94" s="205"/>
      <c r="HCF94" s="205"/>
      <c r="HCG94" s="205"/>
      <c r="HCH94" s="205"/>
      <c r="HCI94" s="205"/>
      <c r="HCJ94" s="205"/>
      <c r="HCK94" s="205"/>
      <c r="HCL94" s="205"/>
      <c r="HCM94" s="205"/>
      <c r="HCN94" s="205"/>
      <c r="HCO94" s="205"/>
      <c r="HCP94" s="205"/>
      <c r="HCQ94" s="205"/>
      <c r="HCR94" s="205"/>
      <c r="HCS94" s="205"/>
      <c r="HCT94" s="205"/>
      <c r="HCU94" s="205"/>
      <c r="HCV94" s="205"/>
      <c r="HCW94" s="205"/>
      <c r="HCX94" s="205"/>
      <c r="HCY94" s="205"/>
      <c r="HCZ94" s="205"/>
      <c r="HDA94" s="205"/>
      <c r="HDB94" s="205"/>
      <c r="HDC94" s="205"/>
      <c r="HDD94" s="205"/>
      <c r="HDE94" s="205"/>
      <c r="HDF94" s="205"/>
      <c r="HDG94" s="205"/>
      <c r="HDH94" s="205"/>
      <c r="HDI94" s="205"/>
      <c r="HDJ94" s="205"/>
      <c r="HDK94" s="205"/>
      <c r="HDL94" s="205"/>
      <c r="HDM94" s="205"/>
      <c r="HDN94" s="205"/>
      <c r="HDO94" s="205"/>
      <c r="HDP94" s="205"/>
      <c r="HDQ94" s="205"/>
      <c r="HDR94" s="205"/>
      <c r="HDS94" s="205"/>
      <c r="HDT94" s="205"/>
      <c r="HDU94" s="205"/>
      <c r="HDV94" s="205"/>
      <c r="HDW94" s="205"/>
      <c r="HDX94" s="205"/>
      <c r="HDY94" s="205"/>
      <c r="HDZ94" s="205"/>
      <c r="HEA94" s="205"/>
      <c r="HEB94" s="205"/>
      <c r="HEC94" s="205"/>
      <c r="HED94" s="205"/>
      <c r="HEE94" s="205"/>
      <c r="HEF94" s="205"/>
      <c r="HEG94" s="205"/>
      <c r="HEH94" s="205"/>
      <c r="HEI94" s="205"/>
      <c r="HEJ94" s="205"/>
      <c r="HEK94" s="205"/>
      <c r="HEL94" s="205"/>
      <c r="HEM94" s="205"/>
      <c r="HEN94" s="205"/>
      <c r="HEO94" s="205"/>
      <c r="HEP94" s="205"/>
      <c r="HEQ94" s="205"/>
      <c r="HER94" s="205"/>
      <c r="HES94" s="205"/>
      <c r="HET94" s="205"/>
      <c r="HEU94" s="205"/>
      <c r="HEV94" s="205"/>
      <c r="HEW94" s="205"/>
      <c r="HEX94" s="205"/>
      <c r="HEY94" s="205"/>
      <c r="HEZ94" s="205"/>
      <c r="HFA94" s="205"/>
      <c r="HFB94" s="205"/>
      <c r="HFC94" s="205"/>
      <c r="HFD94" s="205"/>
      <c r="HFE94" s="205"/>
      <c r="HFF94" s="205"/>
      <c r="HFG94" s="205"/>
      <c r="HFH94" s="205"/>
      <c r="HFI94" s="205"/>
      <c r="HFJ94" s="205"/>
      <c r="HFK94" s="205"/>
      <c r="HFL94" s="205"/>
      <c r="HFM94" s="205"/>
      <c r="HFN94" s="205"/>
      <c r="HFO94" s="205"/>
      <c r="HFP94" s="205"/>
      <c r="HFQ94" s="205"/>
      <c r="HFR94" s="205"/>
      <c r="HFS94" s="205"/>
      <c r="HFT94" s="205"/>
      <c r="HFU94" s="205"/>
      <c r="HFV94" s="205"/>
      <c r="HFW94" s="205"/>
      <c r="HFX94" s="205"/>
      <c r="HFY94" s="205"/>
      <c r="HFZ94" s="205"/>
      <c r="HGA94" s="205"/>
      <c r="HGB94" s="205"/>
      <c r="HGC94" s="205"/>
      <c r="HGD94" s="205"/>
      <c r="HGE94" s="205"/>
      <c r="HGF94" s="205"/>
      <c r="HGG94" s="205"/>
      <c r="HGH94" s="205"/>
      <c r="HGI94" s="205"/>
      <c r="HGJ94" s="205"/>
      <c r="HGK94" s="205"/>
      <c r="HGL94" s="205"/>
      <c r="HGM94" s="205"/>
      <c r="HGN94" s="205"/>
      <c r="HGO94" s="205"/>
      <c r="HGP94" s="205"/>
      <c r="HGQ94" s="205"/>
      <c r="HGR94" s="205"/>
      <c r="HGS94" s="205"/>
      <c r="HGT94" s="205"/>
      <c r="HGU94" s="205"/>
      <c r="HGV94" s="205"/>
      <c r="HGW94" s="205"/>
      <c r="HGX94" s="205"/>
      <c r="HGY94" s="205"/>
      <c r="HGZ94" s="205"/>
      <c r="HHA94" s="205"/>
      <c r="HHB94" s="205"/>
      <c r="HHC94" s="205"/>
      <c r="HHD94" s="205"/>
      <c r="HHE94" s="205"/>
      <c r="HHF94" s="205"/>
      <c r="HHG94" s="205"/>
      <c r="HHH94" s="205"/>
      <c r="HHI94" s="205"/>
      <c r="HHJ94" s="205"/>
      <c r="HHK94" s="205"/>
      <c r="HHL94" s="205"/>
      <c r="HHM94" s="205"/>
      <c r="HHN94" s="205"/>
      <c r="HHO94" s="205"/>
      <c r="HHP94" s="205"/>
      <c r="HHQ94" s="205"/>
      <c r="HHR94" s="205"/>
      <c r="HHS94" s="205"/>
      <c r="HHZ94" s="205"/>
      <c r="HIA94" s="205"/>
      <c r="HIB94" s="205"/>
      <c r="HIC94" s="205"/>
      <c r="HID94" s="205"/>
      <c r="HIE94" s="205"/>
      <c r="HIF94" s="205"/>
      <c r="HIG94" s="205"/>
      <c r="HIH94" s="205"/>
      <c r="HII94" s="205"/>
      <c r="HIJ94" s="205"/>
      <c r="HIK94" s="205"/>
      <c r="HIL94" s="205"/>
      <c r="HIM94" s="205"/>
      <c r="HIN94" s="205"/>
      <c r="HIO94" s="205"/>
      <c r="HIP94" s="205"/>
      <c r="HIQ94" s="205"/>
      <c r="HIR94" s="205"/>
      <c r="HIS94" s="205"/>
      <c r="HIT94" s="205"/>
      <c r="HIU94" s="205"/>
      <c r="HIV94" s="205"/>
      <c r="HIW94" s="205"/>
      <c r="HIX94" s="205"/>
      <c r="HIY94" s="205"/>
      <c r="HIZ94" s="205"/>
      <c r="HJA94" s="205"/>
      <c r="HJB94" s="205"/>
      <c r="HJC94" s="205"/>
      <c r="HJD94" s="205"/>
      <c r="HJE94" s="205"/>
      <c r="HJF94" s="205"/>
      <c r="HJG94" s="205"/>
      <c r="HJH94" s="205"/>
      <c r="HJI94" s="205"/>
      <c r="HJJ94" s="205"/>
      <c r="HJK94" s="205"/>
      <c r="HJL94" s="205"/>
      <c r="HJM94" s="205"/>
      <c r="HJN94" s="205"/>
      <c r="HJO94" s="205"/>
      <c r="HJP94" s="205"/>
      <c r="HJQ94" s="205"/>
      <c r="HJR94" s="205"/>
      <c r="HJS94" s="205"/>
      <c r="HJT94" s="205"/>
      <c r="HJU94" s="205"/>
      <c r="HJV94" s="205"/>
      <c r="HJW94" s="205"/>
      <c r="HJX94" s="205"/>
      <c r="HJY94" s="205"/>
      <c r="HJZ94" s="205"/>
      <c r="HKA94" s="205"/>
      <c r="HKB94" s="205"/>
      <c r="HKC94" s="205"/>
      <c r="HKD94" s="205"/>
      <c r="HKE94" s="205"/>
      <c r="HKF94" s="205"/>
      <c r="HKG94" s="205"/>
      <c r="HKH94" s="205"/>
      <c r="HKI94" s="205"/>
      <c r="HKJ94" s="205"/>
      <c r="HKK94" s="205"/>
      <c r="HKL94" s="205"/>
      <c r="HKM94" s="205"/>
      <c r="HKN94" s="205"/>
      <c r="HKO94" s="205"/>
      <c r="HKP94" s="205"/>
      <c r="HKQ94" s="205"/>
      <c r="HKR94" s="205"/>
      <c r="HKS94" s="205"/>
      <c r="HKT94" s="205"/>
      <c r="HKU94" s="205"/>
      <c r="HKV94" s="205"/>
      <c r="HKW94" s="205"/>
      <c r="HKX94" s="205"/>
      <c r="HKY94" s="205"/>
      <c r="HKZ94" s="205"/>
      <c r="HLA94" s="205"/>
      <c r="HLB94" s="205"/>
      <c r="HLC94" s="205"/>
      <c r="HLD94" s="205"/>
      <c r="HLE94" s="205"/>
      <c r="HLF94" s="205"/>
      <c r="HLG94" s="205"/>
      <c r="HLH94" s="205"/>
      <c r="HLI94" s="205"/>
      <c r="HLJ94" s="205"/>
      <c r="HLK94" s="205"/>
      <c r="HLL94" s="205"/>
      <c r="HLM94" s="205"/>
      <c r="HLN94" s="205"/>
      <c r="HLO94" s="205"/>
      <c r="HLP94" s="205"/>
      <c r="HLQ94" s="205"/>
      <c r="HLR94" s="205"/>
      <c r="HLS94" s="205"/>
      <c r="HLT94" s="205"/>
      <c r="HLU94" s="205"/>
      <c r="HLV94" s="205"/>
      <c r="HLW94" s="205"/>
      <c r="HLX94" s="205"/>
      <c r="HLY94" s="205"/>
      <c r="HLZ94" s="205"/>
      <c r="HMA94" s="205"/>
      <c r="HMB94" s="205"/>
      <c r="HMC94" s="205"/>
      <c r="HMD94" s="205"/>
      <c r="HME94" s="205"/>
      <c r="HMF94" s="205"/>
      <c r="HMG94" s="205"/>
      <c r="HMH94" s="205"/>
      <c r="HMI94" s="205"/>
      <c r="HMJ94" s="205"/>
      <c r="HMK94" s="205"/>
      <c r="HML94" s="205"/>
      <c r="HMM94" s="205"/>
      <c r="HMN94" s="205"/>
      <c r="HMO94" s="205"/>
      <c r="HMP94" s="205"/>
      <c r="HMQ94" s="205"/>
      <c r="HMR94" s="205"/>
      <c r="HMS94" s="205"/>
      <c r="HMT94" s="205"/>
      <c r="HMU94" s="205"/>
      <c r="HMV94" s="205"/>
      <c r="HMW94" s="205"/>
      <c r="HMX94" s="205"/>
      <c r="HMY94" s="205"/>
      <c r="HMZ94" s="205"/>
      <c r="HNA94" s="205"/>
      <c r="HNB94" s="205"/>
      <c r="HNC94" s="205"/>
      <c r="HND94" s="205"/>
      <c r="HNE94" s="205"/>
      <c r="HNF94" s="205"/>
      <c r="HNG94" s="205"/>
      <c r="HNH94" s="205"/>
      <c r="HNI94" s="205"/>
      <c r="HNJ94" s="205"/>
      <c r="HNK94" s="205"/>
      <c r="HNL94" s="205"/>
      <c r="HNM94" s="205"/>
      <c r="HNN94" s="205"/>
      <c r="HNO94" s="205"/>
      <c r="HNP94" s="205"/>
      <c r="HNQ94" s="205"/>
      <c r="HNR94" s="205"/>
      <c r="HNS94" s="205"/>
      <c r="HNT94" s="205"/>
      <c r="HNU94" s="205"/>
      <c r="HNV94" s="205"/>
      <c r="HNW94" s="205"/>
      <c r="HNX94" s="205"/>
      <c r="HNY94" s="205"/>
      <c r="HNZ94" s="205"/>
      <c r="HOA94" s="205"/>
      <c r="HOB94" s="205"/>
      <c r="HOC94" s="205"/>
      <c r="HOD94" s="205"/>
      <c r="HOE94" s="205"/>
      <c r="HOF94" s="205"/>
      <c r="HOG94" s="205"/>
      <c r="HOH94" s="205"/>
      <c r="HOI94" s="205"/>
      <c r="HOJ94" s="205"/>
      <c r="HOK94" s="205"/>
      <c r="HOL94" s="205"/>
      <c r="HOM94" s="205"/>
      <c r="HON94" s="205"/>
      <c r="HOO94" s="205"/>
      <c r="HOP94" s="205"/>
      <c r="HOQ94" s="205"/>
      <c r="HOR94" s="205"/>
      <c r="HOS94" s="205"/>
      <c r="HOT94" s="205"/>
      <c r="HOU94" s="205"/>
      <c r="HOV94" s="205"/>
      <c r="HOW94" s="205"/>
      <c r="HOX94" s="205"/>
      <c r="HOY94" s="205"/>
      <c r="HOZ94" s="205"/>
      <c r="HPA94" s="205"/>
      <c r="HPB94" s="205"/>
      <c r="HPC94" s="205"/>
      <c r="HPD94" s="205"/>
      <c r="HPE94" s="205"/>
      <c r="HPF94" s="205"/>
      <c r="HPG94" s="205"/>
      <c r="HPH94" s="205"/>
      <c r="HPI94" s="205"/>
      <c r="HPJ94" s="205"/>
      <c r="HPK94" s="205"/>
      <c r="HPL94" s="205"/>
      <c r="HPM94" s="205"/>
      <c r="HPN94" s="205"/>
      <c r="HPO94" s="205"/>
      <c r="HPP94" s="205"/>
      <c r="HPQ94" s="205"/>
      <c r="HPR94" s="205"/>
      <c r="HPS94" s="205"/>
      <c r="HPT94" s="205"/>
      <c r="HPU94" s="205"/>
      <c r="HPV94" s="205"/>
      <c r="HPW94" s="205"/>
      <c r="HPX94" s="205"/>
      <c r="HPY94" s="205"/>
      <c r="HPZ94" s="205"/>
      <c r="HQA94" s="205"/>
      <c r="HQB94" s="205"/>
      <c r="HQC94" s="205"/>
      <c r="HQD94" s="205"/>
      <c r="HQE94" s="205"/>
      <c r="HQF94" s="205"/>
      <c r="HQG94" s="205"/>
      <c r="HQH94" s="205"/>
      <c r="HQI94" s="205"/>
      <c r="HQJ94" s="205"/>
      <c r="HQK94" s="205"/>
      <c r="HQL94" s="205"/>
      <c r="HQM94" s="205"/>
      <c r="HQN94" s="205"/>
      <c r="HQO94" s="205"/>
      <c r="HQP94" s="205"/>
      <c r="HQQ94" s="205"/>
      <c r="HQR94" s="205"/>
      <c r="HQS94" s="205"/>
      <c r="HQT94" s="205"/>
      <c r="HQU94" s="205"/>
      <c r="HQV94" s="205"/>
      <c r="HQW94" s="205"/>
      <c r="HQX94" s="205"/>
      <c r="HQY94" s="205"/>
      <c r="HQZ94" s="205"/>
      <c r="HRA94" s="205"/>
      <c r="HRB94" s="205"/>
      <c r="HRC94" s="205"/>
      <c r="HRD94" s="205"/>
      <c r="HRE94" s="205"/>
      <c r="HRF94" s="205"/>
      <c r="HRG94" s="205"/>
      <c r="HRH94" s="205"/>
      <c r="HRI94" s="205"/>
      <c r="HRJ94" s="205"/>
      <c r="HRK94" s="205"/>
      <c r="HRL94" s="205"/>
      <c r="HRM94" s="205"/>
      <c r="HRN94" s="205"/>
      <c r="HRO94" s="205"/>
      <c r="HRV94" s="205"/>
      <c r="HRW94" s="205"/>
      <c r="HRX94" s="205"/>
      <c r="HRY94" s="205"/>
      <c r="HRZ94" s="205"/>
      <c r="HSA94" s="205"/>
      <c r="HSB94" s="205"/>
      <c r="HSC94" s="205"/>
      <c r="HSD94" s="205"/>
      <c r="HSE94" s="205"/>
      <c r="HSF94" s="205"/>
      <c r="HSG94" s="205"/>
      <c r="HSH94" s="205"/>
      <c r="HSI94" s="205"/>
      <c r="HSJ94" s="205"/>
      <c r="HSK94" s="205"/>
      <c r="HSL94" s="205"/>
      <c r="HSM94" s="205"/>
      <c r="HSN94" s="205"/>
      <c r="HSO94" s="205"/>
      <c r="HSP94" s="205"/>
      <c r="HSQ94" s="205"/>
      <c r="HSR94" s="205"/>
      <c r="HSS94" s="205"/>
      <c r="HST94" s="205"/>
      <c r="HSU94" s="205"/>
      <c r="HSV94" s="205"/>
      <c r="HSW94" s="205"/>
      <c r="HSX94" s="205"/>
      <c r="HSY94" s="205"/>
      <c r="HSZ94" s="205"/>
      <c r="HTA94" s="205"/>
      <c r="HTB94" s="205"/>
      <c r="HTC94" s="205"/>
      <c r="HTD94" s="205"/>
      <c r="HTE94" s="205"/>
      <c r="HTF94" s="205"/>
      <c r="HTG94" s="205"/>
      <c r="HTH94" s="205"/>
      <c r="HTI94" s="205"/>
      <c r="HTJ94" s="205"/>
      <c r="HTK94" s="205"/>
      <c r="HTL94" s="205"/>
      <c r="HTM94" s="205"/>
      <c r="HTN94" s="205"/>
      <c r="HTO94" s="205"/>
      <c r="HTP94" s="205"/>
      <c r="HTQ94" s="205"/>
      <c r="HTR94" s="205"/>
      <c r="HTS94" s="205"/>
      <c r="HTT94" s="205"/>
      <c r="HTU94" s="205"/>
      <c r="HTV94" s="205"/>
      <c r="HTW94" s="205"/>
      <c r="HTX94" s="205"/>
      <c r="HTY94" s="205"/>
      <c r="HTZ94" s="205"/>
      <c r="HUA94" s="205"/>
      <c r="HUB94" s="205"/>
      <c r="HUC94" s="205"/>
      <c r="HUD94" s="205"/>
      <c r="HUE94" s="205"/>
      <c r="HUF94" s="205"/>
      <c r="HUG94" s="205"/>
      <c r="HUH94" s="205"/>
      <c r="HUI94" s="205"/>
      <c r="HUJ94" s="205"/>
      <c r="HUK94" s="205"/>
      <c r="HUL94" s="205"/>
      <c r="HUM94" s="205"/>
      <c r="HUN94" s="205"/>
      <c r="HUO94" s="205"/>
      <c r="HUP94" s="205"/>
      <c r="HUQ94" s="205"/>
      <c r="HUR94" s="205"/>
      <c r="HUS94" s="205"/>
      <c r="HUT94" s="205"/>
      <c r="HUU94" s="205"/>
      <c r="HUV94" s="205"/>
      <c r="HUW94" s="205"/>
      <c r="HUX94" s="205"/>
      <c r="HUY94" s="205"/>
      <c r="HUZ94" s="205"/>
      <c r="HVA94" s="205"/>
      <c r="HVB94" s="205"/>
      <c r="HVC94" s="205"/>
      <c r="HVD94" s="205"/>
      <c r="HVE94" s="205"/>
      <c r="HVF94" s="205"/>
      <c r="HVG94" s="205"/>
      <c r="HVH94" s="205"/>
      <c r="HVI94" s="205"/>
      <c r="HVJ94" s="205"/>
      <c r="HVK94" s="205"/>
      <c r="HVL94" s="205"/>
      <c r="HVM94" s="205"/>
      <c r="HVN94" s="205"/>
      <c r="HVO94" s="205"/>
      <c r="HVP94" s="205"/>
      <c r="HVQ94" s="205"/>
      <c r="HVR94" s="205"/>
      <c r="HVS94" s="205"/>
      <c r="HVT94" s="205"/>
      <c r="HVU94" s="205"/>
      <c r="HVV94" s="205"/>
      <c r="HVW94" s="205"/>
      <c r="HVX94" s="205"/>
      <c r="HVY94" s="205"/>
      <c r="HVZ94" s="205"/>
      <c r="HWA94" s="205"/>
      <c r="HWB94" s="205"/>
      <c r="HWC94" s="205"/>
      <c r="HWD94" s="205"/>
      <c r="HWE94" s="205"/>
      <c r="HWF94" s="205"/>
      <c r="HWG94" s="205"/>
      <c r="HWH94" s="205"/>
      <c r="HWI94" s="205"/>
      <c r="HWJ94" s="205"/>
      <c r="HWK94" s="205"/>
      <c r="HWL94" s="205"/>
      <c r="HWM94" s="205"/>
      <c r="HWN94" s="205"/>
      <c r="HWO94" s="205"/>
      <c r="HWP94" s="205"/>
      <c r="HWQ94" s="205"/>
      <c r="HWR94" s="205"/>
      <c r="HWS94" s="205"/>
      <c r="HWT94" s="205"/>
      <c r="HWU94" s="205"/>
      <c r="HWV94" s="205"/>
      <c r="HWW94" s="205"/>
      <c r="HWX94" s="205"/>
      <c r="HWY94" s="205"/>
      <c r="HWZ94" s="205"/>
      <c r="HXA94" s="205"/>
      <c r="HXB94" s="205"/>
      <c r="HXC94" s="205"/>
      <c r="HXD94" s="205"/>
      <c r="HXE94" s="205"/>
      <c r="HXF94" s="205"/>
      <c r="HXG94" s="205"/>
      <c r="HXH94" s="205"/>
      <c r="HXI94" s="205"/>
      <c r="HXJ94" s="205"/>
      <c r="HXK94" s="205"/>
      <c r="HXL94" s="205"/>
      <c r="HXM94" s="205"/>
      <c r="HXN94" s="205"/>
      <c r="HXO94" s="205"/>
      <c r="HXP94" s="205"/>
      <c r="HXQ94" s="205"/>
      <c r="HXR94" s="205"/>
      <c r="HXS94" s="205"/>
      <c r="HXT94" s="205"/>
      <c r="HXU94" s="205"/>
      <c r="HXV94" s="205"/>
      <c r="HXW94" s="205"/>
      <c r="HXX94" s="205"/>
      <c r="HXY94" s="205"/>
      <c r="HXZ94" s="205"/>
      <c r="HYA94" s="205"/>
      <c r="HYB94" s="205"/>
      <c r="HYC94" s="205"/>
      <c r="HYD94" s="205"/>
      <c r="HYE94" s="205"/>
      <c r="HYF94" s="205"/>
      <c r="HYG94" s="205"/>
      <c r="HYH94" s="205"/>
      <c r="HYI94" s="205"/>
      <c r="HYJ94" s="205"/>
      <c r="HYK94" s="205"/>
      <c r="HYL94" s="205"/>
      <c r="HYM94" s="205"/>
      <c r="HYN94" s="205"/>
      <c r="HYO94" s="205"/>
      <c r="HYP94" s="205"/>
      <c r="HYQ94" s="205"/>
      <c r="HYR94" s="205"/>
      <c r="HYS94" s="205"/>
      <c r="HYT94" s="205"/>
      <c r="HYU94" s="205"/>
      <c r="HYV94" s="205"/>
      <c r="HYW94" s="205"/>
      <c r="HYX94" s="205"/>
      <c r="HYY94" s="205"/>
      <c r="HYZ94" s="205"/>
      <c r="HZA94" s="205"/>
      <c r="HZB94" s="205"/>
      <c r="HZC94" s="205"/>
      <c r="HZD94" s="205"/>
      <c r="HZE94" s="205"/>
      <c r="HZF94" s="205"/>
      <c r="HZG94" s="205"/>
      <c r="HZH94" s="205"/>
      <c r="HZI94" s="205"/>
      <c r="HZJ94" s="205"/>
      <c r="HZK94" s="205"/>
      <c r="HZL94" s="205"/>
      <c r="HZM94" s="205"/>
      <c r="HZN94" s="205"/>
      <c r="HZO94" s="205"/>
      <c r="HZP94" s="205"/>
      <c r="HZQ94" s="205"/>
      <c r="HZR94" s="205"/>
      <c r="HZS94" s="205"/>
      <c r="HZT94" s="205"/>
      <c r="HZU94" s="205"/>
      <c r="HZV94" s="205"/>
      <c r="HZW94" s="205"/>
      <c r="HZX94" s="205"/>
      <c r="HZY94" s="205"/>
      <c r="HZZ94" s="205"/>
      <c r="IAA94" s="205"/>
      <c r="IAB94" s="205"/>
      <c r="IAC94" s="205"/>
      <c r="IAD94" s="205"/>
      <c r="IAE94" s="205"/>
      <c r="IAF94" s="205"/>
      <c r="IAG94" s="205"/>
      <c r="IAH94" s="205"/>
      <c r="IAI94" s="205"/>
      <c r="IAJ94" s="205"/>
      <c r="IAK94" s="205"/>
      <c r="IAL94" s="205"/>
      <c r="IAM94" s="205"/>
      <c r="IAN94" s="205"/>
      <c r="IAO94" s="205"/>
      <c r="IAP94" s="205"/>
      <c r="IAQ94" s="205"/>
      <c r="IAR94" s="205"/>
      <c r="IAS94" s="205"/>
      <c r="IAT94" s="205"/>
      <c r="IAU94" s="205"/>
      <c r="IAV94" s="205"/>
      <c r="IAW94" s="205"/>
      <c r="IAX94" s="205"/>
      <c r="IAY94" s="205"/>
      <c r="IAZ94" s="205"/>
      <c r="IBA94" s="205"/>
      <c r="IBB94" s="205"/>
      <c r="IBC94" s="205"/>
      <c r="IBD94" s="205"/>
      <c r="IBE94" s="205"/>
      <c r="IBF94" s="205"/>
      <c r="IBG94" s="205"/>
      <c r="IBH94" s="205"/>
      <c r="IBI94" s="205"/>
      <c r="IBJ94" s="205"/>
      <c r="IBK94" s="205"/>
      <c r="IBR94" s="205"/>
      <c r="IBS94" s="205"/>
      <c r="IBT94" s="205"/>
      <c r="IBU94" s="205"/>
      <c r="IBV94" s="205"/>
      <c r="IBW94" s="205"/>
      <c r="IBX94" s="205"/>
      <c r="IBY94" s="205"/>
      <c r="IBZ94" s="205"/>
      <c r="ICA94" s="205"/>
      <c r="ICB94" s="205"/>
      <c r="ICC94" s="205"/>
      <c r="ICD94" s="205"/>
      <c r="ICE94" s="205"/>
      <c r="ICF94" s="205"/>
      <c r="ICG94" s="205"/>
      <c r="ICH94" s="205"/>
      <c r="ICI94" s="205"/>
      <c r="ICJ94" s="205"/>
      <c r="ICK94" s="205"/>
      <c r="ICL94" s="205"/>
      <c r="ICM94" s="205"/>
      <c r="ICN94" s="205"/>
      <c r="ICO94" s="205"/>
      <c r="ICP94" s="205"/>
      <c r="ICQ94" s="205"/>
      <c r="ICR94" s="205"/>
      <c r="ICS94" s="205"/>
      <c r="ICT94" s="205"/>
      <c r="ICU94" s="205"/>
      <c r="ICV94" s="205"/>
      <c r="ICW94" s="205"/>
      <c r="ICX94" s="205"/>
      <c r="ICY94" s="205"/>
      <c r="ICZ94" s="205"/>
      <c r="IDA94" s="205"/>
      <c r="IDB94" s="205"/>
      <c r="IDC94" s="205"/>
      <c r="IDD94" s="205"/>
      <c r="IDE94" s="205"/>
      <c r="IDF94" s="205"/>
      <c r="IDG94" s="205"/>
      <c r="IDH94" s="205"/>
      <c r="IDI94" s="205"/>
      <c r="IDJ94" s="205"/>
      <c r="IDK94" s="205"/>
      <c r="IDL94" s="205"/>
      <c r="IDM94" s="205"/>
      <c r="IDN94" s="205"/>
      <c r="IDO94" s="205"/>
      <c r="IDP94" s="205"/>
      <c r="IDQ94" s="205"/>
      <c r="IDR94" s="205"/>
      <c r="IDS94" s="205"/>
      <c r="IDT94" s="205"/>
      <c r="IDU94" s="205"/>
      <c r="IDV94" s="205"/>
      <c r="IDW94" s="205"/>
      <c r="IDX94" s="205"/>
      <c r="IDY94" s="205"/>
      <c r="IDZ94" s="205"/>
      <c r="IEA94" s="205"/>
      <c r="IEB94" s="205"/>
      <c r="IEC94" s="205"/>
      <c r="IED94" s="205"/>
      <c r="IEE94" s="205"/>
      <c r="IEF94" s="205"/>
      <c r="IEG94" s="205"/>
      <c r="IEH94" s="205"/>
      <c r="IEI94" s="205"/>
      <c r="IEJ94" s="205"/>
      <c r="IEK94" s="205"/>
      <c r="IEL94" s="205"/>
      <c r="IEM94" s="205"/>
      <c r="IEN94" s="205"/>
      <c r="IEO94" s="205"/>
      <c r="IEP94" s="205"/>
      <c r="IEQ94" s="205"/>
      <c r="IER94" s="205"/>
      <c r="IES94" s="205"/>
      <c r="IET94" s="205"/>
      <c r="IEU94" s="205"/>
      <c r="IEV94" s="205"/>
      <c r="IEW94" s="205"/>
      <c r="IEX94" s="205"/>
      <c r="IEY94" s="205"/>
      <c r="IEZ94" s="205"/>
      <c r="IFA94" s="205"/>
      <c r="IFB94" s="205"/>
      <c r="IFC94" s="205"/>
      <c r="IFD94" s="205"/>
      <c r="IFE94" s="205"/>
      <c r="IFF94" s="205"/>
      <c r="IFG94" s="205"/>
      <c r="IFH94" s="205"/>
      <c r="IFI94" s="205"/>
      <c r="IFJ94" s="205"/>
      <c r="IFK94" s="205"/>
      <c r="IFL94" s="205"/>
      <c r="IFM94" s="205"/>
      <c r="IFN94" s="205"/>
      <c r="IFO94" s="205"/>
      <c r="IFP94" s="205"/>
      <c r="IFQ94" s="205"/>
      <c r="IFR94" s="205"/>
      <c r="IFS94" s="205"/>
      <c r="IFT94" s="205"/>
      <c r="IFU94" s="205"/>
      <c r="IFV94" s="205"/>
      <c r="IFW94" s="205"/>
      <c r="IFX94" s="205"/>
      <c r="IFY94" s="205"/>
      <c r="IFZ94" s="205"/>
      <c r="IGA94" s="205"/>
      <c r="IGB94" s="205"/>
      <c r="IGC94" s="205"/>
      <c r="IGD94" s="205"/>
      <c r="IGE94" s="205"/>
      <c r="IGF94" s="205"/>
      <c r="IGG94" s="205"/>
      <c r="IGH94" s="205"/>
      <c r="IGI94" s="205"/>
      <c r="IGJ94" s="205"/>
      <c r="IGK94" s="205"/>
      <c r="IGL94" s="205"/>
      <c r="IGM94" s="205"/>
      <c r="IGN94" s="205"/>
      <c r="IGO94" s="205"/>
      <c r="IGP94" s="205"/>
      <c r="IGQ94" s="205"/>
      <c r="IGR94" s="205"/>
      <c r="IGS94" s="205"/>
      <c r="IGT94" s="205"/>
      <c r="IGU94" s="205"/>
      <c r="IGV94" s="205"/>
      <c r="IGW94" s="205"/>
      <c r="IGX94" s="205"/>
      <c r="IGY94" s="205"/>
      <c r="IGZ94" s="205"/>
      <c r="IHA94" s="205"/>
      <c r="IHB94" s="205"/>
      <c r="IHC94" s="205"/>
      <c r="IHD94" s="205"/>
      <c r="IHE94" s="205"/>
      <c r="IHF94" s="205"/>
      <c r="IHG94" s="205"/>
      <c r="IHH94" s="205"/>
      <c r="IHI94" s="205"/>
      <c r="IHJ94" s="205"/>
      <c r="IHK94" s="205"/>
      <c r="IHL94" s="205"/>
      <c r="IHM94" s="205"/>
      <c r="IHN94" s="205"/>
      <c r="IHO94" s="205"/>
      <c r="IHP94" s="205"/>
      <c r="IHQ94" s="205"/>
      <c r="IHR94" s="205"/>
      <c r="IHS94" s="205"/>
      <c r="IHT94" s="205"/>
      <c r="IHU94" s="205"/>
      <c r="IHV94" s="205"/>
      <c r="IHW94" s="205"/>
      <c r="IHX94" s="205"/>
      <c r="IHY94" s="205"/>
      <c r="IHZ94" s="205"/>
      <c r="IIA94" s="205"/>
      <c r="IIB94" s="205"/>
      <c r="IIC94" s="205"/>
      <c r="IID94" s="205"/>
      <c r="IIE94" s="205"/>
      <c r="IIF94" s="205"/>
      <c r="IIG94" s="205"/>
      <c r="IIH94" s="205"/>
      <c r="III94" s="205"/>
      <c r="IIJ94" s="205"/>
      <c r="IIK94" s="205"/>
      <c r="IIL94" s="205"/>
      <c r="IIM94" s="205"/>
      <c r="IIN94" s="205"/>
      <c r="IIO94" s="205"/>
      <c r="IIP94" s="205"/>
      <c r="IIQ94" s="205"/>
      <c r="IIR94" s="205"/>
      <c r="IIS94" s="205"/>
      <c r="IIT94" s="205"/>
      <c r="IIU94" s="205"/>
      <c r="IIV94" s="205"/>
      <c r="IIW94" s="205"/>
      <c r="IIX94" s="205"/>
      <c r="IIY94" s="205"/>
      <c r="IIZ94" s="205"/>
      <c r="IJA94" s="205"/>
      <c r="IJB94" s="205"/>
      <c r="IJC94" s="205"/>
      <c r="IJD94" s="205"/>
      <c r="IJE94" s="205"/>
      <c r="IJF94" s="205"/>
      <c r="IJG94" s="205"/>
      <c r="IJH94" s="205"/>
      <c r="IJI94" s="205"/>
      <c r="IJJ94" s="205"/>
      <c r="IJK94" s="205"/>
      <c r="IJL94" s="205"/>
      <c r="IJM94" s="205"/>
      <c r="IJN94" s="205"/>
      <c r="IJO94" s="205"/>
      <c r="IJP94" s="205"/>
      <c r="IJQ94" s="205"/>
      <c r="IJR94" s="205"/>
      <c r="IJS94" s="205"/>
      <c r="IJT94" s="205"/>
      <c r="IJU94" s="205"/>
      <c r="IJV94" s="205"/>
      <c r="IJW94" s="205"/>
      <c r="IJX94" s="205"/>
      <c r="IJY94" s="205"/>
      <c r="IJZ94" s="205"/>
      <c r="IKA94" s="205"/>
      <c r="IKB94" s="205"/>
      <c r="IKC94" s="205"/>
      <c r="IKD94" s="205"/>
      <c r="IKE94" s="205"/>
      <c r="IKF94" s="205"/>
      <c r="IKG94" s="205"/>
      <c r="IKH94" s="205"/>
      <c r="IKI94" s="205"/>
      <c r="IKJ94" s="205"/>
      <c r="IKK94" s="205"/>
      <c r="IKL94" s="205"/>
      <c r="IKM94" s="205"/>
      <c r="IKN94" s="205"/>
      <c r="IKO94" s="205"/>
      <c r="IKP94" s="205"/>
      <c r="IKQ94" s="205"/>
      <c r="IKR94" s="205"/>
      <c r="IKS94" s="205"/>
      <c r="IKT94" s="205"/>
      <c r="IKU94" s="205"/>
      <c r="IKV94" s="205"/>
      <c r="IKW94" s="205"/>
      <c r="IKX94" s="205"/>
      <c r="IKY94" s="205"/>
      <c r="IKZ94" s="205"/>
      <c r="ILA94" s="205"/>
      <c r="ILB94" s="205"/>
      <c r="ILC94" s="205"/>
      <c r="ILD94" s="205"/>
      <c r="ILE94" s="205"/>
      <c r="ILF94" s="205"/>
      <c r="ILG94" s="205"/>
      <c r="ILN94" s="205"/>
      <c r="ILO94" s="205"/>
      <c r="ILP94" s="205"/>
      <c r="ILQ94" s="205"/>
      <c r="ILR94" s="205"/>
      <c r="ILS94" s="205"/>
      <c r="ILT94" s="205"/>
      <c r="ILU94" s="205"/>
      <c r="ILV94" s="205"/>
      <c r="ILW94" s="205"/>
      <c r="ILX94" s="205"/>
      <c r="ILY94" s="205"/>
      <c r="ILZ94" s="205"/>
      <c r="IMA94" s="205"/>
      <c r="IMB94" s="205"/>
      <c r="IMC94" s="205"/>
      <c r="IMD94" s="205"/>
      <c r="IME94" s="205"/>
      <c r="IMF94" s="205"/>
      <c r="IMG94" s="205"/>
      <c r="IMH94" s="205"/>
      <c r="IMI94" s="205"/>
      <c r="IMJ94" s="205"/>
      <c r="IMK94" s="205"/>
      <c r="IML94" s="205"/>
      <c r="IMM94" s="205"/>
      <c r="IMN94" s="205"/>
      <c r="IMO94" s="205"/>
      <c r="IMP94" s="205"/>
      <c r="IMQ94" s="205"/>
      <c r="IMR94" s="205"/>
      <c r="IMS94" s="205"/>
      <c r="IMT94" s="205"/>
      <c r="IMU94" s="205"/>
      <c r="IMV94" s="205"/>
      <c r="IMW94" s="205"/>
      <c r="IMX94" s="205"/>
      <c r="IMY94" s="205"/>
      <c r="IMZ94" s="205"/>
      <c r="INA94" s="205"/>
      <c r="INB94" s="205"/>
      <c r="INC94" s="205"/>
      <c r="IND94" s="205"/>
      <c r="INE94" s="205"/>
      <c r="INF94" s="205"/>
      <c r="ING94" s="205"/>
      <c r="INH94" s="205"/>
      <c r="INI94" s="205"/>
      <c r="INJ94" s="205"/>
      <c r="INK94" s="205"/>
      <c r="INL94" s="205"/>
      <c r="INM94" s="205"/>
      <c r="INN94" s="205"/>
      <c r="INO94" s="205"/>
      <c r="INP94" s="205"/>
      <c r="INQ94" s="205"/>
      <c r="INR94" s="205"/>
      <c r="INS94" s="205"/>
      <c r="INT94" s="205"/>
      <c r="INU94" s="205"/>
      <c r="INV94" s="205"/>
      <c r="INW94" s="205"/>
      <c r="INX94" s="205"/>
      <c r="INY94" s="205"/>
      <c r="INZ94" s="205"/>
      <c r="IOA94" s="205"/>
      <c r="IOB94" s="205"/>
      <c r="IOC94" s="205"/>
      <c r="IOD94" s="205"/>
      <c r="IOE94" s="205"/>
      <c r="IOF94" s="205"/>
      <c r="IOG94" s="205"/>
      <c r="IOH94" s="205"/>
      <c r="IOI94" s="205"/>
      <c r="IOJ94" s="205"/>
      <c r="IOK94" s="205"/>
      <c r="IOL94" s="205"/>
      <c r="IOM94" s="205"/>
      <c r="ION94" s="205"/>
      <c r="IOO94" s="205"/>
      <c r="IOP94" s="205"/>
      <c r="IOQ94" s="205"/>
      <c r="IOR94" s="205"/>
      <c r="IOS94" s="205"/>
      <c r="IOT94" s="205"/>
      <c r="IOU94" s="205"/>
      <c r="IOV94" s="205"/>
      <c r="IOW94" s="205"/>
      <c r="IOX94" s="205"/>
      <c r="IOY94" s="205"/>
      <c r="IOZ94" s="205"/>
      <c r="IPA94" s="205"/>
      <c r="IPB94" s="205"/>
      <c r="IPC94" s="205"/>
      <c r="IPD94" s="205"/>
      <c r="IPE94" s="205"/>
      <c r="IPF94" s="205"/>
      <c r="IPG94" s="205"/>
      <c r="IPH94" s="205"/>
      <c r="IPI94" s="205"/>
      <c r="IPJ94" s="205"/>
      <c r="IPK94" s="205"/>
      <c r="IPL94" s="205"/>
      <c r="IPM94" s="205"/>
      <c r="IPN94" s="205"/>
      <c r="IPO94" s="205"/>
      <c r="IPP94" s="205"/>
      <c r="IPQ94" s="205"/>
      <c r="IPR94" s="205"/>
      <c r="IPS94" s="205"/>
      <c r="IPT94" s="205"/>
      <c r="IPU94" s="205"/>
      <c r="IPV94" s="205"/>
      <c r="IPW94" s="205"/>
      <c r="IPX94" s="205"/>
      <c r="IPY94" s="205"/>
      <c r="IPZ94" s="205"/>
      <c r="IQA94" s="205"/>
      <c r="IQB94" s="205"/>
      <c r="IQC94" s="205"/>
      <c r="IQD94" s="205"/>
      <c r="IQE94" s="205"/>
      <c r="IQF94" s="205"/>
      <c r="IQG94" s="205"/>
      <c r="IQH94" s="205"/>
      <c r="IQI94" s="205"/>
      <c r="IQJ94" s="205"/>
      <c r="IQK94" s="205"/>
      <c r="IQL94" s="205"/>
      <c r="IQM94" s="205"/>
      <c r="IQN94" s="205"/>
      <c r="IQO94" s="205"/>
      <c r="IQP94" s="205"/>
      <c r="IQQ94" s="205"/>
      <c r="IQR94" s="205"/>
      <c r="IQS94" s="205"/>
      <c r="IQT94" s="205"/>
      <c r="IQU94" s="205"/>
      <c r="IQV94" s="205"/>
      <c r="IQW94" s="205"/>
      <c r="IQX94" s="205"/>
      <c r="IQY94" s="205"/>
      <c r="IQZ94" s="205"/>
      <c r="IRA94" s="205"/>
      <c r="IRB94" s="205"/>
      <c r="IRC94" s="205"/>
      <c r="IRD94" s="205"/>
      <c r="IRE94" s="205"/>
      <c r="IRF94" s="205"/>
      <c r="IRG94" s="205"/>
      <c r="IRH94" s="205"/>
      <c r="IRI94" s="205"/>
      <c r="IRJ94" s="205"/>
      <c r="IRK94" s="205"/>
      <c r="IRL94" s="205"/>
      <c r="IRM94" s="205"/>
      <c r="IRN94" s="205"/>
      <c r="IRO94" s="205"/>
      <c r="IRP94" s="205"/>
      <c r="IRQ94" s="205"/>
      <c r="IRR94" s="205"/>
      <c r="IRS94" s="205"/>
      <c r="IRT94" s="205"/>
      <c r="IRU94" s="205"/>
      <c r="IRV94" s="205"/>
      <c r="IRW94" s="205"/>
      <c r="IRX94" s="205"/>
      <c r="IRY94" s="205"/>
      <c r="IRZ94" s="205"/>
      <c r="ISA94" s="205"/>
      <c r="ISB94" s="205"/>
      <c r="ISC94" s="205"/>
      <c r="ISD94" s="205"/>
      <c r="ISE94" s="205"/>
      <c r="ISF94" s="205"/>
      <c r="ISG94" s="205"/>
      <c r="ISH94" s="205"/>
      <c r="ISI94" s="205"/>
      <c r="ISJ94" s="205"/>
      <c r="ISK94" s="205"/>
      <c r="ISL94" s="205"/>
      <c r="ISM94" s="205"/>
      <c r="ISN94" s="205"/>
      <c r="ISO94" s="205"/>
      <c r="ISP94" s="205"/>
      <c r="ISQ94" s="205"/>
      <c r="ISR94" s="205"/>
      <c r="ISS94" s="205"/>
      <c r="IST94" s="205"/>
      <c r="ISU94" s="205"/>
      <c r="ISV94" s="205"/>
      <c r="ISW94" s="205"/>
      <c r="ISX94" s="205"/>
      <c r="ISY94" s="205"/>
      <c r="ISZ94" s="205"/>
      <c r="ITA94" s="205"/>
      <c r="ITB94" s="205"/>
      <c r="ITC94" s="205"/>
      <c r="ITD94" s="205"/>
      <c r="ITE94" s="205"/>
      <c r="ITF94" s="205"/>
      <c r="ITG94" s="205"/>
      <c r="ITH94" s="205"/>
      <c r="ITI94" s="205"/>
      <c r="ITJ94" s="205"/>
      <c r="ITK94" s="205"/>
      <c r="ITL94" s="205"/>
      <c r="ITM94" s="205"/>
      <c r="ITN94" s="205"/>
      <c r="ITO94" s="205"/>
      <c r="ITP94" s="205"/>
      <c r="ITQ94" s="205"/>
      <c r="ITR94" s="205"/>
      <c r="ITS94" s="205"/>
      <c r="ITT94" s="205"/>
      <c r="ITU94" s="205"/>
      <c r="ITV94" s="205"/>
      <c r="ITW94" s="205"/>
      <c r="ITX94" s="205"/>
      <c r="ITY94" s="205"/>
      <c r="ITZ94" s="205"/>
      <c r="IUA94" s="205"/>
      <c r="IUB94" s="205"/>
      <c r="IUC94" s="205"/>
      <c r="IUD94" s="205"/>
      <c r="IUE94" s="205"/>
      <c r="IUF94" s="205"/>
      <c r="IUG94" s="205"/>
      <c r="IUH94" s="205"/>
      <c r="IUI94" s="205"/>
      <c r="IUJ94" s="205"/>
      <c r="IUK94" s="205"/>
      <c r="IUL94" s="205"/>
      <c r="IUM94" s="205"/>
      <c r="IUN94" s="205"/>
      <c r="IUO94" s="205"/>
      <c r="IUP94" s="205"/>
      <c r="IUQ94" s="205"/>
      <c r="IUR94" s="205"/>
      <c r="IUS94" s="205"/>
      <c r="IUT94" s="205"/>
      <c r="IUU94" s="205"/>
      <c r="IUV94" s="205"/>
      <c r="IUW94" s="205"/>
      <c r="IUX94" s="205"/>
      <c r="IUY94" s="205"/>
      <c r="IUZ94" s="205"/>
      <c r="IVA94" s="205"/>
      <c r="IVB94" s="205"/>
      <c r="IVC94" s="205"/>
      <c r="IVJ94" s="205"/>
      <c r="IVK94" s="205"/>
      <c r="IVL94" s="205"/>
      <c r="IVM94" s="205"/>
      <c r="IVN94" s="205"/>
      <c r="IVO94" s="205"/>
      <c r="IVP94" s="205"/>
      <c r="IVQ94" s="205"/>
      <c r="IVR94" s="205"/>
      <c r="IVS94" s="205"/>
      <c r="IVT94" s="205"/>
      <c r="IVU94" s="205"/>
      <c r="IVV94" s="205"/>
      <c r="IVW94" s="205"/>
      <c r="IVX94" s="205"/>
      <c r="IVY94" s="205"/>
      <c r="IVZ94" s="205"/>
      <c r="IWA94" s="205"/>
      <c r="IWB94" s="205"/>
      <c r="IWC94" s="205"/>
      <c r="IWD94" s="205"/>
      <c r="IWE94" s="205"/>
      <c r="IWF94" s="205"/>
      <c r="IWG94" s="205"/>
      <c r="IWH94" s="205"/>
      <c r="IWI94" s="205"/>
      <c r="IWJ94" s="205"/>
      <c r="IWK94" s="205"/>
      <c r="IWL94" s="205"/>
      <c r="IWM94" s="205"/>
      <c r="IWN94" s="205"/>
      <c r="IWO94" s="205"/>
      <c r="IWP94" s="205"/>
      <c r="IWQ94" s="205"/>
      <c r="IWR94" s="205"/>
      <c r="IWS94" s="205"/>
      <c r="IWT94" s="205"/>
      <c r="IWU94" s="205"/>
      <c r="IWV94" s="205"/>
      <c r="IWW94" s="205"/>
      <c r="IWX94" s="205"/>
      <c r="IWY94" s="205"/>
      <c r="IWZ94" s="205"/>
      <c r="IXA94" s="205"/>
      <c r="IXB94" s="205"/>
      <c r="IXC94" s="205"/>
      <c r="IXD94" s="205"/>
      <c r="IXE94" s="205"/>
      <c r="IXF94" s="205"/>
      <c r="IXG94" s="205"/>
      <c r="IXH94" s="205"/>
      <c r="IXI94" s="205"/>
      <c r="IXJ94" s="205"/>
      <c r="IXK94" s="205"/>
      <c r="IXL94" s="205"/>
      <c r="IXM94" s="205"/>
      <c r="IXN94" s="205"/>
      <c r="IXO94" s="205"/>
      <c r="IXP94" s="205"/>
      <c r="IXQ94" s="205"/>
      <c r="IXR94" s="205"/>
      <c r="IXS94" s="205"/>
      <c r="IXT94" s="205"/>
      <c r="IXU94" s="205"/>
      <c r="IXV94" s="205"/>
      <c r="IXW94" s="205"/>
      <c r="IXX94" s="205"/>
      <c r="IXY94" s="205"/>
      <c r="IXZ94" s="205"/>
      <c r="IYA94" s="205"/>
      <c r="IYB94" s="205"/>
      <c r="IYC94" s="205"/>
      <c r="IYD94" s="205"/>
      <c r="IYE94" s="205"/>
      <c r="IYF94" s="205"/>
      <c r="IYG94" s="205"/>
      <c r="IYH94" s="205"/>
      <c r="IYI94" s="205"/>
      <c r="IYJ94" s="205"/>
      <c r="IYK94" s="205"/>
      <c r="IYL94" s="205"/>
      <c r="IYM94" s="205"/>
      <c r="IYN94" s="205"/>
      <c r="IYO94" s="205"/>
      <c r="IYP94" s="205"/>
      <c r="IYQ94" s="205"/>
      <c r="IYR94" s="205"/>
      <c r="IYS94" s="205"/>
      <c r="IYT94" s="205"/>
      <c r="IYU94" s="205"/>
      <c r="IYV94" s="205"/>
      <c r="IYW94" s="205"/>
      <c r="IYX94" s="205"/>
      <c r="IYY94" s="205"/>
      <c r="IYZ94" s="205"/>
      <c r="IZA94" s="205"/>
      <c r="IZB94" s="205"/>
      <c r="IZC94" s="205"/>
      <c r="IZD94" s="205"/>
      <c r="IZE94" s="205"/>
      <c r="IZF94" s="205"/>
      <c r="IZG94" s="205"/>
      <c r="IZH94" s="205"/>
      <c r="IZI94" s="205"/>
      <c r="IZJ94" s="205"/>
      <c r="IZK94" s="205"/>
      <c r="IZL94" s="205"/>
      <c r="IZM94" s="205"/>
      <c r="IZN94" s="205"/>
      <c r="IZO94" s="205"/>
      <c r="IZP94" s="205"/>
      <c r="IZQ94" s="205"/>
      <c r="IZR94" s="205"/>
      <c r="IZS94" s="205"/>
      <c r="IZT94" s="205"/>
      <c r="IZU94" s="205"/>
      <c r="IZV94" s="205"/>
      <c r="IZW94" s="205"/>
      <c r="IZX94" s="205"/>
      <c r="IZY94" s="205"/>
      <c r="IZZ94" s="205"/>
      <c r="JAA94" s="205"/>
      <c r="JAB94" s="205"/>
      <c r="JAC94" s="205"/>
      <c r="JAD94" s="205"/>
      <c r="JAE94" s="205"/>
      <c r="JAF94" s="205"/>
      <c r="JAG94" s="205"/>
      <c r="JAH94" s="205"/>
      <c r="JAI94" s="205"/>
      <c r="JAJ94" s="205"/>
      <c r="JAK94" s="205"/>
      <c r="JAL94" s="205"/>
      <c r="JAM94" s="205"/>
      <c r="JAN94" s="205"/>
      <c r="JAO94" s="205"/>
      <c r="JAP94" s="205"/>
      <c r="JAQ94" s="205"/>
      <c r="JAR94" s="205"/>
      <c r="JAS94" s="205"/>
      <c r="JAT94" s="205"/>
      <c r="JAU94" s="205"/>
      <c r="JAV94" s="205"/>
      <c r="JAW94" s="205"/>
      <c r="JAX94" s="205"/>
      <c r="JAY94" s="205"/>
      <c r="JAZ94" s="205"/>
      <c r="JBA94" s="205"/>
      <c r="JBB94" s="205"/>
      <c r="JBC94" s="205"/>
      <c r="JBD94" s="205"/>
      <c r="JBE94" s="205"/>
      <c r="JBF94" s="205"/>
      <c r="JBG94" s="205"/>
      <c r="JBH94" s="205"/>
      <c r="JBI94" s="205"/>
      <c r="JBJ94" s="205"/>
      <c r="JBK94" s="205"/>
      <c r="JBL94" s="205"/>
      <c r="JBM94" s="205"/>
      <c r="JBN94" s="205"/>
      <c r="JBO94" s="205"/>
      <c r="JBP94" s="205"/>
      <c r="JBQ94" s="205"/>
      <c r="JBR94" s="205"/>
      <c r="JBS94" s="205"/>
      <c r="JBT94" s="205"/>
      <c r="JBU94" s="205"/>
      <c r="JBV94" s="205"/>
      <c r="JBW94" s="205"/>
      <c r="JBX94" s="205"/>
      <c r="JBY94" s="205"/>
      <c r="JBZ94" s="205"/>
      <c r="JCA94" s="205"/>
      <c r="JCB94" s="205"/>
      <c r="JCC94" s="205"/>
      <c r="JCD94" s="205"/>
      <c r="JCE94" s="205"/>
      <c r="JCF94" s="205"/>
      <c r="JCG94" s="205"/>
      <c r="JCH94" s="205"/>
      <c r="JCI94" s="205"/>
      <c r="JCJ94" s="205"/>
      <c r="JCK94" s="205"/>
      <c r="JCL94" s="205"/>
      <c r="JCM94" s="205"/>
      <c r="JCN94" s="205"/>
      <c r="JCO94" s="205"/>
      <c r="JCP94" s="205"/>
      <c r="JCQ94" s="205"/>
      <c r="JCR94" s="205"/>
      <c r="JCS94" s="205"/>
      <c r="JCT94" s="205"/>
      <c r="JCU94" s="205"/>
      <c r="JCV94" s="205"/>
      <c r="JCW94" s="205"/>
      <c r="JCX94" s="205"/>
      <c r="JCY94" s="205"/>
      <c r="JCZ94" s="205"/>
      <c r="JDA94" s="205"/>
      <c r="JDB94" s="205"/>
      <c r="JDC94" s="205"/>
      <c r="JDD94" s="205"/>
      <c r="JDE94" s="205"/>
      <c r="JDF94" s="205"/>
      <c r="JDG94" s="205"/>
      <c r="JDH94" s="205"/>
      <c r="JDI94" s="205"/>
      <c r="JDJ94" s="205"/>
      <c r="JDK94" s="205"/>
      <c r="JDL94" s="205"/>
      <c r="JDM94" s="205"/>
      <c r="JDN94" s="205"/>
      <c r="JDO94" s="205"/>
      <c r="JDP94" s="205"/>
      <c r="JDQ94" s="205"/>
      <c r="JDR94" s="205"/>
      <c r="JDS94" s="205"/>
      <c r="JDT94" s="205"/>
      <c r="JDU94" s="205"/>
      <c r="JDV94" s="205"/>
      <c r="JDW94" s="205"/>
      <c r="JDX94" s="205"/>
      <c r="JDY94" s="205"/>
      <c r="JDZ94" s="205"/>
      <c r="JEA94" s="205"/>
      <c r="JEB94" s="205"/>
      <c r="JEC94" s="205"/>
      <c r="JED94" s="205"/>
      <c r="JEE94" s="205"/>
      <c r="JEF94" s="205"/>
      <c r="JEG94" s="205"/>
      <c r="JEH94" s="205"/>
      <c r="JEI94" s="205"/>
      <c r="JEJ94" s="205"/>
      <c r="JEK94" s="205"/>
      <c r="JEL94" s="205"/>
      <c r="JEM94" s="205"/>
      <c r="JEN94" s="205"/>
      <c r="JEO94" s="205"/>
      <c r="JEP94" s="205"/>
      <c r="JEQ94" s="205"/>
      <c r="JER94" s="205"/>
      <c r="JES94" s="205"/>
      <c r="JET94" s="205"/>
      <c r="JEU94" s="205"/>
      <c r="JEV94" s="205"/>
      <c r="JEW94" s="205"/>
      <c r="JEX94" s="205"/>
      <c r="JEY94" s="205"/>
      <c r="JFF94" s="205"/>
      <c r="JFG94" s="205"/>
      <c r="JFH94" s="205"/>
      <c r="JFI94" s="205"/>
      <c r="JFJ94" s="205"/>
      <c r="JFK94" s="205"/>
      <c r="JFL94" s="205"/>
      <c r="JFM94" s="205"/>
      <c r="JFN94" s="205"/>
      <c r="JFO94" s="205"/>
      <c r="JFP94" s="205"/>
      <c r="JFQ94" s="205"/>
      <c r="JFR94" s="205"/>
      <c r="JFS94" s="205"/>
      <c r="JFT94" s="205"/>
      <c r="JFU94" s="205"/>
      <c r="JFV94" s="205"/>
      <c r="JFW94" s="205"/>
      <c r="JFX94" s="205"/>
      <c r="JFY94" s="205"/>
      <c r="JFZ94" s="205"/>
      <c r="JGA94" s="205"/>
      <c r="JGB94" s="205"/>
      <c r="JGC94" s="205"/>
      <c r="JGD94" s="205"/>
      <c r="JGE94" s="205"/>
      <c r="JGF94" s="205"/>
      <c r="JGG94" s="205"/>
      <c r="JGH94" s="205"/>
      <c r="JGI94" s="205"/>
      <c r="JGJ94" s="205"/>
      <c r="JGK94" s="205"/>
      <c r="JGL94" s="205"/>
      <c r="JGM94" s="205"/>
      <c r="JGN94" s="205"/>
      <c r="JGO94" s="205"/>
      <c r="JGP94" s="205"/>
      <c r="JGQ94" s="205"/>
      <c r="JGR94" s="205"/>
      <c r="JGS94" s="205"/>
      <c r="JGT94" s="205"/>
      <c r="JGU94" s="205"/>
      <c r="JGV94" s="205"/>
      <c r="JGW94" s="205"/>
      <c r="JGX94" s="205"/>
      <c r="JGY94" s="205"/>
      <c r="JGZ94" s="205"/>
      <c r="JHA94" s="205"/>
      <c r="JHB94" s="205"/>
      <c r="JHC94" s="205"/>
      <c r="JHD94" s="205"/>
      <c r="JHE94" s="205"/>
      <c r="JHF94" s="205"/>
      <c r="JHG94" s="205"/>
      <c r="JHH94" s="205"/>
      <c r="JHI94" s="205"/>
      <c r="JHJ94" s="205"/>
      <c r="JHK94" s="205"/>
      <c r="JHL94" s="205"/>
      <c r="JHM94" s="205"/>
      <c r="JHN94" s="205"/>
      <c r="JHO94" s="205"/>
      <c r="JHP94" s="205"/>
      <c r="JHQ94" s="205"/>
      <c r="JHR94" s="205"/>
      <c r="JHS94" s="205"/>
      <c r="JHT94" s="205"/>
      <c r="JHU94" s="205"/>
      <c r="JHV94" s="205"/>
      <c r="JHW94" s="205"/>
      <c r="JHX94" s="205"/>
      <c r="JHY94" s="205"/>
      <c r="JHZ94" s="205"/>
      <c r="JIA94" s="205"/>
      <c r="JIB94" s="205"/>
      <c r="JIC94" s="205"/>
      <c r="JID94" s="205"/>
      <c r="JIE94" s="205"/>
      <c r="JIF94" s="205"/>
      <c r="JIG94" s="205"/>
      <c r="JIH94" s="205"/>
      <c r="JII94" s="205"/>
      <c r="JIJ94" s="205"/>
      <c r="JIK94" s="205"/>
      <c r="JIL94" s="205"/>
      <c r="JIM94" s="205"/>
      <c r="JIN94" s="205"/>
      <c r="JIO94" s="205"/>
      <c r="JIP94" s="205"/>
      <c r="JIQ94" s="205"/>
      <c r="JIR94" s="205"/>
      <c r="JIS94" s="205"/>
      <c r="JIT94" s="205"/>
      <c r="JIU94" s="205"/>
      <c r="JIV94" s="205"/>
      <c r="JIW94" s="205"/>
      <c r="JIX94" s="205"/>
      <c r="JIY94" s="205"/>
      <c r="JIZ94" s="205"/>
      <c r="JJA94" s="205"/>
      <c r="JJB94" s="205"/>
      <c r="JJC94" s="205"/>
      <c r="JJD94" s="205"/>
      <c r="JJE94" s="205"/>
      <c r="JJF94" s="205"/>
      <c r="JJG94" s="205"/>
      <c r="JJH94" s="205"/>
      <c r="JJI94" s="205"/>
      <c r="JJJ94" s="205"/>
      <c r="JJK94" s="205"/>
      <c r="JJL94" s="205"/>
      <c r="JJM94" s="205"/>
      <c r="JJN94" s="205"/>
      <c r="JJO94" s="205"/>
      <c r="JJP94" s="205"/>
      <c r="JJQ94" s="205"/>
      <c r="JJR94" s="205"/>
      <c r="JJS94" s="205"/>
      <c r="JJT94" s="205"/>
      <c r="JJU94" s="205"/>
      <c r="JJV94" s="205"/>
      <c r="JJW94" s="205"/>
      <c r="JJX94" s="205"/>
      <c r="JJY94" s="205"/>
      <c r="JJZ94" s="205"/>
      <c r="JKA94" s="205"/>
      <c r="JKB94" s="205"/>
      <c r="JKC94" s="205"/>
      <c r="JKD94" s="205"/>
      <c r="JKE94" s="205"/>
      <c r="JKF94" s="205"/>
      <c r="JKG94" s="205"/>
      <c r="JKH94" s="205"/>
      <c r="JKI94" s="205"/>
      <c r="JKJ94" s="205"/>
      <c r="JKK94" s="205"/>
      <c r="JKL94" s="205"/>
      <c r="JKM94" s="205"/>
      <c r="JKN94" s="205"/>
      <c r="JKO94" s="205"/>
      <c r="JKP94" s="205"/>
      <c r="JKQ94" s="205"/>
      <c r="JKR94" s="205"/>
      <c r="JKS94" s="205"/>
      <c r="JKT94" s="205"/>
      <c r="JKU94" s="205"/>
      <c r="JKV94" s="205"/>
      <c r="JKW94" s="205"/>
      <c r="JKX94" s="205"/>
      <c r="JKY94" s="205"/>
      <c r="JKZ94" s="205"/>
      <c r="JLA94" s="205"/>
      <c r="JLB94" s="205"/>
      <c r="JLC94" s="205"/>
      <c r="JLD94" s="205"/>
      <c r="JLE94" s="205"/>
      <c r="JLF94" s="205"/>
      <c r="JLG94" s="205"/>
      <c r="JLH94" s="205"/>
      <c r="JLI94" s="205"/>
      <c r="JLJ94" s="205"/>
      <c r="JLK94" s="205"/>
      <c r="JLL94" s="205"/>
      <c r="JLM94" s="205"/>
      <c r="JLN94" s="205"/>
      <c r="JLO94" s="205"/>
      <c r="JLP94" s="205"/>
      <c r="JLQ94" s="205"/>
      <c r="JLR94" s="205"/>
      <c r="JLS94" s="205"/>
      <c r="JLT94" s="205"/>
      <c r="JLU94" s="205"/>
      <c r="JLV94" s="205"/>
      <c r="JLW94" s="205"/>
      <c r="JLX94" s="205"/>
      <c r="JLY94" s="205"/>
      <c r="JLZ94" s="205"/>
      <c r="JMA94" s="205"/>
      <c r="JMB94" s="205"/>
      <c r="JMC94" s="205"/>
      <c r="JMD94" s="205"/>
      <c r="JME94" s="205"/>
      <c r="JMF94" s="205"/>
      <c r="JMG94" s="205"/>
      <c r="JMH94" s="205"/>
      <c r="JMI94" s="205"/>
      <c r="JMJ94" s="205"/>
      <c r="JMK94" s="205"/>
      <c r="JML94" s="205"/>
      <c r="JMM94" s="205"/>
      <c r="JMN94" s="205"/>
      <c r="JMO94" s="205"/>
      <c r="JMP94" s="205"/>
      <c r="JMQ94" s="205"/>
      <c r="JMR94" s="205"/>
      <c r="JMS94" s="205"/>
      <c r="JMT94" s="205"/>
      <c r="JMU94" s="205"/>
      <c r="JMV94" s="205"/>
      <c r="JMW94" s="205"/>
      <c r="JMX94" s="205"/>
      <c r="JMY94" s="205"/>
      <c r="JMZ94" s="205"/>
      <c r="JNA94" s="205"/>
      <c r="JNB94" s="205"/>
      <c r="JNC94" s="205"/>
      <c r="JND94" s="205"/>
      <c r="JNE94" s="205"/>
      <c r="JNF94" s="205"/>
      <c r="JNG94" s="205"/>
      <c r="JNH94" s="205"/>
      <c r="JNI94" s="205"/>
      <c r="JNJ94" s="205"/>
      <c r="JNK94" s="205"/>
      <c r="JNL94" s="205"/>
      <c r="JNM94" s="205"/>
      <c r="JNN94" s="205"/>
      <c r="JNO94" s="205"/>
      <c r="JNP94" s="205"/>
      <c r="JNQ94" s="205"/>
      <c r="JNR94" s="205"/>
      <c r="JNS94" s="205"/>
      <c r="JNT94" s="205"/>
      <c r="JNU94" s="205"/>
      <c r="JNV94" s="205"/>
      <c r="JNW94" s="205"/>
      <c r="JNX94" s="205"/>
      <c r="JNY94" s="205"/>
      <c r="JNZ94" s="205"/>
      <c r="JOA94" s="205"/>
      <c r="JOB94" s="205"/>
      <c r="JOC94" s="205"/>
      <c r="JOD94" s="205"/>
      <c r="JOE94" s="205"/>
      <c r="JOF94" s="205"/>
      <c r="JOG94" s="205"/>
      <c r="JOH94" s="205"/>
      <c r="JOI94" s="205"/>
      <c r="JOJ94" s="205"/>
      <c r="JOK94" s="205"/>
      <c r="JOL94" s="205"/>
      <c r="JOM94" s="205"/>
      <c r="JON94" s="205"/>
      <c r="JOO94" s="205"/>
      <c r="JOP94" s="205"/>
      <c r="JOQ94" s="205"/>
      <c r="JOR94" s="205"/>
      <c r="JOS94" s="205"/>
      <c r="JOT94" s="205"/>
      <c r="JOU94" s="205"/>
      <c r="JPB94" s="205"/>
      <c r="JPC94" s="205"/>
      <c r="JPD94" s="205"/>
      <c r="JPE94" s="205"/>
      <c r="JPF94" s="205"/>
      <c r="JPG94" s="205"/>
      <c r="JPH94" s="205"/>
      <c r="JPI94" s="205"/>
      <c r="JPJ94" s="205"/>
      <c r="JPK94" s="205"/>
      <c r="JPL94" s="205"/>
      <c r="JPM94" s="205"/>
      <c r="JPN94" s="205"/>
      <c r="JPO94" s="205"/>
      <c r="JPP94" s="205"/>
      <c r="JPQ94" s="205"/>
      <c r="JPR94" s="205"/>
      <c r="JPS94" s="205"/>
      <c r="JPT94" s="205"/>
      <c r="JPU94" s="205"/>
      <c r="JPV94" s="205"/>
      <c r="JPW94" s="205"/>
      <c r="JPX94" s="205"/>
      <c r="JPY94" s="205"/>
      <c r="JPZ94" s="205"/>
      <c r="JQA94" s="205"/>
      <c r="JQB94" s="205"/>
      <c r="JQC94" s="205"/>
      <c r="JQD94" s="205"/>
      <c r="JQE94" s="205"/>
      <c r="JQF94" s="205"/>
      <c r="JQG94" s="205"/>
      <c r="JQH94" s="205"/>
      <c r="JQI94" s="205"/>
      <c r="JQJ94" s="205"/>
      <c r="JQK94" s="205"/>
      <c r="JQL94" s="205"/>
      <c r="JQM94" s="205"/>
      <c r="JQN94" s="205"/>
      <c r="JQO94" s="205"/>
      <c r="JQP94" s="205"/>
      <c r="JQQ94" s="205"/>
      <c r="JQR94" s="205"/>
      <c r="JQS94" s="205"/>
      <c r="JQT94" s="205"/>
      <c r="JQU94" s="205"/>
      <c r="JQV94" s="205"/>
      <c r="JQW94" s="205"/>
      <c r="JQX94" s="205"/>
      <c r="JQY94" s="205"/>
      <c r="JQZ94" s="205"/>
      <c r="JRA94" s="205"/>
      <c r="JRB94" s="205"/>
      <c r="JRC94" s="205"/>
      <c r="JRD94" s="205"/>
      <c r="JRE94" s="205"/>
      <c r="JRF94" s="205"/>
      <c r="JRG94" s="205"/>
      <c r="JRH94" s="205"/>
      <c r="JRI94" s="205"/>
      <c r="JRJ94" s="205"/>
      <c r="JRK94" s="205"/>
      <c r="JRL94" s="205"/>
      <c r="JRM94" s="205"/>
      <c r="JRN94" s="205"/>
      <c r="JRO94" s="205"/>
      <c r="JRP94" s="205"/>
      <c r="JRQ94" s="205"/>
      <c r="JRR94" s="205"/>
      <c r="JRS94" s="205"/>
      <c r="JRT94" s="205"/>
      <c r="JRU94" s="205"/>
      <c r="JRV94" s="205"/>
      <c r="JRW94" s="205"/>
      <c r="JRX94" s="205"/>
      <c r="JRY94" s="205"/>
      <c r="JRZ94" s="205"/>
      <c r="JSA94" s="205"/>
      <c r="JSB94" s="205"/>
      <c r="JSC94" s="205"/>
      <c r="JSD94" s="205"/>
      <c r="JSE94" s="205"/>
      <c r="JSF94" s="205"/>
      <c r="JSG94" s="205"/>
      <c r="JSH94" s="205"/>
      <c r="JSI94" s="205"/>
      <c r="JSJ94" s="205"/>
      <c r="JSK94" s="205"/>
      <c r="JSL94" s="205"/>
      <c r="JSM94" s="205"/>
      <c r="JSN94" s="205"/>
      <c r="JSO94" s="205"/>
      <c r="JSP94" s="205"/>
      <c r="JSQ94" s="205"/>
      <c r="JSR94" s="205"/>
      <c r="JSS94" s="205"/>
      <c r="JST94" s="205"/>
      <c r="JSU94" s="205"/>
      <c r="JSV94" s="205"/>
      <c r="JSW94" s="205"/>
      <c r="JSX94" s="205"/>
      <c r="JSY94" s="205"/>
      <c r="JSZ94" s="205"/>
      <c r="JTA94" s="205"/>
      <c r="JTB94" s="205"/>
      <c r="JTC94" s="205"/>
      <c r="JTD94" s="205"/>
      <c r="JTE94" s="205"/>
      <c r="JTF94" s="205"/>
      <c r="JTG94" s="205"/>
      <c r="JTH94" s="205"/>
      <c r="JTI94" s="205"/>
      <c r="JTJ94" s="205"/>
      <c r="JTK94" s="205"/>
      <c r="JTL94" s="205"/>
      <c r="JTM94" s="205"/>
      <c r="JTN94" s="205"/>
      <c r="JTO94" s="205"/>
      <c r="JTP94" s="205"/>
      <c r="JTQ94" s="205"/>
      <c r="JTR94" s="205"/>
      <c r="JTS94" s="205"/>
      <c r="JTT94" s="205"/>
      <c r="JTU94" s="205"/>
      <c r="JTV94" s="205"/>
      <c r="JTW94" s="205"/>
      <c r="JTX94" s="205"/>
      <c r="JTY94" s="205"/>
      <c r="JTZ94" s="205"/>
      <c r="JUA94" s="205"/>
      <c r="JUB94" s="205"/>
      <c r="JUC94" s="205"/>
      <c r="JUD94" s="205"/>
      <c r="JUE94" s="205"/>
      <c r="JUF94" s="205"/>
      <c r="JUG94" s="205"/>
      <c r="JUH94" s="205"/>
      <c r="JUI94" s="205"/>
      <c r="JUJ94" s="205"/>
      <c r="JUK94" s="205"/>
      <c r="JUL94" s="205"/>
      <c r="JUM94" s="205"/>
      <c r="JUN94" s="205"/>
      <c r="JUO94" s="205"/>
      <c r="JUP94" s="205"/>
      <c r="JUQ94" s="205"/>
      <c r="JUR94" s="205"/>
      <c r="JUS94" s="205"/>
      <c r="JUT94" s="205"/>
      <c r="JUU94" s="205"/>
      <c r="JUV94" s="205"/>
      <c r="JUW94" s="205"/>
      <c r="JUX94" s="205"/>
      <c r="JUY94" s="205"/>
      <c r="JUZ94" s="205"/>
      <c r="JVA94" s="205"/>
      <c r="JVB94" s="205"/>
      <c r="JVC94" s="205"/>
      <c r="JVD94" s="205"/>
      <c r="JVE94" s="205"/>
      <c r="JVF94" s="205"/>
      <c r="JVG94" s="205"/>
      <c r="JVH94" s="205"/>
      <c r="JVI94" s="205"/>
      <c r="JVJ94" s="205"/>
      <c r="JVK94" s="205"/>
      <c r="JVL94" s="205"/>
      <c r="JVM94" s="205"/>
      <c r="JVN94" s="205"/>
      <c r="JVO94" s="205"/>
      <c r="JVP94" s="205"/>
      <c r="JVQ94" s="205"/>
      <c r="JVR94" s="205"/>
      <c r="JVS94" s="205"/>
      <c r="JVT94" s="205"/>
      <c r="JVU94" s="205"/>
      <c r="JVV94" s="205"/>
      <c r="JVW94" s="205"/>
      <c r="JVX94" s="205"/>
      <c r="JVY94" s="205"/>
      <c r="JVZ94" s="205"/>
      <c r="JWA94" s="205"/>
      <c r="JWB94" s="205"/>
      <c r="JWC94" s="205"/>
      <c r="JWD94" s="205"/>
      <c r="JWE94" s="205"/>
      <c r="JWF94" s="205"/>
      <c r="JWG94" s="205"/>
      <c r="JWH94" s="205"/>
      <c r="JWI94" s="205"/>
      <c r="JWJ94" s="205"/>
      <c r="JWK94" s="205"/>
      <c r="JWL94" s="205"/>
      <c r="JWM94" s="205"/>
      <c r="JWN94" s="205"/>
      <c r="JWO94" s="205"/>
      <c r="JWP94" s="205"/>
      <c r="JWQ94" s="205"/>
      <c r="JWR94" s="205"/>
      <c r="JWS94" s="205"/>
      <c r="JWT94" s="205"/>
      <c r="JWU94" s="205"/>
      <c r="JWV94" s="205"/>
      <c r="JWW94" s="205"/>
      <c r="JWX94" s="205"/>
      <c r="JWY94" s="205"/>
      <c r="JWZ94" s="205"/>
      <c r="JXA94" s="205"/>
      <c r="JXB94" s="205"/>
      <c r="JXC94" s="205"/>
      <c r="JXD94" s="205"/>
      <c r="JXE94" s="205"/>
      <c r="JXF94" s="205"/>
      <c r="JXG94" s="205"/>
      <c r="JXH94" s="205"/>
      <c r="JXI94" s="205"/>
      <c r="JXJ94" s="205"/>
      <c r="JXK94" s="205"/>
      <c r="JXL94" s="205"/>
      <c r="JXM94" s="205"/>
      <c r="JXN94" s="205"/>
      <c r="JXO94" s="205"/>
      <c r="JXP94" s="205"/>
      <c r="JXQ94" s="205"/>
      <c r="JXR94" s="205"/>
      <c r="JXS94" s="205"/>
      <c r="JXT94" s="205"/>
      <c r="JXU94" s="205"/>
      <c r="JXV94" s="205"/>
      <c r="JXW94" s="205"/>
      <c r="JXX94" s="205"/>
      <c r="JXY94" s="205"/>
      <c r="JXZ94" s="205"/>
      <c r="JYA94" s="205"/>
      <c r="JYB94" s="205"/>
      <c r="JYC94" s="205"/>
      <c r="JYD94" s="205"/>
      <c r="JYE94" s="205"/>
      <c r="JYF94" s="205"/>
      <c r="JYG94" s="205"/>
      <c r="JYH94" s="205"/>
      <c r="JYI94" s="205"/>
      <c r="JYJ94" s="205"/>
      <c r="JYK94" s="205"/>
      <c r="JYL94" s="205"/>
      <c r="JYM94" s="205"/>
      <c r="JYN94" s="205"/>
      <c r="JYO94" s="205"/>
      <c r="JYP94" s="205"/>
      <c r="JYQ94" s="205"/>
      <c r="JYX94" s="205"/>
      <c r="JYY94" s="205"/>
      <c r="JYZ94" s="205"/>
      <c r="JZA94" s="205"/>
      <c r="JZB94" s="205"/>
      <c r="JZC94" s="205"/>
      <c r="JZD94" s="205"/>
      <c r="JZE94" s="205"/>
      <c r="JZF94" s="205"/>
      <c r="JZG94" s="205"/>
      <c r="JZH94" s="205"/>
      <c r="JZI94" s="205"/>
      <c r="JZJ94" s="205"/>
      <c r="JZK94" s="205"/>
      <c r="JZL94" s="205"/>
      <c r="JZM94" s="205"/>
      <c r="JZN94" s="205"/>
      <c r="JZO94" s="205"/>
      <c r="JZP94" s="205"/>
      <c r="JZQ94" s="205"/>
      <c r="JZR94" s="205"/>
      <c r="JZS94" s="205"/>
      <c r="JZT94" s="205"/>
      <c r="JZU94" s="205"/>
      <c r="JZV94" s="205"/>
      <c r="JZW94" s="205"/>
      <c r="JZX94" s="205"/>
      <c r="JZY94" s="205"/>
      <c r="JZZ94" s="205"/>
      <c r="KAA94" s="205"/>
      <c r="KAB94" s="205"/>
      <c r="KAC94" s="205"/>
      <c r="KAD94" s="205"/>
      <c r="KAE94" s="205"/>
      <c r="KAF94" s="205"/>
      <c r="KAG94" s="205"/>
      <c r="KAH94" s="205"/>
      <c r="KAI94" s="205"/>
      <c r="KAJ94" s="205"/>
      <c r="KAK94" s="205"/>
      <c r="KAL94" s="205"/>
      <c r="KAM94" s="205"/>
      <c r="KAN94" s="205"/>
      <c r="KAO94" s="205"/>
      <c r="KAP94" s="205"/>
      <c r="KAQ94" s="205"/>
      <c r="KAR94" s="205"/>
      <c r="KAS94" s="205"/>
      <c r="KAT94" s="205"/>
      <c r="KAU94" s="205"/>
      <c r="KAV94" s="205"/>
      <c r="KAW94" s="205"/>
      <c r="KAX94" s="205"/>
      <c r="KAY94" s="205"/>
      <c r="KAZ94" s="205"/>
      <c r="KBA94" s="205"/>
      <c r="KBB94" s="205"/>
      <c r="KBC94" s="205"/>
      <c r="KBD94" s="205"/>
      <c r="KBE94" s="205"/>
      <c r="KBF94" s="205"/>
      <c r="KBG94" s="205"/>
      <c r="KBH94" s="205"/>
      <c r="KBI94" s="205"/>
      <c r="KBJ94" s="205"/>
      <c r="KBK94" s="205"/>
      <c r="KBL94" s="205"/>
      <c r="KBM94" s="205"/>
      <c r="KBN94" s="205"/>
      <c r="KBO94" s="205"/>
      <c r="KBP94" s="205"/>
      <c r="KBQ94" s="205"/>
      <c r="KBR94" s="205"/>
      <c r="KBS94" s="205"/>
      <c r="KBT94" s="205"/>
      <c r="KBU94" s="205"/>
      <c r="KBV94" s="205"/>
      <c r="KBW94" s="205"/>
      <c r="KBX94" s="205"/>
      <c r="KBY94" s="205"/>
      <c r="KBZ94" s="205"/>
      <c r="KCA94" s="205"/>
      <c r="KCB94" s="205"/>
      <c r="KCC94" s="205"/>
      <c r="KCD94" s="205"/>
      <c r="KCE94" s="205"/>
      <c r="KCF94" s="205"/>
      <c r="KCG94" s="205"/>
      <c r="KCH94" s="205"/>
      <c r="KCI94" s="205"/>
      <c r="KCJ94" s="205"/>
      <c r="KCK94" s="205"/>
      <c r="KCL94" s="205"/>
      <c r="KCM94" s="205"/>
      <c r="KCN94" s="205"/>
      <c r="KCO94" s="205"/>
      <c r="KCP94" s="205"/>
      <c r="KCQ94" s="205"/>
      <c r="KCR94" s="205"/>
      <c r="KCS94" s="205"/>
      <c r="KCT94" s="205"/>
      <c r="KCU94" s="205"/>
      <c r="KCV94" s="205"/>
      <c r="KCW94" s="205"/>
      <c r="KCX94" s="205"/>
      <c r="KCY94" s="205"/>
      <c r="KCZ94" s="205"/>
      <c r="KDA94" s="205"/>
      <c r="KDB94" s="205"/>
      <c r="KDC94" s="205"/>
      <c r="KDD94" s="205"/>
      <c r="KDE94" s="205"/>
      <c r="KDF94" s="205"/>
      <c r="KDG94" s="205"/>
      <c r="KDH94" s="205"/>
      <c r="KDI94" s="205"/>
      <c r="KDJ94" s="205"/>
      <c r="KDK94" s="205"/>
      <c r="KDL94" s="205"/>
      <c r="KDM94" s="205"/>
      <c r="KDN94" s="205"/>
      <c r="KDO94" s="205"/>
      <c r="KDP94" s="205"/>
      <c r="KDQ94" s="205"/>
      <c r="KDR94" s="205"/>
      <c r="KDS94" s="205"/>
      <c r="KDT94" s="205"/>
      <c r="KDU94" s="205"/>
      <c r="KDV94" s="205"/>
      <c r="KDW94" s="205"/>
      <c r="KDX94" s="205"/>
      <c r="KDY94" s="205"/>
      <c r="KDZ94" s="205"/>
      <c r="KEA94" s="205"/>
      <c r="KEB94" s="205"/>
      <c r="KEC94" s="205"/>
      <c r="KED94" s="205"/>
      <c r="KEE94" s="205"/>
      <c r="KEF94" s="205"/>
      <c r="KEG94" s="205"/>
      <c r="KEH94" s="205"/>
      <c r="KEI94" s="205"/>
      <c r="KEJ94" s="205"/>
      <c r="KEK94" s="205"/>
      <c r="KEL94" s="205"/>
      <c r="KEM94" s="205"/>
      <c r="KEN94" s="205"/>
      <c r="KEO94" s="205"/>
      <c r="KEP94" s="205"/>
      <c r="KEQ94" s="205"/>
      <c r="KER94" s="205"/>
      <c r="KES94" s="205"/>
      <c r="KET94" s="205"/>
      <c r="KEU94" s="205"/>
      <c r="KEV94" s="205"/>
      <c r="KEW94" s="205"/>
      <c r="KEX94" s="205"/>
      <c r="KEY94" s="205"/>
      <c r="KEZ94" s="205"/>
      <c r="KFA94" s="205"/>
      <c r="KFB94" s="205"/>
      <c r="KFC94" s="205"/>
      <c r="KFD94" s="205"/>
      <c r="KFE94" s="205"/>
      <c r="KFF94" s="205"/>
      <c r="KFG94" s="205"/>
      <c r="KFH94" s="205"/>
      <c r="KFI94" s="205"/>
      <c r="KFJ94" s="205"/>
      <c r="KFK94" s="205"/>
      <c r="KFL94" s="205"/>
      <c r="KFM94" s="205"/>
      <c r="KFN94" s="205"/>
      <c r="KFO94" s="205"/>
      <c r="KFP94" s="205"/>
      <c r="KFQ94" s="205"/>
      <c r="KFR94" s="205"/>
      <c r="KFS94" s="205"/>
      <c r="KFT94" s="205"/>
      <c r="KFU94" s="205"/>
      <c r="KFV94" s="205"/>
      <c r="KFW94" s="205"/>
      <c r="KFX94" s="205"/>
      <c r="KFY94" s="205"/>
      <c r="KFZ94" s="205"/>
      <c r="KGA94" s="205"/>
      <c r="KGB94" s="205"/>
      <c r="KGC94" s="205"/>
      <c r="KGD94" s="205"/>
      <c r="KGE94" s="205"/>
      <c r="KGF94" s="205"/>
      <c r="KGG94" s="205"/>
      <c r="KGH94" s="205"/>
      <c r="KGI94" s="205"/>
      <c r="KGJ94" s="205"/>
      <c r="KGK94" s="205"/>
      <c r="KGL94" s="205"/>
      <c r="KGM94" s="205"/>
      <c r="KGN94" s="205"/>
      <c r="KGO94" s="205"/>
      <c r="KGP94" s="205"/>
      <c r="KGQ94" s="205"/>
      <c r="KGR94" s="205"/>
      <c r="KGS94" s="205"/>
      <c r="KGT94" s="205"/>
      <c r="KGU94" s="205"/>
      <c r="KGV94" s="205"/>
      <c r="KGW94" s="205"/>
      <c r="KGX94" s="205"/>
      <c r="KGY94" s="205"/>
      <c r="KGZ94" s="205"/>
      <c r="KHA94" s="205"/>
      <c r="KHB94" s="205"/>
      <c r="KHC94" s="205"/>
      <c r="KHD94" s="205"/>
      <c r="KHE94" s="205"/>
      <c r="KHF94" s="205"/>
      <c r="KHG94" s="205"/>
      <c r="KHH94" s="205"/>
      <c r="KHI94" s="205"/>
      <c r="KHJ94" s="205"/>
      <c r="KHK94" s="205"/>
      <c r="KHL94" s="205"/>
      <c r="KHM94" s="205"/>
      <c r="KHN94" s="205"/>
      <c r="KHO94" s="205"/>
      <c r="KHP94" s="205"/>
      <c r="KHQ94" s="205"/>
      <c r="KHR94" s="205"/>
      <c r="KHS94" s="205"/>
      <c r="KHT94" s="205"/>
      <c r="KHU94" s="205"/>
      <c r="KHV94" s="205"/>
      <c r="KHW94" s="205"/>
      <c r="KHX94" s="205"/>
      <c r="KHY94" s="205"/>
      <c r="KHZ94" s="205"/>
      <c r="KIA94" s="205"/>
      <c r="KIB94" s="205"/>
      <c r="KIC94" s="205"/>
      <c r="KID94" s="205"/>
      <c r="KIE94" s="205"/>
      <c r="KIF94" s="205"/>
      <c r="KIG94" s="205"/>
      <c r="KIH94" s="205"/>
      <c r="KII94" s="205"/>
      <c r="KIJ94" s="205"/>
      <c r="KIK94" s="205"/>
      <c r="KIL94" s="205"/>
      <c r="KIM94" s="205"/>
      <c r="KIT94" s="205"/>
      <c r="KIU94" s="205"/>
      <c r="KIV94" s="205"/>
      <c r="KIW94" s="205"/>
      <c r="KIX94" s="205"/>
      <c r="KIY94" s="205"/>
      <c r="KIZ94" s="205"/>
      <c r="KJA94" s="205"/>
      <c r="KJB94" s="205"/>
      <c r="KJC94" s="205"/>
      <c r="KJD94" s="205"/>
      <c r="KJE94" s="205"/>
      <c r="KJF94" s="205"/>
      <c r="KJG94" s="205"/>
      <c r="KJH94" s="205"/>
      <c r="KJI94" s="205"/>
      <c r="KJJ94" s="205"/>
      <c r="KJK94" s="205"/>
      <c r="KJL94" s="205"/>
      <c r="KJM94" s="205"/>
      <c r="KJN94" s="205"/>
      <c r="KJO94" s="205"/>
      <c r="KJP94" s="205"/>
      <c r="KJQ94" s="205"/>
      <c r="KJR94" s="205"/>
      <c r="KJS94" s="205"/>
      <c r="KJT94" s="205"/>
      <c r="KJU94" s="205"/>
      <c r="KJV94" s="205"/>
      <c r="KJW94" s="205"/>
      <c r="KJX94" s="205"/>
      <c r="KJY94" s="205"/>
      <c r="KJZ94" s="205"/>
      <c r="KKA94" s="205"/>
      <c r="KKB94" s="205"/>
      <c r="KKC94" s="205"/>
      <c r="KKD94" s="205"/>
      <c r="KKE94" s="205"/>
      <c r="KKF94" s="205"/>
      <c r="KKG94" s="205"/>
      <c r="KKH94" s="205"/>
      <c r="KKI94" s="205"/>
      <c r="KKJ94" s="205"/>
      <c r="KKK94" s="205"/>
      <c r="KKL94" s="205"/>
      <c r="KKM94" s="205"/>
      <c r="KKN94" s="205"/>
      <c r="KKO94" s="205"/>
      <c r="KKP94" s="205"/>
      <c r="KKQ94" s="205"/>
      <c r="KKR94" s="205"/>
      <c r="KKS94" s="205"/>
      <c r="KKT94" s="205"/>
      <c r="KKU94" s="205"/>
      <c r="KKV94" s="205"/>
      <c r="KKW94" s="205"/>
      <c r="KKX94" s="205"/>
      <c r="KKY94" s="205"/>
      <c r="KKZ94" s="205"/>
      <c r="KLA94" s="205"/>
      <c r="KLB94" s="205"/>
      <c r="KLC94" s="205"/>
      <c r="KLD94" s="205"/>
      <c r="KLE94" s="205"/>
      <c r="KLF94" s="205"/>
      <c r="KLG94" s="205"/>
      <c r="KLH94" s="205"/>
      <c r="KLI94" s="205"/>
      <c r="KLJ94" s="205"/>
      <c r="KLK94" s="205"/>
      <c r="KLL94" s="205"/>
      <c r="KLM94" s="205"/>
      <c r="KLN94" s="205"/>
      <c r="KLO94" s="205"/>
      <c r="KLP94" s="205"/>
      <c r="KLQ94" s="205"/>
      <c r="KLR94" s="205"/>
      <c r="KLS94" s="205"/>
      <c r="KLT94" s="205"/>
      <c r="KLU94" s="205"/>
      <c r="KLV94" s="205"/>
      <c r="KLW94" s="205"/>
      <c r="KLX94" s="205"/>
      <c r="KLY94" s="205"/>
      <c r="KLZ94" s="205"/>
      <c r="KMA94" s="205"/>
      <c r="KMB94" s="205"/>
      <c r="KMC94" s="205"/>
      <c r="KMD94" s="205"/>
      <c r="KME94" s="205"/>
      <c r="KMF94" s="205"/>
      <c r="KMG94" s="205"/>
      <c r="KMH94" s="205"/>
      <c r="KMI94" s="205"/>
      <c r="KMJ94" s="205"/>
      <c r="KMK94" s="205"/>
      <c r="KML94" s="205"/>
      <c r="KMM94" s="205"/>
      <c r="KMN94" s="205"/>
      <c r="KMO94" s="205"/>
      <c r="KMP94" s="205"/>
      <c r="KMQ94" s="205"/>
      <c r="KMR94" s="205"/>
      <c r="KMS94" s="205"/>
      <c r="KMT94" s="205"/>
      <c r="KMU94" s="205"/>
      <c r="KMV94" s="205"/>
      <c r="KMW94" s="205"/>
      <c r="KMX94" s="205"/>
      <c r="KMY94" s="205"/>
      <c r="KMZ94" s="205"/>
      <c r="KNA94" s="205"/>
      <c r="KNB94" s="205"/>
      <c r="KNC94" s="205"/>
      <c r="KND94" s="205"/>
      <c r="KNE94" s="205"/>
      <c r="KNF94" s="205"/>
      <c r="KNG94" s="205"/>
      <c r="KNH94" s="205"/>
      <c r="KNI94" s="205"/>
      <c r="KNJ94" s="205"/>
      <c r="KNK94" s="205"/>
      <c r="KNL94" s="205"/>
      <c r="KNM94" s="205"/>
      <c r="KNN94" s="205"/>
      <c r="KNO94" s="205"/>
      <c r="KNP94" s="205"/>
      <c r="KNQ94" s="205"/>
      <c r="KNR94" s="205"/>
      <c r="KNS94" s="205"/>
      <c r="KNT94" s="205"/>
      <c r="KNU94" s="205"/>
      <c r="KNV94" s="205"/>
      <c r="KNW94" s="205"/>
      <c r="KNX94" s="205"/>
      <c r="KNY94" s="205"/>
      <c r="KNZ94" s="205"/>
      <c r="KOA94" s="205"/>
      <c r="KOB94" s="205"/>
      <c r="KOC94" s="205"/>
      <c r="KOD94" s="205"/>
      <c r="KOE94" s="205"/>
      <c r="KOF94" s="205"/>
      <c r="KOG94" s="205"/>
      <c r="KOH94" s="205"/>
      <c r="KOI94" s="205"/>
      <c r="KOJ94" s="205"/>
      <c r="KOK94" s="205"/>
      <c r="KOL94" s="205"/>
      <c r="KOM94" s="205"/>
      <c r="KON94" s="205"/>
      <c r="KOO94" s="205"/>
      <c r="KOP94" s="205"/>
      <c r="KOQ94" s="205"/>
      <c r="KOR94" s="205"/>
      <c r="KOS94" s="205"/>
      <c r="KOT94" s="205"/>
      <c r="KOU94" s="205"/>
      <c r="KOV94" s="205"/>
      <c r="KOW94" s="205"/>
      <c r="KOX94" s="205"/>
      <c r="KOY94" s="205"/>
      <c r="KOZ94" s="205"/>
      <c r="KPA94" s="205"/>
      <c r="KPB94" s="205"/>
      <c r="KPC94" s="205"/>
      <c r="KPD94" s="205"/>
      <c r="KPE94" s="205"/>
      <c r="KPF94" s="205"/>
      <c r="KPG94" s="205"/>
      <c r="KPH94" s="205"/>
      <c r="KPI94" s="205"/>
      <c r="KPJ94" s="205"/>
      <c r="KPK94" s="205"/>
      <c r="KPL94" s="205"/>
      <c r="KPM94" s="205"/>
      <c r="KPN94" s="205"/>
      <c r="KPO94" s="205"/>
      <c r="KPP94" s="205"/>
      <c r="KPQ94" s="205"/>
      <c r="KPR94" s="205"/>
      <c r="KPS94" s="205"/>
      <c r="KPT94" s="205"/>
      <c r="KPU94" s="205"/>
      <c r="KPV94" s="205"/>
      <c r="KPW94" s="205"/>
      <c r="KPX94" s="205"/>
      <c r="KPY94" s="205"/>
      <c r="KPZ94" s="205"/>
      <c r="KQA94" s="205"/>
      <c r="KQB94" s="205"/>
      <c r="KQC94" s="205"/>
      <c r="KQD94" s="205"/>
      <c r="KQE94" s="205"/>
      <c r="KQF94" s="205"/>
      <c r="KQG94" s="205"/>
      <c r="KQH94" s="205"/>
      <c r="KQI94" s="205"/>
      <c r="KQJ94" s="205"/>
      <c r="KQK94" s="205"/>
      <c r="KQL94" s="205"/>
      <c r="KQM94" s="205"/>
      <c r="KQN94" s="205"/>
      <c r="KQO94" s="205"/>
      <c r="KQP94" s="205"/>
      <c r="KQQ94" s="205"/>
      <c r="KQR94" s="205"/>
      <c r="KQS94" s="205"/>
      <c r="KQT94" s="205"/>
      <c r="KQU94" s="205"/>
      <c r="KQV94" s="205"/>
      <c r="KQW94" s="205"/>
      <c r="KQX94" s="205"/>
      <c r="KQY94" s="205"/>
      <c r="KQZ94" s="205"/>
      <c r="KRA94" s="205"/>
      <c r="KRB94" s="205"/>
      <c r="KRC94" s="205"/>
      <c r="KRD94" s="205"/>
      <c r="KRE94" s="205"/>
      <c r="KRF94" s="205"/>
      <c r="KRG94" s="205"/>
      <c r="KRH94" s="205"/>
      <c r="KRI94" s="205"/>
      <c r="KRJ94" s="205"/>
      <c r="KRK94" s="205"/>
      <c r="KRL94" s="205"/>
      <c r="KRM94" s="205"/>
      <c r="KRN94" s="205"/>
      <c r="KRO94" s="205"/>
      <c r="KRP94" s="205"/>
      <c r="KRQ94" s="205"/>
      <c r="KRR94" s="205"/>
      <c r="KRS94" s="205"/>
      <c r="KRT94" s="205"/>
      <c r="KRU94" s="205"/>
      <c r="KRV94" s="205"/>
      <c r="KRW94" s="205"/>
      <c r="KRX94" s="205"/>
      <c r="KRY94" s="205"/>
      <c r="KRZ94" s="205"/>
      <c r="KSA94" s="205"/>
      <c r="KSB94" s="205"/>
      <c r="KSC94" s="205"/>
      <c r="KSD94" s="205"/>
      <c r="KSE94" s="205"/>
      <c r="KSF94" s="205"/>
      <c r="KSG94" s="205"/>
      <c r="KSH94" s="205"/>
      <c r="KSI94" s="205"/>
      <c r="KSP94" s="205"/>
      <c r="KSQ94" s="205"/>
      <c r="KSR94" s="205"/>
      <c r="KSS94" s="205"/>
      <c r="KST94" s="205"/>
      <c r="KSU94" s="205"/>
      <c r="KSV94" s="205"/>
      <c r="KSW94" s="205"/>
      <c r="KSX94" s="205"/>
      <c r="KSY94" s="205"/>
      <c r="KSZ94" s="205"/>
      <c r="KTA94" s="205"/>
      <c r="KTB94" s="205"/>
      <c r="KTC94" s="205"/>
      <c r="KTD94" s="205"/>
      <c r="KTE94" s="205"/>
      <c r="KTF94" s="205"/>
      <c r="KTG94" s="205"/>
      <c r="KTH94" s="205"/>
      <c r="KTI94" s="205"/>
      <c r="KTJ94" s="205"/>
      <c r="KTK94" s="205"/>
      <c r="KTL94" s="205"/>
      <c r="KTM94" s="205"/>
      <c r="KTN94" s="205"/>
      <c r="KTO94" s="205"/>
      <c r="KTP94" s="205"/>
      <c r="KTQ94" s="205"/>
      <c r="KTR94" s="205"/>
      <c r="KTS94" s="205"/>
      <c r="KTT94" s="205"/>
      <c r="KTU94" s="205"/>
      <c r="KTV94" s="205"/>
      <c r="KTW94" s="205"/>
      <c r="KTX94" s="205"/>
      <c r="KTY94" s="205"/>
      <c r="KTZ94" s="205"/>
      <c r="KUA94" s="205"/>
      <c r="KUB94" s="205"/>
      <c r="KUC94" s="205"/>
      <c r="KUD94" s="205"/>
      <c r="KUE94" s="205"/>
      <c r="KUF94" s="205"/>
      <c r="KUG94" s="205"/>
      <c r="KUH94" s="205"/>
      <c r="KUI94" s="205"/>
      <c r="KUJ94" s="205"/>
      <c r="KUK94" s="205"/>
      <c r="KUL94" s="205"/>
      <c r="KUM94" s="205"/>
      <c r="KUN94" s="205"/>
      <c r="KUO94" s="205"/>
      <c r="KUP94" s="205"/>
      <c r="KUQ94" s="205"/>
      <c r="KUR94" s="205"/>
      <c r="KUS94" s="205"/>
      <c r="KUT94" s="205"/>
      <c r="KUU94" s="205"/>
      <c r="KUV94" s="205"/>
      <c r="KUW94" s="205"/>
      <c r="KUX94" s="205"/>
      <c r="KUY94" s="205"/>
      <c r="KUZ94" s="205"/>
      <c r="KVA94" s="205"/>
      <c r="KVB94" s="205"/>
      <c r="KVC94" s="205"/>
      <c r="KVD94" s="205"/>
      <c r="KVE94" s="205"/>
      <c r="KVF94" s="205"/>
      <c r="KVG94" s="205"/>
      <c r="KVH94" s="205"/>
      <c r="KVI94" s="205"/>
      <c r="KVJ94" s="205"/>
      <c r="KVK94" s="205"/>
      <c r="KVL94" s="205"/>
      <c r="KVM94" s="205"/>
      <c r="KVN94" s="205"/>
      <c r="KVO94" s="205"/>
      <c r="KVP94" s="205"/>
      <c r="KVQ94" s="205"/>
      <c r="KVR94" s="205"/>
      <c r="KVS94" s="205"/>
      <c r="KVT94" s="205"/>
      <c r="KVU94" s="205"/>
      <c r="KVV94" s="205"/>
      <c r="KVW94" s="205"/>
      <c r="KVX94" s="205"/>
      <c r="KVY94" s="205"/>
      <c r="KVZ94" s="205"/>
      <c r="KWA94" s="205"/>
      <c r="KWB94" s="205"/>
      <c r="KWC94" s="205"/>
      <c r="KWD94" s="205"/>
      <c r="KWE94" s="205"/>
      <c r="KWF94" s="205"/>
      <c r="KWG94" s="205"/>
      <c r="KWH94" s="205"/>
      <c r="KWI94" s="205"/>
      <c r="KWJ94" s="205"/>
      <c r="KWK94" s="205"/>
      <c r="KWL94" s="205"/>
      <c r="KWM94" s="205"/>
      <c r="KWN94" s="205"/>
      <c r="KWO94" s="205"/>
      <c r="KWP94" s="205"/>
      <c r="KWQ94" s="205"/>
      <c r="KWR94" s="205"/>
      <c r="KWS94" s="205"/>
      <c r="KWT94" s="205"/>
      <c r="KWU94" s="205"/>
      <c r="KWV94" s="205"/>
      <c r="KWW94" s="205"/>
      <c r="KWX94" s="205"/>
      <c r="KWY94" s="205"/>
      <c r="KWZ94" s="205"/>
      <c r="KXA94" s="205"/>
      <c r="KXB94" s="205"/>
      <c r="KXC94" s="205"/>
      <c r="KXD94" s="205"/>
      <c r="KXE94" s="205"/>
      <c r="KXF94" s="205"/>
      <c r="KXG94" s="205"/>
      <c r="KXH94" s="205"/>
      <c r="KXI94" s="205"/>
      <c r="KXJ94" s="205"/>
      <c r="KXK94" s="205"/>
      <c r="KXL94" s="205"/>
      <c r="KXM94" s="205"/>
      <c r="KXN94" s="205"/>
      <c r="KXO94" s="205"/>
      <c r="KXP94" s="205"/>
      <c r="KXQ94" s="205"/>
      <c r="KXR94" s="205"/>
      <c r="KXS94" s="205"/>
      <c r="KXT94" s="205"/>
      <c r="KXU94" s="205"/>
      <c r="KXV94" s="205"/>
      <c r="KXW94" s="205"/>
      <c r="KXX94" s="205"/>
      <c r="KXY94" s="205"/>
      <c r="KXZ94" s="205"/>
      <c r="KYA94" s="205"/>
      <c r="KYB94" s="205"/>
      <c r="KYC94" s="205"/>
      <c r="KYD94" s="205"/>
      <c r="KYE94" s="205"/>
      <c r="KYF94" s="205"/>
      <c r="KYG94" s="205"/>
      <c r="KYH94" s="205"/>
      <c r="KYI94" s="205"/>
      <c r="KYJ94" s="205"/>
      <c r="KYK94" s="205"/>
      <c r="KYL94" s="205"/>
      <c r="KYM94" s="205"/>
      <c r="KYN94" s="205"/>
      <c r="KYO94" s="205"/>
      <c r="KYP94" s="205"/>
      <c r="KYQ94" s="205"/>
      <c r="KYR94" s="205"/>
      <c r="KYS94" s="205"/>
      <c r="KYT94" s="205"/>
      <c r="KYU94" s="205"/>
      <c r="KYV94" s="205"/>
      <c r="KYW94" s="205"/>
      <c r="KYX94" s="205"/>
      <c r="KYY94" s="205"/>
      <c r="KYZ94" s="205"/>
      <c r="KZA94" s="205"/>
      <c r="KZB94" s="205"/>
      <c r="KZC94" s="205"/>
      <c r="KZD94" s="205"/>
      <c r="KZE94" s="205"/>
      <c r="KZF94" s="205"/>
      <c r="KZG94" s="205"/>
      <c r="KZH94" s="205"/>
      <c r="KZI94" s="205"/>
      <c r="KZJ94" s="205"/>
      <c r="KZK94" s="205"/>
      <c r="KZL94" s="205"/>
      <c r="KZM94" s="205"/>
      <c r="KZN94" s="205"/>
      <c r="KZO94" s="205"/>
      <c r="KZP94" s="205"/>
      <c r="KZQ94" s="205"/>
      <c r="KZR94" s="205"/>
      <c r="KZS94" s="205"/>
      <c r="KZT94" s="205"/>
      <c r="KZU94" s="205"/>
      <c r="KZV94" s="205"/>
      <c r="KZW94" s="205"/>
      <c r="KZX94" s="205"/>
      <c r="KZY94" s="205"/>
      <c r="KZZ94" s="205"/>
      <c r="LAA94" s="205"/>
      <c r="LAB94" s="205"/>
      <c r="LAC94" s="205"/>
      <c r="LAD94" s="205"/>
      <c r="LAE94" s="205"/>
      <c r="LAF94" s="205"/>
      <c r="LAG94" s="205"/>
      <c r="LAH94" s="205"/>
      <c r="LAI94" s="205"/>
      <c r="LAJ94" s="205"/>
      <c r="LAK94" s="205"/>
      <c r="LAL94" s="205"/>
      <c r="LAM94" s="205"/>
      <c r="LAN94" s="205"/>
      <c r="LAO94" s="205"/>
      <c r="LAP94" s="205"/>
      <c r="LAQ94" s="205"/>
      <c r="LAR94" s="205"/>
      <c r="LAS94" s="205"/>
      <c r="LAT94" s="205"/>
      <c r="LAU94" s="205"/>
      <c r="LAV94" s="205"/>
      <c r="LAW94" s="205"/>
      <c r="LAX94" s="205"/>
      <c r="LAY94" s="205"/>
      <c r="LAZ94" s="205"/>
      <c r="LBA94" s="205"/>
      <c r="LBB94" s="205"/>
      <c r="LBC94" s="205"/>
      <c r="LBD94" s="205"/>
      <c r="LBE94" s="205"/>
      <c r="LBF94" s="205"/>
      <c r="LBG94" s="205"/>
      <c r="LBH94" s="205"/>
      <c r="LBI94" s="205"/>
      <c r="LBJ94" s="205"/>
      <c r="LBK94" s="205"/>
      <c r="LBL94" s="205"/>
      <c r="LBM94" s="205"/>
      <c r="LBN94" s="205"/>
      <c r="LBO94" s="205"/>
      <c r="LBP94" s="205"/>
      <c r="LBQ94" s="205"/>
      <c r="LBR94" s="205"/>
      <c r="LBS94" s="205"/>
      <c r="LBT94" s="205"/>
      <c r="LBU94" s="205"/>
      <c r="LBV94" s="205"/>
      <c r="LBW94" s="205"/>
      <c r="LBX94" s="205"/>
      <c r="LBY94" s="205"/>
      <c r="LBZ94" s="205"/>
      <c r="LCA94" s="205"/>
      <c r="LCB94" s="205"/>
      <c r="LCC94" s="205"/>
      <c r="LCD94" s="205"/>
      <c r="LCE94" s="205"/>
      <c r="LCL94" s="205"/>
      <c r="LCM94" s="205"/>
      <c r="LCN94" s="205"/>
      <c r="LCO94" s="205"/>
      <c r="LCP94" s="205"/>
      <c r="LCQ94" s="205"/>
      <c r="LCR94" s="205"/>
      <c r="LCS94" s="205"/>
      <c r="LCT94" s="205"/>
      <c r="LCU94" s="205"/>
      <c r="LCV94" s="205"/>
      <c r="LCW94" s="205"/>
      <c r="LCX94" s="205"/>
      <c r="LCY94" s="205"/>
      <c r="LCZ94" s="205"/>
      <c r="LDA94" s="205"/>
      <c r="LDB94" s="205"/>
      <c r="LDC94" s="205"/>
      <c r="LDD94" s="205"/>
      <c r="LDE94" s="205"/>
      <c r="LDF94" s="205"/>
      <c r="LDG94" s="205"/>
      <c r="LDH94" s="205"/>
      <c r="LDI94" s="205"/>
      <c r="LDJ94" s="205"/>
      <c r="LDK94" s="205"/>
      <c r="LDL94" s="205"/>
      <c r="LDM94" s="205"/>
      <c r="LDN94" s="205"/>
      <c r="LDO94" s="205"/>
      <c r="LDP94" s="205"/>
      <c r="LDQ94" s="205"/>
      <c r="LDR94" s="205"/>
      <c r="LDS94" s="205"/>
      <c r="LDT94" s="205"/>
      <c r="LDU94" s="205"/>
      <c r="LDV94" s="205"/>
      <c r="LDW94" s="205"/>
      <c r="LDX94" s="205"/>
      <c r="LDY94" s="205"/>
      <c r="LDZ94" s="205"/>
      <c r="LEA94" s="205"/>
      <c r="LEB94" s="205"/>
      <c r="LEC94" s="205"/>
      <c r="LED94" s="205"/>
      <c r="LEE94" s="205"/>
      <c r="LEF94" s="205"/>
      <c r="LEG94" s="205"/>
      <c r="LEH94" s="205"/>
      <c r="LEI94" s="205"/>
      <c r="LEJ94" s="205"/>
      <c r="LEK94" s="205"/>
      <c r="LEL94" s="205"/>
      <c r="LEM94" s="205"/>
      <c r="LEN94" s="205"/>
      <c r="LEO94" s="205"/>
      <c r="LEP94" s="205"/>
      <c r="LEQ94" s="205"/>
      <c r="LER94" s="205"/>
      <c r="LES94" s="205"/>
      <c r="LET94" s="205"/>
      <c r="LEU94" s="205"/>
      <c r="LEV94" s="205"/>
      <c r="LEW94" s="205"/>
      <c r="LEX94" s="205"/>
      <c r="LEY94" s="205"/>
      <c r="LEZ94" s="205"/>
      <c r="LFA94" s="205"/>
      <c r="LFB94" s="205"/>
      <c r="LFC94" s="205"/>
      <c r="LFD94" s="205"/>
      <c r="LFE94" s="205"/>
      <c r="LFF94" s="205"/>
      <c r="LFG94" s="205"/>
      <c r="LFH94" s="205"/>
      <c r="LFI94" s="205"/>
      <c r="LFJ94" s="205"/>
      <c r="LFK94" s="205"/>
      <c r="LFL94" s="205"/>
      <c r="LFM94" s="205"/>
      <c r="LFN94" s="205"/>
      <c r="LFO94" s="205"/>
      <c r="LFP94" s="205"/>
      <c r="LFQ94" s="205"/>
      <c r="LFR94" s="205"/>
      <c r="LFS94" s="205"/>
      <c r="LFT94" s="205"/>
      <c r="LFU94" s="205"/>
      <c r="LFV94" s="205"/>
      <c r="LFW94" s="205"/>
      <c r="LFX94" s="205"/>
      <c r="LFY94" s="205"/>
      <c r="LFZ94" s="205"/>
      <c r="LGA94" s="205"/>
      <c r="LGB94" s="205"/>
      <c r="LGC94" s="205"/>
      <c r="LGD94" s="205"/>
      <c r="LGE94" s="205"/>
      <c r="LGF94" s="205"/>
      <c r="LGG94" s="205"/>
      <c r="LGH94" s="205"/>
      <c r="LGI94" s="205"/>
      <c r="LGJ94" s="205"/>
      <c r="LGK94" s="205"/>
      <c r="LGL94" s="205"/>
      <c r="LGM94" s="205"/>
      <c r="LGN94" s="205"/>
      <c r="LGO94" s="205"/>
      <c r="LGP94" s="205"/>
      <c r="LGQ94" s="205"/>
      <c r="LGR94" s="205"/>
      <c r="LGS94" s="205"/>
      <c r="LGT94" s="205"/>
      <c r="LGU94" s="205"/>
      <c r="LGV94" s="205"/>
      <c r="LGW94" s="205"/>
      <c r="LGX94" s="205"/>
      <c r="LGY94" s="205"/>
      <c r="LGZ94" s="205"/>
      <c r="LHA94" s="205"/>
      <c r="LHB94" s="205"/>
      <c r="LHC94" s="205"/>
      <c r="LHD94" s="205"/>
      <c r="LHE94" s="205"/>
      <c r="LHF94" s="205"/>
      <c r="LHG94" s="205"/>
      <c r="LHH94" s="205"/>
      <c r="LHI94" s="205"/>
      <c r="LHJ94" s="205"/>
      <c r="LHK94" s="205"/>
      <c r="LHL94" s="205"/>
      <c r="LHM94" s="205"/>
      <c r="LHN94" s="205"/>
      <c r="LHO94" s="205"/>
      <c r="LHP94" s="205"/>
      <c r="LHQ94" s="205"/>
      <c r="LHR94" s="205"/>
      <c r="LHS94" s="205"/>
      <c r="LHT94" s="205"/>
      <c r="LHU94" s="205"/>
      <c r="LHV94" s="205"/>
      <c r="LHW94" s="205"/>
      <c r="LHX94" s="205"/>
      <c r="LHY94" s="205"/>
      <c r="LHZ94" s="205"/>
      <c r="LIA94" s="205"/>
      <c r="LIB94" s="205"/>
      <c r="LIC94" s="205"/>
      <c r="LID94" s="205"/>
      <c r="LIE94" s="205"/>
      <c r="LIF94" s="205"/>
      <c r="LIG94" s="205"/>
      <c r="LIH94" s="205"/>
      <c r="LII94" s="205"/>
      <c r="LIJ94" s="205"/>
      <c r="LIK94" s="205"/>
      <c r="LIL94" s="205"/>
      <c r="LIM94" s="205"/>
      <c r="LIN94" s="205"/>
      <c r="LIO94" s="205"/>
      <c r="LIP94" s="205"/>
      <c r="LIQ94" s="205"/>
      <c r="LIR94" s="205"/>
      <c r="LIS94" s="205"/>
      <c r="LIT94" s="205"/>
      <c r="LIU94" s="205"/>
      <c r="LIV94" s="205"/>
      <c r="LIW94" s="205"/>
      <c r="LIX94" s="205"/>
      <c r="LIY94" s="205"/>
      <c r="LIZ94" s="205"/>
      <c r="LJA94" s="205"/>
      <c r="LJB94" s="205"/>
      <c r="LJC94" s="205"/>
      <c r="LJD94" s="205"/>
      <c r="LJE94" s="205"/>
      <c r="LJF94" s="205"/>
      <c r="LJG94" s="205"/>
      <c r="LJH94" s="205"/>
      <c r="LJI94" s="205"/>
      <c r="LJJ94" s="205"/>
      <c r="LJK94" s="205"/>
      <c r="LJL94" s="205"/>
      <c r="LJM94" s="205"/>
      <c r="LJN94" s="205"/>
      <c r="LJO94" s="205"/>
      <c r="LJP94" s="205"/>
      <c r="LJQ94" s="205"/>
      <c r="LJR94" s="205"/>
      <c r="LJS94" s="205"/>
      <c r="LJT94" s="205"/>
      <c r="LJU94" s="205"/>
      <c r="LJV94" s="205"/>
      <c r="LJW94" s="205"/>
      <c r="LJX94" s="205"/>
      <c r="LJY94" s="205"/>
      <c r="LJZ94" s="205"/>
      <c r="LKA94" s="205"/>
      <c r="LKB94" s="205"/>
      <c r="LKC94" s="205"/>
      <c r="LKD94" s="205"/>
      <c r="LKE94" s="205"/>
      <c r="LKF94" s="205"/>
      <c r="LKG94" s="205"/>
      <c r="LKH94" s="205"/>
      <c r="LKI94" s="205"/>
      <c r="LKJ94" s="205"/>
      <c r="LKK94" s="205"/>
      <c r="LKL94" s="205"/>
      <c r="LKM94" s="205"/>
      <c r="LKN94" s="205"/>
      <c r="LKO94" s="205"/>
      <c r="LKP94" s="205"/>
      <c r="LKQ94" s="205"/>
      <c r="LKR94" s="205"/>
      <c r="LKS94" s="205"/>
      <c r="LKT94" s="205"/>
      <c r="LKU94" s="205"/>
      <c r="LKV94" s="205"/>
      <c r="LKW94" s="205"/>
      <c r="LKX94" s="205"/>
      <c r="LKY94" s="205"/>
      <c r="LKZ94" s="205"/>
      <c r="LLA94" s="205"/>
      <c r="LLB94" s="205"/>
      <c r="LLC94" s="205"/>
      <c r="LLD94" s="205"/>
      <c r="LLE94" s="205"/>
      <c r="LLF94" s="205"/>
      <c r="LLG94" s="205"/>
      <c r="LLH94" s="205"/>
      <c r="LLI94" s="205"/>
      <c r="LLJ94" s="205"/>
      <c r="LLK94" s="205"/>
      <c r="LLL94" s="205"/>
      <c r="LLM94" s="205"/>
      <c r="LLN94" s="205"/>
      <c r="LLO94" s="205"/>
      <c r="LLP94" s="205"/>
      <c r="LLQ94" s="205"/>
      <c r="LLR94" s="205"/>
      <c r="LLS94" s="205"/>
      <c r="LLT94" s="205"/>
      <c r="LLU94" s="205"/>
      <c r="LLV94" s="205"/>
      <c r="LLW94" s="205"/>
      <c r="LLX94" s="205"/>
      <c r="LLY94" s="205"/>
      <c r="LLZ94" s="205"/>
      <c r="LMA94" s="205"/>
      <c r="LMH94" s="205"/>
      <c r="LMI94" s="205"/>
      <c r="LMJ94" s="205"/>
      <c r="LMK94" s="205"/>
      <c r="LML94" s="205"/>
      <c r="LMM94" s="205"/>
      <c r="LMN94" s="205"/>
      <c r="LMO94" s="205"/>
      <c r="LMP94" s="205"/>
      <c r="LMQ94" s="205"/>
      <c r="LMR94" s="205"/>
      <c r="LMS94" s="205"/>
      <c r="LMT94" s="205"/>
      <c r="LMU94" s="205"/>
      <c r="LMV94" s="205"/>
      <c r="LMW94" s="205"/>
      <c r="LMX94" s="205"/>
      <c r="LMY94" s="205"/>
      <c r="LMZ94" s="205"/>
      <c r="LNA94" s="205"/>
      <c r="LNB94" s="205"/>
      <c r="LNC94" s="205"/>
      <c r="LND94" s="205"/>
      <c r="LNE94" s="205"/>
      <c r="LNF94" s="205"/>
      <c r="LNG94" s="205"/>
      <c r="LNH94" s="205"/>
      <c r="LNI94" s="205"/>
      <c r="LNJ94" s="205"/>
      <c r="LNK94" s="205"/>
      <c r="LNL94" s="205"/>
      <c r="LNM94" s="205"/>
      <c r="LNN94" s="205"/>
      <c r="LNO94" s="205"/>
      <c r="LNP94" s="205"/>
      <c r="LNQ94" s="205"/>
      <c r="LNR94" s="205"/>
      <c r="LNS94" s="205"/>
      <c r="LNT94" s="205"/>
      <c r="LNU94" s="205"/>
      <c r="LNV94" s="205"/>
      <c r="LNW94" s="205"/>
      <c r="LNX94" s="205"/>
      <c r="LNY94" s="205"/>
      <c r="LNZ94" s="205"/>
      <c r="LOA94" s="205"/>
      <c r="LOB94" s="205"/>
      <c r="LOC94" s="205"/>
      <c r="LOD94" s="205"/>
      <c r="LOE94" s="205"/>
      <c r="LOF94" s="205"/>
      <c r="LOG94" s="205"/>
      <c r="LOH94" s="205"/>
      <c r="LOI94" s="205"/>
      <c r="LOJ94" s="205"/>
      <c r="LOK94" s="205"/>
      <c r="LOL94" s="205"/>
      <c r="LOM94" s="205"/>
      <c r="LON94" s="205"/>
      <c r="LOO94" s="205"/>
      <c r="LOP94" s="205"/>
      <c r="LOQ94" s="205"/>
      <c r="LOR94" s="205"/>
      <c r="LOS94" s="205"/>
      <c r="LOT94" s="205"/>
      <c r="LOU94" s="205"/>
      <c r="LOV94" s="205"/>
      <c r="LOW94" s="205"/>
      <c r="LOX94" s="205"/>
      <c r="LOY94" s="205"/>
      <c r="LOZ94" s="205"/>
      <c r="LPA94" s="205"/>
      <c r="LPB94" s="205"/>
      <c r="LPC94" s="205"/>
      <c r="LPD94" s="205"/>
      <c r="LPE94" s="205"/>
      <c r="LPF94" s="205"/>
      <c r="LPG94" s="205"/>
      <c r="LPH94" s="205"/>
      <c r="LPI94" s="205"/>
      <c r="LPJ94" s="205"/>
      <c r="LPK94" s="205"/>
      <c r="LPL94" s="205"/>
      <c r="LPM94" s="205"/>
      <c r="LPN94" s="205"/>
      <c r="LPO94" s="205"/>
      <c r="LPP94" s="205"/>
      <c r="LPQ94" s="205"/>
      <c r="LPR94" s="205"/>
      <c r="LPS94" s="205"/>
      <c r="LPT94" s="205"/>
      <c r="LPU94" s="205"/>
      <c r="LPV94" s="205"/>
      <c r="LPW94" s="205"/>
      <c r="LPX94" s="205"/>
      <c r="LPY94" s="205"/>
      <c r="LPZ94" s="205"/>
      <c r="LQA94" s="205"/>
      <c r="LQB94" s="205"/>
      <c r="LQC94" s="205"/>
      <c r="LQD94" s="205"/>
      <c r="LQE94" s="205"/>
      <c r="LQF94" s="205"/>
      <c r="LQG94" s="205"/>
      <c r="LQH94" s="205"/>
      <c r="LQI94" s="205"/>
      <c r="LQJ94" s="205"/>
      <c r="LQK94" s="205"/>
      <c r="LQL94" s="205"/>
      <c r="LQM94" s="205"/>
      <c r="LQN94" s="205"/>
      <c r="LQO94" s="205"/>
      <c r="LQP94" s="205"/>
      <c r="LQQ94" s="205"/>
      <c r="LQR94" s="205"/>
      <c r="LQS94" s="205"/>
      <c r="LQT94" s="205"/>
      <c r="LQU94" s="205"/>
      <c r="LQV94" s="205"/>
      <c r="LQW94" s="205"/>
      <c r="LQX94" s="205"/>
      <c r="LQY94" s="205"/>
      <c r="LQZ94" s="205"/>
      <c r="LRA94" s="205"/>
      <c r="LRB94" s="205"/>
      <c r="LRC94" s="205"/>
      <c r="LRD94" s="205"/>
      <c r="LRE94" s="205"/>
      <c r="LRF94" s="205"/>
      <c r="LRG94" s="205"/>
      <c r="LRH94" s="205"/>
      <c r="LRI94" s="205"/>
      <c r="LRJ94" s="205"/>
      <c r="LRK94" s="205"/>
      <c r="LRL94" s="205"/>
      <c r="LRM94" s="205"/>
      <c r="LRN94" s="205"/>
      <c r="LRO94" s="205"/>
      <c r="LRP94" s="205"/>
      <c r="LRQ94" s="205"/>
      <c r="LRR94" s="205"/>
      <c r="LRS94" s="205"/>
      <c r="LRT94" s="205"/>
      <c r="LRU94" s="205"/>
      <c r="LRV94" s="205"/>
      <c r="LRW94" s="205"/>
      <c r="LRX94" s="205"/>
      <c r="LRY94" s="205"/>
      <c r="LRZ94" s="205"/>
      <c r="LSA94" s="205"/>
      <c r="LSB94" s="205"/>
      <c r="LSC94" s="205"/>
      <c r="LSD94" s="205"/>
      <c r="LSE94" s="205"/>
      <c r="LSF94" s="205"/>
      <c r="LSG94" s="205"/>
      <c r="LSH94" s="205"/>
      <c r="LSI94" s="205"/>
      <c r="LSJ94" s="205"/>
      <c r="LSK94" s="205"/>
      <c r="LSL94" s="205"/>
      <c r="LSM94" s="205"/>
      <c r="LSN94" s="205"/>
      <c r="LSO94" s="205"/>
      <c r="LSP94" s="205"/>
      <c r="LSQ94" s="205"/>
      <c r="LSR94" s="205"/>
      <c r="LSS94" s="205"/>
      <c r="LST94" s="205"/>
      <c r="LSU94" s="205"/>
      <c r="LSV94" s="205"/>
      <c r="LSW94" s="205"/>
      <c r="LSX94" s="205"/>
      <c r="LSY94" s="205"/>
      <c r="LSZ94" s="205"/>
      <c r="LTA94" s="205"/>
      <c r="LTB94" s="205"/>
      <c r="LTC94" s="205"/>
      <c r="LTD94" s="205"/>
      <c r="LTE94" s="205"/>
      <c r="LTF94" s="205"/>
      <c r="LTG94" s="205"/>
      <c r="LTH94" s="205"/>
      <c r="LTI94" s="205"/>
      <c r="LTJ94" s="205"/>
      <c r="LTK94" s="205"/>
      <c r="LTL94" s="205"/>
      <c r="LTM94" s="205"/>
      <c r="LTN94" s="205"/>
      <c r="LTO94" s="205"/>
      <c r="LTP94" s="205"/>
      <c r="LTQ94" s="205"/>
      <c r="LTR94" s="205"/>
      <c r="LTS94" s="205"/>
      <c r="LTT94" s="205"/>
      <c r="LTU94" s="205"/>
      <c r="LTV94" s="205"/>
      <c r="LTW94" s="205"/>
      <c r="LTX94" s="205"/>
      <c r="LTY94" s="205"/>
      <c r="LTZ94" s="205"/>
      <c r="LUA94" s="205"/>
      <c r="LUB94" s="205"/>
      <c r="LUC94" s="205"/>
      <c r="LUD94" s="205"/>
      <c r="LUE94" s="205"/>
      <c r="LUF94" s="205"/>
      <c r="LUG94" s="205"/>
      <c r="LUH94" s="205"/>
      <c r="LUI94" s="205"/>
      <c r="LUJ94" s="205"/>
      <c r="LUK94" s="205"/>
      <c r="LUL94" s="205"/>
      <c r="LUM94" s="205"/>
      <c r="LUN94" s="205"/>
      <c r="LUO94" s="205"/>
      <c r="LUP94" s="205"/>
      <c r="LUQ94" s="205"/>
      <c r="LUR94" s="205"/>
      <c r="LUS94" s="205"/>
      <c r="LUT94" s="205"/>
      <c r="LUU94" s="205"/>
      <c r="LUV94" s="205"/>
      <c r="LUW94" s="205"/>
      <c r="LUX94" s="205"/>
      <c r="LUY94" s="205"/>
      <c r="LUZ94" s="205"/>
      <c r="LVA94" s="205"/>
      <c r="LVB94" s="205"/>
      <c r="LVC94" s="205"/>
      <c r="LVD94" s="205"/>
      <c r="LVE94" s="205"/>
      <c r="LVF94" s="205"/>
      <c r="LVG94" s="205"/>
      <c r="LVH94" s="205"/>
      <c r="LVI94" s="205"/>
      <c r="LVJ94" s="205"/>
      <c r="LVK94" s="205"/>
      <c r="LVL94" s="205"/>
      <c r="LVM94" s="205"/>
      <c r="LVN94" s="205"/>
      <c r="LVO94" s="205"/>
      <c r="LVP94" s="205"/>
      <c r="LVQ94" s="205"/>
      <c r="LVR94" s="205"/>
      <c r="LVS94" s="205"/>
      <c r="LVT94" s="205"/>
      <c r="LVU94" s="205"/>
      <c r="LVV94" s="205"/>
      <c r="LVW94" s="205"/>
      <c r="LWD94" s="205"/>
      <c r="LWE94" s="205"/>
      <c r="LWF94" s="205"/>
      <c r="LWG94" s="205"/>
      <c r="LWH94" s="205"/>
      <c r="LWI94" s="205"/>
      <c r="LWJ94" s="205"/>
      <c r="LWK94" s="205"/>
      <c r="LWL94" s="205"/>
      <c r="LWM94" s="205"/>
      <c r="LWN94" s="205"/>
      <c r="LWO94" s="205"/>
      <c r="LWP94" s="205"/>
      <c r="LWQ94" s="205"/>
      <c r="LWR94" s="205"/>
      <c r="LWS94" s="205"/>
      <c r="LWT94" s="205"/>
      <c r="LWU94" s="205"/>
      <c r="LWV94" s="205"/>
      <c r="LWW94" s="205"/>
      <c r="LWX94" s="205"/>
      <c r="LWY94" s="205"/>
      <c r="LWZ94" s="205"/>
      <c r="LXA94" s="205"/>
      <c r="LXB94" s="205"/>
      <c r="LXC94" s="205"/>
      <c r="LXD94" s="205"/>
      <c r="LXE94" s="205"/>
      <c r="LXF94" s="205"/>
      <c r="LXG94" s="205"/>
      <c r="LXH94" s="205"/>
      <c r="LXI94" s="205"/>
      <c r="LXJ94" s="205"/>
      <c r="LXK94" s="205"/>
      <c r="LXL94" s="205"/>
      <c r="LXM94" s="205"/>
      <c r="LXN94" s="205"/>
      <c r="LXO94" s="205"/>
      <c r="LXP94" s="205"/>
      <c r="LXQ94" s="205"/>
      <c r="LXR94" s="205"/>
      <c r="LXS94" s="205"/>
      <c r="LXT94" s="205"/>
      <c r="LXU94" s="205"/>
      <c r="LXV94" s="205"/>
      <c r="LXW94" s="205"/>
      <c r="LXX94" s="205"/>
      <c r="LXY94" s="205"/>
      <c r="LXZ94" s="205"/>
      <c r="LYA94" s="205"/>
      <c r="LYB94" s="205"/>
      <c r="LYC94" s="205"/>
      <c r="LYD94" s="205"/>
      <c r="LYE94" s="205"/>
      <c r="LYF94" s="205"/>
      <c r="LYG94" s="205"/>
      <c r="LYH94" s="205"/>
      <c r="LYI94" s="205"/>
      <c r="LYJ94" s="205"/>
      <c r="LYK94" s="205"/>
      <c r="LYL94" s="205"/>
      <c r="LYM94" s="205"/>
      <c r="LYN94" s="205"/>
      <c r="LYO94" s="205"/>
      <c r="LYP94" s="205"/>
      <c r="LYQ94" s="205"/>
      <c r="LYR94" s="205"/>
      <c r="LYS94" s="205"/>
      <c r="LYT94" s="205"/>
      <c r="LYU94" s="205"/>
      <c r="LYV94" s="205"/>
      <c r="LYW94" s="205"/>
      <c r="LYX94" s="205"/>
      <c r="LYY94" s="205"/>
      <c r="LYZ94" s="205"/>
      <c r="LZA94" s="205"/>
      <c r="LZB94" s="205"/>
      <c r="LZC94" s="205"/>
      <c r="LZD94" s="205"/>
      <c r="LZE94" s="205"/>
      <c r="LZF94" s="205"/>
      <c r="LZG94" s="205"/>
      <c r="LZH94" s="205"/>
      <c r="LZI94" s="205"/>
      <c r="LZJ94" s="205"/>
      <c r="LZK94" s="205"/>
      <c r="LZL94" s="205"/>
      <c r="LZM94" s="205"/>
      <c r="LZN94" s="205"/>
      <c r="LZO94" s="205"/>
      <c r="LZP94" s="205"/>
      <c r="LZQ94" s="205"/>
      <c r="LZR94" s="205"/>
      <c r="LZS94" s="205"/>
      <c r="LZT94" s="205"/>
      <c r="LZU94" s="205"/>
      <c r="LZV94" s="205"/>
      <c r="LZW94" s="205"/>
      <c r="LZX94" s="205"/>
      <c r="LZY94" s="205"/>
      <c r="LZZ94" s="205"/>
      <c r="MAA94" s="205"/>
      <c r="MAB94" s="205"/>
      <c r="MAC94" s="205"/>
      <c r="MAD94" s="205"/>
      <c r="MAE94" s="205"/>
      <c r="MAF94" s="205"/>
      <c r="MAG94" s="205"/>
      <c r="MAH94" s="205"/>
      <c r="MAI94" s="205"/>
      <c r="MAJ94" s="205"/>
      <c r="MAK94" s="205"/>
      <c r="MAL94" s="205"/>
      <c r="MAM94" s="205"/>
      <c r="MAN94" s="205"/>
      <c r="MAO94" s="205"/>
      <c r="MAP94" s="205"/>
      <c r="MAQ94" s="205"/>
      <c r="MAR94" s="205"/>
      <c r="MAS94" s="205"/>
      <c r="MAT94" s="205"/>
      <c r="MAU94" s="205"/>
      <c r="MAV94" s="205"/>
      <c r="MAW94" s="205"/>
      <c r="MAX94" s="205"/>
      <c r="MAY94" s="205"/>
      <c r="MAZ94" s="205"/>
      <c r="MBA94" s="205"/>
      <c r="MBB94" s="205"/>
      <c r="MBC94" s="205"/>
      <c r="MBD94" s="205"/>
      <c r="MBE94" s="205"/>
      <c r="MBF94" s="205"/>
      <c r="MBG94" s="205"/>
      <c r="MBH94" s="205"/>
      <c r="MBI94" s="205"/>
      <c r="MBJ94" s="205"/>
      <c r="MBK94" s="205"/>
      <c r="MBL94" s="205"/>
      <c r="MBM94" s="205"/>
      <c r="MBN94" s="205"/>
      <c r="MBO94" s="205"/>
      <c r="MBP94" s="205"/>
      <c r="MBQ94" s="205"/>
      <c r="MBR94" s="205"/>
      <c r="MBS94" s="205"/>
      <c r="MBT94" s="205"/>
      <c r="MBU94" s="205"/>
      <c r="MBV94" s="205"/>
      <c r="MBW94" s="205"/>
      <c r="MBX94" s="205"/>
      <c r="MBY94" s="205"/>
      <c r="MBZ94" s="205"/>
      <c r="MCA94" s="205"/>
      <c r="MCB94" s="205"/>
      <c r="MCC94" s="205"/>
      <c r="MCD94" s="205"/>
      <c r="MCE94" s="205"/>
      <c r="MCF94" s="205"/>
      <c r="MCG94" s="205"/>
      <c r="MCH94" s="205"/>
      <c r="MCI94" s="205"/>
      <c r="MCJ94" s="205"/>
      <c r="MCK94" s="205"/>
      <c r="MCL94" s="205"/>
      <c r="MCM94" s="205"/>
      <c r="MCN94" s="205"/>
      <c r="MCO94" s="205"/>
      <c r="MCP94" s="205"/>
      <c r="MCQ94" s="205"/>
      <c r="MCR94" s="205"/>
      <c r="MCS94" s="205"/>
      <c r="MCT94" s="205"/>
      <c r="MCU94" s="205"/>
      <c r="MCV94" s="205"/>
      <c r="MCW94" s="205"/>
      <c r="MCX94" s="205"/>
      <c r="MCY94" s="205"/>
      <c r="MCZ94" s="205"/>
      <c r="MDA94" s="205"/>
      <c r="MDB94" s="205"/>
      <c r="MDC94" s="205"/>
      <c r="MDD94" s="205"/>
      <c r="MDE94" s="205"/>
      <c r="MDF94" s="205"/>
      <c r="MDG94" s="205"/>
      <c r="MDH94" s="205"/>
      <c r="MDI94" s="205"/>
      <c r="MDJ94" s="205"/>
      <c r="MDK94" s="205"/>
      <c r="MDL94" s="205"/>
      <c r="MDM94" s="205"/>
      <c r="MDN94" s="205"/>
      <c r="MDO94" s="205"/>
      <c r="MDP94" s="205"/>
      <c r="MDQ94" s="205"/>
      <c r="MDR94" s="205"/>
      <c r="MDS94" s="205"/>
      <c r="MDT94" s="205"/>
      <c r="MDU94" s="205"/>
      <c r="MDV94" s="205"/>
      <c r="MDW94" s="205"/>
      <c r="MDX94" s="205"/>
      <c r="MDY94" s="205"/>
      <c r="MDZ94" s="205"/>
      <c r="MEA94" s="205"/>
      <c r="MEB94" s="205"/>
      <c r="MEC94" s="205"/>
      <c r="MED94" s="205"/>
      <c r="MEE94" s="205"/>
      <c r="MEF94" s="205"/>
      <c r="MEG94" s="205"/>
      <c r="MEH94" s="205"/>
      <c r="MEI94" s="205"/>
      <c r="MEJ94" s="205"/>
      <c r="MEK94" s="205"/>
      <c r="MEL94" s="205"/>
      <c r="MEM94" s="205"/>
      <c r="MEN94" s="205"/>
      <c r="MEO94" s="205"/>
      <c r="MEP94" s="205"/>
      <c r="MEQ94" s="205"/>
      <c r="MER94" s="205"/>
      <c r="MES94" s="205"/>
      <c r="MET94" s="205"/>
      <c r="MEU94" s="205"/>
      <c r="MEV94" s="205"/>
      <c r="MEW94" s="205"/>
      <c r="MEX94" s="205"/>
      <c r="MEY94" s="205"/>
      <c r="MEZ94" s="205"/>
      <c r="MFA94" s="205"/>
      <c r="MFB94" s="205"/>
      <c r="MFC94" s="205"/>
      <c r="MFD94" s="205"/>
      <c r="MFE94" s="205"/>
      <c r="MFF94" s="205"/>
      <c r="MFG94" s="205"/>
      <c r="MFH94" s="205"/>
      <c r="MFI94" s="205"/>
      <c r="MFJ94" s="205"/>
      <c r="MFK94" s="205"/>
      <c r="MFL94" s="205"/>
      <c r="MFM94" s="205"/>
      <c r="MFN94" s="205"/>
      <c r="MFO94" s="205"/>
      <c r="MFP94" s="205"/>
      <c r="MFQ94" s="205"/>
      <c r="MFR94" s="205"/>
      <c r="MFS94" s="205"/>
      <c r="MFZ94" s="205"/>
      <c r="MGA94" s="205"/>
      <c r="MGB94" s="205"/>
      <c r="MGC94" s="205"/>
      <c r="MGD94" s="205"/>
      <c r="MGE94" s="205"/>
      <c r="MGF94" s="205"/>
      <c r="MGG94" s="205"/>
      <c r="MGH94" s="205"/>
      <c r="MGI94" s="205"/>
      <c r="MGJ94" s="205"/>
      <c r="MGK94" s="205"/>
      <c r="MGL94" s="205"/>
      <c r="MGM94" s="205"/>
      <c r="MGN94" s="205"/>
      <c r="MGO94" s="205"/>
      <c r="MGP94" s="205"/>
      <c r="MGQ94" s="205"/>
      <c r="MGR94" s="205"/>
      <c r="MGS94" s="205"/>
      <c r="MGT94" s="205"/>
      <c r="MGU94" s="205"/>
      <c r="MGV94" s="205"/>
      <c r="MGW94" s="205"/>
      <c r="MGX94" s="205"/>
      <c r="MGY94" s="205"/>
      <c r="MGZ94" s="205"/>
      <c r="MHA94" s="205"/>
      <c r="MHB94" s="205"/>
      <c r="MHC94" s="205"/>
      <c r="MHD94" s="205"/>
      <c r="MHE94" s="205"/>
      <c r="MHF94" s="205"/>
      <c r="MHG94" s="205"/>
      <c r="MHH94" s="205"/>
      <c r="MHI94" s="205"/>
      <c r="MHJ94" s="205"/>
      <c r="MHK94" s="205"/>
      <c r="MHL94" s="205"/>
      <c r="MHM94" s="205"/>
      <c r="MHN94" s="205"/>
      <c r="MHO94" s="205"/>
      <c r="MHP94" s="205"/>
      <c r="MHQ94" s="205"/>
      <c r="MHR94" s="205"/>
      <c r="MHS94" s="205"/>
      <c r="MHT94" s="205"/>
      <c r="MHU94" s="205"/>
      <c r="MHV94" s="205"/>
      <c r="MHW94" s="205"/>
      <c r="MHX94" s="205"/>
      <c r="MHY94" s="205"/>
      <c r="MHZ94" s="205"/>
      <c r="MIA94" s="205"/>
      <c r="MIB94" s="205"/>
      <c r="MIC94" s="205"/>
      <c r="MID94" s="205"/>
      <c r="MIE94" s="205"/>
      <c r="MIF94" s="205"/>
      <c r="MIG94" s="205"/>
      <c r="MIH94" s="205"/>
      <c r="MII94" s="205"/>
      <c r="MIJ94" s="205"/>
      <c r="MIK94" s="205"/>
      <c r="MIL94" s="205"/>
      <c r="MIM94" s="205"/>
      <c r="MIN94" s="205"/>
      <c r="MIO94" s="205"/>
      <c r="MIP94" s="205"/>
      <c r="MIQ94" s="205"/>
      <c r="MIR94" s="205"/>
      <c r="MIS94" s="205"/>
      <c r="MIT94" s="205"/>
      <c r="MIU94" s="205"/>
      <c r="MIV94" s="205"/>
      <c r="MIW94" s="205"/>
      <c r="MIX94" s="205"/>
      <c r="MIY94" s="205"/>
      <c r="MIZ94" s="205"/>
      <c r="MJA94" s="205"/>
      <c r="MJB94" s="205"/>
      <c r="MJC94" s="205"/>
      <c r="MJD94" s="205"/>
      <c r="MJE94" s="205"/>
      <c r="MJF94" s="205"/>
      <c r="MJG94" s="205"/>
      <c r="MJH94" s="205"/>
      <c r="MJI94" s="205"/>
      <c r="MJJ94" s="205"/>
      <c r="MJK94" s="205"/>
      <c r="MJL94" s="205"/>
      <c r="MJM94" s="205"/>
      <c r="MJN94" s="205"/>
      <c r="MJO94" s="205"/>
      <c r="MJP94" s="205"/>
      <c r="MJQ94" s="205"/>
      <c r="MJR94" s="205"/>
      <c r="MJS94" s="205"/>
      <c r="MJT94" s="205"/>
      <c r="MJU94" s="205"/>
      <c r="MJV94" s="205"/>
      <c r="MJW94" s="205"/>
      <c r="MJX94" s="205"/>
      <c r="MJY94" s="205"/>
      <c r="MJZ94" s="205"/>
      <c r="MKA94" s="205"/>
      <c r="MKB94" s="205"/>
      <c r="MKC94" s="205"/>
      <c r="MKD94" s="205"/>
      <c r="MKE94" s="205"/>
      <c r="MKF94" s="205"/>
      <c r="MKG94" s="205"/>
      <c r="MKH94" s="205"/>
      <c r="MKI94" s="205"/>
      <c r="MKJ94" s="205"/>
      <c r="MKK94" s="205"/>
      <c r="MKL94" s="205"/>
      <c r="MKM94" s="205"/>
      <c r="MKN94" s="205"/>
      <c r="MKO94" s="205"/>
      <c r="MKP94" s="205"/>
      <c r="MKQ94" s="205"/>
      <c r="MKR94" s="205"/>
      <c r="MKS94" s="205"/>
      <c r="MKT94" s="205"/>
      <c r="MKU94" s="205"/>
      <c r="MKV94" s="205"/>
      <c r="MKW94" s="205"/>
      <c r="MKX94" s="205"/>
      <c r="MKY94" s="205"/>
      <c r="MKZ94" s="205"/>
      <c r="MLA94" s="205"/>
      <c r="MLB94" s="205"/>
      <c r="MLC94" s="205"/>
      <c r="MLD94" s="205"/>
      <c r="MLE94" s="205"/>
      <c r="MLF94" s="205"/>
      <c r="MLG94" s="205"/>
      <c r="MLH94" s="205"/>
      <c r="MLI94" s="205"/>
      <c r="MLJ94" s="205"/>
      <c r="MLK94" s="205"/>
      <c r="MLL94" s="205"/>
      <c r="MLM94" s="205"/>
      <c r="MLN94" s="205"/>
      <c r="MLO94" s="205"/>
      <c r="MLP94" s="205"/>
      <c r="MLQ94" s="205"/>
      <c r="MLR94" s="205"/>
      <c r="MLS94" s="205"/>
      <c r="MLT94" s="205"/>
      <c r="MLU94" s="205"/>
      <c r="MLV94" s="205"/>
      <c r="MLW94" s="205"/>
      <c r="MLX94" s="205"/>
      <c r="MLY94" s="205"/>
      <c r="MLZ94" s="205"/>
      <c r="MMA94" s="205"/>
      <c r="MMB94" s="205"/>
      <c r="MMC94" s="205"/>
      <c r="MMD94" s="205"/>
      <c r="MME94" s="205"/>
      <c r="MMF94" s="205"/>
      <c r="MMG94" s="205"/>
      <c r="MMH94" s="205"/>
      <c r="MMI94" s="205"/>
      <c r="MMJ94" s="205"/>
      <c r="MMK94" s="205"/>
      <c r="MML94" s="205"/>
      <c r="MMM94" s="205"/>
      <c r="MMN94" s="205"/>
      <c r="MMO94" s="205"/>
      <c r="MMP94" s="205"/>
      <c r="MMQ94" s="205"/>
      <c r="MMR94" s="205"/>
      <c r="MMS94" s="205"/>
      <c r="MMT94" s="205"/>
      <c r="MMU94" s="205"/>
      <c r="MMV94" s="205"/>
      <c r="MMW94" s="205"/>
      <c r="MMX94" s="205"/>
      <c r="MMY94" s="205"/>
      <c r="MMZ94" s="205"/>
      <c r="MNA94" s="205"/>
      <c r="MNB94" s="205"/>
      <c r="MNC94" s="205"/>
      <c r="MND94" s="205"/>
      <c r="MNE94" s="205"/>
      <c r="MNF94" s="205"/>
      <c r="MNG94" s="205"/>
      <c r="MNH94" s="205"/>
      <c r="MNI94" s="205"/>
      <c r="MNJ94" s="205"/>
      <c r="MNK94" s="205"/>
      <c r="MNL94" s="205"/>
      <c r="MNM94" s="205"/>
      <c r="MNN94" s="205"/>
      <c r="MNO94" s="205"/>
      <c r="MNP94" s="205"/>
      <c r="MNQ94" s="205"/>
      <c r="MNR94" s="205"/>
      <c r="MNS94" s="205"/>
      <c r="MNT94" s="205"/>
      <c r="MNU94" s="205"/>
      <c r="MNV94" s="205"/>
      <c r="MNW94" s="205"/>
      <c r="MNX94" s="205"/>
      <c r="MNY94" s="205"/>
      <c r="MNZ94" s="205"/>
      <c r="MOA94" s="205"/>
      <c r="MOB94" s="205"/>
      <c r="MOC94" s="205"/>
      <c r="MOD94" s="205"/>
      <c r="MOE94" s="205"/>
      <c r="MOF94" s="205"/>
      <c r="MOG94" s="205"/>
      <c r="MOH94" s="205"/>
      <c r="MOI94" s="205"/>
      <c r="MOJ94" s="205"/>
      <c r="MOK94" s="205"/>
      <c r="MOL94" s="205"/>
      <c r="MOM94" s="205"/>
      <c r="MON94" s="205"/>
      <c r="MOO94" s="205"/>
      <c r="MOP94" s="205"/>
      <c r="MOQ94" s="205"/>
      <c r="MOR94" s="205"/>
      <c r="MOS94" s="205"/>
      <c r="MOT94" s="205"/>
      <c r="MOU94" s="205"/>
      <c r="MOV94" s="205"/>
      <c r="MOW94" s="205"/>
      <c r="MOX94" s="205"/>
      <c r="MOY94" s="205"/>
      <c r="MOZ94" s="205"/>
      <c r="MPA94" s="205"/>
      <c r="MPB94" s="205"/>
      <c r="MPC94" s="205"/>
      <c r="MPD94" s="205"/>
      <c r="MPE94" s="205"/>
      <c r="MPF94" s="205"/>
      <c r="MPG94" s="205"/>
      <c r="MPH94" s="205"/>
      <c r="MPI94" s="205"/>
      <c r="MPJ94" s="205"/>
      <c r="MPK94" s="205"/>
      <c r="MPL94" s="205"/>
      <c r="MPM94" s="205"/>
      <c r="MPN94" s="205"/>
      <c r="MPO94" s="205"/>
      <c r="MPV94" s="205"/>
      <c r="MPW94" s="205"/>
      <c r="MPX94" s="205"/>
      <c r="MPY94" s="205"/>
      <c r="MPZ94" s="205"/>
      <c r="MQA94" s="205"/>
      <c r="MQB94" s="205"/>
      <c r="MQC94" s="205"/>
      <c r="MQD94" s="205"/>
      <c r="MQE94" s="205"/>
      <c r="MQF94" s="205"/>
      <c r="MQG94" s="205"/>
      <c r="MQH94" s="205"/>
      <c r="MQI94" s="205"/>
      <c r="MQJ94" s="205"/>
      <c r="MQK94" s="205"/>
      <c r="MQL94" s="205"/>
      <c r="MQM94" s="205"/>
      <c r="MQN94" s="205"/>
      <c r="MQO94" s="205"/>
      <c r="MQP94" s="205"/>
      <c r="MQQ94" s="205"/>
      <c r="MQR94" s="205"/>
      <c r="MQS94" s="205"/>
      <c r="MQT94" s="205"/>
      <c r="MQU94" s="205"/>
      <c r="MQV94" s="205"/>
      <c r="MQW94" s="205"/>
      <c r="MQX94" s="205"/>
      <c r="MQY94" s="205"/>
      <c r="MQZ94" s="205"/>
      <c r="MRA94" s="205"/>
      <c r="MRB94" s="205"/>
      <c r="MRC94" s="205"/>
      <c r="MRD94" s="205"/>
      <c r="MRE94" s="205"/>
      <c r="MRF94" s="205"/>
      <c r="MRG94" s="205"/>
      <c r="MRH94" s="205"/>
      <c r="MRI94" s="205"/>
      <c r="MRJ94" s="205"/>
      <c r="MRK94" s="205"/>
      <c r="MRL94" s="205"/>
      <c r="MRM94" s="205"/>
      <c r="MRN94" s="205"/>
      <c r="MRO94" s="205"/>
      <c r="MRP94" s="205"/>
      <c r="MRQ94" s="205"/>
      <c r="MRR94" s="205"/>
      <c r="MRS94" s="205"/>
      <c r="MRT94" s="205"/>
      <c r="MRU94" s="205"/>
      <c r="MRV94" s="205"/>
      <c r="MRW94" s="205"/>
      <c r="MRX94" s="205"/>
      <c r="MRY94" s="205"/>
      <c r="MRZ94" s="205"/>
      <c r="MSA94" s="205"/>
      <c r="MSB94" s="205"/>
      <c r="MSC94" s="205"/>
      <c r="MSD94" s="205"/>
      <c r="MSE94" s="205"/>
      <c r="MSF94" s="205"/>
      <c r="MSG94" s="205"/>
      <c r="MSH94" s="205"/>
      <c r="MSI94" s="205"/>
      <c r="MSJ94" s="205"/>
      <c r="MSK94" s="205"/>
      <c r="MSL94" s="205"/>
      <c r="MSM94" s="205"/>
      <c r="MSN94" s="205"/>
      <c r="MSO94" s="205"/>
      <c r="MSP94" s="205"/>
      <c r="MSQ94" s="205"/>
      <c r="MSR94" s="205"/>
      <c r="MSS94" s="205"/>
      <c r="MST94" s="205"/>
      <c r="MSU94" s="205"/>
      <c r="MSV94" s="205"/>
      <c r="MSW94" s="205"/>
      <c r="MSX94" s="205"/>
      <c r="MSY94" s="205"/>
      <c r="MSZ94" s="205"/>
      <c r="MTA94" s="205"/>
      <c r="MTB94" s="205"/>
      <c r="MTC94" s="205"/>
      <c r="MTD94" s="205"/>
      <c r="MTE94" s="205"/>
      <c r="MTF94" s="205"/>
      <c r="MTG94" s="205"/>
      <c r="MTH94" s="205"/>
      <c r="MTI94" s="205"/>
      <c r="MTJ94" s="205"/>
      <c r="MTK94" s="205"/>
      <c r="MTL94" s="205"/>
      <c r="MTM94" s="205"/>
      <c r="MTN94" s="205"/>
      <c r="MTO94" s="205"/>
      <c r="MTP94" s="205"/>
      <c r="MTQ94" s="205"/>
      <c r="MTR94" s="205"/>
      <c r="MTS94" s="205"/>
      <c r="MTT94" s="205"/>
      <c r="MTU94" s="205"/>
      <c r="MTV94" s="205"/>
      <c r="MTW94" s="205"/>
      <c r="MTX94" s="205"/>
      <c r="MTY94" s="205"/>
      <c r="MTZ94" s="205"/>
      <c r="MUA94" s="205"/>
      <c r="MUB94" s="205"/>
      <c r="MUC94" s="205"/>
      <c r="MUD94" s="205"/>
      <c r="MUE94" s="205"/>
      <c r="MUF94" s="205"/>
      <c r="MUG94" s="205"/>
      <c r="MUH94" s="205"/>
      <c r="MUI94" s="205"/>
      <c r="MUJ94" s="205"/>
      <c r="MUK94" s="205"/>
      <c r="MUL94" s="205"/>
      <c r="MUM94" s="205"/>
      <c r="MUN94" s="205"/>
      <c r="MUO94" s="205"/>
      <c r="MUP94" s="205"/>
      <c r="MUQ94" s="205"/>
      <c r="MUR94" s="205"/>
      <c r="MUS94" s="205"/>
      <c r="MUT94" s="205"/>
      <c r="MUU94" s="205"/>
      <c r="MUV94" s="205"/>
      <c r="MUW94" s="205"/>
      <c r="MUX94" s="205"/>
      <c r="MUY94" s="205"/>
      <c r="MUZ94" s="205"/>
      <c r="MVA94" s="205"/>
      <c r="MVB94" s="205"/>
      <c r="MVC94" s="205"/>
      <c r="MVD94" s="205"/>
      <c r="MVE94" s="205"/>
      <c r="MVF94" s="205"/>
      <c r="MVG94" s="205"/>
      <c r="MVH94" s="205"/>
      <c r="MVI94" s="205"/>
      <c r="MVJ94" s="205"/>
      <c r="MVK94" s="205"/>
      <c r="MVL94" s="205"/>
      <c r="MVM94" s="205"/>
      <c r="MVN94" s="205"/>
      <c r="MVO94" s="205"/>
      <c r="MVP94" s="205"/>
      <c r="MVQ94" s="205"/>
      <c r="MVR94" s="205"/>
      <c r="MVS94" s="205"/>
      <c r="MVT94" s="205"/>
      <c r="MVU94" s="205"/>
      <c r="MVV94" s="205"/>
      <c r="MVW94" s="205"/>
      <c r="MVX94" s="205"/>
      <c r="MVY94" s="205"/>
      <c r="MVZ94" s="205"/>
      <c r="MWA94" s="205"/>
      <c r="MWB94" s="205"/>
      <c r="MWC94" s="205"/>
      <c r="MWD94" s="205"/>
      <c r="MWE94" s="205"/>
      <c r="MWF94" s="205"/>
      <c r="MWG94" s="205"/>
      <c r="MWH94" s="205"/>
      <c r="MWI94" s="205"/>
      <c r="MWJ94" s="205"/>
      <c r="MWK94" s="205"/>
      <c r="MWL94" s="205"/>
      <c r="MWM94" s="205"/>
      <c r="MWN94" s="205"/>
      <c r="MWO94" s="205"/>
      <c r="MWP94" s="205"/>
      <c r="MWQ94" s="205"/>
      <c r="MWR94" s="205"/>
      <c r="MWS94" s="205"/>
      <c r="MWT94" s="205"/>
      <c r="MWU94" s="205"/>
      <c r="MWV94" s="205"/>
      <c r="MWW94" s="205"/>
      <c r="MWX94" s="205"/>
      <c r="MWY94" s="205"/>
      <c r="MWZ94" s="205"/>
      <c r="MXA94" s="205"/>
      <c r="MXB94" s="205"/>
      <c r="MXC94" s="205"/>
      <c r="MXD94" s="205"/>
      <c r="MXE94" s="205"/>
      <c r="MXF94" s="205"/>
      <c r="MXG94" s="205"/>
      <c r="MXH94" s="205"/>
      <c r="MXI94" s="205"/>
      <c r="MXJ94" s="205"/>
      <c r="MXK94" s="205"/>
      <c r="MXL94" s="205"/>
      <c r="MXM94" s="205"/>
      <c r="MXN94" s="205"/>
      <c r="MXO94" s="205"/>
      <c r="MXP94" s="205"/>
      <c r="MXQ94" s="205"/>
      <c r="MXR94" s="205"/>
      <c r="MXS94" s="205"/>
      <c r="MXT94" s="205"/>
      <c r="MXU94" s="205"/>
      <c r="MXV94" s="205"/>
      <c r="MXW94" s="205"/>
      <c r="MXX94" s="205"/>
      <c r="MXY94" s="205"/>
      <c r="MXZ94" s="205"/>
      <c r="MYA94" s="205"/>
      <c r="MYB94" s="205"/>
      <c r="MYC94" s="205"/>
      <c r="MYD94" s="205"/>
      <c r="MYE94" s="205"/>
      <c r="MYF94" s="205"/>
      <c r="MYG94" s="205"/>
      <c r="MYH94" s="205"/>
      <c r="MYI94" s="205"/>
      <c r="MYJ94" s="205"/>
      <c r="MYK94" s="205"/>
      <c r="MYL94" s="205"/>
      <c r="MYM94" s="205"/>
      <c r="MYN94" s="205"/>
      <c r="MYO94" s="205"/>
      <c r="MYP94" s="205"/>
      <c r="MYQ94" s="205"/>
      <c r="MYR94" s="205"/>
      <c r="MYS94" s="205"/>
      <c r="MYT94" s="205"/>
      <c r="MYU94" s="205"/>
      <c r="MYV94" s="205"/>
      <c r="MYW94" s="205"/>
      <c r="MYX94" s="205"/>
      <c r="MYY94" s="205"/>
      <c r="MYZ94" s="205"/>
      <c r="MZA94" s="205"/>
      <c r="MZB94" s="205"/>
      <c r="MZC94" s="205"/>
      <c r="MZD94" s="205"/>
      <c r="MZE94" s="205"/>
      <c r="MZF94" s="205"/>
      <c r="MZG94" s="205"/>
      <c r="MZH94" s="205"/>
      <c r="MZI94" s="205"/>
      <c r="MZJ94" s="205"/>
      <c r="MZK94" s="205"/>
      <c r="MZR94" s="205"/>
      <c r="MZS94" s="205"/>
      <c r="MZT94" s="205"/>
      <c r="MZU94" s="205"/>
      <c r="MZV94" s="205"/>
      <c r="MZW94" s="205"/>
      <c r="MZX94" s="205"/>
      <c r="MZY94" s="205"/>
      <c r="MZZ94" s="205"/>
      <c r="NAA94" s="205"/>
      <c r="NAB94" s="205"/>
      <c r="NAC94" s="205"/>
      <c r="NAD94" s="205"/>
      <c r="NAE94" s="205"/>
      <c r="NAF94" s="205"/>
      <c r="NAG94" s="205"/>
      <c r="NAH94" s="205"/>
      <c r="NAI94" s="205"/>
      <c r="NAJ94" s="205"/>
      <c r="NAK94" s="205"/>
      <c r="NAL94" s="205"/>
      <c r="NAM94" s="205"/>
      <c r="NAN94" s="205"/>
      <c r="NAO94" s="205"/>
      <c r="NAP94" s="205"/>
      <c r="NAQ94" s="205"/>
      <c r="NAR94" s="205"/>
      <c r="NAS94" s="205"/>
      <c r="NAT94" s="205"/>
      <c r="NAU94" s="205"/>
      <c r="NAV94" s="205"/>
      <c r="NAW94" s="205"/>
      <c r="NAX94" s="205"/>
      <c r="NAY94" s="205"/>
      <c r="NAZ94" s="205"/>
      <c r="NBA94" s="205"/>
      <c r="NBB94" s="205"/>
      <c r="NBC94" s="205"/>
      <c r="NBD94" s="205"/>
      <c r="NBE94" s="205"/>
      <c r="NBF94" s="205"/>
      <c r="NBG94" s="205"/>
      <c r="NBH94" s="205"/>
      <c r="NBI94" s="205"/>
      <c r="NBJ94" s="205"/>
      <c r="NBK94" s="205"/>
      <c r="NBL94" s="205"/>
      <c r="NBM94" s="205"/>
      <c r="NBN94" s="205"/>
      <c r="NBO94" s="205"/>
      <c r="NBP94" s="205"/>
      <c r="NBQ94" s="205"/>
      <c r="NBR94" s="205"/>
      <c r="NBS94" s="205"/>
      <c r="NBT94" s="205"/>
      <c r="NBU94" s="205"/>
      <c r="NBV94" s="205"/>
      <c r="NBW94" s="205"/>
      <c r="NBX94" s="205"/>
      <c r="NBY94" s="205"/>
      <c r="NBZ94" s="205"/>
      <c r="NCA94" s="205"/>
      <c r="NCB94" s="205"/>
      <c r="NCC94" s="205"/>
      <c r="NCD94" s="205"/>
      <c r="NCE94" s="205"/>
      <c r="NCF94" s="205"/>
      <c r="NCG94" s="205"/>
      <c r="NCH94" s="205"/>
      <c r="NCI94" s="205"/>
      <c r="NCJ94" s="205"/>
      <c r="NCK94" s="205"/>
      <c r="NCL94" s="205"/>
      <c r="NCM94" s="205"/>
      <c r="NCN94" s="205"/>
      <c r="NCO94" s="205"/>
      <c r="NCP94" s="205"/>
      <c r="NCQ94" s="205"/>
      <c r="NCR94" s="205"/>
      <c r="NCS94" s="205"/>
      <c r="NCT94" s="205"/>
      <c r="NCU94" s="205"/>
      <c r="NCV94" s="205"/>
      <c r="NCW94" s="205"/>
      <c r="NCX94" s="205"/>
      <c r="NCY94" s="205"/>
      <c r="NCZ94" s="205"/>
      <c r="NDA94" s="205"/>
      <c r="NDB94" s="205"/>
      <c r="NDC94" s="205"/>
      <c r="NDD94" s="205"/>
      <c r="NDE94" s="205"/>
      <c r="NDF94" s="205"/>
      <c r="NDG94" s="205"/>
      <c r="NDH94" s="205"/>
      <c r="NDI94" s="205"/>
      <c r="NDJ94" s="205"/>
      <c r="NDK94" s="205"/>
      <c r="NDL94" s="205"/>
      <c r="NDM94" s="205"/>
      <c r="NDN94" s="205"/>
      <c r="NDO94" s="205"/>
      <c r="NDP94" s="205"/>
      <c r="NDQ94" s="205"/>
      <c r="NDR94" s="205"/>
      <c r="NDS94" s="205"/>
      <c r="NDT94" s="205"/>
      <c r="NDU94" s="205"/>
      <c r="NDV94" s="205"/>
      <c r="NDW94" s="205"/>
      <c r="NDX94" s="205"/>
      <c r="NDY94" s="205"/>
      <c r="NDZ94" s="205"/>
      <c r="NEA94" s="205"/>
      <c r="NEB94" s="205"/>
      <c r="NEC94" s="205"/>
      <c r="NED94" s="205"/>
      <c r="NEE94" s="205"/>
      <c r="NEF94" s="205"/>
      <c r="NEG94" s="205"/>
      <c r="NEH94" s="205"/>
      <c r="NEI94" s="205"/>
      <c r="NEJ94" s="205"/>
      <c r="NEK94" s="205"/>
      <c r="NEL94" s="205"/>
      <c r="NEM94" s="205"/>
      <c r="NEN94" s="205"/>
      <c r="NEO94" s="205"/>
      <c r="NEP94" s="205"/>
      <c r="NEQ94" s="205"/>
      <c r="NER94" s="205"/>
      <c r="NES94" s="205"/>
      <c r="NET94" s="205"/>
      <c r="NEU94" s="205"/>
      <c r="NEV94" s="205"/>
      <c r="NEW94" s="205"/>
      <c r="NEX94" s="205"/>
      <c r="NEY94" s="205"/>
      <c r="NEZ94" s="205"/>
      <c r="NFA94" s="205"/>
      <c r="NFB94" s="205"/>
      <c r="NFC94" s="205"/>
      <c r="NFD94" s="205"/>
      <c r="NFE94" s="205"/>
      <c r="NFF94" s="205"/>
      <c r="NFG94" s="205"/>
      <c r="NFH94" s="205"/>
      <c r="NFI94" s="205"/>
      <c r="NFJ94" s="205"/>
      <c r="NFK94" s="205"/>
      <c r="NFL94" s="205"/>
      <c r="NFM94" s="205"/>
      <c r="NFN94" s="205"/>
      <c r="NFO94" s="205"/>
      <c r="NFP94" s="205"/>
      <c r="NFQ94" s="205"/>
      <c r="NFR94" s="205"/>
      <c r="NFS94" s="205"/>
      <c r="NFT94" s="205"/>
      <c r="NFU94" s="205"/>
      <c r="NFV94" s="205"/>
      <c r="NFW94" s="205"/>
      <c r="NFX94" s="205"/>
      <c r="NFY94" s="205"/>
      <c r="NFZ94" s="205"/>
      <c r="NGA94" s="205"/>
      <c r="NGB94" s="205"/>
      <c r="NGC94" s="205"/>
      <c r="NGD94" s="205"/>
      <c r="NGE94" s="205"/>
      <c r="NGF94" s="205"/>
      <c r="NGG94" s="205"/>
      <c r="NGH94" s="205"/>
      <c r="NGI94" s="205"/>
      <c r="NGJ94" s="205"/>
      <c r="NGK94" s="205"/>
      <c r="NGL94" s="205"/>
      <c r="NGM94" s="205"/>
      <c r="NGN94" s="205"/>
      <c r="NGO94" s="205"/>
      <c r="NGP94" s="205"/>
      <c r="NGQ94" s="205"/>
      <c r="NGR94" s="205"/>
      <c r="NGS94" s="205"/>
      <c r="NGT94" s="205"/>
      <c r="NGU94" s="205"/>
      <c r="NGV94" s="205"/>
      <c r="NGW94" s="205"/>
      <c r="NGX94" s="205"/>
      <c r="NGY94" s="205"/>
      <c r="NGZ94" s="205"/>
      <c r="NHA94" s="205"/>
      <c r="NHB94" s="205"/>
      <c r="NHC94" s="205"/>
      <c r="NHD94" s="205"/>
      <c r="NHE94" s="205"/>
      <c r="NHF94" s="205"/>
      <c r="NHG94" s="205"/>
      <c r="NHH94" s="205"/>
      <c r="NHI94" s="205"/>
      <c r="NHJ94" s="205"/>
      <c r="NHK94" s="205"/>
      <c r="NHL94" s="205"/>
      <c r="NHM94" s="205"/>
      <c r="NHN94" s="205"/>
      <c r="NHO94" s="205"/>
      <c r="NHP94" s="205"/>
      <c r="NHQ94" s="205"/>
      <c r="NHR94" s="205"/>
      <c r="NHS94" s="205"/>
      <c r="NHT94" s="205"/>
      <c r="NHU94" s="205"/>
      <c r="NHV94" s="205"/>
      <c r="NHW94" s="205"/>
      <c r="NHX94" s="205"/>
      <c r="NHY94" s="205"/>
      <c r="NHZ94" s="205"/>
      <c r="NIA94" s="205"/>
      <c r="NIB94" s="205"/>
      <c r="NIC94" s="205"/>
      <c r="NID94" s="205"/>
      <c r="NIE94" s="205"/>
      <c r="NIF94" s="205"/>
      <c r="NIG94" s="205"/>
      <c r="NIH94" s="205"/>
      <c r="NII94" s="205"/>
      <c r="NIJ94" s="205"/>
      <c r="NIK94" s="205"/>
      <c r="NIL94" s="205"/>
      <c r="NIM94" s="205"/>
      <c r="NIN94" s="205"/>
      <c r="NIO94" s="205"/>
      <c r="NIP94" s="205"/>
      <c r="NIQ94" s="205"/>
      <c r="NIR94" s="205"/>
      <c r="NIS94" s="205"/>
      <c r="NIT94" s="205"/>
      <c r="NIU94" s="205"/>
      <c r="NIV94" s="205"/>
      <c r="NIW94" s="205"/>
      <c r="NIX94" s="205"/>
      <c r="NIY94" s="205"/>
      <c r="NIZ94" s="205"/>
      <c r="NJA94" s="205"/>
      <c r="NJB94" s="205"/>
      <c r="NJC94" s="205"/>
      <c r="NJD94" s="205"/>
      <c r="NJE94" s="205"/>
      <c r="NJF94" s="205"/>
      <c r="NJG94" s="205"/>
      <c r="NJN94" s="205"/>
      <c r="NJO94" s="205"/>
      <c r="NJP94" s="205"/>
      <c r="NJQ94" s="205"/>
      <c r="NJR94" s="205"/>
      <c r="NJS94" s="205"/>
      <c r="NJT94" s="205"/>
      <c r="NJU94" s="205"/>
      <c r="NJV94" s="205"/>
      <c r="NJW94" s="205"/>
      <c r="NJX94" s="205"/>
      <c r="NJY94" s="205"/>
      <c r="NJZ94" s="205"/>
      <c r="NKA94" s="205"/>
      <c r="NKB94" s="205"/>
      <c r="NKC94" s="205"/>
      <c r="NKD94" s="205"/>
      <c r="NKE94" s="205"/>
      <c r="NKF94" s="205"/>
      <c r="NKG94" s="205"/>
      <c r="NKH94" s="205"/>
      <c r="NKI94" s="205"/>
      <c r="NKJ94" s="205"/>
      <c r="NKK94" s="205"/>
      <c r="NKL94" s="205"/>
      <c r="NKM94" s="205"/>
      <c r="NKN94" s="205"/>
      <c r="NKO94" s="205"/>
      <c r="NKP94" s="205"/>
      <c r="NKQ94" s="205"/>
      <c r="NKR94" s="205"/>
      <c r="NKS94" s="205"/>
      <c r="NKT94" s="205"/>
      <c r="NKU94" s="205"/>
      <c r="NKV94" s="205"/>
      <c r="NKW94" s="205"/>
      <c r="NKX94" s="205"/>
      <c r="NKY94" s="205"/>
      <c r="NKZ94" s="205"/>
      <c r="NLA94" s="205"/>
      <c r="NLB94" s="205"/>
      <c r="NLC94" s="205"/>
      <c r="NLD94" s="205"/>
      <c r="NLE94" s="205"/>
      <c r="NLF94" s="205"/>
      <c r="NLG94" s="205"/>
      <c r="NLH94" s="205"/>
      <c r="NLI94" s="205"/>
      <c r="NLJ94" s="205"/>
      <c r="NLK94" s="205"/>
      <c r="NLL94" s="205"/>
      <c r="NLM94" s="205"/>
      <c r="NLN94" s="205"/>
      <c r="NLO94" s="205"/>
      <c r="NLP94" s="205"/>
      <c r="NLQ94" s="205"/>
      <c r="NLR94" s="205"/>
      <c r="NLS94" s="205"/>
      <c r="NLT94" s="205"/>
      <c r="NLU94" s="205"/>
      <c r="NLV94" s="205"/>
      <c r="NLW94" s="205"/>
      <c r="NLX94" s="205"/>
      <c r="NLY94" s="205"/>
      <c r="NLZ94" s="205"/>
      <c r="NMA94" s="205"/>
      <c r="NMB94" s="205"/>
      <c r="NMC94" s="205"/>
      <c r="NMD94" s="205"/>
      <c r="NME94" s="205"/>
      <c r="NMF94" s="205"/>
      <c r="NMG94" s="205"/>
      <c r="NMH94" s="205"/>
      <c r="NMI94" s="205"/>
      <c r="NMJ94" s="205"/>
      <c r="NMK94" s="205"/>
      <c r="NML94" s="205"/>
      <c r="NMM94" s="205"/>
      <c r="NMN94" s="205"/>
      <c r="NMO94" s="205"/>
      <c r="NMP94" s="205"/>
      <c r="NMQ94" s="205"/>
      <c r="NMR94" s="205"/>
      <c r="NMS94" s="205"/>
      <c r="NMT94" s="205"/>
      <c r="NMU94" s="205"/>
      <c r="NMV94" s="205"/>
      <c r="NMW94" s="205"/>
      <c r="NMX94" s="205"/>
      <c r="NMY94" s="205"/>
      <c r="NMZ94" s="205"/>
      <c r="NNA94" s="205"/>
      <c r="NNB94" s="205"/>
      <c r="NNC94" s="205"/>
      <c r="NND94" s="205"/>
      <c r="NNE94" s="205"/>
      <c r="NNF94" s="205"/>
      <c r="NNG94" s="205"/>
      <c r="NNH94" s="205"/>
      <c r="NNI94" s="205"/>
      <c r="NNJ94" s="205"/>
      <c r="NNK94" s="205"/>
      <c r="NNL94" s="205"/>
      <c r="NNM94" s="205"/>
      <c r="NNN94" s="205"/>
      <c r="NNO94" s="205"/>
      <c r="NNP94" s="205"/>
      <c r="NNQ94" s="205"/>
      <c r="NNR94" s="205"/>
      <c r="NNS94" s="205"/>
      <c r="NNT94" s="205"/>
      <c r="NNU94" s="205"/>
      <c r="NNV94" s="205"/>
      <c r="NNW94" s="205"/>
      <c r="NNX94" s="205"/>
      <c r="NNY94" s="205"/>
      <c r="NNZ94" s="205"/>
      <c r="NOA94" s="205"/>
      <c r="NOB94" s="205"/>
      <c r="NOC94" s="205"/>
      <c r="NOD94" s="205"/>
      <c r="NOE94" s="205"/>
      <c r="NOF94" s="205"/>
      <c r="NOG94" s="205"/>
      <c r="NOH94" s="205"/>
      <c r="NOI94" s="205"/>
      <c r="NOJ94" s="205"/>
      <c r="NOK94" s="205"/>
      <c r="NOL94" s="205"/>
      <c r="NOM94" s="205"/>
      <c r="NON94" s="205"/>
      <c r="NOO94" s="205"/>
      <c r="NOP94" s="205"/>
      <c r="NOQ94" s="205"/>
      <c r="NOR94" s="205"/>
      <c r="NOS94" s="205"/>
      <c r="NOT94" s="205"/>
      <c r="NOU94" s="205"/>
      <c r="NOV94" s="205"/>
      <c r="NOW94" s="205"/>
      <c r="NOX94" s="205"/>
      <c r="NOY94" s="205"/>
      <c r="NOZ94" s="205"/>
      <c r="NPA94" s="205"/>
      <c r="NPB94" s="205"/>
      <c r="NPC94" s="205"/>
      <c r="NPD94" s="205"/>
      <c r="NPE94" s="205"/>
      <c r="NPF94" s="205"/>
      <c r="NPG94" s="205"/>
      <c r="NPH94" s="205"/>
      <c r="NPI94" s="205"/>
      <c r="NPJ94" s="205"/>
      <c r="NPK94" s="205"/>
      <c r="NPL94" s="205"/>
      <c r="NPM94" s="205"/>
      <c r="NPN94" s="205"/>
      <c r="NPO94" s="205"/>
      <c r="NPP94" s="205"/>
      <c r="NPQ94" s="205"/>
      <c r="NPR94" s="205"/>
      <c r="NPS94" s="205"/>
      <c r="NPT94" s="205"/>
      <c r="NPU94" s="205"/>
      <c r="NPV94" s="205"/>
      <c r="NPW94" s="205"/>
      <c r="NPX94" s="205"/>
      <c r="NPY94" s="205"/>
      <c r="NPZ94" s="205"/>
      <c r="NQA94" s="205"/>
      <c r="NQB94" s="205"/>
      <c r="NQC94" s="205"/>
      <c r="NQD94" s="205"/>
      <c r="NQE94" s="205"/>
      <c r="NQF94" s="205"/>
      <c r="NQG94" s="205"/>
      <c r="NQH94" s="205"/>
      <c r="NQI94" s="205"/>
      <c r="NQJ94" s="205"/>
      <c r="NQK94" s="205"/>
      <c r="NQL94" s="205"/>
      <c r="NQM94" s="205"/>
      <c r="NQN94" s="205"/>
      <c r="NQO94" s="205"/>
      <c r="NQP94" s="205"/>
      <c r="NQQ94" s="205"/>
      <c r="NQR94" s="205"/>
      <c r="NQS94" s="205"/>
      <c r="NQT94" s="205"/>
      <c r="NQU94" s="205"/>
      <c r="NQV94" s="205"/>
      <c r="NQW94" s="205"/>
      <c r="NQX94" s="205"/>
      <c r="NQY94" s="205"/>
      <c r="NQZ94" s="205"/>
      <c r="NRA94" s="205"/>
      <c r="NRB94" s="205"/>
      <c r="NRC94" s="205"/>
      <c r="NRD94" s="205"/>
      <c r="NRE94" s="205"/>
      <c r="NRF94" s="205"/>
      <c r="NRG94" s="205"/>
      <c r="NRH94" s="205"/>
      <c r="NRI94" s="205"/>
      <c r="NRJ94" s="205"/>
      <c r="NRK94" s="205"/>
      <c r="NRL94" s="205"/>
      <c r="NRM94" s="205"/>
      <c r="NRN94" s="205"/>
      <c r="NRO94" s="205"/>
      <c r="NRP94" s="205"/>
      <c r="NRQ94" s="205"/>
      <c r="NRR94" s="205"/>
      <c r="NRS94" s="205"/>
      <c r="NRT94" s="205"/>
      <c r="NRU94" s="205"/>
      <c r="NRV94" s="205"/>
      <c r="NRW94" s="205"/>
      <c r="NRX94" s="205"/>
      <c r="NRY94" s="205"/>
      <c r="NRZ94" s="205"/>
      <c r="NSA94" s="205"/>
      <c r="NSB94" s="205"/>
      <c r="NSC94" s="205"/>
      <c r="NSD94" s="205"/>
      <c r="NSE94" s="205"/>
      <c r="NSF94" s="205"/>
      <c r="NSG94" s="205"/>
      <c r="NSH94" s="205"/>
      <c r="NSI94" s="205"/>
      <c r="NSJ94" s="205"/>
      <c r="NSK94" s="205"/>
      <c r="NSL94" s="205"/>
      <c r="NSM94" s="205"/>
      <c r="NSN94" s="205"/>
      <c r="NSO94" s="205"/>
      <c r="NSP94" s="205"/>
      <c r="NSQ94" s="205"/>
      <c r="NSR94" s="205"/>
      <c r="NSS94" s="205"/>
      <c r="NST94" s="205"/>
      <c r="NSU94" s="205"/>
      <c r="NSV94" s="205"/>
      <c r="NSW94" s="205"/>
      <c r="NSX94" s="205"/>
      <c r="NSY94" s="205"/>
      <c r="NSZ94" s="205"/>
      <c r="NTA94" s="205"/>
      <c r="NTB94" s="205"/>
      <c r="NTC94" s="205"/>
      <c r="NTJ94" s="205"/>
      <c r="NTK94" s="205"/>
      <c r="NTL94" s="205"/>
      <c r="NTM94" s="205"/>
      <c r="NTN94" s="205"/>
      <c r="NTO94" s="205"/>
      <c r="NTP94" s="205"/>
      <c r="NTQ94" s="205"/>
      <c r="NTR94" s="205"/>
      <c r="NTS94" s="205"/>
      <c r="NTT94" s="205"/>
      <c r="NTU94" s="205"/>
      <c r="NTV94" s="205"/>
      <c r="NTW94" s="205"/>
      <c r="NTX94" s="205"/>
      <c r="NTY94" s="205"/>
      <c r="NTZ94" s="205"/>
      <c r="NUA94" s="205"/>
      <c r="NUB94" s="205"/>
      <c r="NUC94" s="205"/>
      <c r="NUD94" s="205"/>
      <c r="NUE94" s="205"/>
      <c r="NUF94" s="205"/>
      <c r="NUG94" s="205"/>
      <c r="NUH94" s="205"/>
      <c r="NUI94" s="205"/>
      <c r="NUJ94" s="205"/>
      <c r="NUK94" s="205"/>
      <c r="NUL94" s="205"/>
      <c r="NUM94" s="205"/>
      <c r="NUN94" s="205"/>
      <c r="NUO94" s="205"/>
      <c r="NUP94" s="205"/>
      <c r="NUQ94" s="205"/>
      <c r="NUR94" s="205"/>
      <c r="NUS94" s="205"/>
      <c r="NUT94" s="205"/>
      <c r="NUU94" s="205"/>
      <c r="NUV94" s="205"/>
      <c r="NUW94" s="205"/>
      <c r="NUX94" s="205"/>
      <c r="NUY94" s="205"/>
      <c r="NUZ94" s="205"/>
      <c r="NVA94" s="205"/>
      <c r="NVB94" s="205"/>
      <c r="NVC94" s="205"/>
      <c r="NVD94" s="205"/>
      <c r="NVE94" s="205"/>
      <c r="NVF94" s="205"/>
      <c r="NVG94" s="205"/>
      <c r="NVH94" s="205"/>
      <c r="NVI94" s="205"/>
      <c r="NVJ94" s="205"/>
      <c r="NVK94" s="205"/>
      <c r="NVL94" s="205"/>
      <c r="NVM94" s="205"/>
      <c r="NVN94" s="205"/>
      <c r="NVO94" s="205"/>
      <c r="NVP94" s="205"/>
      <c r="NVQ94" s="205"/>
      <c r="NVR94" s="205"/>
      <c r="NVS94" s="205"/>
      <c r="NVT94" s="205"/>
      <c r="NVU94" s="205"/>
      <c r="NVV94" s="205"/>
      <c r="NVW94" s="205"/>
      <c r="NVX94" s="205"/>
      <c r="NVY94" s="205"/>
      <c r="NVZ94" s="205"/>
      <c r="NWA94" s="205"/>
      <c r="NWB94" s="205"/>
      <c r="NWC94" s="205"/>
      <c r="NWD94" s="205"/>
      <c r="NWE94" s="205"/>
      <c r="NWF94" s="205"/>
      <c r="NWG94" s="205"/>
      <c r="NWH94" s="205"/>
      <c r="NWI94" s="205"/>
      <c r="NWJ94" s="205"/>
      <c r="NWK94" s="205"/>
      <c r="NWL94" s="205"/>
      <c r="NWM94" s="205"/>
      <c r="NWN94" s="205"/>
      <c r="NWO94" s="205"/>
      <c r="NWP94" s="205"/>
      <c r="NWQ94" s="205"/>
      <c r="NWR94" s="205"/>
      <c r="NWS94" s="205"/>
      <c r="NWT94" s="205"/>
      <c r="NWU94" s="205"/>
      <c r="NWV94" s="205"/>
      <c r="NWW94" s="205"/>
      <c r="NWX94" s="205"/>
      <c r="NWY94" s="205"/>
      <c r="NWZ94" s="205"/>
      <c r="NXA94" s="205"/>
      <c r="NXB94" s="205"/>
      <c r="NXC94" s="205"/>
      <c r="NXD94" s="205"/>
      <c r="NXE94" s="205"/>
      <c r="NXF94" s="205"/>
      <c r="NXG94" s="205"/>
      <c r="NXH94" s="205"/>
      <c r="NXI94" s="205"/>
      <c r="NXJ94" s="205"/>
      <c r="NXK94" s="205"/>
      <c r="NXL94" s="205"/>
      <c r="NXM94" s="205"/>
      <c r="NXN94" s="205"/>
      <c r="NXO94" s="205"/>
      <c r="NXP94" s="205"/>
      <c r="NXQ94" s="205"/>
      <c r="NXR94" s="205"/>
      <c r="NXS94" s="205"/>
      <c r="NXT94" s="205"/>
      <c r="NXU94" s="205"/>
      <c r="NXV94" s="205"/>
      <c r="NXW94" s="205"/>
      <c r="NXX94" s="205"/>
      <c r="NXY94" s="205"/>
      <c r="NXZ94" s="205"/>
      <c r="NYA94" s="205"/>
      <c r="NYB94" s="205"/>
      <c r="NYC94" s="205"/>
      <c r="NYD94" s="205"/>
      <c r="NYE94" s="205"/>
      <c r="NYF94" s="205"/>
      <c r="NYG94" s="205"/>
      <c r="NYH94" s="205"/>
      <c r="NYI94" s="205"/>
      <c r="NYJ94" s="205"/>
      <c r="NYK94" s="205"/>
      <c r="NYL94" s="205"/>
      <c r="NYM94" s="205"/>
      <c r="NYN94" s="205"/>
      <c r="NYO94" s="205"/>
      <c r="NYP94" s="205"/>
      <c r="NYQ94" s="205"/>
      <c r="NYR94" s="205"/>
      <c r="NYS94" s="205"/>
      <c r="NYT94" s="205"/>
      <c r="NYU94" s="205"/>
      <c r="NYV94" s="205"/>
      <c r="NYW94" s="205"/>
      <c r="NYX94" s="205"/>
      <c r="NYY94" s="205"/>
      <c r="NYZ94" s="205"/>
      <c r="NZA94" s="205"/>
      <c r="NZB94" s="205"/>
      <c r="NZC94" s="205"/>
      <c r="NZD94" s="205"/>
      <c r="NZE94" s="205"/>
      <c r="NZF94" s="205"/>
      <c r="NZG94" s="205"/>
      <c r="NZH94" s="205"/>
      <c r="NZI94" s="205"/>
      <c r="NZJ94" s="205"/>
      <c r="NZK94" s="205"/>
      <c r="NZL94" s="205"/>
      <c r="NZM94" s="205"/>
      <c r="NZN94" s="205"/>
      <c r="NZO94" s="205"/>
      <c r="NZP94" s="205"/>
      <c r="NZQ94" s="205"/>
      <c r="NZR94" s="205"/>
      <c r="NZS94" s="205"/>
      <c r="NZT94" s="205"/>
      <c r="NZU94" s="205"/>
      <c r="NZV94" s="205"/>
      <c r="NZW94" s="205"/>
      <c r="NZX94" s="205"/>
      <c r="NZY94" s="205"/>
      <c r="NZZ94" s="205"/>
      <c r="OAA94" s="205"/>
      <c r="OAB94" s="205"/>
      <c r="OAC94" s="205"/>
      <c r="OAD94" s="205"/>
      <c r="OAE94" s="205"/>
      <c r="OAF94" s="205"/>
      <c r="OAG94" s="205"/>
      <c r="OAH94" s="205"/>
      <c r="OAI94" s="205"/>
      <c r="OAJ94" s="205"/>
      <c r="OAK94" s="205"/>
      <c r="OAL94" s="205"/>
      <c r="OAM94" s="205"/>
      <c r="OAN94" s="205"/>
      <c r="OAO94" s="205"/>
      <c r="OAP94" s="205"/>
      <c r="OAQ94" s="205"/>
      <c r="OAR94" s="205"/>
      <c r="OAS94" s="205"/>
      <c r="OAT94" s="205"/>
      <c r="OAU94" s="205"/>
      <c r="OAV94" s="205"/>
      <c r="OAW94" s="205"/>
      <c r="OAX94" s="205"/>
      <c r="OAY94" s="205"/>
      <c r="OAZ94" s="205"/>
      <c r="OBA94" s="205"/>
      <c r="OBB94" s="205"/>
      <c r="OBC94" s="205"/>
      <c r="OBD94" s="205"/>
      <c r="OBE94" s="205"/>
      <c r="OBF94" s="205"/>
      <c r="OBG94" s="205"/>
      <c r="OBH94" s="205"/>
      <c r="OBI94" s="205"/>
      <c r="OBJ94" s="205"/>
      <c r="OBK94" s="205"/>
      <c r="OBL94" s="205"/>
      <c r="OBM94" s="205"/>
      <c r="OBN94" s="205"/>
      <c r="OBO94" s="205"/>
      <c r="OBP94" s="205"/>
      <c r="OBQ94" s="205"/>
      <c r="OBR94" s="205"/>
      <c r="OBS94" s="205"/>
      <c r="OBT94" s="205"/>
      <c r="OBU94" s="205"/>
      <c r="OBV94" s="205"/>
      <c r="OBW94" s="205"/>
      <c r="OBX94" s="205"/>
      <c r="OBY94" s="205"/>
      <c r="OBZ94" s="205"/>
      <c r="OCA94" s="205"/>
      <c r="OCB94" s="205"/>
      <c r="OCC94" s="205"/>
      <c r="OCD94" s="205"/>
      <c r="OCE94" s="205"/>
      <c r="OCF94" s="205"/>
      <c r="OCG94" s="205"/>
      <c r="OCH94" s="205"/>
      <c r="OCI94" s="205"/>
      <c r="OCJ94" s="205"/>
      <c r="OCK94" s="205"/>
      <c r="OCL94" s="205"/>
      <c r="OCM94" s="205"/>
      <c r="OCN94" s="205"/>
      <c r="OCO94" s="205"/>
      <c r="OCP94" s="205"/>
      <c r="OCQ94" s="205"/>
      <c r="OCR94" s="205"/>
      <c r="OCS94" s="205"/>
      <c r="OCT94" s="205"/>
      <c r="OCU94" s="205"/>
      <c r="OCV94" s="205"/>
      <c r="OCW94" s="205"/>
      <c r="OCX94" s="205"/>
      <c r="OCY94" s="205"/>
      <c r="ODF94" s="205"/>
      <c r="ODG94" s="205"/>
      <c r="ODH94" s="205"/>
      <c r="ODI94" s="205"/>
      <c r="ODJ94" s="205"/>
      <c r="ODK94" s="205"/>
      <c r="ODL94" s="205"/>
      <c r="ODM94" s="205"/>
      <c r="ODN94" s="205"/>
      <c r="ODO94" s="205"/>
      <c r="ODP94" s="205"/>
      <c r="ODQ94" s="205"/>
      <c r="ODR94" s="205"/>
      <c r="ODS94" s="205"/>
      <c r="ODT94" s="205"/>
      <c r="ODU94" s="205"/>
      <c r="ODV94" s="205"/>
      <c r="ODW94" s="205"/>
      <c r="ODX94" s="205"/>
      <c r="ODY94" s="205"/>
      <c r="ODZ94" s="205"/>
      <c r="OEA94" s="205"/>
      <c r="OEB94" s="205"/>
      <c r="OEC94" s="205"/>
      <c r="OED94" s="205"/>
      <c r="OEE94" s="205"/>
      <c r="OEF94" s="205"/>
      <c r="OEG94" s="205"/>
      <c r="OEH94" s="205"/>
      <c r="OEI94" s="205"/>
      <c r="OEJ94" s="205"/>
      <c r="OEK94" s="205"/>
      <c r="OEL94" s="205"/>
      <c r="OEM94" s="205"/>
      <c r="OEN94" s="205"/>
      <c r="OEO94" s="205"/>
      <c r="OEP94" s="205"/>
      <c r="OEQ94" s="205"/>
      <c r="OER94" s="205"/>
      <c r="OES94" s="205"/>
      <c r="OET94" s="205"/>
      <c r="OEU94" s="205"/>
      <c r="OEV94" s="205"/>
      <c r="OEW94" s="205"/>
      <c r="OEX94" s="205"/>
      <c r="OEY94" s="205"/>
      <c r="OEZ94" s="205"/>
      <c r="OFA94" s="205"/>
      <c r="OFB94" s="205"/>
      <c r="OFC94" s="205"/>
      <c r="OFD94" s="205"/>
      <c r="OFE94" s="205"/>
      <c r="OFF94" s="205"/>
      <c r="OFG94" s="205"/>
      <c r="OFH94" s="205"/>
      <c r="OFI94" s="205"/>
      <c r="OFJ94" s="205"/>
      <c r="OFK94" s="205"/>
      <c r="OFL94" s="205"/>
      <c r="OFM94" s="205"/>
      <c r="OFN94" s="205"/>
      <c r="OFO94" s="205"/>
      <c r="OFP94" s="205"/>
      <c r="OFQ94" s="205"/>
      <c r="OFR94" s="205"/>
      <c r="OFS94" s="205"/>
      <c r="OFT94" s="205"/>
      <c r="OFU94" s="205"/>
      <c r="OFV94" s="205"/>
      <c r="OFW94" s="205"/>
      <c r="OFX94" s="205"/>
      <c r="OFY94" s="205"/>
      <c r="OFZ94" s="205"/>
      <c r="OGA94" s="205"/>
      <c r="OGB94" s="205"/>
      <c r="OGC94" s="205"/>
      <c r="OGD94" s="205"/>
      <c r="OGE94" s="205"/>
      <c r="OGF94" s="205"/>
      <c r="OGG94" s="205"/>
      <c r="OGH94" s="205"/>
      <c r="OGI94" s="205"/>
      <c r="OGJ94" s="205"/>
      <c r="OGK94" s="205"/>
      <c r="OGL94" s="205"/>
      <c r="OGM94" s="205"/>
      <c r="OGN94" s="205"/>
      <c r="OGO94" s="205"/>
      <c r="OGP94" s="205"/>
      <c r="OGQ94" s="205"/>
      <c r="OGR94" s="205"/>
      <c r="OGS94" s="205"/>
      <c r="OGT94" s="205"/>
      <c r="OGU94" s="205"/>
      <c r="OGV94" s="205"/>
      <c r="OGW94" s="205"/>
      <c r="OGX94" s="205"/>
      <c r="OGY94" s="205"/>
      <c r="OGZ94" s="205"/>
      <c r="OHA94" s="205"/>
      <c r="OHB94" s="205"/>
      <c r="OHC94" s="205"/>
      <c r="OHD94" s="205"/>
      <c r="OHE94" s="205"/>
      <c r="OHF94" s="205"/>
      <c r="OHG94" s="205"/>
      <c r="OHH94" s="205"/>
      <c r="OHI94" s="205"/>
      <c r="OHJ94" s="205"/>
      <c r="OHK94" s="205"/>
      <c r="OHL94" s="205"/>
      <c r="OHM94" s="205"/>
      <c r="OHN94" s="205"/>
      <c r="OHO94" s="205"/>
      <c r="OHP94" s="205"/>
      <c r="OHQ94" s="205"/>
      <c r="OHR94" s="205"/>
      <c r="OHS94" s="205"/>
      <c r="OHT94" s="205"/>
      <c r="OHU94" s="205"/>
      <c r="OHV94" s="205"/>
      <c r="OHW94" s="205"/>
      <c r="OHX94" s="205"/>
      <c r="OHY94" s="205"/>
      <c r="OHZ94" s="205"/>
      <c r="OIA94" s="205"/>
      <c r="OIB94" s="205"/>
      <c r="OIC94" s="205"/>
      <c r="OID94" s="205"/>
      <c r="OIE94" s="205"/>
      <c r="OIF94" s="205"/>
      <c r="OIG94" s="205"/>
      <c r="OIH94" s="205"/>
      <c r="OII94" s="205"/>
      <c r="OIJ94" s="205"/>
      <c r="OIK94" s="205"/>
      <c r="OIL94" s="205"/>
      <c r="OIM94" s="205"/>
      <c r="OIN94" s="205"/>
      <c r="OIO94" s="205"/>
      <c r="OIP94" s="205"/>
      <c r="OIQ94" s="205"/>
      <c r="OIR94" s="205"/>
      <c r="OIS94" s="205"/>
      <c r="OIT94" s="205"/>
      <c r="OIU94" s="205"/>
      <c r="OIV94" s="205"/>
      <c r="OIW94" s="205"/>
      <c r="OIX94" s="205"/>
      <c r="OIY94" s="205"/>
      <c r="OIZ94" s="205"/>
      <c r="OJA94" s="205"/>
      <c r="OJB94" s="205"/>
      <c r="OJC94" s="205"/>
      <c r="OJD94" s="205"/>
      <c r="OJE94" s="205"/>
      <c r="OJF94" s="205"/>
      <c r="OJG94" s="205"/>
      <c r="OJH94" s="205"/>
      <c r="OJI94" s="205"/>
      <c r="OJJ94" s="205"/>
      <c r="OJK94" s="205"/>
      <c r="OJL94" s="205"/>
      <c r="OJM94" s="205"/>
      <c r="OJN94" s="205"/>
      <c r="OJO94" s="205"/>
      <c r="OJP94" s="205"/>
      <c r="OJQ94" s="205"/>
      <c r="OJR94" s="205"/>
      <c r="OJS94" s="205"/>
      <c r="OJT94" s="205"/>
      <c r="OJU94" s="205"/>
      <c r="OJV94" s="205"/>
      <c r="OJW94" s="205"/>
      <c r="OJX94" s="205"/>
      <c r="OJY94" s="205"/>
      <c r="OJZ94" s="205"/>
      <c r="OKA94" s="205"/>
      <c r="OKB94" s="205"/>
      <c r="OKC94" s="205"/>
      <c r="OKD94" s="205"/>
      <c r="OKE94" s="205"/>
      <c r="OKF94" s="205"/>
      <c r="OKG94" s="205"/>
      <c r="OKH94" s="205"/>
      <c r="OKI94" s="205"/>
      <c r="OKJ94" s="205"/>
      <c r="OKK94" s="205"/>
      <c r="OKL94" s="205"/>
      <c r="OKM94" s="205"/>
      <c r="OKN94" s="205"/>
      <c r="OKO94" s="205"/>
      <c r="OKP94" s="205"/>
      <c r="OKQ94" s="205"/>
      <c r="OKR94" s="205"/>
      <c r="OKS94" s="205"/>
      <c r="OKT94" s="205"/>
      <c r="OKU94" s="205"/>
      <c r="OKV94" s="205"/>
      <c r="OKW94" s="205"/>
      <c r="OKX94" s="205"/>
      <c r="OKY94" s="205"/>
      <c r="OKZ94" s="205"/>
      <c r="OLA94" s="205"/>
      <c r="OLB94" s="205"/>
      <c r="OLC94" s="205"/>
      <c r="OLD94" s="205"/>
      <c r="OLE94" s="205"/>
      <c r="OLF94" s="205"/>
      <c r="OLG94" s="205"/>
      <c r="OLH94" s="205"/>
      <c r="OLI94" s="205"/>
      <c r="OLJ94" s="205"/>
      <c r="OLK94" s="205"/>
      <c r="OLL94" s="205"/>
      <c r="OLM94" s="205"/>
      <c r="OLN94" s="205"/>
      <c r="OLO94" s="205"/>
      <c r="OLP94" s="205"/>
      <c r="OLQ94" s="205"/>
      <c r="OLR94" s="205"/>
      <c r="OLS94" s="205"/>
      <c r="OLT94" s="205"/>
      <c r="OLU94" s="205"/>
      <c r="OLV94" s="205"/>
      <c r="OLW94" s="205"/>
      <c r="OLX94" s="205"/>
      <c r="OLY94" s="205"/>
      <c r="OLZ94" s="205"/>
      <c r="OMA94" s="205"/>
      <c r="OMB94" s="205"/>
      <c r="OMC94" s="205"/>
      <c r="OMD94" s="205"/>
      <c r="OME94" s="205"/>
      <c r="OMF94" s="205"/>
      <c r="OMG94" s="205"/>
      <c r="OMH94" s="205"/>
      <c r="OMI94" s="205"/>
      <c r="OMJ94" s="205"/>
      <c r="OMK94" s="205"/>
      <c r="OML94" s="205"/>
      <c r="OMM94" s="205"/>
      <c r="OMN94" s="205"/>
      <c r="OMO94" s="205"/>
      <c r="OMP94" s="205"/>
      <c r="OMQ94" s="205"/>
      <c r="OMR94" s="205"/>
      <c r="OMS94" s="205"/>
      <c r="OMT94" s="205"/>
      <c r="OMU94" s="205"/>
      <c r="ONB94" s="205"/>
      <c r="ONC94" s="205"/>
      <c r="OND94" s="205"/>
      <c r="ONE94" s="205"/>
      <c r="ONF94" s="205"/>
      <c r="ONG94" s="205"/>
      <c r="ONH94" s="205"/>
      <c r="ONI94" s="205"/>
      <c r="ONJ94" s="205"/>
      <c r="ONK94" s="205"/>
      <c r="ONL94" s="205"/>
      <c r="ONM94" s="205"/>
      <c r="ONN94" s="205"/>
      <c r="ONO94" s="205"/>
      <c r="ONP94" s="205"/>
      <c r="ONQ94" s="205"/>
      <c r="ONR94" s="205"/>
      <c r="ONS94" s="205"/>
      <c r="ONT94" s="205"/>
      <c r="ONU94" s="205"/>
      <c r="ONV94" s="205"/>
      <c r="ONW94" s="205"/>
      <c r="ONX94" s="205"/>
      <c r="ONY94" s="205"/>
      <c r="ONZ94" s="205"/>
      <c r="OOA94" s="205"/>
      <c r="OOB94" s="205"/>
      <c r="OOC94" s="205"/>
      <c r="OOD94" s="205"/>
      <c r="OOE94" s="205"/>
      <c r="OOF94" s="205"/>
      <c r="OOG94" s="205"/>
      <c r="OOH94" s="205"/>
      <c r="OOI94" s="205"/>
      <c r="OOJ94" s="205"/>
      <c r="OOK94" s="205"/>
      <c r="OOL94" s="205"/>
      <c r="OOM94" s="205"/>
      <c r="OON94" s="205"/>
      <c r="OOO94" s="205"/>
      <c r="OOP94" s="205"/>
      <c r="OOQ94" s="205"/>
      <c r="OOR94" s="205"/>
      <c r="OOS94" s="205"/>
      <c r="OOT94" s="205"/>
      <c r="OOU94" s="205"/>
      <c r="OOV94" s="205"/>
      <c r="OOW94" s="205"/>
      <c r="OOX94" s="205"/>
      <c r="OOY94" s="205"/>
      <c r="OOZ94" s="205"/>
      <c r="OPA94" s="205"/>
      <c r="OPB94" s="205"/>
      <c r="OPC94" s="205"/>
      <c r="OPD94" s="205"/>
      <c r="OPE94" s="205"/>
      <c r="OPF94" s="205"/>
      <c r="OPG94" s="205"/>
      <c r="OPH94" s="205"/>
      <c r="OPI94" s="205"/>
      <c r="OPJ94" s="205"/>
      <c r="OPK94" s="205"/>
      <c r="OPL94" s="205"/>
      <c r="OPM94" s="205"/>
      <c r="OPN94" s="205"/>
      <c r="OPO94" s="205"/>
      <c r="OPP94" s="205"/>
      <c r="OPQ94" s="205"/>
      <c r="OPR94" s="205"/>
      <c r="OPS94" s="205"/>
      <c r="OPT94" s="205"/>
      <c r="OPU94" s="205"/>
      <c r="OPV94" s="205"/>
      <c r="OPW94" s="205"/>
      <c r="OPX94" s="205"/>
      <c r="OPY94" s="205"/>
      <c r="OPZ94" s="205"/>
      <c r="OQA94" s="205"/>
      <c r="OQB94" s="205"/>
      <c r="OQC94" s="205"/>
      <c r="OQD94" s="205"/>
      <c r="OQE94" s="205"/>
      <c r="OQF94" s="205"/>
      <c r="OQG94" s="205"/>
      <c r="OQH94" s="205"/>
      <c r="OQI94" s="205"/>
      <c r="OQJ94" s="205"/>
      <c r="OQK94" s="205"/>
      <c r="OQL94" s="205"/>
      <c r="OQM94" s="205"/>
      <c r="OQN94" s="205"/>
      <c r="OQO94" s="205"/>
      <c r="OQP94" s="205"/>
      <c r="OQQ94" s="205"/>
      <c r="OQR94" s="205"/>
      <c r="OQS94" s="205"/>
      <c r="OQT94" s="205"/>
      <c r="OQU94" s="205"/>
      <c r="OQV94" s="205"/>
      <c r="OQW94" s="205"/>
      <c r="OQX94" s="205"/>
      <c r="OQY94" s="205"/>
      <c r="OQZ94" s="205"/>
      <c r="ORA94" s="205"/>
      <c r="ORB94" s="205"/>
      <c r="ORC94" s="205"/>
      <c r="ORD94" s="205"/>
      <c r="ORE94" s="205"/>
      <c r="ORF94" s="205"/>
      <c r="ORG94" s="205"/>
      <c r="ORH94" s="205"/>
      <c r="ORI94" s="205"/>
      <c r="ORJ94" s="205"/>
      <c r="ORK94" s="205"/>
      <c r="ORL94" s="205"/>
      <c r="ORM94" s="205"/>
      <c r="ORN94" s="205"/>
      <c r="ORO94" s="205"/>
      <c r="ORP94" s="205"/>
      <c r="ORQ94" s="205"/>
      <c r="ORR94" s="205"/>
      <c r="ORS94" s="205"/>
      <c r="ORT94" s="205"/>
      <c r="ORU94" s="205"/>
      <c r="ORV94" s="205"/>
      <c r="ORW94" s="205"/>
      <c r="ORX94" s="205"/>
      <c r="ORY94" s="205"/>
      <c r="ORZ94" s="205"/>
      <c r="OSA94" s="205"/>
      <c r="OSB94" s="205"/>
      <c r="OSC94" s="205"/>
      <c r="OSD94" s="205"/>
      <c r="OSE94" s="205"/>
      <c r="OSF94" s="205"/>
      <c r="OSG94" s="205"/>
      <c r="OSH94" s="205"/>
      <c r="OSI94" s="205"/>
      <c r="OSJ94" s="205"/>
      <c r="OSK94" s="205"/>
      <c r="OSL94" s="205"/>
      <c r="OSM94" s="205"/>
      <c r="OSN94" s="205"/>
      <c r="OSO94" s="205"/>
      <c r="OSP94" s="205"/>
      <c r="OSQ94" s="205"/>
      <c r="OSR94" s="205"/>
      <c r="OSS94" s="205"/>
      <c r="OST94" s="205"/>
      <c r="OSU94" s="205"/>
      <c r="OSV94" s="205"/>
      <c r="OSW94" s="205"/>
      <c r="OSX94" s="205"/>
      <c r="OSY94" s="205"/>
      <c r="OSZ94" s="205"/>
      <c r="OTA94" s="205"/>
      <c r="OTB94" s="205"/>
      <c r="OTC94" s="205"/>
      <c r="OTD94" s="205"/>
      <c r="OTE94" s="205"/>
      <c r="OTF94" s="205"/>
      <c r="OTG94" s="205"/>
      <c r="OTH94" s="205"/>
      <c r="OTI94" s="205"/>
      <c r="OTJ94" s="205"/>
      <c r="OTK94" s="205"/>
      <c r="OTL94" s="205"/>
      <c r="OTM94" s="205"/>
      <c r="OTN94" s="205"/>
      <c r="OTO94" s="205"/>
      <c r="OTP94" s="205"/>
      <c r="OTQ94" s="205"/>
      <c r="OTR94" s="205"/>
      <c r="OTS94" s="205"/>
      <c r="OTT94" s="205"/>
      <c r="OTU94" s="205"/>
      <c r="OTV94" s="205"/>
      <c r="OTW94" s="205"/>
      <c r="OTX94" s="205"/>
      <c r="OTY94" s="205"/>
      <c r="OTZ94" s="205"/>
      <c r="OUA94" s="205"/>
      <c r="OUB94" s="205"/>
      <c r="OUC94" s="205"/>
      <c r="OUD94" s="205"/>
      <c r="OUE94" s="205"/>
      <c r="OUF94" s="205"/>
      <c r="OUG94" s="205"/>
      <c r="OUH94" s="205"/>
      <c r="OUI94" s="205"/>
      <c r="OUJ94" s="205"/>
      <c r="OUK94" s="205"/>
      <c r="OUL94" s="205"/>
      <c r="OUM94" s="205"/>
      <c r="OUN94" s="205"/>
      <c r="OUO94" s="205"/>
      <c r="OUP94" s="205"/>
      <c r="OUQ94" s="205"/>
      <c r="OUR94" s="205"/>
      <c r="OUS94" s="205"/>
      <c r="OUT94" s="205"/>
      <c r="OUU94" s="205"/>
      <c r="OUV94" s="205"/>
      <c r="OUW94" s="205"/>
      <c r="OUX94" s="205"/>
      <c r="OUY94" s="205"/>
      <c r="OUZ94" s="205"/>
      <c r="OVA94" s="205"/>
      <c r="OVB94" s="205"/>
      <c r="OVC94" s="205"/>
      <c r="OVD94" s="205"/>
      <c r="OVE94" s="205"/>
      <c r="OVF94" s="205"/>
      <c r="OVG94" s="205"/>
      <c r="OVH94" s="205"/>
      <c r="OVI94" s="205"/>
      <c r="OVJ94" s="205"/>
      <c r="OVK94" s="205"/>
      <c r="OVL94" s="205"/>
      <c r="OVM94" s="205"/>
      <c r="OVN94" s="205"/>
      <c r="OVO94" s="205"/>
      <c r="OVP94" s="205"/>
      <c r="OVQ94" s="205"/>
      <c r="OVR94" s="205"/>
      <c r="OVS94" s="205"/>
      <c r="OVT94" s="205"/>
      <c r="OVU94" s="205"/>
      <c r="OVV94" s="205"/>
      <c r="OVW94" s="205"/>
      <c r="OVX94" s="205"/>
      <c r="OVY94" s="205"/>
      <c r="OVZ94" s="205"/>
      <c r="OWA94" s="205"/>
      <c r="OWB94" s="205"/>
      <c r="OWC94" s="205"/>
      <c r="OWD94" s="205"/>
      <c r="OWE94" s="205"/>
      <c r="OWF94" s="205"/>
      <c r="OWG94" s="205"/>
      <c r="OWH94" s="205"/>
      <c r="OWI94" s="205"/>
      <c r="OWJ94" s="205"/>
      <c r="OWK94" s="205"/>
      <c r="OWL94" s="205"/>
      <c r="OWM94" s="205"/>
      <c r="OWN94" s="205"/>
      <c r="OWO94" s="205"/>
      <c r="OWP94" s="205"/>
      <c r="OWQ94" s="205"/>
      <c r="OWX94" s="205"/>
      <c r="OWY94" s="205"/>
      <c r="OWZ94" s="205"/>
      <c r="OXA94" s="205"/>
      <c r="OXB94" s="205"/>
      <c r="OXC94" s="205"/>
      <c r="OXD94" s="205"/>
      <c r="OXE94" s="205"/>
      <c r="OXF94" s="205"/>
      <c r="OXG94" s="205"/>
      <c r="OXH94" s="205"/>
      <c r="OXI94" s="205"/>
      <c r="OXJ94" s="205"/>
      <c r="OXK94" s="205"/>
      <c r="OXL94" s="205"/>
      <c r="OXM94" s="205"/>
      <c r="OXN94" s="205"/>
      <c r="OXO94" s="205"/>
      <c r="OXP94" s="205"/>
      <c r="OXQ94" s="205"/>
      <c r="OXR94" s="205"/>
      <c r="OXS94" s="205"/>
      <c r="OXT94" s="205"/>
      <c r="OXU94" s="205"/>
      <c r="OXV94" s="205"/>
      <c r="OXW94" s="205"/>
      <c r="OXX94" s="205"/>
      <c r="OXY94" s="205"/>
      <c r="OXZ94" s="205"/>
      <c r="OYA94" s="205"/>
      <c r="OYB94" s="205"/>
      <c r="OYC94" s="205"/>
      <c r="OYD94" s="205"/>
      <c r="OYE94" s="205"/>
      <c r="OYF94" s="205"/>
      <c r="OYG94" s="205"/>
      <c r="OYH94" s="205"/>
      <c r="OYI94" s="205"/>
      <c r="OYJ94" s="205"/>
      <c r="OYK94" s="205"/>
      <c r="OYL94" s="205"/>
      <c r="OYM94" s="205"/>
      <c r="OYN94" s="205"/>
      <c r="OYO94" s="205"/>
      <c r="OYP94" s="205"/>
      <c r="OYQ94" s="205"/>
      <c r="OYR94" s="205"/>
      <c r="OYS94" s="205"/>
      <c r="OYT94" s="205"/>
      <c r="OYU94" s="205"/>
      <c r="OYV94" s="205"/>
      <c r="OYW94" s="205"/>
      <c r="OYX94" s="205"/>
      <c r="OYY94" s="205"/>
      <c r="OYZ94" s="205"/>
      <c r="OZA94" s="205"/>
      <c r="OZB94" s="205"/>
      <c r="OZC94" s="205"/>
      <c r="OZD94" s="205"/>
      <c r="OZE94" s="205"/>
      <c r="OZF94" s="205"/>
      <c r="OZG94" s="205"/>
      <c r="OZH94" s="205"/>
      <c r="OZI94" s="205"/>
      <c r="OZJ94" s="205"/>
      <c r="OZK94" s="205"/>
      <c r="OZL94" s="205"/>
      <c r="OZM94" s="205"/>
      <c r="OZN94" s="205"/>
      <c r="OZO94" s="205"/>
      <c r="OZP94" s="205"/>
      <c r="OZQ94" s="205"/>
      <c r="OZR94" s="205"/>
      <c r="OZS94" s="205"/>
      <c r="OZT94" s="205"/>
      <c r="OZU94" s="205"/>
      <c r="OZV94" s="205"/>
      <c r="OZW94" s="205"/>
      <c r="OZX94" s="205"/>
      <c r="OZY94" s="205"/>
      <c r="OZZ94" s="205"/>
      <c r="PAA94" s="205"/>
      <c r="PAB94" s="205"/>
      <c r="PAC94" s="205"/>
      <c r="PAD94" s="205"/>
      <c r="PAE94" s="205"/>
      <c r="PAF94" s="205"/>
      <c r="PAG94" s="205"/>
      <c r="PAH94" s="205"/>
      <c r="PAI94" s="205"/>
      <c r="PAJ94" s="205"/>
      <c r="PAK94" s="205"/>
      <c r="PAL94" s="205"/>
      <c r="PAM94" s="205"/>
      <c r="PAN94" s="205"/>
      <c r="PAO94" s="205"/>
      <c r="PAP94" s="205"/>
      <c r="PAQ94" s="205"/>
      <c r="PAR94" s="205"/>
      <c r="PAS94" s="205"/>
      <c r="PAT94" s="205"/>
      <c r="PAU94" s="205"/>
      <c r="PAV94" s="205"/>
      <c r="PAW94" s="205"/>
      <c r="PAX94" s="205"/>
      <c r="PAY94" s="205"/>
      <c r="PAZ94" s="205"/>
      <c r="PBA94" s="205"/>
      <c r="PBB94" s="205"/>
      <c r="PBC94" s="205"/>
      <c r="PBD94" s="205"/>
      <c r="PBE94" s="205"/>
      <c r="PBF94" s="205"/>
      <c r="PBG94" s="205"/>
      <c r="PBH94" s="205"/>
      <c r="PBI94" s="205"/>
      <c r="PBJ94" s="205"/>
      <c r="PBK94" s="205"/>
      <c r="PBL94" s="205"/>
      <c r="PBM94" s="205"/>
      <c r="PBN94" s="205"/>
      <c r="PBO94" s="205"/>
      <c r="PBP94" s="205"/>
      <c r="PBQ94" s="205"/>
      <c r="PBR94" s="205"/>
      <c r="PBS94" s="205"/>
      <c r="PBT94" s="205"/>
      <c r="PBU94" s="205"/>
      <c r="PBV94" s="205"/>
      <c r="PBW94" s="205"/>
      <c r="PBX94" s="205"/>
      <c r="PBY94" s="205"/>
      <c r="PBZ94" s="205"/>
      <c r="PCA94" s="205"/>
      <c r="PCB94" s="205"/>
      <c r="PCC94" s="205"/>
      <c r="PCD94" s="205"/>
      <c r="PCE94" s="205"/>
      <c r="PCF94" s="205"/>
      <c r="PCG94" s="205"/>
      <c r="PCH94" s="205"/>
      <c r="PCI94" s="205"/>
      <c r="PCJ94" s="205"/>
      <c r="PCK94" s="205"/>
      <c r="PCL94" s="205"/>
      <c r="PCM94" s="205"/>
      <c r="PCN94" s="205"/>
      <c r="PCO94" s="205"/>
      <c r="PCP94" s="205"/>
      <c r="PCQ94" s="205"/>
      <c r="PCR94" s="205"/>
      <c r="PCS94" s="205"/>
      <c r="PCT94" s="205"/>
      <c r="PCU94" s="205"/>
      <c r="PCV94" s="205"/>
      <c r="PCW94" s="205"/>
      <c r="PCX94" s="205"/>
      <c r="PCY94" s="205"/>
      <c r="PCZ94" s="205"/>
      <c r="PDA94" s="205"/>
      <c r="PDB94" s="205"/>
      <c r="PDC94" s="205"/>
      <c r="PDD94" s="205"/>
      <c r="PDE94" s="205"/>
      <c r="PDF94" s="205"/>
      <c r="PDG94" s="205"/>
      <c r="PDH94" s="205"/>
      <c r="PDI94" s="205"/>
      <c r="PDJ94" s="205"/>
      <c r="PDK94" s="205"/>
      <c r="PDL94" s="205"/>
      <c r="PDM94" s="205"/>
      <c r="PDN94" s="205"/>
      <c r="PDO94" s="205"/>
      <c r="PDP94" s="205"/>
      <c r="PDQ94" s="205"/>
      <c r="PDR94" s="205"/>
      <c r="PDS94" s="205"/>
      <c r="PDT94" s="205"/>
      <c r="PDU94" s="205"/>
      <c r="PDV94" s="205"/>
      <c r="PDW94" s="205"/>
      <c r="PDX94" s="205"/>
      <c r="PDY94" s="205"/>
      <c r="PDZ94" s="205"/>
      <c r="PEA94" s="205"/>
      <c r="PEB94" s="205"/>
      <c r="PEC94" s="205"/>
      <c r="PED94" s="205"/>
      <c r="PEE94" s="205"/>
      <c r="PEF94" s="205"/>
      <c r="PEG94" s="205"/>
      <c r="PEH94" s="205"/>
      <c r="PEI94" s="205"/>
      <c r="PEJ94" s="205"/>
      <c r="PEK94" s="205"/>
      <c r="PEL94" s="205"/>
      <c r="PEM94" s="205"/>
      <c r="PEN94" s="205"/>
      <c r="PEO94" s="205"/>
      <c r="PEP94" s="205"/>
      <c r="PEQ94" s="205"/>
      <c r="PER94" s="205"/>
      <c r="PES94" s="205"/>
      <c r="PET94" s="205"/>
      <c r="PEU94" s="205"/>
      <c r="PEV94" s="205"/>
      <c r="PEW94" s="205"/>
      <c r="PEX94" s="205"/>
      <c r="PEY94" s="205"/>
      <c r="PEZ94" s="205"/>
      <c r="PFA94" s="205"/>
      <c r="PFB94" s="205"/>
      <c r="PFC94" s="205"/>
      <c r="PFD94" s="205"/>
      <c r="PFE94" s="205"/>
      <c r="PFF94" s="205"/>
      <c r="PFG94" s="205"/>
      <c r="PFH94" s="205"/>
      <c r="PFI94" s="205"/>
      <c r="PFJ94" s="205"/>
      <c r="PFK94" s="205"/>
      <c r="PFL94" s="205"/>
      <c r="PFM94" s="205"/>
      <c r="PFN94" s="205"/>
      <c r="PFO94" s="205"/>
      <c r="PFP94" s="205"/>
      <c r="PFQ94" s="205"/>
      <c r="PFR94" s="205"/>
      <c r="PFS94" s="205"/>
      <c r="PFT94" s="205"/>
      <c r="PFU94" s="205"/>
      <c r="PFV94" s="205"/>
      <c r="PFW94" s="205"/>
      <c r="PFX94" s="205"/>
      <c r="PFY94" s="205"/>
      <c r="PFZ94" s="205"/>
      <c r="PGA94" s="205"/>
      <c r="PGB94" s="205"/>
      <c r="PGC94" s="205"/>
      <c r="PGD94" s="205"/>
      <c r="PGE94" s="205"/>
      <c r="PGF94" s="205"/>
      <c r="PGG94" s="205"/>
      <c r="PGH94" s="205"/>
      <c r="PGI94" s="205"/>
      <c r="PGJ94" s="205"/>
      <c r="PGK94" s="205"/>
      <c r="PGL94" s="205"/>
      <c r="PGM94" s="205"/>
      <c r="PGT94" s="205"/>
      <c r="PGU94" s="205"/>
      <c r="PGV94" s="205"/>
      <c r="PGW94" s="205"/>
      <c r="PGX94" s="205"/>
      <c r="PGY94" s="205"/>
      <c r="PGZ94" s="205"/>
      <c r="PHA94" s="205"/>
      <c r="PHB94" s="205"/>
      <c r="PHC94" s="205"/>
      <c r="PHD94" s="205"/>
      <c r="PHE94" s="205"/>
      <c r="PHF94" s="205"/>
      <c r="PHG94" s="205"/>
      <c r="PHH94" s="205"/>
      <c r="PHI94" s="205"/>
      <c r="PHJ94" s="205"/>
      <c r="PHK94" s="205"/>
      <c r="PHL94" s="205"/>
      <c r="PHM94" s="205"/>
      <c r="PHN94" s="205"/>
      <c r="PHO94" s="205"/>
      <c r="PHP94" s="205"/>
      <c r="PHQ94" s="205"/>
      <c r="PHR94" s="205"/>
      <c r="PHS94" s="205"/>
      <c r="PHT94" s="205"/>
      <c r="PHU94" s="205"/>
      <c r="PHV94" s="205"/>
      <c r="PHW94" s="205"/>
      <c r="PHX94" s="205"/>
      <c r="PHY94" s="205"/>
      <c r="PHZ94" s="205"/>
      <c r="PIA94" s="205"/>
      <c r="PIB94" s="205"/>
      <c r="PIC94" s="205"/>
      <c r="PID94" s="205"/>
      <c r="PIE94" s="205"/>
      <c r="PIF94" s="205"/>
      <c r="PIG94" s="205"/>
      <c r="PIH94" s="205"/>
      <c r="PII94" s="205"/>
      <c r="PIJ94" s="205"/>
      <c r="PIK94" s="205"/>
      <c r="PIL94" s="205"/>
      <c r="PIM94" s="205"/>
      <c r="PIN94" s="205"/>
      <c r="PIO94" s="205"/>
      <c r="PIP94" s="205"/>
      <c r="PIQ94" s="205"/>
      <c r="PIR94" s="205"/>
      <c r="PIS94" s="205"/>
      <c r="PIT94" s="205"/>
      <c r="PIU94" s="205"/>
      <c r="PIV94" s="205"/>
      <c r="PIW94" s="205"/>
      <c r="PIX94" s="205"/>
      <c r="PIY94" s="205"/>
      <c r="PIZ94" s="205"/>
      <c r="PJA94" s="205"/>
      <c r="PJB94" s="205"/>
      <c r="PJC94" s="205"/>
      <c r="PJD94" s="205"/>
      <c r="PJE94" s="205"/>
      <c r="PJF94" s="205"/>
      <c r="PJG94" s="205"/>
      <c r="PJH94" s="205"/>
      <c r="PJI94" s="205"/>
      <c r="PJJ94" s="205"/>
      <c r="PJK94" s="205"/>
      <c r="PJL94" s="205"/>
      <c r="PJM94" s="205"/>
      <c r="PJN94" s="205"/>
      <c r="PJO94" s="205"/>
      <c r="PJP94" s="205"/>
      <c r="PJQ94" s="205"/>
      <c r="PJR94" s="205"/>
      <c r="PJS94" s="205"/>
      <c r="PJT94" s="205"/>
      <c r="PJU94" s="205"/>
      <c r="PJV94" s="205"/>
      <c r="PJW94" s="205"/>
      <c r="PJX94" s="205"/>
      <c r="PJY94" s="205"/>
      <c r="PJZ94" s="205"/>
      <c r="PKA94" s="205"/>
      <c r="PKB94" s="205"/>
      <c r="PKC94" s="205"/>
      <c r="PKD94" s="205"/>
      <c r="PKE94" s="205"/>
      <c r="PKF94" s="205"/>
      <c r="PKG94" s="205"/>
      <c r="PKH94" s="205"/>
      <c r="PKI94" s="205"/>
      <c r="PKJ94" s="205"/>
      <c r="PKK94" s="205"/>
      <c r="PKL94" s="205"/>
      <c r="PKM94" s="205"/>
      <c r="PKN94" s="205"/>
      <c r="PKO94" s="205"/>
      <c r="PKP94" s="205"/>
      <c r="PKQ94" s="205"/>
      <c r="PKR94" s="205"/>
      <c r="PKS94" s="205"/>
      <c r="PKT94" s="205"/>
      <c r="PKU94" s="205"/>
      <c r="PKV94" s="205"/>
      <c r="PKW94" s="205"/>
      <c r="PKX94" s="205"/>
      <c r="PKY94" s="205"/>
      <c r="PKZ94" s="205"/>
      <c r="PLA94" s="205"/>
      <c r="PLB94" s="205"/>
      <c r="PLC94" s="205"/>
      <c r="PLD94" s="205"/>
      <c r="PLE94" s="205"/>
      <c r="PLF94" s="205"/>
      <c r="PLG94" s="205"/>
      <c r="PLH94" s="205"/>
      <c r="PLI94" s="205"/>
      <c r="PLJ94" s="205"/>
      <c r="PLK94" s="205"/>
      <c r="PLL94" s="205"/>
      <c r="PLM94" s="205"/>
      <c r="PLN94" s="205"/>
      <c r="PLO94" s="205"/>
      <c r="PLP94" s="205"/>
      <c r="PLQ94" s="205"/>
      <c r="PLR94" s="205"/>
      <c r="PLS94" s="205"/>
      <c r="PLT94" s="205"/>
      <c r="PLU94" s="205"/>
      <c r="PLV94" s="205"/>
      <c r="PLW94" s="205"/>
      <c r="PLX94" s="205"/>
      <c r="PLY94" s="205"/>
      <c r="PLZ94" s="205"/>
      <c r="PMA94" s="205"/>
      <c r="PMB94" s="205"/>
      <c r="PMC94" s="205"/>
      <c r="PMD94" s="205"/>
      <c r="PME94" s="205"/>
      <c r="PMF94" s="205"/>
      <c r="PMG94" s="205"/>
      <c r="PMH94" s="205"/>
      <c r="PMI94" s="205"/>
      <c r="PMJ94" s="205"/>
      <c r="PMK94" s="205"/>
      <c r="PML94" s="205"/>
      <c r="PMM94" s="205"/>
      <c r="PMN94" s="205"/>
      <c r="PMO94" s="205"/>
      <c r="PMP94" s="205"/>
      <c r="PMQ94" s="205"/>
      <c r="PMR94" s="205"/>
      <c r="PMS94" s="205"/>
      <c r="PMT94" s="205"/>
      <c r="PMU94" s="205"/>
      <c r="PMV94" s="205"/>
      <c r="PMW94" s="205"/>
      <c r="PMX94" s="205"/>
      <c r="PMY94" s="205"/>
      <c r="PMZ94" s="205"/>
      <c r="PNA94" s="205"/>
      <c r="PNB94" s="205"/>
      <c r="PNC94" s="205"/>
      <c r="PND94" s="205"/>
      <c r="PNE94" s="205"/>
      <c r="PNF94" s="205"/>
      <c r="PNG94" s="205"/>
      <c r="PNH94" s="205"/>
      <c r="PNI94" s="205"/>
      <c r="PNJ94" s="205"/>
      <c r="PNK94" s="205"/>
      <c r="PNL94" s="205"/>
      <c r="PNM94" s="205"/>
      <c r="PNN94" s="205"/>
      <c r="PNO94" s="205"/>
      <c r="PNP94" s="205"/>
      <c r="PNQ94" s="205"/>
      <c r="PNR94" s="205"/>
      <c r="PNS94" s="205"/>
      <c r="PNT94" s="205"/>
      <c r="PNU94" s="205"/>
      <c r="PNV94" s="205"/>
      <c r="PNW94" s="205"/>
      <c r="PNX94" s="205"/>
      <c r="PNY94" s="205"/>
      <c r="PNZ94" s="205"/>
      <c r="POA94" s="205"/>
      <c r="POB94" s="205"/>
      <c r="POC94" s="205"/>
      <c r="POD94" s="205"/>
      <c r="POE94" s="205"/>
      <c r="POF94" s="205"/>
      <c r="POG94" s="205"/>
      <c r="POH94" s="205"/>
      <c r="POI94" s="205"/>
      <c r="POJ94" s="205"/>
      <c r="POK94" s="205"/>
      <c r="POL94" s="205"/>
      <c r="POM94" s="205"/>
      <c r="PON94" s="205"/>
      <c r="POO94" s="205"/>
      <c r="POP94" s="205"/>
      <c r="POQ94" s="205"/>
      <c r="POR94" s="205"/>
      <c r="POS94" s="205"/>
      <c r="POT94" s="205"/>
      <c r="POU94" s="205"/>
      <c r="POV94" s="205"/>
      <c r="POW94" s="205"/>
      <c r="POX94" s="205"/>
      <c r="POY94" s="205"/>
      <c r="POZ94" s="205"/>
      <c r="PPA94" s="205"/>
      <c r="PPB94" s="205"/>
      <c r="PPC94" s="205"/>
      <c r="PPD94" s="205"/>
      <c r="PPE94" s="205"/>
      <c r="PPF94" s="205"/>
      <c r="PPG94" s="205"/>
      <c r="PPH94" s="205"/>
      <c r="PPI94" s="205"/>
      <c r="PPJ94" s="205"/>
      <c r="PPK94" s="205"/>
      <c r="PPL94" s="205"/>
      <c r="PPM94" s="205"/>
      <c r="PPN94" s="205"/>
      <c r="PPO94" s="205"/>
      <c r="PPP94" s="205"/>
      <c r="PPQ94" s="205"/>
      <c r="PPR94" s="205"/>
      <c r="PPS94" s="205"/>
      <c r="PPT94" s="205"/>
      <c r="PPU94" s="205"/>
      <c r="PPV94" s="205"/>
      <c r="PPW94" s="205"/>
      <c r="PPX94" s="205"/>
      <c r="PPY94" s="205"/>
      <c r="PPZ94" s="205"/>
      <c r="PQA94" s="205"/>
      <c r="PQB94" s="205"/>
      <c r="PQC94" s="205"/>
      <c r="PQD94" s="205"/>
      <c r="PQE94" s="205"/>
      <c r="PQF94" s="205"/>
      <c r="PQG94" s="205"/>
      <c r="PQH94" s="205"/>
      <c r="PQI94" s="205"/>
      <c r="PQP94" s="205"/>
      <c r="PQQ94" s="205"/>
      <c r="PQR94" s="205"/>
      <c r="PQS94" s="205"/>
      <c r="PQT94" s="205"/>
      <c r="PQU94" s="205"/>
      <c r="PQV94" s="205"/>
      <c r="PQW94" s="205"/>
      <c r="PQX94" s="205"/>
      <c r="PQY94" s="205"/>
      <c r="PQZ94" s="205"/>
      <c r="PRA94" s="205"/>
      <c r="PRB94" s="205"/>
      <c r="PRC94" s="205"/>
      <c r="PRD94" s="205"/>
      <c r="PRE94" s="205"/>
      <c r="PRF94" s="205"/>
      <c r="PRG94" s="205"/>
      <c r="PRH94" s="205"/>
      <c r="PRI94" s="205"/>
      <c r="PRJ94" s="205"/>
      <c r="PRK94" s="205"/>
      <c r="PRL94" s="205"/>
      <c r="PRM94" s="205"/>
      <c r="PRN94" s="205"/>
      <c r="PRO94" s="205"/>
      <c r="PRP94" s="205"/>
      <c r="PRQ94" s="205"/>
      <c r="PRR94" s="205"/>
      <c r="PRS94" s="205"/>
      <c r="PRT94" s="205"/>
      <c r="PRU94" s="205"/>
      <c r="PRV94" s="205"/>
      <c r="PRW94" s="205"/>
      <c r="PRX94" s="205"/>
      <c r="PRY94" s="205"/>
      <c r="PRZ94" s="205"/>
      <c r="PSA94" s="205"/>
      <c r="PSB94" s="205"/>
      <c r="PSC94" s="205"/>
      <c r="PSD94" s="205"/>
      <c r="PSE94" s="205"/>
      <c r="PSF94" s="205"/>
      <c r="PSG94" s="205"/>
      <c r="PSH94" s="205"/>
      <c r="PSI94" s="205"/>
      <c r="PSJ94" s="205"/>
      <c r="PSK94" s="205"/>
      <c r="PSL94" s="205"/>
      <c r="PSM94" s="205"/>
      <c r="PSN94" s="205"/>
      <c r="PSO94" s="205"/>
      <c r="PSP94" s="205"/>
      <c r="PSQ94" s="205"/>
      <c r="PSR94" s="205"/>
      <c r="PSS94" s="205"/>
      <c r="PST94" s="205"/>
      <c r="PSU94" s="205"/>
      <c r="PSV94" s="205"/>
      <c r="PSW94" s="205"/>
      <c r="PSX94" s="205"/>
      <c r="PSY94" s="205"/>
      <c r="PSZ94" s="205"/>
      <c r="PTA94" s="205"/>
      <c r="PTB94" s="205"/>
      <c r="PTC94" s="205"/>
      <c r="PTD94" s="205"/>
      <c r="PTE94" s="205"/>
      <c r="PTF94" s="205"/>
      <c r="PTG94" s="205"/>
      <c r="PTH94" s="205"/>
      <c r="PTI94" s="205"/>
      <c r="PTJ94" s="205"/>
      <c r="PTK94" s="205"/>
      <c r="PTL94" s="205"/>
      <c r="PTM94" s="205"/>
      <c r="PTN94" s="205"/>
      <c r="PTO94" s="205"/>
      <c r="PTP94" s="205"/>
      <c r="PTQ94" s="205"/>
      <c r="PTR94" s="205"/>
      <c r="PTS94" s="205"/>
      <c r="PTT94" s="205"/>
      <c r="PTU94" s="205"/>
      <c r="PTV94" s="205"/>
      <c r="PTW94" s="205"/>
      <c r="PTX94" s="205"/>
      <c r="PTY94" s="205"/>
      <c r="PTZ94" s="205"/>
      <c r="PUA94" s="205"/>
      <c r="PUB94" s="205"/>
      <c r="PUC94" s="205"/>
      <c r="PUD94" s="205"/>
      <c r="PUE94" s="205"/>
      <c r="PUF94" s="205"/>
      <c r="PUG94" s="205"/>
      <c r="PUH94" s="205"/>
      <c r="PUI94" s="205"/>
      <c r="PUJ94" s="205"/>
      <c r="PUK94" s="205"/>
      <c r="PUL94" s="205"/>
      <c r="PUM94" s="205"/>
      <c r="PUN94" s="205"/>
      <c r="PUO94" s="205"/>
      <c r="PUP94" s="205"/>
      <c r="PUQ94" s="205"/>
      <c r="PUR94" s="205"/>
      <c r="PUS94" s="205"/>
      <c r="PUT94" s="205"/>
      <c r="PUU94" s="205"/>
      <c r="PUV94" s="205"/>
      <c r="PUW94" s="205"/>
      <c r="PUX94" s="205"/>
      <c r="PUY94" s="205"/>
      <c r="PUZ94" s="205"/>
      <c r="PVA94" s="205"/>
      <c r="PVB94" s="205"/>
      <c r="PVC94" s="205"/>
      <c r="PVD94" s="205"/>
      <c r="PVE94" s="205"/>
      <c r="PVF94" s="205"/>
      <c r="PVG94" s="205"/>
      <c r="PVH94" s="205"/>
      <c r="PVI94" s="205"/>
      <c r="PVJ94" s="205"/>
      <c r="PVK94" s="205"/>
      <c r="PVL94" s="205"/>
      <c r="PVM94" s="205"/>
      <c r="PVN94" s="205"/>
      <c r="PVO94" s="205"/>
      <c r="PVP94" s="205"/>
      <c r="PVQ94" s="205"/>
      <c r="PVR94" s="205"/>
      <c r="PVS94" s="205"/>
      <c r="PVT94" s="205"/>
      <c r="PVU94" s="205"/>
      <c r="PVV94" s="205"/>
      <c r="PVW94" s="205"/>
      <c r="PVX94" s="205"/>
      <c r="PVY94" s="205"/>
      <c r="PVZ94" s="205"/>
      <c r="PWA94" s="205"/>
      <c r="PWB94" s="205"/>
      <c r="PWC94" s="205"/>
      <c r="PWD94" s="205"/>
      <c r="PWE94" s="205"/>
      <c r="PWF94" s="205"/>
      <c r="PWG94" s="205"/>
      <c r="PWH94" s="205"/>
      <c r="PWI94" s="205"/>
      <c r="PWJ94" s="205"/>
      <c r="PWK94" s="205"/>
      <c r="PWL94" s="205"/>
      <c r="PWM94" s="205"/>
      <c r="PWN94" s="205"/>
      <c r="PWO94" s="205"/>
      <c r="PWP94" s="205"/>
      <c r="PWQ94" s="205"/>
      <c r="PWR94" s="205"/>
      <c r="PWS94" s="205"/>
      <c r="PWT94" s="205"/>
      <c r="PWU94" s="205"/>
      <c r="PWV94" s="205"/>
      <c r="PWW94" s="205"/>
      <c r="PWX94" s="205"/>
      <c r="PWY94" s="205"/>
      <c r="PWZ94" s="205"/>
      <c r="PXA94" s="205"/>
      <c r="PXB94" s="205"/>
      <c r="PXC94" s="205"/>
      <c r="PXD94" s="205"/>
      <c r="PXE94" s="205"/>
      <c r="PXF94" s="205"/>
      <c r="PXG94" s="205"/>
      <c r="PXH94" s="205"/>
      <c r="PXI94" s="205"/>
      <c r="PXJ94" s="205"/>
      <c r="PXK94" s="205"/>
      <c r="PXL94" s="205"/>
      <c r="PXM94" s="205"/>
      <c r="PXN94" s="205"/>
      <c r="PXO94" s="205"/>
      <c r="PXP94" s="205"/>
      <c r="PXQ94" s="205"/>
      <c r="PXR94" s="205"/>
      <c r="PXS94" s="205"/>
      <c r="PXT94" s="205"/>
      <c r="PXU94" s="205"/>
      <c r="PXV94" s="205"/>
      <c r="PXW94" s="205"/>
      <c r="PXX94" s="205"/>
      <c r="PXY94" s="205"/>
      <c r="PXZ94" s="205"/>
      <c r="PYA94" s="205"/>
      <c r="PYB94" s="205"/>
      <c r="PYC94" s="205"/>
      <c r="PYD94" s="205"/>
      <c r="PYE94" s="205"/>
      <c r="PYF94" s="205"/>
      <c r="PYG94" s="205"/>
      <c r="PYH94" s="205"/>
      <c r="PYI94" s="205"/>
      <c r="PYJ94" s="205"/>
      <c r="PYK94" s="205"/>
      <c r="PYL94" s="205"/>
      <c r="PYM94" s="205"/>
      <c r="PYN94" s="205"/>
      <c r="PYO94" s="205"/>
      <c r="PYP94" s="205"/>
      <c r="PYQ94" s="205"/>
      <c r="PYR94" s="205"/>
      <c r="PYS94" s="205"/>
      <c r="PYT94" s="205"/>
      <c r="PYU94" s="205"/>
      <c r="PYV94" s="205"/>
      <c r="PYW94" s="205"/>
      <c r="PYX94" s="205"/>
      <c r="PYY94" s="205"/>
      <c r="PYZ94" s="205"/>
      <c r="PZA94" s="205"/>
      <c r="PZB94" s="205"/>
      <c r="PZC94" s="205"/>
      <c r="PZD94" s="205"/>
      <c r="PZE94" s="205"/>
      <c r="PZF94" s="205"/>
      <c r="PZG94" s="205"/>
      <c r="PZH94" s="205"/>
      <c r="PZI94" s="205"/>
      <c r="PZJ94" s="205"/>
      <c r="PZK94" s="205"/>
      <c r="PZL94" s="205"/>
      <c r="PZM94" s="205"/>
      <c r="PZN94" s="205"/>
      <c r="PZO94" s="205"/>
      <c r="PZP94" s="205"/>
      <c r="PZQ94" s="205"/>
      <c r="PZR94" s="205"/>
      <c r="PZS94" s="205"/>
      <c r="PZT94" s="205"/>
      <c r="PZU94" s="205"/>
      <c r="PZV94" s="205"/>
      <c r="PZW94" s="205"/>
      <c r="PZX94" s="205"/>
      <c r="PZY94" s="205"/>
      <c r="PZZ94" s="205"/>
      <c r="QAA94" s="205"/>
      <c r="QAB94" s="205"/>
      <c r="QAC94" s="205"/>
      <c r="QAD94" s="205"/>
      <c r="QAE94" s="205"/>
      <c r="QAL94" s="205"/>
      <c r="QAM94" s="205"/>
      <c r="QAN94" s="205"/>
      <c r="QAO94" s="205"/>
      <c r="QAP94" s="205"/>
      <c r="QAQ94" s="205"/>
      <c r="QAR94" s="205"/>
      <c r="QAS94" s="205"/>
      <c r="QAT94" s="205"/>
      <c r="QAU94" s="205"/>
      <c r="QAV94" s="205"/>
      <c r="QAW94" s="205"/>
      <c r="QAX94" s="205"/>
      <c r="QAY94" s="205"/>
      <c r="QAZ94" s="205"/>
      <c r="QBA94" s="205"/>
      <c r="QBB94" s="205"/>
      <c r="QBC94" s="205"/>
      <c r="QBD94" s="205"/>
      <c r="QBE94" s="205"/>
      <c r="QBF94" s="205"/>
      <c r="QBG94" s="205"/>
      <c r="QBH94" s="205"/>
      <c r="QBI94" s="205"/>
      <c r="QBJ94" s="205"/>
      <c r="QBK94" s="205"/>
      <c r="QBL94" s="205"/>
      <c r="QBM94" s="205"/>
      <c r="QBN94" s="205"/>
      <c r="QBO94" s="205"/>
      <c r="QBP94" s="205"/>
      <c r="QBQ94" s="205"/>
      <c r="QBR94" s="205"/>
      <c r="QBS94" s="205"/>
      <c r="QBT94" s="205"/>
      <c r="QBU94" s="205"/>
      <c r="QBV94" s="205"/>
      <c r="QBW94" s="205"/>
      <c r="QBX94" s="205"/>
      <c r="QBY94" s="205"/>
      <c r="QBZ94" s="205"/>
      <c r="QCA94" s="205"/>
      <c r="QCB94" s="205"/>
      <c r="QCC94" s="205"/>
      <c r="QCD94" s="205"/>
      <c r="QCE94" s="205"/>
      <c r="QCF94" s="205"/>
      <c r="QCG94" s="205"/>
      <c r="QCH94" s="205"/>
      <c r="QCI94" s="205"/>
      <c r="QCJ94" s="205"/>
      <c r="QCK94" s="205"/>
      <c r="QCL94" s="205"/>
      <c r="QCM94" s="205"/>
      <c r="QCN94" s="205"/>
      <c r="QCO94" s="205"/>
      <c r="QCP94" s="205"/>
      <c r="QCQ94" s="205"/>
      <c r="QCR94" s="205"/>
      <c r="QCS94" s="205"/>
      <c r="QCT94" s="205"/>
      <c r="QCU94" s="205"/>
      <c r="QCV94" s="205"/>
      <c r="QCW94" s="205"/>
      <c r="QCX94" s="205"/>
      <c r="QCY94" s="205"/>
      <c r="QCZ94" s="205"/>
      <c r="QDA94" s="205"/>
      <c r="QDB94" s="205"/>
      <c r="QDC94" s="205"/>
      <c r="QDD94" s="205"/>
      <c r="QDE94" s="205"/>
      <c r="QDF94" s="205"/>
      <c r="QDG94" s="205"/>
      <c r="QDH94" s="205"/>
      <c r="QDI94" s="205"/>
      <c r="QDJ94" s="205"/>
      <c r="QDK94" s="205"/>
      <c r="QDL94" s="205"/>
      <c r="QDM94" s="205"/>
      <c r="QDN94" s="205"/>
      <c r="QDO94" s="205"/>
      <c r="QDP94" s="205"/>
      <c r="QDQ94" s="205"/>
      <c r="QDR94" s="205"/>
      <c r="QDS94" s="205"/>
      <c r="QDT94" s="205"/>
      <c r="QDU94" s="205"/>
      <c r="QDV94" s="205"/>
      <c r="QDW94" s="205"/>
      <c r="QDX94" s="205"/>
      <c r="QDY94" s="205"/>
      <c r="QDZ94" s="205"/>
      <c r="QEA94" s="205"/>
      <c r="QEB94" s="205"/>
      <c r="QEC94" s="205"/>
      <c r="QED94" s="205"/>
      <c r="QEE94" s="205"/>
      <c r="QEF94" s="205"/>
      <c r="QEG94" s="205"/>
      <c r="QEH94" s="205"/>
      <c r="QEI94" s="205"/>
      <c r="QEJ94" s="205"/>
      <c r="QEK94" s="205"/>
      <c r="QEL94" s="205"/>
      <c r="QEM94" s="205"/>
      <c r="QEN94" s="205"/>
      <c r="QEO94" s="205"/>
      <c r="QEP94" s="205"/>
      <c r="QEQ94" s="205"/>
      <c r="QER94" s="205"/>
      <c r="QES94" s="205"/>
      <c r="QET94" s="205"/>
      <c r="QEU94" s="205"/>
      <c r="QEV94" s="205"/>
      <c r="QEW94" s="205"/>
      <c r="QEX94" s="205"/>
      <c r="QEY94" s="205"/>
      <c r="QEZ94" s="205"/>
      <c r="QFA94" s="205"/>
      <c r="QFB94" s="205"/>
      <c r="QFC94" s="205"/>
      <c r="QFD94" s="205"/>
      <c r="QFE94" s="205"/>
      <c r="QFF94" s="205"/>
      <c r="QFG94" s="205"/>
      <c r="QFH94" s="205"/>
      <c r="QFI94" s="205"/>
      <c r="QFJ94" s="205"/>
      <c r="QFK94" s="205"/>
      <c r="QFL94" s="205"/>
      <c r="QFM94" s="205"/>
      <c r="QFN94" s="205"/>
      <c r="QFO94" s="205"/>
      <c r="QFP94" s="205"/>
      <c r="QFQ94" s="205"/>
      <c r="QFR94" s="205"/>
      <c r="QFS94" s="205"/>
      <c r="QFT94" s="205"/>
      <c r="QFU94" s="205"/>
      <c r="QFV94" s="205"/>
      <c r="QFW94" s="205"/>
      <c r="QFX94" s="205"/>
      <c r="QFY94" s="205"/>
      <c r="QFZ94" s="205"/>
      <c r="QGA94" s="205"/>
      <c r="QGB94" s="205"/>
      <c r="QGC94" s="205"/>
      <c r="QGD94" s="205"/>
      <c r="QGE94" s="205"/>
      <c r="QGF94" s="205"/>
      <c r="QGG94" s="205"/>
      <c r="QGH94" s="205"/>
      <c r="QGI94" s="205"/>
      <c r="QGJ94" s="205"/>
      <c r="QGK94" s="205"/>
      <c r="QGL94" s="205"/>
      <c r="QGM94" s="205"/>
      <c r="QGN94" s="205"/>
      <c r="QGO94" s="205"/>
      <c r="QGP94" s="205"/>
      <c r="QGQ94" s="205"/>
      <c r="QGR94" s="205"/>
      <c r="QGS94" s="205"/>
      <c r="QGT94" s="205"/>
      <c r="QGU94" s="205"/>
      <c r="QGV94" s="205"/>
      <c r="QGW94" s="205"/>
      <c r="QGX94" s="205"/>
      <c r="QGY94" s="205"/>
      <c r="QGZ94" s="205"/>
      <c r="QHA94" s="205"/>
      <c r="QHB94" s="205"/>
      <c r="QHC94" s="205"/>
      <c r="QHD94" s="205"/>
      <c r="QHE94" s="205"/>
      <c r="QHF94" s="205"/>
      <c r="QHG94" s="205"/>
      <c r="QHH94" s="205"/>
      <c r="QHI94" s="205"/>
      <c r="QHJ94" s="205"/>
      <c r="QHK94" s="205"/>
      <c r="QHL94" s="205"/>
      <c r="QHM94" s="205"/>
      <c r="QHN94" s="205"/>
      <c r="QHO94" s="205"/>
      <c r="QHP94" s="205"/>
      <c r="QHQ94" s="205"/>
      <c r="QHR94" s="205"/>
      <c r="QHS94" s="205"/>
      <c r="QHT94" s="205"/>
      <c r="QHU94" s="205"/>
      <c r="QHV94" s="205"/>
      <c r="QHW94" s="205"/>
      <c r="QHX94" s="205"/>
      <c r="QHY94" s="205"/>
      <c r="QHZ94" s="205"/>
      <c r="QIA94" s="205"/>
      <c r="QIB94" s="205"/>
      <c r="QIC94" s="205"/>
      <c r="QID94" s="205"/>
      <c r="QIE94" s="205"/>
      <c r="QIF94" s="205"/>
      <c r="QIG94" s="205"/>
      <c r="QIH94" s="205"/>
      <c r="QII94" s="205"/>
      <c r="QIJ94" s="205"/>
      <c r="QIK94" s="205"/>
      <c r="QIL94" s="205"/>
      <c r="QIM94" s="205"/>
      <c r="QIN94" s="205"/>
      <c r="QIO94" s="205"/>
      <c r="QIP94" s="205"/>
      <c r="QIQ94" s="205"/>
      <c r="QIR94" s="205"/>
      <c r="QIS94" s="205"/>
      <c r="QIT94" s="205"/>
      <c r="QIU94" s="205"/>
      <c r="QIV94" s="205"/>
      <c r="QIW94" s="205"/>
      <c r="QIX94" s="205"/>
      <c r="QIY94" s="205"/>
      <c r="QIZ94" s="205"/>
      <c r="QJA94" s="205"/>
      <c r="QJB94" s="205"/>
      <c r="QJC94" s="205"/>
      <c r="QJD94" s="205"/>
      <c r="QJE94" s="205"/>
      <c r="QJF94" s="205"/>
      <c r="QJG94" s="205"/>
      <c r="QJH94" s="205"/>
      <c r="QJI94" s="205"/>
      <c r="QJJ94" s="205"/>
      <c r="QJK94" s="205"/>
      <c r="QJL94" s="205"/>
      <c r="QJM94" s="205"/>
      <c r="QJN94" s="205"/>
      <c r="QJO94" s="205"/>
      <c r="QJP94" s="205"/>
      <c r="QJQ94" s="205"/>
      <c r="QJR94" s="205"/>
      <c r="QJS94" s="205"/>
      <c r="QJT94" s="205"/>
      <c r="QJU94" s="205"/>
      <c r="QJV94" s="205"/>
      <c r="QJW94" s="205"/>
      <c r="QJX94" s="205"/>
      <c r="QJY94" s="205"/>
      <c r="QJZ94" s="205"/>
      <c r="QKA94" s="205"/>
      <c r="QKH94" s="205"/>
      <c r="QKI94" s="205"/>
      <c r="QKJ94" s="205"/>
      <c r="QKK94" s="205"/>
      <c r="QKL94" s="205"/>
      <c r="QKM94" s="205"/>
      <c r="QKN94" s="205"/>
      <c r="QKO94" s="205"/>
      <c r="QKP94" s="205"/>
      <c r="QKQ94" s="205"/>
      <c r="QKR94" s="205"/>
      <c r="QKS94" s="205"/>
      <c r="QKT94" s="205"/>
      <c r="QKU94" s="205"/>
      <c r="QKV94" s="205"/>
      <c r="QKW94" s="205"/>
      <c r="QKX94" s="205"/>
      <c r="QKY94" s="205"/>
      <c r="QKZ94" s="205"/>
      <c r="QLA94" s="205"/>
      <c r="QLB94" s="205"/>
      <c r="QLC94" s="205"/>
      <c r="QLD94" s="205"/>
      <c r="QLE94" s="205"/>
      <c r="QLF94" s="205"/>
      <c r="QLG94" s="205"/>
      <c r="QLH94" s="205"/>
      <c r="QLI94" s="205"/>
      <c r="QLJ94" s="205"/>
      <c r="QLK94" s="205"/>
      <c r="QLL94" s="205"/>
      <c r="QLM94" s="205"/>
      <c r="QLN94" s="205"/>
      <c r="QLO94" s="205"/>
      <c r="QLP94" s="205"/>
      <c r="QLQ94" s="205"/>
      <c r="QLR94" s="205"/>
      <c r="QLS94" s="205"/>
      <c r="QLT94" s="205"/>
      <c r="QLU94" s="205"/>
      <c r="QLV94" s="205"/>
      <c r="QLW94" s="205"/>
      <c r="QLX94" s="205"/>
      <c r="QLY94" s="205"/>
      <c r="QLZ94" s="205"/>
      <c r="QMA94" s="205"/>
      <c r="QMB94" s="205"/>
      <c r="QMC94" s="205"/>
      <c r="QMD94" s="205"/>
      <c r="QME94" s="205"/>
      <c r="QMF94" s="205"/>
      <c r="QMG94" s="205"/>
      <c r="QMH94" s="205"/>
      <c r="QMI94" s="205"/>
      <c r="QMJ94" s="205"/>
      <c r="QMK94" s="205"/>
      <c r="QML94" s="205"/>
      <c r="QMM94" s="205"/>
      <c r="QMN94" s="205"/>
      <c r="QMO94" s="205"/>
      <c r="QMP94" s="205"/>
      <c r="QMQ94" s="205"/>
      <c r="QMR94" s="205"/>
      <c r="QMS94" s="205"/>
      <c r="QMT94" s="205"/>
      <c r="QMU94" s="205"/>
      <c r="QMV94" s="205"/>
      <c r="QMW94" s="205"/>
      <c r="QMX94" s="205"/>
      <c r="QMY94" s="205"/>
      <c r="QMZ94" s="205"/>
      <c r="QNA94" s="205"/>
      <c r="QNB94" s="205"/>
      <c r="QNC94" s="205"/>
      <c r="QND94" s="205"/>
      <c r="QNE94" s="205"/>
      <c r="QNF94" s="205"/>
      <c r="QNG94" s="205"/>
      <c r="QNH94" s="205"/>
      <c r="QNI94" s="205"/>
      <c r="QNJ94" s="205"/>
      <c r="QNK94" s="205"/>
      <c r="QNL94" s="205"/>
      <c r="QNM94" s="205"/>
      <c r="QNN94" s="205"/>
      <c r="QNO94" s="205"/>
      <c r="QNP94" s="205"/>
      <c r="QNQ94" s="205"/>
      <c r="QNR94" s="205"/>
      <c r="QNS94" s="205"/>
      <c r="QNT94" s="205"/>
      <c r="QNU94" s="205"/>
      <c r="QNV94" s="205"/>
      <c r="QNW94" s="205"/>
      <c r="QNX94" s="205"/>
      <c r="QNY94" s="205"/>
      <c r="QNZ94" s="205"/>
      <c r="QOA94" s="205"/>
      <c r="QOB94" s="205"/>
      <c r="QOC94" s="205"/>
      <c r="QOD94" s="205"/>
      <c r="QOE94" s="205"/>
      <c r="QOF94" s="205"/>
      <c r="QOG94" s="205"/>
      <c r="QOH94" s="205"/>
      <c r="QOI94" s="205"/>
      <c r="QOJ94" s="205"/>
      <c r="QOK94" s="205"/>
      <c r="QOL94" s="205"/>
      <c r="QOM94" s="205"/>
      <c r="QON94" s="205"/>
      <c r="QOO94" s="205"/>
      <c r="QOP94" s="205"/>
      <c r="QOQ94" s="205"/>
      <c r="QOR94" s="205"/>
      <c r="QOS94" s="205"/>
      <c r="QOT94" s="205"/>
      <c r="QOU94" s="205"/>
      <c r="QOV94" s="205"/>
      <c r="QOW94" s="205"/>
      <c r="QOX94" s="205"/>
      <c r="QOY94" s="205"/>
      <c r="QOZ94" s="205"/>
      <c r="QPA94" s="205"/>
      <c r="QPB94" s="205"/>
      <c r="QPC94" s="205"/>
      <c r="QPD94" s="205"/>
      <c r="QPE94" s="205"/>
      <c r="QPF94" s="205"/>
      <c r="QPG94" s="205"/>
      <c r="QPH94" s="205"/>
      <c r="QPI94" s="205"/>
      <c r="QPJ94" s="205"/>
      <c r="QPK94" s="205"/>
      <c r="QPL94" s="205"/>
      <c r="QPM94" s="205"/>
      <c r="QPN94" s="205"/>
      <c r="QPO94" s="205"/>
      <c r="QPP94" s="205"/>
      <c r="QPQ94" s="205"/>
      <c r="QPR94" s="205"/>
      <c r="QPS94" s="205"/>
      <c r="QPT94" s="205"/>
      <c r="QPU94" s="205"/>
      <c r="QPV94" s="205"/>
      <c r="QPW94" s="205"/>
      <c r="QPX94" s="205"/>
      <c r="QPY94" s="205"/>
      <c r="QPZ94" s="205"/>
      <c r="QQA94" s="205"/>
      <c r="QQB94" s="205"/>
      <c r="QQC94" s="205"/>
      <c r="QQD94" s="205"/>
      <c r="QQE94" s="205"/>
      <c r="QQF94" s="205"/>
      <c r="QQG94" s="205"/>
      <c r="QQH94" s="205"/>
      <c r="QQI94" s="205"/>
      <c r="QQJ94" s="205"/>
      <c r="QQK94" s="205"/>
      <c r="QQL94" s="205"/>
      <c r="QQM94" s="205"/>
      <c r="QQN94" s="205"/>
      <c r="QQO94" s="205"/>
      <c r="QQP94" s="205"/>
      <c r="QQQ94" s="205"/>
      <c r="QQR94" s="205"/>
      <c r="QQS94" s="205"/>
      <c r="QQT94" s="205"/>
      <c r="QQU94" s="205"/>
      <c r="QQV94" s="205"/>
      <c r="QQW94" s="205"/>
      <c r="QQX94" s="205"/>
      <c r="QQY94" s="205"/>
      <c r="QQZ94" s="205"/>
      <c r="QRA94" s="205"/>
      <c r="QRB94" s="205"/>
      <c r="QRC94" s="205"/>
      <c r="QRD94" s="205"/>
      <c r="QRE94" s="205"/>
      <c r="QRF94" s="205"/>
      <c r="QRG94" s="205"/>
      <c r="QRH94" s="205"/>
      <c r="QRI94" s="205"/>
      <c r="QRJ94" s="205"/>
      <c r="QRK94" s="205"/>
      <c r="QRL94" s="205"/>
      <c r="QRM94" s="205"/>
      <c r="QRN94" s="205"/>
      <c r="QRO94" s="205"/>
      <c r="QRP94" s="205"/>
      <c r="QRQ94" s="205"/>
      <c r="QRR94" s="205"/>
      <c r="QRS94" s="205"/>
      <c r="QRT94" s="205"/>
      <c r="QRU94" s="205"/>
      <c r="QRV94" s="205"/>
      <c r="QRW94" s="205"/>
      <c r="QRX94" s="205"/>
      <c r="QRY94" s="205"/>
      <c r="QRZ94" s="205"/>
      <c r="QSA94" s="205"/>
      <c r="QSB94" s="205"/>
      <c r="QSC94" s="205"/>
      <c r="QSD94" s="205"/>
      <c r="QSE94" s="205"/>
      <c r="QSF94" s="205"/>
      <c r="QSG94" s="205"/>
      <c r="QSH94" s="205"/>
      <c r="QSI94" s="205"/>
      <c r="QSJ94" s="205"/>
      <c r="QSK94" s="205"/>
      <c r="QSL94" s="205"/>
      <c r="QSM94" s="205"/>
      <c r="QSN94" s="205"/>
      <c r="QSO94" s="205"/>
      <c r="QSP94" s="205"/>
      <c r="QSQ94" s="205"/>
      <c r="QSR94" s="205"/>
      <c r="QSS94" s="205"/>
      <c r="QST94" s="205"/>
      <c r="QSU94" s="205"/>
      <c r="QSV94" s="205"/>
      <c r="QSW94" s="205"/>
      <c r="QSX94" s="205"/>
      <c r="QSY94" s="205"/>
      <c r="QSZ94" s="205"/>
      <c r="QTA94" s="205"/>
      <c r="QTB94" s="205"/>
      <c r="QTC94" s="205"/>
      <c r="QTD94" s="205"/>
      <c r="QTE94" s="205"/>
      <c r="QTF94" s="205"/>
      <c r="QTG94" s="205"/>
      <c r="QTH94" s="205"/>
      <c r="QTI94" s="205"/>
      <c r="QTJ94" s="205"/>
      <c r="QTK94" s="205"/>
      <c r="QTL94" s="205"/>
      <c r="QTM94" s="205"/>
      <c r="QTN94" s="205"/>
      <c r="QTO94" s="205"/>
      <c r="QTP94" s="205"/>
      <c r="QTQ94" s="205"/>
      <c r="QTR94" s="205"/>
      <c r="QTS94" s="205"/>
      <c r="QTT94" s="205"/>
      <c r="QTU94" s="205"/>
      <c r="QTV94" s="205"/>
      <c r="QTW94" s="205"/>
      <c r="QUD94" s="205"/>
      <c r="QUE94" s="205"/>
      <c r="QUF94" s="205"/>
      <c r="QUG94" s="205"/>
      <c r="QUH94" s="205"/>
      <c r="QUI94" s="205"/>
      <c r="QUJ94" s="205"/>
      <c r="QUK94" s="205"/>
      <c r="QUL94" s="205"/>
      <c r="QUM94" s="205"/>
      <c r="QUN94" s="205"/>
      <c r="QUO94" s="205"/>
      <c r="QUP94" s="205"/>
      <c r="QUQ94" s="205"/>
      <c r="QUR94" s="205"/>
      <c r="QUS94" s="205"/>
      <c r="QUT94" s="205"/>
      <c r="QUU94" s="205"/>
      <c r="QUV94" s="205"/>
      <c r="QUW94" s="205"/>
      <c r="QUX94" s="205"/>
      <c r="QUY94" s="205"/>
      <c r="QUZ94" s="205"/>
      <c r="QVA94" s="205"/>
      <c r="QVB94" s="205"/>
      <c r="QVC94" s="205"/>
      <c r="QVD94" s="205"/>
      <c r="QVE94" s="205"/>
      <c r="QVF94" s="205"/>
      <c r="QVG94" s="205"/>
      <c r="QVH94" s="205"/>
      <c r="QVI94" s="205"/>
      <c r="QVJ94" s="205"/>
      <c r="QVK94" s="205"/>
      <c r="QVL94" s="205"/>
      <c r="QVM94" s="205"/>
      <c r="QVN94" s="205"/>
      <c r="QVO94" s="205"/>
      <c r="QVP94" s="205"/>
      <c r="QVQ94" s="205"/>
      <c r="QVR94" s="205"/>
      <c r="QVS94" s="205"/>
      <c r="QVT94" s="205"/>
      <c r="QVU94" s="205"/>
      <c r="QVV94" s="205"/>
      <c r="QVW94" s="205"/>
      <c r="QVX94" s="205"/>
      <c r="QVY94" s="205"/>
      <c r="QVZ94" s="205"/>
      <c r="QWA94" s="205"/>
      <c r="QWB94" s="205"/>
      <c r="QWC94" s="205"/>
      <c r="QWD94" s="205"/>
      <c r="QWE94" s="205"/>
      <c r="QWF94" s="205"/>
      <c r="QWG94" s="205"/>
      <c r="QWH94" s="205"/>
      <c r="QWI94" s="205"/>
      <c r="QWJ94" s="205"/>
      <c r="QWK94" s="205"/>
      <c r="QWL94" s="205"/>
      <c r="QWM94" s="205"/>
      <c r="QWN94" s="205"/>
      <c r="QWO94" s="205"/>
      <c r="QWP94" s="205"/>
      <c r="QWQ94" s="205"/>
      <c r="QWR94" s="205"/>
      <c r="QWS94" s="205"/>
      <c r="QWT94" s="205"/>
      <c r="QWU94" s="205"/>
      <c r="QWV94" s="205"/>
      <c r="QWW94" s="205"/>
      <c r="QWX94" s="205"/>
      <c r="QWY94" s="205"/>
      <c r="QWZ94" s="205"/>
      <c r="QXA94" s="205"/>
      <c r="QXB94" s="205"/>
      <c r="QXC94" s="205"/>
      <c r="QXD94" s="205"/>
      <c r="QXE94" s="205"/>
      <c r="QXF94" s="205"/>
      <c r="QXG94" s="205"/>
      <c r="QXH94" s="205"/>
      <c r="QXI94" s="205"/>
      <c r="QXJ94" s="205"/>
      <c r="QXK94" s="205"/>
      <c r="QXL94" s="205"/>
      <c r="QXM94" s="205"/>
      <c r="QXN94" s="205"/>
      <c r="QXO94" s="205"/>
      <c r="QXP94" s="205"/>
      <c r="QXQ94" s="205"/>
      <c r="QXR94" s="205"/>
      <c r="QXS94" s="205"/>
      <c r="QXT94" s="205"/>
      <c r="QXU94" s="205"/>
      <c r="QXV94" s="205"/>
      <c r="QXW94" s="205"/>
      <c r="QXX94" s="205"/>
      <c r="QXY94" s="205"/>
      <c r="QXZ94" s="205"/>
      <c r="QYA94" s="205"/>
      <c r="QYB94" s="205"/>
      <c r="QYC94" s="205"/>
      <c r="QYD94" s="205"/>
      <c r="QYE94" s="205"/>
      <c r="QYF94" s="205"/>
      <c r="QYG94" s="205"/>
      <c r="QYH94" s="205"/>
      <c r="QYI94" s="205"/>
      <c r="QYJ94" s="205"/>
      <c r="QYK94" s="205"/>
      <c r="QYL94" s="205"/>
      <c r="QYM94" s="205"/>
      <c r="QYN94" s="205"/>
      <c r="QYO94" s="205"/>
      <c r="QYP94" s="205"/>
      <c r="QYQ94" s="205"/>
      <c r="QYR94" s="205"/>
      <c r="QYS94" s="205"/>
      <c r="QYT94" s="205"/>
      <c r="QYU94" s="205"/>
      <c r="QYV94" s="205"/>
      <c r="QYW94" s="205"/>
      <c r="QYX94" s="205"/>
      <c r="QYY94" s="205"/>
      <c r="QYZ94" s="205"/>
      <c r="QZA94" s="205"/>
      <c r="QZB94" s="205"/>
      <c r="QZC94" s="205"/>
      <c r="QZD94" s="205"/>
      <c r="QZE94" s="205"/>
      <c r="QZF94" s="205"/>
      <c r="QZG94" s="205"/>
      <c r="QZH94" s="205"/>
      <c r="QZI94" s="205"/>
      <c r="QZJ94" s="205"/>
      <c r="QZK94" s="205"/>
      <c r="QZL94" s="205"/>
      <c r="QZM94" s="205"/>
      <c r="QZN94" s="205"/>
      <c r="QZO94" s="205"/>
      <c r="QZP94" s="205"/>
      <c r="QZQ94" s="205"/>
      <c r="QZR94" s="205"/>
      <c r="QZS94" s="205"/>
      <c r="QZT94" s="205"/>
      <c r="QZU94" s="205"/>
      <c r="QZV94" s="205"/>
      <c r="QZW94" s="205"/>
      <c r="QZX94" s="205"/>
      <c r="QZY94" s="205"/>
      <c r="QZZ94" s="205"/>
      <c r="RAA94" s="205"/>
      <c r="RAB94" s="205"/>
      <c r="RAC94" s="205"/>
      <c r="RAD94" s="205"/>
      <c r="RAE94" s="205"/>
      <c r="RAF94" s="205"/>
      <c r="RAG94" s="205"/>
      <c r="RAH94" s="205"/>
      <c r="RAI94" s="205"/>
      <c r="RAJ94" s="205"/>
      <c r="RAK94" s="205"/>
      <c r="RAL94" s="205"/>
      <c r="RAM94" s="205"/>
      <c r="RAN94" s="205"/>
      <c r="RAO94" s="205"/>
      <c r="RAP94" s="205"/>
      <c r="RAQ94" s="205"/>
      <c r="RAR94" s="205"/>
      <c r="RAS94" s="205"/>
      <c r="RAT94" s="205"/>
      <c r="RAU94" s="205"/>
      <c r="RAV94" s="205"/>
      <c r="RAW94" s="205"/>
      <c r="RAX94" s="205"/>
      <c r="RAY94" s="205"/>
      <c r="RAZ94" s="205"/>
      <c r="RBA94" s="205"/>
      <c r="RBB94" s="205"/>
      <c r="RBC94" s="205"/>
      <c r="RBD94" s="205"/>
      <c r="RBE94" s="205"/>
      <c r="RBF94" s="205"/>
      <c r="RBG94" s="205"/>
      <c r="RBH94" s="205"/>
      <c r="RBI94" s="205"/>
      <c r="RBJ94" s="205"/>
      <c r="RBK94" s="205"/>
      <c r="RBL94" s="205"/>
      <c r="RBM94" s="205"/>
      <c r="RBN94" s="205"/>
      <c r="RBO94" s="205"/>
      <c r="RBP94" s="205"/>
      <c r="RBQ94" s="205"/>
      <c r="RBR94" s="205"/>
      <c r="RBS94" s="205"/>
      <c r="RBT94" s="205"/>
      <c r="RBU94" s="205"/>
      <c r="RBV94" s="205"/>
      <c r="RBW94" s="205"/>
      <c r="RBX94" s="205"/>
      <c r="RBY94" s="205"/>
      <c r="RBZ94" s="205"/>
      <c r="RCA94" s="205"/>
      <c r="RCB94" s="205"/>
      <c r="RCC94" s="205"/>
      <c r="RCD94" s="205"/>
      <c r="RCE94" s="205"/>
      <c r="RCF94" s="205"/>
      <c r="RCG94" s="205"/>
      <c r="RCH94" s="205"/>
      <c r="RCI94" s="205"/>
      <c r="RCJ94" s="205"/>
      <c r="RCK94" s="205"/>
      <c r="RCL94" s="205"/>
      <c r="RCM94" s="205"/>
      <c r="RCN94" s="205"/>
      <c r="RCO94" s="205"/>
      <c r="RCP94" s="205"/>
      <c r="RCQ94" s="205"/>
      <c r="RCR94" s="205"/>
      <c r="RCS94" s="205"/>
      <c r="RCT94" s="205"/>
      <c r="RCU94" s="205"/>
      <c r="RCV94" s="205"/>
      <c r="RCW94" s="205"/>
      <c r="RCX94" s="205"/>
      <c r="RCY94" s="205"/>
      <c r="RCZ94" s="205"/>
      <c r="RDA94" s="205"/>
      <c r="RDB94" s="205"/>
      <c r="RDC94" s="205"/>
      <c r="RDD94" s="205"/>
      <c r="RDE94" s="205"/>
      <c r="RDF94" s="205"/>
      <c r="RDG94" s="205"/>
      <c r="RDH94" s="205"/>
      <c r="RDI94" s="205"/>
      <c r="RDJ94" s="205"/>
      <c r="RDK94" s="205"/>
      <c r="RDL94" s="205"/>
      <c r="RDM94" s="205"/>
      <c r="RDN94" s="205"/>
      <c r="RDO94" s="205"/>
      <c r="RDP94" s="205"/>
      <c r="RDQ94" s="205"/>
      <c r="RDR94" s="205"/>
      <c r="RDS94" s="205"/>
      <c r="RDZ94" s="205"/>
      <c r="REA94" s="205"/>
      <c r="REB94" s="205"/>
      <c r="REC94" s="205"/>
      <c r="RED94" s="205"/>
      <c r="REE94" s="205"/>
      <c r="REF94" s="205"/>
      <c r="REG94" s="205"/>
      <c r="REH94" s="205"/>
      <c r="REI94" s="205"/>
      <c r="REJ94" s="205"/>
      <c r="REK94" s="205"/>
      <c r="REL94" s="205"/>
      <c r="REM94" s="205"/>
      <c r="REN94" s="205"/>
      <c r="REO94" s="205"/>
      <c r="REP94" s="205"/>
      <c r="REQ94" s="205"/>
      <c r="RER94" s="205"/>
      <c r="RES94" s="205"/>
      <c r="RET94" s="205"/>
      <c r="REU94" s="205"/>
      <c r="REV94" s="205"/>
      <c r="REW94" s="205"/>
      <c r="REX94" s="205"/>
      <c r="REY94" s="205"/>
      <c r="REZ94" s="205"/>
      <c r="RFA94" s="205"/>
      <c r="RFB94" s="205"/>
      <c r="RFC94" s="205"/>
      <c r="RFD94" s="205"/>
      <c r="RFE94" s="205"/>
      <c r="RFF94" s="205"/>
      <c r="RFG94" s="205"/>
      <c r="RFH94" s="205"/>
      <c r="RFI94" s="205"/>
      <c r="RFJ94" s="205"/>
      <c r="RFK94" s="205"/>
      <c r="RFL94" s="205"/>
      <c r="RFM94" s="205"/>
      <c r="RFN94" s="205"/>
      <c r="RFO94" s="205"/>
      <c r="RFP94" s="205"/>
      <c r="RFQ94" s="205"/>
      <c r="RFR94" s="205"/>
      <c r="RFS94" s="205"/>
      <c r="RFT94" s="205"/>
      <c r="RFU94" s="205"/>
      <c r="RFV94" s="205"/>
      <c r="RFW94" s="205"/>
      <c r="RFX94" s="205"/>
      <c r="RFY94" s="205"/>
      <c r="RFZ94" s="205"/>
      <c r="RGA94" s="205"/>
      <c r="RGB94" s="205"/>
      <c r="RGC94" s="205"/>
      <c r="RGD94" s="205"/>
      <c r="RGE94" s="205"/>
      <c r="RGF94" s="205"/>
      <c r="RGG94" s="205"/>
      <c r="RGH94" s="205"/>
      <c r="RGI94" s="205"/>
      <c r="RGJ94" s="205"/>
      <c r="RGK94" s="205"/>
      <c r="RGL94" s="205"/>
      <c r="RGM94" s="205"/>
      <c r="RGN94" s="205"/>
      <c r="RGO94" s="205"/>
      <c r="RGP94" s="205"/>
      <c r="RGQ94" s="205"/>
      <c r="RGR94" s="205"/>
      <c r="RGS94" s="205"/>
      <c r="RGT94" s="205"/>
      <c r="RGU94" s="205"/>
      <c r="RGV94" s="205"/>
      <c r="RGW94" s="205"/>
      <c r="RGX94" s="205"/>
      <c r="RGY94" s="205"/>
      <c r="RGZ94" s="205"/>
      <c r="RHA94" s="205"/>
      <c r="RHB94" s="205"/>
      <c r="RHC94" s="205"/>
      <c r="RHD94" s="205"/>
      <c r="RHE94" s="205"/>
      <c r="RHF94" s="205"/>
      <c r="RHG94" s="205"/>
      <c r="RHH94" s="205"/>
      <c r="RHI94" s="205"/>
      <c r="RHJ94" s="205"/>
      <c r="RHK94" s="205"/>
      <c r="RHL94" s="205"/>
      <c r="RHM94" s="205"/>
      <c r="RHN94" s="205"/>
      <c r="RHO94" s="205"/>
      <c r="RHP94" s="205"/>
      <c r="RHQ94" s="205"/>
      <c r="RHR94" s="205"/>
      <c r="RHS94" s="205"/>
      <c r="RHT94" s="205"/>
      <c r="RHU94" s="205"/>
      <c r="RHV94" s="205"/>
      <c r="RHW94" s="205"/>
      <c r="RHX94" s="205"/>
      <c r="RHY94" s="205"/>
      <c r="RHZ94" s="205"/>
      <c r="RIA94" s="205"/>
      <c r="RIB94" s="205"/>
      <c r="RIC94" s="205"/>
      <c r="RID94" s="205"/>
      <c r="RIE94" s="205"/>
      <c r="RIF94" s="205"/>
      <c r="RIG94" s="205"/>
      <c r="RIH94" s="205"/>
      <c r="RII94" s="205"/>
      <c r="RIJ94" s="205"/>
      <c r="RIK94" s="205"/>
      <c r="RIL94" s="205"/>
      <c r="RIM94" s="205"/>
      <c r="RIN94" s="205"/>
      <c r="RIO94" s="205"/>
      <c r="RIP94" s="205"/>
      <c r="RIQ94" s="205"/>
      <c r="RIR94" s="205"/>
      <c r="RIS94" s="205"/>
      <c r="RIT94" s="205"/>
      <c r="RIU94" s="205"/>
      <c r="RIV94" s="205"/>
      <c r="RIW94" s="205"/>
      <c r="RIX94" s="205"/>
      <c r="RIY94" s="205"/>
      <c r="RIZ94" s="205"/>
      <c r="RJA94" s="205"/>
      <c r="RJB94" s="205"/>
      <c r="RJC94" s="205"/>
      <c r="RJD94" s="205"/>
      <c r="RJE94" s="205"/>
      <c r="RJF94" s="205"/>
      <c r="RJG94" s="205"/>
      <c r="RJH94" s="205"/>
      <c r="RJI94" s="205"/>
      <c r="RJJ94" s="205"/>
      <c r="RJK94" s="205"/>
      <c r="RJL94" s="205"/>
      <c r="RJM94" s="205"/>
      <c r="RJN94" s="205"/>
      <c r="RJO94" s="205"/>
      <c r="RJP94" s="205"/>
      <c r="RJQ94" s="205"/>
      <c r="RJR94" s="205"/>
      <c r="RJS94" s="205"/>
      <c r="RJT94" s="205"/>
      <c r="RJU94" s="205"/>
      <c r="RJV94" s="205"/>
      <c r="RJW94" s="205"/>
      <c r="RJX94" s="205"/>
      <c r="RJY94" s="205"/>
      <c r="RJZ94" s="205"/>
      <c r="RKA94" s="205"/>
      <c r="RKB94" s="205"/>
      <c r="RKC94" s="205"/>
      <c r="RKD94" s="205"/>
      <c r="RKE94" s="205"/>
      <c r="RKF94" s="205"/>
      <c r="RKG94" s="205"/>
      <c r="RKH94" s="205"/>
      <c r="RKI94" s="205"/>
      <c r="RKJ94" s="205"/>
      <c r="RKK94" s="205"/>
      <c r="RKL94" s="205"/>
      <c r="RKM94" s="205"/>
      <c r="RKN94" s="205"/>
      <c r="RKO94" s="205"/>
      <c r="RKP94" s="205"/>
      <c r="RKQ94" s="205"/>
      <c r="RKR94" s="205"/>
      <c r="RKS94" s="205"/>
      <c r="RKT94" s="205"/>
      <c r="RKU94" s="205"/>
      <c r="RKV94" s="205"/>
      <c r="RKW94" s="205"/>
      <c r="RKX94" s="205"/>
      <c r="RKY94" s="205"/>
      <c r="RKZ94" s="205"/>
      <c r="RLA94" s="205"/>
      <c r="RLB94" s="205"/>
      <c r="RLC94" s="205"/>
      <c r="RLD94" s="205"/>
      <c r="RLE94" s="205"/>
      <c r="RLF94" s="205"/>
      <c r="RLG94" s="205"/>
      <c r="RLH94" s="205"/>
      <c r="RLI94" s="205"/>
      <c r="RLJ94" s="205"/>
      <c r="RLK94" s="205"/>
      <c r="RLL94" s="205"/>
      <c r="RLM94" s="205"/>
      <c r="RLN94" s="205"/>
      <c r="RLO94" s="205"/>
      <c r="RLP94" s="205"/>
      <c r="RLQ94" s="205"/>
      <c r="RLR94" s="205"/>
      <c r="RLS94" s="205"/>
      <c r="RLT94" s="205"/>
      <c r="RLU94" s="205"/>
      <c r="RLV94" s="205"/>
      <c r="RLW94" s="205"/>
      <c r="RLX94" s="205"/>
      <c r="RLY94" s="205"/>
      <c r="RLZ94" s="205"/>
      <c r="RMA94" s="205"/>
      <c r="RMB94" s="205"/>
      <c r="RMC94" s="205"/>
      <c r="RMD94" s="205"/>
      <c r="RME94" s="205"/>
      <c r="RMF94" s="205"/>
      <c r="RMG94" s="205"/>
      <c r="RMH94" s="205"/>
      <c r="RMI94" s="205"/>
      <c r="RMJ94" s="205"/>
      <c r="RMK94" s="205"/>
      <c r="RML94" s="205"/>
      <c r="RMM94" s="205"/>
      <c r="RMN94" s="205"/>
      <c r="RMO94" s="205"/>
      <c r="RMP94" s="205"/>
      <c r="RMQ94" s="205"/>
      <c r="RMR94" s="205"/>
      <c r="RMS94" s="205"/>
      <c r="RMT94" s="205"/>
      <c r="RMU94" s="205"/>
      <c r="RMV94" s="205"/>
      <c r="RMW94" s="205"/>
      <c r="RMX94" s="205"/>
      <c r="RMY94" s="205"/>
      <c r="RMZ94" s="205"/>
      <c r="RNA94" s="205"/>
      <c r="RNB94" s="205"/>
      <c r="RNC94" s="205"/>
      <c r="RND94" s="205"/>
      <c r="RNE94" s="205"/>
      <c r="RNF94" s="205"/>
      <c r="RNG94" s="205"/>
      <c r="RNH94" s="205"/>
      <c r="RNI94" s="205"/>
      <c r="RNJ94" s="205"/>
      <c r="RNK94" s="205"/>
      <c r="RNL94" s="205"/>
      <c r="RNM94" s="205"/>
      <c r="RNN94" s="205"/>
      <c r="RNO94" s="205"/>
      <c r="RNV94" s="205"/>
      <c r="RNW94" s="205"/>
      <c r="RNX94" s="205"/>
      <c r="RNY94" s="205"/>
      <c r="RNZ94" s="205"/>
      <c r="ROA94" s="205"/>
      <c r="ROB94" s="205"/>
      <c r="ROC94" s="205"/>
      <c r="ROD94" s="205"/>
      <c r="ROE94" s="205"/>
      <c r="ROF94" s="205"/>
      <c r="ROG94" s="205"/>
      <c r="ROH94" s="205"/>
      <c r="ROI94" s="205"/>
      <c r="ROJ94" s="205"/>
      <c r="ROK94" s="205"/>
      <c r="ROL94" s="205"/>
      <c r="ROM94" s="205"/>
      <c r="RON94" s="205"/>
      <c r="ROO94" s="205"/>
      <c r="ROP94" s="205"/>
      <c r="ROQ94" s="205"/>
      <c r="ROR94" s="205"/>
      <c r="ROS94" s="205"/>
      <c r="ROT94" s="205"/>
      <c r="ROU94" s="205"/>
      <c r="ROV94" s="205"/>
      <c r="ROW94" s="205"/>
      <c r="ROX94" s="205"/>
      <c r="ROY94" s="205"/>
      <c r="ROZ94" s="205"/>
      <c r="RPA94" s="205"/>
      <c r="RPB94" s="205"/>
      <c r="RPC94" s="205"/>
      <c r="RPD94" s="205"/>
      <c r="RPE94" s="205"/>
      <c r="RPF94" s="205"/>
      <c r="RPG94" s="205"/>
      <c r="RPH94" s="205"/>
      <c r="RPI94" s="205"/>
      <c r="RPJ94" s="205"/>
      <c r="RPK94" s="205"/>
      <c r="RPL94" s="205"/>
      <c r="RPM94" s="205"/>
      <c r="RPN94" s="205"/>
      <c r="RPO94" s="205"/>
      <c r="RPP94" s="205"/>
      <c r="RPQ94" s="205"/>
      <c r="RPR94" s="205"/>
      <c r="RPS94" s="205"/>
      <c r="RPT94" s="205"/>
      <c r="RPU94" s="205"/>
      <c r="RPV94" s="205"/>
      <c r="RPW94" s="205"/>
      <c r="RPX94" s="205"/>
      <c r="RPY94" s="205"/>
      <c r="RPZ94" s="205"/>
      <c r="RQA94" s="205"/>
      <c r="RQB94" s="205"/>
      <c r="RQC94" s="205"/>
      <c r="RQD94" s="205"/>
      <c r="RQE94" s="205"/>
      <c r="RQF94" s="205"/>
      <c r="RQG94" s="205"/>
      <c r="RQH94" s="205"/>
      <c r="RQI94" s="205"/>
      <c r="RQJ94" s="205"/>
      <c r="RQK94" s="205"/>
      <c r="RQL94" s="205"/>
      <c r="RQM94" s="205"/>
      <c r="RQN94" s="205"/>
      <c r="RQO94" s="205"/>
      <c r="RQP94" s="205"/>
      <c r="RQQ94" s="205"/>
      <c r="RQR94" s="205"/>
      <c r="RQS94" s="205"/>
      <c r="RQT94" s="205"/>
      <c r="RQU94" s="205"/>
      <c r="RQV94" s="205"/>
      <c r="RQW94" s="205"/>
      <c r="RQX94" s="205"/>
      <c r="RQY94" s="205"/>
      <c r="RQZ94" s="205"/>
      <c r="RRA94" s="205"/>
      <c r="RRB94" s="205"/>
      <c r="RRC94" s="205"/>
      <c r="RRD94" s="205"/>
      <c r="RRE94" s="205"/>
      <c r="RRF94" s="205"/>
      <c r="RRG94" s="205"/>
      <c r="RRH94" s="205"/>
      <c r="RRI94" s="205"/>
      <c r="RRJ94" s="205"/>
      <c r="RRK94" s="205"/>
      <c r="RRL94" s="205"/>
      <c r="RRM94" s="205"/>
      <c r="RRN94" s="205"/>
      <c r="RRO94" s="205"/>
      <c r="RRP94" s="205"/>
      <c r="RRQ94" s="205"/>
      <c r="RRR94" s="205"/>
      <c r="RRS94" s="205"/>
      <c r="RRT94" s="205"/>
      <c r="RRU94" s="205"/>
      <c r="RRV94" s="205"/>
      <c r="RRW94" s="205"/>
      <c r="RRX94" s="205"/>
      <c r="RRY94" s="205"/>
      <c r="RRZ94" s="205"/>
      <c r="RSA94" s="205"/>
      <c r="RSB94" s="205"/>
      <c r="RSC94" s="205"/>
      <c r="RSD94" s="205"/>
      <c r="RSE94" s="205"/>
      <c r="RSF94" s="205"/>
      <c r="RSG94" s="205"/>
      <c r="RSH94" s="205"/>
      <c r="RSI94" s="205"/>
      <c r="RSJ94" s="205"/>
      <c r="RSK94" s="205"/>
      <c r="RSL94" s="205"/>
      <c r="RSM94" s="205"/>
      <c r="RSN94" s="205"/>
      <c r="RSO94" s="205"/>
      <c r="RSP94" s="205"/>
      <c r="RSQ94" s="205"/>
      <c r="RSR94" s="205"/>
      <c r="RSS94" s="205"/>
      <c r="RST94" s="205"/>
      <c r="RSU94" s="205"/>
      <c r="RSV94" s="205"/>
      <c r="RSW94" s="205"/>
      <c r="RSX94" s="205"/>
      <c r="RSY94" s="205"/>
      <c r="RSZ94" s="205"/>
      <c r="RTA94" s="205"/>
      <c r="RTB94" s="205"/>
      <c r="RTC94" s="205"/>
      <c r="RTD94" s="205"/>
      <c r="RTE94" s="205"/>
      <c r="RTF94" s="205"/>
      <c r="RTG94" s="205"/>
      <c r="RTH94" s="205"/>
      <c r="RTI94" s="205"/>
      <c r="RTJ94" s="205"/>
      <c r="RTK94" s="205"/>
      <c r="RTL94" s="205"/>
      <c r="RTM94" s="205"/>
      <c r="RTN94" s="205"/>
      <c r="RTO94" s="205"/>
      <c r="RTP94" s="205"/>
      <c r="RTQ94" s="205"/>
      <c r="RTR94" s="205"/>
      <c r="RTS94" s="205"/>
      <c r="RTT94" s="205"/>
      <c r="RTU94" s="205"/>
      <c r="RTV94" s="205"/>
      <c r="RTW94" s="205"/>
      <c r="RTX94" s="205"/>
      <c r="RTY94" s="205"/>
      <c r="RTZ94" s="205"/>
      <c r="RUA94" s="205"/>
      <c r="RUB94" s="205"/>
      <c r="RUC94" s="205"/>
      <c r="RUD94" s="205"/>
      <c r="RUE94" s="205"/>
      <c r="RUF94" s="205"/>
      <c r="RUG94" s="205"/>
      <c r="RUH94" s="205"/>
      <c r="RUI94" s="205"/>
      <c r="RUJ94" s="205"/>
      <c r="RUK94" s="205"/>
      <c r="RUL94" s="205"/>
      <c r="RUM94" s="205"/>
      <c r="RUN94" s="205"/>
      <c r="RUO94" s="205"/>
      <c r="RUP94" s="205"/>
      <c r="RUQ94" s="205"/>
      <c r="RUR94" s="205"/>
      <c r="RUS94" s="205"/>
      <c r="RUT94" s="205"/>
      <c r="RUU94" s="205"/>
      <c r="RUV94" s="205"/>
      <c r="RUW94" s="205"/>
      <c r="RUX94" s="205"/>
      <c r="RUY94" s="205"/>
      <c r="RUZ94" s="205"/>
      <c r="RVA94" s="205"/>
      <c r="RVB94" s="205"/>
      <c r="RVC94" s="205"/>
      <c r="RVD94" s="205"/>
      <c r="RVE94" s="205"/>
      <c r="RVF94" s="205"/>
      <c r="RVG94" s="205"/>
      <c r="RVH94" s="205"/>
      <c r="RVI94" s="205"/>
      <c r="RVJ94" s="205"/>
      <c r="RVK94" s="205"/>
      <c r="RVL94" s="205"/>
      <c r="RVM94" s="205"/>
      <c r="RVN94" s="205"/>
      <c r="RVO94" s="205"/>
      <c r="RVP94" s="205"/>
      <c r="RVQ94" s="205"/>
      <c r="RVR94" s="205"/>
      <c r="RVS94" s="205"/>
      <c r="RVT94" s="205"/>
      <c r="RVU94" s="205"/>
      <c r="RVV94" s="205"/>
      <c r="RVW94" s="205"/>
      <c r="RVX94" s="205"/>
      <c r="RVY94" s="205"/>
      <c r="RVZ94" s="205"/>
      <c r="RWA94" s="205"/>
      <c r="RWB94" s="205"/>
      <c r="RWC94" s="205"/>
      <c r="RWD94" s="205"/>
      <c r="RWE94" s="205"/>
      <c r="RWF94" s="205"/>
      <c r="RWG94" s="205"/>
      <c r="RWH94" s="205"/>
      <c r="RWI94" s="205"/>
      <c r="RWJ94" s="205"/>
      <c r="RWK94" s="205"/>
      <c r="RWL94" s="205"/>
      <c r="RWM94" s="205"/>
      <c r="RWN94" s="205"/>
      <c r="RWO94" s="205"/>
      <c r="RWP94" s="205"/>
      <c r="RWQ94" s="205"/>
      <c r="RWR94" s="205"/>
      <c r="RWS94" s="205"/>
      <c r="RWT94" s="205"/>
      <c r="RWU94" s="205"/>
      <c r="RWV94" s="205"/>
      <c r="RWW94" s="205"/>
      <c r="RWX94" s="205"/>
      <c r="RWY94" s="205"/>
      <c r="RWZ94" s="205"/>
      <c r="RXA94" s="205"/>
      <c r="RXB94" s="205"/>
      <c r="RXC94" s="205"/>
      <c r="RXD94" s="205"/>
      <c r="RXE94" s="205"/>
      <c r="RXF94" s="205"/>
      <c r="RXG94" s="205"/>
      <c r="RXH94" s="205"/>
      <c r="RXI94" s="205"/>
      <c r="RXJ94" s="205"/>
      <c r="RXK94" s="205"/>
      <c r="RXR94" s="205"/>
      <c r="RXS94" s="205"/>
      <c r="RXT94" s="205"/>
      <c r="RXU94" s="205"/>
      <c r="RXV94" s="205"/>
      <c r="RXW94" s="205"/>
      <c r="RXX94" s="205"/>
      <c r="RXY94" s="205"/>
      <c r="RXZ94" s="205"/>
      <c r="RYA94" s="205"/>
      <c r="RYB94" s="205"/>
      <c r="RYC94" s="205"/>
      <c r="RYD94" s="205"/>
      <c r="RYE94" s="205"/>
      <c r="RYF94" s="205"/>
      <c r="RYG94" s="205"/>
      <c r="RYH94" s="205"/>
      <c r="RYI94" s="205"/>
      <c r="RYJ94" s="205"/>
      <c r="RYK94" s="205"/>
      <c r="RYL94" s="205"/>
      <c r="RYM94" s="205"/>
      <c r="RYN94" s="205"/>
      <c r="RYO94" s="205"/>
      <c r="RYP94" s="205"/>
      <c r="RYQ94" s="205"/>
      <c r="RYR94" s="205"/>
      <c r="RYS94" s="205"/>
      <c r="RYT94" s="205"/>
      <c r="RYU94" s="205"/>
      <c r="RYV94" s="205"/>
      <c r="RYW94" s="205"/>
      <c r="RYX94" s="205"/>
      <c r="RYY94" s="205"/>
      <c r="RYZ94" s="205"/>
      <c r="RZA94" s="205"/>
      <c r="RZB94" s="205"/>
      <c r="RZC94" s="205"/>
      <c r="RZD94" s="205"/>
      <c r="RZE94" s="205"/>
      <c r="RZF94" s="205"/>
      <c r="RZG94" s="205"/>
      <c r="RZH94" s="205"/>
      <c r="RZI94" s="205"/>
      <c r="RZJ94" s="205"/>
      <c r="RZK94" s="205"/>
      <c r="RZL94" s="205"/>
      <c r="RZM94" s="205"/>
      <c r="RZN94" s="205"/>
      <c r="RZO94" s="205"/>
      <c r="RZP94" s="205"/>
      <c r="RZQ94" s="205"/>
      <c r="RZR94" s="205"/>
      <c r="RZS94" s="205"/>
      <c r="RZT94" s="205"/>
      <c r="RZU94" s="205"/>
      <c r="RZV94" s="205"/>
      <c r="RZW94" s="205"/>
      <c r="RZX94" s="205"/>
      <c r="RZY94" s="205"/>
      <c r="RZZ94" s="205"/>
      <c r="SAA94" s="205"/>
      <c r="SAB94" s="205"/>
      <c r="SAC94" s="205"/>
      <c r="SAD94" s="205"/>
      <c r="SAE94" s="205"/>
      <c r="SAF94" s="205"/>
      <c r="SAG94" s="205"/>
      <c r="SAH94" s="205"/>
      <c r="SAI94" s="205"/>
      <c r="SAJ94" s="205"/>
      <c r="SAK94" s="205"/>
      <c r="SAL94" s="205"/>
      <c r="SAM94" s="205"/>
      <c r="SAN94" s="205"/>
      <c r="SAO94" s="205"/>
      <c r="SAP94" s="205"/>
      <c r="SAQ94" s="205"/>
      <c r="SAR94" s="205"/>
      <c r="SAS94" s="205"/>
      <c r="SAT94" s="205"/>
      <c r="SAU94" s="205"/>
      <c r="SAV94" s="205"/>
      <c r="SAW94" s="205"/>
      <c r="SAX94" s="205"/>
      <c r="SAY94" s="205"/>
      <c r="SAZ94" s="205"/>
      <c r="SBA94" s="205"/>
      <c r="SBB94" s="205"/>
      <c r="SBC94" s="205"/>
      <c r="SBD94" s="205"/>
      <c r="SBE94" s="205"/>
      <c r="SBF94" s="205"/>
      <c r="SBG94" s="205"/>
      <c r="SBH94" s="205"/>
      <c r="SBI94" s="205"/>
      <c r="SBJ94" s="205"/>
      <c r="SBK94" s="205"/>
      <c r="SBL94" s="205"/>
      <c r="SBM94" s="205"/>
      <c r="SBN94" s="205"/>
      <c r="SBO94" s="205"/>
      <c r="SBP94" s="205"/>
      <c r="SBQ94" s="205"/>
      <c r="SBR94" s="205"/>
      <c r="SBS94" s="205"/>
      <c r="SBT94" s="205"/>
      <c r="SBU94" s="205"/>
      <c r="SBV94" s="205"/>
      <c r="SBW94" s="205"/>
      <c r="SBX94" s="205"/>
      <c r="SBY94" s="205"/>
      <c r="SBZ94" s="205"/>
      <c r="SCA94" s="205"/>
      <c r="SCB94" s="205"/>
      <c r="SCC94" s="205"/>
      <c r="SCD94" s="205"/>
      <c r="SCE94" s="205"/>
      <c r="SCF94" s="205"/>
      <c r="SCG94" s="205"/>
      <c r="SCH94" s="205"/>
      <c r="SCI94" s="205"/>
      <c r="SCJ94" s="205"/>
      <c r="SCK94" s="205"/>
      <c r="SCL94" s="205"/>
      <c r="SCM94" s="205"/>
      <c r="SCN94" s="205"/>
      <c r="SCO94" s="205"/>
      <c r="SCP94" s="205"/>
      <c r="SCQ94" s="205"/>
      <c r="SCR94" s="205"/>
      <c r="SCS94" s="205"/>
      <c r="SCT94" s="205"/>
      <c r="SCU94" s="205"/>
      <c r="SCV94" s="205"/>
      <c r="SCW94" s="205"/>
      <c r="SCX94" s="205"/>
      <c r="SCY94" s="205"/>
      <c r="SCZ94" s="205"/>
      <c r="SDA94" s="205"/>
      <c r="SDB94" s="205"/>
      <c r="SDC94" s="205"/>
      <c r="SDD94" s="205"/>
      <c r="SDE94" s="205"/>
      <c r="SDF94" s="205"/>
      <c r="SDG94" s="205"/>
      <c r="SDH94" s="205"/>
      <c r="SDI94" s="205"/>
      <c r="SDJ94" s="205"/>
      <c r="SDK94" s="205"/>
      <c r="SDL94" s="205"/>
      <c r="SDM94" s="205"/>
      <c r="SDN94" s="205"/>
      <c r="SDO94" s="205"/>
      <c r="SDP94" s="205"/>
      <c r="SDQ94" s="205"/>
      <c r="SDR94" s="205"/>
      <c r="SDS94" s="205"/>
      <c r="SDT94" s="205"/>
      <c r="SDU94" s="205"/>
      <c r="SDV94" s="205"/>
      <c r="SDW94" s="205"/>
      <c r="SDX94" s="205"/>
      <c r="SDY94" s="205"/>
      <c r="SDZ94" s="205"/>
      <c r="SEA94" s="205"/>
      <c r="SEB94" s="205"/>
      <c r="SEC94" s="205"/>
      <c r="SED94" s="205"/>
      <c r="SEE94" s="205"/>
      <c r="SEF94" s="205"/>
      <c r="SEG94" s="205"/>
      <c r="SEH94" s="205"/>
      <c r="SEI94" s="205"/>
      <c r="SEJ94" s="205"/>
      <c r="SEK94" s="205"/>
      <c r="SEL94" s="205"/>
      <c r="SEM94" s="205"/>
      <c r="SEN94" s="205"/>
      <c r="SEO94" s="205"/>
      <c r="SEP94" s="205"/>
      <c r="SEQ94" s="205"/>
      <c r="SER94" s="205"/>
      <c r="SES94" s="205"/>
      <c r="SET94" s="205"/>
      <c r="SEU94" s="205"/>
      <c r="SEV94" s="205"/>
      <c r="SEW94" s="205"/>
      <c r="SEX94" s="205"/>
      <c r="SEY94" s="205"/>
      <c r="SEZ94" s="205"/>
      <c r="SFA94" s="205"/>
      <c r="SFB94" s="205"/>
      <c r="SFC94" s="205"/>
      <c r="SFD94" s="205"/>
      <c r="SFE94" s="205"/>
      <c r="SFF94" s="205"/>
      <c r="SFG94" s="205"/>
      <c r="SFH94" s="205"/>
      <c r="SFI94" s="205"/>
      <c r="SFJ94" s="205"/>
      <c r="SFK94" s="205"/>
      <c r="SFL94" s="205"/>
      <c r="SFM94" s="205"/>
      <c r="SFN94" s="205"/>
      <c r="SFO94" s="205"/>
      <c r="SFP94" s="205"/>
      <c r="SFQ94" s="205"/>
      <c r="SFR94" s="205"/>
      <c r="SFS94" s="205"/>
      <c r="SFT94" s="205"/>
      <c r="SFU94" s="205"/>
      <c r="SFV94" s="205"/>
      <c r="SFW94" s="205"/>
      <c r="SFX94" s="205"/>
      <c r="SFY94" s="205"/>
      <c r="SFZ94" s="205"/>
      <c r="SGA94" s="205"/>
      <c r="SGB94" s="205"/>
      <c r="SGC94" s="205"/>
      <c r="SGD94" s="205"/>
      <c r="SGE94" s="205"/>
      <c r="SGF94" s="205"/>
      <c r="SGG94" s="205"/>
      <c r="SGH94" s="205"/>
      <c r="SGI94" s="205"/>
      <c r="SGJ94" s="205"/>
      <c r="SGK94" s="205"/>
      <c r="SGL94" s="205"/>
      <c r="SGM94" s="205"/>
      <c r="SGN94" s="205"/>
      <c r="SGO94" s="205"/>
      <c r="SGP94" s="205"/>
      <c r="SGQ94" s="205"/>
      <c r="SGR94" s="205"/>
      <c r="SGS94" s="205"/>
      <c r="SGT94" s="205"/>
      <c r="SGU94" s="205"/>
      <c r="SGV94" s="205"/>
      <c r="SGW94" s="205"/>
      <c r="SGX94" s="205"/>
      <c r="SGY94" s="205"/>
      <c r="SGZ94" s="205"/>
      <c r="SHA94" s="205"/>
      <c r="SHB94" s="205"/>
      <c r="SHC94" s="205"/>
      <c r="SHD94" s="205"/>
      <c r="SHE94" s="205"/>
      <c r="SHF94" s="205"/>
      <c r="SHG94" s="205"/>
      <c r="SHN94" s="205"/>
      <c r="SHO94" s="205"/>
      <c r="SHP94" s="205"/>
      <c r="SHQ94" s="205"/>
      <c r="SHR94" s="205"/>
      <c r="SHS94" s="205"/>
      <c r="SHT94" s="205"/>
      <c r="SHU94" s="205"/>
      <c r="SHV94" s="205"/>
      <c r="SHW94" s="205"/>
      <c r="SHX94" s="205"/>
      <c r="SHY94" s="205"/>
      <c r="SHZ94" s="205"/>
      <c r="SIA94" s="205"/>
      <c r="SIB94" s="205"/>
      <c r="SIC94" s="205"/>
      <c r="SID94" s="205"/>
      <c r="SIE94" s="205"/>
      <c r="SIF94" s="205"/>
      <c r="SIG94" s="205"/>
      <c r="SIH94" s="205"/>
      <c r="SII94" s="205"/>
      <c r="SIJ94" s="205"/>
      <c r="SIK94" s="205"/>
      <c r="SIL94" s="205"/>
      <c r="SIM94" s="205"/>
      <c r="SIN94" s="205"/>
      <c r="SIO94" s="205"/>
      <c r="SIP94" s="205"/>
      <c r="SIQ94" s="205"/>
      <c r="SIR94" s="205"/>
      <c r="SIS94" s="205"/>
      <c r="SIT94" s="205"/>
      <c r="SIU94" s="205"/>
      <c r="SIV94" s="205"/>
      <c r="SIW94" s="205"/>
      <c r="SIX94" s="205"/>
      <c r="SIY94" s="205"/>
      <c r="SIZ94" s="205"/>
      <c r="SJA94" s="205"/>
      <c r="SJB94" s="205"/>
      <c r="SJC94" s="205"/>
      <c r="SJD94" s="205"/>
      <c r="SJE94" s="205"/>
      <c r="SJF94" s="205"/>
      <c r="SJG94" s="205"/>
      <c r="SJH94" s="205"/>
      <c r="SJI94" s="205"/>
      <c r="SJJ94" s="205"/>
      <c r="SJK94" s="205"/>
      <c r="SJL94" s="205"/>
      <c r="SJM94" s="205"/>
      <c r="SJN94" s="205"/>
      <c r="SJO94" s="205"/>
      <c r="SJP94" s="205"/>
      <c r="SJQ94" s="205"/>
      <c r="SJR94" s="205"/>
      <c r="SJS94" s="205"/>
      <c r="SJT94" s="205"/>
      <c r="SJU94" s="205"/>
      <c r="SJV94" s="205"/>
      <c r="SJW94" s="205"/>
      <c r="SJX94" s="205"/>
      <c r="SJY94" s="205"/>
      <c r="SJZ94" s="205"/>
      <c r="SKA94" s="205"/>
      <c r="SKB94" s="205"/>
      <c r="SKC94" s="205"/>
      <c r="SKD94" s="205"/>
      <c r="SKE94" s="205"/>
      <c r="SKF94" s="205"/>
      <c r="SKG94" s="205"/>
      <c r="SKH94" s="205"/>
      <c r="SKI94" s="205"/>
      <c r="SKJ94" s="205"/>
      <c r="SKK94" s="205"/>
      <c r="SKL94" s="205"/>
      <c r="SKM94" s="205"/>
      <c r="SKN94" s="205"/>
      <c r="SKO94" s="205"/>
      <c r="SKP94" s="205"/>
      <c r="SKQ94" s="205"/>
      <c r="SKR94" s="205"/>
      <c r="SKS94" s="205"/>
      <c r="SKT94" s="205"/>
      <c r="SKU94" s="205"/>
      <c r="SKV94" s="205"/>
      <c r="SKW94" s="205"/>
      <c r="SKX94" s="205"/>
      <c r="SKY94" s="205"/>
      <c r="SKZ94" s="205"/>
      <c r="SLA94" s="205"/>
      <c r="SLB94" s="205"/>
      <c r="SLC94" s="205"/>
      <c r="SLD94" s="205"/>
      <c r="SLE94" s="205"/>
      <c r="SLF94" s="205"/>
      <c r="SLG94" s="205"/>
      <c r="SLH94" s="205"/>
      <c r="SLI94" s="205"/>
      <c r="SLJ94" s="205"/>
      <c r="SLK94" s="205"/>
      <c r="SLL94" s="205"/>
      <c r="SLM94" s="205"/>
      <c r="SLN94" s="205"/>
      <c r="SLO94" s="205"/>
      <c r="SLP94" s="205"/>
      <c r="SLQ94" s="205"/>
      <c r="SLR94" s="205"/>
      <c r="SLS94" s="205"/>
      <c r="SLT94" s="205"/>
      <c r="SLU94" s="205"/>
      <c r="SLV94" s="205"/>
      <c r="SLW94" s="205"/>
      <c r="SLX94" s="205"/>
      <c r="SLY94" s="205"/>
      <c r="SLZ94" s="205"/>
      <c r="SMA94" s="205"/>
      <c r="SMB94" s="205"/>
      <c r="SMC94" s="205"/>
      <c r="SMD94" s="205"/>
      <c r="SME94" s="205"/>
      <c r="SMF94" s="205"/>
      <c r="SMG94" s="205"/>
      <c r="SMH94" s="205"/>
      <c r="SMI94" s="205"/>
      <c r="SMJ94" s="205"/>
      <c r="SMK94" s="205"/>
      <c r="SML94" s="205"/>
      <c r="SMM94" s="205"/>
      <c r="SMN94" s="205"/>
      <c r="SMO94" s="205"/>
      <c r="SMP94" s="205"/>
      <c r="SMQ94" s="205"/>
      <c r="SMR94" s="205"/>
      <c r="SMS94" s="205"/>
      <c r="SMT94" s="205"/>
      <c r="SMU94" s="205"/>
      <c r="SMV94" s="205"/>
      <c r="SMW94" s="205"/>
      <c r="SMX94" s="205"/>
      <c r="SMY94" s="205"/>
      <c r="SMZ94" s="205"/>
      <c r="SNA94" s="205"/>
      <c r="SNB94" s="205"/>
      <c r="SNC94" s="205"/>
      <c r="SND94" s="205"/>
      <c r="SNE94" s="205"/>
      <c r="SNF94" s="205"/>
      <c r="SNG94" s="205"/>
      <c r="SNH94" s="205"/>
      <c r="SNI94" s="205"/>
      <c r="SNJ94" s="205"/>
      <c r="SNK94" s="205"/>
      <c r="SNL94" s="205"/>
      <c r="SNM94" s="205"/>
      <c r="SNN94" s="205"/>
      <c r="SNO94" s="205"/>
      <c r="SNP94" s="205"/>
      <c r="SNQ94" s="205"/>
      <c r="SNR94" s="205"/>
      <c r="SNS94" s="205"/>
      <c r="SNT94" s="205"/>
      <c r="SNU94" s="205"/>
      <c r="SNV94" s="205"/>
      <c r="SNW94" s="205"/>
      <c r="SNX94" s="205"/>
      <c r="SNY94" s="205"/>
      <c r="SNZ94" s="205"/>
      <c r="SOA94" s="205"/>
      <c r="SOB94" s="205"/>
      <c r="SOC94" s="205"/>
      <c r="SOD94" s="205"/>
      <c r="SOE94" s="205"/>
      <c r="SOF94" s="205"/>
      <c r="SOG94" s="205"/>
      <c r="SOH94" s="205"/>
      <c r="SOI94" s="205"/>
      <c r="SOJ94" s="205"/>
      <c r="SOK94" s="205"/>
      <c r="SOL94" s="205"/>
      <c r="SOM94" s="205"/>
      <c r="SON94" s="205"/>
      <c r="SOO94" s="205"/>
      <c r="SOP94" s="205"/>
      <c r="SOQ94" s="205"/>
      <c r="SOR94" s="205"/>
      <c r="SOS94" s="205"/>
      <c r="SOT94" s="205"/>
      <c r="SOU94" s="205"/>
      <c r="SOV94" s="205"/>
      <c r="SOW94" s="205"/>
      <c r="SOX94" s="205"/>
      <c r="SOY94" s="205"/>
      <c r="SOZ94" s="205"/>
      <c r="SPA94" s="205"/>
      <c r="SPB94" s="205"/>
      <c r="SPC94" s="205"/>
      <c r="SPD94" s="205"/>
      <c r="SPE94" s="205"/>
      <c r="SPF94" s="205"/>
      <c r="SPG94" s="205"/>
      <c r="SPH94" s="205"/>
      <c r="SPI94" s="205"/>
      <c r="SPJ94" s="205"/>
      <c r="SPK94" s="205"/>
      <c r="SPL94" s="205"/>
      <c r="SPM94" s="205"/>
      <c r="SPN94" s="205"/>
      <c r="SPO94" s="205"/>
      <c r="SPP94" s="205"/>
      <c r="SPQ94" s="205"/>
      <c r="SPR94" s="205"/>
      <c r="SPS94" s="205"/>
      <c r="SPT94" s="205"/>
      <c r="SPU94" s="205"/>
      <c r="SPV94" s="205"/>
      <c r="SPW94" s="205"/>
      <c r="SPX94" s="205"/>
      <c r="SPY94" s="205"/>
      <c r="SPZ94" s="205"/>
      <c r="SQA94" s="205"/>
      <c r="SQB94" s="205"/>
      <c r="SQC94" s="205"/>
      <c r="SQD94" s="205"/>
      <c r="SQE94" s="205"/>
      <c r="SQF94" s="205"/>
      <c r="SQG94" s="205"/>
      <c r="SQH94" s="205"/>
      <c r="SQI94" s="205"/>
      <c r="SQJ94" s="205"/>
      <c r="SQK94" s="205"/>
      <c r="SQL94" s="205"/>
      <c r="SQM94" s="205"/>
      <c r="SQN94" s="205"/>
      <c r="SQO94" s="205"/>
      <c r="SQP94" s="205"/>
      <c r="SQQ94" s="205"/>
      <c r="SQR94" s="205"/>
      <c r="SQS94" s="205"/>
      <c r="SQT94" s="205"/>
      <c r="SQU94" s="205"/>
      <c r="SQV94" s="205"/>
      <c r="SQW94" s="205"/>
      <c r="SQX94" s="205"/>
      <c r="SQY94" s="205"/>
      <c r="SQZ94" s="205"/>
      <c r="SRA94" s="205"/>
      <c r="SRB94" s="205"/>
      <c r="SRC94" s="205"/>
      <c r="SRJ94" s="205"/>
      <c r="SRK94" s="205"/>
      <c r="SRL94" s="205"/>
      <c r="SRM94" s="205"/>
      <c r="SRN94" s="205"/>
      <c r="SRO94" s="205"/>
      <c r="SRP94" s="205"/>
      <c r="SRQ94" s="205"/>
      <c r="SRR94" s="205"/>
      <c r="SRS94" s="205"/>
      <c r="SRT94" s="205"/>
      <c r="SRU94" s="205"/>
      <c r="SRV94" s="205"/>
      <c r="SRW94" s="205"/>
      <c r="SRX94" s="205"/>
      <c r="SRY94" s="205"/>
      <c r="SRZ94" s="205"/>
      <c r="SSA94" s="205"/>
      <c r="SSB94" s="205"/>
      <c r="SSC94" s="205"/>
      <c r="SSD94" s="205"/>
      <c r="SSE94" s="205"/>
      <c r="SSF94" s="205"/>
      <c r="SSG94" s="205"/>
      <c r="SSH94" s="205"/>
      <c r="SSI94" s="205"/>
      <c r="SSJ94" s="205"/>
      <c r="SSK94" s="205"/>
      <c r="SSL94" s="205"/>
      <c r="SSM94" s="205"/>
      <c r="SSN94" s="205"/>
      <c r="SSO94" s="205"/>
      <c r="SSP94" s="205"/>
      <c r="SSQ94" s="205"/>
      <c r="SSR94" s="205"/>
      <c r="SSS94" s="205"/>
      <c r="SST94" s="205"/>
      <c r="SSU94" s="205"/>
      <c r="SSV94" s="205"/>
      <c r="SSW94" s="205"/>
      <c r="SSX94" s="205"/>
      <c r="SSY94" s="205"/>
      <c r="SSZ94" s="205"/>
      <c r="STA94" s="205"/>
      <c r="STB94" s="205"/>
      <c r="STC94" s="205"/>
      <c r="STD94" s="205"/>
      <c r="STE94" s="205"/>
      <c r="STF94" s="205"/>
      <c r="STG94" s="205"/>
      <c r="STH94" s="205"/>
      <c r="STI94" s="205"/>
      <c r="STJ94" s="205"/>
      <c r="STK94" s="205"/>
      <c r="STL94" s="205"/>
      <c r="STM94" s="205"/>
      <c r="STN94" s="205"/>
      <c r="STO94" s="205"/>
      <c r="STP94" s="205"/>
      <c r="STQ94" s="205"/>
      <c r="STR94" s="205"/>
      <c r="STS94" s="205"/>
      <c r="STT94" s="205"/>
      <c r="STU94" s="205"/>
      <c r="STV94" s="205"/>
      <c r="STW94" s="205"/>
      <c r="STX94" s="205"/>
      <c r="STY94" s="205"/>
      <c r="STZ94" s="205"/>
      <c r="SUA94" s="205"/>
      <c r="SUB94" s="205"/>
      <c r="SUC94" s="205"/>
      <c r="SUD94" s="205"/>
      <c r="SUE94" s="205"/>
      <c r="SUF94" s="205"/>
      <c r="SUG94" s="205"/>
      <c r="SUH94" s="205"/>
      <c r="SUI94" s="205"/>
      <c r="SUJ94" s="205"/>
      <c r="SUK94" s="205"/>
      <c r="SUL94" s="205"/>
      <c r="SUM94" s="205"/>
      <c r="SUN94" s="205"/>
      <c r="SUO94" s="205"/>
      <c r="SUP94" s="205"/>
      <c r="SUQ94" s="205"/>
      <c r="SUR94" s="205"/>
      <c r="SUS94" s="205"/>
      <c r="SUT94" s="205"/>
      <c r="SUU94" s="205"/>
      <c r="SUV94" s="205"/>
      <c r="SUW94" s="205"/>
      <c r="SUX94" s="205"/>
      <c r="SUY94" s="205"/>
      <c r="SUZ94" s="205"/>
      <c r="SVA94" s="205"/>
      <c r="SVB94" s="205"/>
      <c r="SVC94" s="205"/>
      <c r="SVD94" s="205"/>
      <c r="SVE94" s="205"/>
      <c r="SVF94" s="205"/>
      <c r="SVG94" s="205"/>
      <c r="SVH94" s="205"/>
      <c r="SVI94" s="205"/>
      <c r="SVJ94" s="205"/>
      <c r="SVK94" s="205"/>
      <c r="SVL94" s="205"/>
      <c r="SVM94" s="205"/>
      <c r="SVN94" s="205"/>
      <c r="SVO94" s="205"/>
      <c r="SVP94" s="205"/>
      <c r="SVQ94" s="205"/>
      <c r="SVR94" s="205"/>
      <c r="SVS94" s="205"/>
      <c r="SVT94" s="205"/>
      <c r="SVU94" s="205"/>
      <c r="SVV94" s="205"/>
      <c r="SVW94" s="205"/>
      <c r="SVX94" s="205"/>
      <c r="SVY94" s="205"/>
      <c r="SVZ94" s="205"/>
      <c r="SWA94" s="205"/>
      <c r="SWB94" s="205"/>
      <c r="SWC94" s="205"/>
      <c r="SWD94" s="205"/>
      <c r="SWE94" s="205"/>
      <c r="SWF94" s="205"/>
      <c r="SWG94" s="205"/>
      <c r="SWH94" s="205"/>
      <c r="SWI94" s="205"/>
      <c r="SWJ94" s="205"/>
      <c r="SWK94" s="205"/>
      <c r="SWL94" s="205"/>
      <c r="SWM94" s="205"/>
      <c r="SWN94" s="205"/>
      <c r="SWO94" s="205"/>
      <c r="SWP94" s="205"/>
      <c r="SWQ94" s="205"/>
      <c r="SWR94" s="205"/>
      <c r="SWS94" s="205"/>
      <c r="SWT94" s="205"/>
      <c r="SWU94" s="205"/>
      <c r="SWV94" s="205"/>
      <c r="SWW94" s="205"/>
      <c r="SWX94" s="205"/>
      <c r="SWY94" s="205"/>
      <c r="SWZ94" s="205"/>
      <c r="SXA94" s="205"/>
      <c r="SXB94" s="205"/>
      <c r="SXC94" s="205"/>
      <c r="SXD94" s="205"/>
      <c r="SXE94" s="205"/>
      <c r="SXF94" s="205"/>
      <c r="SXG94" s="205"/>
      <c r="SXH94" s="205"/>
      <c r="SXI94" s="205"/>
      <c r="SXJ94" s="205"/>
      <c r="SXK94" s="205"/>
      <c r="SXL94" s="205"/>
      <c r="SXM94" s="205"/>
      <c r="SXN94" s="205"/>
      <c r="SXO94" s="205"/>
      <c r="SXP94" s="205"/>
      <c r="SXQ94" s="205"/>
      <c r="SXR94" s="205"/>
      <c r="SXS94" s="205"/>
      <c r="SXT94" s="205"/>
      <c r="SXU94" s="205"/>
      <c r="SXV94" s="205"/>
      <c r="SXW94" s="205"/>
      <c r="SXX94" s="205"/>
      <c r="SXY94" s="205"/>
      <c r="SXZ94" s="205"/>
      <c r="SYA94" s="205"/>
      <c r="SYB94" s="205"/>
      <c r="SYC94" s="205"/>
      <c r="SYD94" s="205"/>
      <c r="SYE94" s="205"/>
      <c r="SYF94" s="205"/>
      <c r="SYG94" s="205"/>
      <c r="SYH94" s="205"/>
      <c r="SYI94" s="205"/>
      <c r="SYJ94" s="205"/>
      <c r="SYK94" s="205"/>
      <c r="SYL94" s="205"/>
      <c r="SYM94" s="205"/>
      <c r="SYN94" s="205"/>
      <c r="SYO94" s="205"/>
      <c r="SYP94" s="205"/>
      <c r="SYQ94" s="205"/>
      <c r="SYR94" s="205"/>
      <c r="SYS94" s="205"/>
      <c r="SYT94" s="205"/>
      <c r="SYU94" s="205"/>
      <c r="SYV94" s="205"/>
      <c r="SYW94" s="205"/>
      <c r="SYX94" s="205"/>
      <c r="SYY94" s="205"/>
      <c r="SYZ94" s="205"/>
      <c r="SZA94" s="205"/>
      <c r="SZB94" s="205"/>
      <c r="SZC94" s="205"/>
      <c r="SZD94" s="205"/>
      <c r="SZE94" s="205"/>
      <c r="SZF94" s="205"/>
      <c r="SZG94" s="205"/>
      <c r="SZH94" s="205"/>
      <c r="SZI94" s="205"/>
      <c r="SZJ94" s="205"/>
      <c r="SZK94" s="205"/>
      <c r="SZL94" s="205"/>
      <c r="SZM94" s="205"/>
      <c r="SZN94" s="205"/>
      <c r="SZO94" s="205"/>
      <c r="SZP94" s="205"/>
      <c r="SZQ94" s="205"/>
      <c r="SZR94" s="205"/>
      <c r="SZS94" s="205"/>
      <c r="SZT94" s="205"/>
      <c r="SZU94" s="205"/>
      <c r="SZV94" s="205"/>
      <c r="SZW94" s="205"/>
      <c r="SZX94" s="205"/>
      <c r="SZY94" s="205"/>
      <c r="SZZ94" s="205"/>
      <c r="TAA94" s="205"/>
      <c r="TAB94" s="205"/>
      <c r="TAC94" s="205"/>
      <c r="TAD94" s="205"/>
      <c r="TAE94" s="205"/>
      <c r="TAF94" s="205"/>
      <c r="TAG94" s="205"/>
      <c r="TAH94" s="205"/>
      <c r="TAI94" s="205"/>
      <c r="TAJ94" s="205"/>
      <c r="TAK94" s="205"/>
      <c r="TAL94" s="205"/>
      <c r="TAM94" s="205"/>
      <c r="TAN94" s="205"/>
      <c r="TAO94" s="205"/>
      <c r="TAP94" s="205"/>
      <c r="TAQ94" s="205"/>
      <c r="TAR94" s="205"/>
      <c r="TAS94" s="205"/>
      <c r="TAT94" s="205"/>
      <c r="TAU94" s="205"/>
      <c r="TAV94" s="205"/>
      <c r="TAW94" s="205"/>
      <c r="TAX94" s="205"/>
      <c r="TAY94" s="205"/>
      <c r="TBF94" s="205"/>
      <c r="TBG94" s="205"/>
      <c r="TBH94" s="205"/>
      <c r="TBI94" s="205"/>
      <c r="TBJ94" s="205"/>
      <c r="TBK94" s="205"/>
      <c r="TBL94" s="205"/>
      <c r="TBM94" s="205"/>
      <c r="TBN94" s="205"/>
      <c r="TBO94" s="205"/>
      <c r="TBP94" s="205"/>
      <c r="TBQ94" s="205"/>
      <c r="TBR94" s="205"/>
      <c r="TBS94" s="205"/>
      <c r="TBT94" s="205"/>
      <c r="TBU94" s="205"/>
      <c r="TBV94" s="205"/>
      <c r="TBW94" s="205"/>
      <c r="TBX94" s="205"/>
      <c r="TBY94" s="205"/>
      <c r="TBZ94" s="205"/>
      <c r="TCA94" s="205"/>
      <c r="TCB94" s="205"/>
      <c r="TCC94" s="205"/>
      <c r="TCD94" s="205"/>
      <c r="TCE94" s="205"/>
      <c r="TCF94" s="205"/>
      <c r="TCG94" s="205"/>
      <c r="TCH94" s="205"/>
      <c r="TCI94" s="205"/>
      <c r="TCJ94" s="205"/>
      <c r="TCK94" s="205"/>
      <c r="TCL94" s="205"/>
      <c r="TCM94" s="205"/>
      <c r="TCN94" s="205"/>
      <c r="TCO94" s="205"/>
      <c r="TCP94" s="205"/>
      <c r="TCQ94" s="205"/>
      <c r="TCR94" s="205"/>
      <c r="TCS94" s="205"/>
      <c r="TCT94" s="205"/>
      <c r="TCU94" s="205"/>
      <c r="TCV94" s="205"/>
      <c r="TCW94" s="205"/>
      <c r="TCX94" s="205"/>
      <c r="TCY94" s="205"/>
      <c r="TCZ94" s="205"/>
      <c r="TDA94" s="205"/>
      <c r="TDB94" s="205"/>
      <c r="TDC94" s="205"/>
      <c r="TDD94" s="205"/>
      <c r="TDE94" s="205"/>
      <c r="TDF94" s="205"/>
      <c r="TDG94" s="205"/>
      <c r="TDH94" s="205"/>
      <c r="TDI94" s="205"/>
      <c r="TDJ94" s="205"/>
      <c r="TDK94" s="205"/>
      <c r="TDL94" s="205"/>
      <c r="TDM94" s="205"/>
      <c r="TDN94" s="205"/>
      <c r="TDO94" s="205"/>
      <c r="TDP94" s="205"/>
      <c r="TDQ94" s="205"/>
      <c r="TDR94" s="205"/>
      <c r="TDS94" s="205"/>
      <c r="TDT94" s="205"/>
      <c r="TDU94" s="205"/>
      <c r="TDV94" s="205"/>
      <c r="TDW94" s="205"/>
      <c r="TDX94" s="205"/>
      <c r="TDY94" s="205"/>
      <c r="TDZ94" s="205"/>
      <c r="TEA94" s="205"/>
      <c r="TEB94" s="205"/>
      <c r="TEC94" s="205"/>
      <c r="TED94" s="205"/>
      <c r="TEE94" s="205"/>
      <c r="TEF94" s="205"/>
      <c r="TEG94" s="205"/>
      <c r="TEH94" s="205"/>
      <c r="TEI94" s="205"/>
      <c r="TEJ94" s="205"/>
      <c r="TEK94" s="205"/>
      <c r="TEL94" s="205"/>
      <c r="TEM94" s="205"/>
      <c r="TEN94" s="205"/>
      <c r="TEO94" s="205"/>
      <c r="TEP94" s="205"/>
      <c r="TEQ94" s="205"/>
      <c r="TER94" s="205"/>
      <c r="TES94" s="205"/>
      <c r="TET94" s="205"/>
      <c r="TEU94" s="205"/>
      <c r="TEV94" s="205"/>
      <c r="TEW94" s="205"/>
      <c r="TEX94" s="205"/>
      <c r="TEY94" s="205"/>
      <c r="TEZ94" s="205"/>
      <c r="TFA94" s="205"/>
      <c r="TFB94" s="205"/>
      <c r="TFC94" s="205"/>
      <c r="TFD94" s="205"/>
      <c r="TFE94" s="205"/>
      <c r="TFF94" s="205"/>
      <c r="TFG94" s="205"/>
      <c r="TFH94" s="205"/>
      <c r="TFI94" s="205"/>
      <c r="TFJ94" s="205"/>
      <c r="TFK94" s="205"/>
      <c r="TFL94" s="205"/>
      <c r="TFM94" s="205"/>
      <c r="TFN94" s="205"/>
      <c r="TFO94" s="205"/>
      <c r="TFP94" s="205"/>
      <c r="TFQ94" s="205"/>
      <c r="TFR94" s="205"/>
      <c r="TFS94" s="205"/>
      <c r="TFT94" s="205"/>
      <c r="TFU94" s="205"/>
      <c r="TFV94" s="205"/>
      <c r="TFW94" s="205"/>
      <c r="TFX94" s="205"/>
      <c r="TFY94" s="205"/>
      <c r="TFZ94" s="205"/>
      <c r="TGA94" s="205"/>
      <c r="TGB94" s="205"/>
      <c r="TGC94" s="205"/>
      <c r="TGD94" s="205"/>
      <c r="TGE94" s="205"/>
      <c r="TGF94" s="205"/>
      <c r="TGG94" s="205"/>
      <c r="TGH94" s="205"/>
      <c r="TGI94" s="205"/>
      <c r="TGJ94" s="205"/>
      <c r="TGK94" s="205"/>
      <c r="TGL94" s="205"/>
      <c r="TGM94" s="205"/>
      <c r="TGN94" s="205"/>
      <c r="TGO94" s="205"/>
      <c r="TGP94" s="205"/>
      <c r="TGQ94" s="205"/>
      <c r="TGR94" s="205"/>
      <c r="TGS94" s="205"/>
      <c r="TGT94" s="205"/>
      <c r="TGU94" s="205"/>
      <c r="TGV94" s="205"/>
      <c r="TGW94" s="205"/>
      <c r="TGX94" s="205"/>
      <c r="TGY94" s="205"/>
      <c r="TGZ94" s="205"/>
      <c r="THA94" s="205"/>
      <c r="THB94" s="205"/>
      <c r="THC94" s="205"/>
      <c r="THD94" s="205"/>
      <c r="THE94" s="205"/>
      <c r="THF94" s="205"/>
      <c r="THG94" s="205"/>
      <c r="THH94" s="205"/>
      <c r="THI94" s="205"/>
      <c r="THJ94" s="205"/>
      <c r="THK94" s="205"/>
      <c r="THL94" s="205"/>
      <c r="THM94" s="205"/>
      <c r="THN94" s="205"/>
      <c r="THO94" s="205"/>
      <c r="THP94" s="205"/>
      <c r="THQ94" s="205"/>
      <c r="THR94" s="205"/>
      <c r="THS94" s="205"/>
      <c r="THT94" s="205"/>
      <c r="THU94" s="205"/>
      <c r="THV94" s="205"/>
      <c r="THW94" s="205"/>
      <c r="THX94" s="205"/>
      <c r="THY94" s="205"/>
      <c r="THZ94" s="205"/>
      <c r="TIA94" s="205"/>
      <c r="TIB94" s="205"/>
      <c r="TIC94" s="205"/>
      <c r="TID94" s="205"/>
      <c r="TIE94" s="205"/>
      <c r="TIF94" s="205"/>
      <c r="TIG94" s="205"/>
      <c r="TIH94" s="205"/>
      <c r="TII94" s="205"/>
      <c r="TIJ94" s="205"/>
      <c r="TIK94" s="205"/>
      <c r="TIL94" s="205"/>
      <c r="TIM94" s="205"/>
      <c r="TIN94" s="205"/>
      <c r="TIO94" s="205"/>
      <c r="TIP94" s="205"/>
      <c r="TIQ94" s="205"/>
      <c r="TIR94" s="205"/>
      <c r="TIS94" s="205"/>
      <c r="TIT94" s="205"/>
      <c r="TIU94" s="205"/>
      <c r="TIV94" s="205"/>
      <c r="TIW94" s="205"/>
      <c r="TIX94" s="205"/>
      <c r="TIY94" s="205"/>
      <c r="TIZ94" s="205"/>
      <c r="TJA94" s="205"/>
      <c r="TJB94" s="205"/>
      <c r="TJC94" s="205"/>
      <c r="TJD94" s="205"/>
      <c r="TJE94" s="205"/>
      <c r="TJF94" s="205"/>
      <c r="TJG94" s="205"/>
      <c r="TJH94" s="205"/>
      <c r="TJI94" s="205"/>
      <c r="TJJ94" s="205"/>
      <c r="TJK94" s="205"/>
      <c r="TJL94" s="205"/>
      <c r="TJM94" s="205"/>
      <c r="TJN94" s="205"/>
      <c r="TJO94" s="205"/>
      <c r="TJP94" s="205"/>
      <c r="TJQ94" s="205"/>
      <c r="TJR94" s="205"/>
      <c r="TJS94" s="205"/>
      <c r="TJT94" s="205"/>
      <c r="TJU94" s="205"/>
      <c r="TJV94" s="205"/>
      <c r="TJW94" s="205"/>
      <c r="TJX94" s="205"/>
      <c r="TJY94" s="205"/>
      <c r="TJZ94" s="205"/>
      <c r="TKA94" s="205"/>
      <c r="TKB94" s="205"/>
      <c r="TKC94" s="205"/>
      <c r="TKD94" s="205"/>
      <c r="TKE94" s="205"/>
      <c r="TKF94" s="205"/>
      <c r="TKG94" s="205"/>
      <c r="TKH94" s="205"/>
      <c r="TKI94" s="205"/>
      <c r="TKJ94" s="205"/>
      <c r="TKK94" s="205"/>
      <c r="TKL94" s="205"/>
      <c r="TKM94" s="205"/>
      <c r="TKN94" s="205"/>
      <c r="TKO94" s="205"/>
      <c r="TKP94" s="205"/>
      <c r="TKQ94" s="205"/>
      <c r="TKR94" s="205"/>
      <c r="TKS94" s="205"/>
      <c r="TKT94" s="205"/>
      <c r="TKU94" s="205"/>
      <c r="TLB94" s="205"/>
      <c r="TLC94" s="205"/>
      <c r="TLD94" s="205"/>
      <c r="TLE94" s="205"/>
      <c r="TLF94" s="205"/>
      <c r="TLG94" s="205"/>
      <c r="TLH94" s="205"/>
      <c r="TLI94" s="205"/>
      <c r="TLJ94" s="205"/>
      <c r="TLK94" s="205"/>
      <c r="TLL94" s="205"/>
      <c r="TLM94" s="205"/>
      <c r="TLN94" s="205"/>
      <c r="TLO94" s="205"/>
      <c r="TLP94" s="205"/>
      <c r="TLQ94" s="205"/>
      <c r="TLR94" s="205"/>
      <c r="TLS94" s="205"/>
      <c r="TLT94" s="205"/>
      <c r="TLU94" s="205"/>
      <c r="TLV94" s="205"/>
      <c r="TLW94" s="205"/>
      <c r="TLX94" s="205"/>
      <c r="TLY94" s="205"/>
      <c r="TLZ94" s="205"/>
      <c r="TMA94" s="205"/>
      <c r="TMB94" s="205"/>
      <c r="TMC94" s="205"/>
      <c r="TMD94" s="205"/>
      <c r="TME94" s="205"/>
      <c r="TMF94" s="205"/>
      <c r="TMG94" s="205"/>
      <c r="TMH94" s="205"/>
      <c r="TMI94" s="205"/>
      <c r="TMJ94" s="205"/>
      <c r="TMK94" s="205"/>
      <c r="TML94" s="205"/>
      <c r="TMM94" s="205"/>
      <c r="TMN94" s="205"/>
      <c r="TMO94" s="205"/>
      <c r="TMP94" s="205"/>
      <c r="TMQ94" s="205"/>
      <c r="TMR94" s="205"/>
      <c r="TMS94" s="205"/>
      <c r="TMT94" s="205"/>
      <c r="TMU94" s="205"/>
      <c r="TMV94" s="205"/>
      <c r="TMW94" s="205"/>
      <c r="TMX94" s="205"/>
      <c r="TMY94" s="205"/>
      <c r="TMZ94" s="205"/>
      <c r="TNA94" s="205"/>
      <c r="TNB94" s="205"/>
      <c r="TNC94" s="205"/>
      <c r="TND94" s="205"/>
      <c r="TNE94" s="205"/>
      <c r="TNF94" s="205"/>
      <c r="TNG94" s="205"/>
      <c r="TNH94" s="205"/>
      <c r="TNI94" s="205"/>
      <c r="TNJ94" s="205"/>
      <c r="TNK94" s="205"/>
      <c r="TNL94" s="205"/>
      <c r="TNM94" s="205"/>
      <c r="TNN94" s="205"/>
      <c r="TNO94" s="205"/>
      <c r="TNP94" s="205"/>
      <c r="TNQ94" s="205"/>
      <c r="TNR94" s="205"/>
      <c r="TNS94" s="205"/>
      <c r="TNT94" s="205"/>
      <c r="TNU94" s="205"/>
      <c r="TNV94" s="205"/>
      <c r="TNW94" s="205"/>
      <c r="TNX94" s="205"/>
      <c r="TNY94" s="205"/>
      <c r="TNZ94" s="205"/>
      <c r="TOA94" s="205"/>
      <c r="TOB94" s="205"/>
      <c r="TOC94" s="205"/>
      <c r="TOD94" s="205"/>
      <c r="TOE94" s="205"/>
      <c r="TOF94" s="205"/>
      <c r="TOG94" s="205"/>
      <c r="TOH94" s="205"/>
      <c r="TOI94" s="205"/>
      <c r="TOJ94" s="205"/>
      <c r="TOK94" s="205"/>
      <c r="TOL94" s="205"/>
      <c r="TOM94" s="205"/>
      <c r="TON94" s="205"/>
      <c r="TOO94" s="205"/>
      <c r="TOP94" s="205"/>
      <c r="TOQ94" s="205"/>
      <c r="TOR94" s="205"/>
      <c r="TOS94" s="205"/>
      <c r="TOT94" s="205"/>
      <c r="TOU94" s="205"/>
      <c r="TOV94" s="205"/>
      <c r="TOW94" s="205"/>
      <c r="TOX94" s="205"/>
      <c r="TOY94" s="205"/>
      <c r="TOZ94" s="205"/>
      <c r="TPA94" s="205"/>
      <c r="TPB94" s="205"/>
      <c r="TPC94" s="205"/>
      <c r="TPD94" s="205"/>
      <c r="TPE94" s="205"/>
      <c r="TPF94" s="205"/>
      <c r="TPG94" s="205"/>
      <c r="TPH94" s="205"/>
      <c r="TPI94" s="205"/>
      <c r="TPJ94" s="205"/>
      <c r="TPK94" s="205"/>
      <c r="TPL94" s="205"/>
      <c r="TPM94" s="205"/>
      <c r="TPN94" s="205"/>
      <c r="TPO94" s="205"/>
      <c r="TPP94" s="205"/>
      <c r="TPQ94" s="205"/>
      <c r="TPR94" s="205"/>
      <c r="TPS94" s="205"/>
      <c r="TPT94" s="205"/>
      <c r="TPU94" s="205"/>
      <c r="TPV94" s="205"/>
      <c r="TPW94" s="205"/>
      <c r="TPX94" s="205"/>
      <c r="TPY94" s="205"/>
      <c r="TPZ94" s="205"/>
      <c r="TQA94" s="205"/>
      <c r="TQB94" s="205"/>
      <c r="TQC94" s="205"/>
      <c r="TQD94" s="205"/>
      <c r="TQE94" s="205"/>
      <c r="TQF94" s="205"/>
      <c r="TQG94" s="205"/>
      <c r="TQH94" s="205"/>
      <c r="TQI94" s="205"/>
      <c r="TQJ94" s="205"/>
      <c r="TQK94" s="205"/>
      <c r="TQL94" s="205"/>
      <c r="TQM94" s="205"/>
      <c r="TQN94" s="205"/>
      <c r="TQO94" s="205"/>
      <c r="TQP94" s="205"/>
      <c r="TQQ94" s="205"/>
      <c r="TQR94" s="205"/>
      <c r="TQS94" s="205"/>
      <c r="TQT94" s="205"/>
      <c r="TQU94" s="205"/>
      <c r="TQV94" s="205"/>
      <c r="TQW94" s="205"/>
      <c r="TQX94" s="205"/>
      <c r="TQY94" s="205"/>
      <c r="TQZ94" s="205"/>
      <c r="TRA94" s="205"/>
      <c r="TRB94" s="205"/>
      <c r="TRC94" s="205"/>
      <c r="TRD94" s="205"/>
      <c r="TRE94" s="205"/>
      <c r="TRF94" s="205"/>
      <c r="TRG94" s="205"/>
      <c r="TRH94" s="205"/>
      <c r="TRI94" s="205"/>
      <c r="TRJ94" s="205"/>
      <c r="TRK94" s="205"/>
      <c r="TRL94" s="205"/>
      <c r="TRM94" s="205"/>
      <c r="TRN94" s="205"/>
      <c r="TRO94" s="205"/>
      <c r="TRP94" s="205"/>
      <c r="TRQ94" s="205"/>
      <c r="TRR94" s="205"/>
      <c r="TRS94" s="205"/>
      <c r="TRT94" s="205"/>
      <c r="TRU94" s="205"/>
      <c r="TRV94" s="205"/>
      <c r="TRW94" s="205"/>
      <c r="TRX94" s="205"/>
      <c r="TRY94" s="205"/>
      <c r="TRZ94" s="205"/>
      <c r="TSA94" s="205"/>
      <c r="TSB94" s="205"/>
      <c r="TSC94" s="205"/>
      <c r="TSD94" s="205"/>
      <c r="TSE94" s="205"/>
      <c r="TSF94" s="205"/>
      <c r="TSG94" s="205"/>
      <c r="TSH94" s="205"/>
      <c r="TSI94" s="205"/>
      <c r="TSJ94" s="205"/>
      <c r="TSK94" s="205"/>
      <c r="TSL94" s="205"/>
      <c r="TSM94" s="205"/>
      <c r="TSN94" s="205"/>
      <c r="TSO94" s="205"/>
      <c r="TSP94" s="205"/>
      <c r="TSQ94" s="205"/>
      <c r="TSR94" s="205"/>
      <c r="TSS94" s="205"/>
      <c r="TST94" s="205"/>
      <c r="TSU94" s="205"/>
      <c r="TSV94" s="205"/>
      <c r="TSW94" s="205"/>
      <c r="TSX94" s="205"/>
      <c r="TSY94" s="205"/>
      <c r="TSZ94" s="205"/>
      <c r="TTA94" s="205"/>
      <c r="TTB94" s="205"/>
      <c r="TTC94" s="205"/>
      <c r="TTD94" s="205"/>
      <c r="TTE94" s="205"/>
      <c r="TTF94" s="205"/>
      <c r="TTG94" s="205"/>
      <c r="TTH94" s="205"/>
      <c r="TTI94" s="205"/>
      <c r="TTJ94" s="205"/>
      <c r="TTK94" s="205"/>
      <c r="TTL94" s="205"/>
      <c r="TTM94" s="205"/>
      <c r="TTN94" s="205"/>
      <c r="TTO94" s="205"/>
      <c r="TTP94" s="205"/>
      <c r="TTQ94" s="205"/>
      <c r="TTR94" s="205"/>
      <c r="TTS94" s="205"/>
      <c r="TTT94" s="205"/>
      <c r="TTU94" s="205"/>
      <c r="TTV94" s="205"/>
      <c r="TTW94" s="205"/>
      <c r="TTX94" s="205"/>
      <c r="TTY94" s="205"/>
      <c r="TTZ94" s="205"/>
      <c r="TUA94" s="205"/>
      <c r="TUB94" s="205"/>
      <c r="TUC94" s="205"/>
      <c r="TUD94" s="205"/>
      <c r="TUE94" s="205"/>
      <c r="TUF94" s="205"/>
      <c r="TUG94" s="205"/>
      <c r="TUH94" s="205"/>
      <c r="TUI94" s="205"/>
      <c r="TUJ94" s="205"/>
      <c r="TUK94" s="205"/>
      <c r="TUL94" s="205"/>
      <c r="TUM94" s="205"/>
      <c r="TUN94" s="205"/>
      <c r="TUO94" s="205"/>
      <c r="TUP94" s="205"/>
      <c r="TUQ94" s="205"/>
      <c r="TUX94" s="205"/>
      <c r="TUY94" s="205"/>
      <c r="TUZ94" s="205"/>
      <c r="TVA94" s="205"/>
      <c r="TVB94" s="205"/>
      <c r="TVC94" s="205"/>
      <c r="TVD94" s="205"/>
      <c r="TVE94" s="205"/>
      <c r="TVF94" s="205"/>
      <c r="TVG94" s="205"/>
      <c r="TVH94" s="205"/>
      <c r="TVI94" s="205"/>
      <c r="TVJ94" s="205"/>
      <c r="TVK94" s="205"/>
      <c r="TVL94" s="205"/>
      <c r="TVM94" s="205"/>
      <c r="TVN94" s="205"/>
      <c r="TVO94" s="205"/>
      <c r="TVP94" s="205"/>
      <c r="TVQ94" s="205"/>
      <c r="TVR94" s="205"/>
      <c r="TVS94" s="205"/>
      <c r="TVT94" s="205"/>
      <c r="TVU94" s="205"/>
      <c r="TVV94" s="205"/>
      <c r="TVW94" s="205"/>
      <c r="TVX94" s="205"/>
      <c r="TVY94" s="205"/>
      <c r="TVZ94" s="205"/>
      <c r="TWA94" s="205"/>
      <c r="TWB94" s="205"/>
      <c r="TWC94" s="205"/>
      <c r="TWD94" s="205"/>
      <c r="TWE94" s="205"/>
      <c r="TWF94" s="205"/>
      <c r="TWG94" s="205"/>
      <c r="TWH94" s="205"/>
      <c r="TWI94" s="205"/>
      <c r="TWJ94" s="205"/>
      <c r="TWK94" s="205"/>
      <c r="TWL94" s="205"/>
      <c r="TWM94" s="205"/>
      <c r="TWN94" s="205"/>
      <c r="TWO94" s="205"/>
      <c r="TWP94" s="205"/>
      <c r="TWQ94" s="205"/>
      <c r="TWR94" s="205"/>
      <c r="TWS94" s="205"/>
      <c r="TWT94" s="205"/>
      <c r="TWU94" s="205"/>
      <c r="TWV94" s="205"/>
      <c r="TWW94" s="205"/>
      <c r="TWX94" s="205"/>
      <c r="TWY94" s="205"/>
      <c r="TWZ94" s="205"/>
      <c r="TXA94" s="205"/>
      <c r="TXB94" s="205"/>
      <c r="TXC94" s="205"/>
      <c r="TXD94" s="205"/>
      <c r="TXE94" s="205"/>
      <c r="TXF94" s="205"/>
      <c r="TXG94" s="205"/>
      <c r="TXH94" s="205"/>
      <c r="TXI94" s="205"/>
      <c r="TXJ94" s="205"/>
      <c r="TXK94" s="205"/>
      <c r="TXL94" s="205"/>
      <c r="TXM94" s="205"/>
      <c r="TXN94" s="205"/>
      <c r="TXO94" s="205"/>
      <c r="TXP94" s="205"/>
      <c r="TXQ94" s="205"/>
      <c r="TXR94" s="205"/>
      <c r="TXS94" s="205"/>
      <c r="TXT94" s="205"/>
      <c r="TXU94" s="205"/>
      <c r="TXV94" s="205"/>
      <c r="TXW94" s="205"/>
      <c r="TXX94" s="205"/>
      <c r="TXY94" s="205"/>
      <c r="TXZ94" s="205"/>
      <c r="TYA94" s="205"/>
      <c r="TYB94" s="205"/>
      <c r="TYC94" s="205"/>
      <c r="TYD94" s="205"/>
      <c r="TYE94" s="205"/>
      <c r="TYF94" s="205"/>
      <c r="TYG94" s="205"/>
      <c r="TYH94" s="205"/>
      <c r="TYI94" s="205"/>
      <c r="TYJ94" s="205"/>
      <c r="TYK94" s="205"/>
      <c r="TYL94" s="205"/>
      <c r="TYM94" s="205"/>
      <c r="TYN94" s="205"/>
      <c r="TYO94" s="205"/>
      <c r="TYP94" s="205"/>
      <c r="TYQ94" s="205"/>
      <c r="TYR94" s="205"/>
      <c r="TYS94" s="205"/>
      <c r="TYT94" s="205"/>
      <c r="TYU94" s="205"/>
      <c r="TYV94" s="205"/>
      <c r="TYW94" s="205"/>
      <c r="TYX94" s="205"/>
      <c r="TYY94" s="205"/>
      <c r="TYZ94" s="205"/>
      <c r="TZA94" s="205"/>
      <c r="TZB94" s="205"/>
      <c r="TZC94" s="205"/>
      <c r="TZD94" s="205"/>
      <c r="TZE94" s="205"/>
      <c r="TZF94" s="205"/>
      <c r="TZG94" s="205"/>
      <c r="TZH94" s="205"/>
      <c r="TZI94" s="205"/>
      <c r="TZJ94" s="205"/>
      <c r="TZK94" s="205"/>
      <c r="TZL94" s="205"/>
      <c r="TZM94" s="205"/>
      <c r="TZN94" s="205"/>
      <c r="TZO94" s="205"/>
      <c r="TZP94" s="205"/>
      <c r="TZQ94" s="205"/>
      <c r="TZR94" s="205"/>
      <c r="TZS94" s="205"/>
      <c r="TZT94" s="205"/>
      <c r="TZU94" s="205"/>
      <c r="TZV94" s="205"/>
      <c r="TZW94" s="205"/>
      <c r="TZX94" s="205"/>
      <c r="TZY94" s="205"/>
      <c r="TZZ94" s="205"/>
      <c r="UAA94" s="205"/>
      <c r="UAB94" s="205"/>
      <c r="UAC94" s="205"/>
      <c r="UAD94" s="205"/>
      <c r="UAE94" s="205"/>
      <c r="UAF94" s="205"/>
      <c r="UAG94" s="205"/>
      <c r="UAH94" s="205"/>
      <c r="UAI94" s="205"/>
      <c r="UAJ94" s="205"/>
      <c r="UAK94" s="205"/>
      <c r="UAL94" s="205"/>
      <c r="UAM94" s="205"/>
      <c r="UAN94" s="205"/>
      <c r="UAO94" s="205"/>
      <c r="UAP94" s="205"/>
      <c r="UAQ94" s="205"/>
      <c r="UAR94" s="205"/>
      <c r="UAS94" s="205"/>
      <c r="UAT94" s="205"/>
      <c r="UAU94" s="205"/>
      <c r="UAV94" s="205"/>
      <c r="UAW94" s="205"/>
      <c r="UAX94" s="205"/>
      <c r="UAY94" s="205"/>
      <c r="UAZ94" s="205"/>
      <c r="UBA94" s="205"/>
      <c r="UBB94" s="205"/>
      <c r="UBC94" s="205"/>
      <c r="UBD94" s="205"/>
      <c r="UBE94" s="205"/>
      <c r="UBF94" s="205"/>
      <c r="UBG94" s="205"/>
      <c r="UBH94" s="205"/>
      <c r="UBI94" s="205"/>
      <c r="UBJ94" s="205"/>
      <c r="UBK94" s="205"/>
      <c r="UBL94" s="205"/>
      <c r="UBM94" s="205"/>
      <c r="UBN94" s="205"/>
      <c r="UBO94" s="205"/>
      <c r="UBP94" s="205"/>
      <c r="UBQ94" s="205"/>
      <c r="UBR94" s="205"/>
      <c r="UBS94" s="205"/>
      <c r="UBT94" s="205"/>
      <c r="UBU94" s="205"/>
      <c r="UBV94" s="205"/>
      <c r="UBW94" s="205"/>
      <c r="UBX94" s="205"/>
      <c r="UBY94" s="205"/>
      <c r="UBZ94" s="205"/>
      <c r="UCA94" s="205"/>
      <c r="UCB94" s="205"/>
      <c r="UCC94" s="205"/>
      <c r="UCD94" s="205"/>
      <c r="UCE94" s="205"/>
      <c r="UCF94" s="205"/>
      <c r="UCG94" s="205"/>
      <c r="UCH94" s="205"/>
      <c r="UCI94" s="205"/>
      <c r="UCJ94" s="205"/>
      <c r="UCK94" s="205"/>
      <c r="UCL94" s="205"/>
      <c r="UCM94" s="205"/>
      <c r="UCN94" s="205"/>
      <c r="UCO94" s="205"/>
      <c r="UCP94" s="205"/>
      <c r="UCQ94" s="205"/>
      <c r="UCR94" s="205"/>
      <c r="UCS94" s="205"/>
      <c r="UCT94" s="205"/>
      <c r="UCU94" s="205"/>
      <c r="UCV94" s="205"/>
      <c r="UCW94" s="205"/>
      <c r="UCX94" s="205"/>
      <c r="UCY94" s="205"/>
      <c r="UCZ94" s="205"/>
      <c r="UDA94" s="205"/>
      <c r="UDB94" s="205"/>
      <c r="UDC94" s="205"/>
      <c r="UDD94" s="205"/>
      <c r="UDE94" s="205"/>
      <c r="UDF94" s="205"/>
      <c r="UDG94" s="205"/>
      <c r="UDH94" s="205"/>
      <c r="UDI94" s="205"/>
      <c r="UDJ94" s="205"/>
      <c r="UDK94" s="205"/>
      <c r="UDL94" s="205"/>
      <c r="UDM94" s="205"/>
      <c r="UDN94" s="205"/>
      <c r="UDO94" s="205"/>
      <c r="UDP94" s="205"/>
      <c r="UDQ94" s="205"/>
      <c r="UDR94" s="205"/>
      <c r="UDS94" s="205"/>
      <c r="UDT94" s="205"/>
      <c r="UDU94" s="205"/>
      <c r="UDV94" s="205"/>
      <c r="UDW94" s="205"/>
      <c r="UDX94" s="205"/>
      <c r="UDY94" s="205"/>
      <c r="UDZ94" s="205"/>
      <c r="UEA94" s="205"/>
      <c r="UEB94" s="205"/>
      <c r="UEC94" s="205"/>
      <c r="UED94" s="205"/>
      <c r="UEE94" s="205"/>
      <c r="UEF94" s="205"/>
      <c r="UEG94" s="205"/>
      <c r="UEH94" s="205"/>
      <c r="UEI94" s="205"/>
      <c r="UEJ94" s="205"/>
      <c r="UEK94" s="205"/>
      <c r="UEL94" s="205"/>
      <c r="UEM94" s="205"/>
      <c r="UET94" s="205"/>
      <c r="UEU94" s="205"/>
      <c r="UEV94" s="205"/>
      <c r="UEW94" s="205"/>
      <c r="UEX94" s="205"/>
      <c r="UEY94" s="205"/>
      <c r="UEZ94" s="205"/>
      <c r="UFA94" s="205"/>
      <c r="UFB94" s="205"/>
      <c r="UFC94" s="205"/>
      <c r="UFD94" s="205"/>
      <c r="UFE94" s="205"/>
      <c r="UFF94" s="205"/>
      <c r="UFG94" s="205"/>
      <c r="UFH94" s="205"/>
      <c r="UFI94" s="205"/>
      <c r="UFJ94" s="205"/>
      <c r="UFK94" s="205"/>
      <c r="UFL94" s="205"/>
      <c r="UFM94" s="205"/>
      <c r="UFN94" s="205"/>
      <c r="UFO94" s="205"/>
      <c r="UFP94" s="205"/>
      <c r="UFQ94" s="205"/>
      <c r="UFR94" s="205"/>
      <c r="UFS94" s="205"/>
      <c r="UFT94" s="205"/>
      <c r="UFU94" s="205"/>
      <c r="UFV94" s="205"/>
      <c r="UFW94" s="205"/>
      <c r="UFX94" s="205"/>
      <c r="UFY94" s="205"/>
      <c r="UFZ94" s="205"/>
      <c r="UGA94" s="205"/>
      <c r="UGB94" s="205"/>
      <c r="UGC94" s="205"/>
      <c r="UGD94" s="205"/>
      <c r="UGE94" s="205"/>
      <c r="UGF94" s="205"/>
      <c r="UGG94" s="205"/>
      <c r="UGH94" s="205"/>
      <c r="UGI94" s="205"/>
      <c r="UGJ94" s="205"/>
      <c r="UGK94" s="205"/>
      <c r="UGL94" s="205"/>
      <c r="UGM94" s="205"/>
      <c r="UGN94" s="205"/>
      <c r="UGO94" s="205"/>
      <c r="UGP94" s="205"/>
      <c r="UGQ94" s="205"/>
      <c r="UGR94" s="205"/>
      <c r="UGS94" s="205"/>
      <c r="UGT94" s="205"/>
      <c r="UGU94" s="205"/>
      <c r="UGV94" s="205"/>
      <c r="UGW94" s="205"/>
      <c r="UGX94" s="205"/>
      <c r="UGY94" s="205"/>
      <c r="UGZ94" s="205"/>
      <c r="UHA94" s="205"/>
      <c r="UHB94" s="205"/>
      <c r="UHC94" s="205"/>
      <c r="UHD94" s="205"/>
      <c r="UHE94" s="205"/>
      <c r="UHF94" s="205"/>
      <c r="UHG94" s="205"/>
      <c r="UHH94" s="205"/>
      <c r="UHI94" s="205"/>
      <c r="UHJ94" s="205"/>
      <c r="UHK94" s="205"/>
      <c r="UHL94" s="205"/>
      <c r="UHM94" s="205"/>
      <c r="UHN94" s="205"/>
      <c r="UHO94" s="205"/>
      <c r="UHP94" s="205"/>
      <c r="UHQ94" s="205"/>
      <c r="UHR94" s="205"/>
      <c r="UHS94" s="205"/>
      <c r="UHT94" s="205"/>
      <c r="UHU94" s="205"/>
      <c r="UHV94" s="205"/>
      <c r="UHW94" s="205"/>
      <c r="UHX94" s="205"/>
      <c r="UHY94" s="205"/>
      <c r="UHZ94" s="205"/>
      <c r="UIA94" s="205"/>
      <c r="UIB94" s="205"/>
      <c r="UIC94" s="205"/>
      <c r="UID94" s="205"/>
      <c r="UIE94" s="205"/>
      <c r="UIF94" s="205"/>
      <c r="UIG94" s="205"/>
      <c r="UIH94" s="205"/>
      <c r="UII94" s="205"/>
      <c r="UIJ94" s="205"/>
      <c r="UIK94" s="205"/>
      <c r="UIL94" s="205"/>
      <c r="UIM94" s="205"/>
      <c r="UIN94" s="205"/>
      <c r="UIO94" s="205"/>
      <c r="UIP94" s="205"/>
      <c r="UIQ94" s="205"/>
      <c r="UIR94" s="205"/>
      <c r="UIS94" s="205"/>
      <c r="UIT94" s="205"/>
      <c r="UIU94" s="205"/>
      <c r="UIV94" s="205"/>
      <c r="UIW94" s="205"/>
      <c r="UIX94" s="205"/>
      <c r="UIY94" s="205"/>
      <c r="UIZ94" s="205"/>
      <c r="UJA94" s="205"/>
      <c r="UJB94" s="205"/>
      <c r="UJC94" s="205"/>
      <c r="UJD94" s="205"/>
      <c r="UJE94" s="205"/>
      <c r="UJF94" s="205"/>
      <c r="UJG94" s="205"/>
      <c r="UJH94" s="205"/>
      <c r="UJI94" s="205"/>
      <c r="UJJ94" s="205"/>
      <c r="UJK94" s="205"/>
      <c r="UJL94" s="205"/>
      <c r="UJM94" s="205"/>
      <c r="UJN94" s="205"/>
      <c r="UJO94" s="205"/>
      <c r="UJP94" s="205"/>
      <c r="UJQ94" s="205"/>
      <c r="UJR94" s="205"/>
      <c r="UJS94" s="205"/>
      <c r="UJT94" s="205"/>
      <c r="UJU94" s="205"/>
      <c r="UJV94" s="205"/>
      <c r="UJW94" s="205"/>
      <c r="UJX94" s="205"/>
      <c r="UJY94" s="205"/>
      <c r="UJZ94" s="205"/>
      <c r="UKA94" s="205"/>
      <c r="UKB94" s="205"/>
      <c r="UKC94" s="205"/>
      <c r="UKD94" s="205"/>
      <c r="UKE94" s="205"/>
      <c r="UKF94" s="205"/>
      <c r="UKG94" s="205"/>
      <c r="UKH94" s="205"/>
      <c r="UKI94" s="205"/>
      <c r="UKJ94" s="205"/>
      <c r="UKK94" s="205"/>
      <c r="UKL94" s="205"/>
      <c r="UKM94" s="205"/>
      <c r="UKN94" s="205"/>
      <c r="UKO94" s="205"/>
      <c r="UKP94" s="205"/>
      <c r="UKQ94" s="205"/>
      <c r="UKR94" s="205"/>
      <c r="UKS94" s="205"/>
      <c r="UKT94" s="205"/>
      <c r="UKU94" s="205"/>
      <c r="UKV94" s="205"/>
      <c r="UKW94" s="205"/>
      <c r="UKX94" s="205"/>
      <c r="UKY94" s="205"/>
      <c r="UKZ94" s="205"/>
      <c r="ULA94" s="205"/>
      <c r="ULB94" s="205"/>
      <c r="ULC94" s="205"/>
      <c r="ULD94" s="205"/>
      <c r="ULE94" s="205"/>
      <c r="ULF94" s="205"/>
      <c r="ULG94" s="205"/>
      <c r="ULH94" s="205"/>
      <c r="ULI94" s="205"/>
      <c r="ULJ94" s="205"/>
      <c r="ULK94" s="205"/>
      <c r="ULL94" s="205"/>
      <c r="ULM94" s="205"/>
      <c r="ULN94" s="205"/>
      <c r="ULO94" s="205"/>
      <c r="ULP94" s="205"/>
      <c r="ULQ94" s="205"/>
      <c r="ULR94" s="205"/>
      <c r="ULS94" s="205"/>
      <c r="ULT94" s="205"/>
      <c r="ULU94" s="205"/>
      <c r="ULV94" s="205"/>
      <c r="ULW94" s="205"/>
      <c r="ULX94" s="205"/>
      <c r="ULY94" s="205"/>
      <c r="ULZ94" s="205"/>
      <c r="UMA94" s="205"/>
      <c r="UMB94" s="205"/>
      <c r="UMC94" s="205"/>
      <c r="UMD94" s="205"/>
      <c r="UME94" s="205"/>
      <c r="UMF94" s="205"/>
      <c r="UMG94" s="205"/>
      <c r="UMH94" s="205"/>
      <c r="UMI94" s="205"/>
      <c r="UMJ94" s="205"/>
      <c r="UMK94" s="205"/>
      <c r="UML94" s="205"/>
      <c r="UMM94" s="205"/>
      <c r="UMN94" s="205"/>
      <c r="UMO94" s="205"/>
      <c r="UMP94" s="205"/>
      <c r="UMQ94" s="205"/>
      <c r="UMR94" s="205"/>
      <c r="UMS94" s="205"/>
      <c r="UMT94" s="205"/>
      <c r="UMU94" s="205"/>
      <c r="UMV94" s="205"/>
      <c r="UMW94" s="205"/>
      <c r="UMX94" s="205"/>
      <c r="UMY94" s="205"/>
      <c r="UMZ94" s="205"/>
      <c r="UNA94" s="205"/>
      <c r="UNB94" s="205"/>
      <c r="UNC94" s="205"/>
      <c r="UND94" s="205"/>
      <c r="UNE94" s="205"/>
      <c r="UNF94" s="205"/>
      <c r="UNG94" s="205"/>
      <c r="UNH94" s="205"/>
      <c r="UNI94" s="205"/>
      <c r="UNJ94" s="205"/>
      <c r="UNK94" s="205"/>
      <c r="UNL94" s="205"/>
      <c r="UNM94" s="205"/>
      <c r="UNN94" s="205"/>
      <c r="UNO94" s="205"/>
      <c r="UNP94" s="205"/>
      <c r="UNQ94" s="205"/>
      <c r="UNR94" s="205"/>
      <c r="UNS94" s="205"/>
      <c r="UNT94" s="205"/>
      <c r="UNU94" s="205"/>
      <c r="UNV94" s="205"/>
      <c r="UNW94" s="205"/>
      <c r="UNX94" s="205"/>
      <c r="UNY94" s="205"/>
      <c r="UNZ94" s="205"/>
      <c r="UOA94" s="205"/>
      <c r="UOB94" s="205"/>
      <c r="UOC94" s="205"/>
      <c r="UOD94" s="205"/>
      <c r="UOE94" s="205"/>
      <c r="UOF94" s="205"/>
      <c r="UOG94" s="205"/>
      <c r="UOH94" s="205"/>
      <c r="UOI94" s="205"/>
      <c r="UOP94" s="205"/>
      <c r="UOQ94" s="205"/>
      <c r="UOR94" s="205"/>
      <c r="UOS94" s="205"/>
      <c r="UOT94" s="205"/>
      <c r="UOU94" s="205"/>
      <c r="UOV94" s="205"/>
      <c r="UOW94" s="205"/>
      <c r="UOX94" s="205"/>
      <c r="UOY94" s="205"/>
      <c r="UOZ94" s="205"/>
      <c r="UPA94" s="205"/>
      <c r="UPB94" s="205"/>
      <c r="UPC94" s="205"/>
      <c r="UPD94" s="205"/>
      <c r="UPE94" s="205"/>
      <c r="UPF94" s="205"/>
      <c r="UPG94" s="205"/>
      <c r="UPH94" s="205"/>
      <c r="UPI94" s="205"/>
      <c r="UPJ94" s="205"/>
      <c r="UPK94" s="205"/>
      <c r="UPL94" s="205"/>
      <c r="UPM94" s="205"/>
      <c r="UPN94" s="205"/>
      <c r="UPO94" s="205"/>
      <c r="UPP94" s="205"/>
      <c r="UPQ94" s="205"/>
      <c r="UPR94" s="205"/>
      <c r="UPS94" s="205"/>
      <c r="UPT94" s="205"/>
      <c r="UPU94" s="205"/>
      <c r="UPV94" s="205"/>
      <c r="UPW94" s="205"/>
      <c r="UPX94" s="205"/>
      <c r="UPY94" s="205"/>
      <c r="UPZ94" s="205"/>
      <c r="UQA94" s="205"/>
      <c r="UQB94" s="205"/>
      <c r="UQC94" s="205"/>
      <c r="UQD94" s="205"/>
      <c r="UQE94" s="205"/>
      <c r="UQF94" s="205"/>
      <c r="UQG94" s="205"/>
      <c r="UQH94" s="205"/>
      <c r="UQI94" s="205"/>
      <c r="UQJ94" s="205"/>
      <c r="UQK94" s="205"/>
      <c r="UQL94" s="205"/>
      <c r="UQM94" s="205"/>
      <c r="UQN94" s="205"/>
      <c r="UQO94" s="205"/>
      <c r="UQP94" s="205"/>
      <c r="UQQ94" s="205"/>
      <c r="UQR94" s="205"/>
      <c r="UQS94" s="205"/>
      <c r="UQT94" s="205"/>
      <c r="UQU94" s="205"/>
      <c r="UQV94" s="205"/>
      <c r="UQW94" s="205"/>
      <c r="UQX94" s="205"/>
      <c r="UQY94" s="205"/>
      <c r="UQZ94" s="205"/>
      <c r="URA94" s="205"/>
      <c r="URB94" s="205"/>
      <c r="URC94" s="205"/>
      <c r="URD94" s="205"/>
      <c r="URE94" s="205"/>
      <c r="URF94" s="205"/>
      <c r="URG94" s="205"/>
      <c r="URH94" s="205"/>
      <c r="URI94" s="205"/>
      <c r="URJ94" s="205"/>
      <c r="URK94" s="205"/>
      <c r="URL94" s="205"/>
      <c r="URM94" s="205"/>
      <c r="URN94" s="205"/>
      <c r="URO94" s="205"/>
      <c r="URP94" s="205"/>
      <c r="URQ94" s="205"/>
      <c r="URR94" s="205"/>
      <c r="URS94" s="205"/>
      <c r="URT94" s="205"/>
      <c r="URU94" s="205"/>
      <c r="URV94" s="205"/>
      <c r="URW94" s="205"/>
      <c r="URX94" s="205"/>
      <c r="URY94" s="205"/>
      <c r="URZ94" s="205"/>
      <c r="USA94" s="205"/>
      <c r="USB94" s="205"/>
      <c r="USC94" s="205"/>
      <c r="USD94" s="205"/>
      <c r="USE94" s="205"/>
      <c r="USF94" s="205"/>
      <c r="USG94" s="205"/>
      <c r="USH94" s="205"/>
      <c r="USI94" s="205"/>
      <c r="USJ94" s="205"/>
      <c r="USK94" s="205"/>
      <c r="USL94" s="205"/>
      <c r="USM94" s="205"/>
      <c r="USN94" s="205"/>
      <c r="USO94" s="205"/>
      <c r="USP94" s="205"/>
      <c r="USQ94" s="205"/>
      <c r="USR94" s="205"/>
      <c r="USS94" s="205"/>
      <c r="UST94" s="205"/>
      <c r="USU94" s="205"/>
      <c r="USV94" s="205"/>
      <c r="USW94" s="205"/>
      <c r="USX94" s="205"/>
      <c r="USY94" s="205"/>
      <c r="USZ94" s="205"/>
      <c r="UTA94" s="205"/>
      <c r="UTB94" s="205"/>
      <c r="UTC94" s="205"/>
      <c r="UTD94" s="205"/>
      <c r="UTE94" s="205"/>
      <c r="UTF94" s="205"/>
      <c r="UTG94" s="205"/>
      <c r="UTH94" s="205"/>
      <c r="UTI94" s="205"/>
      <c r="UTJ94" s="205"/>
      <c r="UTK94" s="205"/>
      <c r="UTL94" s="205"/>
      <c r="UTM94" s="205"/>
      <c r="UTN94" s="205"/>
      <c r="UTO94" s="205"/>
      <c r="UTP94" s="205"/>
      <c r="UTQ94" s="205"/>
      <c r="UTR94" s="205"/>
      <c r="UTS94" s="205"/>
      <c r="UTT94" s="205"/>
      <c r="UTU94" s="205"/>
      <c r="UTV94" s="205"/>
      <c r="UTW94" s="205"/>
      <c r="UTX94" s="205"/>
      <c r="UTY94" s="205"/>
      <c r="UTZ94" s="205"/>
      <c r="UUA94" s="205"/>
      <c r="UUB94" s="205"/>
      <c r="UUC94" s="205"/>
      <c r="UUD94" s="205"/>
      <c r="UUE94" s="205"/>
      <c r="UUF94" s="205"/>
      <c r="UUG94" s="205"/>
      <c r="UUH94" s="205"/>
      <c r="UUI94" s="205"/>
      <c r="UUJ94" s="205"/>
      <c r="UUK94" s="205"/>
      <c r="UUL94" s="205"/>
      <c r="UUM94" s="205"/>
      <c r="UUN94" s="205"/>
      <c r="UUO94" s="205"/>
      <c r="UUP94" s="205"/>
      <c r="UUQ94" s="205"/>
      <c r="UUR94" s="205"/>
      <c r="UUS94" s="205"/>
      <c r="UUT94" s="205"/>
      <c r="UUU94" s="205"/>
      <c r="UUV94" s="205"/>
      <c r="UUW94" s="205"/>
      <c r="UUX94" s="205"/>
      <c r="UUY94" s="205"/>
      <c r="UUZ94" s="205"/>
      <c r="UVA94" s="205"/>
      <c r="UVB94" s="205"/>
      <c r="UVC94" s="205"/>
      <c r="UVD94" s="205"/>
      <c r="UVE94" s="205"/>
      <c r="UVF94" s="205"/>
      <c r="UVG94" s="205"/>
      <c r="UVH94" s="205"/>
      <c r="UVI94" s="205"/>
      <c r="UVJ94" s="205"/>
      <c r="UVK94" s="205"/>
      <c r="UVL94" s="205"/>
      <c r="UVM94" s="205"/>
      <c r="UVN94" s="205"/>
      <c r="UVO94" s="205"/>
      <c r="UVP94" s="205"/>
      <c r="UVQ94" s="205"/>
      <c r="UVR94" s="205"/>
      <c r="UVS94" s="205"/>
      <c r="UVT94" s="205"/>
      <c r="UVU94" s="205"/>
      <c r="UVV94" s="205"/>
      <c r="UVW94" s="205"/>
      <c r="UVX94" s="205"/>
      <c r="UVY94" s="205"/>
      <c r="UVZ94" s="205"/>
      <c r="UWA94" s="205"/>
      <c r="UWB94" s="205"/>
      <c r="UWC94" s="205"/>
      <c r="UWD94" s="205"/>
      <c r="UWE94" s="205"/>
      <c r="UWF94" s="205"/>
      <c r="UWG94" s="205"/>
      <c r="UWH94" s="205"/>
      <c r="UWI94" s="205"/>
      <c r="UWJ94" s="205"/>
      <c r="UWK94" s="205"/>
      <c r="UWL94" s="205"/>
      <c r="UWM94" s="205"/>
      <c r="UWN94" s="205"/>
      <c r="UWO94" s="205"/>
      <c r="UWP94" s="205"/>
      <c r="UWQ94" s="205"/>
      <c r="UWR94" s="205"/>
      <c r="UWS94" s="205"/>
      <c r="UWT94" s="205"/>
      <c r="UWU94" s="205"/>
      <c r="UWV94" s="205"/>
      <c r="UWW94" s="205"/>
      <c r="UWX94" s="205"/>
      <c r="UWY94" s="205"/>
      <c r="UWZ94" s="205"/>
      <c r="UXA94" s="205"/>
      <c r="UXB94" s="205"/>
      <c r="UXC94" s="205"/>
      <c r="UXD94" s="205"/>
      <c r="UXE94" s="205"/>
      <c r="UXF94" s="205"/>
      <c r="UXG94" s="205"/>
      <c r="UXH94" s="205"/>
      <c r="UXI94" s="205"/>
      <c r="UXJ94" s="205"/>
      <c r="UXK94" s="205"/>
      <c r="UXL94" s="205"/>
      <c r="UXM94" s="205"/>
      <c r="UXN94" s="205"/>
      <c r="UXO94" s="205"/>
      <c r="UXP94" s="205"/>
      <c r="UXQ94" s="205"/>
      <c r="UXR94" s="205"/>
      <c r="UXS94" s="205"/>
      <c r="UXT94" s="205"/>
      <c r="UXU94" s="205"/>
      <c r="UXV94" s="205"/>
      <c r="UXW94" s="205"/>
      <c r="UXX94" s="205"/>
      <c r="UXY94" s="205"/>
      <c r="UXZ94" s="205"/>
      <c r="UYA94" s="205"/>
      <c r="UYB94" s="205"/>
      <c r="UYC94" s="205"/>
      <c r="UYD94" s="205"/>
      <c r="UYE94" s="205"/>
      <c r="UYL94" s="205"/>
      <c r="UYM94" s="205"/>
      <c r="UYN94" s="205"/>
      <c r="UYO94" s="205"/>
      <c r="UYP94" s="205"/>
      <c r="UYQ94" s="205"/>
      <c r="UYR94" s="205"/>
      <c r="UYS94" s="205"/>
      <c r="UYT94" s="205"/>
      <c r="UYU94" s="205"/>
      <c r="UYV94" s="205"/>
      <c r="UYW94" s="205"/>
      <c r="UYX94" s="205"/>
      <c r="UYY94" s="205"/>
      <c r="UYZ94" s="205"/>
      <c r="UZA94" s="205"/>
      <c r="UZB94" s="205"/>
      <c r="UZC94" s="205"/>
      <c r="UZD94" s="205"/>
      <c r="UZE94" s="205"/>
      <c r="UZF94" s="205"/>
      <c r="UZG94" s="205"/>
      <c r="UZH94" s="205"/>
      <c r="UZI94" s="205"/>
      <c r="UZJ94" s="205"/>
      <c r="UZK94" s="205"/>
      <c r="UZL94" s="205"/>
      <c r="UZM94" s="205"/>
      <c r="UZN94" s="205"/>
      <c r="UZO94" s="205"/>
      <c r="UZP94" s="205"/>
      <c r="UZQ94" s="205"/>
      <c r="UZR94" s="205"/>
      <c r="UZS94" s="205"/>
      <c r="UZT94" s="205"/>
      <c r="UZU94" s="205"/>
      <c r="UZV94" s="205"/>
      <c r="UZW94" s="205"/>
      <c r="UZX94" s="205"/>
      <c r="UZY94" s="205"/>
      <c r="UZZ94" s="205"/>
      <c r="VAA94" s="205"/>
      <c r="VAB94" s="205"/>
      <c r="VAC94" s="205"/>
      <c r="VAD94" s="205"/>
      <c r="VAE94" s="205"/>
      <c r="VAF94" s="205"/>
      <c r="VAG94" s="205"/>
      <c r="VAH94" s="205"/>
      <c r="VAI94" s="205"/>
      <c r="VAJ94" s="205"/>
      <c r="VAK94" s="205"/>
      <c r="VAL94" s="205"/>
      <c r="VAM94" s="205"/>
      <c r="VAN94" s="205"/>
      <c r="VAO94" s="205"/>
      <c r="VAP94" s="205"/>
      <c r="VAQ94" s="205"/>
      <c r="VAR94" s="205"/>
      <c r="VAS94" s="205"/>
      <c r="VAT94" s="205"/>
      <c r="VAU94" s="205"/>
      <c r="VAV94" s="205"/>
      <c r="VAW94" s="205"/>
      <c r="VAX94" s="205"/>
      <c r="VAY94" s="205"/>
      <c r="VAZ94" s="205"/>
      <c r="VBA94" s="205"/>
      <c r="VBB94" s="205"/>
      <c r="VBC94" s="205"/>
      <c r="VBD94" s="205"/>
      <c r="VBE94" s="205"/>
      <c r="VBF94" s="205"/>
      <c r="VBG94" s="205"/>
      <c r="VBH94" s="205"/>
      <c r="VBI94" s="205"/>
      <c r="VBJ94" s="205"/>
      <c r="VBK94" s="205"/>
      <c r="VBL94" s="205"/>
      <c r="VBM94" s="205"/>
      <c r="VBN94" s="205"/>
      <c r="VBO94" s="205"/>
      <c r="VBP94" s="205"/>
      <c r="VBQ94" s="205"/>
      <c r="VBR94" s="205"/>
      <c r="VBS94" s="205"/>
      <c r="VBT94" s="205"/>
      <c r="VBU94" s="205"/>
      <c r="VBV94" s="205"/>
      <c r="VBW94" s="205"/>
      <c r="VBX94" s="205"/>
      <c r="VBY94" s="205"/>
      <c r="VBZ94" s="205"/>
      <c r="VCA94" s="205"/>
      <c r="VCB94" s="205"/>
      <c r="VCC94" s="205"/>
      <c r="VCD94" s="205"/>
      <c r="VCE94" s="205"/>
      <c r="VCF94" s="205"/>
      <c r="VCG94" s="205"/>
      <c r="VCH94" s="205"/>
      <c r="VCI94" s="205"/>
      <c r="VCJ94" s="205"/>
      <c r="VCK94" s="205"/>
      <c r="VCL94" s="205"/>
      <c r="VCM94" s="205"/>
      <c r="VCN94" s="205"/>
      <c r="VCO94" s="205"/>
      <c r="VCP94" s="205"/>
      <c r="VCQ94" s="205"/>
      <c r="VCR94" s="205"/>
      <c r="VCS94" s="205"/>
      <c r="VCT94" s="205"/>
      <c r="VCU94" s="205"/>
      <c r="VCV94" s="205"/>
      <c r="VCW94" s="205"/>
      <c r="VCX94" s="205"/>
      <c r="VCY94" s="205"/>
      <c r="VCZ94" s="205"/>
      <c r="VDA94" s="205"/>
      <c r="VDB94" s="205"/>
      <c r="VDC94" s="205"/>
      <c r="VDD94" s="205"/>
      <c r="VDE94" s="205"/>
      <c r="VDF94" s="205"/>
      <c r="VDG94" s="205"/>
      <c r="VDH94" s="205"/>
      <c r="VDI94" s="205"/>
      <c r="VDJ94" s="205"/>
      <c r="VDK94" s="205"/>
      <c r="VDL94" s="205"/>
      <c r="VDM94" s="205"/>
      <c r="VDN94" s="205"/>
      <c r="VDO94" s="205"/>
      <c r="VDP94" s="205"/>
      <c r="VDQ94" s="205"/>
      <c r="VDR94" s="205"/>
      <c r="VDS94" s="205"/>
      <c r="VDT94" s="205"/>
      <c r="VDU94" s="205"/>
      <c r="VDV94" s="205"/>
      <c r="VDW94" s="205"/>
      <c r="VDX94" s="205"/>
      <c r="VDY94" s="205"/>
      <c r="VDZ94" s="205"/>
      <c r="VEA94" s="205"/>
      <c r="VEB94" s="205"/>
      <c r="VEC94" s="205"/>
      <c r="VED94" s="205"/>
      <c r="VEE94" s="205"/>
      <c r="VEF94" s="205"/>
      <c r="VEG94" s="205"/>
      <c r="VEH94" s="205"/>
      <c r="VEI94" s="205"/>
      <c r="VEJ94" s="205"/>
      <c r="VEK94" s="205"/>
      <c r="VEL94" s="205"/>
      <c r="VEM94" s="205"/>
      <c r="VEN94" s="205"/>
      <c r="VEO94" s="205"/>
      <c r="VEP94" s="205"/>
      <c r="VEQ94" s="205"/>
      <c r="VER94" s="205"/>
      <c r="VES94" s="205"/>
      <c r="VET94" s="205"/>
      <c r="VEU94" s="205"/>
      <c r="VEV94" s="205"/>
      <c r="VEW94" s="205"/>
      <c r="VEX94" s="205"/>
      <c r="VEY94" s="205"/>
      <c r="VEZ94" s="205"/>
      <c r="VFA94" s="205"/>
      <c r="VFB94" s="205"/>
      <c r="VFC94" s="205"/>
      <c r="VFD94" s="205"/>
      <c r="VFE94" s="205"/>
      <c r="VFF94" s="205"/>
      <c r="VFG94" s="205"/>
      <c r="VFH94" s="205"/>
      <c r="VFI94" s="205"/>
      <c r="VFJ94" s="205"/>
      <c r="VFK94" s="205"/>
      <c r="VFL94" s="205"/>
      <c r="VFM94" s="205"/>
      <c r="VFN94" s="205"/>
      <c r="VFO94" s="205"/>
      <c r="VFP94" s="205"/>
      <c r="VFQ94" s="205"/>
      <c r="VFR94" s="205"/>
      <c r="VFS94" s="205"/>
      <c r="VFT94" s="205"/>
      <c r="VFU94" s="205"/>
      <c r="VFV94" s="205"/>
      <c r="VFW94" s="205"/>
      <c r="VFX94" s="205"/>
      <c r="VFY94" s="205"/>
      <c r="VFZ94" s="205"/>
      <c r="VGA94" s="205"/>
      <c r="VGB94" s="205"/>
      <c r="VGC94" s="205"/>
      <c r="VGD94" s="205"/>
      <c r="VGE94" s="205"/>
      <c r="VGF94" s="205"/>
      <c r="VGG94" s="205"/>
      <c r="VGH94" s="205"/>
      <c r="VGI94" s="205"/>
      <c r="VGJ94" s="205"/>
      <c r="VGK94" s="205"/>
      <c r="VGL94" s="205"/>
      <c r="VGM94" s="205"/>
      <c r="VGN94" s="205"/>
      <c r="VGO94" s="205"/>
      <c r="VGP94" s="205"/>
      <c r="VGQ94" s="205"/>
      <c r="VGR94" s="205"/>
      <c r="VGS94" s="205"/>
      <c r="VGT94" s="205"/>
      <c r="VGU94" s="205"/>
      <c r="VGV94" s="205"/>
      <c r="VGW94" s="205"/>
      <c r="VGX94" s="205"/>
      <c r="VGY94" s="205"/>
      <c r="VGZ94" s="205"/>
      <c r="VHA94" s="205"/>
      <c r="VHB94" s="205"/>
      <c r="VHC94" s="205"/>
      <c r="VHD94" s="205"/>
      <c r="VHE94" s="205"/>
      <c r="VHF94" s="205"/>
      <c r="VHG94" s="205"/>
      <c r="VHH94" s="205"/>
      <c r="VHI94" s="205"/>
      <c r="VHJ94" s="205"/>
      <c r="VHK94" s="205"/>
      <c r="VHL94" s="205"/>
      <c r="VHM94" s="205"/>
      <c r="VHN94" s="205"/>
      <c r="VHO94" s="205"/>
      <c r="VHP94" s="205"/>
      <c r="VHQ94" s="205"/>
      <c r="VHR94" s="205"/>
      <c r="VHS94" s="205"/>
      <c r="VHT94" s="205"/>
      <c r="VHU94" s="205"/>
      <c r="VHV94" s="205"/>
      <c r="VHW94" s="205"/>
      <c r="VHX94" s="205"/>
      <c r="VHY94" s="205"/>
      <c r="VHZ94" s="205"/>
      <c r="VIA94" s="205"/>
      <c r="VIH94" s="205"/>
      <c r="VII94" s="205"/>
      <c r="VIJ94" s="205"/>
      <c r="VIK94" s="205"/>
      <c r="VIL94" s="205"/>
      <c r="VIM94" s="205"/>
      <c r="VIN94" s="205"/>
      <c r="VIO94" s="205"/>
      <c r="VIP94" s="205"/>
      <c r="VIQ94" s="205"/>
      <c r="VIR94" s="205"/>
      <c r="VIS94" s="205"/>
      <c r="VIT94" s="205"/>
      <c r="VIU94" s="205"/>
      <c r="VIV94" s="205"/>
      <c r="VIW94" s="205"/>
      <c r="VIX94" s="205"/>
      <c r="VIY94" s="205"/>
      <c r="VIZ94" s="205"/>
      <c r="VJA94" s="205"/>
      <c r="VJB94" s="205"/>
      <c r="VJC94" s="205"/>
      <c r="VJD94" s="205"/>
      <c r="VJE94" s="205"/>
      <c r="VJF94" s="205"/>
      <c r="VJG94" s="205"/>
      <c r="VJH94" s="205"/>
      <c r="VJI94" s="205"/>
      <c r="VJJ94" s="205"/>
      <c r="VJK94" s="205"/>
      <c r="VJL94" s="205"/>
      <c r="VJM94" s="205"/>
      <c r="VJN94" s="205"/>
      <c r="VJO94" s="205"/>
      <c r="VJP94" s="205"/>
      <c r="VJQ94" s="205"/>
      <c r="VJR94" s="205"/>
      <c r="VJS94" s="205"/>
      <c r="VJT94" s="205"/>
      <c r="VJU94" s="205"/>
      <c r="VJV94" s="205"/>
      <c r="VJW94" s="205"/>
      <c r="VJX94" s="205"/>
      <c r="VJY94" s="205"/>
      <c r="VJZ94" s="205"/>
      <c r="VKA94" s="205"/>
      <c r="VKB94" s="205"/>
      <c r="VKC94" s="205"/>
      <c r="VKD94" s="205"/>
      <c r="VKE94" s="205"/>
      <c r="VKF94" s="205"/>
      <c r="VKG94" s="205"/>
      <c r="VKH94" s="205"/>
      <c r="VKI94" s="205"/>
      <c r="VKJ94" s="205"/>
      <c r="VKK94" s="205"/>
      <c r="VKL94" s="205"/>
      <c r="VKM94" s="205"/>
      <c r="VKN94" s="205"/>
      <c r="VKO94" s="205"/>
      <c r="VKP94" s="205"/>
      <c r="VKQ94" s="205"/>
      <c r="VKR94" s="205"/>
      <c r="VKS94" s="205"/>
      <c r="VKT94" s="205"/>
      <c r="VKU94" s="205"/>
      <c r="VKV94" s="205"/>
      <c r="VKW94" s="205"/>
      <c r="VKX94" s="205"/>
      <c r="VKY94" s="205"/>
      <c r="VKZ94" s="205"/>
      <c r="VLA94" s="205"/>
      <c r="VLB94" s="205"/>
      <c r="VLC94" s="205"/>
      <c r="VLD94" s="205"/>
      <c r="VLE94" s="205"/>
      <c r="VLF94" s="205"/>
      <c r="VLG94" s="205"/>
      <c r="VLH94" s="205"/>
      <c r="VLI94" s="205"/>
      <c r="VLJ94" s="205"/>
      <c r="VLK94" s="205"/>
      <c r="VLL94" s="205"/>
      <c r="VLM94" s="205"/>
      <c r="VLN94" s="205"/>
      <c r="VLO94" s="205"/>
      <c r="VLP94" s="205"/>
      <c r="VLQ94" s="205"/>
      <c r="VLR94" s="205"/>
      <c r="VLS94" s="205"/>
      <c r="VLT94" s="205"/>
      <c r="VLU94" s="205"/>
      <c r="VLV94" s="205"/>
      <c r="VLW94" s="205"/>
      <c r="VLX94" s="205"/>
      <c r="VLY94" s="205"/>
      <c r="VLZ94" s="205"/>
      <c r="VMA94" s="205"/>
      <c r="VMB94" s="205"/>
      <c r="VMC94" s="205"/>
      <c r="VMD94" s="205"/>
      <c r="VME94" s="205"/>
      <c r="VMF94" s="205"/>
      <c r="VMG94" s="205"/>
      <c r="VMH94" s="205"/>
      <c r="VMI94" s="205"/>
      <c r="VMJ94" s="205"/>
      <c r="VMK94" s="205"/>
      <c r="VML94" s="205"/>
      <c r="VMM94" s="205"/>
      <c r="VMN94" s="205"/>
      <c r="VMO94" s="205"/>
      <c r="VMP94" s="205"/>
      <c r="VMQ94" s="205"/>
      <c r="VMR94" s="205"/>
      <c r="VMS94" s="205"/>
      <c r="VMT94" s="205"/>
      <c r="VMU94" s="205"/>
      <c r="VMV94" s="205"/>
      <c r="VMW94" s="205"/>
      <c r="VMX94" s="205"/>
      <c r="VMY94" s="205"/>
      <c r="VMZ94" s="205"/>
      <c r="VNA94" s="205"/>
      <c r="VNB94" s="205"/>
      <c r="VNC94" s="205"/>
      <c r="VND94" s="205"/>
      <c r="VNE94" s="205"/>
      <c r="VNF94" s="205"/>
      <c r="VNG94" s="205"/>
      <c r="VNH94" s="205"/>
      <c r="VNI94" s="205"/>
      <c r="VNJ94" s="205"/>
      <c r="VNK94" s="205"/>
      <c r="VNL94" s="205"/>
      <c r="VNM94" s="205"/>
      <c r="VNN94" s="205"/>
      <c r="VNO94" s="205"/>
      <c r="VNP94" s="205"/>
      <c r="VNQ94" s="205"/>
      <c r="VNR94" s="205"/>
      <c r="VNS94" s="205"/>
      <c r="VNT94" s="205"/>
      <c r="VNU94" s="205"/>
      <c r="VNV94" s="205"/>
      <c r="VNW94" s="205"/>
      <c r="VNX94" s="205"/>
      <c r="VNY94" s="205"/>
      <c r="VNZ94" s="205"/>
      <c r="VOA94" s="205"/>
      <c r="VOB94" s="205"/>
      <c r="VOC94" s="205"/>
      <c r="VOD94" s="205"/>
      <c r="VOE94" s="205"/>
      <c r="VOF94" s="205"/>
      <c r="VOG94" s="205"/>
      <c r="VOH94" s="205"/>
      <c r="VOI94" s="205"/>
      <c r="VOJ94" s="205"/>
      <c r="VOK94" s="205"/>
      <c r="VOL94" s="205"/>
      <c r="VOM94" s="205"/>
      <c r="VON94" s="205"/>
      <c r="VOO94" s="205"/>
      <c r="VOP94" s="205"/>
      <c r="VOQ94" s="205"/>
      <c r="VOR94" s="205"/>
      <c r="VOS94" s="205"/>
      <c r="VOT94" s="205"/>
      <c r="VOU94" s="205"/>
      <c r="VOV94" s="205"/>
      <c r="VOW94" s="205"/>
      <c r="VOX94" s="205"/>
      <c r="VOY94" s="205"/>
      <c r="VOZ94" s="205"/>
      <c r="VPA94" s="205"/>
      <c r="VPB94" s="205"/>
      <c r="VPC94" s="205"/>
      <c r="VPD94" s="205"/>
      <c r="VPE94" s="205"/>
      <c r="VPF94" s="205"/>
      <c r="VPG94" s="205"/>
      <c r="VPH94" s="205"/>
      <c r="VPI94" s="205"/>
      <c r="VPJ94" s="205"/>
      <c r="VPK94" s="205"/>
      <c r="VPL94" s="205"/>
      <c r="VPM94" s="205"/>
      <c r="VPN94" s="205"/>
      <c r="VPO94" s="205"/>
      <c r="VPP94" s="205"/>
      <c r="VPQ94" s="205"/>
      <c r="VPR94" s="205"/>
      <c r="VPS94" s="205"/>
      <c r="VPT94" s="205"/>
      <c r="VPU94" s="205"/>
      <c r="VPV94" s="205"/>
      <c r="VPW94" s="205"/>
      <c r="VPX94" s="205"/>
      <c r="VPY94" s="205"/>
      <c r="VPZ94" s="205"/>
      <c r="VQA94" s="205"/>
      <c r="VQB94" s="205"/>
      <c r="VQC94" s="205"/>
      <c r="VQD94" s="205"/>
      <c r="VQE94" s="205"/>
      <c r="VQF94" s="205"/>
      <c r="VQG94" s="205"/>
      <c r="VQH94" s="205"/>
      <c r="VQI94" s="205"/>
      <c r="VQJ94" s="205"/>
      <c r="VQK94" s="205"/>
      <c r="VQL94" s="205"/>
      <c r="VQM94" s="205"/>
      <c r="VQN94" s="205"/>
      <c r="VQO94" s="205"/>
      <c r="VQP94" s="205"/>
      <c r="VQQ94" s="205"/>
      <c r="VQR94" s="205"/>
      <c r="VQS94" s="205"/>
      <c r="VQT94" s="205"/>
      <c r="VQU94" s="205"/>
      <c r="VQV94" s="205"/>
      <c r="VQW94" s="205"/>
      <c r="VQX94" s="205"/>
      <c r="VQY94" s="205"/>
      <c r="VQZ94" s="205"/>
      <c r="VRA94" s="205"/>
      <c r="VRB94" s="205"/>
      <c r="VRC94" s="205"/>
      <c r="VRD94" s="205"/>
      <c r="VRE94" s="205"/>
      <c r="VRF94" s="205"/>
      <c r="VRG94" s="205"/>
      <c r="VRH94" s="205"/>
      <c r="VRI94" s="205"/>
      <c r="VRJ94" s="205"/>
      <c r="VRK94" s="205"/>
      <c r="VRL94" s="205"/>
      <c r="VRM94" s="205"/>
      <c r="VRN94" s="205"/>
      <c r="VRO94" s="205"/>
      <c r="VRP94" s="205"/>
      <c r="VRQ94" s="205"/>
      <c r="VRR94" s="205"/>
      <c r="VRS94" s="205"/>
      <c r="VRT94" s="205"/>
      <c r="VRU94" s="205"/>
      <c r="VRV94" s="205"/>
      <c r="VRW94" s="205"/>
      <c r="VSD94" s="205"/>
      <c r="VSE94" s="205"/>
      <c r="VSF94" s="205"/>
      <c r="VSG94" s="205"/>
      <c r="VSH94" s="205"/>
      <c r="VSI94" s="205"/>
      <c r="VSJ94" s="205"/>
      <c r="VSK94" s="205"/>
      <c r="VSL94" s="205"/>
      <c r="VSM94" s="205"/>
      <c r="VSN94" s="205"/>
      <c r="VSO94" s="205"/>
      <c r="VSP94" s="205"/>
      <c r="VSQ94" s="205"/>
      <c r="VSR94" s="205"/>
      <c r="VSS94" s="205"/>
      <c r="VST94" s="205"/>
      <c r="VSU94" s="205"/>
      <c r="VSV94" s="205"/>
      <c r="VSW94" s="205"/>
      <c r="VSX94" s="205"/>
      <c r="VSY94" s="205"/>
      <c r="VSZ94" s="205"/>
      <c r="VTA94" s="205"/>
      <c r="VTB94" s="205"/>
      <c r="VTC94" s="205"/>
      <c r="VTD94" s="205"/>
      <c r="VTE94" s="205"/>
      <c r="VTF94" s="205"/>
      <c r="VTG94" s="205"/>
      <c r="VTH94" s="205"/>
      <c r="VTI94" s="205"/>
      <c r="VTJ94" s="205"/>
      <c r="VTK94" s="205"/>
      <c r="VTL94" s="205"/>
      <c r="VTM94" s="205"/>
      <c r="VTN94" s="205"/>
      <c r="VTO94" s="205"/>
      <c r="VTP94" s="205"/>
      <c r="VTQ94" s="205"/>
      <c r="VTR94" s="205"/>
      <c r="VTS94" s="205"/>
      <c r="VTT94" s="205"/>
      <c r="VTU94" s="205"/>
      <c r="VTV94" s="205"/>
      <c r="VTW94" s="205"/>
      <c r="VTX94" s="205"/>
      <c r="VTY94" s="205"/>
      <c r="VTZ94" s="205"/>
      <c r="VUA94" s="205"/>
      <c r="VUB94" s="205"/>
      <c r="VUC94" s="205"/>
      <c r="VUD94" s="205"/>
      <c r="VUE94" s="205"/>
      <c r="VUF94" s="205"/>
      <c r="VUG94" s="205"/>
      <c r="VUH94" s="205"/>
      <c r="VUI94" s="205"/>
      <c r="VUJ94" s="205"/>
      <c r="VUK94" s="205"/>
      <c r="VUL94" s="205"/>
      <c r="VUM94" s="205"/>
      <c r="VUN94" s="205"/>
      <c r="VUO94" s="205"/>
      <c r="VUP94" s="205"/>
      <c r="VUQ94" s="205"/>
      <c r="VUR94" s="205"/>
      <c r="VUS94" s="205"/>
      <c r="VUT94" s="205"/>
      <c r="VUU94" s="205"/>
      <c r="VUV94" s="205"/>
      <c r="VUW94" s="205"/>
      <c r="VUX94" s="205"/>
      <c r="VUY94" s="205"/>
      <c r="VUZ94" s="205"/>
      <c r="VVA94" s="205"/>
      <c r="VVB94" s="205"/>
      <c r="VVC94" s="205"/>
      <c r="VVD94" s="205"/>
      <c r="VVE94" s="205"/>
      <c r="VVF94" s="205"/>
      <c r="VVG94" s="205"/>
      <c r="VVH94" s="205"/>
      <c r="VVI94" s="205"/>
      <c r="VVJ94" s="205"/>
      <c r="VVK94" s="205"/>
      <c r="VVL94" s="205"/>
      <c r="VVM94" s="205"/>
      <c r="VVN94" s="205"/>
      <c r="VVO94" s="205"/>
      <c r="VVP94" s="205"/>
      <c r="VVQ94" s="205"/>
      <c r="VVR94" s="205"/>
      <c r="VVS94" s="205"/>
      <c r="VVT94" s="205"/>
      <c r="VVU94" s="205"/>
      <c r="VVV94" s="205"/>
      <c r="VVW94" s="205"/>
      <c r="VVX94" s="205"/>
      <c r="VVY94" s="205"/>
      <c r="VVZ94" s="205"/>
      <c r="VWA94" s="205"/>
      <c r="VWB94" s="205"/>
      <c r="VWC94" s="205"/>
      <c r="VWD94" s="205"/>
      <c r="VWE94" s="205"/>
      <c r="VWF94" s="205"/>
      <c r="VWG94" s="205"/>
      <c r="VWH94" s="205"/>
      <c r="VWI94" s="205"/>
      <c r="VWJ94" s="205"/>
      <c r="VWK94" s="205"/>
      <c r="VWL94" s="205"/>
      <c r="VWM94" s="205"/>
      <c r="VWN94" s="205"/>
      <c r="VWO94" s="205"/>
      <c r="VWP94" s="205"/>
      <c r="VWQ94" s="205"/>
      <c r="VWR94" s="205"/>
      <c r="VWS94" s="205"/>
      <c r="VWT94" s="205"/>
      <c r="VWU94" s="205"/>
      <c r="VWV94" s="205"/>
      <c r="VWW94" s="205"/>
      <c r="VWX94" s="205"/>
      <c r="VWY94" s="205"/>
      <c r="VWZ94" s="205"/>
      <c r="VXA94" s="205"/>
      <c r="VXB94" s="205"/>
      <c r="VXC94" s="205"/>
      <c r="VXD94" s="205"/>
      <c r="VXE94" s="205"/>
      <c r="VXF94" s="205"/>
      <c r="VXG94" s="205"/>
      <c r="VXH94" s="205"/>
      <c r="VXI94" s="205"/>
      <c r="VXJ94" s="205"/>
      <c r="VXK94" s="205"/>
      <c r="VXL94" s="205"/>
      <c r="VXM94" s="205"/>
      <c r="VXN94" s="205"/>
      <c r="VXO94" s="205"/>
      <c r="VXP94" s="205"/>
      <c r="VXQ94" s="205"/>
      <c r="VXR94" s="205"/>
      <c r="VXS94" s="205"/>
      <c r="VXT94" s="205"/>
      <c r="VXU94" s="205"/>
      <c r="VXV94" s="205"/>
      <c r="VXW94" s="205"/>
      <c r="VXX94" s="205"/>
      <c r="VXY94" s="205"/>
      <c r="VXZ94" s="205"/>
      <c r="VYA94" s="205"/>
      <c r="VYB94" s="205"/>
      <c r="VYC94" s="205"/>
      <c r="VYD94" s="205"/>
      <c r="VYE94" s="205"/>
      <c r="VYF94" s="205"/>
      <c r="VYG94" s="205"/>
      <c r="VYH94" s="205"/>
      <c r="VYI94" s="205"/>
      <c r="VYJ94" s="205"/>
      <c r="VYK94" s="205"/>
      <c r="VYL94" s="205"/>
      <c r="VYM94" s="205"/>
      <c r="VYN94" s="205"/>
      <c r="VYO94" s="205"/>
      <c r="VYP94" s="205"/>
      <c r="VYQ94" s="205"/>
      <c r="VYR94" s="205"/>
      <c r="VYS94" s="205"/>
      <c r="VYT94" s="205"/>
      <c r="VYU94" s="205"/>
      <c r="VYV94" s="205"/>
      <c r="VYW94" s="205"/>
      <c r="VYX94" s="205"/>
      <c r="VYY94" s="205"/>
      <c r="VYZ94" s="205"/>
      <c r="VZA94" s="205"/>
      <c r="VZB94" s="205"/>
      <c r="VZC94" s="205"/>
      <c r="VZD94" s="205"/>
      <c r="VZE94" s="205"/>
      <c r="VZF94" s="205"/>
      <c r="VZG94" s="205"/>
      <c r="VZH94" s="205"/>
      <c r="VZI94" s="205"/>
      <c r="VZJ94" s="205"/>
      <c r="VZK94" s="205"/>
      <c r="VZL94" s="205"/>
      <c r="VZM94" s="205"/>
      <c r="VZN94" s="205"/>
      <c r="VZO94" s="205"/>
      <c r="VZP94" s="205"/>
      <c r="VZQ94" s="205"/>
      <c r="VZR94" s="205"/>
      <c r="VZS94" s="205"/>
      <c r="VZT94" s="205"/>
      <c r="VZU94" s="205"/>
      <c r="VZV94" s="205"/>
      <c r="VZW94" s="205"/>
      <c r="VZX94" s="205"/>
      <c r="VZY94" s="205"/>
      <c r="VZZ94" s="205"/>
      <c r="WAA94" s="205"/>
      <c r="WAB94" s="205"/>
      <c r="WAC94" s="205"/>
      <c r="WAD94" s="205"/>
      <c r="WAE94" s="205"/>
      <c r="WAF94" s="205"/>
      <c r="WAG94" s="205"/>
      <c r="WAH94" s="205"/>
      <c r="WAI94" s="205"/>
      <c r="WAJ94" s="205"/>
      <c r="WAK94" s="205"/>
      <c r="WAL94" s="205"/>
      <c r="WAM94" s="205"/>
      <c r="WAN94" s="205"/>
      <c r="WAO94" s="205"/>
      <c r="WAP94" s="205"/>
      <c r="WAQ94" s="205"/>
      <c r="WAR94" s="205"/>
      <c r="WAS94" s="205"/>
      <c r="WAT94" s="205"/>
      <c r="WAU94" s="205"/>
      <c r="WAV94" s="205"/>
      <c r="WAW94" s="205"/>
      <c r="WAX94" s="205"/>
      <c r="WAY94" s="205"/>
      <c r="WAZ94" s="205"/>
      <c r="WBA94" s="205"/>
      <c r="WBB94" s="205"/>
      <c r="WBC94" s="205"/>
      <c r="WBD94" s="205"/>
      <c r="WBE94" s="205"/>
      <c r="WBF94" s="205"/>
      <c r="WBG94" s="205"/>
      <c r="WBH94" s="205"/>
      <c r="WBI94" s="205"/>
      <c r="WBJ94" s="205"/>
      <c r="WBK94" s="205"/>
      <c r="WBL94" s="205"/>
      <c r="WBM94" s="205"/>
      <c r="WBN94" s="205"/>
      <c r="WBO94" s="205"/>
      <c r="WBP94" s="205"/>
      <c r="WBQ94" s="205"/>
      <c r="WBR94" s="205"/>
      <c r="WBS94" s="205"/>
      <c r="WBZ94" s="205"/>
      <c r="WCA94" s="205"/>
      <c r="WCB94" s="205"/>
      <c r="WCC94" s="205"/>
      <c r="WCD94" s="205"/>
      <c r="WCE94" s="205"/>
      <c r="WCF94" s="205"/>
      <c r="WCG94" s="205"/>
      <c r="WCH94" s="205"/>
      <c r="WCI94" s="205"/>
      <c r="WCJ94" s="205"/>
      <c r="WCK94" s="205"/>
      <c r="WCL94" s="205"/>
      <c r="WCM94" s="205"/>
      <c r="WCN94" s="205"/>
      <c r="WCO94" s="205"/>
      <c r="WCP94" s="205"/>
      <c r="WCQ94" s="205"/>
      <c r="WCR94" s="205"/>
      <c r="WCS94" s="205"/>
      <c r="WCT94" s="205"/>
      <c r="WCU94" s="205"/>
      <c r="WCV94" s="205"/>
      <c r="WCW94" s="205"/>
      <c r="WCX94" s="205"/>
      <c r="WCY94" s="205"/>
      <c r="WCZ94" s="205"/>
      <c r="WDA94" s="205"/>
      <c r="WDB94" s="205"/>
      <c r="WDC94" s="205"/>
      <c r="WDD94" s="205"/>
      <c r="WDE94" s="205"/>
      <c r="WDF94" s="205"/>
      <c r="WDG94" s="205"/>
      <c r="WDH94" s="205"/>
      <c r="WDI94" s="205"/>
      <c r="WDJ94" s="205"/>
      <c r="WDK94" s="205"/>
      <c r="WDL94" s="205"/>
      <c r="WDM94" s="205"/>
      <c r="WDN94" s="205"/>
      <c r="WDO94" s="205"/>
      <c r="WDP94" s="205"/>
      <c r="WDQ94" s="205"/>
      <c r="WDR94" s="205"/>
      <c r="WDS94" s="205"/>
      <c r="WDT94" s="205"/>
      <c r="WDU94" s="205"/>
      <c r="WDV94" s="205"/>
      <c r="WDW94" s="205"/>
      <c r="WDX94" s="205"/>
      <c r="WDY94" s="205"/>
      <c r="WDZ94" s="205"/>
      <c r="WEA94" s="205"/>
      <c r="WEB94" s="205"/>
      <c r="WEC94" s="205"/>
      <c r="WED94" s="205"/>
      <c r="WEE94" s="205"/>
      <c r="WEF94" s="205"/>
      <c r="WEG94" s="205"/>
      <c r="WEH94" s="205"/>
      <c r="WEI94" s="205"/>
      <c r="WEJ94" s="205"/>
      <c r="WEK94" s="205"/>
      <c r="WEL94" s="205"/>
      <c r="WEM94" s="205"/>
      <c r="WEN94" s="205"/>
      <c r="WEO94" s="205"/>
      <c r="WEP94" s="205"/>
      <c r="WEQ94" s="205"/>
      <c r="WER94" s="205"/>
      <c r="WES94" s="205"/>
      <c r="WET94" s="205"/>
      <c r="WEU94" s="205"/>
      <c r="WEV94" s="205"/>
      <c r="WEW94" s="205"/>
      <c r="WEX94" s="205"/>
      <c r="WEY94" s="205"/>
      <c r="WEZ94" s="205"/>
      <c r="WFA94" s="205"/>
      <c r="WFB94" s="205"/>
      <c r="WFC94" s="205"/>
      <c r="WFD94" s="205"/>
      <c r="WFE94" s="205"/>
      <c r="WFF94" s="205"/>
      <c r="WFG94" s="205"/>
      <c r="WFH94" s="205"/>
      <c r="WFI94" s="205"/>
      <c r="WFJ94" s="205"/>
      <c r="WFK94" s="205"/>
      <c r="WFL94" s="205"/>
      <c r="WFM94" s="205"/>
      <c r="WFN94" s="205"/>
      <c r="WFO94" s="205"/>
      <c r="WFP94" s="205"/>
      <c r="WFQ94" s="205"/>
      <c r="WFR94" s="205"/>
      <c r="WFS94" s="205"/>
      <c r="WFT94" s="205"/>
      <c r="WFU94" s="205"/>
      <c r="WFV94" s="205"/>
      <c r="WFW94" s="205"/>
      <c r="WFX94" s="205"/>
      <c r="WFY94" s="205"/>
      <c r="WFZ94" s="205"/>
      <c r="WGA94" s="205"/>
      <c r="WGB94" s="205"/>
      <c r="WGC94" s="205"/>
      <c r="WGD94" s="205"/>
      <c r="WGE94" s="205"/>
      <c r="WGF94" s="205"/>
      <c r="WGG94" s="205"/>
      <c r="WGH94" s="205"/>
      <c r="WGI94" s="205"/>
      <c r="WGJ94" s="205"/>
      <c r="WGK94" s="205"/>
      <c r="WGL94" s="205"/>
      <c r="WGM94" s="205"/>
      <c r="WGN94" s="205"/>
      <c r="WGO94" s="205"/>
      <c r="WGP94" s="205"/>
      <c r="WGQ94" s="205"/>
      <c r="WGR94" s="205"/>
      <c r="WGS94" s="205"/>
      <c r="WGT94" s="205"/>
      <c r="WGU94" s="205"/>
      <c r="WGV94" s="205"/>
      <c r="WGW94" s="205"/>
      <c r="WGX94" s="205"/>
      <c r="WGY94" s="205"/>
      <c r="WGZ94" s="205"/>
      <c r="WHA94" s="205"/>
      <c r="WHB94" s="205"/>
      <c r="WHC94" s="205"/>
      <c r="WHD94" s="205"/>
      <c r="WHE94" s="205"/>
      <c r="WHF94" s="205"/>
      <c r="WHG94" s="205"/>
      <c r="WHH94" s="205"/>
      <c r="WHI94" s="205"/>
      <c r="WHJ94" s="205"/>
      <c r="WHK94" s="205"/>
      <c r="WHL94" s="205"/>
      <c r="WHM94" s="205"/>
      <c r="WHN94" s="205"/>
      <c r="WHO94" s="205"/>
      <c r="WHP94" s="205"/>
      <c r="WHQ94" s="205"/>
      <c r="WHR94" s="205"/>
      <c r="WHS94" s="205"/>
      <c r="WHT94" s="205"/>
      <c r="WHU94" s="205"/>
      <c r="WHV94" s="205"/>
      <c r="WHW94" s="205"/>
      <c r="WHX94" s="205"/>
      <c r="WHY94" s="205"/>
      <c r="WHZ94" s="205"/>
      <c r="WIA94" s="205"/>
      <c r="WIB94" s="205"/>
      <c r="WIC94" s="205"/>
      <c r="WID94" s="205"/>
      <c r="WIE94" s="205"/>
      <c r="WIF94" s="205"/>
      <c r="WIG94" s="205"/>
      <c r="WIH94" s="205"/>
      <c r="WII94" s="205"/>
      <c r="WIJ94" s="205"/>
      <c r="WIK94" s="205"/>
      <c r="WIL94" s="205"/>
      <c r="WIM94" s="205"/>
      <c r="WIN94" s="205"/>
      <c r="WIO94" s="205"/>
      <c r="WIP94" s="205"/>
      <c r="WIQ94" s="205"/>
      <c r="WIR94" s="205"/>
      <c r="WIS94" s="205"/>
      <c r="WIT94" s="205"/>
      <c r="WIU94" s="205"/>
      <c r="WIV94" s="205"/>
      <c r="WIW94" s="205"/>
      <c r="WIX94" s="205"/>
      <c r="WIY94" s="205"/>
      <c r="WIZ94" s="205"/>
      <c r="WJA94" s="205"/>
      <c r="WJB94" s="205"/>
      <c r="WJC94" s="205"/>
      <c r="WJD94" s="205"/>
      <c r="WJE94" s="205"/>
      <c r="WJF94" s="205"/>
      <c r="WJG94" s="205"/>
      <c r="WJH94" s="205"/>
      <c r="WJI94" s="205"/>
      <c r="WJJ94" s="205"/>
      <c r="WJK94" s="205"/>
      <c r="WJL94" s="205"/>
      <c r="WJM94" s="205"/>
      <c r="WJN94" s="205"/>
      <c r="WJO94" s="205"/>
      <c r="WJP94" s="205"/>
      <c r="WJQ94" s="205"/>
      <c r="WJR94" s="205"/>
      <c r="WJS94" s="205"/>
      <c r="WJT94" s="205"/>
      <c r="WJU94" s="205"/>
      <c r="WJV94" s="205"/>
      <c r="WJW94" s="205"/>
      <c r="WJX94" s="205"/>
      <c r="WJY94" s="205"/>
      <c r="WJZ94" s="205"/>
      <c r="WKA94" s="205"/>
      <c r="WKB94" s="205"/>
      <c r="WKC94" s="205"/>
      <c r="WKD94" s="205"/>
      <c r="WKE94" s="205"/>
      <c r="WKF94" s="205"/>
      <c r="WKG94" s="205"/>
      <c r="WKH94" s="205"/>
      <c r="WKI94" s="205"/>
      <c r="WKJ94" s="205"/>
      <c r="WKK94" s="205"/>
      <c r="WKL94" s="205"/>
      <c r="WKM94" s="205"/>
      <c r="WKN94" s="205"/>
      <c r="WKO94" s="205"/>
      <c r="WKP94" s="205"/>
      <c r="WKQ94" s="205"/>
      <c r="WKR94" s="205"/>
      <c r="WKS94" s="205"/>
      <c r="WKT94" s="205"/>
      <c r="WKU94" s="205"/>
      <c r="WKV94" s="205"/>
      <c r="WKW94" s="205"/>
      <c r="WKX94" s="205"/>
      <c r="WKY94" s="205"/>
      <c r="WKZ94" s="205"/>
      <c r="WLA94" s="205"/>
      <c r="WLB94" s="205"/>
      <c r="WLC94" s="205"/>
      <c r="WLD94" s="205"/>
      <c r="WLE94" s="205"/>
      <c r="WLF94" s="205"/>
      <c r="WLG94" s="205"/>
      <c r="WLH94" s="205"/>
      <c r="WLI94" s="205"/>
      <c r="WLJ94" s="205"/>
      <c r="WLK94" s="205"/>
      <c r="WLL94" s="205"/>
      <c r="WLM94" s="205"/>
      <c r="WLN94" s="205"/>
      <c r="WLO94" s="205"/>
      <c r="WLV94" s="205"/>
      <c r="WLW94" s="205"/>
      <c r="WLX94" s="205"/>
      <c r="WLY94" s="205"/>
      <c r="WLZ94" s="205"/>
      <c r="WMA94" s="205"/>
      <c r="WMB94" s="205"/>
      <c r="WMC94" s="205"/>
      <c r="WMD94" s="205"/>
      <c r="WME94" s="205"/>
      <c r="WMF94" s="205"/>
      <c r="WMG94" s="205"/>
      <c r="WMH94" s="205"/>
      <c r="WMI94" s="205"/>
      <c r="WMJ94" s="205"/>
      <c r="WMK94" s="205"/>
      <c r="WML94" s="205"/>
      <c r="WMM94" s="205"/>
      <c r="WMN94" s="205"/>
      <c r="WMO94" s="205"/>
      <c r="WMP94" s="205"/>
      <c r="WMQ94" s="205"/>
      <c r="WMR94" s="205"/>
      <c r="WMS94" s="205"/>
      <c r="WMT94" s="205"/>
      <c r="WMU94" s="205"/>
      <c r="WMV94" s="205"/>
      <c r="WMW94" s="205"/>
      <c r="WMX94" s="205"/>
      <c r="WMY94" s="205"/>
      <c r="WMZ94" s="205"/>
      <c r="WNA94" s="205"/>
      <c r="WNB94" s="205"/>
      <c r="WNC94" s="205"/>
      <c r="WND94" s="205"/>
      <c r="WNE94" s="205"/>
      <c r="WNF94" s="205"/>
      <c r="WNG94" s="205"/>
      <c r="WNH94" s="205"/>
      <c r="WNI94" s="205"/>
      <c r="WNJ94" s="205"/>
      <c r="WNK94" s="205"/>
      <c r="WNL94" s="205"/>
      <c r="WNM94" s="205"/>
      <c r="WNN94" s="205"/>
      <c r="WNO94" s="205"/>
      <c r="WNP94" s="205"/>
      <c r="WNQ94" s="205"/>
      <c r="WNR94" s="205"/>
      <c r="WNS94" s="205"/>
      <c r="WNT94" s="205"/>
      <c r="WNU94" s="205"/>
      <c r="WNV94" s="205"/>
      <c r="WNW94" s="205"/>
      <c r="WNX94" s="205"/>
      <c r="WNY94" s="205"/>
      <c r="WNZ94" s="205"/>
      <c r="WOA94" s="205"/>
      <c r="WOB94" s="205"/>
      <c r="WOC94" s="205"/>
      <c r="WOD94" s="205"/>
      <c r="WOE94" s="205"/>
      <c r="WOF94" s="205"/>
      <c r="WOG94" s="205"/>
      <c r="WOH94" s="205"/>
      <c r="WOI94" s="205"/>
      <c r="WOJ94" s="205"/>
      <c r="WOK94" s="205"/>
      <c r="WOL94" s="205"/>
      <c r="WOM94" s="205"/>
      <c r="WON94" s="205"/>
      <c r="WOO94" s="205"/>
      <c r="WOP94" s="205"/>
      <c r="WOQ94" s="205"/>
      <c r="WOR94" s="205"/>
      <c r="WOS94" s="205"/>
      <c r="WOT94" s="205"/>
      <c r="WOU94" s="205"/>
      <c r="WOV94" s="205"/>
      <c r="WOW94" s="205"/>
      <c r="WOX94" s="205"/>
      <c r="WOY94" s="205"/>
      <c r="WOZ94" s="205"/>
      <c r="WPA94" s="205"/>
      <c r="WPB94" s="205"/>
      <c r="WPC94" s="205"/>
      <c r="WPD94" s="205"/>
      <c r="WPE94" s="205"/>
      <c r="WPF94" s="205"/>
      <c r="WPG94" s="205"/>
      <c r="WPH94" s="205"/>
      <c r="WPI94" s="205"/>
      <c r="WPJ94" s="205"/>
      <c r="WPK94" s="205"/>
      <c r="WPL94" s="205"/>
      <c r="WPM94" s="205"/>
      <c r="WPN94" s="205"/>
      <c r="WPO94" s="205"/>
      <c r="WPP94" s="205"/>
      <c r="WPQ94" s="205"/>
      <c r="WPR94" s="205"/>
      <c r="WPS94" s="205"/>
      <c r="WPT94" s="205"/>
      <c r="WPU94" s="205"/>
      <c r="WPV94" s="205"/>
      <c r="WPW94" s="205"/>
      <c r="WPX94" s="205"/>
      <c r="WPY94" s="205"/>
      <c r="WPZ94" s="205"/>
      <c r="WQA94" s="205"/>
      <c r="WQB94" s="205"/>
      <c r="WQC94" s="205"/>
      <c r="WQD94" s="205"/>
      <c r="WQE94" s="205"/>
      <c r="WQF94" s="205"/>
      <c r="WQG94" s="205"/>
      <c r="WQH94" s="205"/>
      <c r="WQI94" s="205"/>
      <c r="WQJ94" s="205"/>
      <c r="WQK94" s="205"/>
      <c r="WQL94" s="205"/>
      <c r="WQM94" s="205"/>
      <c r="WQN94" s="205"/>
      <c r="WQO94" s="205"/>
      <c r="WQP94" s="205"/>
      <c r="WQQ94" s="205"/>
      <c r="WQR94" s="205"/>
      <c r="WQS94" s="205"/>
      <c r="WQT94" s="205"/>
      <c r="WQU94" s="205"/>
      <c r="WQV94" s="205"/>
      <c r="WQW94" s="205"/>
      <c r="WQX94" s="205"/>
      <c r="WQY94" s="205"/>
      <c r="WQZ94" s="205"/>
      <c r="WRA94" s="205"/>
      <c r="WRB94" s="205"/>
      <c r="WRC94" s="205"/>
      <c r="WRD94" s="205"/>
      <c r="WRE94" s="205"/>
      <c r="WRF94" s="205"/>
      <c r="WRG94" s="205"/>
      <c r="WRH94" s="205"/>
      <c r="WRI94" s="205"/>
      <c r="WRJ94" s="205"/>
      <c r="WRK94" s="205"/>
      <c r="WRL94" s="205"/>
      <c r="WRM94" s="205"/>
      <c r="WRN94" s="205"/>
      <c r="WRO94" s="205"/>
      <c r="WRP94" s="205"/>
      <c r="WRQ94" s="205"/>
      <c r="WRR94" s="205"/>
      <c r="WRS94" s="205"/>
      <c r="WRT94" s="205"/>
      <c r="WRU94" s="205"/>
      <c r="WRV94" s="205"/>
      <c r="WRW94" s="205"/>
      <c r="WRX94" s="205"/>
      <c r="WRY94" s="205"/>
      <c r="WRZ94" s="205"/>
      <c r="WSA94" s="205"/>
      <c r="WSB94" s="205"/>
      <c r="WSC94" s="205"/>
      <c r="WSD94" s="205"/>
      <c r="WSE94" s="205"/>
      <c r="WSF94" s="205"/>
      <c r="WSG94" s="205"/>
      <c r="WSH94" s="205"/>
      <c r="WSI94" s="205"/>
      <c r="WSJ94" s="205"/>
      <c r="WSK94" s="205"/>
      <c r="WSL94" s="205"/>
      <c r="WSM94" s="205"/>
      <c r="WSN94" s="205"/>
      <c r="WSO94" s="205"/>
      <c r="WSP94" s="205"/>
      <c r="WSQ94" s="205"/>
      <c r="WSR94" s="205"/>
      <c r="WSS94" s="205"/>
      <c r="WST94" s="205"/>
      <c r="WSU94" s="205"/>
      <c r="WSV94" s="205"/>
      <c r="WSW94" s="205"/>
      <c r="WSX94" s="205"/>
      <c r="WSY94" s="205"/>
      <c r="WSZ94" s="205"/>
      <c r="WTA94" s="205"/>
      <c r="WTB94" s="205"/>
      <c r="WTC94" s="205"/>
      <c r="WTD94" s="205"/>
      <c r="WTE94" s="205"/>
      <c r="WTF94" s="205"/>
      <c r="WTG94" s="205"/>
      <c r="WTH94" s="205"/>
      <c r="WTI94" s="205"/>
      <c r="WTJ94" s="205"/>
      <c r="WTK94" s="205"/>
      <c r="WTL94" s="205"/>
      <c r="WTM94" s="205"/>
      <c r="WTN94" s="205"/>
      <c r="WTO94" s="205"/>
      <c r="WTP94" s="205"/>
      <c r="WTQ94" s="205"/>
      <c r="WTR94" s="205"/>
      <c r="WTS94" s="205"/>
      <c r="WTT94" s="205"/>
      <c r="WTU94" s="205"/>
      <c r="WTV94" s="205"/>
      <c r="WTW94" s="205"/>
      <c r="WTX94" s="205"/>
      <c r="WTY94" s="205"/>
      <c r="WTZ94" s="205"/>
      <c r="WUA94" s="205"/>
      <c r="WUB94" s="205"/>
      <c r="WUC94" s="205"/>
      <c r="WUD94" s="205"/>
      <c r="WUE94" s="205"/>
      <c r="WUF94" s="205"/>
      <c r="WUG94" s="205"/>
      <c r="WUH94" s="205"/>
      <c r="WUI94" s="205"/>
      <c r="WUJ94" s="205"/>
      <c r="WUK94" s="205"/>
      <c r="WUL94" s="205"/>
      <c r="WUM94" s="205"/>
      <c r="WUN94" s="205"/>
      <c r="WUO94" s="205"/>
      <c r="WUP94" s="205"/>
      <c r="WUQ94" s="205"/>
      <c r="WUR94" s="205"/>
      <c r="WUS94" s="205"/>
      <c r="WUT94" s="205"/>
      <c r="WUU94" s="205"/>
      <c r="WUV94" s="205"/>
      <c r="WUW94" s="205"/>
      <c r="WUX94" s="205"/>
      <c r="WUY94" s="205"/>
      <c r="WUZ94" s="205"/>
      <c r="WVA94" s="205"/>
      <c r="WVB94" s="205"/>
      <c r="WVC94" s="205"/>
      <c r="WVD94" s="205"/>
      <c r="WVE94" s="205"/>
      <c r="WVF94" s="205"/>
      <c r="WVG94" s="205"/>
      <c r="WVH94" s="205"/>
      <c r="WVI94" s="205"/>
      <c r="WVJ94" s="205"/>
      <c r="WVK94" s="205"/>
      <c r="WVR94" s="205"/>
      <c r="WVS94" s="205"/>
      <c r="WVT94" s="205"/>
      <c r="WVU94" s="205"/>
      <c r="WVV94" s="205"/>
      <c r="WVW94" s="205"/>
      <c r="WVX94" s="205"/>
      <c r="WVY94" s="205"/>
      <c r="WVZ94" s="205"/>
      <c r="WWA94" s="205"/>
      <c r="WWB94" s="205"/>
      <c r="WWC94" s="205"/>
      <c r="WWD94" s="205"/>
      <c r="WWE94" s="205"/>
      <c r="WWF94" s="205"/>
      <c r="WWG94" s="205"/>
      <c r="WWH94" s="205"/>
      <c r="WWI94" s="205"/>
      <c r="WWJ94" s="205"/>
      <c r="WWK94" s="205"/>
      <c r="WWL94" s="205"/>
      <c r="WWM94" s="205"/>
      <c r="WWN94" s="205"/>
      <c r="WWO94" s="205"/>
      <c r="WWP94" s="205"/>
      <c r="WWQ94" s="205"/>
      <c r="WWR94" s="205"/>
      <c r="WWS94" s="205"/>
      <c r="WWT94" s="205"/>
      <c r="WWU94" s="205"/>
      <c r="WWV94" s="205"/>
      <c r="WWW94" s="205"/>
      <c r="WWX94" s="205"/>
      <c r="WWY94" s="205"/>
      <c r="WWZ94" s="205"/>
      <c r="WXA94" s="205"/>
      <c r="WXB94" s="205"/>
      <c r="WXC94" s="205"/>
      <c r="WXD94" s="205"/>
      <c r="WXE94" s="205"/>
      <c r="WXF94" s="205"/>
      <c r="WXG94" s="205"/>
      <c r="WXH94" s="205"/>
      <c r="WXI94" s="205"/>
      <c r="WXJ94" s="205"/>
      <c r="WXK94" s="205"/>
      <c r="WXL94" s="205"/>
      <c r="WXM94" s="205"/>
      <c r="WXN94" s="205"/>
      <c r="WXO94" s="205"/>
      <c r="WXP94" s="205"/>
      <c r="WXQ94" s="205"/>
      <c r="WXR94" s="205"/>
      <c r="WXS94" s="205"/>
      <c r="WXT94" s="205"/>
      <c r="WXU94" s="205"/>
      <c r="WXV94" s="205"/>
      <c r="WXW94" s="205"/>
      <c r="WXX94" s="205"/>
      <c r="WXY94" s="205"/>
      <c r="WXZ94" s="205"/>
      <c r="WYA94" s="205"/>
      <c r="WYB94" s="205"/>
      <c r="WYC94" s="205"/>
      <c r="WYD94" s="205"/>
      <c r="WYE94" s="205"/>
      <c r="WYF94" s="205"/>
      <c r="WYG94" s="205"/>
      <c r="WYH94" s="205"/>
      <c r="WYI94" s="205"/>
      <c r="WYJ94" s="205"/>
      <c r="WYK94" s="205"/>
      <c r="WYL94" s="205"/>
      <c r="WYM94" s="205"/>
      <c r="WYN94" s="205"/>
      <c r="WYO94" s="205"/>
      <c r="WYP94" s="205"/>
      <c r="WYQ94" s="205"/>
      <c r="WYR94" s="205"/>
      <c r="WYS94" s="205"/>
      <c r="WYT94" s="205"/>
      <c r="WYU94" s="205"/>
      <c r="WYV94" s="205"/>
      <c r="WYW94" s="205"/>
      <c r="WYX94" s="205"/>
      <c r="WYY94" s="205"/>
      <c r="WYZ94" s="205"/>
      <c r="WZA94" s="205"/>
      <c r="WZB94" s="205"/>
      <c r="WZC94" s="205"/>
      <c r="WZD94" s="205"/>
      <c r="WZE94" s="205"/>
      <c r="WZF94" s="205"/>
      <c r="WZG94" s="205"/>
      <c r="WZH94" s="205"/>
      <c r="WZI94" s="205"/>
      <c r="WZJ94" s="205"/>
      <c r="WZK94" s="205"/>
      <c r="WZL94" s="205"/>
      <c r="WZM94" s="205"/>
      <c r="WZN94" s="205"/>
      <c r="WZO94" s="205"/>
      <c r="WZP94" s="205"/>
      <c r="WZQ94" s="205"/>
      <c r="WZR94" s="205"/>
      <c r="WZS94" s="205"/>
      <c r="WZT94" s="205"/>
      <c r="WZU94" s="205"/>
      <c r="WZV94" s="205"/>
      <c r="WZW94" s="205"/>
      <c r="WZX94" s="205"/>
      <c r="WZY94" s="205"/>
      <c r="WZZ94" s="205"/>
      <c r="XAA94" s="205"/>
      <c r="XAB94" s="205"/>
      <c r="XAC94" s="205"/>
      <c r="XAD94" s="205"/>
      <c r="XAE94" s="205"/>
      <c r="XAF94" s="205"/>
      <c r="XAG94" s="205"/>
      <c r="XAH94" s="205"/>
      <c r="XAI94" s="205"/>
      <c r="XAJ94" s="205"/>
      <c r="XAK94" s="205"/>
      <c r="XAL94" s="205"/>
      <c r="XAM94" s="205"/>
      <c r="XAN94" s="205"/>
      <c r="XAO94" s="205"/>
      <c r="XAP94" s="205"/>
      <c r="XAQ94" s="205"/>
      <c r="XAR94" s="205"/>
      <c r="XAS94" s="205"/>
      <c r="XAT94" s="205"/>
      <c r="XAU94" s="205"/>
      <c r="XAV94" s="205"/>
      <c r="XAW94" s="205"/>
      <c r="XAX94" s="205"/>
      <c r="XAY94" s="205"/>
      <c r="XAZ94" s="205"/>
      <c r="XBA94" s="205"/>
      <c r="XBB94" s="205"/>
      <c r="XBC94" s="205"/>
      <c r="XBD94" s="205"/>
      <c r="XBE94" s="205"/>
      <c r="XBF94" s="205"/>
      <c r="XBG94" s="205"/>
      <c r="XBH94" s="205"/>
      <c r="XBI94" s="205"/>
      <c r="XBJ94" s="205"/>
      <c r="XBK94" s="205"/>
      <c r="XBL94" s="205"/>
      <c r="XBM94" s="205"/>
      <c r="XBN94" s="205"/>
      <c r="XBO94" s="205"/>
      <c r="XBP94" s="205"/>
      <c r="XBQ94" s="205"/>
      <c r="XBR94" s="205"/>
      <c r="XBS94" s="205"/>
      <c r="XBT94" s="205"/>
      <c r="XBU94" s="205"/>
      <c r="XBV94" s="205"/>
      <c r="XBW94" s="205"/>
      <c r="XBX94" s="205"/>
      <c r="XBY94" s="205"/>
      <c r="XBZ94" s="205"/>
      <c r="XCA94" s="205"/>
      <c r="XCB94" s="205"/>
      <c r="XCC94" s="205"/>
      <c r="XCD94" s="205"/>
      <c r="XCE94" s="205"/>
      <c r="XCF94" s="205"/>
      <c r="XCG94" s="205"/>
      <c r="XCH94" s="205"/>
      <c r="XCI94" s="205"/>
      <c r="XCJ94" s="205"/>
      <c r="XCK94" s="205"/>
      <c r="XCL94" s="205"/>
      <c r="XCM94" s="205"/>
      <c r="XCN94" s="205"/>
      <c r="XCO94" s="205"/>
      <c r="XCP94" s="205"/>
      <c r="XCQ94" s="205"/>
      <c r="XCR94" s="205"/>
      <c r="XCS94" s="205"/>
      <c r="XCT94" s="205"/>
      <c r="XCU94" s="205"/>
      <c r="XCV94" s="205"/>
      <c r="XCW94" s="205"/>
      <c r="XCX94" s="205"/>
      <c r="XCY94" s="205"/>
      <c r="XCZ94" s="205"/>
      <c r="XDA94" s="205"/>
      <c r="XDB94" s="205"/>
      <c r="XDC94" s="205"/>
      <c r="XDD94" s="205"/>
      <c r="XDE94" s="205"/>
      <c r="XDF94" s="205"/>
      <c r="XDG94" s="205"/>
      <c r="XDH94" s="205"/>
      <c r="XDI94" s="205"/>
      <c r="XDJ94" s="205"/>
      <c r="XDK94" s="205"/>
      <c r="XDL94" s="205"/>
      <c r="XDM94" s="205"/>
      <c r="XDN94" s="205"/>
      <c r="XDO94" s="205"/>
      <c r="XDP94" s="205"/>
      <c r="XDQ94" s="205"/>
      <c r="XDR94" s="205"/>
      <c r="XDS94" s="205"/>
      <c r="XDT94" s="205"/>
      <c r="XDU94" s="205"/>
      <c r="XDV94" s="205"/>
      <c r="XDW94" s="205"/>
      <c r="XDX94" s="205"/>
      <c r="XDY94" s="205"/>
      <c r="XDZ94" s="205"/>
      <c r="XEA94" s="205"/>
      <c r="XEB94" s="205"/>
      <c r="XEC94" s="205"/>
      <c r="XED94" s="205"/>
      <c r="XEE94" s="205"/>
      <c r="XEF94" s="205"/>
      <c r="XEG94" s="205"/>
      <c r="XEH94" s="205"/>
      <c r="XEI94" s="205"/>
      <c r="XEJ94" s="205"/>
      <c r="XEK94" s="205"/>
      <c r="XEL94" s="205"/>
      <c r="XEM94" s="205"/>
      <c r="XEN94" s="205"/>
      <c r="XEO94" s="205"/>
      <c r="XEP94" s="205"/>
      <c r="XEQ94" s="205"/>
      <c r="XER94" s="205"/>
      <c r="XES94" s="205"/>
      <c r="XET94" s="205"/>
      <c r="XEU94" s="205"/>
      <c r="XEV94" s="205"/>
      <c r="XEW94" s="205"/>
      <c r="XEX94" s="205"/>
      <c r="XEY94" s="205"/>
      <c r="XEZ94" s="205"/>
      <c r="XFA94" s="205"/>
      <c r="XFB94" s="205"/>
      <c r="XFC94" s="205"/>
      <c r="XFD94" s="205"/>
    </row>
    <row r="95" spans="1:16384" ht="30.75" x14ac:dyDescent="0.25">
      <c r="A95" s="119" t="s">
        <v>402</v>
      </c>
      <c r="B95" s="130" t="s">
        <v>426</v>
      </c>
      <c r="C95" s="131">
        <v>200</v>
      </c>
      <c r="D95" s="118">
        <f>1405114-1405114</f>
        <v>0</v>
      </c>
      <c r="E95" s="123">
        <f>2832188.26-2832188.26</f>
        <v>0</v>
      </c>
      <c r="F95" s="123">
        <f>2824057.57-2824057.57</f>
        <v>0</v>
      </c>
      <c r="G95" s="87">
        <v>-534500</v>
      </c>
      <c r="O95" s="199"/>
      <c r="P95" s="199"/>
    </row>
    <row r="96" spans="1:16384" ht="31.5" x14ac:dyDescent="0.25">
      <c r="A96" s="124" t="s">
        <v>677</v>
      </c>
      <c r="B96" s="127" t="s">
        <v>345</v>
      </c>
      <c r="C96" s="128"/>
      <c r="D96" s="117">
        <f>D97+D100+D108+D111+D104</f>
        <v>32060573.770000003</v>
      </c>
      <c r="E96" s="117">
        <f>E97+E100+E108+E111+E104</f>
        <v>33402767.000799995</v>
      </c>
      <c r="F96" s="117">
        <f>F97+F100+F108+F111+F104</f>
        <v>34083238.001793601</v>
      </c>
      <c r="O96" s="199"/>
      <c r="P96" s="199"/>
    </row>
    <row r="97" spans="1:16384" ht="15.75" x14ac:dyDescent="0.25">
      <c r="A97" s="124" t="s">
        <v>409</v>
      </c>
      <c r="B97" s="127" t="s">
        <v>346</v>
      </c>
      <c r="C97" s="128"/>
      <c r="D97" s="117">
        <f>D98+D99</f>
        <v>15993924.48</v>
      </c>
      <c r="E97" s="117">
        <f t="shared" ref="E97:F97" si="21">E98+E99</f>
        <v>16762854.789999999</v>
      </c>
      <c r="F97" s="117">
        <f t="shared" si="21"/>
        <v>16883477.850000001</v>
      </c>
      <c r="O97" s="199"/>
      <c r="P97" s="199"/>
    </row>
    <row r="98" spans="1:16384" ht="78" customHeight="1" x14ac:dyDescent="0.25">
      <c r="A98" s="129" t="s">
        <v>111</v>
      </c>
      <c r="B98" s="130" t="s">
        <v>346</v>
      </c>
      <c r="C98" s="131">
        <v>100</v>
      </c>
      <c r="D98" s="118">
        <v>14781620.189999999</v>
      </c>
      <c r="E98" s="118">
        <v>15501356.029999999</v>
      </c>
      <c r="F98" s="118">
        <v>15574521.49</v>
      </c>
      <c r="O98" s="199"/>
      <c r="P98" s="199"/>
    </row>
    <row r="99" spans="1:16384" ht="30.75" x14ac:dyDescent="0.25">
      <c r="A99" s="119" t="s">
        <v>402</v>
      </c>
      <c r="B99" s="130" t="s">
        <v>346</v>
      </c>
      <c r="C99" s="131">
        <v>200</v>
      </c>
      <c r="D99" s="120">
        <v>1212304.29</v>
      </c>
      <c r="E99" s="123">
        <v>1261498.76</v>
      </c>
      <c r="F99" s="123">
        <v>1308956.3600000001</v>
      </c>
      <c r="O99" s="199"/>
      <c r="P99" s="199"/>
    </row>
    <row r="100" spans="1:16384" ht="31.5" customHeight="1" x14ac:dyDescent="0.25">
      <c r="A100" s="124" t="s">
        <v>410</v>
      </c>
      <c r="B100" s="127" t="s">
        <v>347</v>
      </c>
      <c r="C100" s="128"/>
      <c r="D100" s="117">
        <f>D101+D102+D103</f>
        <v>11839479.32</v>
      </c>
      <c r="E100" s="117">
        <f t="shared" ref="E100:F100" si="22">E102+E103</f>
        <v>12708990.51</v>
      </c>
      <c r="F100" s="117">
        <f t="shared" si="22"/>
        <v>13153959.309999999</v>
      </c>
      <c r="O100" s="199"/>
      <c r="P100" s="199"/>
    </row>
    <row r="101" spans="1:16384" ht="77.25" customHeight="1" x14ac:dyDescent="0.25">
      <c r="A101" s="129" t="s">
        <v>111</v>
      </c>
      <c r="B101" s="130" t="s">
        <v>347</v>
      </c>
      <c r="C101" s="131">
        <v>100</v>
      </c>
      <c r="D101" s="118">
        <v>485000</v>
      </c>
      <c r="E101" s="118"/>
      <c r="F101" s="118"/>
      <c r="O101" s="199"/>
      <c r="P101" s="199"/>
    </row>
    <row r="102" spans="1:16384" ht="33.75" customHeight="1" x14ac:dyDescent="0.25">
      <c r="A102" s="119" t="s">
        <v>402</v>
      </c>
      <c r="B102" s="130" t="s">
        <v>347</v>
      </c>
      <c r="C102" s="131">
        <v>200</v>
      </c>
      <c r="D102" s="118">
        <f>3574124.96-485000</f>
        <v>3089124.96</v>
      </c>
      <c r="E102" s="123">
        <v>4034781.44</v>
      </c>
      <c r="F102" s="123">
        <v>4185047.28</v>
      </c>
      <c r="O102" s="199"/>
      <c r="P102" s="199"/>
    </row>
    <row r="103" spans="1:16384" ht="15.75" x14ac:dyDescent="0.25">
      <c r="A103" s="119" t="s">
        <v>117</v>
      </c>
      <c r="B103" s="130" t="s">
        <v>347</v>
      </c>
      <c r="C103" s="131">
        <v>300</v>
      </c>
      <c r="D103" s="118">
        <f>8365354.36-100000</f>
        <v>8265354.3600000003</v>
      </c>
      <c r="E103" s="123">
        <v>8674209.0700000003</v>
      </c>
      <c r="F103" s="123">
        <v>8968912.0299999993</v>
      </c>
      <c r="O103" s="199"/>
      <c r="P103" s="199"/>
    </row>
    <row r="104" spans="1:16384" ht="31.5" x14ac:dyDescent="0.25">
      <c r="A104" s="124" t="s">
        <v>413</v>
      </c>
      <c r="B104" s="127" t="s">
        <v>414</v>
      </c>
      <c r="C104" s="128"/>
      <c r="D104" s="117">
        <f>D105+D106+D107</f>
        <v>761493.6</v>
      </c>
      <c r="E104" s="117">
        <f t="shared" ref="E104:F104" si="23">E105+E106+E107</f>
        <v>784481.2</v>
      </c>
      <c r="F104" s="117">
        <f t="shared" si="23"/>
        <v>805810.4800000001</v>
      </c>
      <c r="G104" s="91"/>
      <c r="H104" s="92"/>
      <c r="I104" s="92"/>
      <c r="J104" s="91"/>
      <c r="K104" s="91"/>
      <c r="L104" s="204"/>
      <c r="M104" s="204"/>
      <c r="N104" s="205"/>
      <c r="O104" s="204"/>
      <c r="P104" s="204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  <c r="BDV104" s="205"/>
      <c r="BDW104" s="205"/>
      <c r="BDX104" s="205"/>
      <c r="BDY104" s="205"/>
      <c r="BDZ104" s="205"/>
      <c r="BEA104" s="205"/>
      <c r="BEB104" s="205"/>
      <c r="BEC104" s="205"/>
      <c r="BED104" s="205"/>
      <c r="BEE104" s="205"/>
      <c r="BEF104" s="205"/>
      <c r="BEG104" s="205"/>
      <c r="BEH104" s="205"/>
      <c r="BEI104" s="205"/>
      <c r="BEJ104" s="205"/>
      <c r="BEK104" s="205"/>
      <c r="BEL104" s="205"/>
      <c r="BEM104" s="205"/>
      <c r="BEN104" s="205"/>
      <c r="BEO104" s="205"/>
      <c r="BEP104" s="205"/>
      <c r="BEQ104" s="205"/>
      <c r="BER104" s="205"/>
      <c r="BES104" s="205"/>
      <c r="BET104" s="205"/>
      <c r="BEU104" s="205"/>
      <c r="BEV104" s="205"/>
      <c r="BEW104" s="205"/>
      <c r="BEX104" s="205"/>
      <c r="BEY104" s="205"/>
      <c r="BEZ104" s="205"/>
      <c r="BFA104" s="205"/>
      <c r="BFB104" s="205"/>
      <c r="BFC104" s="205"/>
      <c r="BFD104" s="205"/>
      <c r="BFE104" s="205"/>
      <c r="BFF104" s="205"/>
      <c r="BFG104" s="205"/>
      <c r="BFH104" s="205"/>
      <c r="BFI104" s="205"/>
      <c r="BFJ104" s="205"/>
      <c r="BFK104" s="205"/>
      <c r="BFL104" s="205"/>
      <c r="BFM104" s="205"/>
      <c r="BFN104" s="205"/>
      <c r="BFO104" s="205"/>
      <c r="BFP104" s="205"/>
      <c r="BFQ104" s="205"/>
      <c r="BFR104" s="205"/>
      <c r="BFS104" s="205"/>
      <c r="BFT104" s="205"/>
      <c r="BFU104" s="205"/>
      <c r="BFV104" s="205"/>
      <c r="BFW104" s="205"/>
      <c r="BFX104" s="205"/>
      <c r="BFY104" s="205"/>
      <c r="BFZ104" s="205"/>
      <c r="BGA104" s="205"/>
      <c r="BGB104" s="205"/>
      <c r="BGC104" s="205"/>
      <c r="BGD104" s="205"/>
      <c r="BGE104" s="205"/>
      <c r="BGL104" s="205"/>
      <c r="BGM104" s="205"/>
      <c r="BGN104" s="205"/>
      <c r="BGO104" s="205"/>
      <c r="BGP104" s="205"/>
      <c r="BGQ104" s="205"/>
      <c r="BGR104" s="205"/>
      <c r="BGS104" s="205"/>
      <c r="BGT104" s="205"/>
      <c r="BGU104" s="205"/>
      <c r="BGV104" s="205"/>
      <c r="BGW104" s="205"/>
      <c r="BGX104" s="205"/>
      <c r="BGY104" s="205"/>
      <c r="BGZ104" s="205"/>
      <c r="BHA104" s="205"/>
      <c r="BHB104" s="205"/>
      <c r="BHC104" s="205"/>
      <c r="BHD104" s="205"/>
      <c r="BHE104" s="205"/>
      <c r="BHF104" s="205"/>
      <c r="BHG104" s="205"/>
      <c r="BHH104" s="205"/>
      <c r="BHI104" s="205"/>
      <c r="BHJ104" s="205"/>
      <c r="BHK104" s="205"/>
      <c r="BHL104" s="205"/>
      <c r="BHM104" s="205"/>
      <c r="BHN104" s="205"/>
      <c r="BHO104" s="205"/>
      <c r="BHP104" s="205"/>
      <c r="BHQ104" s="205"/>
      <c r="BHR104" s="205"/>
      <c r="BHS104" s="205"/>
      <c r="BHT104" s="205"/>
      <c r="BHU104" s="205"/>
      <c r="BHV104" s="205"/>
      <c r="BHW104" s="205"/>
      <c r="BHX104" s="205"/>
      <c r="BHY104" s="205"/>
      <c r="BHZ104" s="205"/>
      <c r="BIA104" s="205"/>
      <c r="BIB104" s="205"/>
      <c r="BIC104" s="205"/>
      <c r="BID104" s="205"/>
      <c r="BIE104" s="205"/>
      <c r="BIF104" s="205"/>
      <c r="BIG104" s="205"/>
      <c r="BIH104" s="205"/>
      <c r="BII104" s="205"/>
      <c r="BIJ104" s="205"/>
      <c r="BIK104" s="205"/>
      <c r="BIL104" s="205"/>
      <c r="BIM104" s="205"/>
      <c r="BIN104" s="205"/>
      <c r="BIO104" s="205"/>
      <c r="BIP104" s="205"/>
      <c r="BIQ104" s="205"/>
      <c r="BIR104" s="205"/>
      <c r="BIS104" s="205"/>
      <c r="BIT104" s="205"/>
      <c r="BIU104" s="205"/>
      <c r="BIV104" s="205"/>
      <c r="BIW104" s="205"/>
      <c r="BIX104" s="205"/>
      <c r="BIY104" s="205"/>
      <c r="BIZ104" s="205"/>
      <c r="BJA104" s="205"/>
      <c r="BJB104" s="205"/>
      <c r="BJC104" s="205"/>
      <c r="BJD104" s="205"/>
      <c r="BJE104" s="205"/>
      <c r="BJF104" s="205"/>
      <c r="BJG104" s="205"/>
      <c r="BJH104" s="205"/>
      <c r="BJI104" s="205"/>
      <c r="BJJ104" s="205"/>
      <c r="BJK104" s="205"/>
      <c r="BJL104" s="205"/>
      <c r="BJM104" s="205"/>
      <c r="BJN104" s="205"/>
      <c r="BJO104" s="205"/>
      <c r="BJP104" s="205"/>
      <c r="BJQ104" s="205"/>
      <c r="BJR104" s="205"/>
      <c r="BJS104" s="205"/>
      <c r="BJT104" s="205"/>
      <c r="BJU104" s="205"/>
      <c r="BJV104" s="205"/>
      <c r="BJW104" s="205"/>
      <c r="BJX104" s="205"/>
      <c r="BJY104" s="205"/>
      <c r="BJZ104" s="205"/>
      <c r="BKA104" s="205"/>
      <c r="BKB104" s="205"/>
      <c r="BKC104" s="205"/>
      <c r="BKD104" s="205"/>
      <c r="BKE104" s="205"/>
      <c r="BKF104" s="205"/>
      <c r="BKG104" s="205"/>
      <c r="BKH104" s="205"/>
      <c r="BKI104" s="205"/>
      <c r="BKJ104" s="205"/>
      <c r="BKK104" s="205"/>
      <c r="BKL104" s="205"/>
      <c r="BKM104" s="205"/>
      <c r="BKN104" s="205"/>
      <c r="BKO104" s="205"/>
      <c r="BKP104" s="205"/>
      <c r="BKQ104" s="205"/>
      <c r="BKR104" s="205"/>
      <c r="BKS104" s="205"/>
      <c r="BKT104" s="205"/>
      <c r="BKU104" s="205"/>
      <c r="BKV104" s="205"/>
      <c r="BKW104" s="205"/>
      <c r="BKX104" s="205"/>
      <c r="BKY104" s="205"/>
      <c r="BKZ104" s="205"/>
      <c r="BLA104" s="205"/>
      <c r="BLB104" s="205"/>
      <c r="BLC104" s="205"/>
      <c r="BLD104" s="205"/>
      <c r="BLE104" s="205"/>
      <c r="BLF104" s="205"/>
      <c r="BLG104" s="205"/>
      <c r="BLH104" s="205"/>
      <c r="BLI104" s="205"/>
      <c r="BLJ104" s="205"/>
      <c r="BLK104" s="205"/>
      <c r="BLL104" s="205"/>
      <c r="BLM104" s="205"/>
      <c r="BLN104" s="205"/>
      <c r="BLO104" s="205"/>
      <c r="BLP104" s="205"/>
      <c r="BLQ104" s="205"/>
      <c r="BLR104" s="205"/>
      <c r="BLS104" s="205"/>
      <c r="BLT104" s="205"/>
      <c r="BLU104" s="205"/>
      <c r="BLV104" s="205"/>
      <c r="BLW104" s="205"/>
      <c r="BLX104" s="205"/>
      <c r="BLY104" s="205"/>
      <c r="BLZ104" s="205"/>
      <c r="BMA104" s="205"/>
      <c r="BMB104" s="205"/>
      <c r="BMC104" s="205"/>
      <c r="BMD104" s="205"/>
      <c r="BME104" s="205"/>
      <c r="BMF104" s="205"/>
      <c r="BMG104" s="205"/>
      <c r="BMH104" s="205"/>
      <c r="BMI104" s="205"/>
      <c r="BMJ104" s="205"/>
      <c r="BMK104" s="205"/>
      <c r="BML104" s="205"/>
      <c r="BMM104" s="205"/>
      <c r="BMN104" s="205"/>
      <c r="BMO104" s="205"/>
      <c r="BMP104" s="205"/>
      <c r="BMQ104" s="205"/>
      <c r="BMR104" s="205"/>
      <c r="BMS104" s="205"/>
      <c r="BMT104" s="205"/>
      <c r="BMU104" s="205"/>
      <c r="BMV104" s="205"/>
      <c r="BMW104" s="205"/>
      <c r="BMX104" s="205"/>
      <c r="BMY104" s="205"/>
      <c r="BMZ104" s="205"/>
      <c r="BNA104" s="205"/>
      <c r="BNB104" s="205"/>
      <c r="BNC104" s="205"/>
      <c r="BND104" s="205"/>
      <c r="BNE104" s="205"/>
      <c r="BNF104" s="205"/>
      <c r="BNG104" s="205"/>
      <c r="BNH104" s="205"/>
      <c r="BNI104" s="205"/>
      <c r="BNJ104" s="205"/>
      <c r="BNK104" s="205"/>
      <c r="BNL104" s="205"/>
      <c r="BNM104" s="205"/>
      <c r="BNN104" s="205"/>
      <c r="BNO104" s="205"/>
      <c r="BNP104" s="205"/>
      <c r="BNQ104" s="205"/>
      <c r="BNR104" s="205"/>
      <c r="BNS104" s="205"/>
      <c r="BNT104" s="205"/>
      <c r="BNU104" s="205"/>
      <c r="BNV104" s="205"/>
      <c r="BNW104" s="205"/>
      <c r="BNX104" s="205"/>
      <c r="BNY104" s="205"/>
      <c r="BNZ104" s="205"/>
      <c r="BOA104" s="205"/>
      <c r="BOB104" s="205"/>
      <c r="BOC104" s="205"/>
      <c r="BOD104" s="205"/>
      <c r="BOE104" s="205"/>
      <c r="BOF104" s="205"/>
      <c r="BOG104" s="205"/>
      <c r="BOH104" s="205"/>
      <c r="BOI104" s="205"/>
      <c r="BOJ104" s="205"/>
      <c r="BOK104" s="205"/>
      <c r="BOL104" s="205"/>
      <c r="BOM104" s="205"/>
      <c r="BON104" s="205"/>
      <c r="BOO104" s="205"/>
      <c r="BOP104" s="205"/>
      <c r="BOQ104" s="205"/>
      <c r="BOR104" s="205"/>
      <c r="BOS104" s="205"/>
      <c r="BOT104" s="205"/>
      <c r="BOU104" s="205"/>
      <c r="BOV104" s="205"/>
      <c r="BOW104" s="205"/>
      <c r="BOX104" s="205"/>
      <c r="BOY104" s="205"/>
      <c r="BOZ104" s="205"/>
      <c r="BPA104" s="205"/>
      <c r="BPB104" s="205"/>
      <c r="BPC104" s="205"/>
      <c r="BPD104" s="205"/>
      <c r="BPE104" s="205"/>
      <c r="BPF104" s="205"/>
      <c r="BPG104" s="205"/>
      <c r="BPH104" s="205"/>
      <c r="BPI104" s="205"/>
      <c r="BPJ104" s="205"/>
      <c r="BPK104" s="205"/>
      <c r="BPL104" s="205"/>
      <c r="BPM104" s="205"/>
      <c r="BPN104" s="205"/>
      <c r="BPO104" s="205"/>
      <c r="BPP104" s="205"/>
      <c r="BPQ104" s="205"/>
      <c r="BPR104" s="205"/>
      <c r="BPS104" s="205"/>
      <c r="BPT104" s="205"/>
      <c r="BPU104" s="205"/>
      <c r="BPV104" s="205"/>
      <c r="BPW104" s="205"/>
      <c r="BPX104" s="205"/>
      <c r="BPY104" s="205"/>
      <c r="BPZ104" s="205"/>
      <c r="BQA104" s="205"/>
      <c r="BQH104" s="205"/>
      <c r="BQI104" s="205"/>
      <c r="BQJ104" s="205"/>
      <c r="BQK104" s="205"/>
      <c r="BQL104" s="205"/>
      <c r="BQM104" s="205"/>
      <c r="BQN104" s="205"/>
      <c r="BQO104" s="205"/>
      <c r="BQP104" s="205"/>
      <c r="BQQ104" s="205"/>
      <c r="BQR104" s="205"/>
      <c r="BQS104" s="205"/>
      <c r="BQT104" s="205"/>
      <c r="BQU104" s="205"/>
      <c r="BQV104" s="205"/>
      <c r="BQW104" s="205"/>
      <c r="BQX104" s="205"/>
      <c r="BQY104" s="205"/>
      <c r="BQZ104" s="205"/>
      <c r="BRA104" s="205"/>
      <c r="BRB104" s="205"/>
      <c r="BRC104" s="205"/>
      <c r="BRD104" s="205"/>
      <c r="BRE104" s="205"/>
      <c r="BRF104" s="205"/>
      <c r="BRG104" s="205"/>
      <c r="BRH104" s="205"/>
      <c r="BRI104" s="205"/>
      <c r="BRJ104" s="205"/>
      <c r="BRK104" s="205"/>
      <c r="BRL104" s="205"/>
      <c r="BRM104" s="205"/>
      <c r="BRN104" s="205"/>
      <c r="BRO104" s="205"/>
      <c r="BRP104" s="205"/>
      <c r="BRQ104" s="205"/>
      <c r="BRR104" s="205"/>
      <c r="BRS104" s="205"/>
      <c r="BRT104" s="205"/>
      <c r="BRU104" s="205"/>
      <c r="BRV104" s="205"/>
      <c r="BRW104" s="205"/>
      <c r="BRX104" s="205"/>
      <c r="BRY104" s="205"/>
      <c r="BRZ104" s="205"/>
      <c r="BSA104" s="205"/>
      <c r="BSB104" s="205"/>
      <c r="BSC104" s="205"/>
      <c r="BSD104" s="205"/>
      <c r="BSE104" s="205"/>
      <c r="BSF104" s="205"/>
      <c r="BSG104" s="205"/>
      <c r="BSH104" s="205"/>
      <c r="BSI104" s="205"/>
      <c r="BSJ104" s="205"/>
      <c r="BSK104" s="205"/>
      <c r="BSL104" s="205"/>
      <c r="BSM104" s="205"/>
      <c r="BSN104" s="205"/>
      <c r="BSO104" s="205"/>
      <c r="BSP104" s="205"/>
      <c r="BSQ104" s="205"/>
      <c r="BSR104" s="205"/>
      <c r="BSS104" s="205"/>
      <c r="BST104" s="205"/>
      <c r="BSU104" s="205"/>
      <c r="BSV104" s="205"/>
      <c r="BSW104" s="205"/>
      <c r="BSX104" s="205"/>
      <c r="BSY104" s="205"/>
      <c r="BSZ104" s="205"/>
      <c r="BTA104" s="205"/>
      <c r="BTB104" s="205"/>
      <c r="BTC104" s="205"/>
      <c r="BTD104" s="205"/>
      <c r="BTE104" s="205"/>
      <c r="BTF104" s="205"/>
      <c r="BTG104" s="205"/>
      <c r="BTH104" s="205"/>
      <c r="BTI104" s="205"/>
      <c r="BTJ104" s="205"/>
      <c r="BTK104" s="205"/>
      <c r="BTL104" s="205"/>
      <c r="BTM104" s="205"/>
      <c r="BTN104" s="205"/>
      <c r="BTO104" s="205"/>
      <c r="BTP104" s="205"/>
      <c r="BTQ104" s="205"/>
      <c r="BTR104" s="205"/>
      <c r="BTS104" s="205"/>
      <c r="BTT104" s="205"/>
      <c r="BTU104" s="205"/>
      <c r="BTV104" s="205"/>
      <c r="BTW104" s="205"/>
      <c r="BTX104" s="205"/>
      <c r="BTY104" s="205"/>
      <c r="BTZ104" s="205"/>
      <c r="BUA104" s="205"/>
      <c r="BUB104" s="205"/>
      <c r="BUC104" s="205"/>
      <c r="BUD104" s="205"/>
      <c r="BUE104" s="205"/>
      <c r="BUF104" s="205"/>
      <c r="BUG104" s="205"/>
      <c r="BUH104" s="205"/>
      <c r="BUI104" s="205"/>
      <c r="BUJ104" s="205"/>
      <c r="BUK104" s="205"/>
      <c r="BUL104" s="205"/>
      <c r="BUM104" s="205"/>
      <c r="BUN104" s="205"/>
      <c r="BUO104" s="205"/>
      <c r="BUP104" s="205"/>
      <c r="BUQ104" s="205"/>
      <c r="BUR104" s="205"/>
      <c r="BUS104" s="205"/>
      <c r="BUT104" s="205"/>
      <c r="BUU104" s="205"/>
      <c r="BUV104" s="205"/>
      <c r="BUW104" s="205"/>
      <c r="BUX104" s="205"/>
      <c r="BUY104" s="205"/>
      <c r="BUZ104" s="205"/>
      <c r="BVA104" s="205"/>
      <c r="BVB104" s="205"/>
      <c r="BVC104" s="205"/>
      <c r="BVD104" s="205"/>
      <c r="BVE104" s="205"/>
      <c r="BVF104" s="205"/>
      <c r="BVG104" s="205"/>
      <c r="BVH104" s="205"/>
      <c r="BVI104" s="205"/>
      <c r="BVJ104" s="205"/>
      <c r="BVK104" s="205"/>
      <c r="BVL104" s="205"/>
      <c r="BVM104" s="205"/>
      <c r="BVN104" s="205"/>
      <c r="BVO104" s="205"/>
      <c r="BVP104" s="205"/>
      <c r="BVQ104" s="205"/>
      <c r="BVR104" s="205"/>
      <c r="BVS104" s="205"/>
      <c r="BVT104" s="205"/>
      <c r="BVU104" s="205"/>
      <c r="BVV104" s="205"/>
      <c r="BVW104" s="205"/>
      <c r="BVX104" s="205"/>
      <c r="BVY104" s="205"/>
      <c r="BVZ104" s="205"/>
      <c r="BWA104" s="205"/>
      <c r="BWB104" s="205"/>
      <c r="BWC104" s="205"/>
      <c r="BWD104" s="205"/>
      <c r="BWE104" s="205"/>
      <c r="BWF104" s="205"/>
      <c r="BWG104" s="205"/>
      <c r="BWH104" s="205"/>
      <c r="BWI104" s="205"/>
      <c r="BWJ104" s="205"/>
      <c r="BWK104" s="205"/>
      <c r="BWL104" s="205"/>
      <c r="BWM104" s="205"/>
      <c r="BWN104" s="205"/>
      <c r="BWO104" s="205"/>
      <c r="BWP104" s="205"/>
      <c r="BWQ104" s="205"/>
      <c r="BWR104" s="205"/>
      <c r="BWS104" s="205"/>
      <c r="BWT104" s="205"/>
      <c r="BWU104" s="205"/>
      <c r="BWV104" s="205"/>
      <c r="BWW104" s="205"/>
      <c r="BWX104" s="205"/>
      <c r="BWY104" s="205"/>
      <c r="BWZ104" s="205"/>
      <c r="BXA104" s="205"/>
      <c r="BXB104" s="205"/>
      <c r="BXC104" s="205"/>
      <c r="BXD104" s="205"/>
      <c r="BXE104" s="205"/>
      <c r="BXF104" s="205"/>
      <c r="BXG104" s="205"/>
      <c r="BXH104" s="205"/>
      <c r="BXI104" s="205"/>
      <c r="BXJ104" s="205"/>
      <c r="BXK104" s="205"/>
      <c r="BXL104" s="205"/>
      <c r="BXM104" s="205"/>
      <c r="BXN104" s="205"/>
      <c r="BXO104" s="205"/>
      <c r="BXP104" s="205"/>
      <c r="BXQ104" s="205"/>
      <c r="BXR104" s="205"/>
      <c r="BXS104" s="205"/>
      <c r="BXT104" s="205"/>
      <c r="BXU104" s="205"/>
      <c r="BXV104" s="205"/>
      <c r="BXW104" s="205"/>
      <c r="BXX104" s="205"/>
      <c r="BXY104" s="205"/>
      <c r="BXZ104" s="205"/>
      <c r="BYA104" s="205"/>
      <c r="BYB104" s="205"/>
      <c r="BYC104" s="205"/>
      <c r="BYD104" s="205"/>
      <c r="BYE104" s="205"/>
      <c r="BYF104" s="205"/>
      <c r="BYG104" s="205"/>
      <c r="BYH104" s="205"/>
      <c r="BYI104" s="205"/>
      <c r="BYJ104" s="205"/>
      <c r="BYK104" s="205"/>
      <c r="BYL104" s="205"/>
      <c r="BYM104" s="205"/>
      <c r="BYN104" s="205"/>
      <c r="BYO104" s="205"/>
      <c r="BYP104" s="205"/>
      <c r="BYQ104" s="205"/>
      <c r="BYR104" s="205"/>
      <c r="BYS104" s="205"/>
      <c r="BYT104" s="205"/>
      <c r="BYU104" s="205"/>
      <c r="BYV104" s="205"/>
      <c r="BYW104" s="205"/>
      <c r="BYX104" s="205"/>
      <c r="BYY104" s="205"/>
      <c r="BYZ104" s="205"/>
      <c r="BZA104" s="205"/>
      <c r="BZB104" s="205"/>
      <c r="BZC104" s="205"/>
      <c r="BZD104" s="205"/>
      <c r="BZE104" s="205"/>
      <c r="BZF104" s="205"/>
      <c r="BZG104" s="205"/>
      <c r="BZH104" s="205"/>
      <c r="BZI104" s="205"/>
      <c r="BZJ104" s="205"/>
      <c r="BZK104" s="205"/>
      <c r="BZL104" s="205"/>
      <c r="BZM104" s="205"/>
      <c r="BZN104" s="205"/>
      <c r="BZO104" s="205"/>
      <c r="BZP104" s="205"/>
      <c r="BZQ104" s="205"/>
      <c r="BZR104" s="205"/>
      <c r="BZS104" s="205"/>
      <c r="BZT104" s="205"/>
      <c r="BZU104" s="205"/>
      <c r="BZV104" s="205"/>
      <c r="BZW104" s="205"/>
      <c r="CAD104" s="205"/>
      <c r="CAE104" s="205"/>
      <c r="CAF104" s="205"/>
      <c r="CAG104" s="205"/>
      <c r="CAH104" s="205"/>
      <c r="CAI104" s="205"/>
      <c r="CAJ104" s="205"/>
      <c r="CAK104" s="205"/>
      <c r="CAL104" s="205"/>
      <c r="CAM104" s="205"/>
      <c r="CAN104" s="205"/>
      <c r="CAO104" s="205"/>
      <c r="CAP104" s="205"/>
      <c r="CAQ104" s="205"/>
      <c r="CAR104" s="205"/>
      <c r="CAS104" s="205"/>
      <c r="CAT104" s="205"/>
      <c r="CAU104" s="205"/>
      <c r="CAV104" s="205"/>
      <c r="CAW104" s="205"/>
      <c r="CAX104" s="205"/>
      <c r="CAY104" s="205"/>
      <c r="CAZ104" s="205"/>
      <c r="CBA104" s="205"/>
      <c r="CBB104" s="205"/>
      <c r="CBC104" s="205"/>
      <c r="CBD104" s="205"/>
      <c r="CBE104" s="205"/>
      <c r="CBF104" s="205"/>
      <c r="CBG104" s="205"/>
      <c r="CBH104" s="205"/>
      <c r="CBI104" s="205"/>
      <c r="CBJ104" s="205"/>
      <c r="CBK104" s="205"/>
      <c r="CBL104" s="205"/>
      <c r="CBM104" s="205"/>
      <c r="CBN104" s="205"/>
      <c r="CBO104" s="205"/>
      <c r="CBP104" s="205"/>
      <c r="CBQ104" s="205"/>
      <c r="CBR104" s="205"/>
      <c r="CBS104" s="205"/>
      <c r="CBT104" s="205"/>
      <c r="CBU104" s="205"/>
      <c r="CBV104" s="205"/>
      <c r="CBW104" s="205"/>
      <c r="CBX104" s="205"/>
      <c r="CBY104" s="205"/>
      <c r="CBZ104" s="205"/>
      <c r="CCA104" s="205"/>
      <c r="CCB104" s="205"/>
      <c r="CCC104" s="205"/>
      <c r="CCD104" s="205"/>
      <c r="CCE104" s="205"/>
      <c r="CCF104" s="205"/>
      <c r="CCG104" s="205"/>
      <c r="CCH104" s="205"/>
      <c r="CCI104" s="205"/>
      <c r="CCJ104" s="205"/>
      <c r="CCK104" s="205"/>
      <c r="CCL104" s="205"/>
      <c r="CCM104" s="205"/>
      <c r="CCN104" s="205"/>
      <c r="CCO104" s="205"/>
      <c r="CCP104" s="205"/>
      <c r="CCQ104" s="205"/>
      <c r="CCR104" s="205"/>
      <c r="CCS104" s="205"/>
      <c r="CCT104" s="205"/>
      <c r="CCU104" s="205"/>
      <c r="CCV104" s="205"/>
      <c r="CCW104" s="205"/>
      <c r="CCX104" s="205"/>
      <c r="CCY104" s="205"/>
      <c r="CCZ104" s="205"/>
      <c r="CDA104" s="205"/>
      <c r="CDB104" s="205"/>
      <c r="CDC104" s="205"/>
      <c r="CDD104" s="205"/>
      <c r="CDE104" s="205"/>
      <c r="CDF104" s="205"/>
      <c r="CDG104" s="205"/>
      <c r="CDH104" s="205"/>
      <c r="CDI104" s="205"/>
      <c r="CDJ104" s="205"/>
      <c r="CDK104" s="205"/>
      <c r="CDL104" s="205"/>
      <c r="CDM104" s="205"/>
      <c r="CDN104" s="205"/>
      <c r="CDO104" s="205"/>
      <c r="CDP104" s="205"/>
      <c r="CDQ104" s="205"/>
      <c r="CDR104" s="205"/>
      <c r="CDS104" s="205"/>
      <c r="CDT104" s="205"/>
      <c r="CDU104" s="205"/>
      <c r="CDV104" s="205"/>
      <c r="CDW104" s="205"/>
      <c r="CDX104" s="205"/>
      <c r="CDY104" s="205"/>
      <c r="CDZ104" s="205"/>
      <c r="CEA104" s="205"/>
      <c r="CEB104" s="205"/>
      <c r="CEC104" s="205"/>
      <c r="CED104" s="205"/>
      <c r="CEE104" s="205"/>
      <c r="CEF104" s="205"/>
      <c r="CEG104" s="205"/>
      <c r="CEH104" s="205"/>
      <c r="CEI104" s="205"/>
      <c r="CEJ104" s="205"/>
      <c r="CEK104" s="205"/>
      <c r="CEL104" s="205"/>
      <c r="CEM104" s="205"/>
      <c r="CEN104" s="205"/>
      <c r="CEO104" s="205"/>
      <c r="CEP104" s="205"/>
      <c r="CEQ104" s="205"/>
      <c r="CER104" s="205"/>
      <c r="CES104" s="205"/>
      <c r="CET104" s="205"/>
      <c r="CEU104" s="205"/>
      <c r="CEV104" s="205"/>
      <c r="CEW104" s="205"/>
      <c r="CEX104" s="205"/>
      <c r="CEY104" s="205"/>
      <c r="CEZ104" s="205"/>
      <c r="CFA104" s="205"/>
      <c r="CFB104" s="205"/>
      <c r="CFC104" s="205"/>
      <c r="CFD104" s="205"/>
      <c r="CFE104" s="205"/>
      <c r="CFF104" s="205"/>
      <c r="CFG104" s="205"/>
      <c r="CFH104" s="205"/>
      <c r="CFI104" s="205"/>
      <c r="CFJ104" s="205"/>
      <c r="CFK104" s="205"/>
      <c r="CFL104" s="205"/>
      <c r="CFM104" s="205"/>
      <c r="CFN104" s="205"/>
      <c r="CFO104" s="205"/>
      <c r="CFP104" s="205"/>
      <c r="CFQ104" s="205"/>
      <c r="CFR104" s="205"/>
      <c r="CFS104" s="205"/>
      <c r="CFT104" s="205"/>
      <c r="CFU104" s="205"/>
      <c r="CFV104" s="205"/>
      <c r="CFW104" s="205"/>
      <c r="CFX104" s="205"/>
      <c r="CFY104" s="205"/>
      <c r="CFZ104" s="205"/>
      <c r="CGA104" s="205"/>
      <c r="CGB104" s="205"/>
      <c r="CGC104" s="205"/>
      <c r="CGD104" s="205"/>
      <c r="CGE104" s="205"/>
      <c r="CGF104" s="205"/>
      <c r="CGG104" s="205"/>
      <c r="CGH104" s="205"/>
      <c r="CGI104" s="205"/>
      <c r="CGJ104" s="205"/>
      <c r="CGK104" s="205"/>
      <c r="CGL104" s="205"/>
      <c r="CGM104" s="205"/>
      <c r="CGN104" s="205"/>
      <c r="CGO104" s="205"/>
      <c r="CGP104" s="205"/>
      <c r="CGQ104" s="205"/>
      <c r="CGR104" s="205"/>
      <c r="CGS104" s="205"/>
      <c r="CGT104" s="205"/>
      <c r="CGU104" s="205"/>
      <c r="CGV104" s="205"/>
      <c r="CGW104" s="205"/>
      <c r="CGX104" s="205"/>
      <c r="CGY104" s="205"/>
      <c r="CGZ104" s="205"/>
      <c r="CHA104" s="205"/>
      <c r="CHB104" s="205"/>
      <c r="CHC104" s="205"/>
      <c r="CHD104" s="205"/>
      <c r="CHE104" s="205"/>
      <c r="CHF104" s="205"/>
      <c r="CHG104" s="205"/>
      <c r="CHH104" s="205"/>
      <c r="CHI104" s="205"/>
      <c r="CHJ104" s="205"/>
      <c r="CHK104" s="205"/>
      <c r="CHL104" s="205"/>
      <c r="CHM104" s="205"/>
      <c r="CHN104" s="205"/>
      <c r="CHO104" s="205"/>
      <c r="CHP104" s="205"/>
      <c r="CHQ104" s="205"/>
      <c r="CHR104" s="205"/>
      <c r="CHS104" s="205"/>
      <c r="CHT104" s="205"/>
      <c r="CHU104" s="205"/>
      <c r="CHV104" s="205"/>
      <c r="CHW104" s="205"/>
      <c r="CHX104" s="205"/>
      <c r="CHY104" s="205"/>
      <c r="CHZ104" s="205"/>
      <c r="CIA104" s="205"/>
      <c r="CIB104" s="205"/>
      <c r="CIC104" s="205"/>
      <c r="CID104" s="205"/>
      <c r="CIE104" s="205"/>
      <c r="CIF104" s="205"/>
      <c r="CIG104" s="205"/>
      <c r="CIH104" s="205"/>
      <c r="CII104" s="205"/>
      <c r="CIJ104" s="205"/>
      <c r="CIK104" s="205"/>
      <c r="CIL104" s="205"/>
      <c r="CIM104" s="205"/>
      <c r="CIN104" s="205"/>
      <c r="CIO104" s="205"/>
      <c r="CIP104" s="205"/>
      <c r="CIQ104" s="205"/>
      <c r="CIR104" s="205"/>
      <c r="CIS104" s="205"/>
      <c r="CIT104" s="205"/>
      <c r="CIU104" s="205"/>
      <c r="CIV104" s="205"/>
      <c r="CIW104" s="205"/>
      <c r="CIX104" s="205"/>
      <c r="CIY104" s="205"/>
      <c r="CIZ104" s="205"/>
      <c r="CJA104" s="205"/>
      <c r="CJB104" s="205"/>
      <c r="CJC104" s="205"/>
      <c r="CJD104" s="205"/>
      <c r="CJE104" s="205"/>
      <c r="CJF104" s="205"/>
      <c r="CJG104" s="205"/>
      <c r="CJH104" s="205"/>
      <c r="CJI104" s="205"/>
      <c r="CJJ104" s="205"/>
      <c r="CJK104" s="205"/>
      <c r="CJL104" s="205"/>
      <c r="CJM104" s="205"/>
      <c r="CJN104" s="205"/>
      <c r="CJO104" s="205"/>
      <c r="CJP104" s="205"/>
      <c r="CJQ104" s="205"/>
      <c r="CJR104" s="205"/>
      <c r="CJS104" s="205"/>
      <c r="CJZ104" s="205"/>
      <c r="CKA104" s="205"/>
      <c r="CKB104" s="205"/>
      <c r="CKC104" s="205"/>
      <c r="CKD104" s="205"/>
      <c r="CKE104" s="205"/>
      <c r="CKF104" s="205"/>
      <c r="CKG104" s="205"/>
      <c r="CKH104" s="205"/>
      <c r="CKI104" s="205"/>
      <c r="CKJ104" s="205"/>
      <c r="CKK104" s="205"/>
      <c r="CKL104" s="205"/>
      <c r="CKM104" s="205"/>
      <c r="CKN104" s="205"/>
      <c r="CKO104" s="205"/>
      <c r="CKP104" s="205"/>
      <c r="CKQ104" s="205"/>
      <c r="CKR104" s="205"/>
      <c r="CKS104" s="205"/>
      <c r="CKT104" s="205"/>
      <c r="CKU104" s="205"/>
      <c r="CKV104" s="205"/>
      <c r="CKW104" s="205"/>
      <c r="CKX104" s="205"/>
      <c r="CKY104" s="205"/>
      <c r="CKZ104" s="205"/>
      <c r="CLA104" s="205"/>
      <c r="CLB104" s="205"/>
      <c r="CLC104" s="205"/>
      <c r="CLD104" s="205"/>
      <c r="CLE104" s="205"/>
      <c r="CLF104" s="205"/>
      <c r="CLG104" s="205"/>
      <c r="CLH104" s="205"/>
      <c r="CLI104" s="205"/>
      <c r="CLJ104" s="205"/>
      <c r="CLK104" s="205"/>
      <c r="CLL104" s="205"/>
      <c r="CLM104" s="205"/>
      <c r="CLN104" s="205"/>
      <c r="CLO104" s="205"/>
      <c r="CLP104" s="205"/>
      <c r="CLQ104" s="205"/>
      <c r="CLR104" s="205"/>
      <c r="CLS104" s="205"/>
      <c r="CLT104" s="205"/>
      <c r="CLU104" s="205"/>
      <c r="CLV104" s="205"/>
      <c r="CLW104" s="205"/>
      <c r="CLX104" s="205"/>
      <c r="CLY104" s="205"/>
      <c r="CLZ104" s="205"/>
      <c r="CMA104" s="205"/>
      <c r="CMB104" s="205"/>
      <c r="CMC104" s="205"/>
      <c r="CMD104" s="205"/>
      <c r="CME104" s="205"/>
      <c r="CMF104" s="205"/>
      <c r="CMG104" s="205"/>
      <c r="CMH104" s="205"/>
      <c r="CMI104" s="205"/>
      <c r="CMJ104" s="205"/>
      <c r="CMK104" s="205"/>
      <c r="CML104" s="205"/>
      <c r="CMM104" s="205"/>
      <c r="CMN104" s="205"/>
      <c r="CMO104" s="205"/>
      <c r="CMP104" s="205"/>
      <c r="CMQ104" s="205"/>
      <c r="CMR104" s="205"/>
      <c r="CMS104" s="205"/>
      <c r="CMT104" s="205"/>
      <c r="CMU104" s="205"/>
      <c r="CMV104" s="205"/>
      <c r="CMW104" s="205"/>
      <c r="CMX104" s="205"/>
      <c r="CMY104" s="205"/>
      <c r="CMZ104" s="205"/>
      <c r="CNA104" s="205"/>
      <c r="CNB104" s="205"/>
      <c r="CNC104" s="205"/>
      <c r="CND104" s="205"/>
      <c r="CNE104" s="205"/>
      <c r="CNF104" s="205"/>
      <c r="CNG104" s="205"/>
      <c r="CNH104" s="205"/>
      <c r="CNI104" s="205"/>
      <c r="CNJ104" s="205"/>
      <c r="CNK104" s="205"/>
      <c r="CNL104" s="205"/>
      <c r="CNM104" s="205"/>
      <c r="CNN104" s="205"/>
      <c r="CNO104" s="205"/>
      <c r="CNP104" s="205"/>
      <c r="CNQ104" s="205"/>
      <c r="CNR104" s="205"/>
      <c r="CNS104" s="205"/>
      <c r="CNT104" s="205"/>
      <c r="CNU104" s="205"/>
      <c r="CNV104" s="205"/>
      <c r="CNW104" s="205"/>
      <c r="CNX104" s="205"/>
      <c r="CNY104" s="205"/>
      <c r="CNZ104" s="205"/>
      <c r="COA104" s="205"/>
      <c r="COB104" s="205"/>
      <c r="COC104" s="205"/>
      <c r="COD104" s="205"/>
      <c r="COE104" s="205"/>
      <c r="COF104" s="205"/>
      <c r="COG104" s="205"/>
      <c r="COH104" s="205"/>
      <c r="COI104" s="205"/>
      <c r="COJ104" s="205"/>
      <c r="COK104" s="205"/>
      <c r="COL104" s="205"/>
      <c r="COM104" s="205"/>
      <c r="CON104" s="205"/>
      <c r="COO104" s="205"/>
      <c r="COP104" s="205"/>
      <c r="COQ104" s="205"/>
      <c r="COR104" s="205"/>
      <c r="COS104" s="205"/>
      <c r="COT104" s="205"/>
      <c r="COU104" s="205"/>
      <c r="COV104" s="205"/>
      <c r="COW104" s="205"/>
      <c r="COX104" s="205"/>
      <c r="COY104" s="205"/>
      <c r="COZ104" s="205"/>
      <c r="CPA104" s="205"/>
      <c r="CPB104" s="205"/>
      <c r="CPC104" s="205"/>
      <c r="CPD104" s="205"/>
      <c r="CPE104" s="205"/>
      <c r="CPF104" s="205"/>
      <c r="CPG104" s="205"/>
      <c r="CPH104" s="205"/>
      <c r="CPI104" s="205"/>
      <c r="CPJ104" s="205"/>
      <c r="CPK104" s="205"/>
      <c r="CPL104" s="205"/>
      <c r="CPM104" s="205"/>
      <c r="CPN104" s="205"/>
      <c r="CPO104" s="205"/>
      <c r="CPP104" s="205"/>
      <c r="CPQ104" s="205"/>
      <c r="CPR104" s="205"/>
      <c r="CPS104" s="205"/>
      <c r="CPT104" s="205"/>
      <c r="CPU104" s="205"/>
      <c r="CPV104" s="205"/>
      <c r="CPW104" s="205"/>
      <c r="CPX104" s="205"/>
      <c r="CPY104" s="205"/>
      <c r="CPZ104" s="205"/>
      <c r="CQA104" s="205"/>
      <c r="CQB104" s="205"/>
      <c r="CQC104" s="205"/>
      <c r="CQD104" s="205"/>
      <c r="CQE104" s="205"/>
      <c r="CQF104" s="205"/>
      <c r="CQG104" s="205"/>
      <c r="CQH104" s="205"/>
      <c r="CQI104" s="205"/>
      <c r="CQJ104" s="205"/>
      <c r="CQK104" s="205"/>
      <c r="CQL104" s="205"/>
      <c r="CQM104" s="205"/>
      <c r="CQN104" s="205"/>
      <c r="CQO104" s="205"/>
      <c r="CQP104" s="205"/>
      <c r="CQQ104" s="205"/>
      <c r="CQR104" s="205"/>
      <c r="CQS104" s="205"/>
      <c r="CQT104" s="205"/>
      <c r="CQU104" s="205"/>
      <c r="CQV104" s="205"/>
      <c r="CQW104" s="205"/>
      <c r="CQX104" s="205"/>
      <c r="CQY104" s="205"/>
      <c r="CQZ104" s="205"/>
      <c r="CRA104" s="205"/>
      <c r="CRB104" s="205"/>
      <c r="CRC104" s="205"/>
      <c r="CRD104" s="205"/>
      <c r="CRE104" s="205"/>
      <c r="CRF104" s="205"/>
      <c r="CRG104" s="205"/>
      <c r="CRH104" s="205"/>
      <c r="CRI104" s="205"/>
      <c r="CRJ104" s="205"/>
      <c r="CRK104" s="205"/>
      <c r="CRL104" s="205"/>
      <c r="CRM104" s="205"/>
      <c r="CRN104" s="205"/>
      <c r="CRO104" s="205"/>
      <c r="CRP104" s="205"/>
      <c r="CRQ104" s="205"/>
      <c r="CRR104" s="205"/>
      <c r="CRS104" s="205"/>
      <c r="CRT104" s="205"/>
      <c r="CRU104" s="205"/>
      <c r="CRV104" s="205"/>
      <c r="CRW104" s="205"/>
      <c r="CRX104" s="205"/>
      <c r="CRY104" s="205"/>
      <c r="CRZ104" s="205"/>
      <c r="CSA104" s="205"/>
      <c r="CSB104" s="205"/>
      <c r="CSC104" s="205"/>
      <c r="CSD104" s="205"/>
      <c r="CSE104" s="205"/>
      <c r="CSF104" s="205"/>
      <c r="CSG104" s="205"/>
      <c r="CSH104" s="205"/>
      <c r="CSI104" s="205"/>
      <c r="CSJ104" s="205"/>
      <c r="CSK104" s="205"/>
      <c r="CSL104" s="205"/>
      <c r="CSM104" s="205"/>
      <c r="CSN104" s="205"/>
      <c r="CSO104" s="205"/>
      <c r="CSP104" s="205"/>
      <c r="CSQ104" s="205"/>
      <c r="CSR104" s="205"/>
      <c r="CSS104" s="205"/>
      <c r="CST104" s="205"/>
      <c r="CSU104" s="205"/>
      <c r="CSV104" s="205"/>
      <c r="CSW104" s="205"/>
      <c r="CSX104" s="205"/>
      <c r="CSY104" s="205"/>
      <c r="CSZ104" s="205"/>
      <c r="CTA104" s="205"/>
      <c r="CTB104" s="205"/>
      <c r="CTC104" s="205"/>
      <c r="CTD104" s="205"/>
      <c r="CTE104" s="205"/>
      <c r="CTF104" s="205"/>
      <c r="CTG104" s="205"/>
      <c r="CTH104" s="205"/>
      <c r="CTI104" s="205"/>
      <c r="CTJ104" s="205"/>
      <c r="CTK104" s="205"/>
      <c r="CTL104" s="205"/>
      <c r="CTM104" s="205"/>
      <c r="CTN104" s="205"/>
      <c r="CTO104" s="205"/>
      <c r="CTV104" s="205"/>
      <c r="CTW104" s="205"/>
      <c r="CTX104" s="205"/>
      <c r="CTY104" s="205"/>
      <c r="CTZ104" s="205"/>
      <c r="CUA104" s="205"/>
      <c r="CUB104" s="205"/>
      <c r="CUC104" s="205"/>
      <c r="CUD104" s="205"/>
      <c r="CUE104" s="205"/>
      <c r="CUF104" s="205"/>
      <c r="CUG104" s="205"/>
      <c r="CUH104" s="205"/>
      <c r="CUI104" s="205"/>
      <c r="CUJ104" s="205"/>
      <c r="CUK104" s="205"/>
      <c r="CUL104" s="205"/>
      <c r="CUM104" s="205"/>
      <c r="CUN104" s="205"/>
      <c r="CUO104" s="205"/>
      <c r="CUP104" s="205"/>
      <c r="CUQ104" s="205"/>
      <c r="CUR104" s="205"/>
      <c r="CUS104" s="205"/>
      <c r="CUT104" s="205"/>
      <c r="CUU104" s="205"/>
      <c r="CUV104" s="205"/>
      <c r="CUW104" s="205"/>
      <c r="CUX104" s="205"/>
      <c r="CUY104" s="205"/>
      <c r="CUZ104" s="205"/>
      <c r="CVA104" s="205"/>
      <c r="CVB104" s="205"/>
      <c r="CVC104" s="205"/>
      <c r="CVD104" s="205"/>
      <c r="CVE104" s="205"/>
      <c r="CVF104" s="205"/>
      <c r="CVG104" s="205"/>
      <c r="CVH104" s="205"/>
      <c r="CVI104" s="205"/>
      <c r="CVJ104" s="205"/>
      <c r="CVK104" s="205"/>
      <c r="CVL104" s="205"/>
      <c r="CVM104" s="205"/>
      <c r="CVN104" s="205"/>
      <c r="CVO104" s="205"/>
      <c r="CVP104" s="205"/>
      <c r="CVQ104" s="205"/>
      <c r="CVR104" s="205"/>
      <c r="CVS104" s="205"/>
      <c r="CVT104" s="205"/>
      <c r="CVU104" s="205"/>
      <c r="CVV104" s="205"/>
      <c r="CVW104" s="205"/>
      <c r="CVX104" s="205"/>
      <c r="CVY104" s="205"/>
      <c r="CVZ104" s="205"/>
      <c r="CWA104" s="205"/>
      <c r="CWB104" s="205"/>
      <c r="CWC104" s="205"/>
      <c r="CWD104" s="205"/>
      <c r="CWE104" s="205"/>
      <c r="CWF104" s="205"/>
      <c r="CWG104" s="205"/>
      <c r="CWH104" s="205"/>
      <c r="CWI104" s="205"/>
      <c r="CWJ104" s="205"/>
      <c r="CWK104" s="205"/>
      <c r="CWL104" s="205"/>
      <c r="CWM104" s="205"/>
      <c r="CWN104" s="205"/>
      <c r="CWO104" s="205"/>
      <c r="CWP104" s="205"/>
      <c r="CWQ104" s="205"/>
      <c r="CWR104" s="205"/>
      <c r="CWS104" s="205"/>
      <c r="CWT104" s="205"/>
      <c r="CWU104" s="205"/>
      <c r="CWV104" s="205"/>
      <c r="CWW104" s="205"/>
      <c r="CWX104" s="205"/>
      <c r="CWY104" s="205"/>
      <c r="CWZ104" s="205"/>
      <c r="CXA104" s="205"/>
      <c r="CXB104" s="205"/>
      <c r="CXC104" s="205"/>
      <c r="CXD104" s="205"/>
      <c r="CXE104" s="205"/>
      <c r="CXF104" s="205"/>
      <c r="CXG104" s="205"/>
      <c r="CXH104" s="205"/>
      <c r="CXI104" s="205"/>
      <c r="CXJ104" s="205"/>
      <c r="CXK104" s="205"/>
      <c r="CXL104" s="205"/>
      <c r="CXM104" s="205"/>
      <c r="CXN104" s="205"/>
      <c r="CXO104" s="205"/>
      <c r="CXP104" s="205"/>
      <c r="CXQ104" s="205"/>
      <c r="CXR104" s="205"/>
      <c r="CXS104" s="205"/>
      <c r="CXT104" s="205"/>
      <c r="CXU104" s="205"/>
      <c r="CXV104" s="205"/>
      <c r="CXW104" s="205"/>
      <c r="CXX104" s="205"/>
      <c r="CXY104" s="205"/>
      <c r="CXZ104" s="205"/>
      <c r="CYA104" s="205"/>
      <c r="CYB104" s="205"/>
      <c r="CYC104" s="205"/>
      <c r="CYD104" s="205"/>
      <c r="CYE104" s="205"/>
      <c r="CYF104" s="205"/>
      <c r="CYG104" s="205"/>
      <c r="CYH104" s="205"/>
      <c r="CYI104" s="205"/>
      <c r="CYJ104" s="205"/>
      <c r="CYK104" s="205"/>
      <c r="CYL104" s="205"/>
      <c r="CYM104" s="205"/>
      <c r="CYN104" s="205"/>
      <c r="CYO104" s="205"/>
      <c r="CYP104" s="205"/>
      <c r="CYQ104" s="205"/>
      <c r="CYR104" s="205"/>
      <c r="CYS104" s="205"/>
      <c r="CYT104" s="205"/>
      <c r="CYU104" s="205"/>
      <c r="CYV104" s="205"/>
      <c r="CYW104" s="205"/>
      <c r="CYX104" s="205"/>
      <c r="CYY104" s="205"/>
      <c r="CYZ104" s="205"/>
      <c r="CZA104" s="205"/>
      <c r="CZB104" s="205"/>
      <c r="CZC104" s="205"/>
      <c r="CZD104" s="205"/>
      <c r="CZE104" s="205"/>
      <c r="CZF104" s="205"/>
      <c r="CZG104" s="205"/>
      <c r="CZH104" s="205"/>
      <c r="CZI104" s="205"/>
      <c r="CZJ104" s="205"/>
      <c r="CZK104" s="205"/>
      <c r="CZL104" s="205"/>
      <c r="CZM104" s="205"/>
      <c r="CZN104" s="205"/>
      <c r="CZO104" s="205"/>
      <c r="CZP104" s="205"/>
      <c r="CZQ104" s="205"/>
      <c r="CZR104" s="205"/>
      <c r="CZS104" s="205"/>
      <c r="CZT104" s="205"/>
      <c r="CZU104" s="205"/>
      <c r="CZV104" s="205"/>
      <c r="CZW104" s="205"/>
      <c r="CZX104" s="205"/>
      <c r="CZY104" s="205"/>
      <c r="CZZ104" s="205"/>
      <c r="DAA104" s="205"/>
      <c r="DAB104" s="205"/>
      <c r="DAC104" s="205"/>
      <c r="DAD104" s="205"/>
      <c r="DAE104" s="205"/>
      <c r="DAF104" s="205"/>
      <c r="DAG104" s="205"/>
      <c r="DAH104" s="205"/>
      <c r="DAI104" s="205"/>
      <c r="DAJ104" s="205"/>
      <c r="DAK104" s="205"/>
      <c r="DAL104" s="205"/>
      <c r="DAM104" s="205"/>
      <c r="DAN104" s="205"/>
      <c r="DAO104" s="205"/>
      <c r="DAP104" s="205"/>
      <c r="DAQ104" s="205"/>
      <c r="DAR104" s="205"/>
      <c r="DAS104" s="205"/>
      <c r="DAT104" s="205"/>
      <c r="DAU104" s="205"/>
      <c r="DAV104" s="205"/>
      <c r="DAW104" s="205"/>
      <c r="DAX104" s="205"/>
      <c r="DAY104" s="205"/>
      <c r="DAZ104" s="205"/>
      <c r="DBA104" s="205"/>
      <c r="DBB104" s="205"/>
      <c r="DBC104" s="205"/>
      <c r="DBD104" s="205"/>
      <c r="DBE104" s="205"/>
      <c r="DBF104" s="205"/>
      <c r="DBG104" s="205"/>
      <c r="DBH104" s="205"/>
      <c r="DBI104" s="205"/>
      <c r="DBJ104" s="205"/>
      <c r="DBK104" s="205"/>
      <c r="DBL104" s="205"/>
      <c r="DBM104" s="205"/>
      <c r="DBN104" s="205"/>
      <c r="DBO104" s="205"/>
      <c r="DBP104" s="205"/>
      <c r="DBQ104" s="205"/>
      <c r="DBR104" s="205"/>
      <c r="DBS104" s="205"/>
      <c r="DBT104" s="205"/>
      <c r="DBU104" s="205"/>
      <c r="DBV104" s="205"/>
      <c r="DBW104" s="205"/>
      <c r="DBX104" s="205"/>
      <c r="DBY104" s="205"/>
      <c r="DBZ104" s="205"/>
      <c r="DCA104" s="205"/>
      <c r="DCB104" s="205"/>
      <c r="DCC104" s="205"/>
      <c r="DCD104" s="205"/>
      <c r="DCE104" s="205"/>
      <c r="DCF104" s="205"/>
      <c r="DCG104" s="205"/>
      <c r="DCH104" s="205"/>
      <c r="DCI104" s="205"/>
      <c r="DCJ104" s="205"/>
      <c r="DCK104" s="205"/>
      <c r="DCL104" s="205"/>
      <c r="DCM104" s="205"/>
      <c r="DCN104" s="205"/>
      <c r="DCO104" s="205"/>
      <c r="DCP104" s="205"/>
      <c r="DCQ104" s="205"/>
      <c r="DCR104" s="205"/>
      <c r="DCS104" s="205"/>
      <c r="DCT104" s="205"/>
      <c r="DCU104" s="205"/>
      <c r="DCV104" s="205"/>
      <c r="DCW104" s="205"/>
      <c r="DCX104" s="205"/>
      <c r="DCY104" s="205"/>
      <c r="DCZ104" s="205"/>
      <c r="DDA104" s="205"/>
      <c r="DDB104" s="205"/>
      <c r="DDC104" s="205"/>
      <c r="DDD104" s="205"/>
      <c r="DDE104" s="205"/>
      <c r="DDF104" s="205"/>
      <c r="DDG104" s="205"/>
      <c r="DDH104" s="205"/>
      <c r="DDI104" s="205"/>
      <c r="DDJ104" s="205"/>
      <c r="DDK104" s="205"/>
      <c r="DDR104" s="205"/>
      <c r="DDS104" s="205"/>
      <c r="DDT104" s="205"/>
      <c r="DDU104" s="205"/>
      <c r="DDV104" s="205"/>
      <c r="DDW104" s="205"/>
      <c r="DDX104" s="205"/>
      <c r="DDY104" s="205"/>
      <c r="DDZ104" s="205"/>
      <c r="DEA104" s="205"/>
      <c r="DEB104" s="205"/>
      <c r="DEC104" s="205"/>
      <c r="DED104" s="205"/>
      <c r="DEE104" s="205"/>
      <c r="DEF104" s="205"/>
      <c r="DEG104" s="205"/>
      <c r="DEH104" s="205"/>
      <c r="DEI104" s="205"/>
      <c r="DEJ104" s="205"/>
      <c r="DEK104" s="205"/>
      <c r="DEL104" s="205"/>
      <c r="DEM104" s="205"/>
      <c r="DEN104" s="205"/>
      <c r="DEO104" s="205"/>
      <c r="DEP104" s="205"/>
      <c r="DEQ104" s="205"/>
      <c r="DER104" s="205"/>
      <c r="DES104" s="205"/>
      <c r="DET104" s="205"/>
      <c r="DEU104" s="205"/>
      <c r="DEV104" s="205"/>
      <c r="DEW104" s="205"/>
      <c r="DEX104" s="205"/>
      <c r="DEY104" s="205"/>
      <c r="DEZ104" s="205"/>
      <c r="DFA104" s="205"/>
      <c r="DFB104" s="205"/>
      <c r="DFC104" s="205"/>
      <c r="DFD104" s="205"/>
      <c r="DFE104" s="205"/>
      <c r="DFF104" s="205"/>
      <c r="DFG104" s="205"/>
      <c r="DFH104" s="205"/>
      <c r="DFI104" s="205"/>
      <c r="DFJ104" s="205"/>
      <c r="DFK104" s="205"/>
      <c r="DFL104" s="205"/>
      <c r="DFM104" s="205"/>
      <c r="DFN104" s="205"/>
      <c r="DFO104" s="205"/>
      <c r="DFP104" s="205"/>
      <c r="DFQ104" s="205"/>
      <c r="DFR104" s="205"/>
      <c r="DFS104" s="205"/>
      <c r="DFT104" s="205"/>
      <c r="DFU104" s="205"/>
      <c r="DFV104" s="205"/>
      <c r="DFW104" s="205"/>
      <c r="DFX104" s="205"/>
      <c r="DFY104" s="205"/>
      <c r="DFZ104" s="205"/>
      <c r="DGA104" s="205"/>
      <c r="DGB104" s="205"/>
      <c r="DGC104" s="205"/>
      <c r="DGD104" s="205"/>
      <c r="DGE104" s="205"/>
      <c r="DGF104" s="205"/>
      <c r="DGG104" s="205"/>
      <c r="DGH104" s="205"/>
      <c r="DGI104" s="205"/>
      <c r="DGJ104" s="205"/>
      <c r="DGK104" s="205"/>
      <c r="DGL104" s="205"/>
      <c r="DGM104" s="205"/>
      <c r="DGN104" s="205"/>
      <c r="DGO104" s="205"/>
      <c r="DGP104" s="205"/>
      <c r="DGQ104" s="205"/>
      <c r="DGR104" s="205"/>
      <c r="DGS104" s="205"/>
      <c r="DGT104" s="205"/>
      <c r="DGU104" s="205"/>
      <c r="DGV104" s="205"/>
      <c r="DGW104" s="205"/>
      <c r="DGX104" s="205"/>
      <c r="DGY104" s="205"/>
      <c r="DGZ104" s="205"/>
      <c r="DHA104" s="205"/>
      <c r="DHB104" s="205"/>
      <c r="DHC104" s="205"/>
      <c r="DHD104" s="205"/>
      <c r="DHE104" s="205"/>
      <c r="DHF104" s="205"/>
      <c r="DHG104" s="205"/>
      <c r="DHH104" s="205"/>
      <c r="DHI104" s="205"/>
      <c r="DHJ104" s="205"/>
      <c r="DHK104" s="205"/>
      <c r="DHL104" s="205"/>
      <c r="DHM104" s="205"/>
      <c r="DHN104" s="205"/>
      <c r="DHO104" s="205"/>
      <c r="DHP104" s="205"/>
      <c r="DHQ104" s="205"/>
      <c r="DHR104" s="205"/>
      <c r="DHS104" s="205"/>
      <c r="DHT104" s="205"/>
      <c r="DHU104" s="205"/>
      <c r="DHV104" s="205"/>
      <c r="DHW104" s="205"/>
      <c r="DHX104" s="205"/>
      <c r="DHY104" s="205"/>
      <c r="DHZ104" s="205"/>
      <c r="DIA104" s="205"/>
      <c r="DIB104" s="205"/>
      <c r="DIC104" s="205"/>
      <c r="DID104" s="205"/>
      <c r="DIE104" s="205"/>
      <c r="DIF104" s="205"/>
      <c r="DIG104" s="205"/>
      <c r="DIH104" s="205"/>
      <c r="DII104" s="205"/>
      <c r="DIJ104" s="205"/>
      <c r="DIK104" s="205"/>
      <c r="DIL104" s="205"/>
      <c r="DIM104" s="205"/>
      <c r="DIN104" s="205"/>
      <c r="DIO104" s="205"/>
      <c r="DIP104" s="205"/>
      <c r="DIQ104" s="205"/>
      <c r="DIR104" s="205"/>
      <c r="DIS104" s="205"/>
      <c r="DIT104" s="205"/>
      <c r="DIU104" s="205"/>
      <c r="DIV104" s="205"/>
      <c r="DIW104" s="205"/>
      <c r="DIX104" s="205"/>
      <c r="DIY104" s="205"/>
      <c r="DIZ104" s="205"/>
      <c r="DJA104" s="205"/>
      <c r="DJB104" s="205"/>
      <c r="DJC104" s="205"/>
      <c r="DJD104" s="205"/>
      <c r="DJE104" s="205"/>
      <c r="DJF104" s="205"/>
      <c r="DJG104" s="205"/>
      <c r="DJH104" s="205"/>
      <c r="DJI104" s="205"/>
      <c r="DJJ104" s="205"/>
      <c r="DJK104" s="205"/>
      <c r="DJL104" s="205"/>
      <c r="DJM104" s="205"/>
      <c r="DJN104" s="205"/>
      <c r="DJO104" s="205"/>
      <c r="DJP104" s="205"/>
      <c r="DJQ104" s="205"/>
      <c r="DJR104" s="205"/>
      <c r="DJS104" s="205"/>
      <c r="DJT104" s="205"/>
      <c r="DJU104" s="205"/>
      <c r="DJV104" s="205"/>
      <c r="DJW104" s="205"/>
      <c r="DJX104" s="205"/>
      <c r="DJY104" s="205"/>
      <c r="DJZ104" s="205"/>
      <c r="DKA104" s="205"/>
      <c r="DKB104" s="205"/>
      <c r="DKC104" s="205"/>
      <c r="DKD104" s="205"/>
      <c r="DKE104" s="205"/>
      <c r="DKF104" s="205"/>
      <c r="DKG104" s="205"/>
      <c r="DKH104" s="205"/>
      <c r="DKI104" s="205"/>
      <c r="DKJ104" s="205"/>
      <c r="DKK104" s="205"/>
      <c r="DKL104" s="205"/>
      <c r="DKM104" s="205"/>
      <c r="DKN104" s="205"/>
      <c r="DKO104" s="205"/>
      <c r="DKP104" s="205"/>
      <c r="DKQ104" s="205"/>
      <c r="DKR104" s="205"/>
      <c r="DKS104" s="205"/>
      <c r="DKT104" s="205"/>
      <c r="DKU104" s="205"/>
      <c r="DKV104" s="205"/>
      <c r="DKW104" s="205"/>
      <c r="DKX104" s="205"/>
      <c r="DKY104" s="205"/>
      <c r="DKZ104" s="205"/>
      <c r="DLA104" s="205"/>
      <c r="DLB104" s="205"/>
      <c r="DLC104" s="205"/>
      <c r="DLD104" s="205"/>
      <c r="DLE104" s="205"/>
      <c r="DLF104" s="205"/>
      <c r="DLG104" s="205"/>
      <c r="DLH104" s="205"/>
      <c r="DLI104" s="205"/>
      <c r="DLJ104" s="205"/>
      <c r="DLK104" s="205"/>
      <c r="DLL104" s="205"/>
      <c r="DLM104" s="205"/>
      <c r="DLN104" s="205"/>
      <c r="DLO104" s="205"/>
      <c r="DLP104" s="205"/>
      <c r="DLQ104" s="205"/>
      <c r="DLR104" s="205"/>
      <c r="DLS104" s="205"/>
      <c r="DLT104" s="205"/>
      <c r="DLU104" s="205"/>
      <c r="DLV104" s="205"/>
      <c r="DLW104" s="205"/>
      <c r="DLX104" s="205"/>
      <c r="DLY104" s="205"/>
      <c r="DLZ104" s="205"/>
      <c r="DMA104" s="205"/>
      <c r="DMB104" s="205"/>
      <c r="DMC104" s="205"/>
      <c r="DMD104" s="205"/>
      <c r="DME104" s="205"/>
      <c r="DMF104" s="205"/>
      <c r="DMG104" s="205"/>
      <c r="DMH104" s="205"/>
      <c r="DMI104" s="205"/>
      <c r="DMJ104" s="205"/>
      <c r="DMK104" s="205"/>
      <c r="DML104" s="205"/>
      <c r="DMM104" s="205"/>
      <c r="DMN104" s="205"/>
      <c r="DMO104" s="205"/>
      <c r="DMP104" s="205"/>
      <c r="DMQ104" s="205"/>
      <c r="DMR104" s="205"/>
      <c r="DMS104" s="205"/>
      <c r="DMT104" s="205"/>
      <c r="DMU104" s="205"/>
      <c r="DMV104" s="205"/>
      <c r="DMW104" s="205"/>
      <c r="DMX104" s="205"/>
      <c r="DMY104" s="205"/>
      <c r="DMZ104" s="205"/>
      <c r="DNA104" s="205"/>
      <c r="DNB104" s="205"/>
      <c r="DNC104" s="205"/>
      <c r="DND104" s="205"/>
      <c r="DNE104" s="205"/>
      <c r="DNF104" s="205"/>
      <c r="DNG104" s="205"/>
      <c r="DNN104" s="205"/>
      <c r="DNO104" s="205"/>
      <c r="DNP104" s="205"/>
      <c r="DNQ104" s="205"/>
      <c r="DNR104" s="205"/>
      <c r="DNS104" s="205"/>
      <c r="DNT104" s="205"/>
      <c r="DNU104" s="205"/>
      <c r="DNV104" s="205"/>
      <c r="DNW104" s="205"/>
      <c r="DNX104" s="205"/>
      <c r="DNY104" s="205"/>
      <c r="DNZ104" s="205"/>
      <c r="DOA104" s="205"/>
      <c r="DOB104" s="205"/>
      <c r="DOC104" s="205"/>
      <c r="DOD104" s="205"/>
      <c r="DOE104" s="205"/>
      <c r="DOF104" s="205"/>
      <c r="DOG104" s="205"/>
      <c r="DOH104" s="205"/>
      <c r="DOI104" s="205"/>
      <c r="DOJ104" s="205"/>
      <c r="DOK104" s="205"/>
      <c r="DOL104" s="205"/>
      <c r="DOM104" s="205"/>
      <c r="DON104" s="205"/>
      <c r="DOO104" s="205"/>
      <c r="DOP104" s="205"/>
      <c r="DOQ104" s="205"/>
      <c r="DOR104" s="205"/>
      <c r="DOS104" s="205"/>
      <c r="DOT104" s="205"/>
      <c r="DOU104" s="205"/>
      <c r="DOV104" s="205"/>
      <c r="DOW104" s="205"/>
      <c r="DOX104" s="205"/>
      <c r="DOY104" s="205"/>
      <c r="DOZ104" s="205"/>
      <c r="DPA104" s="205"/>
      <c r="DPB104" s="205"/>
      <c r="DPC104" s="205"/>
      <c r="DPD104" s="205"/>
      <c r="DPE104" s="205"/>
      <c r="DPF104" s="205"/>
      <c r="DPG104" s="205"/>
      <c r="DPH104" s="205"/>
      <c r="DPI104" s="205"/>
      <c r="DPJ104" s="205"/>
      <c r="DPK104" s="205"/>
      <c r="DPL104" s="205"/>
      <c r="DPM104" s="205"/>
      <c r="DPN104" s="205"/>
      <c r="DPO104" s="205"/>
      <c r="DPP104" s="205"/>
      <c r="DPQ104" s="205"/>
      <c r="DPR104" s="205"/>
      <c r="DPS104" s="205"/>
      <c r="DPT104" s="205"/>
      <c r="DPU104" s="205"/>
      <c r="DPV104" s="205"/>
      <c r="DPW104" s="205"/>
      <c r="DPX104" s="205"/>
      <c r="DPY104" s="205"/>
      <c r="DPZ104" s="205"/>
      <c r="DQA104" s="205"/>
      <c r="DQB104" s="205"/>
      <c r="DQC104" s="205"/>
      <c r="DQD104" s="205"/>
      <c r="DQE104" s="205"/>
      <c r="DQF104" s="205"/>
      <c r="DQG104" s="205"/>
      <c r="DQH104" s="205"/>
      <c r="DQI104" s="205"/>
      <c r="DQJ104" s="205"/>
      <c r="DQK104" s="205"/>
      <c r="DQL104" s="205"/>
      <c r="DQM104" s="205"/>
      <c r="DQN104" s="205"/>
      <c r="DQO104" s="205"/>
      <c r="DQP104" s="205"/>
      <c r="DQQ104" s="205"/>
      <c r="DQR104" s="205"/>
      <c r="DQS104" s="205"/>
      <c r="DQT104" s="205"/>
      <c r="DQU104" s="205"/>
      <c r="DQV104" s="205"/>
      <c r="DQW104" s="205"/>
      <c r="DQX104" s="205"/>
      <c r="DQY104" s="205"/>
      <c r="DQZ104" s="205"/>
      <c r="DRA104" s="205"/>
      <c r="DRB104" s="205"/>
      <c r="DRC104" s="205"/>
      <c r="DRD104" s="205"/>
      <c r="DRE104" s="205"/>
      <c r="DRF104" s="205"/>
      <c r="DRG104" s="205"/>
      <c r="DRH104" s="205"/>
      <c r="DRI104" s="205"/>
      <c r="DRJ104" s="205"/>
      <c r="DRK104" s="205"/>
      <c r="DRL104" s="205"/>
      <c r="DRM104" s="205"/>
      <c r="DRN104" s="205"/>
      <c r="DRO104" s="205"/>
      <c r="DRP104" s="205"/>
      <c r="DRQ104" s="205"/>
      <c r="DRR104" s="205"/>
      <c r="DRS104" s="205"/>
      <c r="DRT104" s="205"/>
      <c r="DRU104" s="205"/>
      <c r="DRV104" s="205"/>
      <c r="DRW104" s="205"/>
      <c r="DRX104" s="205"/>
      <c r="DRY104" s="205"/>
      <c r="DRZ104" s="205"/>
      <c r="DSA104" s="205"/>
      <c r="DSB104" s="205"/>
      <c r="DSC104" s="205"/>
      <c r="DSD104" s="205"/>
      <c r="DSE104" s="205"/>
      <c r="DSF104" s="205"/>
      <c r="DSG104" s="205"/>
      <c r="DSH104" s="205"/>
      <c r="DSI104" s="205"/>
      <c r="DSJ104" s="205"/>
      <c r="DSK104" s="205"/>
      <c r="DSL104" s="205"/>
      <c r="DSM104" s="205"/>
      <c r="DSN104" s="205"/>
      <c r="DSO104" s="205"/>
      <c r="DSP104" s="205"/>
      <c r="DSQ104" s="205"/>
      <c r="DSR104" s="205"/>
      <c r="DSS104" s="205"/>
      <c r="DST104" s="205"/>
      <c r="DSU104" s="205"/>
      <c r="DSV104" s="205"/>
      <c r="DSW104" s="205"/>
      <c r="DSX104" s="205"/>
      <c r="DSY104" s="205"/>
      <c r="DSZ104" s="205"/>
      <c r="DTA104" s="205"/>
      <c r="DTB104" s="205"/>
      <c r="DTC104" s="205"/>
      <c r="DTD104" s="205"/>
      <c r="DTE104" s="205"/>
      <c r="DTF104" s="205"/>
      <c r="DTG104" s="205"/>
      <c r="DTH104" s="205"/>
      <c r="DTI104" s="205"/>
      <c r="DTJ104" s="205"/>
      <c r="DTK104" s="205"/>
      <c r="DTL104" s="205"/>
      <c r="DTM104" s="205"/>
      <c r="DTN104" s="205"/>
      <c r="DTO104" s="205"/>
      <c r="DTP104" s="205"/>
      <c r="DTQ104" s="205"/>
      <c r="DTR104" s="205"/>
      <c r="DTS104" s="205"/>
      <c r="DTT104" s="205"/>
      <c r="DTU104" s="205"/>
      <c r="DTV104" s="205"/>
      <c r="DTW104" s="205"/>
      <c r="DTX104" s="205"/>
      <c r="DTY104" s="205"/>
      <c r="DTZ104" s="205"/>
      <c r="DUA104" s="205"/>
      <c r="DUB104" s="205"/>
      <c r="DUC104" s="205"/>
      <c r="DUD104" s="205"/>
      <c r="DUE104" s="205"/>
      <c r="DUF104" s="205"/>
      <c r="DUG104" s="205"/>
      <c r="DUH104" s="205"/>
      <c r="DUI104" s="205"/>
      <c r="DUJ104" s="205"/>
      <c r="DUK104" s="205"/>
      <c r="DUL104" s="205"/>
      <c r="DUM104" s="205"/>
      <c r="DUN104" s="205"/>
      <c r="DUO104" s="205"/>
      <c r="DUP104" s="205"/>
      <c r="DUQ104" s="205"/>
      <c r="DUR104" s="205"/>
      <c r="DUS104" s="205"/>
      <c r="DUT104" s="205"/>
      <c r="DUU104" s="205"/>
      <c r="DUV104" s="205"/>
      <c r="DUW104" s="205"/>
      <c r="DUX104" s="205"/>
      <c r="DUY104" s="205"/>
      <c r="DUZ104" s="205"/>
      <c r="DVA104" s="205"/>
      <c r="DVB104" s="205"/>
      <c r="DVC104" s="205"/>
      <c r="DVD104" s="205"/>
      <c r="DVE104" s="205"/>
      <c r="DVF104" s="205"/>
      <c r="DVG104" s="205"/>
      <c r="DVH104" s="205"/>
      <c r="DVI104" s="205"/>
      <c r="DVJ104" s="205"/>
      <c r="DVK104" s="205"/>
      <c r="DVL104" s="205"/>
      <c r="DVM104" s="205"/>
      <c r="DVN104" s="205"/>
      <c r="DVO104" s="205"/>
      <c r="DVP104" s="205"/>
      <c r="DVQ104" s="205"/>
      <c r="DVR104" s="205"/>
      <c r="DVS104" s="205"/>
      <c r="DVT104" s="205"/>
      <c r="DVU104" s="205"/>
      <c r="DVV104" s="205"/>
      <c r="DVW104" s="205"/>
      <c r="DVX104" s="205"/>
      <c r="DVY104" s="205"/>
      <c r="DVZ104" s="205"/>
      <c r="DWA104" s="205"/>
      <c r="DWB104" s="205"/>
      <c r="DWC104" s="205"/>
      <c r="DWD104" s="205"/>
      <c r="DWE104" s="205"/>
      <c r="DWF104" s="205"/>
      <c r="DWG104" s="205"/>
      <c r="DWH104" s="205"/>
      <c r="DWI104" s="205"/>
      <c r="DWJ104" s="205"/>
      <c r="DWK104" s="205"/>
      <c r="DWL104" s="205"/>
      <c r="DWM104" s="205"/>
      <c r="DWN104" s="205"/>
      <c r="DWO104" s="205"/>
      <c r="DWP104" s="205"/>
      <c r="DWQ104" s="205"/>
      <c r="DWR104" s="205"/>
      <c r="DWS104" s="205"/>
      <c r="DWT104" s="205"/>
      <c r="DWU104" s="205"/>
      <c r="DWV104" s="205"/>
      <c r="DWW104" s="205"/>
      <c r="DWX104" s="205"/>
      <c r="DWY104" s="205"/>
      <c r="DWZ104" s="205"/>
      <c r="DXA104" s="205"/>
      <c r="DXB104" s="205"/>
      <c r="DXC104" s="205"/>
      <c r="DXJ104" s="205"/>
      <c r="DXK104" s="205"/>
      <c r="DXL104" s="205"/>
      <c r="DXM104" s="205"/>
      <c r="DXN104" s="205"/>
      <c r="DXO104" s="205"/>
      <c r="DXP104" s="205"/>
      <c r="DXQ104" s="205"/>
      <c r="DXR104" s="205"/>
      <c r="DXS104" s="205"/>
      <c r="DXT104" s="205"/>
      <c r="DXU104" s="205"/>
      <c r="DXV104" s="205"/>
      <c r="DXW104" s="205"/>
      <c r="DXX104" s="205"/>
      <c r="DXY104" s="205"/>
      <c r="DXZ104" s="205"/>
      <c r="DYA104" s="205"/>
      <c r="DYB104" s="205"/>
      <c r="DYC104" s="205"/>
      <c r="DYD104" s="205"/>
      <c r="DYE104" s="205"/>
      <c r="DYF104" s="205"/>
      <c r="DYG104" s="205"/>
      <c r="DYH104" s="205"/>
      <c r="DYI104" s="205"/>
      <c r="DYJ104" s="205"/>
      <c r="DYK104" s="205"/>
      <c r="DYL104" s="205"/>
      <c r="DYM104" s="205"/>
      <c r="DYN104" s="205"/>
      <c r="DYO104" s="205"/>
      <c r="DYP104" s="205"/>
      <c r="DYQ104" s="205"/>
      <c r="DYR104" s="205"/>
      <c r="DYS104" s="205"/>
      <c r="DYT104" s="205"/>
      <c r="DYU104" s="205"/>
      <c r="DYV104" s="205"/>
      <c r="DYW104" s="205"/>
      <c r="DYX104" s="205"/>
      <c r="DYY104" s="205"/>
      <c r="DYZ104" s="205"/>
      <c r="DZA104" s="205"/>
      <c r="DZB104" s="205"/>
      <c r="DZC104" s="205"/>
      <c r="DZD104" s="205"/>
      <c r="DZE104" s="205"/>
      <c r="DZF104" s="205"/>
      <c r="DZG104" s="205"/>
      <c r="DZH104" s="205"/>
      <c r="DZI104" s="205"/>
      <c r="DZJ104" s="205"/>
      <c r="DZK104" s="205"/>
      <c r="DZL104" s="205"/>
      <c r="DZM104" s="205"/>
      <c r="DZN104" s="205"/>
      <c r="DZO104" s="205"/>
      <c r="DZP104" s="205"/>
      <c r="DZQ104" s="205"/>
      <c r="DZR104" s="205"/>
      <c r="DZS104" s="205"/>
      <c r="DZT104" s="205"/>
      <c r="DZU104" s="205"/>
      <c r="DZV104" s="205"/>
      <c r="DZW104" s="205"/>
      <c r="DZX104" s="205"/>
      <c r="DZY104" s="205"/>
      <c r="DZZ104" s="205"/>
      <c r="EAA104" s="205"/>
      <c r="EAB104" s="205"/>
      <c r="EAC104" s="205"/>
      <c r="EAD104" s="205"/>
      <c r="EAE104" s="205"/>
      <c r="EAF104" s="205"/>
      <c r="EAG104" s="205"/>
      <c r="EAH104" s="205"/>
      <c r="EAI104" s="205"/>
      <c r="EAJ104" s="205"/>
      <c r="EAK104" s="205"/>
      <c r="EAL104" s="205"/>
      <c r="EAM104" s="205"/>
      <c r="EAN104" s="205"/>
      <c r="EAO104" s="205"/>
      <c r="EAP104" s="205"/>
      <c r="EAQ104" s="205"/>
      <c r="EAR104" s="205"/>
      <c r="EAS104" s="205"/>
      <c r="EAT104" s="205"/>
      <c r="EAU104" s="205"/>
      <c r="EAV104" s="205"/>
      <c r="EAW104" s="205"/>
      <c r="EAX104" s="205"/>
      <c r="EAY104" s="205"/>
      <c r="EAZ104" s="205"/>
      <c r="EBA104" s="205"/>
      <c r="EBB104" s="205"/>
      <c r="EBC104" s="205"/>
      <c r="EBD104" s="205"/>
      <c r="EBE104" s="205"/>
      <c r="EBF104" s="205"/>
      <c r="EBG104" s="205"/>
      <c r="EBH104" s="205"/>
      <c r="EBI104" s="205"/>
      <c r="EBJ104" s="205"/>
      <c r="EBK104" s="205"/>
      <c r="EBL104" s="205"/>
      <c r="EBM104" s="205"/>
      <c r="EBN104" s="205"/>
      <c r="EBO104" s="205"/>
      <c r="EBP104" s="205"/>
      <c r="EBQ104" s="205"/>
      <c r="EBR104" s="205"/>
      <c r="EBS104" s="205"/>
      <c r="EBT104" s="205"/>
      <c r="EBU104" s="205"/>
      <c r="EBV104" s="205"/>
      <c r="EBW104" s="205"/>
      <c r="EBX104" s="205"/>
      <c r="EBY104" s="205"/>
      <c r="EBZ104" s="205"/>
      <c r="ECA104" s="205"/>
      <c r="ECB104" s="205"/>
      <c r="ECC104" s="205"/>
      <c r="ECD104" s="205"/>
      <c r="ECE104" s="205"/>
      <c r="ECF104" s="205"/>
      <c r="ECG104" s="205"/>
      <c r="ECH104" s="205"/>
      <c r="ECI104" s="205"/>
      <c r="ECJ104" s="205"/>
      <c r="ECK104" s="205"/>
      <c r="ECL104" s="205"/>
      <c r="ECM104" s="205"/>
      <c r="ECN104" s="205"/>
      <c r="ECO104" s="205"/>
      <c r="ECP104" s="205"/>
      <c r="ECQ104" s="205"/>
      <c r="ECR104" s="205"/>
      <c r="ECS104" s="205"/>
      <c r="ECT104" s="205"/>
      <c r="ECU104" s="205"/>
      <c r="ECV104" s="205"/>
      <c r="ECW104" s="205"/>
      <c r="ECX104" s="205"/>
      <c r="ECY104" s="205"/>
      <c r="ECZ104" s="205"/>
      <c r="EDA104" s="205"/>
      <c r="EDB104" s="205"/>
      <c r="EDC104" s="205"/>
      <c r="EDD104" s="205"/>
      <c r="EDE104" s="205"/>
      <c r="EDF104" s="205"/>
      <c r="EDG104" s="205"/>
      <c r="EDH104" s="205"/>
      <c r="EDI104" s="205"/>
      <c r="EDJ104" s="205"/>
      <c r="EDK104" s="205"/>
      <c r="EDL104" s="205"/>
      <c r="EDM104" s="205"/>
      <c r="EDN104" s="205"/>
      <c r="EDO104" s="205"/>
      <c r="EDP104" s="205"/>
      <c r="EDQ104" s="205"/>
      <c r="EDR104" s="205"/>
      <c r="EDS104" s="205"/>
      <c r="EDT104" s="205"/>
      <c r="EDU104" s="205"/>
      <c r="EDV104" s="205"/>
      <c r="EDW104" s="205"/>
      <c r="EDX104" s="205"/>
      <c r="EDY104" s="205"/>
      <c r="EDZ104" s="205"/>
      <c r="EEA104" s="205"/>
      <c r="EEB104" s="205"/>
      <c r="EEC104" s="205"/>
      <c r="EED104" s="205"/>
      <c r="EEE104" s="205"/>
      <c r="EEF104" s="205"/>
      <c r="EEG104" s="205"/>
      <c r="EEH104" s="205"/>
      <c r="EEI104" s="205"/>
      <c r="EEJ104" s="205"/>
      <c r="EEK104" s="205"/>
      <c r="EEL104" s="205"/>
      <c r="EEM104" s="205"/>
      <c r="EEN104" s="205"/>
      <c r="EEO104" s="205"/>
      <c r="EEP104" s="205"/>
      <c r="EEQ104" s="205"/>
      <c r="EER104" s="205"/>
      <c r="EES104" s="205"/>
      <c r="EET104" s="205"/>
      <c r="EEU104" s="205"/>
      <c r="EEV104" s="205"/>
      <c r="EEW104" s="205"/>
      <c r="EEX104" s="205"/>
      <c r="EEY104" s="205"/>
      <c r="EEZ104" s="205"/>
      <c r="EFA104" s="205"/>
      <c r="EFB104" s="205"/>
      <c r="EFC104" s="205"/>
      <c r="EFD104" s="205"/>
      <c r="EFE104" s="205"/>
      <c r="EFF104" s="205"/>
      <c r="EFG104" s="205"/>
      <c r="EFH104" s="205"/>
      <c r="EFI104" s="205"/>
      <c r="EFJ104" s="205"/>
      <c r="EFK104" s="205"/>
      <c r="EFL104" s="205"/>
      <c r="EFM104" s="205"/>
      <c r="EFN104" s="205"/>
      <c r="EFO104" s="205"/>
      <c r="EFP104" s="205"/>
      <c r="EFQ104" s="205"/>
      <c r="EFR104" s="205"/>
      <c r="EFS104" s="205"/>
      <c r="EFT104" s="205"/>
      <c r="EFU104" s="205"/>
      <c r="EFV104" s="205"/>
      <c r="EFW104" s="205"/>
      <c r="EFX104" s="205"/>
      <c r="EFY104" s="205"/>
      <c r="EFZ104" s="205"/>
      <c r="EGA104" s="205"/>
      <c r="EGB104" s="205"/>
      <c r="EGC104" s="205"/>
      <c r="EGD104" s="205"/>
      <c r="EGE104" s="205"/>
      <c r="EGF104" s="205"/>
      <c r="EGG104" s="205"/>
      <c r="EGH104" s="205"/>
      <c r="EGI104" s="205"/>
      <c r="EGJ104" s="205"/>
      <c r="EGK104" s="205"/>
      <c r="EGL104" s="205"/>
      <c r="EGM104" s="205"/>
      <c r="EGN104" s="205"/>
      <c r="EGO104" s="205"/>
      <c r="EGP104" s="205"/>
      <c r="EGQ104" s="205"/>
      <c r="EGR104" s="205"/>
      <c r="EGS104" s="205"/>
      <c r="EGT104" s="205"/>
      <c r="EGU104" s="205"/>
      <c r="EGV104" s="205"/>
      <c r="EGW104" s="205"/>
      <c r="EGX104" s="205"/>
      <c r="EGY104" s="205"/>
      <c r="EHF104" s="205"/>
      <c r="EHG104" s="205"/>
      <c r="EHH104" s="205"/>
      <c r="EHI104" s="205"/>
      <c r="EHJ104" s="205"/>
      <c r="EHK104" s="205"/>
      <c r="EHL104" s="205"/>
      <c r="EHM104" s="205"/>
      <c r="EHN104" s="205"/>
      <c r="EHO104" s="205"/>
      <c r="EHP104" s="205"/>
      <c r="EHQ104" s="205"/>
      <c r="EHR104" s="205"/>
      <c r="EHS104" s="205"/>
      <c r="EHT104" s="205"/>
      <c r="EHU104" s="205"/>
      <c r="EHV104" s="205"/>
      <c r="EHW104" s="205"/>
      <c r="EHX104" s="205"/>
      <c r="EHY104" s="205"/>
      <c r="EHZ104" s="205"/>
      <c r="EIA104" s="205"/>
      <c r="EIB104" s="205"/>
      <c r="EIC104" s="205"/>
      <c r="EID104" s="205"/>
      <c r="EIE104" s="205"/>
      <c r="EIF104" s="205"/>
      <c r="EIG104" s="205"/>
      <c r="EIH104" s="205"/>
      <c r="EII104" s="205"/>
      <c r="EIJ104" s="205"/>
      <c r="EIK104" s="205"/>
      <c r="EIL104" s="205"/>
      <c r="EIM104" s="205"/>
      <c r="EIN104" s="205"/>
      <c r="EIO104" s="205"/>
      <c r="EIP104" s="205"/>
      <c r="EIQ104" s="205"/>
      <c r="EIR104" s="205"/>
      <c r="EIS104" s="205"/>
      <c r="EIT104" s="205"/>
      <c r="EIU104" s="205"/>
      <c r="EIV104" s="205"/>
      <c r="EIW104" s="205"/>
      <c r="EIX104" s="205"/>
      <c r="EIY104" s="205"/>
      <c r="EIZ104" s="205"/>
      <c r="EJA104" s="205"/>
      <c r="EJB104" s="205"/>
      <c r="EJC104" s="205"/>
      <c r="EJD104" s="205"/>
      <c r="EJE104" s="205"/>
      <c r="EJF104" s="205"/>
      <c r="EJG104" s="205"/>
      <c r="EJH104" s="205"/>
      <c r="EJI104" s="205"/>
      <c r="EJJ104" s="205"/>
      <c r="EJK104" s="205"/>
      <c r="EJL104" s="205"/>
      <c r="EJM104" s="205"/>
      <c r="EJN104" s="205"/>
      <c r="EJO104" s="205"/>
      <c r="EJP104" s="205"/>
      <c r="EJQ104" s="205"/>
      <c r="EJR104" s="205"/>
      <c r="EJS104" s="205"/>
      <c r="EJT104" s="205"/>
      <c r="EJU104" s="205"/>
      <c r="EJV104" s="205"/>
      <c r="EJW104" s="205"/>
      <c r="EJX104" s="205"/>
      <c r="EJY104" s="205"/>
      <c r="EJZ104" s="205"/>
      <c r="EKA104" s="205"/>
      <c r="EKB104" s="205"/>
      <c r="EKC104" s="205"/>
      <c r="EKD104" s="205"/>
      <c r="EKE104" s="205"/>
      <c r="EKF104" s="205"/>
      <c r="EKG104" s="205"/>
      <c r="EKH104" s="205"/>
      <c r="EKI104" s="205"/>
      <c r="EKJ104" s="205"/>
      <c r="EKK104" s="205"/>
      <c r="EKL104" s="205"/>
      <c r="EKM104" s="205"/>
      <c r="EKN104" s="205"/>
      <c r="EKO104" s="205"/>
      <c r="EKP104" s="205"/>
      <c r="EKQ104" s="205"/>
      <c r="EKR104" s="205"/>
      <c r="EKS104" s="205"/>
      <c r="EKT104" s="205"/>
      <c r="EKU104" s="205"/>
      <c r="EKV104" s="205"/>
      <c r="EKW104" s="205"/>
      <c r="EKX104" s="205"/>
      <c r="EKY104" s="205"/>
      <c r="EKZ104" s="205"/>
      <c r="ELA104" s="205"/>
      <c r="ELB104" s="205"/>
      <c r="ELC104" s="205"/>
      <c r="ELD104" s="205"/>
      <c r="ELE104" s="205"/>
      <c r="ELF104" s="205"/>
      <c r="ELG104" s="205"/>
      <c r="ELH104" s="205"/>
      <c r="ELI104" s="205"/>
      <c r="ELJ104" s="205"/>
      <c r="ELK104" s="205"/>
      <c r="ELL104" s="205"/>
      <c r="ELM104" s="205"/>
      <c r="ELN104" s="205"/>
      <c r="ELO104" s="205"/>
      <c r="ELP104" s="205"/>
      <c r="ELQ104" s="205"/>
      <c r="ELR104" s="205"/>
      <c r="ELS104" s="205"/>
      <c r="ELT104" s="205"/>
      <c r="ELU104" s="205"/>
      <c r="ELV104" s="205"/>
      <c r="ELW104" s="205"/>
      <c r="ELX104" s="205"/>
      <c r="ELY104" s="205"/>
      <c r="ELZ104" s="205"/>
      <c r="EMA104" s="205"/>
      <c r="EMB104" s="205"/>
      <c r="EMC104" s="205"/>
      <c r="EMD104" s="205"/>
      <c r="EME104" s="205"/>
      <c r="EMF104" s="205"/>
      <c r="EMG104" s="205"/>
      <c r="EMH104" s="205"/>
      <c r="EMI104" s="205"/>
      <c r="EMJ104" s="205"/>
      <c r="EMK104" s="205"/>
      <c r="EML104" s="205"/>
      <c r="EMM104" s="205"/>
      <c r="EMN104" s="205"/>
      <c r="EMO104" s="205"/>
      <c r="EMP104" s="205"/>
      <c r="EMQ104" s="205"/>
      <c r="EMR104" s="205"/>
      <c r="EMS104" s="205"/>
      <c r="EMT104" s="205"/>
      <c r="EMU104" s="205"/>
      <c r="EMV104" s="205"/>
      <c r="EMW104" s="205"/>
      <c r="EMX104" s="205"/>
      <c r="EMY104" s="205"/>
      <c r="EMZ104" s="205"/>
      <c r="ENA104" s="205"/>
      <c r="ENB104" s="205"/>
      <c r="ENC104" s="205"/>
      <c r="END104" s="205"/>
      <c r="ENE104" s="205"/>
      <c r="ENF104" s="205"/>
      <c r="ENG104" s="205"/>
      <c r="ENH104" s="205"/>
      <c r="ENI104" s="205"/>
      <c r="ENJ104" s="205"/>
      <c r="ENK104" s="205"/>
      <c r="ENL104" s="205"/>
      <c r="ENM104" s="205"/>
      <c r="ENN104" s="205"/>
      <c r="ENO104" s="205"/>
      <c r="ENP104" s="205"/>
      <c r="ENQ104" s="205"/>
      <c r="ENR104" s="205"/>
      <c r="ENS104" s="205"/>
      <c r="ENT104" s="205"/>
      <c r="ENU104" s="205"/>
      <c r="ENV104" s="205"/>
      <c r="ENW104" s="205"/>
      <c r="ENX104" s="205"/>
      <c r="ENY104" s="205"/>
      <c r="ENZ104" s="205"/>
      <c r="EOA104" s="205"/>
      <c r="EOB104" s="205"/>
      <c r="EOC104" s="205"/>
      <c r="EOD104" s="205"/>
      <c r="EOE104" s="205"/>
      <c r="EOF104" s="205"/>
      <c r="EOG104" s="205"/>
      <c r="EOH104" s="205"/>
      <c r="EOI104" s="205"/>
      <c r="EOJ104" s="205"/>
      <c r="EOK104" s="205"/>
      <c r="EOL104" s="205"/>
      <c r="EOM104" s="205"/>
      <c r="EON104" s="205"/>
      <c r="EOO104" s="205"/>
      <c r="EOP104" s="205"/>
      <c r="EOQ104" s="205"/>
      <c r="EOR104" s="205"/>
      <c r="EOS104" s="205"/>
      <c r="EOT104" s="205"/>
      <c r="EOU104" s="205"/>
      <c r="EOV104" s="205"/>
      <c r="EOW104" s="205"/>
      <c r="EOX104" s="205"/>
      <c r="EOY104" s="205"/>
      <c r="EOZ104" s="205"/>
      <c r="EPA104" s="205"/>
      <c r="EPB104" s="205"/>
      <c r="EPC104" s="205"/>
      <c r="EPD104" s="205"/>
      <c r="EPE104" s="205"/>
      <c r="EPF104" s="205"/>
      <c r="EPG104" s="205"/>
      <c r="EPH104" s="205"/>
      <c r="EPI104" s="205"/>
      <c r="EPJ104" s="205"/>
      <c r="EPK104" s="205"/>
      <c r="EPL104" s="205"/>
      <c r="EPM104" s="205"/>
      <c r="EPN104" s="205"/>
      <c r="EPO104" s="205"/>
      <c r="EPP104" s="205"/>
      <c r="EPQ104" s="205"/>
      <c r="EPR104" s="205"/>
      <c r="EPS104" s="205"/>
      <c r="EPT104" s="205"/>
      <c r="EPU104" s="205"/>
      <c r="EPV104" s="205"/>
      <c r="EPW104" s="205"/>
      <c r="EPX104" s="205"/>
      <c r="EPY104" s="205"/>
      <c r="EPZ104" s="205"/>
      <c r="EQA104" s="205"/>
      <c r="EQB104" s="205"/>
      <c r="EQC104" s="205"/>
      <c r="EQD104" s="205"/>
      <c r="EQE104" s="205"/>
      <c r="EQF104" s="205"/>
      <c r="EQG104" s="205"/>
      <c r="EQH104" s="205"/>
      <c r="EQI104" s="205"/>
      <c r="EQJ104" s="205"/>
      <c r="EQK104" s="205"/>
      <c r="EQL104" s="205"/>
      <c r="EQM104" s="205"/>
      <c r="EQN104" s="205"/>
      <c r="EQO104" s="205"/>
      <c r="EQP104" s="205"/>
      <c r="EQQ104" s="205"/>
      <c r="EQR104" s="205"/>
      <c r="EQS104" s="205"/>
      <c r="EQT104" s="205"/>
      <c r="EQU104" s="205"/>
      <c r="ERB104" s="205"/>
      <c r="ERC104" s="205"/>
      <c r="ERD104" s="205"/>
      <c r="ERE104" s="205"/>
      <c r="ERF104" s="205"/>
      <c r="ERG104" s="205"/>
      <c r="ERH104" s="205"/>
      <c r="ERI104" s="205"/>
      <c r="ERJ104" s="205"/>
      <c r="ERK104" s="205"/>
      <c r="ERL104" s="205"/>
      <c r="ERM104" s="205"/>
      <c r="ERN104" s="205"/>
      <c r="ERO104" s="205"/>
      <c r="ERP104" s="205"/>
      <c r="ERQ104" s="205"/>
      <c r="ERR104" s="205"/>
      <c r="ERS104" s="205"/>
      <c r="ERT104" s="205"/>
      <c r="ERU104" s="205"/>
      <c r="ERV104" s="205"/>
      <c r="ERW104" s="205"/>
      <c r="ERX104" s="205"/>
      <c r="ERY104" s="205"/>
      <c r="ERZ104" s="205"/>
      <c r="ESA104" s="205"/>
      <c r="ESB104" s="205"/>
      <c r="ESC104" s="205"/>
      <c r="ESD104" s="205"/>
      <c r="ESE104" s="205"/>
      <c r="ESF104" s="205"/>
      <c r="ESG104" s="205"/>
      <c r="ESH104" s="205"/>
      <c r="ESI104" s="205"/>
      <c r="ESJ104" s="205"/>
      <c r="ESK104" s="205"/>
      <c r="ESL104" s="205"/>
      <c r="ESM104" s="205"/>
      <c r="ESN104" s="205"/>
      <c r="ESO104" s="205"/>
      <c r="ESP104" s="205"/>
      <c r="ESQ104" s="205"/>
      <c r="ESR104" s="205"/>
      <c r="ESS104" s="205"/>
      <c r="EST104" s="205"/>
      <c r="ESU104" s="205"/>
      <c r="ESV104" s="205"/>
      <c r="ESW104" s="205"/>
      <c r="ESX104" s="205"/>
      <c r="ESY104" s="205"/>
      <c r="ESZ104" s="205"/>
      <c r="ETA104" s="205"/>
      <c r="ETB104" s="205"/>
      <c r="ETC104" s="205"/>
      <c r="ETD104" s="205"/>
      <c r="ETE104" s="205"/>
      <c r="ETF104" s="205"/>
      <c r="ETG104" s="205"/>
      <c r="ETH104" s="205"/>
      <c r="ETI104" s="205"/>
      <c r="ETJ104" s="205"/>
      <c r="ETK104" s="205"/>
      <c r="ETL104" s="205"/>
      <c r="ETM104" s="205"/>
      <c r="ETN104" s="205"/>
      <c r="ETO104" s="205"/>
      <c r="ETP104" s="205"/>
      <c r="ETQ104" s="205"/>
      <c r="ETR104" s="205"/>
      <c r="ETS104" s="205"/>
      <c r="ETT104" s="205"/>
      <c r="ETU104" s="205"/>
      <c r="ETV104" s="205"/>
      <c r="ETW104" s="205"/>
      <c r="ETX104" s="205"/>
      <c r="ETY104" s="205"/>
      <c r="ETZ104" s="205"/>
      <c r="EUA104" s="205"/>
      <c r="EUB104" s="205"/>
      <c r="EUC104" s="205"/>
      <c r="EUD104" s="205"/>
      <c r="EUE104" s="205"/>
      <c r="EUF104" s="205"/>
      <c r="EUG104" s="205"/>
      <c r="EUH104" s="205"/>
      <c r="EUI104" s="205"/>
      <c r="EUJ104" s="205"/>
      <c r="EUK104" s="205"/>
      <c r="EUL104" s="205"/>
      <c r="EUM104" s="205"/>
      <c r="EUN104" s="205"/>
      <c r="EUO104" s="205"/>
      <c r="EUP104" s="205"/>
      <c r="EUQ104" s="205"/>
      <c r="EUR104" s="205"/>
      <c r="EUS104" s="205"/>
      <c r="EUT104" s="205"/>
      <c r="EUU104" s="205"/>
      <c r="EUV104" s="205"/>
      <c r="EUW104" s="205"/>
      <c r="EUX104" s="205"/>
      <c r="EUY104" s="205"/>
      <c r="EUZ104" s="205"/>
      <c r="EVA104" s="205"/>
      <c r="EVB104" s="205"/>
      <c r="EVC104" s="205"/>
      <c r="EVD104" s="205"/>
      <c r="EVE104" s="205"/>
      <c r="EVF104" s="205"/>
      <c r="EVG104" s="205"/>
      <c r="EVH104" s="205"/>
      <c r="EVI104" s="205"/>
      <c r="EVJ104" s="205"/>
      <c r="EVK104" s="205"/>
      <c r="EVL104" s="205"/>
      <c r="EVM104" s="205"/>
      <c r="EVN104" s="205"/>
      <c r="EVO104" s="205"/>
      <c r="EVP104" s="205"/>
      <c r="EVQ104" s="205"/>
      <c r="EVR104" s="205"/>
      <c r="EVS104" s="205"/>
      <c r="EVT104" s="205"/>
      <c r="EVU104" s="205"/>
      <c r="EVV104" s="205"/>
      <c r="EVW104" s="205"/>
      <c r="EVX104" s="205"/>
      <c r="EVY104" s="205"/>
      <c r="EVZ104" s="205"/>
      <c r="EWA104" s="205"/>
      <c r="EWB104" s="205"/>
      <c r="EWC104" s="205"/>
      <c r="EWD104" s="205"/>
      <c r="EWE104" s="205"/>
      <c r="EWF104" s="205"/>
      <c r="EWG104" s="205"/>
      <c r="EWH104" s="205"/>
      <c r="EWI104" s="205"/>
      <c r="EWJ104" s="205"/>
      <c r="EWK104" s="205"/>
      <c r="EWL104" s="205"/>
      <c r="EWM104" s="205"/>
      <c r="EWN104" s="205"/>
      <c r="EWO104" s="205"/>
      <c r="EWP104" s="205"/>
      <c r="EWQ104" s="205"/>
      <c r="EWR104" s="205"/>
      <c r="EWS104" s="205"/>
      <c r="EWT104" s="205"/>
      <c r="EWU104" s="205"/>
      <c r="EWV104" s="205"/>
      <c r="EWW104" s="205"/>
      <c r="EWX104" s="205"/>
      <c r="EWY104" s="205"/>
      <c r="EWZ104" s="205"/>
      <c r="EXA104" s="205"/>
      <c r="EXB104" s="205"/>
      <c r="EXC104" s="205"/>
      <c r="EXD104" s="205"/>
      <c r="EXE104" s="205"/>
      <c r="EXF104" s="205"/>
      <c r="EXG104" s="205"/>
      <c r="EXH104" s="205"/>
      <c r="EXI104" s="205"/>
      <c r="EXJ104" s="205"/>
      <c r="EXK104" s="205"/>
      <c r="EXL104" s="205"/>
      <c r="EXM104" s="205"/>
      <c r="EXN104" s="205"/>
      <c r="EXO104" s="205"/>
      <c r="EXP104" s="205"/>
      <c r="EXQ104" s="205"/>
      <c r="EXR104" s="205"/>
      <c r="EXS104" s="205"/>
      <c r="EXT104" s="205"/>
      <c r="EXU104" s="205"/>
      <c r="EXV104" s="205"/>
      <c r="EXW104" s="205"/>
      <c r="EXX104" s="205"/>
      <c r="EXY104" s="205"/>
      <c r="EXZ104" s="205"/>
      <c r="EYA104" s="205"/>
      <c r="EYB104" s="205"/>
      <c r="EYC104" s="205"/>
      <c r="EYD104" s="205"/>
      <c r="EYE104" s="205"/>
      <c r="EYF104" s="205"/>
      <c r="EYG104" s="205"/>
      <c r="EYH104" s="205"/>
      <c r="EYI104" s="205"/>
      <c r="EYJ104" s="205"/>
      <c r="EYK104" s="205"/>
      <c r="EYL104" s="205"/>
      <c r="EYM104" s="205"/>
      <c r="EYN104" s="205"/>
      <c r="EYO104" s="205"/>
      <c r="EYP104" s="205"/>
      <c r="EYQ104" s="205"/>
      <c r="EYR104" s="205"/>
      <c r="EYS104" s="205"/>
      <c r="EYT104" s="205"/>
      <c r="EYU104" s="205"/>
      <c r="EYV104" s="205"/>
      <c r="EYW104" s="205"/>
      <c r="EYX104" s="205"/>
      <c r="EYY104" s="205"/>
      <c r="EYZ104" s="205"/>
      <c r="EZA104" s="205"/>
      <c r="EZB104" s="205"/>
      <c r="EZC104" s="205"/>
      <c r="EZD104" s="205"/>
      <c r="EZE104" s="205"/>
      <c r="EZF104" s="205"/>
      <c r="EZG104" s="205"/>
      <c r="EZH104" s="205"/>
      <c r="EZI104" s="205"/>
      <c r="EZJ104" s="205"/>
      <c r="EZK104" s="205"/>
      <c r="EZL104" s="205"/>
      <c r="EZM104" s="205"/>
      <c r="EZN104" s="205"/>
      <c r="EZO104" s="205"/>
      <c r="EZP104" s="205"/>
      <c r="EZQ104" s="205"/>
      <c r="EZR104" s="205"/>
      <c r="EZS104" s="205"/>
      <c r="EZT104" s="205"/>
      <c r="EZU104" s="205"/>
      <c r="EZV104" s="205"/>
      <c r="EZW104" s="205"/>
      <c r="EZX104" s="205"/>
      <c r="EZY104" s="205"/>
      <c r="EZZ104" s="205"/>
      <c r="FAA104" s="205"/>
      <c r="FAB104" s="205"/>
      <c r="FAC104" s="205"/>
      <c r="FAD104" s="205"/>
      <c r="FAE104" s="205"/>
      <c r="FAF104" s="205"/>
      <c r="FAG104" s="205"/>
      <c r="FAH104" s="205"/>
      <c r="FAI104" s="205"/>
      <c r="FAJ104" s="205"/>
      <c r="FAK104" s="205"/>
      <c r="FAL104" s="205"/>
      <c r="FAM104" s="205"/>
      <c r="FAN104" s="205"/>
      <c r="FAO104" s="205"/>
      <c r="FAP104" s="205"/>
      <c r="FAQ104" s="205"/>
      <c r="FAX104" s="205"/>
      <c r="FAY104" s="205"/>
      <c r="FAZ104" s="205"/>
      <c r="FBA104" s="205"/>
      <c r="FBB104" s="205"/>
      <c r="FBC104" s="205"/>
      <c r="FBD104" s="205"/>
      <c r="FBE104" s="205"/>
      <c r="FBF104" s="205"/>
      <c r="FBG104" s="205"/>
      <c r="FBH104" s="205"/>
      <c r="FBI104" s="205"/>
      <c r="FBJ104" s="205"/>
      <c r="FBK104" s="205"/>
      <c r="FBL104" s="205"/>
      <c r="FBM104" s="205"/>
      <c r="FBN104" s="205"/>
      <c r="FBO104" s="205"/>
      <c r="FBP104" s="205"/>
      <c r="FBQ104" s="205"/>
      <c r="FBR104" s="205"/>
      <c r="FBS104" s="205"/>
      <c r="FBT104" s="205"/>
      <c r="FBU104" s="205"/>
      <c r="FBV104" s="205"/>
      <c r="FBW104" s="205"/>
      <c r="FBX104" s="205"/>
      <c r="FBY104" s="205"/>
      <c r="FBZ104" s="205"/>
      <c r="FCA104" s="205"/>
      <c r="FCB104" s="205"/>
      <c r="FCC104" s="205"/>
      <c r="FCD104" s="205"/>
      <c r="FCE104" s="205"/>
      <c r="FCF104" s="205"/>
      <c r="FCG104" s="205"/>
      <c r="FCH104" s="205"/>
      <c r="FCI104" s="205"/>
      <c r="FCJ104" s="205"/>
      <c r="FCK104" s="205"/>
      <c r="FCL104" s="205"/>
      <c r="FCM104" s="205"/>
      <c r="FCN104" s="205"/>
      <c r="FCO104" s="205"/>
      <c r="FCP104" s="205"/>
      <c r="FCQ104" s="205"/>
      <c r="FCR104" s="205"/>
      <c r="FCS104" s="205"/>
      <c r="FCT104" s="205"/>
      <c r="FCU104" s="205"/>
      <c r="FCV104" s="205"/>
      <c r="FCW104" s="205"/>
      <c r="FCX104" s="205"/>
      <c r="FCY104" s="205"/>
      <c r="FCZ104" s="205"/>
      <c r="FDA104" s="205"/>
      <c r="FDB104" s="205"/>
      <c r="FDC104" s="205"/>
      <c r="FDD104" s="205"/>
      <c r="FDE104" s="205"/>
      <c r="FDF104" s="205"/>
      <c r="FDG104" s="205"/>
      <c r="FDH104" s="205"/>
      <c r="FDI104" s="205"/>
      <c r="FDJ104" s="205"/>
      <c r="FDK104" s="205"/>
      <c r="FDL104" s="205"/>
      <c r="FDM104" s="205"/>
      <c r="FDN104" s="205"/>
      <c r="FDO104" s="205"/>
      <c r="FDP104" s="205"/>
      <c r="FDQ104" s="205"/>
      <c r="FDR104" s="205"/>
      <c r="FDS104" s="205"/>
      <c r="FDT104" s="205"/>
      <c r="FDU104" s="205"/>
      <c r="FDV104" s="205"/>
      <c r="FDW104" s="205"/>
      <c r="FDX104" s="205"/>
      <c r="FDY104" s="205"/>
      <c r="FDZ104" s="205"/>
      <c r="FEA104" s="205"/>
      <c r="FEB104" s="205"/>
      <c r="FEC104" s="205"/>
      <c r="FED104" s="205"/>
      <c r="FEE104" s="205"/>
      <c r="FEF104" s="205"/>
      <c r="FEG104" s="205"/>
      <c r="FEH104" s="205"/>
      <c r="FEI104" s="205"/>
      <c r="FEJ104" s="205"/>
      <c r="FEK104" s="205"/>
      <c r="FEL104" s="205"/>
      <c r="FEM104" s="205"/>
      <c r="FEN104" s="205"/>
      <c r="FEO104" s="205"/>
      <c r="FEP104" s="205"/>
      <c r="FEQ104" s="205"/>
      <c r="FER104" s="205"/>
      <c r="FES104" s="205"/>
      <c r="FET104" s="205"/>
      <c r="FEU104" s="205"/>
      <c r="FEV104" s="205"/>
      <c r="FEW104" s="205"/>
      <c r="FEX104" s="205"/>
      <c r="FEY104" s="205"/>
      <c r="FEZ104" s="205"/>
      <c r="FFA104" s="205"/>
      <c r="FFB104" s="205"/>
      <c r="FFC104" s="205"/>
      <c r="FFD104" s="205"/>
      <c r="FFE104" s="205"/>
      <c r="FFF104" s="205"/>
      <c r="FFG104" s="205"/>
      <c r="FFH104" s="205"/>
      <c r="FFI104" s="205"/>
      <c r="FFJ104" s="205"/>
      <c r="FFK104" s="205"/>
      <c r="FFL104" s="205"/>
      <c r="FFM104" s="205"/>
      <c r="FFN104" s="205"/>
      <c r="FFO104" s="205"/>
      <c r="FFP104" s="205"/>
      <c r="FFQ104" s="205"/>
      <c r="FFR104" s="205"/>
      <c r="FFS104" s="205"/>
      <c r="FFT104" s="205"/>
      <c r="FFU104" s="205"/>
      <c r="FFV104" s="205"/>
      <c r="FFW104" s="205"/>
      <c r="FFX104" s="205"/>
      <c r="FFY104" s="205"/>
      <c r="FFZ104" s="205"/>
      <c r="FGA104" s="205"/>
      <c r="FGB104" s="205"/>
      <c r="FGC104" s="205"/>
      <c r="FGD104" s="205"/>
      <c r="FGE104" s="205"/>
      <c r="FGF104" s="205"/>
      <c r="FGG104" s="205"/>
      <c r="FGH104" s="205"/>
      <c r="FGI104" s="205"/>
      <c r="FGJ104" s="205"/>
      <c r="FGK104" s="205"/>
      <c r="FGL104" s="205"/>
      <c r="FGM104" s="205"/>
      <c r="FGN104" s="205"/>
      <c r="FGO104" s="205"/>
      <c r="FGP104" s="205"/>
      <c r="FGQ104" s="205"/>
      <c r="FGR104" s="205"/>
      <c r="FGS104" s="205"/>
      <c r="FGT104" s="205"/>
      <c r="FGU104" s="205"/>
      <c r="FGV104" s="205"/>
      <c r="FGW104" s="205"/>
      <c r="FGX104" s="205"/>
      <c r="FGY104" s="205"/>
      <c r="FGZ104" s="205"/>
      <c r="FHA104" s="205"/>
      <c r="FHB104" s="205"/>
      <c r="FHC104" s="205"/>
      <c r="FHD104" s="205"/>
      <c r="FHE104" s="205"/>
      <c r="FHF104" s="205"/>
      <c r="FHG104" s="205"/>
      <c r="FHH104" s="205"/>
      <c r="FHI104" s="205"/>
      <c r="FHJ104" s="205"/>
      <c r="FHK104" s="205"/>
      <c r="FHL104" s="205"/>
      <c r="FHM104" s="205"/>
      <c r="FHN104" s="205"/>
      <c r="FHO104" s="205"/>
      <c r="FHP104" s="205"/>
      <c r="FHQ104" s="205"/>
      <c r="FHR104" s="205"/>
      <c r="FHS104" s="205"/>
      <c r="FHT104" s="205"/>
      <c r="FHU104" s="205"/>
      <c r="FHV104" s="205"/>
      <c r="FHW104" s="205"/>
      <c r="FHX104" s="205"/>
      <c r="FHY104" s="205"/>
      <c r="FHZ104" s="205"/>
      <c r="FIA104" s="205"/>
      <c r="FIB104" s="205"/>
      <c r="FIC104" s="205"/>
      <c r="FID104" s="205"/>
      <c r="FIE104" s="205"/>
      <c r="FIF104" s="205"/>
      <c r="FIG104" s="205"/>
      <c r="FIH104" s="205"/>
      <c r="FII104" s="205"/>
      <c r="FIJ104" s="205"/>
      <c r="FIK104" s="205"/>
      <c r="FIL104" s="205"/>
      <c r="FIM104" s="205"/>
      <c r="FIN104" s="205"/>
      <c r="FIO104" s="205"/>
      <c r="FIP104" s="205"/>
      <c r="FIQ104" s="205"/>
      <c r="FIR104" s="205"/>
      <c r="FIS104" s="205"/>
      <c r="FIT104" s="205"/>
      <c r="FIU104" s="205"/>
      <c r="FIV104" s="205"/>
      <c r="FIW104" s="205"/>
      <c r="FIX104" s="205"/>
      <c r="FIY104" s="205"/>
      <c r="FIZ104" s="205"/>
      <c r="FJA104" s="205"/>
      <c r="FJB104" s="205"/>
      <c r="FJC104" s="205"/>
      <c r="FJD104" s="205"/>
      <c r="FJE104" s="205"/>
      <c r="FJF104" s="205"/>
      <c r="FJG104" s="205"/>
      <c r="FJH104" s="205"/>
      <c r="FJI104" s="205"/>
      <c r="FJJ104" s="205"/>
      <c r="FJK104" s="205"/>
      <c r="FJL104" s="205"/>
      <c r="FJM104" s="205"/>
      <c r="FJN104" s="205"/>
      <c r="FJO104" s="205"/>
      <c r="FJP104" s="205"/>
      <c r="FJQ104" s="205"/>
      <c r="FJR104" s="205"/>
      <c r="FJS104" s="205"/>
      <c r="FJT104" s="205"/>
      <c r="FJU104" s="205"/>
      <c r="FJV104" s="205"/>
      <c r="FJW104" s="205"/>
      <c r="FJX104" s="205"/>
      <c r="FJY104" s="205"/>
      <c r="FJZ104" s="205"/>
      <c r="FKA104" s="205"/>
      <c r="FKB104" s="205"/>
      <c r="FKC104" s="205"/>
      <c r="FKD104" s="205"/>
      <c r="FKE104" s="205"/>
      <c r="FKF104" s="205"/>
      <c r="FKG104" s="205"/>
      <c r="FKH104" s="205"/>
      <c r="FKI104" s="205"/>
      <c r="FKJ104" s="205"/>
      <c r="FKK104" s="205"/>
      <c r="FKL104" s="205"/>
      <c r="FKM104" s="205"/>
      <c r="FKT104" s="205"/>
      <c r="FKU104" s="205"/>
      <c r="FKV104" s="205"/>
      <c r="FKW104" s="205"/>
      <c r="FKX104" s="205"/>
      <c r="FKY104" s="205"/>
      <c r="FKZ104" s="205"/>
      <c r="FLA104" s="205"/>
      <c r="FLB104" s="205"/>
      <c r="FLC104" s="205"/>
      <c r="FLD104" s="205"/>
      <c r="FLE104" s="205"/>
      <c r="FLF104" s="205"/>
      <c r="FLG104" s="205"/>
      <c r="FLH104" s="205"/>
      <c r="FLI104" s="205"/>
      <c r="FLJ104" s="205"/>
      <c r="FLK104" s="205"/>
      <c r="FLL104" s="205"/>
      <c r="FLM104" s="205"/>
      <c r="FLN104" s="205"/>
      <c r="FLO104" s="205"/>
      <c r="FLP104" s="205"/>
      <c r="FLQ104" s="205"/>
      <c r="FLR104" s="205"/>
      <c r="FLS104" s="205"/>
      <c r="FLT104" s="205"/>
      <c r="FLU104" s="205"/>
      <c r="FLV104" s="205"/>
      <c r="FLW104" s="205"/>
      <c r="FLX104" s="205"/>
      <c r="FLY104" s="205"/>
      <c r="FLZ104" s="205"/>
      <c r="FMA104" s="205"/>
      <c r="FMB104" s="205"/>
      <c r="FMC104" s="205"/>
      <c r="FMD104" s="205"/>
      <c r="FME104" s="205"/>
      <c r="FMF104" s="205"/>
      <c r="FMG104" s="205"/>
      <c r="FMH104" s="205"/>
      <c r="FMI104" s="205"/>
      <c r="FMJ104" s="205"/>
      <c r="FMK104" s="205"/>
      <c r="FML104" s="205"/>
      <c r="FMM104" s="205"/>
      <c r="FMN104" s="205"/>
      <c r="FMO104" s="205"/>
      <c r="FMP104" s="205"/>
      <c r="FMQ104" s="205"/>
      <c r="FMR104" s="205"/>
      <c r="FMS104" s="205"/>
      <c r="FMT104" s="205"/>
      <c r="FMU104" s="205"/>
      <c r="FMV104" s="205"/>
      <c r="FMW104" s="205"/>
      <c r="FMX104" s="205"/>
      <c r="FMY104" s="205"/>
      <c r="FMZ104" s="205"/>
      <c r="FNA104" s="205"/>
      <c r="FNB104" s="205"/>
      <c r="FNC104" s="205"/>
      <c r="FND104" s="205"/>
      <c r="FNE104" s="205"/>
      <c r="FNF104" s="205"/>
      <c r="FNG104" s="205"/>
      <c r="FNH104" s="205"/>
      <c r="FNI104" s="205"/>
      <c r="FNJ104" s="205"/>
      <c r="FNK104" s="205"/>
      <c r="FNL104" s="205"/>
      <c r="FNM104" s="205"/>
      <c r="FNN104" s="205"/>
      <c r="FNO104" s="205"/>
      <c r="FNP104" s="205"/>
      <c r="FNQ104" s="205"/>
      <c r="FNR104" s="205"/>
      <c r="FNS104" s="205"/>
      <c r="FNT104" s="205"/>
      <c r="FNU104" s="205"/>
      <c r="FNV104" s="205"/>
      <c r="FNW104" s="205"/>
      <c r="FNX104" s="205"/>
      <c r="FNY104" s="205"/>
      <c r="FNZ104" s="205"/>
      <c r="FOA104" s="205"/>
      <c r="FOB104" s="205"/>
      <c r="FOC104" s="205"/>
      <c r="FOD104" s="205"/>
      <c r="FOE104" s="205"/>
      <c r="FOF104" s="205"/>
      <c r="FOG104" s="205"/>
      <c r="FOH104" s="205"/>
      <c r="FOI104" s="205"/>
      <c r="FOJ104" s="205"/>
      <c r="FOK104" s="205"/>
      <c r="FOL104" s="205"/>
      <c r="FOM104" s="205"/>
      <c r="FON104" s="205"/>
      <c r="FOO104" s="205"/>
      <c r="FOP104" s="205"/>
      <c r="FOQ104" s="205"/>
      <c r="FOR104" s="205"/>
      <c r="FOS104" s="205"/>
      <c r="FOT104" s="205"/>
      <c r="FOU104" s="205"/>
      <c r="FOV104" s="205"/>
      <c r="FOW104" s="205"/>
      <c r="FOX104" s="205"/>
      <c r="FOY104" s="205"/>
      <c r="FOZ104" s="205"/>
      <c r="FPA104" s="205"/>
      <c r="FPB104" s="205"/>
      <c r="FPC104" s="205"/>
      <c r="FPD104" s="205"/>
      <c r="FPE104" s="205"/>
      <c r="FPF104" s="205"/>
      <c r="FPG104" s="205"/>
      <c r="FPH104" s="205"/>
      <c r="FPI104" s="205"/>
      <c r="FPJ104" s="205"/>
      <c r="FPK104" s="205"/>
      <c r="FPL104" s="205"/>
      <c r="FPM104" s="205"/>
      <c r="FPN104" s="205"/>
      <c r="FPO104" s="205"/>
      <c r="FPP104" s="205"/>
      <c r="FPQ104" s="205"/>
      <c r="FPR104" s="205"/>
      <c r="FPS104" s="205"/>
      <c r="FPT104" s="205"/>
      <c r="FPU104" s="205"/>
      <c r="FPV104" s="205"/>
      <c r="FPW104" s="205"/>
      <c r="FPX104" s="205"/>
      <c r="FPY104" s="205"/>
      <c r="FPZ104" s="205"/>
      <c r="FQA104" s="205"/>
      <c r="FQB104" s="205"/>
      <c r="FQC104" s="205"/>
      <c r="FQD104" s="205"/>
      <c r="FQE104" s="205"/>
      <c r="FQF104" s="205"/>
      <c r="FQG104" s="205"/>
      <c r="FQH104" s="205"/>
      <c r="FQI104" s="205"/>
      <c r="FQJ104" s="205"/>
      <c r="FQK104" s="205"/>
      <c r="FQL104" s="205"/>
      <c r="FQM104" s="205"/>
      <c r="FQN104" s="205"/>
      <c r="FQO104" s="205"/>
      <c r="FQP104" s="205"/>
      <c r="FQQ104" s="205"/>
      <c r="FQR104" s="205"/>
      <c r="FQS104" s="205"/>
      <c r="FQT104" s="205"/>
      <c r="FQU104" s="205"/>
      <c r="FQV104" s="205"/>
      <c r="FQW104" s="205"/>
      <c r="FQX104" s="205"/>
      <c r="FQY104" s="205"/>
      <c r="FQZ104" s="205"/>
      <c r="FRA104" s="205"/>
      <c r="FRB104" s="205"/>
      <c r="FRC104" s="205"/>
      <c r="FRD104" s="205"/>
      <c r="FRE104" s="205"/>
      <c r="FRF104" s="205"/>
      <c r="FRG104" s="205"/>
      <c r="FRH104" s="205"/>
      <c r="FRI104" s="205"/>
      <c r="FRJ104" s="205"/>
      <c r="FRK104" s="205"/>
      <c r="FRL104" s="205"/>
      <c r="FRM104" s="205"/>
      <c r="FRN104" s="205"/>
      <c r="FRO104" s="205"/>
      <c r="FRP104" s="205"/>
      <c r="FRQ104" s="205"/>
      <c r="FRR104" s="205"/>
      <c r="FRS104" s="205"/>
      <c r="FRT104" s="205"/>
      <c r="FRU104" s="205"/>
      <c r="FRV104" s="205"/>
      <c r="FRW104" s="205"/>
      <c r="FRX104" s="205"/>
      <c r="FRY104" s="205"/>
      <c r="FRZ104" s="205"/>
      <c r="FSA104" s="205"/>
      <c r="FSB104" s="205"/>
      <c r="FSC104" s="205"/>
      <c r="FSD104" s="205"/>
      <c r="FSE104" s="205"/>
      <c r="FSF104" s="205"/>
      <c r="FSG104" s="205"/>
      <c r="FSH104" s="205"/>
      <c r="FSI104" s="205"/>
      <c r="FSJ104" s="205"/>
      <c r="FSK104" s="205"/>
      <c r="FSL104" s="205"/>
      <c r="FSM104" s="205"/>
      <c r="FSN104" s="205"/>
      <c r="FSO104" s="205"/>
      <c r="FSP104" s="205"/>
      <c r="FSQ104" s="205"/>
      <c r="FSR104" s="205"/>
      <c r="FSS104" s="205"/>
      <c r="FST104" s="205"/>
      <c r="FSU104" s="205"/>
      <c r="FSV104" s="205"/>
      <c r="FSW104" s="205"/>
      <c r="FSX104" s="205"/>
      <c r="FSY104" s="205"/>
      <c r="FSZ104" s="205"/>
      <c r="FTA104" s="205"/>
      <c r="FTB104" s="205"/>
      <c r="FTC104" s="205"/>
      <c r="FTD104" s="205"/>
      <c r="FTE104" s="205"/>
      <c r="FTF104" s="205"/>
      <c r="FTG104" s="205"/>
      <c r="FTH104" s="205"/>
      <c r="FTI104" s="205"/>
      <c r="FTJ104" s="205"/>
      <c r="FTK104" s="205"/>
      <c r="FTL104" s="205"/>
      <c r="FTM104" s="205"/>
      <c r="FTN104" s="205"/>
      <c r="FTO104" s="205"/>
      <c r="FTP104" s="205"/>
      <c r="FTQ104" s="205"/>
      <c r="FTR104" s="205"/>
      <c r="FTS104" s="205"/>
      <c r="FTT104" s="205"/>
      <c r="FTU104" s="205"/>
      <c r="FTV104" s="205"/>
      <c r="FTW104" s="205"/>
      <c r="FTX104" s="205"/>
      <c r="FTY104" s="205"/>
      <c r="FTZ104" s="205"/>
      <c r="FUA104" s="205"/>
      <c r="FUB104" s="205"/>
      <c r="FUC104" s="205"/>
      <c r="FUD104" s="205"/>
      <c r="FUE104" s="205"/>
      <c r="FUF104" s="205"/>
      <c r="FUG104" s="205"/>
      <c r="FUH104" s="205"/>
      <c r="FUI104" s="205"/>
      <c r="FUP104" s="205"/>
      <c r="FUQ104" s="205"/>
      <c r="FUR104" s="205"/>
      <c r="FUS104" s="205"/>
      <c r="FUT104" s="205"/>
      <c r="FUU104" s="205"/>
      <c r="FUV104" s="205"/>
      <c r="FUW104" s="205"/>
      <c r="FUX104" s="205"/>
      <c r="FUY104" s="205"/>
      <c r="FUZ104" s="205"/>
      <c r="FVA104" s="205"/>
      <c r="FVB104" s="205"/>
      <c r="FVC104" s="205"/>
      <c r="FVD104" s="205"/>
      <c r="FVE104" s="205"/>
      <c r="FVF104" s="205"/>
      <c r="FVG104" s="205"/>
      <c r="FVH104" s="205"/>
      <c r="FVI104" s="205"/>
      <c r="FVJ104" s="205"/>
      <c r="FVK104" s="205"/>
      <c r="FVL104" s="205"/>
      <c r="FVM104" s="205"/>
      <c r="FVN104" s="205"/>
      <c r="FVO104" s="205"/>
      <c r="FVP104" s="205"/>
      <c r="FVQ104" s="205"/>
      <c r="FVR104" s="205"/>
      <c r="FVS104" s="205"/>
      <c r="FVT104" s="205"/>
      <c r="FVU104" s="205"/>
      <c r="FVV104" s="205"/>
      <c r="FVW104" s="205"/>
      <c r="FVX104" s="205"/>
      <c r="FVY104" s="205"/>
      <c r="FVZ104" s="205"/>
      <c r="FWA104" s="205"/>
      <c r="FWB104" s="205"/>
      <c r="FWC104" s="205"/>
      <c r="FWD104" s="205"/>
      <c r="FWE104" s="205"/>
      <c r="FWF104" s="205"/>
      <c r="FWG104" s="205"/>
      <c r="FWH104" s="205"/>
      <c r="FWI104" s="205"/>
      <c r="FWJ104" s="205"/>
      <c r="FWK104" s="205"/>
      <c r="FWL104" s="205"/>
      <c r="FWM104" s="205"/>
      <c r="FWN104" s="205"/>
      <c r="FWO104" s="205"/>
      <c r="FWP104" s="205"/>
      <c r="FWQ104" s="205"/>
      <c r="FWR104" s="205"/>
      <c r="FWS104" s="205"/>
      <c r="FWT104" s="205"/>
      <c r="FWU104" s="205"/>
      <c r="FWV104" s="205"/>
      <c r="FWW104" s="205"/>
      <c r="FWX104" s="205"/>
      <c r="FWY104" s="205"/>
      <c r="FWZ104" s="205"/>
      <c r="FXA104" s="205"/>
      <c r="FXB104" s="205"/>
      <c r="FXC104" s="205"/>
      <c r="FXD104" s="205"/>
      <c r="FXE104" s="205"/>
      <c r="FXF104" s="205"/>
      <c r="FXG104" s="205"/>
      <c r="FXH104" s="205"/>
      <c r="FXI104" s="205"/>
      <c r="FXJ104" s="205"/>
      <c r="FXK104" s="205"/>
      <c r="FXL104" s="205"/>
      <c r="FXM104" s="205"/>
      <c r="FXN104" s="205"/>
      <c r="FXO104" s="205"/>
      <c r="FXP104" s="205"/>
      <c r="FXQ104" s="205"/>
      <c r="FXR104" s="205"/>
      <c r="FXS104" s="205"/>
      <c r="FXT104" s="205"/>
      <c r="FXU104" s="205"/>
      <c r="FXV104" s="205"/>
      <c r="FXW104" s="205"/>
      <c r="FXX104" s="205"/>
      <c r="FXY104" s="205"/>
      <c r="FXZ104" s="205"/>
      <c r="FYA104" s="205"/>
      <c r="FYB104" s="205"/>
      <c r="FYC104" s="205"/>
      <c r="FYD104" s="205"/>
      <c r="FYE104" s="205"/>
      <c r="FYF104" s="205"/>
      <c r="FYG104" s="205"/>
      <c r="FYH104" s="205"/>
      <c r="FYI104" s="205"/>
      <c r="FYJ104" s="205"/>
      <c r="FYK104" s="205"/>
      <c r="FYL104" s="205"/>
      <c r="FYM104" s="205"/>
      <c r="FYN104" s="205"/>
      <c r="FYO104" s="205"/>
      <c r="FYP104" s="205"/>
      <c r="FYQ104" s="205"/>
      <c r="FYR104" s="205"/>
      <c r="FYS104" s="205"/>
      <c r="FYT104" s="205"/>
      <c r="FYU104" s="205"/>
      <c r="FYV104" s="205"/>
      <c r="FYW104" s="205"/>
      <c r="FYX104" s="205"/>
      <c r="FYY104" s="205"/>
      <c r="FYZ104" s="205"/>
      <c r="FZA104" s="205"/>
      <c r="FZB104" s="205"/>
      <c r="FZC104" s="205"/>
      <c r="FZD104" s="205"/>
      <c r="FZE104" s="205"/>
      <c r="FZF104" s="205"/>
      <c r="FZG104" s="205"/>
      <c r="FZH104" s="205"/>
      <c r="FZI104" s="205"/>
      <c r="FZJ104" s="205"/>
      <c r="FZK104" s="205"/>
      <c r="FZL104" s="205"/>
      <c r="FZM104" s="205"/>
      <c r="FZN104" s="205"/>
      <c r="FZO104" s="205"/>
      <c r="FZP104" s="205"/>
      <c r="FZQ104" s="205"/>
      <c r="FZR104" s="205"/>
      <c r="FZS104" s="205"/>
      <c r="FZT104" s="205"/>
      <c r="FZU104" s="205"/>
      <c r="FZV104" s="205"/>
      <c r="FZW104" s="205"/>
      <c r="FZX104" s="205"/>
      <c r="FZY104" s="205"/>
      <c r="FZZ104" s="205"/>
      <c r="GAA104" s="205"/>
      <c r="GAB104" s="205"/>
      <c r="GAC104" s="205"/>
      <c r="GAD104" s="205"/>
      <c r="GAE104" s="205"/>
      <c r="GAF104" s="205"/>
      <c r="GAG104" s="205"/>
      <c r="GAH104" s="205"/>
      <c r="GAI104" s="205"/>
      <c r="GAJ104" s="205"/>
      <c r="GAK104" s="205"/>
      <c r="GAL104" s="205"/>
      <c r="GAM104" s="205"/>
      <c r="GAN104" s="205"/>
      <c r="GAO104" s="205"/>
      <c r="GAP104" s="205"/>
      <c r="GAQ104" s="205"/>
      <c r="GAR104" s="205"/>
      <c r="GAS104" s="205"/>
      <c r="GAT104" s="205"/>
      <c r="GAU104" s="205"/>
      <c r="GAV104" s="205"/>
      <c r="GAW104" s="205"/>
      <c r="GAX104" s="205"/>
      <c r="GAY104" s="205"/>
      <c r="GAZ104" s="205"/>
      <c r="GBA104" s="205"/>
      <c r="GBB104" s="205"/>
      <c r="GBC104" s="205"/>
      <c r="GBD104" s="205"/>
      <c r="GBE104" s="205"/>
      <c r="GBF104" s="205"/>
      <c r="GBG104" s="205"/>
      <c r="GBH104" s="205"/>
      <c r="GBI104" s="205"/>
      <c r="GBJ104" s="205"/>
      <c r="GBK104" s="205"/>
      <c r="GBL104" s="205"/>
      <c r="GBM104" s="205"/>
      <c r="GBN104" s="205"/>
      <c r="GBO104" s="205"/>
      <c r="GBP104" s="205"/>
      <c r="GBQ104" s="205"/>
      <c r="GBR104" s="205"/>
      <c r="GBS104" s="205"/>
      <c r="GBT104" s="205"/>
      <c r="GBU104" s="205"/>
      <c r="GBV104" s="205"/>
      <c r="GBW104" s="205"/>
      <c r="GBX104" s="205"/>
      <c r="GBY104" s="205"/>
      <c r="GBZ104" s="205"/>
      <c r="GCA104" s="205"/>
      <c r="GCB104" s="205"/>
      <c r="GCC104" s="205"/>
      <c r="GCD104" s="205"/>
      <c r="GCE104" s="205"/>
      <c r="GCF104" s="205"/>
      <c r="GCG104" s="205"/>
      <c r="GCH104" s="205"/>
      <c r="GCI104" s="205"/>
      <c r="GCJ104" s="205"/>
      <c r="GCK104" s="205"/>
      <c r="GCL104" s="205"/>
      <c r="GCM104" s="205"/>
      <c r="GCN104" s="205"/>
      <c r="GCO104" s="205"/>
      <c r="GCP104" s="205"/>
      <c r="GCQ104" s="205"/>
      <c r="GCR104" s="205"/>
      <c r="GCS104" s="205"/>
      <c r="GCT104" s="205"/>
      <c r="GCU104" s="205"/>
      <c r="GCV104" s="205"/>
      <c r="GCW104" s="205"/>
      <c r="GCX104" s="205"/>
      <c r="GCY104" s="205"/>
      <c r="GCZ104" s="205"/>
      <c r="GDA104" s="205"/>
      <c r="GDB104" s="205"/>
      <c r="GDC104" s="205"/>
      <c r="GDD104" s="205"/>
      <c r="GDE104" s="205"/>
      <c r="GDF104" s="205"/>
      <c r="GDG104" s="205"/>
      <c r="GDH104" s="205"/>
      <c r="GDI104" s="205"/>
      <c r="GDJ104" s="205"/>
      <c r="GDK104" s="205"/>
      <c r="GDL104" s="205"/>
      <c r="GDM104" s="205"/>
      <c r="GDN104" s="205"/>
      <c r="GDO104" s="205"/>
      <c r="GDP104" s="205"/>
      <c r="GDQ104" s="205"/>
      <c r="GDR104" s="205"/>
      <c r="GDS104" s="205"/>
      <c r="GDT104" s="205"/>
      <c r="GDU104" s="205"/>
      <c r="GDV104" s="205"/>
      <c r="GDW104" s="205"/>
      <c r="GDX104" s="205"/>
      <c r="GDY104" s="205"/>
      <c r="GDZ104" s="205"/>
      <c r="GEA104" s="205"/>
      <c r="GEB104" s="205"/>
      <c r="GEC104" s="205"/>
      <c r="GED104" s="205"/>
      <c r="GEE104" s="205"/>
      <c r="GEL104" s="205"/>
      <c r="GEM104" s="205"/>
      <c r="GEN104" s="205"/>
      <c r="GEO104" s="205"/>
      <c r="GEP104" s="205"/>
      <c r="GEQ104" s="205"/>
      <c r="GER104" s="205"/>
      <c r="GES104" s="205"/>
      <c r="GET104" s="205"/>
      <c r="GEU104" s="205"/>
      <c r="GEV104" s="205"/>
      <c r="GEW104" s="205"/>
      <c r="GEX104" s="205"/>
      <c r="GEY104" s="205"/>
      <c r="GEZ104" s="205"/>
      <c r="GFA104" s="205"/>
      <c r="GFB104" s="205"/>
      <c r="GFC104" s="205"/>
      <c r="GFD104" s="205"/>
      <c r="GFE104" s="205"/>
      <c r="GFF104" s="205"/>
      <c r="GFG104" s="205"/>
      <c r="GFH104" s="205"/>
      <c r="GFI104" s="205"/>
      <c r="GFJ104" s="205"/>
      <c r="GFK104" s="205"/>
      <c r="GFL104" s="205"/>
      <c r="GFM104" s="205"/>
      <c r="GFN104" s="205"/>
      <c r="GFO104" s="205"/>
      <c r="GFP104" s="205"/>
      <c r="GFQ104" s="205"/>
      <c r="GFR104" s="205"/>
      <c r="GFS104" s="205"/>
      <c r="GFT104" s="205"/>
      <c r="GFU104" s="205"/>
      <c r="GFV104" s="205"/>
      <c r="GFW104" s="205"/>
      <c r="GFX104" s="205"/>
      <c r="GFY104" s="205"/>
      <c r="GFZ104" s="205"/>
      <c r="GGA104" s="205"/>
      <c r="GGB104" s="205"/>
      <c r="GGC104" s="205"/>
      <c r="GGD104" s="205"/>
      <c r="GGE104" s="205"/>
      <c r="GGF104" s="205"/>
      <c r="GGG104" s="205"/>
      <c r="GGH104" s="205"/>
      <c r="GGI104" s="205"/>
      <c r="GGJ104" s="205"/>
      <c r="GGK104" s="205"/>
      <c r="GGL104" s="205"/>
      <c r="GGM104" s="205"/>
      <c r="GGN104" s="205"/>
      <c r="GGO104" s="205"/>
      <c r="GGP104" s="205"/>
      <c r="GGQ104" s="205"/>
      <c r="GGR104" s="205"/>
      <c r="GGS104" s="205"/>
      <c r="GGT104" s="205"/>
      <c r="GGU104" s="205"/>
      <c r="GGV104" s="205"/>
      <c r="GGW104" s="205"/>
      <c r="GGX104" s="205"/>
      <c r="GGY104" s="205"/>
      <c r="GGZ104" s="205"/>
      <c r="GHA104" s="205"/>
      <c r="GHB104" s="205"/>
      <c r="GHC104" s="205"/>
      <c r="GHD104" s="205"/>
      <c r="GHE104" s="205"/>
      <c r="GHF104" s="205"/>
      <c r="GHG104" s="205"/>
      <c r="GHH104" s="205"/>
      <c r="GHI104" s="205"/>
      <c r="GHJ104" s="205"/>
      <c r="GHK104" s="205"/>
      <c r="GHL104" s="205"/>
      <c r="GHM104" s="205"/>
      <c r="GHN104" s="205"/>
      <c r="GHO104" s="205"/>
      <c r="GHP104" s="205"/>
      <c r="GHQ104" s="205"/>
      <c r="GHR104" s="205"/>
      <c r="GHS104" s="205"/>
      <c r="GHT104" s="205"/>
      <c r="GHU104" s="205"/>
      <c r="GHV104" s="205"/>
      <c r="GHW104" s="205"/>
      <c r="GHX104" s="205"/>
      <c r="GHY104" s="205"/>
      <c r="GHZ104" s="205"/>
      <c r="GIA104" s="205"/>
      <c r="GIB104" s="205"/>
      <c r="GIC104" s="205"/>
      <c r="GID104" s="205"/>
      <c r="GIE104" s="205"/>
      <c r="GIF104" s="205"/>
      <c r="GIG104" s="205"/>
      <c r="GIH104" s="205"/>
      <c r="GII104" s="205"/>
      <c r="GIJ104" s="205"/>
      <c r="GIK104" s="205"/>
      <c r="GIL104" s="205"/>
      <c r="GIM104" s="205"/>
      <c r="GIN104" s="205"/>
      <c r="GIO104" s="205"/>
      <c r="GIP104" s="205"/>
      <c r="GIQ104" s="205"/>
      <c r="GIR104" s="205"/>
      <c r="GIS104" s="205"/>
      <c r="GIT104" s="205"/>
      <c r="GIU104" s="205"/>
      <c r="GIV104" s="205"/>
      <c r="GIW104" s="205"/>
      <c r="GIX104" s="205"/>
      <c r="GIY104" s="205"/>
      <c r="GIZ104" s="205"/>
      <c r="GJA104" s="205"/>
      <c r="GJB104" s="205"/>
      <c r="GJC104" s="205"/>
      <c r="GJD104" s="205"/>
      <c r="GJE104" s="205"/>
      <c r="GJF104" s="205"/>
      <c r="GJG104" s="205"/>
      <c r="GJH104" s="205"/>
      <c r="GJI104" s="205"/>
      <c r="GJJ104" s="205"/>
      <c r="GJK104" s="205"/>
      <c r="GJL104" s="205"/>
      <c r="GJM104" s="205"/>
      <c r="GJN104" s="205"/>
      <c r="GJO104" s="205"/>
      <c r="GJP104" s="205"/>
      <c r="GJQ104" s="205"/>
      <c r="GJR104" s="205"/>
      <c r="GJS104" s="205"/>
      <c r="GJT104" s="205"/>
      <c r="GJU104" s="205"/>
      <c r="GJV104" s="205"/>
      <c r="GJW104" s="205"/>
      <c r="GJX104" s="205"/>
      <c r="GJY104" s="205"/>
      <c r="GJZ104" s="205"/>
      <c r="GKA104" s="205"/>
      <c r="GKB104" s="205"/>
      <c r="GKC104" s="205"/>
      <c r="GKD104" s="205"/>
      <c r="GKE104" s="205"/>
      <c r="GKF104" s="205"/>
      <c r="GKG104" s="205"/>
      <c r="GKH104" s="205"/>
      <c r="GKI104" s="205"/>
      <c r="GKJ104" s="205"/>
      <c r="GKK104" s="205"/>
      <c r="GKL104" s="205"/>
      <c r="GKM104" s="205"/>
      <c r="GKN104" s="205"/>
      <c r="GKO104" s="205"/>
      <c r="GKP104" s="205"/>
      <c r="GKQ104" s="205"/>
      <c r="GKR104" s="205"/>
      <c r="GKS104" s="205"/>
      <c r="GKT104" s="205"/>
      <c r="GKU104" s="205"/>
      <c r="GKV104" s="205"/>
      <c r="GKW104" s="205"/>
      <c r="GKX104" s="205"/>
      <c r="GKY104" s="205"/>
      <c r="GKZ104" s="205"/>
      <c r="GLA104" s="205"/>
      <c r="GLB104" s="205"/>
      <c r="GLC104" s="205"/>
      <c r="GLD104" s="205"/>
      <c r="GLE104" s="205"/>
      <c r="GLF104" s="205"/>
      <c r="GLG104" s="205"/>
      <c r="GLH104" s="205"/>
      <c r="GLI104" s="205"/>
      <c r="GLJ104" s="205"/>
      <c r="GLK104" s="205"/>
      <c r="GLL104" s="205"/>
      <c r="GLM104" s="205"/>
      <c r="GLN104" s="205"/>
      <c r="GLO104" s="205"/>
      <c r="GLP104" s="205"/>
      <c r="GLQ104" s="205"/>
      <c r="GLR104" s="205"/>
      <c r="GLS104" s="205"/>
      <c r="GLT104" s="205"/>
      <c r="GLU104" s="205"/>
      <c r="GLV104" s="205"/>
      <c r="GLW104" s="205"/>
      <c r="GLX104" s="205"/>
      <c r="GLY104" s="205"/>
      <c r="GLZ104" s="205"/>
      <c r="GMA104" s="205"/>
      <c r="GMB104" s="205"/>
      <c r="GMC104" s="205"/>
      <c r="GMD104" s="205"/>
      <c r="GME104" s="205"/>
      <c r="GMF104" s="205"/>
      <c r="GMG104" s="205"/>
      <c r="GMH104" s="205"/>
      <c r="GMI104" s="205"/>
      <c r="GMJ104" s="205"/>
      <c r="GMK104" s="205"/>
      <c r="GML104" s="205"/>
      <c r="GMM104" s="205"/>
      <c r="GMN104" s="205"/>
      <c r="GMO104" s="205"/>
      <c r="GMP104" s="205"/>
      <c r="GMQ104" s="205"/>
      <c r="GMR104" s="205"/>
      <c r="GMS104" s="205"/>
      <c r="GMT104" s="205"/>
      <c r="GMU104" s="205"/>
      <c r="GMV104" s="205"/>
      <c r="GMW104" s="205"/>
      <c r="GMX104" s="205"/>
      <c r="GMY104" s="205"/>
      <c r="GMZ104" s="205"/>
      <c r="GNA104" s="205"/>
      <c r="GNB104" s="205"/>
      <c r="GNC104" s="205"/>
      <c r="GND104" s="205"/>
      <c r="GNE104" s="205"/>
      <c r="GNF104" s="205"/>
      <c r="GNG104" s="205"/>
      <c r="GNH104" s="205"/>
      <c r="GNI104" s="205"/>
      <c r="GNJ104" s="205"/>
      <c r="GNK104" s="205"/>
      <c r="GNL104" s="205"/>
      <c r="GNM104" s="205"/>
      <c r="GNN104" s="205"/>
      <c r="GNO104" s="205"/>
      <c r="GNP104" s="205"/>
      <c r="GNQ104" s="205"/>
      <c r="GNR104" s="205"/>
      <c r="GNS104" s="205"/>
      <c r="GNT104" s="205"/>
      <c r="GNU104" s="205"/>
      <c r="GNV104" s="205"/>
      <c r="GNW104" s="205"/>
      <c r="GNX104" s="205"/>
      <c r="GNY104" s="205"/>
      <c r="GNZ104" s="205"/>
      <c r="GOA104" s="205"/>
      <c r="GOH104" s="205"/>
      <c r="GOI104" s="205"/>
      <c r="GOJ104" s="205"/>
      <c r="GOK104" s="205"/>
      <c r="GOL104" s="205"/>
      <c r="GOM104" s="205"/>
      <c r="GON104" s="205"/>
      <c r="GOO104" s="205"/>
      <c r="GOP104" s="205"/>
      <c r="GOQ104" s="205"/>
      <c r="GOR104" s="205"/>
      <c r="GOS104" s="205"/>
      <c r="GOT104" s="205"/>
      <c r="GOU104" s="205"/>
      <c r="GOV104" s="205"/>
      <c r="GOW104" s="205"/>
      <c r="GOX104" s="205"/>
      <c r="GOY104" s="205"/>
      <c r="GOZ104" s="205"/>
      <c r="GPA104" s="205"/>
      <c r="GPB104" s="205"/>
      <c r="GPC104" s="205"/>
      <c r="GPD104" s="205"/>
      <c r="GPE104" s="205"/>
      <c r="GPF104" s="205"/>
      <c r="GPG104" s="205"/>
      <c r="GPH104" s="205"/>
      <c r="GPI104" s="205"/>
      <c r="GPJ104" s="205"/>
      <c r="GPK104" s="205"/>
      <c r="GPL104" s="205"/>
      <c r="GPM104" s="205"/>
      <c r="GPN104" s="205"/>
      <c r="GPO104" s="205"/>
      <c r="GPP104" s="205"/>
      <c r="GPQ104" s="205"/>
      <c r="GPR104" s="205"/>
      <c r="GPS104" s="205"/>
      <c r="GPT104" s="205"/>
      <c r="GPU104" s="205"/>
      <c r="GPV104" s="205"/>
      <c r="GPW104" s="205"/>
      <c r="GPX104" s="205"/>
      <c r="GPY104" s="205"/>
      <c r="GPZ104" s="205"/>
      <c r="GQA104" s="205"/>
      <c r="GQB104" s="205"/>
      <c r="GQC104" s="205"/>
      <c r="GQD104" s="205"/>
      <c r="GQE104" s="205"/>
      <c r="GQF104" s="205"/>
      <c r="GQG104" s="205"/>
      <c r="GQH104" s="205"/>
      <c r="GQI104" s="205"/>
      <c r="GQJ104" s="205"/>
      <c r="GQK104" s="205"/>
      <c r="GQL104" s="205"/>
      <c r="GQM104" s="205"/>
      <c r="GQN104" s="205"/>
      <c r="GQO104" s="205"/>
      <c r="GQP104" s="205"/>
      <c r="GQQ104" s="205"/>
      <c r="GQR104" s="205"/>
      <c r="GQS104" s="205"/>
      <c r="GQT104" s="205"/>
      <c r="GQU104" s="205"/>
      <c r="GQV104" s="205"/>
      <c r="GQW104" s="205"/>
      <c r="GQX104" s="205"/>
      <c r="GQY104" s="205"/>
      <c r="GQZ104" s="205"/>
      <c r="GRA104" s="205"/>
      <c r="GRB104" s="205"/>
      <c r="GRC104" s="205"/>
      <c r="GRD104" s="205"/>
      <c r="GRE104" s="205"/>
      <c r="GRF104" s="205"/>
      <c r="GRG104" s="205"/>
      <c r="GRH104" s="205"/>
      <c r="GRI104" s="205"/>
      <c r="GRJ104" s="205"/>
      <c r="GRK104" s="205"/>
      <c r="GRL104" s="205"/>
      <c r="GRM104" s="205"/>
      <c r="GRN104" s="205"/>
      <c r="GRO104" s="205"/>
      <c r="GRP104" s="205"/>
      <c r="GRQ104" s="205"/>
      <c r="GRR104" s="205"/>
      <c r="GRS104" s="205"/>
      <c r="GRT104" s="205"/>
      <c r="GRU104" s="205"/>
      <c r="GRV104" s="205"/>
      <c r="GRW104" s="205"/>
      <c r="GRX104" s="205"/>
      <c r="GRY104" s="205"/>
      <c r="GRZ104" s="205"/>
      <c r="GSA104" s="205"/>
      <c r="GSB104" s="205"/>
      <c r="GSC104" s="205"/>
      <c r="GSD104" s="205"/>
      <c r="GSE104" s="205"/>
      <c r="GSF104" s="205"/>
      <c r="GSG104" s="205"/>
      <c r="GSH104" s="205"/>
      <c r="GSI104" s="205"/>
      <c r="GSJ104" s="205"/>
      <c r="GSK104" s="205"/>
      <c r="GSL104" s="205"/>
      <c r="GSM104" s="205"/>
      <c r="GSN104" s="205"/>
      <c r="GSO104" s="205"/>
      <c r="GSP104" s="205"/>
      <c r="GSQ104" s="205"/>
      <c r="GSR104" s="205"/>
      <c r="GSS104" s="205"/>
      <c r="GST104" s="205"/>
      <c r="GSU104" s="205"/>
      <c r="GSV104" s="205"/>
      <c r="GSW104" s="205"/>
      <c r="GSX104" s="205"/>
      <c r="GSY104" s="205"/>
      <c r="GSZ104" s="205"/>
      <c r="GTA104" s="205"/>
      <c r="GTB104" s="205"/>
      <c r="GTC104" s="205"/>
      <c r="GTD104" s="205"/>
      <c r="GTE104" s="205"/>
      <c r="GTF104" s="205"/>
      <c r="GTG104" s="205"/>
      <c r="GTH104" s="205"/>
      <c r="GTI104" s="205"/>
      <c r="GTJ104" s="205"/>
      <c r="GTK104" s="205"/>
      <c r="GTL104" s="205"/>
      <c r="GTM104" s="205"/>
      <c r="GTN104" s="205"/>
      <c r="GTO104" s="205"/>
      <c r="GTP104" s="205"/>
      <c r="GTQ104" s="205"/>
      <c r="GTR104" s="205"/>
      <c r="GTS104" s="205"/>
      <c r="GTT104" s="205"/>
      <c r="GTU104" s="205"/>
      <c r="GTV104" s="205"/>
      <c r="GTW104" s="205"/>
      <c r="GTX104" s="205"/>
      <c r="GTY104" s="205"/>
      <c r="GTZ104" s="205"/>
      <c r="GUA104" s="205"/>
      <c r="GUB104" s="205"/>
      <c r="GUC104" s="205"/>
      <c r="GUD104" s="205"/>
      <c r="GUE104" s="205"/>
      <c r="GUF104" s="205"/>
      <c r="GUG104" s="205"/>
      <c r="GUH104" s="205"/>
      <c r="GUI104" s="205"/>
      <c r="GUJ104" s="205"/>
      <c r="GUK104" s="205"/>
      <c r="GUL104" s="205"/>
      <c r="GUM104" s="205"/>
      <c r="GUN104" s="205"/>
      <c r="GUO104" s="205"/>
      <c r="GUP104" s="205"/>
      <c r="GUQ104" s="205"/>
      <c r="GUR104" s="205"/>
      <c r="GUS104" s="205"/>
      <c r="GUT104" s="205"/>
      <c r="GUU104" s="205"/>
      <c r="GUV104" s="205"/>
      <c r="GUW104" s="205"/>
      <c r="GUX104" s="205"/>
      <c r="GUY104" s="205"/>
      <c r="GUZ104" s="205"/>
      <c r="GVA104" s="205"/>
      <c r="GVB104" s="205"/>
      <c r="GVC104" s="205"/>
      <c r="GVD104" s="205"/>
      <c r="GVE104" s="205"/>
      <c r="GVF104" s="205"/>
      <c r="GVG104" s="205"/>
      <c r="GVH104" s="205"/>
      <c r="GVI104" s="205"/>
      <c r="GVJ104" s="205"/>
      <c r="GVK104" s="205"/>
      <c r="GVL104" s="205"/>
      <c r="GVM104" s="205"/>
      <c r="GVN104" s="205"/>
      <c r="GVO104" s="205"/>
      <c r="GVP104" s="205"/>
      <c r="GVQ104" s="205"/>
      <c r="GVR104" s="205"/>
      <c r="GVS104" s="205"/>
      <c r="GVT104" s="205"/>
      <c r="GVU104" s="205"/>
      <c r="GVV104" s="205"/>
      <c r="GVW104" s="205"/>
      <c r="GVX104" s="205"/>
      <c r="GVY104" s="205"/>
      <c r="GVZ104" s="205"/>
      <c r="GWA104" s="205"/>
      <c r="GWB104" s="205"/>
      <c r="GWC104" s="205"/>
      <c r="GWD104" s="205"/>
      <c r="GWE104" s="205"/>
      <c r="GWF104" s="205"/>
      <c r="GWG104" s="205"/>
      <c r="GWH104" s="205"/>
      <c r="GWI104" s="205"/>
      <c r="GWJ104" s="205"/>
      <c r="GWK104" s="205"/>
      <c r="GWL104" s="205"/>
      <c r="GWM104" s="205"/>
      <c r="GWN104" s="205"/>
      <c r="GWO104" s="205"/>
      <c r="GWP104" s="205"/>
      <c r="GWQ104" s="205"/>
      <c r="GWR104" s="205"/>
      <c r="GWS104" s="205"/>
      <c r="GWT104" s="205"/>
      <c r="GWU104" s="205"/>
      <c r="GWV104" s="205"/>
      <c r="GWW104" s="205"/>
      <c r="GWX104" s="205"/>
      <c r="GWY104" s="205"/>
      <c r="GWZ104" s="205"/>
      <c r="GXA104" s="205"/>
      <c r="GXB104" s="205"/>
      <c r="GXC104" s="205"/>
      <c r="GXD104" s="205"/>
      <c r="GXE104" s="205"/>
      <c r="GXF104" s="205"/>
      <c r="GXG104" s="205"/>
      <c r="GXH104" s="205"/>
      <c r="GXI104" s="205"/>
      <c r="GXJ104" s="205"/>
      <c r="GXK104" s="205"/>
      <c r="GXL104" s="205"/>
      <c r="GXM104" s="205"/>
      <c r="GXN104" s="205"/>
      <c r="GXO104" s="205"/>
      <c r="GXP104" s="205"/>
      <c r="GXQ104" s="205"/>
      <c r="GXR104" s="205"/>
      <c r="GXS104" s="205"/>
      <c r="GXT104" s="205"/>
      <c r="GXU104" s="205"/>
      <c r="GXV104" s="205"/>
      <c r="GXW104" s="205"/>
      <c r="GYD104" s="205"/>
      <c r="GYE104" s="205"/>
      <c r="GYF104" s="205"/>
      <c r="GYG104" s="205"/>
      <c r="GYH104" s="205"/>
      <c r="GYI104" s="205"/>
      <c r="GYJ104" s="205"/>
      <c r="GYK104" s="205"/>
      <c r="GYL104" s="205"/>
      <c r="GYM104" s="205"/>
      <c r="GYN104" s="205"/>
      <c r="GYO104" s="205"/>
      <c r="GYP104" s="205"/>
      <c r="GYQ104" s="205"/>
      <c r="GYR104" s="205"/>
      <c r="GYS104" s="205"/>
      <c r="GYT104" s="205"/>
      <c r="GYU104" s="205"/>
      <c r="GYV104" s="205"/>
      <c r="GYW104" s="205"/>
      <c r="GYX104" s="205"/>
      <c r="GYY104" s="205"/>
      <c r="GYZ104" s="205"/>
      <c r="GZA104" s="205"/>
      <c r="GZB104" s="205"/>
      <c r="GZC104" s="205"/>
      <c r="GZD104" s="205"/>
      <c r="GZE104" s="205"/>
      <c r="GZF104" s="205"/>
      <c r="GZG104" s="205"/>
      <c r="GZH104" s="205"/>
      <c r="GZI104" s="205"/>
      <c r="GZJ104" s="205"/>
      <c r="GZK104" s="205"/>
      <c r="GZL104" s="205"/>
      <c r="GZM104" s="205"/>
      <c r="GZN104" s="205"/>
      <c r="GZO104" s="205"/>
      <c r="GZP104" s="205"/>
      <c r="GZQ104" s="205"/>
      <c r="GZR104" s="205"/>
      <c r="GZS104" s="205"/>
      <c r="GZT104" s="205"/>
      <c r="GZU104" s="205"/>
      <c r="GZV104" s="205"/>
      <c r="GZW104" s="205"/>
      <c r="GZX104" s="205"/>
      <c r="GZY104" s="205"/>
      <c r="GZZ104" s="205"/>
      <c r="HAA104" s="205"/>
      <c r="HAB104" s="205"/>
      <c r="HAC104" s="205"/>
      <c r="HAD104" s="205"/>
      <c r="HAE104" s="205"/>
      <c r="HAF104" s="205"/>
      <c r="HAG104" s="205"/>
      <c r="HAH104" s="205"/>
      <c r="HAI104" s="205"/>
      <c r="HAJ104" s="205"/>
      <c r="HAK104" s="205"/>
      <c r="HAL104" s="205"/>
      <c r="HAM104" s="205"/>
      <c r="HAN104" s="205"/>
      <c r="HAO104" s="205"/>
      <c r="HAP104" s="205"/>
      <c r="HAQ104" s="205"/>
      <c r="HAR104" s="205"/>
      <c r="HAS104" s="205"/>
      <c r="HAT104" s="205"/>
      <c r="HAU104" s="205"/>
      <c r="HAV104" s="205"/>
      <c r="HAW104" s="205"/>
      <c r="HAX104" s="205"/>
      <c r="HAY104" s="205"/>
      <c r="HAZ104" s="205"/>
      <c r="HBA104" s="205"/>
      <c r="HBB104" s="205"/>
      <c r="HBC104" s="205"/>
      <c r="HBD104" s="205"/>
      <c r="HBE104" s="205"/>
      <c r="HBF104" s="205"/>
      <c r="HBG104" s="205"/>
      <c r="HBH104" s="205"/>
      <c r="HBI104" s="205"/>
      <c r="HBJ104" s="205"/>
      <c r="HBK104" s="205"/>
      <c r="HBL104" s="205"/>
      <c r="HBM104" s="205"/>
      <c r="HBN104" s="205"/>
      <c r="HBO104" s="205"/>
      <c r="HBP104" s="205"/>
      <c r="HBQ104" s="205"/>
      <c r="HBR104" s="205"/>
      <c r="HBS104" s="205"/>
      <c r="HBT104" s="205"/>
      <c r="HBU104" s="205"/>
      <c r="HBV104" s="205"/>
      <c r="HBW104" s="205"/>
      <c r="HBX104" s="205"/>
      <c r="HBY104" s="205"/>
      <c r="HBZ104" s="205"/>
      <c r="HCA104" s="205"/>
      <c r="HCB104" s="205"/>
      <c r="HCC104" s="205"/>
      <c r="HCD104" s="205"/>
      <c r="HCE104" s="205"/>
      <c r="HCF104" s="205"/>
      <c r="HCG104" s="205"/>
      <c r="HCH104" s="205"/>
      <c r="HCI104" s="205"/>
      <c r="HCJ104" s="205"/>
      <c r="HCK104" s="205"/>
      <c r="HCL104" s="205"/>
      <c r="HCM104" s="205"/>
      <c r="HCN104" s="205"/>
      <c r="HCO104" s="205"/>
      <c r="HCP104" s="205"/>
      <c r="HCQ104" s="205"/>
      <c r="HCR104" s="205"/>
      <c r="HCS104" s="205"/>
      <c r="HCT104" s="205"/>
      <c r="HCU104" s="205"/>
      <c r="HCV104" s="205"/>
      <c r="HCW104" s="205"/>
      <c r="HCX104" s="205"/>
      <c r="HCY104" s="205"/>
      <c r="HCZ104" s="205"/>
      <c r="HDA104" s="205"/>
      <c r="HDB104" s="205"/>
      <c r="HDC104" s="205"/>
      <c r="HDD104" s="205"/>
      <c r="HDE104" s="205"/>
      <c r="HDF104" s="205"/>
      <c r="HDG104" s="205"/>
      <c r="HDH104" s="205"/>
      <c r="HDI104" s="205"/>
      <c r="HDJ104" s="205"/>
      <c r="HDK104" s="205"/>
      <c r="HDL104" s="205"/>
      <c r="HDM104" s="205"/>
      <c r="HDN104" s="205"/>
      <c r="HDO104" s="205"/>
      <c r="HDP104" s="205"/>
      <c r="HDQ104" s="205"/>
      <c r="HDR104" s="205"/>
      <c r="HDS104" s="205"/>
      <c r="HDT104" s="205"/>
      <c r="HDU104" s="205"/>
      <c r="HDV104" s="205"/>
      <c r="HDW104" s="205"/>
      <c r="HDX104" s="205"/>
      <c r="HDY104" s="205"/>
      <c r="HDZ104" s="205"/>
      <c r="HEA104" s="205"/>
      <c r="HEB104" s="205"/>
      <c r="HEC104" s="205"/>
      <c r="HED104" s="205"/>
      <c r="HEE104" s="205"/>
      <c r="HEF104" s="205"/>
      <c r="HEG104" s="205"/>
      <c r="HEH104" s="205"/>
      <c r="HEI104" s="205"/>
      <c r="HEJ104" s="205"/>
      <c r="HEK104" s="205"/>
      <c r="HEL104" s="205"/>
      <c r="HEM104" s="205"/>
      <c r="HEN104" s="205"/>
      <c r="HEO104" s="205"/>
      <c r="HEP104" s="205"/>
      <c r="HEQ104" s="205"/>
      <c r="HER104" s="205"/>
      <c r="HES104" s="205"/>
      <c r="HET104" s="205"/>
      <c r="HEU104" s="205"/>
      <c r="HEV104" s="205"/>
      <c r="HEW104" s="205"/>
      <c r="HEX104" s="205"/>
      <c r="HEY104" s="205"/>
      <c r="HEZ104" s="205"/>
      <c r="HFA104" s="205"/>
      <c r="HFB104" s="205"/>
      <c r="HFC104" s="205"/>
      <c r="HFD104" s="205"/>
      <c r="HFE104" s="205"/>
      <c r="HFF104" s="205"/>
      <c r="HFG104" s="205"/>
      <c r="HFH104" s="205"/>
      <c r="HFI104" s="205"/>
      <c r="HFJ104" s="205"/>
      <c r="HFK104" s="205"/>
      <c r="HFL104" s="205"/>
      <c r="HFM104" s="205"/>
      <c r="HFN104" s="205"/>
      <c r="HFO104" s="205"/>
      <c r="HFP104" s="205"/>
      <c r="HFQ104" s="205"/>
      <c r="HFR104" s="205"/>
      <c r="HFS104" s="205"/>
      <c r="HFT104" s="205"/>
      <c r="HFU104" s="205"/>
      <c r="HFV104" s="205"/>
      <c r="HFW104" s="205"/>
      <c r="HFX104" s="205"/>
      <c r="HFY104" s="205"/>
      <c r="HFZ104" s="205"/>
      <c r="HGA104" s="205"/>
      <c r="HGB104" s="205"/>
      <c r="HGC104" s="205"/>
      <c r="HGD104" s="205"/>
      <c r="HGE104" s="205"/>
      <c r="HGF104" s="205"/>
      <c r="HGG104" s="205"/>
      <c r="HGH104" s="205"/>
      <c r="HGI104" s="205"/>
      <c r="HGJ104" s="205"/>
      <c r="HGK104" s="205"/>
      <c r="HGL104" s="205"/>
      <c r="HGM104" s="205"/>
      <c r="HGN104" s="205"/>
      <c r="HGO104" s="205"/>
      <c r="HGP104" s="205"/>
      <c r="HGQ104" s="205"/>
      <c r="HGR104" s="205"/>
      <c r="HGS104" s="205"/>
      <c r="HGT104" s="205"/>
      <c r="HGU104" s="205"/>
      <c r="HGV104" s="205"/>
      <c r="HGW104" s="205"/>
      <c r="HGX104" s="205"/>
      <c r="HGY104" s="205"/>
      <c r="HGZ104" s="205"/>
      <c r="HHA104" s="205"/>
      <c r="HHB104" s="205"/>
      <c r="HHC104" s="205"/>
      <c r="HHD104" s="205"/>
      <c r="HHE104" s="205"/>
      <c r="HHF104" s="205"/>
      <c r="HHG104" s="205"/>
      <c r="HHH104" s="205"/>
      <c r="HHI104" s="205"/>
      <c r="HHJ104" s="205"/>
      <c r="HHK104" s="205"/>
      <c r="HHL104" s="205"/>
      <c r="HHM104" s="205"/>
      <c r="HHN104" s="205"/>
      <c r="HHO104" s="205"/>
      <c r="HHP104" s="205"/>
      <c r="HHQ104" s="205"/>
      <c r="HHR104" s="205"/>
      <c r="HHS104" s="205"/>
      <c r="HHZ104" s="205"/>
      <c r="HIA104" s="205"/>
      <c r="HIB104" s="205"/>
      <c r="HIC104" s="205"/>
      <c r="HID104" s="205"/>
      <c r="HIE104" s="205"/>
      <c r="HIF104" s="205"/>
      <c r="HIG104" s="205"/>
      <c r="HIH104" s="205"/>
      <c r="HII104" s="205"/>
      <c r="HIJ104" s="205"/>
      <c r="HIK104" s="205"/>
      <c r="HIL104" s="205"/>
      <c r="HIM104" s="205"/>
      <c r="HIN104" s="205"/>
      <c r="HIO104" s="205"/>
      <c r="HIP104" s="205"/>
      <c r="HIQ104" s="205"/>
      <c r="HIR104" s="205"/>
      <c r="HIS104" s="205"/>
      <c r="HIT104" s="205"/>
      <c r="HIU104" s="205"/>
      <c r="HIV104" s="205"/>
      <c r="HIW104" s="205"/>
      <c r="HIX104" s="205"/>
      <c r="HIY104" s="205"/>
      <c r="HIZ104" s="205"/>
      <c r="HJA104" s="205"/>
      <c r="HJB104" s="205"/>
      <c r="HJC104" s="205"/>
      <c r="HJD104" s="205"/>
      <c r="HJE104" s="205"/>
      <c r="HJF104" s="205"/>
      <c r="HJG104" s="205"/>
      <c r="HJH104" s="205"/>
      <c r="HJI104" s="205"/>
      <c r="HJJ104" s="205"/>
      <c r="HJK104" s="205"/>
      <c r="HJL104" s="205"/>
      <c r="HJM104" s="205"/>
      <c r="HJN104" s="205"/>
      <c r="HJO104" s="205"/>
      <c r="HJP104" s="205"/>
      <c r="HJQ104" s="205"/>
      <c r="HJR104" s="205"/>
      <c r="HJS104" s="205"/>
      <c r="HJT104" s="205"/>
      <c r="HJU104" s="205"/>
      <c r="HJV104" s="205"/>
      <c r="HJW104" s="205"/>
      <c r="HJX104" s="205"/>
      <c r="HJY104" s="205"/>
      <c r="HJZ104" s="205"/>
      <c r="HKA104" s="205"/>
      <c r="HKB104" s="205"/>
      <c r="HKC104" s="205"/>
      <c r="HKD104" s="205"/>
      <c r="HKE104" s="205"/>
      <c r="HKF104" s="205"/>
      <c r="HKG104" s="205"/>
      <c r="HKH104" s="205"/>
      <c r="HKI104" s="205"/>
      <c r="HKJ104" s="205"/>
      <c r="HKK104" s="205"/>
      <c r="HKL104" s="205"/>
      <c r="HKM104" s="205"/>
      <c r="HKN104" s="205"/>
      <c r="HKO104" s="205"/>
      <c r="HKP104" s="205"/>
      <c r="HKQ104" s="205"/>
      <c r="HKR104" s="205"/>
      <c r="HKS104" s="205"/>
      <c r="HKT104" s="205"/>
      <c r="HKU104" s="205"/>
      <c r="HKV104" s="205"/>
      <c r="HKW104" s="205"/>
      <c r="HKX104" s="205"/>
      <c r="HKY104" s="205"/>
      <c r="HKZ104" s="205"/>
      <c r="HLA104" s="205"/>
      <c r="HLB104" s="205"/>
      <c r="HLC104" s="205"/>
      <c r="HLD104" s="205"/>
      <c r="HLE104" s="205"/>
      <c r="HLF104" s="205"/>
      <c r="HLG104" s="205"/>
      <c r="HLH104" s="205"/>
      <c r="HLI104" s="205"/>
      <c r="HLJ104" s="205"/>
      <c r="HLK104" s="205"/>
      <c r="HLL104" s="205"/>
      <c r="HLM104" s="205"/>
      <c r="HLN104" s="205"/>
      <c r="HLO104" s="205"/>
      <c r="HLP104" s="205"/>
      <c r="HLQ104" s="205"/>
      <c r="HLR104" s="205"/>
      <c r="HLS104" s="205"/>
      <c r="HLT104" s="205"/>
      <c r="HLU104" s="205"/>
      <c r="HLV104" s="205"/>
      <c r="HLW104" s="205"/>
      <c r="HLX104" s="205"/>
      <c r="HLY104" s="205"/>
      <c r="HLZ104" s="205"/>
      <c r="HMA104" s="205"/>
      <c r="HMB104" s="205"/>
      <c r="HMC104" s="205"/>
      <c r="HMD104" s="205"/>
      <c r="HME104" s="205"/>
      <c r="HMF104" s="205"/>
      <c r="HMG104" s="205"/>
      <c r="HMH104" s="205"/>
      <c r="HMI104" s="205"/>
      <c r="HMJ104" s="205"/>
      <c r="HMK104" s="205"/>
      <c r="HML104" s="205"/>
      <c r="HMM104" s="205"/>
      <c r="HMN104" s="205"/>
      <c r="HMO104" s="205"/>
      <c r="HMP104" s="205"/>
      <c r="HMQ104" s="205"/>
      <c r="HMR104" s="205"/>
      <c r="HMS104" s="205"/>
      <c r="HMT104" s="205"/>
      <c r="HMU104" s="205"/>
      <c r="HMV104" s="205"/>
      <c r="HMW104" s="205"/>
      <c r="HMX104" s="205"/>
      <c r="HMY104" s="205"/>
      <c r="HMZ104" s="205"/>
      <c r="HNA104" s="205"/>
      <c r="HNB104" s="205"/>
      <c r="HNC104" s="205"/>
      <c r="HND104" s="205"/>
      <c r="HNE104" s="205"/>
      <c r="HNF104" s="205"/>
      <c r="HNG104" s="205"/>
      <c r="HNH104" s="205"/>
      <c r="HNI104" s="205"/>
      <c r="HNJ104" s="205"/>
      <c r="HNK104" s="205"/>
      <c r="HNL104" s="205"/>
      <c r="HNM104" s="205"/>
      <c r="HNN104" s="205"/>
      <c r="HNO104" s="205"/>
      <c r="HNP104" s="205"/>
      <c r="HNQ104" s="205"/>
      <c r="HNR104" s="205"/>
      <c r="HNS104" s="205"/>
      <c r="HNT104" s="205"/>
      <c r="HNU104" s="205"/>
      <c r="HNV104" s="205"/>
      <c r="HNW104" s="205"/>
      <c r="HNX104" s="205"/>
      <c r="HNY104" s="205"/>
      <c r="HNZ104" s="205"/>
      <c r="HOA104" s="205"/>
      <c r="HOB104" s="205"/>
      <c r="HOC104" s="205"/>
      <c r="HOD104" s="205"/>
      <c r="HOE104" s="205"/>
      <c r="HOF104" s="205"/>
      <c r="HOG104" s="205"/>
      <c r="HOH104" s="205"/>
      <c r="HOI104" s="205"/>
      <c r="HOJ104" s="205"/>
      <c r="HOK104" s="205"/>
      <c r="HOL104" s="205"/>
      <c r="HOM104" s="205"/>
      <c r="HON104" s="205"/>
      <c r="HOO104" s="205"/>
      <c r="HOP104" s="205"/>
      <c r="HOQ104" s="205"/>
      <c r="HOR104" s="205"/>
      <c r="HOS104" s="205"/>
      <c r="HOT104" s="205"/>
      <c r="HOU104" s="205"/>
      <c r="HOV104" s="205"/>
      <c r="HOW104" s="205"/>
      <c r="HOX104" s="205"/>
      <c r="HOY104" s="205"/>
      <c r="HOZ104" s="205"/>
      <c r="HPA104" s="205"/>
      <c r="HPB104" s="205"/>
      <c r="HPC104" s="205"/>
      <c r="HPD104" s="205"/>
      <c r="HPE104" s="205"/>
      <c r="HPF104" s="205"/>
      <c r="HPG104" s="205"/>
      <c r="HPH104" s="205"/>
      <c r="HPI104" s="205"/>
      <c r="HPJ104" s="205"/>
      <c r="HPK104" s="205"/>
      <c r="HPL104" s="205"/>
      <c r="HPM104" s="205"/>
      <c r="HPN104" s="205"/>
      <c r="HPO104" s="205"/>
      <c r="HPP104" s="205"/>
      <c r="HPQ104" s="205"/>
      <c r="HPR104" s="205"/>
      <c r="HPS104" s="205"/>
      <c r="HPT104" s="205"/>
      <c r="HPU104" s="205"/>
      <c r="HPV104" s="205"/>
      <c r="HPW104" s="205"/>
      <c r="HPX104" s="205"/>
      <c r="HPY104" s="205"/>
      <c r="HPZ104" s="205"/>
      <c r="HQA104" s="205"/>
      <c r="HQB104" s="205"/>
      <c r="HQC104" s="205"/>
      <c r="HQD104" s="205"/>
      <c r="HQE104" s="205"/>
      <c r="HQF104" s="205"/>
      <c r="HQG104" s="205"/>
      <c r="HQH104" s="205"/>
      <c r="HQI104" s="205"/>
      <c r="HQJ104" s="205"/>
      <c r="HQK104" s="205"/>
      <c r="HQL104" s="205"/>
      <c r="HQM104" s="205"/>
      <c r="HQN104" s="205"/>
      <c r="HQO104" s="205"/>
      <c r="HQP104" s="205"/>
      <c r="HQQ104" s="205"/>
      <c r="HQR104" s="205"/>
      <c r="HQS104" s="205"/>
      <c r="HQT104" s="205"/>
      <c r="HQU104" s="205"/>
      <c r="HQV104" s="205"/>
      <c r="HQW104" s="205"/>
      <c r="HQX104" s="205"/>
      <c r="HQY104" s="205"/>
      <c r="HQZ104" s="205"/>
      <c r="HRA104" s="205"/>
      <c r="HRB104" s="205"/>
      <c r="HRC104" s="205"/>
      <c r="HRD104" s="205"/>
      <c r="HRE104" s="205"/>
      <c r="HRF104" s="205"/>
      <c r="HRG104" s="205"/>
      <c r="HRH104" s="205"/>
      <c r="HRI104" s="205"/>
      <c r="HRJ104" s="205"/>
      <c r="HRK104" s="205"/>
      <c r="HRL104" s="205"/>
      <c r="HRM104" s="205"/>
      <c r="HRN104" s="205"/>
      <c r="HRO104" s="205"/>
      <c r="HRV104" s="205"/>
      <c r="HRW104" s="205"/>
      <c r="HRX104" s="205"/>
      <c r="HRY104" s="205"/>
      <c r="HRZ104" s="205"/>
      <c r="HSA104" s="205"/>
      <c r="HSB104" s="205"/>
      <c r="HSC104" s="205"/>
      <c r="HSD104" s="205"/>
      <c r="HSE104" s="205"/>
      <c r="HSF104" s="205"/>
      <c r="HSG104" s="205"/>
      <c r="HSH104" s="205"/>
      <c r="HSI104" s="205"/>
      <c r="HSJ104" s="205"/>
      <c r="HSK104" s="205"/>
      <c r="HSL104" s="205"/>
      <c r="HSM104" s="205"/>
      <c r="HSN104" s="205"/>
      <c r="HSO104" s="205"/>
      <c r="HSP104" s="205"/>
      <c r="HSQ104" s="205"/>
      <c r="HSR104" s="205"/>
      <c r="HSS104" s="205"/>
      <c r="HST104" s="205"/>
      <c r="HSU104" s="205"/>
      <c r="HSV104" s="205"/>
      <c r="HSW104" s="205"/>
      <c r="HSX104" s="205"/>
      <c r="HSY104" s="205"/>
      <c r="HSZ104" s="205"/>
      <c r="HTA104" s="205"/>
      <c r="HTB104" s="205"/>
      <c r="HTC104" s="205"/>
      <c r="HTD104" s="205"/>
      <c r="HTE104" s="205"/>
      <c r="HTF104" s="205"/>
      <c r="HTG104" s="205"/>
      <c r="HTH104" s="205"/>
      <c r="HTI104" s="205"/>
      <c r="HTJ104" s="205"/>
      <c r="HTK104" s="205"/>
      <c r="HTL104" s="205"/>
      <c r="HTM104" s="205"/>
      <c r="HTN104" s="205"/>
      <c r="HTO104" s="205"/>
      <c r="HTP104" s="205"/>
      <c r="HTQ104" s="205"/>
      <c r="HTR104" s="205"/>
      <c r="HTS104" s="205"/>
      <c r="HTT104" s="205"/>
      <c r="HTU104" s="205"/>
      <c r="HTV104" s="205"/>
      <c r="HTW104" s="205"/>
      <c r="HTX104" s="205"/>
      <c r="HTY104" s="205"/>
      <c r="HTZ104" s="205"/>
      <c r="HUA104" s="205"/>
      <c r="HUB104" s="205"/>
      <c r="HUC104" s="205"/>
      <c r="HUD104" s="205"/>
      <c r="HUE104" s="205"/>
      <c r="HUF104" s="205"/>
      <c r="HUG104" s="205"/>
      <c r="HUH104" s="205"/>
      <c r="HUI104" s="205"/>
      <c r="HUJ104" s="205"/>
      <c r="HUK104" s="205"/>
      <c r="HUL104" s="205"/>
      <c r="HUM104" s="205"/>
      <c r="HUN104" s="205"/>
      <c r="HUO104" s="205"/>
      <c r="HUP104" s="205"/>
      <c r="HUQ104" s="205"/>
      <c r="HUR104" s="205"/>
      <c r="HUS104" s="205"/>
      <c r="HUT104" s="205"/>
      <c r="HUU104" s="205"/>
      <c r="HUV104" s="205"/>
      <c r="HUW104" s="205"/>
      <c r="HUX104" s="205"/>
      <c r="HUY104" s="205"/>
      <c r="HUZ104" s="205"/>
      <c r="HVA104" s="205"/>
      <c r="HVB104" s="205"/>
      <c r="HVC104" s="205"/>
      <c r="HVD104" s="205"/>
      <c r="HVE104" s="205"/>
      <c r="HVF104" s="205"/>
      <c r="HVG104" s="205"/>
      <c r="HVH104" s="205"/>
      <c r="HVI104" s="205"/>
      <c r="HVJ104" s="205"/>
      <c r="HVK104" s="205"/>
      <c r="HVL104" s="205"/>
      <c r="HVM104" s="205"/>
      <c r="HVN104" s="205"/>
      <c r="HVO104" s="205"/>
      <c r="HVP104" s="205"/>
      <c r="HVQ104" s="205"/>
      <c r="HVR104" s="205"/>
      <c r="HVS104" s="205"/>
      <c r="HVT104" s="205"/>
      <c r="HVU104" s="205"/>
      <c r="HVV104" s="205"/>
      <c r="HVW104" s="205"/>
      <c r="HVX104" s="205"/>
      <c r="HVY104" s="205"/>
      <c r="HVZ104" s="205"/>
      <c r="HWA104" s="205"/>
      <c r="HWB104" s="205"/>
      <c r="HWC104" s="205"/>
      <c r="HWD104" s="205"/>
      <c r="HWE104" s="205"/>
      <c r="HWF104" s="205"/>
      <c r="HWG104" s="205"/>
      <c r="HWH104" s="205"/>
      <c r="HWI104" s="205"/>
      <c r="HWJ104" s="205"/>
      <c r="HWK104" s="205"/>
      <c r="HWL104" s="205"/>
      <c r="HWM104" s="205"/>
      <c r="HWN104" s="205"/>
      <c r="HWO104" s="205"/>
      <c r="HWP104" s="205"/>
      <c r="HWQ104" s="205"/>
      <c r="HWR104" s="205"/>
      <c r="HWS104" s="205"/>
      <c r="HWT104" s="205"/>
      <c r="HWU104" s="205"/>
      <c r="HWV104" s="205"/>
      <c r="HWW104" s="205"/>
      <c r="HWX104" s="205"/>
      <c r="HWY104" s="205"/>
      <c r="HWZ104" s="205"/>
      <c r="HXA104" s="205"/>
      <c r="HXB104" s="205"/>
      <c r="HXC104" s="205"/>
      <c r="HXD104" s="205"/>
      <c r="HXE104" s="205"/>
      <c r="HXF104" s="205"/>
      <c r="HXG104" s="205"/>
      <c r="HXH104" s="205"/>
      <c r="HXI104" s="205"/>
      <c r="HXJ104" s="205"/>
      <c r="HXK104" s="205"/>
      <c r="HXL104" s="205"/>
      <c r="HXM104" s="205"/>
      <c r="HXN104" s="205"/>
      <c r="HXO104" s="205"/>
      <c r="HXP104" s="205"/>
      <c r="HXQ104" s="205"/>
      <c r="HXR104" s="205"/>
      <c r="HXS104" s="205"/>
      <c r="HXT104" s="205"/>
      <c r="HXU104" s="205"/>
      <c r="HXV104" s="205"/>
      <c r="HXW104" s="205"/>
      <c r="HXX104" s="205"/>
      <c r="HXY104" s="205"/>
      <c r="HXZ104" s="205"/>
      <c r="HYA104" s="205"/>
      <c r="HYB104" s="205"/>
      <c r="HYC104" s="205"/>
      <c r="HYD104" s="205"/>
      <c r="HYE104" s="205"/>
      <c r="HYF104" s="205"/>
      <c r="HYG104" s="205"/>
      <c r="HYH104" s="205"/>
      <c r="HYI104" s="205"/>
      <c r="HYJ104" s="205"/>
      <c r="HYK104" s="205"/>
      <c r="HYL104" s="205"/>
      <c r="HYM104" s="205"/>
      <c r="HYN104" s="205"/>
      <c r="HYO104" s="205"/>
      <c r="HYP104" s="205"/>
      <c r="HYQ104" s="205"/>
      <c r="HYR104" s="205"/>
      <c r="HYS104" s="205"/>
      <c r="HYT104" s="205"/>
      <c r="HYU104" s="205"/>
      <c r="HYV104" s="205"/>
      <c r="HYW104" s="205"/>
      <c r="HYX104" s="205"/>
      <c r="HYY104" s="205"/>
      <c r="HYZ104" s="205"/>
      <c r="HZA104" s="205"/>
      <c r="HZB104" s="205"/>
      <c r="HZC104" s="205"/>
      <c r="HZD104" s="205"/>
      <c r="HZE104" s="205"/>
      <c r="HZF104" s="205"/>
      <c r="HZG104" s="205"/>
      <c r="HZH104" s="205"/>
      <c r="HZI104" s="205"/>
      <c r="HZJ104" s="205"/>
      <c r="HZK104" s="205"/>
      <c r="HZL104" s="205"/>
      <c r="HZM104" s="205"/>
      <c r="HZN104" s="205"/>
      <c r="HZO104" s="205"/>
      <c r="HZP104" s="205"/>
      <c r="HZQ104" s="205"/>
      <c r="HZR104" s="205"/>
      <c r="HZS104" s="205"/>
      <c r="HZT104" s="205"/>
      <c r="HZU104" s="205"/>
      <c r="HZV104" s="205"/>
      <c r="HZW104" s="205"/>
      <c r="HZX104" s="205"/>
      <c r="HZY104" s="205"/>
      <c r="HZZ104" s="205"/>
      <c r="IAA104" s="205"/>
      <c r="IAB104" s="205"/>
      <c r="IAC104" s="205"/>
      <c r="IAD104" s="205"/>
      <c r="IAE104" s="205"/>
      <c r="IAF104" s="205"/>
      <c r="IAG104" s="205"/>
      <c r="IAH104" s="205"/>
      <c r="IAI104" s="205"/>
      <c r="IAJ104" s="205"/>
      <c r="IAK104" s="205"/>
      <c r="IAL104" s="205"/>
      <c r="IAM104" s="205"/>
      <c r="IAN104" s="205"/>
      <c r="IAO104" s="205"/>
      <c r="IAP104" s="205"/>
      <c r="IAQ104" s="205"/>
      <c r="IAR104" s="205"/>
      <c r="IAS104" s="205"/>
      <c r="IAT104" s="205"/>
      <c r="IAU104" s="205"/>
      <c r="IAV104" s="205"/>
      <c r="IAW104" s="205"/>
      <c r="IAX104" s="205"/>
      <c r="IAY104" s="205"/>
      <c r="IAZ104" s="205"/>
      <c r="IBA104" s="205"/>
      <c r="IBB104" s="205"/>
      <c r="IBC104" s="205"/>
      <c r="IBD104" s="205"/>
      <c r="IBE104" s="205"/>
      <c r="IBF104" s="205"/>
      <c r="IBG104" s="205"/>
      <c r="IBH104" s="205"/>
      <c r="IBI104" s="205"/>
      <c r="IBJ104" s="205"/>
      <c r="IBK104" s="205"/>
      <c r="IBR104" s="205"/>
      <c r="IBS104" s="205"/>
      <c r="IBT104" s="205"/>
      <c r="IBU104" s="205"/>
      <c r="IBV104" s="205"/>
      <c r="IBW104" s="205"/>
      <c r="IBX104" s="205"/>
      <c r="IBY104" s="205"/>
      <c r="IBZ104" s="205"/>
      <c r="ICA104" s="205"/>
      <c r="ICB104" s="205"/>
      <c r="ICC104" s="205"/>
      <c r="ICD104" s="205"/>
      <c r="ICE104" s="205"/>
      <c r="ICF104" s="205"/>
      <c r="ICG104" s="205"/>
      <c r="ICH104" s="205"/>
      <c r="ICI104" s="205"/>
      <c r="ICJ104" s="205"/>
      <c r="ICK104" s="205"/>
      <c r="ICL104" s="205"/>
      <c r="ICM104" s="205"/>
      <c r="ICN104" s="205"/>
      <c r="ICO104" s="205"/>
      <c r="ICP104" s="205"/>
      <c r="ICQ104" s="205"/>
      <c r="ICR104" s="205"/>
      <c r="ICS104" s="205"/>
      <c r="ICT104" s="205"/>
      <c r="ICU104" s="205"/>
      <c r="ICV104" s="205"/>
      <c r="ICW104" s="205"/>
      <c r="ICX104" s="205"/>
      <c r="ICY104" s="205"/>
      <c r="ICZ104" s="205"/>
      <c r="IDA104" s="205"/>
      <c r="IDB104" s="205"/>
      <c r="IDC104" s="205"/>
      <c r="IDD104" s="205"/>
      <c r="IDE104" s="205"/>
      <c r="IDF104" s="205"/>
      <c r="IDG104" s="205"/>
      <c r="IDH104" s="205"/>
      <c r="IDI104" s="205"/>
      <c r="IDJ104" s="205"/>
      <c r="IDK104" s="205"/>
      <c r="IDL104" s="205"/>
      <c r="IDM104" s="205"/>
      <c r="IDN104" s="205"/>
      <c r="IDO104" s="205"/>
      <c r="IDP104" s="205"/>
      <c r="IDQ104" s="205"/>
      <c r="IDR104" s="205"/>
      <c r="IDS104" s="205"/>
      <c r="IDT104" s="205"/>
      <c r="IDU104" s="205"/>
      <c r="IDV104" s="205"/>
      <c r="IDW104" s="205"/>
      <c r="IDX104" s="205"/>
      <c r="IDY104" s="205"/>
      <c r="IDZ104" s="205"/>
      <c r="IEA104" s="205"/>
      <c r="IEB104" s="205"/>
      <c r="IEC104" s="205"/>
      <c r="IED104" s="205"/>
      <c r="IEE104" s="205"/>
      <c r="IEF104" s="205"/>
      <c r="IEG104" s="205"/>
      <c r="IEH104" s="205"/>
      <c r="IEI104" s="205"/>
      <c r="IEJ104" s="205"/>
      <c r="IEK104" s="205"/>
      <c r="IEL104" s="205"/>
      <c r="IEM104" s="205"/>
      <c r="IEN104" s="205"/>
      <c r="IEO104" s="205"/>
      <c r="IEP104" s="205"/>
      <c r="IEQ104" s="205"/>
      <c r="IER104" s="205"/>
      <c r="IES104" s="205"/>
      <c r="IET104" s="205"/>
      <c r="IEU104" s="205"/>
      <c r="IEV104" s="205"/>
      <c r="IEW104" s="205"/>
      <c r="IEX104" s="205"/>
      <c r="IEY104" s="205"/>
      <c r="IEZ104" s="205"/>
      <c r="IFA104" s="205"/>
      <c r="IFB104" s="205"/>
      <c r="IFC104" s="205"/>
      <c r="IFD104" s="205"/>
      <c r="IFE104" s="205"/>
      <c r="IFF104" s="205"/>
      <c r="IFG104" s="205"/>
      <c r="IFH104" s="205"/>
      <c r="IFI104" s="205"/>
      <c r="IFJ104" s="205"/>
      <c r="IFK104" s="205"/>
      <c r="IFL104" s="205"/>
      <c r="IFM104" s="205"/>
      <c r="IFN104" s="205"/>
      <c r="IFO104" s="205"/>
      <c r="IFP104" s="205"/>
      <c r="IFQ104" s="205"/>
      <c r="IFR104" s="205"/>
      <c r="IFS104" s="205"/>
      <c r="IFT104" s="205"/>
      <c r="IFU104" s="205"/>
      <c r="IFV104" s="205"/>
      <c r="IFW104" s="205"/>
      <c r="IFX104" s="205"/>
      <c r="IFY104" s="205"/>
      <c r="IFZ104" s="205"/>
      <c r="IGA104" s="205"/>
      <c r="IGB104" s="205"/>
      <c r="IGC104" s="205"/>
      <c r="IGD104" s="205"/>
      <c r="IGE104" s="205"/>
      <c r="IGF104" s="205"/>
      <c r="IGG104" s="205"/>
      <c r="IGH104" s="205"/>
      <c r="IGI104" s="205"/>
      <c r="IGJ104" s="205"/>
      <c r="IGK104" s="205"/>
      <c r="IGL104" s="205"/>
      <c r="IGM104" s="205"/>
      <c r="IGN104" s="205"/>
      <c r="IGO104" s="205"/>
      <c r="IGP104" s="205"/>
      <c r="IGQ104" s="205"/>
      <c r="IGR104" s="205"/>
      <c r="IGS104" s="205"/>
      <c r="IGT104" s="205"/>
      <c r="IGU104" s="205"/>
      <c r="IGV104" s="205"/>
      <c r="IGW104" s="205"/>
      <c r="IGX104" s="205"/>
      <c r="IGY104" s="205"/>
      <c r="IGZ104" s="205"/>
      <c r="IHA104" s="205"/>
      <c r="IHB104" s="205"/>
      <c r="IHC104" s="205"/>
      <c r="IHD104" s="205"/>
      <c r="IHE104" s="205"/>
      <c r="IHF104" s="205"/>
      <c r="IHG104" s="205"/>
      <c r="IHH104" s="205"/>
      <c r="IHI104" s="205"/>
      <c r="IHJ104" s="205"/>
      <c r="IHK104" s="205"/>
      <c r="IHL104" s="205"/>
      <c r="IHM104" s="205"/>
      <c r="IHN104" s="205"/>
      <c r="IHO104" s="205"/>
      <c r="IHP104" s="205"/>
      <c r="IHQ104" s="205"/>
      <c r="IHR104" s="205"/>
      <c r="IHS104" s="205"/>
      <c r="IHT104" s="205"/>
      <c r="IHU104" s="205"/>
      <c r="IHV104" s="205"/>
      <c r="IHW104" s="205"/>
      <c r="IHX104" s="205"/>
      <c r="IHY104" s="205"/>
      <c r="IHZ104" s="205"/>
      <c r="IIA104" s="205"/>
      <c r="IIB104" s="205"/>
      <c r="IIC104" s="205"/>
      <c r="IID104" s="205"/>
      <c r="IIE104" s="205"/>
      <c r="IIF104" s="205"/>
      <c r="IIG104" s="205"/>
      <c r="IIH104" s="205"/>
      <c r="III104" s="205"/>
      <c r="IIJ104" s="205"/>
      <c r="IIK104" s="205"/>
      <c r="IIL104" s="205"/>
      <c r="IIM104" s="205"/>
      <c r="IIN104" s="205"/>
      <c r="IIO104" s="205"/>
      <c r="IIP104" s="205"/>
      <c r="IIQ104" s="205"/>
      <c r="IIR104" s="205"/>
      <c r="IIS104" s="205"/>
      <c r="IIT104" s="205"/>
      <c r="IIU104" s="205"/>
      <c r="IIV104" s="205"/>
      <c r="IIW104" s="205"/>
      <c r="IIX104" s="205"/>
      <c r="IIY104" s="205"/>
      <c r="IIZ104" s="205"/>
      <c r="IJA104" s="205"/>
      <c r="IJB104" s="205"/>
      <c r="IJC104" s="205"/>
      <c r="IJD104" s="205"/>
      <c r="IJE104" s="205"/>
      <c r="IJF104" s="205"/>
      <c r="IJG104" s="205"/>
      <c r="IJH104" s="205"/>
      <c r="IJI104" s="205"/>
      <c r="IJJ104" s="205"/>
      <c r="IJK104" s="205"/>
      <c r="IJL104" s="205"/>
      <c r="IJM104" s="205"/>
      <c r="IJN104" s="205"/>
      <c r="IJO104" s="205"/>
      <c r="IJP104" s="205"/>
      <c r="IJQ104" s="205"/>
      <c r="IJR104" s="205"/>
      <c r="IJS104" s="205"/>
      <c r="IJT104" s="205"/>
      <c r="IJU104" s="205"/>
      <c r="IJV104" s="205"/>
      <c r="IJW104" s="205"/>
      <c r="IJX104" s="205"/>
      <c r="IJY104" s="205"/>
      <c r="IJZ104" s="205"/>
      <c r="IKA104" s="205"/>
      <c r="IKB104" s="205"/>
      <c r="IKC104" s="205"/>
      <c r="IKD104" s="205"/>
      <c r="IKE104" s="205"/>
      <c r="IKF104" s="205"/>
      <c r="IKG104" s="205"/>
      <c r="IKH104" s="205"/>
      <c r="IKI104" s="205"/>
      <c r="IKJ104" s="205"/>
      <c r="IKK104" s="205"/>
      <c r="IKL104" s="205"/>
      <c r="IKM104" s="205"/>
      <c r="IKN104" s="205"/>
      <c r="IKO104" s="205"/>
      <c r="IKP104" s="205"/>
      <c r="IKQ104" s="205"/>
      <c r="IKR104" s="205"/>
      <c r="IKS104" s="205"/>
      <c r="IKT104" s="205"/>
      <c r="IKU104" s="205"/>
      <c r="IKV104" s="205"/>
      <c r="IKW104" s="205"/>
      <c r="IKX104" s="205"/>
      <c r="IKY104" s="205"/>
      <c r="IKZ104" s="205"/>
      <c r="ILA104" s="205"/>
      <c r="ILB104" s="205"/>
      <c r="ILC104" s="205"/>
      <c r="ILD104" s="205"/>
      <c r="ILE104" s="205"/>
      <c r="ILF104" s="205"/>
      <c r="ILG104" s="205"/>
      <c r="ILN104" s="205"/>
      <c r="ILO104" s="205"/>
      <c r="ILP104" s="205"/>
      <c r="ILQ104" s="205"/>
      <c r="ILR104" s="205"/>
      <c r="ILS104" s="205"/>
      <c r="ILT104" s="205"/>
      <c r="ILU104" s="205"/>
      <c r="ILV104" s="205"/>
      <c r="ILW104" s="205"/>
      <c r="ILX104" s="205"/>
      <c r="ILY104" s="205"/>
      <c r="ILZ104" s="205"/>
      <c r="IMA104" s="205"/>
      <c r="IMB104" s="205"/>
      <c r="IMC104" s="205"/>
      <c r="IMD104" s="205"/>
      <c r="IME104" s="205"/>
      <c r="IMF104" s="205"/>
      <c r="IMG104" s="205"/>
      <c r="IMH104" s="205"/>
      <c r="IMI104" s="205"/>
      <c r="IMJ104" s="205"/>
      <c r="IMK104" s="205"/>
      <c r="IML104" s="205"/>
      <c r="IMM104" s="205"/>
      <c r="IMN104" s="205"/>
      <c r="IMO104" s="205"/>
      <c r="IMP104" s="205"/>
      <c r="IMQ104" s="205"/>
      <c r="IMR104" s="205"/>
      <c r="IMS104" s="205"/>
      <c r="IMT104" s="205"/>
      <c r="IMU104" s="205"/>
      <c r="IMV104" s="205"/>
      <c r="IMW104" s="205"/>
      <c r="IMX104" s="205"/>
      <c r="IMY104" s="205"/>
      <c r="IMZ104" s="205"/>
      <c r="INA104" s="205"/>
      <c r="INB104" s="205"/>
      <c r="INC104" s="205"/>
      <c r="IND104" s="205"/>
      <c r="INE104" s="205"/>
      <c r="INF104" s="205"/>
      <c r="ING104" s="205"/>
      <c r="INH104" s="205"/>
      <c r="INI104" s="205"/>
      <c r="INJ104" s="205"/>
      <c r="INK104" s="205"/>
      <c r="INL104" s="205"/>
      <c r="INM104" s="205"/>
      <c r="INN104" s="205"/>
      <c r="INO104" s="205"/>
      <c r="INP104" s="205"/>
      <c r="INQ104" s="205"/>
      <c r="INR104" s="205"/>
      <c r="INS104" s="205"/>
      <c r="INT104" s="205"/>
      <c r="INU104" s="205"/>
      <c r="INV104" s="205"/>
      <c r="INW104" s="205"/>
      <c r="INX104" s="205"/>
      <c r="INY104" s="205"/>
      <c r="INZ104" s="205"/>
      <c r="IOA104" s="205"/>
      <c r="IOB104" s="205"/>
      <c r="IOC104" s="205"/>
      <c r="IOD104" s="205"/>
      <c r="IOE104" s="205"/>
      <c r="IOF104" s="205"/>
      <c r="IOG104" s="205"/>
      <c r="IOH104" s="205"/>
      <c r="IOI104" s="205"/>
      <c r="IOJ104" s="205"/>
      <c r="IOK104" s="205"/>
      <c r="IOL104" s="205"/>
      <c r="IOM104" s="205"/>
      <c r="ION104" s="205"/>
      <c r="IOO104" s="205"/>
      <c r="IOP104" s="205"/>
      <c r="IOQ104" s="205"/>
      <c r="IOR104" s="205"/>
      <c r="IOS104" s="205"/>
      <c r="IOT104" s="205"/>
      <c r="IOU104" s="205"/>
      <c r="IOV104" s="205"/>
      <c r="IOW104" s="205"/>
      <c r="IOX104" s="205"/>
      <c r="IOY104" s="205"/>
      <c r="IOZ104" s="205"/>
      <c r="IPA104" s="205"/>
      <c r="IPB104" s="205"/>
      <c r="IPC104" s="205"/>
      <c r="IPD104" s="205"/>
      <c r="IPE104" s="205"/>
      <c r="IPF104" s="205"/>
      <c r="IPG104" s="205"/>
      <c r="IPH104" s="205"/>
      <c r="IPI104" s="205"/>
      <c r="IPJ104" s="205"/>
      <c r="IPK104" s="205"/>
      <c r="IPL104" s="205"/>
      <c r="IPM104" s="205"/>
      <c r="IPN104" s="205"/>
      <c r="IPO104" s="205"/>
      <c r="IPP104" s="205"/>
      <c r="IPQ104" s="205"/>
      <c r="IPR104" s="205"/>
      <c r="IPS104" s="205"/>
      <c r="IPT104" s="205"/>
      <c r="IPU104" s="205"/>
      <c r="IPV104" s="205"/>
      <c r="IPW104" s="205"/>
      <c r="IPX104" s="205"/>
      <c r="IPY104" s="205"/>
      <c r="IPZ104" s="205"/>
      <c r="IQA104" s="205"/>
      <c r="IQB104" s="205"/>
      <c r="IQC104" s="205"/>
      <c r="IQD104" s="205"/>
      <c r="IQE104" s="205"/>
      <c r="IQF104" s="205"/>
      <c r="IQG104" s="205"/>
      <c r="IQH104" s="205"/>
      <c r="IQI104" s="205"/>
      <c r="IQJ104" s="205"/>
      <c r="IQK104" s="205"/>
      <c r="IQL104" s="205"/>
      <c r="IQM104" s="205"/>
      <c r="IQN104" s="205"/>
      <c r="IQO104" s="205"/>
      <c r="IQP104" s="205"/>
      <c r="IQQ104" s="205"/>
      <c r="IQR104" s="205"/>
      <c r="IQS104" s="205"/>
      <c r="IQT104" s="205"/>
      <c r="IQU104" s="205"/>
      <c r="IQV104" s="205"/>
      <c r="IQW104" s="205"/>
      <c r="IQX104" s="205"/>
      <c r="IQY104" s="205"/>
      <c r="IQZ104" s="205"/>
      <c r="IRA104" s="205"/>
      <c r="IRB104" s="205"/>
      <c r="IRC104" s="205"/>
      <c r="IRD104" s="205"/>
      <c r="IRE104" s="205"/>
      <c r="IRF104" s="205"/>
      <c r="IRG104" s="205"/>
      <c r="IRH104" s="205"/>
      <c r="IRI104" s="205"/>
      <c r="IRJ104" s="205"/>
      <c r="IRK104" s="205"/>
      <c r="IRL104" s="205"/>
      <c r="IRM104" s="205"/>
      <c r="IRN104" s="205"/>
      <c r="IRO104" s="205"/>
      <c r="IRP104" s="205"/>
      <c r="IRQ104" s="205"/>
      <c r="IRR104" s="205"/>
      <c r="IRS104" s="205"/>
      <c r="IRT104" s="205"/>
      <c r="IRU104" s="205"/>
      <c r="IRV104" s="205"/>
      <c r="IRW104" s="205"/>
      <c r="IRX104" s="205"/>
      <c r="IRY104" s="205"/>
      <c r="IRZ104" s="205"/>
      <c r="ISA104" s="205"/>
      <c r="ISB104" s="205"/>
      <c r="ISC104" s="205"/>
      <c r="ISD104" s="205"/>
      <c r="ISE104" s="205"/>
      <c r="ISF104" s="205"/>
      <c r="ISG104" s="205"/>
      <c r="ISH104" s="205"/>
      <c r="ISI104" s="205"/>
      <c r="ISJ104" s="205"/>
      <c r="ISK104" s="205"/>
      <c r="ISL104" s="205"/>
      <c r="ISM104" s="205"/>
      <c r="ISN104" s="205"/>
      <c r="ISO104" s="205"/>
      <c r="ISP104" s="205"/>
      <c r="ISQ104" s="205"/>
      <c r="ISR104" s="205"/>
      <c r="ISS104" s="205"/>
      <c r="IST104" s="205"/>
      <c r="ISU104" s="205"/>
      <c r="ISV104" s="205"/>
      <c r="ISW104" s="205"/>
      <c r="ISX104" s="205"/>
      <c r="ISY104" s="205"/>
      <c r="ISZ104" s="205"/>
      <c r="ITA104" s="205"/>
      <c r="ITB104" s="205"/>
      <c r="ITC104" s="205"/>
      <c r="ITD104" s="205"/>
      <c r="ITE104" s="205"/>
      <c r="ITF104" s="205"/>
      <c r="ITG104" s="205"/>
      <c r="ITH104" s="205"/>
      <c r="ITI104" s="205"/>
      <c r="ITJ104" s="205"/>
      <c r="ITK104" s="205"/>
      <c r="ITL104" s="205"/>
      <c r="ITM104" s="205"/>
      <c r="ITN104" s="205"/>
      <c r="ITO104" s="205"/>
      <c r="ITP104" s="205"/>
      <c r="ITQ104" s="205"/>
      <c r="ITR104" s="205"/>
      <c r="ITS104" s="205"/>
      <c r="ITT104" s="205"/>
      <c r="ITU104" s="205"/>
      <c r="ITV104" s="205"/>
      <c r="ITW104" s="205"/>
      <c r="ITX104" s="205"/>
      <c r="ITY104" s="205"/>
      <c r="ITZ104" s="205"/>
      <c r="IUA104" s="205"/>
      <c r="IUB104" s="205"/>
      <c r="IUC104" s="205"/>
      <c r="IUD104" s="205"/>
      <c r="IUE104" s="205"/>
      <c r="IUF104" s="205"/>
      <c r="IUG104" s="205"/>
      <c r="IUH104" s="205"/>
      <c r="IUI104" s="205"/>
      <c r="IUJ104" s="205"/>
      <c r="IUK104" s="205"/>
      <c r="IUL104" s="205"/>
      <c r="IUM104" s="205"/>
      <c r="IUN104" s="205"/>
      <c r="IUO104" s="205"/>
      <c r="IUP104" s="205"/>
      <c r="IUQ104" s="205"/>
      <c r="IUR104" s="205"/>
      <c r="IUS104" s="205"/>
      <c r="IUT104" s="205"/>
      <c r="IUU104" s="205"/>
      <c r="IUV104" s="205"/>
      <c r="IUW104" s="205"/>
      <c r="IUX104" s="205"/>
      <c r="IUY104" s="205"/>
      <c r="IUZ104" s="205"/>
      <c r="IVA104" s="205"/>
      <c r="IVB104" s="205"/>
      <c r="IVC104" s="205"/>
      <c r="IVJ104" s="205"/>
      <c r="IVK104" s="205"/>
      <c r="IVL104" s="205"/>
      <c r="IVM104" s="205"/>
      <c r="IVN104" s="205"/>
      <c r="IVO104" s="205"/>
      <c r="IVP104" s="205"/>
      <c r="IVQ104" s="205"/>
      <c r="IVR104" s="205"/>
      <c r="IVS104" s="205"/>
      <c r="IVT104" s="205"/>
      <c r="IVU104" s="205"/>
      <c r="IVV104" s="205"/>
      <c r="IVW104" s="205"/>
      <c r="IVX104" s="205"/>
      <c r="IVY104" s="205"/>
      <c r="IVZ104" s="205"/>
      <c r="IWA104" s="205"/>
      <c r="IWB104" s="205"/>
      <c r="IWC104" s="205"/>
      <c r="IWD104" s="205"/>
      <c r="IWE104" s="205"/>
      <c r="IWF104" s="205"/>
      <c r="IWG104" s="205"/>
      <c r="IWH104" s="205"/>
      <c r="IWI104" s="205"/>
      <c r="IWJ104" s="205"/>
      <c r="IWK104" s="205"/>
      <c r="IWL104" s="205"/>
      <c r="IWM104" s="205"/>
      <c r="IWN104" s="205"/>
      <c r="IWO104" s="205"/>
      <c r="IWP104" s="205"/>
      <c r="IWQ104" s="205"/>
      <c r="IWR104" s="205"/>
      <c r="IWS104" s="205"/>
      <c r="IWT104" s="205"/>
      <c r="IWU104" s="205"/>
      <c r="IWV104" s="205"/>
      <c r="IWW104" s="205"/>
      <c r="IWX104" s="205"/>
      <c r="IWY104" s="205"/>
      <c r="IWZ104" s="205"/>
      <c r="IXA104" s="205"/>
      <c r="IXB104" s="205"/>
      <c r="IXC104" s="205"/>
      <c r="IXD104" s="205"/>
      <c r="IXE104" s="205"/>
      <c r="IXF104" s="205"/>
      <c r="IXG104" s="205"/>
      <c r="IXH104" s="205"/>
      <c r="IXI104" s="205"/>
      <c r="IXJ104" s="205"/>
      <c r="IXK104" s="205"/>
      <c r="IXL104" s="205"/>
      <c r="IXM104" s="205"/>
      <c r="IXN104" s="205"/>
      <c r="IXO104" s="205"/>
      <c r="IXP104" s="205"/>
      <c r="IXQ104" s="205"/>
      <c r="IXR104" s="205"/>
      <c r="IXS104" s="205"/>
      <c r="IXT104" s="205"/>
      <c r="IXU104" s="205"/>
      <c r="IXV104" s="205"/>
      <c r="IXW104" s="205"/>
      <c r="IXX104" s="205"/>
      <c r="IXY104" s="205"/>
      <c r="IXZ104" s="205"/>
      <c r="IYA104" s="205"/>
      <c r="IYB104" s="205"/>
      <c r="IYC104" s="205"/>
      <c r="IYD104" s="205"/>
      <c r="IYE104" s="205"/>
      <c r="IYF104" s="205"/>
      <c r="IYG104" s="205"/>
      <c r="IYH104" s="205"/>
      <c r="IYI104" s="205"/>
      <c r="IYJ104" s="205"/>
      <c r="IYK104" s="205"/>
      <c r="IYL104" s="205"/>
      <c r="IYM104" s="205"/>
      <c r="IYN104" s="205"/>
      <c r="IYO104" s="205"/>
      <c r="IYP104" s="205"/>
      <c r="IYQ104" s="205"/>
      <c r="IYR104" s="205"/>
      <c r="IYS104" s="205"/>
      <c r="IYT104" s="205"/>
      <c r="IYU104" s="205"/>
      <c r="IYV104" s="205"/>
      <c r="IYW104" s="205"/>
      <c r="IYX104" s="205"/>
      <c r="IYY104" s="205"/>
      <c r="IYZ104" s="205"/>
      <c r="IZA104" s="205"/>
      <c r="IZB104" s="205"/>
      <c r="IZC104" s="205"/>
      <c r="IZD104" s="205"/>
      <c r="IZE104" s="205"/>
      <c r="IZF104" s="205"/>
      <c r="IZG104" s="205"/>
      <c r="IZH104" s="205"/>
      <c r="IZI104" s="205"/>
      <c r="IZJ104" s="205"/>
      <c r="IZK104" s="205"/>
      <c r="IZL104" s="205"/>
      <c r="IZM104" s="205"/>
      <c r="IZN104" s="205"/>
      <c r="IZO104" s="205"/>
      <c r="IZP104" s="205"/>
      <c r="IZQ104" s="205"/>
      <c r="IZR104" s="205"/>
      <c r="IZS104" s="205"/>
      <c r="IZT104" s="205"/>
      <c r="IZU104" s="205"/>
      <c r="IZV104" s="205"/>
      <c r="IZW104" s="205"/>
      <c r="IZX104" s="205"/>
      <c r="IZY104" s="205"/>
      <c r="IZZ104" s="205"/>
      <c r="JAA104" s="205"/>
      <c r="JAB104" s="205"/>
      <c r="JAC104" s="205"/>
      <c r="JAD104" s="205"/>
      <c r="JAE104" s="205"/>
      <c r="JAF104" s="205"/>
      <c r="JAG104" s="205"/>
      <c r="JAH104" s="205"/>
      <c r="JAI104" s="205"/>
      <c r="JAJ104" s="205"/>
      <c r="JAK104" s="205"/>
      <c r="JAL104" s="205"/>
      <c r="JAM104" s="205"/>
      <c r="JAN104" s="205"/>
      <c r="JAO104" s="205"/>
      <c r="JAP104" s="205"/>
      <c r="JAQ104" s="205"/>
      <c r="JAR104" s="205"/>
      <c r="JAS104" s="205"/>
      <c r="JAT104" s="205"/>
      <c r="JAU104" s="205"/>
      <c r="JAV104" s="205"/>
      <c r="JAW104" s="205"/>
      <c r="JAX104" s="205"/>
      <c r="JAY104" s="205"/>
      <c r="JAZ104" s="205"/>
      <c r="JBA104" s="205"/>
      <c r="JBB104" s="205"/>
      <c r="JBC104" s="205"/>
      <c r="JBD104" s="205"/>
      <c r="JBE104" s="205"/>
      <c r="JBF104" s="205"/>
      <c r="JBG104" s="205"/>
      <c r="JBH104" s="205"/>
      <c r="JBI104" s="205"/>
      <c r="JBJ104" s="205"/>
      <c r="JBK104" s="205"/>
      <c r="JBL104" s="205"/>
      <c r="JBM104" s="205"/>
      <c r="JBN104" s="205"/>
      <c r="JBO104" s="205"/>
      <c r="JBP104" s="205"/>
      <c r="JBQ104" s="205"/>
      <c r="JBR104" s="205"/>
      <c r="JBS104" s="205"/>
      <c r="JBT104" s="205"/>
      <c r="JBU104" s="205"/>
      <c r="JBV104" s="205"/>
      <c r="JBW104" s="205"/>
      <c r="JBX104" s="205"/>
      <c r="JBY104" s="205"/>
      <c r="JBZ104" s="205"/>
      <c r="JCA104" s="205"/>
      <c r="JCB104" s="205"/>
      <c r="JCC104" s="205"/>
      <c r="JCD104" s="205"/>
      <c r="JCE104" s="205"/>
      <c r="JCF104" s="205"/>
      <c r="JCG104" s="205"/>
      <c r="JCH104" s="205"/>
      <c r="JCI104" s="205"/>
      <c r="JCJ104" s="205"/>
      <c r="JCK104" s="205"/>
      <c r="JCL104" s="205"/>
      <c r="JCM104" s="205"/>
      <c r="JCN104" s="205"/>
      <c r="JCO104" s="205"/>
      <c r="JCP104" s="205"/>
      <c r="JCQ104" s="205"/>
      <c r="JCR104" s="205"/>
      <c r="JCS104" s="205"/>
      <c r="JCT104" s="205"/>
      <c r="JCU104" s="205"/>
      <c r="JCV104" s="205"/>
      <c r="JCW104" s="205"/>
      <c r="JCX104" s="205"/>
      <c r="JCY104" s="205"/>
      <c r="JCZ104" s="205"/>
      <c r="JDA104" s="205"/>
      <c r="JDB104" s="205"/>
      <c r="JDC104" s="205"/>
      <c r="JDD104" s="205"/>
      <c r="JDE104" s="205"/>
      <c r="JDF104" s="205"/>
      <c r="JDG104" s="205"/>
      <c r="JDH104" s="205"/>
      <c r="JDI104" s="205"/>
      <c r="JDJ104" s="205"/>
      <c r="JDK104" s="205"/>
      <c r="JDL104" s="205"/>
      <c r="JDM104" s="205"/>
      <c r="JDN104" s="205"/>
      <c r="JDO104" s="205"/>
      <c r="JDP104" s="205"/>
      <c r="JDQ104" s="205"/>
      <c r="JDR104" s="205"/>
      <c r="JDS104" s="205"/>
      <c r="JDT104" s="205"/>
      <c r="JDU104" s="205"/>
      <c r="JDV104" s="205"/>
      <c r="JDW104" s="205"/>
      <c r="JDX104" s="205"/>
      <c r="JDY104" s="205"/>
      <c r="JDZ104" s="205"/>
      <c r="JEA104" s="205"/>
      <c r="JEB104" s="205"/>
      <c r="JEC104" s="205"/>
      <c r="JED104" s="205"/>
      <c r="JEE104" s="205"/>
      <c r="JEF104" s="205"/>
      <c r="JEG104" s="205"/>
      <c r="JEH104" s="205"/>
      <c r="JEI104" s="205"/>
      <c r="JEJ104" s="205"/>
      <c r="JEK104" s="205"/>
      <c r="JEL104" s="205"/>
      <c r="JEM104" s="205"/>
      <c r="JEN104" s="205"/>
      <c r="JEO104" s="205"/>
      <c r="JEP104" s="205"/>
      <c r="JEQ104" s="205"/>
      <c r="JER104" s="205"/>
      <c r="JES104" s="205"/>
      <c r="JET104" s="205"/>
      <c r="JEU104" s="205"/>
      <c r="JEV104" s="205"/>
      <c r="JEW104" s="205"/>
      <c r="JEX104" s="205"/>
      <c r="JEY104" s="205"/>
      <c r="JFF104" s="205"/>
      <c r="JFG104" s="205"/>
      <c r="JFH104" s="205"/>
      <c r="JFI104" s="205"/>
      <c r="JFJ104" s="205"/>
      <c r="JFK104" s="205"/>
      <c r="JFL104" s="205"/>
      <c r="JFM104" s="205"/>
      <c r="JFN104" s="205"/>
      <c r="JFO104" s="205"/>
      <c r="JFP104" s="205"/>
      <c r="JFQ104" s="205"/>
      <c r="JFR104" s="205"/>
      <c r="JFS104" s="205"/>
      <c r="JFT104" s="205"/>
      <c r="JFU104" s="205"/>
      <c r="JFV104" s="205"/>
      <c r="JFW104" s="205"/>
      <c r="JFX104" s="205"/>
      <c r="JFY104" s="205"/>
      <c r="JFZ104" s="205"/>
      <c r="JGA104" s="205"/>
      <c r="JGB104" s="205"/>
      <c r="JGC104" s="205"/>
      <c r="JGD104" s="205"/>
      <c r="JGE104" s="205"/>
      <c r="JGF104" s="205"/>
      <c r="JGG104" s="205"/>
      <c r="JGH104" s="205"/>
      <c r="JGI104" s="205"/>
      <c r="JGJ104" s="205"/>
      <c r="JGK104" s="205"/>
      <c r="JGL104" s="205"/>
      <c r="JGM104" s="205"/>
      <c r="JGN104" s="205"/>
      <c r="JGO104" s="205"/>
      <c r="JGP104" s="205"/>
      <c r="JGQ104" s="205"/>
      <c r="JGR104" s="205"/>
      <c r="JGS104" s="205"/>
      <c r="JGT104" s="205"/>
      <c r="JGU104" s="205"/>
      <c r="JGV104" s="205"/>
      <c r="JGW104" s="205"/>
      <c r="JGX104" s="205"/>
      <c r="JGY104" s="205"/>
      <c r="JGZ104" s="205"/>
      <c r="JHA104" s="205"/>
      <c r="JHB104" s="205"/>
      <c r="JHC104" s="205"/>
      <c r="JHD104" s="205"/>
      <c r="JHE104" s="205"/>
      <c r="JHF104" s="205"/>
      <c r="JHG104" s="205"/>
      <c r="JHH104" s="205"/>
      <c r="JHI104" s="205"/>
      <c r="JHJ104" s="205"/>
      <c r="JHK104" s="205"/>
      <c r="JHL104" s="205"/>
      <c r="JHM104" s="205"/>
      <c r="JHN104" s="205"/>
      <c r="JHO104" s="205"/>
      <c r="JHP104" s="205"/>
      <c r="JHQ104" s="205"/>
      <c r="JHR104" s="205"/>
      <c r="JHS104" s="205"/>
      <c r="JHT104" s="205"/>
      <c r="JHU104" s="205"/>
      <c r="JHV104" s="205"/>
      <c r="JHW104" s="205"/>
      <c r="JHX104" s="205"/>
      <c r="JHY104" s="205"/>
      <c r="JHZ104" s="205"/>
      <c r="JIA104" s="205"/>
      <c r="JIB104" s="205"/>
      <c r="JIC104" s="205"/>
      <c r="JID104" s="205"/>
      <c r="JIE104" s="205"/>
      <c r="JIF104" s="205"/>
      <c r="JIG104" s="205"/>
      <c r="JIH104" s="205"/>
      <c r="JII104" s="205"/>
      <c r="JIJ104" s="205"/>
      <c r="JIK104" s="205"/>
      <c r="JIL104" s="205"/>
      <c r="JIM104" s="205"/>
      <c r="JIN104" s="205"/>
      <c r="JIO104" s="205"/>
      <c r="JIP104" s="205"/>
      <c r="JIQ104" s="205"/>
      <c r="JIR104" s="205"/>
      <c r="JIS104" s="205"/>
      <c r="JIT104" s="205"/>
      <c r="JIU104" s="205"/>
      <c r="JIV104" s="205"/>
      <c r="JIW104" s="205"/>
      <c r="JIX104" s="205"/>
      <c r="JIY104" s="205"/>
      <c r="JIZ104" s="205"/>
      <c r="JJA104" s="205"/>
      <c r="JJB104" s="205"/>
      <c r="JJC104" s="205"/>
      <c r="JJD104" s="205"/>
      <c r="JJE104" s="205"/>
      <c r="JJF104" s="205"/>
      <c r="JJG104" s="205"/>
      <c r="JJH104" s="205"/>
      <c r="JJI104" s="205"/>
      <c r="JJJ104" s="205"/>
      <c r="JJK104" s="205"/>
      <c r="JJL104" s="205"/>
      <c r="JJM104" s="205"/>
      <c r="JJN104" s="205"/>
      <c r="JJO104" s="205"/>
      <c r="JJP104" s="205"/>
      <c r="JJQ104" s="205"/>
      <c r="JJR104" s="205"/>
      <c r="JJS104" s="205"/>
      <c r="JJT104" s="205"/>
      <c r="JJU104" s="205"/>
      <c r="JJV104" s="205"/>
      <c r="JJW104" s="205"/>
      <c r="JJX104" s="205"/>
      <c r="JJY104" s="205"/>
      <c r="JJZ104" s="205"/>
      <c r="JKA104" s="205"/>
      <c r="JKB104" s="205"/>
      <c r="JKC104" s="205"/>
      <c r="JKD104" s="205"/>
      <c r="JKE104" s="205"/>
      <c r="JKF104" s="205"/>
      <c r="JKG104" s="205"/>
      <c r="JKH104" s="205"/>
      <c r="JKI104" s="205"/>
      <c r="JKJ104" s="205"/>
      <c r="JKK104" s="205"/>
      <c r="JKL104" s="205"/>
      <c r="JKM104" s="205"/>
      <c r="JKN104" s="205"/>
      <c r="JKO104" s="205"/>
      <c r="JKP104" s="205"/>
      <c r="JKQ104" s="205"/>
      <c r="JKR104" s="205"/>
      <c r="JKS104" s="205"/>
      <c r="JKT104" s="205"/>
      <c r="JKU104" s="205"/>
      <c r="JKV104" s="205"/>
      <c r="JKW104" s="205"/>
      <c r="JKX104" s="205"/>
      <c r="JKY104" s="205"/>
      <c r="JKZ104" s="205"/>
      <c r="JLA104" s="205"/>
      <c r="JLB104" s="205"/>
      <c r="JLC104" s="205"/>
      <c r="JLD104" s="205"/>
      <c r="JLE104" s="205"/>
      <c r="JLF104" s="205"/>
      <c r="JLG104" s="205"/>
      <c r="JLH104" s="205"/>
      <c r="JLI104" s="205"/>
      <c r="JLJ104" s="205"/>
      <c r="JLK104" s="205"/>
      <c r="JLL104" s="205"/>
      <c r="JLM104" s="205"/>
      <c r="JLN104" s="205"/>
      <c r="JLO104" s="205"/>
      <c r="JLP104" s="205"/>
      <c r="JLQ104" s="205"/>
      <c r="JLR104" s="205"/>
      <c r="JLS104" s="205"/>
      <c r="JLT104" s="205"/>
      <c r="JLU104" s="205"/>
      <c r="JLV104" s="205"/>
      <c r="JLW104" s="205"/>
      <c r="JLX104" s="205"/>
      <c r="JLY104" s="205"/>
      <c r="JLZ104" s="205"/>
      <c r="JMA104" s="205"/>
      <c r="JMB104" s="205"/>
      <c r="JMC104" s="205"/>
      <c r="JMD104" s="205"/>
      <c r="JME104" s="205"/>
      <c r="JMF104" s="205"/>
      <c r="JMG104" s="205"/>
      <c r="JMH104" s="205"/>
      <c r="JMI104" s="205"/>
      <c r="JMJ104" s="205"/>
      <c r="JMK104" s="205"/>
      <c r="JML104" s="205"/>
      <c r="JMM104" s="205"/>
      <c r="JMN104" s="205"/>
      <c r="JMO104" s="205"/>
      <c r="JMP104" s="205"/>
      <c r="JMQ104" s="205"/>
      <c r="JMR104" s="205"/>
      <c r="JMS104" s="205"/>
      <c r="JMT104" s="205"/>
      <c r="JMU104" s="205"/>
      <c r="JMV104" s="205"/>
      <c r="JMW104" s="205"/>
      <c r="JMX104" s="205"/>
      <c r="JMY104" s="205"/>
      <c r="JMZ104" s="205"/>
      <c r="JNA104" s="205"/>
      <c r="JNB104" s="205"/>
      <c r="JNC104" s="205"/>
      <c r="JND104" s="205"/>
      <c r="JNE104" s="205"/>
      <c r="JNF104" s="205"/>
      <c r="JNG104" s="205"/>
      <c r="JNH104" s="205"/>
      <c r="JNI104" s="205"/>
      <c r="JNJ104" s="205"/>
      <c r="JNK104" s="205"/>
      <c r="JNL104" s="205"/>
      <c r="JNM104" s="205"/>
      <c r="JNN104" s="205"/>
      <c r="JNO104" s="205"/>
      <c r="JNP104" s="205"/>
      <c r="JNQ104" s="205"/>
      <c r="JNR104" s="205"/>
      <c r="JNS104" s="205"/>
      <c r="JNT104" s="205"/>
      <c r="JNU104" s="205"/>
      <c r="JNV104" s="205"/>
      <c r="JNW104" s="205"/>
      <c r="JNX104" s="205"/>
      <c r="JNY104" s="205"/>
      <c r="JNZ104" s="205"/>
      <c r="JOA104" s="205"/>
      <c r="JOB104" s="205"/>
      <c r="JOC104" s="205"/>
      <c r="JOD104" s="205"/>
      <c r="JOE104" s="205"/>
      <c r="JOF104" s="205"/>
      <c r="JOG104" s="205"/>
      <c r="JOH104" s="205"/>
      <c r="JOI104" s="205"/>
      <c r="JOJ104" s="205"/>
      <c r="JOK104" s="205"/>
      <c r="JOL104" s="205"/>
      <c r="JOM104" s="205"/>
      <c r="JON104" s="205"/>
      <c r="JOO104" s="205"/>
      <c r="JOP104" s="205"/>
      <c r="JOQ104" s="205"/>
      <c r="JOR104" s="205"/>
      <c r="JOS104" s="205"/>
      <c r="JOT104" s="205"/>
      <c r="JOU104" s="205"/>
      <c r="JPB104" s="205"/>
      <c r="JPC104" s="205"/>
      <c r="JPD104" s="205"/>
      <c r="JPE104" s="205"/>
      <c r="JPF104" s="205"/>
      <c r="JPG104" s="205"/>
      <c r="JPH104" s="205"/>
      <c r="JPI104" s="205"/>
      <c r="JPJ104" s="205"/>
      <c r="JPK104" s="205"/>
      <c r="JPL104" s="205"/>
      <c r="JPM104" s="205"/>
      <c r="JPN104" s="205"/>
      <c r="JPO104" s="205"/>
      <c r="JPP104" s="205"/>
      <c r="JPQ104" s="205"/>
      <c r="JPR104" s="205"/>
      <c r="JPS104" s="205"/>
      <c r="JPT104" s="205"/>
      <c r="JPU104" s="205"/>
      <c r="JPV104" s="205"/>
      <c r="JPW104" s="205"/>
      <c r="JPX104" s="205"/>
      <c r="JPY104" s="205"/>
      <c r="JPZ104" s="205"/>
      <c r="JQA104" s="205"/>
      <c r="JQB104" s="205"/>
      <c r="JQC104" s="205"/>
      <c r="JQD104" s="205"/>
      <c r="JQE104" s="205"/>
      <c r="JQF104" s="205"/>
      <c r="JQG104" s="205"/>
      <c r="JQH104" s="205"/>
      <c r="JQI104" s="205"/>
      <c r="JQJ104" s="205"/>
      <c r="JQK104" s="205"/>
      <c r="JQL104" s="205"/>
      <c r="JQM104" s="205"/>
      <c r="JQN104" s="205"/>
      <c r="JQO104" s="205"/>
      <c r="JQP104" s="205"/>
      <c r="JQQ104" s="205"/>
      <c r="JQR104" s="205"/>
      <c r="JQS104" s="205"/>
      <c r="JQT104" s="205"/>
      <c r="JQU104" s="205"/>
      <c r="JQV104" s="205"/>
      <c r="JQW104" s="205"/>
      <c r="JQX104" s="205"/>
      <c r="JQY104" s="205"/>
      <c r="JQZ104" s="205"/>
      <c r="JRA104" s="205"/>
      <c r="JRB104" s="205"/>
      <c r="JRC104" s="205"/>
      <c r="JRD104" s="205"/>
      <c r="JRE104" s="205"/>
      <c r="JRF104" s="205"/>
      <c r="JRG104" s="205"/>
      <c r="JRH104" s="205"/>
      <c r="JRI104" s="205"/>
      <c r="JRJ104" s="205"/>
      <c r="JRK104" s="205"/>
      <c r="JRL104" s="205"/>
      <c r="JRM104" s="205"/>
      <c r="JRN104" s="205"/>
      <c r="JRO104" s="205"/>
      <c r="JRP104" s="205"/>
      <c r="JRQ104" s="205"/>
      <c r="JRR104" s="205"/>
      <c r="JRS104" s="205"/>
      <c r="JRT104" s="205"/>
      <c r="JRU104" s="205"/>
      <c r="JRV104" s="205"/>
      <c r="JRW104" s="205"/>
      <c r="JRX104" s="205"/>
      <c r="JRY104" s="205"/>
      <c r="JRZ104" s="205"/>
      <c r="JSA104" s="205"/>
      <c r="JSB104" s="205"/>
      <c r="JSC104" s="205"/>
      <c r="JSD104" s="205"/>
      <c r="JSE104" s="205"/>
      <c r="JSF104" s="205"/>
      <c r="JSG104" s="205"/>
      <c r="JSH104" s="205"/>
      <c r="JSI104" s="205"/>
      <c r="JSJ104" s="205"/>
      <c r="JSK104" s="205"/>
      <c r="JSL104" s="205"/>
      <c r="JSM104" s="205"/>
      <c r="JSN104" s="205"/>
      <c r="JSO104" s="205"/>
      <c r="JSP104" s="205"/>
      <c r="JSQ104" s="205"/>
      <c r="JSR104" s="205"/>
      <c r="JSS104" s="205"/>
      <c r="JST104" s="205"/>
      <c r="JSU104" s="205"/>
      <c r="JSV104" s="205"/>
      <c r="JSW104" s="205"/>
      <c r="JSX104" s="205"/>
      <c r="JSY104" s="205"/>
      <c r="JSZ104" s="205"/>
      <c r="JTA104" s="205"/>
      <c r="JTB104" s="205"/>
      <c r="JTC104" s="205"/>
      <c r="JTD104" s="205"/>
      <c r="JTE104" s="205"/>
      <c r="JTF104" s="205"/>
      <c r="JTG104" s="205"/>
      <c r="JTH104" s="205"/>
      <c r="JTI104" s="205"/>
      <c r="JTJ104" s="205"/>
      <c r="JTK104" s="205"/>
      <c r="JTL104" s="205"/>
      <c r="JTM104" s="205"/>
      <c r="JTN104" s="205"/>
      <c r="JTO104" s="205"/>
      <c r="JTP104" s="205"/>
      <c r="JTQ104" s="205"/>
      <c r="JTR104" s="205"/>
      <c r="JTS104" s="205"/>
      <c r="JTT104" s="205"/>
      <c r="JTU104" s="205"/>
      <c r="JTV104" s="205"/>
      <c r="JTW104" s="205"/>
      <c r="JTX104" s="205"/>
      <c r="JTY104" s="205"/>
      <c r="JTZ104" s="205"/>
      <c r="JUA104" s="205"/>
      <c r="JUB104" s="205"/>
      <c r="JUC104" s="205"/>
      <c r="JUD104" s="205"/>
      <c r="JUE104" s="205"/>
      <c r="JUF104" s="205"/>
      <c r="JUG104" s="205"/>
      <c r="JUH104" s="205"/>
      <c r="JUI104" s="205"/>
      <c r="JUJ104" s="205"/>
      <c r="JUK104" s="205"/>
      <c r="JUL104" s="205"/>
      <c r="JUM104" s="205"/>
      <c r="JUN104" s="205"/>
      <c r="JUO104" s="205"/>
      <c r="JUP104" s="205"/>
      <c r="JUQ104" s="205"/>
      <c r="JUR104" s="205"/>
      <c r="JUS104" s="205"/>
      <c r="JUT104" s="205"/>
      <c r="JUU104" s="205"/>
      <c r="JUV104" s="205"/>
      <c r="JUW104" s="205"/>
      <c r="JUX104" s="205"/>
      <c r="JUY104" s="205"/>
      <c r="JUZ104" s="205"/>
      <c r="JVA104" s="205"/>
      <c r="JVB104" s="205"/>
      <c r="JVC104" s="205"/>
      <c r="JVD104" s="205"/>
      <c r="JVE104" s="205"/>
      <c r="JVF104" s="205"/>
      <c r="JVG104" s="205"/>
      <c r="JVH104" s="205"/>
      <c r="JVI104" s="205"/>
      <c r="JVJ104" s="205"/>
      <c r="JVK104" s="205"/>
      <c r="JVL104" s="205"/>
      <c r="JVM104" s="205"/>
      <c r="JVN104" s="205"/>
      <c r="JVO104" s="205"/>
      <c r="JVP104" s="205"/>
      <c r="JVQ104" s="205"/>
      <c r="JVR104" s="205"/>
      <c r="JVS104" s="205"/>
      <c r="JVT104" s="205"/>
      <c r="JVU104" s="205"/>
      <c r="JVV104" s="205"/>
      <c r="JVW104" s="205"/>
      <c r="JVX104" s="205"/>
      <c r="JVY104" s="205"/>
      <c r="JVZ104" s="205"/>
      <c r="JWA104" s="205"/>
      <c r="JWB104" s="205"/>
      <c r="JWC104" s="205"/>
      <c r="JWD104" s="205"/>
      <c r="JWE104" s="205"/>
      <c r="JWF104" s="205"/>
      <c r="JWG104" s="205"/>
      <c r="JWH104" s="205"/>
      <c r="JWI104" s="205"/>
      <c r="JWJ104" s="205"/>
      <c r="JWK104" s="205"/>
      <c r="JWL104" s="205"/>
      <c r="JWM104" s="205"/>
      <c r="JWN104" s="205"/>
      <c r="JWO104" s="205"/>
      <c r="JWP104" s="205"/>
      <c r="JWQ104" s="205"/>
      <c r="JWR104" s="205"/>
      <c r="JWS104" s="205"/>
      <c r="JWT104" s="205"/>
      <c r="JWU104" s="205"/>
      <c r="JWV104" s="205"/>
      <c r="JWW104" s="205"/>
      <c r="JWX104" s="205"/>
      <c r="JWY104" s="205"/>
      <c r="JWZ104" s="205"/>
      <c r="JXA104" s="205"/>
      <c r="JXB104" s="205"/>
      <c r="JXC104" s="205"/>
      <c r="JXD104" s="205"/>
      <c r="JXE104" s="205"/>
      <c r="JXF104" s="205"/>
      <c r="JXG104" s="205"/>
      <c r="JXH104" s="205"/>
      <c r="JXI104" s="205"/>
      <c r="JXJ104" s="205"/>
      <c r="JXK104" s="205"/>
      <c r="JXL104" s="205"/>
      <c r="JXM104" s="205"/>
      <c r="JXN104" s="205"/>
      <c r="JXO104" s="205"/>
      <c r="JXP104" s="205"/>
      <c r="JXQ104" s="205"/>
      <c r="JXR104" s="205"/>
      <c r="JXS104" s="205"/>
      <c r="JXT104" s="205"/>
      <c r="JXU104" s="205"/>
      <c r="JXV104" s="205"/>
      <c r="JXW104" s="205"/>
      <c r="JXX104" s="205"/>
      <c r="JXY104" s="205"/>
      <c r="JXZ104" s="205"/>
      <c r="JYA104" s="205"/>
      <c r="JYB104" s="205"/>
      <c r="JYC104" s="205"/>
      <c r="JYD104" s="205"/>
      <c r="JYE104" s="205"/>
      <c r="JYF104" s="205"/>
      <c r="JYG104" s="205"/>
      <c r="JYH104" s="205"/>
      <c r="JYI104" s="205"/>
      <c r="JYJ104" s="205"/>
      <c r="JYK104" s="205"/>
      <c r="JYL104" s="205"/>
      <c r="JYM104" s="205"/>
      <c r="JYN104" s="205"/>
      <c r="JYO104" s="205"/>
      <c r="JYP104" s="205"/>
      <c r="JYQ104" s="205"/>
      <c r="JYX104" s="205"/>
      <c r="JYY104" s="205"/>
      <c r="JYZ104" s="205"/>
      <c r="JZA104" s="205"/>
      <c r="JZB104" s="205"/>
      <c r="JZC104" s="205"/>
      <c r="JZD104" s="205"/>
      <c r="JZE104" s="205"/>
      <c r="JZF104" s="205"/>
      <c r="JZG104" s="205"/>
      <c r="JZH104" s="205"/>
      <c r="JZI104" s="205"/>
      <c r="JZJ104" s="205"/>
      <c r="JZK104" s="205"/>
      <c r="JZL104" s="205"/>
      <c r="JZM104" s="205"/>
      <c r="JZN104" s="205"/>
      <c r="JZO104" s="205"/>
      <c r="JZP104" s="205"/>
      <c r="JZQ104" s="205"/>
      <c r="JZR104" s="205"/>
      <c r="JZS104" s="205"/>
      <c r="JZT104" s="205"/>
      <c r="JZU104" s="205"/>
      <c r="JZV104" s="205"/>
      <c r="JZW104" s="205"/>
      <c r="JZX104" s="205"/>
      <c r="JZY104" s="205"/>
      <c r="JZZ104" s="205"/>
      <c r="KAA104" s="205"/>
      <c r="KAB104" s="205"/>
      <c r="KAC104" s="205"/>
      <c r="KAD104" s="205"/>
      <c r="KAE104" s="205"/>
      <c r="KAF104" s="205"/>
      <c r="KAG104" s="205"/>
      <c r="KAH104" s="205"/>
      <c r="KAI104" s="205"/>
      <c r="KAJ104" s="205"/>
      <c r="KAK104" s="205"/>
      <c r="KAL104" s="205"/>
      <c r="KAM104" s="205"/>
      <c r="KAN104" s="205"/>
      <c r="KAO104" s="205"/>
      <c r="KAP104" s="205"/>
      <c r="KAQ104" s="205"/>
      <c r="KAR104" s="205"/>
      <c r="KAS104" s="205"/>
      <c r="KAT104" s="205"/>
      <c r="KAU104" s="205"/>
      <c r="KAV104" s="205"/>
      <c r="KAW104" s="205"/>
      <c r="KAX104" s="205"/>
      <c r="KAY104" s="205"/>
      <c r="KAZ104" s="205"/>
      <c r="KBA104" s="205"/>
      <c r="KBB104" s="205"/>
      <c r="KBC104" s="205"/>
      <c r="KBD104" s="205"/>
      <c r="KBE104" s="205"/>
      <c r="KBF104" s="205"/>
      <c r="KBG104" s="205"/>
      <c r="KBH104" s="205"/>
      <c r="KBI104" s="205"/>
      <c r="KBJ104" s="205"/>
      <c r="KBK104" s="205"/>
      <c r="KBL104" s="205"/>
      <c r="KBM104" s="205"/>
      <c r="KBN104" s="205"/>
      <c r="KBO104" s="205"/>
      <c r="KBP104" s="205"/>
      <c r="KBQ104" s="205"/>
      <c r="KBR104" s="205"/>
      <c r="KBS104" s="205"/>
      <c r="KBT104" s="205"/>
      <c r="KBU104" s="205"/>
      <c r="KBV104" s="205"/>
      <c r="KBW104" s="205"/>
      <c r="KBX104" s="205"/>
      <c r="KBY104" s="205"/>
      <c r="KBZ104" s="205"/>
      <c r="KCA104" s="205"/>
      <c r="KCB104" s="205"/>
      <c r="KCC104" s="205"/>
      <c r="KCD104" s="205"/>
      <c r="KCE104" s="205"/>
      <c r="KCF104" s="205"/>
      <c r="KCG104" s="205"/>
      <c r="KCH104" s="205"/>
      <c r="KCI104" s="205"/>
      <c r="KCJ104" s="205"/>
      <c r="KCK104" s="205"/>
      <c r="KCL104" s="205"/>
      <c r="KCM104" s="205"/>
      <c r="KCN104" s="205"/>
      <c r="KCO104" s="205"/>
      <c r="KCP104" s="205"/>
      <c r="KCQ104" s="205"/>
      <c r="KCR104" s="205"/>
      <c r="KCS104" s="205"/>
      <c r="KCT104" s="205"/>
      <c r="KCU104" s="205"/>
      <c r="KCV104" s="205"/>
      <c r="KCW104" s="205"/>
      <c r="KCX104" s="205"/>
      <c r="KCY104" s="205"/>
      <c r="KCZ104" s="205"/>
      <c r="KDA104" s="205"/>
      <c r="KDB104" s="205"/>
      <c r="KDC104" s="205"/>
      <c r="KDD104" s="205"/>
      <c r="KDE104" s="205"/>
      <c r="KDF104" s="205"/>
      <c r="KDG104" s="205"/>
      <c r="KDH104" s="205"/>
      <c r="KDI104" s="205"/>
      <c r="KDJ104" s="205"/>
      <c r="KDK104" s="205"/>
      <c r="KDL104" s="205"/>
      <c r="KDM104" s="205"/>
      <c r="KDN104" s="205"/>
      <c r="KDO104" s="205"/>
      <c r="KDP104" s="205"/>
      <c r="KDQ104" s="205"/>
      <c r="KDR104" s="205"/>
      <c r="KDS104" s="205"/>
      <c r="KDT104" s="205"/>
      <c r="KDU104" s="205"/>
      <c r="KDV104" s="205"/>
      <c r="KDW104" s="205"/>
      <c r="KDX104" s="205"/>
      <c r="KDY104" s="205"/>
      <c r="KDZ104" s="205"/>
      <c r="KEA104" s="205"/>
      <c r="KEB104" s="205"/>
      <c r="KEC104" s="205"/>
      <c r="KED104" s="205"/>
      <c r="KEE104" s="205"/>
      <c r="KEF104" s="205"/>
      <c r="KEG104" s="205"/>
      <c r="KEH104" s="205"/>
      <c r="KEI104" s="205"/>
      <c r="KEJ104" s="205"/>
      <c r="KEK104" s="205"/>
      <c r="KEL104" s="205"/>
      <c r="KEM104" s="205"/>
      <c r="KEN104" s="205"/>
      <c r="KEO104" s="205"/>
      <c r="KEP104" s="205"/>
      <c r="KEQ104" s="205"/>
      <c r="KER104" s="205"/>
      <c r="KES104" s="205"/>
      <c r="KET104" s="205"/>
      <c r="KEU104" s="205"/>
      <c r="KEV104" s="205"/>
      <c r="KEW104" s="205"/>
      <c r="KEX104" s="205"/>
      <c r="KEY104" s="205"/>
      <c r="KEZ104" s="205"/>
      <c r="KFA104" s="205"/>
      <c r="KFB104" s="205"/>
      <c r="KFC104" s="205"/>
      <c r="KFD104" s="205"/>
      <c r="KFE104" s="205"/>
      <c r="KFF104" s="205"/>
      <c r="KFG104" s="205"/>
      <c r="KFH104" s="205"/>
      <c r="KFI104" s="205"/>
      <c r="KFJ104" s="205"/>
      <c r="KFK104" s="205"/>
      <c r="KFL104" s="205"/>
      <c r="KFM104" s="205"/>
      <c r="KFN104" s="205"/>
      <c r="KFO104" s="205"/>
      <c r="KFP104" s="205"/>
      <c r="KFQ104" s="205"/>
      <c r="KFR104" s="205"/>
      <c r="KFS104" s="205"/>
      <c r="KFT104" s="205"/>
      <c r="KFU104" s="205"/>
      <c r="KFV104" s="205"/>
      <c r="KFW104" s="205"/>
      <c r="KFX104" s="205"/>
      <c r="KFY104" s="205"/>
      <c r="KFZ104" s="205"/>
      <c r="KGA104" s="205"/>
      <c r="KGB104" s="205"/>
      <c r="KGC104" s="205"/>
      <c r="KGD104" s="205"/>
      <c r="KGE104" s="205"/>
      <c r="KGF104" s="205"/>
      <c r="KGG104" s="205"/>
      <c r="KGH104" s="205"/>
      <c r="KGI104" s="205"/>
      <c r="KGJ104" s="205"/>
      <c r="KGK104" s="205"/>
      <c r="KGL104" s="205"/>
      <c r="KGM104" s="205"/>
      <c r="KGN104" s="205"/>
      <c r="KGO104" s="205"/>
      <c r="KGP104" s="205"/>
      <c r="KGQ104" s="205"/>
      <c r="KGR104" s="205"/>
      <c r="KGS104" s="205"/>
      <c r="KGT104" s="205"/>
      <c r="KGU104" s="205"/>
      <c r="KGV104" s="205"/>
      <c r="KGW104" s="205"/>
      <c r="KGX104" s="205"/>
      <c r="KGY104" s="205"/>
      <c r="KGZ104" s="205"/>
      <c r="KHA104" s="205"/>
      <c r="KHB104" s="205"/>
      <c r="KHC104" s="205"/>
      <c r="KHD104" s="205"/>
      <c r="KHE104" s="205"/>
      <c r="KHF104" s="205"/>
      <c r="KHG104" s="205"/>
      <c r="KHH104" s="205"/>
      <c r="KHI104" s="205"/>
      <c r="KHJ104" s="205"/>
      <c r="KHK104" s="205"/>
      <c r="KHL104" s="205"/>
      <c r="KHM104" s="205"/>
      <c r="KHN104" s="205"/>
      <c r="KHO104" s="205"/>
      <c r="KHP104" s="205"/>
      <c r="KHQ104" s="205"/>
      <c r="KHR104" s="205"/>
      <c r="KHS104" s="205"/>
      <c r="KHT104" s="205"/>
      <c r="KHU104" s="205"/>
      <c r="KHV104" s="205"/>
      <c r="KHW104" s="205"/>
      <c r="KHX104" s="205"/>
      <c r="KHY104" s="205"/>
      <c r="KHZ104" s="205"/>
      <c r="KIA104" s="205"/>
      <c r="KIB104" s="205"/>
      <c r="KIC104" s="205"/>
      <c r="KID104" s="205"/>
      <c r="KIE104" s="205"/>
      <c r="KIF104" s="205"/>
      <c r="KIG104" s="205"/>
      <c r="KIH104" s="205"/>
      <c r="KII104" s="205"/>
      <c r="KIJ104" s="205"/>
      <c r="KIK104" s="205"/>
      <c r="KIL104" s="205"/>
      <c r="KIM104" s="205"/>
      <c r="KIT104" s="205"/>
      <c r="KIU104" s="205"/>
      <c r="KIV104" s="205"/>
      <c r="KIW104" s="205"/>
      <c r="KIX104" s="205"/>
      <c r="KIY104" s="205"/>
      <c r="KIZ104" s="205"/>
      <c r="KJA104" s="205"/>
      <c r="KJB104" s="205"/>
      <c r="KJC104" s="205"/>
      <c r="KJD104" s="205"/>
      <c r="KJE104" s="205"/>
      <c r="KJF104" s="205"/>
      <c r="KJG104" s="205"/>
      <c r="KJH104" s="205"/>
      <c r="KJI104" s="205"/>
      <c r="KJJ104" s="205"/>
      <c r="KJK104" s="205"/>
      <c r="KJL104" s="205"/>
      <c r="KJM104" s="205"/>
      <c r="KJN104" s="205"/>
      <c r="KJO104" s="205"/>
      <c r="KJP104" s="205"/>
      <c r="KJQ104" s="205"/>
      <c r="KJR104" s="205"/>
      <c r="KJS104" s="205"/>
      <c r="KJT104" s="205"/>
      <c r="KJU104" s="205"/>
      <c r="KJV104" s="205"/>
      <c r="KJW104" s="205"/>
      <c r="KJX104" s="205"/>
      <c r="KJY104" s="205"/>
      <c r="KJZ104" s="205"/>
      <c r="KKA104" s="205"/>
      <c r="KKB104" s="205"/>
      <c r="KKC104" s="205"/>
      <c r="KKD104" s="205"/>
      <c r="KKE104" s="205"/>
      <c r="KKF104" s="205"/>
      <c r="KKG104" s="205"/>
      <c r="KKH104" s="205"/>
      <c r="KKI104" s="205"/>
      <c r="KKJ104" s="205"/>
      <c r="KKK104" s="205"/>
      <c r="KKL104" s="205"/>
      <c r="KKM104" s="205"/>
      <c r="KKN104" s="205"/>
      <c r="KKO104" s="205"/>
      <c r="KKP104" s="205"/>
      <c r="KKQ104" s="205"/>
      <c r="KKR104" s="205"/>
      <c r="KKS104" s="205"/>
      <c r="KKT104" s="205"/>
      <c r="KKU104" s="205"/>
      <c r="KKV104" s="205"/>
      <c r="KKW104" s="205"/>
      <c r="KKX104" s="205"/>
      <c r="KKY104" s="205"/>
      <c r="KKZ104" s="205"/>
      <c r="KLA104" s="205"/>
      <c r="KLB104" s="205"/>
      <c r="KLC104" s="205"/>
      <c r="KLD104" s="205"/>
      <c r="KLE104" s="205"/>
      <c r="KLF104" s="205"/>
      <c r="KLG104" s="205"/>
      <c r="KLH104" s="205"/>
      <c r="KLI104" s="205"/>
      <c r="KLJ104" s="205"/>
      <c r="KLK104" s="205"/>
      <c r="KLL104" s="205"/>
      <c r="KLM104" s="205"/>
      <c r="KLN104" s="205"/>
      <c r="KLO104" s="205"/>
      <c r="KLP104" s="205"/>
      <c r="KLQ104" s="205"/>
      <c r="KLR104" s="205"/>
      <c r="KLS104" s="205"/>
      <c r="KLT104" s="205"/>
      <c r="KLU104" s="205"/>
      <c r="KLV104" s="205"/>
      <c r="KLW104" s="205"/>
      <c r="KLX104" s="205"/>
      <c r="KLY104" s="205"/>
      <c r="KLZ104" s="205"/>
      <c r="KMA104" s="205"/>
      <c r="KMB104" s="205"/>
      <c r="KMC104" s="205"/>
      <c r="KMD104" s="205"/>
      <c r="KME104" s="205"/>
      <c r="KMF104" s="205"/>
      <c r="KMG104" s="205"/>
      <c r="KMH104" s="205"/>
      <c r="KMI104" s="205"/>
      <c r="KMJ104" s="205"/>
      <c r="KMK104" s="205"/>
      <c r="KML104" s="205"/>
      <c r="KMM104" s="205"/>
      <c r="KMN104" s="205"/>
      <c r="KMO104" s="205"/>
      <c r="KMP104" s="205"/>
      <c r="KMQ104" s="205"/>
      <c r="KMR104" s="205"/>
      <c r="KMS104" s="205"/>
      <c r="KMT104" s="205"/>
      <c r="KMU104" s="205"/>
      <c r="KMV104" s="205"/>
      <c r="KMW104" s="205"/>
      <c r="KMX104" s="205"/>
      <c r="KMY104" s="205"/>
      <c r="KMZ104" s="205"/>
      <c r="KNA104" s="205"/>
      <c r="KNB104" s="205"/>
      <c r="KNC104" s="205"/>
      <c r="KND104" s="205"/>
      <c r="KNE104" s="205"/>
      <c r="KNF104" s="205"/>
      <c r="KNG104" s="205"/>
      <c r="KNH104" s="205"/>
      <c r="KNI104" s="205"/>
      <c r="KNJ104" s="205"/>
      <c r="KNK104" s="205"/>
      <c r="KNL104" s="205"/>
      <c r="KNM104" s="205"/>
      <c r="KNN104" s="205"/>
      <c r="KNO104" s="205"/>
      <c r="KNP104" s="205"/>
      <c r="KNQ104" s="205"/>
      <c r="KNR104" s="205"/>
      <c r="KNS104" s="205"/>
      <c r="KNT104" s="205"/>
      <c r="KNU104" s="205"/>
      <c r="KNV104" s="205"/>
      <c r="KNW104" s="205"/>
      <c r="KNX104" s="205"/>
      <c r="KNY104" s="205"/>
      <c r="KNZ104" s="205"/>
      <c r="KOA104" s="205"/>
      <c r="KOB104" s="205"/>
      <c r="KOC104" s="205"/>
      <c r="KOD104" s="205"/>
      <c r="KOE104" s="205"/>
      <c r="KOF104" s="205"/>
      <c r="KOG104" s="205"/>
      <c r="KOH104" s="205"/>
      <c r="KOI104" s="205"/>
      <c r="KOJ104" s="205"/>
      <c r="KOK104" s="205"/>
      <c r="KOL104" s="205"/>
      <c r="KOM104" s="205"/>
      <c r="KON104" s="205"/>
      <c r="KOO104" s="205"/>
      <c r="KOP104" s="205"/>
      <c r="KOQ104" s="205"/>
      <c r="KOR104" s="205"/>
      <c r="KOS104" s="205"/>
      <c r="KOT104" s="205"/>
      <c r="KOU104" s="205"/>
      <c r="KOV104" s="205"/>
      <c r="KOW104" s="205"/>
      <c r="KOX104" s="205"/>
      <c r="KOY104" s="205"/>
      <c r="KOZ104" s="205"/>
      <c r="KPA104" s="205"/>
      <c r="KPB104" s="205"/>
      <c r="KPC104" s="205"/>
      <c r="KPD104" s="205"/>
      <c r="KPE104" s="205"/>
      <c r="KPF104" s="205"/>
      <c r="KPG104" s="205"/>
      <c r="KPH104" s="205"/>
      <c r="KPI104" s="205"/>
      <c r="KPJ104" s="205"/>
      <c r="KPK104" s="205"/>
      <c r="KPL104" s="205"/>
      <c r="KPM104" s="205"/>
      <c r="KPN104" s="205"/>
      <c r="KPO104" s="205"/>
      <c r="KPP104" s="205"/>
      <c r="KPQ104" s="205"/>
      <c r="KPR104" s="205"/>
      <c r="KPS104" s="205"/>
      <c r="KPT104" s="205"/>
      <c r="KPU104" s="205"/>
      <c r="KPV104" s="205"/>
      <c r="KPW104" s="205"/>
      <c r="KPX104" s="205"/>
      <c r="KPY104" s="205"/>
      <c r="KPZ104" s="205"/>
      <c r="KQA104" s="205"/>
      <c r="KQB104" s="205"/>
      <c r="KQC104" s="205"/>
      <c r="KQD104" s="205"/>
      <c r="KQE104" s="205"/>
      <c r="KQF104" s="205"/>
      <c r="KQG104" s="205"/>
      <c r="KQH104" s="205"/>
      <c r="KQI104" s="205"/>
      <c r="KQJ104" s="205"/>
      <c r="KQK104" s="205"/>
      <c r="KQL104" s="205"/>
      <c r="KQM104" s="205"/>
      <c r="KQN104" s="205"/>
      <c r="KQO104" s="205"/>
      <c r="KQP104" s="205"/>
      <c r="KQQ104" s="205"/>
      <c r="KQR104" s="205"/>
      <c r="KQS104" s="205"/>
      <c r="KQT104" s="205"/>
      <c r="KQU104" s="205"/>
      <c r="KQV104" s="205"/>
      <c r="KQW104" s="205"/>
      <c r="KQX104" s="205"/>
      <c r="KQY104" s="205"/>
      <c r="KQZ104" s="205"/>
      <c r="KRA104" s="205"/>
      <c r="KRB104" s="205"/>
      <c r="KRC104" s="205"/>
      <c r="KRD104" s="205"/>
      <c r="KRE104" s="205"/>
      <c r="KRF104" s="205"/>
      <c r="KRG104" s="205"/>
      <c r="KRH104" s="205"/>
      <c r="KRI104" s="205"/>
      <c r="KRJ104" s="205"/>
      <c r="KRK104" s="205"/>
      <c r="KRL104" s="205"/>
      <c r="KRM104" s="205"/>
      <c r="KRN104" s="205"/>
      <c r="KRO104" s="205"/>
      <c r="KRP104" s="205"/>
      <c r="KRQ104" s="205"/>
      <c r="KRR104" s="205"/>
      <c r="KRS104" s="205"/>
      <c r="KRT104" s="205"/>
      <c r="KRU104" s="205"/>
      <c r="KRV104" s="205"/>
      <c r="KRW104" s="205"/>
      <c r="KRX104" s="205"/>
      <c r="KRY104" s="205"/>
      <c r="KRZ104" s="205"/>
      <c r="KSA104" s="205"/>
      <c r="KSB104" s="205"/>
      <c r="KSC104" s="205"/>
      <c r="KSD104" s="205"/>
      <c r="KSE104" s="205"/>
      <c r="KSF104" s="205"/>
      <c r="KSG104" s="205"/>
      <c r="KSH104" s="205"/>
      <c r="KSI104" s="205"/>
      <c r="KSP104" s="205"/>
      <c r="KSQ104" s="205"/>
      <c r="KSR104" s="205"/>
      <c r="KSS104" s="205"/>
      <c r="KST104" s="205"/>
      <c r="KSU104" s="205"/>
      <c r="KSV104" s="205"/>
      <c r="KSW104" s="205"/>
      <c r="KSX104" s="205"/>
      <c r="KSY104" s="205"/>
      <c r="KSZ104" s="205"/>
      <c r="KTA104" s="205"/>
      <c r="KTB104" s="205"/>
      <c r="KTC104" s="205"/>
      <c r="KTD104" s="205"/>
      <c r="KTE104" s="205"/>
      <c r="KTF104" s="205"/>
      <c r="KTG104" s="205"/>
      <c r="KTH104" s="205"/>
      <c r="KTI104" s="205"/>
      <c r="KTJ104" s="205"/>
      <c r="KTK104" s="205"/>
      <c r="KTL104" s="205"/>
      <c r="KTM104" s="205"/>
      <c r="KTN104" s="205"/>
      <c r="KTO104" s="205"/>
      <c r="KTP104" s="205"/>
      <c r="KTQ104" s="205"/>
      <c r="KTR104" s="205"/>
      <c r="KTS104" s="205"/>
      <c r="KTT104" s="205"/>
      <c r="KTU104" s="205"/>
      <c r="KTV104" s="205"/>
      <c r="KTW104" s="205"/>
      <c r="KTX104" s="205"/>
      <c r="KTY104" s="205"/>
      <c r="KTZ104" s="205"/>
      <c r="KUA104" s="205"/>
      <c r="KUB104" s="205"/>
      <c r="KUC104" s="205"/>
      <c r="KUD104" s="205"/>
      <c r="KUE104" s="205"/>
      <c r="KUF104" s="205"/>
      <c r="KUG104" s="205"/>
      <c r="KUH104" s="205"/>
      <c r="KUI104" s="205"/>
      <c r="KUJ104" s="205"/>
      <c r="KUK104" s="205"/>
      <c r="KUL104" s="205"/>
      <c r="KUM104" s="205"/>
      <c r="KUN104" s="205"/>
      <c r="KUO104" s="205"/>
      <c r="KUP104" s="205"/>
      <c r="KUQ104" s="205"/>
      <c r="KUR104" s="205"/>
      <c r="KUS104" s="205"/>
      <c r="KUT104" s="205"/>
      <c r="KUU104" s="205"/>
      <c r="KUV104" s="205"/>
      <c r="KUW104" s="205"/>
      <c r="KUX104" s="205"/>
      <c r="KUY104" s="205"/>
      <c r="KUZ104" s="205"/>
      <c r="KVA104" s="205"/>
      <c r="KVB104" s="205"/>
      <c r="KVC104" s="205"/>
      <c r="KVD104" s="205"/>
      <c r="KVE104" s="205"/>
      <c r="KVF104" s="205"/>
      <c r="KVG104" s="205"/>
      <c r="KVH104" s="205"/>
      <c r="KVI104" s="205"/>
      <c r="KVJ104" s="205"/>
      <c r="KVK104" s="205"/>
      <c r="KVL104" s="205"/>
      <c r="KVM104" s="205"/>
      <c r="KVN104" s="205"/>
      <c r="KVO104" s="205"/>
      <c r="KVP104" s="205"/>
      <c r="KVQ104" s="205"/>
      <c r="KVR104" s="205"/>
      <c r="KVS104" s="205"/>
      <c r="KVT104" s="205"/>
      <c r="KVU104" s="205"/>
      <c r="KVV104" s="205"/>
      <c r="KVW104" s="205"/>
      <c r="KVX104" s="205"/>
      <c r="KVY104" s="205"/>
      <c r="KVZ104" s="205"/>
      <c r="KWA104" s="205"/>
      <c r="KWB104" s="205"/>
      <c r="KWC104" s="205"/>
      <c r="KWD104" s="205"/>
      <c r="KWE104" s="205"/>
      <c r="KWF104" s="205"/>
      <c r="KWG104" s="205"/>
      <c r="KWH104" s="205"/>
      <c r="KWI104" s="205"/>
      <c r="KWJ104" s="205"/>
      <c r="KWK104" s="205"/>
      <c r="KWL104" s="205"/>
      <c r="KWM104" s="205"/>
      <c r="KWN104" s="205"/>
      <c r="KWO104" s="205"/>
      <c r="KWP104" s="205"/>
      <c r="KWQ104" s="205"/>
      <c r="KWR104" s="205"/>
      <c r="KWS104" s="205"/>
      <c r="KWT104" s="205"/>
      <c r="KWU104" s="205"/>
      <c r="KWV104" s="205"/>
      <c r="KWW104" s="205"/>
      <c r="KWX104" s="205"/>
      <c r="KWY104" s="205"/>
      <c r="KWZ104" s="205"/>
      <c r="KXA104" s="205"/>
      <c r="KXB104" s="205"/>
      <c r="KXC104" s="205"/>
      <c r="KXD104" s="205"/>
      <c r="KXE104" s="205"/>
      <c r="KXF104" s="205"/>
      <c r="KXG104" s="205"/>
      <c r="KXH104" s="205"/>
      <c r="KXI104" s="205"/>
      <c r="KXJ104" s="205"/>
      <c r="KXK104" s="205"/>
      <c r="KXL104" s="205"/>
      <c r="KXM104" s="205"/>
      <c r="KXN104" s="205"/>
      <c r="KXO104" s="205"/>
      <c r="KXP104" s="205"/>
      <c r="KXQ104" s="205"/>
      <c r="KXR104" s="205"/>
      <c r="KXS104" s="205"/>
      <c r="KXT104" s="205"/>
      <c r="KXU104" s="205"/>
      <c r="KXV104" s="205"/>
      <c r="KXW104" s="205"/>
      <c r="KXX104" s="205"/>
      <c r="KXY104" s="205"/>
      <c r="KXZ104" s="205"/>
      <c r="KYA104" s="205"/>
      <c r="KYB104" s="205"/>
      <c r="KYC104" s="205"/>
      <c r="KYD104" s="205"/>
      <c r="KYE104" s="205"/>
      <c r="KYF104" s="205"/>
      <c r="KYG104" s="205"/>
      <c r="KYH104" s="205"/>
      <c r="KYI104" s="205"/>
      <c r="KYJ104" s="205"/>
      <c r="KYK104" s="205"/>
      <c r="KYL104" s="205"/>
      <c r="KYM104" s="205"/>
      <c r="KYN104" s="205"/>
      <c r="KYO104" s="205"/>
      <c r="KYP104" s="205"/>
      <c r="KYQ104" s="205"/>
      <c r="KYR104" s="205"/>
      <c r="KYS104" s="205"/>
      <c r="KYT104" s="205"/>
      <c r="KYU104" s="205"/>
      <c r="KYV104" s="205"/>
      <c r="KYW104" s="205"/>
      <c r="KYX104" s="205"/>
      <c r="KYY104" s="205"/>
      <c r="KYZ104" s="205"/>
      <c r="KZA104" s="205"/>
      <c r="KZB104" s="205"/>
      <c r="KZC104" s="205"/>
      <c r="KZD104" s="205"/>
      <c r="KZE104" s="205"/>
      <c r="KZF104" s="205"/>
      <c r="KZG104" s="205"/>
      <c r="KZH104" s="205"/>
      <c r="KZI104" s="205"/>
      <c r="KZJ104" s="205"/>
      <c r="KZK104" s="205"/>
      <c r="KZL104" s="205"/>
      <c r="KZM104" s="205"/>
      <c r="KZN104" s="205"/>
      <c r="KZO104" s="205"/>
      <c r="KZP104" s="205"/>
      <c r="KZQ104" s="205"/>
      <c r="KZR104" s="205"/>
      <c r="KZS104" s="205"/>
      <c r="KZT104" s="205"/>
      <c r="KZU104" s="205"/>
      <c r="KZV104" s="205"/>
      <c r="KZW104" s="205"/>
      <c r="KZX104" s="205"/>
      <c r="KZY104" s="205"/>
      <c r="KZZ104" s="205"/>
      <c r="LAA104" s="205"/>
      <c r="LAB104" s="205"/>
      <c r="LAC104" s="205"/>
      <c r="LAD104" s="205"/>
      <c r="LAE104" s="205"/>
      <c r="LAF104" s="205"/>
      <c r="LAG104" s="205"/>
      <c r="LAH104" s="205"/>
      <c r="LAI104" s="205"/>
      <c r="LAJ104" s="205"/>
      <c r="LAK104" s="205"/>
      <c r="LAL104" s="205"/>
      <c r="LAM104" s="205"/>
      <c r="LAN104" s="205"/>
      <c r="LAO104" s="205"/>
      <c r="LAP104" s="205"/>
      <c r="LAQ104" s="205"/>
      <c r="LAR104" s="205"/>
      <c r="LAS104" s="205"/>
      <c r="LAT104" s="205"/>
      <c r="LAU104" s="205"/>
      <c r="LAV104" s="205"/>
      <c r="LAW104" s="205"/>
      <c r="LAX104" s="205"/>
      <c r="LAY104" s="205"/>
      <c r="LAZ104" s="205"/>
      <c r="LBA104" s="205"/>
      <c r="LBB104" s="205"/>
      <c r="LBC104" s="205"/>
      <c r="LBD104" s="205"/>
      <c r="LBE104" s="205"/>
      <c r="LBF104" s="205"/>
      <c r="LBG104" s="205"/>
      <c r="LBH104" s="205"/>
      <c r="LBI104" s="205"/>
      <c r="LBJ104" s="205"/>
      <c r="LBK104" s="205"/>
      <c r="LBL104" s="205"/>
      <c r="LBM104" s="205"/>
      <c r="LBN104" s="205"/>
      <c r="LBO104" s="205"/>
      <c r="LBP104" s="205"/>
      <c r="LBQ104" s="205"/>
      <c r="LBR104" s="205"/>
      <c r="LBS104" s="205"/>
      <c r="LBT104" s="205"/>
      <c r="LBU104" s="205"/>
      <c r="LBV104" s="205"/>
      <c r="LBW104" s="205"/>
      <c r="LBX104" s="205"/>
      <c r="LBY104" s="205"/>
      <c r="LBZ104" s="205"/>
      <c r="LCA104" s="205"/>
      <c r="LCB104" s="205"/>
      <c r="LCC104" s="205"/>
      <c r="LCD104" s="205"/>
      <c r="LCE104" s="205"/>
      <c r="LCL104" s="205"/>
      <c r="LCM104" s="205"/>
      <c r="LCN104" s="205"/>
      <c r="LCO104" s="205"/>
      <c r="LCP104" s="205"/>
      <c r="LCQ104" s="205"/>
      <c r="LCR104" s="205"/>
      <c r="LCS104" s="205"/>
      <c r="LCT104" s="205"/>
      <c r="LCU104" s="205"/>
      <c r="LCV104" s="205"/>
      <c r="LCW104" s="205"/>
      <c r="LCX104" s="205"/>
      <c r="LCY104" s="205"/>
      <c r="LCZ104" s="205"/>
      <c r="LDA104" s="205"/>
      <c r="LDB104" s="205"/>
      <c r="LDC104" s="205"/>
      <c r="LDD104" s="205"/>
      <c r="LDE104" s="205"/>
      <c r="LDF104" s="205"/>
      <c r="LDG104" s="205"/>
      <c r="LDH104" s="205"/>
      <c r="LDI104" s="205"/>
      <c r="LDJ104" s="205"/>
      <c r="LDK104" s="205"/>
      <c r="LDL104" s="205"/>
      <c r="LDM104" s="205"/>
      <c r="LDN104" s="205"/>
      <c r="LDO104" s="205"/>
      <c r="LDP104" s="205"/>
      <c r="LDQ104" s="205"/>
      <c r="LDR104" s="205"/>
      <c r="LDS104" s="205"/>
      <c r="LDT104" s="205"/>
      <c r="LDU104" s="205"/>
      <c r="LDV104" s="205"/>
      <c r="LDW104" s="205"/>
      <c r="LDX104" s="205"/>
      <c r="LDY104" s="205"/>
      <c r="LDZ104" s="205"/>
      <c r="LEA104" s="205"/>
      <c r="LEB104" s="205"/>
      <c r="LEC104" s="205"/>
      <c r="LED104" s="205"/>
      <c r="LEE104" s="205"/>
      <c r="LEF104" s="205"/>
      <c r="LEG104" s="205"/>
      <c r="LEH104" s="205"/>
      <c r="LEI104" s="205"/>
      <c r="LEJ104" s="205"/>
      <c r="LEK104" s="205"/>
      <c r="LEL104" s="205"/>
      <c r="LEM104" s="205"/>
      <c r="LEN104" s="205"/>
      <c r="LEO104" s="205"/>
      <c r="LEP104" s="205"/>
      <c r="LEQ104" s="205"/>
      <c r="LER104" s="205"/>
      <c r="LES104" s="205"/>
      <c r="LET104" s="205"/>
      <c r="LEU104" s="205"/>
      <c r="LEV104" s="205"/>
      <c r="LEW104" s="205"/>
      <c r="LEX104" s="205"/>
      <c r="LEY104" s="205"/>
      <c r="LEZ104" s="205"/>
      <c r="LFA104" s="205"/>
      <c r="LFB104" s="205"/>
      <c r="LFC104" s="205"/>
      <c r="LFD104" s="205"/>
      <c r="LFE104" s="205"/>
      <c r="LFF104" s="205"/>
      <c r="LFG104" s="205"/>
      <c r="LFH104" s="205"/>
      <c r="LFI104" s="205"/>
      <c r="LFJ104" s="205"/>
      <c r="LFK104" s="205"/>
      <c r="LFL104" s="205"/>
      <c r="LFM104" s="205"/>
      <c r="LFN104" s="205"/>
      <c r="LFO104" s="205"/>
      <c r="LFP104" s="205"/>
      <c r="LFQ104" s="205"/>
      <c r="LFR104" s="205"/>
      <c r="LFS104" s="205"/>
      <c r="LFT104" s="205"/>
      <c r="LFU104" s="205"/>
      <c r="LFV104" s="205"/>
      <c r="LFW104" s="205"/>
      <c r="LFX104" s="205"/>
      <c r="LFY104" s="205"/>
      <c r="LFZ104" s="205"/>
      <c r="LGA104" s="205"/>
      <c r="LGB104" s="205"/>
      <c r="LGC104" s="205"/>
      <c r="LGD104" s="205"/>
      <c r="LGE104" s="205"/>
      <c r="LGF104" s="205"/>
      <c r="LGG104" s="205"/>
      <c r="LGH104" s="205"/>
      <c r="LGI104" s="205"/>
      <c r="LGJ104" s="205"/>
      <c r="LGK104" s="205"/>
      <c r="LGL104" s="205"/>
      <c r="LGM104" s="205"/>
      <c r="LGN104" s="205"/>
      <c r="LGO104" s="205"/>
      <c r="LGP104" s="205"/>
      <c r="LGQ104" s="205"/>
      <c r="LGR104" s="205"/>
      <c r="LGS104" s="205"/>
      <c r="LGT104" s="205"/>
      <c r="LGU104" s="205"/>
      <c r="LGV104" s="205"/>
      <c r="LGW104" s="205"/>
      <c r="LGX104" s="205"/>
      <c r="LGY104" s="205"/>
      <c r="LGZ104" s="205"/>
      <c r="LHA104" s="205"/>
      <c r="LHB104" s="205"/>
      <c r="LHC104" s="205"/>
      <c r="LHD104" s="205"/>
      <c r="LHE104" s="205"/>
      <c r="LHF104" s="205"/>
      <c r="LHG104" s="205"/>
      <c r="LHH104" s="205"/>
      <c r="LHI104" s="205"/>
      <c r="LHJ104" s="205"/>
      <c r="LHK104" s="205"/>
      <c r="LHL104" s="205"/>
      <c r="LHM104" s="205"/>
      <c r="LHN104" s="205"/>
      <c r="LHO104" s="205"/>
      <c r="LHP104" s="205"/>
      <c r="LHQ104" s="205"/>
      <c r="LHR104" s="205"/>
      <c r="LHS104" s="205"/>
      <c r="LHT104" s="205"/>
      <c r="LHU104" s="205"/>
      <c r="LHV104" s="205"/>
      <c r="LHW104" s="205"/>
      <c r="LHX104" s="205"/>
      <c r="LHY104" s="205"/>
      <c r="LHZ104" s="205"/>
      <c r="LIA104" s="205"/>
      <c r="LIB104" s="205"/>
      <c r="LIC104" s="205"/>
      <c r="LID104" s="205"/>
      <c r="LIE104" s="205"/>
      <c r="LIF104" s="205"/>
      <c r="LIG104" s="205"/>
      <c r="LIH104" s="205"/>
      <c r="LII104" s="205"/>
      <c r="LIJ104" s="205"/>
      <c r="LIK104" s="205"/>
      <c r="LIL104" s="205"/>
      <c r="LIM104" s="205"/>
      <c r="LIN104" s="205"/>
      <c r="LIO104" s="205"/>
      <c r="LIP104" s="205"/>
      <c r="LIQ104" s="205"/>
      <c r="LIR104" s="205"/>
      <c r="LIS104" s="205"/>
      <c r="LIT104" s="205"/>
      <c r="LIU104" s="205"/>
      <c r="LIV104" s="205"/>
      <c r="LIW104" s="205"/>
      <c r="LIX104" s="205"/>
      <c r="LIY104" s="205"/>
      <c r="LIZ104" s="205"/>
      <c r="LJA104" s="205"/>
      <c r="LJB104" s="205"/>
      <c r="LJC104" s="205"/>
      <c r="LJD104" s="205"/>
      <c r="LJE104" s="205"/>
      <c r="LJF104" s="205"/>
      <c r="LJG104" s="205"/>
      <c r="LJH104" s="205"/>
      <c r="LJI104" s="205"/>
      <c r="LJJ104" s="205"/>
      <c r="LJK104" s="205"/>
      <c r="LJL104" s="205"/>
      <c r="LJM104" s="205"/>
      <c r="LJN104" s="205"/>
      <c r="LJO104" s="205"/>
      <c r="LJP104" s="205"/>
      <c r="LJQ104" s="205"/>
      <c r="LJR104" s="205"/>
      <c r="LJS104" s="205"/>
      <c r="LJT104" s="205"/>
      <c r="LJU104" s="205"/>
      <c r="LJV104" s="205"/>
      <c r="LJW104" s="205"/>
      <c r="LJX104" s="205"/>
      <c r="LJY104" s="205"/>
      <c r="LJZ104" s="205"/>
      <c r="LKA104" s="205"/>
      <c r="LKB104" s="205"/>
      <c r="LKC104" s="205"/>
      <c r="LKD104" s="205"/>
      <c r="LKE104" s="205"/>
      <c r="LKF104" s="205"/>
      <c r="LKG104" s="205"/>
      <c r="LKH104" s="205"/>
      <c r="LKI104" s="205"/>
      <c r="LKJ104" s="205"/>
      <c r="LKK104" s="205"/>
      <c r="LKL104" s="205"/>
      <c r="LKM104" s="205"/>
      <c r="LKN104" s="205"/>
      <c r="LKO104" s="205"/>
      <c r="LKP104" s="205"/>
      <c r="LKQ104" s="205"/>
      <c r="LKR104" s="205"/>
      <c r="LKS104" s="205"/>
      <c r="LKT104" s="205"/>
      <c r="LKU104" s="205"/>
      <c r="LKV104" s="205"/>
      <c r="LKW104" s="205"/>
      <c r="LKX104" s="205"/>
      <c r="LKY104" s="205"/>
      <c r="LKZ104" s="205"/>
      <c r="LLA104" s="205"/>
      <c r="LLB104" s="205"/>
      <c r="LLC104" s="205"/>
      <c r="LLD104" s="205"/>
      <c r="LLE104" s="205"/>
      <c r="LLF104" s="205"/>
      <c r="LLG104" s="205"/>
      <c r="LLH104" s="205"/>
      <c r="LLI104" s="205"/>
      <c r="LLJ104" s="205"/>
      <c r="LLK104" s="205"/>
      <c r="LLL104" s="205"/>
      <c r="LLM104" s="205"/>
      <c r="LLN104" s="205"/>
      <c r="LLO104" s="205"/>
      <c r="LLP104" s="205"/>
      <c r="LLQ104" s="205"/>
      <c r="LLR104" s="205"/>
      <c r="LLS104" s="205"/>
      <c r="LLT104" s="205"/>
      <c r="LLU104" s="205"/>
      <c r="LLV104" s="205"/>
      <c r="LLW104" s="205"/>
      <c r="LLX104" s="205"/>
      <c r="LLY104" s="205"/>
      <c r="LLZ104" s="205"/>
      <c r="LMA104" s="205"/>
      <c r="LMH104" s="205"/>
      <c r="LMI104" s="205"/>
      <c r="LMJ104" s="205"/>
      <c r="LMK104" s="205"/>
      <c r="LML104" s="205"/>
      <c r="LMM104" s="205"/>
      <c r="LMN104" s="205"/>
      <c r="LMO104" s="205"/>
      <c r="LMP104" s="205"/>
      <c r="LMQ104" s="205"/>
      <c r="LMR104" s="205"/>
      <c r="LMS104" s="205"/>
      <c r="LMT104" s="205"/>
      <c r="LMU104" s="205"/>
      <c r="LMV104" s="205"/>
      <c r="LMW104" s="205"/>
      <c r="LMX104" s="205"/>
      <c r="LMY104" s="205"/>
      <c r="LMZ104" s="205"/>
      <c r="LNA104" s="205"/>
      <c r="LNB104" s="205"/>
      <c r="LNC104" s="205"/>
      <c r="LND104" s="205"/>
      <c r="LNE104" s="205"/>
      <c r="LNF104" s="205"/>
      <c r="LNG104" s="205"/>
      <c r="LNH104" s="205"/>
      <c r="LNI104" s="205"/>
      <c r="LNJ104" s="205"/>
      <c r="LNK104" s="205"/>
      <c r="LNL104" s="205"/>
      <c r="LNM104" s="205"/>
      <c r="LNN104" s="205"/>
      <c r="LNO104" s="205"/>
      <c r="LNP104" s="205"/>
      <c r="LNQ104" s="205"/>
      <c r="LNR104" s="205"/>
      <c r="LNS104" s="205"/>
      <c r="LNT104" s="205"/>
      <c r="LNU104" s="205"/>
      <c r="LNV104" s="205"/>
      <c r="LNW104" s="205"/>
      <c r="LNX104" s="205"/>
      <c r="LNY104" s="205"/>
      <c r="LNZ104" s="205"/>
      <c r="LOA104" s="205"/>
      <c r="LOB104" s="205"/>
      <c r="LOC104" s="205"/>
      <c r="LOD104" s="205"/>
      <c r="LOE104" s="205"/>
      <c r="LOF104" s="205"/>
      <c r="LOG104" s="205"/>
      <c r="LOH104" s="205"/>
      <c r="LOI104" s="205"/>
      <c r="LOJ104" s="205"/>
      <c r="LOK104" s="205"/>
      <c r="LOL104" s="205"/>
      <c r="LOM104" s="205"/>
      <c r="LON104" s="205"/>
      <c r="LOO104" s="205"/>
      <c r="LOP104" s="205"/>
      <c r="LOQ104" s="205"/>
      <c r="LOR104" s="205"/>
      <c r="LOS104" s="205"/>
      <c r="LOT104" s="205"/>
      <c r="LOU104" s="205"/>
      <c r="LOV104" s="205"/>
      <c r="LOW104" s="205"/>
      <c r="LOX104" s="205"/>
      <c r="LOY104" s="205"/>
      <c r="LOZ104" s="205"/>
      <c r="LPA104" s="205"/>
      <c r="LPB104" s="205"/>
      <c r="LPC104" s="205"/>
      <c r="LPD104" s="205"/>
      <c r="LPE104" s="205"/>
      <c r="LPF104" s="205"/>
      <c r="LPG104" s="205"/>
      <c r="LPH104" s="205"/>
      <c r="LPI104" s="205"/>
      <c r="LPJ104" s="205"/>
      <c r="LPK104" s="205"/>
      <c r="LPL104" s="205"/>
      <c r="LPM104" s="205"/>
      <c r="LPN104" s="205"/>
      <c r="LPO104" s="205"/>
      <c r="LPP104" s="205"/>
      <c r="LPQ104" s="205"/>
      <c r="LPR104" s="205"/>
      <c r="LPS104" s="205"/>
      <c r="LPT104" s="205"/>
      <c r="LPU104" s="205"/>
      <c r="LPV104" s="205"/>
      <c r="LPW104" s="205"/>
      <c r="LPX104" s="205"/>
      <c r="LPY104" s="205"/>
      <c r="LPZ104" s="205"/>
      <c r="LQA104" s="205"/>
      <c r="LQB104" s="205"/>
      <c r="LQC104" s="205"/>
      <c r="LQD104" s="205"/>
      <c r="LQE104" s="205"/>
      <c r="LQF104" s="205"/>
      <c r="LQG104" s="205"/>
      <c r="LQH104" s="205"/>
      <c r="LQI104" s="205"/>
      <c r="LQJ104" s="205"/>
      <c r="LQK104" s="205"/>
      <c r="LQL104" s="205"/>
      <c r="LQM104" s="205"/>
      <c r="LQN104" s="205"/>
      <c r="LQO104" s="205"/>
      <c r="LQP104" s="205"/>
      <c r="LQQ104" s="205"/>
      <c r="LQR104" s="205"/>
      <c r="LQS104" s="205"/>
      <c r="LQT104" s="205"/>
      <c r="LQU104" s="205"/>
      <c r="LQV104" s="205"/>
      <c r="LQW104" s="205"/>
      <c r="LQX104" s="205"/>
      <c r="LQY104" s="205"/>
      <c r="LQZ104" s="205"/>
      <c r="LRA104" s="205"/>
      <c r="LRB104" s="205"/>
      <c r="LRC104" s="205"/>
      <c r="LRD104" s="205"/>
      <c r="LRE104" s="205"/>
      <c r="LRF104" s="205"/>
      <c r="LRG104" s="205"/>
      <c r="LRH104" s="205"/>
      <c r="LRI104" s="205"/>
      <c r="LRJ104" s="205"/>
      <c r="LRK104" s="205"/>
      <c r="LRL104" s="205"/>
      <c r="LRM104" s="205"/>
      <c r="LRN104" s="205"/>
      <c r="LRO104" s="205"/>
      <c r="LRP104" s="205"/>
      <c r="LRQ104" s="205"/>
      <c r="LRR104" s="205"/>
      <c r="LRS104" s="205"/>
      <c r="LRT104" s="205"/>
      <c r="LRU104" s="205"/>
      <c r="LRV104" s="205"/>
      <c r="LRW104" s="205"/>
      <c r="LRX104" s="205"/>
      <c r="LRY104" s="205"/>
      <c r="LRZ104" s="205"/>
      <c r="LSA104" s="205"/>
      <c r="LSB104" s="205"/>
      <c r="LSC104" s="205"/>
      <c r="LSD104" s="205"/>
      <c r="LSE104" s="205"/>
      <c r="LSF104" s="205"/>
      <c r="LSG104" s="205"/>
      <c r="LSH104" s="205"/>
      <c r="LSI104" s="205"/>
      <c r="LSJ104" s="205"/>
      <c r="LSK104" s="205"/>
      <c r="LSL104" s="205"/>
      <c r="LSM104" s="205"/>
      <c r="LSN104" s="205"/>
      <c r="LSO104" s="205"/>
      <c r="LSP104" s="205"/>
      <c r="LSQ104" s="205"/>
      <c r="LSR104" s="205"/>
      <c r="LSS104" s="205"/>
      <c r="LST104" s="205"/>
      <c r="LSU104" s="205"/>
      <c r="LSV104" s="205"/>
      <c r="LSW104" s="205"/>
      <c r="LSX104" s="205"/>
      <c r="LSY104" s="205"/>
      <c r="LSZ104" s="205"/>
      <c r="LTA104" s="205"/>
      <c r="LTB104" s="205"/>
      <c r="LTC104" s="205"/>
      <c r="LTD104" s="205"/>
      <c r="LTE104" s="205"/>
      <c r="LTF104" s="205"/>
      <c r="LTG104" s="205"/>
      <c r="LTH104" s="205"/>
      <c r="LTI104" s="205"/>
      <c r="LTJ104" s="205"/>
      <c r="LTK104" s="205"/>
      <c r="LTL104" s="205"/>
      <c r="LTM104" s="205"/>
      <c r="LTN104" s="205"/>
      <c r="LTO104" s="205"/>
      <c r="LTP104" s="205"/>
      <c r="LTQ104" s="205"/>
      <c r="LTR104" s="205"/>
      <c r="LTS104" s="205"/>
      <c r="LTT104" s="205"/>
      <c r="LTU104" s="205"/>
      <c r="LTV104" s="205"/>
      <c r="LTW104" s="205"/>
      <c r="LTX104" s="205"/>
      <c r="LTY104" s="205"/>
      <c r="LTZ104" s="205"/>
      <c r="LUA104" s="205"/>
      <c r="LUB104" s="205"/>
      <c r="LUC104" s="205"/>
      <c r="LUD104" s="205"/>
      <c r="LUE104" s="205"/>
      <c r="LUF104" s="205"/>
      <c r="LUG104" s="205"/>
      <c r="LUH104" s="205"/>
      <c r="LUI104" s="205"/>
      <c r="LUJ104" s="205"/>
      <c r="LUK104" s="205"/>
      <c r="LUL104" s="205"/>
      <c r="LUM104" s="205"/>
      <c r="LUN104" s="205"/>
      <c r="LUO104" s="205"/>
      <c r="LUP104" s="205"/>
      <c r="LUQ104" s="205"/>
      <c r="LUR104" s="205"/>
      <c r="LUS104" s="205"/>
      <c r="LUT104" s="205"/>
      <c r="LUU104" s="205"/>
      <c r="LUV104" s="205"/>
      <c r="LUW104" s="205"/>
      <c r="LUX104" s="205"/>
      <c r="LUY104" s="205"/>
      <c r="LUZ104" s="205"/>
      <c r="LVA104" s="205"/>
      <c r="LVB104" s="205"/>
      <c r="LVC104" s="205"/>
      <c r="LVD104" s="205"/>
      <c r="LVE104" s="205"/>
      <c r="LVF104" s="205"/>
      <c r="LVG104" s="205"/>
      <c r="LVH104" s="205"/>
      <c r="LVI104" s="205"/>
      <c r="LVJ104" s="205"/>
      <c r="LVK104" s="205"/>
      <c r="LVL104" s="205"/>
      <c r="LVM104" s="205"/>
      <c r="LVN104" s="205"/>
      <c r="LVO104" s="205"/>
      <c r="LVP104" s="205"/>
      <c r="LVQ104" s="205"/>
      <c r="LVR104" s="205"/>
      <c r="LVS104" s="205"/>
      <c r="LVT104" s="205"/>
      <c r="LVU104" s="205"/>
      <c r="LVV104" s="205"/>
      <c r="LVW104" s="205"/>
      <c r="LWD104" s="205"/>
      <c r="LWE104" s="205"/>
      <c r="LWF104" s="205"/>
      <c r="LWG104" s="205"/>
      <c r="LWH104" s="205"/>
      <c r="LWI104" s="205"/>
      <c r="LWJ104" s="205"/>
      <c r="LWK104" s="205"/>
      <c r="LWL104" s="205"/>
      <c r="LWM104" s="205"/>
      <c r="LWN104" s="205"/>
      <c r="LWO104" s="205"/>
      <c r="LWP104" s="205"/>
      <c r="LWQ104" s="205"/>
      <c r="LWR104" s="205"/>
      <c r="LWS104" s="205"/>
      <c r="LWT104" s="205"/>
      <c r="LWU104" s="205"/>
      <c r="LWV104" s="205"/>
      <c r="LWW104" s="205"/>
      <c r="LWX104" s="205"/>
      <c r="LWY104" s="205"/>
      <c r="LWZ104" s="205"/>
      <c r="LXA104" s="205"/>
      <c r="LXB104" s="205"/>
      <c r="LXC104" s="205"/>
      <c r="LXD104" s="205"/>
      <c r="LXE104" s="205"/>
      <c r="LXF104" s="205"/>
      <c r="LXG104" s="205"/>
      <c r="LXH104" s="205"/>
      <c r="LXI104" s="205"/>
      <c r="LXJ104" s="205"/>
      <c r="LXK104" s="205"/>
      <c r="LXL104" s="205"/>
      <c r="LXM104" s="205"/>
      <c r="LXN104" s="205"/>
      <c r="LXO104" s="205"/>
      <c r="LXP104" s="205"/>
      <c r="LXQ104" s="205"/>
      <c r="LXR104" s="205"/>
      <c r="LXS104" s="205"/>
      <c r="LXT104" s="205"/>
      <c r="LXU104" s="205"/>
      <c r="LXV104" s="205"/>
      <c r="LXW104" s="205"/>
      <c r="LXX104" s="205"/>
      <c r="LXY104" s="205"/>
      <c r="LXZ104" s="205"/>
      <c r="LYA104" s="205"/>
      <c r="LYB104" s="205"/>
      <c r="LYC104" s="205"/>
      <c r="LYD104" s="205"/>
      <c r="LYE104" s="205"/>
      <c r="LYF104" s="205"/>
      <c r="LYG104" s="205"/>
      <c r="LYH104" s="205"/>
      <c r="LYI104" s="205"/>
      <c r="LYJ104" s="205"/>
      <c r="LYK104" s="205"/>
      <c r="LYL104" s="205"/>
      <c r="LYM104" s="205"/>
      <c r="LYN104" s="205"/>
      <c r="LYO104" s="205"/>
      <c r="LYP104" s="205"/>
      <c r="LYQ104" s="205"/>
      <c r="LYR104" s="205"/>
      <c r="LYS104" s="205"/>
      <c r="LYT104" s="205"/>
      <c r="LYU104" s="205"/>
      <c r="LYV104" s="205"/>
      <c r="LYW104" s="205"/>
      <c r="LYX104" s="205"/>
      <c r="LYY104" s="205"/>
      <c r="LYZ104" s="205"/>
      <c r="LZA104" s="205"/>
      <c r="LZB104" s="205"/>
      <c r="LZC104" s="205"/>
      <c r="LZD104" s="205"/>
      <c r="LZE104" s="205"/>
      <c r="LZF104" s="205"/>
      <c r="LZG104" s="205"/>
      <c r="LZH104" s="205"/>
      <c r="LZI104" s="205"/>
      <c r="LZJ104" s="205"/>
      <c r="LZK104" s="205"/>
      <c r="LZL104" s="205"/>
      <c r="LZM104" s="205"/>
      <c r="LZN104" s="205"/>
      <c r="LZO104" s="205"/>
      <c r="LZP104" s="205"/>
      <c r="LZQ104" s="205"/>
      <c r="LZR104" s="205"/>
      <c r="LZS104" s="205"/>
      <c r="LZT104" s="205"/>
      <c r="LZU104" s="205"/>
      <c r="LZV104" s="205"/>
      <c r="LZW104" s="205"/>
      <c r="LZX104" s="205"/>
      <c r="LZY104" s="205"/>
      <c r="LZZ104" s="205"/>
      <c r="MAA104" s="205"/>
      <c r="MAB104" s="205"/>
      <c r="MAC104" s="205"/>
      <c r="MAD104" s="205"/>
      <c r="MAE104" s="205"/>
      <c r="MAF104" s="205"/>
      <c r="MAG104" s="205"/>
      <c r="MAH104" s="205"/>
      <c r="MAI104" s="205"/>
      <c r="MAJ104" s="205"/>
      <c r="MAK104" s="205"/>
      <c r="MAL104" s="205"/>
      <c r="MAM104" s="205"/>
      <c r="MAN104" s="205"/>
      <c r="MAO104" s="205"/>
      <c r="MAP104" s="205"/>
      <c r="MAQ104" s="205"/>
      <c r="MAR104" s="205"/>
      <c r="MAS104" s="205"/>
      <c r="MAT104" s="205"/>
      <c r="MAU104" s="205"/>
      <c r="MAV104" s="205"/>
      <c r="MAW104" s="205"/>
      <c r="MAX104" s="205"/>
      <c r="MAY104" s="205"/>
      <c r="MAZ104" s="205"/>
      <c r="MBA104" s="205"/>
      <c r="MBB104" s="205"/>
      <c r="MBC104" s="205"/>
      <c r="MBD104" s="205"/>
      <c r="MBE104" s="205"/>
      <c r="MBF104" s="205"/>
      <c r="MBG104" s="205"/>
      <c r="MBH104" s="205"/>
      <c r="MBI104" s="205"/>
      <c r="MBJ104" s="205"/>
      <c r="MBK104" s="205"/>
      <c r="MBL104" s="205"/>
      <c r="MBM104" s="205"/>
      <c r="MBN104" s="205"/>
      <c r="MBO104" s="205"/>
      <c r="MBP104" s="205"/>
      <c r="MBQ104" s="205"/>
      <c r="MBR104" s="205"/>
      <c r="MBS104" s="205"/>
      <c r="MBT104" s="205"/>
      <c r="MBU104" s="205"/>
      <c r="MBV104" s="205"/>
      <c r="MBW104" s="205"/>
      <c r="MBX104" s="205"/>
      <c r="MBY104" s="205"/>
      <c r="MBZ104" s="205"/>
      <c r="MCA104" s="205"/>
      <c r="MCB104" s="205"/>
      <c r="MCC104" s="205"/>
      <c r="MCD104" s="205"/>
      <c r="MCE104" s="205"/>
      <c r="MCF104" s="205"/>
      <c r="MCG104" s="205"/>
      <c r="MCH104" s="205"/>
      <c r="MCI104" s="205"/>
      <c r="MCJ104" s="205"/>
      <c r="MCK104" s="205"/>
      <c r="MCL104" s="205"/>
      <c r="MCM104" s="205"/>
      <c r="MCN104" s="205"/>
      <c r="MCO104" s="205"/>
      <c r="MCP104" s="205"/>
      <c r="MCQ104" s="205"/>
      <c r="MCR104" s="205"/>
      <c r="MCS104" s="205"/>
      <c r="MCT104" s="205"/>
      <c r="MCU104" s="205"/>
      <c r="MCV104" s="205"/>
      <c r="MCW104" s="205"/>
      <c r="MCX104" s="205"/>
      <c r="MCY104" s="205"/>
      <c r="MCZ104" s="205"/>
      <c r="MDA104" s="205"/>
      <c r="MDB104" s="205"/>
      <c r="MDC104" s="205"/>
      <c r="MDD104" s="205"/>
      <c r="MDE104" s="205"/>
      <c r="MDF104" s="205"/>
      <c r="MDG104" s="205"/>
      <c r="MDH104" s="205"/>
      <c r="MDI104" s="205"/>
      <c r="MDJ104" s="205"/>
      <c r="MDK104" s="205"/>
      <c r="MDL104" s="205"/>
      <c r="MDM104" s="205"/>
      <c r="MDN104" s="205"/>
      <c r="MDO104" s="205"/>
      <c r="MDP104" s="205"/>
      <c r="MDQ104" s="205"/>
      <c r="MDR104" s="205"/>
      <c r="MDS104" s="205"/>
      <c r="MDT104" s="205"/>
      <c r="MDU104" s="205"/>
      <c r="MDV104" s="205"/>
      <c r="MDW104" s="205"/>
      <c r="MDX104" s="205"/>
      <c r="MDY104" s="205"/>
      <c r="MDZ104" s="205"/>
      <c r="MEA104" s="205"/>
      <c r="MEB104" s="205"/>
      <c r="MEC104" s="205"/>
      <c r="MED104" s="205"/>
      <c r="MEE104" s="205"/>
      <c r="MEF104" s="205"/>
      <c r="MEG104" s="205"/>
      <c r="MEH104" s="205"/>
      <c r="MEI104" s="205"/>
      <c r="MEJ104" s="205"/>
      <c r="MEK104" s="205"/>
      <c r="MEL104" s="205"/>
      <c r="MEM104" s="205"/>
      <c r="MEN104" s="205"/>
      <c r="MEO104" s="205"/>
      <c r="MEP104" s="205"/>
      <c r="MEQ104" s="205"/>
      <c r="MER104" s="205"/>
      <c r="MES104" s="205"/>
      <c r="MET104" s="205"/>
      <c r="MEU104" s="205"/>
      <c r="MEV104" s="205"/>
      <c r="MEW104" s="205"/>
      <c r="MEX104" s="205"/>
      <c r="MEY104" s="205"/>
      <c r="MEZ104" s="205"/>
      <c r="MFA104" s="205"/>
      <c r="MFB104" s="205"/>
      <c r="MFC104" s="205"/>
      <c r="MFD104" s="205"/>
      <c r="MFE104" s="205"/>
      <c r="MFF104" s="205"/>
      <c r="MFG104" s="205"/>
      <c r="MFH104" s="205"/>
      <c r="MFI104" s="205"/>
      <c r="MFJ104" s="205"/>
      <c r="MFK104" s="205"/>
      <c r="MFL104" s="205"/>
      <c r="MFM104" s="205"/>
      <c r="MFN104" s="205"/>
      <c r="MFO104" s="205"/>
      <c r="MFP104" s="205"/>
      <c r="MFQ104" s="205"/>
      <c r="MFR104" s="205"/>
      <c r="MFS104" s="205"/>
      <c r="MFZ104" s="205"/>
      <c r="MGA104" s="205"/>
      <c r="MGB104" s="205"/>
      <c r="MGC104" s="205"/>
      <c r="MGD104" s="205"/>
      <c r="MGE104" s="205"/>
      <c r="MGF104" s="205"/>
      <c r="MGG104" s="205"/>
      <c r="MGH104" s="205"/>
      <c r="MGI104" s="205"/>
      <c r="MGJ104" s="205"/>
      <c r="MGK104" s="205"/>
      <c r="MGL104" s="205"/>
      <c r="MGM104" s="205"/>
      <c r="MGN104" s="205"/>
      <c r="MGO104" s="205"/>
      <c r="MGP104" s="205"/>
      <c r="MGQ104" s="205"/>
      <c r="MGR104" s="205"/>
      <c r="MGS104" s="205"/>
      <c r="MGT104" s="205"/>
      <c r="MGU104" s="205"/>
      <c r="MGV104" s="205"/>
      <c r="MGW104" s="205"/>
      <c r="MGX104" s="205"/>
      <c r="MGY104" s="205"/>
      <c r="MGZ104" s="205"/>
      <c r="MHA104" s="205"/>
      <c r="MHB104" s="205"/>
      <c r="MHC104" s="205"/>
      <c r="MHD104" s="205"/>
      <c r="MHE104" s="205"/>
      <c r="MHF104" s="205"/>
      <c r="MHG104" s="205"/>
      <c r="MHH104" s="205"/>
      <c r="MHI104" s="205"/>
      <c r="MHJ104" s="205"/>
      <c r="MHK104" s="205"/>
      <c r="MHL104" s="205"/>
      <c r="MHM104" s="205"/>
      <c r="MHN104" s="205"/>
      <c r="MHO104" s="205"/>
      <c r="MHP104" s="205"/>
      <c r="MHQ104" s="205"/>
      <c r="MHR104" s="205"/>
      <c r="MHS104" s="205"/>
      <c r="MHT104" s="205"/>
      <c r="MHU104" s="205"/>
      <c r="MHV104" s="205"/>
      <c r="MHW104" s="205"/>
      <c r="MHX104" s="205"/>
      <c r="MHY104" s="205"/>
      <c r="MHZ104" s="205"/>
      <c r="MIA104" s="205"/>
      <c r="MIB104" s="205"/>
      <c r="MIC104" s="205"/>
      <c r="MID104" s="205"/>
      <c r="MIE104" s="205"/>
      <c r="MIF104" s="205"/>
      <c r="MIG104" s="205"/>
      <c r="MIH104" s="205"/>
      <c r="MII104" s="205"/>
      <c r="MIJ104" s="205"/>
      <c r="MIK104" s="205"/>
      <c r="MIL104" s="205"/>
      <c r="MIM104" s="205"/>
      <c r="MIN104" s="205"/>
      <c r="MIO104" s="205"/>
      <c r="MIP104" s="205"/>
      <c r="MIQ104" s="205"/>
      <c r="MIR104" s="205"/>
      <c r="MIS104" s="205"/>
      <c r="MIT104" s="205"/>
      <c r="MIU104" s="205"/>
      <c r="MIV104" s="205"/>
      <c r="MIW104" s="205"/>
      <c r="MIX104" s="205"/>
      <c r="MIY104" s="205"/>
      <c r="MIZ104" s="205"/>
      <c r="MJA104" s="205"/>
      <c r="MJB104" s="205"/>
      <c r="MJC104" s="205"/>
      <c r="MJD104" s="205"/>
      <c r="MJE104" s="205"/>
      <c r="MJF104" s="205"/>
      <c r="MJG104" s="205"/>
      <c r="MJH104" s="205"/>
      <c r="MJI104" s="205"/>
      <c r="MJJ104" s="205"/>
      <c r="MJK104" s="205"/>
      <c r="MJL104" s="205"/>
      <c r="MJM104" s="205"/>
      <c r="MJN104" s="205"/>
      <c r="MJO104" s="205"/>
      <c r="MJP104" s="205"/>
      <c r="MJQ104" s="205"/>
      <c r="MJR104" s="205"/>
      <c r="MJS104" s="205"/>
      <c r="MJT104" s="205"/>
      <c r="MJU104" s="205"/>
      <c r="MJV104" s="205"/>
      <c r="MJW104" s="205"/>
      <c r="MJX104" s="205"/>
      <c r="MJY104" s="205"/>
      <c r="MJZ104" s="205"/>
      <c r="MKA104" s="205"/>
      <c r="MKB104" s="205"/>
      <c r="MKC104" s="205"/>
      <c r="MKD104" s="205"/>
      <c r="MKE104" s="205"/>
      <c r="MKF104" s="205"/>
      <c r="MKG104" s="205"/>
      <c r="MKH104" s="205"/>
      <c r="MKI104" s="205"/>
      <c r="MKJ104" s="205"/>
      <c r="MKK104" s="205"/>
      <c r="MKL104" s="205"/>
      <c r="MKM104" s="205"/>
      <c r="MKN104" s="205"/>
      <c r="MKO104" s="205"/>
      <c r="MKP104" s="205"/>
      <c r="MKQ104" s="205"/>
      <c r="MKR104" s="205"/>
      <c r="MKS104" s="205"/>
      <c r="MKT104" s="205"/>
      <c r="MKU104" s="205"/>
      <c r="MKV104" s="205"/>
      <c r="MKW104" s="205"/>
      <c r="MKX104" s="205"/>
      <c r="MKY104" s="205"/>
      <c r="MKZ104" s="205"/>
      <c r="MLA104" s="205"/>
      <c r="MLB104" s="205"/>
      <c r="MLC104" s="205"/>
      <c r="MLD104" s="205"/>
      <c r="MLE104" s="205"/>
      <c r="MLF104" s="205"/>
      <c r="MLG104" s="205"/>
      <c r="MLH104" s="205"/>
      <c r="MLI104" s="205"/>
      <c r="MLJ104" s="205"/>
      <c r="MLK104" s="205"/>
      <c r="MLL104" s="205"/>
      <c r="MLM104" s="205"/>
      <c r="MLN104" s="205"/>
      <c r="MLO104" s="205"/>
      <c r="MLP104" s="205"/>
      <c r="MLQ104" s="205"/>
      <c r="MLR104" s="205"/>
      <c r="MLS104" s="205"/>
      <c r="MLT104" s="205"/>
      <c r="MLU104" s="205"/>
      <c r="MLV104" s="205"/>
      <c r="MLW104" s="205"/>
      <c r="MLX104" s="205"/>
      <c r="MLY104" s="205"/>
      <c r="MLZ104" s="205"/>
      <c r="MMA104" s="205"/>
      <c r="MMB104" s="205"/>
      <c r="MMC104" s="205"/>
      <c r="MMD104" s="205"/>
      <c r="MME104" s="205"/>
      <c r="MMF104" s="205"/>
      <c r="MMG104" s="205"/>
      <c r="MMH104" s="205"/>
      <c r="MMI104" s="205"/>
      <c r="MMJ104" s="205"/>
      <c r="MMK104" s="205"/>
      <c r="MML104" s="205"/>
      <c r="MMM104" s="205"/>
      <c r="MMN104" s="205"/>
      <c r="MMO104" s="205"/>
      <c r="MMP104" s="205"/>
      <c r="MMQ104" s="205"/>
      <c r="MMR104" s="205"/>
      <c r="MMS104" s="205"/>
      <c r="MMT104" s="205"/>
      <c r="MMU104" s="205"/>
      <c r="MMV104" s="205"/>
      <c r="MMW104" s="205"/>
      <c r="MMX104" s="205"/>
      <c r="MMY104" s="205"/>
      <c r="MMZ104" s="205"/>
      <c r="MNA104" s="205"/>
      <c r="MNB104" s="205"/>
      <c r="MNC104" s="205"/>
      <c r="MND104" s="205"/>
      <c r="MNE104" s="205"/>
      <c r="MNF104" s="205"/>
      <c r="MNG104" s="205"/>
      <c r="MNH104" s="205"/>
      <c r="MNI104" s="205"/>
      <c r="MNJ104" s="205"/>
      <c r="MNK104" s="205"/>
      <c r="MNL104" s="205"/>
      <c r="MNM104" s="205"/>
      <c r="MNN104" s="205"/>
      <c r="MNO104" s="205"/>
      <c r="MNP104" s="205"/>
      <c r="MNQ104" s="205"/>
      <c r="MNR104" s="205"/>
      <c r="MNS104" s="205"/>
      <c r="MNT104" s="205"/>
      <c r="MNU104" s="205"/>
      <c r="MNV104" s="205"/>
      <c r="MNW104" s="205"/>
      <c r="MNX104" s="205"/>
      <c r="MNY104" s="205"/>
      <c r="MNZ104" s="205"/>
      <c r="MOA104" s="205"/>
      <c r="MOB104" s="205"/>
      <c r="MOC104" s="205"/>
      <c r="MOD104" s="205"/>
      <c r="MOE104" s="205"/>
      <c r="MOF104" s="205"/>
      <c r="MOG104" s="205"/>
      <c r="MOH104" s="205"/>
      <c r="MOI104" s="205"/>
      <c r="MOJ104" s="205"/>
      <c r="MOK104" s="205"/>
      <c r="MOL104" s="205"/>
      <c r="MOM104" s="205"/>
      <c r="MON104" s="205"/>
      <c r="MOO104" s="205"/>
      <c r="MOP104" s="205"/>
      <c r="MOQ104" s="205"/>
      <c r="MOR104" s="205"/>
      <c r="MOS104" s="205"/>
      <c r="MOT104" s="205"/>
      <c r="MOU104" s="205"/>
      <c r="MOV104" s="205"/>
      <c r="MOW104" s="205"/>
      <c r="MOX104" s="205"/>
      <c r="MOY104" s="205"/>
      <c r="MOZ104" s="205"/>
      <c r="MPA104" s="205"/>
      <c r="MPB104" s="205"/>
      <c r="MPC104" s="205"/>
      <c r="MPD104" s="205"/>
      <c r="MPE104" s="205"/>
      <c r="MPF104" s="205"/>
      <c r="MPG104" s="205"/>
      <c r="MPH104" s="205"/>
      <c r="MPI104" s="205"/>
      <c r="MPJ104" s="205"/>
      <c r="MPK104" s="205"/>
      <c r="MPL104" s="205"/>
      <c r="MPM104" s="205"/>
      <c r="MPN104" s="205"/>
      <c r="MPO104" s="205"/>
      <c r="MPV104" s="205"/>
      <c r="MPW104" s="205"/>
      <c r="MPX104" s="205"/>
      <c r="MPY104" s="205"/>
      <c r="MPZ104" s="205"/>
      <c r="MQA104" s="205"/>
      <c r="MQB104" s="205"/>
      <c r="MQC104" s="205"/>
      <c r="MQD104" s="205"/>
      <c r="MQE104" s="205"/>
      <c r="MQF104" s="205"/>
      <c r="MQG104" s="205"/>
      <c r="MQH104" s="205"/>
      <c r="MQI104" s="205"/>
      <c r="MQJ104" s="205"/>
      <c r="MQK104" s="205"/>
      <c r="MQL104" s="205"/>
      <c r="MQM104" s="205"/>
      <c r="MQN104" s="205"/>
      <c r="MQO104" s="205"/>
      <c r="MQP104" s="205"/>
      <c r="MQQ104" s="205"/>
      <c r="MQR104" s="205"/>
      <c r="MQS104" s="205"/>
      <c r="MQT104" s="205"/>
      <c r="MQU104" s="205"/>
      <c r="MQV104" s="205"/>
      <c r="MQW104" s="205"/>
      <c r="MQX104" s="205"/>
      <c r="MQY104" s="205"/>
      <c r="MQZ104" s="205"/>
      <c r="MRA104" s="205"/>
      <c r="MRB104" s="205"/>
      <c r="MRC104" s="205"/>
      <c r="MRD104" s="205"/>
      <c r="MRE104" s="205"/>
      <c r="MRF104" s="205"/>
      <c r="MRG104" s="205"/>
      <c r="MRH104" s="205"/>
      <c r="MRI104" s="205"/>
      <c r="MRJ104" s="205"/>
      <c r="MRK104" s="205"/>
      <c r="MRL104" s="205"/>
      <c r="MRM104" s="205"/>
      <c r="MRN104" s="205"/>
      <c r="MRO104" s="205"/>
      <c r="MRP104" s="205"/>
      <c r="MRQ104" s="205"/>
      <c r="MRR104" s="205"/>
      <c r="MRS104" s="205"/>
      <c r="MRT104" s="205"/>
      <c r="MRU104" s="205"/>
      <c r="MRV104" s="205"/>
      <c r="MRW104" s="205"/>
      <c r="MRX104" s="205"/>
      <c r="MRY104" s="205"/>
      <c r="MRZ104" s="205"/>
      <c r="MSA104" s="205"/>
      <c r="MSB104" s="205"/>
      <c r="MSC104" s="205"/>
      <c r="MSD104" s="205"/>
      <c r="MSE104" s="205"/>
      <c r="MSF104" s="205"/>
      <c r="MSG104" s="205"/>
      <c r="MSH104" s="205"/>
      <c r="MSI104" s="205"/>
      <c r="MSJ104" s="205"/>
      <c r="MSK104" s="205"/>
      <c r="MSL104" s="205"/>
      <c r="MSM104" s="205"/>
      <c r="MSN104" s="205"/>
      <c r="MSO104" s="205"/>
      <c r="MSP104" s="205"/>
      <c r="MSQ104" s="205"/>
      <c r="MSR104" s="205"/>
      <c r="MSS104" s="205"/>
      <c r="MST104" s="205"/>
      <c r="MSU104" s="205"/>
      <c r="MSV104" s="205"/>
      <c r="MSW104" s="205"/>
      <c r="MSX104" s="205"/>
      <c r="MSY104" s="205"/>
      <c r="MSZ104" s="205"/>
      <c r="MTA104" s="205"/>
      <c r="MTB104" s="205"/>
      <c r="MTC104" s="205"/>
      <c r="MTD104" s="205"/>
      <c r="MTE104" s="205"/>
      <c r="MTF104" s="205"/>
      <c r="MTG104" s="205"/>
      <c r="MTH104" s="205"/>
      <c r="MTI104" s="205"/>
      <c r="MTJ104" s="205"/>
      <c r="MTK104" s="205"/>
      <c r="MTL104" s="205"/>
      <c r="MTM104" s="205"/>
      <c r="MTN104" s="205"/>
      <c r="MTO104" s="205"/>
      <c r="MTP104" s="205"/>
      <c r="MTQ104" s="205"/>
      <c r="MTR104" s="205"/>
      <c r="MTS104" s="205"/>
      <c r="MTT104" s="205"/>
      <c r="MTU104" s="205"/>
      <c r="MTV104" s="205"/>
      <c r="MTW104" s="205"/>
      <c r="MTX104" s="205"/>
      <c r="MTY104" s="205"/>
      <c r="MTZ104" s="205"/>
      <c r="MUA104" s="205"/>
      <c r="MUB104" s="205"/>
      <c r="MUC104" s="205"/>
      <c r="MUD104" s="205"/>
      <c r="MUE104" s="205"/>
      <c r="MUF104" s="205"/>
      <c r="MUG104" s="205"/>
      <c r="MUH104" s="205"/>
      <c r="MUI104" s="205"/>
      <c r="MUJ104" s="205"/>
      <c r="MUK104" s="205"/>
      <c r="MUL104" s="205"/>
      <c r="MUM104" s="205"/>
      <c r="MUN104" s="205"/>
      <c r="MUO104" s="205"/>
      <c r="MUP104" s="205"/>
      <c r="MUQ104" s="205"/>
      <c r="MUR104" s="205"/>
      <c r="MUS104" s="205"/>
      <c r="MUT104" s="205"/>
      <c r="MUU104" s="205"/>
      <c r="MUV104" s="205"/>
      <c r="MUW104" s="205"/>
      <c r="MUX104" s="205"/>
      <c r="MUY104" s="205"/>
      <c r="MUZ104" s="205"/>
      <c r="MVA104" s="205"/>
      <c r="MVB104" s="205"/>
      <c r="MVC104" s="205"/>
      <c r="MVD104" s="205"/>
      <c r="MVE104" s="205"/>
      <c r="MVF104" s="205"/>
      <c r="MVG104" s="205"/>
      <c r="MVH104" s="205"/>
      <c r="MVI104" s="205"/>
      <c r="MVJ104" s="205"/>
      <c r="MVK104" s="205"/>
      <c r="MVL104" s="205"/>
      <c r="MVM104" s="205"/>
      <c r="MVN104" s="205"/>
      <c r="MVO104" s="205"/>
      <c r="MVP104" s="205"/>
      <c r="MVQ104" s="205"/>
      <c r="MVR104" s="205"/>
      <c r="MVS104" s="205"/>
      <c r="MVT104" s="205"/>
      <c r="MVU104" s="205"/>
      <c r="MVV104" s="205"/>
      <c r="MVW104" s="205"/>
      <c r="MVX104" s="205"/>
      <c r="MVY104" s="205"/>
      <c r="MVZ104" s="205"/>
      <c r="MWA104" s="205"/>
      <c r="MWB104" s="205"/>
      <c r="MWC104" s="205"/>
      <c r="MWD104" s="205"/>
      <c r="MWE104" s="205"/>
      <c r="MWF104" s="205"/>
      <c r="MWG104" s="205"/>
      <c r="MWH104" s="205"/>
      <c r="MWI104" s="205"/>
      <c r="MWJ104" s="205"/>
      <c r="MWK104" s="205"/>
      <c r="MWL104" s="205"/>
      <c r="MWM104" s="205"/>
      <c r="MWN104" s="205"/>
      <c r="MWO104" s="205"/>
      <c r="MWP104" s="205"/>
      <c r="MWQ104" s="205"/>
      <c r="MWR104" s="205"/>
      <c r="MWS104" s="205"/>
      <c r="MWT104" s="205"/>
      <c r="MWU104" s="205"/>
      <c r="MWV104" s="205"/>
      <c r="MWW104" s="205"/>
      <c r="MWX104" s="205"/>
      <c r="MWY104" s="205"/>
      <c r="MWZ104" s="205"/>
      <c r="MXA104" s="205"/>
      <c r="MXB104" s="205"/>
      <c r="MXC104" s="205"/>
      <c r="MXD104" s="205"/>
      <c r="MXE104" s="205"/>
      <c r="MXF104" s="205"/>
      <c r="MXG104" s="205"/>
      <c r="MXH104" s="205"/>
      <c r="MXI104" s="205"/>
      <c r="MXJ104" s="205"/>
      <c r="MXK104" s="205"/>
      <c r="MXL104" s="205"/>
      <c r="MXM104" s="205"/>
      <c r="MXN104" s="205"/>
      <c r="MXO104" s="205"/>
      <c r="MXP104" s="205"/>
      <c r="MXQ104" s="205"/>
      <c r="MXR104" s="205"/>
      <c r="MXS104" s="205"/>
      <c r="MXT104" s="205"/>
      <c r="MXU104" s="205"/>
      <c r="MXV104" s="205"/>
      <c r="MXW104" s="205"/>
      <c r="MXX104" s="205"/>
      <c r="MXY104" s="205"/>
      <c r="MXZ104" s="205"/>
      <c r="MYA104" s="205"/>
      <c r="MYB104" s="205"/>
      <c r="MYC104" s="205"/>
      <c r="MYD104" s="205"/>
      <c r="MYE104" s="205"/>
      <c r="MYF104" s="205"/>
      <c r="MYG104" s="205"/>
      <c r="MYH104" s="205"/>
      <c r="MYI104" s="205"/>
      <c r="MYJ104" s="205"/>
      <c r="MYK104" s="205"/>
      <c r="MYL104" s="205"/>
      <c r="MYM104" s="205"/>
      <c r="MYN104" s="205"/>
      <c r="MYO104" s="205"/>
      <c r="MYP104" s="205"/>
      <c r="MYQ104" s="205"/>
      <c r="MYR104" s="205"/>
      <c r="MYS104" s="205"/>
      <c r="MYT104" s="205"/>
      <c r="MYU104" s="205"/>
      <c r="MYV104" s="205"/>
      <c r="MYW104" s="205"/>
      <c r="MYX104" s="205"/>
      <c r="MYY104" s="205"/>
      <c r="MYZ104" s="205"/>
      <c r="MZA104" s="205"/>
      <c r="MZB104" s="205"/>
      <c r="MZC104" s="205"/>
      <c r="MZD104" s="205"/>
      <c r="MZE104" s="205"/>
      <c r="MZF104" s="205"/>
      <c r="MZG104" s="205"/>
      <c r="MZH104" s="205"/>
      <c r="MZI104" s="205"/>
      <c r="MZJ104" s="205"/>
      <c r="MZK104" s="205"/>
      <c r="MZR104" s="205"/>
      <c r="MZS104" s="205"/>
      <c r="MZT104" s="205"/>
      <c r="MZU104" s="205"/>
      <c r="MZV104" s="205"/>
      <c r="MZW104" s="205"/>
      <c r="MZX104" s="205"/>
      <c r="MZY104" s="205"/>
      <c r="MZZ104" s="205"/>
      <c r="NAA104" s="205"/>
      <c r="NAB104" s="205"/>
      <c r="NAC104" s="205"/>
      <c r="NAD104" s="205"/>
      <c r="NAE104" s="205"/>
      <c r="NAF104" s="205"/>
      <c r="NAG104" s="205"/>
      <c r="NAH104" s="205"/>
      <c r="NAI104" s="205"/>
      <c r="NAJ104" s="205"/>
      <c r="NAK104" s="205"/>
      <c r="NAL104" s="205"/>
      <c r="NAM104" s="205"/>
      <c r="NAN104" s="205"/>
      <c r="NAO104" s="205"/>
      <c r="NAP104" s="205"/>
      <c r="NAQ104" s="205"/>
      <c r="NAR104" s="205"/>
      <c r="NAS104" s="205"/>
      <c r="NAT104" s="205"/>
      <c r="NAU104" s="205"/>
      <c r="NAV104" s="205"/>
      <c r="NAW104" s="205"/>
      <c r="NAX104" s="205"/>
      <c r="NAY104" s="205"/>
      <c r="NAZ104" s="205"/>
      <c r="NBA104" s="205"/>
      <c r="NBB104" s="205"/>
      <c r="NBC104" s="205"/>
      <c r="NBD104" s="205"/>
      <c r="NBE104" s="205"/>
      <c r="NBF104" s="205"/>
      <c r="NBG104" s="205"/>
      <c r="NBH104" s="205"/>
      <c r="NBI104" s="205"/>
      <c r="NBJ104" s="205"/>
      <c r="NBK104" s="205"/>
      <c r="NBL104" s="205"/>
      <c r="NBM104" s="205"/>
      <c r="NBN104" s="205"/>
      <c r="NBO104" s="205"/>
      <c r="NBP104" s="205"/>
      <c r="NBQ104" s="205"/>
      <c r="NBR104" s="205"/>
      <c r="NBS104" s="205"/>
      <c r="NBT104" s="205"/>
      <c r="NBU104" s="205"/>
      <c r="NBV104" s="205"/>
      <c r="NBW104" s="205"/>
      <c r="NBX104" s="205"/>
      <c r="NBY104" s="205"/>
      <c r="NBZ104" s="205"/>
      <c r="NCA104" s="205"/>
      <c r="NCB104" s="205"/>
      <c r="NCC104" s="205"/>
      <c r="NCD104" s="205"/>
      <c r="NCE104" s="205"/>
      <c r="NCF104" s="205"/>
      <c r="NCG104" s="205"/>
      <c r="NCH104" s="205"/>
      <c r="NCI104" s="205"/>
      <c r="NCJ104" s="205"/>
      <c r="NCK104" s="205"/>
      <c r="NCL104" s="205"/>
      <c r="NCM104" s="205"/>
      <c r="NCN104" s="205"/>
      <c r="NCO104" s="205"/>
      <c r="NCP104" s="205"/>
      <c r="NCQ104" s="205"/>
      <c r="NCR104" s="205"/>
      <c r="NCS104" s="205"/>
      <c r="NCT104" s="205"/>
      <c r="NCU104" s="205"/>
      <c r="NCV104" s="205"/>
      <c r="NCW104" s="205"/>
      <c r="NCX104" s="205"/>
      <c r="NCY104" s="205"/>
      <c r="NCZ104" s="205"/>
      <c r="NDA104" s="205"/>
      <c r="NDB104" s="205"/>
      <c r="NDC104" s="205"/>
      <c r="NDD104" s="205"/>
      <c r="NDE104" s="205"/>
      <c r="NDF104" s="205"/>
      <c r="NDG104" s="205"/>
      <c r="NDH104" s="205"/>
      <c r="NDI104" s="205"/>
      <c r="NDJ104" s="205"/>
      <c r="NDK104" s="205"/>
      <c r="NDL104" s="205"/>
      <c r="NDM104" s="205"/>
      <c r="NDN104" s="205"/>
      <c r="NDO104" s="205"/>
      <c r="NDP104" s="205"/>
      <c r="NDQ104" s="205"/>
      <c r="NDR104" s="205"/>
      <c r="NDS104" s="205"/>
      <c r="NDT104" s="205"/>
      <c r="NDU104" s="205"/>
      <c r="NDV104" s="205"/>
      <c r="NDW104" s="205"/>
      <c r="NDX104" s="205"/>
      <c r="NDY104" s="205"/>
      <c r="NDZ104" s="205"/>
      <c r="NEA104" s="205"/>
      <c r="NEB104" s="205"/>
      <c r="NEC104" s="205"/>
      <c r="NED104" s="205"/>
      <c r="NEE104" s="205"/>
      <c r="NEF104" s="205"/>
      <c r="NEG104" s="205"/>
      <c r="NEH104" s="205"/>
      <c r="NEI104" s="205"/>
      <c r="NEJ104" s="205"/>
      <c r="NEK104" s="205"/>
      <c r="NEL104" s="205"/>
      <c r="NEM104" s="205"/>
      <c r="NEN104" s="205"/>
      <c r="NEO104" s="205"/>
      <c r="NEP104" s="205"/>
      <c r="NEQ104" s="205"/>
      <c r="NER104" s="205"/>
      <c r="NES104" s="205"/>
      <c r="NET104" s="205"/>
      <c r="NEU104" s="205"/>
      <c r="NEV104" s="205"/>
      <c r="NEW104" s="205"/>
      <c r="NEX104" s="205"/>
      <c r="NEY104" s="205"/>
      <c r="NEZ104" s="205"/>
      <c r="NFA104" s="205"/>
      <c r="NFB104" s="205"/>
      <c r="NFC104" s="205"/>
      <c r="NFD104" s="205"/>
      <c r="NFE104" s="205"/>
      <c r="NFF104" s="205"/>
      <c r="NFG104" s="205"/>
      <c r="NFH104" s="205"/>
      <c r="NFI104" s="205"/>
      <c r="NFJ104" s="205"/>
      <c r="NFK104" s="205"/>
      <c r="NFL104" s="205"/>
      <c r="NFM104" s="205"/>
      <c r="NFN104" s="205"/>
      <c r="NFO104" s="205"/>
      <c r="NFP104" s="205"/>
      <c r="NFQ104" s="205"/>
      <c r="NFR104" s="205"/>
      <c r="NFS104" s="205"/>
      <c r="NFT104" s="205"/>
      <c r="NFU104" s="205"/>
      <c r="NFV104" s="205"/>
      <c r="NFW104" s="205"/>
      <c r="NFX104" s="205"/>
      <c r="NFY104" s="205"/>
      <c r="NFZ104" s="205"/>
      <c r="NGA104" s="205"/>
      <c r="NGB104" s="205"/>
      <c r="NGC104" s="205"/>
      <c r="NGD104" s="205"/>
      <c r="NGE104" s="205"/>
      <c r="NGF104" s="205"/>
      <c r="NGG104" s="205"/>
      <c r="NGH104" s="205"/>
      <c r="NGI104" s="205"/>
      <c r="NGJ104" s="205"/>
      <c r="NGK104" s="205"/>
      <c r="NGL104" s="205"/>
      <c r="NGM104" s="205"/>
      <c r="NGN104" s="205"/>
      <c r="NGO104" s="205"/>
      <c r="NGP104" s="205"/>
      <c r="NGQ104" s="205"/>
      <c r="NGR104" s="205"/>
      <c r="NGS104" s="205"/>
      <c r="NGT104" s="205"/>
      <c r="NGU104" s="205"/>
      <c r="NGV104" s="205"/>
      <c r="NGW104" s="205"/>
      <c r="NGX104" s="205"/>
      <c r="NGY104" s="205"/>
      <c r="NGZ104" s="205"/>
      <c r="NHA104" s="205"/>
      <c r="NHB104" s="205"/>
      <c r="NHC104" s="205"/>
      <c r="NHD104" s="205"/>
      <c r="NHE104" s="205"/>
      <c r="NHF104" s="205"/>
      <c r="NHG104" s="205"/>
      <c r="NHH104" s="205"/>
      <c r="NHI104" s="205"/>
      <c r="NHJ104" s="205"/>
      <c r="NHK104" s="205"/>
      <c r="NHL104" s="205"/>
      <c r="NHM104" s="205"/>
      <c r="NHN104" s="205"/>
      <c r="NHO104" s="205"/>
      <c r="NHP104" s="205"/>
      <c r="NHQ104" s="205"/>
      <c r="NHR104" s="205"/>
      <c r="NHS104" s="205"/>
      <c r="NHT104" s="205"/>
      <c r="NHU104" s="205"/>
      <c r="NHV104" s="205"/>
      <c r="NHW104" s="205"/>
      <c r="NHX104" s="205"/>
      <c r="NHY104" s="205"/>
      <c r="NHZ104" s="205"/>
      <c r="NIA104" s="205"/>
      <c r="NIB104" s="205"/>
      <c r="NIC104" s="205"/>
      <c r="NID104" s="205"/>
      <c r="NIE104" s="205"/>
      <c r="NIF104" s="205"/>
      <c r="NIG104" s="205"/>
      <c r="NIH104" s="205"/>
      <c r="NII104" s="205"/>
      <c r="NIJ104" s="205"/>
      <c r="NIK104" s="205"/>
      <c r="NIL104" s="205"/>
      <c r="NIM104" s="205"/>
      <c r="NIN104" s="205"/>
      <c r="NIO104" s="205"/>
      <c r="NIP104" s="205"/>
      <c r="NIQ104" s="205"/>
      <c r="NIR104" s="205"/>
      <c r="NIS104" s="205"/>
      <c r="NIT104" s="205"/>
      <c r="NIU104" s="205"/>
      <c r="NIV104" s="205"/>
      <c r="NIW104" s="205"/>
      <c r="NIX104" s="205"/>
      <c r="NIY104" s="205"/>
      <c r="NIZ104" s="205"/>
      <c r="NJA104" s="205"/>
      <c r="NJB104" s="205"/>
      <c r="NJC104" s="205"/>
      <c r="NJD104" s="205"/>
      <c r="NJE104" s="205"/>
      <c r="NJF104" s="205"/>
      <c r="NJG104" s="205"/>
      <c r="NJN104" s="205"/>
      <c r="NJO104" s="205"/>
      <c r="NJP104" s="205"/>
      <c r="NJQ104" s="205"/>
      <c r="NJR104" s="205"/>
      <c r="NJS104" s="205"/>
      <c r="NJT104" s="205"/>
      <c r="NJU104" s="205"/>
      <c r="NJV104" s="205"/>
      <c r="NJW104" s="205"/>
      <c r="NJX104" s="205"/>
      <c r="NJY104" s="205"/>
      <c r="NJZ104" s="205"/>
      <c r="NKA104" s="205"/>
      <c r="NKB104" s="205"/>
      <c r="NKC104" s="205"/>
      <c r="NKD104" s="205"/>
      <c r="NKE104" s="205"/>
      <c r="NKF104" s="205"/>
      <c r="NKG104" s="205"/>
      <c r="NKH104" s="205"/>
      <c r="NKI104" s="205"/>
      <c r="NKJ104" s="205"/>
      <c r="NKK104" s="205"/>
      <c r="NKL104" s="205"/>
      <c r="NKM104" s="205"/>
      <c r="NKN104" s="205"/>
      <c r="NKO104" s="205"/>
      <c r="NKP104" s="205"/>
      <c r="NKQ104" s="205"/>
      <c r="NKR104" s="205"/>
      <c r="NKS104" s="205"/>
      <c r="NKT104" s="205"/>
      <c r="NKU104" s="205"/>
      <c r="NKV104" s="205"/>
      <c r="NKW104" s="205"/>
      <c r="NKX104" s="205"/>
      <c r="NKY104" s="205"/>
      <c r="NKZ104" s="205"/>
      <c r="NLA104" s="205"/>
      <c r="NLB104" s="205"/>
      <c r="NLC104" s="205"/>
      <c r="NLD104" s="205"/>
      <c r="NLE104" s="205"/>
      <c r="NLF104" s="205"/>
      <c r="NLG104" s="205"/>
      <c r="NLH104" s="205"/>
      <c r="NLI104" s="205"/>
      <c r="NLJ104" s="205"/>
      <c r="NLK104" s="205"/>
      <c r="NLL104" s="205"/>
      <c r="NLM104" s="205"/>
      <c r="NLN104" s="205"/>
      <c r="NLO104" s="205"/>
      <c r="NLP104" s="205"/>
      <c r="NLQ104" s="205"/>
      <c r="NLR104" s="205"/>
      <c r="NLS104" s="205"/>
      <c r="NLT104" s="205"/>
      <c r="NLU104" s="205"/>
      <c r="NLV104" s="205"/>
      <c r="NLW104" s="205"/>
      <c r="NLX104" s="205"/>
      <c r="NLY104" s="205"/>
      <c r="NLZ104" s="205"/>
      <c r="NMA104" s="205"/>
      <c r="NMB104" s="205"/>
      <c r="NMC104" s="205"/>
      <c r="NMD104" s="205"/>
      <c r="NME104" s="205"/>
      <c r="NMF104" s="205"/>
      <c r="NMG104" s="205"/>
      <c r="NMH104" s="205"/>
      <c r="NMI104" s="205"/>
      <c r="NMJ104" s="205"/>
      <c r="NMK104" s="205"/>
      <c r="NML104" s="205"/>
      <c r="NMM104" s="205"/>
      <c r="NMN104" s="205"/>
      <c r="NMO104" s="205"/>
      <c r="NMP104" s="205"/>
      <c r="NMQ104" s="205"/>
      <c r="NMR104" s="205"/>
      <c r="NMS104" s="205"/>
      <c r="NMT104" s="205"/>
      <c r="NMU104" s="205"/>
      <c r="NMV104" s="205"/>
      <c r="NMW104" s="205"/>
      <c r="NMX104" s="205"/>
      <c r="NMY104" s="205"/>
      <c r="NMZ104" s="205"/>
      <c r="NNA104" s="205"/>
      <c r="NNB104" s="205"/>
      <c r="NNC104" s="205"/>
      <c r="NND104" s="205"/>
      <c r="NNE104" s="205"/>
      <c r="NNF104" s="205"/>
      <c r="NNG104" s="205"/>
      <c r="NNH104" s="205"/>
      <c r="NNI104" s="205"/>
      <c r="NNJ104" s="205"/>
      <c r="NNK104" s="205"/>
      <c r="NNL104" s="205"/>
      <c r="NNM104" s="205"/>
      <c r="NNN104" s="205"/>
      <c r="NNO104" s="205"/>
      <c r="NNP104" s="205"/>
      <c r="NNQ104" s="205"/>
      <c r="NNR104" s="205"/>
      <c r="NNS104" s="205"/>
      <c r="NNT104" s="205"/>
      <c r="NNU104" s="205"/>
      <c r="NNV104" s="205"/>
      <c r="NNW104" s="205"/>
      <c r="NNX104" s="205"/>
      <c r="NNY104" s="205"/>
      <c r="NNZ104" s="205"/>
      <c r="NOA104" s="205"/>
      <c r="NOB104" s="205"/>
      <c r="NOC104" s="205"/>
      <c r="NOD104" s="205"/>
      <c r="NOE104" s="205"/>
      <c r="NOF104" s="205"/>
      <c r="NOG104" s="205"/>
      <c r="NOH104" s="205"/>
      <c r="NOI104" s="205"/>
      <c r="NOJ104" s="205"/>
      <c r="NOK104" s="205"/>
      <c r="NOL104" s="205"/>
      <c r="NOM104" s="205"/>
      <c r="NON104" s="205"/>
      <c r="NOO104" s="205"/>
      <c r="NOP104" s="205"/>
      <c r="NOQ104" s="205"/>
      <c r="NOR104" s="205"/>
      <c r="NOS104" s="205"/>
      <c r="NOT104" s="205"/>
      <c r="NOU104" s="205"/>
      <c r="NOV104" s="205"/>
      <c r="NOW104" s="205"/>
      <c r="NOX104" s="205"/>
      <c r="NOY104" s="205"/>
      <c r="NOZ104" s="205"/>
      <c r="NPA104" s="205"/>
      <c r="NPB104" s="205"/>
      <c r="NPC104" s="205"/>
      <c r="NPD104" s="205"/>
      <c r="NPE104" s="205"/>
      <c r="NPF104" s="205"/>
      <c r="NPG104" s="205"/>
      <c r="NPH104" s="205"/>
      <c r="NPI104" s="205"/>
      <c r="NPJ104" s="205"/>
      <c r="NPK104" s="205"/>
      <c r="NPL104" s="205"/>
      <c r="NPM104" s="205"/>
      <c r="NPN104" s="205"/>
      <c r="NPO104" s="205"/>
      <c r="NPP104" s="205"/>
      <c r="NPQ104" s="205"/>
      <c r="NPR104" s="205"/>
      <c r="NPS104" s="205"/>
      <c r="NPT104" s="205"/>
      <c r="NPU104" s="205"/>
      <c r="NPV104" s="205"/>
      <c r="NPW104" s="205"/>
      <c r="NPX104" s="205"/>
      <c r="NPY104" s="205"/>
      <c r="NPZ104" s="205"/>
      <c r="NQA104" s="205"/>
      <c r="NQB104" s="205"/>
      <c r="NQC104" s="205"/>
      <c r="NQD104" s="205"/>
      <c r="NQE104" s="205"/>
      <c r="NQF104" s="205"/>
      <c r="NQG104" s="205"/>
      <c r="NQH104" s="205"/>
      <c r="NQI104" s="205"/>
      <c r="NQJ104" s="205"/>
      <c r="NQK104" s="205"/>
      <c r="NQL104" s="205"/>
      <c r="NQM104" s="205"/>
      <c r="NQN104" s="205"/>
      <c r="NQO104" s="205"/>
      <c r="NQP104" s="205"/>
      <c r="NQQ104" s="205"/>
      <c r="NQR104" s="205"/>
      <c r="NQS104" s="205"/>
      <c r="NQT104" s="205"/>
      <c r="NQU104" s="205"/>
      <c r="NQV104" s="205"/>
      <c r="NQW104" s="205"/>
      <c r="NQX104" s="205"/>
      <c r="NQY104" s="205"/>
      <c r="NQZ104" s="205"/>
      <c r="NRA104" s="205"/>
      <c r="NRB104" s="205"/>
      <c r="NRC104" s="205"/>
      <c r="NRD104" s="205"/>
      <c r="NRE104" s="205"/>
      <c r="NRF104" s="205"/>
      <c r="NRG104" s="205"/>
      <c r="NRH104" s="205"/>
      <c r="NRI104" s="205"/>
      <c r="NRJ104" s="205"/>
      <c r="NRK104" s="205"/>
      <c r="NRL104" s="205"/>
      <c r="NRM104" s="205"/>
      <c r="NRN104" s="205"/>
      <c r="NRO104" s="205"/>
      <c r="NRP104" s="205"/>
      <c r="NRQ104" s="205"/>
      <c r="NRR104" s="205"/>
      <c r="NRS104" s="205"/>
      <c r="NRT104" s="205"/>
      <c r="NRU104" s="205"/>
      <c r="NRV104" s="205"/>
      <c r="NRW104" s="205"/>
      <c r="NRX104" s="205"/>
      <c r="NRY104" s="205"/>
      <c r="NRZ104" s="205"/>
      <c r="NSA104" s="205"/>
      <c r="NSB104" s="205"/>
      <c r="NSC104" s="205"/>
      <c r="NSD104" s="205"/>
      <c r="NSE104" s="205"/>
      <c r="NSF104" s="205"/>
      <c r="NSG104" s="205"/>
      <c r="NSH104" s="205"/>
      <c r="NSI104" s="205"/>
      <c r="NSJ104" s="205"/>
      <c r="NSK104" s="205"/>
      <c r="NSL104" s="205"/>
      <c r="NSM104" s="205"/>
      <c r="NSN104" s="205"/>
      <c r="NSO104" s="205"/>
      <c r="NSP104" s="205"/>
      <c r="NSQ104" s="205"/>
      <c r="NSR104" s="205"/>
      <c r="NSS104" s="205"/>
      <c r="NST104" s="205"/>
      <c r="NSU104" s="205"/>
      <c r="NSV104" s="205"/>
      <c r="NSW104" s="205"/>
      <c r="NSX104" s="205"/>
      <c r="NSY104" s="205"/>
      <c r="NSZ104" s="205"/>
      <c r="NTA104" s="205"/>
      <c r="NTB104" s="205"/>
      <c r="NTC104" s="205"/>
      <c r="NTJ104" s="205"/>
      <c r="NTK104" s="205"/>
      <c r="NTL104" s="205"/>
      <c r="NTM104" s="205"/>
      <c r="NTN104" s="205"/>
      <c r="NTO104" s="205"/>
      <c r="NTP104" s="205"/>
      <c r="NTQ104" s="205"/>
      <c r="NTR104" s="205"/>
      <c r="NTS104" s="205"/>
      <c r="NTT104" s="205"/>
      <c r="NTU104" s="205"/>
      <c r="NTV104" s="205"/>
      <c r="NTW104" s="205"/>
      <c r="NTX104" s="205"/>
      <c r="NTY104" s="205"/>
      <c r="NTZ104" s="205"/>
      <c r="NUA104" s="205"/>
      <c r="NUB104" s="205"/>
      <c r="NUC104" s="205"/>
      <c r="NUD104" s="205"/>
      <c r="NUE104" s="205"/>
      <c r="NUF104" s="205"/>
      <c r="NUG104" s="205"/>
      <c r="NUH104" s="205"/>
      <c r="NUI104" s="205"/>
      <c r="NUJ104" s="205"/>
      <c r="NUK104" s="205"/>
      <c r="NUL104" s="205"/>
      <c r="NUM104" s="205"/>
      <c r="NUN104" s="205"/>
      <c r="NUO104" s="205"/>
      <c r="NUP104" s="205"/>
      <c r="NUQ104" s="205"/>
      <c r="NUR104" s="205"/>
      <c r="NUS104" s="205"/>
      <c r="NUT104" s="205"/>
      <c r="NUU104" s="205"/>
      <c r="NUV104" s="205"/>
      <c r="NUW104" s="205"/>
      <c r="NUX104" s="205"/>
      <c r="NUY104" s="205"/>
      <c r="NUZ104" s="205"/>
      <c r="NVA104" s="205"/>
      <c r="NVB104" s="205"/>
      <c r="NVC104" s="205"/>
      <c r="NVD104" s="205"/>
      <c r="NVE104" s="205"/>
      <c r="NVF104" s="205"/>
      <c r="NVG104" s="205"/>
      <c r="NVH104" s="205"/>
      <c r="NVI104" s="205"/>
      <c r="NVJ104" s="205"/>
      <c r="NVK104" s="205"/>
      <c r="NVL104" s="205"/>
      <c r="NVM104" s="205"/>
      <c r="NVN104" s="205"/>
      <c r="NVO104" s="205"/>
      <c r="NVP104" s="205"/>
      <c r="NVQ104" s="205"/>
      <c r="NVR104" s="205"/>
      <c r="NVS104" s="205"/>
      <c r="NVT104" s="205"/>
      <c r="NVU104" s="205"/>
      <c r="NVV104" s="205"/>
      <c r="NVW104" s="205"/>
      <c r="NVX104" s="205"/>
      <c r="NVY104" s="205"/>
      <c r="NVZ104" s="205"/>
      <c r="NWA104" s="205"/>
      <c r="NWB104" s="205"/>
      <c r="NWC104" s="205"/>
      <c r="NWD104" s="205"/>
      <c r="NWE104" s="205"/>
      <c r="NWF104" s="205"/>
      <c r="NWG104" s="205"/>
      <c r="NWH104" s="205"/>
      <c r="NWI104" s="205"/>
      <c r="NWJ104" s="205"/>
      <c r="NWK104" s="205"/>
      <c r="NWL104" s="205"/>
      <c r="NWM104" s="205"/>
      <c r="NWN104" s="205"/>
      <c r="NWO104" s="205"/>
      <c r="NWP104" s="205"/>
      <c r="NWQ104" s="205"/>
      <c r="NWR104" s="205"/>
      <c r="NWS104" s="205"/>
      <c r="NWT104" s="205"/>
      <c r="NWU104" s="205"/>
      <c r="NWV104" s="205"/>
      <c r="NWW104" s="205"/>
      <c r="NWX104" s="205"/>
      <c r="NWY104" s="205"/>
      <c r="NWZ104" s="205"/>
      <c r="NXA104" s="205"/>
      <c r="NXB104" s="205"/>
      <c r="NXC104" s="205"/>
      <c r="NXD104" s="205"/>
      <c r="NXE104" s="205"/>
      <c r="NXF104" s="205"/>
      <c r="NXG104" s="205"/>
      <c r="NXH104" s="205"/>
      <c r="NXI104" s="205"/>
      <c r="NXJ104" s="205"/>
      <c r="NXK104" s="205"/>
      <c r="NXL104" s="205"/>
      <c r="NXM104" s="205"/>
      <c r="NXN104" s="205"/>
      <c r="NXO104" s="205"/>
      <c r="NXP104" s="205"/>
      <c r="NXQ104" s="205"/>
      <c r="NXR104" s="205"/>
      <c r="NXS104" s="205"/>
      <c r="NXT104" s="205"/>
      <c r="NXU104" s="205"/>
      <c r="NXV104" s="205"/>
      <c r="NXW104" s="205"/>
      <c r="NXX104" s="205"/>
      <c r="NXY104" s="205"/>
      <c r="NXZ104" s="205"/>
      <c r="NYA104" s="205"/>
      <c r="NYB104" s="205"/>
      <c r="NYC104" s="205"/>
      <c r="NYD104" s="205"/>
      <c r="NYE104" s="205"/>
      <c r="NYF104" s="205"/>
      <c r="NYG104" s="205"/>
      <c r="NYH104" s="205"/>
      <c r="NYI104" s="205"/>
      <c r="NYJ104" s="205"/>
      <c r="NYK104" s="205"/>
      <c r="NYL104" s="205"/>
      <c r="NYM104" s="205"/>
      <c r="NYN104" s="205"/>
      <c r="NYO104" s="205"/>
      <c r="NYP104" s="205"/>
      <c r="NYQ104" s="205"/>
      <c r="NYR104" s="205"/>
      <c r="NYS104" s="205"/>
      <c r="NYT104" s="205"/>
      <c r="NYU104" s="205"/>
      <c r="NYV104" s="205"/>
      <c r="NYW104" s="205"/>
      <c r="NYX104" s="205"/>
      <c r="NYY104" s="205"/>
      <c r="NYZ104" s="205"/>
      <c r="NZA104" s="205"/>
      <c r="NZB104" s="205"/>
      <c r="NZC104" s="205"/>
      <c r="NZD104" s="205"/>
      <c r="NZE104" s="205"/>
      <c r="NZF104" s="205"/>
      <c r="NZG104" s="205"/>
      <c r="NZH104" s="205"/>
      <c r="NZI104" s="205"/>
      <c r="NZJ104" s="205"/>
      <c r="NZK104" s="205"/>
      <c r="NZL104" s="205"/>
      <c r="NZM104" s="205"/>
      <c r="NZN104" s="205"/>
      <c r="NZO104" s="205"/>
      <c r="NZP104" s="205"/>
      <c r="NZQ104" s="205"/>
      <c r="NZR104" s="205"/>
      <c r="NZS104" s="205"/>
      <c r="NZT104" s="205"/>
      <c r="NZU104" s="205"/>
      <c r="NZV104" s="205"/>
      <c r="NZW104" s="205"/>
      <c r="NZX104" s="205"/>
      <c r="NZY104" s="205"/>
      <c r="NZZ104" s="205"/>
      <c r="OAA104" s="205"/>
      <c r="OAB104" s="205"/>
      <c r="OAC104" s="205"/>
      <c r="OAD104" s="205"/>
      <c r="OAE104" s="205"/>
      <c r="OAF104" s="205"/>
      <c r="OAG104" s="205"/>
      <c r="OAH104" s="205"/>
      <c r="OAI104" s="205"/>
      <c r="OAJ104" s="205"/>
      <c r="OAK104" s="205"/>
      <c r="OAL104" s="205"/>
      <c r="OAM104" s="205"/>
      <c r="OAN104" s="205"/>
      <c r="OAO104" s="205"/>
      <c r="OAP104" s="205"/>
      <c r="OAQ104" s="205"/>
      <c r="OAR104" s="205"/>
      <c r="OAS104" s="205"/>
      <c r="OAT104" s="205"/>
      <c r="OAU104" s="205"/>
      <c r="OAV104" s="205"/>
      <c r="OAW104" s="205"/>
      <c r="OAX104" s="205"/>
      <c r="OAY104" s="205"/>
      <c r="OAZ104" s="205"/>
      <c r="OBA104" s="205"/>
      <c r="OBB104" s="205"/>
      <c r="OBC104" s="205"/>
      <c r="OBD104" s="205"/>
      <c r="OBE104" s="205"/>
      <c r="OBF104" s="205"/>
      <c r="OBG104" s="205"/>
      <c r="OBH104" s="205"/>
      <c r="OBI104" s="205"/>
      <c r="OBJ104" s="205"/>
      <c r="OBK104" s="205"/>
      <c r="OBL104" s="205"/>
      <c r="OBM104" s="205"/>
      <c r="OBN104" s="205"/>
      <c r="OBO104" s="205"/>
      <c r="OBP104" s="205"/>
      <c r="OBQ104" s="205"/>
      <c r="OBR104" s="205"/>
      <c r="OBS104" s="205"/>
      <c r="OBT104" s="205"/>
      <c r="OBU104" s="205"/>
      <c r="OBV104" s="205"/>
      <c r="OBW104" s="205"/>
      <c r="OBX104" s="205"/>
      <c r="OBY104" s="205"/>
      <c r="OBZ104" s="205"/>
      <c r="OCA104" s="205"/>
      <c r="OCB104" s="205"/>
      <c r="OCC104" s="205"/>
      <c r="OCD104" s="205"/>
      <c r="OCE104" s="205"/>
      <c r="OCF104" s="205"/>
      <c r="OCG104" s="205"/>
      <c r="OCH104" s="205"/>
      <c r="OCI104" s="205"/>
      <c r="OCJ104" s="205"/>
      <c r="OCK104" s="205"/>
      <c r="OCL104" s="205"/>
      <c r="OCM104" s="205"/>
      <c r="OCN104" s="205"/>
      <c r="OCO104" s="205"/>
      <c r="OCP104" s="205"/>
      <c r="OCQ104" s="205"/>
      <c r="OCR104" s="205"/>
      <c r="OCS104" s="205"/>
      <c r="OCT104" s="205"/>
      <c r="OCU104" s="205"/>
      <c r="OCV104" s="205"/>
      <c r="OCW104" s="205"/>
      <c r="OCX104" s="205"/>
      <c r="OCY104" s="205"/>
      <c r="ODF104" s="205"/>
      <c r="ODG104" s="205"/>
      <c r="ODH104" s="205"/>
      <c r="ODI104" s="205"/>
      <c r="ODJ104" s="205"/>
      <c r="ODK104" s="205"/>
      <c r="ODL104" s="205"/>
      <c r="ODM104" s="205"/>
      <c r="ODN104" s="205"/>
      <c r="ODO104" s="205"/>
      <c r="ODP104" s="205"/>
      <c r="ODQ104" s="205"/>
      <c r="ODR104" s="205"/>
      <c r="ODS104" s="205"/>
      <c r="ODT104" s="205"/>
      <c r="ODU104" s="205"/>
      <c r="ODV104" s="205"/>
      <c r="ODW104" s="205"/>
      <c r="ODX104" s="205"/>
      <c r="ODY104" s="205"/>
      <c r="ODZ104" s="205"/>
      <c r="OEA104" s="205"/>
      <c r="OEB104" s="205"/>
      <c r="OEC104" s="205"/>
      <c r="OED104" s="205"/>
      <c r="OEE104" s="205"/>
      <c r="OEF104" s="205"/>
      <c r="OEG104" s="205"/>
      <c r="OEH104" s="205"/>
      <c r="OEI104" s="205"/>
      <c r="OEJ104" s="205"/>
      <c r="OEK104" s="205"/>
      <c r="OEL104" s="205"/>
      <c r="OEM104" s="205"/>
      <c r="OEN104" s="205"/>
      <c r="OEO104" s="205"/>
      <c r="OEP104" s="205"/>
      <c r="OEQ104" s="205"/>
      <c r="OER104" s="205"/>
      <c r="OES104" s="205"/>
      <c r="OET104" s="205"/>
      <c r="OEU104" s="205"/>
      <c r="OEV104" s="205"/>
      <c r="OEW104" s="205"/>
      <c r="OEX104" s="205"/>
      <c r="OEY104" s="205"/>
      <c r="OEZ104" s="205"/>
      <c r="OFA104" s="205"/>
      <c r="OFB104" s="205"/>
      <c r="OFC104" s="205"/>
      <c r="OFD104" s="205"/>
      <c r="OFE104" s="205"/>
      <c r="OFF104" s="205"/>
      <c r="OFG104" s="205"/>
      <c r="OFH104" s="205"/>
      <c r="OFI104" s="205"/>
      <c r="OFJ104" s="205"/>
      <c r="OFK104" s="205"/>
      <c r="OFL104" s="205"/>
      <c r="OFM104" s="205"/>
      <c r="OFN104" s="205"/>
      <c r="OFO104" s="205"/>
      <c r="OFP104" s="205"/>
      <c r="OFQ104" s="205"/>
      <c r="OFR104" s="205"/>
      <c r="OFS104" s="205"/>
      <c r="OFT104" s="205"/>
      <c r="OFU104" s="205"/>
      <c r="OFV104" s="205"/>
      <c r="OFW104" s="205"/>
      <c r="OFX104" s="205"/>
      <c r="OFY104" s="205"/>
      <c r="OFZ104" s="205"/>
      <c r="OGA104" s="205"/>
      <c r="OGB104" s="205"/>
      <c r="OGC104" s="205"/>
      <c r="OGD104" s="205"/>
      <c r="OGE104" s="205"/>
      <c r="OGF104" s="205"/>
      <c r="OGG104" s="205"/>
      <c r="OGH104" s="205"/>
      <c r="OGI104" s="205"/>
      <c r="OGJ104" s="205"/>
      <c r="OGK104" s="205"/>
      <c r="OGL104" s="205"/>
      <c r="OGM104" s="205"/>
      <c r="OGN104" s="205"/>
      <c r="OGO104" s="205"/>
      <c r="OGP104" s="205"/>
      <c r="OGQ104" s="205"/>
      <c r="OGR104" s="205"/>
      <c r="OGS104" s="205"/>
      <c r="OGT104" s="205"/>
      <c r="OGU104" s="205"/>
      <c r="OGV104" s="205"/>
      <c r="OGW104" s="205"/>
      <c r="OGX104" s="205"/>
      <c r="OGY104" s="205"/>
      <c r="OGZ104" s="205"/>
      <c r="OHA104" s="205"/>
      <c r="OHB104" s="205"/>
      <c r="OHC104" s="205"/>
      <c r="OHD104" s="205"/>
      <c r="OHE104" s="205"/>
      <c r="OHF104" s="205"/>
      <c r="OHG104" s="205"/>
      <c r="OHH104" s="205"/>
      <c r="OHI104" s="205"/>
      <c r="OHJ104" s="205"/>
      <c r="OHK104" s="205"/>
      <c r="OHL104" s="205"/>
      <c r="OHM104" s="205"/>
      <c r="OHN104" s="205"/>
      <c r="OHO104" s="205"/>
      <c r="OHP104" s="205"/>
      <c r="OHQ104" s="205"/>
      <c r="OHR104" s="205"/>
      <c r="OHS104" s="205"/>
      <c r="OHT104" s="205"/>
      <c r="OHU104" s="205"/>
      <c r="OHV104" s="205"/>
      <c r="OHW104" s="205"/>
      <c r="OHX104" s="205"/>
      <c r="OHY104" s="205"/>
      <c r="OHZ104" s="205"/>
      <c r="OIA104" s="205"/>
      <c r="OIB104" s="205"/>
      <c r="OIC104" s="205"/>
      <c r="OID104" s="205"/>
      <c r="OIE104" s="205"/>
      <c r="OIF104" s="205"/>
      <c r="OIG104" s="205"/>
      <c r="OIH104" s="205"/>
      <c r="OII104" s="205"/>
      <c r="OIJ104" s="205"/>
      <c r="OIK104" s="205"/>
      <c r="OIL104" s="205"/>
      <c r="OIM104" s="205"/>
      <c r="OIN104" s="205"/>
      <c r="OIO104" s="205"/>
      <c r="OIP104" s="205"/>
      <c r="OIQ104" s="205"/>
      <c r="OIR104" s="205"/>
      <c r="OIS104" s="205"/>
      <c r="OIT104" s="205"/>
      <c r="OIU104" s="205"/>
      <c r="OIV104" s="205"/>
      <c r="OIW104" s="205"/>
      <c r="OIX104" s="205"/>
      <c r="OIY104" s="205"/>
      <c r="OIZ104" s="205"/>
      <c r="OJA104" s="205"/>
      <c r="OJB104" s="205"/>
      <c r="OJC104" s="205"/>
      <c r="OJD104" s="205"/>
      <c r="OJE104" s="205"/>
      <c r="OJF104" s="205"/>
      <c r="OJG104" s="205"/>
      <c r="OJH104" s="205"/>
      <c r="OJI104" s="205"/>
      <c r="OJJ104" s="205"/>
      <c r="OJK104" s="205"/>
      <c r="OJL104" s="205"/>
      <c r="OJM104" s="205"/>
      <c r="OJN104" s="205"/>
      <c r="OJO104" s="205"/>
      <c r="OJP104" s="205"/>
      <c r="OJQ104" s="205"/>
      <c r="OJR104" s="205"/>
      <c r="OJS104" s="205"/>
      <c r="OJT104" s="205"/>
      <c r="OJU104" s="205"/>
      <c r="OJV104" s="205"/>
      <c r="OJW104" s="205"/>
      <c r="OJX104" s="205"/>
      <c r="OJY104" s="205"/>
      <c r="OJZ104" s="205"/>
      <c r="OKA104" s="205"/>
      <c r="OKB104" s="205"/>
      <c r="OKC104" s="205"/>
      <c r="OKD104" s="205"/>
      <c r="OKE104" s="205"/>
      <c r="OKF104" s="205"/>
      <c r="OKG104" s="205"/>
      <c r="OKH104" s="205"/>
      <c r="OKI104" s="205"/>
      <c r="OKJ104" s="205"/>
      <c r="OKK104" s="205"/>
      <c r="OKL104" s="205"/>
      <c r="OKM104" s="205"/>
      <c r="OKN104" s="205"/>
      <c r="OKO104" s="205"/>
      <c r="OKP104" s="205"/>
      <c r="OKQ104" s="205"/>
      <c r="OKR104" s="205"/>
      <c r="OKS104" s="205"/>
      <c r="OKT104" s="205"/>
      <c r="OKU104" s="205"/>
      <c r="OKV104" s="205"/>
      <c r="OKW104" s="205"/>
      <c r="OKX104" s="205"/>
      <c r="OKY104" s="205"/>
      <c r="OKZ104" s="205"/>
      <c r="OLA104" s="205"/>
      <c r="OLB104" s="205"/>
      <c r="OLC104" s="205"/>
      <c r="OLD104" s="205"/>
      <c r="OLE104" s="205"/>
      <c r="OLF104" s="205"/>
      <c r="OLG104" s="205"/>
      <c r="OLH104" s="205"/>
      <c r="OLI104" s="205"/>
      <c r="OLJ104" s="205"/>
      <c r="OLK104" s="205"/>
      <c r="OLL104" s="205"/>
      <c r="OLM104" s="205"/>
      <c r="OLN104" s="205"/>
      <c r="OLO104" s="205"/>
      <c r="OLP104" s="205"/>
      <c r="OLQ104" s="205"/>
      <c r="OLR104" s="205"/>
      <c r="OLS104" s="205"/>
      <c r="OLT104" s="205"/>
      <c r="OLU104" s="205"/>
      <c r="OLV104" s="205"/>
      <c r="OLW104" s="205"/>
      <c r="OLX104" s="205"/>
      <c r="OLY104" s="205"/>
      <c r="OLZ104" s="205"/>
      <c r="OMA104" s="205"/>
      <c r="OMB104" s="205"/>
      <c r="OMC104" s="205"/>
      <c r="OMD104" s="205"/>
      <c r="OME104" s="205"/>
      <c r="OMF104" s="205"/>
      <c r="OMG104" s="205"/>
      <c r="OMH104" s="205"/>
      <c r="OMI104" s="205"/>
      <c r="OMJ104" s="205"/>
      <c r="OMK104" s="205"/>
      <c r="OML104" s="205"/>
      <c r="OMM104" s="205"/>
      <c r="OMN104" s="205"/>
      <c r="OMO104" s="205"/>
      <c r="OMP104" s="205"/>
      <c r="OMQ104" s="205"/>
      <c r="OMR104" s="205"/>
      <c r="OMS104" s="205"/>
      <c r="OMT104" s="205"/>
      <c r="OMU104" s="205"/>
      <c r="ONB104" s="205"/>
      <c r="ONC104" s="205"/>
      <c r="OND104" s="205"/>
      <c r="ONE104" s="205"/>
      <c r="ONF104" s="205"/>
      <c r="ONG104" s="205"/>
      <c r="ONH104" s="205"/>
      <c r="ONI104" s="205"/>
      <c r="ONJ104" s="205"/>
      <c r="ONK104" s="205"/>
      <c r="ONL104" s="205"/>
      <c r="ONM104" s="205"/>
      <c r="ONN104" s="205"/>
      <c r="ONO104" s="205"/>
      <c r="ONP104" s="205"/>
      <c r="ONQ104" s="205"/>
      <c r="ONR104" s="205"/>
      <c r="ONS104" s="205"/>
      <c r="ONT104" s="205"/>
      <c r="ONU104" s="205"/>
      <c r="ONV104" s="205"/>
      <c r="ONW104" s="205"/>
      <c r="ONX104" s="205"/>
      <c r="ONY104" s="205"/>
      <c r="ONZ104" s="205"/>
      <c r="OOA104" s="205"/>
      <c r="OOB104" s="205"/>
      <c r="OOC104" s="205"/>
      <c r="OOD104" s="205"/>
      <c r="OOE104" s="205"/>
      <c r="OOF104" s="205"/>
      <c r="OOG104" s="205"/>
      <c r="OOH104" s="205"/>
      <c r="OOI104" s="205"/>
      <c r="OOJ104" s="205"/>
      <c r="OOK104" s="205"/>
      <c r="OOL104" s="205"/>
      <c r="OOM104" s="205"/>
      <c r="OON104" s="205"/>
      <c r="OOO104" s="205"/>
      <c r="OOP104" s="205"/>
      <c r="OOQ104" s="205"/>
      <c r="OOR104" s="205"/>
      <c r="OOS104" s="205"/>
      <c r="OOT104" s="205"/>
      <c r="OOU104" s="205"/>
      <c r="OOV104" s="205"/>
      <c r="OOW104" s="205"/>
      <c r="OOX104" s="205"/>
      <c r="OOY104" s="205"/>
      <c r="OOZ104" s="205"/>
      <c r="OPA104" s="205"/>
      <c r="OPB104" s="205"/>
      <c r="OPC104" s="205"/>
      <c r="OPD104" s="205"/>
      <c r="OPE104" s="205"/>
      <c r="OPF104" s="205"/>
      <c r="OPG104" s="205"/>
      <c r="OPH104" s="205"/>
      <c r="OPI104" s="205"/>
      <c r="OPJ104" s="205"/>
      <c r="OPK104" s="205"/>
      <c r="OPL104" s="205"/>
      <c r="OPM104" s="205"/>
      <c r="OPN104" s="205"/>
      <c r="OPO104" s="205"/>
      <c r="OPP104" s="205"/>
      <c r="OPQ104" s="205"/>
      <c r="OPR104" s="205"/>
      <c r="OPS104" s="205"/>
      <c r="OPT104" s="205"/>
      <c r="OPU104" s="205"/>
      <c r="OPV104" s="205"/>
      <c r="OPW104" s="205"/>
      <c r="OPX104" s="205"/>
      <c r="OPY104" s="205"/>
      <c r="OPZ104" s="205"/>
      <c r="OQA104" s="205"/>
      <c r="OQB104" s="205"/>
      <c r="OQC104" s="205"/>
      <c r="OQD104" s="205"/>
      <c r="OQE104" s="205"/>
      <c r="OQF104" s="205"/>
      <c r="OQG104" s="205"/>
      <c r="OQH104" s="205"/>
      <c r="OQI104" s="205"/>
      <c r="OQJ104" s="205"/>
      <c r="OQK104" s="205"/>
      <c r="OQL104" s="205"/>
      <c r="OQM104" s="205"/>
      <c r="OQN104" s="205"/>
      <c r="OQO104" s="205"/>
      <c r="OQP104" s="205"/>
      <c r="OQQ104" s="205"/>
      <c r="OQR104" s="205"/>
      <c r="OQS104" s="205"/>
      <c r="OQT104" s="205"/>
      <c r="OQU104" s="205"/>
      <c r="OQV104" s="205"/>
      <c r="OQW104" s="205"/>
      <c r="OQX104" s="205"/>
      <c r="OQY104" s="205"/>
      <c r="OQZ104" s="205"/>
      <c r="ORA104" s="205"/>
      <c r="ORB104" s="205"/>
      <c r="ORC104" s="205"/>
      <c r="ORD104" s="205"/>
      <c r="ORE104" s="205"/>
      <c r="ORF104" s="205"/>
      <c r="ORG104" s="205"/>
      <c r="ORH104" s="205"/>
      <c r="ORI104" s="205"/>
      <c r="ORJ104" s="205"/>
      <c r="ORK104" s="205"/>
      <c r="ORL104" s="205"/>
      <c r="ORM104" s="205"/>
      <c r="ORN104" s="205"/>
      <c r="ORO104" s="205"/>
      <c r="ORP104" s="205"/>
      <c r="ORQ104" s="205"/>
      <c r="ORR104" s="205"/>
      <c r="ORS104" s="205"/>
      <c r="ORT104" s="205"/>
      <c r="ORU104" s="205"/>
      <c r="ORV104" s="205"/>
      <c r="ORW104" s="205"/>
      <c r="ORX104" s="205"/>
      <c r="ORY104" s="205"/>
      <c r="ORZ104" s="205"/>
      <c r="OSA104" s="205"/>
      <c r="OSB104" s="205"/>
      <c r="OSC104" s="205"/>
      <c r="OSD104" s="205"/>
      <c r="OSE104" s="205"/>
      <c r="OSF104" s="205"/>
      <c r="OSG104" s="205"/>
      <c r="OSH104" s="205"/>
      <c r="OSI104" s="205"/>
      <c r="OSJ104" s="205"/>
      <c r="OSK104" s="205"/>
      <c r="OSL104" s="205"/>
      <c r="OSM104" s="205"/>
      <c r="OSN104" s="205"/>
      <c r="OSO104" s="205"/>
      <c r="OSP104" s="205"/>
      <c r="OSQ104" s="205"/>
      <c r="OSR104" s="205"/>
      <c r="OSS104" s="205"/>
      <c r="OST104" s="205"/>
      <c r="OSU104" s="205"/>
      <c r="OSV104" s="205"/>
      <c r="OSW104" s="205"/>
      <c r="OSX104" s="205"/>
      <c r="OSY104" s="205"/>
      <c r="OSZ104" s="205"/>
      <c r="OTA104" s="205"/>
      <c r="OTB104" s="205"/>
      <c r="OTC104" s="205"/>
      <c r="OTD104" s="205"/>
      <c r="OTE104" s="205"/>
      <c r="OTF104" s="205"/>
      <c r="OTG104" s="205"/>
      <c r="OTH104" s="205"/>
      <c r="OTI104" s="205"/>
      <c r="OTJ104" s="205"/>
      <c r="OTK104" s="205"/>
      <c r="OTL104" s="205"/>
      <c r="OTM104" s="205"/>
      <c r="OTN104" s="205"/>
      <c r="OTO104" s="205"/>
      <c r="OTP104" s="205"/>
      <c r="OTQ104" s="205"/>
      <c r="OTR104" s="205"/>
      <c r="OTS104" s="205"/>
      <c r="OTT104" s="205"/>
      <c r="OTU104" s="205"/>
      <c r="OTV104" s="205"/>
      <c r="OTW104" s="205"/>
      <c r="OTX104" s="205"/>
      <c r="OTY104" s="205"/>
      <c r="OTZ104" s="205"/>
      <c r="OUA104" s="205"/>
      <c r="OUB104" s="205"/>
      <c r="OUC104" s="205"/>
      <c r="OUD104" s="205"/>
      <c r="OUE104" s="205"/>
      <c r="OUF104" s="205"/>
      <c r="OUG104" s="205"/>
      <c r="OUH104" s="205"/>
      <c r="OUI104" s="205"/>
      <c r="OUJ104" s="205"/>
      <c r="OUK104" s="205"/>
      <c r="OUL104" s="205"/>
      <c r="OUM104" s="205"/>
      <c r="OUN104" s="205"/>
      <c r="OUO104" s="205"/>
      <c r="OUP104" s="205"/>
      <c r="OUQ104" s="205"/>
      <c r="OUR104" s="205"/>
      <c r="OUS104" s="205"/>
      <c r="OUT104" s="205"/>
      <c r="OUU104" s="205"/>
      <c r="OUV104" s="205"/>
      <c r="OUW104" s="205"/>
      <c r="OUX104" s="205"/>
      <c r="OUY104" s="205"/>
      <c r="OUZ104" s="205"/>
      <c r="OVA104" s="205"/>
      <c r="OVB104" s="205"/>
      <c r="OVC104" s="205"/>
      <c r="OVD104" s="205"/>
      <c r="OVE104" s="205"/>
      <c r="OVF104" s="205"/>
      <c r="OVG104" s="205"/>
      <c r="OVH104" s="205"/>
      <c r="OVI104" s="205"/>
      <c r="OVJ104" s="205"/>
      <c r="OVK104" s="205"/>
      <c r="OVL104" s="205"/>
      <c r="OVM104" s="205"/>
      <c r="OVN104" s="205"/>
      <c r="OVO104" s="205"/>
      <c r="OVP104" s="205"/>
      <c r="OVQ104" s="205"/>
      <c r="OVR104" s="205"/>
      <c r="OVS104" s="205"/>
      <c r="OVT104" s="205"/>
      <c r="OVU104" s="205"/>
      <c r="OVV104" s="205"/>
      <c r="OVW104" s="205"/>
      <c r="OVX104" s="205"/>
      <c r="OVY104" s="205"/>
      <c r="OVZ104" s="205"/>
      <c r="OWA104" s="205"/>
      <c r="OWB104" s="205"/>
      <c r="OWC104" s="205"/>
      <c r="OWD104" s="205"/>
      <c r="OWE104" s="205"/>
      <c r="OWF104" s="205"/>
      <c r="OWG104" s="205"/>
      <c r="OWH104" s="205"/>
      <c r="OWI104" s="205"/>
      <c r="OWJ104" s="205"/>
      <c r="OWK104" s="205"/>
      <c r="OWL104" s="205"/>
      <c r="OWM104" s="205"/>
      <c r="OWN104" s="205"/>
      <c r="OWO104" s="205"/>
      <c r="OWP104" s="205"/>
      <c r="OWQ104" s="205"/>
      <c r="OWX104" s="205"/>
      <c r="OWY104" s="205"/>
      <c r="OWZ104" s="205"/>
      <c r="OXA104" s="205"/>
      <c r="OXB104" s="205"/>
      <c r="OXC104" s="205"/>
      <c r="OXD104" s="205"/>
      <c r="OXE104" s="205"/>
      <c r="OXF104" s="205"/>
      <c r="OXG104" s="205"/>
      <c r="OXH104" s="205"/>
      <c r="OXI104" s="205"/>
      <c r="OXJ104" s="205"/>
      <c r="OXK104" s="205"/>
      <c r="OXL104" s="205"/>
      <c r="OXM104" s="205"/>
      <c r="OXN104" s="205"/>
      <c r="OXO104" s="205"/>
      <c r="OXP104" s="205"/>
      <c r="OXQ104" s="205"/>
      <c r="OXR104" s="205"/>
      <c r="OXS104" s="205"/>
      <c r="OXT104" s="205"/>
      <c r="OXU104" s="205"/>
      <c r="OXV104" s="205"/>
      <c r="OXW104" s="205"/>
      <c r="OXX104" s="205"/>
      <c r="OXY104" s="205"/>
      <c r="OXZ104" s="205"/>
      <c r="OYA104" s="205"/>
      <c r="OYB104" s="205"/>
      <c r="OYC104" s="205"/>
      <c r="OYD104" s="205"/>
      <c r="OYE104" s="205"/>
      <c r="OYF104" s="205"/>
      <c r="OYG104" s="205"/>
      <c r="OYH104" s="205"/>
      <c r="OYI104" s="205"/>
      <c r="OYJ104" s="205"/>
      <c r="OYK104" s="205"/>
      <c r="OYL104" s="205"/>
      <c r="OYM104" s="205"/>
      <c r="OYN104" s="205"/>
      <c r="OYO104" s="205"/>
      <c r="OYP104" s="205"/>
      <c r="OYQ104" s="205"/>
      <c r="OYR104" s="205"/>
      <c r="OYS104" s="205"/>
      <c r="OYT104" s="205"/>
      <c r="OYU104" s="205"/>
      <c r="OYV104" s="205"/>
      <c r="OYW104" s="205"/>
      <c r="OYX104" s="205"/>
      <c r="OYY104" s="205"/>
      <c r="OYZ104" s="205"/>
      <c r="OZA104" s="205"/>
      <c r="OZB104" s="205"/>
      <c r="OZC104" s="205"/>
      <c r="OZD104" s="205"/>
      <c r="OZE104" s="205"/>
      <c r="OZF104" s="205"/>
      <c r="OZG104" s="205"/>
      <c r="OZH104" s="205"/>
      <c r="OZI104" s="205"/>
      <c r="OZJ104" s="205"/>
      <c r="OZK104" s="205"/>
      <c r="OZL104" s="205"/>
      <c r="OZM104" s="205"/>
      <c r="OZN104" s="205"/>
      <c r="OZO104" s="205"/>
      <c r="OZP104" s="205"/>
      <c r="OZQ104" s="205"/>
      <c r="OZR104" s="205"/>
      <c r="OZS104" s="205"/>
      <c r="OZT104" s="205"/>
      <c r="OZU104" s="205"/>
      <c r="OZV104" s="205"/>
      <c r="OZW104" s="205"/>
      <c r="OZX104" s="205"/>
      <c r="OZY104" s="205"/>
      <c r="OZZ104" s="205"/>
      <c r="PAA104" s="205"/>
      <c r="PAB104" s="205"/>
      <c r="PAC104" s="205"/>
      <c r="PAD104" s="205"/>
      <c r="PAE104" s="205"/>
      <c r="PAF104" s="205"/>
      <c r="PAG104" s="205"/>
      <c r="PAH104" s="205"/>
      <c r="PAI104" s="205"/>
      <c r="PAJ104" s="205"/>
      <c r="PAK104" s="205"/>
      <c r="PAL104" s="205"/>
      <c r="PAM104" s="205"/>
      <c r="PAN104" s="205"/>
      <c r="PAO104" s="205"/>
      <c r="PAP104" s="205"/>
      <c r="PAQ104" s="205"/>
      <c r="PAR104" s="205"/>
      <c r="PAS104" s="205"/>
      <c r="PAT104" s="205"/>
      <c r="PAU104" s="205"/>
      <c r="PAV104" s="205"/>
      <c r="PAW104" s="205"/>
      <c r="PAX104" s="205"/>
      <c r="PAY104" s="205"/>
      <c r="PAZ104" s="205"/>
      <c r="PBA104" s="205"/>
      <c r="PBB104" s="205"/>
      <c r="PBC104" s="205"/>
      <c r="PBD104" s="205"/>
      <c r="PBE104" s="205"/>
      <c r="PBF104" s="205"/>
      <c r="PBG104" s="205"/>
      <c r="PBH104" s="205"/>
      <c r="PBI104" s="205"/>
      <c r="PBJ104" s="205"/>
      <c r="PBK104" s="205"/>
      <c r="PBL104" s="205"/>
      <c r="PBM104" s="205"/>
      <c r="PBN104" s="205"/>
      <c r="PBO104" s="205"/>
      <c r="PBP104" s="205"/>
      <c r="PBQ104" s="205"/>
      <c r="PBR104" s="205"/>
      <c r="PBS104" s="205"/>
      <c r="PBT104" s="205"/>
      <c r="PBU104" s="205"/>
      <c r="PBV104" s="205"/>
      <c r="PBW104" s="205"/>
      <c r="PBX104" s="205"/>
      <c r="PBY104" s="205"/>
      <c r="PBZ104" s="205"/>
      <c r="PCA104" s="205"/>
      <c r="PCB104" s="205"/>
      <c r="PCC104" s="205"/>
      <c r="PCD104" s="205"/>
      <c r="PCE104" s="205"/>
      <c r="PCF104" s="205"/>
      <c r="PCG104" s="205"/>
      <c r="PCH104" s="205"/>
      <c r="PCI104" s="205"/>
      <c r="PCJ104" s="205"/>
      <c r="PCK104" s="205"/>
      <c r="PCL104" s="205"/>
      <c r="PCM104" s="205"/>
      <c r="PCN104" s="205"/>
      <c r="PCO104" s="205"/>
      <c r="PCP104" s="205"/>
      <c r="PCQ104" s="205"/>
      <c r="PCR104" s="205"/>
      <c r="PCS104" s="205"/>
      <c r="PCT104" s="205"/>
      <c r="PCU104" s="205"/>
      <c r="PCV104" s="205"/>
      <c r="PCW104" s="205"/>
      <c r="PCX104" s="205"/>
      <c r="PCY104" s="205"/>
      <c r="PCZ104" s="205"/>
      <c r="PDA104" s="205"/>
      <c r="PDB104" s="205"/>
      <c r="PDC104" s="205"/>
      <c r="PDD104" s="205"/>
      <c r="PDE104" s="205"/>
      <c r="PDF104" s="205"/>
      <c r="PDG104" s="205"/>
      <c r="PDH104" s="205"/>
      <c r="PDI104" s="205"/>
      <c r="PDJ104" s="205"/>
      <c r="PDK104" s="205"/>
      <c r="PDL104" s="205"/>
      <c r="PDM104" s="205"/>
      <c r="PDN104" s="205"/>
      <c r="PDO104" s="205"/>
      <c r="PDP104" s="205"/>
      <c r="PDQ104" s="205"/>
      <c r="PDR104" s="205"/>
      <c r="PDS104" s="205"/>
      <c r="PDT104" s="205"/>
      <c r="PDU104" s="205"/>
      <c r="PDV104" s="205"/>
      <c r="PDW104" s="205"/>
      <c r="PDX104" s="205"/>
      <c r="PDY104" s="205"/>
      <c r="PDZ104" s="205"/>
      <c r="PEA104" s="205"/>
      <c r="PEB104" s="205"/>
      <c r="PEC104" s="205"/>
      <c r="PED104" s="205"/>
      <c r="PEE104" s="205"/>
      <c r="PEF104" s="205"/>
      <c r="PEG104" s="205"/>
      <c r="PEH104" s="205"/>
      <c r="PEI104" s="205"/>
      <c r="PEJ104" s="205"/>
      <c r="PEK104" s="205"/>
      <c r="PEL104" s="205"/>
      <c r="PEM104" s="205"/>
      <c r="PEN104" s="205"/>
      <c r="PEO104" s="205"/>
      <c r="PEP104" s="205"/>
      <c r="PEQ104" s="205"/>
      <c r="PER104" s="205"/>
      <c r="PES104" s="205"/>
      <c r="PET104" s="205"/>
      <c r="PEU104" s="205"/>
      <c r="PEV104" s="205"/>
      <c r="PEW104" s="205"/>
      <c r="PEX104" s="205"/>
      <c r="PEY104" s="205"/>
      <c r="PEZ104" s="205"/>
      <c r="PFA104" s="205"/>
      <c r="PFB104" s="205"/>
      <c r="PFC104" s="205"/>
      <c r="PFD104" s="205"/>
      <c r="PFE104" s="205"/>
      <c r="PFF104" s="205"/>
      <c r="PFG104" s="205"/>
      <c r="PFH104" s="205"/>
      <c r="PFI104" s="205"/>
      <c r="PFJ104" s="205"/>
      <c r="PFK104" s="205"/>
      <c r="PFL104" s="205"/>
      <c r="PFM104" s="205"/>
      <c r="PFN104" s="205"/>
      <c r="PFO104" s="205"/>
      <c r="PFP104" s="205"/>
      <c r="PFQ104" s="205"/>
      <c r="PFR104" s="205"/>
      <c r="PFS104" s="205"/>
      <c r="PFT104" s="205"/>
      <c r="PFU104" s="205"/>
      <c r="PFV104" s="205"/>
      <c r="PFW104" s="205"/>
      <c r="PFX104" s="205"/>
      <c r="PFY104" s="205"/>
      <c r="PFZ104" s="205"/>
      <c r="PGA104" s="205"/>
      <c r="PGB104" s="205"/>
      <c r="PGC104" s="205"/>
      <c r="PGD104" s="205"/>
      <c r="PGE104" s="205"/>
      <c r="PGF104" s="205"/>
      <c r="PGG104" s="205"/>
      <c r="PGH104" s="205"/>
      <c r="PGI104" s="205"/>
      <c r="PGJ104" s="205"/>
      <c r="PGK104" s="205"/>
      <c r="PGL104" s="205"/>
      <c r="PGM104" s="205"/>
      <c r="PGT104" s="205"/>
      <c r="PGU104" s="205"/>
      <c r="PGV104" s="205"/>
      <c r="PGW104" s="205"/>
      <c r="PGX104" s="205"/>
      <c r="PGY104" s="205"/>
      <c r="PGZ104" s="205"/>
      <c r="PHA104" s="205"/>
      <c r="PHB104" s="205"/>
      <c r="PHC104" s="205"/>
      <c r="PHD104" s="205"/>
      <c r="PHE104" s="205"/>
      <c r="PHF104" s="205"/>
      <c r="PHG104" s="205"/>
      <c r="PHH104" s="205"/>
      <c r="PHI104" s="205"/>
      <c r="PHJ104" s="205"/>
      <c r="PHK104" s="205"/>
      <c r="PHL104" s="205"/>
      <c r="PHM104" s="205"/>
      <c r="PHN104" s="205"/>
      <c r="PHO104" s="205"/>
      <c r="PHP104" s="205"/>
      <c r="PHQ104" s="205"/>
      <c r="PHR104" s="205"/>
      <c r="PHS104" s="205"/>
      <c r="PHT104" s="205"/>
      <c r="PHU104" s="205"/>
      <c r="PHV104" s="205"/>
      <c r="PHW104" s="205"/>
      <c r="PHX104" s="205"/>
      <c r="PHY104" s="205"/>
      <c r="PHZ104" s="205"/>
      <c r="PIA104" s="205"/>
      <c r="PIB104" s="205"/>
      <c r="PIC104" s="205"/>
      <c r="PID104" s="205"/>
      <c r="PIE104" s="205"/>
      <c r="PIF104" s="205"/>
      <c r="PIG104" s="205"/>
      <c r="PIH104" s="205"/>
      <c r="PII104" s="205"/>
      <c r="PIJ104" s="205"/>
      <c r="PIK104" s="205"/>
      <c r="PIL104" s="205"/>
      <c r="PIM104" s="205"/>
      <c r="PIN104" s="205"/>
      <c r="PIO104" s="205"/>
      <c r="PIP104" s="205"/>
      <c r="PIQ104" s="205"/>
      <c r="PIR104" s="205"/>
      <c r="PIS104" s="205"/>
      <c r="PIT104" s="205"/>
      <c r="PIU104" s="205"/>
      <c r="PIV104" s="205"/>
      <c r="PIW104" s="205"/>
      <c r="PIX104" s="205"/>
      <c r="PIY104" s="205"/>
      <c r="PIZ104" s="205"/>
      <c r="PJA104" s="205"/>
      <c r="PJB104" s="205"/>
      <c r="PJC104" s="205"/>
      <c r="PJD104" s="205"/>
      <c r="PJE104" s="205"/>
      <c r="PJF104" s="205"/>
      <c r="PJG104" s="205"/>
      <c r="PJH104" s="205"/>
      <c r="PJI104" s="205"/>
      <c r="PJJ104" s="205"/>
      <c r="PJK104" s="205"/>
      <c r="PJL104" s="205"/>
      <c r="PJM104" s="205"/>
      <c r="PJN104" s="205"/>
      <c r="PJO104" s="205"/>
      <c r="PJP104" s="205"/>
      <c r="PJQ104" s="205"/>
      <c r="PJR104" s="205"/>
      <c r="PJS104" s="205"/>
      <c r="PJT104" s="205"/>
      <c r="PJU104" s="205"/>
      <c r="PJV104" s="205"/>
      <c r="PJW104" s="205"/>
      <c r="PJX104" s="205"/>
      <c r="PJY104" s="205"/>
      <c r="PJZ104" s="205"/>
      <c r="PKA104" s="205"/>
      <c r="PKB104" s="205"/>
      <c r="PKC104" s="205"/>
      <c r="PKD104" s="205"/>
      <c r="PKE104" s="205"/>
      <c r="PKF104" s="205"/>
      <c r="PKG104" s="205"/>
      <c r="PKH104" s="205"/>
      <c r="PKI104" s="205"/>
      <c r="PKJ104" s="205"/>
      <c r="PKK104" s="205"/>
      <c r="PKL104" s="205"/>
      <c r="PKM104" s="205"/>
      <c r="PKN104" s="205"/>
      <c r="PKO104" s="205"/>
      <c r="PKP104" s="205"/>
      <c r="PKQ104" s="205"/>
      <c r="PKR104" s="205"/>
      <c r="PKS104" s="205"/>
      <c r="PKT104" s="205"/>
      <c r="PKU104" s="205"/>
      <c r="PKV104" s="205"/>
      <c r="PKW104" s="205"/>
      <c r="PKX104" s="205"/>
      <c r="PKY104" s="205"/>
      <c r="PKZ104" s="205"/>
      <c r="PLA104" s="205"/>
      <c r="PLB104" s="205"/>
      <c r="PLC104" s="205"/>
      <c r="PLD104" s="205"/>
      <c r="PLE104" s="205"/>
      <c r="PLF104" s="205"/>
      <c r="PLG104" s="205"/>
      <c r="PLH104" s="205"/>
      <c r="PLI104" s="205"/>
      <c r="PLJ104" s="205"/>
      <c r="PLK104" s="205"/>
      <c r="PLL104" s="205"/>
      <c r="PLM104" s="205"/>
      <c r="PLN104" s="205"/>
      <c r="PLO104" s="205"/>
      <c r="PLP104" s="205"/>
      <c r="PLQ104" s="205"/>
      <c r="PLR104" s="205"/>
      <c r="PLS104" s="205"/>
      <c r="PLT104" s="205"/>
      <c r="PLU104" s="205"/>
      <c r="PLV104" s="205"/>
      <c r="PLW104" s="205"/>
      <c r="PLX104" s="205"/>
      <c r="PLY104" s="205"/>
      <c r="PLZ104" s="205"/>
      <c r="PMA104" s="205"/>
      <c r="PMB104" s="205"/>
      <c r="PMC104" s="205"/>
      <c r="PMD104" s="205"/>
      <c r="PME104" s="205"/>
      <c r="PMF104" s="205"/>
      <c r="PMG104" s="205"/>
      <c r="PMH104" s="205"/>
      <c r="PMI104" s="205"/>
      <c r="PMJ104" s="205"/>
      <c r="PMK104" s="205"/>
      <c r="PML104" s="205"/>
      <c r="PMM104" s="205"/>
      <c r="PMN104" s="205"/>
      <c r="PMO104" s="205"/>
      <c r="PMP104" s="205"/>
      <c r="PMQ104" s="205"/>
      <c r="PMR104" s="205"/>
      <c r="PMS104" s="205"/>
      <c r="PMT104" s="205"/>
      <c r="PMU104" s="205"/>
      <c r="PMV104" s="205"/>
      <c r="PMW104" s="205"/>
      <c r="PMX104" s="205"/>
      <c r="PMY104" s="205"/>
      <c r="PMZ104" s="205"/>
      <c r="PNA104" s="205"/>
      <c r="PNB104" s="205"/>
      <c r="PNC104" s="205"/>
      <c r="PND104" s="205"/>
      <c r="PNE104" s="205"/>
      <c r="PNF104" s="205"/>
      <c r="PNG104" s="205"/>
      <c r="PNH104" s="205"/>
      <c r="PNI104" s="205"/>
      <c r="PNJ104" s="205"/>
      <c r="PNK104" s="205"/>
      <c r="PNL104" s="205"/>
      <c r="PNM104" s="205"/>
      <c r="PNN104" s="205"/>
      <c r="PNO104" s="205"/>
      <c r="PNP104" s="205"/>
      <c r="PNQ104" s="205"/>
      <c r="PNR104" s="205"/>
      <c r="PNS104" s="205"/>
      <c r="PNT104" s="205"/>
      <c r="PNU104" s="205"/>
      <c r="PNV104" s="205"/>
      <c r="PNW104" s="205"/>
      <c r="PNX104" s="205"/>
      <c r="PNY104" s="205"/>
      <c r="PNZ104" s="205"/>
      <c r="POA104" s="205"/>
      <c r="POB104" s="205"/>
      <c r="POC104" s="205"/>
      <c r="POD104" s="205"/>
      <c r="POE104" s="205"/>
      <c r="POF104" s="205"/>
      <c r="POG104" s="205"/>
      <c r="POH104" s="205"/>
      <c r="POI104" s="205"/>
      <c r="POJ104" s="205"/>
      <c r="POK104" s="205"/>
      <c r="POL104" s="205"/>
      <c r="POM104" s="205"/>
      <c r="PON104" s="205"/>
      <c r="POO104" s="205"/>
      <c r="POP104" s="205"/>
      <c r="POQ104" s="205"/>
      <c r="POR104" s="205"/>
      <c r="POS104" s="205"/>
      <c r="POT104" s="205"/>
      <c r="POU104" s="205"/>
      <c r="POV104" s="205"/>
      <c r="POW104" s="205"/>
      <c r="POX104" s="205"/>
      <c r="POY104" s="205"/>
      <c r="POZ104" s="205"/>
      <c r="PPA104" s="205"/>
      <c r="PPB104" s="205"/>
      <c r="PPC104" s="205"/>
      <c r="PPD104" s="205"/>
      <c r="PPE104" s="205"/>
      <c r="PPF104" s="205"/>
      <c r="PPG104" s="205"/>
      <c r="PPH104" s="205"/>
      <c r="PPI104" s="205"/>
      <c r="PPJ104" s="205"/>
      <c r="PPK104" s="205"/>
      <c r="PPL104" s="205"/>
      <c r="PPM104" s="205"/>
      <c r="PPN104" s="205"/>
      <c r="PPO104" s="205"/>
      <c r="PPP104" s="205"/>
      <c r="PPQ104" s="205"/>
      <c r="PPR104" s="205"/>
      <c r="PPS104" s="205"/>
      <c r="PPT104" s="205"/>
      <c r="PPU104" s="205"/>
      <c r="PPV104" s="205"/>
      <c r="PPW104" s="205"/>
      <c r="PPX104" s="205"/>
      <c r="PPY104" s="205"/>
      <c r="PPZ104" s="205"/>
      <c r="PQA104" s="205"/>
      <c r="PQB104" s="205"/>
      <c r="PQC104" s="205"/>
      <c r="PQD104" s="205"/>
      <c r="PQE104" s="205"/>
      <c r="PQF104" s="205"/>
      <c r="PQG104" s="205"/>
      <c r="PQH104" s="205"/>
      <c r="PQI104" s="205"/>
      <c r="PQP104" s="205"/>
      <c r="PQQ104" s="205"/>
      <c r="PQR104" s="205"/>
      <c r="PQS104" s="205"/>
      <c r="PQT104" s="205"/>
      <c r="PQU104" s="205"/>
      <c r="PQV104" s="205"/>
      <c r="PQW104" s="205"/>
      <c r="PQX104" s="205"/>
      <c r="PQY104" s="205"/>
      <c r="PQZ104" s="205"/>
      <c r="PRA104" s="205"/>
      <c r="PRB104" s="205"/>
      <c r="PRC104" s="205"/>
      <c r="PRD104" s="205"/>
      <c r="PRE104" s="205"/>
      <c r="PRF104" s="205"/>
      <c r="PRG104" s="205"/>
      <c r="PRH104" s="205"/>
      <c r="PRI104" s="205"/>
      <c r="PRJ104" s="205"/>
      <c r="PRK104" s="205"/>
      <c r="PRL104" s="205"/>
      <c r="PRM104" s="205"/>
      <c r="PRN104" s="205"/>
      <c r="PRO104" s="205"/>
      <c r="PRP104" s="205"/>
      <c r="PRQ104" s="205"/>
      <c r="PRR104" s="205"/>
      <c r="PRS104" s="205"/>
      <c r="PRT104" s="205"/>
      <c r="PRU104" s="205"/>
      <c r="PRV104" s="205"/>
      <c r="PRW104" s="205"/>
      <c r="PRX104" s="205"/>
      <c r="PRY104" s="205"/>
      <c r="PRZ104" s="205"/>
      <c r="PSA104" s="205"/>
      <c r="PSB104" s="205"/>
      <c r="PSC104" s="205"/>
      <c r="PSD104" s="205"/>
      <c r="PSE104" s="205"/>
      <c r="PSF104" s="205"/>
      <c r="PSG104" s="205"/>
      <c r="PSH104" s="205"/>
      <c r="PSI104" s="205"/>
      <c r="PSJ104" s="205"/>
      <c r="PSK104" s="205"/>
      <c r="PSL104" s="205"/>
      <c r="PSM104" s="205"/>
      <c r="PSN104" s="205"/>
      <c r="PSO104" s="205"/>
      <c r="PSP104" s="205"/>
      <c r="PSQ104" s="205"/>
      <c r="PSR104" s="205"/>
      <c r="PSS104" s="205"/>
      <c r="PST104" s="205"/>
      <c r="PSU104" s="205"/>
      <c r="PSV104" s="205"/>
      <c r="PSW104" s="205"/>
      <c r="PSX104" s="205"/>
      <c r="PSY104" s="205"/>
      <c r="PSZ104" s="205"/>
      <c r="PTA104" s="205"/>
      <c r="PTB104" s="205"/>
      <c r="PTC104" s="205"/>
      <c r="PTD104" s="205"/>
      <c r="PTE104" s="205"/>
      <c r="PTF104" s="205"/>
      <c r="PTG104" s="205"/>
      <c r="PTH104" s="205"/>
      <c r="PTI104" s="205"/>
      <c r="PTJ104" s="205"/>
      <c r="PTK104" s="205"/>
      <c r="PTL104" s="205"/>
      <c r="PTM104" s="205"/>
      <c r="PTN104" s="205"/>
      <c r="PTO104" s="205"/>
      <c r="PTP104" s="205"/>
      <c r="PTQ104" s="205"/>
      <c r="PTR104" s="205"/>
      <c r="PTS104" s="205"/>
      <c r="PTT104" s="205"/>
      <c r="PTU104" s="205"/>
      <c r="PTV104" s="205"/>
      <c r="PTW104" s="205"/>
      <c r="PTX104" s="205"/>
      <c r="PTY104" s="205"/>
      <c r="PTZ104" s="205"/>
      <c r="PUA104" s="205"/>
      <c r="PUB104" s="205"/>
      <c r="PUC104" s="205"/>
      <c r="PUD104" s="205"/>
      <c r="PUE104" s="205"/>
      <c r="PUF104" s="205"/>
      <c r="PUG104" s="205"/>
      <c r="PUH104" s="205"/>
      <c r="PUI104" s="205"/>
      <c r="PUJ104" s="205"/>
      <c r="PUK104" s="205"/>
      <c r="PUL104" s="205"/>
      <c r="PUM104" s="205"/>
      <c r="PUN104" s="205"/>
      <c r="PUO104" s="205"/>
      <c r="PUP104" s="205"/>
      <c r="PUQ104" s="205"/>
      <c r="PUR104" s="205"/>
      <c r="PUS104" s="205"/>
      <c r="PUT104" s="205"/>
      <c r="PUU104" s="205"/>
      <c r="PUV104" s="205"/>
      <c r="PUW104" s="205"/>
      <c r="PUX104" s="205"/>
      <c r="PUY104" s="205"/>
      <c r="PUZ104" s="205"/>
      <c r="PVA104" s="205"/>
      <c r="PVB104" s="205"/>
      <c r="PVC104" s="205"/>
      <c r="PVD104" s="205"/>
      <c r="PVE104" s="205"/>
      <c r="PVF104" s="205"/>
      <c r="PVG104" s="205"/>
      <c r="PVH104" s="205"/>
      <c r="PVI104" s="205"/>
      <c r="PVJ104" s="205"/>
      <c r="PVK104" s="205"/>
      <c r="PVL104" s="205"/>
      <c r="PVM104" s="205"/>
      <c r="PVN104" s="205"/>
      <c r="PVO104" s="205"/>
      <c r="PVP104" s="205"/>
      <c r="PVQ104" s="205"/>
      <c r="PVR104" s="205"/>
      <c r="PVS104" s="205"/>
      <c r="PVT104" s="205"/>
      <c r="PVU104" s="205"/>
      <c r="PVV104" s="205"/>
      <c r="PVW104" s="205"/>
      <c r="PVX104" s="205"/>
      <c r="PVY104" s="205"/>
      <c r="PVZ104" s="205"/>
      <c r="PWA104" s="205"/>
      <c r="PWB104" s="205"/>
      <c r="PWC104" s="205"/>
      <c r="PWD104" s="205"/>
      <c r="PWE104" s="205"/>
      <c r="PWF104" s="205"/>
      <c r="PWG104" s="205"/>
      <c r="PWH104" s="205"/>
      <c r="PWI104" s="205"/>
      <c r="PWJ104" s="205"/>
      <c r="PWK104" s="205"/>
      <c r="PWL104" s="205"/>
      <c r="PWM104" s="205"/>
      <c r="PWN104" s="205"/>
      <c r="PWO104" s="205"/>
      <c r="PWP104" s="205"/>
      <c r="PWQ104" s="205"/>
      <c r="PWR104" s="205"/>
      <c r="PWS104" s="205"/>
      <c r="PWT104" s="205"/>
      <c r="PWU104" s="205"/>
      <c r="PWV104" s="205"/>
      <c r="PWW104" s="205"/>
      <c r="PWX104" s="205"/>
      <c r="PWY104" s="205"/>
      <c r="PWZ104" s="205"/>
      <c r="PXA104" s="205"/>
      <c r="PXB104" s="205"/>
      <c r="PXC104" s="205"/>
      <c r="PXD104" s="205"/>
      <c r="PXE104" s="205"/>
      <c r="PXF104" s="205"/>
      <c r="PXG104" s="205"/>
      <c r="PXH104" s="205"/>
      <c r="PXI104" s="205"/>
      <c r="PXJ104" s="205"/>
      <c r="PXK104" s="205"/>
      <c r="PXL104" s="205"/>
      <c r="PXM104" s="205"/>
      <c r="PXN104" s="205"/>
      <c r="PXO104" s="205"/>
      <c r="PXP104" s="205"/>
      <c r="PXQ104" s="205"/>
      <c r="PXR104" s="205"/>
      <c r="PXS104" s="205"/>
      <c r="PXT104" s="205"/>
      <c r="PXU104" s="205"/>
      <c r="PXV104" s="205"/>
      <c r="PXW104" s="205"/>
      <c r="PXX104" s="205"/>
      <c r="PXY104" s="205"/>
      <c r="PXZ104" s="205"/>
      <c r="PYA104" s="205"/>
      <c r="PYB104" s="205"/>
      <c r="PYC104" s="205"/>
      <c r="PYD104" s="205"/>
      <c r="PYE104" s="205"/>
      <c r="PYF104" s="205"/>
      <c r="PYG104" s="205"/>
      <c r="PYH104" s="205"/>
      <c r="PYI104" s="205"/>
      <c r="PYJ104" s="205"/>
      <c r="PYK104" s="205"/>
      <c r="PYL104" s="205"/>
      <c r="PYM104" s="205"/>
      <c r="PYN104" s="205"/>
      <c r="PYO104" s="205"/>
      <c r="PYP104" s="205"/>
      <c r="PYQ104" s="205"/>
      <c r="PYR104" s="205"/>
      <c r="PYS104" s="205"/>
      <c r="PYT104" s="205"/>
      <c r="PYU104" s="205"/>
      <c r="PYV104" s="205"/>
      <c r="PYW104" s="205"/>
      <c r="PYX104" s="205"/>
      <c r="PYY104" s="205"/>
      <c r="PYZ104" s="205"/>
      <c r="PZA104" s="205"/>
      <c r="PZB104" s="205"/>
      <c r="PZC104" s="205"/>
      <c r="PZD104" s="205"/>
      <c r="PZE104" s="205"/>
      <c r="PZF104" s="205"/>
      <c r="PZG104" s="205"/>
      <c r="PZH104" s="205"/>
      <c r="PZI104" s="205"/>
      <c r="PZJ104" s="205"/>
      <c r="PZK104" s="205"/>
      <c r="PZL104" s="205"/>
      <c r="PZM104" s="205"/>
      <c r="PZN104" s="205"/>
      <c r="PZO104" s="205"/>
      <c r="PZP104" s="205"/>
      <c r="PZQ104" s="205"/>
      <c r="PZR104" s="205"/>
      <c r="PZS104" s="205"/>
      <c r="PZT104" s="205"/>
      <c r="PZU104" s="205"/>
      <c r="PZV104" s="205"/>
      <c r="PZW104" s="205"/>
      <c r="PZX104" s="205"/>
      <c r="PZY104" s="205"/>
      <c r="PZZ104" s="205"/>
      <c r="QAA104" s="205"/>
      <c r="QAB104" s="205"/>
      <c r="QAC104" s="205"/>
      <c r="QAD104" s="205"/>
      <c r="QAE104" s="205"/>
      <c r="QAL104" s="205"/>
      <c r="QAM104" s="205"/>
      <c r="QAN104" s="205"/>
      <c r="QAO104" s="205"/>
      <c r="QAP104" s="205"/>
      <c r="QAQ104" s="205"/>
      <c r="QAR104" s="205"/>
      <c r="QAS104" s="205"/>
      <c r="QAT104" s="205"/>
      <c r="QAU104" s="205"/>
      <c r="QAV104" s="205"/>
      <c r="QAW104" s="205"/>
      <c r="QAX104" s="205"/>
      <c r="QAY104" s="205"/>
      <c r="QAZ104" s="205"/>
      <c r="QBA104" s="205"/>
      <c r="QBB104" s="205"/>
      <c r="QBC104" s="205"/>
      <c r="QBD104" s="205"/>
      <c r="QBE104" s="205"/>
      <c r="QBF104" s="205"/>
      <c r="QBG104" s="205"/>
      <c r="QBH104" s="205"/>
      <c r="QBI104" s="205"/>
      <c r="QBJ104" s="205"/>
      <c r="QBK104" s="205"/>
      <c r="QBL104" s="205"/>
      <c r="QBM104" s="205"/>
      <c r="QBN104" s="205"/>
      <c r="QBO104" s="205"/>
      <c r="QBP104" s="205"/>
      <c r="QBQ104" s="205"/>
      <c r="QBR104" s="205"/>
      <c r="QBS104" s="205"/>
      <c r="QBT104" s="205"/>
      <c r="QBU104" s="205"/>
      <c r="QBV104" s="205"/>
      <c r="QBW104" s="205"/>
      <c r="QBX104" s="205"/>
      <c r="QBY104" s="205"/>
      <c r="QBZ104" s="205"/>
      <c r="QCA104" s="205"/>
      <c r="QCB104" s="205"/>
      <c r="QCC104" s="205"/>
      <c r="QCD104" s="205"/>
      <c r="QCE104" s="205"/>
      <c r="QCF104" s="205"/>
      <c r="QCG104" s="205"/>
      <c r="QCH104" s="205"/>
      <c r="QCI104" s="205"/>
      <c r="QCJ104" s="205"/>
      <c r="QCK104" s="205"/>
      <c r="QCL104" s="205"/>
      <c r="QCM104" s="205"/>
      <c r="QCN104" s="205"/>
      <c r="QCO104" s="205"/>
      <c r="QCP104" s="205"/>
      <c r="QCQ104" s="205"/>
      <c r="QCR104" s="205"/>
      <c r="QCS104" s="205"/>
      <c r="QCT104" s="205"/>
      <c r="QCU104" s="205"/>
      <c r="QCV104" s="205"/>
      <c r="QCW104" s="205"/>
      <c r="QCX104" s="205"/>
      <c r="QCY104" s="205"/>
      <c r="QCZ104" s="205"/>
      <c r="QDA104" s="205"/>
      <c r="QDB104" s="205"/>
      <c r="QDC104" s="205"/>
      <c r="QDD104" s="205"/>
      <c r="QDE104" s="205"/>
      <c r="QDF104" s="205"/>
      <c r="QDG104" s="205"/>
      <c r="QDH104" s="205"/>
      <c r="QDI104" s="205"/>
      <c r="QDJ104" s="205"/>
      <c r="QDK104" s="205"/>
      <c r="QDL104" s="205"/>
      <c r="QDM104" s="205"/>
      <c r="QDN104" s="205"/>
      <c r="QDO104" s="205"/>
      <c r="QDP104" s="205"/>
      <c r="QDQ104" s="205"/>
      <c r="QDR104" s="205"/>
      <c r="QDS104" s="205"/>
      <c r="QDT104" s="205"/>
      <c r="QDU104" s="205"/>
      <c r="QDV104" s="205"/>
      <c r="QDW104" s="205"/>
      <c r="QDX104" s="205"/>
      <c r="QDY104" s="205"/>
      <c r="QDZ104" s="205"/>
      <c r="QEA104" s="205"/>
      <c r="QEB104" s="205"/>
      <c r="QEC104" s="205"/>
      <c r="QED104" s="205"/>
      <c r="QEE104" s="205"/>
      <c r="QEF104" s="205"/>
      <c r="QEG104" s="205"/>
      <c r="QEH104" s="205"/>
      <c r="QEI104" s="205"/>
      <c r="QEJ104" s="205"/>
      <c r="QEK104" s="205"/>
      <c r="QEL104" s="205"/>
      <c r="QEM104" s="205"/>
      <c r="QEN104" s="205"/>
      <c r="QEO104" s="205"/>
      <c r="QEP104" s="205"/>
      <c r="QEQ104" s="205"/>
      <c r="QER104" s="205"/>
      <c r="QES104" s="205"/>
      <c r="QET104" s="205"/>
      <c r="QEU104" s="205"/>
      <c r="QEV104" s="205"/>
      <c r="QEW104" s="205"/>
      <c r="QEX104" s="205"/>
      <c r="QEY104" s="205"/>
      <c r="QEZ104" s="205"/>
      <c r="QFA104" s="205"/>
      <c r="QFB104" s="205"/>
      <c r="QFC104" s="205"/>
      <c r="QFD104" s="205"/>
      <c r="QFE104" s="205"/>
      <c r="QFF104" s="205"/>
      <c r="QFG104" s="205"/>
      <c r="QFH104" s="205"/>
      <c r="QFI104" s="205"/>
      <c r="QFJ104" s="205"/>
      <c r="QFK104" s="205"/>
      <c r="QFL104" s="205"/>
      <c r="QFM104" s="205"/>
      <c r="QFN104" s="205"/>
      <c r="QFO104" s="205"/>
      <c r="QFP104" s="205"/>
      <c r="QFQ104" s="205"/>
      <c r="QFR104" s="205"/>
      <c r="QFS104" s="205"/>
      <c r="QFT104" s="205"/>
      <c r="QFU104" s="205"/>
      <c r="QFV104" s="205"/>
      <c r="QFW104" s="205"/>
      <c r="QFX104" s="205"/>
      <c r="QFY104" s="205"/>
      <c r="QFZ104" s="205"/>
      <c r="QGA104" s="205"/>
      <c r="QGB104" s="205"/>
      <c r="QGC104" s="205"/>
      <c r="QGD104" s="205"/>
      <c r="QGE104" s="205"/>
      <c r="QGF104" s="205"/>
      <c r="QGG104" s="205"/>
      <c r="QGH104" s="205"/>
      <c r="QGI104" s="205"/>
      <c r="QGJ104" s="205"/>
      <c r="QGK104" s="205"/>
      <c r="QGL104" s="205"/>
      <c r="QGM104" s="205"/>
      <c r="QGN104" s="205"/>
      <c r="QGO104" s="205"/>
      <c r="QGP104" s="205"/>
      <c r="QGQ104" s="205"/>
      <c r="QGR104" s="205"/>
      <c r="QGS104" s="205"/>
      <c r="QGT104" s="205"/>
      <c r="QGU104" s="205"/>
      <c r="QGV104" s="205"/>
      <c r="QGW104" s="205"/>
      <c r="QGX104" s="205"/>
      <c r="QGY104" s="205"/>
      <c r="QGZ104" s="205"/>
      <c r="QHA104" s="205"/>
      <c r="QHB104" s="205"/>
      <c r="QHC104" s="205"/>
      <c r="QHD104" s="205"/>
      <c r="QHE104" s="205"/>
      <c r="QHF104" s="205"/>
      <c r="QHG104" s="205"/>
      <c r="QHH104" s="205"/>
      <c r="QHI104" s="205"/>
      <c r="QHJ104" s="205"/>
      <c r="QHK104" s="205"/>
      <c r="QHL104" s="205"/>
      <c r="QHM104" s="205"/>
      <c r="QHN104" s="205"/>
      <c r="QHO104" s="205"/>
      <c r="QHP104" s="205"/>
      <c r="QHQ104" s="205"/>
      <c r="QHR104" s="205"/>
      <c r="QHS104" s="205"/>
      <c r="QHT104" s="205"/>
      <c r="QHU104" s="205"/>
      <c r="QHV104" s="205"/>
      <c r="QHW104" s="205"/>
      <c r="QHX104" s="205"/>
      <c r="QHY104" s="205"/>
      <c r="QHZ104" s="205"/>
      <c r="QIA104" s="205"/>
      <c r="QIB104" s="205"/>
      <c r="QIC104" s="205"/>
      <c r="QID104" s="205"/>
      <c r="QIE104" s="205"/>
      <c r="QIF104" s="205"/>
      <c r="QIG104" s="205"/>
      <c r="QIH104" s="205"/>
      <c r="QII104" s="205"/>
      <c r="QIJ104" s="205"/>
      <c r="QIK104" s="205"/>
      <c r="QIL104" s="205"/>
      <c r="QIM104" s="205"/>
      <c r="QIN104" s="205"/>
      <c r="QIO104" s="205"/>
      <c r="QIP104" s="205"/>
      <c r="QIQ104" s="205"/>
      <c r="QIR104" s="205"/>
      <c r="QIS104" s="205"/>
      <c r="QIT104" s="205"/>
      <c r="QIU104" s="205"/>
      <c r="QIV104" s="205"/>
      <c r="QIW104" s="205"/>
      <c r="QIX104" s="205"/>
      <c r="QIY104" s="205"/>
      <c r="QIZ104" s="205"/>
      <c r="QJA104" s="205"/>
      <c r="QJB104" s="205"/>
      <c r="QJC104" s="205"/>
      <c r="QJD104" s="205"/>
      <c r="QJE104" s="205"/>
      <c r="QJF104" s="205"/>
      <c r="QJG104" s="205"/>
      <c r="QJH104" s="205"/>
      <c r="QJI104" s="205"/>
      <c r="QJJ104" s="205"/>
      <c r="QJK104" s="205"/>
      <c r="QJL104" s="205"/>
      <c r="QJM104" s="205"/>
      <c r="QJN104" s="205"/>
      <c r="QJO104" s="205"/>
      <c r="QJP104" s="205"/>
      <c r="QJQ104" s="205"/>
      <c r="QJR104" s="205"/>
      <c r="QJS104" s="205"/>
      <c r="QJT104" s="205"/>
      <c r="QJU104" s="205"/>
      <c r="QJV104" s="205"/>
      <c r="QJW104" s="205"/>
      <c r="QJX104" s="205"/>
      <c r="QJY104" s="205"/>
      <c r="QJZ104" s="205"/>
      <c r="QKA104" s="205"/>
      <c r="QKH104" s="205"/>
      <c r="QKI104" s="205"/>
      <c r="QKJ104" s="205"/>
      <c r="QKK104" s="205"/>
      <c r="QKL104" s="205"/>
      <c r="QKM104" s="205"/>
      <c r="QKN104" s="205"/>
      <c r="QKO104" s="205"/>
      <c r="QKP104" s="205"/>
      <c r="QKQ104" s="205"/>
      <c r="QKR104" s="205"/>
      <c r="QKS104" s="205"/>
      <c r="QKT104" s="205"/>
      <c r="QKU104" s="205"/>
      <c r="QKV104" s="205"/>
      <c r="QKW104" s="205"/>
      <c r="QKX104" s="205"/>
      <c r="QKY104" s="205"/>
      <c r="QKZ104" s="205"/>
      <c r="QLA104" s="205"/>
      <c r="QLB104" s="205"/>
      <c r="QLC104" s="205"/>
      <c r="QLD104" s="205"/>
      <c r="QLE104" s="205"/>
      <c r="QLF104" s="205"/>
      <c r="QLG104" s="205"/>
      <c r="QLH104" s="205"/>
      <c r="QLI104" s="205"/>
      <c r="QLJ104" s="205"/>
      <c r="QLK104" s="205"/>
      <c r="QLL104" s="205"/>
      <c r="QLM104" s="205"/>
      <c r="QLN104" s="205"/>
      <c r="QLO104" s="205"/>
      <c r="QLP104" s="205"/>
      <c r="QLQ104" s="205"/>
      <c r="QLR104" s="205"/>
      <c r="QLS104" s="205"/>
      <c r="QLT104" s="205"/>
      <c r="QLU104" s="205"/>
      <c r="QLV104" s="205"/>
      <c r="QLW104" s="205"/>
      <c r="QLX104" s="205"/>
      <c r="QLY104" s="205"/>
      <c r="QLZ104" s="205"/>
      <c r="QMA104" s="205"/>
      <c r="QMB104" s="205"/>
      <c r="QMC104" s="205"/>
      <c r="QMD104" s="205"/>
      <c r="QME104" s="205"/>
      <c r="QMF104" s="205"/>
      <c r="QMG104" s="205"/>
      <c r="QMH104" s="205"/>
      <c r="QMI104" s="205"/>
      <c r="QMJ104" s="205"/>
      <c r="QMK104" s="205"/>
      <c r="QML104" s="205"/>
      <c r="QMM104" s="205"/>
      <c r="QMN104" s="205"/>
      <c r="QMO104" s="205"/>
      <c r="QMP104" s="205"/>
      <c r="QMQ104" s="205"/>
      <c r="QMR104" s="205"/>
      <c r="QMS104" s="205"/>
      <c r="QMT104" s="205"/>
      <c r="QMU104" s="205"/>
      <c r="QMV104" s="205"/>
      <c r="QMW104" s="205"/>
      <c r="QMX104" s="205"/>
      <c r="QMY104" s="205"/>
      <c r="QMZ104" s="205"/>
      <c r="QNA104" s="205"/>
      <c r="QNB104" s="205"/>
      <c r="QNC104" s="205"/>
      <c r="QND104" s="205"/>
      <c r="QNE104" s="205"/>
      <c r="QNF104" s="205"/>
      <c r="QNG104" s="205"/>
      <c r="QNH104" s="205"/>
      <c r="QNI104" s="205"/>
      <c r="QNJ104" s="205"/>
      <c r="QNK104" s="205"/>
      <c r="QNL104" s="205"/>
      <c r="QNM104" s="205"/>
      <c r="QNN104" s="205"/>
      <c r="QNO104" s="205"/>
      <c r="QNP104" s="205"/>
      <c r="QNQ104" s="205"/>
      <c r="QNR104" s="205"/>
      <c r="QNS104" s="205"/>
      <c r="QNT104" s="205"/>
      <c r="QNU104" s="205"/>
      <c r="QNV104" s="205"/>
      <c r="QNW104" s="205"/>
      <c r="QNX104" s="205"/>
      <c r="QNY104" s="205"/>
      <c r="QNZ104" s="205"/>
      <c r="QOA104" s="205"/>
      <c r="QOB104" s="205"/>
      <c r="QOC104" s="205"/>
      <c r="QOD104" s="205"/>
      <c r="QOE104" s="205"/>
      <c r="QOF104" s="205"/>
      <c r="QOG104" s="205"/>
      <c r="QOH104" s="205"/>
      <c r="QOI104" s="205"/>
      <c r="QOJ104" s="205"/>
      <c r="QOK104" s="205"/>
      <c r="QOL104" s="205"/>
      <c r="QOM104" s="205"/>
      <c r="QON104" s="205"/>
      <c r="QOO104" s="205"/>
      <c r="QOP104" s="205"/>
      <c r="QOQ104" s="205"/>
      <c r="QOR104" s="205"/>
      <c r="QOS104" s="205"/>
      <c r="QOT104" s="205"/>
      <c r="QOU104" s="205"/>
      <c r="QOV104" s="205"/>
      <c r="QOW104" s="205"/>
      <c r="QOX104" s="205"/>
      <c r="QOY104" s="205"/>
      <c r="QOZ104" s="205"/>
      <c r="QPA104" s="205"/>
      <c r="QPB104" s="205"/>
      <c r="QPC104" s="205"/>
      <c r="QPD104" s="205"/>
      <c r="QPE104" s="205"/>
      <c r="QPF104" s="205"/>
      <c r="QPG104" s="205"/>
      <c r="QPH104" s="205"/>
      <c r="QPI104" s="205"/>
      <c r="QPJ104" s="205"/>
      <c r="QPK104" s="205"/>
      <c r="QPL104" s="205"/>
      <c r="QPM104" s="205"/>
      <c r="QPN104" s="205"/>
      <c r="QPO104" s="205"/>
      <c r="QPP104" s="205"/>
      <c r="QPQ104" s="205"/>
      <c r="QPR104" s="205"/>
      <c r="QPS104" s="205"/>
      <c r="QPT104" s="205"/>
      <c r="QPU104" s="205"/>
      <c r="QPV104" s="205"/>
      <c r="QPW104" s="205"/>
      <c r="QPX104" s="205"/>
      <c r="QPY104" s="205"/>
      <c r="QPZ104" s="205"/>
      <c r="QQA104" s="205"/>
      <c r="QQB104" s="205"/>
      <c r="QQC104" s="205"/>
      <c r="QQD104" s="205"/>
      <c r="QQE104" s="205"/>
      <c r="QQF104" s="205"/>
      <c r="QQG104" s="205"/>
      <c r="QQH104" s="205"/>
      <c r="QQI104" s="205"/>
      <c r="QQJ104" s="205"/>
      <c r="QQK104" s="205"/>
      <c r="QQL104" s="205"/>
      <c r="QQM104" s="205"/>
      <c r="QQN104" s="205"/>
      <c r="QQO104" s="205"/>
      <c r="QQP104" s="205"/>
      <c r="QQQ104" s="205"/>
      <c r="QQR104" s="205"/>
      <c r="QQS104" s="205"/>
      <c r="QQT104" s="205"/>
      <c r="QQU104" s="205"/>
      <c r="QQV104" s="205"/>
      <c r="QQW104" s="205"/>
      <c r="QQX104" s="205"/>
      <c r="QQY104" s="205"/>
      <c r="QQZ104" s="205"/>
      <c r="QRA104" s="205"/>
      <c r="QRB104" s="205"/>
      <c r="QRC104" s="205"/>
      <c r="QRD104" s="205"/>
      <c r="QRE104" s="205"/>
      <c r="QRF104" s="205"/>
      <c r="QRG104" s="205"/>
      <c r="QRH104" s="205"/>
      <c r="QRI104" s="205"/>
      <c r="QRJ104" s="205"/>
      <c r="QRK104" s="205"/>
      <c r="QRL104" s="205"/>
      <c r="QRM104" s="205"/>
      <c r="QRN104" s="205"/>
      <c r="QRO104" s="205"/>
      <c r="QRP104" s="205"/>
      <c r="QRQ104" s="205"/>
      <c r="QRR104" s="205"/>
      <c r="QRS104" s="205"/>
      <c r="QRT104" s="205"/>
      <c r="QRU104" s="205"/>
      <c r="QRV104" s="205"/>
      <c r="QRW104" s="205"/>
      <c r="QRX104" s="205"/>
      <c r="QRY104" s="205"/>
      <c r="QRZ104" s="205"/>
      <c r="QSA104" s="205"/>
      <c r="QSB104" s="205"/>
      <c r="QSC104" s="205"/>
      <c r="QSD104" s="205"/>
      <c r="QSE104" s="205"/>
      <c r="QSF104" s="205"/>
      <c r="QSG104" s="205"/>
      <c r="QSH104" s="205"/>
      <c r="QSI104" s="205"/>
      <c r="QSJ104" s="205"/>
      <c r="QSK104" s="205"/>
      <c r="QSL104" s="205"/>
      <c r="QSM104" s="205"/>
      <c r="QSN104" s="205"/>
      <c r="QSO104" s="205"/>
      <c r="QSP104" s="205"/>
      <c r="QSQ104" s="205"/>
      <c r="QSR104" s="205"/>
      <c r="QSS104" s="205"/>
      <c r="QST104" s="205"/>
      <c r="QSU104" s="205"/>
      <c r="QSV104" s="205"/>
      <c r="QSW104" s="205"/>
      <c r="QSX104" s="205"/>
      <c r="QSY104" s="205"/>
      <c r="QSZ104" s="205"/>
      <c r="QTA104" s="205"/>
      <c r="QTB104" s="205"/>
      <c r="QTC104" s="205"/>
      <c r="QTD104" s="205"/>
      <c r="QTE104" s="205"/>
      <c r="QTF104" s="205"/>
      <c r="QTG104" s="205"/>
      <c r="QTH104" s="205"/>
      <c r="QTI104" s="205"/>
      <c r="QTJ104" s="205"/>
      <c r="QTK104" s="205"/>
      <c r="QTL104" s="205"/>
      <c r="QTM104" s="205"/>
      <c r="QTN104" s="205"/>
      <c r="QTO104" s="205"/>
      <c r="QTP104" s="205"/>
      <c r="QTQ104" s="205"/>
      <c r="QTR104" s="205"/>
      <c r="QTS104" s="205"/>
      <c r="QTT104" s="205"/>
      <c r="QTU104" s="205"/>
      <c r="QTV104" s="205"/>
      <c r="QTW104" s="205"/>
      <c r="QUD104" s="205"/>
      <c r="QUE104" s="205"/>
      <c r="QUF104" s="205"/>
      <c r="QUG104" s="205"/>
      <c r="QUH104" s="205"/>
      <c r="QUI104" s="205"/>
      <c r="QUJ104" s="205"/>
      <c r="QUK104" s="205"/>
      <c r="QUL104" s="205"/>
      <c r="QUM104" s="205"/>
      <c r="QUN104" s="205"/>
      <c r="QUO104" s="205"/>
      <c r="QUP104" s="205"/>
      <c r="QUQ104" s="205"/>
      <c r="QUR104" s="205"/>
      <c r="QUS104" s="205"/>
      <c r="QUT104" s="205"/>
      <c r="QUU104" s="205"/>
      <c r="QUV104" s="205"/>
      <c r="QUW104" s="205"/>
      <c r="QUX104" s="205"/>
      <c r="QUY104" s="205"/>
      <c r="QUZ104" s="205"/>
      <c r="QVA104" s="205"/>
      <c r="QVB104" s="205"/>
      <c r="QVC104" s="205"/>
      <c r="QVD104" s="205"/>
      <c r="QVE104" s="205"/>
      <c r="QVF104" s="205"/>
      <c r="QVG104" s="205"/>
      <c r="QVH104" s="205"/>
      <c r="QVI104" s="205"/>
      <c r="QVJ104" s="205"/>
      <c r="QVK104" s="205"/>
      <c r="QVL104" s="205"/>
      <c r="QVM104" s="205"/>
      <c r="QVN104" s="205"/>
      <c r="QVO104" s="205"/>
      <c r="QVP104" s="205"/>
      <c r="QVQ104" s="205"/>
      <c r="QVR104" s="205"/>
      <c r="QVS104" s="205"/>
      <c r="QVT104" s="205"/>
      <c r="QVU104" s="205"/>
      <c r="QVV104" s="205"/>
      <c r="QVW104" s="205"/>
      <c r="QVX104" s="205"/>
      <c r="QVY104" s="205"/>
      <c r="QVZ104" s="205"/>
      <c r="QWA104" s="205"/>
      <c r="QWB104" s="205"/>
      <c r="QWC104" s="205"/>
      <c r="QWD104" s="205"/>
      <c r="QWE104" s="205"/>
      <c r="QWF104" s="205"/>
      <c r="QWG104" s="205"/>
      <c r="QWH104" s="205"/>
      <c r="QWI104" s="205"/>
      <c r="QWJ104" s="205"/>
      <c r="QWK104" s="205"/>
      <c r="QWL104" s="205"/>
      <c r="QWM104" s="205"/>
      <c r="QWN104" s="205"/>
      <c r="QWO104" s="205"/>
      <c r="QWP104" s="205"/>
      <c r="QWQ104" s="205"/>
      <c r="QWR104" s="205"/>
      <c r="QWS104" s="205"/>
      <c r="QWT104" s="205"/>
      <c r="QWU104" s="205"/>
      <c r="QWV104" s="205"/>
      <c r="QWW104" s="205"/>
      <c r="QWX104" s="205"/>
      <c r="QWY104" s="205"/>
      <c r="QWZ104" s="205"/>
      <c r="QXA104" s="205"/>
      <c r="QXB104" s="205"/>
      <c r="QXC104" s="205"/>
      <c r="QXD104" s="205"/>
      <c r="QXE104" s="205"/>
      <c r="QXF104" s="205"/>
      <c r="QXG104" s="205"/>
      <c r="QXH104" s="205"/>
      <c r="QXI104" s="205"/>
      <c r="QXJ104" s="205"/>
      <c r="QXK104" s="205"/>
      <c r="QXL104" s="205"/>
      <c r="QXM104" s="205"/>
      <c r="QXN104" s="205"/>
      <c r="QXO104" s="205"/>
      <c r="QXP104" s="205"/>
      <c r="QXQ104" s="205"/>
      <c r="QXR104" s="205"/>
      <c r="QXS104" s="205"/>
      <c r="QXT104" s="205"/>
      <c r="QXU104" s="205"/>
      <c r="QXV104" s="205"/>
      <c r="QXW104" s="205"/>
      <c r="QXX104" s="205"/>
      <c r="QXY104" s="205"/>
      <c r="QXZ104" s="205"/>
      <c r="QYA104" s="205"/>
      <c r="QYB104" s="205"/>
      <c r="QYC104" s="205"/>
      <c r="QYD104" s="205"/>
      <c r="QYE104" s="205"/>
      <c r="QYF104" s="205"/>
      <c r="QYG104" s="205"/>
      <c r="QYH104" s="205"/>
      <c r="QYI104" s="205"/>
      <c r="QYJ104" s="205"/>
      <c r="QYK104" s="205"/>
      <c r="QYL104" s="205"/>
      <c r="QYM104" s="205"/>
      <c r="QYN104" s="205"/>
      <c r="QYO104" s="205"/>
      <c r="QYP104" s="205"/>
      <c r="QYQ104" s="205"/>
      <c r="QYR104" s="205"/>
      <c r="QYS104" s="205"/>
      <c r="QYT104" s="205"/>
      <c r="QYU104" s="205"/>
      <c r="QYV104" s="205"/>
      <c r="QYW104" s="205"/>
      <c r="QYX104" s="205"/>
      <c r="QYY104" s="205"/>
      <c r="QYZ104" s="205"/>
      <c r="QZA104" s="205"/>
      <c r="QZB104" s="205"/>
      <c r="QZC104" s="205"/>
      <c r="QZD104" s="205"/>
      <c r="QZE104" s="205"/>
      <c r="QZF104" s="205"/>
      <c r="QZG104" s="205"/>
      <c r="QZH104" s="205"/>
      <c r="QZI104" s="205"/>
      <c r="QZJ104" s="205"/>
      <c r="QZK104" s="205"/>
      <c r="QZL104" s="205"/>
      <c r="QZM104" s="205"/>
      <c r="QZN104" s="205"/>
      <c r="QZO104" s="205"/>
      <c r="QZP104" s="205"/>
      <c r="QZQ104" s="205"/>
      <c r="QZR104" s="205"/>
      <c r="QZS104" s="205"/>
      <c r="QZT104" s="205"/>
      <c r="QZU104" s="205"/>
      <c r="QZV104" s="205"/>
      <c r="QZW104" s="205"/>
      <c r="QZX104" s="205"/>
      <c r="QZY104" s="205"/>
      <c r="QZZ104" s="205"/>
      <c r="RAA104" s="205"/>
      <c r="RAB104" s="205"/>
      <c r="RAC104" s="205"/>
      <c r="RAD104" s="205"/>
      <c r="RAE104" s="205"/>
      <c r="RAF104" s="205"/>
      <c r="RAG104" s="205"/>
      <c r="RAH104" s="205"/>
      <c r="RAI104" s="205"/>
      <c r="RAJ104" s="205"/>
      <c r="RAK104" s="205"/>
      <c r="RAL104" s="205"/>
      <c r="RAM104" s="205"/>
      <c r="RAN104" s="205"/>
      <c r="RAO104" s="205"/>
      <c r="RAP104" s="205"/>
      <c r="RAQ104" s="205"/>
      <c r="RAR104" s="205"/>
      <c r="RAS104" s="205"/>
      <c r="RAT104" s="205"/>
      <c r="RAU104" s="205"/>
      <c r="RAV104" s="205"/>
      <c r="RAW104" s="205"/>
      <c r="RAX104" s="205"/>
      <c r="RAY104" s="205"/>
      <c r="RAZ104" s="205"/>
      <c r="RBA104" s="205"/>
      <c r="RBB104" s="205"/>
      <c r="RBC104" s="205"/>
      <c r="RBD104" s="205"/>
      <c r="RBE104" s="205"/>
      <c r="RBF104" s="205"/>
      <c r="RBG104" s="205"/>
      <c r="RBH104" s="205"/>
      <c r="RBI104" s="205"/>
      <c r="RBJ104" s="205"/>
      <c r="RBK104" s="205"/>
      <c r="RBL104" s="205"/>
      <c r="RBM104" s="205"/>
      <c r="RBN104" s="205"/>
      <c r="RBO104" s="205"/>
      <c r="RBP104" s="205"/>
      <c r="RBQ104" s="205"/>
      <c r="RBR104" s="205"/>
      <c r="RBS104" s="205"/>
      <c r="RBT104" s="205"/>
      <c r="RBU104" s="205"/>
      <c r="RBV104" s="205"/>
      <c r="RBW104" s="205"/>
      <c r="RBX104" s="205"/>
      <c r="RBY104" s="205"/>
      <c r="RBZ104" s="205"/>
      <c r="RCA104" s="205"/>
      <c r="RCB104" s="205"/>
      <c r="RCC104" s="205"/>
      <c r="RCD104" s="205"/>
      <c r="RCE104" s="205"/>
      <c r="RCF104" s="205"/>
      <c r="RCG104" s="205"/>
      <c r="RCH104" s="205"/>
      <c r="RCI104" s="205"/>
      <c r="RCJ104" s="205"/>
      <c r="RCK104" s="205"/>
      <c r="RCL104" s="205"/>
      <c r="RCM104" s="205"/>
      <c r="RCN104" s="205"/>
      <c r="RCO104" s="205"/>
      <c r="RCP104" s="205"/>
      <c r="RCQ104" s="205"/>
      <c r="RCR104" s="205"/>
      <c r="RCS104" s="205"/>
      <c r="RCT104" s="205"/>
      <c r="RCU104" s="205"/>
      <c r="RCV104" s="205"/>
      <c r="RCW104" s="205"/>
      <c r="RCX104" s="205"/>
      <c r="RCY104" s="205"/>
      <c r="RCZ104" s="205"/>
      <c r="RDA104" s="205"/>
      <c r="RDB104" s="205"/>
      <c r="RDC104" s="205"/>
      <c r="RDD104" s="205"/>
      <c r="RDE104" s="205"/>
      <c r="RDF104" s="205"/>
      <c r="RDG104" s="205"/>
      <c r="RDH104" s="205"/>
      <c r="RDI104" s="205"/>
      <c r="RDJ104" s="205"/>
      <c r="RDK104" s="205"/>
      <c r="RDL104" s="205"/>
      <c r="RDM104" s="205"/>
      <c r="RDN104" s="205"/>
      <c r="RDO104" s="205"/>
      <c r="RDP104" s="205"/>
      <c r="RDQ104" s="205"/>
      <c r="RDR104" s="205"/>
      <c r="RDS104" s="205"/>
      <c r="RDZ104" s="205"/>
      <c r="REA104" s="205"/>
      <c r="REB104" s="205"/>
      <c r="REC104" s="205"/>
      <c r="RED104" s="205"/>
      <c r="REE104" s="205"/>
      <c r="REF104" s="205"/>
      <c r="REG104" s="205"/>
      <c r="REH104" s="205"/>
      <c r="REI104" s="205"/>
      <c r="REJ104" s="205"/>
      <c r="REK104" s="205"/>
      <c r="REL104" s="205"/>
      <c r="REM104" s="205"/>
      <c r="REN104" s="205"/>
      <c r="REO104" s="205"/>
      <c r="REP104" s="205"/>
      <c r="REQ104" s="205"/>
      <c r="RER104" s="205"/>
      <c r="RES104" s="205"/>
      <c r="RET104" s="205"/>
      <c r="REU104" s="205"/>
      <c r="REV104" s="205"/>
      <c r="REW104" s="205"/>
      <c r="REX104" s="205"/>
      <c r="REY104" s="205"/>
      <c r="REZ104" s="205"/>
      <c r="RFA104" s="205"/>
      <c r="RFB104" s="205"/>
      <c r="RFC104" s="205"/>
      <c r="RFD104" s="205"/>
      <c r="RFE104" s="205"/>
      <c r="RFF104" s="205"/>
      <c r="RFG104" s="205"/>
      <c r="RFH104" s="205"/>
      <c r="RFI104" s="205"/>
      <c r="RFJ104" s="205"/>
      <c r="RFK104" s="205"/>
      <c r="RFL104" s="205"/>
      <c r="RFM104" s="205"/>
      <c r="RFN104" s="205"/>
      <c r="RFO104" s="205"/>
      <c r="RFP104" s="205"/>
      <c r="RFQ104" s="205"/>
      <c r="RFR104" s="205"/>
      <c r="RFS104" s="205"/>
      <c r="RFT104" s="205"/>
      <c r="RFU104" s="205"/>
      <c r="RFV104" s="205"/>
      <c r="RFW104" s="205"/>
      <c r="RFX104" s="205"/>
      <c r="RFY104" s="205"/>
      <c r="RFZ104" s="205"/>
      <c r="RGA104" s="205"/>
      <c r="RGB104" s="205"/>
      <c r="RGC104" s="205"/>
      <c r="RGD104" s="205"/>
      <c r="RGE104" s="205"/>
      <c r="RGF104" s="205"/>
      <c r="RGG104" s="205"/>
      <c r="RGH104" s="205"/>
      <c r="RGI104" s="205"/>
      <c r="RGJ104" s="205"/>
      <c r="RGK104" s="205"/>
      <c r="RGL104" s="205"/>
      <c r="RGM104" s="205"/>
      <c r="RGN104" s="205"/>
      <c r="RGO104" s="205"/>
      <c r="RGP104" s="205"/>
      <c r="RGQ104" s="205"/>
      <c r="RGR104" s="205"/>
      <c r="RGS104" s="205"/>
      <c r="RGT104" s="205"/>
      <c r="RGU104" s="205"/>
      <c r="RGV104" s="205"/>
      <c r="RGW104" s="205"/>
      <c r="RGX104" s="205"/>
      <c r="RGY104" s="205"/>
      <c r="RGZ104" s="205"/>
      <c r="RHA104" s="205"/>
      <c r="RHB104" s="205"/>
      <c r="RHC104" s="205"/>
      <c r="RHD104" s="205"/>
      <c r="RHE104" s="205"/>
      <c r="RHF104" s="205"/>
      <c r="RHG104" s="205"/>
      <c r="RHH104" s="205"/>
      <c r="RHI104" s="205"/>
      <c r="RHJ104" s="205"/>
      <c r="RHK104" s="205"/>
      <c r="RHL104" s="205"/>
      <c r="RHM104" s="205"/>
      <c r="RHN104" s="205"/>
      <c r="RHO104" s="205"/>
      <c r="RHP104" s="205"/>
      <c r="RHQ104" s="205"/>
      <c r="RHR104" s="205"/>
      <c r="RHS104" s="205"/>
      <c r="RHT104" s="205"/>
      <c r="RHU104" s="205"/>
      <c r="RHV104" s="205"/>
      <c r="RHW104" s="205"/>
      <c r="RHX104" s="205"/>
      <c r="RHY104" s="205"/>
      <c r="RHZ104" s="205"/>
      <c r="RIA104" s="205"/>
      <c r="RIB104" s="205"/>
      <c r="RIC104" s="205"/>
      <c r="RID104" s="205"/>
      <c r="RIE104" s="205"/>
      <c r="RIF104" s="205"/>
      <c r="RIG104" s="205"/>
      <c r="RIH104" s="205"/>
      <c r="RII104" s="205"/>
      <c r="RIJ104" s="205"/>
      <c r="RIK104" s="205"/>
      <c r="RIL104" s="205"/>
      <c r="RIM104" s="205"/>
      <c r="RIN104" s="205"/>
      <c r="RIO104" s="205"/>
      <c r="RIP104" s="205"/>
      <c r="RIQ104" s="205"/>
      <c r="RIR104" s="205"/>
      <c r="RIS104" s="205"/>
      <c r="RIT104" s="205"/>
      <c r="RIU104" s="205"/>
      <c r="RIV104" s="205"/>
      <c r="RIW104" s="205"/>
      <c r="RIX104" s="205"/>
      <c r="RIY104" s="205"/>
      <c r="RIZ104" s="205"/>
      <c r="RJA104" s="205"/>
      <c r="RJB104" s="205"/>
      <c r="RJC104" s="205"/>
      <c r="RJD104" s="205"/>
      <c r="RJE104" s="205"/>
      <c r="RJF104" s="205"/>
      <c r="RJG104" s="205"/>
      <c r="RJH104" s="205"/>
      <c r="RJI104" s="205"/>
      <c r="RJJ104" s="205"/>
      <c r="RJK104" s="205"/>
      <c r="RJL104" s="205"/>
      <c r="RJM104" s="205"/>
      <c r="RJN104" s="205"/>
      <c r="RJO104" s="205"/>
      <c r="RJP104" s="205"/>
      <c r="RJQ104" s="205"/>
      <c r="RJR104" s="205"/>
      <c r="RJS104" s="205"/>
      <c r="RJT104" s="205"/>
      <c r="RJU104" s="205"/>
      <c r="RJV104" s="205"/>
      <c r="RJW104" s="205"/>
      <c r="RJX104" s="205"/>
      <c r="RJY104" s="205"/>
      <c r="RJZ104" s="205"/>
      <c r="RKA104" s="205"/>
      <c r="RKB104" s="205"/>
      <c r="RKC104" s="205"/>
      <c r="RKD104" s="205"/>
      <c r="RKE104" s="205"/>
      <c r="RKF104" s="205"/>
      <c r="RKG104" s="205"/>
      <c r="RKH104" s="205"/>
      <c r="RKI104" s="205"/>
      <c r="RKJ104" s="205"/>
      <c r="RKK104" s="205"/>
      <c r="RKL104" s="205"/>
      <c r="RKM104" s="205"/>
      <c r="RKN104" s="205"/>
      <c r="RKO104" s="205"/>
      <c r="RKP104" s="205"/>
      <c r="RKQ104" s="205"/>
      <c r="RKR104" s="205"/>
      <c r="RKS104" s="205"/>
      <c r="RKT104" s="205"/>
      <c r="RKU104" s="205"/>
      <c r="RKV104" s="205"/>
      <c r="RKW104" s="205"/>
      <c r="RKX104" s="205"/>
      <c r="RKY104" s="205"/>
      <c r="RKZ104" s="205"/>
      <c r="RLA104" s="205"/>
      <c r="RLB104" s="205"/>
      <c r="RLC104" s="205"/>
      <c r="RLD104" s="205"/>
      <c r="RLE104" s="205"/>
      <c r="RLF104" s="205"/>
      <c r="RLG104" s="205"/>
      <c r="RLH104" s="205"/>
      <c r="RLI104" s="205"/>
      <c r="RLJ104" s="205"/>
      <c r="RLK104" s="205"/>
      <c r="RLL104" s="205"/>
      <c r="RLM104" s="205"/>
      <c r="RLN104" s="205"/>
      <c r="RLO104" s="205"/>
      <c r="RLP104" s="205"/>
      <c r="RLQ104" s="205"/>
      <c r="RLR104" s="205"/>
      <c r="RLS104" s="205"/>
      <c r="RLT104" s="205"/>
      <c r="RLU104" s="205"/>
      <c r="RLV104" s="205"/>
      <c r="RLW104" s="205"/>
      <c r="RLX104" s="205"/>
      <c r="RLY104" s="205"/>
      <c r="RLZ104" s="205"/>
      <c r="RMA104" s="205"/>
      <c r="RMB104" s="205"/>
      <c r="RMC104" s="205"/>
      <c r="RMD104" s="205"/>
      <c r="RME104" s="205"/>
      <c r="RMF104" s="205"/>
      <c r="RMG104" s="205"/>
      <c r="RMH104" s="205"/>
      <c r="RMI104" s="205"/>
      <c r="RMJ104" s="205"/>
      <c r="RMK104" s="205"/>
      <c r="RML104" s="205"/>
      <c r="RMM104" s="205"/>
      <c r="RMN104" s="205"/>
      <c r="RMO104" s="205"/>
      <c r="RMP104" s="205"/>
      <c r="RMQ104" s="205"/>
      <c r="RMR104" s="205"/>
      <c r="RMS104" s="205"/>
      <c r="RMT104" s="205"/>
      <c r="RMU104" s="205"/>
      <c r="RMV104" s="205"/>
      <c r="RMW104" s="205"/>
      <c r="RMX104" s="205"/>
      <c r="RMY104" s="205"/>
      <c r="RMZ104" s="205"/>
      <c r="RNA104" s="205"/>
      <c r="RNB104" s="205"/>
      <c r="RNC104" s="205"/>
      <c r="RND104" s="205"/>
      <c r="RNE104" s="205"/>
      <c r="RNF104" s="205"/>
      <c r="RNG104" s="205"/>
      <c r="RNH104" s="205"/>
      <c r="RNI104" s="205"/>
      <c r="RNJ104" s="205"/>
      <c r="RNK104" s="205"/>
      <c r="RNL104" s="205"/>
      <c r="RNM104" s="205"/>
      <c r="RNN104" s="205"/>
      <c r="RNO104" s="205"/>
      <c r="RNV104" s="205"/>
      <c r="RNW104" s="205"/>
      <c r="RNX104" s="205"/>
      <c r="RNY104" s="205"/>
      <c r="RNZ104" s="205"/>
      <c r="ROA104" s="205"/>
      <c r="ROB104" s="205"/>
      <c r="ROC104" s="205"/>
      <c r="ROD104" s="205"/>
      <c r="ROE104" s="205"/>
      <c r="ROF104" s="205"/>
      <c r="ROG104" s="205"/>
      <c r="ROH104" s="205"/>
      <c r="ROI104" s="205"/>
      <c r="ROJ104" s="205"/>
      <c r="ROK104" s="205"/>
      <c r="ROL104" s="205"/>
      <c r="ROM104" s="205"/>
      <c r="RON104" s="205"/>
      <c r="ROO104" s="205"/>
      <c r="ROP104" s="205"/>
      <c r="ROQ104" s="205"/>
      <c r="ROR104" s="205"/>
      <c r="ROS104" s="205"/>
      <c r="ROT104" s="205"/>
      <c r="ROU104" s="205"/>
      <c r="ROV104" s="205"/>
      <c r="ROW104" s="205"/>
      <c r="ROX104" s="205"/>
      <c r="ROY104" s="205"/>
      <c r="ROZ104" s="205"/>
      <c r="RPA104" s="205"/>
      <c r="RPB104" s="205"/>
      <c r="RPC104" s="205"/>
      <c r="RPD104" s="205"/>
      <c r="RPE104" s="205"/>
      <c r="RPF104" s="205"/>
      <c r="RPG104" s="205"/>
      <c r="RPH104" s="205"/>
      <c r="RPI104" s="205"/>
      <c r="RPJ104" s="205"/>
      <c r="RPK104" s="205"/>
      <c r="RPL104" s="205"/>
      <c r="RPM104" s="205"/>
      <c r="RPN104" s="205"/>
      <c r="RPO104" s="205"/>
      <c r="RPP104" s="205"/>
      <c r="RPQ104" s="205"/>
      <c r="RPR104" s="205"/>
      <c r="RPS104" s="205"/>
      <c r="RPT104" s="205"/>
      <c r="RPU104" s="205"/>
      <c r="RPV104" s="205"/>
      <c r="RPW104" s="205"/>
      <c r="RPX104" s="205"/>
      <c r="RPY104" s="205"/>
      <c r="RPZ104" s="205"/>
      <c r="RQA104" s="205"/>
      <c r="RQB104" s="205"/>
      <c r="RQC104" s="205"/>
      <c r="RQD104" s="205"/>
      <c r="RQE104" s="205"/>
      <c r="RQF104" s="205"/>
      <c r="RQG104" s="205"/>
      <c r="RQH104" s="205"/>
      <c r="RQI104" s="205"/>
      <c r="RQJ104" s="205"/>
      <c r="RQK104" s="205"/>
      <c r="RQL104" s="205"/>
      <c r="RQM104" s="205"/>
      <c r="RQN104" s="205"/>
      <c r="RQO104" s="205"/>
      <c r="RQP104" s="205"/>
      <c r="RQQ104" s="205"/>
      <c r="RQR104" s="205"/>
      <c r="RQS104" s="205"/>
      <c r="RQT104" s="205"/>
      <c r="RQU104" s="205"/>
      <c r="RQV104" s="205"/>
      <c r="RQW104" s="205"/>
      <c r="RQX104" s="205"/>
      <c r="RQY104" s="205"/>
      <c r="RQZ104" s="205"/>
      <c r="RRA104" s="205"/>
      <c r="RRB104" s="205"/>
      <c r="RRC104" s="205"/>
      <c r="RRD104" s="205"/>
      <c r="RRE104" s="205"/>
      <c r="RRF104" s="205"/>
      <c r="RRG104" s="205"/>
      <c r="RRH104" s="205"/>
      <c r="RRI104" s="205"/>
      <c r="RRJ104" s="205"/>
      <c r="RRK104" s="205"/>
      <c r="RRL104" s="205"/>
      <c r="RRM104" s="205"/>
      <c r="RRN104" s="205"/>
      <c r="RRO104" s="205"/>
      <c r="RRP104" s="205"/>
      <c r="RRQ104" s="205"/>
      <c r="RRR104" s="205"/>
      <c r="RRS104" s="205"/>
      <c r="RRT104" s="205"/>
      <c r="RRU104" s="205"/>
      <c r="RRV104" s="205"/>
      <c r="RRW104" s="205"/>
      <c r="RRX104" s="205"/>
      <c r="RRY104" s="205"/>
      <c r="RRZ104" s="205"/>
      <c r="RSA104" s="205"/>
      <c r="RSB104" s="205"/>
      <c r="RSC104" s="205"/>
      <c r="RSD104" s="205"/>
      <c r="RSE104" s="205"/>
      <c r="RSF104" s="205"/>
      <c r="RSG104" s="205"/>
      <c r="RSH104" s="205"/>
      <c r="RSI104" s="205"/>
      <c r="RSJ104" s="205"/>
      <c r="RSK104" s="205"/>
      <c r="RSL104" s="205"/>
      <c r="RSM104" s="205"/>
      <c r="RSN104" s="205"/>
      <c r="RSO104" s="205"/>
      <c r="RSP104" s="205"/>
      <c r="RSQ104" s="205"/>
      <c r="RSR104" s="205"/>
      <c r="RSS104" s="205"/>
      <c r="RST104" s="205"/>
      <c r="RSU104" s="205"/>
      <c r="RSV104" s="205"/>
      <c r="RSW104" s="205"/>
      <c r="RSX104" s="205"/>
      <c r="RSY104" s="205"/>
      <c r="RSZ104" s="205"/>
      <c r="RTA104" s="205"/>
      <c r="RTB104" s="205"/>
      <c r="RTC104" s="205"/>
      <c r="RTD104" s="205"/>
      <c r="RTE104" s="205"/>
      <c r="RTF104" s="205"/>
      <c r="RTG104" s="205"/>
      <c r="RTH104" s="205"/>
      <c r="RTI104" s="205"/>
      <c r="RTJ104" s="205"/>
      <c r="RTK104" s="205"/>
      <c r="RTL104" s="205"/>
      <c r="RTM104" s="205"/>
      <c r="RTN104" s="205"/>
      <c r="RTO104" s="205"/>
      <c r="RTP104" s="205"/>
      <c r="RTQ104" s="205"/>
      <c r="RTR104" s="205"/>
      <c r="RTS104" s="205"/>
      <c r="RTT104" s="205"/>
      <c r="RTU104" s="205"/>
      <c r="RTV104" s="205"/>
      <c r="RTW104" s="205"/>
      <c r="RTX104" s="205"/>
      <c r="RTY104" s="205"/>
      <c r="RTZ104" s="205"/>
      <c r="RUA104" s="205"/>
      <c r="RUB104" s="205"/>
      <c r="RUC104" s="205"/>
      <c r="RUD104" s="205"/>
      <c r="RUE104" s="205"/>
      <c r="RUF104" s="205"/>
      <c r="RUG104" s="205"/>
      <c r="RUH104" s="205"/>
      <c r="RUI104" s="205"/>
      <c r="RUJ104" s="205"/>
      <c r="RUK104" s="205"/>
      <c r="RUL104" s="205"/>
      <c r="RUM104" s="205"/>
      <c r="RUN104" s="205"/>
      <c r="RUO104" s="205"/>
      <c r="RUP104" s="205"/>
      <c r="RUQ104" s="205"/>
      <c r="RUR104" s="205"/>
      <c r="RUS104" s="205"/>
      <c r="RUT104" s="205"/>
      <c r="RUU104" s="205"/>
      <c r="RUV104" s="205"/>
      <c r="RUW104" s="205"/>
      <c r="RUX104" s="205"/>
      <c r="RUY104" s="205"/>
      <c r="RUZ104" s="205"/>
      <c r="RVA104" s="205"/>
      <c r="RVB104" s="205"/>
      <c r="RVC104" s="205"/>
      <c r="RVD104" s="205"/>
      <c r="RVE104" s="205"/>
      <c r="RVF104" s="205"/>
      <c r="RVG104" s="205"/>
      <c r="RVH104" s="205"/>
      <c r="RVI104" s="205"/>
      <c r="RVJ104" s="205"/>
      <c r="RVK104" s="205"/>
      <c r="RVL104" s="205"/>
      <c r="RVM104" s="205"/>
      <c r="RVN104" s="205"/>
      <c r="RVO104" s="205"/>
      <c r="RVP104" s="205"/>
      <c r="RVQ104" s="205"/>
      <c r="RVR104" s="205"/>
      <c r="RVS104" s="205"/>
      <c r="RVT104" s="205"/>
      <c r="RVU104" s="205"/>
      <c r="RVV104" s="205"/>
      <c r="RVW104" s="205"/>
      <c r="RVX104" s="205"/>
      <c r="RVY104" s="205"/>
      <c r="RVZ104" s="205"/>
      <c r="RWA104" s="205"/>
      <c r="RWB104" s="205"/>
      <c r="RWC104" s="205"/>
      <c r="RWD104" s="205"/>
      <c r="RWE104" s="205"/>
      <c r="RWF104" s="205"/>
      <c r="RWG104" s="205"/>
      <c r="RWH104" s="205"/>
      <c r="RWI104" s="205"/>
      <c r="RWJ104" s="205"/>
      <c r="RWK104" s="205"/>
      <c r="RWL104" s="205"/>
      <c r="RWM104" s="205"/>
      <c r="RWN104" s="205"/>
      <c r="RWO104" s="205"/>
      <c r="RWP104" s="205"/>
      <c r="RWQ104" s="205"/>
      <c r="RWR104" s="205"/>
      <c r="RWS104" s="205"/>
      <c r="RWT104" s="205"/>
      <c r="RWU104" s="205"/>
      <c r="RWV104" s="205"/>
      <c r="RWW104" s="205"/>
      <c r="RWX104" s="205"/>
      <c r="RWY104" s="205"/>
      <c r="RWZ104" s="205"/>
      <c r="RXA104" s="205"/>
      <c r="RXB104" s="205"/>
      <c r="RXC104" s="205"/>
      <c r="RXD104" s="205"/>
      <c r="RXE104" s="205"/>
      <c r="RXF104" s="205"/>
      <c r="RXG104" s="205"/>
      <c r="RXH104" s="205"/>
      <c r="RXI104" s="205"/>
      <c r="RXJ104" s="205"/>
      <c r="RXK104" s="205"/>
      <c r="RXR104" s="205"/>
      <c r="RXS104" s="205"/>
      <c r="RXT104" s="205"/>
      <c r="RXU104" s="205"/>
      <c r="RXV104" s="205"/>
      <c r="RXW104" s="205"/>
      <c r="RXX104" s="205"/>
      <c r="RXY104" s="205"/>
      <c r="RXZ104" s="205"/>
      <c r="RYA104" s="205"/>
      <c r="RYB104" s="205"/>
      <c r="RYC104" s="205"/>
      <c r="RYD104" s="205"/>
      <c r="RYE104" s="205"/>
      <c r="RYF104" s="205"/>
      <c r="RYG104" s="205"/>
      <c r="RYH104" s="205"/>
      <c r="RYI104" s="205"/>
      <c r="RYJ104" s="205"/>
      <c r="RYK104" s="205"/>
      <c r="RYL104" s="205"/>
      <c r="RYM104" s="205"/>
      <c r="RYN104" s="205"/>
      <c r="RYO104" s="205"/>
      <c r="RYP104" s="205"/>
      <c r="RYQ104" s="205"/>
      <c r="RYR104" s="205"/>
      <c r="RYS104" s="205"/>
      <c r="RYT104" s="205"/>
      <c r="RYU104" s="205"/>
      <c r="RYV104" s="205"/>
      <c r="RYW104" s="205"/>
      <c r="RYX104" s="205"/>
      <c r="RYY104" s="205"/>
      <c r="RYZ104" s="205"/>
      <c r="RZA104" s="205"/>
      <c r="RZB104" s="205"/>
      <c r="RZC104" s="205"/>
      <c r="RZD104" s="205"/>
      <c r="RZE104" s="205"/>
      <c r="RZF104" s="205"/>
      <c r="RZG104" s="205"/>
      <c r="RZH104" s="205"/>
      <c r="RZI104" s="205"/>
      <c r="RZJ104" s="205"/>
      <c r="RZK104" s="205"/>
      <c r="RZL104" s="205"/>
      <c r="RZM104" s="205"/>
      <c r="RZN104" s="205"/>
      <c r="RZO104" s="205"/>
      <c r="RZP104" s="205"/>
      <c r="RZQ104" s="205"/>
      <c r="RZR104" s="205"/>
      <c r="RZS104" s="205"/>
      <c r="RZT104" s="205"/>
      <c r="RZU104" s="205"/>
      <c r="RZV104" s="205"/>
      <c r="RZW104" s="205"/>
      <c r="RZX104" s="205"/>
      <c r="RZY104" s="205"/>
      <c r="RZZ104" s="205"/>
      <c r="SAA104" s="205"/>
      <c r="SAB104" s="205"/>
      <c r="SAC104" s="205"/>
      <c r="SAD104" s="205"/>
      <c r="SAE104" s="205"/>
      <c r="SAF104" s="205"/>
      <c r="SAG104" s="205"/>
      <c r="SAH104" s="205"/>
      <c r="SAI104" s="205"/>
      <c r="SAJ104" s="205"/>
      <c r="SAK104" s="205"/>
      <c r="SAL104" s="205"/>
      <c r="SAM104" s="205"/>
      <c r="SAN104" s="205"/>
      <c r="SAO104" s="205"/>
      <c r="SAP104" s="205"/>
      <c r="SAQ104" s="205"/>
      <c r="SAR104" s="205"/>
      <c r="SAS104" s="205"/>
      <c r="SAT104" s="205"/>
      <c r="SAU104" s="205"/>
      <c r="SAV104" s="205"/>
      <c r="SAW104" s="205"/>
      <c r="SAX104" s="205"/>
      <c r="SAY104" s="205"/>
      <c r="SAZ104" s="205"/>
      <c r="SBA104" s="205"/>
      <c r="SBB104" s="205"/>
      <c r="SBC104" s="205"/>
      <c r="SBD104" s="205"/>
      <c r="SBE104" s="205"/>
      <c r="SBF104" s="205"/>
      <c r="SBG104" s="205"/>
      <c r="SBH104" s="205"/>
      <c r="SBI104" s="205"/>
      <c r="SBJ104" s="205"/>
      <c r="SBK104" s="205"/>
      <c r="SBL104" s="205"/>
      <c r="SBM104" s="205"/>
      <c r="SBN104" s="205"/>
      <c r="SBO104" s="205"/>
      <c r="SBP104" s="205"/>
      <c r="SBQ104" s="205"/>
      <c r="SBR104" s="205"/>
      <c r="SBS104" s="205"/>
      <c r="SBT104" s="205"/>
      <c r="SBU104" s="205"/>
      <c r="SBV104" s="205"/>
      <c r="SBW104" s="205"/>
      <c r="SBX104" s="205"/>
      <c r="SBY104" s="205"/>
      <c r="SBZ104" s="205"/>
      <c r="SCA104" s="205"/>
      <c r="SCB104" s="205"/>
      <c r="SCC104" s="205"/>
      <c r="SCD104" s="205"/>
      <c r="SCE104" s="205"/>
      <c r="SCF104" s="205"/>
      <c r="SCG104" s="205"/>
      <c r="SCH104" s="205"/>
      <c r="SCI104" s="205"/>
      <c r="SCJ104" s="205"/>
      <c r="SCK104" s="205"/>
      <c r="SCL104" s="205"/>
      <c r="SCM104" s="205"/>
      <c r="SCN104" s="205"/>
      <c r="SCO104" s="205"/>
      <c r="SCP104" s="205"/>
      <c r="SCQ104" s="205"/>
      <c r="SCR104" s="205"/>
      <c r="SCS104" s="205"/>
      <c r="SCT104" s="205"/>
      <c r="SCU104" s="205"/>
      <c r="SCV104" s="205"/>
      <c r="SCW104" s="205"/>
      <c r="SCX104" s="205"/>
      <c r="SCY104" s="205"/>
      <c r="SCZ104" s="205"/>
      <c r="SDA104" s="205"/>
      <c r="SDB104" s="205"/>
      <c r="SDC104" s="205"/>
      <c r="SDD104" s="205"/>
      <c r="SDE104" s="205"/>
      <c r="SDF104" s="205"/>
      <c r="SDG104" s="205"/>
      <c r="SDH104" s="205"/>
      <c r="SDI104" s="205"/>
      <c r="SDJ104" s="205"/>
      <c r="SDK104" s="205"/>
      <c r="SDL104" s="205"/>
      <c r="SDM104" s="205"/>
      <c r="SDN104" s="205"/>
      <c r="SDO104" s="205"/>
      <c r="SDP104" s="205"/>
      <c r="SDQ104" s="205"/>
      <c r="SDR104" s="205"/>
      <c r="SDS104" s="205"/>
      <c r="SDT104" s="205"/>
      <c r="SDU104" s="205"/>
      <c r="SDV104" s="205"/>
      <c r="SDW104" s="205"/>
      <c r="SDX104" s="205"/>
      <c r="SDY104" s="205"/>
      <c r="SDZ104" s="205"/>
      <c r="SEA104" s="205"/>
      <c r="SEB104" s="205"/>
      <c r="SEC104" s="205"/>
      <c r="SED104" s="205"/>
      <c r="SEE104" s="205"/>
      <c r="SEF104" s="205"/>
      <c r="SEG104" s="205"/>
      <c r="SEH104" s="205"/>
      <c r="SEI104" s="205"/>
      <c r="SEJ104" s="205"/>
      <c r="SEK104" s="205"/>
      <c r="SEL104" s="205"/>
      <c r="SEM104" s="205"/>
      <c r="SEN104" s="205"/>
      <c r="SEO104" s="205"/>
      <c r="SEP104" s="205"/>
      <c r="SEQ104" s="205"/>
      <c r="SER104" s="205"/>
      <c r="SES104" s="205"/>
      <c r="SET104" s="205"/>
      <c r="SEU104" s="205"/>
      <c r="SEV104" s="205"/>
      <c r="SEW104" s="205"/>
      <c r="SEX104" s="205"/>
      <c r="SEY104" s="205"/>
      <c r="SEZ104" s="205"/>
      <c r="SFA104" s="205"/>
      <c r="SFB104" s="205"/>
      <c r="SFC104" s="205"/>
      <c r="SFD104" s="205"/>
      <c r="SFE104" s="205"/>
      <c r="SFF104" s="205"/>
      <c r="SFG104" s="205"/>
      <c r="SFH104" s="205"/>
      <c r="SFI104" s="205"/>
      <c r="SFJ104" s="205"/>
      <c r="SFK104" s="205"/>
      <c r="SFL104" s="205"/>
      <c r="SFM104" s="205"/>
      <c r="SFN104" s="205"/>
      <c r="SFO104" s="205"/>
      <c r="SFP104" s="205"/>
      <c r="SFQ104" s="205"/>
      <c r="SFR104" s="205"/>
      <c r="SFS104" s="205"/>
      <c r="SFT104" s="205"/>
      <c r="SFU104" s="205"/>
      <c r="SFV104" s="205"/>
      <c r="SFW104" s="205"/>
      <c r="SFX104" s="205"/>
      <c r="SFY104" s="205"/>
      <c r="SFZ104" s="205"/>
      <c r="SGA104" s="205"/>
      <c r="SGB104" s="205"/>
      <c r="SGC104" s="205"/>
      <c r="SGD104" s="205"/>
      <c r="SGE104" s="205"/>
      <c r="SGF104" s="205"/>
      <c r="SGG104" s="205"/>
      <c r="SGH104" s="205"/>
      <c r="SGI104" s="205"/>
      <c r="SGJ104" s="205"/>
      <c r="SGK104" s="205"/>
      <c r="SGL104" s="205"/>
      <c r="SGM104" s="205"/>
      <c r="SGN104" s="205"/>
      <c r="SGO104" s="205"/>
      <c r="SGP104" s="205"/>
      <c r="SGQ104" s="205"/>
      <c r="SGR104" s="205"/>
      <c r="SGS104" s="205"/>
      <c r="SGT104" s="205"/>
      <c r="SGU104" s="205"/>
      <c r="SGV104" s="205"/>
      <c r="SGW104" s="205"/>
      <c r="SGX104" s="205"/>
      <c r="SGY104" s="205"/>
      <c r="SGZ104" s="205"/>
      <c r="SHA104" s="205"/>
      <c r="SHB104" s="205"/>
      <c r="SHC104" s="205"/>
      <c r="SHD104" s="205"/>
      <c r="SHE104" s="205"/>
      <c r="SHF104" s="205"/>
      <c r="SHG104" s="205"/>
      <c r="SHN104" s="205"/>
      <c r="SHO104" s="205"/>
      <c r="SHP104" s="205"/>
      <c r="SHQ104" s="205"/>
      <c r="SHR104" s="205"/>
      <c r="SHS104" s="205"/>
      <c r="SHT104" s="205"/>
      <c r="SHU104" s="205"/>
      <c r="SHV104" s="205"/>
      <c r="SHW104" s="205"/>
      <c r="SHX104" s="205"/>
      <c r="SHY104" s="205"/>
      <c r="SHZ104" s="205"/>
      <c r="SIA104" s="205"/>
      <c r="SIB104" s="205"/>
      <c r="SIC104" s="205"/>
      <c r="SID104" s="205"/>
      <c r="SIE104" s="205"/>
      <c r="SIF104" s="205"/>
      <c r="SIG104" s="205"/>
      <c r="SIH104" s="205"/>
      <c r="SII104" s="205"/>
      <c r="SIJ104" s="205"/>
      <c r="SIK104" s="205"/>
      <c r="SIL104" s="205"/>
      <c r="SIM104" s="205"/>
      <c r="SIN104" s="205"/>
      <c r="SIO104" s="205"/>
      <c r="SIP104" s="205"/>
      <c r="SIQ104" s="205"/>
      <c r="SIR104" s="205"/>
      <c r="SIS104" s="205"/>
      <c r="SIT104" s="205"/>
      <c r="SIU104" s="205"/>
      <c r="SIV104" s="205"/>
      <c r="SIW104" s="205"/>
      <c r="SIX104" s="205"/>
      <c r="SIY104" s="205"/>
      <c r="SIZ104" s="205"/>
      <c r="SJA104" s="205"/>
      <c r="SJB104" s="205"/>
      <c r="SJC104" s="205"/>
      <c r="SJD104" s="205"/>
      <c r="SJE104" s="205"/>
      <c r="SJF104" s="205"/>
      <c r="SJG104" s="205"/>
      <c r="SJH104" s="205"/>
      <c r="SJI104" s="205"/>
      <c r="SJJ104" s="205"/>
      <c r="SJK104" s="205"/>
      <c r="SJL104" s="205"/>
      <c r="SJM104" s="205"/>
      <c r="SJN104" s="205"/>
      <c r="SJO104" s="205"/>
      <c r="SJP104" s="205"/>
      <c r="SJQ104" s="205"/>
      <c r="SJR104" s="205"/>
      <c r="SJS104" s="205"/>
      <c r="SJT104" s="205"/>
      <c r="SJU104" s="205"/>
      <c r="SJV104" s="205"/>
      <c r="SJW104" s="205"/>
      <c r="SJX104" s="205"/>
      <c r="SJY104" s="205"/>
      <c r="SJZ104" s="205"/>
      <c r="SKA104" s="205"/>
      <c r="SKB104" s="205"/>
      <c r="SKC104" s="205"/>
      <c r="SKD104" s="205"/>
      <c r="SKE104" s="205"/>
      <c r="SKF104" s="205"/>
      <c r="SKG104" s="205"/>
      <c r="SKH104" s="205"/>
      <c r="SKI104" s="205"/>
      <c r="SKJ104" s="205"/>
      <c r="SKK104" s="205"/>
      <c r="SKL104" s="205"/>
      <c r="SKM104" s="205"/>
      <c r="SKN104" s="205"/>
      <c r="SKO104" s="205"/>
      <c r="SKP104" s="205"/>
      <c r="SKQ104" s="205"/>
      <c r="SKR104" s="205"/>
      <c r="SKS104" s="205"/>
      <c r="SKT104" s="205"/>
      <c r="SKU104" s="205"/>
      <c r="SKV104" s="205"/>
      <c r="SKW104" s="205"/>
      <c r="SKX104" s="205"/>
      <c r="SKY104" s="205"/>
      <c r="SKZ104" s="205"/>
      <c r="SLA104" s="205"/>
      <c r="SLB104" s="205"/>
      <c r="SLC104" s="205"/>
      <c r="SLD104" s="205"/>
      <c r="SLE104" s="205"/>
      <c r="SLF104" s="205"/>
      <c r="SLG104" s="205"/>
      <c r="SLH104" s="205"/>
      <c r="SLI104" s="205"/>
      <c r="SLJ104" s="205"/>
      <c r="SLK104" s="205"/>
      <c r="SLL104" s="205"/>
      <c r="SLM104" s="205"/>
      <c r="SLN104" s="205"/>
      <c r="SLO104" s="205"/>
      <c r="SLP104" s="205"/>
      <c r="SLQ104" s="205"/>
      <c r="SLR104" s="205"/>
      <c r="SLS104" s="205"/>
      <c r="SLT104" s="205"/>
      <c r="SLU104" s="205"/>
      <c r="SLV104" s="205"/>
      <c r="SLW104" s="205"/>
      <c r="SLX104" s="205"/>
      <c r="SLY104" s="205"/>
      <c r="SLZ104" s="205"/>
      <c r="SMA104" s="205"/>
      <c r="SMB104" s="205"/>
      <c r="SMC104" s="205"/>
      <c r="SMD104" s="205"/>
      <c r="SME104" s="205"/>
      <c r="SMF104" s="205"/>
      <c r="SMG104" s="205"/>
      <c r="SMH104" s="205"/>
      <c r="SMI104" s="205"/>
      <c r="SMJ104" s="205"/>
      <c r="SMK104" s="205"/>
      <c r="SML104" s="205"/>
      <c r="SMM104" s="205"/>
      <c r="SMN104" s="205"/>
      <c r="SMO104" s="205"/>
      <c r="SMP104" s="205"/>
      <c r="SMQ104" s="205"/>
      <c r="SMR104" s="205"/>
      <c r="SMS104" s="205"/>
      <c r="SMT104" s="205"/>
      <c r="SMU104" s="205"/>
      <c r="SMV104" s="205"/>
      <c r="SMW104" s="205"/>
      <c r="SMX104" s="205"/>
      <c r="SMY104" s="205"/>
      <c r="SMZ104" s="205"/>
      <c r="SNA104" s="205"/>
      <c r="SNB104" s="205"/>
      <c r="SNC104" s="205"/>
      <c r="SND104" s="205"/>
      <c r="SNE104" s="205"/>
      <c r="SNF104" s="205"/>
      <c r="SNG104" s="205"/>
      <c r="SNH104" s="205"/>
      <c r="SNI104" s="205"/>
      <c r="SNJ104" s="205"/>
      <c r="SNK104" s="205"/>
      <c r="SNL104" s="205"/>
      <c r="SNM104" s="205"/>
      <c r="SNN104" s="205"/>
      <c r="SNO104" s="205"/>
      <c r="SNP104" s="205"/>
      <c r="SNQ104" s="205"/>
      <c r="SNR104" s="205"/>
      <c r="SNS104" s="205"/>
      <c r="SNT104" s="205"/>
      <c r="SNU104" s="205"/>
      <c r="SNV104" s="205"/>
      <c r="SNW104" s="205"/>
      <c r="SNX104" s="205"/>
      <c r="SNY104" s="205"/>
      <c r="SNZ104" s="205"/>
      <c r="SOA104" s="205"/>
      <c r="SOB104" s="205"/>
      <c r="SOC104" s="205"/>
      <c r="SOD104" s="205"/>
      <c r="SOE104" s="205"/>
      <c r="SOF104" s="205"/>
      <c r="SOG104" s="205"/>
      <c r="SOH104" s="205"/>
      <c r="SOI104" s="205"/>
      <c r="SOJ104" s="205"/>
      <c r="SOK104" s="205"/>
      <c r="SOL104" s="205"/>
      <c r="SOM104" s="205"/>
      <c r="SON104" s="205"/>
      <c r="SOO104" s="205"/>
      <c r="SOP104" s="205"/>
      <c r="SOQ104" s="205"/>
      <c r="SOR104" s="205"/>
      <c r="SOS104" s="205"/>
      <c r="SOT104" s="205"/>
      <c r="SOU104" s="205"/>
      <c r="SOV104" s="205"/>
      <c r="SOW104" s="205"/>
      <c r="SOX104" s="205"/>
      <c r="SOY104" s="205"/>
      <c r="SOZ104" s="205"/>
      <c r="SPA104" s="205"/>
      <c r="SPB104" s="205"/>
      <c r="SPC104" s="205"/>
      <c r="SPD104" s="205"/>
      <c r="SPE104" s="205"/>
      <c r="SPF104" s="205"/>
      <c r="SPG104" s="205"/>
      <c r="SPH104" s="205"/>
      <c r="SPI104" s="205"/>
      <c r="SPJ104" s="205"/>
      <c r="SPK104" s="205"/>
      <c r="SPL104" s="205"/>
      <c r="SPM104" s="205"/>
      <c r="SPN104" s="205"/>
      <c r="SPO104" s="205"/>
      <c r="SPP104" s="205"/>
      <c r="SPQ104" s="205"/>
      <c r="SPR104" s="205"/>
      <c r="SPS104" s="205"/>
      <c r="SPT104" s="205"/>
      <c r="SPU104" s="205"/>
      <c r="SPV104" s="205"/>
      <c r="SPW104" s="205"/>
      <c r="SPX104" s="205"/>
      <c r="SPY104" s="205"/>
      <c r="SPZ104" s="205"/>
      <c r="SQA104" s="205"/>
      <c r="SQB104" s="205"/>
      <c r="SQC104" s="205"/>
      <c r="SQD104" s="205"/>
      <c r="SQE104" s="205"/>
      <c r="SQF104" s="205"/>
      <c r="SQG104" s="205"/>
      <c r="SQH104" s="205"/>
      <c r="SQI104" s="205"/>
      <c r="SQJ104" s="205"/>
      <c r="SQK104" s="205"/>
      <c r="SQL104" s="205"/>
      <c r="SQM104" s="205"/>
      <c r="SQN104" s="205"/>
      <c r="SQO104" s="205"/>
      <c r="SQP104" s="205"/>
      <c r="SQQ104" s="205"/>
      <c r="SQR104" s="205"/>
      <c r="SQS104" s="205"/>
      <c r="SQT104" s="205"/>
      <c r="SQU104" s="205"/>
      <c r="SQV104" s="205"/>
      <c r="SQW104" s="205"/>
      <c r="SQX104" s="205"/>
      <c r="SQY104" s="205"/>
      <c r="SQZ104" s="205"/>
      <c r="SRA104" s="205"/>
      <c r="SRB104" s="205"/>
      <c r="SRC104" s="205"/>
      <c r="SRJ104" s="205"/>
      <c r="SRK104" s="205"/>
      <c r="SRL104" s="205"/>
      <c r="SRM104" s="205"/>
      <c r="SRN104" s="205"/>
      <c r="SRO104" s="205"/>
      <c r="SRP104" s="205"/>
      <c r="SRQ104" s="205"/>
      <c r="SRR104" s="205"/>
      <c r="SRS104" s="205"/>
      <c r="SRT104" s="205"/>
      <c r="SRU104" s="205"/>
      <c r="SRV104" s="205"/>
      <c r="SRW104" s="205"/>
      <c r="SRX104" s="205"/>
      <c r="SRY104" s="205"/>
      <c r="SRZ104" s="205"/>
      <c r="SSA104" s="205"/>
      <c r="SSB104" s="205"/>
      <c r="SSC104" s="205"/>
      <c r="SSD104" s="205"/>
      <c r="SSE104" s="205"/>
      <c r="SSF104" s="205"/>
      <c r="SSG104" s="205"/>
      <c r="SSH104" s="205"/>
      <c r="SSI104" s="205"/>
      <c r="SSJ104" s="205"/>
      <c r="SSK104" s="205"/>
      <c r="SSL104" s="205"/>
      <c r="SSM104" s="205"/>
      <c r="SSN104" s="205"/>
      <c r="SSO104" s="205"/>
      <c r="SSP104" s="205"/>
      <c r="SSQ104" s="205"/>
      <c r="SSR104" s="205"/>
      <c r="SSS104" s="205"/>
      <c r="SST104" s="205"/>
      <c r="SSU104" s="205"/>
      <c r="SSV104" s="205"/>
      <c r="SSW104" s="205"/>
      <c r="SSX104" s="205"/>
      <c r="SSY104" s="205"/>
      <c r="SSZ104" s="205"/>
      <c r="STA104" s="205"/>
      <c r="STB104" s="205"/>
      <c r="STC104" s="205"/>
      <c r="STD104" s="205"/>
      <c r="STE104" s="205"/>
      <c r="STF104" s="205"/>
      <c r="STG104" s="205"/>
      <c r="STH104" s="205"/>
      <c r="STI104" s="205"/>
      <c r="STJ104" s="205"/>
      <c r="STK104" s="205"/>
      <c r="STL104" s="205"/>
      <c r="STM104" s="205"/>
      <c r="STN104" s="205"/>
      <c r="STO104" s="205"/>
      <c r="STP104" s="205"/>
      <c r="STQ104" s="205"/>
      <c r="STR104" s="205"/>
      <c r="STS104" s="205"/>
      <c r="STT104" s="205"/>
      <c r="STU104" s="205"/>
      <c r="STV104" s="205"/>
      <c r="STW104" s="205"/>
      <c r="STX104" s="205"/>
      <c r="STY104" s="205"/>
      <c r="STZ104" s="205"/>
      <c r="SUA104" s="205"/>
      <c r="SUB104" s="205"/>
      <c r="SUC104" s="205"/>
      <c r="SUD104" s="205"/>
      <c r="SUE104" s="205"/>
      <c r="SUF104" s="205"/>
      <c r="SUG104" s="205"/>
      <c r="SUH104" s="205"/>
      <c r="SUI104" s="205"/>
      <c r="SUJ104" s="205"/>
      <c r="SUK104" s="205"/>
      <c r="SUL104" s="205"/>
      <c r="SUM104" s="205"/>
      <c r="SUN104" s="205"/>
      <c r="SUO104" s="205"/>
      <c r="SUP104" s="205"/>
      <c r="SUQ104" s="205"/>
      <c r="SUR104" s="205"/>
      <c r="SUS104" s="205"/>
      <c r="SUT104" s="205"/>
      <c r="SUU104" s="205"/>
      <c r="SUV104" s="205"/>
      <c r="SUW104" s="205"/>
      <c r="SUX104" s="205"/>
      <c r="SUY104" s="205"/>
      <c r="SUZ104" s="205"/>
      <c r="SVA104" s="205"/>
      <c r="SVB104" s="205"/>
      <c r="SVC104" s="205"/>
      <c r="SVD104" s="205"/>
      <c r="SVE104" s="205"/>
      <c r="SVF104" s="205"/>
      <c r="SVG104" s="205"/>
      <c r="SVH104" s="205"/>
      <c r="SVI104" s="205"/>
      <c r="SVJ104" s="205"/>
      <c r="SVK104" s="205"/>
      <c r="SVL104" s="205"/>
      <c r="SVM104" s="205"/>
      <c r="SVN104" s="205"/>
      <c r="SVO104" s="205"/>
      <c r="SVP104" s="205"/>
      <c r="SVQ104" s="205"/>
      <c r="SVR104" s="205"/>
      <c r="SVS104" s="205"/>
      <c r="SVT104" s="205"/>
      <c r="SVU104" s="205"/>
      <c r="SVV104" s="205"/>
      <c r="SVW104" s="205"/>
      <c r="SVX104" s="205"/>
      <c r="SVY104" s="205"/>
      <c r="SVZ104" s="205"/>
      <c r="SWA104" s="205"/>
      <c r="SWB104" s="205"/>
      <c r="SWC104" s="205"/>
      <c r="SWD104" s="205"/>
      <c r="SWE104" s="205"/>
      <c r="SWF104" s="205"/>
      <c r="SWG104" s="205"/>
      <c r="SWH104" s="205"/>
      <c r="SWI104" s="205"/>
      <c r="SWJ104" s="205"/>
      <c r="SWK104" s="205"/>
      <c r="SWL104" s="205"/>
      <c r="SWM104" s="205"/>
      <c r="SWN104" s="205"/>
      <c r="SWO104" s="205"/>
      <c r="SWP104" s="205"/>
      <c r="SWQ104" s="205"/>
      <c r="SWR104" s="205"/>
      <c r="SWS104" s="205"/>
      <c r="SWT104" s="205"/>
      <c r="SWU104" s="205"/>
      <c r="SWV104" s="205"/>
      <c r="SWW104" s="205"/>
      <c r="SWX104" s="205"/>
      <c r="SWY104" s="205"/>
      <c r="SWZ104" s="205"/>
      <c r="SXA104" s="205"/>
      <c r="SXB104" s="205"/>
      <c r="SXC104" s="205"/>
      <c r="SXD104" s="205"/>
      <c r="SXE104" s="205"/>
      <c r="SXF104" s="205"/>
      <c r="SXG104" s="205"/>
      <c r="SXH104" s="205"/>
      <c r="SXI104" s="205"/>
      <c r="SXJ104" s="205"/>
      <c r="SXK104" s="205"/>
      <c r="SXL104" s="205"/>
      <c r="SXM104" s="205"/>
      <c r="SXN104" s="205"/>
      <c r="SXO104" s="205"/>
      <c r="SXP104" s="205"/>
      <c r="SXQ104" s="205"/>
      <c r="SXR104" s="205"/>
      <c r="SXS104" s="205"/>
      <c r="SXT104" s="205"/>
      <c r="SXU104" s="205"/>
      <c r="SXV104" s="205"/>
      <c r="SXW104" s="205"/>
      <c r="SXX104" s="205"/>
      <c r="SXY104" s="205"/>
      <c r="SXZ104" s="205"/>
      <c r="SYA104" s="205"/>
      <c r="SYB104" s="205"/>
      <c r="SYC104" s="205"/>
      <c r="SYD104" s="205"/>
      <c r="SYE104" s="205"/>
      <c r="SYF104" s="205"/>
      <c r="SYG104" s="205"/>
      <c r="SYH104" s="205"/>
      <c r="SYI104" s="205"/>
      <c r="SYJ104" s="205"/>
      <c r="SYK104" s="205"/>
      <c r="SYL104" s="205"/>
      <c r="SYM104" s="205"/>
      <c r="SYN104" s="205"/>
      <c r="SYO104" s="205"/>
      <c r="SYP104" s="205"/>
      <c r="SYQ104" s="205"/>
      <c r="SYR104" s="205"/>
      <c r="SYS104" s="205"/>
      <c r="SYT104" s="205"/>
      <c r="SYU104" s="205"/>
      <c r="SYV104" s="205"/>
      <c r="SYW104" s="205"/>
      <c r="SYX104" s="205"/>
      <c r="SYY104" s="205"/>
      <c r="SYZ104" s="205"/>
      <c r="SZA104" s="205"/>
      <c r="SZB104" s="205"/>
      <c r="SZC104" s="205"/>
      <c r="SZD104" s="205"/>
      <c r="SZE104" s="205"/>
      <c r="SZF104" s="205"/>
      <c r="SZG104" s="205"/>
      <c r="SZH104" s="205"/>
      <c r="SZI104" s="205"/>
      <c r="SZJ104" s="205"/>
      <c r="SZK104" s="205"/>
      <c r="SZL104" s="205"/>
      <c r="SZM104" s="205"/>
      <c r="SZN104" s="205"/>
      <c r="SZO104" s="205"/>
      <c r="SZP104" s="205"/>
      <c r="SZQ104" s="205"/>
      <c r="SZR104" s="205"/>
      <c r="SZS104" s="205"/>
      <c r="SZT104" s="205"/>
      <c r="SZU104" s="205"/>
      <c r="SZV104" s="205"/>
      <c r="SZW104" s="205"/>
      <c r="SZX104" s="205"/>
      <c r="SZY104" s="205"/>
      <c r="SZZ104" s="205"/>
      <c r="TAA104" s="205"/>
      <c r="TAB104" s="205"/>
      <c r="TAC104" s="205"/>
      <c r="TAD104" s="205"/>
      <c r="TAE104" s="205"/>
      <c r="TAF104" s="205"/>
      <c r="TAG104" s="205"/>
      <c r="TAH104" s="205"/>
      <c r="TAI104" s="205"/>
      <c r="TAJ104" s="205"/>
      <c r="TAK104" s="205"/>
      <c r="TAL104" s="205"/>
      <c r="TAM104" s="205"/>
      <c r="TAN104" s="205"/>
      <c r="TAO104" s="205"/>
      <c r="TAP104" s="205"/>
      <c r="TAQ104" s="205"/>
      <c r="TAR104" s="205"/>
      <c r="TAS104" s="205"/>
      <c r="TAT104" s="205"/>
      <c r="TAU104" s="205"/>
      <c r="TAV104" s="205"/>
      <c r="TAW104" s="205"/>
      <c r="TAX104" s="205"/>
      <c r="TAY104" s="205"/>
      <c r="TBF104" s="205"/>
      <c r="TBG104" s="205"/>
      <c r="TBH104" s="205"/>
      <c r="TBI104" s="205"/>
      <c r="TBJ104" s="205"/>
      <c r="TBK104" s="205"/>
      <c r="TBL104" s="205"/>
      <c r="TBM104" s="205"/>
      <c r="TBN104" s="205"/>
      <c r="TBO104" s="205"/>
      <c r="TBP104" s="205"/>
      <c r="TBQ104" s="205"/>
      <c r="TBR104" s="205"/>
      <c r="TBS104" s="205"/>
      <c r="TBT104" s="205"/>
      <c r="TBU104" s="205"/>
      <c r="TBV104" s="205"/>
      <c r="TBW104" s="205"/>
      <c r="TBX104" s="205"/>
      <c r="TBY104" s="205"/>
      <c r="TBZ104" s="205"/>
      <c r="TCA104" s="205"/>
      <c r="TCB104" s="205"/>
      <c r="TCC104" s="205"/>
      <c r="TCD104" s="205"/>
      <c r="TCE104" s="205"/>
      <c r="TCF104" s="205"/>
      <c r="TCG104" s="205"/>
      <c r="TCH104" s="205"/>
      <c r="TCI104" s="205"/>
      <c r="TCJ104" s="205"/>
      <c r="TCK104" s="205"/>
      <c r="TCL104" s="205"/>
      <c r="TCM104" s="205"/>
      <c r="TCN104" s="205"/>
      <c r="TCO104" s="205"/>
      <c r="TCP104" s="205"/>
      <c r="TCQ104" s="205"/>
      <c r="TCR104" s="205"/>
      <c r="TCS104" s="205"/>
      <c r="TCT104" s="205"/>
      <c r="TCU104" s="205"/>
      <c r="TCV104" s="205"/>
      <c r="TCW104" s="205"/>
      <c r="TCX104" s="205"/>
      <c r="TCY104" s="205"/>
      <c r="TCZ104" s="205"/>
      <c r="TDA104" s="205"/>
      <c r="TDB104" s="205"/>
      <c r="TDC104" s="205"/>
      <c r="TDD104" s="205"/>
      <c r="TDE104" s="205"/>
      <c r="TDF104" s="205"/>
      <c r="TDG104" s="205"/>
      <c r="TDH104" s="205"/>
      <c r="TDI104" s="205"/>
      <c r="TDJ104" s="205"/>
      <c r="TDK104" s="205"/>
      <c r="TDL104" s="205"/>
      <c r="TDM104" s="205"/>
      <c r="TDN104" s="205"/>
      <c r="TDO104" s="205"/>
      <c r="TDP104" s="205"/>
      <c r="TDQ104" s="205"/>
      <c r="TDR104" s="205"/>
      <c r="TDS104" s="205"/>
      <c r="TDT104" s="205"/>
      <c r="TDU104" s="205"/>
      <c r="TDV104" s="205"/>
      <c r="TDW104" s="205"/>
      <c r="TDX104" s="205"/>
      <c r="TDY104" s="205"/>
      <c r="TDZ104" s="205"/>
      <c r="TEA104" s="205"/>
      <c r="TEB104" s="205"/>
      <c r="TEC104" s="205"/>
      <c r="TED104" s="205"/>
      <c r="TEE104" s="205"/>
      <c r="TEF104" s="205"/>
      <c r="TEG104" s="205"/>
      <c r="TEH104" s="205"/>
      <c r="TEI104" s="205"/>
      <c r="TEJ104" s="205"/>
      <c r="TEK104" s="205"/>
      <c r="TEL104" s="205"/>
      <c r="TEM104" s="205"/>
      <c r="TEN104" s="205"/>
      <c r="TEO104" s="205"/>
      <c r="TEP104" s="205"/>
      <c r="TEQ104" s="205"/>
      <c r="TER104" s="205"/>
      <c r="TES104" s="205"/>
      <c r="TET104" s="205"/>
      <c r="TEU104" s="205"/>
      <c r="TEV104" s="205"/>
      <c r="TEW104" s="205"/>
      <c r="TEX104" s="205"/>
      <c r="TEY104" s="205"/>
      <c r="TEZ104" s="205"/>
      <c r="TFA104" s="205"/>
      <c r="TFB104" s="205"/>
      <c r="TFC104" s="205"/>
      <c r="TFD104" s="205"/>
      <c r="TFE104" s="205"/>
      <c r="TFF104" s="205"/>
      <c r="TFG104" s="205"/>
      <c r="TFH104" s="205"/>
      <c r="TFI104" s="205"/>
      <c r="TFJ104" s="205"/>
      <c r="TFK104" s="205"/>
      <c r="TFL104" s="205"/>
      <c r="TFM104" s="205"/>
      <c r="TFN104" s="205"/>
      <c r="TFO104" s="205"/>
      <c r="TFP104" s="205"/>
      <c r="TFQ104" s="205"/>
      <c r="TFR104" s="205"/>
      <c r="TFS104" s="205"/>
      <c r="TFT104" s="205"/>
      <c r="TFU104" s="205"/>
      <c r="TFV104" s="205"/>
      <c r="TFW104" s="205"/>
      <c r="TFX104" s="205"/>
      <c r="TFY104" s="205"/>
      <c r="TFZ104" s="205"/>
      <c r="TGA104" s="205"/>
      <c r="TGB104" s="205"/>
      <c r="TGC104" s="205"/>
      <c r="TGD104" s="205"/>
      <c r="TGE104" s="205"/>
      <c r="TGF104" s="205"/>
      <c r="TGG104" s="205"/>
      <c r="TGH104" s="205"/>
      <c r="TGI104" s="205"/>
      <c r="TGJ104" s="205"/>
      <c r="TGK104" s="205"/>
      <c r="TGL104" s="205"/>
      <c r="TGM104" s="205"/>
      <c r="TGN104" s="205"/>
      <c r="TGO104" s="205"/>
      <c r="TGP104" s="205"/>
      <c r="TGQ104" s="205"/>
      <c r="TGR104" s="205"/>
      <c r="TGS104" s="205"/>
      <c r="TGT104" s="205"/>
      <c r="TGU104" s="205"/>
      <c r="TGV104" s="205"/>
      <c r="TGW104" s="205"/>
      <c r="TGX104" s="205"/>
      <c r="TGY104" s="205"/>
      <c r="TGZ104" s="205"/>
      <c r="THA104" s="205"/>
      <c r="THB104" s="205"/>
      <c r="THC104" s="205"/>
      <c r="THD104" s="205"/>
      <c r="THE104" s="205"/>
      <c r="THF104" s="205"/>
      <c r="THG104" s="205"/>
      <c r="THH104" s="205"/>
      <c r="THI104" s="205"/>
      <c r="THJ104" s="205"/>
      <c r="THK104" s="205"/>
      <c r="THL104" s="205"/>
      <c r="THM104" s="205"/>
      <c r="THN104" s="205"/>
      <c r="THO104" s="205"/>
      <c r="THP104" s="205"/>
      <c r="THQ104" s="205"/>
      <c r="THR104" s="205"/>
      <c r="THS104" s="205"/>
      <c r="THT104" s="205"/>
      <c r="THU104" s="205"/>
      <c r="THV104" s="205"/>
      <c r="THW104" s="205"/>
      <c r="THX104" s="205"/>
      <c r="THY104" s="205"/>
      <c r="THZ104" s="205"/>
      <c r="TIA104" s="205"/>
      <c r="TIB104" s="205"/>
      <c r="TIC104" s="205"/>
      <c r="TID104" s="205"/>
      <c r="TIE104" s="205"/>
      <c r="TIF104" s="205"/>
      <c r="TIG104" s="205"/>
      <c r="TIH104" s="205"/>
      <c r="TII104" s="205"/>
      <c r="TIJ104" s="205"/>
      <c r="TIK104" s="205"/>
      <c r="TIL104" s="205"/>
      <c r="TIM104" s="205"/>
      <c r="TIN104" s="205"/>
      <c r="TIO104" s="205"/>
      <c r="TIP104" s="205"/>
      <c r="TIQ104" s="205"/>
      <c r="TIR104" s="205"/>
      <c r="TIS104" s="205"/>
      <c r="TIT104" s="205"/>
      <c r="TIU104" s="205"/>
      <c r="TIV104" s="205"/>
      <c r="TIW104" s="205"/>
      <c r="TIX104" s="205"/>
      <c r="TIY104" s="205"/>
      <c r="TIZ104" s="205"/>
      <c r="TJA104" s="205"/>
      <c r="TJB104" s="205"/>
      <c r="TJC104" s="205"/>
      <c r="TJD104" s="205"/>
      <c r="TJE104" s="205"/>
      <c r="TJF104" s="205"/>
      <c r="TJG104" s="205"/>
      <c r="TJH104" s="205"/>
      <c r="TJI104" s="205"/>
      <c r="TJJ104" s="205"/>
      <c r="TJK104" s="205"/>
      <c r="TJL104" s="205"/>
      <c r="TJM104" s="205"/>
      <c r="TJN104" s="205"/>
      <c r="TJO104" s="205"/>
      <c r="TJP104" s="205"/>
      <c r="TJQ104" s="205"/>
      <c r="TJR104" s="205"/>
      <c r="TJS104" s="205"/>
      <c r="TJT104" s="205"/>
      <c r="TJU104" s="205"/>
      <c r="TJV104" s="205"/>
      <c r="TJW104" s="205"/>
      <c r="TJX104" s="205"/>
      <c r="TJY104" s="205"/>
      <c r="TJZ104" s="205"/>
      <c r="TKA104" s="205"/>
      <c r="TKB104" s="205"/>
      <c r="TKC104" s="205"/>
      <c r="TKD104" s="205"/>
      <c r="TKE104" s="205"/>
      <c r="TKF104" s="205"/>
      <c r="TKG104" s="205"/>
      <c r="TKH104" s="205"/>
      <c r="TKI104" s="205"/>
      <c r="TKJ104" s="205"/>
      <c r="TKK104" s="205"/>
      <c r="TKL104" s="205"/>
      <c r="TKM104" s="205"/>
      <c r="TKN104" s="205"/>
      <c r="TKO104" s="205"/>
      <c r="TKP104" s="205"/>
      <c r="TKQ104" s="205"/>
      <c r="TKR104" s="205"/>
      <c r="TKS104" s="205"/>
      <c r="TKT104" s="205"/>
      <c r="TKU104" s="205"/>
      <c r="TLB104" s="205"/>
      <c r="TLC104" s="205"/>
      <c r="TLD104" s="205"/>
      <c r="TLE104" s="205"/>
      <c r="TLF104" s="205"/>
      <c r="TLG104" s="205"/>
      <c r="TLH104" s="205"/>
      <c r="TLI104" s="205"/>
      <c r="TLJ104" s="205"/>
      <c r="TLK104" s="205"/>
      <c r="TLL104" s="205"/>
      <c r="TLM104" s="205"/>
      <c r="TLN104" s="205"/>
      <c r="TLO104" s="205"/>
      <c r="TLP104" s="205"/>
      <c r="TLQ104" s="205"/>
      <c r="TLR104" s="205"/>
      <c r="TLS104" s="205"/>
      <c r="TLT104" s="205"/>
      <c r="TLU104" s="205"/>
      <c r="TLV104" s="205"/>
      <c r="TLW104" s="205"/>
      <c r="TLX104" s="205"/>
      <c r="TLY104" s="205"/>
      <c r="TLZ104" s="205"/>
      <c r="TMA104" s="205"/>
      <c r="TMB104" s="205"/>
      <c r="TMC104" s="205"/>
      <c r="TMD104" s="205"/>
      <c r="TME104" s="205"/>
      <c r="TMF104" s="205"/>
      <c r="TMG104" s="205"/>
      <c r="TMH104" s="205"/>
      <c r="TMI104" s="205"/>
      <c r="TMJ104" s="205"/>
      <c r="TMK104" s="205"/>
      <c r="TML104" s="205"/>
      <c r="TMM104" s="205"/>
      <c r="TMN104" s="205"/>
      <c r="TMO104" s="205"/>
      <c r="TMP104" s="205"/>
      <c r="TMQ104" s="205"/>
      <c r="TMR104" s="205"/>
      <c r="TMS104" s="205"/>
      <c r="TMT104" s="205"/>
      <c r="TMU104" s="205"/>
      <c r="TMV104" s="205"/>
      <c r="TMW104" s="205"/>
      <c r="TMX104" s="205"/>
      <c r="TMY104" s="205"/>
      <c r="TMZ104" s="205"/>
      <c r="TNA104" s="205"/>
      <c r="TNB104" s="205"/>
      <c r="TNC104" s="205"/>
      <c r="TND104" s="205"/>
      <c r="TNE104" s="205"/>
      <c r="TNF104" s="205"/>
      <c r="TNG104" s="205"/>
      <c r="TNH104" s="205"/>
      <c r="TNI104" s="205"/>
      <c r="TNJ104" s="205"/>
      <c r="TNK104" s="205"/>
      <c r="TNL104" s="205"/>
      <c r="TNM104" s="205"/>
      <c r="TNN104" s="205"/>
      <c r="TNO104" s="205"/>
      <c r="TNP104" s="205"/>
      <c r="TNQ104" s="205"/>
      <c r="TNR104" s="205"/>
      <c r="TNS104" s="205"/>
      <c r="TNT104" s="205"/>
      <c r="TNU104" s="205"/>
      <c r="TNV104" s="205"/>
      <c r="TNW104" s="205"/>
      <c r="TNX104" s="205"/>
      <c r="TNY104" s="205"/>
      <c r="TNZ104" s="205"/>
      <c r="TOA104" s="205"/>
      <c r="TOB104" s="205"/>
      <c r="TOC104" s="205"/>
      <c r="TOD104" s="205"/>
      <c r="TOE104" s="205"/>
      <c r="TOF104" s="205"/>
      <c r="TOG104" s="205"/>
      <c r="TOH104" s="205"/>
      <c r="TOI104" s="205"/>
      <c r="TOJ104" s="205"/>
      <c r="TOK104" s="205"/>
      <c r="TOL104" s="205"/>
      <c r="TOM104" s="205"/>
      <c r="TON104" s="205"/>
      <c r="TOO104" s="205"/>
      <c r="TOP104" s="205"/>
      <c r="TOQ104" s="205"/>
      <c r="TOR104" s="205"/>
      <c r="TOS104" s="205"/>
      <c r="TOT104" s="205"/>
      <c r="TOU104" s="205"/>
      <c r="TOV104" s="205"/>
      <c r="TOW104" s="205"/>
      <c r="TOX104" s="205"/>
      <c r="TOY104" s="205"/>
      <c r="TOZ104" s="205"/>
      <c r="TPA104" s="205"/>
      <c r="TPB104" s="205"/>
      <c r="TPC104" s="205"/>
      <c r="TPD104" s="205"/>
      <c r="TPE104" s="205"/>
      <c r="TPF104" s="205"/>
      <c r="TPG104" s="205"/>
      <c r="TPH104" s="205"/>
      <c r="TPI104" s="205"/>
      <c r="TPJ104" s="205"/>
      <c r="TPK104" s="205"/>
      <c r="TPL104" s="205"/>
      <c r="TPM104" s="205"/>
      <c r="TPN104" s="205"/>
      <c r="TPO104" s="205"/>
      <c r="TPP104" s="205"/>
      <c r="TPQ104" s="205"/>
      <c r="TPR104" s="205"/>
      <c r="TPS104" s="205"/>
      <c r="TPT104" s="205"/>
      <c r="TPU104" s="205"/>
      <c r="TPV104" s="205"/>
      <c r="TPW104" s="205"/>
      <c r="TPX104" s="205"/>
      <c r="TPY104" s="205"/>
      <c r="TPZ104" s="205"/>
      <c r="TQA104" s="205"/>
      <c r="TQB104" s="205"/>
      <c r="TQC104" s="205"/>
      <c r="TQD104" s="205"/>
      <c r="TQE104" s="205"/>
      <c r="TQF104" s="205"/>
      <c r="TQG104" s="205"/>
      <c r="TQH104" s="205"/>
      <c r="TQI104" s="205"/>
      <c r="TQJ104" s="205"/>
      <c r="TQK104" s="205"/>
      <c r="TQL104" s="205"/>
      <c r="TQM104" s="205"/>
      <c r="TQN104" s="205"/>
      <c r="TQO104" s="205"/>
      <c r="TQP104" s="205"/>
      <c r="TQQ104" s="205"/>
      <c r="TQR104" s="205"/>
      <c r="TQS104" s="205"/>
      <c r="TQT104" s="205"/>
      <c r="TQU104" s="205"/>
      <c r="TQV104" s="205"/>
      <c r="TQW104" s="205"/>
      <c r="TQX104" s="205"/>
      <c r="TQY104" s="205"/>
      <c r="TQZ104" s="205"/>
      <c r="TRA104" s="205"/>
      <c r="TRB104" s="205"/>
      <c r="TRC104" s="205"/>
      <c r="TRD104" s="205"/>
      <c r="TRE104" s="205"/>
      <c r="TRF104" s="205"/>
      <c r="TRG104" s="205"/>
      <c r="TRH104" s="205"/>
      <c r="TRI104" s="205"/>
      <c r="TRJ104" s="205"/>
      <c r="TRK104" s="205"/>
      <c r="TRL104" s="205"/>
      <c r="TRM104" s="205"/>
      <c r="TRN104" s="205"/>
      <c r="TRO104" s="205"/>
      <c r="TRP104" s="205"/>
      <c r="TRQ104" s="205"/>
      <c r="TRR104" s="205"/>
      <c r="TRS104" s="205"/>
      <c r="TRT104" s="205"/>
      <c r="TRU104" s="205"/>
      <c r="TRV104" s="205"/>
      <c r="TRW104" s="205"/>
      <c r="TRX104" s="205"/>
      <c r="TRY104" s="205"/>
      <c r="TRZ104" s="205"/>
      <c r="TSA104" s="205"/>
      <c r="TSB104" s="205"/>
      <c r="TSC104" s="205"/>
      <c r="TSD104" s="205"/>
      <c r="TSE104" s="205"/>
      <c r="TSF104" s="205"/>
      <c r="TSG104" s="205"/>
      <c r="TSH104" s="205"/>
      <c r="TSI104" s="205"/>
      <c r="TSJ104" s="205"/>
      <c r="TSK104" s="205"/>
      <c r="TSL104" s="205"/>
      <c r="TSM104" s="205"/>
      <c r="TSN104" s="205"/>
      <c r="TSO104" s="205"/>
      <c r="TSP104" s="205"/>
      <c r="TSQ104" s="205"/>
      <c r="TSR104" s="205"/>
      <c r="TSS104" s="205"/>
      <c r="TST104" s="205"/>
      <c r="TSU104" s="205"/>
      <c r="TSV104" s="205"/>
      <c r="TSW104" s="205"/>
      <c r="TSX104" s="205"/>
      <c r="TSY104" s="205"/>
      <c r="TSZ104" s="205"/>
      <c r="TTA104" s="205"/>
      <c r="TTB104" s="205"/>
      <c r="TTC104" s="205"/>
      <c r="TTD104" s="205"/>
      <c r="TTE104" s="205"/>
      <c r="TTF104" s="205"/>
      <c r="TTG104" s="205"/>
      <c r="TTH104" s="205"/>
      <c r="TTI104" s="205"/>
      <c r="TTJ104" s="205"/>
      <c r="TTK104" s="205"/>
      <c r="TTL104" s="205"/>
      <c r="TTM104" s="205"/>
      <c r="TTN104" s="205"/>
      <c r="TTO104" s="205"/>
      <c r="TTP104" s="205"/>
      <c r="TTQ104" s="205"/>
      <c r="TTR104" s="205"/>
      <c r="TTS104" s="205"/>
      <c r="TTT104" s="205"/>
      <c r="TTU104" s="205"/>
      <c r="TTV104" s="205"/>
      <c r="TTW104" s="205"/>
      <c r="TTX104" s="205"/>
      <c r="TTY104" s="205"/>
      <c r="TTZ104" s="205"/>
      <c r="TUA104" s="205"/>
      <c r="TUB104" s="205"/>
      <c r="TUC104" s="205"/>
      <c r="TUD104" s="205"/>
      <c r="TUE104" s="205"/>
      <c r="TUF104" s="205"/>
      <c r="TUG104" s="205"/>
      <c r="TUH104" s="205"/>
      <c r="TUI104" s="205"/>
      <c r="TUJ104" s="205"/>
      <c r="TUK104" s="205"/>
      <c r="TUL104" s="205"/>
      <c r="TUM104" s="205"/>
      <c r="TUN104" s="205"/>
      <c r="TUO104" s="205"/>
      <c r="TUP104" s="205"/>
      <c r="TUQ104" s="205"/>
      <c r="TUX104" s="205"/>
      <c r="TUY104" s="205"/>
      <c r="TUZ104" s="205"/>
      <c r="TVA104" s="205"/>
      <c r="TVB104" s="205"/>
      <c r="TVC104" s="205"/>
      <c r="TVD104" s="205"/>
      <c r="TVE104" s="205"/>
      <c r="TVF104" s="205"/>
      <c r="TVG104" s="205"/>
      <c r="TVH104" s="205"/>
      <c r="TVI104" s="205"/>
      <c r="TVJ104" s="205"/>
      <c r="TVK104" s="205"/>
      <c r="TVL104" s="205"/>
      <c r="TVM104" s="205"/>
      <c r="TVN104" s="205"/>
      <c r="TVO104" s="205"/>
      <c r="TVP104" s="205"/>
      <c r="TVQ104" s="205"/>
      <c r="TVR104" s="205"/>
      <c r="TVS104" s="205"/>
      <c r="TVT104" s="205"/>
      <c r="TVU104" s="205"/>
      <c r="TVV104" s="205"/>
      <c r="TVW104" s="205"/>
      <c r="TVX104" s="205"/>
      <c r="TVY104" s="205"/>
      <c r="TVZ104" s="205"/>
      <c r="TWA104" s="205"/>
      <c r="TWB104" s="205"/>
      <c r="TWC104" s="205"/>
      <c r="TWD104" s="205"/>
      <c r="TWE104" s="205"/>
      <c r="TWF104" s="205"/>
      <c r="TWG104" s="205"/>
      <c r="TWH104" s="205"/>
      <c r="TWI104" s="205"/>
      <c r="TWJ104" s="205"/>
      <c r="TWK104" s="205"/>
      <c r="TWL104" s="205"/>
      <c r="TWM104" s="205"/>
      <c r="TWN104" s="205"/>
      <c r="TWO104" s="205"/>
      <c r="TWP104" s="205"/>
      <c r="TWQ104" s="205"/>
      <c r="TWR104" s="205"/>
      <c r="TWS104" s="205"/>
      <c r="TWT104" s="205"/>
      <c r="TWU104" s="205"/>
      <c r="TWV104" s="205"/>
      <c r="TWW104" s="205"/>
      <c r="TWX104" s="205"/>
      <c r="TWY104" s="205"/>
      <c r="TWZ104" s="205"/>
      <c r="TXA104" s="205"/>
      <c r="TXB104" s="205"/>
      <c r="TXC104" s="205"/>
      <c r="TXD104" s="205"/>
      <c r="TXE104" s="205"/>
      <c r="TXF104" s="205"/>
      <c r="TXG104" s="205"/>
      <c r="TXH104" s="205"/>
      <c r="TXI104" s="205"/>
      <c r="TXJ104" s="205"/>
      <c r="TXK104" s="205"/>
      <c r="TXL104" s="205"/>
      <c r="TXM104" s="205"/>
      <c r="TXN104" s="205"/>
      <c r="TXO104" s="205"/>
      <c r="TXP104" s="205"/>
      <c r="TXQ104" s="205"/>
      <c r="TXR104" s="205"/>
      <c r="TXS104" s="205"/>
      <c r="TXT104" s="205"/>
      <c r="TXU104" s="205"/>
      <c r="TXV104" s="205"/>
      <c r="TXW104" s="205"/>
      <c r="TXX104" s="205"/>
      <c r="TXY104" s="205"/>
      <c r="TXZ104" s="205"/>
      <c r="TYA104" s="205"/>
      <c r="TYB104" s="205"/>
      <c r="TYC104" s="205"/>
      <c r="TYD104" s="205"/>
      <c r="TYE104" s="205"/>
      <c r="TYF104" s="205"/>
      <c r="TYG104" s="205"/>
      <c r="TYH104" s="205"/>
      <c r="TYI104" s="205"/>
      <c r="TYJ104" s="205"/>
      <c r="TYK104" s="205"/>
      <c r="TYL104" s="205"/>
      <c r="TYM104" s="205"/>
      <c r="TYN104" s="205"/>
      <c r="TYO104" s="205"/>
      <c r="TYP104" s="205"/>
      <c r="TYQ104" s="205"/>
      <c r="TYR104" s="205"/>
      <c r="TYS104" s="205"/>
      <c r="TYT104" s="205"/>
      <c r="TYU104" s="205"/>
      <c r="TYV104" s="205"/>
      <c r="TYW104" s="205"/>
      <c r="TYX104" s="205"/>
      <c r="TYY104" s="205"/>
      <c r="TYZ104" s="205"/>
      <c r="TZA104" s="205"/>
      <c r="TZB104" s="205"/>
      <c r="TZC104" s="205"/>
      <c r="TZD104" s="205"/>
      <c r="TZE104" s="205"/>
      <c r="TZF104" s="205"/>
      <c r="TZG104" s="205"/>
      <c r="TZH104" s="205"/>
      <c r="TZI104" s="205"/>
      <c r="TZJ104" s="205"/>
      <c r="TZK104" s="205"/>
      <c r="TZL104" s="205"/>
      <c r="TZM104" s="205"/>
      <c r="TZN104" s="205"/>
      <c r="TZO104" s="205"/>
      <c r="TZP104" s="205"/>
      <c r="TZQ104" s="205"/>
      <c r="TZR104" s="205"/>
      <c r="TZS104" s="205"/>
      <c r="TZT104" s="205"/>
      <c r="TZU104" s="205"/>
      <c r="TZV104" s="205"/>
      <c r="TZW104" s="205"/>
      <c r="TZX104" s="205"/>
      <c r="TZY104" s="205"/>
      <c r="TZZ104" s="205"/>
      <c r="UAA104" s="205"/>
      <c r="UAB104" s="205"/>
      <c r="UAC104" s="205"/>
      <c r="UAD104" s="205"/>
      <c r="UAE104" s="205"/>
      <c r="UAF104" s="205"/>
      <c r="UAG104" s="205"/>
      <c r="UAH104" s="205"/>
      <c r="UAI104" s="205"/>
      <c r="UAJ104" s="205"/>
      <c r="UAK104" s="205"/>
      <c r="UAL104" s="205"/>
      <c r="UAM104" s="205"/>
      <c r="UAN104" s="205"/>
      <c r="UAO104" s="205"/>
      <c r="UAP104" s="205"/>
      <c r="UAQ104" s="205"/>
      <c r="UAR104" s="205"/>
      <c r="UAS104" s="205"/>
      <c r="UAT104" s="205"/>
      <c r="UAU104" s="205"/>
      <c r="UAV104" s="205"/>
      <c r="UAW104" s="205"/>
      <c r="UAX104" s="205"/>
      <c r="UAY104" s="205"/>
      <c r="UAZ104" s="205"/>
      <c r="UBA104" s="205"/>
      <c r="UBB104" s="205"/>
      <c r="UBC104" s="205"/>
      <c r="UBD104" s="205"/>
      <c r="UBE104" s="205"/>
      <c r="UBF104" s="205"/>
      <c r="UBG104" s="205"/>
      <c r="UBH104" s="205"/>
      <c r="UBI104" s="205"/>
      <c r="UBJ104" s="205"/>
      <c r="UBK104" s="205"/>
      <c r="UBL104" s="205"/>
      <c r="UBM104" s="205"/>
      <c r="UBN104" s="205"/>
      <c r="UBO104" s="205"/>
      <c r="UBP104" s="205"/>
      <c r="UBQ104" s="205"/>
      <c r="UBR104" s="205"/>
      <c r="UBS104" s="205"/>
      <c r="UBT104" s="205"/>
      <c r="UBU104" s="205"/>
      <c r="UBV104" s="205"/>
      <c r="UBW104" s="205"/>
      <c r="UBX104" s="205"/>
      <c r="UBY104" s="205"/>
      <c r="UBZ104" s="205"/>
      <c r="UCA104" s="205"/>
      <c r="UCB104" s="205"/>
      <c r="UCC104" s="205"/>
      <c r="UCD104" s="205"/>
      <c r="UCE104" s="205"/>
      <c r="UCF104" s="205"/>
      <c r="UCG104" s="205"/>
      <c r="UCH104" s="205"/>
      <c r="UCI104" s="205"/>
      <c r="UCJ104" s="205"/>
      <c r="UCK104" s="205"/>
      <c r="UCL104" s="205"/>
      <c r="UCM104" s="205"/>
      <c r="UCN104" s="205"/>
      <c r="UCO104" s="205"/>
      <c r="UCP104" s="205"/>
      <c r="UCQ104" s="205"/>
      <c r="UCR104" s="205"/>
      <c r="UCS104" s="205"/>
      <c r="UCT104" s="205"/>
      <c r="UCU104" s="205"/>
      <c r="UCV104" s="205"/>
      <c r="UCW104" s="205"/>
      <c r="UCX104" s="205"/>
      <c r="UCY104" s="205"/>
      <c r="UCZ104" s="205"/>
      <c r="UDA104" s="205"/>
      <c r="UDB104" s="205"/>
      <c r="UDC104" s="205"/>
      <c r="UDD104" s="205"/>
      <c r="UDE104" s="205"/>
      <c r="UDF104" s="205"/>
      <c r="UDG104" s="205"/>
      <c r="UDH104" s="205"/>
      <c r="UDI104" s="205"/>
      <c r="UDJ104" s="205"/>
      <c r="UDK104" s="205"/>
      <c r="UDL104" s="205"/>
      <c r="UDM104" s="205"/>
      <c r="UDN104" s="205"/>
      <c r="UDO104" s="205"/>
      <c r="UDP104" s="205"/>
      <c r="UDQ104" s="205"/>
      <c r="UDR104" s="205"/>
      <c r="UDS104" s="205"/>
      <c r="UDT104" s="205"/>
      <c r="UDU104" s="205"/>
      <c r="UDV104" s="205"/>
      <c r="UDW104" s="205"/>
      <c r="UDX104" s="205"/>
      <c r="UDY104" s="205"/>
      <c r="UDZ104" s="205"/>
      <c r="UEA104" s="205"/>
      <c r="UEB104" s="205"/>
      <c r="UEC104" s="205"/>
      <c r="UED104" s="205"/>
      <c r="UEE104" s="205"/>
      <c r="UEF104" s="205"/>
      <c r="UEG104" s="205"/>
      <c r="UEH104" s="205"/>
      <c r="UEI104" s="205"/>
      <c r="UEJ104" s="205"/>
      <c r="UEK104" s="205"/>
      <c r="UEL104" s="205"/>
      <c r="UEM104" s="205"/>
      <c r="UET104" s="205"/>
      <c r="UEU104" s="205"/>
      <c r="UEV104" s="205"/>
      <c r="UEW104" s="205"/>
      <c r="UEX104" s="205"/>
      <c r="UEY104" s="205"/>
      <c r="UEZ104" s="205"/>
      <c r="UFA104" s="205"/>
      <c r="UFB104" s="205"/>
      <c r="UFC104" s="205"/>
      <c r="UFD104" s="205"/>
      <c r="UFE104" s="205"/>
      <c r="UFF104" s="205"/>
      <c r="UFG104" s="205"/>
      <c r="UFH104" s="205"/>
      <c r="UFI104" s="205"/>
      <c r="UFJ104" s="205"/>
      <c r="UFK104" s="205"/>
      <c r="UFL104" s="205"/>
      <c r="UFM104" s="205"/>
      <c r="UFN104" s="205"/>
      <c r="UFO104" s="205"/>
      <c r="UFP104" s="205"/>
      <c r="UFQ104" s="205"/>
      <c r="UFR104" s="205"/>
      <c r="UFS104" s="205"/>
      <c r="UFT104" s="205"/>
      <c r="UFU104" s="205"/>
      <c r="UFV104" s="205"/>
      <c r="UFW104" s="205"/>
      <c r="UFX104" s="205"/>
      <c r="UFY104" s="205"/>
      <c r="UFZ104" s="205"/>
      <c r="UGA104" s="205"/>
      <c r="UGB104" s="205"/>
      <c r="UGC104" s="205"/>
      <c r="UGD104" s="205"/>
      <c r="UGE104" s="205"/>
      <c r="UGF104" s="205"/>
      <c r="UGG104" s="205"/>
      <c r="UGH104" s="205"/>
      <c r="UGI104" s="205"/>
      <c r="UGJ104" s="205"/>
      <c r="UGK104" s="205"/>
      <c r="UGL104" s="205"/>
      <c r="UGM104" s="205"/>
      <c r="UGN104" s="205"/>
      <c r="UGO104" s="205"/>
      <c r="UGP104" s="205"/>
      <c r="UGQ104" s="205"/>
      <c r="UGR104" s="205"/>
      <c r="UGS104" s="205"/>
      <c r="UGT104" s="205"/>
      <c r="UGU104" s="205"/>
      <c r="UGV104" s="205"/>
      <c r="UGW104" s="205"/>
      <c r="UGX104" s="205"/>
      <c r="UGY104" s="205"/>
      <c r="UGZ104" s="205"/>
      <c r="UHA104" s="205"/>
      <c r="UHB104" s="205"/>
      <c r="UHC104" s="205"/>
      <c r="UHD104" s="205"/>
      <c r="UHE104" s="205"/>
      <c r="UHF104" s="205"/>
      <c r="UHG104" s="205"/>
      <c r="UHH104" s="205"/>
      <c r="UHI104" s="205"/>
      <c r="UHJ104" s="205"/>
      <c r="UHK104" s="205"/>
      <c r="UHL104" s="205"/>
      <c r="UHM104" s="205"/>
      <c r="UHN104" s="205"/>
      <c r="UHO104" s="205"/>
      <c r="UHP104" s="205"/>
      <c r="UHQ104" s="205"/>
      <c r="UHR104" s="205"/>
      <c r="UHS104" s="205"/>
      <c r="UHT104" s="205"/>
      <c r="UHU104" s="205"/>
      <c r="UHV104" s="205"/>
      <c r="UHW104" s="205"/>
      <c r="UHX104" s="205"/>
      <c r="UHY104" s="205"/>
      <c r="UHZ104" s="205"/>
      <c r="UIA104" s="205"/>
      <c r="UIB104" s="205"/>
      <c r="UIC104" s="205"/>
      <c r="UID104" s="205"/>
      <c r="UIE104" s="205"/>
      <c r="UIF104" s="205"/>
      <c r="UIG104" s="205"/>
      <c r="UIH104" s="205"/>
      <c r="UII104" s="205"/>
      <c r="UIJ104" s="205"/>
      <c r="UIK104" s="205"/>
      <c r="UIL104" s="205"/>
      <c r="UIM104" s="205"/>
      <c r="UIN104" s="205"/>
      <c r="UIO104" s="205"/>
      <c r="UIP104" s="205"/>
      <c r="UIQ104" s="205"/>
      <c r="UIR104" s="205"/>
      <c r="UIS104" s="205"/>
      <c r="UIT104" s="205"/>
      <c r="UIU104" s="205"/>
      <c r="UIV104" s="205"/>
      <c r="UIW104" s="205"/>
      <c r="UIX104" s="205"/>
      <c r="UIY104" s="205"/>
      <c r="UIZ104" s="205"/>
      <c r="UJA104" s="205"/>
      <c r="UJB104" s="205"/>
      <c r="UJC104" s="205"/>
      <c r="UJD104" s="205"/>
      <c r="UJE104" s="205"/>
      <c r="UJF104" s="205"/>
      <c r="UJG104" s="205"/>
      <c r="UJH104" s="205"/>
      <c r="UJI104" s="205"/>
      <c r="UJJ104" s="205"/>
      <c r="UJK104" s="205"/>
      <c r="UJL104" s="205"/>
      <c r="UJM104" s="205"/>
      <c r="UJN104" s="205"/>
      <c r="UJO104" s="205"/>
      <c r="UJP104" s="205"/>
      <c r="UJQ104" s="205"/>
      <c r="UJR104" s="205"/>
      <c r="UJS104" s="205"/>
      <c r="UJT104" s="205"/>
      <c r="UJU104" s="205"/>
      <c r="UJV104" s="205"/>
      <c r="UJW104" s="205"/>
      <c r="UJX104" s="205"/>
      <c r="UJY104" s="205"/>
      <c r="UJZ104" s="205"/>
      <c r="UKA104" s="205"/>
      <c r="UKB104" s="205"/>
      <c r="UKC104" s="205"/>
      <c r="UKD104" s="205"/>
      <c r="UKE104" s="205"/>
      <c r="UKF104" s="205"/>
      <c r="UKG104" s="205"/>
      <c r="UKH104" s="205"/>
      <c r="UKI104" s="205"/>
      <c r="UKJ104" s="205"/>
      <c r="UKK104" s="205"/>
      <c r="UKL104" s="205"/>
      <c r="UKM104" s="205"/>
      <c r="UKN104" s="205"/>
      <c r="UKO104" s="205"/>
      <c r="UKP104" s="205"/>
      <c r="UKQ104" s="205"/>
      <c r="UKR104" s="205"/>
      <c r="UKS104" s="205"/>
      <c r="UKT104" s="205"/>
      <c r="UKU104" s="205"/>
      <c r="UKV104" s="205"/>
      <c r="UKW104" s="205"/>
      <c r="UKX104" s="205"/>
      <c r="UKY104" s="205"/>
      <c r="UKZ104" s="205"/>
      <c r="ULA104" s="205"/>
      <c r="ULB104" s="205"/>
      <c r="ULC104" s="205"/>
      <c r="ULD104" s="205"/>
      <c r="ULE104" s="205"/>
      <c r="ULF104" s="205"/>
      <c r="ULG104" s="205"/>
      <c r="ULH104" s="205"/>
      <c r="ULI104" s="205"/>
      <c r="ULJ104" s="205"/>
      <c r="ULK104" s="205"/>
      <c r="ULL104" s="205"/>
      <c r="ULM104" s="205"/>
      <c r="ULN104" s="205"/>
      <c r="ULO104" s="205"/>
      <c r="ULP104" s="205"/>
      <c r="ULQ104" s="205"/>
      <c r="ULR104" s="205"/>
      <c r="ULS104" s="205"/>
      <c r="ULT104" s="205"/>
      <c r="ULU104" s="205"/>
      <c r="ULV104" s="205"/>
      <c r="ULW104" s="205"/>
      <c r="ULX104" s="205"/>
      <c r="ULY104" s="205"/>
      <c r="ULZ104" s="205"/>
      <c r="UMA104" s="205"/>
      <c r="UMB104" s="205"/>
      <c r="UMC104" s="205"/>
      <c r="UMD104" s="205"/>
      <c r="UME104" s="205"/>
      <c r="UMF104" s="205"/>
      <c r="UMG104" s="205"/>
      <c r="UMH104" s="205"/>
      <c r="UMI104" s="205"/>
      <c r="UMJ104" s="205"/>
      <c r="UMK104" s="205"/>
      <c r="UML104" s="205"/>
      <c r="UMM104" s="205"/>
      <c r="UMN104" s="205"/>
      <c r="UMO104" s="205"/>
      <c r="UMP104" s="205"/>
      <c r="UMQ104" s="205"/>
      <c r="UMR104" s="205"/>
      <c r="UMS104" s="205"/>
      <c r="UMT104" s="205"/>
      <c r="UMU104" s="205"/>
      <c r="UMV104" s="205"/>
      <c r="UMW104" s="205"/>
      <c r="UMX104" s="205"/>
      <c r="UMY104" s="205"/>
      <c r="UMZ104" s="205"/>
      <c r="UNA104" s="205"/>
      <c r="UNB104" s="205"/>
      <c r="UNC104" s="205"/>
      <c r="UND104" s="205"/>
      <c r="UNE104" s="205"/>
      <c r="UNF104" s="205"/>
      <c r="UNG104" s="205"/>
      <c r="UNH104" s="205"/>
      <c r="UNI104" s="205"/>
      <c r="UNJ104" s="205"/>
      <c r="UNK104" s="205"/>
      <c r="UNL104" s="205"/>
      <c r="UNM104" s="205"/>
      <c r="UNN104" s="205"/>
      <c r="UNO104" s="205"/>
      <c r="UNP104" s="205"/>
      <c r="UNQ104" s="205"/>
      <c r="UNR104" s="205"/>
      <c r="UNS104" s="205"/>
      <c r="UNT104" s="205"/>
      <c r="UNU104" s="205"/>
      <c r="UNV104" s="205"/>
      <c r="UNW104" s="205"/>
      <c r="UNX104" s="205"/>
      <c r="UNY104" s="205"/>
      <c r="UNZ104" s="205"/>
      <c r="UOA104" s="205"/>
      <c r="UOB104" s="205"/>
      <c r="UOC104" s="205"/>
      <c r="UOD104" s="205"/>
      <c r="UOE104" s="205"/>
      <c r="UOF104" s="205"/>
      <c r="UOG104" s="205"/>
      <c r="UOH104" s="205"/>
      <c r="UOI104" s="205"/>
      <c r="UOP104" s="205"/>
      <c r="UOQ104" s="205"/>
      <c r="UOR104" s="205"/>
      <c r="UOS104" s="205"/>
      <c r="UOT104" s="205"/>
      <c r="UOU104" s="205"/>
      <c r="UOV104" s="205"/>
      <c r="UOW104" s="205"/>
      <c r="UOX104" s="205"/>
      <c r="UOY104" s="205"/>
      <c r="UOZ104" s="205"/>
      <c r="UPA104" s="205"/>
      <c r="UPB104" s="205"/>
      <c r="UPC104" s="205"/>
      <c r="UPD104" s="205"/>
      <c r="UPE104" s="205"/>
      <c r="UPF104" s="205"/>
      <c r="UPG104" s="205"/>
      <c r="UPH104" s="205"/>
      <c r="UPI104" s="205"/>
      <c r="UPJ104" s="205"/>
      <c r="UPK104" s="205"/>
      <c r="UPL104" s="205"/>
      <c r="UPM104" s="205"/>
      <c r="UPN104" s="205"/>
      <c r="UPO104" s="205"/>
      <c r="UPP104" s="205"/>
      <c r="UPQ104" s="205"/>
      <c r="UPR104" s="205"/>
      <c r="UPS104" s="205"/>
      <c r="UPT104" s="205"/>
      <c r="UPU104" s="205"/>
      <c r="UPV104" s="205"/>
      <c r="UPW104" s="205"/>
      <c r="UPX104" s="205"/>
      <c r="UPY104" s="205"/>
      <c r="UPZ104" s="205"/>
      <c r="UQA104" s="205"/>
      <c r="UQB104" s="205"/>
      <c r="UQC104" s="205"/>
      <c r="UQD104" s="205"/>
      <c r="UQE104" s="205"/>
      <c r="UQF104" s="205"/>
      <c r="UQG104" s="205"/>
      <c r="UQH104" s="205"/>
      <c r="UQI104" s="205"/>
      <c r="UQJ104" s="205"/>
      <c r="UQK104" s="205"/>
      <c r="UQL104" s="205"/>
      <c r="UQM104" s="205"/>
      <c r="UQN104" s="205"/>
      <c r="UQO104" s="205"/>
      <c r="UQP104" s="205"/>
      <c r="UQQ104" s="205"/>
      <c r="UQR104" s="205"/>
      <c r="UQS104" s="205"/>
      <c r="UQT104" s="205"/>
      <c r="UQU104" s="205"/>
      <c r="UQV104" s="205"/>
      <c r="UQW104" s="205"/>
      <c r="UQX104" s="205"/>
      <c r="UQY104" s="205"/>
      <c r="UQZ104" s="205"/>
      <c r="URA104" s="205"/>
      <c r="URB104" s="205"/>
      <c r="URC104" s="205"/>
      <c r="URD104" s="205"/>
      <c r="URE104" s="205"/>
      <c r="URF104" s="205"/>
      <c r="URG104" s="205"/>
      <c r="URH104" s="205"/>
      <c r="URI104" s="205"/>
      <c r="URJ104" s="205"/>
      <c r="URK104" s="205"/>
      <c r="URL104" s="205"/>
      <c r="URM104" s="205"/>
      <c r="URN104" s="205"/>
      <c r="URO104" s="205"/>
      <c r="URP104" s="205"/>
      <c r="URQ104" s="205"/>
      <c r="URR104" s="205"/>
      <c r="URS104" s="205"/>
      <c r="URT104" s="205"/>
      <c r="URU104" s="205"/>
      <c r="URV104" s="205"/>
      <c r="URW104" s="205"/>
      <c r="URX104" s="205"/>
      <c r="URY104" s="205"/>
      <c r="URZ104" s="205"/>
      <c r="USA104" s="205"/>
      <c r="USB104" s="205"/>
      <c r="USC104" s="205"/>
      <c r="USD104" s="205"/>
      <c r="USE104" s="205"/>
      <c r="USF104" s="205"/>
      <c r="USG104" s="205"/>
      <c r="USH104" s="205"/>
      <c r="USI104" s="205"/>
      <c r="USJ104" s="205"/>
      <c r="USK104" s="205"/>
      <c r="USL104" s="205"/>
      <c r="USM104" s="205"/>
      <c r="USN104" s="205"/>
      <c r="USO104" s="205"/>
      <c r="USP104" s="205"/>
      <c r="USQ104" s="205"/>
      <c r="USR104" s="205"/>
      <c r="USS104" s="205"/>
      <c r="UST104" s="205"/>
      <c r="USU104" s="205"/>
      <c r="USV104" s="205"/>
      <c r="USW104" s="205"/>
      <c r="USX104" s="205"/>
      <c r="USY104" s="205"/>
      <c r="USZ104" s="205"/>
      <c r="UTA104" s="205"/>
      <c r="UTB104" s="205"/>
      <c r="UTC104" s="205"/>
      <c r="UTD104" s="205"/>
      <c r="UTE104" s="205"/>
      <c r="UTF104" s="205"/>
      <c r="UTG104" s="205"/>
      <c r="UTH104" s="205"/>
      <c r="UTI104" s="205"/>
      <c r="UTJ104" s="205"/>
      <c r="UTK104" s="205"/>
      <c r="UTL104" s="205"/>
      <c r="UTM104" s="205"/>
      <c r="UTN104" s="205"/>
      <c r="UTO104" s="205"/>
      <c r="UTP104" s="205"/>
      <c r="UTQ104" s="205"/>
      <c r="UTR104" s="205"/>
      <c r="UTS104" s="205"/>
      <c r="UTT104" s="205"/>
      <c r="UTU104" s="205"/>
      <c r="UTV104" s="205"/>
      <c r="UTW104" s="205"/>
      <c r="UTX104" s="205"/>
      <c r="UTY104" s="205"/>
      <c r="UTZ104" s="205"/>
      <c r="UUA104" s="205"/>
      <c r="UUB104" s="205"/>
      <c r="UUC104" s="205"/>
      <c r="UUD104" s="205"/>
      <c r="UUE104" s="205"/>
      <c r="UUF104" s="205"/>
      <c r="UUG104" s="205"/>
      <c r="UUH104" s="205"/>
      <c r="UUI104" s="205"/>
      <c r="UUJ104" s="205"/>
      <c r="UUK104" s="205"/>
      <c r="UUL104" s="205"/>
      <c r="UUM104" s="205"/>
      <c r="UUN104" s="205"/>
      <c r="UUO104" s="205"/>
      <c r="UUP104" s="205"/>
      <c r="UUQ104" s="205"/>
      <c r="UUR104" s="205"/>
      <c r="UUS104" s="205"/>
      <c r="UUT104" s="205"/>
      <c r="UUU104" s="205"/>
      <c r="UUV104" s="205"/>
      <c r="UUW104" s="205"/>
      <c r="UUX104" s="205"/>
      <c r="UUY104" s="205"/>
      <c r="UUZ104" s="205"/>
      <c r="UVA104" s="205"/>
      <c r="UVB104" s="205"/>
      <c r="UVC104" s="205"/>
      <c r="UVD104" s="205"/>
      <c r="UVE104" s="205"/>
      <c r="UVF104" s="205"/>
      <c r="UVG104" s="205"/>
      <c r="UVH104" s="205"/>
      <c r="UVI104" s="205"/>
      <c r="UVJ104" s="205"/>
      <c r="UVK104" s="205"/>
      <c r="UVL104" s="205"/>
      <c r="UVM104" s="205"/>
      <c r="UVN104" s="205"/>
      <c r="UVO104" s="205"/>
      <c r="UVP104" s="205"/>
      <c r="UVQ104" s="205"/>
      <c r="UVR104" s="205"/>
      <c r="UVS104" s="205"/>
      <c r="UVT104" s="205"/>
      <c r="UVU104" s="205"/>
      <c r="UVV104" s="205"/>
      <c r="UVW104" s="205"/>
      <c r="UVX104" s="205"/>
      <c r="UVY104" s="205"/>
      <c r="UVZ104" s="205"/>
      <c r="UWA104" s="205"/>
      <c r="UWB104" s="205"/>
      <c r="UWC104" s="205"/>
      <c r="UWD104" s="205"/>
      <c r="UWE104" s="205"/>
      <c r="UWF104" s="205"/>
      <c r="UWG104" s="205"/>
      <c r="UWH104" s="205"/>
      <c r="UWI104" s="205"/>
      <c r="UWJ104" s="205"/>
      <c r="UWK104" s="205"/>
      <c r="UWL104" s="205"/>
      <c r="UWM104" s="205"/>
      <c r="UWN104" s="205"/>
      <c r="UWO104" s="205"/>
      <c r="UWP104" s="205"/>
      <c r="UWQ104" s="205"/>
      <c r="UWR104" s="205"/>
      <c r="UWS104" s="205"/>
      <c r="UWT104" s="205"/>
      <c r="UWU104" s="205"/>
      <c r="UWV104" s="205"/>
      <c r="UWW104" s="205"/>
      <c r="UWX104" s="205"/>
      <c r="UWY104" s="205"/>
      <c r="UWZ104" s="205"/>
      <c r="UXA104" s="205"/>
      <c r="UXB104" s="205"/>
      <c r="UXC104" s="205"/>
      <c r="UXD104" s="205"/>
      <c r="UXE104" s="205"/>
      <c r="UXF104" s="205"/>
      <c r="UXG104" s="205"/>
      <c r="UXH104" s="205"/>
      <c r="UXI104" s="205"/>
      <c r="UXJ104" s="205"/>
      <c r="UXK104" s="205"/>
      <c r="UXL104" s="205"/>
      <c r="UXM104" s="205"/>
      <c r="UXN104" s="205"/>
      <c r="UXO104" s="205"/>
      <c r="UXP104" s="205"/>
      <c r="UXQ104" s="205"/>
      <c r="UXR104" s="205"/>
      <c r="UXS104" s="205"/>
      <c r="UXT104" s="205"/>
      <c r="UXU104" s="205"/>
      <c r="UXV104" s="205"/>
      <c r="UXW104" s="205"/>
      <c r="UXX104" s="205"/>
      <c r="UXY104" s="205"/>
      <c r="UXZ104" s="205"/>
      <c r="UYA104" s="205"/>
      <c r="UYB104" s="205"/>
      <c r="UYC104" s="205"/>
      <c r="UYD104" s="205"/>
      <c r="UYE104" s="205"/>
      <c r="UYL104" s="205"/>
      <c r="UYM104" s="205"/>
      <c r="UYN104" s="205"/>
      <c r="UYO104" s="205"/>
      <c r="UYP104" s="205"/>
      <c r="UYQ104" s="205"/>
      <c r="UYR104" s="205"/>
      <c r="UYS104" s="205"/>
      <c r="UYT104" s="205"/>
      <c r="UYU104" s="205"/>
      <c r="UYV104" s="205"/>
      <c r="UYW104" s="205"/>
      <c r="UYX104" s="205"/>
      <c r="UYY104" s="205"/>
      <c r="UYZ104" s="205"/>
      <c r="UZA104" s="205"/>
      <c r="UZB104" s="205"/>
      <c r="UZC104" s="205"/>
      <c r="UZD104" s="205"/>
      <c r="UZE104" s="205"/>
      <c r="UZF104" s="205"/>
      <c r="UZG104" s="205"/>
      <c r="UZH104" s="205"/>
      <c r="UZI104" s="205"/>
      <c r="UZJ104" s="205"/>
      <c r="UZK104" s="205"/>
      <c r="UZL104" s="205"/>
      <c r="UZM104" s="205"/>
      <c r="UZN104" s="205"/>
      <c r="UZO104" s="205"/>
      <c r="UZP104" s="205"/>
      <c r="UZQ104" s="205"/>
      <c r="UZR104" s="205"/>
      <c r="UZS104" s="205"/>
      <c r="UZT104" s="205"/>
      <c r="UZU104" s="205"/>
      <c r="UZV104" s="205"/>
      <c r="UZW104" s="205"/>
      <c r="UZX104" s="205"/>
      <c r="UZY104" s="205"/>
      <c r="UZZ104" s="205"/>
      <c r="VAA104" s="205"/>
      <c r="VAB104" s="205"/>
      <c r="VAC104" s="205"/>
      <c r="VAD104" s="205"/>
      <c r="VAE104" s="205"/>
      <c r="VAF104" s="205"/>
      <c r="VAG104" s="205"/>
      <c r="VAH104" s="205"/>
      <c r="VAI104" s="205"/>
      <c r="VAJ104" s="205"/>
      <c r="VAK104" s="205"/>
      <c r="VAL104" s="205"/>
      <c r="VAM104" s="205"/>
      <c r="VAN104" s="205"/>
      <c r="VAO104" s="205"/>
      <c r="VAP104" s="205"/>
      <c r="VAQ104" s="205"/>
      <c r="VAR104" s="205"/>
      <c r="VAS104" s="205"/>
      <c r="VAT104" s="205"/>
      <c r="VAU104" s="205"/>
      <c r="VAV104" s="205"/>
      <c r="VAW104" s="205"/>
      <c r="VAX104" s="205"/>
      <c r="VAY104" s="205"/>
      <c r="VAZ104" s="205"/>
      <c r="VBA104" s="205"/>
      <c r="VBB104" s="205"/>
      <c r="VBC104" s="205"/>
      <c r="VBD104" s="205"/>
      <c r="VBE104" s="205"/>
      <c r="VBF104" s="205"/>
      <c r="VBG104" s="205"/>
      <c r="VBH104" s="205"/>
      <c r="VBI104" s="205"/>
      <c r="VBJ104" s="205"/>
      <c r="VBK104" s="205"/>
      <c r="VBL104" s="205"/>
      <c r="VBM104" s="205"/>
      <c r="VBN104" s="205"/>
      <c r="VBO104" s="205"/>
      <c r="VBP104" s="205"/>
      <c r="VBQ104" s="205"/>
      <c r="VBR104" s="205"/>
      <c r="VBS104" s="205"/>
      <c r="VBT104" s="205"/>
      <c r="VBU104" s="205"/>
      <c r="VBV104" s="205"/>
      <c r="VBW104" s="205"/>
      <c r="VBX104" s="205"/>
      <c r="VBY104" s="205"/>
      <c r="VBZ104" s="205"/>
      <c r="VCA104" s="205"/>
      <c r="VCB104" s="205"/>
      <c r="VCC104" s="205"/>
      <c r="VCD104" s="205"/>
      <c r="VCE104" s="205"/>
      <c r="VCF104" s="205"/>
      <c r="VCG104" s="205"/>
      <c r="VCH104" s="205"/>
      <c r="VCI104" s="205"/>
      <c r="VCJ104" s="205"/>
      <c r="VCK104" s="205"/>
      <c r="VCL104" s="205"/>
      <c r="VCM104" s="205"/>
      <c r="VCN104" s="205"/>
      <c r="VCO104" s="205"/>
      <c r="VCP104" s="205"/>
      <c r="VCQ104" s="205"/>
      <c r="VCR104" s="205"/>
      <c r="VCS104" s="205"/>
      <c r="VCT104" s="205"/>
      <c r="VCU104" s="205"/>
      <c r="VCV104" s="205"/>
      <c r="VCW104" s="205"/>
      <c r="VCX104" s="205"/>
      <c r="VCY104" s="205"/>
      <c r="VCZ104" s="205"/>
      <c r="VDA104" s="205"/>
      <c r="VDB104" s="205"/>
      <c r="VDC104" s="205"/>
      <c r="VDD104" s="205"/>
      <c r="VDE104" s="205"/>
      <c r="VDF104" s="205"/>
      <c r="VDG104" s="205"/>
      <c r="VDH104" s="205"/>
      <c r="VDI104" s="205"/>
      <c r="VDJ104" s="205"/>
      <c r="VDK104" s="205"/>
      <c r="VDL104" s="205"/>
      <c r="VDM104" s="205"/>
      <c r="VDN104" s="205"/>
      <c r="VDO104" s="205"/>
      <c r="VDP104" s="205"/>
      <c r="VDQ104" s="205"/>
      <c r="VDR104" s="205"/>
      <c r="VDS104" s="205"/>
      <c r="VDT104" s="205"/>
      <c r="VDU104" s="205"/>
      <c r="VDV104" s="205"/>
      <c r="VDW104" s="205"/>
      <c r="VDX104" s="205"/>
      <c r="VDY104" s="205"/>
      <c r="VDZ104" s="205"/>
      <c r="VEA104" s="205"/>
      <c r="VEB104" s="205"/>
      <c r="VEC104" s="205"/>
      <c r="VED104" s="205"/>
      <c r="VEE104" s="205"/>
      <c r="VEF104" s="205"/>
      <c r="VEG104" s="205"/>
      <c r="VEH104" s="205"/>
      <c r="VEI104" s="205"/>
      <c r="VEJ104" s="205"/>
      <c r="VEK104" s="205"/>
      <c r="VEL104" s="205"/>
      <c r="VEM104" s="205"/>
      <c r="VEN104" s="205"/>
      <c r="VEO104" s="205"/>
      <c r="VEP104" s="205"/>
      <c r="VEQ104" s="205"/>
      <c r="VER104" s="205"/>
      <c r="VES104" s="205"/>
      <c r="VET104" s="205"/>
      <c r="VEU104" s="205"/>
      <c r="VEV104" s="205"/>
      <c r="VEW104" s="205"/>
      <c r="VEX104" s="205"/>
      <c r="VEY104" s="205"/>
      <c r="VEZ104" s="205"/>
      <c r="VFA104" s="205"/>
      <c r="VFB104" s="205"/>
      <c r="VFC104" s="205"/>
      <c r="VFD104" s="205"/>
      <c r="VFE104" s="205"/>
      <c r="VFF104" s="205"/>
      <c r="VFG104" s="205"/>
      <c r="VFH104" s="205"/>
      <c r="VFI104" s="205"/>
      <c r="VFJ104" s="205"/>
      <c r="VFK104" s="205"/>
      <c r="VFL104" s="205"/>
      <c r="VFM104" s="205"/>
      <c r="VFN104" s="205"/>
      <c r="VFO104" s="205"/>
      <c r="VFP104" s="205"/>
      <c r="VFQ104" s="205"/>
      <c r="VFR104" s="205"/>
      <c r="VFS104" s="205"/>
      <c r="VFT104" s="205"/>
      <c r="VFU104" s="205"/>
      <c r="VFV104" s="205"/>
      <c r="VFW104" s="205"/>
      <c r="VFX104" s="205"/>
      <c r="VFY104" s="205"/>
      <c r="VFZ104" s="205"/>
      <c r="VGA104" s="205"/>
      <c r="VGB104" s="205"/>
      <c r="VGC104" s="205"/>
      <c r="VGD104" s="205"/>
      <c r="VGE104" s="205"/>
      <c r="VGF104" s="205"/>
      <c r="VGG104" s="205"/>
      <c r="VGH104" s="205"/>
      <c r="VGI104" s="205"/>
      <c r="VGJ104" s="205"/>
      <c r="VGK104" s="205"/>
      <c r="VGL104" s="205"/>
      <c r="VGM104" s="205"/>
      <c r="VGN104" s="205"/>
      <c r="VGO104" s="205"/>
      <c r="VGP104" s="205"/>
      <c r="VGQ104" s="205"/>
      <c r="VGR104" s="205"/>
      <c r="VGS104" s="205"/>
      <c r="VGT104" s="205"/>
      <c r="VGU104" s="205"/>
      <c r="VGV104" s="205"/>
      <c r="VGW104" s="205"/>
      <c r="VGX104" s="205"/>
      <c r="VGY104" s="205"/>
      <c r="VGZ104" s="205"/>
      <c r="VHA104" s="205"/>
      <c r="VHB104" s="205"/>
      <c r="VHC104" s="205"/>
      <c r="VHD104" s="205"/>
      <c r="VHE104" s="205"/>
      <c r="VHF104" s="205"/>
      <c r="VHG104" s="205"/>
      <c r="VHH104" s="205"/>
      <c r="VHI104" s="205"/>
      <c r="VHJ104" s="205"/>
      <c r="VHK104" s="205"/>
      <c r="VHL104" s="205"/>
      <c r="VHM104" s="205"/>
      <c r="VHN104" s="205"/>
      <c r="VHO104" s="205"/>
      <c r="VHP104" s="205"/>
      <c r="VHQ104" s="205"/>
      <c r="VHR104" s="205"/>
      <c r="VHS104" s="205"/>
      <c r="VHT104" s="205"/>
      <c r="VHU104" s="205"/>
      <c r="VHV104" s="205"/>
      <c r="VHW104" s="205"/>
      <c r="VHX104" s="205"/>
      <c r="VHY104" s="205"/>
      <c r="VHZ104" s="205"/>
      <c r="VIA104" s="205"/>
      <c r="VIH104" s="205"/>
      <c r="VII104" s="205"/>
      <c r="VIJ104" s="205"/>
      <c r="VIK104" s="205"/>
      <c r="VIL104" s="205"/>
      <c r="VIM104" s="205"/>
      <c r="VIN104" s="205"/>
      <c r="VIO104" s="205"/>
      <c r="VIP104" s="205"/>
      <c r="VIQ104" s="205"/>
      <c r="VIR104" s="205"/>
      <c r="VIS104" s="205"/>
      <c r="VIT104" s="205"/>
      <c r="VIU104" s="205"/>
      <c r="VIV104" s="205"/>
      <c r="VIW104" s="205"/>
      <c r="VIX104" s="205"/>
      <c r="VIY104" s="205"/>
      <c r="VIZ104" s="205"/>
      <c r="VJA104" s="205"/>
      <c r="VJB104" s="205"/>
      <c r="VJC104" s="205"/>
      <c r="VJD104" s="205"/>
      <c r="VJE104" s="205"/>
      <c r="VJF104" s="205"/>
      <c r="VJG104" s="205"/>
      <c r="VJH104" s="205"/>
      <c r="VJI104" s="205"/>
      <c r="VJJ104" s="205"/>
      <c r="VJK104" s="205"/>
      <c r="VJL104" s="205"/>
      <c r="VJM104" s="205"/>
      <c r="VJN104" s="205"/>
      <c r="VJO104" s="205"/>
      <c r="VJP104" s="205"/>
      <c r="VJQ104" s="205"/>
      <c r="VJR104" s="205"/>
      <c r="VJS104" s="205"/>
      <c r="VJT104" s="205"/>
      <c r="VJU104" s="205"/>
      <c r="VJV104" s="205"/>
      <c r="VJW104" s="205"/>
      <c r="VJX104" s="205"/>
      <c r="VJY104" s="205"/>
      <c r="VJZ104" s="205"/>
      <c r="VKA104" s="205"/>
      <c r="VKB104" s="205"/>
      <c r="VKC104" s="205"/>
      <c r="VKD104" s="205"/>
      <c r="VKE104" s="205"/>
      <c r="VKF104" s="205"/>
      <c r="VKG104" s="205"/>
      <c r="VKH104" s="205"/>
      <c r="VKI104" s="205"/>
      <c r="VKJ104" s="205"/>
      <c r="VKK104" s="205"/>
      <c r="VKL104" s="205"/>
      <c r="VKM104" s="205"/>
      <c r="VKN104" s="205"/>
      <c r="VKO104" s="205"/>
      <c r="VKP104" s="205"/>
      <c r="VKQ104" s="205"/>
      <c r="VKR104" s="205"/>
      <c r="VKS104" s="205"/>
      <c r="VKT104" s="205"/>
      <c r="VKU104" s="205"/>
      <c r="VKV104" s="205"/>
      <c r="VKW104" s="205"/>
      <c r="VKX104" s="205"/>
      <c r="VKY104" s="205"/>
      <c r="VKZ104" s="205"/>
      <c r="VLA104" s="205"/>
      <c r="VLB104" s="205"/>
      <c r="VLC104" s="205"/>
      <c r="VLD104" s="205"/>
      <c r="VLE104" s="205"/>
      <c r="VLF104" s="205"/>
      <c r="VLG104" s="205"/>
      <c r="VLH104" s="205"/>
      <c r="VLI104" s="205"/>
      <c r="VLJ104" s="205"/>
      <c r="VLK104" s="205"/>
      <c r="VLL104" s="205"/>
      <c r="VLM104" s="205"/>
      <c r="VLN104" s="205"/>
      <c r="VLO104" s="205"/>
      <c r="VLP104" s="205"/>
      <c r="VLQ104" s="205"/>
      <c r="VLR104" s="205"/>
      <c r="VLS104" s="205"/>
      <c r="VLT104" s="205"/>
      <c r="VLU104" s="205"/>
      <c r="VLV104" s="205"/>
      <c r="VLW104" s="205"/>
      <c r="VLX104" s="205"/>
      <c r="VLY104" s="205"/>
      <c r="VLZ104" s="205"/>
      <c r="VMA104" s="205"/>
      <c r="VMB104" s="205"/>
      <c r="VMC104" s="205"/>
      <c r="VMD104" s="205"/>
      <c r="VME104" s="205"/>
      <c r="VMF104" s="205"/>
      <c r="VMG104" s="205"/>
      <c r="VMH104" s="205"/>
      <c r="VMI104" s="205"/>
      <c r="VMJ104" s="205"/>
      <c r="VMK104" s="205"/>
      <c r="VML104" s="205"/>
      <c r="VMM104" s="205"/>
      <c r="VMN104" s="205"/>
      <c r="VMO104" s="205"/>
      <c r="VMP104" s="205"/>
      <c r="VMQ104" s="205"/>
      <c r="VMR104" s="205"/>
      <c r="VMS104" s="205"/>
      <c r="VMT104" s="205"/>
      <c r="VMU104" s="205"/>
      <c r="VMV104" s="205"/>
      <c r="VMW104" s="205"/>
      <c r="VMX104" s="205"/>
      <c r="VMY104" s="205"/>
      <c r="VMZ104" s="205"/>
      <c r="VNA104" s="205"/>
      <c r="VNB104" s="205"/>
      <c r="VNC104" s="205"/>
      <c r="VND104" s="205"/>
      <c r="VNE104" s="205"/>
      <c r="VNF104" s="205"/>
      <c r="VNG104" s="205"/>
      <c r="VNH104" s="205"/>
      <c r="VNI104" s="205"/>
      <c r="VNJ104" s="205"/>
      <c r="VNK104" s="205"/>
      <c r="VNL104" s="205"/>
      <c r="VNM104" s="205"/>
      <c r="VNN104" s="205"/>
      <c r="VNO104" s="205"/>
      <c r="VNP104" s="205"/>
      <c r="VNQ104" s="205"/>
      <c r="VNR104" s="205"/>
      <c r="VNS104" s="205"/>
      <c r="VNT104" s="205"/>
      <c r="VNU104" s="205"/>
      <c r="VNV104" s="205"/>
      <c r="VNW104" s="205"/>
      <c r="VNX104" s="205"/>
      <c r="VNY104" s="205"/>
      <c r="VNZ104" s="205"/>
      <c r="VOA104" s="205"/>
      <c r="VOB104" s="205"/>
      <c r="VOC104" s="205"/>
      <c r="VOD104" s="205"/>
      <c r="VOE104" s="205"/>
      <c r="VOF104" s="205"/>
      <c r="VOG104" s="205"/>
      <c r="VOH104" s="205"/>
      <c r="VOI104" s="205"/>
      <c r="VOJ104" s="205"/>
      <c r="VOK104" s="205"/>
      <c r="VOL104" s="205"/>
      <c r="VOM104" s="205"/>
      <c r="VON104" s="205"/>
      <c r="VOO104" s="205"/>
      <c r="VOP104" s="205"/>
      <c r="VOQ104" s="205"/>
      <c r="VOR104" s="205"/>
      <c r="VOS104" s="205"/>
      <c r="VOT104" s="205"/>
      <c r="VOU104" s="205"/>
      <c r="VOV104" s="205"/>
      <c r="VOW104" s="205"/>
      <c r="VOX104" s="205"/>
      <c r="VOY104" s="205"/>
      <c r="VOZ104" s="205"/>
      <c r="VPA104" s="205"/>
      <c r="VPB104" s="205"/>
      <c r="VPC104" s="205"/>
      <c r="VPD104" s="205"/>
      <c r="VPE104" s="205"/>
      <c r="VPF104" s="205"/>
      <c r="VPG104" s="205"/>
      <c r="VPH104" s="205"/>
      <c r="VPI104" s="205"/>
      <c r="VPJ104" s="205"/>
      <c r="VPK104" s="205"/>
      <c r="VPL104" s="205"/>
      <c r="VPM104" s="205"/>
      <c r="VPN104" s="205"/>
      <c r="VPO104" s="205"/>
      <c r="VPP104" s="205"/>
      <c r="VPQ104" s="205"/>
      <c r="VPR104" s="205"/>
      <c r="VPS104" s="205"/>
      <c r="VPT104" s="205"/>
      <c r="VPU104" s="205"/>
      <c r="VPV104" s="205"/>
      <c r="VPW104" s="205"/>
      <c r="VPX104" s="205"/>
      <c r="VPY104" s="205"/>
      <c r="VPZ104" s="205"/>
      <c r="VQA104" s="205"/>
      <c r="VQB104" s="205"/>
      <c r="VQC104" s="205"/>
      <c r="VQD104" s="205"/>
      <c r="VQE104" s="205"/>
      <c r="VQF104" s="205"/>
      <c r="VQG104" s="205"/>
      <c r="VQH104" s="205"/>
      <c r="VQI104" s="205"/>
      <c r="VQJ104" s="205"/>
      <c r="VQK104" s="205"/>
      <c r="VQL104" s="205"/>
      <c r="VQM104" s="205"/>
      <c r="VQN104" s="205"/>
      <c r="VQO104" s="205"/>
      <c r="VQP104" s="205"/>
      <c r="VQQ104" s="205"/>
      <c r="VQR104" s="205"/>
      <c r="VQS104" s="205"/>
      <c r="VQT104" s="205"/>
      <c r="VQU104" s="205"/>
      <c r="VQV104" s="205"/>
      <c r="VQW104" s="205"/>
      <c r="VQX104" s="205"/>
      <c r="VQY104" s="205"/>
      <c r="VQZ104" s="205"/>
      <c r="VRA104" s="205"/>
      <c r="VRB104" s="205"/>
      <c r="VRC104" s="205"/>
      <c r="VRD104" s="205"/>
      <c r="VRE104" s="205"/>
      <c r="VRF104" s="205"/>
      <c r="VRG104" s="205"/>
      <c r="VRH104" s="205"/>
      <c r="VRI104" s="205"/>
      <c r="VRJ104" s="205"/>
      <c r="VRK104" s="205"/>
      <c r="VRL104" s="205"/>
      <c r="VRM104" s="205"/>
      <c r="VRN104" s="205"/>
      <c r="VRO104" s="205"/>
      <c r="VRP104" s="205"/>
      <c r="VRQ104" s="205"/>
      <c r="VRR104" s="205"/>
      <c r="VRS104" s="205"/>
      <c r="VRT104" s="205"/>
      <c r="VRU104" s="205"/>
      <c r="VRV104" s="205"/>
      <c r="VRW104" s="205"/>
      <c r="VSD104" s="205"/>
      <c r="VSE104" s="205"/>
      <c r="VSF104" s="205"/>
      <c r="VSG104" s="205"/>
      <c r="VSH104" s="205"/>
      <c r="VSI104" s="205"/>
      <c r="VSJ104" s="205"/>
      <c r="VSK104" s="205"/>
      <c r="VSL104" s="205"/>
      <c r="VSM104" s="205"/>
      <c r="VSN104" s="205"/>
      <c r="VSO104" s="205"/>
      <c r="VSP104" s="205"/>
      <c r="VSQ104" s="205"/>
      <c r="VSR104" s="205"/>
      <c r="VSS104" s="205"/>
      <c r="VST104" s="205"/>
      <c r="VSU104" s="205"/>
      <c r="VSV104" s="205"/>
      <c r="VSW104" s="205"/>
      <c r="VSX104" s="205"/>
      <c r="VSY104" s="205"/>
      <c r="VSZ104" s="205"/>
      <c r="VTA104" s="205"/>
      <c r="VTB104" s="205"/>
      <c r="VTC104" s="205"/>
      <c r="VTD104" s="205"/>
      <c r="VTE104" s="205"/>
      <c r="VTF104" s="205"/>
      <c r="VTG104" s="205"/>
      <c r="VTH104" s="205"/>
      <c r="VTI104" s="205"/>
      <c r="VTJ104" s="205"/>
      <c r="VTK104" s="205"/>
      <c r="VTL104" s="205"/>
      <c r="VTM104" s="205"/>
      <c r="VTN104" s="205"/>
      <c r="VTO104" s="205"/>
      <c r="VTP104" s="205"/>
      <c r="VTQ104" s="205"/>
      <c r="VTR104" s="205"/>
      <c r="VTS104" s="205"/>
      <c r="VTT104" s="205"/>
      <c r="VTU104" s="205"/>
      <c r="VTV104" s="205"/>
      <c r="VTW104" s="205"/>
      <c r="VTX104" s="205"/>
      <c r="VTY104" s="205"/>
      <c r="VTZ104" s="205"/>
      <c r="VUA104" s="205"/>
      <c r="VUB104" s="205"/>
      <c r="VUC104" s="205"/>
      <c r="VUD104" s="205"/>
      <c r="VUE104" s="205"/>
      <c r="VUF104" s="205"/>
      <c r="VUG104" s="205"/>
      <c r="VUH104" s="205"/>
      <c r="VUI104" s="205"/>
      <c r="VUJ104" s="205"/>
      <c r="VUK104" s="205"/>
      <c r="VUL104" s="205"/>
      <c r="VUM104" s="205"/>
      <c r="VUN104" s="205"/>
      <c r="VUO104" s="205"/>
      <c r="VUP104" s="205"/>
      <c r="VUQ104" s="205"/>
      <c r="VUR104" s="205"/>
      <c r="VUS104" s="205"/>
      <c r="VUT104" s="205"/>
      <c r="VUU104" s="205"/>
      <c r="VUV104" s="205"/>
      <c r="VUW104" s="205"/>
      <c r="VUX104" s="205"/>
      <c r="VUY104" s="205"/>
      <c r="VUZ104" s="205"/>
      <c r="VVA104" s="205"/>
      <c r="VVB104" s="205"/>
      <c r="VVC104" s="205"/>
      <c r="VVD104" s="205"/>
      <c r="VVE104" s="205"/>
      <c r="VVF104" s="205"/>
      <c r="VVG104" s="205"/>
      <c r="VVH104" s="205"/>
      <c r="VVI104" s="205"/>
      <c r="VVJ104" s="205"/>
      <c r="VVK104" s="205"/>
      <c r="VVL104" s="205"/>
      <c r="VVM104" s="205"/>
      <c r="VVN104" s="205"/>
      <c r="VVO104" s="205"/>
      <c r="VVP104" s="205"/>
      <c r="VVQ104" s="205"/>
      <c r="VVR104" s="205"/>
      <c r="VVS104" s="205"/>
      <c r="VVT104" s="205"/>
      <c r="VVU104" s="205"/>
      <c r="VVV104" s="205"/>
      <c r="VVW104" s="205"/>
      <c r="VVX104" s="205"/>
      <c r="VVY104" s="205"/>
      <c r="VVZ104" s="205"/>
      <c r="VWA104" s="205"/>
      <c r="VWB104" s="205"/>
      <c r="VWC104" s="205"/>
      <c r="VWD104" s="205"/>
      <c r="VWE104" s="205"/>
      <c r="VWF104" s="205"/>
      <c r="VWG104" s="205"/>
      <c r="VWH104" s="205"/>
      <c r="VWI104" s="205"/>
      <c r="VWJ104" s="205"/>
      <c r="VWK104" s="205"/>
      <c r="VWL104" s="205"/>
      <c r="VWM104" s="205"/>
      <c r="VWN104" s="205"/>
      <c r="VWO104" s="205"/>
      <c r="VWP104" s="205"/>
      <c r="VWQ104" s="205"/>
      <c r="VWR104" s="205"/>
      <c r="VWS104" s="205"/>
      <c r="VWT104" s="205"/>
      <c r="VWU104" s="205"/>
      <c r="VWV104" s="205"/>
      <c r="VWW104" s="205"/>
      <c r="VWX104" s="205"/>
      <c r="VWY104" s="205"/>
      <c r="VWZ104" s="205"/>
      <c r="VXA104" s="205"/>
      <c r="VXB104" s="205"/>
      <c r="VXC104" s="205"/>
      <c r="VXD104" s="205"/>
      <c r="VXE104" s="205"/>
      <c r="VXF104" s="205"/>
      <c r="VXG104" s="205"/>
      <c r="VXH104" s="205"/>
      <c r="VXI104" s="205"/>
      <c r="VXJ104" s="205"/>
      <c r="VXK104" s="205"/>
      <c r="VXL104" s="205"/>
      <c r="VXM104" s="205"/>
      <c r="VXN104" s="205"/>
      <c r="VXO104" s="205"/>
      <c r="VXP104" s="205"/>
      <c r="VXQ104" s="205"/>
      <c r="VXR104" s="205"/>
      <c r="VXS104" s="205"/>
      <c r="VXT104" s="205"/>
      <c r="VXU104" s="205"/>
      <c r="VXV104" s="205"/>
      <c r="VXW104" s="205"/>
      <c r="VXX104" s="205"/>
      <c r="VXY104" s="205"/>
      <c r="VXZ104" s="205"/>
      <c r="VYA104" s="205"/>
      <c r="VYB104" s="205"/>
      <c r="VYC104" s="205"/>
      <c r="VYD104" s="205"/>
      <c r="VYE104" s="205"/>
      <c r="VYF104" s="205"/>
      <c r="VYG104" s="205"/>
      <c r="VYH104" s="205"/>
      <c r="VYI104" s="205"/>
      <c r="VYJ104" s="205"/>
      <c r="VYK104" s="205"/>
      <c r="VYL104" s="205"/>
      <c r="VYM104" s="205"/>
      <c r="VYN104" s="205"/>
      <c r="VYO104" s="205"/>
      <c r="VYP104" s="205"/>
      <c r="VYQ104" s="205"/>
      <c r="VYR104" s="205"/>
      <c r="VYS104" s="205"/>
      <c r="VYT104" s="205"/>
      <c r="VYU104" s="205"/>
      <c r="VYV104" s="205"/>
      <c r="VYW104" s="205"/>
      <c r="VYX104" s="205"/>
      <c r="VYY104" s="205"/>
      <c r="VYZ104" s="205"/>
      <c r="VZA104" s="205"/>
      <c r="VZB104" s="205"/>
      <c r="VZC104" s="205"/>
      <c r="VZD104" s="205"/>
      <c r="VZE104" s="205"/>
      <c r="VZF104" s="205"/>
      <c r="VZG104" s="205"/>
      <c r="VZH104" s="205"/>
      <c r="VZI104" s="205"/>
      <c r="VZJ104" s="205"/>
      <c r="VZK104" s="205"/>
      <c r="VZL104" s="205"/>
      <c r="VZM104" s="205"/>
      <c r="VZN104" s="205"/>
      <c r="VZO104" s="205"/>
      <c r="VZP104" s="205"/>
      <c r="VZQ104" s="205"/>
      <c r="VZR104" s="205"/>
      <c r="VZS104" s="205"/>
      <c r="VZT104" s="205"/>
      <c r="VZU104" s="205"/>
      <c r="VZV104" s="205"/>
      <c r="VZW104" s="205"/>
      <c r="VZX104" s="205"/>
      <c r="VZY104" s="205"/>
      <c r="VZZ104" s="205"/>
      <c r="WAA104" s="205"/>
      <c r="WAB104" s="205"/>
      <c r="WAC104" s="205"/>
      <c r="WAD104" s="205"/>
      <c r="WAE104" s="205"/>
      <c r="WAF104" s="205"/>
      <c r="WAG104" s="205"/>
      <c r="WAH104" s="205"/>
      <c r="WAI104" s="205"/>
      <c r="WAJ104" s="205"/>
      <c r="WAK104" s="205"/>
      <c r="WAL104" s="205"/>
      <c r="WAM104" s="205"/>
      <c r="WAN104" s="205"/>
      <c r="WAO104" s="205"/>
      <c r="WAP104" s="205"/>
      <c r="WAQ104" s="205"/>
      <c r="WAR104" s="205"/>
      <c r="WAS104" s="205"/>
      <c r="WAT104" s="205"/>
      <c r="WAU104" s="205"/>
      <c r="WAV104" s="205"/>
      <c r="WAW104" s="205"/>
      <c r="WAX104" s="205"/>
      <c r="WAY104" s="205"/>
      <c r="WAZ104" s="205"/>
      <c r="WBA104" s="205"/>
      <c r="WBB104" s="205"/>
      <c r="WBC104" s="205"/>
      <c r="WBD104" s="205"/>
      <c r="WBE104" s="205"/>
      <c r="WBF104" s="205"/>
      <c r="WBG104" s="205"/>
      <c r="WBH104" s="205"/>
      <c r="WBI104" s="205"/>
      <c r="WBJ104" s="205"/>
      <c r="WBK104" s="205"/>
      <c r="WBL104" s="205"/>
      <c r="WBM104" s="205"/>
      <c r="WBN104" s="205"/>
      <c r="WBO104" s="205"/>
      <c r="WBP104" s="205"/>
      <c r="WBQ104" s="205"/>
      <c r="WBR104" s="205"/>
      <c r="WBS104" s="205"/>
      <c r="WBZ104" s="205"/>
      <c r="WCA104" s="205"/>
      <c r="WCB104" s="205"/>
      <c r="WCC104" s="205"/>
      <c r="WCD104" s="205"/>
      <c r="WCE104" s="205"/>
      <c r="WCF104" s="205"/>
      <c r="WCG104" s="205"/>
      <c r="WCH104" s="205"/>
      <c r="WCI104" s="205"/>
      <c r="WCJ104" s="205"/>
      <c r="WCK104" s="205"/>
      <c r="WCL104" s="205"/>
      <c r="WCM104" s="205"/>
      <c r="WCN104" s="205"/>
      <c r="WCO104" s="205"/>
      <c r="WCP104" s="205"/>
      <c r="WCQ104" s="205"/>
      <c r="WCR104" s="205"/>
      <c r="WCS104" s="205"/>
      <c r="WCT104" s="205"/>
      <c r="WCU104" s="205"/>
      <c r="WCV104" s="205"/>
      <c r="WCW104" s="205"/>
      <c r="WCX104" s="205"/>
      <c r="WCY104" s="205"/>
      <c r="WCZ104" s="205"/>
      <c r="WDA104" s="205"/>
      <c r="WDB104" s="205"/>
      <c r="WDC104" s="205"/>
      <c r="WDD104" s="205"/>
      <c r="WDE104" s="205"/>
      <c r="WDF104" s="205"/>
      <c r="WDG104" s="205"/>
      <c r="WDH104" s="205"/>
      <c r="WDI104" s="205"/>
      <c r="WDJ104" s="205"/>
      <c r="WDK104" s="205"/>
      <c r="WDL104" s="205"/>
      <c r="WDM104" s="205"/>
      <c r="WDN104" s="205"/>
      <c r="WDO104" s="205"/>
      <c r="WDP104" s="205"/>
      <c r="WDQ104" s="205"/>
      <c r="WDR104" s="205"/>
      <c r="WDS104" s="205"/>
      <c r="WDT104" s="205"/>
      <c r="WDU104" s="205"/>
      <c r="WDV104" s="205"/>
      <c r="WDW104" s="205"/>
      <c r="WDX104" s="205"/>
      <c r="WDY104" s="205"/>
      <c r="WDZ104" s="205"/>
      <c r="WEA104" s="205"/>
      <c r="WEB104" s="205"/>
      <c r="WEC104" s="205"/>
      <c r="WED104" s="205"/>
      <c r="WEE104" s="205"/>
      <c r="WEF104" s="205"/>
      <c r="WEG104" s="205"/>
      <c r="WEH104" s="205"/>
      <c r="WEI104" s="205"/>
      <c r="WEJ104" s="205"/>
      <c r="WEK104" s="205"/>
      <c r="WEL104" s="205"/>
      <c r="WEM104" s="205"/>
      <c r="WEN104" s="205"/>
      <c r="WEO104" s="205"/>
      <c r="WEP104" s="205"/>
      <c r="WEQ104" s="205"/>
      <c r="WER104" s="205"/>
      <c r="WES104" s="205"/>
      <c r="WET104" s="205"/>
      <c r="WEU104" s="205"/>
      <c r="WEV104" s="205"/>
      <c r="WEW104" s="205"/>
      <c r="WEX104" s="205"/>
      <c r="WEY104" s="205"/>
      <c r="WEZ104" s="205"/>
      <c r="WFA104" s="205"/>
      <c r="WFB104" s="205"/>
      <c r="WFC104" s="205"/>
      <c r="WFD104" s="205"/>
      <c r="WFE104" s="205"/>
      <c r="WFF104" s="205"/>
      <c r="WFG104" s="205"/>
      <c r="WFH104" s="205"/>
      <c r="WFI104" s="205"/>
      <c r="WFJ104" s="205"/>
      <c r="WFK104" s="205"/>
      <c r="WFL104" s="205"/>
      <c r="WFM104" s="205"/>
      <c r="WFN104" s="205"/>
      <c r="WFO104" s="205"/>
      <c r="WFP104" s="205"/>
      <c r="WFQ104" s="205"/>
      <c r="WFR104" s="205"/>
      <c r="WFS104" s="205"/>
      <c r="WFT104" s="205"/>
      <c r="WFU104" s="205"/>
      <c r="WFV104" s="205"/>
      <c r="WFW104" s="205"/>
      <c r="WFX104" s="205"/>
      <c r="WFY104" s="205"/>
      <c r="WFZ104" s="205"/>
      <c r="WGA104" s="205"/>
      <c r="WGB104" s="205"/>
      <c r="WGC104" s="205"/>
      <c r="WGD104" s="205"/>
      <c r="WGE104" s="205"/>
      <c r="WGF104" s="205"/>
      <c r="WGG104" s="205"/>
      <c r="WGH104" s="205"/>
      <c r="WGI104" s="205"/>
      <c r="WGJ104" s="205"/>
      <c r="WGK104" s="205"/>
      <c r="WGL104" s="205"/>
      <c r="WGM104" s="205"/>
      <c r="WGN104" s="205"/>
      <c r="WGO104" s="205"/>
      <c r="WGP104" s="205"/>
      <c r="WGQ104" s="205"/>
      <c r="WGR104" s="205"/>
      <c r="WGS104" s="205"/>
      <c r="WGT104" s="205"/>
      <c r="WGU104" s="205"/>
      <c r="WGV104" s="205"/>
      <c r="WGW104" s="205"/>
      <c r="WGX104" s="205"/>
      <c r="WGY104" s="205"/>
      <c r="WGZ104" s="205"/>
      <c r="WHA104" s="205"/>
      <c r="WHB104" s="205"/>
      <c r="WHC104" s="205"/>
      <c r="WHD104" s="205"/>
      <c r="WHE104" s="205"/>
      <c r="WHF104" s="205"/>
      <c r="WHG104" s="205"/>
      <c r="WHH104" s="205"/>
      <c r="WHI104" s="205"/>
      <c r="WHJ104" s="205"/>
      <c r="WHK104" s="205"/>
      <c r="WHL104" s="205"/>
      <c r="WHM104" s="205"/>
      <c r="WHN104" s="205"/>
      <c r="WHO104" s="205"/>
      <c r="WHP104" s="205"/>
      <c r="WHQ104" s="205"/>
      <c r="WHR104" s="205"/>
      <c r="WHS104" s="205"/>
      <c r="WHT104" s="205"/>
      <c r="WHU104" s="205"/>
      <c r="WHV104" s="205"/>
      <c r="WHW104" s="205"/>
      <c r="WHX104" s="205"/>
      <c r="WHY104" s="205"/>
      <c r="WHZ104" s="205"/>
      <c r="WIA104" s="205"/>
      <c r="WIB104" s="205"/>
      <c r="WIC104" s="205"/>
      <c r="WID104" s="205"/>
      <c r="WIE104" s="205"/>
      <c r="WIF104" s="205"/>
      <c r="WIG104" s="205"/>
      <c r="WIH104" s="205"/>
      <c r="WII104" s="205"/>
      <c r="WIJ104" s="205"/>
      <c r="WIK104" s="205"/>
      <c r="WIL104" s="205"/>
      <c r="WIM104" s="205"/>
      <c r="WIN104" s="205"/>
      <c r="WIO104" s="205"/>
      <c r="WIP104" s="205"/>
      <c r="WIQ104" s="205"/>
      <c r="WIR104" s="205"/>
      <c r="WIS104" s="205"/>
      <c r="WIT104" s="205"/>
      <c r="WIU104" s="205"/>
      <c r="WIV104" s="205"/>
      <c r="WIW104" s="205"/>
      <c r="WIX104" s="205"/>
      <c r="WIY104" s="205"/>
      <c r="WIZ104" s="205"/>
      <c r="WJA104" s="205"/>
      <c r="WJB104" s="205"/>
      <c r="WJC104" s="205"/>
      <c r="WJD104" s="205"/>
      <c r="WJE104" s="205"/>
      <c r="WJF104" s="205"/>
      <c r="WJG104" s="205"/>
      <c r="WJH104" s="205"/>
      <c r="WJI104" s="205"/>
      <c r="WJJ104" s="205"/>
      <c r="WJK104" s="205"/>
      <c r="WJL104" s="205"/>
      <c r="WJM104" s="205"/>
      <c r="WJN104" s="205"/>
      <c r="WJO104" s="205"/>
      <c r="WJP104" s="205"/>
      <c r="WJQ104" s="205"/>
      <c r="WJR104" s="205"/>
      <c r="WJS104" s="205"/>
      <c r="WJT104" s="205"/>
      <c r="WJU104" s="205"/>
      <c r="WJV104" s="205"/>
      <c r="WJW104" s="205"/>
      <c r="WJX104" s="205"/>
      <c r="WJY104" s="205"/>
      <c r="WJZ104" s="205"/>
      <c r="WKA104" s="205"/>
      <c r="WKB104" s="205"/>
      <c r="WKC104" s="205"/>
      <c r="WKD104" s="205"/>
      <c r="WKE104" s="205"/>
      <c r="WKF104" s="205"/>
      <c r="WKG104" s="205"/>
      <c r="WKH104" s="205"/>
      <c r="WKI104" s="205"/>
      <c r="WKJ104" s="205"/>
      <c r="WKK104" s="205"/>
      <c r="WKL104" s="205"/>
      <c r="WKM104" s="205"/>
      <c r="WKN104" s="205"/>
      <c r="WKO104" s="205"/>
      <c r="WKP104" s="205"/>
      <c r="WKQ104" s="205"/>
      <c r="WKR104" s="205"/>
      <c r="WKS104" s="205"/>
      <c r="WKT104" s="205"/>
      <c r="WKU104" s="205"/>
      <c r="WKV104" s="205"/>
      <c r="WKW104" s="205"/>
      <c r="WKX104" s="205"/>
      <c r="WKY104" s="205"/>
      <c r="WKZ104" s="205"/>
      <c r="WLA104" s="205"/>
      <c r="WLB104" s="205"/>
      <c r="WLC104" s="205"/>
      <c r="WLD104" s="205"/>
      <c r="WLE104" s="205"/>
      <c r="WLF104" s="205"/>
      <c r="WLG104" s="205"/>
      <c r="WLH104" s="205"/>
      <c r="WLI104" s="205"/>
      <c r="WLJ104" s="205"/>
      <c r="WLK104" s="205"/>
      <c r="WLL104" s="205"/>
      <c r="WLM104" s="205"/>
      <c r="WLN104" s="205"/>
      <c r="WLO104" s="205"/>
      <c r="WLV104" s="205"/>
      <c r="WLW104" s="205"/>
      <c r="WLX104" s="205"/>
      <c r="WLY104" s="205"/>
      <c r="WLZ104" s="205"/>
      <c r="WMA104" s="205"/>
      <c r="WMB104" s="205"/>
      <c r="WMC104" s="205"/>
      <c r="WMD104" s="205"/>
      <c r="WME104" s="205"/>
      <c r="WMF104" s="205"/>
      <c r="WMG104" s="205"/>
      <c r="WMH104" s="205"/>
      <c r="WMI104" s="205"/>
      <c r="WMJ104" s="205"/>
      <c r="WMK104" s="205"/>
      <c r="WML104" s="205"/>
      <c r="WMM104" s="205"/>
      <c r="WMN104" s="205"/>
      <c r="WMO104" s="205"/>
      <c r="WMP104" s="205"/>
      <c r="WMQ104" s="205"/>
      <c r="WMR104" s="205"/>
      <c r="WMS104" s="205"/>
      <c r="WMT104" s="205"/>
      <c r="WMU104" s="205"/>
      <c r="WMV104" s="205"/>
      <c r="WMW104" s="205"/>
      <c r="WMX104" s="205"/>
      <c r="WMY104" s="205"/>
      <c r="WMZ104" s="205"/>
      <c r="WNA104" s="205"/>
      <c r="WNB104" s="205"/>
      <c r="WNC104" s="205"/>
      <c r="WND104" s="205"/>
      <c r="WNE104" s="205"/>
      <c r="WNF104" s="205"/>
      <c r="WNG104" s="205"/>
      <c r="WNH104" s="205"/>
      <c r="WNI104" s="205"/>
      <c r="WNJ104" s="205"/>
      <c r="WNK104" s="205"/>
      <c r="WNL104" s="205"/>
      <c r="WNM104" s="205"/>
      <c r="WNN104" s="205"/>
      <c r="WNO104" s="205"/>
      <c r="WNP104" s="205"/>
      <c r="WNQ104" s="205"/>
      <c r="WNR104" s="205"/>
      <c r="WNS104" s="205"/>
      <c r="WNT104" s="205"/>
      <c r="WNU104" s="205"/>
      <c r="WNV104" s="205"/>
      <c r="WNW104" s="205"/>
      <c r="WNX104" s="205"/>
      <c r="WNY104" s="205"/>
      <c r="WNZ104" s="205"/>
      <c r="WOA104" s="205"/>
      <c r="WOB104" s="205"/>
      <c r="WOC104" s="205"/>
      <c r="WOD104" s="205"/>
      <c r="WOE104" s="205"/>
      <c r="WOF104" s="205"/>
      <c r="WOG104" s="205"/>
      <c r="WOH104" s="205"/>
      <c r="WOI104" s="205"/>
      <c r="WOJ104" s="205"/>
      <c r="WOK104" s="205"/>
      <c r="WOL104" s="205"/>
      <c r="WOM104" s="205"/>
      <c r="WON104" s="205"/>
      <c r="WOO104" s="205"/>
      <c r="WOP104" s="205"/>
      <c r="WOQ104" s="205"/>
      <c r="WOR104" s="205"/>
      <c r="WOS104" s="205"/>
      <c r="WOT104" s="205"/>
      <c r="WOU104" s="205"/>
      <c r="WOV104" s="205"/>
      <c r="WOW104" s="205"/>
      <c r="WOX104" s="205"/>
      <c r="WOY104" s="205"/>
      <c r="WOZ104" s="205"/>
      <c r="WPA104" s="205"/>
      <c r="WPB104" s="205"/>
      <c r="WPC104" s="205"/>
      <c r="WPD104" s="205"/>
      <c r="WPE104" s="205"/>
      <c r="WPF104" s="205"/>
      <c r="WPG104" s="205"/>
      <c r="WPH104" s="205"/>
      <c r="WPI104" s="205"/>
      <c r="WPJ104" s="205"/>
      <c r="WPK104" s="205"/>
      <c r="WPL104" s="205"/>
      <c r="WPM104" s="205"/>
      <c r="WPN104" s="205"/>
      <c r="WPO104" s="205"/>
      <c r="WPP104" s="205"/>
      <c r="WPQ104" s="205"/>
      <c r="WPR104" s="205"/>
      <c r="WPS104" s="205"/>
      <c r="WPT104" s="205"/>
      <c r="WPU104" s="205"/>
      <c r="WPV104" s="205"/>
      <c r="WPW104" s="205"/>
      <c r="WPX104" s="205"/>
      <c r="WPY104" s="205"/>
      <c r="WPZ104" s="205"/>
      <c r="WQA104" s="205"/>
      <c r="WQB104" s="205"/>
      <c r="WQC104" s="205"/>
      <c r="WQD104" s="205"/>
      <c r="WQE104" s="205"/>
      <c r="WQF104" s="205"/>
      <c r="WQG104" s="205"/>
      <c r="WQH104" s="205"/>
      <c r="WQI104" s="205"/>
      <c r="WQJ104" s="205"/>
      <c r="WQK104" s="205"/>
      <c r="WQL104" s="205"/>
      <c r="WQM104" s="205"/>
      <c r="WQN104" s="205"/>
      <c r="WQO104" s="205"/>
      <c r="WQP104" s="205"/>
      <c r="WQQ104" s="205"/>
      <c r="WQR104" s="205"/>
      <c r="WQS104" s="205"/>
      <c r="WQT104" s="205"/>
      <c r="WQU104" s="205"/>
      <c r="WQV104" s="205"/>
      <c r="WQW104" s="205"/>
      <c r="WQX104" s="205"/>
      <c r="WQY104" s="205"/>
      <c r="WQZ104" s="205"/>
      <c r="WRA104" s="205"/>
      <c r="WRB104" s="205"/>
      <c r="WRC104" s="205"/>
      <c r="WRD104" s="205"/>
      <c r="WRE104" s="205"/>
      <c r="WRF104" s="205"/>
      <c r="WRG104" s="205"/>
      <c r="WRH104" s="205"/>
      <c r="WRI104" s="205"/>
      <c r="WRJ104" s="205"/>
      <c r="WRK104" s="205"/>
      <c r="WRL104" s="205"/>
      <c r="WRM104" s="205"/>
      <c r="WRN104" s="205"/>
      <c r="WRO104" s="205"/>
      <c r="WRP104" s="205"/>
      <c r="WRQ104" s="205"/>
      <c r="WRR104" s="205"/>
      <c r="WRS104" s="205"/>
      <c r="WRT104" s="205"/>
      <c r="WRU104" s="205"/>
      <c r="WRV104" s="205"/>
      <c r="WRW104" s="205"/>
      <c r="WRX104" s="205"/>
      <c r="WRY104" s="205"/>
      <c r="WRZ104" s="205"/>
      <c r="WSA104" s="205"/>
      <c r="WSB104" s="205"/>
      <c r="WSC104" s="205"/>
      <c r="WSD104" s="205"/>
      <c r="WSE104" s="205"/>
      <c r="WSF104" s="205"/>
      <c r="WSG104" s="205"/>
      <c r="WSH104" s="205"/>
      <c r="WSI104" s="205"/>
      <c r="WSJ104" s="205"/>
      <c r="WSK104" s="205"/>
      <c r="WSL104" s="205"/>
      <c r="WSM104" s="205"/>
      <c r="WSN104" s="205"/>
      <c r="WSO104" s="205"/>
      <c r="WSP104" s="205"/>
      <c r="WSQ104" s="205"/>
      <c r="WSR104" s="205"/>
      <c r="WSS104" s="205"/>
      <c r="WST104" s="205"/>
      <c r="WSU104" s="205"/>
      <c r="WSV104" s="205"/>
      <c r="WSW104" s="205"/>
      <c r="WSX104" s="205"/>
      <c r="WSY104" s="205"/>
      <c r="WSZ104" s="205"/>
      <c r="WTA104" s="205"/>
      <c r="WTB104" s="205"/>
      <c r="WTC104" s="205"/>
      <c r="WTD104" s="205"/>
      <c r="WTE104" s="205"/>
      <c r="WTF104" s="205"/>
      <c r="WTG104" s="205"/>
      <c r="WTH104" s="205"/>
      <c r="WTI104" s="205"/>
      <c r="WTJ104" s="205"/>
      <c r="WTK104" s="205"/>
      <c r="WTL104" s="205"/>
      <c r="WTM104" s="205"/>
      <c r="WTN104" s="205"/>
      <c r="WTO104" s="205"/>
      <c r="WTP104" s="205"/>
      <c r="WTQ104" s="205"/>
      <c r="WTR104" s="205"/>
      <c r="WTS104" s="205"/>
      <c r="WTT104" s="205"/>
      <c r="WTU104" s="205"/>
      <c r="WTV104" s="205"/>
      <c r="WTW104" s="205"/>
      <c r="WTX104" s="205"/>
      <c r="WTY104" s="205"/>
      <c r="WTZ104" s="205"/>
      <c r="WUA104" s="205"/>
      <c r="WUB104" s="205"/>
      <c r="WUC104" s="205"/>
      <c r="WUD104" s="205"/>
      <c r="WUE104" s="205"/>
      <c r="WUF104" s="205"/>
      <c r="WUG104" s="205"/>
      <c r="WUH104" s="205"/>
      <c r="WUI104" s="205"/>
      <c r="WUJ104" s="205"/>
      <c r="WUK104" s="205"/>
      <c r="WUL104" s="205"/>
      <c r="WUM104" s="205"/>
      <c r="WUN104" s="205"/>
      <c r="WUO104" s="205"/>
      <c r="WUP104" s="205"/>
      <c r="WUQ104" s="205"/>
      <c r="WUR104" s="205"/>
      <c r="WUS104" s="205"/>
      <c r="WUT104" s="205"/>
      <c r="WUU104" s="205"/>
      <c r="WUV104" s="205"/>
      <c r="WUW104" s="205"/>
      <c r="WUX104" s="205"/>
      <c r="WUY104" s="205"/>
      <c r="WUZ104" s="205"/>
      <c r="WVA104" s="205"/>
      <c r="WVB104" s="205"/>
      <c r="WVC104" s="205"/>
      <c r="WVD104" s="205"/>
      <c r="WVE104" s="205"/>
      <c r="WVF104" s="205"/>
      <c r="WVG104" s="205"/>
      <c r="WVH104" s="205"/>
      <c r="WVI104" s="205"/>
      <c r="WVJ104" s="205"/>
      <c r="WVK104" s="205"/>
      <c r="WVR104" s="205"/>
      <c r="WVS104" s="205"/>
      <c r="WVT104" s="205"/>
      <c r="WVU104" s="205"/>
      <c r="WVV104" s="205"/>
      <c r="WVW104" s="205"/>
      <c r="WVX104" s="205"/>
      <c r="WVY104" s="205"/>
      <c r="WVZ104" s="205"/>
      <c r="WWA104" s="205"/>
      <c r="WWB104" s="205"/>
      <c r="WWC104" s="205"/>
      <c r="WWD104" s="205"/>
      <c r="WWE104" s="205"/>
      <c r="WWF104" s="205"/>
      <c r="WWG104" s="205"/>
      <c r="WWH104" s="205"/>
      <c r="WWI104" s="205"/>
      <c r="WWJ104" s="205"/>
      <c r="WWK104" s="205"/>
      <c r="WWL104" s="205"/>
      <c r="WWM104" s="205"/>
      <c r="WWN104" s="205"/>
      <c r="WWO104" s="205"/>
      <c r="WWP104" s="205"/>
      <c r="WWQ104" s="205"/>
      <c r="WWR104" s="205"/>
      <c r="WWS104" s="205"/>
      <c r="WWT104" s="205"/>
      <c r="WWU104" s="205"/>
      <c r="WWV104" s="205"/>
      <c r="WWW104" s="205"/>
      <c r="WWX104" s="205"/>
      <c r="WWY104" s="205"/>
      <c r="WWZ104" s="205"/>
      <c r="WXA104" s="205"/>
      <c r="WXB104" s="205"/>
      <c r="WXC104" s="205"/>
      <c r="WXD104" s="205"/>
      <c r="WXE104" s="205"/>
      <c r="WXF104" s="205"/>
      <c r="WXG104" s="205"/>
      <c r="WXH104" s="205"/>
      <c r="WXI104" s="205"/>
      <c r="WXJ104" s="205"/>
      <c r="WXK104" s="205"/>
      <c r="WXL104" s="205"/>
      <c r="WXM104" s="205"/>
      <c r="WXN104" s="205"/>
      <c r="WXO104" s="205"/>
      <c r="WXP104" s="205"/>
      <c r="WXQ104" s="205"/>
      <c r="WXR104" s="205"/>
      <c r="WXS104" s="205"/>
      <c r="WXT104" s="205"/>
      <c r="WXU104" s="205"/>
      <c r="WXV104" s="205"/>
      <c r="WXW104" s="205"/>
      <c r="WXX104" s="205"/>
      <c r="WXY104" s="205"/>
      <c r="WXZ104" s="205"/>
      <c r="WYA104" s="205"/>
      <c r="WYB104" s="205"/>
      <c r="WYC104" s="205"/>
      <c r="WYD104" s="205"/>
      <c r="WYE104" s="205"/>
      <c r="WYF104" s="205"/>
      <c r="WYG104" s="205"/>
      <c r="WYH104" s="205"/>
      <c r="WYI104" s="205"/>
      <c r="WYJ104" s="205"/>
      <c r="WYK104" s="205"/>
      <c r="WYL104" s="205"/>
      <c r="WYM104" s="205"/>
      <c r="WYN104" s="205"/>
      <c r="WYO104" s="205"/>
      <c r="WYP104" s="205"/>
      <c r="WYQ104" s="205"/>
      <c r="WYR104" s="205"/>
      <c r="WYS104" s="205"/>
      <c r="WYT104" s="205"/>
      <c r="WYU104" s="205"/>
      <c r="WYV104" s="205"/>
      <c r="WYW104" s="205"/>
      <c r="WYX104" s="205"/>
      <c r="WYY104" s="205"/>
      <c r="WYZ104" s="205"/>
      <c r="WZA104" s="205"/>
      <c r="WZB104" s="205"/>
      <c r="WZC104" s="205"/>
      <c r="WZD104" s="205"/>
      <c r="WZE104" s="205"/>
      <c r="WZF104" s="205"/>
      <c r="WZG104" s="205"/>
      <c r="WZH104" s="205"/>
      <c r="WZI104" s="205"/>
      <c r="WZJ104" s="205"/>
      <c r="WZK104" s="205"/>
      <c r="WZL104" s="205"/>
      <c r="WZM104" s="205"/>
      <c r="WZN104" s="205"/>
      <c r="WZO104" s="205"/>
      <c r="WZP104" s="205"/>
      <c r="WZQ104" s="205"/>
      <c r="WZR104" s="205"/>
      <c r="WZS104" s="205"/>
      <c r="WZT104" s="205"/>
      <c r="WZU104" s="205"/>
      <c r="WZV104" s="205"/>
      <c r="WZW104" s="205"/>
      <c r="WZX104" s="205"/>
      <c r="WZY104" s="205"/>
      <c r="WZZ104" s="205"/>
      <c r="XAA104" s="205"/>
      <c r="XAB104" s="205"/>
      <c r="XAC104" s="205"/>
      <c r="XAD104" s="205"/>
      <c r="XAE104" s="205"/>
      <c r="XAF104" s="205"/>
      <c r="XAG104" s="205"/>
      <c r="XAH104" s="205"/>
      <c r="XAI104" s="205"/>
      <c r="XAJ104" s="205"/>
      <c r="XAK104" s="205"/>
      <c r="XAL104" s="205"/>
      <c r="XAM104" s="205"/>
      <c r="XAN104" s="205"/>
      <c r="XAO104" s="205"/>
      <c r="XAP104" s="205"/>
      <c r="XAQ104" s="205"/>
      <c r="XAR104" s="205"/>
      <c r="XAS104" s="205"/>
      <c r="XAT104" s="205"/>
      <c r="XAU104" s="205"/>
      <c r="XAV104" s="205"/>
      <c r="XAW104" s="205"/>
      <c r="XAX104" s="205"/>
      <c r="XAY104" s="205"/>
      <c r="XAZ104" s="205"/>
      <c r="XBA104" s="205"/>
      <c r="XBB104" s="205"/>
      <c r="XBC104" s="205"/>
      <c r="XBD104" s="205"/>
      <c r="XBE104" s="205"/>
      <c r="XBF104" s="205"/>
      <c r="XBG104" s="205"/>
      <c r="XBH104" s="205"/>
      <c r="XBI104" s="205"/>
      <c r="XBJ104" s="205"/>
      <c r="XBK104" s="205"/>
      <c r="XBL104" s="205"/>
      <c r="XBM104" s="205"/>
      <c r="XBN104" s="205"/>
      <c r="XBO104" s="205"/>
      <c r="XBP104" s="205"/>
      <c r="XBQ104" s="205"/>
      <c r="XBR104" s="205"/>
      <c r="XBS104" s="205"/>
      <c r="XBT104" s="205"/>
      <c r="XBU104" s="205"/>
      <c r="XBV104" s="205"/>
      <c r="XBW104" s="205"/>
      <c r="XBX104" s="205"/>
      <c r="XBY104" s="205"/>
      <c r="XBZ104" s="205"/>
      <c r="XCA104" s="205"/>
      <c r="XCB104" s="205"/>
      <c r="XCC104" s="205"/>
      <c r="XCD104" s="205"/>
      <c r="XCE104" s="205"/>
      <c r="XCF104" s="205"/>
      <c r="XCG104" s="205"/>
      <c r="XCH104" s="205"/>
      <c r="XCI104" s="205"/>
      <c r="XCJ104" s="205"/>
      <c r="XCK104" s="205"/>
      <c r="XCL104" s="205"/>
      <c r="XCM104" s="205"/>
      <c r="XCN104" s="205"/>
      <c r="XCO104" s="205"/>
      <c r="XCP104" s="205"/>
      <c r="XCQ104" s="205"/>
      <c r="XCR104" s="205"/>
      <c r="XCS104" s="205"/>
      <c r="XCT104" s="205"/>
      <c r="XCU104" s="205"/>
      <c r="XCV104" s="205"/>
      <c r="XCW104" s="205"/>
      <c r="XCX104" s="205"/>
      <c r="XCY104" s="205"/>
      <c r="XCZ104" s="205"/>
      <c r="XDA104" s="205"/>
      <c r="XDB104" s="205"/>
      <c r="XDC104" s="205"/>
      <c r="XDD104" s="205"/>
      <c r="XDE104" s="205"/>
      <c r="XDF104" s="205"/>
      <c r="XDG104" s="205"/>
      <c r="XDH104" s="205"/>
      <c r="XDI104" s="205"/>
      <c r="XDJ104" s="205"/>
      <c r="XDK104" s="205"/>
      <c r="XDL104" s="205"/>
      <c r="XDM104" s="205"/>
      <c r="XDN104" s="205"/>
      <c r="XDO104" s="205"/>
      <c r="XDP104" s="205"/>
      <c r="XDQ104" s="205"/>
      <c r="XDR104" s="205"/>
      <c r="XDS104" s="205"/>
      <c r="XDT104" s="205"/>
      <c r="XDU104" s="205"/>
      <c r="XDV104" s="205"/>
      <c r="XDW104" s="205"/>
      <c r="XDX104" s="205"/>
      <c r="XDY104" s="205"/>
      <c r="XDZ104" s="205"/>
      <c r="XEA104" s="205"/>
      <c r="XEB104" s="205"/>
      <c r="XEC104" s="205"/>
      <c r="XED104" s="205"/>
      <c r="XEE104" s="205"/>
      <c r="XEF104" s="205"/>
      <c r="XEG104" s="205"/>
      <c r="XEH104" s="205"/>
      <c r="XEI104" s="205"/>
      <c r="XEJ104" s="205"/>
      <c r="XEK104" s="205"/>
      <c r="XEL104" s="205"/>
      <c r="XEM104" s="205"/>
      <c r="XEN104" s="205"/>
      <c r="XEO104" s="205"/>
      <c r="XEP104" s="205"/>
      <c r="XEQ104" s="205"/>
      <c r="XER104" s="205"/>
      <c r="XES104" s="205"/>
      <c r="XET104" s="205"/>
      <c r="XEU104" s="205"/>
      <c r="XEV104" s="205"/>
      <c r="XEW104" s="205"/>
      <c r="XEX104" s="205"/>
      <c r="XEY104" s="205"/>
      <c r="XEZ104" s="205"/>
      <c r="XFA104" s="205"/>
      <c r="XFB104" s="205"/>
      <c r="XFC104" s="205"/>
    </row>
    <row r="105" spans="1:16384" ht="30.75" x14ac:dyDescent="0.25">
      <c r="A105" s="119" t="s">
        <v>402</v>
      </c>
      <c r="B105" s="130" t="s">
        <v>414</v>
      </c>
      <c r="C105" s="131">
        <v>200</v>
      </c>
      <c r="D105" s="118">
        <v>249493.6</v>
      </c>
      <c r="E105" s="123">
        <v>257121.2</v>
      </c>
      <c r="F105" s="123">
        <v>264211.76</v>
      </c>
      <c r="O105" s="199"/>
      <c r="P105" s="199"/>
    </row>
    <row r="106" spans="1:16384" ht="15.75" x14ac:dyDescent="0.25">
      <c r="A106" s="129" t="s">
        <v>117</v>
      </c>
      <c r="B106" s="130" t="s">
        <v>414</v>
      </c>
      <c r="C106" s="131">
        <v>300</v>
      </c>
      <c r="D106" s="118">
        <f>512000-372000</f>
        <v>140000</v>
      </c>
      <c r="E106" s="123">
        <v>527360</v>
      </c>
      <c r="F106" s="123">
        <v>541598.72000000009</v>
      </c>
      <c r="O106" s="199"/>
      <c r="P106" s="199"/>
    </row>
    <row r="107" spans="1:16384" ht="30.75" x14ac:dyDescent="0.25">
      <c r="A107" s="129" t="s">
        <v>120</v>
      </c>
      <c r="B107" s="130" t="s">
        <v>414</v>
      </c>
      <c r="C107" s="131">
        <v>600</v>
      </c>
      <c r="D107" s="118">
        <v>372000</v>
      </c>
      <c r="E107" s="123"/>
      <c r="F107" s="123"/>
      <c r="O107" s="199"/>
      <c r="P107" s="199"/>
    </row>
    <row r="108" spans="1:16384" s="7" customFormat="1" ht="15.75" x14ac:dyDescent="0.25">
      <c r="A108" s="135" t="s">
        <v>121</v>
      </c>
      <c r="B108" s="127" t="s">
        <v>348</v>
      </c>
      <c r="C108" s="128"/>
      <c r="D108" s="117">
        <f>D109+D110</f>
        <v>2526431.33</v>
      </c>
      <c r="E108" s="117">
        <f t="shared" ref="E108:F108" si="24">E109+E110</f>
        <v>2175281.56</v>
      </c>
      <c r="F108" s="117">
        <f t="shared" si="24"/>
        <v>2238696.4699999997</v>
      </c>
      <c r="G108" s="91"/>
      <c r="H108" s="92"/>
      <c r="I108" s="92"/>
      <c r="J108" s="91"/>
      <c r="K108" s="91"/>
      <c r="L108" s="204"/>
      <c r="M108" s="199"/>
      <c r="N108" s="205"/>
      <c r="O108" s="204"/>
      <c r="P108" s="204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205"/>
      <c r="IJ108" s="205"/>
      <c r="IK108" s="205"/>
      <c r="IL108" s="205"/>
      <c r="IM108" s="205"/>
      <c r="IN108" s="205"/>
      <c r="IO108" s="205"/>
      <c r="IP108" s="205"/>
      <c r="IQ108" s="205"/>
      <c r="IR108" s="205"/>
      <c r="IS108" s="205"/>
      <c r="IT108" s="205"/>
      <c r="IU108" s="205"/>
      <c r="IV108" s="205"/>
      <c r="IW108" s="205"/>
      <c r="IX108" s="205"/>
      <c r="IY108" s="205"/>
      <c r="JF108" s="205"/>
      <c r="JG108" s="205"/>
      <c r="JH108" s="205"/>
      <c r="JI108" s="205"/>
      <c r="JJ108" s="205"/>
      <c r="JK108" s="205"/>
      <c r="JL108" s="205"/>
      <c r="JM108" s="205"/>
      <c r="JN108" s="205"/>
      <c r="JO108" s="205"/>
      <c r="JP108" s="205"/>
      <c r="JQ108" s="205"/>
      <c r="JR108" s="205"/>
      <c r="JS108" s="205"/>
      <c r="JT108" s="205"/>
      <c r="JU108" s="205"/>
      <c r="JV108" s="205"/>
      <c r="JW108" s="205"/>
      <c r="JX108" s="205"/>
      <c r="JY108" s="205"/>
      <c r="JZ108" s="205"/>
      <c r="KA108" s="205"/>
      <c r="KB108" s="205"/>
      <c r="KC108" s="205"/>
      <c r="KD108" s="205"/>
      <c r="KE108" s="205"/>
      <c r="KF108" s="205"/>
      <c r="KG108" s="205"/>
      <c r="KH108" s="205"/>
      <c r="KI108" s="205"/>
      <c r="KJ108" s="205"/>
      <c r="KK108" s="205"/>
      <c r="KL108" s="205"/>
      <c r="KM108" s="205"/>
      <c r="KN108" s="205"/>
      <c r="KO108" s="205"/>
      <c r="KP108" s="205"/>
      <c r="KQ108" s="205"/>
      <c r="KR108" s="205"/>
      <c r="KS108" s="205"/>
      <c r="KT108" s="205"/>
      <c r="KU108" s="205"/>
      <c r="KV108" s="205"/>
      <c r="KW108" s="205"/>
      <c r="KX108" s="205"/>
      <c r="KY108" s="205"/>
      <c r="KZ108" s="205"/>
      <c r="LA108" s="205"/>
      <c r="LB108" s="205"/>
      <c r="LC108" s="205"/>
      <c r="LD108" s="205"/>
      <c r="LE108" s="205"/>
      <c r="LF108" s="205"/>
      <c r="LG108" s="205"/>
      <c r="LH108" s="205"/>
      <c r="LI108" s="205"/>
      <c r="LJ108" s="205"/>
      <c r="LK108" s="205"/>
      <c r="LL108" s="205"/>
      <c r="LM108" s="205"/>
      <c r="LN108" s="205"/>
      <c r="LO108" s="205"/>
      <c r="LP108" s="205"/>
      <c r="LQ108" s="205"/>
      <c r="LR108" s="205"/>
      <c r="LS108" s="205"/>
      <c r="LT108" s="205"/>
      <c r="LU108" s="205"/>
      <c r="LV108" s="205"/>
      <c r="LW108" s="205"/>
      <c r="LX108" s="205"/>
      <c r="LY108" s="205"/>
      <c r="LZ108" s="205"/>
      <c r="MA108" s="205"/>
      <c r="MB108" s="205"/>
      <c r="MC108" s="205"/>
      <c r="MD108" s="205"/>
      <c r="ME108" s="205"/>
      <c r="MF108" s="205"/>
      <c r="MG108" s="205"/>
      <c r="MH108" s="205"/>
      <c r="MI108" s="205"/>
      <c r="MJ108" s="205"/>
      <c r="MK108" s="205"/>
      <c r="ML108" s="205"/>
      <c r="MM108" s="205"/>
      <c r="MN108" s="205"/>
      <c r="MO108" s="205"/>
      <c r="MP108" s="205"/>
      <c r="MQ108" s="205"/>
      <c r="MR108" s="205"/>
      <c r="MS108" s="205"/>
      <c r="MT108" s="205"/>
      <c r="MU108" s="205"/>
      <c r="MV108" s="205"/>
      <c r="MW108" s="205"/>
      <c r="MX108" s="205"/>
      <c r="MY108" s="205"/>
      <c r="MZ108" s="205"/>
      <c r="NA108" s="205"/>
      <c r="NB108" s="205"/>
      <c r="NC108" s="205"/>
      <c r="ND108" s="205"/>
      <c r="NE108" s="205"/>
      <c r="NF108" s="205"/>
      <c r="NG108" s="205"/>
      <c r="NH108" s="205"/>
      <c r="NI108" s="205"/>
      <c r="NJ108" s="205"/>
      <c r="NK108" s="205"/>
      <c r="NL108" s="205"/>
      <c r="NM108" s="205"/>
      <c r="NN108" s="205"/>
      <c r="NO108" s="205"/>
      <c r="NP108" s="205"/>
      <c r="NQ108" s="205"/>
      <c r="NR108" s="205"/>
      <c r="NS108" s="205"/>
      <c r="NT108" s="205"/>
      <c r="NU108" s="205"/>
      <c r="NV108" s="205"/>
      <c r="NW108" s="205"/>
      <c r="NX108" s="205"/>
      <c r="NY108" s="205"/>
      <c r="NZ108" s="205"/>
      <c r="OA108" s="205"/>
      <c r="OB108" s="205"/>
      <c r="OC108" s="205"/>
      <c r="OD108" s="205"/>
      <c r="OE108" s="205"/>
      <c r="OF108" s="205"/>
      <c r="OG108" s="205"/>
      <c r="OH108" s="205"/>
      <c r="OI108" s="205"/>
      <c r="OJ108" s="205"/>
      <c r="OK108" s="205"/>
      <c r="OL108" s="205"/>
      <c r="OM108" s="205"/>
      <c r="ON108" s="205"/>
      <c r="OO108" s="205"/>
      <c r="OP108" s="205"/>
      <c r="OQ108" s="205"/>
      <c r="OR108" s="205"/>
      <c r="OS108" s="205"/>
      <c r="OT108" s="205"/>
      <c r="OU108" s="205"/>
      <c r="OV108" s="205"/>
      <c r="OW108" s="205"/>
      <c r="OX108" s="205"/>
      <c r="OY108" s="205"/>
      <c r="OZ108" s="205"/>
      <c r="PA108" s="205"/>
      <c r="PB108" s="205"/>
      <c r="PC108" s="205"/>
      <c r="PD108" s="205"/>
      <c r="PE108" s="205"/>
      <c r="PF108" s="205"/>
      <c r="PG108" s="205"/>
      <c r="PH108" s="205"/>
      <c r="PI108" s="205"/>
      <c r="PJ108" s="205"/>
      <c r="PK108" s="205"/>
      <c r="PL108" s="205"/>
      <c r="PM108" s="205"/>
      <c r="PN108" s="205"/>
      <c r="PO108" s="205"/>
      <c r="PP108" s="205"/>
      <c r="PQ108" s="205"/>
      <c r="PR108" s="205"/>
      <c r="PS108" s="205"/>
      <c r="PT108" s="205"/>
      <c r="PU108" s="205"/>
      <c r="PV108" s="205"/>
      <c r="PW108" s="205"/>
      <c r="PX108" s="205"/>
      <c r="PY108" s="205"/>
      <c r="PZ108" s="205"/>
      <c r="QA108" s="205"/>
      <c r="QB108" s="205"/>
      <c r="QC108" s="205"/>
      <c r="QD108" s="205"/>
      <c r="QE108" s="205"/>
      <c r="QF108" s="205"/>
      <c r="QG108" s="205"/>
      <c r="QH108" s="205"/>
      <c r="QI108" s="205"/>
      <c r="QJ108" s="205"/>
      <c r="QK108" s="205"/>
      <c r="QL108" s="205"/>
      <c r="QM108" s="205"/>
      <c r="QN108" s="205"/>
      <c r="QO108" s="205"/>
      <c r="QP108" s="205"/>
      <c r="QQ108" s="205"/>
      <c r="QR108" s="205"/>
      <c r="QS108" s="205"/>
      <c r="QT108" s="205"/>
      <c r="QU108" s="205"/>
      <c r="QV108" s="205"/>
      <c r="QW108" s="205"/>
      <c r="QX108" s="205"/>
      <c r="QY108" s="205"/>
      <c r="QZ108" s="205"/>
      <c r="RA108" s="205"/>
      <c r="RB108" s="205"/>
      <c r="RC108" s="205"/>
      <c r="RD108" s="205"/>
      <c r="RE108" s="205"/>
      <c r="RF108" s="205"/>
      <c r="RG108" s="205"/>
      <c r="RH108" s="205"/>
      <c r="RI108" s="205"/>
      <c r="RJ108" s="205"/>
      <c r="RK108" s="205"/>
      <c r="RL108" s="205"/>
      <c r="RM108" s="205"/>
      <c r="RN108" s="205"/>
      <c r="RO108" s="205"/>
      <c r="RP108" s="205"/>
      <c r="RQ108" s="205"/>
      <c r="RR108" s="205"/>
      <c r="RS108" s="205"/>
      <c r="RT108" s="205"/>
      <c r="RU108" s="205"/>
      <c r="RV108" s="205"/>
      <c r="RW108" s="205"/>
      <c r="RX108" s="205"/>
      <c r="RY108" s="205"/>
      <c r="RZ108" s="205"/>
      <c r="SA108" s="205"/>
      <c r="SB108" s="205"/>
      <c r="SC108" s="205"/>
      <c r="SD108" s="205"/>
      <c r="SE108" s="205"/>
      <c r="SF108" s="205"/>
      <c r="SG108" s="205"/>
      <c r="SH108" s="205"/>
      <c r="SI108" s="205"/>
      <c r="SJ108" s="205"/>
      <c r="SK108" s="205"/>
      <c r="SL108" s="205"/>
      <c r="SM108" s="205"/>
      <c r="SN108" s="205"/>
      <c r="SO108" s="205"/>
      <c r="SP108" s="205"/>
      <c r="SQ108" s="205"/>
      <c r="SR108" s="205"/>
      <c r="SS108" s="205"/>
      <c r="ST108" s="205"/>
      <c r="SU108" s="205"/>
      <c r="TB108" s="205"/>
      <c r="TC108" s="205"/>
      <c r="TD108" s="205"/>
      <c r="TE108" s="205"/>
      <c r="TF108" s="205"/>
      <c r="TG108" s="205"/>
      <c r="TH108" s="205"/>
      <c r="TI108" s="205"/>
      <c r="TJ108" s="205"/>
      <c r="TK108" s="205"/>
      <c r="TL108" s="205"/>
      <c r="TM108" s="205"/>
      <c r="TN108" s="205"/>
      <c r="TO108" s="205"/>
      <c r="TP108" s="205"/>
      <c r="TQ108" s="205"/>
      <c r="TR108" s="205"/>
      <c r="TS108" s="205"/>
      <c r="TT108" s="205"/>
      <c r="TU108" s="205"/>
      <c r="TV108" s="205"/>
      <c r="TW108" s="205"/>
      <c r="TX108" s="205"/>
      <c r="TY108" s="205"/>
      <c r="TZ108" s="205"/>
      <c r="UA108" s="205"/>
      <c r="UB108" s="205"/>
      <c r="UC108" s="205"/>
      <c r="UD108" s="205"/>
      <c r="UE108" s="205"/>
      <c r="UF108" s="205"/>
      <c r="UG108" s="205"/>
      <c r="UH108" s="205"/>
      <c r="UI108" s="205"/>
      <c r="UJ108" s="205"/>
      <c r="UK108" s="205"/>
      <c r="UL108" s="205"/>
      <c r="UM108" s="205"/>
      <c r="UN108" s="205"/>
      <c r="UO108" s="205"/>
      <c r="UP108" s="205"/>
      <c r="UQ108" s="205"/>
      <c r="UR108" s="205"/>
      <c r="US108" s="205"/>
      <c r="UT108" s="205"/>
      <c r="UU108" s="205"/>
      <c r="UV108" s="205"/>
      <c r="UW108" s="205"/>
      <c r="UX108" s="205"/>
      <c r="UY108" s="205"/>
      <c r="UZ108" s="205"/>
      <c r="VA108" s="205"/>
      <c r="VB108" s="205"/>
      <c r="VC108" s="205"/>
      <c r="VD108" s="205"/>
      <c r="VE108" s="205"/>
      <c r="VF108" s="205"/>
      <c r="VG108" s="205"/>
      <c r="VH108" s="205"/>
      <c r="VI108" s="205"/>
      <c r="VJ108" s="205"/>
      <c r="VK108" s="205"/>
      <c r="VL108" s="205"/>
      <c r="VM108" s="205"/>
      <c r="VN108" s="205"/>
      <c r="VO108" s="205"/>
      <c r="VP108" s="205"/>
      <c r="VQ108" s="205"/>
      <c r="VR108" s="205"/>
      <c r="VS108" s="205"/>
      <c r="VT108" s="205"/>
      <c r="VU108" s="205"/>
      <c r="VV108" s="205"/>
      <c r="VW108" s="205"/>
      <c r="VX108" s="205"/>
      <c r="VY108" s="205"/>
      <c r="VZ108" s="205"/>
      <c r="WA108" s="205"/>
      <c r="WB108" s="205"/>
      <c r="WC108" s="205"/>
      <c r="WD108" s="205"/>
      <c r="WE108" s="205"/>
      <c r="WF108" s="205"/>
      <c r="WG108" s="205"/>
      <c r="WH108" s="205"/>
      <c r="WI108" s="205"/>
      <c r="WJ108" s="205"/>
      <c r="WK108" s="205"/>
      <c r="WL108" s="205"/>
      <c r="WM108" s="205"/>
      <c r="WN108" s="205"/>
      <c r="WO108" s="205"/>
      <c r="WP108" s="205"/>
      <c r="WQ108" s="205"/>
      <c r="WR108" s="205"/>
      <c r="WS108" s="205"/>
      <c r="WT108" s="205"/>
      <c r="WU108" s="205"/>
      <c r="WV108" s="205"/>
      <c r="WW108" s="205"/>
      <c r="WX108" s="205"/>
      <c r="WY108" s="205"/>
      <c r="WZ108" s="205"/>
      <c r="XA108" s="205"/>
      <c r="XB108" s="205"/>
      <c r="XC108" s="205"/>
      <c r="XD108" s="205"/>
      <c r="XE108" s="205"/>
      <c r="XF108" s="205"/>
      <c r="XG108" s="205"/>
      <c r="XH108" s="205"/>
      <c r="XI108" s="205"/>
      <c r="XJ108" s="205"/>
      <c r="XK108" s="205"/>
      <c r="XL108" s="205"/>
      <c r="XM108" s="205"/>
      <c r="XN108" s="205"/>
      <c r="XO108" s="205"/>
      <c r="XP108" s="205"/>
      <c r="XQ108" s="205"/>
      <c r="XR108" s="205"/>
      <c r="XS108" s="205"/>
      <c r="XT108" s="205"/>
      <c r="XU108" s="205"/>
      <c r="XV108" s="205"/>
      <c r="XW108" s="205"/>
      <c r="XX108" s="205"/>
      <c r="XY108" s="205"/>
      <c r="XZ108" s="205"/>
      <c r="YA108" s="205"/>
      <c r="YB108" s="205"/>
      <c r="YC108" s="205"/>
      <c r="YD108" s="205"/>
      <c r="YE108" s="205"/>
      <c r="YF108" s="205"/>
      <c r="YG108" s="205"/>
      <c r="YH108" s="205"/>
      <c r="YI108" s="205"/>
      <c r="YJ108" s="205"/>
      <c r="YK108" s="205"/>
      <c r="YL108" s="205"/>
      <c r="YM108" s="205"/>
      <c r="YN108" s="205"/>
      <c r="YO108" s="205"/>
      <c r="YP108" s="205"/>
      <c r="YQ108" s="205"/>
      <c r="YR108" s="205"/>
      <c r="YS108" s="205"/>
      <c r="YT108" s="205"/>
      <c r="YU108" s="205"/>
      <c r="YV108" s="205"/>
      <c r="YW108" s="205"/>
      <c r="YX108" s="205"/>
      <c r="YY108" s="205"/>
      <c r="YZ108" s="205"/>
      <c r="ZA108" s="205"/>
      <c r="ZB108" s="205"/>
      <c r="ZC108" s="205"/>
      <c r="ZD108" s="205"/>
      <c r="ZE108" s="205"/>
      <c r="ZF108" s="205"/>
      <c r="ZG108" s="205"/>
      <c r="ZH108" s="205"/>
      <c r="ZI108" s="205"/>
      <c r="ZJ108" s="205"/>
      <c r="ZK108" s="205"/>
      <c r="ZL108" s="205"/>
      <c r="ZM108" s="205"/>
      <c r="ZN108" s="205"/>
      <c r="ZO108" s="205"/>
      <c r="ZP108" s="205"/>
      <c r="ZQ108" s="205"/>
      <c r="ZR108" s="205"/>
      <c r="ZS108" s="205"/>
      <c r="ZT108" s="205"/>
      <c r="ZU108" s="205"/>
      <c r="ZV108" s="205"/>
      <c r="ZW108" s="205"/>
      <c r="ZX108" s="205"/>
      <c r="ZY108" s="205"/>
      <c r="ZZ108" s="205"/>
      <c r="AAA108" s="205"/>
      <c r="AAB108" s="205"/>
      <c r="AAC108" s="205"/>
      <c r="AAD108" s="205"/>
      <c r="AAE108" s="205"/>
      <c r="AAF108" s="205"/>
      <c r="AAG108" s="205"/>
      <c r="AAH108" s="205"/>
      <c r="AAI108" s="205"/>
      <c r="AAJ108" s="205"/>
      <c r="AAK108" s="205"/>
      <c r="AAL108" s="205"/>
      <c r="AAM108" s="205"/>
      <c r="AAN108" s="205"/>
      <c r="AAO108" s="205"/>
      <c r="AAP108" s="205"/>
      <c r="AAQ108" s="205"/>
      <c r="AAR108" s="205"/>
      <c r="AAS108" s="205"/>
      <c r="AAT108" s="205"/>
      <c r="AAU108" s="205"/>
      <c r="AAV108" s="205"/>
      <c r="AAW108" s="205"/>
      <c r="AAX108" s="205"/>
      <c r="AAY108" s="205"/>
      <c r="AAZ108" s="205"/>
      <c r="ABA108" s="205"/>
      <c r="ABB108" s="205"/>
      <c r="ABC108" s="205"/>
      <c r="ABD108" s="205"/>
      <c r="ABE108" s="205"/>
      <c r="ABF108" s="205"/>
      <c r="ABG108" s="205"/>
      <c r="ABH108" s="205"/>
      <c r="ABI108" s="205"/>
      <c r="ABJ108" s="205"/>
      <c r="ABK108" s="205"/>
      <c r="ABL108" s="205"/>
      <c r="ABM108" s="205"/>
      <c r="ABN108" s="205"/>
      <c r="ABO108" s="205"/>
      <c r="ABP108" s="205"/>
      <c r="ABQ108" s="205"/>
      <c r="ABR108" s="205"/>
      <c r="ABS108" s="205"/>
      <c r="ABT108" s="205"/>
      <c r="ABU108" s="205"/>
      <c r="ABV108" s="205"/>
      <c r="ABW108" s="205"/>
      <c r="ABX108" s="205"/>
      <c r="ABY108" s="205"/>
      <c r="ABZ108" s="205"/>
      <c r="ACA108" s="205"/>
      <c r="ACB108" s="205"/>
      <c r="ACC108" s="205"/>
      <c r="ACD108" s="205"/>
      <c r="ACE108" s="205"/>
      <c r="ACF108" s="205"/>
      <c r="ACG108" s="205"/>
      <c r="ACH108" s="205"/>
      <c r="ACI108" s="205"/>
      <c r="ACJ108" s="205"/>
      <c r="ACK108" s="205"/>
      <c r="ACL108" s="205"/>
      <c r="ACM108" s="205"/>
      <c r="ACN108" s="205"/>
      <c r="ACO108" s="205"/>
      <c r="ACP108" s="205"/>
      <c r="ACQ108" s="205"/>
      <c r="ACX108" s="205"/>
      <c r="ACY108" s="205"/>
      <c r="ACZ108" s="205"/>
      <c r="ADA108" s="205"/>
      <c r="ADB108" s="205"/>
      <c r="ADC108" s="205"/>
      <c r="ADD108" s="205"/>
      <c r="ADE108" s="205"/>
      <c r="ADF108" s="205"/>
      <c r="ADG108" s="205"/>
      <c r="ADH108" s="205"/>
      <c r="ADI108" s="205"/>
      <c r="ADJ108" s="205"/>
      <c r="ADK108" s="205"/>
      <c r="ADL108" s="205"/>
      <c r="ADM108" s="205"/>
      <c r="ADN108" s="205"/>
      <c r="ADO108" s="205"/>
      <c r="ADP108" s="205"/>
      <c r="ADQ108" s="205"/>
      <c r="ADR108" s="205"/>
      <c r="ADS108" s="205"/>
      <c r="ADT108" s="205"/>
      <c r="ADU108" s="205"/>
      <c r="ADV108" s="205"/>
      <c r="ADW108" s="205"/>
      <c r="ADX108" s="205"/>
      <c r="ADY108" s="205"/>
      <c r="ADZ108" s="205"/>
      <c r="AEA108" s="205"/>
      <c r="AEB108" s="205"/>
      <c r="AEC108" s="205"/>
      <c r="AED108" s="205"/>
      <c r="AEE108" s="205"/>
      <c r="AEF108" s="205"/>
      <c r="AEG108" s="205"/>
      <c r="AEH108" s="205"/>
      <c r="AEI108" s="205"/>
      <c r="AEJ108" s="205"/>
      <c r="AEK108" s="205"/>
      <c r="AEL108" s="205"/>
      <c r="AEM108" s="205"/>
      <c r="AEN108" s="205"/>
      <c r="AEO108" s="205"/>
      <c r="AEP108" s="205"/>
      <c r="AEQ108" s="205"/>
      <c r="AER108" s="205"/>
      <c r="AES108" s="205"/>
      <c r="AET108" s="205"/>
      <c r="AEU108" s="205"/>
      <c r="AEV108" s="205"/>
      <c r="AEW108" s="205"/>
      <c r="AEX108" s="205"/>
      <c r="AEY108" s="205"/>
      <c r="AEZ108" s="205"/>
      <c r="AFA108" s="205"/>
      <c r="AFB108" s="205"/>
      <c r="AFC108" s="205"/>
      <c r="AFD108" s="205"/>
      <c r="AFE108" s="205"/>
      <c r="AFF108" s="205"/>
      <c r="AFG108" s="205"/>
      <c r="AFH108" s="205"/>
      <c r="AFI108" s="205"/>
      <c r="AFJ108" s="205"/>
      <c r="AFK108" s="205"/>
      <c r="AFL108" s="205"/>
      <c r="AFM108" s="205"/>
      <c r="AFN108" s="205"/>
      <c r="AFO108" s="205"/>
      <c r="AFP108" s="205"/>
      <c r="AFQ108" s="205"/>
      <c r="AFR108" s="205"/>
      <c r="AFS108" s="205"/>
      <c r="AFT108" s="205"/>
      <c r="AFU108" s="205"/>
      <c r="AFV108" s="205"/>
      <c r="AFW108" s="205"/>
      <c r="AFX108" s="205"/>
      <c r="AFY108" s="205"/>
      <c r="AFZ108" s="205"/>
      <c r="AGA108" s="205"/>
      <c r="AGB108" s="205"/>
      <c r="AGC108" s="205"/>
      <c r="AGD108" s="205"/>
      <c r="AGE108" s="205"/>
      <c r="AGF108" s="205"/>
      <c r="AGG108" s="205"/>
      <c r="AGH108" s="205"/>
      <c r="AGI108" s="205"/>
      <c r="AGJ108" s="205"/>
      <c r="AGK108" s="205"/>
      <c r="AGL108" s="205"/>
      <c r="AGM108" s="205"/>
      <c r="AGN108" s="205"/>
      <c r="AGO108" s="205"/>
      <c r="AGP108" s="205"/>
      <c r="AGQ108" s="205"/>
      <c r="AGR108" s="205"/>
      <c r="AGS108" s="205"/>
      <c r="AGT108" s="205"/>
      <c r="AGU108" s="205"/>
      <c r="AGV108" s="205"/>
      <c r="AGW108" s="205"/>
      <c r="AGX108" s="205"/>
      <c r="AGY108" s="205"/>
      <c r="AGZ108" s="205"/>
      <c r="AHA108" s="205"/>
      <c r="AHB108" s="205"/>
      <c r="AHC108" s="205"/>
      <c r="AHD108" s="205"/>
      <c r="AHE108" s="205"/>
      <c r="AHF108" s="205"/>
      <c r="AHG108" s="205"/>
      <c r="AHH108" s="205"/>
      <c r="AHI108" s="205"/>
      <c r="AHJ108" s="205"/>
      <c r="AHK108" s="205"/>
      <c r="AHL108" s="205"/>
      <c r="AHM108" s="205"/>
      <c r="AHN108" s="205"/>
      <c r="AHO108" s="205"/>
      <c r="AHP108" s="205"/>
      <c r="AHQ108" s="205"/>
      <c r="AHR108" s="205"/>
      <c r="AHS108" s="205"/>
      <c r="AHT108" s="205"/>
      <c r="AHU108" s="205"/>
      <c r="AHV108" s="205"/>
      <c r="AHW108" s="205"/>
      <c r="AHX108" s="205"/>
      <c r="AHY108" s="205"/>
      <c r="AHZ108" s="205"/>
      <c r="AIA108" s="205"/>
      <c r="AIB108" s="205"/>
      <c r="AIC108" s="205"/>
      <c r="AID108" s="205"/>
      <c r="AIE108" s="205"/>
      <c r="AIF108" s="205"/>
      <c r="AIG108" s="205"/>
      <c r="AIH108" s="205"/>
      <c r="AII108" s="205"/>
      <c r="AIJ108" s="205"/>
      <c r="AIK108" s="205"/>
      <c r="AIL108" s="205"/>
      <c r="AIM108" s="205"/>
      <c r="AIN108" s="205"/>
      <c r="AIO108" s="205"/>
      <c r="AIP108" s="205"/>
      <c r="AIQ108" s="205"/>
      <c r="AIR108" s="205"/>
      <c r="AIS108" s="205"/>
      <c r="AIT108" s="205"/>
      <c r="AIU108" s="205"/>
      <c r="AIV108" s="205"/>
      <c r="AIW108" s="205"/>
      <c r="AIX108" s="205"/>
      <c r="AIY108" s="205"/>
      <c r="AIZ108" s="205"/>
      <c r="AJA108" s="205"/>
      <c r="AJB108" s="205"/>
      <c r="AJC108" s="205"/>
      <c r="AJD108" s="205"/>
      <c r="AJE108" s="205"/>
      <c r="AJF108" s="205"/>
      <c r="AJG108" s="205"/>
      <c r="AJH108" s="205"/>
      <c r="AJI108" s="205"/>
      <c r="AJJ108" s="205"/>
      <c r="AJK108" s="205"/>
      <c r="AJL108" s="205"/>
      <c r="AJM108" s="205"/>
      <c r="AJN108" s="205"/>
      <c r="AJO108" s="205"/>
      <c r="AJP108" s="205"/>
      <c r="AJQ108" s="205"/>
      <c r="AJR108" s="205"/>
      <c r="AJS108" s="205"/>
      <c r="AJT108" s="205"/>
      <c r="AJU108" s="205"/>
      <c r="AJV108" s="205"/>
      <c r="AJW108" s="205"/>
      <c r="AJX108" s="205"/>
      <c r="AJY108" s="205"/>
      <c r="AJZ108" s="205"/>
      <c r="AKA108" s="205"/>
      <c r="AKB108" s="205"/>
      <c r="AKC108" s="205"/>
      <c r="AKD108" s="205"/>
      <c r="AKE108" s="205"/>
      <c r="AKF108" s="205"/>
      <c r="AKG108" s="205"/>
      <c r="AKH108" s="205"/>
      <c r="AKI108" s="205"/>
      <c r="AKJ108" s="205"/>
      <c r="AKK108" s="205"/>
      <c r="AKL108" s="205"/>
      <c r="AKM108" s="205"/>
      <c r="AKN108" s="205"/>
      <c r="AKO108" s="205"/>
      <c r="AKP108" s="205"/>
      <c r="AKQ108" s="205"/>
      <c r="AKR108" s="205"/>
      <c r="AKS108" s="205"/>
      <c r="AKT108" s="205"/>
      <c r="AKU108" s="205"/>
      <c r="AKV108" s="205"/>
      <c r="AKW108" s="205"/>
      <c r="AKX108" s="205"/>
      <c r="AKY108" s="205"/>
      <c r="AKZ108" s="205"/>
      <c r="ALA108" s="205"/>
      <c r="ALB108" s="205"/>
      <c r="ALC108" s="205"/>
      <c r="ALD108" s="205"/>
      <c r="ALE108" s="205"/>
      <c r="ALF108" s="205"/>
      <c r="ALG108" s="205"/>
      <c r="ALH108" s="205"/>
      <c r="ALI108" s="205"/>
      <c r="ALJ108" s="205"/>
      <c r="ALK108" s="205"/>
      <c r="ALL108" s="205"/>
      <c r="ALM108" s="205"/>
      <c r="ALN108" s="205"/>
      <c r="ALO108" s="205"/>
      <c r="ALP108" s="205"/>
      <c r="ALQ108" s="205"/>
      <c r="ALR108" s="205"/>
      <c r="ALS108" s="205"/>
      <c r="ALT108" s="205"/>
      <c r="ALU108" s="205"/>
      <c r="ALV108" s="205"/>
      <c r="ALW108" s="205"/>
      <c r="ALX108" s="205"/>
      <c r="ALY108" s="205"/>
      <c r="ALZ108" s="205"/>
      <c r="AMA108" s="205"/>
      <c r="AMB108" s="205"/>
      <c r="AMC108" s="205"/>
      <c r="AMD108" s="205"/>
      <c r="AME108" s="205"/>
      <c r="AMF108" s="205"/>
      <c r="AMG108" s="205"/>
      <c r="AMH108" s="205"/>
      <c r="AMI108" s="205"/>
      <c r="AMJ108" s="205"/>
      <c r="AMK108" s="205"/>
      <c r="AML108" s="205"/>
      <c r="AMM108" s="205"/>
      <c r="AMT108" s="205"/>
      <c r="AMU108" s="205"/>
      <c r="AMV108" s="205"/>
      <c r="AMW108" s="205"/>
      <c r="AMX108" s="205"/>
      <c r="AMY108" s="205"/>
      <c r="AMZ108" s="205"/>
      <c r="ANA108" s="205"/>
      <c r="ANB108" s="205"/>
      <c r="ANC108" s="205"/>
      <c r="AND108" s="205"/>
      <c r="ANE108" s="205"/>
      <c r="ANF108" s="205"/>
      <c r="ANG108" s="205"/>
      <c r="ANH108" s="205"/>
      <c r="ANI108" s="205"/>
      <c r="ANJ108" s="205"/>
      <c r="ANK108" s="205"/>
      <c r="ANL108" s="205"/>
      <c r="ANM108" s="205"/>
      <c r="ANN108" s="205"/>
      <c r="ANO108" s="205"/>
      <c r="ANP108" s="205"/>
      <c r="ANQ108" s="205"/>
      <c r="ANR108" s="205"/>
      <c r="ANS108" s="205"/>
      <c r="ANT108" s="205"/>
      <c r="ANU108" s="205"/>
      <c r="ANV108" s="205"/>
      <c r="ANW108" s="205"/>
      <c r="ANX108" s="205"/>
      <c r="ANY108" s="205"/>
      <c r="ANZ108" s="205"/>
      <c r="AOA108" s="205"/>
      <c r="AOB108" s="205"/>
      <c r="AOC108" s="205"/>
      <c r="AOD108" s="205"/>
      <c r="AOE108" s="205"/>
      <c r="AOF108" s="205"/>
      <c r="AOG108" s="205"/>
      <c r="AOH108" s="205"/>
      <c r="AOI108" s="205"/>
      <c r="AOJ108" s="205"/>
      <c r="AOK108" s="205"/>
      <c r="AOL108" s="205"/>
      <c r="AOM108" s="205"/>
      <c r="AON108" s="205"/>
      <c r="AOO108" s="205"/>
      <c r="AOP108" s="205"/>
      <c r="AOQ108" s="205"/>
      <c r="AOR108" s="205"/>
      <c r="AOS108" s="205"/>
      <c r="AOT108" s="205"/>
      <c r="AOU108" s="205"/>
      <c r="AOV108" s="205"/>
      <c r="AOW108" s="205"/>
      <c r="AOX108" s="205"/>
      <c r="AOY108" s="205"/>
      <c r="AOZ108" s="205"/>
      <c r="APA108" s="205"/>
      <c r="APB108" s="205"/>
      <c r="APC108" s="205"/>
      <c r="APD108" s="205"/>
      <c r="APE108" s="205"/>
      <c r="APF108" s="205"/>
      <c r="APG108" s="205"/>
      <c r="APH108" s="205"/>
      <c r="API108" s="205"/>
      <c r="APJ108" s="205"/>
      <c r="APK108" s="205"/>
      <c r="APL108" s="205"/>
      <c r="APM108" s="205"/>
      <c r="APN108" s="205"/>
      <c r="APO108" s="205"/>
      <c r="APP108" s="205"/>
      <c r="APQ108" s="205"/>
      <c r="APR108" s="205"/>
      <c r="APS108" s="205"/>
      <c r="APT108" s="205"/>
      <c r="APU108" s="205"/>
      <c r="APV108" s="205"/>
      <c r="APW108" s="205"/>
      <c r="APX108" s="205"/>
      <c r="APY108" s="205"/>
      <c r="APZ108" s="205"/>
      <c r="AQA108" s="205"/>
      <c r="AQB108" s="205"/>
      <c r="AQC108" s="205"/>
      <c r="AQD108" s="205"/>
      <c r="AQE108" s="205"/>
      <c r="AQF108" s="205"/>
      <c r="AQG108" s="205"/>
      <c r="AQH108" s="205"/>
      <c r="AQI108" s="205"/>
      <c r="AQJ108" s="205"/>
      <c r="AQK108" s="205"/>
      <c r="AQL108" s="205"/>
      <c r="AQM108" s="205"/>
      <c r="AQN108" s="205"/>
      <c r="AQO108" s="205"/>
      <c r="AQP108" s="205"/>
      <c r="AQQ108" s="205"/>
      <c r="AQR108" s="205"/>
      <c r="AQS108" s="205"/>
      <c r="AQT108" s="205"/>
      <c r="AQU108" s="205"/>
      <c r="AQV108" s="205"/>
      <c r="AQW108" s="205"/>
      <c r="AQX108" s="205"/>
      <c r="AQY108" s="205"/>
      <c r="AQZ108" s="205"/>
      <c r="ARA108" s="205"/>
      <c r="ARB108" s="205"/>
      <c r="ARC108" s="205"/>
      <c r="ARD108" s="205"/>
      <c r="ARE108" s="205"/>
      <c r="ARF108" s="205"/>
      <c r="ARG108" s="205"/>
      <c r="ARH108" s="205"/>
      <c r="ARI108" s="205"/>
      <c r="ARJ108" s="205"/>
      <c r="ARK108" s="205"/>
      <c r="ARL108" s="205"/>
      <c r="ARM108" s="205"/>
      <c r="ARN108" s="205"/>
      <c r="ARO108" s="205"/>
      <c r="ARP108" s="205"/>
      <c r="ARQ108" s="205"/>
      <c r="ARR108" s="205"/>
      <c r="ARS108" s="205"/>
      <c r="ART108" s="205"/>
      <c r="ARU108" s="205"/>
      <c r="ARV108" s="205"/>
      <c r="ARW108" s="205"/>
      <c r="ARX108" s="205"/>
      <c r="ARY108" s="205"/>
      <c r="ARZ108" s="205"/>
      <c r="ASA108" s="205"/>
      <c r="ASB108" s="205"/>
      <c r="ASC108" s="205"/>
      <c r="ASD108" s="205"/>
      <c r="ASE108" s="205"/>
      <c r="ASF108" s="205"/>
      <c r="ASG108" s="205"/>
      <c r="ASH108" s="205"/>
      <c r="ASI108" s="205"/>
      <c r="ASJ108" s="205"/>
      <c r="ASK108" s="205"/>
      <c r="ASL108" s="205"/>
      <c r="ASM108" s="205"/>
      <c r="ASN108" s="205"/>
      <c r="ASO108" s="205"/>
      <c r="ASP108" s="205"/>
      <c r="ASQ108" s="205"/>
      <c r="ASR108" s="205"/>
      <c r="ASS108" s="205"/>
      <c r="AST108" s="205"/>
      <c r="ASU108" s="205"/>
      <c r="ASV108" s="205"/>
      <c r="ASW108" s="205"/>
      <c r="ASX108" s="205"/>
      <c r="ASY108" s="205"/>
      <c r="ASZ108" s="205"/>
      <c r="ATA108" s="205"/>
      <c r="ATB108" s="205"/>
      <c r="ATC108" s="205"/>
      <c r="ATD108" s="205"/>
      <c r="ATE108" s="205"/>
      <c r="ATF108" s="205"/>
      <c r="ATG108" s="205"/>
      <c r="ATH108" s="205"/>
      <c r="ATI108" s="205"/>
      <c r="ATJ108" s="205"/>
      <c r="ATK108" s="205"/>
      <c r="ATL108" s="205"/>
      <c r="ATM108" s="205"/>
      <c r="ATN108" s="205"/>
      <c r="ATO108" s="205"/>
      <c r="ATP108" s="205"/>
      <c r="ATQ108" s="205"/>
      <c r="ATR108" s="205"/>
      <c r="ATS108" s="205"/>
      <c r="ATT108" s="205"/>
      <c r="ATU108" s="205"/>
      <c r="ATV108" s="205"/>
      <c r="ATW108" s="205"/>
      <c r="ATX108" s="205"/>
      <c r="ATY108" s="205"/>
      <c r="ATZ108" s="205"/>
      <c r="AUA108" s="205"/>
      <c r="AUB108" s="205"/>
      <c r="AUC108" s="205"/>
      <c r="AUD108" s="205"/>
      <c r="AUE108" s="205"/>
      <c r="AUF108" s="205"/>
      <c r="AUG108" s="205"/>
      <c r="AUH108" s="205"/>
      <c r="AUI108" s="205"/>
      <c r="AUJ108" s="205"/>
      <c r="AUK108" s="205"/>
      <c r="AUL108" s="205"/>
      <c r="AUM108" s="205"/>
      <c r="AUN108" s="205"/>
      <c r="AUO108" s="205"/>
      <c r="AUP108" s="205"/>
      <c r="AUQ108" s="205"/>
      <c r="AUR108" s="205"/>
      <c r="AUS108" s="205"/>
      <c r="AUT108" s="205"/>
      <c r="AUU108" s="205"/>
      <c r="AUV108" s="205"/>
      <c r="AUW108" s="205"/>
      <c r="AUX108" s="205"/>
      <c r="AUY108" s="205"/>
      <c r="AUZ108" s="205"/>
      <c r="AVA108" s="205"/>
      <c r="AVB108" s="205"/>
      <c r="AVC108" s="205"/>
      <c r="AVD108" s="205"/>
      <c r="AVE108" s="205"/>
      <c r="AVF108" s="205"/>
      <c r="AVG108" s="205"/>
      <c r="AVH108" s="205"/>
      <c r="AVI108" s="205"/>
      <c r="AVJ108" s="205"/>
      <c r="AVK108" s="205"/>
      <c r="AVL108" s="205"/>
      <c r="AVM108" s="205"/>
      <c r="AVN108" s="205"/>
      <c r="AVO108" s="205"/>
      <c r="AVP108" s="205"/>
      <c r="AVQ108" s="205"/>
      <c r="AVR108" s="205"/>
      <c r="AVS108" s="205"/>
      <c r="AVT108" s="205"/>
      <c r="AVU108" s="205"/>
      <c r="AVV108" s="205"/>
      <c r="AVW108" s="205"/>
      <c r="AVX108" s="205"/>
      <c r="AVY108" s="205"/>
      <c r="AVZ108" s="205"/>
      <c r="AWA108" s="205"/>
      <c r="AWB108" s="205"/>
      <c r="AWC108" s="205"/>
      <c r="AWD108" s="205"/>
      <c r="AWE108" s="205"/>
      <c r="AWF108" s="205"/>
      <c r="AWG108" s="205"/>
      <c r="AWH108" s="205"/>
      <c r="AWI108" s="205"/>
      <c r="AWP108" s="205"/>
      <c r="AWQ108" s="205"/>
      <c r="AWR108" s="205"/>
      <c r="AWS108" s="205"/>
      <c r="AWT108" s="205"/>
      <c r="AWU108" s="205"/>
      <c r="AWV108" s="205"/>
      <c r="AWW108" s="205"/>
      <c r="AWX108" s="205"/>
      <c r="AWY108" s="205"/>
      <c r="AWZ108" s="205"/>
      <c r="AXA108" s="205"/>
      <c r="AXB108" s="205"/>
      <c r="AXC108" s="205"/>
      <c r="AXD108" s="205"/>
      <c r="AXE108" s="205"/>
      <c r="AXF108" s="205"/>
      <c r="AXG108" s="205"/>
      <c r="AXH108" s="205"/>
      <c r="AXI108" s="205"/>
      <c r="AXJ108" s="205"/>
      <c r="AXK108" s="205"/>
      <c r="AXL108" s="205"/>
      <c r="AXM108" s="205"/>
      <c r="AXN108" s="205"/>
      <c r="AXO108" s="205"/>
      <c r="AXP108" s="205"/>
      <c r="AXQ108" s="205"/>
      <c r="AXR108" s="205"/>
      <c r="AXS108" s="205"/>
      <c r="AXT108" s="205"/>
      <c r="AXU108" s="205"/>
      <c r="AXV108" s="205"/>
      <c r="AXW108" s="205"/>
      <c r="AXX108" s="205"/>
      <c r="AXY108" s="205"/>
      <c r="AXZ108" s="205"/>
      <c r="AYA108" s="205"/>
      <c r="AYB108" s="205"/>
      <c r="AYC108" s="205"/>
      <c r="AYD108" s="205"/>
      <c r="AYE108" s="205"/>
      <c r="AYF108" s="205"/>
      <c r="AYG108" s="205"/>
      <c r="AYH108" s="205"/>
      <c r="AYI108" s="205"/>
      <c r="AYJ108" s="205"/>
      <c r="AYK108" s="205"/>
      <c r="AYL108" s="205"/>
      <c r="AYM108" s="205"/>
      <c r="AYN108" s="205"/>
      <c r="AYO108" s="205"/>
      <c r="AYP108" s="205"/>
      <c r="AYQ108" s="205"/>
      <c r="AYR108" s="205"/>
      <c r="AYS108" s="205"/>
      <c r="AYT108" s="205"/>
      <c r="AYU108" s="205"/>
      <c r="AYV108" s="205"/>
      <c r="AYW108" s="205"/>
      <c r="AYX108" s="205"/>
      <c r="AYY108" s="205"/>
      <c r="AYZ108" s="205"/>
      <c r="AZA108" s="205"/>
      <c r="AZB108" s="205"/>
      <c r="AZC108" s="205"/>
      <c r="AZD108" s="205"/>
      <c r="AZE108" s="205"/>
      <c r="AZF108" s="205"/>
      <c r="AZG108" s="205"/>
      <c r="AZH108" s="205"/>
      <c r="AZI108" s="205"/>
      <c r="AZJ108" s="205"/>
      <c r="AZK108" s="205"/>
      <c r="AZL108" s="205"/>
      <c r="AZM108" s="205"/>
      <c r="AZN108" s="205"/>
      <c r="AZO108" s="205"/>
      <c r="AZP108" s="205"/>
      <c r="AZQ108" s="205"/>
      <c r="AZR108" s="205"/>
      <c r="AZS108" s="205"/>
      <c r="AZT108" s="205"/>
      <c r="AZU108" s="205"/>
      <c r="AZV108" s="205"/>
      <c r="AZW108" s="205"/>
      <c r="AZX108" s="205"/>
      <c r="AZY108" s="205"/>
      <c r="AZZ108" s="205"/>
      <c r="BAA108" s="205"/>
      <c r="BAB108" s="205"/>
      <c r="BAC108" s="205"/>
      <c r="BAD108" s="205"/>
      <c r="BAE108" s="205"/>
      <c r="BAF108" s="205"/>
      <c r="BAG108" s="205"/>
      <c r="BAH108" s="205"/>
      <c r="BAI108" s="205"/>
      <c r="BAJ108" s="205"/>
      <c r="BAK108" s="205"/>
      <c r="BAL108" s="205"/>
      <c r="BAM108" s="205"/>
      <c r="BAN108" s="205"/>
      <c r="BAO108" s="205"/>
      <c r="BAP108" s="205"/>
      <c r="BAQ108" s="205"/>
      <c r="BAR108" s="205"/>
      <c r="BAS108" s="205"/>
      <c r="BAT108" s="205"/>
      <c r="BAU108" s="205"/>
      <c r="BAV108" s="205"/>
      <c r="BAW108" s="205"/>
      <c r="BAX108" s="205"/>
      <c r="BAY108" s="205"/>
      <c r="BAZ108" s="205"/>
      <c r="BBA108" s="205"/>
      <c r="BBB108" s="205"/>
      <c r="BBC108" s="205"/>
      <c r="BBD108" s="205"/>
      <c r="BBE108" s="205"/>
      <c r="BBF108" s="205"/>
      <c r="BBG108" s="205"/>
      <c r="BBH108" s="205"/>
      <c r="BBI108" s="205"/>
      <c r="BBJ108" s="205"/>
      <c r="BBK108" s="205"/>
      <c r="BBL108" s="205"/>
      <c r="BBM108" s="205"/>
      <c r="BBN108" s="205"/>
      <c r="BBO108" s="205"/>
      <c r="BBP108" s="205"/>
      <c r="BBQ108" s="205"/>
      <c r="BBR108" s="205"/>
      <c r="BBS108" s="205"/>
      <c r="BBT108" s="205"/>
      <c r="BBU108" s="205"/>
      <c r="BBV108" s="205"/>
      <c r="BBW108" s="205"/>
      <c r="BBX108" s="205"/>
      <c r="BBY108" s="205"/>
      <c r="BBZ108" s="205"/>
      <c r="BCA108" s="205"/>
      <c r="BCB108" s="205"/>
      <c r="BCC108" s="205"/>
      <c r="BCD108" s="205"/>
      <c r="BCE108" s="205"/>
      <c r="BCF108" s="205"/>
      <c r="BCG108" s="205"/>
      <c r="BCH108" s="205"/>
      <c r="BCI108" s="205"/>
      <c r="BCJ108" s="205"/>
      <c r="BCK108" s="205"/>
      <c r="BCL108" s="205"/>
      <c r="BCM108" s="205"/>
      <c r="BCN108" s="205"/>
      <c r="BCO108" s="205"/>
      <c r="BCP108" s="205"/>
      <c r="BCQ108" s="205"/>
      <c r="BCR108" s="205"/>
      <c r="BCS108" s="205"/>
      <c r="BCT108" s="205"/>
      <c r="BCU108" s="205"/>
      <c r="BCV108" s="205"/>
      <c r="BCW108" s="205"/>
      <c r="BCX108" s="205"/>
      <c r="BCY108" s="205"/>
      <c r="BCZ108" s="205"/>
      <c r="BDA108" s="205"/>
      <c r="BDB108" s="205"/>
      <c r="BDC108" s="205"/>
      <c r="BDD108" s="205"/>
      <c r="BDE108" s="205"/>
      <c r="BDF108" s="205"/>
      <c r="BDG108" s="205"/>
      <c r="BDH108" s="205"/>
      <c r="BDI108" s="205"/>
      <c r="BDJ108" s="205"/>
      <c r="BDK108" s="205"/>
      <c r="BDL108" s="205"/>
      <c r="BDM108" s="205"/>
      <c r="BDN108" s="205"/>
      <c r="BDO108" s="205"/>
      <c r="BDP108" s="205"/>
      <c r="BDQ108" s="205"/>
      <c r="BDR108" s="205"/>
      <c r="BDS108" s="205"/>
      <c r="BDT108" s="205"/>
      <c r="BDU108" s="205"/>
      <c r="BDV108" s="205"/>
      <c r="BDW108" s="205"/>
      <c r="BDX108" s="205"/>
      <c r="BDY108" s="205"/>
      <c r="BDZ108" s="205"/>
      <c r="BEA108" s="205"/>
      <c r="BEB108" s="205"/>
      <c r="BEC108" s="205"/>
      <c r="BED108" s="205"/>
      <c r="BEE108" s="205"/>
      <c r="BEF108" s="205"/>
      <c r="BEG108" s="205"/>
      <c r="BEH108" s="205"/>
      <c r="BEI108" s="205"/>
      <c r="BEJ108" s="205"/>
      <c r="BEK108" s="205"/>
      <c r="BEL108" s="205"/>
      <c r="BEM108" s="205"/>
      <c r="BEN108" s="205"/>
      <c r="BEO108" s="205"/>
      <c r="BEP108" s="205"/>
      <c r="BEQ108" s="205"/>
      <c r="BER108" s="205"/>
      <c r="BES108" s="205"/>
      <c r="BET108" s="205"/>
      <c r="BEU108" s="205"/>
      <c r="BEV108" s="205"/>
      <c r="BEW108" s="205"/>
      <c r="BEX108" s="205"/>
      <c r="BEY108" s="205"/>
      <c r="BEZ108" s="205"/>
      <c r="BFA108" s="205"/>
      <c r="BFB108" s="205"/>
      <c r="BFC108" s="205"/>
      <c r="BFD108" s="205"/>
      <c r="BFE108" s="205"/>
      <c r="BFF108" s="205"/>
      <c r="BFG108" s="205"/>
      <c r="BFH108" s="205"/>
      <c r="BFI108" s="205"/>
      <c r="BFJ108" s="205"/>
      <c r="BFK108" s="205"/>
      <c r="BFL108" s="205"/>
      <c r="BFM108" s="205"/>
      <c r="BFN108" s="205"/>
      <c r="BFO108" s="205"/>
      <c r="BFP108" s="205"/>
      <c r="BFQ108" s="205"/>
      <c r="BFR108" s="205"/>
      <c r="BFS108" s="205"/>
      <c r="BFT108" s="205"/>
      <c r="BFU108" s="205"/>
      <c r="BFV108" s="205"/>
      <c r="BFW108" s="205"/>
      <c r="BFX108" s="205"/>
      <c r="BFY108" s="205"/>
      <c r="BFZ108" s="205"/>
      <c r="BGA108" s="205"/>
      <c r="BGB108" s="205"/>
      <c r="BGC108" s="205"/>
      <c r="BGD108" s="205"/>
      <c r="BGE108" s="205"/>
      <c r="BGL108" s="205"/>
      <c r="BGM108" s="205"/>
      <c r="BGN108" s="205"/>
      <c r="BGO108" s="205"/>
      <c r="BGP108" s="205"/>
      <c r="BGQ108" s="205"/>
      <c r="BGR108" s="205"/>
      <c r="BGS108" s="205"/>
      <c r="BGT108" s="205"/>
      <c r="BGU108" s="205"/>
      <c r="BGV108" s="205"/>
      <c r="BGW108" s="205"/>
      <c r="BGX108" s="205"/>
      <c r="BGY108" s="205"/>
      <c r="BGZ108" s="205"/>
      <c r="BHA108" s="205"/>
      <c r="BHB108" s="205"/>
      <c r="BHC108" s="205"/>
      <c r="BHD108" s="205"/>
      <c r="BHE108" s="205"/>
      <c r="BHF108" s="205"/>
      <c r="BHG108" s="205"/>
      <c r="BHH108" s="205"/>
      <c r="BHI108" s="205"/>
      <c r="BHJ108" s="205"/>
      <c r="BHK108" s="205"/>
      <c r="BHL108" s="205"/>
      <c r="BHM108" s="205"/>
      <c r="BHN108" s="205"/>
      <c r="BHO108" s="205"/>
      <c r="BHP108" s="205"/>
      <c r="BHQ108" s="205"/>
      <c r="BHR108" s="205"/>
      <c r="BHS108" s="205"/>
      <c r="BHT108" s="205"/>
      <c r="BHU108" s="205"/>
      <c r="BHV108" s="205"/>
      <c r="BHW108" s="205"/>
      <c r="BHX108" s="205"/>
      <c r="BHY108" s="205"/>
      <c r="BHZ108" s="205"/>
      <c r="BIA108" s="205"/>
      <c r="BIB108" s="205"/>
      <c r="BIC108" s="205"/>
      <c r="BID108" s="205"/>
      <c r="BIE108" s="205"/>
      <c r="BIF108" s="205"/>
      <c r="BIG108" s="205"/>
      <c r="BIH108" s="205"/>
      <c r="BII108" s="205"/>
      <c r="BIJ108" s="205"/>
      <c r="BIK108" s="205"/>
      <c r="BIL108" s="205"/>
      <c r="BIM108" s="205"/>
      <c r="BIN108" s="205"/>
      <c r="BIO108" s="205"/>
      <c r="BIP108" s="205"/>
      <c r="BIQ108" s="205"/>
      <c r="BIR108" s="205"/>
      <c r="BIS108" s="205"/>
      <c r="BIT108" s="205"/>
      <c r="BIU108" s="205"/>
      <c r="BIV108" s="205"/>
      <c r="BIW108" s="205"/>
      <c r="BIX108" s="205"/>
      <c r="BIY108" s="205"/>
      <c r="BIZ108" s="205"/>
      <c r="BJA108" s="205"/>
      <c r="BJB108" s="205"/>
      <c r="BJC108" s="205"/>
      <c r="BJD108" s="205"/>
      <c r="BJE108" s="205"/>
      <c r="BJF108" s="205"/>
      <c r="BJG108" s="205"/>
      <c r="BJH108" s="205"/>
      <c r="BJI108" s="205"/>
      <c r="BJJ108" s="205"/>
      <c r="BJK108" s="205"/>
      <c r="BJL108" s="205"/>
      <c r="BJM108" s="205"/>
      <c r="BJN108" s="205"/>
      <c r="BJO108" s="205"/>
      <c r="BJP108" s="205"/>
      <c r="BJQ108" s="205"/>
      <c r="BJR108" s="205"/>
      <c r="BJS108" s="205"/>
      <c r="BJT108" s="205"/>
      <c r="BJU108" s="205"/>
      <c r="BJV108" s="205"/>
      <c r="BJW108" s="205"/>
      <c r="BJX108" s="205"/>
      <c r="BJY108" s="205"/>
      <c r="BJZ108" s="205"/>
      <c r="BKA108" s="205"/>
      <c r="BKB108" s="205"/>
      <c r="BKC108" s="205"/>
      <c r="BKD108" s="205"/>
      <c r="BKE108" s="205"/>
      <c r="BKF108" s="205"/>
      <c r="BKG108" s="205"/>
      <c r="BKH108" s="205"/>
      <c r="BKI108" s="205"/>
      <c r="BKJ108" s="205"/>
      <c r="BKK108" s="205"/>
      <c r="BKL108" s="205"/>
      <c r="BKM108" s="205"/>
      <c r="BKN108" s="205"/>
      <c r="BKO108" s="205"/>
      <c r="BKP108" s="205"/>
      <c r="BKQ108" s="205"/>
      <c r="BKR108" s="205"/>
      <c r="BKS108" s="205"/>
      <c r="BKT108" s="205"/>
      <c r="BKU108" s="205"/>
      <c r="BKV108" s="205"/>
      <c r="BKW108" s="205"/>
      <c r="BKX108" s="205"/>
      <c r="BKY108" s="205"/>
      <c r="BKZ108" s="205"/>
      <c r="BLA108" s="205"/>
      <c r="BLB108" s="205"/>
      <c r="BLC108" s="205"/>
      <c r="BLD108" s="205"/>
      <c r="BLE108" s="205"/>
      <c r="BLF108" s="205"/>
      <c r="BLG108" s="205"/>
      <c r="BLH108" s="205"/>
      <c r="BLI108" s="205"/>
      <c r="BLJ108" s="205"/>
      <c r="BLK108" s="205"/>
      <c r="BLL108" s="205"/>
      <c r="BLM108" s="205"/>
      <c r="BLN108" s="205"/>
      <c r="BLO108" s="205"/>
      <c r="BLP108" s="205"/>
      <c r="BLQ108" s="205"/>
      <c r="BLR108" s="205"/>
      <c r="BLS108" s="205"/>
      <c r="BLT108" s="205"/>
      <c r="BLU108" s="205"/>
      <c r="BLV108" s="205"/>
      <c r="BLW108" s="205"/>
      <c r="BLX108" s="205"/>
      <c r="BLY108" s="205"/>
      <c r="BLZ108" s="205"/>
      <c r="BMA108" s="205"/>
      <c r="BMB108" s="205"/>
      <c r="BMC108" s="205"/>
      <c r="BMD108" s="205"/>
      <c r="BME108" s="205"/>
      <c r="BMF108" s="205"/>
      <c r="BMG108" s="205"/>
      <c r="BMH108" s="205"/>
      <c r="BMI108" s="205"/>
      <c r="BMJ108" s="205"/>
      <c r="BMK108" s="205"/>
      <c r="BML108" s="205"/>
      <c r="BMM108" s="205"/>
      <c r="BMN108" s="205"/>
      <c r="BMO108" s="205"/>
      <c r="BMP108" s="205"/>
      <c r="BMQ108" s="205"/>
      <c r="BMR108" s="205"/>
      <c r="BMS108" s="205"/>
      <c r="BMT108" s="205"/>
      <c r="BMU108" s="205"/>
      <c r="BMV108" s="205"/>
      <c r="BMW108" s="205"/>
      <c r="BMX108" s="205"/>
      <c r="BMY108" s="205"/>
      <c r="BMZ108" s="205"/>
      <c r="BNA108" s="205"/>
      <c r="BNB108" s="205"/>
      <c r="BNC108" s="205"/>
      <c r="BND108" s="205"/>
      <c r="BNE108" s="205"/>
      <c r="BNF108" s="205"/>
      <c r="BNG108" s="205"/>
      <c r="BNH108" s="205"/>
      <c r="BNI108" s="205"/>
      <c r="BNJ108" s="205"/>
      <c r="BNK108" s="205"/>
      <c r="BNL108" s="205"/>
      <c r="BNM108" s="205"/>
      <c r="BNN108" s="205"/>
      <c r="BNO108" s="205"/>
      <c r="BNP108" s="205"/>
      <c r="BNQ108" s="205"/>
      <c r="BNR108" s="205"/>
      <c r="BNS108" s="205"/>
      <c r="BNT108" s="205"/>
      <c r="BNU108" s="205"/>
      <c r="BNV108" s="205"/>
      <c r="BNW108" s="205"/>
      <c r="BNX108" s="205"/>
      <c r="BNY108" s="205"/>
      <c r="BNZ108" s="205"/>
      <c r="BOA108" s="205"/>
      <c r="BOB108" s="205"/>
      <c r="BOC108" s="205"/>
      <c r="BOD108" s="205"/>
      <c r="BOE108" s="205"/>
      <c r="BOF108" s="205"/>
      <c r="BOG108" s="205"/>
      <c r="BOH108" s="205"/>
      <c r="BOI108" s="205"/>
      <c r="BOJ108" s="205"/>
      <c r="BOK108" s="205"/>
      <c r="BOL108" s="205"/>
      <c r="BOM108" s="205"/>
      <c r="BON108" s="205"/>
      <c r="BOO108" s="205"/>
      <c r="BOP108" s="205"/>
      <c r="BOQ108" s="205"/>
      <c r="BOR108" s="205"/>
      <c r="BOS108" s="205"/>
      <c r="BOT108" s="205"/>
      <c r="BOU108" s="205"/>
      <c r="BOV108" s="205"/>
      <c r="BOW108" s="205"/>
      <c r="BOX108" s="205"/>
      <c r="BOY108" s="205"/>
      <c r="BOZ108" s="205"/>
      <c r="BPA108" s="205"/>
      <c r="BPB108" s="205"/>
      <c r="BPC108" s="205"/>
      <c r="BPD108" s="205"/>
      <c r="BPE108" s="205"/>
      <c r="BPF108" s="205"/>
      <c r="BPG108" s="205"/>
      <c r="BPH108" s="205"/>
      <c r="BPI108" s="205"/>
      <c r="BPJ108" s="205"/>
      <c r="BPK108" s="205"/>
      <c r="BPL108" s="205"/>
      <c r="BPM108" s="205"/>
      <c r="BPN108" s="205"/>
      <c r="BPO108" s="205"/>
      <c r="BPP108" s="205"/>
      <c r="BPQ108" s="205"/>
      <c r="BPR108" s="205"/>
      <c r="BPS108" s="205"/>
      <c r="BPT108" s="205"/>
      <c r="BPU108" s="205"/>
      <c r="BPV108" s="205"/>
      <c r="BPW108" s="205"/>
      <c r="BPX108" s="205"/>
      <c r="BPY108" s="205"/>
      <c r="BPZ108" s="205"/>
      <c r="BQA108" s="205"/>
      <c r="BQH108" s="205"/>
      <c r="BQI108" s="205"/>
      <c r="BQJ108" s="205"/>
      <c r="BQK108" s="205"/>
      <c r="BQL108" s="205"/>
      <c r="BQM108" s="205"/>
      <c r="BQN108" s="205"/>
      <c r="BQO108" s="205"/>
      <c r="BQP108" s="205"/>
      <c r="BQQ108" s="205"/>
      <c r="BQR108" s="205"/>
      <c r="BQS108" s="205"/>
      <c r="BQT108" s="205"/>
      <c r="BQU108" s="205"/>
      <c r="BQV108" s="205"/>
      <c r="BQW108" s="205"/>
      <c r="BQX108" s="205"/>
      <c r="BQY108" s="205"/>
      <c r="BQZ108" s="205"/>
      <c r="BRA108" s="205"/>
      <c r="BRB108" s="205"/>
      <c r="BRC108" s="205"/>
      <c r="BRD108" s="205"/>
      <c r="BRE108" s="205"/>
      <c r="BRF108" s="205"/>
      <c r="BRG108" s="205"/>
      <c r="BRH108" s="205"/>
      <c r="BRI108" s="205"/>
      <c r="BRJ108" s="205"/>
      <c r="BRK108" s="205"/>
      <c r="BRL108" s="205"/>
      <c r="BRM108" s="205"/>
      <c r="BRN108" s="205"/>
      <c r="BRO108" s="205"/>
      <c r="BRP108" s="205"/>
      <c r="BRQ108" s="205"/>
      <c r="BRR108" s="205"/>
      <c r="BRS108" s="205"/>
      <c r="BRT108" s="205"/>
      <c r="BRU108" s="205"/>
      <c r="BRV108" s="205"/>
      <c r="BRW108" s="205"/>
      <c r="BRX108" s="205"/>
      <c r="BRY108" s="205"/>
      <c r="BRZ108" s="205"/>
      <c r="BSA108" s="205"/>
      <c r="BSB108" s="205"/>
      <c r="BSC108" s="205"/>
      <c r="BSD108" s="205"/>
      <c r="BSE108" s="205"/>
      <c r="BSF108" s="205"/>
      <c r="BSG108" s="205"/>
      <c r="BSH108" s="205"/>
      <c r="BSI108" s="205"/>
      <c r="BSJ108" s="205"/>
      <c r="BSK108" s="205"/>
      <c r="BSL108" s="205"/>
      <c r="BSM108" s="205"/>
      <c r="BSN108" s="205"/>
      <c r="BSO108" s="205"/>
      <c r="BSP108" s="205"/>
      <c r="BSQ108" s="205"/>
      <c r="BSR108" s="205"/>
      <c r="BSS108" s="205"/>
      <c r="BST108" s="205"/>
      <c r="BSU108" s="205"/>
      <c r="BSV108" s="205"/>
      <c r="BSW108" s="205"/>
      <c r="BSX108" s="205"/>
      <c r="BSY108" s="205"/>
      <c r="BSZ108" s="205"/>
      <c r="BTA108" s="205"/>
      <c r="BTB108" s="205"/>
      <c r="BTC108" s="205"/>
      <c r="BTD108" s="205"/>
      <c r="BTE108" s="205"/>
      <c r="BTF108" s="205"/>
      <c r="BTG108" s="205"/>
      <c r="BTH108" s="205"/>
      <c r="BTI108" s="205"/>
      <c r="BTJ108" s="205"/>
      <c r="BTK108" s="205"/>
      <c r="BTL108" s="205"/>
      <c r="BTM108" s="205"/>
      <c r="BTN108" s="205"/>
      <c r="BTO108" s="205"/>
      <c r="BTP108" s="205"/>
      <c r="BTQ108" s="205"/>
      <c r="BTR108" s="205"/>
      <c r="BTS108" s="205"/>
      <c r="BTT108" s="205"/>
      <c r="BTU108" s="205"/>
      <c r="BTV108" s="205"/>
      <c r="BTW108" s="205"/>
      <c r="BTX108" s="205"/>
      <c r="BTY108" s="205"/>
      <c r="BTZ108" s="205"/>
      <c r="BUA108" s="205"/>
      <c r="BUB108" s="205"/>
      <c r="BUC108" s="205"/>
      <c r="BUD108" s="205"/>
      <c r="BUE108" s="205"/>
      <c r="BUF108" s="205"/>
      <c r="BUG108" s="205"/>
      <c r="BUH108" s="205"/>
      <c r="BUI108" s="205"/>
      <c r="BUJ108" s="205"/>
      <c r="BUK108" s="205"/>
      <c r="BUL108" s="205"/>
      <c r="BUM108" s="205"/>
      <c r="BUN108" s="205"/>
      <c r="BUO108" s="205"/>
      <c r="BUP108" s="205"/>
      <c r="BUQ108" s="205"/>
      <c r="BUR108" s="205"/>
      <c r="BUS108" s="205"/>
      <c r="BUT108" s="205"/>
      <c r="BUU108" s="205"/>
      <c r="BUV108" s="205"/>
      <c r="BUW108" s="205"/>
      <c r="BUX108" s="205"/>
      <c r="BUY108" s="205"/>
      <c r="BUZ108" s="205"/>
      <c r="BVA108" s="205"/>
      <c r="BVB108" s="205"/>
      <c r="BVC108" s="205"/>
      <c r="BVD108" s="205"/>
      <c r="BVE108" s="205"/>
      <c r="BVF108" s="205"/>
      <c r="BVG108" s="205"/>
      <c r="BVH108" s="205"/>
      <c r="BVI108" s="205"/>
      <c r="BVJ108" s="205"/>
      <c r="BVK108" s="205"/>
      <c r="BVL108" s="205"/>
      <c r="BVM108" s="205"/>
      <c r="BVN108" s="205"/>
      <c r="BVO108" s="205"/>
      <c r="BVP108" s="205"/>
      <c r="BVQ108" s="205"/>
      <c r="BVR108" s="205"/>
      <c r="BVS108" s="205"/>
      <c r="BVT108" s="205"/>
      <c r="BVU108" s="205"/>
      <c r="BVV108" s="205"/>
      <c r="BVW108" s="205"/>
      <c r="BVX108" s="205"/>
      <c r="BVY108" s="205"/>
      <c r="BVZ108" s="205"/>
      <c r="BWA108" s="205"/>
      <c r="BWB108" s="205"/>
      <c r="BWC108" s="205"/>
      <c r="BWD108" s="205"/>
      <c r="BWE108" s="205"/>
      <c r="BWF108" s="205"/>
      <c r="BWG108" s="205"/>
      <c r="BWH108" s="205"/>
      <c r="BWI108" s="205"/>
      <c r="BWJ108" s="205"/>
      <c r="BWK108" s="205"/>
      <c r="BWL108" s="205"/>
      <c r="BWM108" s="205"/>
      <c r="BWN108" s="205"/>
      <c r="BWO108" s="205"/>
      <c r="BWP108" s="205"/>
      <c r="BWQ108" s="205"/>
      <c r="BWR108" s="205"/>
      <c r="BWS108" s="205"/>
      <c r="BWT108" s="205"/>
      <c r="BWU108" s="205"/>
      <c r="BWV108" s="205"/>
      <c r="BWW108" s="205"/>
      <c r="BWX108" s="205"/>
      <c r="BWY108" s="205"/>
      <c r="BWZ108" s="205"/>
      <c r="BXA108" s="205"/>
      <c r="BXB108" s="205"/>
      <c r="BXC108" s="205"/>
      <c r="BXD108" s="205"/>
      <c r="BXE108" s="205"/>
      <c r="BXF108" s="205"/>
      <c r="BXG108" s="205"/>
      <c r="BXH108" s="205"/>
      <c r="BXI108" s="205"/>
      <c r="BXJ108" s="205"/>
      <c r="BXK108" s="205"/>
      <c r="BXL108" s="205"/>
      <c r="BXM108" s="205"/>
      <c r="BXN108" s="205"/>
      <c r="BXO108" s="205"/>
      <c r="BXP108" s="205"/>
      <c r="BXQ108" s="205"/>
      <c r="BXR108" s="205"/>
      <c r="BXS108" s="205"/>
      <c r="BXT108" s="205"/>
      <c r="BXU108" s="205"/>
      <c r="BXV108" s="205"/>
      <c r="BXW108" s="205"/>
      <c r="BXX108" s="205"/>
      <c r="BXY108" s="205"/>
      <c r="BXZ108" s="205"/>
      <c r="BYA108" s="205"/>
      <c r="BYB108" s="205"/>
      <c r="BYC108" s="205"/>
      <c r="BYD108" s="205"/>
      <c r="BYE108" s="205"/>
      <c r="BYF108" s="205"/>
      <c r="BYG108" s="205"/>
      <c r="BYH108" s="205"/>
      <c r="BYI108" s="205"/>
      <c r="BYJ108" s="205"/>
      <c r="BYK108" s="205"/>
      <c r="BYL108" s="205"/>
      <c r="BYM108" s="205"/>
      <c r="BYN108" s="205"/>
      <c r="BYO108" s="205"/>
      <c r="BYP108" s="205"/>
      <c r="BYQ108" s="205"/>
      <c r="BYR108" s="205"/>
      <c r="BYS108" s="205"/>
      <c r="BYT108" s="205"/>
      <c r="BYU108" s="205"/>
      <c r="BYV108" s="205"/>
      <c r="BYW108" s="205"/>
      <c r="BYX108" s="205"/>
      <c r="BYY108" s="205"/>
      <c r="BYZ108" s="205"/>
      <c r="BZA108" s="205"/>
      <c r="BZB108" s="205"/>
      <c r="BZC108" s="205"/>
      <c r="BZD108" s="205"/>
      <c r="BZE108" s="205"/>
      <c r="BZF108" s="205"/>
      <c r="BZG108" s="205"/>
      <c r="BZH108" s="205"/>
      <c r="BZI108" s="205"/>
      <c r="BZJ108" s="205"/>
      <c r="BZK108" s="205"/>
      <c r="BZL108" s="205"/>
      <c r="BZM108" s="205"/>
      <c r="BZN108" s="205"/>
      <c r="BZO108" s="205"/>
      <c r="BZP108" s="205"/>
      <c r="BZQ108" s="205"/>
      <c r="BZR108" s="205"/>
      <c r="BZS108" s="205"/>
      <c r="BZT108" s="205"/>
      <c r="BZU108" s="205"/>
      <c r="BZV108" s="205"/>
      <c r="BZW108" s="205"/>
      <c r="CAD108" s="205"/>
      <c r="CAE108" s="205"/>
      <c r="CAF108" s="205"/>
      <c r="CAG108" s="205"/>
      <c r="CAH108" s="205"/>
      <c r="CAI108" s="205"/>
      <c r="CAJ108" s="205"/>
      <c r="CAK108" s="205"/>
      <c r="CAL108" s="205"/>
      <c r="CAM108" s="205"/>
      <c r="CAN108" s="205"/>
      <c r="CAO108" s="205"/>
      <c r="CAP108" s="205"/>
      <c r="CAQ108" s="205"/>
      <c r="CAR108" s="205"/>
      <c r="CAS108" s="205"/>
      <c r="CAT108" s="205"/>
      <c r="CAU108" s="205"/>
      <c r="CAV108" s="205"/>
      <c r="CAW108" s="205"/>
      <c r="CAX108" s="205"/>
      <c r="CAY108" s="205"/>
      <c r="CAZ108" s="205"/>
      <c r="CBA108" s="205"/>
      <c r="CBB108" s="205"/>
      <c r="CBC108" s="205"/>
      <c r="CBD108" s="205"/>
      <c r="CBE108" s="205"/>
      <c r="CBF108" s="205"/>
      <c r="CBG108" s="205"/>
      <c r="CBH108" s="205"/>
      <c r="CBI108" s="205"/>
      <c r="CBJ108" s="205"/>
      <c r="CBK108" s="205"/>
      <c r="CBL108" s="205"/>
      <c r="CBM108" s="205"/>
      <c r="CBN108" s="205"/>
      <c r="CBO108" s="205"/>
      <c r="CBP108" s="205"/>
      <c r="CBQ108" s="205"/>
      <c r="CBR108" s="205"/>
      <c r="CBS108" s="205"/>
      <c r="CBT108" s="205"/>
      <c r="CBU108" s="205"/>
      <c r="CBV108" s="205"/>
      <c r="CBW108" s="205"/>
      <c r="CBX108" s="205"/>
      <c r="CBY108" s="205"/>
      <c r="CBZ108" s="205"/>
      <c r="CCA108" s="205"/>
      <c r="CCB108" s="205"/>
      <c r="CCC108" s="205"/>
      <c r="CCD108" s="205"/>
      <c r="CCE108" s="205"/>
      <c r="CCF108" s="205"/>
      <c r="CCG108" s="205"/>
      <c r="CCH108" s="205"/>
      <c r="CCI108" s="205"/>
      <c r="CCJ108" s="205"/>
      <c r="CCK108" s="205"/>
      <c r="CCL108" s="205"/>
      <c r="CCM108" s="205"/>
      <c r="CCN108" s="205"/>
      <c r="CCO108" s="205"/>
      <c r="CCP108" s="205"/>
      <c r="CCQ108" s="205"/>
      <c r="CCR108" s="205"/>
      <c r="CCS108" s="205"/>
      <c r="CCT108" s="205"/>
      <c r="CCU108" s="205"/>
      <c r="CCV108" s="205"/>
      <c r="CCW108" s="205"/>
      <c r="CCX108" s="205"/>
      <c r="CCY108" s="205"/>
      <c r="CCZ108" s="205"/>
      <c r="CDA108" s="205"/>
      <c r="CDB108" s="205"/>
      <c r="CDC108" s="205"/>
      <c r="CDD108" s="205"/>
      <c r="CDE108" s="205"/>
      <c r="CDF108" s="205"/>
      <c r="CDG108" s="205"/>
      <c r="CDH108" s="205"/>
      <c r="CDI108" s="205"/>
      <c r="CDJ108" s="205"/>
      <c r="CDK108" s="205"/>
      <c r="CDL108" s="205"/>
      <c r="CDM108" s="205"/>
      <c r="CDN108" s="205"/>
      <c r="CDO108" s="205"/>
      <c r="CDP108" s="205"/>
      <c r="CDQ108" s="205"/>
      <c r="CDR108" s="205"/>
      <c r="CDS108" s="205"/>
      <c r="CDT108" s="205"/>
      <c r="CDU108" s="205"/>
      <c r="CDV108" s="205"/>
      <c r="CDW108" s="205"/>
      <c r="CDX108" s="205"/>
      <c r="CDY108" s="205"/>
      <c r="CDZ108" s="205"/>
      <c r="CEA108" s="205"/>
      <c r="CEB108" s="205"/>
      <c r="CEC108" s="205"/>
      <c r="CED108" s="205"/>
      <c r="CEE108" s="205"/>
      <c r="CEF108" s="205"/>
      <c r="CEG108" s="205"/>
      <c r="CEH108" s="205"/>
      <c r="CEI108" s="205"/>
      <c r="CEJ108" s="205"/>
      <c r="CEK108" s="205"/>
      <c r="CEL108" s="205"/>
      <c r="CEM108" s="205"/>
      <c r="CEN108" s="205"/>
      <c r="CEO108" s="205"/>
      <c r="CEP108" s="205"/>
      <c r="CEQ108" s="205"/>
      <c r="CER108" s="205"/>
      <c r="CES108" s="205"/>
      <c r="CET108" s="205"/>
      <c r="CEU108" s="205"/>
      <c r="CEV108" s="205"/>
      <c r="CEW108" s="205"/>
      <c r="CEX108" s="205"/>
      <c r="CEY108" s="205"/>
      <c r="CEZ108" s="205"/>
      <c r="CFA108" s="205"/>
      <c r="CFB108" s="205"/>
      <c r="CFC108" s="205"/>
      <c r="CFD108" s="205"/>
      <c r="CFE108" s="205"/>
      <c r="CFF108" s="205"/>
      <c r="CFG108" s="205"/>
      <c r="CFH108" s="205"/>
      <c r="CFI108" s="205"/>
      <c r="CFJ108" s="205"/>
      <c r="CFK108" s="205"/>
      <c r="CFL108" s="205"/>
      <c r="CFM108" s="205"/>
      <c r="CFN108" s="205"/>
      <c r="CFO108" s="205"/>
      <c r="CFP108" s="205"/>
      <c r="CFQ108" s="205"/>
      <c r="CFR108" s="205"/>
      <c r="CFS108" s="205"/>
      <c r="CFT108" s="205"/>
      <c r="CFU108" s="205"/>
      <c r="CFV108" s="205"/>
      <c r="CFW108" s="205"/>
      <c r="CFX108" s="205"/>
      <c r="CFY108" s="205"/>
      <c r="CFZ108" s="205"/>
      <c r="CGA108" s="205"/>
      <c r="CGB108" s="205"/>
      <c r="CGC108" s="205"/>
      <c r="CGD108" s="205"/>
      <c r="CGE108" s="205"/>
      <c r="CGF108" s="205"/>
      <c r="CGG108" s="205"/>
      <c r="CGH108" s="205"/>
      <c r="CGI108" s="205"/>
      <c r="CGJ108" s="205"/>
      <c r="CGK108" s="205"/>
      <c r="CGL108" s="205"/>
      <c r="CGM108" s="205"/>
      <c r="CGN108" s="205"/>
      <c r="CGO108" s="205"/>
      <c r="CGP108" s="205"/>
      <c r="CGQ108" s="205"/>
      <c r="CGR108" s="205"/>
      <c r="CGS108" s="205"/>
      <c r="CGT108" s="205"/>
      <c r="CGU108" s="205"/>
      <c r="CGV108" s="205"/>
      <c r="CGW108" s="205"/>
      <c r="CGX108" s="205"/>
      <c r="CGY108" s="205"/>
      <c r="CGZ108" s="205"/>
      <c r="CHA108" s="205"/>
      <c r="CHB108" s="205"/>
      <c r="CHC108" s="205"/>
      <c r="CHD108" s="205"/>
      <c r="CHE108" s="205"/>
      <c r="CHF108" s="205"/>
      <c r="CHG108" s="205"/>
      <c r="CHH108" s="205"/>
      <c r="CHI108" s="205"/>
      <c r="CHJ108" s="205"/>
      <c r="CHK108" s="205"/>
      <c r="CHL108" s="205"/>
      <c r="CHM108" s="205"/>
      <c r="CHN108" s="205"/>
      <c r="CHO108" s="205"/>
      <c r="CHP108" s="205"/>
      <c r="CHQ108" s="205"/>
      <c r="CHR108" s="205"/>
      <c r="CHS108" s="205"/>
      <c r="CHT108" s="205"/>
      <c r="CHU108" s="205"/>
      <c r="CHV108" s="205"/>
      <c r="CHW108" s="205"/>
      <c r="CHX108" s="205"/>
      <c r="CHY108" s="205"/>
      <c r="CHZ108" s="205"/>
      <c r="CIA108" s="205"/>
      <c r="CIB108" s="205"/>
      <c r="CIC108" s="205"/>
      <c r="CID108" s="205"/>
      <c r="CIE108" s="205"/>
      <c r="CIF108" s="205"/>
      <c r="CIG108" s="205"/>
      <c r="CIH108" s="205"/>
      <c r="CII108" s="205"/>
      <c r="CIJ108" s="205"/>
      <c r="CIK108" s="205"/>
      <c r="CIL108" s="205"/>
      <c r="CIM108" s="205"/>
      <c r="CIN108" s="205"/>
      <c r="CIO108" s="205"/>
      <c r="CIP108" s="205"/>
      <c r="CIQ108" s="205"/>
      <c r="CIR108" s="205"/>
      <c r="CIS108" s="205"/>
      <c r="CIT108" s="205"/>
      <c r="CIU108" s="205"/>
      <c r="CIV108" s="205"/>
      <c r="CIW108" s="205"/>
      <c r="CIX108" s="205"/>
      <c r="CIY108" s="205"/>
      <c r="CIZ108" s="205"/>
      <c r="CJA108" s="205"/>
      <c r="CJB108" s="205"/>
      <c r="CJC108" s="205"/>
      <c r="CJD108" s="205"/>
      <c r="CJE108" s="205"/>
      <c r="CJF108" s="205"/>
      <c r="CJG108" s="205"/>
      <c r="CJH108" s="205"/>
      <c r="CJI108" s="205"/>
      <c r="CJJ108" s="205"/>
      <c r="CJK108" s="205"/>
      <c r="CJL108" s="205"/>
      <c r="CJM108" s="205"/>
      <c r="CJN108" s="205"/>
      <c r="CJO108" s="205"/>
      <c r="CJP108" s="205"/>
      <c r="CJQ108" s="205"/>
      <c r="CJR108" s="205"/>
      <c r="CJS108" s="205"/>
      <c r="CJZ108" s="205"/>
      <c r="CKA108" s="205"/>
      <c r="CKB108" s="205"/>
      <c r="CKC108" s="205"/>
      <c r="CKD108" s="205"/>
      <c r="CKE108" s="205"/>
      <c r="CKF108" s="205"/>
      <c r="CKG108" s="205"/>
      <c r="CKH108" s="205"/>
      <c r="CKI108" s="205"/>
      <c r="CKJ108" s="205"/>
      <c r="CKK108" s="205"/>
      <c r="CKL108" s="205"/>
      <c r="CKM108" s="205"/>
      <c r="CKN108" s="205"/>
      <c r="CKO108" s="205"/>
      <c r="CKP108" s="205"/>
      <c r="CKQ108" s="205"/>
      <c r="CKR108" s="205"/>
      <c r="CKS108" s="205"/>
      <c r="CKT108" s="205"/>
      <c r="CKU108" s="205"/>
      <c r="CKV108" s="205"/>
      <c r="CKW108" s="205"/>
      <c r="CKX108" s="205"/>
      <c r="CKY108" s="205"/>
      <c r="CKZ108" s="205"/>
      <c r="CLA108" s="205"/>
      <c r="CLB108" s="205"/>
      <c r="CLC108" s="205"/>
      <c r="CLD108" s="205"/>
      <c r="CLE108" s="205"/>
      <c r="CLF108" s="205"/>
      <c r="CLG108" s="205"/>
      <c r="CLH108" s="205"/>
      <c r="CLI108" s="205"/>
      <c r="CLJ108" s="205"/>
      <c r="CLK108" s="205"/>
      <c r="CLL108" s="205"/>
      <c r="CLM108" s="205"/>
      <c r="CLN108" s="205"/>
      <c r="CLO108" s="205"/>
      <c r="CLP108" s="205"/>
      <c r="CLQ108" s="205"/>
      <c r="CLR108" s="205"/>
      <c r="CLS108" s="205"/>
      <c r="CLT108" s="205"/>
      <c r="CLU108" s="205"/>
      <c r="CLV108" s="205"/>
      <c r="CLW108" s="205"/>
      <c r="CLX108" s="205"/>
      <c r="CLY108" s="205"/>
      <c r="CLZ108" s="205"/>
      <c r="CMA108" s="205"/>
      <c r="CMB108" s="205"/>
      <c r="CMC108" s="205"/>
      <c r="CMD108" s="205"/>
      <c r="CME108" s="205"/>
      <c r="CMF108" s="205"/>
      <c r="CMG108" s="205"/>
      <c r="CMH108" s="205"/>
      <c r="CMI108" s="205"/>
      <c r="CMJ108" s="205"/>
      <c r="CMK108" s="205"/>
      <c r="CML108" s="205"/>
      <c r="CMM108" s="205"/>
      <c r="CMN108" s="205"/>
      <c r="CMO108" s="205"/>
      <c r="CMP108" s="205"/>
      <c r="CMQ108" s="205"/>
      <c r="CMR108" s="205"/>
      <c r="CMS108" s="205"/>
      <c r="CMT108" s="205"/>
      <c r="CMU108" s="205"/>
      <c r="CMV108" s="205"/>
      <c r="CMW108" s="205"/>
      <c r="CMX108" s="205"/>
      <c r="CMY108" s="205"/>
      <c r="CMZ108" s="205"/>
      <c r="CNA108" s="205"/>
      <c r="CNB108" s="205"/>
      <c r="CNC108" s="205"/>
      <c r="CND108" s="205"/>
      <c r="CNE108" s="205"/>
      <c r="CNF108" s="205"/>
      <c r="CNG108" s="205"/>
      <c r="CNH108" s="205"/>
      <c r="CNI108" s="205"/>
      <c r="CNJ108" s="205"/>
      <c r="CNK108" s="205"/>
      <c r="CNL108" s="205"/>
      <c r="CNM108" s="205"/>
      <c r="CNN108" s="205"/>
      <c r="CNO108" s="205"/>
      <c r="CNP108" s="205"/>
      <c r="CNQ108" s="205"/>
      <c r="CNR108" s="205"/>
      <c r="CNS108" s="205"/>
      <c r="CNT108" s="205"/>
      <c r="CNU108" s="205"/>
      <c r="CNV108" s="205"/>
      <c r="CNW108" s="205"/>
      <c r="CNX108" s="205"/>
      <c r="CNY108" s="205"/>
      <c r="CNZ108" s="205"/>
      <c r="COA108" s="205"/>
      <c r="COB108" s="205"/>
      <c r="COC108" s="205"/>
      <c r="COD108" s="205"/>
      <c r="COE108" s="205"/>
      <c r="COF108" s="205"/>
      <c r="COG108" s="205"/>
      <c r="COH108" s="205"/>
      <c r="COI108" s="205"/>
      <c r="COJ108" s="205"/>
      <c r="COK108" s="205"/>
      <c r="COL108" s="205"/>
      <c r="COM108" s="205"/>
      <c r="CON108" s="205"/>
      <c r="COO108" s="205"/>
      <c r="COP108" s="205"/>
      <c r="COQ108" s="205"/>
      <c r="COR108" s="205"/>
      <c r="COS108" s="205"/>
      <c r="COT108" s="205"/>
      <c r="COU108" s="205"/>
      <c r="COV108" s="205"/>
      <c r="COW108" s="205"/>
      <c r="COX108" s="205"/>
      <c r="COY108" s="205"/>
      <c r="COZ108" s="205"/>
      <c r="CPA108" s="205"/>
      <c r="CPB108" s="205"/>
      <c r="CPC108" s="205"/>
      <c r="CPD108" s="205"/>
      <c r="CPE108" s="205"/>
      <c r="CPF108" s="205"/>
      <c r="CPG108" s="205"/>
      <c r="CPH108" s="205"/>
      <c r="CPI108" s="205"/>
      <c r="CPJ108" s="205"/>
      <c r="CPK108" s="205"/>
      <c r="CPL108" s="205"/>
      <c r="CPM108" s="205"/>
      <c r="CPN108" s="205"/>
      <c r="CPO108" s="205"/>
      <c r="CPP108" s="205"/>
      <c r="CPQ108" s="205"/>
      <c r="CPR108" s="205"/>
      <c r="CPS108" s="205"/>
      <c r="CPT108" s="205"/>
      <c r="CPU108" s="205"/>
      <c r="CPV108" s="205"/>
      <c r="CPW108" s="205"/>
      <c r="CPX108" s="205"/>
      <c r="CPY108" s="205"/>
      <c r="CPZ108" s="205"/>
      <c r="CQA108" s="205"/>
      <c r="CQB108" s="205"/>
      <c r="CQC108" s="205"/>
      <c r="CQD108" s="205"/>
      <c r="CQE108" s="205"/>
      <c r="CQF108" s="205"/>
      <c r="CQG108" s="205"/>
      <c r="CQH108" s="205"/>
      <c r="CQI108" s="205"/>
      <c r="CQJ108" s="205"/>
      <c r="CQK108" s="205"/>
      <c r="CQL108" s="205"/>
      <c r="CQM108" s="205"/>
      <c r="CQN108" s="205"/>
      <c r="CQO108" s="205"/>
      <c r="CQP108" s="205"/>
      <c r="CQQ108" s="205"/>
      <c r="CQR108" s="205"/>
      <c r="CQS108" s="205"/>
      <c r="CQT108" s="205"/>
      <c r="CQU108" s="205"/>
      <c r="CQV108" s="205"/>
      <c r="CQW108" s="205"/>
      <c r="CQX108" s="205"/>
      <c r="CQY108" s="205"/>
      <c r="CQZ108" s="205"/>
      <c r="CRA108" s="205"/>
      <c r="CRB108" s="205"/>
      <c r="CRC108" s="205"/>
      <c r="CRD108" s="205"/>
      <c r="CRE108" s="205"/>
      <c r="CRF108" s="205"/>
      <c r="CRG108" s="205"/>
      <c r="CRH108" s="205"/>
      <c r="CRI108" s="205"/>
      <c r="CRJ108" s="205"/>
      <c r="CRK108" s="205"/>
      <c r="CRL108" s="205"/>
      <c r="CRM108" s="205"/>
      <c r="CRN108" s="205"/>
      <c r="CRO108" s="205"/>
      <c r="CRP108" s="205"/>
      <c r="CRQ108" s="205"/>
      <c r="CRR108" s="205"/>
      <c r="CRS108" s="205"/>
      <c r="CRT108" s="205"/>
      <c r="CRU108" s="205"/>
      <c r="CRV108" s="205"/>
      <c r="CRW108" s="205"/>
      <c r="CRX108" s="205"/>
      <c r="CRY108" s="205"/>
      <c r="CRZ108" s="205"/>
      <c r="CSA108" s="205"/>
      <c r="CSB108" s="205"/>
      <c r="CSC108" s="205"/>
      <c r="CSD108" s="205"/>
      <c r="CSE108" s="205"/>
      <c r="CSF108" s="205"/>
      <c r="CSG108" s="205"/>
      <c r="CSH108" s="205"/>
      <c r="CSI108" s="205"/>
      <c r="CSJ108" s="205"/>
      <c r="CSK108" s="205"/>
      <c r="CSL108" s="205"/>
      <c r="CSM108" s="205"/>
      <c r="CSN108" s="205"/>
      <c r="CSO108" s="205"/>
      <c r="CSP108" s="205"/>
      <c r="CSQ108" s="205"/>
      <c r="CSR108" s="205"/>
      <c r="CSS108" s="205"/>
      <c r="CST108" s="205"/>
      <c r="CSU108" s="205"/>
      <c r="CSV108" s="205"/>
      <c r="CSW108" s="205"/>
      <c r="CSX108" s="205"/>
      <c r="CSY108" s="205"/>
      <c r="CSZ108" s="205"/>
      <c r="CTA108" s="205"/>
      <c r="CTB108" s="205"/>
      <c r="CTC108" s="205"/>
      <c r="CTD108" s="205"/>
      <c r="CTE108" s="205"/>
      <c r="CTF108" s="205"/>
      <c r="CTG108" s="205"/>
      <c r="CTH108" s="205"/>
      <c r="CTI108" s="205"/>
      <c r="CTJ108" s="205"/>
      <c r="CTK108" s="205"/>
      <c r="CTL108" s="205"/>
      <c r="CTM108" s="205"/>
      <c r="CTN108" s="205"/>
      <c r="CTO108" s="205"/>
      <c r="CTV108" s="205"/>
      <c r="CTW108" s="205"/>
      <c r="CTX108" s="205"/>
      <c r="CTY108" s="205"/>
      <c r="CTZ108" s="205"/>
      <c r="CUA108" s="205"/>
      <c r="CUB108" s="205"/>
      <c r="CUC108" s="205"/>
      <c r="CUD108" s="205"/>
      <c r="CUE108" s="205"/>
      <c r="CUF108" s="205"/>
      <c r="CUG108" s="205"/>
      <c r="CUH108" s="205"/>
      <c r="CUI108" s="205"/>
      <c r="CUJ108" s="205"/>
      <c r="CUK108" s="205"/>
      <c r="CUL108" s="205"/>
      <c r="CUM108" s="205"/>
      <c r="CUN108" s="205"/>
      <c r="CUO108" s="205"/>
      <c r="CUP108" s="205"/>
      <c r="CUQ108" s="205"/>
      <c r="CUR108" s="205"/>
      <c r="CUS108" s="205"/>
      <c r="CUT108" s="205"/>
      <c r="CUU108" s="205"/>
      <c r="CUV108" s="205"/>
      <c r="CUW108" s="205"/>
      <c r="CUX108" s="205"/>
      <c r="CUY108" s="205"/>
      <c r="CUZ108" s="205"/>
      <c r="CVA108" s="205"/>
      <c r="CVB108" s="205"/>
      <c r="CVC108" s="205"/>
      <c r="CVD108" s="205"/>
      <c r="CVE108" s="205"/>
      <c r="CVF108" s="205"/>
      <c r="CVG108" s="205"/>
      <c r="CVH108" s="205"/>
      <c r="CVI108" s="205"/>
      <c r="CVJ108" s="205"/>
      <c r="CVK108" s="205"/>
      <c r="CVL108" s="205"/>
      <c r="CVM108" s="205"/>
      <c r="CVN108" s="205"/>
      <c r="CVO108" s="205"/>
      <c r="CVP108" s="205"/>
      <c r="CVQ108" s="205"/>
      <c r="CVR108" s="205"/>
      <c r="CVS108" s="205"/>
      <c r="CVT108" s="205"/>
      <c r="CVU108" s="205"/>
      <c r="CVV108" s="205"/>
      <c r="CVW108" s="205"/>
      <c r="CVX108" s="205"/>
      <c r="CVY108" s="205"/>
      <c r="CVZ108" s="205"/>
      <c r="CWA108" s="205"/>
      <c r="CWB108" s="205"/>
      <c r="CWC108" s="205"/>
      <c r="CWD108" s="205"/>
      <c r="CWE108" s="205"/>
      <c r="CWF108" s="205"/>
      <c r="CWG108" s="205"/>
      <c r="CWH108" s="205"/>
      <c r="CWI108" s="205"/>
      <c r="CWJ108" s="205"/>
      <c r="CWK108" s="205"/>
      <c r="CWL108" s="205"/>
      <c r="CWM108" s="205"/>
      <c r="CWN108" s="205"/>
      <c r="CWO108" s="205"/>
      <c r="CWP108" s="205"/>
      <c r="CWQ108" s="205"/>
      <c r="CWR108" s="205"/>
      <c r="CWS108" s="205"/>
      <c r="CWT108" s="205"/>
      <c r="CWU108" s="205"/>
      <c r="CWV108" s="205"/>
      <c r="CWW108" s="205"/>
      <c r="CWX108" s="205"/>
      <c r="CWY108" s="205"/>
      <c r="CWZ108" s="205"/>
      <c r="CXA108" s="205"/>
      <c r="CXB108" s="205"/>
      <c r="CXC108" s="205"/>
      <c r="CXD108" s="205"/>
      <c r="CXE108" s="205"/>
      <c r="CXF108" s="205"/>
      <c r="CXG108" s="205"/>
      <c r="CXH108" s="205"/>
      <c r="CXI108" s="205"/>
      <c r="CXJ108" s="205"/>
      <c r="CXK108" s="205"/>
      <c r="CXL108" s="205"/>
      <c r="CXM108" s="205"/>
      <c r="CXN108" s="205"/>
      <c r="CXO108" s="205"/>
      <c r="CXP108" s="205"/>
      <c r="CXQ108" s="205"/>
      <c r="CXR108" s="205"/>
      <c r="CXS108" s="205"/>
      <c r="CXT108" s="205"/>
      <c r="CXU108" s="205"/>
      <c r="CXV108" s="205"/>
      <c r="CXW108" s="205"/>
      <c r="CXX108" s="205"/>
      <c r="CXY108" s="205"/>
      <c r="CXZ108" s="205"/>
      <c r="CYA108" s="205"/>
      <c r="CYB108" s="205"/>
      <c r="CYC108" s="205"/>
      <c r="CYD108" s="205"/>
      <c r="CYE108" s="205"/>
      <c r="CYF108" s="205"/>
      <c r="CYG108" s="205"/>
      <c r="CYH108" s="205"/>
      <c r="CYI108" s="205"/>
      <c r="CYJ108" s="205"/>
      <c r="CYK108" s="205"/>
      <c r="CYL108" s="205"/>
      <c r="CYM108" s="205"/>
      <c r="CYN108" s="205"/>
      <c r="CYO108" s="205"/>
      <c r="CYP108" s="205"/>
      <c r="CYQ108" s="205"/>
      <c r="CYR108" s="205"/>
      <c r="CYS108" s="205"/>
      <c r="CYT108" s="205"/>
      <c r="CYU108" s="205"/>
      <c r="CYV108" s="205"/>
      <c r="CYW108" s="205"/>
      <c r="CYX108" s="205"/>
      <c r="CYY108" s="205"/>
      <c r="CYZ108" s="205"/>
      <c r="CZA108" s="205"/>
      <c r="CZB108" s="205"/>
      <c r="CZC108" s="205"/>
      <c r="CZD108" s="205"/>
      <c r="CZE108" s="205"/>
      <c r="CZF108" s="205"/>
      <c r="CZG108" s="205"/>
      <c r="CZH108" s="205"/>
      <c r="CZI108" s="205"/>
      <c r="CZJ108" s="205"/>
      <c r="CZK108" s="205"/>
      <c r="CZL108" s="205"/>
      <c r="CZM108" s="205"/>
      <c r="CZN108" s="205"/>
      <c r="CZO108" s="205"/>
      <c r="CZP108" s="205"/>
      <c r="CZQ108" s="205"/>
      <c r="CZR108" s="205"/>
      <c r="CZS108" s="205"/>
      <c r="CZT108" s="205"/>
      <c r="CZU108" s="205"/>
      <c r="CZV108" s="205"/>
      <c r="CZW108" s="205"/>
      <c r="CZX108" s="205"/>
      <c r="CZY108" s="205"/>
      <c r="CZZ108" s="205"/>
      <c r="DAA108" s="205"/>
      <c r="DAB108" s="205"/>
      <c r="DAC108" s="205"/>
      <c r="DAD108" s="205"/>
      <c r="DAE108" s="205"/>
      <c r="DAF108" s="205"/>
      <c r="DAG108" s="205"/>
      <c r="DAH108" s="205"/>
      <c r="DAI108" s="205"/>
      <c r="DAJ108" s="205"/>
      <c r="DAK108" s="205"/>
      <c r="DAL108" s="205"/>
      <c r="DAM108" s="205"/>
      <c r="DAN108" s="205"/>
      <c r="DAO108" s="205"/>
      <c r="DAP108" s="205"/>
      <c r="DAQ108" s="205"/>
      <c r="DAR108" s="205"/>
      <c r="DAS108" s="205"/>
      <c r="DAT108" s="205"/>
      <c r="DAU108" s="205"/>
      <c r="DAV108" s="205"/>
      <c r="DAW108" s="205"/>
      <c r="DAX108" s="205"/>
      <c r="DAY108" s="205"/>
      <c r="DAZ108" s="205"/>
      <c r="DBA108" s="205"/>
      <c r="DBB108" s="205"/>
      <c r="DBC108" s="205"/>
      <c r="DBD108" s="205"/>
      <c r="DBE108" s="205"/>
      <c r="DBF108" s="205"/>
      <c r="DBG108" s="205"/>
      <c r="DBH108" s="205"/>
      <c r="DBI108" s="205"/>
      <c r="DBJ108" s="205"/>
      <c r="DBK108" s="205"/>
      <c r="DBL108" s="205"/>
      <c r="DBM108" s="205"/>
      <c r="DBN108" s="205"/>
      <c r="DBO108" s="205"/>
      <c r="DBP108" s="205"/>
      <c r="DBQ108" s="205"/>
      <c r="DBR108" s="205"/>
      <c r="DBS108" s="205"/>
      <c r="DBT108" s="205"/>
      <c r="DBU108" s="205"/>
      <c r="DBV108" s="205"/>
      <c r="DBW108" s="205"/>
      <c r="DBX108" s="205"/>
      <c r="DBY108" s="205"/>
      <c r="DBZ108" s="205"/>
      <c r="DCA108" s="205"/>
      <c r="DCB108" s="205"/>
      <c r="DCC108" s="205"/>
      <c r="DCD108" s="205"/>
      <c r="DCE108" s="205"/>
      <c r="DCF108" s="205"/>
      <c r="DCG108" s="205"/>
      <c r="DCH108" s="205"/>
      <c r="DCI108" s="205"/>
      <c r="DCJ108" s="205"/>
      <c r="DCK108" s="205"/>
      <c r="DCL108" s="205"/>
      <c r="DCM108" s="205"/>
      <c r="DCN108" s="205"/>
      <c r="DCO108" s="205"/>
      <c r="DCP108" s="205"/>
      <c r="DCQ108" s="205"/>
      <c r="DCR108" s="205"/>
      <c r="DCS108" s="205"/>
      <c r="DCT108" s="205"/>
      <c r="DCU108" s="205"/>
      <c r="DCV108" s="205"/>
      <c r="DCW108" s="205"/>
      <c r="DCX108" s="205"/>
      <c r="DCY108" s="205"/>
      <c r="DCZ108" s="205"/>
      <c r="DDA108" s="205"/>
      <c r="DDB108" s="205"/>
      <c r="DDC108" s="205"/>
      <c r="DDD108" s="205"/>
      <c r="DDE108" s="205"/>
      <c r="DDF108" s="205"/>
      <c r="DDG108" s="205"/>
      <c r="DDH108" s="205"/>
      <c r="DDI108" s="205"/>
      <c r="DDJ108" s="205"/>
      <c r="DDK108" s="205"/>
      <c r="DDR108" s="205"/>
      <c r="DDS108" s="205"/>
      <c r="DDT108" s="205"/>
      <c r="DDU108" s="205"/>
      <c r="DDV108" s="205"/>
      <c r="DDW108" s="205"/>
      <c r="DDX108" s="205"/>
      <c r="DDY108" s="205"/>
      <c r="DDZ108" s="205"/>
      <c r="DEA108" s="205"/>
      <c r="DEB108" s="205"/>
      <c r="DEC108" s="205"/>
      <c r="DED108" s="205"/>
      <c r="DEE108" s="205"/>
      <c r="DEF108" s="205"/>
      <c r="DEG108" s="205"/>
      <c r="DEH108" s="205"/>
      <c r="DEI108" s="205"/>
      <c r="DEJ108" s="205"/>
      <c r="DEK108" s="205"/>
      <c r="DEL108" s="205"/>
      <c r="DEM108" s="205"/>
      <c r="DEN108" s="205"/>
      <c r="DEO108" s="205"/>
      <c r="DEP108" s="205"/>
      <c r="DEQ108" s="205"/>
      <c r="DER108" s="205"/>
      <c r="DES108" s="205"/>
      <c r="DET108" s="205"/>
      <c r="DEU108" s="205"/>
      <c r="DEV108" s="205"/>
      <c r="DEW108" s="205"/>
      <c r="DEX108" s="205"/>
      <c r="DEY108" s="205"/>
      <c r="DEZ108" s="205"/>
      <c r="DFA108" s="205"/>
      <c r="DFB108" s="205"/>
      <c r="DFC108" s="205"/>
      <c r="DFD108" s="205"/>
      <c r="DFE108" s="205"/>
      <c r="DFF108" s="205"/>
      <c r="DFG108" s="205"/>
      <c r="DFH108" s="205"/>
      <c r="DFI108" s="205"/>
      <c r="DFJ108" s="205"/>
      <c r="DFK108" s="205"/>
      <c r="DFL108" s="205"/>
      <c r="DFM108" s="205"/>
      <c r="DFN108" s="205"/>
      <c r="DFO108" s="205"/>
      <c r="DFP108" s="205"/>
      <c r="DFQ108" s="205"/>
      <c r="DFR108" s="205"/>
      <c r="DFS108" s="205"/>
      <c r="DFT108" s="205"/>
      <c r="DFU108" s="205"/>
      <c r="DFV108" s="205"/>
      <c r="DFW108" s="205"/>
      <c r="DFX108" s="205"/>
      <c r="DFY108" s="205"/>
      <c r="DFZ108" s="205"/>
      <c r="DGA108" s="205"/>
      <c r="DGB108" s="205"/>
      <c r="DGC108" s="205"/>
      <c r="DGD108" s="205"/>
      <c r="DGE108" s="205"/>
      <c r="DGF108" s="205"/>
      <c r="DGG108" s="205"/>
      <c r="DGH108" s="205"/>
      <c r="DGI108" s="205"/>
      <c r="DGJ108" s="205"/>
      <c r="DGK108" s="205"/>
      <c r="DGL108" s="205"/>
      <c r="DGM108" s="205"/>
      <c r="DGN108" s="205"/>
      <c r="DGO108" s="205"/>
      <c r="DGP108" s="205"/>
      <c r="DGQ108" s="205"/>
      <c r="DGR108" s="205"/>
      <c r="DGS108" s="205"/>
      <c r="DGT108" s="205"/>
      <c r="DGU108" s="205"/>
      <c r="DGV108" s="205"/>
      <c r="DGW108" s="205"/>
      <c r="DGX108" s="205"/>
      <c r="DGY108" s="205"/>
      <c r="DGZ108" s="205"/>
      <c r="DHA108" s="205"/>
      <c r="DHB108" s="205"/>
      <c r="DHC108" s="205"/>
      <c r="DHD108" s="205"/>
      <c r="DHE108" s="205"/>
      <c r="DHF108" s="205"/>
      <c r="DHG108" s="205"/>
      <c r="DHH108" s="205"/>
      <c r="DHI108" s="205"/>
      <c r="DHJ108" s="205"/>
      <c r="DHK108" s="205"/>
      <c r="DHL108" s="205"/>
      <c r="DHM108" s="205"/>
      <c r="DHN108" s="205"/>
      <c r="DHO108" s="205"/>
      <c r="DHP108" s="205"/>
      <c r="DHQ108" s="205"/>
      <c r="DHR108" s="205"/>
      <c r="DHS108" s="205"/>
      <c r="DHT108" s="205"/>
      <c r="DHU108" s="205"/>
      <c r="DHV108" s="205"/>
      <c r="DHW108" s="205"/>
      <c r="DHX108" s="205"/>
      <c r="DHY108" s="205"/>
      <c r="DHZ108" s="205"/>
      <c r="DIA108" s="205"/>
      <c r="DIB108" s="205"/>
      <c r="DIC108" s="205"/>
      <c r="DID108" s="205"/>
      <c r="DIE108" s="205"/>
      <c r="DIF108" s="205"/>
      <c r="DIG108" s="205"/>
      <c r="DIH108" s="205"/>
      <c r="DII108" s="205"/>
      <c r="DIJ108" s="205"/>
      <c r="DIK108" s="205"/>
      <c r="DIL108" s="205"/>
      <c r="DIM108" s="205"/>
      <c r="DIN108" s="205"/>
      <c r="DIO108" s="205"/>
      <c r="DIP108" s="205"/>
      <c r="DIQ108" s="205"/>
      <c r="DIR108" s="205"/>
      <c r="DIS108" s="205"/>
      <c r="DIT108" s="205"/>
      <c r="DIU108" s="205"/>
      <c r="DIV108" s="205"/>
      <c r="DIW108" s="205"/>
      <c r="DIX108" s="205"/>
      <c r="DIY108" s="205"/>
      <c r="DIZ108" s="205"/>
      <c r="DJA108" s="205"/>
      <c r="DJB108" s="205"/>
      <c r="DJC108" s="205"/>
      <c r="DJD108" s="205"/>
      <c r="DJE108" s="205"/>
      <c r="DJF108" s="205"/>
      <c r="DJG108" s="205"/>
      <c r="DJH108" s="205"/>
      <c r="DJI108" s="205"/>
      <c r="DJJ108" s="205"/>
      <c r="DJK108" s="205"/>
      <c r="DJL108" s="205"/>
      <c r="DJM108" s="205"/>
      <c r="DJN108" s="205"/>
      <c r="DJO108" s="205"/>
      <c r="DJP108" s="205"/>
      <c r="DJQ108" s="205"/>
      <c r="DJR108" s="205"/>
      <c r="DJS108" s="205"/>
      <c r="DJT108" s="205"/>
      <c r="DJU108" s="205"/>
      <c r="DJV108" s="205"/>
      <c r="DJW108" s="205"/>
      <c r="DJX108" s="205"/>
      <c r="DJY108" s="205"/>
      <c r="DJZ108" s="205"/>
      <c r="DKA108" s="205"/>
      <c r="DKB108" s="205"/>
      <c r="DKC108" s="205"/>
      <c r="DKD108" s="205"/>
      <c r="DKE108" s="205"/>
      <c r="DKF108" s="205"/>
      <c r="DKG108" s="205"/>
      <c r="DKH108" s="205"/>
      <c r="DKI108" s="205"/>
      <c r="DKJ108" s="205"/>
      <c r="DKK108" s="205"/>
      <c r="DKL108" s="205"/>
      <c r="DKM108" s="205"/>
      <c r="DKN108" s="205"/>
      <c r="DKO108" s="205"/>
      <c r="DKP108" s="205"/>
      <c r="DKQ108" s="205"/>
      <c r="DKR108" s="205"/>
      <c r="DKS108" s="205"/>
      <c r="DKT108" s="205"/>
      <c r="DKU108" s="205"/>
      <c r="DKV108" s="205"/>
      <c r="DKW108" s="205"/>
      <c r="DKX108" s="205"/>
      <c r="DKY108" s="205"/>
      <c r="DKZ108" s="205"/>
      <c r="DLA108" s="205"/>
      <c r="DLB108" s="205"/>
      <c r="DLC108" s="205"/>
      <c r="DLD108" s="205"/>
      <c r="DLE108" s="205"/>
      <c r="DLF108" s="205"/>
      <c r="DLG108" s="205"/>
      <c r="DLH108" s="205"/>
      <c r="DLI108" s="205"/>
      <c r="DLJ108" s="205"/>
      <c r="DLK108" s="205"/>
      <c r="DLL108" s="205"/>
      <c r="DLM108" s="205"/>
      <c r="DLN108" s="205"/>
      <c r="DLO108" s="205"/>
      <c r="DLP108" s="205"/>
      <c r="DLQ108" s="205"/>
      <c r="DLR108" s="205"/>
      <c r="DLS108" s="205"/>
      <c r="DLT108" s="205"/>
      <c r="DLU108" s="205"/>
      <c r="DLV108" s="205"/>
      <c r="DLW108" s="205"/>
      <c r="DLX108" s="205"/>
      <c r="DLY108" s="205"/>
      <c r="DLZ108" s="205"/>
      <c r="DMA108" s="205"/>
      <c r="DMB108" s="205"/>
      <c r="DMC108" s="205"/>
      <c r="DMD108" s="205"/>
      <c r="DME108" s="205"/>
      <c r="DMF108" s="205"/>
      <c r="DMG108" s="205"/>
      <c r="DMH108" s="205"/>
      <c r="DMI108" s="205"/>
      <c r="DMJ108" s="205"/>
      <c r="DMK108" s="205"/>
      <c r="DML108" s="205"/>
      <c r="DMM108" s="205"/>
      <c r="DMN108" s="205"/>
      <c r="DMO108" s="205"/>
      <c r="DMP108" s="205"/>
      <c r="DMQ108" s="205"/>
      <c r="DMR108" s="205"/>
      <c r="DMS108" s="205"/>
      <c r="DMT108" s="205"/>
      <c r="DMU108" s="205"/>
      <c r="DMV108" s="205"/>
      <c r="DMW108" s="205"/>
      <c r="DMX108" s="205"/>
      <c r="DMY108" s="205"/>
      <c r="DMZ108" s="205"/>
      <c r="DNA108" s="205"/>
      <c r="DNB108" s="205"/>
      <c r="DNC108" s="205"/>
      <c r="DND108" s="205"/>
      <c r="DNE108" s="205"/>
      <c r="DNF108" s="205"/>
      <c r="DNG108" s="205"/>
      <c r="DNN108" s="205"/>
      <c r="DNO108" s="205"/>
      <c r="DNP108" s="205"/>
      <c r="DNQ108" s="205"/>
      <c r="DNR108" s="205"/>
      <c r="DNS108" s="205"/>
      <c r="DNT108" s="205"/>
      <c r="DNU108" s="205"/>
      <c r="DNV108" s="205"/>
      <c r="DNW108" s="205"/>
      <c r="DNX108" s="205"/>
      <c r="DNY108" s="205"/>
      <c r="DNZ108" s="205"/>
      <c r="DOA108" s="205"/>
      <c r="DOB108" s="205"/>
      <c r="DOC108" s="205"/>
      <c r="DOD108" s="205"/>
      <c r="DOE108" s="205"/>
      <c r="DOF108" s="205"/>
      <c r="DOG108" s="205"/>
      <c r="DOH108" s="205"/>
      <c r="DOI108" s="205"/>
      <c r="DOJ108" s="205"/>
      <c r="DOK108" s="205"/>
      <c r="DOL108" s="205"/>
      <c r="DOM108" s="205"/>
      <c r="DON108" s="205"/>
      <c r="DOO108" s="205"/>
      <c r="DOP108" s="205"/>
      <c r="DOQ108" s="205"/>
      <c r="DOR108" s="205"/>
      <c r="DOS108" s="205"/>
      <c r="DOT108" s="205"/>
      <c r="DOU108" s="205"/>
      <c r="DOV108" s="205"/>
      <c r="DOW108" s="205"/>
      <c r="DOX108" s="205"/>
      <c r="DOY108" s="205"/>
      <c r="DOZ108" s="205"/>
      <c r="DPA108" s="205"/>
      <c r="DPB108" s="205"/>
      <c r="DPC108" s="205"/>
      <c r="DPD108" s="205"/>
      <c r="DPE108" s="205"/>
      <c r="DPF108" s="205"/>
      <c r="DPG108" s="205"/>
      <c r="DPH108" s="205"/>
      <c r="DPI108" s="205"/>
      <c r="DPJ108" s="205"/>
      <c r="DPK108" s="205"/>
      <c r="DPL108" s="205"/>
      <c r="DPM108" s="205"/>
      <c r="DPN108" s="205"/>
      <c r="DPO108" s="205"/>
      <c r="DPP108" s="205"/>
      <c r="DPQ108" s="205"/>
      <c r="DPR108" s="205"/>
      <c r="DPS108" s="205"/>
      <c r="DPT108" s="205"/>
      <c r="DPU108" s="205"/>
      <c r="DPV108" s="205"/>
      <c r="DPW108" s="205"/>
      <c r="DPX108" s="205"/>
      <c r="DPY108" s="205"/>
      <c r="DPZ108" s="205"/>
      <c r="DQA108" s="205"/>
      <c r="DQB108" s="205"/>
      <c r="DQC108" s="205"/>
      <c r="DQD108" s="205"/>
      <c r="DQE108" s="205"/>
      <c r="DQF108" s="205"/>
      <c r="DQG108" s="205"/>
      <c r="DQH108" s="205"/>
      <c r="DQI108" s="205"/>
      <c r="DQJ108" s="205"/>
      <c r="DQK108" s="205"/>
      <c r="DQL108" s="205"/>
      <c r="DQM108" s="205"/>
      <c r="DQN108" s="205"/>
      <c r="DQO108" s="205"/>
      <c r="DQP108" s="205"/>
      <c r="DQQ108" s="205"/>
      <c r="DQR108" s="205"/>
      <c r="DQS108" s="205"/>
      <c r="DQT108" s="205"/>
      <c r="DQU108" s="205"/>
      <c r="DQV108" s="205"/>
      <c r="DQW108" s="205"/>
      <c r="DQX108" s="205"/>
      <c r="DQY108" s="205"/>
      <c r="DQZ108" s="205"/>
      <c r="DRA108" s="205"/>
      <c r="DRB108" s="205"/>
      <c r="DRC108" s="205"/>
      <c r="DRD108" s="205"/>
      <c r="DRE108" s="205"/>
      <c r="DRF108" s="205"/>
      <c r="DRG108" s="205"/>
      <c r="DRH108" s="205"/>
      <c r="DRI108" s="205"/>
      <c r="DRJ108" s="205"/>
      <c r="DRK108" s="205"/>
      <c r="DRL108" s="205"/>
      <c r="DRM108" s="205"/>
      <c r="DRN108" s="205"/>
      <c r="DRO108" s="205"/>
      <c r="DRP108" s="205"/>
      <c r="DRQ108" s="205"/>
      <c r="DRR108" s="205"/>
      <c r="DRS108" s="205"/>
      <c r="DRT108" s="205"/>
      <c r="DRU108" s="205"/>
      <c r="DRV108" s="205"/>
      <c r="DRW108" s="205"/>
      <c r="DRX108" s="205"/>
      <c r="DRY108" s="205"/>
      <c r="DRZ108" s="205"/>
      <c r="DSA108" s="205"/>
      <c r="DSB108" s="205"/>
      <c r="DSC108" s="205"/>
      <c r="DSD108" s="205"/>
      <c r="DSE108" s="205"/>
      <c r="DSF108" s="205"/>
      <c r="DSG108" s="205"/>
      <c r="DSH108" s="205"/>
      <c r="DSI108" s="205"/>
      <c r="DSJ108" s="205"/>
      <c r="DSK108" s="205"/>
      <c r="DSL108" s="205"/>
      <c r="DSM108" s="205"/>
      <c r="DSN108" s="205"/>
      <c r="DSO108" s="205"/>
      <c r="DSP108" s="205"/>
      <c r="DSQ108" s="205"/>
      <c r="DSR108" s="205"/>
      <c r="DSS108" s="205"/>
      <c r="DST108" s="205"/>
      <c r="DSU108" s="205"/>
      <c r="DSV108" s="205"/>
      <c r="DSW108" s="205"/>
      <c r="DSX108" s="205"/>
      <c r="DSY108" s="205"/>
      <c r="DSZ108" s="205"/>
      <c r="DTA108" s="205"/>
      <c r="DTB108" s="205"/>
      <c r="DTC108" s="205"/>
      <c r="DTD108" s="205"/>
      <c r="DTE108" s="205"/>
      <c r="DTF108" s="205"/>
      <c r="DTG108" s="205"/>
      <c r="DTH108" s="205"/>
      <c r="DTI108" s="205"/>
      <c r="DTJ108" s="205"/>
      <c r="DTK108" s="205"/>
      <c r="DTL108" s="205"/>
      <c r="DTM108" s="205"/>
      <c r="DTN108" s="205"/>
      <c r="DTO108" s="205"/>
      <c r="DTP108" s="205"/>
      <c r="DTQ108" s="205"/>
      <c r="DTR108" s="205"/>
      <c r="DTS108" s="205"/>
      <c r="DTT108" s="205"/>
      <c r="DTU108" s="205"/>
      <c r="DTV108" s="205"/>
      <c r="DTW108" s="205"/>
      <c r="DTX108" s="205"/>
      <c r="DTY108" s="205"/>
      <c r="DTZ108" s="205"/>
      <c r="DUA108" s="205"/>
      <c r="DUB108" s="205"/>
      <c r="DUC108" s="205"/>
      <c r="DUD108" s="205"/>
      <c r="DUE108" s="205"/>
      <c r="DUF108" s="205"/>
      <c r="DUG108" s="205"/>
      <c r="DUH108" s="205"/>
      <c r="DUI108" s="205"/>
      <c r="DUJ108" s="205"/>
      <c r="DUK108" s="205"/>
      <c r="DUL108" s="205"/>
      <c r="DUM108" s="205"/>
      <c r="DUN108" s="205"/>
      <c r="DUO108" s="205"/>
      <c r="DUP108" s="205"/>
      <c r="DUQ108" s="205"/>
      <c r="DUR108" s="205"/>
      <c r="DUS108" s="205"/>
      <c r="DUT108" s="205"/>
      <c r="DUU108" s="205"/>
      <c r="DUV108" s="205"/>
      <c r="DUW108" s="205"/>
      <c r="DUX108" s="205"/>
      <c r="DUY108" s="205"/>
      <c r="DUZ108" s="205"/>
      <c r="DVA108" s="205"/>
      <c r="DVB108" s="205"/>
      <c r="DVC108" s="205"/>
      <c r="DVD108" s="205"/>
      <c r="DVE108" s="205"/>
      <c r="DVF108" s="205"/>
      <c r="DVG108" s="205"/>
      <c r="DVH108" s="205"/>
      <c r="DVI108" s="205"/>
      <c r="DVJ108" s="205"/>
      <c r="DVK108" s="205"/>
      <c r="DVL108" s="205"/>
      <c r="DVM108" s="205"/>
      <c r="DVN108" s="205"/>
      <c r="DVO108" s="205"/>
      <c r="DVP108" s="205"/>
      <c r="DVQ108" s="205"/>
      <c r="DVR108" s="205"/>
      <c r="DVS108" s="205"/>
      <c r="DVT108" s="205"/>
      <c r="DVU108" s="205"/>
      <c r="DVV108" s="205"/>
      <c r="DVW108" s="205"/>
      <c r="DVX108" s="205"/>
      <c r="DVY108" s="205"/>
      <c r="DVZ108" s="205"/>
      <c r="DWA108" s="205"/>
      <c r="DWB108" s="205"/>
      <c r="DWC108" s="205"/>
      <c r="DWD108" s="205"/>
      <c r="DWE108" s="205"/>
      <c r="DWF108" s="205"/>
      <c r="DWG108" s="205"/>
      <c r="DWH108" s="205"/>
      <c r="DWI108" s="205"/>
      <c r="DWJ108" s="205"/>
      <c r="DWK108" s="205"/>
      <c r="DWL108" s="205"/>
      <c r="DWM108" s="205"/>
      <c r="DWN108" s="205"/>
      <c r="DWO108" s="205"/>
      <c r="DWP108" s="205"/>
      <c r="DWQ108" s="205"/>
      <c r="DWR108" s="205"/>
      <c r="DWS108" s="205"/>
      <c r="DWT108" s="205"/>
      <c r="DWU108" s="205"/>
      <c r="DWV108" s="205"/>
      <c r="DWW108" s="205"/>
      <c r="DWX108" s="205"/>
      <c r="DWY108" s="205"/>
      <c r="DWZ108" s="205"/>
      <c r="DXA108" s="205"/>
      <c r="DXB108" s="205"/>
      <c r="DXC108" s="205"/>
      <c r="DXJ108" s="205"/>
      <c r="DXK108" s="205"/>
      <c r="DXL108" s="205"/>
      <c r="DXM108" s="205"/>
      <c r="DXN108" s="205"/>
      <c r="DXO108" s="205"/>
      <c r="DXP108" s="205"/>
      <c r="DXQ108" s="205"/>
      <c r="DXR108" s="205"/>
      <c r="DXS108" s="205"/>
      <c r="DXT108" s="205"/>
      <c r="DXU108" s="205"/>
      <c r="DXV108" s="205"/>
      <c r="DXW108" s="205"/>
      <c r="DXX108" s="205"/>
      <c r="DXY108" s="205"/>
      <c r="DXZ108" s="205"/>
      <c r="DYA108" s="205"/>
      <c r="DYB108" s="205"/>
      <c r="DYC108" s="205"/>
      <c r="DYD108" s="205"/>
      <c r="DYE108" s="205"/>
      <c r="DYF108" s="205"/>
      <c r="DYG108" s="205"/>
      <c r="DYH108" s="205"/>
      <c r="DYI108" s="205"/>
      <c r="DYJ108" s="205"/>
      <c r="DYK108" s="205"/>
      <c r="DYL108" s="205"/>
      <c r="DYM108" s="205"/>
      <c r="DYN108" s="205"/>
      <c r="DYO108" s="205"/>
      <c r="DYP108" s="205"/>
      <c r="DYQ108" s="205"/>
      <c r="DYR108" s="205"/>
      <c r="DYS108" s="205"/>
      <c r="DYT108" s="205"/>
      <c r="DYU108" s="205"/>
      <c r="DYV108" s="205"/>
      <c r="DYW108" s="205"/>
      <c r="DYX108" s="205"/>
      <c r="DYY108" s="205"/>
      <c r="DYZ108" s="205"/>
      <c r="DZA108" s="205"/>
      <c r="DZB108" s="205"/>
      <c r="DZC108" s="205"/>
      <c r="DZD108" s="205"/>
      <c r="DZE108" s="205"/>
      <c r="DZF108" s="205"/>
      <c r="DZG108" s="205"/>
      <c r="DZH108" s="205"/>
      <c r="DZI108" s="205"/>
      <c r="DZJ108" s="205"/>
      <c r="DZK108" s="205"/>
      <c r="DZL108" s="205"/>
      <c r="DZM108" s="205"/>
      <c r="DZN108" s="205"/>
      <c r="DZO108" s="205"/>
      <c r="DZP108" s="205"/>
      <c r="DZQ108" s="205"/>
      <c r="DZR108" s="205"/>
      <c r="DZS108" s="205"/>
      <c r="DZT108" s="205"/>
      <c r="DZU108" s="205"/>
      <c r="DZV108" s="205"/>
      <c r="DZW108" s="205"/>
      <c r="DZX108" s="205"/>
      <c r="DZY108" s="205"/>
      <c r="DZZ108" s="205"/>
      <c r="EAA108" s="205"/>
      <c r="EAB108" s="205"/>
      <c r="EAC108" s="205"/>
      <c r="EAD108" s="205"/>
      <c r="EAE108" s="205"/>
      <c r="EAF108" s="205"/>
      <c r="EAG108" s="205"/>
      <c r="EAH108" s="205"/>
      <c r="EAI108" s="205"/>
      <c r="EAJ108" s="205"/>
      <c r="EAK108" s="205"/>
      <c r="EAL108" s="205"/>
      <c r="EAM108" s="205"/>
      <c r="EAN108" s="205"/>
      <c r="EAO108" s="205"/>
      <c r="EAP108" s="205"/>
      <c r="EAQ108" s="205"/>
      <c r="EAR108" s="205"/>
      <c r="EAS108" s="205"/>
      <c r="EAT108" s="205"/>
      <c r="EAU108" s="205"/>
      <c r="EAV108" s="205"/>
      <c r="EAW108" s="205"/>
      <c r="EAX108" s="205"/>
      <c r="EAY108" s="205"/>
      <c r="EAZ108" s="205"/>
      <c r="EBA108" s="205"/>
      <c r="EBB108" s="205"/>
      <c r="EBC108" s="205"/>
      <c r="EBD108" s="205"/>
      <c r="EBE108" s="205"/>
      <c r="EBF108" s="205"/>
      <c r="EBG108" s="205"/>
      <c r="EBH108" s="205"/>
      <c r="EBI108" s="205"/>
      <c r="EBJ108" s="205"/>
      <c r="EBK108" s="205"/>
      <c r="EBL108" s="205"/>
      <c r="EBM108" s="205"/>
      <c r="EBN108" s="205"/>
      <c r="EBO108" s="205"/>
      <c r="EBP108" s="205"/>
      <c r="EBQ108" s="205"/>
      <c r="EBR108" s="205"/>
      <c r="EBS108" s="205"/>
      <c r="EBT108" s="205"/>
      <c r="EBU108" s="205"/>
      <c r="EBV108" s="205"/>
      <c r="EBW108" s="205"/>
      <c r="EBX108" s="205"/>
      <c r="EBY108" s="205"/>
      <c r="EBZ108" s="205"/>
      <c r="ECA108" s="205"/>
      <c r="ECB108" s="205"/>
      <c r="ECC108" s="205"/>
      <c r="ECD108" s="205"/>
      <c r="ECE108" s="205"/>
      <c r="ECF108" s="205"/>
      <c r="ECG108" s="205"/>
      <c r="ECH108" s="205"/>
      <c r="ECI108" s="205"/>
      <c r="ECJ108" s="205"/>
      <c r="ECK108" s="205"/>
      <c r="ECL108" s="205"/>
      <c r="ECM108" s="205"/>
      <c r="ECN108" s="205"/>
      <c r="ECO108" s="205"/>
      <c r="ECP108" s="205"/>
      <c r="ECQ108" s="205"/>
      <c r="ECR108" s="205"/>
      <c r="ECS108" s="205"/>
      <c r="ECT108" s="205"/>
      <c r="ECU108" s="205"/>
      <c r="ECV108" s="205"/>
      <c r="ECW108" s="205"/>
      <c r="ECX108" s="205"/>
      <c r="ECY108" s="205"/>
      <c r="ECZ108" s="205"/>
      <c r="EDA108" s="205"/>
      <c r="EDB108" s="205"/>
      <c r="EDC108" s="205"/>
      <c r="EDD108" s="205"/>
      <c r="EDE108" s="205"/>
      <c r="EDF108" s="205"/>
      <c r="EDG108" s="205"/>
      <c r="EDH108" s="205"/>
      <c r="EDI108" s="205"/>
      <c r="EDJ108" s="205"/>
      <c r="EDK108" s="205"/>
      <c r="EDL108" s="205"/>
      <c r="EDM108" s="205"/>
      <c r="EDN108" s="205"/>
      <c r="EDO108" s="205"/>
      <c r="EDP108" s="205"/>
      <c r="EDQ108" s="205"/>
      <c r="EDR108" s="205"/>
      <c r="EDS108" s="205"/>
      <c r="EDT108" s="205"/>
      <c r="EDU108" s="205"/>
      <c r="EDV108" s="205"/>
      <c r="EDW108" s="205"/>
      <c r="EDX108" s="205"/>
      <c r="EDY108" s="205"/>
      <c r="EDZ108" s="205"/>
      <c r="EEA108" s="205"/>
      <c r="EEB108" s="205"/>
      <c r="EEC108" s="205"/>
      <c r="EED108" s="205"/>
      <c r="EEE108" s="205"/>
      <c r="EEF108" s="205"/>
      <c r="EEG108" s="205"/>
      <c r="EEH108" s="205"/>
      <c r="EEI108" s="205"/>
      <c r="EEJ108" s="205"/>
      <c r="EEK108" s="205"/>
      <c r="EEL108" s="205"/>
      <c r="EEM108" s="205"/>
      <c r="EEN108" s="205"/>
      <c r="EEO108" s="205"/>
      <c r="EEP108" s="205"/>
      <c r="EEQ108" s="205"/>
      <c r="EER108" s="205"/>
      <c r="EES108" s="205"/>
      <c r="EET108" s="205"/>
      <c r="EEU108" s="205"/>
      <c r="EEV108" s="205"/>
      <c r="EEW108" s="205"/>
      <c r="EEX108" s="205"/>
      <c r="EEY108" s="205"/>
      <c r="EEZ108" s="205"/>
      <c r="EFA108" s="205"/>
      <c r="EFB108" s="205"/>
      <c r="EFC108" s="205"/>
      <c r="EFD108" s="205"/>
      <c r="EFE108" s="205"/>
      <c r="EFF108" s="205"/>
      <c r="EFG108" s="205"/>
      <c r="EFH108" s="205"/>
      <c r="EFI108" s="205"/>
      <c r="EFJ108" s="205"/>
      <c r="EFK108" s="205"/>
      <c r="EFL108" s="205"/>
      <c r="EFM108" s="205"/>
      <c r="EFN108" s="205"/>
      <c r="EFO108" s="205"/>
      <c r="EFP108" s="205"/>
      <c r="EFQ108" s="205"/>
      <c r="EFR108" s="205"/>
      <c r="EFS108" s="205"/>
      <c r="EFT108" s="205"/>
      <c r="EFU108" s="205"/>
      <c r="EFV108" s="205"/>
      <c r="EFW108" s="205"/>
      <c r="EFX108" s="205"/>
      <c r="EFY108" s="205"/>
      <c r="EFZ108" s="205"/>
      <c r="EGA108" s="205"/>
      <c r="EGB108" s="205"/>
      <c r="EGC108" s="205"/>
      <c r="EGD108" s="205"/>
      <c r="EGE108" s="205"/>
      <c r="EGF108" s="205"/>
      <c r="EGG108" s="205"/>
      <c r="EGH108" s="205"/>
      <c r="EGI108" s="205"/>
      <c r="EGJ108" s="205"/>
      <c r="EGK108" s="205"/>
      <c r="EGL108" s="205"/>
      <c r="EGM108" s="205"/>
      <c r="EGN108" s="205"/>
      <c r="EGO108" s="205"/>
      <c r="EGP108" s="205"/>
      <c r="EGQ108" s="205"/>
      <c r="EGR108" s="205"/>
      <c r="EGS108" s="205"/>
      <c r="EGT108" s="205"/>
      <c r="EGU108" s="205"/>
      <c r="EGV108" s="205"/>
      <c r="EGW108" s="205"/>
      <c r="EGX108" s="205"/>
      <c r="EGY108" s="205"/>
      <c r="EHF108" s="205"/>
      <c r="EHG108" s="205"/>
      <c r="EHH108" s="205"/>
      <c r="EHI108" s="205"/>
      <c r="EHJ108" s="205"/>
      <c r="EHK108" s="205"/>
      <c r="EHL108" s="205"/>
      <c r="EHM108" s="205"/>
      <c r="EHN108" s="205"/>
      <c r="EHO108" s="205"/>
      <c r="EHP108" s="205"/>
      <c r="EHQ108" s="205"/>
      <c r="EHR108" s="205"/>
      <c r="EHS108" s="205"/>
      <c r="EHT108" s="205"/>
      <c r="EHU108" s="205"/>
      <c r="EHV108" s="205"/>
      <c r="EHW108" s="205"/>
      <c r="EHX108" s="205"/>
      <c r="EHY108" s="205"/>
      <c r="EHZ108" s="205"/>
      <c r="EIA108" s="205"/>
      <c r="EIB108" s="205"/>
      <c r="EIC108" s="205"/>
      <c r="EID108" s="205"/>
      <c r="EIE108" s="205"/>
      <c r="EIF108" s="205"/>
      <c r="EIG108" s="205"/>
      <c r="EIH108" s="205"/>
      <c r="EII108" s="205"/>
      <c r="EIJ108" s="205"/>
      <c r="EIK108" s="205"/>
      <c r="EIL108" s="205"/>
      <c r="EIM108" s="205"/>
      <c r="EIN108" s="205"/>
      <c r="EIO108" s="205"/>
      <c r="EIP108" s="205"/>
      <c r="EIQ108" s="205"/>
      <c r="EIR108" s="205"/>
      <c r="EIS108" s="205"/>
      <c r="EIT108" s="205"/>
      <c r="EIU108" s="205"/>
      <c r="EIV108" s="205"/>
      <c r="EIW108" s="205"/>
      <c r="EIX108" s="205"/>
      <c r="EIY108" s="205"/>
      <c r="EIZ108" s="205"/>
      <c r="EJA108" s="205"/>
      <c r="EJB108" s="205"/>
      <c r="EJC108" s="205"/>
      <c r="EJD108" s="205"/>
      <c r="EJE108" s="205"/>
      <c r="EJF108" s="205"/>
      <c r="EJG108" s="205"/>
      <c r="EJH108" s="205"/>
      <c r="EJI108" s="205"/>
      <c r="EJJ108" s="205"/>
      <c r="EJK108" s="205"/>
      <c r="EJL108" s="205"/>
      <c r="EJM108" s="205"/>
      <c r="EJN108" s="205"/>
      <c r="EJO108" s="205"/>
      <c r="EJP108" s="205"/>
      <c r="EJQ108" s="205"/>
      <c r="EJR108" s="205"/>
      <c r="EJS108" s="205"/>
      <c r="EJT108" s="205"/>
      <c r="EJU108" s="205"/>
      <c r="EJV108" s="205"/>
      <c r="EJW108" s="205"/>
      <c r="EJX108" s="205"/>
      <c r="EJY108" s="205"/>
      <c r="EJZ108" s="205"/>
      <c r="EKA108" s="205"/>
      <c r="EKB108" s="205"/>
      <c r="EKC108" s="205"/>
      <c r="EKD108" s="205"/>
      <c r="EKE108" s="205"/>
      <c r="EKF108" s="205"/>
      <c r="EKG108" s="205"/>
      <c r="EKH108" s="205"/>
      <c r="EKI108" s="205"/>
      <c r="EKJ108" s="205"/>
      <c r="EKK108" s="205"/>
      <c r="EKL108" s="205"/>
      <c r="EKM108" s="205"/>
      <c r="EKN108" s="205"/>
      <c r="EKO108" s="205"/>
      <c r="EKP108" s="205"/>
      <c r="EKQ108" s="205"/>
      <c r="EKR108" s="205"/>
      <c r="EKS108" s="205"/>
      <c r="EKT108" s="205"/>
      <c r="EKU108" s="205"/>
      <c r="EKV108" s="205"/>
      <c r="EKW108" s="205"/>
      <c r="EKX108" s="205"/>
      <c r="EKY108" s="205"/>
      <c r="EKZ108" s="205"/>
      <c r="ELA108" s="205"/>
      <c r="ELB108" s="205"/>
      <c r="ELC108" s="205"/>
      <c r="ELD108" s="205"/>
      <c r="ELE108" s="205"/>
      <c r="ELF108" s="205"/>
      <c r="ELG108" s="205"/>
      <c r="ELH108" s="205"/>
      <c r="ELI108" s="205"/>
      <c r="ELJ108" s="205"/>
      <c r="ELK108" s="205"/>
      <c r="ELL108" s="205"/>
      <c r="ELM108" s="205"/>
      <c r="ELN108" s="205"/>
      <c r="ELO108" s="205"/>
      <c r="ELP108" s="205"/>
      <c r="ELQ108" s="205"/>
      <c r="ELR108" s="205"/>
      <c r="ELS108" s="205"/>
      <c r="ELT108" s="205"/>
      <c r="ELU108" s="205"/>
      <c r="ELV108" s="205"/>
      <c r="ELW108" s="205"/>
      <c r="ELX108" s="205"/>
      <c r="ELY108" s="205"/>
      <c r="ELZ108" s="205"/>
      <c r="EMA108" s="205"/>
      <c r="EMB108" s="205"/>
      <c r="EMC108" s="205"/>
      <c r="EMD108" s="205"/>
      <c r="EME108" s="205"/>
      <c r="EMF108" s="205"/>
      <c r="EMG108" s="205"/>
      <c r="EMH108" s="205"/>
      <c r="EMI108" s="205"/>
      <c r="EMJ108" s="205"/>
      <c r="EMK108" s="205"/>
      <c r="EML108" s="205"/>
      <c r="EMM108" s="205"/>
      <c r="EMN108" s="205"/>
      <c r="EMO108" s="205"/>
      <c r="EMP108" s="205"/>
      <c r="EMQ108" s="205"/>
      <c r="EMR108" s="205"/>
      <c r="EMS108" s="205"/>
      <c r="EMT108" s="205"/>
      <c r="EMU108" s="205"/>
      <c r="EMV108" s="205"/>
      <c r="EMW108" s="205"/>
      <c r="EMX108" s="205"/>
      <c r="EMY108" s="205"/>
      <c r="EMZ108" s="205"/>
      <c r="ENA108" s="205"/>
      <c r="ENB108" s="205"/>
      <c r="ENC108" s="205"/>
      <c r="END108" s="205"/>
      <c r="ENE108" s="205"/>
      <c r="ENF108" s="205"/>
      <c r="ENG108" s="205"/>
      <c r="ENH108" s="205"/>
      <c r="ENI108" s="205"/>
      <c r="ENJ108" s="205"/>
      <c r="ENK108" s="205"/>
      <c r="ENL108" s="205"/>
      <c r="ENM108" s="205"/>
      <c r="ENN108" s="205"/>
      <c r="ENO108" s="205"/>
      <c r="ENP108" s="205"/>
      <c r="ENQ108" s="205"/>
      <c r="ENR108" s="205"/>
      <c r="ENS108" s="205"/>
      <c r="ENT108" s="205"/>
      <c r="ENU108" s="205"/>
      <c r="ENV108" s="205"/>
      <c r="ENW108" s="205"/>
      <c r="ENX108" s="205"/>
      <c r="ENY108" s="205"/>
      <c r="ENZ108" s="205"/>
      <c r="EOA108" s="205"/>
      <c r="EOB108" s="205"/>
      <c r="EOC108" s="205"/>
      <c r="EOD108" s="205"/>
      <c r="EOE108" s="205"/>
      <c r="EOF108" s="205"/>
      <c r="EOG108" s="205"/>
      <c r="EOH108" s="205"/>
      <c r="EOI108" s="205"/>
      <c r="EOJ108" s="205"/>
      <c r="EOK108" s="205"/>
      <c r="EOL108" s="205"/>
      <c r="EOM108" s="205"/>
      <c r="EON108" s="205"/>
      <c r="EOO108" s="205"/>
      <c r="EOP108" s="205"/>
      <c r="EOQ108" s="205"/>
      <c r="EOR108" s="205"/>
      <c r="EOS108" s="205"/>
      <c r="EOT108" s="205"/>
      <c r="EOU108" s="205"/>
      <c r="EOV108" s="205"/>
      <c r="EOW108" s="205"/>
      <c r="EOX108" s="205"/>
      <c r="EOY108" s="205"/>
      <c r="EOZ108" s="205"/>
      <c r="EPA108" s="205"/>
      <c r="EPB108" s="205"/>
      <c r="EPC108" s="205"/>
      <c r="EPD108" s="205"/>
      <c r="EPE108" s="205"/>
      <c r="EPF108" s="205"/>
      <c r="EPG108" s="205"/>
      <c r="EPH108" s="205"/>
      <c r="EPI108" s="205"/>
      <c r="EPJ108" s="205"/>
      <c r="EPK108" s="205"/>
      <c r="EPL108" s="205"/>
      <c r="EPM108" s="205"/>
      <c r="EPN108" s="205"/>
      <c r="EPO108" s="205"/>
      <c r="EPP108" s="205"/>
      <c r="EPQ108" s="205"/>
      <c r="EPR108" s="205"/>
      <c r="EPS108" s="205"/>
      <c r="EPT108" s="205"/>
      <c r="EPU108" s="205"/>
      <c r="EPV108" s="205"/>
      <c r="EPW108" s="205"/>
      <c r="EPX108" s="205"/>
      <c r="EPY108" s="205"/>
      <c r="EPZ108" s="205"/>
      <c r="EQA108" s="205"/>
      <c r="EQB108" s="205"/>
      <c r="EQC108" s="205"/>
      <c r="EQD108" s="205"/>
      <c r="EQE108" s="205"/>
      <c r="EQF108" s="205"/>
      <c r="EQG108" s="205"/>
      <c r="EQH108" s="205"/>
      <c r="EQI108" s="205"/>
      <c r="EQJ108" s="205"/>
      <c r="EQK108" s="205"/>
      <c r="EQL108" s="205"/>
      <c r="EQM108" s="205"/>
      <c r="EQN108" s="205"/>
      <c r="EQO108" s="205"/>
      <c r="EQP108" s="205"/>
      <c r="EQQ108" s="205"/>
      <c r="EQR108" s="205"/>
      <c r="EQS108" s="205"/>
      <c r="EQT108" s="205"/>
      <c r="EQU108" s="205"/>
      <c r="ERB108" s="205"/>
      <c r="ERC108" s="205"/>
      <c r="ERD108" s="205"/>
      <c r="ERE108" s="205"/>
      <c r="ERF108" s="205"/>
      <c r="ERG108" s="205"/>
      <c r="ERH108" s="205"/>
      <c r="ERI108" s="205"/>
      <c r="ERJ108" s="205"/>
      <c r="ERK108" s="205"/>
      <c r="ERL108" s="205"/>
      <c r="ERM108" s="205"/>
      <c r="ERN108" s="205"/>
      <c r="ERO108" s="205"/>
      <c r="ERP108" s="205"/>
      <c r="ERQ108" s="205"/>
      <c r="ERR108" s="205"/>
      <c r="ERS108" s="205"/>
      <c r="ERT108" s="205"/>
      <c r="ERU108" s="205"/>
      <c r="ERV108" s="205"/>
      <c r="ERW108" s="205"/>
      <c r="ERX108" s="205"/>
      <c r="ERY108" s="205"/>
      <c r="ERZ108" s="205"/>
      <c r="ESA108" s="205"/>
      <c r="ESB108" s="205"/>
      <c r="ESC108" s="205"/>
      <c r="ESD108" s="205"/>
      <c r="ESE108" s="205"/>
      <c r="ESF108" s="205"/>
      <c r="ESG108" s="205"/>
      <c r="ESH108" s="205"/>
      <c r="ESI108" s="205"/>
      <c r="ESJ108" s="205"/>
      <c r="ESK108" s="205"/>
      <c r="ESL108" s="205"/>
      <c r="ESM108" s="205"/>
      <c r="ESN108" s="205"/>
      <c r="ESO108" s="205"/>
      <c r="ESP108" s="205"/>
      <c r="ESQ108" s="205"/>
      <c r="ESR108" s="205"/>
      <c r="ESS108" s="205"/>
      <c r="EST108" s="205"/>
      <c r="ESU108" s="205"/>
      <c r="ESV108" s="205"/>
      <c r="ESW108" s="205"/>
      <c r="ESX108" s="205"/>
      <c r="ESY108" s="205"/>
      <c r="ESZ108" s="205"/>
      <c r="ETA108" s="205"/>
      <c r="ETB108" s="205"/>
      <c r="ETC108" s="205"/>
      <c r="ETD108" s="205"/>
      <c r="ETE108" s="205"/>
      <c r="ETF108" s="205"/>
      <c r="ETG108" s="205"/>
      <c r="ETH108" s="205"/>
      <c r="ETI108" s="205"/>
      <c r="ETJ108" s="205"/>
      <c r="ETK108" s="205"/>
      <c r="ETL108" s="205"/>
      <c r="ETM108" s="205"/>
      <c r="ETN108" s="205"/>
      <c r="ETO108" s="205"/>
      <c r="ETP108" s="205"/>
      <c r="ETQ108" s="205"/>
      <c r="ETR108" s="205"/>
      <c r="ETS108" s="205"/>
      <c r="ETT108" s="205"/>
      <c r="ETU108" s="205"/>
      <c r="ETV108" s="205"/>
      <c r="ETW108" s="205"/>
      <c r="ETX108" s="205"/>
      <c r="ETY108" s="205"/>
      <c r="ETZ108" s="205"/>
      <c r="EUA108" s="205"/>
      <c r="EUB108" s="205"/>
      <c r="EUC108" s="205"/>
      <c r="EUD108" s="205"/>
      <c r="EUE108" s="205"/>
      <c r="EUF108" s="205"/>
      <c r="EUG108" s="205"/>
      <c r="EUH108" s="205"/>
      <c r="EUI108" s="205"/>
      <c r="EUJ108" s="205"/>
      <c r="EUK108" s="205"/>
      <c r="EUL108" s="205"/>
      <c r="EUM108" s="205"/>
      <c r="EUN108" s="205"/>
      <c r="EUO108" s="205"/>
      <c r="EUP108" s="205"/>
      <c r="EUQ108" s="205"/>
      <c r="EUR108" s="205"/>
      <c r="EUS108" s="205"/>
      <c r="EUT108" s="205"/>
      <c r="EUU108" s="205"/>
      <c r="EUV108" s="205"/>
      <c r="EUW108" s="205"/>
      <c r="EUX108" s="205"/>
      <c r="EUY108" s="205"/>
      <c r="EUZ108" s="205"/>
      <c r="EVA108" s="205"/>
      <c r="EVB108" s="205"/>
      <c r="EVC108" s="205"/>
      <c r="EVD108" s="205"/>
      <c r="EVE108" s="205"/>
      <c r="EVF108" s="205"/>
      <c r="EVG108" s="205"/>
      <c r="EVH108" s="205"/>
      <c r="EVI108" s="205"/>
      <c r="EVJ108" s="205"/>
      <c r="EVK108" s="205"/>
      <c r="EVL108" s="205"/>
      <c r="EVM108" s="205"/>
      <c r="EVN108" s="205"/>
      <c r="EVO108" s="205"/>
      <c r="EVP108" s="205"/>
      <c r="EVQ108" s="205"/>
      <c r="EVR108" s="205"/>
      <c r="EVS108" s="205"/>
      <c r="EVT108" s="205"/>
      <c r="EVU108" s="205"/>
      <c r="EVV108" s="205"/>
      <c r="EVW108" s="205"/>
      <c r="EVX108" s="205"/>
      <c r="EVY108" s="205"/>
      <c r="EVZ108" s="205"/>
      <c r="EWA108" s="205"/>
      <c r="EWB108" s="205"/>
      <c r="EWC108" s="205"/>
      <c r="EWD108" s="205"/>
      <c r="EWE108" s="205"/>
      <c r="EWF108" s="205"/>
      <c r="EWG108" s="205"/>
      <c r="EWH108" s="205"/>
      <c r="EWI108" s="205"/>
      <c r="EWJ108" s="205"/>
      <c r="EWK108" s="205"/>
      <c r="EWL108" s="205"/>
      <c r="EWM108" s="205"/>
      <c r="EWN108" s="205"/>
      <c r="EWO108" s="205"/>
      <c r="EWP108" s="205"/>
      <c r="EWQ108" s="205"/>
      <c r="EWR108" s="205"/>
      <c r="EWS108" s="205"/>
      <c r="EWT108" s="205"/>
      <c r="EWU108" s="205"/>
      <c r="EWV108" s="205"/>
      <c r="EWW108" s="205"/>
      <c r="EWX108" s="205"/>
      <c r="EWY108" s="205"/>
      <c r="EWZ108" s="205"/>
      <c r="EXA108" s="205"/>
      <c r="EXB108" s="205"/>
      <c r="EXC108" s="205"/>
      <c r="EXD108" s="205"/>
      <c r="EXE108" s="205"/>
      <c r="EXF108" s="205"/>
      <c r="EXG108" s="205"/>
      <c r="EXH108" s="205"/>
      <c r="EXI108" s="205"/>
      <c r="EXJ108" s="205"/>
      <c r="EXK108" s="205"/>
      <c r="EXL108" s="205"/>
      <c r="EXM108" s="205"/>
      <c r="EXN108" s="205"/>
      <c r="EXO108" s="205"/>
      <c r="EXP108" s="205"/>
      <c r="EXQ108" s="205"/>
      <c r="EXR108" s="205"/>
      <c r="EXS108" s="205"/>
      <c r="EXT108" s="205"/>
      <c r="EXU108" s="205"/>
      <c r="EXV108" s="205"/>
      <c r="EXW108" s="205"/>
      <c r="EXX108" s="205"/>
      <c r="EXY108" s="205"/>
      <c r="EXZ108" s="205"/>
      <c r="EYA108" s="205"/>
      <c r="EYB108" s="205"/>
      <c r="EYC108" s="205"/>
      <c r="EYD108" s="205"/>
      <c r="EYE108" s="205"/>
      <c r="EYF108" s="205"/>
      <c r="EYG108" s="205"/>
      <c r="EYH108" s="205"/>
      <c r="EYI108" s="205"/>
      <c r="EYJ108" s="205"/>
      <c r="EYK108" s="205"/>
      <c r="EYL108" s="205"/>
      <c r="EYM108" s="205"/>
      <c r="EYN108" s="205"/>
      <c r="EYO108" s="205"/>
      <c r="EYP108" s="205"/>
      <c r="EYQ108" s="205"/>
      <c r="EYR108" s="205"/>
      <c r="EYS108" s="205"/>
      <c r="EYT108" s="205"/>
      <c r="EYU108" s="205"/>
      <c r="EYV108" s="205"/>
      <c r="EYW108" s="205"/>
      <c r="EYX108" s="205"/>
      <c r="EYY108" s="205"/>
      <c r="EYZ108" s="205"/>
      <c r="EZA108" s="205"/>
      <c r="EZB108" s="205"/>
      <c r="EZC108" s="205"/>
      <c r="EZD108" s="205"/>
      <c r="EZE108" s="205"/>
      <c r="EZF108" s="205"/>
      <c r="EZG108" s="205"/>
      <c r="EZH108" s="205"/>
      <c r="EZI108" s="205"/>
      <c r="EZJ108" s="205"/>
      <c r="EZK108" s="205"/>
      <c r="EZL108" s="205"/>
      <c r="EZM108" s="205"/>
      <c r="EZN108" s="205"/>
      <c r="EZO108" s="205"/>
      <c r="EZP108" s="205"/>
      <c r="EZQ108" s="205"/>
      <c r="EZR108" s="205"/>
      <c r="EZS108" s="205"/>
      <c r="EZT108" s="205"/>
      <c r="EZU108" s="205"/>
      <c r="EZV108" s="205"/>
      <c r="EZW108" s="205"/>
      <c r="EZX108" s="205"/>
      <c r="EZY108" s="205"/>
      <c r="EZZ108" s="205"/>
      <c r="FAA108" s="205"/>
      <c r="FAB108" s="205"/>
      <c r="FAC108" s="205"/>
      <c r="FAD108" s="205"/>
      <c r="FAE108" s="205"/>
      <c r="FAF108" s="205"/>
      <c r="FAG108" s="205"/>
      <c r="FAH108" s="205"/>
      <c r="FAI108" s="205"/>
      <c r="FAJ108" s="205"/>
      <c r="FAK108" s="205"/>
      <c r="FAL108" s="205"/>
      <c r="FAM108" s="205"/>
      <c r="FAN108" s="205"/>
      <c r="FAO108" s="205"/>
      <c r="FAP108" s="205"/>
      <c r="FAQ108" s="205"/>
      <c r="FAX108" s="205"/>
      <c r="FAY108" s="205"/>
      <c r="FAZ108" s="205"/>
      <c r="FBA108" s="205"/>
      <c r="FBB108" s="205"/>
      <c r="FBC108" s="205"/>
      <c r="FBD108" s="205"/>
      <c r="FBE108" s="205"/>
      <c r="FBF108" s="205"/>
      <c r="FBG108" s="205"/>
      <c r="FBH108" s="205"/>
      <c r="FBI108" s="205"/>
      <c r="FBJ108" s="205"/>
      <c r="FBK108" s="205"/>
      <c r="FBL108" s="205"/>
      <c r="FBM108" s="205"/>
      <c r="FBN108" s="205"/>
      <c r="FBO108" s="205"/>
      <c r="FBP108" s="205"/>
      <c r="FBQ108" s="205"/>
      <c r="FBR108" s="205"/>
      <c r="FBS108" s="205"/>
      <c r="FBT108" s="205"/>
      <c r="FBU108" s="205"/>
      <c r="FBV108" s="205"/>
      <c r="FBW108" s="205"/>
      <c r="FBX108" s="205"/>
      <c r="FBY108" s="205"/>
      <c r="FBZ108" s="205"/>
      <c r="FCA108" s="205"/>
      <c r="FCB108" s="205"/>
      <c r="FCC108" s="205"/>
      <c r="FCD108" s="205"/>
      <c r="FCE108" s="205"/>
      <c r="FCF108" s="205"/>
      <c r="FCG108" s="205"/>
      <c r="FCH108" s="205"/>
      <c r="FCI108" s="205"/>
      <c r="FCJ108" s="205"/>
      <c r="FCK108" s="205"/>
      <c r="FCL108" s="205"/>
      <c r="FCM108" s="205"/>
      <c r="FCN108" s="205"/>
      <c r="FCO108" s="205"/>
      <c r="FCP108" s="205"/>
      <c r="FCQ108" s="205"/>
      <c r="FCR108" s="205"/>
      <c r="FCS108" s="205"/>
      <c r="FCT108" s="205"/>
      <c r="FCU108" s="205"/>
      <c r="FCV108" s="205"/>
      <c r="FCW108" s="205"/>
      <c r="FCX108" s="205"/>
      <c r="FCY108" s="205"/>
      <c r="FCZ108" s="205"/>
      <c r="FDA108" s="205"/>
      <c r="FDB108" s="205"/>
      <c r="FDC108" s="205"/>
      <c r="FDD108" s="205"/>
      <c r="FDE108" s="205"/>
      <c r="FDF108" s="205"/>
      <c r="FDG108" s="205"/>
      <c r="FDH108" s="205"/>
      <c r="FDI108" s="205"/>
      <c r="FDJ108" s="205"/>
      <c r="FDK108" s="205"/>
      <c r="FDL108" s="205"/>
      <c r="FDM108" s="205"/>
      <c r="FDN108" s="205"/>
      <c r="FDO108" s="205"/>
      <c r="FDP108" s="205"/>
      <c r="FDQ108" s="205"/>
      <c r="FDR108" s="205"/>
      <c r="FDS108" s="205"/>
      <c r="FDT108" s="205"/>
      <c r="FDU108" s="205"/>
      <c r="FDV108" s="205"/>
      <c r="FDW108" s="205"/>
      <c r="FDX108" s="205"/>
      <c r="FDY108" s="205"/>
      <c r="FDZ108" s="205"/>
      <c r="FEA108" s="205"/>
      <c r="FEB108" s="205"/>
      <c r="FEC108" s="205"/>
      <c r="FED108" s="205"/>
      <c r="FEE108" s="205"/>
      <c r="FEF108" s="205"/>
      <c r="FEG108" s="205"/>
      <c r="FEH108" s="205"/>
      <c r="FEI108" s="205"/>
      <c r="FEJ108" s="205"/>
      <c r="FEK108" s="205"/>
      <c r="FEL108" s="205"/>
      <c r="FEM108" s="205"/>
      <c r="FEN108" s="205"/>
      <c r="FEO108" s="205"/>
      <c r="FEP108" s="205"/>
      <c r="FEQ108" s="205"/>
      <c r="FER108" s="205"/>
      <c r="FES108" s="205"/>
      <c r="FET108" s="205"/>
      <c r="FEU108" s="205"/>
      <c r="FEV108" s="205"/>
      <c r="FEW108" s="205"/>
      <c r="FEX108" s="205"/>
      <c r="FEY108" s="205"/>
      <c r="FEZ108" s="205"/>
      <c r="FFA108" s="205"/>
      <c r="FFB108" s="205"/>
      <c r="FFC108" s="205"/>
      <c r="FFD108" s="205"/>
      <c r="FFE108" s="205"/>
      <c r="FFF108" s="205"/>
      <c r="FFG108" s="205"/>
      <c r="FFH108" s="205"/>
      <c r="FFI108" s="205"/>
      <c r="FFJ108" s="205"/>
      <c r="FFK108" s="205"/>
      <c r="FFL108" s="205"/>
      <c r="FFM108" s="205"/>
      <c r="FFN108" s="205"/>
      <c r="FFO108" s="205"/>
      <c r="FFP108" s="205"/>
      <c r="FFQ108" s="205"/>
      <c r="FFR108" s="205"/>
      <c r="FFS108" s="205"/>
      <c r="FFT108" s="205"/>
      <c r="FFU108" s="205"/>
      <c r="FFV108" s="205"/>
      <c r="FFW108" s="205"/>
      <c r="FFX108" s="205"/>
      <c r="FFY108" s="205"/>
      <c r="FFZ108" s="205"/>
      <c r="FGA108" s="205"/>
      <c r="FGB108" s="205"/>
      <c r="FGC108" s="205"/>
      <c r="FGD108" s="205"/>
      <c r="FGE108" s="205"/>
      <c r="FGF108" s="205"/>
      <c r="FGG108" s="205"/>
      <c r="FGH108" s="205"/>
      <c r="FGI108" s="205"/>
      <c r="FGJ108" s="205"/>
      <c r="FGK108" s="205"/>
      <c r="FGL108" s="205"/>
      <c r="FGM108" s="205"/>
      <c r="FGN108" s="205"/>
      <c r="FGO108" s="205"/>
      <c r="FGP108" s="205"/>
      <c r="FGQ108" s="205"/>
      <c r="FGR108" s="205"/>
      <c r="FGS108" s="205"/>
      <c r="FGT108" s="205"/>
      <c r="FGU108" s="205"/>
      <c r="FGV108" s="205"/>
      <c r="FGW108" s="205"/>
      <c r="FGX108" s="205"/>
      <c r="FGY108" s="205"/>
      <c r="FGZ108" s="205"/>
      <c r="FHA108" s="205"/>
      <c r="FHB108" s="205"/>
      <c r="FHC108" s="205"/>
      <c r="FHD108" s="205"/>
      <c r="FHE108" s="205"/>
      <c r="FHF108" s="205"/>
      <c r="FHG108" s="205"/>
      <c r="FHH108" s="205"/>
      <c r="FHI108" s="205"/>
      <c r="FHJ108" s="205"/>
      <c r="FHK108" s="205"/>
      <c r="FHL108" s="205"/>
      <c r="FHM108" s="205"/>
      <c r="FHN108" s="205"/>
      <c r="FHO108" s="205"/>
      <c r="FHP108" s="205"/>
      <c r="FHQ108" s="205"/>
      <c r="FHR108" s="205"/>
      <c r="FHS108" s="205"/>
      <c r="FHT108" s="205"/>
      <c r="FHU108" s="205"/>
      <c r="FHV108" s="205"/>
      <c r="FHW108" s="205"/>
      <c r="FHX108" s="205"/>
      <c r="FHY108" s="205"/>
      <c r="FHZ108" s="205"/>
      <c r="FIA108" s="205"/>
      <c r="FIB108" s="205"/>
      <c r="FIC108" s="205"/>
      <c r="FID108" s="205"/>
      <c r="FIE108" s="205"/>
      <c r="FIF108" s="205"/>
      <c r="FIG108" s="205"/>
      <c r="FIH108" s="205"/>
      <c r="FII108" s="205"/>
      <c r="FIJ108" s="205"/>
      <c r="FIK108" s="205"/>
      <c r="FIL108" s="205"/>
      <c r="FIM108" s="205"/>
      <c r="FIN108" s="205"/>
      <c r="FIO108" s="205"/>
      <c r="FIP108" s="205"/>
      <c r="FIQ108" s="205"/>
      <c r="FIR108" s="205"/>
      <c r="FIS108" s="205"/>
      <c r="FIT108" s="205"/>
      <c r="FIU108" s="205"/>
      <c r="FIV108" s="205"/>
      <c r="FIW108" s="205"/>
      <c r="FIX108" s="205"/>
      <c r="FIY108" s="205"/>
      <c r="FIZ108" s="205"/>
      <c r="FJA108" s="205"/>
      <c r="FJB108" s="205"/>
      <c r="FJC108" s="205"/>
      <c r="FJD108" s="205"/>
      <c r="FJE108" s="205"/>
      <c r="FJF108" s="205"/>
      <c r="FJG108" s="205"/>
      <c r="FJH108" s="205"/>
      <c r="FJI108" s="205"/>
      <c r="FJJ108" s="205"/>
      <c r="FJK108" s="205"/>
      <c r="FJL108" s="205"/>
      <c r="FJM108" s="205"/>
      <c r="FJN108" s="205"/>
      <c r="FJO108" s="205"/>
      <c r="FJP108" s="205"/>
      <c r="FJQ108" s="205"/>
      <c r="FJR108" s="205"/>
      <c r="FJS108" s="205"/>
      <c r="FJT108" s="205"/>
      <c r="FJU108" s="205"/>
      <c r="FJV108" s="205"/>
      <c r="FJW108" s="205"/>
      <c r="FJX108" s="205"/>
      <c r="FJY108" s="205"/>
      <c r="FJZ108" s="205"/>
      <c r="FKA108" s="205"/>
      <c r="FKB108" s="205"/>
      <c r="FKC108" s="205"/>
      <c r="FKD108" s="205"/>
      <c r="FKE108" s="205"/>
      <c r="FKF108" s="205"/>
      <c r="FKG108" s="205"/>
      <c r="FKH108" s="205"/>
      <c r="FKI108" s="205"/>
      <c r="FKJ108" s="205"/>
      <c r="FKK108" s="205"/>
      <c r="FKL108" s="205"/>
      <c r="FKM108" s="205"/>
      <c r="FKT108" s="205"/>
      <c r="FKU108" s="205"/>
      <c r="FKV108" s="205"/>
      <c r="FKW108" s="205"/>
      <c r="FKX108" s="205"/>
      <c r="FKY108" s="205"/>
      <c r="FKZ108" s="205"/>
      <c r="FLA108" s="205"/>
      <c r="FLB108" s="205"/>
      <c r="FLC108" s="205"/>
      <c r="FLD108" s="205"/>
      <c r="FLE108" s="205"/>
      <c r="FLF108" s="205"/>
      <c r="FLG108" s="205"/>
      <c r="FLH108" s="205"/>
      <c r="FLI108" s="205"/>
      <c r="FLJ108" s="205"/>
      <c r="FLK108" s="205"/>
      <c r="FLL108" s="205"/>
      <c r="FLM108" s="205"/>
      <c r="FLN108" s="205"/>
      <c r="FLO108" s="205"/>
      <c r="FLP108" s="205"/>
      <c r="FLQ108" s="205"/>
      <c r="FLR108" s="205"/>
      <c r="FLS108" s="205"/>
      <c r="FLT108" s="205"/>
      <c r="FLU108" s="205"/>
      <c r="FLV108" s="205"/>
      <c r="FLW108" s="205"/>
      <c r="FLX108" s="205"/>
      <c r="FLY108" s="205"/>
      <c r="FLZ108" s="205"/>
      <c r="FMA108" s="205"/>
      <c r="FMB108" s="205"/>
      <c r="FMC108" s="205"/>
      <c r="FMD108" s="205"/>
      <c r="FME108" s="205"/>
      <c r="FMF108" s="205"/>
      <c r="FMG108" s="205"/>
      <c r="FMH108" s="205"/>
      <c r="FMI108" s="205"/>
      <c r="FMJ108" s="205"/>
      <c r="FMK108" s="205"/>
      <c r="FML108" s="205"/>
      <c r="FMM108" s="205"/>
      <c r="FMN108" s="205"/>
      <c r="FMO108" s="205"/>
      <c r="FMP108" s="205"/>
      <c r="FMQ108" s="205"/>
      <c r="FMR108" s="205"/>
      <c r="FMS108" s="205"/>
      <c r="FMT108" s="205"/>
      <c r="FMU108" s="205"/>
      <c r="FMV108" s="205"/>
      <c r="FMW108" s="205"/>
      <c r="FMX108" s="205"/>
      <c r="FMY108" s="205"/>
      <c r="FMZ108" s="205"/>
      <c r="FNA108" s="205"/>
      <c r="FNB108" s="205"/>
      <c r="FNC108" s="205"/>
      <c r="FND108" s="205"/>
      <c r="FNE108" s="205"/>
      <c r="FNF108" s="205"/>
      <c r="FNG108" s="205"/>
      <c r="FNH108" s="205"/>
      <c r="FNI108" s="205"/>
      <c r="FNJ108" s="205"/>
      <c r="FNK108" s="205"/>
      <c r="FNL108" s="205"/>
      <c r="FNM108" s="205"/>
      <c r="FNN108" s="205"/>
      <c r="FNO108" s="205"/>
      <c r="FNP108" s="205"/>
      <c r="FNQ108" s="205"/>
      <c r="FNR108" s="205"/>
      <c r="FNS108" s="205"/>
      <c r="FNT108" s="205"/>
      <c r="FNU108" s="205"/>
      <c r="FNV108" s="205"/>
      <c r="FNW108" s="205"/>
      <c r="FNX108" s="205"/>
      <c r="FNY108" s="205"/>
      <c r="FNZ108" s="205"/>
      <c r="FOA108" s="205"/>
      <c r="FOB108" s="205"/>
      <c r="FOC108" s="205"/>
      <c r="FOD108" s="205"/>
      <c r="FOE108" s="205"/>
      <c r="FOF108" s="205"/>
      <c r="FOG108" s="205"/>
      <c r="FOH108" s="205"/>
      <c r="FOI108" s="205"/>
      <c r="FOJ108" s="205"/>
      <c r="FOK108" s="205"/>
      <c r="FOL108" s="205"/>
      <c r="FOM108" s="205"/>
      <c r="FON108" s="205"/>
      <c r="FOO108" s="205"/>
      <c r="FOP108" s="205"/>
      <c r="FOQ108" s="205"/>
      <c r="FOR108" s="205"/>
      <c r="FOS108" s="205"/>
      <c r="FOT108" s="205"/>
      <c r="FOU108" s="205"/>
      <c r="FOV108" s="205"/>
      <c r="FOW108" s="205"/>
      <c r="FOX108" s="205"/>
      <c r="FOY108" s="205"/>
      <c r="FOZ108" s="205"/>
      <c r="FPA108" s="205"/>
      <c r="FPB108" s="205"/>
      <c r="FPC108" s="205"/>
      <c r="FPD108" s="205"/>
      <c r="FPE108" s="205"/>
      <c r="FPF108" s="205"/>
      <c r="FPG108" s="205"/>
      <c r="FPH108" s="205"/>
      <c r="FPI108" s="205"/>
      <c r="FPJ108" s="205"/>
      <c r="FPK108" s="205"/>
      <c r="FPL108" s="205"/>
      <c r="FPM108" s="205"/>
      <c r="FPN108" s="205"/>
      <c r="FPO108" s="205"/>
      <c r="FPP108" s="205"/>
      <c r="FPQ108" s="205"/>
      <c r="FPR108" s="205"/>
      <c r="FPS108" s="205"/>
      <c r="FPT108" s="205"/>
      <c r="FPU108" s="205"/>
      <c r="FPV108" s="205"/>
      <c r="FPW108" s="205"/>
      <c r="FPX108" s="205"/>
      <c r="FPY108" s="205"/>
      <c r="FPZ108" s="205"/>
      <c r="FQA108" s="205"/>
      <c r="FQB108" s="205"/>
      <c r="FQC108" s="205"/>
      <c r="FQD108" s="205"/>
      <c r="FQE108" s="205"/>
      <c r="FQF108" s="205"/>
      <c r="FQG108" s="205"/>
      <c r="FQH108" s="205"/>
      <c r="FQI108" s="205"/>
      <c r="FQJ108" s="205"/>
      <c r="FQK108" s="205"/>
      <c r="FQL108" s="205"/>
      <c r="FQM108" s="205"/>
      <c r="FQN108" s="205"/>
      <c r="FQO108" s="205"/>
      <c r="FQP108" s="205"/>
      <c r="FQQ108" s="205"/>
      <c r="FQR108" s="205"/>
      <c r="FQS108" s="205"/>
      <c r="FQT108" s="205"/>
      <c r="FQU108" s="205"/>
      <c r="FQV108" s="205"/>
      <c r="FQW108" s="205"/>
      <c r="FQX108" s="205"/>
      <c r="FQY108" s="205"/>
      <c r="FQZ108" s="205"/>
      <c r="FRA108" s="205"/>
      <c r="FRB108" s="205"/>
      <c r="FRC108" s="205"/>
      <c r="FRD108" s="205"/>
      <c r="FRE108" s="205"/>
      <c r="FRF108" s="205"/>
      <c r="FRG108" s="205"/>
      <c r="FRH108" s="205"/>
      <c r="FRI108" s="205"/>
      <c r="FRJ108" s="205"/>
      <c r="FRK108" s="205"/>
      <c r="FRL108" s="205"/>
      <c r="FRM108" s="205"/>
      <c r="FRN108" s="205"/>
      <c r="FRO108" s="205"/>
      <c r="FRP108" s="205"/>
      <c r="FRQ108" s="205"/>
      <c r="FRR108" s="205"/>
      <c r="FRS108" s="205"/>
      <c r="FRT108" s="205"/>
      <c r="FRU108" s="205"/>
      <c r="FRV108" s="205"/>
      <c r="FRW108" s="205"/>
      <c r="FRX108" s="205"/>
      <c r="FRY108" s="205"/>
      <c r="FRZ108" s="205"/>
      <c r="FSA108" s="205"/>
      <c r="FSB108" s="205"/>
      <c r="FSC108" s="205"/>
      <c r="FSD108" s="205"/>
      <c r="FSE108" s="205"/>
      <c r="FSF108" s="205"/>
      <c r="FSG108" s="205"/>
      <c r="FSH108" s="205"/>
      <c r="FSI108" s="205"/>
      <c r="FSJ108" s="205"/>
      <c r="FSK108" s="205"/>
      <c r="FSL108" s="205"/>
      <c r="FSM108" s="205"/>
      <c r="FSN108" s="205"/>
      <c r="FSO108" s="205"/>
      <c r="FSP108" s="205"/>
      <c r="FSQ108" s="205"/>
      <c r="FSR108" s="205"/>
      <c r="FSS108" s="205"/>
      <c r="FST108" s="205"/>
      <c r="FSU108" s="205"/>
      <c r="FSV108" s="205"/>
      <c r="FSW108" s="205"/>
      <c r="FSX108" s="205"/>
      <c r="FSY108" s="205"/>
      <c r="FSZ108" s="205"/>
      <c r="FTA108" s="205"/>
      <c r="FTB108" s="205"/>
      <c r="FTC108" s="205"/>
      <c r="FTD108" s="205"/>
      <c r="FTE108" s="205"/>
      <c r="FTF108" s="205"/>
      <c r="FTG108" s="205"/>
      <c r="FTH108" s="205"/>
      <c r="FTI108" s="205"/>
      <c r="FTJ108" s="205"/>
      <c r="FTK108" s="205"/>
      <c r="FTL108" s="205"/>
      <c r="FTM108" s="205"/>
      <c r="FTN108" s="205"/>
      <c r="FTO108" s="205"/>
      <c r="FTP108" s="205"/>
      <c r="FTQ108" s="205"/>
      <c r="FTR108" s="205"/>
      <c r="FTS108" s="205"/>
      <c r="FTT108" s="205"/>
      <c r="FTU108" s="205"/>
      <c r="FTV108" s="205"/>
      <c r="FTW108" s="205"/>
      <c r="FTX108" s="205"/>
      <c r="FTY108" s="205"/>
      <c r="FTZ108" s="205"/>
      <c r="FUA108" s="205"/>
      <c r="FUB108" s="205"/>
      <c r="FUC108" s="205"/>
      <c r="FUD108" s="205"/>
      <c r="FUE108" s="205"/>
      <c r="FUF108" s="205"/>
      <c r="FUG108" s="205"/>
      <c r="FUH108" s="205"/>
      <c r="FUI108" s="205"/>
      <c r="FUP108" s="205"/>
      <c r="FUQ108" s="205"/>
      <c r="FUR108" s="205"/>
      <c r="FUS108" s="205"/>
      <c r="FUT108" s="205"/>
      <c r="FUU108" s="205"/>
      <c r="FUV108" s="205"/>
      <c r="FUW108" s="205"/>
      <c r="FUX108" s="205"/>
      <c r="FUY108" s="205"/>
      <c r="FUZ108" s="205"/>
      <c r="FVA108" s="205"/>
      <c r="FVB108" s="205"/>
      <c r="FVC108" s="205"/>
      <c r="FVD108" s="205"/>
      <c r="FVE108" s="205"/>
      <c r="FVF108" s="205"/>
      <c r="FVG108" s="205"/>
      <c r="FVH108" s="205"/>
      <c r="FVI108" s="205"/>
      <c r="FVJ108" s="205"/>
      <c r="FVK108" s="205"/>
      <c r="FVL108" s="205"/>
      <c r="FVM108" s="205"/>
      <c r="FVN108" s="205"/>
      <c r="FVO108" s="205"/>
      <c r="FVP108" s="205"/>
      <c r="FVQ108" s="205"/>
      <c r="FVR108" s="205"/>
      <c r="FVS108" s="205"/>
      <c r="FVT108" s="205"/>
      <c r="FVU108" s="205"/>
      <c r="FVV108" s="205"/>
      <c r="FVW108" s="205"/>
      <c r="FVX108" s="205"/>
      <c r="FVY108" s="205"/>
      <c r="FVZ108" s="205"/>
      <c r="FWA108" s="205"/>
      <c r="FWB108" s="205"/>
      <c r="FWC108" s="205"/>
      <c r="FWD108" s="205"/>
      <c r="FWE108" s="205"/>
      <c r="FWF108" s="205"/>
      <c r="FWG108" s="205"/>
      <c r="FWH108" s="205"/>
      <c r="FWI108" s="205"/>
      <c r="FWJ108" s="205"/>
      <c r="FWK108" s="205"/>
      <c r="FWL108" s="205"/>
      <c r="FWM108" s="205"/>
      <c r="FWN108" s="205"/>
      <c r="FWO108" s="205"/>
      <c r="FWP108" s="205"/>
      <c r="FWQ108" s="205"/>
      <c r="FWR108" s="205"/>
      <c r="FWS108" s="205"/>
      <c r="FWT108" s="205"/>
      <c r="FWU108" s="205"/>
      <c r="FWV108" s="205"/>
      <c r="FWW108" s="205"/>
      <c r="FWX108" s="205"/>
      <c r="FWY108" s="205"/>
      <c r="FWZ108" s="205"/>
      <c r="FXA108" s="205"/>
      <c r="FXB108" s="205"/>
      <c r="FXC108" s="205"/>
      <c r="FXD108" s="205"/>
      <c r="FXE108" s="205"/>
      <c r="FXF108" s="205"/>
      <c r="FXG108" s="205"/>
      <c r="FXH108" s="205"/>
      <c r="FXI108" s="205"/>
      <c r="FXJ108" s="205"/>
      <c r="FXK108" s="205"/>
      <c r="FXL108" s="205"/>
      <c r="FXM108" s="205"/>
      <c r="FXN108" s="205"/>
      <c r="FXO108" s="205"/>
      <c r="FXP108" s="205"/>
      <c r="FXQ108" s="205"/>
      <c r="FXR108" s="205"/>
      <c r="FXS108" s="205"/>
      <c r="FXT108" s="205"/>
      <c r="FXU108" s="205"/>
      <c r="FXV108" s="205"/>
      <c r="FXW108" s="205"/>
      <c r="FXX108" s="205"/>
      <c r="FXY108" s="205"/>
      <c r="FXZ108" s="205"/>
      <c r="FYA108" s="205"/>
      <c r="FYB108" s="205"/>
      <c r="FYC108" s="205"/>
      <c r="FYD108" s="205"/>
      <c r="FYE108" s="205"/>
      <c r="FYF108" s="205"/>
      <c r="FYG108" s="205"/>
      <c r="FYH108" s="205"/>
      <c r="FYI108" s="205"/>
      <c r="FYJ108" s="205"/>
      <c r="FYK108" s="205"/>
      <c r="FYL108" s="205"/>
      <c r="FYM108" s="205"/>
      <c r="FYN108" s="205"/>
      <c r="FYO108" s="205"/>
      <c r="FYP108" s="205"/>
      <c r="FYQ108" s="205"/>
      <c r="FYR108" s="205"/>
      <c r="FYS108" s="205"/>
      <c r="FYT108" s="205"/>
      <c r="FYU108" s="205"/>
      <c r="FYV108" s="205"/>
      <c r="FYW108" s="205"/>
      <c r="FYX108" s="205"/>
      <c r="FYY108" s="205"/>
      <c r="FYZ108" s="205"/>
      <c r="FZA108" s="205"/>
      <c r="FZB108" s="205"/>
      <c r="FZC108" s="205"/>
      <c r="FZD108" s="205"/>
      <c r="FZE108" s="205"/>
      <c r="FZF108" s="205"/>
      <c r="FZG108" s="205"/>
      <c r="FZH108" s="205"/>
      <c r="FZI108" s="205"/>
      <c r="FZJ108" s="205"/>
      <c r="FZK108" s="205"/>
      <c r="FZL108" s="205"/>
      <c r="FZM108" s="205"/>
      <c r="FZN108" s="205"/>
      <c r="FZO108" s="205"/>
      <c r="FZP108" s="205"/>
      <c r="FZQ108" s="205"/>
      <c r="FZR108" s="205"/>
      <c r="FZS108" s="205"/>
      <c r="FZT108" s="205"/>
      <c r="FZU108" s="205"/>
      <c r="FZV108" s="205"/>
      <c r="FZW108" s="205"/>
      <c r="FZX108" s="205"/>
      <c r="FZY108" s="205"/>
      <c r="FZZ108" s="205"/>
      <c r="GAA108" s="205"/>
      <c r="GAB108" s="205"/>
      <c r="GAC108" s="205"/>
      <c r="GAD108" s="205"/>
      <c r="GAE108" s="205"/>
      <c r="GAF108" s="205"/>
      <c r="GAG108" s="205"/>
      <c r="GAH108" s="205"/>
      <c r="GAI108" s="205"/>
      <c r="GAJ108" s="205"/>
      <c r="GAK108" s="205"/>
      <c r="GAL108" s="205"/>
      <c r="GAM108" s="205"/>
      <c r="GAN108" s="205"/>
      <c r="GAO108" s="205"/>
      <c r="GAP108" s="205"/>
      <c r="GAQ108" s="205"/>
      <c r="GAR108" s="205"/>
      <c r="GAS108" s="205"/>
      <c r="GAT108" s="205"/>
      <c r="GAU108" s="205"/>
      <c r="GAV108" s="205"/>
      <c r="GAW108" s="205"/>
      <c r="GAX108" s="205"/>
      <c r="GAY108" s="205"/>
      <c r="GAZ108" s="205"/>
      <c r="GBA108" s="205"/>
      <c r="GBB108" s="205"/>
      <c r="GBC108" s="205"/>
      <c r="GBD108" s="205"/>
      <c r="GBE108" s="205"/>
      <c r="GBF108" s="205"/>
      <c r="GBG108" s="205"/>
      <c r="GBH108" s="205"/>
      <c r="GBI108" s="205"/>
      <c r="GBJ108" s="205"/>
      <c r="GBK108" s="205"/>
      <c r="GBL108" s="205"/>
      <c r="GBM108" s="205"/>
      <c r="GBN108" s="205"/>
      <c r="GBO108" s="205"/>
      <c r="GBP108" s="205"/>
      <c r="GBQ108" s="205"/>
      <c r="GBR108" s="205"/>
      <c r="GBS108" s="205"/>
      <c r="GBT108" s="205"/>
      <c r="GBU108" s="205"/>
      <c r="GBV108" s="205"/>
      <c r="GBW108" s="205"/>
      <c r="GBX108" s="205"/>
      <c r="GBY108" s="205"/>
      <c r="GBZ108" s="205"/>
      <c r="GCA108" s="205"/>
      <c r="GCB108" s="205"/>
      <c r="GCC108" s="205"/>
      <c r="GCD108" s="205"/>
      <c r="GCE108" s="205"/>
      <c r="GCF108" s="205"/>
      <c r="GCG108" s="205"/>
      <c r="GCH108" s="205"/>
      <c r="GCI108" s="205"/>
      <c r="GCJ108" s="205"/>
      <c r="GCK108" s="205"/>
      <c r="GCL108" s="205"/>
      <c r="GCM108" s="205"/>
      <c r="GCN108" s="205"/>
      <c r="GCO108" s="205"/>
      <c r="GCP108" s="205"/>
      <c r="GCQ108" s="205"/>
      <c r="GCR108" s="205"/>
      <c r="GCS108" s="205"/>
      <c r="GCT108" s="205"/>
      <c r="GCU108" s="205"/>
      <c r="GCV108" s="205"/>
      <c r="GCW108" s="205"/>
      <c r="GCX108" s="205"/>
      <c r="GCY108" s="205"/>
      <c r="GCZ108" s="205"/>
      <c r="GDA108" s="205"/>
      <c r="GDB108" s="205"/>
      <c r="GDC108" s="205"/>
      <c r="GDD108" s="205"/>
      <c r="GDE108" s="205"/>
      <c r="GDF108" s="205"/>
      <c r="GDG108" s="205"/>
      <c r="GDH108" s="205"/>
      <c r="GDI108" s="205"/>
      <c r="GDJ108" s="205"/>
      <c r="GDK108" s="205"/>
      <c r="GDL108" s="205"/>
      <c r="GDM108" s="205"/>
      <c r="GDN108" s="205"/>
      <c r="GDO108" s="205"/>
      <c r="GDP108" s="205"/>
      <c r="GDQ108" s="205"/>
      <c r="GDR108" s="205"/>
      <c r="GDS108" s="205"/>
      <c r="GDT108" s="205"/>
      <c r="GDU108" s="205"/>
      <c r="GDV108" s="205"/>
      <c r="GDW108" s="205"/>
      <c r="GDX108" s="205"/>
      <c r="GDY108" s="205"/>
      <c r="GDZ108" s="205"/>
      <c r="GEA108" s="205"/>
      <c r="GEB108" s="205"/>
      <c r="GEC108" s="205"/>
      <c r="GED108" s="205"/>
      <c r="GEE108" s="205"/>
      <c r="GEL108" s="205"/>
      <c r="GEM108" s="205"/>
      <c r="GEN108" s="205"/>
      <c r="GEO108" s="205"/>
      <c r="GEP108" s="205"/>
      <c r="GEQ108" s="205"/>
      <c r="GER108" s="205"/>
      <c r="GES108" s="205"/>
      <c r="GET108" s="205"/>
      <c r="GEU108" s="205"/>
      <c r="GEV108" s="205"/>
      <c r="GEW108" s="205"/>
      <c r="GEX108" s="205"/>
      <c r="GEY108" s="205"/>
      <c r="GEZ108" s="205"/>
      <c r="GFA108" s="205"/>
      <c r="GFB108" s="205"/>
      <c r="GFC108" s="205"/>
      <c r="GFD108" s="205"/>
      <c r="GFE108" s="205"/>
      <c r="GFF108" s="205"/>
      <c r="GFG108" s="205"/>
      <c r="GFH108" s="205"/>
      <c r="GFI108" s="205"/>
      <c r="GFJ108" s="205"/>
      <c r="GFK108" s="205"/>
      <c r="GFL108" s="205"/>
      <c r="GFM108" s="205"/>
      <c r="GFN108" s="205"/>
      <c r="GFO108" s="205"/>
      <c r="GFP108" s="205"/>
      <c r="GFQ108" s="205"/>
      <c r="GFR108" s="205"/>
      <c r="GFS108" s="205"/>
      <c r="GFT108" s="205"/>
      <c r="GFU108" s="205"/>
      <c r="GFV108" s="205"/>
      <c r="GFW108" s="205"/>
      <c r="GFX108" s="205"/>
      <c r="GFY108" s="205"/>
      <c r="GFZ108" s="205"/>
      <c r="GGA108" s="205"/>
      <c r="GGB108" s="205"/>
      <c r="GGC108" s="205"/>
      <c r="GGD108" s="205"/>
      <c r="GGE108" s="205"/>
      <c r="GGF108" s="205"/>
      <c r="GGG108" s="205"/>
      <c r="GGH108" s="205"/>
      <c r="GGI108" s="205"/>
      <c r="GGJ108" s="205"/>
      <c r="GGK108" s="205"/>
      <c r="GGL108" s="205"/>
      <c r="GGM108" s="205"/>
      <c r="GGN108" s="205"/>
      <c r="GGO108" s="205"/>
      <c r="GGP108" s="205"/>
      <c r="GGQ108" s="205"/>
      <c r="GGR108" s="205"/>
      <c r="GGS108" s="205"/>
      <c r="GGT108" s="205"/>
      <c r="GGU108" s="205"/>
      <c r="GGV108" s="205"/>
      <c r="GGW108" s="205"/>
      <c r="GGX108" s="205"/>
      <c r="GGY108" s="205"/>
      <c r="GGZ108" s="205"/>
      <c r="GHA108" s="205"/>
      <c r="GHB108" s="205"/>
      <c r="GHC108" s="205"/>
      <c r="GHD108" s="205"/>
      <c r="GHE108" s="205"/>
      <c r="GHF108" s="205"/>
      <c r="GHG108" s="205"/>
      <c r="GHH108" s="205"/>
      <c r="GHI108" s="205"/>
      <c r="GHJ108" s="205"/>
      <c r="GHK108" s="205"/>
      <c r="GHL108" s="205"/>
      <c r="GHM108" s="205"/>
      <c r="GHN108" s="205"/>
      <c r="GHO108" s="205"/>
      <c r="GHP108" s="205"/>
      <c r="GHQ108" s="205"/>
      <c r="GHR108" s="205"/>
      <c r="GHS108" s="205"/>
      <c r="GHT108" s="205"/>
      <c r="GHU108" s="205"/>
      <c r="GHV108" s="205"/>
      <c r="GHW108" s="205"/>
      <c r="GHX108" s="205"/>
      <c r="GHY108" s="205"/>
      <c r="GHZ108" s="205"/>
      <c r="GIA108" s="205"/>
      <c r="GIB108" s="205"/>
      <c r="GIC108" s="205"/>
      <c r="GID108" s="205"/>
      <c r="GIE108" s="205"/>
      <c r="GIF108" s="205"/>
      <c r="GIG108" s="205"/>
      <c r="GIH108" s="205"/>
      <c r="GII108" s="205"/>
      <c r="GIJ108" s="205"/>
      <c r="GIK108" s="205"/>
      <c r="GIL108" s="205"/>
      <c r="GIM108" s="205"/>
      <c r="GIN108" s="205"/>
      <c r="GIO108" s="205"/>
      <c r="GIP108" s="205"/>
      <c r="GIQ108" s="205"/>
      <c r="GIR108" s="205"/>
      <c r="GIS108" s="205"/>
      <c r="GIT108" s="205"/>
      <c r="GIU108" s="205"/>
      <c r="GIV108" s="205"/>
      <c r="GIW108" s="205"/>
      <c r="GIX108" s="205"/>
      <c r="GIY108" s="205"/>
      <c r="GIZ108" s="205"/>
      <c r="GJA108" s="205"/>
      <c r="GJB108" s="205"/>
      <c r="GJC108" s="205"/>
      <c r="GJD108" s="205"/>
      <c r="GJE108" s="205"/>
      <c r="GJF108" s="205"/>
      <c r="GJG108" s="205"/>
      <c r="GJH108" s="205"/>
      <c r="GJI108" s="205"/>
      <c r="GJJ108" s="205"/>
      <c r="GJK108" s="205"/>
      <c r="GJL108" s="205"/>
      <c r="GJM108" s="205"/>
      <c r="GJN108" s="205"/>
      <c r="GJO108" s="205"/>
      <c r="GJP108" s="205"/>
      <c r="GJQ108" s="205"/>
      <c r="GJR108" s="205"/>
      <c r="GJS108" s="205"/>
      <c r="GJT108" s="205"/>
      <c r="GJU108" s="205"/>
      <c r="GJV108" s="205"/>
      <c r="GJW108" s="205"/>
      <c r="GJX108" s="205"/>
      <c r="GJY108" s="205"/>
      <c r="GJZ108" s="205"/>
      <c r="GKA108" s="205"/>
      <c r="GKB108" s="205"/>
      <c r="GKC108" s="205"/>
      <c r="GKD108" s="205"/>
      <c r="GKE108" s="205"/>
      <c r="GKF108" s="205"/>
      <c r="GKG108" s="205"/>
      <c r="GKH108" s="205"/>
      <c r="GKI108" s="205"/>
      <c r="GKJ108" s="205"/>
      <c r="GKK108" s="205"/>
      <c r="GKL108" s="205"/>
      <c r="GKM108" s="205"/>
      <c r="GKN108" s="205"/>
      <c r="GKO108" s="205"/>
      <c r="GKP108" s="205"/>
      <c r="GKQ108" s="205"/>
      <c r="GKR108" s="205"/>
      <c r="GKS108" s="205"/>
      <c r="GKT108" s="205"/>
      <c r="GKU108" s="205"/>
      <c r="GKV108" s="205"/>
      <c r="GKW108" s="205"/>
      <c r="GKX108" s="205"/>
      <c r="GKY108" s="205"/>
      <c r="GKZ108" s="205"/>
      <c r="GLA108" s="205"/>
      <c r="GLB108" s="205"/>
      <c r="GLC108" s="205"/>
      <c r="GLD108" s="205"/>
      <c r="GLE108" s="205"/>
      <c r="GLF108" s="205"/>
      <c r="GLG108" s="205"/>
      <c r="GLH108" s="205"/>
      <c r="GLI108" s="205"/>
      <c r="GLJ108" s="205"/>
      <c r="GLK108" s="205"/>
      <c r="GLL108" s="205"/>
      <c r="GLM108" s="205"/>
      <c r="GLN108" s="205"/>
      <c r="GLO108" s="205"/>
      <c r="GLP108" s="205"/>
      <c r="GLQ108" s="205"/>
      <c r="GLR108" s="205"/>
      <c r="GLS108" s="205"/>
      <c r="GLT108" s="205"/>
      <c r="GLU108" s="205"/>
      <c r="GLV108" s="205"/>
      <c r="GLW108" s="205"/>
      <c r="GLX108" s="205"/>
      <c r="GLY108" s="205"/>
      <c r="GLZ108" s="205"/>
      <c r="GMA108" s="205"/>
      <c r="GMB108" s="205"/>
      <c r="GMC108" s="205"/>
      <c r="GMD108" s="205"/>
      <c r="GME108" s="205"/>
      <c r="GMF108" s="205"/>
      <c r="GMG108" s="205"/>
      <c r="GMH108" s="205"/>
      <c r="GMI108" s="205"/>
      <c r="GMJ108" s="205"/>
      <c r="GMK108" s="205"/>
      <c r="GML108" s="205"/>
      <c r="GMM108" s="205"/>
      <c r="GMN108" s="205"/>
      <c r="GMO108" s="205"/>
      <c r="GMP108" s="205"/>
      <c r="GMQ108" s="205"/>
      <c r="GMR108" s="205"/>
      <c r="GMS108" s="205"/>
      <c r="GMT108" s="205"/>
      <c r="GMU108" s="205"/>
      <c r="GMV108" s="205"/>
      <c r="GMW108" s="205"/>
      <c r="GMX108" s="205"/>
      <c r="GMY108" s="205"/>
      <c r="GMZ108" s="205"/>
      <c r="GNA108" s="205"/>
      <c r="GNB108" s="205"/>
      <c r="GNC108" s="205"/>
      <c r="GND108" s="205"/>
      <c r="GNE108" s="205"/>
      <c r="GNF108" s="205"/>
      <c r="GNG108" s="205"/>
      <c r="GNH108" s="205"/>
      <c r="GNI108" s="205"/>
      <c r="GNJ108" s="205"/>
      <c r="GNK108" s="205"/>
      <c r="GNL108" s="205"/>
      <c r="GNM108" s="205"/>
      <c r="GNN108" s="205"/>
      <c r="GNO108" s="205"/>
      <c r="GNP108" s="205"/>
      <c r="GNQ108" s="205"/>
      <c r="GNR108" s="205"/>
      <c r="GNS108" s="205"/>
      <c r="GNT108" s="205"/>
      <c r="GNU108" s="205"/>
      <c r="GNV108" s="205"/>
      <c r="GNW108" s="205"/>
      <c r="GNX108" s="205"/>
      <c r="GNY108" s="205"/>
      <c r="GNZ108" s="205"/>
      <c r="GOA108" s="205"/>
      <c r="GOH108" s="205"/>
      <c r="GOI108" s="205"/>
      <c r="GOJ108" s="205"/>
      <c r="GOK108" s="205"/>
      <c r="GOL108" s="205"/>
      <c r="GOM108" s="205"/>
      <c r="GON108" s="205"/>
      <c r="GOO108" s="205"/>
      <c r="GOP108" s="205"/>
      <c r="GOQ108" s="205"/>
      <c r="GOR108" s="205"/>
      <c r="GOS108" s="205"/>
      <c r="GOT108" s="205"/>
      <c r="GOU108" s="205"/>
      <c r="GOV108" s="205"/>
      <c r="GOW108" s="205"/>
      <c r="GOX108" s="205"/>
      <c r="GOY108" s="205"/>
      <c r="GOZ108" s="205"/>
      <c r="GPA108" s="205"/>
      <c r="GPB108" s="205"/>
      <c r="GPC108" s="205"/>
      <c r="GPD108" s="205"/>
      <c r="GPE108" s="205"/>
      <c r="GPF108" s="205"/>
      <c r="GPG108" s="205"/>
      <c r="GPH108" s="205"/>
      <c r="GPI108" s="205"/>
      <c r="GPJ108" s="205"/>
      <c r="GPK108" s="205"/>
      <c r="GPL108" s="205"/>
      <c r="GPM108" s="205"/>
      <c r="GPN108" s="205"/>
      <c r="GPO108" s="205"/>
      <c r="GPP108" s="205"/>
      <c r="GPQ108" s="205"/>
      <c r="GPR108" s="205"/>
      <c r="GPS108" s="205"/>
      <c r="GPT108" s="205"/>
      <c r="GPU108" s="205"/>
      <c r="GPV108" s="205"/>
      <c r="GPW108" s="205"/>
      <c r="GPX108" s="205"/>
      <c r="GPY108" s="205"/>
      <c r="GPZ108" s="205"/>
      <c r="GQA108" s="205"/>
      <c r="GQB108" s="205"/>
      <c r="GQC108" s="205"/>
      <c r="GQD108" s="205"/>
      <c r="GQE108" s="205"/>
      <c r="GQF108" s="205"/>
      <c r="GQG108" s="205"/>
      <c r="GQH108" s="205"/>
      <c r="GQI108" s="205"/>
      <c r="GQJ108" s="205"/>
      <c r="GQK108" s="205"/>
      <c r="GQL108" s="205"/>
      <c r="GQM108" s="205"/>
      <c r="GQN108" s="205"/>
      <c r="GQO108" s="205"/>
      <c r="GQP108" s="205"/>
      <c r="GQQ108" s="205"/>
      <c r="GQR108" s="205"/>
      <c r="GQS108" s="205"/>
      <c r="GQT108" s="205"/>
      <c r="GQU108" s="205"/>
      <c r="GQV108" s="205"/>
      <c r="GQW108" s="205"/>
      <c r="GQX108" s="205"/>
      <c r="GQY108" s="205"/>
      <c r="GQZ108" s="205"/>
      <c r="GRA108" s="205"/>
      <c r="GRB108" s="205"/>
      <c r="GRC108" s="205"/>
      <c r="GRD108" s="205"/>
      <c r="GRE108" s="205"/>
      <c r="GRF108" s="205"/>
      <c r="GRG108" s="205"/>
      <c r="GRH108" s="205"/>
      <c r="GRI108" s="205"/>
      <c r="GRJ108" s="205"/>
      <c r="GRK108" s="205"/>
      <c r="GRL108" s="205"/>
      <c r="GRM108" s="205"/>
      <c r="GRN108" s="205"/>
      <c r="GRO108" s="205"/>
      <c r="GRP108" s="205"/>
      <c r="GRQ108" s="205"/>
      <c r="GRR108" s="205"/>
      <c r="GRS108" s="205"/>
      <c r="GRT108" s="205"/>
      <c r="GRU108" s="205"/>
      <c r="GRV108" s="205"/>
      <c r="GRW108" s="205"/>
      <c r="GRX108" s="205"/>
      <c r="GRY108" s="205"/>
      <c r="GRZ108" s="205"/>
      <c r="GSA108" s="205"/>
      <c r="GSB108" s="205"/>
      <c r="GSC108" s="205"/>
      <c r="GSD108" s="205"/>
      <c r="GSE108" s="205"/>
      <c r="GSF108" s="205"/>
      <c r="GSG108" s="205"/>
      <c r="GSH108" s="205"/>
      <c r="GSI108" s="205"/>
      <c r="GSJ108" s="205"/>
      <c r="GSK108" s="205"/>
      <c r="GSL108" s="205"/>
      <c r="GSM108" s="205"/>
      <c r="GSN108" s="205"/>
      <c r="GSO108" s="205"/>
      <c r="GSP108" s="205"/>
      <c r="GSQ108" s="205"/>
      <c r="GSR108" s="205"/>
      <c r="GSS108" s="205"/>
      <c r="GST108" s="205"/>
      <c r="GSU108" s="205"/>
      <c r="GSV108" s="205"/>
      <c r="GSW108" s="205"/>
      <c r="GSX108" s="205"/>
      <c r="GSY108" s="205"/>
      <c r="GSZ108" s="205"/>
      <c r="GTA108" s="205"/>
      <c r="GTB108" s="205"/>
      <c r="GTC108" s="205"/>
      <c r="GTD108" s="205"/>
      <c r="GTE108" s="205"/>
      <c r="GTF108" s="205"/>
      <c r="GTG108" s="205"/>
      <c r="GTH108" s="205"/>
      <c r="GTI108" s="205"/>
      <c r="GTJ108" s="205"/>
      <c r="GTK108" s="205"/>
      <c r="GTL108" s="205"/>
      <c r="GTM108" s="205"/>
      <c r="GTN108" s="205"/>
      <c r="GTO108" s="205"/>
      <c r="GTP108" s="205"/>
      <c r="GTQ108" s="205"/>
      <c r="GTR108" s="205"/>
      <c r="GTS108" s="205"/>
      <c r="GTT108" s="205"/>
      <c r="GTU108" s="205"/>
      <c r="GTV108" s="205"/>
      <c r="GTW108" s="205"/>
      <c r="GTX108" s="205"/>
      <c r="GTY108" s="205"/>
      <c r="GTZ108" s="205"/>
      <c r="GUA108" s="205"/>
      <c r="GUB108" s="205"/>
      <c r="GUC108" s="205"/>
      <c r="GUD108" s="205"/>
      <c r="GUE108" s="205"/>
      <c r="GUF108" s="205"/>
      <c r="GUG108" s="205"/>
      <c r="GUH108" s="205"/>
      <c r="GUI108" s="205"/>
      <c r="GUJ108" s="205"/>
      <c r="GUK108" s="205"/>
      <c r="GUL108" s="205"/>
      <c r="GUM108" s="205"/>
      <c r="GUN108" s="205"/>
      <c r="GUO108" s="205"/>
      <c r="GUP108" s="205"/>
      <c r="GUQ108" s="205"/>
      <c r="GUR108" s="205"/>
      <c r="GUS108" s="205"/>
      <c r="GUT108" s="205"/>
      <c r="GUU108" s="205"/>
      <c r="GUV108" s="205"/>
      <c r="GUW108" s="205"/>
      <c r="GUX108" s="205"/>
      <c r="GUY108" s="205"/>
      <c r="GUZ108" s="205"/>
      <c r="GVA108" s="205"/>
      <c r="GVB108" s="205"/>
      <c r="GVC108" s="205"/>
      <c r="GVD108" s="205"/>
      <c r="GVE108" s="205"/>
      <c r="GVF108" s="205"/>
      <c r="GVG108" s="205"/>
      <c r="GVH108" s="205"/>
      <c r="GVI108" s="205"/>
      <c r="GVJ108" s="205"/>
      <c r="GVK108" s="205"/>
      <c r="GVL108" s="205"/>
      <c r="GVM108" s="205"/>
      <c r="GVN108" s="205"/>
      <c r="GVO108" s="205"/>
      <c r="GVP108" s="205"/>
      <c r="GVQ108" s="205"/>
      <c r="GVR108" s="205"/>
      <c r="GVS108" s="205"/>
      <c r="GVT108" s="205"/>
      <c r="GVU108" s="205"/>
      <c r="GVV108" s="205"/>
      <c r="GVW108" s="205"/>
      <c r="GVX108" s="205"/>
      <c r="GVY108" s="205"/>
      <c r="GVZ108" s="205"/>
      <c r="GWA108" s="205"/>
      <c r="GWB108" s="205"/>
      <c r="GWC108" s="205"/>
      <c r="GWD108" s="205"/>
      <c r="GWE108" s="205"/>
      <c r="GWF108" s="205"/>
      <c r="GWG108" s="205"/>
      <c r="GWH108" s="205"/>
      <c r="GWI108" s="205"/>
      <c r="GWJ108" s="205"/>
      <c r="GWK108" s="205"/>
      <c r="GWL108" s="205"/>
      <c r="GWM108" s="205"/>
      <c r="GWN108" s="205"/>
      <c r="GWO108" s="205"/>
      <c r="GWP108" s="205"/>
      <c r="GWQ108" s="205"/>
      <c r="GWR108" s="205"/>
      <c r="GWS108" s="205"/>
      <c r="GWT108" s="205"/>
      <c r="GWU108" s="205"/>
      <c r="GWV108" s="205"/>
      <c r="GWW108" s="205"/>
      <c r="GWX108" s="205"/>
      <c r="GWY108" s="205"/>
      <c r="GWZ108" s="205"/>
      <c r="GXA108" s="205"/>
      <c r="GXB108" s="205"/>
      <c r="GXC108" s="205"/>
      <c r="GXD108" s="205"/>
      <c r="GXE108" s="205"/>
      <c r="GXF108" s="205"/>
      <c r="GXG108" s="205"/>
      <c r="GXH108" s="205"/>
      <c r="GXI108" s="205"/>
      <c r="GXJ108" s="205"/>
      <c r="GXK108" s="205"/>
      <c r="GXL108" s="205"/>
      <c r="GXM108" s="205"/>
      <c r="GXN108" s="205"/>
      <c r="GXO108" s="205"/>
      <c r="GXP108" s="205"/>
      <c r="GXQ108" s="205"/>
      <c r="GXR108" s="205"/>
      <c r="GXS108" s="205"/>
      <c r="GXT108" s="205"/>
      <c r="GXU108" s="205"/>
      <c r="GXV108" s="205"/>
      <c r="GXW108" s="205"/>
      <c r="GYD108" s="205"/>
      <c r="GYE108" s="205"/>
      <c r="GYF108" s="205"/>
      <c r="GYG108" s="205"/>
      <c r="GYH108" s="205"/>
      <c r="GYI108" s="205"/>
      <c r="GYJ108" s="205"/>
      <c r="GYK108" s="205"/>
      <c r="GYL108" s="205"/>
      <c r="GYM108" s="205"/>
      <c r="GYN108" s="205"/>
      <c r="GYO108" s="205"/>
      <c r="GYP108" s="205"/>
      <c r="GYQ108" s="205"/>
      <c r="GYR108" s="205"/>
      <c r="GYS108" s="205"/>
      <c r="GYT108" s="205"/>
      <c r="GYU108" s="205"/>
      <c r="GYV108" s="205"/>
      <c r="GYW108" s="205"/>
      <c r="GYX108" s="205"/>
      <c r="GYY108" s="205"/>
      <c r="GYZ108" s="205"/>
      <c r="GZA108" s="205"/>
      <c r="GZB108" s="205"/>
      <c r="GZC108" s="205"/>
      <c r="GZD108" s="205"/>
      <c r="GZE108" s="205"/>
      <c r="GZF108" s="205"/>
      <c r="GZG108" s="205"/>
      <c r="GZH108" s="205"/>
      <c r="GZI108" s="205"/>
      <c r="GZJ108" s="205"/>
      <c r="GZK108" s="205"/>
      <c r="GZL108" s="205"/>
      <c r="GZM108" s="205"/>
      <c r="GZN108" s="205"/>
      <c r="GZO108" s="205"/>
      <c r="GZP108" s="205"/>
      <c r="GZQ108" s="205"/>
      <c r="GZR108" s="205"/>
      <c r="GZS108" s="205"/>
      <c r="GZT108" s="205"/>
      <c r="GZU108" s="205"/>
      <c r="GZV108" s="205"/>
      <c r="GZW108" s="205"/>
      <c r="GZX108" s="205"/>
      <c r="GZY108" s="205"/>
      <c r="GZZ108" s="205"/>
      <c r="HAA108" s="205"/>
      <c r="HAB108" s="205"/>
      <c r="HAC108" s="205"/>
      <c r="HAD108" s="205"/>
      <c r="HAE108" s="205"/>
      <c r="HAF108" s="205"/>
      <c r="HAG108" s="205"/>
      <c r="HAH108" s="205"/>
      <c r="HAI108" s="205"/>
      <c r="HAJ108" s="205"/>
      <c r="HAK108" s="205"/>
      <c r="HAL108" s="205"/>
      <c r="HAM108" s="205"/>
      <c r="HAN108" s="205"/>
      <c r="HAO108" s="205"/>
      <c r="HAP108" s="205"/>
      <c r="HAQ108" s="205"/>
      <c r="HAR108" s="205"/>
      <c r="HAS108" s="205"/>
      <c r="HAT108" s="205"/>
      <c r="HAU108" s="205"/>
      <c r="HAV108" s="205"/>
      <c r="HAW108" s="205"/>
      <c r="HAX108" s="205"/>
      <c r="HAY108" s="205"/>
      <c r="HAZ108" s="205"/>
      <c r="HBA108" s="205"/>
      <c r="HBB108" s="205"/>
      <c r="HBC108" s="205"/>
      <c r="HBD108" s="205"/>
      <c r="HBE108" s="205"/>
      <c r="HBF108" s="205"/>
      <c r="HBG108" s="205"/>
      <c r="HBH108" s="205"/>
      <c r="HBI108" s="205"/>
      <c r="HBJ108" s="205"/>
      <c r="HBK108" s="205"/>
      <c r="HBL108" s="205"/>
      <c r="HBM108" s="205"/>
      <c r="HBN108" s="205"/>
      <c r="HBO108" s="205"/>
      <c r="HBP108" s="205"/>
      <c r="HBQ108" s="205"/>
      <c r="HBR108" s="205"/>
      <c r="HBS108" s="205"/>
      <c r="HBT108" s="205"/>
      <c r="HBU108" s="205"/>
      <c r="HBV108" s="205"/>
      <c r="HBW108" s="205"/>
      <c r="HBX108" s="205"/>
      <c r="HBY108" s="205"/>
      <c r="HBZ108" s="205"/>
      <c r="HCA108" s="205"/>
      <c r="HCB108" s="205"/>
      <c r="HCC108" s="205"/>
      <c r="HCD108" s="205"/>
      <c r="HCE108" s="205"/>
      <c r="HCF108" s="205"/>
      <c r="HCG108" s="205"/>
      <c r="HCH108" s="205"/>
      <c r="HCI108" s="205"/>
      <c r="HCJ108" s="205"/>
      <c r="HCK108" s="205"/>
      <c r="HCL108" s="205"/>
      <c r="HCM108" s="205"/>
      <c r="HCN108" s="205"/>
      <c r="HCO108" s="205"/>
      <c r="HCP108" s="205"/>
      <c r="HCQ108" s="205"/>
      <c r="HCR108" s="205"/>
      <c r="HCS108" s="205"/>
      <c r="HCT108" s="205"/>
      <c r="HCU108" s="205"/>
      <c r="HCV108" s="205"/>
      <c r="HCW108" s="205"/>
      <c r="HCX108" s="205"/>
      <c r="HCY108" s="205"/>
      <c r="HCZ108" s="205"/>
      <c r="HDA108" s="205"/>
      <c r="HDB108" s="205"/>
      <c r="HDC108" s="205"/>
      <c r="HDD108" s="205"/>
      <c r="HDE108" s="205"/>
      <c r="HDF108" s="205"/>
      <c r="HDG108" s="205"/>
      <c r="HDH108" s="205"/>
      <c r="HDI108" s="205"/>
      <c r="HDJ108" s="205"/>
      <c r="HDK108" s="205"/>
      <c r="HDL108" s="205"/>
      <c r="HDM108" s="205"/>
      <c r="HDN108" s="205"/>
      <c r="HDO108" s="205"/>
      <c r="HDP108" s="205"/>
      <c r="HDQ108" s="205"/>
      <c r="HDR108" s="205"/>
      <c r="HDS108" s="205"/>
      <c r="HDT108" s="205"/>
      <c r="HDU108" s="205"/>
      <c r="HDV108" s="205"/>
      <c r="HDW108" s="205"/>
      <c r="HDX108" s="205"/>
      <c r="HDY108" s="205"/>
      <c r="HDZ108" s="205"/>
      <c r="HEA108" s="205"/>
      <c r="HEB108" s="205"/>
      <c r="HEC108" s="205"/>
      <c r="HED108" s="205"/>
      <c r="HEE108" s="205"/>
      <c r="HEF108" s="205"/>
      <c r="HEG108" s="205"/>
      <c r="HEH108" s="205"/>
      <c r="HEI108" s="205"/>
      <c r="HEJ108" s="205"/>
      <c r="HEK108" s="205"/>
      <c r="HEL108" s="205"/>
      <c r="HEM108" s="205"/>
      <c r="HEN108" s="205"/>
      <c r="HEO108" s="205"/>
      <c r="HEP108" s="205"/>
      <c r="HEQ108" s="205"/>
      <c r="HER108" s="205"/>
      <c r="HES108" s="205"/>
      <c r="HET108" s="205"/>
      <c r="HEU108" s="205"/>
      <c r="HEV108" s="205"/>
      <c r="HEW108" s="205"/>
      <c r="HEX108" s="205"/>
      <c r="HEY108" s="205"/>
      <c r="HEZ108" s="205"/>
      <c r="HFA108" s="205"/>
      <c r="HFB108" s="205"/>
      <c r="HFC108" s="205"/>
      <c r="HFD108" s="205"/>
      <c r="HFE108" s="205"/>
      <c r="HFF108" s="205"/>
      <c r="HFG108" s="205"/>
      <c r="HFH108" s="205"/>
      <c r="HFI108" s="205"/>
      <c r="HFJ108" s="205"/>
      <c r="HFK108" s="205"/>
      <c r="HFL108" s="205"/>
      <c r="HFM108" s="205"/>
      <c r="HFN108" s="205"/>
      <c r="HFO108" s="205"/>
      <c r="HFP108" s="205"/>
      <c r="HFQ108" s="205"/>
      <c r="HFR108" s="205"/>
      <c r="HFS108" s="205"/>
      <c r="HFT108" s="205"/>
      <c r="HFU108" s="205"/>
      <c r="HFV108" s="205"/>
      <c r="HFW108" s="205"/>
      <c r="HFX108" s="205"/>
      <c r="HFY108" s="205"/>
      <c r="HFZ108" s="205"/>
      <c r="HGA108" s="205"/>
      <c r="HGB108" s="205"/>
      <c r="HGC108" s="205"/>
      <c r="HGD108" s="205"/>
      <c r="HGE108" s="205"/>
      <c r="HGF108" s="205"/>
      <c r="HGG108" s="205"/>
      <c r="HGH108" s="205"/>
      <c r="HGI108" s="205"/>
      <c r="HGJ108" s="205"/>
      <c r="HGK108" s="205"/>
      <c r="HGL108" s="205"/>
      <c r="HGM108" s="205"/>
      <c r="HGN108" s="205"/>
      <c r="HGO108" s="205"/>
      <c r="HGP108" s="205"/>
      <c r="HGQ108" s="205"/>
      <c r="HGR108" s="205"/>
      <c r="HGS108" s="205"/>
      <c r="HGT108" s="205"/>
      <c r="HGU108" s="205"/>
      <c r="HGV108" s="205"/>
      <c r="HGW108" s="205"/>
      <c r="HGX108" s="205"/>
      <c r="HGY108" s="205"/>
      <c r="HGZ108" s="205"/>
      <c r="HHA108" s="205"/>
      <c r="HHB108" s="205"/>
      <c r="HHC108" s="205"/>
      <c r="HHD108" s="205"/>
      <c r="HHE108" s="205"/>
      <c r="HHF108" s="205"/>
      <c r="HHG108" s="205"/>
      <c r="HHH108" s="205"/>
      <c r="HHI108" s="205"/>
      <c r="HHJ108" s="205"/>
      <c r="HHK108" s="205"/>
      <c r="HHL108" s="205"/>
      <c r="HHM108" s="205"/>
      <c r="HHN108" s="205"/>
      <c r="HHO108" s="205"/>
      <c r="HHP108" s="205"/>
      <c r="HHQ108" s="205"/>
      <c r="HHR108" s="205"/>
      <c r="HHS108" s="205"/>
      <c r="HHZ108" s="205"/>
      <c r="HIA108" s="205"/>
      <c r="HIB108" s="205"/>
      <c r="HIC108" s="205"/>
      <c r="HID108" s="205"/>
      <c r="HIE108" s="205"/>
      <c r="HIF108" s="205"/>
      <c r="HIG108" s="205"/>
      <c r="HIH108" s="205"/>
      <c r="HII108" s="205"/>
      <c r="HIJ108" s="205"/>
      <c r="HIK108" s="205"/>
      <c r="HIL108" s="205"/>
      <c r="HIM108" s="205"/>
      <c r="HIN108" s="205"/>
      <c r="HIO108" s="205"/>
      <c r="HIP108" s="205"/>
      <c r="HIQ108" s="205"/>
      <c r="HIR108" s="205"/>
      <c r="HIS108" s="205"/>
      <c r="HIT108" s="205"/>
      <c r="HIU108" s="205"/>
      <c r="HIV108" s="205"/>
      <c r="HIW108" s="205"/>
      <c r="HIX108" s="205"/>
      <c r="HIY108" s="205"/>
      <c r="HIZ108" s="205"/>
      <c r="HJA108" s="205"/>
      <c r="HJB108" s="205"/>
      <c r="HJC108" s="205"/>
      <c r="HJD108" s="205"/>
      <c r="HJE108" s="205"/>
      <c r="HJF108" s="205"/>
      <c r="HJG108" s="205"/>
      <c r="HJH108" s="205"/>
      <c r="HJI108" s="205"/>
      <c r="HJJ108" s="205"/>
      <c r="HJK108" s="205"/>
      <c r="HJL108" s="205"/>
      <c r="HJM108" s="205"/>
      <c r="HJN108" s="205"/>
      <c r="HJO108" s="205"/>
      <c r="HJP108" s="205"/>
      <c r="HJQ108" s="205"/>
      <c r="HJR108" s="205"/>
      <c r="HJS108" s="205"/>
      <c r="HJT108" s="205"/>
      <c r="HJU108" s="205"/>
      <c r="HJV108" s="205"/>
      <c r="HJW108" s="205"/>
      <c r="HJX108" s="205"/>
      <c r="HJY108" s="205"/>
      <c r="HJZ108" s="205"/>
      <c r="HKA108" s="205"/>
      <c r="HKB108" s="205"/>
      <c r="HKC108" s="205"/>
      <c r="HKD108" s="205"/>
      <c r="HKE108" s="205"/>
      <c r="HKF108" s="205"/>
      <c r="HKG108" s="205"/>
      <c r="HKH108" s="205"/>
      <c r="HKI108" s="205"/>
      <c r="HKJ108" s="205"/>
      <c r="HKK108" s="205"/>
      <c r="HKL108" s="205"/>
      <c r="HKM108" s="205"/>
      <c r="HKN108" s="205"/>
      <c r="HKO108" s="205"/>
      <c r="HKP108" s="205"/>
      <c r="HKQ108" s="205"/>
      <c r="HKR108" s="205"/>
      <c r="HKS108" s="205"/>
      <c r="HKT108" s="205"/>
      <c r="HKU108" s="205"/>
      <c r="HKV108" s="205"/>
      <c r="HKW108" s="205"/>
      <c r="HKX108" s="205"/>
      <c r="HKY108" s="205"/>
      <c r="HKZ108" s="205"/>
      <c r="HLA108" s="205"/>
      <c r="HLB108" s="205"/>
      <c r="HLC108" s="205"/>
      <c r="HLD108" s="205"/>
      <c r="HLE108" s="205"/>
      <c r="HLF108" s="205"/>
      <c r="HLG108" s="205"/>
      <c r="HLH108" s="205"/>
      <c r="HLI108" s="205"/>
      <c r="HLJ108" s="205"/>
      <c r="HLK108" s="205"/>
      <c r="HLL108" s="205"/>
      <c r="HLM108" s="205"/>
      <c r="HLN108" s="205"/>
      <c r="HLO108" s="205"/>
      <c r="HLP108" s="205"/>
      <c r="HLQ108" s="205"/>
      <c r="HLR108" s="205"/>
      <c r="HLS108" s="205"/>
      <c r="HLT108" s="205"/>
      <c r="HLU108" s="205"/>
      <c r="HLV108" s="205"/>
      <c r="HLW108" s="205"/>
      <c r="HLX108" s="205"/>
      <c r="HLY108" s="205"/>
      <c r="HLZ108" s="205"/>
      <c r="HMA108" s="205"/>
      <c r="HMB108" s="205"/>
      <c r="HMC108" s="205"/>
      <c r="HMD108" s="205"/>
      <c r="HME108" s="205"/>
      <c r="HMF108" s="205"/>
      <c r="HMG108" s="205"/>
      <c r="HMH108" s="205"/>
      <c r="HMI108" s="205"/>
      <c r="HMJ108" s="205"/>
      <c r="HMK108" s="205"/>
      <c r="HML108" s="205"/>
      <c r="HMM108" s="205"/>
      <c r="HMN108" s="205"/>
      <c r="HMO108" s="205"/>
      <c r="HMP108" s="205"/>
      <c r="HMQ108" s="205"/>
      <c r="HMR108" s="205"/>
      <c r="HMS108" s="205"/>
      <c r="HMT108" s="205"/>
      <c r="HMU108" s="205"/>
      <c r="HMV108" s="205"/>
      <c r="HMW108" s="205"/>
      <c r="HMX108" s="205"/>
      <c r="HMY108" s="205"/>
      <c r="HMZ108" s="205"/>
      <c r="HNA108" s="205"/>
      <c r="HNB108" s="205"/>
      <c r="HNC108" s="205"/>
      <c r="HND108" s="205"/>
      <c r="HNE108" s="205"/>
      <c r="HNF108" s="205"/>
      <c r="HNG108" s="205"/>
      <c r="HNH108" s="205"/>
      <c r="HNI108" s="205"/>
      <c r="HNJ108" s="205"/>
      <c r="HNK108" s="205"/>
      <c r="HNL108" s="205"/>
      <c r="HNM108" s="205"/>
      <c r="HNN108" s="205"/>
      <c r="HNO108" s="205"/>
      <c r="HNP108" s="205"/>
      <c r="HNQ108" s="205"/>
      <c r="HNR108" s="205"/>
      <c r="HNS108" s="205"/>
      <c r="HNT108" s="205"/>
      <c r="HNU108" s="205"/>
      <c r="HNV108" s="205"/>
      <c r="HNW108" s="205"/>
      <c r="HNX108" s="205"/>
      <c r="HNY108" s="205"/>
      <c r="HNZ108" s="205"/>
      <c r="HOA108" s="205"/>
      <c r="HOB108" s="205"/>
      <c r="HOC108" s="205"/>
      <c r="HOD108" s="205"/>
      <c r="HOE108" s="205"/>
      <c r="HOF108" s="205"/>
      <c r="HOG108" s="205"/>
      <c r="HOH108" s="205"/>
      <c r="HOI108" s="205"/>
      <c r="HOJ108" s="205"/>
      <c r="HOK108" s="205"/>
      <c r="HOL108" s="205"/>
      <c r="HOM108" s="205"/>
      <c r="HON108" s="205"/>
      <c r="HOO108" s="205"/>
      <c r="HOP108" s="205"/>
      <c r="HOQ108" s="205"/>
      <c r="HOR108" s="205"/>
      <c r="HOS108" s="205"/>
      <c r="HOT108" s="205"/>
      <c r="HOU108" s="205"/>
      <c r="HOV108" s="205"/>
      <c r="HOW108" s="205"/>
      <c r="HOX108" s="205"/>
      <c r="HOY108" s="205"/>
      <c r="HOZ108" s="205"/>
      <c r="HPA108" s="205"/>
      <c r="HPB108" s="205"/>
      <c r="HPC108" s="205"/>
      <c r="HPD108" s="205"/>
      <c r="HPE108" s="205"/>
      <c r="HPF108" s="205"/>
      <c r="HPG108" s="205"/>
      <c r="HPH108" s="205"/>
      <c r="HPI108" s="205"/>
      <c r="HPJ108" s="205"/>
      <c r="HPK108" s="205"/>
      <c r="HPL108" s="205"/>
      <c r="HPM108" s="205"/>
      <c r="HPN108" s="205"/>
      <c r="HPO108" s="205"/>
      <c r="HPP108" s="205"/>
      <c r="HPQ108" s="205"/>
      <c r="HPR108" s="205"/>
      <c r="HPS108" s="205"/>
      <c r="HPT108" s="205"/>
      <c r="HPU108" s="205"/>
      <c r="HPV108" s="205"/>
      <c r="HPW108" s="205"/>
      <c r="HPX108" s="205"/>
      <c r="HPY108" s="205"/>
      <c r="HPZ108" s="205"/>
      <c r="HQA108" s="205"/>
      <c r="HQB108" s="205"/>
      <c r="HQC108" s="205"/>
      <c r="HQD108" s="205"/>
      <c r="HQE108" s="205"/>
      <c r="HQF108" s="205"/>
      <c r="HQG108" s="205"/>
      <c r="HQH108" s="205"/>
      <c r="HQI108" s="205"/>
      <c r="HQJ108" s="205"/>
      <c r="HQK108" s="205"/>
      <c r="HQL108" s="205"/>
      <c r="HQM108" s="205"/>
      <c r="HQN108" s="205"/>
      <c r="HQO108" s="205"/>
      <c r="HQP108" s="205"/>
      <c r="HQQ108" s="205"/>
      <c r="HQR108" s="205"/>
      <c r="HQS108" s="205"/>
      <c r="HQT108" s="205"/>
      <c r="HQU108" s="205"/>
      <c r="HQV108" s="205"/>
      <c r="HQW108" s="205"/>
      <c r="HQX108" s="205"/>
      <c r="HQY108" s="205"/>
      <c r="HQZ108" s="205"/>
      <c r="HRA108" s="205"/>
      <c r="HRB108" s="205"/>
      <c r="HRC108" s="205"/>
      <c r="HRD108" s="205"/>
      <c r="HRE108" s="205"/>
      <c r="HRF108" s="205"/>
      <c r="HRG108" s="205"/>
      <c r="HRH108" s="205"/>
      <c r="HRI108" s="205"/>
      <c r="HRJ108" s="205"/>
      <c r="HRK108" s="205"/>
      <c r="HRL108" s="205"/>
      <c r="HRM108" s="205"/>
      <c r="HRN108" s="205"/>
      <c r="HRO108" s="205"/>
      <c r="HRV108" s="205"/>
      <c r="HRW108" s="205"/>
      <c r="HRX108" s="205"/>
      <c r="HRY108" s="205"/>
      <c r="HRZ108" s="205"/>
      <c r="HSA108" s="205"/>
      <c r="HSB108" s="205"/>
      <c r="HSC108" s="205"/>
      <c r="HSD108" s="205"/>
      <c r="HSE108" s="205"/>
      <c r="HSF108" s="205"/>
      <c r="HSG108" s="205"/>
      <c r="HSH108" s="205"/>
      <c r="HSI108" s="205"/>
      <c r="HSJ108" s="205"/>
      <c r="HSK108" s="205"/>
      <c r="HSL108" s="205"/>
      <c r="HSM108" s="205"/>
      <c r="HSN108" s="205"/>
      <c r="HSO108" s="205"/>
      <c r="HSP108" s="205"/>
      <c r="HSQ108" s="205"/>
      <c r="HSR108" s="205"/>
      <c r="HSS108" s="205"/>
      <c r="HST108" s="205"/>
      <c r="HSU108" s="205"/>
      <c r="HSV108" s="205"/>
      <c r="HSW108" s="205"/>
      <c r="HSX108" s="205"/>
      <c r="HSY108" s="205"/>
      <c r="HSZ108" s="205"/>
      <c r="HTA108" s="205"/>
      <c r="HTB108" s="205"/>
      <c r="HTC108" s="205"/>
      <c r="HTD108" s="205"/>
      <c r="HTE108" s="205"/>
      <c r="HTF108" s="205"/>
      <c r="HTG108" s="205"/>
      <c r="HTH108" s="205"/>
      <c r="HTI108" s="205"/>
      <c r="HTJ108" s="205"/>
      <c r="HTK108" s="205"/>
      <c r="HTL108" s="205"/>
      <c r="HTM108" s="205"/>
      <c r="HTN108" s="205"/>
      <c r="HTO108" s="205"/>
      <c r="HTP108" s="205"/>
      <c r="HTQ108" s="205"/>
      <c r="HTR108" s="205"/>
      <c r="HTS108" s="205"/>
      <c r="HTT108" s="205"/>
      <c r="HTU108" s="205"/>
      <c r="HTV108" s="205"/>
      <c r="HTW108" s="205"/>
      <c r="HTX108" s="205"/>
      <c r="HTY108" s="205"/>
      <c r="HTZ108" s="205"/>
      <c r="HUA108" s="205"/>
      <c r="HUB108" s="205"/>
      <c r="HUC108" s="205"/>
      <c r="HUD108" s="205"/>
      <c r="HUE108" s="205"/>
      <c r="HUF108" s="205"/>
      <c r="HUG108" s="205"/>
      <c r="HUH108" s="205"/>
      <c r="HUI108" s="205"/>
      <c r="HUJ108" s="205"/>
      <c r="HUK108" s="205"/>
      <c r="HUL108" s="205"/>
      <c r="HUM108" s="205"/>
      <c r="HUN108" s="205"/>
      <c r="HUO108" s="205"/>
      <c r="HUP108" s="205"/>
      <c r="HUQ108" s="205"/>
      <c r="HUR108" s="205"/>
      <c r="HUS108" s="205"/>
      <c r="HUT108" s="205"/>
      <c r="HUU108" s="205"/>
      <c r="HUV108" s="205"/>
      <c r="HUW108" s="205"/>
      <c r="HUX108" s="205"/>
      <c r="HUY108" s="205"/>
      <c r="HUZ108" s="205"/>
      <c r="HVA108" s="205"/>
      <c r="HVB108" s="205"/>
      <c r="HVC108" s="205"/>
      <c r="HVD108" s="205"/>
      <c r="HVE108" s="205"/>
      <c r="HVF108" s="205"/>
      <c r="HVG108" s="205"/>
      <c r="HVH108" s="205"/>
      <c r="HVI108" s="205"/>
      <c r="HVJ108" s="205"/>
      <c r="HVK108" s="205"/>
      <c r="HVL108" s="205"/>
      <c r="HVM108" s="205"/>
      <c r="HVN108" s="205"/>
      <c r="HVO108" s="205"/>
      <c r="HVP108" s="205"/>
      <c r="HVQ108" s="205"/>
      <c r="HVR108" s="205"/>
      <c r="HVS108" s="205"/>
      <c r="HVT108" s="205"/>
      <c r="HVU108" s="205"/>
      <c r="HVV108" s="205"/>
      <c r="HVW108" s="205"/>
      <c r="HVX108" s="205"/>
      <c r="HVY108" s="205"/>
      <c r="HVZ108" s="205"/>
      <c r="HWA108" s="205"/>
      <c r="HWB108" s="205"/>
      <c r="HWC108" s="205"/>
      <c r="HWD108" s="205"/>
      <c r="HWE108" s="205"/>
      <c r="HWF108" s="205"/>
      <c r="HWG108" s="205"/>
      <c r="HWH108" s="205"/>
      <c r="HWI108" s="205"/>
      <c r="HWJ108" s="205"/>
      <c r="HWK108" s="205"/>
      <c r="HWL108" s="205"/>
      <c r="HWM108" s="205"/>
      <c r="HWN108" s="205"/>
      <c r="HWO108" s="205"/>
      <c r="HWP108" s="205"/>
      <c r="HWQ108" s="205"/>
      <c r="HWR108" s="205"/>
      <c r="HWS108" s="205"/>
      <c r="HWT108" s="205"/>
      <c r="HWU108" s="205"/>
      <c r="HWV108" s="205"/>
      <c r="HWW108" s="205"/>
      <c r="HWX108" s="205"/>
      <c r="HWY108" s="205"/>
      <c r="HWZ108" s="205"/>
      <c r="HXA108" s="205"/>
      <c r="HXB108" s="205"/>
      <c r="HXC108" s="205"/>
      <c r="HXD108" s="205"/>
      <c r="HXE108" s="205"/>
      <c r="HXF108" s="205"/>
      <c r="HXG108" s="205"/>
      <c r="HXH108" s="205"/>
      <c r="HXI108" s="205"/>
      <c r="HXJ108" s="205"/>
      <c r="HXK108" s="205"/>
      <c r="HXL108" s="205"/>
      <c r="HXM108" s="205"/>
      <c r="HXN108" s="205"/>
      <c r="HXO108" s="205"/>
      <c r="HXP108" s="205"/>
      <c r="HXQ108" s="205"/>
      <c r="HXR108" s="205"/>
      <c r="HXS108" s="205"/>
      <c r="HXT108" s="205"/>
      <c r="HXU108" s="205"/>
      <c r="HXV108" s="205"/>
      <c r="HXW108" s="205"/>
      <c r="HXX108" s="205"/>
      <c r="HXY108" s="205"/>
      <c r="HXZ108" s="205"/>
      <c r="HYA108" s="205"/>
      <c r="HYB108" s="205"/>
      <c r="HYC108" s="205"/>
      <c r="HYD108" s="205"/>
      <c r="HYE108" s="205"/>
      <c r="HYF108" s="205"/>
      <c r="HYG108" s="205"/>
      <c r="HYH108" s="205"/>
      <c r="HYI108" s="205"/>
      <c r="HYJ108" s="205"/>
      <c r="HYK108" s="205"/>
      <c r="HYL108" s="205"/>
      <c r="HYM108" s="205"/>
      <c r="HYN108" s="205"/>
      <c r="HYO108" s="205"/>
      <c r="HYP108" s="205"/>
      <c r="HYQ108" s="205"/>
      <c r="HYR108" s="205"/>
      <c r="HYS108" s="205"/>
      <c r="HYT108" s="205"/>
      <c r="HYU108" s="205"/>
      <c r="HYV108" s="205"/>
      <c r="HYW108" s="205"/>
      <c r="HYX108" s="205"/>
      <c r="HYY108" s="205"/>
      <c r="HYZ108" s="205"/>
      <c r="HZA108" s="205"/>
      <c r="HZB108" s="205"/>
      <c r="HZC108" s="205"/>
      <c r="HZD108" s="205"/>
      <c r="HZE108" s="205"/>
      <c r="HZF108" s="205"/>
      <c r="HZG108" s="205"/>
      <c r="HZH108" s="205"/>
      <c r="HZI108" s="205"/>
      <c r="HZJ108" s="205"/>
      <c r="HZK108" s="205"/>
      <c r="HZL108" s="205"/>
      <c r="HZM108" s="205"/>
      <c r="HZN108" s="205"/>
      <c r="HZO108" s="205"/>
      <c r="HZP108" s="205"/>
      <c r="HZQ108" s="205"/>
      <c r="HZR108" s="205"/>
      <c r="HZS108" s="205"/>
      <c r="HZT108" s="205"/>
      <c r="HZU108" s="205"/>
      <c r="HZV108" s="205"/>
      <c r="HZW108" s="205"/>
      <c r="HZX108" s="205"/>
      <c r="HZY108" s="205"/>
      <c r="HZZ108" s="205"/>
      <c r="IAA108" s="205"/>
      <c r="IAB108" s="205"/>
      <c r="IAC108" s="205"/>
      <c r="IAD108" s="205"/>
      <c r="IAE108" s="205"/>
      <c r="IAF108" s="205"/>
      <c r="IAG108" s="205"/>
      <c r="IAH108" s="205"/>
      <c r="IAI108" s="205"/>
      <c r="IAJ108" s="205"/>
      <c r="IAK108" s="205"/>
      <c r="IAL108" s="205"/>
      <c r="IAM108" s="205"/>
      <c r="IAN108" s="205"/>
      <c r="IAO108" s="205"/>
      <c r="IAP108" s="205"/>
      <c r="IAQ108" s="205"/>
      <c r="IAR108" s="205"/>
      <c r="IAS108" s="205"/>
      <c r="IAT108" s="205"/>
      <c r="IAU108" s="205"/>
      <c r="IAV108" s="205"/>
      <c r="IAW108" s="205"/>
      <c r="IAX108" s="205"/>
      <c r="IAY108" s="205"/>
      <c r="IAZ108" s="205"/>
      <c r="IBA108" s="205"/>
      <c r="IBB108" s="205"/>
      <c r="IBC108" s="205"/>
      <c r="IBD108" s="205"/>
      <c r="IBE108" s="205"/>
      <c r="IBF108" s="205"/>
      <c r="IBG108" s="205"/>
      <c r="IBH108" s="205"/>
      <c r="IBI108" s="205"/>
      <c r="IBJ108" s="205"/>
      <c r="IBK108" s="205"/>
      <c r="IBR108" s="205"/>
      <c r="IBS108" s="205"/>
      <c r="IBT108" s="205"/>
      <c r="IBU108" s="205"/>
      <c r="IBV108" s="205"/>
      <c r="IBW108" s="205"/>
      <c r="IBX108" s="205"/>
      <c r="IBY108" s="205"/>
      <c r="IBZ108" s="205"/>
      <c r="ICA108" s="205"/>
      <c r="ICB108" s="205"/>
      <c r="ICC108" s="205"/>
      <c r="ICD108" s="205"/>
      <c r="ICE108" s="205"/>
      <c r="ICF108" s="205"/>
      <c r="ICG108" s="205"/>
      <c r="ICH108" s="205"/>
      <c r="ICI108" s="205"/>
      <c r="ICJ108" s="205"/>
      <c r="ICK108" s="205"/>
      <c r="ICL108" s="205"/>
      <c r="ICM108" s="205"/>
      <c r="ICN108" s="205"/>
      <c r="ICO108" s="205"/>
      <c r="ICP108" s="205"/>
      <c r="ICQ108" s="205"/>
      <c r="ICR108" s="205"/>
      <c r="ICS108" s="205"/>
      <c r="ICT108" s="205"/>
      <c r="ICU108" s="205"/>
      <c r="ICV108" s="205"/>
      <c r="ICW108" s="205"/>
      <c r="ICX108" s="205"/>
      <c r="ICY108" s="205"/>
      <c r="ICZ108" s="205"/>
      <c r="IDA108" s="205"/>
      <c r="IDB108" s="205"/>
      <c r="IDC108" s="205"/>
      <c r="IDD108" s="205"/>
      <c r="IDE108" s="205"/>
      <c r="IDF108" s="205"/>
      <c r="IDG108" s="205"/>
      <c r="IDH108" s="205"/>
      <c r="IDI108" s="205"/>
      <c r="IDJ108" s="205"/>
      <c r="IDK108" s="205"/>
      <c r="IDL108" s="205"/>
      <c r="IDM108" s="205"/>
      <c r="IDN108" s="205"/>
      <c r="IDO108" s="205"/>
      <c r="IDP108" s="205"/>
      <c r="IDQ108" s="205"/>
      <c r="IDR108" s="205"/>
      <c r="IDS108" s="205"/>
      <c r="IDT108" s="205"/>
      <c r="IDU108" s="205"/>
      <c r="IDV108" s="205"/>
      <c r="IDW108" s="205"/>
      <c r="IDX108" s="205"/>
      <c r="IDY108" s="205"/>
      <c r="IDZ108" s="205"/>
      <c r="IEA108" s="205"/>
      <c r="IEB108" s="205"/>
      <c r="IEC108" s="205"/>
      <c r="IED108" s="205"/>
      <c r="IEE108" s="205"/>
      <c r="IEF108" s="205"/>
      <c r="IEG108" s="205"/>
      <c r="IEH108" s="205"/>
      <c r="IEI108" s="205"/>
      <c r="IEJ108" s="205"/>
      <c r="IEK108" s="205"/>
      <c r="IEL108" s="205"/>
      <c r="IEM108" s="205"/>
      <c r="IEN108" s="205"/>
      <c r="IEO108" s="205"/>
      <c r="IEP108" s="205"/>
      <c r="IEQ108" s="205"/>
      <c r="IER108" s="205"/>
      <c r="IES108" s="205"/>
      <c r="IET108" s="205"/>
      <c r="IEU108" s="205"/>
      <c r="IEV108" s="205"/>
      <c r="IEW108" s="205"/>
      <c r="IEX108" s="205"/>
      <c r="IEY108" s="205"/>
      <c r="IEZ108" s="205"/>
      <c r="IFA108" s="205"/>
      <c r="IFB108" s="205"/>
      <c r="IFC108" s="205"/>
      <c r="IFD108" s="205"/>
      <c r="IFE108" s="205"/>
      <c r="IFF108" s="205"/>
      <c r="IFG108" s="205"/>
      <c r="IFH108" s="205"/>
      <c r="IFI108" s="205"/>
      <c r="IFJ108" s="205"/>
      <c r="IFK108" s="205"/>
      <c r="IFL108" s="205"/>
      <c r="IFM108" s="205"/>
      <c r="IFN108" s="205"/>
      <c r="IFO108" s="205"/>
      <c r="IFP108" s="205"/>
      <c r="IFQ108" s="205"/>
      <c r="IFR108" s="205"/>
      <c r="IFS108" s="205"/>
      <c r="IFT108" s="205"/>
      <c r="IFU108" s="205"/>
      <c r="IFV108" s="205"/>
      <c r="IFW108" s="205"/>
      <c r="IFX108" s="205"/>
      <c r="IFY108" s="205"/>
      <c r="IFZ108" s="205"/>
      <c r="IGA108" s="205"/>
      <c r="IGB108" s="205"/>
      <c r="IGC108" s="205"/>
      <c r="IGD108" s="205"/>
      <c r="IGE108" s="205"/>
      <c r="IGF108" s="205"/>
      <c r="IGG108" s="205"/>
      <c r="IGH108" s="205"/>
      <c r="IGI108" s="205"/>
      <c r="IGJ108" s="205"/>
      <c r="IGK108" s="205"/>
      <c r="IGL108" s="205"/>
      <c r="IGM108" s="205"/>
      <c r="IGN108" s="205"/>
      <c r="IGO108" s="205"/>
      <c r="IGP108" s="205"/>
      <c r="IGQ108" s="205"/>
      <c r="IGR108" s="205"/>
      <c r="IGS108" s="205"/>
      <c r="IGT108" s="205"/>
      <c r="IGU108" s="205"/>
      <c r="IGV108" s="205"/>
      <c r="IGW108" s="205"/>
      <c r="IGX108" s="205"/>
      <c r="IGY108" s="205"/>
      <c r="IGZ108" s="205"/>
      <c r="IHA108" s="205"/>
      <c r="IHB108" s="205"/>
      <c r="IHC108" s="205"/>
      <c r="IHD108" s="205"/>
      <c r="IHE108" s="205"/>
      <c r="IHF108" s="205"/>
      <c r="IHG108" s="205"/>
      <c r="IHH108" s="205"/>
      <c r="IHI108" s="205"/>
      <c r="IHJ108" s="205"/>
      <c r="IHK108" s="205"/>
      <c r="IHL108" s="205"/>
      <c r="IHM108" s="205"/>
      <c r="IHN108" s="205"/>
      <c r="IHO108" s="205"/>
      <c r="IHP108" s="205"/>
      <c r="IHQ108" s="205"/>
      <c r="IHR108" s="205"/>
      <c r="IHS108" s="205"/>
      <c r="IHT108" s="205"/>
      <c r="IHU108" s="205"/>
      <c r="IHV108" s="205"/>
      <c r="IHW108" s="205"/>
      <c r="IHX108" s="205"/>
      <c r="IHY108" s="205"/>
      <c r="IHZ108" s="205"/>
      <c r="IIA108" s="205"/>
      <c r="IIB108" s="205"/>
      <c r="IIC108" s="205"/>
      <c r="IID108" s="205"/>
      <c r="IIE108" s="205"/>
      <c r="IIF108" s="205"/>
      <c r="IIG108" s="205"/>
      <c r="IIH108" s="205"/>
      <c r="III108" s="205"/>
      <c r="IIJ108" s="205"/>
      <c r="IIK108" s="205"/>
      <c r="IIL108" s="205"/>
      <c r="IIM108" s="205"/>
      <c r="IIN108" s="205"/>
      <c r="IIO108" s="205"/>
      <c r="IIP108" s="205"/>
      <c r="IIQ108" s="205"/>
      <c r="IIR108" s="205"/>
      <c r="IIS108" s="205"/>
      <c r="IIT108" s="205"/>
      <c r="IIU108" s="205"/>
      <c r="IIV108" s="205"/>
      <c r="IIW108" s="205"/>
      <c r="IIX108" s="205"/>
      <c r="IIY108" s="205"/>
      <c r="IIZ108" s="205"/>
      <c r="IJA108" s="205"/>
      <c r="IJB108" s="205"/>
      <c r="IJC108" s="205"/>
      <c r="IJD108" s="205"/>
      <c r="IJE108" s="205"/>
      <c r="IJF108" s="205"/>
      <c r="IJG108" s="205"/>
      <c r="IJH108" s="205"/>
      <c r="IJI108" s="205"/>
      <c r="IJJ108" s="205"/>
      <c r="IJK108" s="205"/>
      <c r="IJL108" s="205"/>
      <c r="IJM108" s="205"/>
      <c r="IJN108" s="205"/>
      <c r="IJO108" s="205"/>
      <c r="IJP108" s="205"/>
      <c r="IJQ108" s="205"/>
      <c r="IJR108" s="205"/>
      <c r="IJS108" s="205"/>
      <c r="IJT108" s="205"/>
      <c r="IJU108" s="205"/>
      <c r="IJV108" s="205"/>
      <c r="IJW108" s="205"/>
      <c r="IJX108" s="205"/>
      <c r="IJY108" s="205"/>
      <c r="IJZ108" s="205"/>
      <c r="IKA108" s="205"/>
      <c r="IKB108" s="205"/>
      <c r="IKC108" s="205"/>
      <c r="IKD108" s="205"/>
      <c r="IKE108" s="205"/>
      <c r="IKF108" s="205"/>
      <c r="IKG108" s="205"/>
      <c r="IKH108" s="205"/>
      <c r="IKI108" s="205"/>
      <c r="IKJ108" s="205"/>
      <c r="IKK108" s="205"/>
      <c r="IKL108" s="205"/>
      <c r="IKM108" s="205"/>
      <c r="IKN108" s="205"/>
      <c r="IKO108" s="205"/>
      <c r="IKP108" s="205"/>
      <c r="IKQ108" s="205"/>
      <c r="IKR108" s="205"/>
      <c r="IKS108" s="205"/>
      <c r="IKT108" s="205"/>
      <c r="IKU108" s="205"/>
      <c r="IKV108" s="205"/>
      <c r="IKW108" s="205"/>
      <c r="IKX108" s="205"/>
      <c r="IKY108" s="205"/>
      <c r="IKZ108" s="205"/>
      <c r="ILA108" s="205"/>
      <c r="ILB108" s="205"/>
      <c r="ILC108" s="205"/>
      <c r="ILD108" s="205"/>
      <c r="ILE108" s="205"/>
      <c r="ILF108" s="205"/>
      <c r="ILG108" s="205"/>
      <c r="ILN108" s="205"/>
      <c r="ILO108" s="205"/>
      <c r="ILP108" s="205"/>
      <c r="ILQ108" s="205"/>
      <c r="ILR108" s="205"/>
      <c r="ILS108" s="205"/>
      <c r="ILT108" s="205"/>
      <c r="ILU108" s="205"/>
      <c r="ILV108" s="205"/>
      <c r="ILW108" s="205"/>
      <c r="ILX108" s="205"/>
      <c r="ILY108" s="205"/>
      <c r="ILZ108" s="205"/>
      <c r="IMA108" s="205"/>
      <c r="IMB108" s="205"/>
      <c r="IMC108" s="205"/>
      <c r="IMD108" s="205"/>
      <c r="IME108" s="205"/>
      <c r="IMF108" s="205"/>
      <c r="IMG108" s="205"/>
      <c r="IMH108" s="205"/>
      <c r="IMI108" s="205"/>
      <c r="IMJ108" s="205"/>
      <c r="IMK108" s="205"/>
      <c r="IML108" s="205"/>
      <c r="IMM108" s="205"/>
      <c r="IMN108" s="205"/>
      <c r="IMO108" s="205"/>
      <c r="IMP108" s="205"/>
      <c r="IMQ108" s="205"/>
      <c r="IMR108" s="205"/>
      <c r="IMS108" s="205"/>
      <c r="IMT108" s="205"/>
      <c r="IMU108" s="205"/>
      <c r="IMV108" s="205"/>
      <c r="IMW108" s="205"/>
      <c r="IMX108" s="205"/>
      <c r="IMY108" s="205"/>
      <c r="IMZ108" s="205"/>
      <c r="INA108" s="205"/>
      <c r="INB108" s="205"/>
      <c r="INC108" s="205"/>
      <c r="IND108" s="205"/>
      <c r="INE108" s="205"/>
      <c r="INF108" s="205"/>
      <c r="ING108" s="205"/>
      <c r="INH108" s="205"/>
      <c r="INI108" s="205"/>
      <c r="INJ108" s="205"/>
      <c r="INK108" s="205"/>
      <c r="INL108" s="205"/>
      <c r="INM108" s="205"/>
      <c r="INN108" s="205"/>
      <c r="INO108" s="205"/>
      <c r="INP108" s="205"/>
      <c r="INQ108" s="205"/>
      <c r="INR108" s="205"/>
      <c r="INS108" s="205"/>
      <c r="INT108" s="205"/>
      <c r="INU108" s="205"/>
      <c r="INV108" s="205"/>
      <c r="INW108" s="205"/>
      <c r="INX108" s="205"/>
      <c r="INY108" s="205"/>
      <c r="INZ108" s="205"/>
      <c r="IOA108" s="205"/>
      <c r="IOB108" s="205"/>
      <c r="IOC108" s="205"/>
      <c r="IOD108" s="205"/>
      <c r="IOE108" s="205"/>
      <c r="IOF108" s="205"/>
      <c r="IOG108" s="205"/>
      <c r="IOH108" s="205"/>
      <c r="IOI108" s="205"/>
      <c r="IOJ108" s="205"/>
      <c r="IOK108" s="205"/>
      <c r="IOL108" s="205"/>
      <c r="IOM108" s="205"/>
      <c r="ION108" s="205"/>
      <c r="IOO108" s="205"/>
      <c r="IOP108" s="205"/>
      <c r="IOQ108" s="205"/>
      <c r="IOR108" s="205"/>
      <c r="IOS108" s="205"/>
      <c r="IOT108" s="205"/>
      <c r="IOU108" s="205"/>
      <c r="IOV108" s="205"/>
      <c r="IOW108" s="205"/>
      <c r="IOX108" s="205"/>
      <c r="IOY108" s="205"/>
      <c r="IOZ108" s="205"/>
      <c r="IPA108" s="205"/>
      <c r="IPB108" s="205"/>
      <c r="IPC108" s="205"/>
      <c r="IPD108" s="205"/>
      <c r="IPE108" s="205"/>
      <c r="IPF108" s="205"/>
      <c r="IPG108" s="205"/>
      <c r="IPH108" s="205"/>
      <c r="IPI108" s="205"/>
      <c r="IPJ108" s="205"/>
      <c r="IPK108" s="205"/>
      <c r="IPL108" s="205"/>
      <c r="IPM108" s="205"/>
      <c r="IPN108" s="205"/>
      <c r="IPO108" s="205"/>
      <c r="IPP108" s="205"/>
      <c r="IPQ108" s="205"/>
      <c r="IPR108" s="205"/>
      <c r="IPS108" s="205"/>
      <c r="IPT108" s="205"/>
      <c r="IPU108" s="205"/>
      <c r="IPV108" s="205"/>
      <c r="IPW108" s="205"/>
      <c r="IPX108" s="205"/>
      <c r="IPY108" s="205"/>
      <c r="IPZ108" s="205"/>
      <c r="IQA108" s="205"/>
      <c r="IQB108" s="205"/>
      <c r="IQC108" s="205"/>
      <c r="IQD108" s="205"/>
      <c r="IQE108" s="205"/>
      <c r="IQF108" s="205"/>
      <c r="IQG108" s="205"/>
      <c r="IQH108" s="205"/>
      <c r="IQI108" s="205"/>
      <c r="IQJ108" s="205"/>
      <c r="IQK108" s="205"/>
      <c r="IQL108" s="205"/>
      <c r="IQM108" s="205"/>
      <c r="IQN108" s="205"/>
      <c r="IQO108" s="205"/>
      <c r="IQP108" s="205"/>
      <c r="IQQ108" s="205"/>
      <c r="IQR108" s="205"/>
      <c r="IQS108" s="205"/>
      <c r="IQT108" s="205"/>
      <c r="IQU108" s="205"/>
      <c r="IQV108" s="205"/>
      <c r="IQW108" s="205"/>
      <c r="IQX108" s="205"/>
      <c r="IQY108" s="205"/>
      <c r="IQZ108" s="205"/>
      <c r="IRA108" s="205"/>
      <c r="IRB108" s="205"/>
      <c r="IRC108" s="205"/>
      <c r="IRD108" s="205"/>
      <c r="IRE108" s="205"/>
      <c r="IRF108" s="205"/>
      <c r="IRG108" s="205"/>
      <c r="IRH108" s="205"/>
      <c r="IRI108" s="205"/>
      <c r="IRJ108" s="205"/>
      <c r="IRK108" s="205"/>
      <c r="IRL108" s="205"/>
      <c r="IRM108" s="205"/>
      <c r="IRN108" s="205"/>
      <c r="IRO108" s="205"/>
      <c r="IRP108" s="205"/>
      <c r="IRQ108" s="205"/>
      <c r="IRR108" s="205"/>
      <c r="IRS108" s="205"/>
      <c r="IRT108" s="205"/>
      <c r="IRU108" s="205"/>
      <c r="IRV108" s="205"/>
      <c r="IRW108" s="205"/>
      <c r="IRX108" s="205"/>
      <c r="IRY108" s="205"/>
      <c r="IRZ108" s="205"/>
      <c r="ISA108" s="205"/>
      <c r="ISB108" s="205"/>
      <c r="ISC108" s="205"/>
      <c r="ISD108" s="205"/>
      <c r="ISE108" s="205"/>
      <c r="ISF108" s="205"/>
      <c r="ISG108" s="205"/>
      <c r="ISH108" s="205"/>
      <c r="ISI108" s="205"/>
      <c r="ISJ108" s="205"/>
      <c r="ISK108" s="205"/>
      <c r="ISL108" s="205"/>
      <c r="ISM108" s="205"/>
      <c r="ISN108" s="205"/>
      <c r="ISO108" s="205"/>
      <c r="ISP108" s="205"/>
      <c r="ISQ108" s="205"/>
      <c r="ISR108" s="205"/>
      <c r="ISS108" s="205"/>
      <c r="IST108" s="205"/>
      <c r="ISU108" s="205"/>
      <c r="ISV108" s="205"/>
      <c r="ISW108" s="205"/>
      <c r="ISX108" s="205"/>
      <c r="ISY108" s="205"/>
      <c r="ISZ108" s="205"/>
      <c r="ITA108" s="205"/>
      <c r="ITB108" s="205"/>
      <c r="ITC108" s="205"/>
      <c r="ITD108" s="205"/>
      <c r="ITE108" s="205"/>
      <c r="ITF108" s="205"/>
      <c r="ITG108" s="205"/>
      <c r="ITH108" s="205"/>
      <c r="ITI108" s="205"/>
      <c r="ITJ108" s="205"/>
      <c r="ITK108" s="205"/>
      <c r="ITL108" s="205"/>
      <c r="ITM108" s="205"/>
      <c r="ITN108" s="205"/>
      <c r="ITO108" s="205"/>
      <c r="ITP108" s="205"/>
      <c r="ITQ108" s="205"/>
      <c r="ITR108" s="205"/>
      <c r="ITS108" s="205"/>
      <c r="ITT108" s="205"/>
      <c r="ITU108" s="205"/>
      <c r="ITV108" s="205"/>
      <c r="ITW108" s="205"/>
      <c r="ITX108" s="205"/>
      <c r="ITY108" s="205"/>
      <c r="ITZ108" s="205"/>
      <c r="IUA108" s="205"/>
      <c r="IUB108" s="205"/>
      <c r="IUC108" s="205"/>
      <c r="IUD108" s="205"/>
      <c r="IUE108" s="205"/>
      <c r="IUF108" s="205"/>
      <c r="IUG108" s="205"/>
      <c r="IUH108" s="205"/>
      <c r="IUI108" s="205"/>
      <c r="IUJ108" s="205"/>
      <c r="IUK108" s="205"/>
      <c r="IUL108" s="205"/>
      <c r="IUM108" s="205"/>
      <c r="IUN108" s="205"/>
      <c r="IUO108" s="205"/>
      <c r="IUP108" s="205"/>
      <c r="IUQ108" s="205"/>
      <c r="IUR108" s="205"/>
      <c r="IUS108" s="205"/>
      <c r="IUT108" s="205"/>
      <c r="IUU108" s="205"/>
      <c r="IUV108" s="205"/>
      <c r="IUW108" s="205"/>
      <c r="IUX108" s="205"/>
      <c r="IUY108" s="205"/>
      <c r="IUZ108" s="205"/>
      <c r="IVA108" s="205"/>
      <c r="IVB108" s="205"/>
      <c r="IVC108" s="205"/>
      <c r="IVJ108" s="205"/>
      <c r="IVK108" s="205"/>
      <c r="IVL108" s="205"/>
      <c r="IVM108" s="205"/>
      <c r="IVN108" s="205"/>
      <c r="IVO108" s="205"/>
      <c r="IVP108" s="205"/>
      <c r="IVQ108" s="205"/>
      <c r="IVR108" s="205"/>
      <c r="IVS108" s="205"/>
      <c r="IVT108" s="205"/>
      <c r="IVU108" s="205"/>
      <c r="IVV108" s="205"/>
      <c r="IVW108" s="205"/>
      <c r="IVX108" s="205"/>
      <c r="IVY108" s="205"/>
      <c r="IVZ108" s="205"/>
      <c r="IWA108" s="205"/>
      <c r="IWB108" s="205"/>
      <c r="IWC108" s="205"/>
      <c r="IWD108" s="205"/>
      <c r="IWE108" s="205"/>
      <c r="IWF108" s="205"/>
      <c r="IWG108" s="205"/>
      <c r="IWH108" s="205"/>
      <c r="IWI108" s="205"/>
      <c r="IWJ108" s="205"/>
      <c r="IWK108" s="205"/>
      <c r="IWL108" s="205"/>
      <c r="IWM108" s="205"/>
      <c r="IWN108" s="205"/>
      <c r="IWO108" s="205"/>
      <c r="IWP108" s="205"/>
      <c r="IWQ108" s="205"/>
      <c r="IWR108" s="205"/>
      <c r="IWS108" s="205"/>
      <c r="IWT108" s="205"/>
      <c r="IWU108" s="205"/>
      <c r="IWV108" s="205"/>
      <c r="IWW108" s="205"/>
      <c r="IWX108" s="205"/>
      <c r="IWY108" s="205"/>
      <c r="IWZ108" s="205"/>
      <c r="IXA108" s="205"/>
      <c r="IXB108" s="205"/>
      <c r="IXC108" s="205"/>
      <c r="IXD108" s="205"/>
      <c r="IXE108" s="205"/>
      <c r="IXF108" s="205"/>
      <c r="IXG108" s="205"/>
      <c r="IXH108" s="205"/>
      <c r="IXI108" s="205"/>
      <c r="IXJ108" s="205"/>
      <c r="IXK108" s="205"/>
      <c r="IXL108" s="205"/>
      <c r="IXM108" s="205"/>
      <c r="IXN108" s="205"/>
      <c r="IXO108" s="205"/>
      <c r="IXP108" s="205"/>
      <c r="IXQ108" s="205"/>
      <c r="IXR108" s="205"/>
      <c r="IXS108" s="205"/>
      <c r="IXT108" s="205"/>
      <c r="IXU108" s="205"/>
      <c r="IXV108" s="205"/>
      <c r="IXW108" s="205"/>
      <c r="IXX108" s="205"/>
      <c r="IXY108" s="205"/>
      <c r="IXZ108" s="205"/>
      <c r="IYA108" s="205"/>
      <c r="IYB108" s="205"/>
      <c r="IYC108" s="205"/>
      <c r="IYD108" s="205"/>
      <c r="IYE108" s="205"/>
      <c r="IYF108" s="205"/>
      <c r="IYG108" s="205"/>
      <c r="IYH108" s="205"/>
      <c r="IYI108" s="205"/>
      <c r="IYJ108" s="205"/>
      <c r="IYK108" s="205"/>
      <c r="IYL108" s="205"/>
      <c r="IYM108" s="205"/>
      <c r="IYN108" s="205"/>
      <c r="IYO108" s="205"/>
      <c r="IYP108" s="205"/>
      <c r="IYQ108" s="205"/>
      <c r="IYR108" s="205"/>
      <c r="IYS108" s="205"/>
      <c r="IYT108" s="205"/>
      <c r="IYU108" s="205"/>
      <c r="IYV108" s="205"/>
      <c r="IYW108" s="205"/>
      <c r="IYX108" s="205"/>
      <c r="IYY108" s="205"/>
      <c r="IYZ108" s="205"/>
      <c r="IZA108" s="205"/>
      <c r="IZB108" s="205"/>
      <c r="IZC108" s="205"/>
      <c r="IZD108" s="205"/>
      <c r="IZE108" s="205"/>
      <c r="IZF108" s="205"/>
      <c r="IZG108" s="205"/>
      <c r="IZH108" s="205"/>
      <c r="IZI108" s="205"/>
      <c r="IZJ108" s="205"/>
      <c r="IZK108" s="205"/>
      <c r="IZL108" s="205"/>
      <c r="IZM108" s="205"/>
      <c r="IZN108" s="205"/>
      <c r="IZO108" s="205"/>
      <c r="IZP108" s="205"/>
      <c r="IZQ108" s="205"/>
      <c r="IZR108" s="205"/>
      <c r="IZS108" s="205"/>
      <c r="IZT108" s="205"/>
      <c r="IZU108" s="205"/>
      <c r="IZV108" s="205"/>
      <c r="IZW108" s="205"/>
      <c r="IZX108" s="205"/>
      <c r="IZY108" s="205"/>
      <c r="IZZ108" s="205"/>
      <c r="JAA108" s="205"/>
      <c r="JAB108" s="205"/>
      <c r="JAC108" s="205"/>
      <c r="JAD108" s="205"/>
      <c r="JAE108" s="205"/>
      <c r="JAF108" s="205"/>
      <c r="JAG108" s="205"/>
      <c r="JAH108" s="205"/>
      <c r="JAI108" s="205"/>
      <c r="JAJ108" s="205"/>
      <c r="JAK108" s="205"/>
      <c r="JAL108" s="205"/>
      <c r="JAM108" s="205"/>
      <c r="JAN108" s="205"/>
      <c r="JAO108" s="205"/>
      <c r="JAP108" s="205"/>
      <c r="JAQ108" s="205"/>
      <c r="JAR108" s="205"/>
      <c r="JAS108" s="205"/>
      <c r="JAT108" s="205"/>
      <c r="JAU108" s="205"/>
      <c r="JAV108" s="205"/>
      <c r="JAW108" s="205"/>
      <c r="JAX108" s="205"/>
      <c r="JAY108" s="205"/>
      <c r="JAZ108" s="205"/>
      <c r="JBA108" s="205"/>
      <c r="JBB108" s="205"/>
      <c r="JBC108" s="205"/>
      <c r="JBD108" s="205"/>
      <c r="JBE108" s="205"/>
      <c r="JBF108" s="205"/>
      <c r="JBG108" s="205"/>
      <c r="JBH108" s="205"/>
      <c r="JBI108" s="205"/>
      <c r="JBJ108" s="205"/>
      <c r="JBK108" s="205"/>
      <c r="JBL108" s="205"/>
      <c r="JBM108" s="205"/>
      <c r="JBN108" s="205"/>
      <c r="JBO108" s="205"/>
      <c r="JBP108" s="205"/>
      <c r="JBQ108" s="205"/>
      <c r="JBR108" s="205"/>
      <c r="JBS108" s="205"/>
      <c r="JBT108" s="205"/>
      <c r="JBU108" s="205"/>
      <c r="JBV108" s="205"/>
      <c r="JBW108" s="205"/>
      <c r="JBX108" s="205"/>
      <c r="JBY108" s="205"/>
      <c r="JBZ108" s="205"/>
      <c r="JCA108" s="205"/>
      <c r="JCB108" s="205"/>
      <c r="JCC108" s="205"/>
      <c r="JCD108" s="205"/>
      <c r="JCE108" s="205"/>
      <c r="JCF108" s="205"/>
      <c r="JCG108" s="205"/>
      <c r="JCH108" s="205"/>
      <c r="JCI108" s="205"/>
      <c r="JCJ108" s="205"/>
      <c r="JCK108" s="205"/>
      <c r="JCL108" s="205"/>
      <c r="JCM108" s="205"/>
      <c r="JCN108" s="205"/>
      <c r="JCO108" s="205"/>
      <c r="JCP108" s="205"/>
      <c r="JCQ108" s="205"/>
      <c r="JCR108" s="205"/>
      <c r="JCS108" s="205"/>
      <c r="JCT108" s="205"/>
      <c r="JCU108" s="205"/>
      <c r="JCV108" s="205"/>
      <c r="JCW108" s="205"/>
      <c r="JCX108" s="205"/>
      <c r="JCY108" s="205"/>
      <c r="JCZ108" s="205"/>
      <c r="JDA108" s="205"/>
      <c r="JDB108" s="205"/>
      <c r="JDC108" s="205"/>
      <c r="JDD108" s="205"/>
      <c r="JDE108" s="205"/>
      <c r="JDF108" s="205"/>
      <c r="JDG108" s="205"/>
      <c r="JDH108" s="205"/>
      <c r="JDI108" s="205"/>
      <c r="JDJ108" s="205"/>
      <c r="JDK108" s="205"/>
      <c r="JDL108" s="205"/>
      <c r="JDM108" s="205"/>
      <c r="JDN108" s="205"/>
      <c r="JDO108" s="205"/>
      <c r="JDP108" s="205"/>
      <c r="JDQ108" s="205"/>
      <c r="JDR108" s="205"/>
      <c r="JDS108" s="205"/>
      <c r="JDT108" s="205"/>
      <c r="JDU108" s="205"/>
      <c r="JDV108" s="205"/>
      <c r="JDW108" s="205"/>
      <c r="JDX108" s="205"/>
      <c r="JDY108" s="205"/>
      <c r="JDZ108" s="205"/>
      <c r="JEA108" s="205"/>
      <c r="JEB108" s="205"/>
      <c r="JEC108" s="205"/>
      <c r="JED108" s="205"/>
      <c r="JEE108" s="205"/>
      <c r="JEF108" s="205"/>
      <c r="JEG108" s="205"/>
      <c r="JEH108" s="205"/>
      <c r="JEI108" s="205"/>
      <c r="JEJ108" s="205"/>
      <c r="JEK108" s="205"/>
      <c r="JEL108" s="205"/>
      <c r="JEM108" s="205"/>
      <c r="JEN108" s="205"/>
      <c r="JEO108" s="205"/>
      <c r="JEP108" s="205"/>
      <c r="JEQ108" s="205"/>
      <c r="JER108" s="205"/>
      <c r="JES108" s="205"/>
      <c r="JET108" s="205"/>
      <c r="JEU108" s="205"/>
      <c r="JEV108" s="205"/>
      <c r="JEW108" s="205"/>
      <c r="JEX108" s="205"/>
      <c r="JEY108" s="205"/>
      <c r="JFF108" s="205"/>
      <c r="JFG108" s="205"/>
      <c r="JFH108" s="205"/>
      <c r="JFI108" s="205"/>
      <c r="JFJ108" s="205"/>
      <c r="JFK108" s="205"/>
      <c r="JFL108" s="205"/>
      <c r="JFM108" s="205"/>
      <c r="JFN108" s="205"/>
      <c r="JFO108" s="205"/>
      <c r="JFP108" s="205"/>
      <c r="JFQ108" s="205"/>
      <c r="JFR108" s="205"/>
      <c r="JFS108" s="205"/>
      <c r="JFT108" s="205"/>
      <c r="JFU108" s="205"/>
      <c r="JFV108" s="205"/>
      <c r="JFW108" s="205"/>
      <c r="JFX108" s="205"/>
      <c r="JFY108" s="205"/>
      <c r="JFZ108" s="205"/>
      <c r="JGA108" s="205"/>
      <c r="JGB108" s="205"/>
      <c r="JGC108" s="205"/>
      <c r="JGD108" s="205"/>
      <c r="JGE108" s="205"/>
      <c r="JGF108" s="205"/>
      <c r="JGG108" s="205"/>
      <c r="JGH108" s="205"/>
      <c r="JGI108" s="205"/>
      <c r="JGJ108" s="205"/>
      <c r="JGK108" s="205"/>
      <c r="JGL108" s="205"/>
      <c r="JGM108" s="205"/>
      <c r="JGN108" s="205"/>
      <c r="JGO108" s="205"/>
      <c r="JGP108" s="205"/>
      <c r="JGQ108" s="205"/>
      <c r="JGR108" s="205"/>
      <c r="JGS108" s="205"/>
      <c r="JGT108" s="205"/>
      <c r="JGU108" s="205"/>
      <c r="JGV108" s="205"/>
      <c r="JGW108" s="205"/>
      <c r="JGX108" s="205"/>
      <c r="JGY108" s="205"/>
      <c r="JGZ108" s="205"/>
      <c r="JHA108" s="205"/>
      <c r="JHB108" s="205"/>
      <c r="JHC108" s="205"/>
      <c r="JHD108" s="205"/>
      <c r="JHE108" s="205"/>
      <c r="JHF108" s="205"/>
      <c r="JHG108" s="205"/>
      <c r="JHH108" s="205"/>
      <c r="JHI108" s="205"/>
      <c r="JHJ108" s="205"/>
      <c r="JHK108" s="205"/>
      <c r="JHL108" s="205"/>
      <c r="JHM108" s="205"/>
      <c r="JHN108" s="205"/>
      <c r="JHO108" s="205"/>
      <c r="JHP108" s="205"/>
      <c r="JHQ108" s="205"/>
      <c r="JHR108" s="205"/>
      <c r="JHS108" s="205"/>
      <c r="JHT108" s="205"/>
      <c r="JHU108" s="205"/>
      <c r="JHV108" s="205"/>
      <c r="JHW108" s="205"/>
      <c r="JHX108" s="205"/>
      <c r="JHY108" s="205"/>
      <c r="JHZ108" s="205"/>
      <c r="JIA108" s="205"/>
      <c r="JIB108" s="205"/>
      <c r="JIC108" s="205"/>
      <c r="JID108" s="205"/>
      <c r="JIE108" s="205"/>
      <c r="JIF108" s="205"/>
      <c r="JIG108" s="205"/>
      <c r="JIH108" s="205"/>
      <c r="JII108" s="205"/>
      <c r="JIJ108" s="205"/>
      <c r="JIK108" s="205"/>
      <c r="JIL108" s="205"/>
      <c r="JIM108" s="205"/>
      <c r="JIN108" s="205"/>
      <c r="JIO108" s="205"/>
      <c r="JIP108" s="205"/>
      <c r="JIQ108" s="205"/>
      <c r="JIR108" s="205"/>
      <c r="JIS108" s="205"/>
      <c r="JIT108" s="205"/>
      <c r="JIU108" s="205"/>
      <c r="JIV108" s="205"/>
      <c r="JIW108" s="205"/>
      <c r="JIX108" s="205"/>
      <c r="JIY108" s="205"/>
      <c r="JIZ108" s="205"/>
      <c r="JJA108" s="205"/>
      <c r="JJB108" s="205"/>
      <c r="JJC108" s="205"/>
      <c r="JJD108" s="205"/>
      <c r="JJE108" s="205"/>
      <c r="JJF108" s="205"/>
      <c r="JJG108" s="205"/>
      <c r="JJH108" s="205"/>
      <c r="JJI108" s="205"/>
      <c r="JJJ108" s="205"/>
      <c r="JJK108" s="205"/>
      <c r="JJL108" s="205"/>
      <c r="JJM108" s="205"/>
      <c r="JJN108" s="205"/>
      <c r="JJO108" s="205"/>
      <c r="JJP108" s="205"/>
      <c r="JJQ108" s="205"/>
      <c r="JJR108" s="205"/>
      <c r="JJS108" s="205"/>
      <c r="JJT108" s="205"/>
      <c r="JJU108" s="205"/>
      <c r="JJV108" s="205"/>
      <c r="JJW108" s="205"/>
      <c r="JJX108" s="205"/>
      <c r="JJY108" s="205"/>
      <c r="JJZ108" s="205"/>
      <c r="JKA108" s="205"/>
      <c r="JKB108" s="205"/>
      <c r="JKC108" s="205"/>
      <c r="JKD108" s="205"/>
      <c r="JKE108" s="205"/>
      <c r="JKF108" s="205"/>
      <c r="JKG108" s="205"/>
      <c r="JKH108" s="205"/>
      <c r="JKI108" s="205"/>
      <c r="JKJ108" s="205"/>
      <c r="JKK108" s="205"/>
      <c r="JKL108" s="205"/>
      <c r="JKM108" s="205"/>
      <c r="JKN108" s="205"/>
      <c r="JKO108" s="205"/>
      <c r="JKP108" s="205"/>
      <c r="JKQ108" s="205"/>
      <c r="JKR108" s="205"/>
      <c r="JKS108" s="205"/>
      <c r="JKT108" s="205"/>
      <c r="JKU108" s="205"/>
      <c r="JKV108" s="205"/>
      <c r="JKW108" s="205"/>
      <c r="JKX108" s="205"/>
      <c r="JKY108" s="205"/>
      <c r="JKZ108" s="205"/>
      <c r="JLA108" s="205"/>
      <c r="JLB108" s="205"/>
      <c r="JLC108" s="205"/>
      <c r="JLD108" s="205"/>
      <c r="JLE108" s="205"/>
      <c r="JLF108" s="205"/>
      <c r="JLG108" s="205"/>
      <c r="JLH108" s="205"/>
      <c r="JLI108" s="205"/>
      <c r="JLJ108" s="205"/>
      <c r="JLK108" s="205"/>
      <c r="JLL108" s="205"/>
      <c r="JLM108" s="205"/>
      <c r="JLN108" s="205"/>
      <c r="JLO108" s="205"/>
      <c r="JLP108" s="205"/>
      <c r="JLQ108" s="205"/>
      <c r="JLR108" s="205"/>
      <c r="JLS108" s="205"/>
      <c r="JLT108" s="205"/>
      <c r="JLU108" s="205"/>
      <c r="JLV108" s="205"/>
      <c r="JLW108" s="205"/>
      <c r="JLX108" s="205"/>
      <c r="JLY108" s="205"/>
      <c r="JLZ108" s="205"/>
      <c r="JMA108" s="205"/>
      <c r="JMB108" s="205"/>
      <c r="JMC108" s="205"/>
      <c r="JMD108" s="205"/>
      <c r="JME108" s="205"/>
      <c r="JMF108" s="205"/>
      <c r="JMG108" s="205"/>
      <c r="JMH108" s="205"/>
      <c r="JMI108" s="205"/>
      <c r="JMJ108" s="205"/>
      <c r="JMK108" s="205"/>
      <c r="JML108" s="205"/>
      <c r="JMM108" s="205"/>
      <c r="JMN108" s="205"/>
      <c r="JMO108" s="205"/>
      <c r="JMP108" s="205"/>
      <c r="JMQ108" s="205"/>
      <c r="JMR108" s="205"/>
      <c r="JMS108" s="205"/>
      <c r="JMT108" s="205"/>
      <c r="JMU108" s="205"/>
      <c r="JMV108" s="205"/>
      <c r="JMW108" s="205"/>
      <c r="JMX108" s="205"/>
      <c r="JMY108" s="205"/>
      <c r="JMZ108" s="205"/>
      <c r="JNA108" s="205"/>
      <c r="JNB108" s="205"/>
      <c r="JNC108" s="205"/>
      <c r="JND108" s="205"/>
      <c r="JNE108" s="205"/>
      <c r="JNF108" s="205"/>
      <c r="JNG108" s="205"/>
      <c r="JNH108" s="205"/>
      <c r="JNI108" s="205"/>
      <c r="JNJ108" s="205"/>
      <c r="JNK108" s="205"/>
      <c r="JNL108" s="205"/>
      <c r="JNM108" s="205"/>
      <c r="JNN108" s="205"/>
      <c r="JNO108" s="205"/>
      <c r="JNP108" s="205"/>
      <c r="JNQ108" s="205"/>
      <c r="JNR108" s="205"/>
      <c r="JNS108" s="205"/>
      <c r="JNT108" s="205"/>
      <c r="JNU108" s="205"/>
      <c r="JNV108" s="205"/>
      <c r="JNW108" s="205"/>
      <c r="JNX108" s="205"/>
      <c r="JNY108" s="205"/>
      <c r="JNZ108" s="205"/>
      <c r="JOA108" s="205"/>
      <c r="JOB108" s="205"/>
      <c r="JOC108" s="205"/>
      <c r="JOD108" s="205"/>
      <c r="JOE108" s="205"/>
      <c r="JOF108" s="205"/>
      <c r="JOG108" s="205"/>
      <c r="JOH108" s="205"/>
      <c r="JOI108" s="205"/>
      <c r="JOJ108" s="205"/>
      <c r="JOK108" s="205"/>
      <c r="JOL108" s="205"/>
      <c r="JOM108" s="205"/>
      <c r="JON108" s="205"/>
      <c r="JOO108" s="205"/>
      <c r="JOP108" s="205"/>
      <c r="JOQ108" s="205"/>
      <c r="JOR108" s="205"/>
      <c r="JOS108" s="205"/>
      <c r="JOT108" s="205"/>
      <c r="JOU108" s="205"/>
      <c r="JPB108" s="205"/>
      <c r="JPC108" s="205"/>
      <c r="JPD108" s="205"/>
      <c r="JPE108" s="205"/>
      <c r="JPF108" s="205"/>
      <c r="JPG108" s="205"/>
      <c r="JPH108" s="205"/>
      <c r="JPI108" s="205"/>
      <c r="JPJ108" s="205"/>
      <c r="JPK108" s="205"/>
      <c r="JPL108" s="205"/>
      <c r="JPM108" s="205"/>
      <c r="JPN108" s="205"/>
      <c r="JPO108" s="205"/>
      <c r="JPP108" s="205"/>
      <c r="JPQ108" s="205"/>
      <c r="JPR108" s="205"/>
      <c r="JPS108" s="205"/>
      <c r="JPT108" s="205"/>
      <c r="JPU108" s="205"/>
      <c r="JPV108" s="205"/>
      <c r="JPW108" s="205"/>
      <c r="JPX108" s="205"/>
      <c r="JPY108" s="205"/>
      <c r="JPZ108" s="205"/>
      <c r="JQA108" s="205"/>
      <c r="JQB108" s="205"/>
      <c r="JQC108" s="205"/>
      <c r="JQD108" s="205"/>
      <c r="JQE108" s="205"/>
      <c r="JQF108" s="205"/>
      <c r="JQG108" s="205"/>
      <c r="JQH108" s="205"/>
      <c r="JQI108" s="205"/>
      <c r="JQJ108" s="205"/>
      <c r="JQK108" s="205"/>
      <c r="JQL108" s="205"/>
      <c r="JQM108" s="205"/>
      <c r="JQN108" s="205"/>
      <c r="JQO108" s="205"/>
      <c r="JQP108" s="205"/>
      <c r="JQQ108" s="205"/>
      <c r="JQR108" s="205"/>
      <c r="JQS108" s="205"/>
      <c r="JQT108" s="205"/>
      <c r="JQU108" s="205"/>
      <c r="JQV108" s="205"/>
      <c r="JQW108" s="205"/>
      <c r="JQX108" s="205"/>
      <c r="JQY108" s="205"/>
      <c r="JQZ108" s="205"/>
      <c r="JRA108" s="205"/>
      <c r="JRB108" s="205"/>
      <c r="JRC108" s="205"/>
      <c r="JRD108" s="205"/>
      <c r="JRE108" s="205"/>
      <c r="JRF108" s="205"/>
      <c r="JRG108" s="205"/>
      <c r="JRH108" s="205"/>
      <c r="JRI108" s="205"/>
      <c r="JRJ108" s="205"/>
      <c r="JRK108" s="205"/>
      <c r="JRL108" s="205"/>
      <c r="JRM108" s="205"/>
      <c r="JRN108" s="205"/>
      <c r="JRO108" s="205"/>
      <c r="JRP108" s="205"/>
      <c r="JRQ108" s="205"/>
      <c r="JRR108" s="205"/>
      <c r="JRS108" s="205"/>
      <c r="JRT108" s="205"/>
      <c r="JRU108" s="205"/>
      <c r="JRV108" s="205"/>
      <c r="JRW108" s="205"/>
      <c r="JRX108" s="205"/>
      <c r="JRY108" s="205"/>
      <c r="JRZ108" s="205"/>
      <c r="JSA108" s="205"/>
      <c r="JSB108" s="205"/>
      <c r="JSC108" s="205"/>
      <c r="JSD108" s="205"/>
      <c r="JSE108" s="205"/>
      <c r="JSF108" s="205"/>
      <c r="JSG108" s="205"/>
      <c r="JSH108" s="205"/>
      <c r="JSI108" s="205"/>
      <c r="JSJ108" s="205"/>
      <c r="JSK108" s="205"/>
      <c r="JSL108" s="205"/>
      <c r="JSM108" s="205"/>
      <c r="JSN108" s="205"/>
      <c r="JSO108" s="205"/>
      <c r="JSP108" s="205"/>
      <c r="JSQ108" s="205"/>
      <c r="JSR108" s="205"/>
      <c r="JSS108" s="205"/>
      <c r="JST108" s="205"/>
      <c r="JSU108" s="205"/>
      <c r="JSV108" s="205"/>
      <c r="JSW108" s="205"/>
      <c r="JSX108" s="205"/>
      <c r="JSY108" s="205"/>
      <c r="JSZ108" s="205"/>
      <c r="JTA108" s="205"/>
      <c r="JTB108" s="205"/>
      <c r="JTC108" s="205"/>
      <c r="JTD108" s="205"/>
      <c r="JTE108" s="205"/>
      <c r="JTF108" s="205"/>
      <c r="JTG108" s="205"/>
      <c r="JTH108" s="205"/>
      <c r="JTI108" s="205"/>
      <c r="JTJ108" s="205"/>
      <c r="JTK108" s="205"/>
      <c r="JTL108" s="205"/>
      <c r="JTM108" s="205"/>
      <c r="JTN108" s="205"/>
      <c r="JTO108" s="205"/>
      <c r="JTP108" s="205"/>
      <c r="JTQ108" s="205"/>
      <c r="JTR108" s="205"/>
      <c r="JTS108" s="205"/>
      <c r="JTT108" s="205"/>
      <c r="JTU108" s="205"/>
      <c r="JTV108" s="205"/>
      <c r="JTW108" s="205"/>
      <c r="JTX108" s="205"/>
      <c r="JTY108" s="205"/>
      <c r="JTZ108" s="205"/>
      <c r="JUA108" s="205"/>
      <c r="JUB108" s="205"/>
      <c r="JUC108" s="205"/>
      <c r="JUD108" s="205"/>
      <c r="JUE108" s="205"/>
      <c r="JUF108" s="205"/>
      <c r="JUG108" s="205"/>
      <c r="JUH108" s="205"/>
      <c r="JUI108" s="205"/>
      <c r="JUJ108" s="205"/>
      <c r="JUK108" s="205"/>
      <c r="JUL108" s="205"/>
      <c r="JUM108" s="205"/>
      <c r="JUN108" s="205"/>
      <c r="JUO108" s="205"/>
      <c r="JUP108" s="205"/>
      <c r="JUQ108" s="205"/>
      <c r="JUR108" s="205"/>
      <c r="JUS108" s="205"/>
      <c r="JUT108" s="205"/>
      <c r="JUU108" s="205"/>
      <c r="JUV108" s="205"/>
      <c r="JUW108" s="205"/>
      <c r="JUX108" s="205"/>
      <c r="JUY108" s="205"/>
      <c r="JUZ108" s="205"/>
      <c r="JVA108" s="205"/>
      <c r="JVB108" s="205"/>
      <c r="JVC108" s="205"/>
      <c r="JVD108" s="205"/>
      <c r="JVE108" s="205"/>
      <c r="JVF108" s="205"/>
      <c r="JVG108" s="205"/>
      <c r="JVH108" s="205"/>
      <c r="JVI108" s="205"/>
      <c r="JVJ108" s="205"/>
      <c r="JVK108" s="205"/>
      <c r="JVL108" s="205"/>
      <c r="JVM108" s="205"/>
      <c r="JVN108" s="205"/>
      <c r="JVO108" s="205"/>
      <c r="JVP108" s="205"/>
      <c r="JVQ108" s="205"/>
      <c r="JVR108" s="205"/>
      <c r="JVS108" s="205"/>
      <c r="JVT108" s="205"/>
      <c r="JVU108" s="205"/>
      <c r="JVV108" s="205"/>
      <c r="JVW108" s="205"/>
      <c r="JVX108" s="205"/>
      <c r="JVY108" s="205"/>
      <c r="JVZ108" s="205"/>
      <c r="JWA108" s="205"/>
      <c r="JWB108" s="205"/>
      <c r="JWC108" s="205"/>
      <c r="JWD108" s="205"/>
      <c r="JWE108" s="205"/>
      <c r="JWF108" s="205"/>
      <c r="JWG108" s="205"/>
      <c r="JWH108" s="205"/>
      <c r="JWI108" s="205"/>
      <c r="JWJ108" s="205"/>
      <c r="JWK108" s="205"/>
      <c r="JWL108" s="205"/>
      <c r="JWM108" s="205"/>
      <c r="JWN108" s="205"/>
      <c r="JWO108" s="205"/>
      <c r="JWP108" s="205"/>
      <c r="JWQ108" s="205"/>
      <c r="JWR108" s="205"/>
      <c r="JWS108" s="205"/>
      <c r="JWT108" s="205"/>
      <c r="JWU108" s="205"/>
      <c r="JWV108" s="205"/>
      <c r="JWW108" s="205"/>
      <c r="JWX108" s="205"/>
      <c r="JWY108" s="205"/>
      <c r="JWZ108" s="205"/>
      <c r="JXA108" s="205"/>
      <c r="JXB108" s="205"/>
      <c r="JXC108" s="205"/>
      <c r="JXD108" s="205"/>
      <c r="JXE108" s="205"/>
      <c r="JXF108" s="205"/>
      <c r="JXG108" s="205"/>
      <c r="JXH108" s="205"/>
      <c r="JXI108" s="205"/>
      <c r="JXJ108" s="205"/>
      <c r="JXK108" s="205"/>
      <c r="JXL108" s="205"/>
      <c r="JXM108" s="205"/>
      <c r="JXN108" s="205"/>
      <c r="JXO108" s="205"/>
      <c r="JXP108" s="205"/>
      <c r="JXQ108" s="205"/>
      <c r="JXR108" s="205"/>
      <c r="JXS108" s="205"/>
      <c r="JXT108" s="205"/>
      <c r="JXU108" s="205"/>
      <c r="JXV108" s="205"/>
      <c r="JXW108" s="205"/>
      <c r="JXX108" s="205"/>
      <c r="JXY108" s="205"/>
      <c r="JXZ108" s="205"/>
      <c r="JYA108" s="205"/>
      <c r="JYB108" s="205"/>
      <c r="JYC108" s="205"/>
      <c r="JYD108" s="205"/>
      <c r="JYE108" s="205"/>
      <c r="JYF108" s="205"/>
      <c r="JYG108" s="205"/>
      <c r="JYH108" s="205"/>
      <c r="JYI108" s="205"/>
      <c r="JYJ108" s="205"/>
      <c r="JYK108" s="205"/>
      <c r="JYL108" s="205"/>
      <c r="JYM108" s="205"/>
      <c r="JYN108" s="205"/>
      <c r="JYO108" s="205"/>
      <c r="JYP108" s="205"/>
      <c r="JYQ108" s="205"/>
      <c r="JYX108" s="205"/>
      <c r="JYY108" s="205"/>
      <c r="JYZ108" s="205"/>
      <c r="JZA108" s="205"/>
      <c r="JZB108" s="205"/>
      <c r="JZC108" s="205"/>
      <c r="JZD108" s="205"/>
      <c r="JZE108" s="205"/>
      <c r="JZF108" s="205"/>
      <c r="JZG108" s="205"/>
      <c r="JZH108" s="205"/>
      <c r="JZI108" s="205"/>
      <c r="JZJ108" s="205"/>
      <c r="JZK108" s="205"/>
      <c r="JZL108" s="205"/>
      <c r="JZM108" s="205"/>
      <c r="JZN108" s="205"/>
      <c r="JZO108" s="205"/>
      <c r="JZP108" s="205"/>
      <c r="JZQ108" s="205"/>
      <c r="JZR108" s="205"/>
      <c r="JZS108" s="205"/>
      <c r="JZT108" s="205"/>
      <c r="JZU108" s="205"/>
      <c r="JZV108" s="205"/>
      <c r="JZW108" s="205"/>
      <c r="JZX108" s="205"/>
      <c r="JZY108" s="205"/>
      <c r="JZZ108" s="205"/>
      <c r="KAA108" s="205"/>
      <c r="KAB108" s="205"/>
      <c r="KAC108" s="205"/>
      <c r="KAD108" s="205"/>
      <c r="KAE108" s="205"/>
      <c r="KAF108" s="205"/>
      <c r="KAG108" s="205"/>
      <c r="KAH108" s="205"/>
      <c r="KAI108" s="205"/>
      <c r="KAJ108" s="205"/>
      <c r="KAK108" s="205"/>
      <c r="KAL108" s="205"/>
      <c r="KAM108" s="205"/>
      <c r="KAN108" s="205"/>
      <c r="KAO108" s="205"/>
      <c r="KAP108" s="205"/>
      <c r="KAQ108" s="205"/>
      <c r="KAR108" s="205"/>
      <c r="KAS108" s="205"/>
      <c r="KAT108" s="205"/>
      <c r="KAU108" s="205"/>
      <c r="KAV108" s="205"/>
      <c r="KAW108" s="205"/>
      <c r="KAX108" s="205"/>
      <c r="KAY108" s="205"/>
      <c r="KAZ108" s="205"/>
      <c r="KBA108" s="205"/>
      <c r="KBB108" s="205"/>
      <c r="KBC108" s="205"/>
      <c r="KBD108" s="205"/>
      <c r="KBE108" s="205"/>
      <c r="KBF108" s="205"/>
      <c r="KBG108" s="205"/>
      <c r="KBH108" s="205"/>
      <c r="KBI108" s="205"/>
      <c r="KBJ108" s="205"/>
      <c r="KBK108" s="205"/>
      <c r="KBL108" s="205"/>
      <c r="KBM108" s="205"/>
      <c r="KBN108" s="205"/>
      <c r="KBO108" s="205"/>
      <c r="KBP108" s="205"/>
      <c r="KBQ108" s="205"/>
      <c r="KBR108" s="205"/>
      <c r="KBS108" s="205"/>
      <c r="KBT108" s="205"/>
      <c r="KBU108" s="205"/>
      <c r="KBV108" s="205"/>
      <c r="KBW108" s="205"/>
      <c r="KBX108" s="205"/>
      <c r="KBY108" s="205"/>
      <c r="KBZ108" s="205"/>
      <c r="KCA108" s="205"/>
      <c r="KCB108" s="205"/>
      <c r="KCC108" s="205"/>
      <c r="KCD108" s="205"/>
      <c r="KCE108" s="205"/>
      <c r="KCF108" s="205"/>
      <c r="KCG108" s="205"/>
      <c r="KCH108" s="205"/>
      <c r="KCI108" s="205"/>
      <c r="KCJ108" s="205"/>
      <c r="KCK108" s="205"/>
      <c r="KCL108" s="205"/>
      <c r="KCM108" s="205"/>
      <c r="KCN108" s="205"/>
      <c r="KCO108" s="205"/>
      <c r="KCP108" s="205"/>
      <c r="KCQ108" s="205"/>
      <c r="KCR108" s="205"/>
      <c r="KCS108" s="205"/>
      <c r="KCT108" s="205"/>
      <c r="KCU108" s="205"/>
      <c r="KCV108" s="205"/>
      <c r="KCW108" s="205"/>
      <c r="KCX108" s="205"/>
      <c r="KCY108" s="205"/>
      <c r="KCZ108" s="205"/>
      <c r="KDA108" s="205"/>
      <c r="KDB108" s="205"/>
      <c r="KDC108" s="205"/>
      <c r="KDD108" s="205"/>
      <c r="KDE108" s="205"/>
      <c r="KDF108" s="205"/>
      <c r="KDG108" s="205"/>
      <c r="KDH108" s="205"/>
      <c r="KDI108" s="205"/>
      <c r="KDJ108" s="205"/>
      <c r="KDK108" s="205"/>
      <c r="KDL108" s="205"/>
      <c r="KDM108" s="205"/>
      <c r="KDN108" s="205"/>
      <c r="KDO108" s="205"/>
      <c r="KDP108" s="205"/>
      <c r="KDQ108" s="205"/>
      <c r="KDR108" s="205"/>
      <c r="KDS108" s="205"/>
      <c r="KDT108" s="205"/>
      <c r="KDU108" s="205"/>
      <c r="KDV108" s="205"/>
      <c r="KDW108" s="205"/>
      <c r="KDX108" s="205"/>
      <c r="KDY108" s="205"/>
      <c r="KDZ108" s="205"/>
      <c r="KEA108" s="205"/>
      <c r="KEB108" s="205"/>
      <c r="KEC108" s="205"/>
      <c r="KED108" s="205"/>
      <c r="KEE108" s="205"/>
      <c r="KEF108" s="205"/>
      <c r="KEG108" s="205"/>
      <c r="KEH108" s="205"/>
      <c r="KEI108" s="205"/>
      <c r="KEJ108" s="205"/>
      <c r="KEK108" s="205"/>
      <c r="KEL108" s="205"/>
      <c r="KEM108" s="205"/>
      <c r="KEN108" s="205"/>
      <c r="KEO108" s="205"/>
      <c r="KEP108" s="205"/>
      <c r="KEQ108" s="205"/>
      <c r="KER108" s="205"/>
      <c r="KES108" s="205"/>
      <c r="KET108" s="205"/>
      <c r="KEU108" s="205"/>
      <c r="KEV108" s="205"/>
      <c r="KEW108" s="205"/>
      <c r="KEX108" s="205"/>
      <c r="KEY108" s="205"/>
      <c r="KEZ108" s="205"/>
      <c r="KFA108" s="205"/>
      <c r="KFB108" s="205"/>
      <c r="KFC108" s="205"/>
      <c r="KFD108" s="205"/>
      <c r="KFE108" s="205"/>
      <c r="KFF108" s="205"/>
      <c r="KFG108" s="205"/>
      <c r="KFH108" s="205"/>
      <c r="KFI108" s="205"/>
      <c r="KFJ108" s="205"/>
      <c r="KFK108" s="205"/>
      <c r="KFL108" s="205"/>
      <c r="KFM108" s="205"/>
      <c r="KFN108" s="205"/>
      <c r="KFO108" s="205"/>
      <c r="KFP108" s="205"/>
      <c r="KFQ108" s="205"/>
      <c r="KFR108" s="205"/>
      <c r="KFS108" s="205"/>
      <c r="KFT108" s="205"/>
      <c r="KFU108" s="205"/>
      <c r="KFV108" s="205"/>
      <c r="KFW108" s="205"/>
      <c r="KFX108" s="205"/>
      <c r="KFY108" s="205"/>
      <c r="KFZ108" s="205"/>
      <c r="KGA108" s="205"/>
      <c r="KGB108" s="205"/>
      <c r="KGC108" s="205"/>
      <c r="KGD108" s="205"/>
      <c r="KGE108" s="205"/>
      <c r="KGF108" s="205"/>
      <c r="KGG108" s="205"/>
      <c r="KGH108" s="205"/>
      <c r="KGI108" s="205"/>
      <c r="KGJ108" s="205"/>
      <c r="KGK108" s="205"/>
      <c r="KGL108" s="205"/>
      <c r="KGM108" s="205"/>
      <c r="KGN108" s="205"/>
      <c r="KGO108" s="205"/>
      <c r="KGP108" s="205"/>
      <c r="KGQ108" s="205"/>
      <c r="KGR108" s="205"/>
      <c r="KGS108" s="205"/>
      <c r="KGT108" s="205"/>
      <c r="KGU108" s="205"/>
      <c r="KGV108" s="205"/>
      <c r="KGW108" s="205"/>
      <c r="KGX108" s="205"/>
      <c r="KGY108" s="205"/>
      <c r="KGZ108" s="205"/>
      <c r="KHA108" s="205"/>
      <c r="KHB108" s="205"/>
      <c r="KHC108" s="205"/>
      <c r="KHD108" s="205"/>
      <c r="KHE108" s="205"/>
      <c r="KHF108" s="205"/>
      <c r="KHG108" s="205"/>
      <c r="KHH108" s="205"/>
      <c r="KHI108" s="205"/>
      <c r="KHJ108" s="205"/>
      <c r="KHK108" s="205"/>
      <c r="KHL108" s="205"/>
      <c r="KHM108" s="205"/>
      <c r="KHN108" s="205"/>
      <c r="KHO108" s="205"/>
      <c r="KHP108" s="205"/>
      <c r="KHQ108" s="205"/>
      <c r="KHR108" s="205"/>
      <c r="KHS108" s="205"/>
      <c r="KHT108" s="205"/>
      <c r="KHU108" s="205"/>
      <c r="KHV108" s="205"/>
      <c r="KHW108" s="205"/>
      <c r="KHX108" s="205"/>
      <c r="KHY108" s="205"/>
      <c r="KHZ108" s="205"/>
      <c r="KIA108" s="205"/>
      <c r="KIB108" s="205"/>
      <c r="KIC108" s="205"/>
      <c r="KID108" s="205"/>
      <c r="KIE108" s="205"/>
      <c r="KIF108" s="205"/>
      <c r="KIG108" s="205"/>
      <c r="KIH108" s="205"/>
      <c r="KII108" s="205"/>
      <c r="KIJ108" s="205"/>
      <c r="KIK108" s="205"/>
      <c r="KIL108" s="205"/>
      <c r="KIM108" s="205"/>
      <c r="KIT108" s="205"/>
      <c r="KIU108" s="205"/>
      <c r="KIV108" s="205"/>
      <c r="KIW108" s="205"/>
      <c r="KIX108" s="205"/>
      <c r="KIY108" s="205"/>
      <c r="KIZ108" s="205"/>
      <c r="KJA108" s="205"/>
      <c r="KJB108" s="205"/>
      <c r="KJC108" s="205"/>
      <c r="KJD108" s="205"/>
      <c r="KJE108" s="205"/>
      <c r="KJF108" s="205"/>
      <c r="KJG108" s="205"/>
      <c r="KJH108" s="205"/>
      <c r="KJI108" s="205"/>
      <c r="KJJ108" s="205"/>
      <c r="KJK108" s="205"/>
      <c r="KJL108" s="205"/>
      <c r="KJM108" s="205"/>
      <c r="KJN108" s="205"/>
      <c r="KJO108" s="205"/>
      <c r="KJP108" s="205"/>
      <c r="KJQ108" s="205"/>
      <c r="KJR108" s="205"/>
      <c r="KJS108" s="205"/>
      <c r="KJT108" s="205"/>
      <c r="KJU108" s="205"/>
      <c r="KJV108" s="205"/>
      <c r="KJW108" s="205"/>
      <c r="KJX108" s="205"/>
      <c r="KJY108" s="205"/>
      <c r="KJZ108" s="205"/>
      <c r="KKA108" s="205"/>
      <c r="KKB108" s="205"/>
      <c r="KKC108" s="205"/>
      <c r="KKD108" s="205"/>
      <c r="KKE108" s="205"/>
      <c r="KKF108" s="205"/>
      <c r="KKG108" s="205"/>
      <c r="KKH108" s="205"/>
      <c r="KKI108" s="205"/>
      <c r="KKJ108" s="205"/>
      <c r="KKK108" s="205"/>
      <c r="KKL108" s="205"/>
      <c r="KKM108" s="205"/>
      <c r="KKN108" s="205"/>
      <c r="KKO108" s="205"/>
      <c r="KKP108" s="205"/>
      <c r="KKQ108" s="205"/>
      <c r="KKR108" s="205"/>
      <c r="KKS108" s="205"/>
      <c r="KKT108" s="205"/>
      <c r="KKU108" s="205"/>
      <c r="KKV108" s="205"/>
      <c r="KKW108" s="205"/>
      <c r="KKX108" s="205"/>
      <c r="KKY108" s="205"/>
      <c r="KKZ108" s="205"/>
      <c r="KLA108" s="205"/>
      <c r="KLB108" s="205"/>
      <c r="KLC108" s="205"/>
      <c r="KLD108" s="205"/>
      <c r="KLE108" s="205"/>
      <c r="KLF108" s="205"/>
      <c r="KLG108" s="205"/>
      <c r="KLH108" s="205"/>
      <c r="KLI108" s="205"/>
      <c r="KLJ108" s="205"/>
      <c r="KLK108" s="205"/>
      <c r="KLL108" s="205"/>
      <c r="KLM108" s="205"/>
      <c r="KLN108" s="205"/>
      <c r="KLO108" s="205"/>
      <c r="KLP108" s="205"/>
      <c r="KLQ108" s="205"/>
      <c r="KLR108" s="205"/>
      <c r="KLS108" s="205"/>
      <c r="KLT108" s="205"/>
      <c r="KLU108" s="205"/>
      <c r="KLV108" s="205"/>
      <c r="KLW108" s="205"/>
      <c r="KLX108" s="205"/>
      <c r="KLY108" s="205"/>
      <c r="KLZ108" s="205"/>
      <c r="KMA108" s="205"/>
      <c r="KMB108" s="205"/>
      <c r="KMC108" s="205"/>
      <c r="KMD108" s="205"/>
      <c r="KME108" s="205"/>
      <c r="KMF108" s="205"/>
      <c r="KMG108" s="205"/>
      <c r="KMH108" s="205"/>
      <c r="KMI108" s="205"/>
      <c r="KMJ108" s="205"/>
      <c r="KMK108" s="205"/>
      <c r="KML108" s="205"/>
      <c r="KMM108" s="205"/>
      <c r="KMN108" s="205"/>
      <c r="KMO108" s="205"/>
      <c r="KMP108" s="205"/>
      <c r="KMQ108" s="205"/>
      <c r="KMR108" s="205"/>
      <c r="KMS108" s="205"/>
      <c r="KMT108" s="205"/>
      <c r="KMU108" s="205"/>
      <c r="KMV108" s="205"/>
      <c r="KMW108" s="205"/>
      <c r="KMX108" s="205"/>
      <c r="KMY108" s="205"/>
      <c r="KMZ108" s="205"/>
      <c r="KNA108" s="205"/>
      <c r="KNB108" s="205"/>
      <c r="KNC108" s="205"/>
      <c r="KND108" s="205"/>
      <c r="KNE108" s="205"/>
      <c r="KNF108" s="205"/>
      <c r="KNG108" s="205"/>
      <c r="KNH108" s="205"/>
      <c r="KNI108" s="205"/>
      <c r="KNJ108" s="205"/>
      <c r="KNK108" s="205"/>
      <c r="KNL108" s="205"/>
      <c r="KNM108" s="205"/>
      <c r="KNN108" s="205"/>
      <c r="KNO108" s="205"/>
      <c r="KNP108" s="205"/>
      <c r="KNQ108" s="205"/>
      <c r="KNR108" s="205"/>
      <c r="KNS108" s="205"/>
      <c r="KNT108" s="205"/>
      <c r="KNU108" s="205"/>
      <c r="KNV108" s="205"/>
      <c r="KNW108" s="205"/>
      <c r="KNX108" s="205"/>
      <c r="KNY108" s="205"/>
      <c r="KNZ108" s="205"/>
      <c r="KOA108" s="205"/>
      <c r="KOB108" s="205"/>
      <c r="KOC108" s="205"/>
      <c r="KOD108" s="205"/>
      <c r="KOE108" s="205"/>
      <c r="KOF108" s="205"/>
      <c r="KOG108" s="205"/>
      <c r="KOH108" s="205"/>
      <c r="KOI108" s="205"/>
      <c r="KOJ108" s="205"/>
      <c r="KOK108" s="205"/>
      <c r="KOL108" s="205"/>
      <c r="KOM108" s="205"/>
      <c r="KON108" s="205"/>
      <c r="KOO108" s="205"/>
      <c r="KOP108" s="205"/>
      <c r="KOQ108" s="205"/>
      <c r="KOR108" s="205"/>
      <c r="KOS108" s="205"/>
      <c r="KOT108" s="205"/>
      <c r="KOU108" s="205"/>
      <c r="KOV108" s="205"/>
      <c r="KOW108" s="205"/>
      <c r="KOX108" s="205"/>
      <c r="KOY108" s="205"/>
      <c r="KOZ108" s="205"/>
      <c r="KPA108" s="205"/>
      <c r="KPB108" s="205"/>
      <c r="KPC108" s="205"/>
      <c r="KPD108" s="205"/>
      <c r="KPE108" s="205"/>
      <c r="KPF108" s="205"/>
      <c r="KPG108" s="205"/>
      <c r="KPH108" s="205"/>
      <c r="KPI108" s="205"/>
      <c r="KPJ108" s="205"/>
      <c r="KPK108" s="205"/>
      <c r="KPL108" s="205"/>
      <c r="KPM108" s="205"/>
      <c r="KPN108" s="205"/>
      <c r="KPO108" s="205"/>
      <c r="KPP108" s="205"/>
      <c r="KPQ108" s="205"/>
      <c r="KPR108" s="205"/>
      <c r="KPS108" s="205"/>
      <c r="KPT108" s="205"/>
      <c r="KPU108" s="205"/>
      <c r="KPV108" s="205"/>
      <c r="KPW108" s="205"/>
      <c r="KPX108" s="205"/>
      <c r="KPY108" s="205"/>
      <c r="KPZ108" s="205"/>
      <c r="KQA108" s="205"/>
      <c r="KQB108" s="205"/>
      <c r="KQC108" s="205"/>
      <c r="KQD108" s="205"/>
      <c r="KQE108" s="205"/>
      <c r="KQF108" s="205"/>
      <c r="KQG108" s="205"/>
      <c r="KQH108" s="205"/>
      <c r="KQI108" s="205"/>
      <c r="KQJ108" s="205"/>
      <c r="KQK108" s="205"/>
      <c r="KQL108" s="205"/>
      <c r="KQM108" s="205"/>
      <c r="KQN108" s="205"/>
      <c r="KQO108" s="205"/>
      <c r="KQP108" s="205"/>
      <c r="KQQ108" s="205"/>
      <c r="KQR108" s="205"/>
      <c r="KQS108" s="205"/>
      <c r="KQT108" s="205"/>
      <c r="KQU108" s="205"/>
      <c r="KQV108" s="205"/>
      <c r="KQW108" s="205"/>
      <c r="KQX108" s="205"/>
      <c r="KQY108" s="205"/>
      <c r="KQZ108" s="205"/>
      <c r="KRA108" s="205"/>
      <c r="KRB108" s="205"/>
      <c r="KRC108" s="205"/>
      <c r="KRD108" s="205"/>
      <c r="KRE108" s="205"/>
      <c r="KRF108" s="205"/>
      <c r="KRG108" s="205"/>
      <c r="KRH108" s="205"/>
      <c r="KRI108" s="205"/>
      <c r="KRJ108" s="205"/>
      <c r="KRK108" s="205"/>
      <c r="KRL108" s="205"/>
      <c r="KRM108" s="205"/>
      <c r="KRN108" s="205"/>
      <c r="KRO108" s="205"/>
      <c r="KRP108" s="205"/>
      <c r="KRQ108" s="205"/>
      <c r="KRR108" s="205"/>
      <c r="KRS108" s="205"/>
      <c r="KRT108" s="205"/>
      <c r="KRU108" s="205"/>
      <c r="KRV108" s="205"/>
      <c r="KRW108" s="205"/>
      <c r="KRX108" s="205"/>
      <c r="KRY108" s="205"/>
      <c r="KRZ108" s="205"/>
      <c r="KSA108" s="205"/>
      <c r="KSB108" s="205"/>
      <c r="KSC108" s="205"/>
      <c r="KSD108" s="205"/>
      <c r="KSE108" s="205"/>
      <c r="KSF108" s="205"/>
      <c r="KSG108" s="205"/>
      <c r="KSH108" s="205"/>
      <c r="KSI108" s="205"/>
      <c r="KSP108" s="205"/>
      <c r="KSQ108" s="205"/>
      <c r="KSR108" s="205"/>
      <c r="KSS108" s="205"/>
      <c r="KST108" s="205"/>
      <c r="KSU108" s="205"/>
      <c r="KSV108" s="205"/>
      <c r="KSW108" s="205"/>
      <c r="KSX108" s="205"/>
      <c r="KSY108" s="205"/>
      <c r="KSZ108" s="205"/>
      <c r="KTA108" s="205"/>
      <c r="KTB108" s="205"/>
      <c r="KTC108" s="205"/>
      <c r="KTD108" s="205"/>
      <c r="KTE108" s="205"/>
      <c r="KTF108" s="205"/>
      <c r="KTG108" s="205"/>
      <c r="KTH108" s="205"/>
      <c r="KTI108" s="205"/>
      <c r="KTJ108" s="205"/>
      <c r="KTK108" s="205"/>
      <c r="KTL108" s="205"/>
      <c r="KTM108" s="205"/>
      <c r="KTN108" s="205"/>
      <c r="KTO108" s="205"/>
      <c r="KTP108" s="205"/>
      <c r="KTQ108" s="205"/>
      <c r="KTR108" s="205"/>
      <c r="KTS108" s="205"/>
      <c r="KTT108" s="205"/>
      <c r="KTU108" s="205"/>
      <c r="KTV108" s="205"/>
      <c r="KTW108" s="205"/>
      <c r="KTX108" s="205"/>
      <c r="KTY108" s="205"/>
      <c r="KTZ108" s="205"/>
      <c r="KUA108" s="205"/>
      <c r="KUB108" s="205"/>
      <c r="KUC108" s="205"/>
      <c r="KUD108" s="205"/>
      <c r="KUE108" s="205"/>
      <c r="KUF108" s="205"/>
      <c r="KUG108" s="205"/>
      <c r="KUH108" s="205"/>
      <c r="KUI108" s="205"/>
      <c r="KUJ108" s="205"/>
      <c r="KUK108" s="205"/>
      <c r="KUL108" s="205"/>
      <c r="KUM108" s="205"/>
      <c r="KUN108" s="205"/>
      <c r="KUO108" s="205"/>
      <c r="KUP108" s="205"/>
      <c r="KUQ108" s="205"/>
      <c r="KUR108" s="205"/>
      <c r="KUS108" s="205"/>
      <c r="KUT108" s="205"/>
      <c r="KUU108" s="205"/>
      <c r="KUV108" s="205"/>
      <c r="KUW108" s="205"/>
      <c r="KUX108" s="205"/>
      <c r="KUY108" s="205"/>
      <c r="KUZ108" s="205"/>
      <c r="KVA108" s="205"/>
      <c r="KVB108" s="205"/>
      <c r="KVC108" s="205"/>
      <c r="KVD108" s="205"/>
      <c r="KVE108" s="205"/>
      <c r="KVF108" s="205"/>
      <c r="KVG108" s="205"/>
      <c r="KVH108" s="205"/>
      <c r="KVI108" s="205"/>
      <c r="KVJ108" s="205"/>
      <c r="KVK108" s="205"/>
      <c r="KVL108" s="205"/>
      <c r="KVM108" s="205"/>
      <c r="KVN108" s="205"/>
      <c r="KVO108" s="205"/>
      <c r="KVP108" s="205"/>
      <c r="KVQ108" s="205"/>
      <c r="KVR108" s="205"/>
      <c r="KVS108" s="205"/>
      <c r="KVT108" s="205"/>
      <c r="KVU108" s="205"/>
      <c r="KVV108" s="205"/>
      <c r="KVW108" s="205"/>
      <c r="KVX108" s="205"/>
      <c r="KVY108" s="205"/>
      <c r="KVZ108" s="205"/>
      <c r="KWA108" s="205"/>
      <c r="KWB108" s="205"/>
      <c r="KWC108" s="205"/>
      <c r="KWD108" s="205"/>
      <c r="KWE108" s="205"/>
      <c r="KWF108" s="205"/>
      <c r="KWG108" s="205"/>
      <c r="KWH108" s="205"/>
      <c r="KWI108" s="205"/>
      <c r="KWJ108" s="205"/>
      <c r="KWK108" s="205"/>
      <c r="KWL108" s="205"/>
      <c r="KWM108" s="205"/>
      <c r="KWN108" s="205"/>
      <c r="KWO108" s="205"/>
      <c r="KWP108" s="205"/>
      <c r="KWQ108" s="205"/>
      <c r="KWR108" s="205"/>
      <c r="KWS108" s="205"/>
      <c r="KWT108" s="205"/>
      <c r="KWU108" s="205"/>
      <c r="KWV108" s="205"/>
      <c r="KWW108" s="205"/>
      <c r="KWX108" s="205"/>
      <c r="KWY108" s="205"/>
      <c r="KWZ108" s="205"/>
      <c r="KXA108" s="205"/>
      <c r="KXB108" s="205"/>
      <c r="KXC108" s="205"/>
      <c r="KXD108" s="205"/>
      <c r="KXE108" s="205"/>
      <c r="KXF108" s="205"/>
      <c r="KXG108" s="205"/>
      <c r="KXH108" s="205"/>
      <c r="KXI108" s="205"/>
      <c r="KXJ108" s="205"/>
      <c r="KXK108" s="205"/>
      <c r="KXL108" s="205"/>
      <c r="KXM108" s="205"/>
      <c r="KXN108" s="205"/>
      <c r="KXO108" s="205"/>
      <c r="KXP108" s="205"/>
      <c r="KXQ108" s="205"/>
      <c r="KXR108" s="205"/>
      <c r="KXS108" s="205"/>
      <c r="KXT108" s="205"/>
      <c r="KXU108" s="205"/>
      <c r="KXV108" s="205"/>
      <c r="KXW108" s="205"/>
      <c r="KXX108" s="205"/>
      <c r="KXY108" s="205"/>
      <c r="KXZ108" s="205"/>
      <c r="KYA108" s="205"/>
      <c r="KYB108" s="205"/>
      <c r="KYC108" s="205"/>
      <c r="KYD108" s="205"/>
      <c r="KYE108" s="205"/>
      <c r="KYF108" s="205"/>
      <c r="KYG108" s="205"/>
      <c r="KYH108" s="205"/>
      <c r="KYI108" s="205"/>
      <c r="KYJ108" s="205"/>
      <c r="KYK108" s="205"/>
      <c r="KYL108" s="205"/>
      <c r="KYM108" s="205"/>
      <c r="KYN108" s="205"/>
      <c r="KYO108" s="205"/>
      <c r="KYP108" s="205"/>
      <c r="KYQ108" s="205"/>
      <c r="KYR108" s="205"/>
      <c r="KYS108" s="205"/>
      <c r="KYT108" s="205"/>
      <c r="KYU108" s="205"/>
      <c r="KYV108" s="205"/>
      <c r="KYW108" s="205"/>
      <c r="KYX108" s="205"/>
      <c r="KYY108" s="205"/>
      <c r="KYZ108" s="205"/>
      <c r="KZA108" s="205"/>
      <c r="KZB108" s="205"/>
      <c r="KZC108" s="205"/>
      <c r="KZD108" s="205"/>
      <c r="KZE108" s="205"/>
      <c r="KZF108" s="205"/>
      <c r="KZG108" s="205"/>
      <c r="KZH108" s="205"/>
      <c r="KZI108" s="205"/>
      <c r="KZJ108" s="205"/>
      <c r="KZK108" s="205"/>
      <c r="KZL108" s="205"/>
      <c r="KZM108" s="205"/>
      <c r="KZN108" s="205"/>
      <c r="KZO108" s="205"/>
      <c r="KZP108" s="205"/>
      <c r="KZQ108" s="205"/>
      <c r="KZR108" s="205"/>
      <c r="KZS108" s="205"/>
      <c r="KZT108" s="205"/>
      <c r="KZU108" s="205"/>
      <c r="KZV108" s="205"/>
      <c r="KZW108" s="205"/>
      <c r="KZX108" s="205"/>
      <c r="KZY108" s="205"/>
      <c r="KZZ108" s="205"/>
      <c r="LAA108" s="205"/>
      <c r="LAB108" s="205"/>
      <c r="LAC108" s="205"/>
      <c r="LAD108" s="205"/>
      <c r="LAE108" s="205"/>
      <c r="LAF108" s="205"/>
      <c r="LAG108" s="205"/>
      <c r="LAH108" s="205"/>
      <c r="LAI108" s="205"/>
      <c r="LAJ108" s="205"/>
      <c r="LAK108" s="205"/>
      <c r="LAL108" s="205"/>
      <c r="LAM108" s="205"/>
      <c r="LAN108" s="205"/>
      <c r="LAO108" s="205"/>
      <c r="LAP108" s="205"/>
      <c r="LAQ108" s="205"/>
      <c r="LAR108" s="205"/>
      <c r="LAS108" s="205"/>
      <c r="LAT108" s="205"/>
      <c r="LAU108" s="205"/>
      <c r="LAV108" s="205"/>
      <c r="LAW108" s="205"/>
      <c r="LAX108" s="205"/>
      <c r="LAY108" s="205"/>
      <c r="LAZ108" s="205"/>
      <c r="LBA108" s="205"/>
      <c r="LBB108" s="205"/>
      <c r="LBC108" s="205"/>
      <c r="LBD108" s="205"/>
      <c r="LBE108" s="205"/>
      <c r="LBF108" s="205"/>
      <c r="LBG108" s="205"/>
      <c r="LBH108" s="205"/>
      <c r="LBI108" s="205"/>
      <c r="LBJ108" s="205"/>
      <c r="LBK108" s="205"/>
      <c r="LBL108" s="205"/>
      <c r="LBM108" s="205"/>
      <c r="LBN108" s="205"/>
      <c r="LBO108" s="205"/>
      <c r="LBP108" s="205"/>
      <c r="LBQ108" s="205"/>
      <c r="LBR108" s="205"/>
      <c r="LBS108" s="205"/>
      <c r="LBT108" s="205"/>
      <c r="LBU108" s="205"/>
      <c r="LBV108" s="205"/>
      <c r="LBW108" s="205"/>
      <c r="LBX108" s="205"/>
      <c r="LBY108" s="205"/>
      <c r="LBZ108" s="205"/>
      <c r="LCA108" s="205"/>
      <c r="LCB108" s="205"/>
      <c r="LCC108" s="205"/>
      <c r="LCD108" s="205"/>
      <c r="LCE108" s="205"/>
      <c r="LCL108" s="205"/>
      <c r="LCM108" s="205"/>
      <c r="LCN108" s="205"/>
      <c r="LCO108" s="205"/>
      <c r="LCP108" s="205"/>
      <c r="LCQ108" s="205"/>
      <c r="LCR108" s="205"/>
      <c r="LCS108" s="205"/>
      <c r="LCT108" s="205"/>
      <c r="LCU108" s="205"/>
      <c r="LCV108" s="205"/>
      <c r="LCW108" s="205"/>
      <c r="LCX108" s="205"/>
      <c r="LCY108" s="205"/>
      <c r="LCZ108" s="205"/>
      <c r="LDA108" s="205"/>
      <c r="LDB108" s="205"/>
      <c r="LDC108" s="205"/>
      <c r="LDD108" s="205"/>
      <c r="LDE108" s="205"/>
      <c r="LDF108" s="205"/>
      <c r="LDG108" s="205"/>
      <c r="LDH108" s="205"/>
      <c r="LDI108" s="205"/>
      <c r="LDJ108" s="205"/>
      <c r="LDK108" s="205"/>
      <c r="LDL108" s="205"/>
      <c r="LDM108" s="205"/>
      <c r="LDN108" s="205"/>
      <c r="LDO108" s="205"/>
      <c r="LDP108" s="205"/>
      <c r="LDQ108" s="205"/>
      <c r="LDR108" s="205"/>
      <c r="LDS108" s="205"/>
      <c r="LDT108" s="205"/>
      <c r="LDU108" s="205"/>
      <c r="LDV108" s="205"/>
      <c r="LDW108" s="205"/>
      <c r="LDX108" s="205"/>
      <c r="LDY108" s="205"/>
      <c r="LDZ108" s="205"/>
      <c r="LEA108" s="205"/>
      <c r="LEB108" s="205"/>
      <c r="LEC108" s="205"/>
      <c r="LED108" s="205"/>
      <c r="LEE108" s="205"/>
      <c r="LEF108" s="205"/>
      <c r="LEG108" s="205"/>
      <c r="LEH108" s="205"/>
      <c r="LEI108" s="205"/>
      <c r="LEJ108" s="205"/>
      <c r="LEK108" s="205"/>
      <c r="LEL108" s="205"/>
      <c r="LEM108" s="205"/>
      <c r="LEN108" s="205"/>
      <c r="LEO108" s="205"/>
      <c r="LEP108" s="205"/>
      <c r="LEQ108" s="205"/>
      <c r="LER108" s="205"/>
      <c r="LES108" s="205"/>
      <c r="LET108" s="205"/>
      <c r="LEU108" s="205"/>
      <c r="LEV108" s="205"/>
      <c r="LEW108" s="205"/>
      <c r="LEX108" s="205"/>
      <c r="LEY108" s="205"/>
      <c r="LEZ108" s="205"/>
      <c r="LFA108" s="205"/>
      <c r="LFB108" s="205"/>
      <c r="LFC108" s="205"/>
      <c r="LFD108" s="205"/>
      <c r="LFE108" s="205"/>
      <c r="LFF108" s="205"/>
      <c r="LFG108" s="205"/>
      <c r="LFH108" s="205"/>
      <c r="LFI108" s="205"/>
      <c r="LFJ108" s="205"/>
      <c r="LFK108" s="205"/>
      <c r="LFL108" s="205"/>
      <c r="LFM108" s="205"/>
      <c r="LFN108" s="205"/>
      <c r="LFO108" s="205"/>
      <c r="LFP108" s="205"/>
      <c r="LFQ108" s="205"/>
      <c r="LFR108" s="205"/>
      <c r="LFS108" s="205"/>
      <c r="LFT108" s="205"/>
      <c r="LFU108" s="205"/>
      <c r="LFV108" s="205"/>
      <c r="LFW108" s="205"/>
      <c r="LFX108" s="205"/>
      <c r="LFY108" s="205"/>
      <c r="LFZ108" s="205"/>
      <c r="LGA108" s="205"/>
      <c r="LGB108" s="205"/>
      <c r="LGC108" s="205"/>
      <c r="LGD108" s="205"/>
      <c r="LGE108" s="205"/>
      <c r="LGF108" s="205"/>
      <c r="LGG108" s="205"/>
      <c r="LGH108" s="205"/>
      <c r="LGI108" s="205"/>
      <c r="LGJ108" s="205"/>
      <c r="LGK108" s="205"/>
      <c r="LGL108" s="205"/>
      <c r="LGM108" s="205"/>
      <c r="LGN108" s="205"/>
      <c r="LGO108" s="205"/>
      <c r="LGP108" s="205"/>
      <c r="LGQ108" s="205"/>
      <c r="LGR108" s="205"/>
      <c r="LGS108" s="205"/>
      <c r="LGT108" s="205"/>
      <c r="LGU108" s="205"/>
      <c r="LGV108" s="205"/>
      <c r="LGW108" s="205"/>
      <c r="LGX108" s="205"/>
      <c r="LGY108" s="205"/>
      <c r="LGZ108" s="205"/>
      <c r="LHA108" s="205"/>
      <c r="LHB108" s="205"/>
      <c r="LHC108" s="205"/>
      <c r="LHD108" s="205"/>
      <c r="LHE108" s="205"/>
      <c r="LHF108" s="205"/>
      <c r="LHG108" s="205"/>
      <c r="LHH108" s="205"/>
      <c r="LHI108" s="205"/>
      <c r="LHJ108" s="205"/>
      <c r="LHK108" s="205"/>
      <c r="LHL108" s="205"/>
      <c r="LHM108" s="205"/>
      <c r="LHN108" s="205"/>
      <c r="LHO108" s="205"/>
      <c r="LHP108" s="205"/>
      <c r="LHQ108" s="205"/>
      <c r="LHR108" s="205"/>
      <c r="LHS108" s="205"/>
      <c r="LHT108" s="205"/>
      <c r="LHU108" s="205"/>
      <c r="LHV108" s="205"/>
      <c r="LHW108" s="205"/>
      <c r="LHX108" s="205"/>
      <c r="LHY108" s="205"/>
      <c r="LHZ108" s="205"/>
      <c r="LIA108" s="205"/>
      <c r="LIB108" s="205"/>
      <c r="LIC108" s="205"/>
      <c r="LID108" s="205"/>
      <c r="LIE108" s="205"/>
      <c r="LIF108" s="205"/>
      <c r="LIG108" s="205"/>
      <c r="LIH108" s="205"/>
      <c r="LII108" s="205"/>
      <c r="LIJ108" s="205"/>
      <c r="LIK108" s="205"/>
      <c r="LIL108" s="205"/>
      <c r="LIM108" s="205"/>
      <c r="LIN108" s="205"/>
      <c r="LIO108" s="205"/>
      <c r="LIP108" s="205"/>
      <c r="LIQ108" s="205"/>
      <c r="LIR108" s="205"/>
      <c r="LIS108" s="205"/>
      <c r="LIT108" s="205"/>
      <c r="LIU108" s="205"/>
      <c r="LIV108" s="205"/>
      <c r="LIW108" s="205"/>
      <c r="LIX108" s="205"/>
      <c r="LIY108" s="205"/>
      <c r="LIZ108" s="205"/>
      <c r="LJA108" s="205"/>
      <c r="LJB108" s="205"/>
      <c r="LJC108" s="205"/>
      <c r="LJD108" s="205"/>
      <c r="LJE108" s="205"/>
      <c r="LJF108" s="205"/>
      <c r="LJG108" s="205"/>
      <c r="LJH108" s="205"/>
      <c r="LJI108" s="205"/>
      <c r="LJJ108" s="205"/>
      <c r="LJK108" s="205"/>
      <c r="LJL108" s="205"/>
      <c r="LJM108" s="205"/>
      <c r="LJN108" s="205"/>
      <c r="LJO108" s="205"/>
      <c r="LJP108" s="205"/>
      <c r="LJQ108" s="205"/>
      <c r="LJR108" s="205"/>
      <c r="LJS108" s="205"/>
      <c r="LJT108" s="205"/>
      <c r="LJU108" s="205"/>
      <c r="LJV108" s="205"/>
      <c r="LJW108" s="205"/>
      <c r="LJX108" s="205"/>
      <c r="LJY108" s="205"/>
      <c r="LJZ108" s="205"/>
      <c r="LKA108" s="205"/>
      <c r="LKB108" s="205"/>
      <c r="LKC108" s="205"/>
      <c r="LKD108" s="205"/>
      <c r="LKE108" s="205"/>
      <c r="LKF108" s="205"/>
      <c r="LKG108" s="205"/>
      <c r="LKH108" s="205"/>
      <c r="LKI108" s="205"/>
      <c r="LKJ108" s="205"/>
      <c r="LKK108" s="205"/>
      <c r="LKL108" s="205"/>
      <c r="LKM108" s="205"/>
      <c r="LKN108" s="205"/>
      <c r="LKO108" s="205"/>
      <c r="LKP108" s="205"/>
      <c r="LKQ108" s="205"/>
      <c r="LKR108" s="205"/>
      <c r="LKS108" s="205"/>
      <c r="LKT108" s="205"/>
      <c r="LKU108" s="205"/>
      <c r="LKV108" s="205"/>
      <c r="LKW108" s="205"/>
      <c r="LKX108" s="205"/>
      <c r="LKY108" s="205"/>
      <c r="LKZ108" s="205"/>
      <c r="LLA108" s="205"/>
      <c r="LLB108" s="205"/>
      <c r="LLC108" s="205"/>
      <c r="LLD108" s="205"/>
      <c r="LLE108" s="205"/>
      <c r="LLF108" s="205"/>
      <c r="LLG108" s="205"/>
      <c r="LLH108" s="205"/>
      <c r="LLI108" s="205"/>
      <c r="LLJ108" s="205"/>
      <c r="LLK108" s="205"/>
      <c r="LLL108" s="205"/>
      <c r="LLM108" s="205"/>
      <c r="LLN108" s="205"/>
      <c r="LLO108" s="205"/>
      <c r="LLP108" s="205"/>
      <c r="LLQ108" s="205"/>
      <c r="LLR108" s="205"/>
      <c r="LLS108" s="205"/>
      <c r="LLT108" s="205"/>
      <c r="LLU108" s="205"/>
      <c r="LLV108" s="205"/>
      <c r="LLW108" s="205"/>
      <c r="LLX108" s="205"/>
      <c r="LLY108" s="205"/>
      <c r="LLZ108" s="205"/>
      <c r="LMA108" s="205"/>
      <c r="LMH108" s="205"/>
      <c r="LMI108" s="205"/>
      <c r="LMJ108" s="205"/>
      <c r="LMK108" s="205"/>
      <c r="LML108" s="205"/>
      <c r="LMM108" s="205"/>
      <c r="LMN108" s="205"/>
      <c r="LMO108" s="205"/>
      <c r="LMP108" s="205"/>
      <c r="LMQ108" s="205"/>
      <c r="LMR108" s="205"/>
      <c r="LMS108" s="205"/>
      <c r="LMT108" s="205"/>
      <c r="LMU108" s="205"/>
      <c r="LMV108" s="205"/>
      <c r="LMW108" s="205"/>
      <c r="LMX108" s="205"/>
      <c r="LMY108" s="205"/>
      <c r="LMZ108" s="205"/>
      <c r="LNA108" s="205"/>
      <c r="LNB108" s="205"/>
      <c r="LNC108" s="205"/>
      <c r="LND108" s="205"/>
      <c r="LNE108" s="205"/>
      <c r="LNF108" s="205"/>
      <c r="LNG108" s="205"/>
      <c r="LNH108" s="205"/>
      <c r="LNI108" s="205"/>
      <c r="LNJ108" s="205"/>
      <c r="LNK108" s="205"/>
      <c r="LNL108" s="205"/>
      <c r="LNM108" s="205"/>
      <c r="LNN108" s="205"/>
      <c r="LNO108" s="205"/>
      <c r="LNP108" s="205"/>
      <c r="LNQ108" s="205"/>
      <c r="LNR108" s="205"/>
      <c r="LNS108" s="205"/>
      <c r="LNT108" s="205"/>
      <c r="LNU108" s="205"/>
      <c r="LNV108" s="205"/>
      <c r="LNW108" s="205"/>
      <c r="LNX108" s="205"/>
      <c r="LNY108" s="205"/>
      <c r="LNZ108" s="205"/>
      <c r="LOA108" s="205"/>
      <c r="LOB108" s="205"/>
      <c r="LOC108" s="205"/>
      <c r="LOD108" s="205"/>
      <c r="LOE108" s="205"/>
      <c r="LOF108" s="205"/>
      <c r="LOG108" s="205"/>
      <c r="LOH108" s="205"/>
      <c r="LOI108" s="205"/>
      <c r="LOJ108" s="205"/>
      <c r="LOK108" s="205"/>
      <c r="LOL108" s="205"/>
      <c r="LOM108" s="205"/>
      <c r="LON108" s="205"/>
      <c r="LOO108" s="205"/>
      <c r="LOP108" s="205"/>
      <c r="LOQ108" s="205"/>
      <c r="LOR108" s="205"/>
      <c r="LOS108" s="205"/>
      <c r="LOT108" s="205"/>
      <c r="LOU108" s="205"/>
      <c r="LOV108" s="205"/>
      <c r="LOW108" s="205"/>
      <c r="LOX108" s="205"/>
      <c r="LOY108" s="205"/>
      <c r="LOZ108" s="205"/>
      <c r="LPA108" s="205"/>
      <c r="LPB108" s="205"/>
      <c r="LPC108" s="205"/>
      <c r="LPD108" s="205"/>
      <c r="LPE108" s="205"/>
      <c r="LPF108" s="205"/>
      <c r="LPG108" s="205"/>
      <c r="LPH108" s="205"/>
      <c r="LPI108" s="205"/>
      <c r="LPJ108" s="205"/>
      <c r="LPK108" s="205"/>
      <c r="LPL108" s="205"/>
      <c r="LPM108" s="205"/>
      <c r="LPN108" s="205"/>
      <c r="LPO108" s="205"/>
      <c r="LPP108" s="205"/>
      <c r="LPQ108" s="205"/>
      <c r="LPR108" s="205"/>
      <c r="LPS108" s="205"/>
      <c r="LPT108" s="205"/>
      <c r="LPU108" s="205"/>
      <c r="LPV108" s="205"/>
      <c r="LPW108" s="205"/>
      <c r="LPX108" s="205"/>
      <c r="LPY108" s="205"/>
      <c r="LPZ108" s="205"/>
      <c r="LQA108" s="205"/>
      <c r="LQB108" s="205"/>
      <c r="LQC108" s="205"/>
      <c r="LQD108" s="205"/>
      <c r="LQE108" s="205"/>
      <c r="LQF108" s="205"/>
      <c r="LQG108" s="205"/>
      <c r="LQH108" s="205"/>
      <c r="LQI108" s="205"/>
      <c r="LQJ108" s="205"/>
      <c r="LQK108" s="205"/>
      <c r="LQL108" s="205"/>
      <c r="LQM108" s="205"/>
      <c r="LQN108" s="205"/>
      <c r="LQO108" s="205"/>
      <c r="LQP108" s="205"/>
      <c r="LQQ108" s="205"/>
      <c r="LQR108" s="205"/>
      <c r="LQS108" s="205"/>
      <c r="LQT108" s="205"/>
      <c r="LQU108" s="205"/>
      <c r="LQV108" s="205"/>
      <c r="LQW108" s="205"/>
      <c r="LQX108" s="205"/>
      <c r="LQY108" s="205"/>
      <c r="LQZ108" s="205"/>
      <c r="LRA108" s="205"/>
      <c r="LRB108" s="205"/>
      <c r="LRC108" s="205"/>
      <c r="LRD108" s="205"/>
      <c r="LRE108" s="205"/>
      <c r="LRF108" s="205"/>
      <c r="LRG108" s="205"/>
      <c r="LRH108" s="205"/>
      <c r="LRI108" s="205"/>
      <c r="LRJ108" s="205"/>
      <c r="LRK108" s="205"/>
      <c r="LRL108" s="205"/>
      <c r="LRM108" s="205"/>
      <c r="LRN108" s="205"/>
      <c r="LRO108" s="205"/>
      <c r="LRP108" s="205"/>
      <c r="LRQ108" s="205"/>
      <c r="LRR108" s="205"/>
      <c r="LRS108" s="205"/>
      <c r="LRT108" s="205"/>
      <c r="LRU108" s="205"/>
      <c r="LRV108" s="205"/>
      <c r="LRW108" s="205"/>
      <c r="LRX108" s="205"/>
      <c r="LRY108" s="205"/>
      <c r="LRZ108" s="205"/>
      <c r="LSA108" s="205"/>
      <c r="LSB108" s="205"/>
      <c r="LSC108" s="205"/>
      <c r="LSD108" s="205"/>
      <c r="LSE108" s="205"/>
      <c r="LSF108" s="205"/>
      <c r="LSG108" s="205"/>
      <c r="LSH108" s="205"/>
      <c r="LSI108" s="205"/>
      <c r="LSJ108" s="205"/>
      <c r="LSK108" s="205"/>
      <c r="LSL108" s="205"/>
      <c r="LSM108" s="205"/>
      <c r="LSN108" s="205"/>
      <c r="LSO108" s="205"/>
      <c r="LSP108" s="205"/>
      <c r="LSQ108" s="205"/>
      <c r="LSR108" s="205"/>
      <c r="LSS108" s="205"/>
      <c r="LST108" s="205"/>
      <c r="LSU108" s="205"/>
      <c r="LSV108" s="205"/>
      <c r="LSW108" s="205"/>
      <c r="LSX108" s="205"/>
      <c r="LSY108" s="205"/>
      <c r="LSZ108" s="205"/>
      <c r="LTA108" s="205"/>
      <c r="LTB108" s="205"/>
      <c r="LTC108" s="205"/>
      <c r="LTD108" s="205"/>
      <c r="LTE108" s="205"/>
      <c r="LTF108" s="205"/>
      <c r="LTG108" s="205"/>
      <c r="LTH108" s="205"/>
      <c r="LTI108" s="205"/>
      <c r="LTJ108" s="205"/>
      <c r="LTK108" s="205"/>
      <c r="LTL108" s="205"/>
      <c r="LTM108" s="205"/>
      <c r="LTN108" s="205"/>
      <c r="LTO108" s="205"/>
      <c r="LTP108" s="205"/>
      <c r="LTQ108" s="205"/>
      <c r="LTR108" s="205"/>
      <c r="LTS108" s="205"/>
      <c r="LTT108" s="205"/>
      <c r="LTU108" s="205"/>
      <c r="LTV108" s="205"/>
      <c r="LTW108" s="205"/>
      <c r="LTX108" s="205"/>
      <c r="LTY108" s="205"/>
      <c r="LTZ108" s="205"/>
      <c r="LUA108" s="205"/>
      <c r="LUB108" s="205"/>
      <c r="LUC108" s="205"/>
      <c r="LUD108" s="205"/>
      <c r="LUE108" s="205"/>
      <c r="LUF108" s="205"/>
      <c r="LUG108" s="205"/>
      <c r="LUH108" s="205"/>
      <c r="LUI108" s="205"/>
      <c r="LUJ108" s="205"/>
      <c r="LUK108" s="205"/>
      <c r="LUL108" s="205"/>
      <c r="LUM108" s="205"/>
      <c r="LUN108" s="205"/>
      <c r="LUO108" s="205"/>
      <c r="LUP108" s="205"/>
      <c r="LUQ108" s="205"/>
      <c r="LUR108" s="205"/>
      <c r="LUS108" s="205"/>
      <c r="LUT108" s="205"/>
      <c r="LUU108" s="205"/>
      <c r="LUV108" s="205"/>
      <c r="LUW108" s="205"/>
      <c r="LUX108" s="205"/>
      <c r="LUY108" s="205"/>
      <c r="LUZ108" s="205"/>
      <c r="LVA108" s="205"/>
      <c r="LVB108" s="205"/>
      <c r="LVC108" s="205"/>
      <c r="LVD108" s="205"/>
      <c r="LVE108" s="205"/>
      <c r="LVF108" s="205"/>
      <c r="LVG108" s="205"/>
      <c r="LVH108" s="205"/>
      <c r="LVI108" s="205"/>
      <c r="LVJ108" s="205"/>
      <c r="LVK108" s="205"/>
      <c r="LVL108" s="205"/>
      <c r="LVM108" s="205"/>
      <c r="LVN108" s="205"/>
      <c r="LVO108" s="205"/>
      <c r="LVP108" s="205"/>
      <c r="LVQ108" s="205"/>
      <c r="LVR108" s="205"/>
      <c r="LVS108" s="205"/>
      <c r="LVT108" s="205"/>
      <c r="LVU108" s="205"/>
      <c r="LVV108" s="205"/>
      <c r="LVW108" s="205"/>
      <c r="LWD108" s="205"/>
      <c r="LWE108" s="205"/>
      <c r="LWF108" s="205"/>
      <c r="LWG108" s="205"/>
      <c r="LWH108" s="205"/>
      <c r="LWI108" s="205"/>
      <c r="LWJ108" s="205"/>
      <c r="LWK108" s="205"/>
      <c r="LWL108" s="205"/>
      <c r="LWM108" s="205"/>
      <c r="LWN108" s="205"/>
      <c r="LWO108" s="205"/>
      <c r="LWP108" s="205"/>
      <c r="LWQ108" s="205"/>
      <c r="LWR108" s="205"/>
      <c r="LWS108" s="205"/>
      <c r="LWT108" s="205"/>
      <c r="LWU108" s="205"/>
      <c r="LWV108" s="205"/>
      <c r="LWW108" s="205"/>
      <c r="LWX108" s="205"/>
      <c r="LWY108" s="205"/>
      <c r="LWZ108" s="205"/>
      <c r="LXA108" s="205"/>
      <c r="LXB108" s="205"/>
      <c r="LXC108" s="205"/>
      <c r="LXD108" s="205"/>
      <c r="LXE108" s="205"/>
      <c r="LXF108" s="205"/>
      <c r="LXG108" s="205"/>
      <c r="LXH108" s="205"/>
      <c r="LXI108" s="205"/>
      <c r="LXJ108" s="205"/>
      <c r="LXK108" s="205"/>
      <c r="LXL108" s="205"/>
      <c r="LXM108" s="205"/>
      <c r="LXN108" s="205"/>
      <c r="LXO108" s="205"/>
      <c r="LXP108" s="205"/>
      <c r="LXQ108" s="205"/>
      <c r="LXR108" s="205"/>
      <c r="LXS108" s="205"/>
      <c r="LXT108" s="205"/>
      <c r="LXU108" s="205"/>
      <c r="LXV108" s="205"/>
      <c r="LXW108" s="205"/>
      <c r="LXX108" s="205"/>
      <c r="LXY108" s="205"/>
      <c r="LXZ108" s="205"/>
      <c r="LYA108" s="205"/>
      <c r="LYB108" s="205"/>
      <c r="LYC108" s="205"/>
      <c r="LYD108" s="205"/>
      <c r="LYE108" s="205"/>
      <c r="LYF108" s="205"/>
      <c r="LYG108" s="205"/>
      <c r="LYH108" s="205"/>
      <c r="LYI108" s="205"/>
      <c r="LYJ108" s="205"/>
      <c r="LYK108" s="205"/>
      <c r="LYL108" s="205"/>
      <c r="LYM108" s="205"/>
      <c r="LYN108" s="205"/>
      <c r="LYO108" s="205"/>
      <c r="LYP108" s="205"/>
      <c r="LYQ108" s="205"/>
      <c r="LYR108" s="205"/>
      <c r="LYS108" s="205"/>
      <c r="LYT108" s="205"/>
      <c r="LYU108" s="205"/>
      <c r="LYV108" s="205"/>
      <c r="LYW108" s="205"/>
      <c r="LYX108" s="205"/>
      <c r="LYY108" s="205"/>
      <c r="LYZ108" s="205"/>
      <c r="LZA108" s="205"/>
      <c r="LZB108" s="205"/>
      <c r="LZC108" s="205"/>
      <c r="LZD108" s="205"/>
      <c r="LZE108" s="205"/>
      <c r="LZF108" s="205"/>
      <c r="LZG108" s="205"/>
      <c r="LZH108" s="205"/>
      <c r="LZI108" s="205"/>
      <c r="LZJ108" s="205"/>
      <c r="LZK108" s="205"/>
      <c r="LZL108" s="205"/>
      <c r="LZM108" s="205"/>
      <c r="LZN108" s="205"/>
      <c r="LZO108" s="205"/>
      <c r="LZP108" s="205"/>
      <c r="LZQ108" s="205"/>
      <c r="LZR108" s="205"/>
      <c r="LZS108" s="205"/>
      <c r="LZT108" s="205"/>
      <c r="LZU108" s="205"/>
      <c r="LZV108" s="205"/>
      <c r="LZW108" s="205"/>
      <c r="LZX108" s="205"/>
      <c r="LZY108" s="205"/>
      <c r="LZZ108" s="205"/>
      <c r="MAA108" s="205"/>
      <c r="MAB108" s="205"/>
      <c r="MAC108" s="205"/>
      <c r="MAD108" s="205"/>
      <c r="MAE108" s="205"/>
      <c r="MAF108" s="205"/>
      <c r="MAG108" s="205"/>
      <c r="MAH108" s="205"/>
      <c r="MAI108" s="205"/>
      <c r="MAJ108" s="205"/>
      <c r="MAK108" s="205"/>
      <c r="MAL108" s="205"/>
      <c r="MAM108" s="205"/>
      <c r="MAN108" s="205"/>
      <c r="MAO108" s="205"/>
      <c r="MAP108" s="205"/>
      <c r="MAQ108" s="205"/>
      <c r="MAR108" s="205"/>
      <c r="MAS108" s="205"/>
      <c r="MAT108" s="205"/>
      <c r="MAU108" s="205"/>
      <c r="MAV108" s="205"/>
      <c r="MAW108" s="205"/>
      <c r="MAX108" s="205"/>
      <c r="MAY108" s="205"/>
      <c r="MAZ108" s="205"/>
      <c r="MBA108" s="205"/>
      <c r="MBB108" s="205"/>
      <c r="MBC108" s="205"/>
      <c r="MBD108" s="205"/>
      <c r="MBE108" s="205"/>
      <c r="MBF108" s="205"/>
      <c r="MBG108" s="205"/>
      <c r="MBH108" s="205"/>
      <c r="MBI108" s="205"/>
      <c r="MBJ108" s="205"/>
      <c r="MBK108" s="205"/>
      <c r="MBL108" s="205"/>
      <c r="MBM108" s="205"/>
      <c r="MBN108" s="205"/>
      <c r="MBO108" s="205"/>
      <c r="MBP108" s="205"/>
      <c r="MBQ108" s="205"/>
      <c r="MBR108" s="205"/>
      <c r="MBS108" s="205"/>
      <c r="MBT108" s="205"/>
      <c r="MBU108" s="205"/>
      <c r="MBV108" s="205"/>
      <c r="MBW108" s="205"/>
      <c r="MBX108" s="205"/>
      <c r="MBY108" s="205"/>
      <c r="MBZ108" s="205"/>
      <c r="MCA108" s="205"/>
      <c r="MCB108" s="205"/>
      <c r="MCC108" s="205"/>
      <c r="MCD108" s="205"/>
      <c r="MCE108" s="205"/>
      <c r="MCF108" s="205"/>
      <c r="MCG108" s="205"/>
      <c r="MCH108" s="205"/>
      <c r="MCI108" s="205"/>
      <c r="MCJ108" s="205"/>
      <c r="MCK108" s="205"/>
      <c r="MCL108" s="205"/>
      <c r="MCM108" s="205"/>
      <c r="MCN108" s="205"/>
      <c r="MCO108" s="205"/>
      <c r="MCP108" s="205"/>
      <c r="MCQ108" s="205"/>
      <c r="MCR108" s="205"/>
      <c r="MCS108" s="205"/>
      <c r="MCT108" s="205"/>
      <c r="MCU108" s="205"/>
      <c r="MCV108" s="205"/>
      <c r="MCW108" s="205"/>
      <c r="MCX108" s="205"/>
      <c r="MCY108" s="205"/>
      <c r="MCZ108" s="205"/>
      <c r="MDA108" s="205"/>
      <c r="MDB108" s="205"/>
      <c r="MDC108" s="205"/>
      <c r="MDD108" s="205"/>
      <c r="MDE108" s="205"/>
      <c r="MDF108" s="205"/>
      <c r="MDG108" s="205"/>
      <c r="MDH108" s="205"/>
      <c r="MDI108" s="205"/>
      <c r="MDJ108" s="205"/>
      <c r="MDK108" s="205"/>
      <c r="MDL108" s="205"/>
      <c r="MDM108" s="205"/>
      <c r="MDN108" s="205"/>
      <c r="MDO108" s="205"/>
      <c r="MDP108" s="205"/>
      <c r="MDQ108" s="205"/>
      <c r="MDR108" s="205"/>
      <c r="MDS108" s="205"/>
      <c r="MDT108" s="205"/>
      <c r="MDU108" s="205"/>
      <c r="MDV108" s="205"/>
      <c r="MDW108" s="205"/>
      <c r="MDX108" s="205"/>
      <c r="MDY108" s="205"/>
      <c r="MDZ108" s="205"/>
      <c r="MEA108" s="205"/>
      <c r="MEB108" s="205"/>
      <c r="MEC108" s="205"/>
      <c r="MED108" s="205"/>
      <c r="MEE108" s="205"/>
      <c r="MEF108" s="205"/>
      <c r="MEG108" s="205"/>
      <c r="MEH108" s="205"/>
      <c r="MEI108" s="205"/>
      <c r="MEJ108" s="205"/>
      <c r="MEK108" s="205"/>
      <c r="MEL108" s="205"/>
      <c r="MEM108" s="205"/>
      <c r="MEN108" s="205"/>
      <c r="MEO108" s="205"/>
      <c r="MEP108" s="205"/>
      <c r="MEQ108" s="205"/>
      <c r="MER108" s="205"/>
      <c r="MES108" s="205"/>
      <c r="MET108" s="205"/>
      <c r="MEU108" s="205"/>
      <c r="MEV108" s="205"/>
      <c r="MEW108" s="205"/>
      <c r="MEX108" s="205"/>
      <c r="MEY108" s="205"/>
      <c r="MEZ108" s="205"/>
      <c r="MFA108" s="205"/>
      <c r="MFB108" s="205"/>
      <c r="MFC108" s="205"/>
      <c r="MFD108" s="205"/>
      <c r="MFE108" s="205"/>
      <c r="MFF108" s="205"/>
      <c r="MFG108" s="205"/>
      <c r="MFH108" s="205"/>
      <c r="MFI108" s="205"/>
      <c r="MFJ108" s="205"/>
      <c r="MFK108" s="205"/>
      <c r="MFL108" s="205"/>
      <c r="MFM108" s="205"/>
      <c r="MFN108" s="205"/>
      <c r="MFO108" s="205"/>
      <c r="MFP108" s="205"/>
      <c r="MFQ108" s="205"/>
      <c r="MFR108" s="205"/>
      <c r="MFS108" s="205"/>
      <c r="MFZ108" s="205"/>
      <c r="MGA108" s="205"/>
      <c r="MGB108" s="205"/>
      <c r="MGC108" s="205"/>
      <c r="MGD108" s="205"/>
      <c r="MGE108" s="205"/>
      <c r="MGF108" s="205"/>
      <c r="MGG108" s="205"/>
      <c r="MGH108" s="205"/>
      <c r="MGI108" s="205"/>
      <c r="MGJ108" s="205"/>
      <c r="MGK108" s="205"/>
      <c r="MGL108" s="205"/>
      <c r="MGM108" s="205"/>
      <c r="MGN108" s="205"/>
      <c r="MGO108" s="205"/>
      <c r="MGP108" s="205"/>
      <c r="MGQ108" s="205"/>
      <c r="MGR108" s="205"/>
      <c r="MGS108" s="205"/>
      <c r="MGT108" s="205"/>
      <c r="MGU108" s="205"/>
      <c r="MGV108" s="205"/>
      <c r="MGW108" s="205"/>
      <c r="MGX108" s="205"/>
      <c r="MGY108" s="205"/>
      <c r="MGZ108" s="205"/>
      <c r="MHA108" s="205"/>
      <c r="MHB108" s="205"/>
      <c r="MHC108" s="205"/>
      <c r="MHD108" s="205"/>
      <c r="MHE108" s="205"/>
      <c r="MHF108" s="205"/>
      <c r="MHG108" s="205"/>
      <c r="MHH108" s="205"/>
      <c r="MHI108" s="205"/>
      <c r="MHJ108" s="205"/>
      <c r="MHK108" s="205"/>
      <c r="MHL108" s="205"/>
      <c r="MHM108" s="205"/>
      <c r="MHN108" s="205"/>
      <c r="MHO108" s="205"/>
      <c r="MHP108" s="205"/>
      <c r="MHQ108" s="205"/>
      <c r="MHR108" s="205"/>
      <c r="MHS108" s="205"/>
      <c r="MHT108" s="205"/>
      <c r="MHU108" s="205"/>
      <c r="MHV108" s="205"/>
      <c r="MHW108" s="205"/>
      <c r="MHX108" s="205"/>
      <c r="MHY108" s="205"/>
      <c r="MHZ108" s="205"/>
      <c r="MIA108" s="205"/>
      <c r="MIB108" s="205"/>
      <c r="MIC108" s="205"/>
      <c r="MID108" s="205"/>
      <c r="MIE108" s="205"/>
      <c r="MIF108" s="205"/>
      <c r="MIG108" s="205"/>
      <c r="MIH108" s="205"/>
      <c r="MII108" s="205"/>
      <c r="MIJ108" s="205"/>
      <c r="MIK108" s="205"/>
      <c r="MIL108" s="205"/>
      <c r="MIM108" s="205"/>
      <c r="MIN108" s="205"/>
      <c r="MIO108" s="205"/>
      <c r="MIP108" s="205"/>
      <c r="MIQ108" s="205"/>
      <c r="MIR108" s="205"/>
      <c r="MIS108" s="205"/>
      <c r="MIT108" s="205"/>
      <c r="MIU108" s="205"/>
      <c r="MIV108" s="205"/>
      <c r="MIW108" s="205"/>
      <c r="MIX108" s="205"/>
      <c r="MIY108" s="205"/>
      <c r="MIZ108" s="205"/>
      <c r="MJA108" s="205"/>
      <c r="MJB108" s="205"/>
      <c r="MJC108" s="205"/>
      <c r="MJD108" s="205"/>
      <c r="MJE108" s="205"/>
      <c r="MJF108" s="205"/>
      <c r="MJG108" s="205"/>
      <c r="MJH108" s="205"/>
      <c r="MJI108" s="205"/>
      <c r="MJJ108" s="205"/>
      <c r="MJK108" s="205"/>
      <c r="MJL108" s="205"/>
      <c r="MJM108" s="205"/>
      <c r="MJN108" s="205"/>
      <c r="MJO108" s="205"/>
      <c r="MJP108" s="205"/>
      <c r="MJQ108" s="205"/>
      <c r="MJR108" s="205"/>
      <c r="MJS108" s="205"/>
      <c r="MJT108" s="205"/>
      <c r="MJU108" s="205"/>
      <c r="MJV108" s="205"/>
      <c r="MJW108" s="205"/>
      <c r="MJX108" s="205"/>
      <c r="MJY108" s="205"/>
      <c r="MJZ108" s="205"/>
      <c r="MKA108" s="205"/>
      <c r="MKB108" s="205"/>
      <c r="MKC108" s="205"/>
      <c r="MKD108" s="205"/>
      <c r="MKE108" s="205"/>
      <c r="MKF108" s="205"/>
      <c r="MKG108" s="205"/>
      <c r="MKH108" s="205"/>
      <c r="MKI108" s="205"/>
      <c r="MKJ108" s="205"/>
      <c r="MKK108" s="205"/>
      <c r="MKL108" s="205"/>
      <c r="MKM108" s="205"/>
      <c r="MKN108" s="205"/>
      <c r="MKO108" s="205"/>
      <c r="MKP108" s="205"/>
      <c r="MKQ108" s="205"/>
      <c r="MKR108" s="205"/>
      <c r="MKS108" s="205"/>
      <c r="MKT108" s="205"/>
      <c r="MKU108" s="205"/>
      <c r="MKV108" s="205"/>
      <c r="MKW108" s="205"/>
      <c r="MKX108" s="205"/>
      <c r="MKY108" s="205"/>
      <c r="MKZ108" s="205"/>
      <c r="MLA108" s="205"/>
      <c r="MLB108" s="205"/>
      <c r="MLC108" s="205"/>
      <c r="MLD108" s="205"/>
      <c r="MLE108" s="205"/>
      <c r="MLF108" s="205"/>
      <c r="MLG108" s="205"/>
      <c r="MLH108" s="205"/>
      <c r="MLI108" s="205"/>
      <c r="MLJ108" s="205"/>
      <c r="MLK108" s="205"/>
      <c r="MLL108" s="205"/>
      <c r="MLM108" s="205"/>
      <c r="MLN108" s="205"/>
      <c r="MLO108" s="205"/>
      <c r="MLP108" s="205"/>
      <c r="MLQ108" s="205"/>
      <c r="MLR108" s="205"/>
      <c r="MLS108" s="205"/>
      <c r="MLT108" s="205"/>
      <c r="MLU108" s="205"/>
      <c r="MLV108" s="205"/>
      <c r="MLW108" s="205"/>
      <c r="MLX108" s="205"/>
      <c r="MLY108" s="205"/>
      <c r="MLZ108" s="205"/>
      <c r="MMA108" s="205"/>
      <c r="MMB108" s="205"/>
      <c r="MMC108" s="205"/>
      <c r="MMD108" s="205"/>
      <c r="MME108" s="205"/>
      <c r="MMF108" s="205"/>
      <c r="MMG108" s="205"/>
      <c r="MMH108" s="205"/>
      <c r="MMI108" s="205"/>
      <c r="MMJ108" s="205"/>
      <c r="MMK108" s="205"/>
      <c r="MML108" s="205"/>
      <c r="MMM108" s="205"/>
      <c r="MMN108" s="205"/>
      <c r="MMO108" s="205"/>
      <c r="MMP108" s="205"/>
      <c r="MMQ108" s="205"/>
      <c r="MMR108" s="205"/>
      <c r="MMS108" s="205"/>
      <c r="MMT108" s="205"/>
      <c r="MMU108" s="205"/>
      <c r="MMV108" s="205"/>
      <c r="MMW108" s="205"/>
      <c r="MMX108" s="205"/>
      <c r="MMY108" s="205"/>
      <c r="MMZ108" s="205"/>
      <c r="MNA108" s="205"/>
      <c r="MNB108" s="205"/>
      <c r="MNC108" s="205"/>
      <c r="MND108" s="205"/>
      <c r="MNE108" s="205"/>
      <c r="MNF108" s="205"/>
      <c r="MNG108" s="205"/>
      <c r="MNH108" s="205"/>
      <c r="MNI108" s="205"/>
      <c r="MNJ108" s="205"/>
      <c r="MNK108" s="205"/>
      <c r="MNL108" s="205"/>
      <c r="MNM108" s="205"/>
      <c r="MNN108" s="205"/>
      <c r="MNO108" s="205"/>
      <c r="MNP108" s="205"/>
      <c r="MNQ108" s="205"/>
      <c r="MNR108" s="205"/>
      <c r="MNS108" s="205"/>
      <c r="MNT108" s="205"/>
      <c r="MNU108" s="205"/>
      <c r="MNV108" s="205"/>
      <c r="MNW108" s="205"/>
      <c r="MNX108" s="205"/>
      <c r="MNY108" s="205"/>
      <c r="MNZ108" s="205"/>
      <c r="MOA108" s="205"/>
      <c r="MOB108" s="205"/>
      <c r="MOC108" s="205"/>
      <c r="MOD108" s="205"/>
      <c r="MOE108" s="205"/>
      <c r="MOF108" s="205"/>
      <c r="MOG108" s="205"/>
      <c r="MOH108" s="205"/>
      <c r="MOI108" s="205"/>
      <c r="MOJ108" s="205"/>
      <c r="MOK108" s="205"/>
      <c r="MOL108" s="205"/>
      <c r="MOM108" s="205"/>
      <c r="MON108" s="205"/>
      <c r="MOO108" s="205"/>
      <c r="MOP108" s="205"/>
      <c r="MOQ108" s="205"/>
      <c r="MOR108" s="205"/>
      <c r="MOS108" s="205"/>
      <c r="MOT108" s="205"/>
      <c r="MOU108" s="205"/>
      <c r="MOV108" s="205"/>
      <c r="MOW108" s="205"/>
      <c r="MOX108" s="205"/>
      <c r="MOY108" s="205"/>
      <c r="MOZ108" s="205"/>
      <c r="MPA108" s="205"/>
      <c r="MPB108" s="205"/>
      <c r="MPC108" s="205"/>
      <c r="MPD108" s="205"/>
      <c r="MPE108" s="205"/>
      <c r="MPF108" s="205"/>
      <c r="MPG108" s="205"/>
      <c r="MPH108" s="205"/>
      <c r="MPI108" s="205"/>
      <c r="MPJ108" s="205"/>
      <c r="MPK108" s="205"/>
      <c r="MPL108" s="205"/>
      <c r="MPM108" s="205"/>
      <c r="MPN108" s="205"/>
      <c r="MPO108" s="205"/>
      <c r="MPV108" s="205"/>
      <c r="MPW108" s="205"/>
      <c r="MPX108" s="205"/>
      <c r="MPY108" s="205"/>
      <c r="MPZ108" s="205"/>
      <c r="MQA108" s="205"/>
      <c r="MQB108" s="205"/>
      <c r="MQC108" s="205"/>
      <c r="MQD108" s="205"/>
      <c r="MQE108" s="205"/>
      <c r="MQF108" s="205"/>
      <c r="MQG108" s="205"/>
      <c r="MQH108" s="205"/>
      <c r="MQI108" s="205"/>
      <c r="MQJ108" s="205"/>
      <c r="MQK108" s="205"/>
      <c r="MQL108" s="205"/>
      <c r="MQM108" s="205"/>
      <c r="MQN108" s="205"/>
      <c r="MQO108" s="205"/>
      <c r="MQP108" s="205"/>
      <c r="MQQ108" s="205"/>
      <c r="MQR108" s="205"/>
      <c r="MQS108" s="205"/>
      <c r="MQT108" s="205"/>
      <c r="MQU108" s="205"/>
      <c r="MQV108" s="205"/>
      <c r="MQW108" s="205"/>
      <c r="MQX108" s="205"/>
      <c r="MQY108" s="205"/>
      <c r="MQZ108" s="205"/>
      <c r="MRA108" s="205"/>
      <c r="MRB108" s="205"/>
      <c r="MRC108" s="205"/>
      <c r="MRD108" s="205"/>
      <c r="MRE108" s="205"/>
      <c r="MRF108" s="205"/>
      <c r="MRG108" s="205"/>
      <c r="MRH108" s="205"/>
      <c r="MRI108" s="205"/>
      <c r="MRJ108" s="205"/>
      <c r="MRK108" s="205"/>
      <c r="MRL108" s="205"/>
      <c r="MRM108" s="205"/>
      <c r="MRN108" s="205"/>
      <c r="MRO108" s="205"/>
      <c r="MRP108" s="205"/>
      <c r="MRQ108" s="205"/>
      <c r="MRR108" s="205"/>
      <c r="MRS108" s="205"/>
      <c r="MRT108" s="205"/>
      <c r="MRU108" s="205"/>
      <c r="MRV108" s="205"/>
      <c r="MRW108" s="205"/>
      <c r="MRX108" s="205"/>
      <c r="MRY108" s="205"/>
      <c r="MRZ108" s="205"/>
      <c r="MSA108" s="205"/>
      <c r="MSB108" s="205"/>
      <c r="MSC108" s="205"/>
      <c r="MSD108" s="205"/>
      <c r="MSE108" s="205"/>
      <c r="MSF108" s="205"/>
      <c r="MSG108" s="205"/>
      <c r="MSH108" s="205"/>
      <c r="MSI108" s="205"/>
      <c r="MSJ108" s="205"/>
      <c r="MSK108" s="205"/>
      <c r="MSL108" s="205"/>
      <c r="MSM108" s="205"/>
      <c r="MSN108" s="205"/>
      <c r="MSO108" s="205"/>
      <c r="MSP108" s="205"/>
      <c r="MSQ108" s="205"/>
      <c r="MSR108" s="205"/>
      <c r="MSS108" s="205"/>
      <c r="MST108" s="205"/>
      <c r="MSU108" s="205"/>
      <c r="MSV108" s="205"/>
      <c r="MSW108" s="205"/>
      <c r="MSX108" s="205"/>
      <c r="MSY108" s="205"/>
      <c r="MSZ108" s="205"/>
      <c r="MTA108" s="205"/>
      <c r="MTB108" s="205"/>
      <c r="MTC108" s="205"/>
      <c r="MTD108" s="205"/>
      <c r="MTE108" s="205"/>
      <c r="MTF108" s="205"/>
      <c r="MTG108" s="205"/>
      <c r="MTH108" s="205"/>
      <c r="MTI108" s="205"/>
      <c r="MTJ108" s="205"/>
      <c r="MTK108" s="205"/>
      <c r="MTL108" s="205"/>
      <c r="MTM108" s="205"/>
      <c r="MTN108" s="205"/>
      <c r="MTO108" s="205"/>
      <c r="MTP108" s="205"/>
      <c r="MTQ108" s="205"/>
      <c r="MTR108" s="205"/>
      <c r="MTS108" s="205"/>
      <c r="MTT108" s="205"/>
      <c r="MTU108" s="205"/>
      <c r="MTV108" s="205"/>
      <c r="MTW108" s="205"/>
      <c r="MTX108" s="205"/>
      <c r="MTY108" s="205"/>
      <c r="MTZ108" s="205"/>
      <c r="MUA108" s="205"/>
      <c r="MUB108" s="205"/>
      <c r="MUC108" s="205"/>
      <c r="MUD108" s="205"/>
      <c r="MUE108" s="205"/>
      <c r="MUF108" s="205"/>
      <c r="MUG108" s="205"/>
      <c r="MUH108" s="205"/>
      <c r="MUI108" s="205"/>
      <c r="MUJ108" s="205"/>
      <c r="MUK108" s="205"/>
      <c r="MUL108" s="205"/>
      <c r="MUM108" s="205"/>
      <c r="MUN108" s="205"/>
      <c r="MUO108" s="205"/>
      <c r="MUP108" s="205"/>
      <c r="MUQ108" s="205"/>
      <c r="MUR108" s="205"/>
      <c r="MUS108" s="205"/>
      <c r="MUT108" s="205"/>
      <c r="MUU108" s="205"/>
      <c r="MUV108" s="205"/>
      <c r="MUW108" s="205"/>
      <c r="MUX108" s="205"/>
      <c r="MUY108" s="205"/>
      <c r="MUZ108" s="205"/>
      <c r="MVA108" s="205"/>
      <c r="MVB108" s="205"/>
      <c r="MVC108" s="205"/>
      <c r="MVD108" s="205"/>
      <c r="MVE108" s="205"/>
      <c r="MVF108" s="205"/>
      <c r="MVG108" s="205"/>
      <c r="MVH108" s="205"/>
      <c r="MVI108" s="205"/>
      <c r="MVJ108" s="205"/>
      <c r="MVK108" s="205"/>
      <c r="MVL108" s="205"/>
      <c r="MVM108" s="205"/>
      <c r="MVN108" s="205"/>
      <c r="MVO108" s="205"/>
      <c r="MVP108" s="205"/>
      <c r="MVQ108" s="205"/>
      <c r="MVR108" s="205"/>
      <c r="MVS108" s="205"/>
      <c r="MVT108" s="205"/>
      <c r="MVU108" s="205"/>
      <c r="MVV108" s="205"/>
      <c r="MVW108" s="205"/>
      <c r="MVX108" s="205"/>
      <c r="MVY108" s="205"/>
      <c r="MVZ108" s="205"/>
      <c r="MWA108" s="205"/>
      <c r="MWB108" s="205"/>
      <c r="MWC108" s="205"/>
      <c r="MWD108" s="205"/>
      <c r="MWE108" s="205"/>
      <c r="MWF108" s="205"/>
      <c r="MWG108" s="205"/>
      <c r="MWH108" s="205"/>
      <c r="MWI108" s="205"/>
      <c r="MWJ108" s="205"/>
      <c r="MWK108" s="205"/>
      <c r="MWL108" s="205"/>
      <c r="MWM108" s="205"/>
      <c r="MWN108" s="205"/>
      <c r="MWO108" s="205"/>
      <c r="MWP108" s="205"/>
      <c r="MWQ108" s="205"/>
      <c r="MWR108" s="205"/>
      <c r="MWS108" s="205"/>
      <c r="MWT108" s="205"/>
      <c r="MWU108" s="205"/>
      <c r="MWV108" s="205"/>
      <c r="MWW108" s="205"/>
      <c r="MWX108" s="205"/>
      <c r="MWY108" s="205"/>
      <c r="MWZ108" s="205"/>
      <c r="MXA108" s="205"/>
      <c r="MXB108" s="205"/>
      <c r="MXC108" s="205"/>
      <c r="MXD108" s="205"/>
      <c r="MXE108" s="205"/>
      <c r="MXF108" s="205"/>
      <c r="MXG108" s="205"/>
      <c r="MXH108" s="205"/>
      <c r="MXI108" s="205"/>
      <c r="MXJ108" s="205"/>
      <c r="MXK108" s="205"/>
      <c r="MXL108" s="205"/>
      <c r="MXM108" s="205"/>
      <c r="MXN108" s="205"/>
      <c r="MXO108" s="205"/>
      <c r="MXP108" s="205"/>
      <c r="MXQ108" s="205"/>
      <c r="MXR108" s="205"/>
      <c r="MXS108" s="205"/>
      <c r="MXT108" s="205"/>
      <c r="MXU108" s="205"/>
      <c r="MXV108" s="205"/>
      <c r="MXW108" s="205"/>
      <c r="MXX108" s="205"/>
      <c r="MXY108" s="205"/>
      <c r="MXZ108" s="205"/>
      <c r="MYA108" s="205"/>
      <c r="MYB108" s="205"/>
      <c r="MYC108" s="205"/>
      <c r="MYD108" s="205"/>
      <c r="MYE108" s="205"/>
      <c r="MYF108" s="205"/>
      <c r="MYG108" s="205"/>
      <c r="MYH108" s="205"/>
      <c r="MYI108" s="205"/>
      <c r="MYJ108" s="205"/>
      <c r="MYK108" s="205"/>
      <c r="MYL108" s="205"/>
      <c r="MYM108" s="205"/>
      <c r="MYN108" s="205"/>
      <c r="MYO108" s="205"/>
      <c r="MYP108" s="205"/>
      <c r="MYQ108" s="205"/>
      <c r="MYR108" s="205"/>
      <c r="MYS108" s="205"/>
      <c r="MYT108" s="205"/>
      <c r="MYU108" s="205"/>
      <c r="MYV108" s="205"/>
      <c r="MYW108" s="205"/>
      <c r="MYX108" s="205"/>
      <c r="MYY108" s="205"/>
      <c r="MYZ108" s="205"/>
      <c r="MZA108" s="205"/>
      <c r="MZB108" s="205"/>
      <c r="MZC108" s="205"/>
      <c r="MZD108" s="205"/>
      <c r="MZE108" s="205"/>
      <c r="MZF108" s="205"/>
      <c r="MZG108" s="205"/>
      <c r="MZH108" s="205"/>
      <c r="MZI108" s="205"/>
      <c r="MZJ108" s="205"/>
      <c r="MZK108" s="205"/>
      <c r="MZR108" s="205"/>
      <c r="MZS108" s="205"/>
      <c r="MZT108" s="205"/>
      <c r="MZU108" s="205"/>
      <c r="MZV108" s="205"/>
      <c r="MZW108" s="205"/>
      <c r="MZX108" s="205"/>
      <c r="MZY108" s="205"/>
      <c r="MZZ108" s="205"/>
      <c r="NAA108" s="205"/>
      <c r="NAB108" s="205"/>
      <c r="NAC108" s="205"/>
      <c r="NAD108" s="205"/>
      <c r="NAE108" s="205"/>
      <c r="NAF108" s="205"/>
      <c r="NAG108" s="205"/>
      <c r="NAH108" s="205"/>
      <c r="NAI108" s="205"/>
      <c r="NAJ108" s="205"/>
      <c r="NAK108" s="205"/>
      <c r="NAL108" s="205"/>
      <c r="NAM108" s="205"/>
      <c r="NAN108" s="205"/>
      <c r="NAO108" s="205"/>
      <c r="NAP108" s="205"/>
      <c r="NAQ108" s="205"/>
      <c r="NAR108" s="205"/>
      <c r="NAS108" s="205"/>
      <c r="NAT108" s="205"/>
      <c r="NAU108" s="205"/>
      <c r="NAV108" s="205"/>
      <c r="NAW108" s="205"/>
      <c r="NAX108" s="205"/>
      <c r="NAY108" s="205"/>
      <c r="NAZ108" s="205"/>
      <c r="NBA108" s="205"/>
      <c r="NBB108" s="205"/>
      <c r="NBC108" s="205"/>
      <c r="NBD108" s="205"/>
      <c r="NBE108" s="205"/>
      <c r="NBF108" s="205"/>
      <c r="NBG108" s="205"/>
      <c r="NBH108" s="205"/>
      <c r="NBI108" s="205"/>
      <c r="NBJ108" s="205"/>
      <c r="NBK108" s="205"/>
      <c r="NBL108" s="205"/>
      <c r="NBM108" s="205"/>
      <c r="NBN108" s="205"/>
      <c r="NBO108" s="205"/>
      <c r="NBP108" s="205"/>
      <c r="NBQ108" s="205"/>
      <c r="NBR108" s="205"/>
      <c r="NBS108" s="205"/>
      <c r="NBT108" s="205"/>
      <c r="NBU108" s="205"/>
      <c r="NBV108" s="205"/>
      <c r="NBW108" s="205"/>
      <c r="NBX108" s="205"/>
      <c r="NBY108" s="205"/>
      <c r="NBZ108" s="205"/>
      <c r="NCA108" s="205"/>
      <c r="NCB108" s="205"/>
      <c r="NCC108" s="205"/>
      <c r="NCD108" s="205"/>
      <c r="NCE108" s="205"/>
      <c r="NCF108" s="205"/>
      <c r="NCG108" s="205"/>
      <c r="NCH108" s="205"/>
      <c r="NCI108" s="205"/>
      <c r="NCJ108" s="205"/>
      <c r="NCK108" s="205"/>
      <c r="NCL108" s="205"/>
      <c r="NCM108" s="205"/>
      <c r="NCN108" s="205"/>
      <c r="NCO108" s="205"/>
      <c r="NCP108" s="205"/>
      <c r="NCQ108" s="205"/>
      <c r="NCR108" s="205"/>
      <c r="NCS108" s="205"/>
      <c r="NCT108" s="205"/>
      <c r="NCU108" s="205"/>
      <c r="NCV108" s="205"/>
      <c r="NCW108" s="205"/>
      <c r="NCX108" s="205"/>
      <c r="NCY108" s="205"/>
      <c r="NCZ108" s="205"/>
      <c r="NDA108" s="205"/>
      <c r="NDB108" s="205"/>
      <c r="NDC108" s="205"/>
      <c r="NDD108" s="205"/>
      <c r="NDE108" s="205"/>
      <c r="NDF108" s="205"/>
      <c r="NDG108" s="205"/>
      <c r="NDH108" s="205"/>
      <c r="NDI108" s="205"/>
      <c r="NDJ108" s="205"/>
      <c r="NDK108" s="205"/>
      <c r="NDL108" s="205"/>
      <c r="NDM108" s="205"/>
      <c r="NDN108" s="205"/>
      <c r="NDO108" s="205"/>
      <c r="NDP108" s="205"/>
      <c r="NDQ108" s="205"/>
      <c r="NDR108" s="205"/>
      <c r="NDS108" s="205"/>
      <c r="NDT108" s="205"/>
      <c r="NDU108" s="205"/>
      <c r="NDV108" s="205"/>
      <c r="NDW108" s="205"/>
      <c r="NDX108" s="205"/>
      <c r="NDY108" s="205"/>
      <c r="NDZ108" s="205"/>
      <c r="NEA108" s="205"/>
      <c r="NEB108" s="205"/>
      <c r="NEC108" s="205"/>
      <c r="NED108" s="205"/>
      <c r="NEE108" s="205"/>
      <c r="NEF108" s="205"/>
      <c r="NEG108" s="205"/>
      <c r="NEH108" s="205"/>
      <c r="NEI108" s="205"/>
      <c r="NEJ108" s="205"/>
      <c r="NEK108" s="205"/>
      <c r="NEL108" s="205"/>
      <c r="NEM108" s="205"/>
      <c r="NEN108" s="205"/>
      <c r="NEO108" s="205"/>
      <c r="NEP108" s="205"/>
      <c r="NEQ108" s="205"/>
      <c r="NER108" s="205"/>
      <c r="NES108" s="205"/>
      <c r="NET108" s="205"/>
      <c r="NEU108" s="205"/>
      <c r="NEV108" s="205"/>
      <c r="NEW108" s="205"/>
      <c r="NEX108" s="205"/>
      <c r="NEY108" s="205"/>
      <c r="NEZ108" s="205"/>
      <c r="NFA108" s="205"/>
      <c r="NFB108" s="205"/>
      <c r="NFC108" s="205"/>
      <c r="NFD108" s="205"/>
      <c r="NFE108" s="205"/>
      <c r="NFF108" s="205"/>
      <c r="NFG108" s="205"/>
      <c r="NFH108" s="205"/>
      <c r="NFI108" s="205"/>
      <c r="NFJ108" s="205"/>
      <c r="NFK108" s="205"/>
      <c r="NFL108" s="205"/>
      <c r="NFM108" s="205"/>
      <c r="NFN108" s="205"/>
      <c r="NFO108" s="205"/>
      <c r="NFP108" s="205"/>
      <c r="NFQ108" s="205"/>
      <c r="NFR108" s="205"/>
      <c r="NFS108" s="205"/>
      <c r="NFT108" s="205"/>
      <c r="NFU108" s="205"/>
      <c r="NFV108" s="205"/>
      <c r="NFW108" s="205"/>
      <c r="NFX108" s="205"/>
      <c r="NFY108" s="205"/>
      <c r="NFZ108" s="205"/>
      <c r="NGA108" s="205"/>
      <c r="NGB108" s="205"/>
      <c r="NGC108" s="205"/>
      <c r="NGD108" s="205"/>
      <c r="NGE108" s="205"/>
      <c r="NGF108" s="205"/>
      <c r="NGG108" s="205"/>
      <c r="NGH108" s="205"/>
      <c r="NGI108" s="205"/>
      <c r="NGJ108" s="205"/>
      <c r="NGK108" s="205"/>
      <c r="NGL108" s="205"/>
      <c r="NGM108" s="205"/>
      <c r="NGN108" s="205"/>
      <c r="NGO108" s="205"/>
      <c r="NGP108" s="205"/>
      <c r="NGQ108" s="205"/>
      <c r="NGR108" s="205"/>
      <c r="NGS108" s="205"/>
      <c r="NGT108" s="205"/>
      <c r="NGU108" s="205"/>
      <c r="NGV108" s="205"/>
      <c r="NGW108" s="205"/>
      <c r="NGX108" s="205"/>
      <c r="NGY108" s="205"/>
      <c r="NGZ108" s="205"/>
      <c r="NHA108" s="205"/>
      <c r="NHB108" s="205"/>
      <c r="NHC108" s="205"/>
      <c r="NHD108" s="205"/>
      <c r="NHE108" s="205"/>
      <c r="NHF108" s="205"/>
      <c r="NHG108" s="205"/>
      <c r="NHH108" s="205"/>
      <c r="NHI108" s="205"/>
      <c r="NHJ108" s="205"/>
      <c r="NHK108" s="205"/>
      <c r="NHL108" s="205"/>
      <c r="NHM108" s="205"/>
      <c r="NHN108" s="205"/>
      <c r="NHO108" s="205"/>
      <c r="NHP108" s="205"/>
      <c r="NHQ108" s="205"/>
      <c r="NHR108" s="205"/>
      <c r="NHS108" s="205"/>
      <c r="NHT108" s="205"/>
      <c r="NHU108" s="205"/>
      <c r="NHV108" s="205"/>
      <c r="NHW108" s="205"/>
      <c r="NHX108" s="205"/>
      <c r="NHY108" s="205"/>
      <c r="NHZ108" s="205"/>
      <c r="NIA108" s="205"/>
      <c r="NIB108" s="205"/>
      <c r="NIC108" s="205"/>
      <c r="NID108" s="205"/>
      <c r="NIE108" s="205"/>
      <c r="NIF108" s="205"/>
      <c r="NIG108" s="205"/>
      <c r="NIH108" s="205"/>
      <c r="NII108" s="205"/>
      <c r="NIJ108" s="205"/>
      <c r="NIK108" s="205"/>
      <c r="NIL108" s="205"/>
      <c r="NIM108" s="205"/>
      <c r="NIN108" s="205"/>
      <c r="NIO108" s="205"/>
      <c r="NIP108" s="205"/>
      <c r="NIQ108" s="205"/>
      <c r="NIR108" s="205"/>
      <c r="NIS108" s="205"/>
      <c r="NIT108" s="205"/>
      <c r="NIU108" s="205"/>
      <c r="NIV108" s="205"/>
      <c r="NIW108" s="205"/>
      <c r="NIX108" s="205"/>
      <c r="NIY108" s="205"/>
      <c r="NIZ108" s="205"/>
      <c r="NJA108" s="205"/>
      <c r="NJB108" s="205"/>
      <c r="NJC108" s="205"/>
      <c r="NJD108" s="205"/>
      <c r="NJE108" s="205"/>
      <c r="NJF108" s="205"/>
      <c r="NJG108" s="205"/>
      <c r="NJN108" s="205"/>
      <c r="NJO108" s="205"/>
      <c r="NJP108" s="205"/>
      <c r="NJQ108" s="205"/>
      <c r="NJR108" s="205"/>
      <c r="NJS108" s="205"/>
      <c r="NJT108" s="205"/>
      <c r="NJU108" s="205"/>
      <c r="NJV108" s="205"/>
      <c r="NJW108" s="205"/>
      <c r="NJX108" s="205"/>
      <c r="NJY108" s="205"/>
      <c r="NJZ108" s="205"/>
      <c r="NKA108" s="205"/>
      <c r="NKB108" s="205"/>
      <c r="NKC108" s="205"/>
      <c r="NKD108" s="205"/>
      <c r="NKE108" s="205"/>
      <c r="NKF108" s="205"/>
      <c r="NKG108" s="205"/>
      <c r="NKH108" s="205"/>
      <c r="NKI108" s="205"/>
      <c r="NKJ108" s="205"/>
      <c r="NKK108" s="205"/>
      <c r="NKL108" s="205"/>
      <c r="NKM108" s="205"/>
      <c r="NKN108" s="205"/>
      <c r="NKO108" s="205"/>
      <c r="NKP108" s="205"/>
      <c r="NKQ108" s="205"/>
      <c r="NKR108" s="205"/>
      <c r="NKS108" s="205"/>
      <c r="NKT108" s="205"/>
      <c r="NKU108" s="205"/>
      <c r="NKV108" s="205"/>
      <c r="NKW108" s="205"/>
      <c r="NKX108" s="205"/>
      <c r="NKY108" s="205"/>
      <c r="NKZ108" s="205"/>
      <c r="NLA108" s="205"/>
      <c r="NLB108" s="205"/>
      <c r="NLC108" s="205"/>
      <c r="NLD108" s="205"/>
      <c r="NLE108" s="205"/>
      <c r="NLF108" s="205"/>
      <c r="NLG108" s="205"/>
      <c r="NLH108" s="205"/>
      <c r="NLI108" s="205"/>
      <c r="NLJ108" s="205"/>
      <c r="NLK108" s="205"/>
      <c r="NLL108" s="205"/>
      <c r="NLM108" s="205"/>
      <c r="NLN108" s="205"/>
      <c r="NLO108" s="205"/>
      <c r="NLP108" s="205"/>
      <c r="NLQ108" s="205"/>
      <c r="NLR108" s="205"/>
      <c r="NLS108" s="205"/>
      <c r="NLT108" s="205"/>
      <c r="NLU108" s="205"/>
      <c r="NLV108" s="205"/>
      <c r="NLW108" s="205"/>
      <c r="NLX108" s="205"/>
      <c r="NLY108" s="205"/>
      <c r="NLZ108" s="205"/>
      <c r="NMA108" s="205"/>
      <c r="NMB108" s="205"/>
      <c r="NMC108" s="205"/>
      <c r="NMD108" s="205"/>
      <c r="NME108" s="205"/>
      <c r="NMF108" s="205"/>
      <c r="NMG108" s="205"/>
      <c r="NMH108" s="205"/>
      <c r="NMI108" s="205"/>
      <c r="NMJ108" s="205"/>
      <c r="NMK108" s="205"/>
      <c r="NML108" s="205"/>
      <c r="NMM108" s="205"/>
      <c r="NMN108" s="205"/>
      <c r="NMO108" s="205"/>
      <c r="NMP108" s="205"/>
      <c r="NMQ108" s="205"/>
      <c r="NMR108" s="205"/>
      <c r="NMS108" s="205"/>
      <c r="NMT108" s="205"/>
      <c r="NMU108" s="205"/>
      <c r="NMV108" s="205"/>
      <c r="NMW108" s="205"/>
      <c r="NMX108" s="205"/>
      <c r="NMY108" s="205"/>
      <c r="NMZ108" s="205"/>
      <c r="NNA108" s="205"/>
      <c r="NNB108" s="205"/>
      <c r="NNC108" s="205"/>
      <c r="NND108" s="205"/>
      <c r="NNE108" s="205"/>
      <c r="NNF108" s="205"/>
      <c r="NNG108" s="205"/>
      <c r="NNH108" s="205"/>
      <c r="NNI108" s="205"/>
      <c r="NNJ108" s="205"/>
      <c r="NNK108" s="205"/>
      <c r="NNL108" s="205"/>
      <c r="NNM108" s="205"/>
      <c r="NNN108" s="205"/>
      <c r="NNO108" s="205"/>
      <c r="NNP108" s="205"/>
      <c r="NNQ108" s="205"/>
      <c r="NNR108" s="205"/>
      <c r="NNS108" s="205"/>
      <c r="NNT108" s="205"/>
      <c r="NNU108" s="205"/>
      <c r="NNV108" s="205"/>
      <c r="NNW108" s="205"/>
      <c r="NNX108" s="205"/>
      <c r="NNY108" s="205"/>
      <c r="NNZ108" s="205"/>
      <c r="NOA108" s="205"/>
      <c r="NOB108" s="205"/>
      <c r="NOC108" s="205"/>
      <c r="NOD108" s="205"/>
      <c r="NOE108" s="205"/>
      <c r="NOF108" s="205"/>
      <c r="NOG108" s="205"/>
      <c r="NOH108" s="205"/>
      <c r="NOI108" s="205"/>
      <c r="NOJ108" s="205"/>
      <c r="NOK108" s="205"/>
      <c r="NOL108" s="205"/>
      <c r="NOM108" s="205"/>
      <c r="NON108" s="205"/>
      <c r="NOO108" s="205"/>
      <c r="NOP108" s="205"/>
      <c r="NOQ108" s="205"/>
      <c r="NOR108" s="205"/>
      <c r="NOS108" s="205"/>
      <c r="NOT108" s="205"/>
      <c r="NOU108" s="205"/>
      <c r="NOV108" s="205"/>
      <c r="NOW108" s="205"/>
      <c r="NOX108" s="205"/>
      <c r="NOY108" s="205"/>
      <c r="NOZ108" s="205"/>
      <c r="NPA108" s="205"/>
      <c r="NPB108" s="205"/>
      <c r="NPC108" s="205"/>
      <c r="NPD108" s="205"/>
      <c r="NPE108" s="205"/>
      <c r="NPF108" s="205"/>
      <c r="NPG108" s="205"/>
      <c r="NPH108" s="205"/>
      <c r="NPI108" s="205"/>
      <c r="NPJ108" s="205"/>
      <c r="NPK108" s="205"/>
      <c r="NPL108" s="205"/>
      <c r="NPM108" s="205"/>
      <c r="NPN108" s="205"/>
      <c r="NPO108" s="205"/>
      <c r="NPP108" s="205"/>
      <c r="NPQ108" s="205"/>
      <c r="NPR108" s="205"/>
      <c r="NPS108" s="205"/>
      <c r="NPT108" s="205"/>
      <c r="NPU108" s="205"/>
      <c r="NPV108" s="205"/>
      <c r="NPW108" s="205"/>
      <c r="NPX108" s="205"/>
      <c r="NPY108" s="205"/>
      <c r="NPZ108" s="205"/>
      <c r="NQA108" s="205"/>
      <c r="NQB108" s="205"/>
      <c r="NQC108" s="205"/>
      <c r="NQD108" s="205"/>
      <c r="NQE108" s="205"/>
      <c r="NQF108" s="205"/>
      <c r="NQG108" s="205"/>
      <c r="NQH108" s="205"/>
      <c r="NQI108" s="205"/>
      <c r="NQJ108" s="205"/>
      <c r="NQK108" s="205"/>
      <c r="NQL108" s="205"/>
      <c r="NQM108" s="205"/>
      <c r="NQN108" s="205"/>
      <c r="NQO108" s="205"/>
      <c r="NQP108" s="205"/>
      <c r="NQQ108" s="205"/>
      <c r="NQR108" s="205"/>
      <c r="NQS108" s="205"/>
      <c r="NQT108" s="205"/>
      <c r="NQU108" s="205"/>
      <c r="NQV108" s="205"/>
      <c r="NQW108" s="205"/>
      <c r="NQX108" s="205"/>
      <c r="NQY108" s="205"/>
      <c r="NQZ108" s="205"/>
      <c r="NRA108" s="205"/>
      <c r="NRB108" s="205"/>
      <c r="NRC108" s="205"/>
      <c r="NRD108" s="205"/>
      <c r="NRE108" s="205"/>
      <c r="NRF108" s="205"/>
      <c r="NRG108" s="205"/>
      <c r="NRH108" s="205"/>
      <c r="NRI108" s="205"/>
      <c r="NRJ108" s="205"/>
      <c r="NRK108" s="205"/>
      <c r="NRL108" s="205"/>
      <c r="NRM108" s="205"/>
      <c r="NRN108" s="205"/>
      <c r="NRO108" s="205"/>
      <c r="NRP108" s="205"/>
      <c r="NRQ108" s="205"/>
      <c r="NRR108" s="205"/>
      <c r="NRS108" s="205"/>
      <c r="NRT108" s="205"/>
      <c r="NRU108" s="205"/>
      <c r="NRV108" s="205"/>
      <c r="NRW108" s="205"/>
      <c r="NRX108" s="205"/>
      <c r="NRY108" s="205"/>
      <c r="NRZ108" s="205"/>
      <c r="NSA108" s="205"/>
      <c r="NSB108" s="205"/>
      <c r="NSC108" s="205"/>
      <c r="NSD108" s="205"/>
      <c r="NSE108" s="205"/>
      <c r="NSF108" s="205"/>
      <c r="NSG108" s="205"/>
      <c r="NSH108" s="205"/>
      <c r="NSI108" s="205"/>
      <c r="NSJ108" s="205"/>
      <c r="NSK108" s="205"/>
      <c r="NSL108" s="205"/>
      <c r="NSM108" s="205"/>
      <c r="NSN108" s="205"/>
      <c r="NSO108" s="205"/>
      <c r="NSP108" s="205"/>
      <c r="NSQ108" s="205"/>
      <c r="NSR108" s="205"/>
      <c r="NSS108" s="205"/>
      <c r="NST108" s="205"/>
      <c r="NSU108" s="205"/>
      <c r="NSV108" s="205"/>
      <c r="NSW108" s="205"/>
      <c r="NSX108" s="205"/>
      <c r="NSY108" s="205"/>
      <c r="NSZ108" s="205"/>
      <c r="NTA108" s="205"/>
      <c r="NTB108" s="205"/>
      <c r="NTC108" s="205"/>
      <c r="NTJ108" s="205"/>
      <c r="NTK108" s="205"/>
      <c r="NTL108" s="205"/>
      <c r="NTM108" s="205"/>
      <c r="NTN108" s="205"/>
      <c r="NTO108" s="205"/>
      <c r="NTP108" s="205"/>
      <c r="NTQ108" s="205"/>
      <c r="NTR108" s="205"/>
      <c r="NTS108" s="205"/>
      <c r="NTT108" s="205"/>
      <c r="NTU108" s="205"/>
      <c r="NTV108" s="205"/>
      <c r="NTW108" s="205"/>
      <c r="NTX108" s="205"/>
      <c r="NTY108" s="205"/>
      <c r="NTZ108" s="205"/>
      <c r="NUA108" s="205"/>
      <c r="NUB108" s="205"/>
      <c r="NUC108" s="205"/>
      <c r="NUD108" s="205"/>
      <c r="NUE108" s="205"/>
      <c r="NUF108" s="205"/>
      <c r="NUG108" s="205"/>
      <c r="NUH108" s="205"/>
      <c r="NUI108" s="205"/>
      <c r="NUJ108" s="205"/>
      <c r="NUK108" s="205"/>
      <c r="NUL108" s="205"/>
      <c r="NUM108" s="205"/>
      <c r="NUN108" s="205"/>
      <c r="NUO108" s="205"/>
      <c r="NUP108" s="205"/>
      <c r="NUQ108" s="205"/>
      <c r="NUR108" s="205"/>
      <c r="NUS108" s="205"/>
      <c r="NUT108" s="205"/>
      <c r="NUU108" s="205"/>
      <c r="NUV108" s="205"/>
      <c r="NUW108" s="205"/>
      <c r="NUX108" s="205"/>
      <c r="NUY108" s="205"/>
      <c r="NUZ108" s="205"/>
      <c r="NVA108" s="205"/>
      <c r="NVB108" s="205"/>
      <c r="NVC108" s="205"/>
      <c r="NVD108" s="205"/>
      <c r="NVE108" s="205"/>
      <c r="NVF108" s="205"/>
      <c r="NVG108" s="205"/>
      <c r="NVH108" s="205"/>
      <c r="NVI108" s="205"/>
      <c r="NVJ108" s="205"/>
      <c r="NVK108" s="205"/>
      <c r="NVL108" s="205"/>
      <c r="NVM108" s="205"/>
      <c r="NVN108" s="205"/>
      <c r="NVO108" s="205"/>
      <c r="NVP108" s="205"/>
      <c r="NVQ108" s="205"/>
      <c r="NVR108" s="205"/>
      <c r="NVS108" s="205"/>
      <c r="NVT108" s="205"/>
      <c r="NVU108" s="205"/>
      <c r="NVV108" s="205"/>
      <c r="NVW108" s="205"/>
      <c r="NVX108" s="205"/>
      <c r="NVY108" s="205"/>
      <c r="NVZ108" s="205"/>
      <c r="NWA108" s="205"/>
      <c r="NWB108" s="205"/>
      <c r="NWC108" s="205"/>
      <c r="NWD108" s="205"/>
      <c r="NWE108" s="205"/>
      <c r="NWF108" s="205"/>
      <c r="NWG108" s="205"/>
      <c r="NWH108" s="205"/>
      <c r="NWI108" s="205"/>
      <c r="NWJ108" s="205"/>
      <c r="NWK108" s="205"/>
      <c r="NWL108" s="205"/>
      <c r="NWM108" s="205"/>
      <c r="NWN108" s="205"/>
      <c r="NWO108" s="205"/>
      <c r="NWP108" s="205"/>
      <c r="NWQ108" s="205"/>
      <c r="NWR108" s="205"/>
      <c r="NWS108" s="205"/>
      <c r="NWT108" s="205"/>
      <c r="NWU108" s="205"/>
      <c r="NWV108" s="205"/>
      <c r="NWW108" s="205"/>
      <c r="NWX108" s="205"/>
      <c r="NWY108" s="205"/>
      <c r="NWZ108" s="205"/>
      <c r="NXA108" s="205"/>
      <c r="NXB108" s="205"/>
      <c r="NXC108" s="205"/>
      <c r="NXD108" s="205"/>
      <c r="NXE108" s="205"/>
      <c r="NXF108" s="205"/>
      <c r="NXG108" s="205"/>
      <c r="NXH108" s="205"/>
      <c r="NXI108" s="205"/>
      <c r="NXJ108" s="205"/>
      <c r="NXK108" s="205"/>
      <c r="NXL108" s="205"/>
      <c r="NXM108" s="205"/>
      <c r="NXN108" s="205"/>
      <c r="NXO108" s="205"/>
      <c r="NXP108" s="205"/>
      <c r="NXQ108" s="205"/>
      <c r="NXR108" s="205"/>
      <c r="NXS108" s="205"/>
      <c r="NXT108" s="205"/>
      <c r="NXU108" s="205"/>
      <c r="NXV108" s="205"/>
      <c r="NXW108" s="205"/>
      <c r="NXX108" s="205"/>
      <c r="NXY108" s="205"/>
      <c r="NXZ108" s="205"/>
      <c r="NYA108" s="205"/>
      <c r="NYB108" s="205"/>
      <c r="NYC108" s="205"/>
      <c r="NYD108" s="205"/>
      <c r="NYE108" s="205"/>
      <c r="NYF108" s="205"/>
      <c r="NYG108" s="205"/>
      <c r="NYH108" s="205"/>
      <c r="NYI108" s="205"/>
      <c r="NYJ108" s="205"/>
      <c r="NYK108" s="205"/>
      <c r="NYL108" s="205"/>
      <c r="NYM108" s="205"/>
      <c r="NYN108" s="205"/>
      <c r="NYO108" s="205"/>
      <c r="NYP108" s="205"/>
      <c r="NYQ108" s="205"/>
      <c r="NYR108" s="205"/>
      <c r="NYS108" s="205"/>
      <c r="NYT108" s="205"/>
      <c r="NYU108" s="205"/>
      <c r="NYV108" s="205"/>
      <c r="NYW108" s="205"/>
      <c r="NYX108" s="205"/>
      <c r="NYY108" s="205"/>
      <c r="NYZ108" s="205"/>
      <c r="NZA108" s="205"/>
      <c r="NZB108" s="205"/>
      <c r="NZC108" s="205"/>
      <c r="NZD108" s="205"/>
      <c r="NZE108" s="205"/>
      <c r="NZF108" s="205"/>
      <c r="NZG108" s="205"/>
      <c r="NZH108" s="205"/>
      <c r="NZI108" s="205"/>
      <c r="NZJ108" s="205"/>
      <c r="NZK108" s="205"/>
      <c r="NZL108" s="205"/>
      <c r="NZM108" s="205"/>
      <c r="NZN108" s="205"/>
      <c r="NZO108" s="205"/>
      <c r="NZP108" s="205"/>
      <c r="NZQ108" s="205"/>
      <c r="NZR108" s="205"/>
      <c r="NZS108" s="205"/>
      <c r="NZT108" s="205"/>
      <c r="NZU108" s="205"/>
      <c r="NZV108" s="205"/>
      <c r="NZW108" s="205"/>
      <c r="NZX108" s="205"/>
      <c r="NZY108" s="205"/>
      <c r="NZZ108" s="205"/>
      <c r="OAA108" s="205"/>
      <c r="OAB108" s="205"/>
      <c r="OAC108" s="205"/>
      <c r="OAD108" s="205"/>
      <c r="OAE108" s="205"/>
      <c r="OAF108" s="205"/>
      <c r="OAG108" s="205"/>
      <c r="OAH108" s="205"/>
      <c r="OAI108" s="205"/>
      <c r="OAJ108" s="205"/>
      <c r="OAK108" s="205"/>
      <c r="OAL108" s="205"/>
      <c r="OAM108" s="205"/>
      <c r="OAN108" s="205"/>
      <c r="OAO108" s="205"/>
      <c r="OAP108" s="205"/>
      <c r="OAQ108" s="205"/>
      <c r="OAR108" s="205"/>
      <c r="OAS108" s="205"/>
      <c r="OAT108" s="205"/>
      <c r="OAU108" s="205"/>
      <c r="OAV108" s="205"/>
      <c r="OAW108" s="205"/>
      <c r="OAX108" s="205"/>
      <c r="OAY108" s="205"/>
      <c r="OAZ108" s="205"/>
      <c r="OBA108" s="205"/>
      <c r="OBB108" s="205"/>
      <c r="OBC108" s="205"/>
      <c r="OBD108" s="205"/>
      <c r="OBE108" s="205"/>
      <c r="OBF108" s="205"/>
      <c r="OBG108" s="205"/>
      <c r="OBH108" s="205"/>
      <c r="OBI108" s="205"/>
      <c r="OBJ108" s="205"/>
      <c r="OBK108" s="205"/>
      <c r="OBL108" s="205"/>
      <c r="OBM108" s="205"/>
      <c r="OBN108" s="205"/>
      <c r="OBO108" s="205"/>
      <c r="OBP108" s="205"/>
      <c r="OBQ108" s="205"/>
      <c r="OBR108" s="205"/>
      <c r="OBS108" s="205"/>
      <c r="OBT108" s="205"/>
      <c r="OBU108" s="205"/>
      <c r="OBV108" s="205"/>
      <c r="OBW108" s="205"/>
      <c r="OBX108" s="205"/>
      <c r="OBY108" s="205"/>
      <c r="OBZ108" s="205"/>
      <c r="OCA108" s="205"/>
      <c r="OCB108" s="205"/>
      <c r="OCC108" s="205"/>
      <c r="OCD108" s="205"/>
      <c r="OCE108" s="205"/>
      <c r="OCF108" s="205"/>
      <c r="OCG108" s="205"/>
      <c r="OCH108" s="205"/>
      <c r="OCI108" s="205"/>
      <c r="OCJ108" s="205"/>
      <c r="OCK108" s="205"/>
      <c r="OCL108" s="205"/>
      <c r="OCM108" s="205"/>
      <c r="OCN108" s="205"/>
      <c r="OCO108" s="205"/>
      <c r="OCP108" s="205"/>
      <c r="OCQ108" s="205"/>
      <c r="OCR108" s="205"/>
      <c r="OCS108" s="205"/>
      <c r="OCT108" s="205"/>
      <c r="OCU108" s="205"/>
      <c r="OCV108" s="205"/>
      <c r="OCW108" s="205"/>
      <c r="OCX108" s="205"/>
      <c r="OCY108" s="205"/>
      <c r="ODF108" s="205"/>
      <c r="ODG108" s="205"/>
      <c r="ODH108" s="205"/>
      <c r="ODI108" s="205"/>
      <c r="ODJ108" s="205"/>
      <c r="ODK108" s="205"/>
      <c r="ODL108" s="205"/>
      <c r="ODM108" s="205"/>
      <c r="ODN108" s="205"/>
      <c r="ODO108" s="205"/>
      <c r="ODP108" s="205"/>
      <c r="ODQ108" s="205"/>
      <c r="ODR108" s="205"/>
      <c r="ODS108" s="205"/>
      <c r="ODT108" s="205"/>
      <c r="ODU108" s="205"/>
      <c r="ODV108" s="205"/>
      <c r="ODW108" s="205"/>
      <c r="ODX108" s="205"/>
      <c r="ODY108" s="205"/>
      <c r="ODZ108" s="205"/>
      <c r="OEA108" s="205"/>
      <c r="OEB108" s="205"/>
      <c r="OEC108" s="205"/>
      <c r="OED108" s="205"/>
      <c r="OEE108" s="205"/>
      <c r="OEF108" s="205"/>
      <c r="OEG108" s="205"/>
      <c r="OEH108" s="205"/>
      <c r="OEI108" s="205"/>
      <c r="OEJ108" s="205"/>
      <c r="OEK108" s="205"/>
      <c r="OEL108" s="205"/>
      <c r="OEM108" s="205"/>
      <c r="OEN108" s="205"/>
      <c r="OEO108" s="205"/>
      <c r="OEP108" s="205"/>
      <c r="OEQ108" s="205"/>
      <c r="OER108" s="205"/>
      <c r="OES108" s="205"/>
      <c r="OET108" s="205"/>
      <c r="OEU108" s="205"/>
      <c r="OEV108" s="205"/>
      <c r="OEW108" s="205"/>
      <c r="OEX108" s="205"/>
      <c r="OEY108" s="205"/>
      <c r="OEZ108" s="205"/>
      <c r="OFA108" s="205"/>
      <c r="OFB108" s="205"/>
      <c r="OFC108" s="205"/>
      <c r="OFD108" s="205"/>
      <c r="OFE108" s="205"/>
      <c r="OFF108" s="205"/>
      <c r="OFG108" s="205"/>
      <c r="OFH108" s="205"/>
      <c r="OFI108" s="205"/>
      <c r="OFJ108" s="205"/>
      <c r="OFK108" s="205"/>
      <c r="OFL108" s="205"/>
      <c r="OFM108" s="205"/>
      <c r="OFN108" s="205"/>
      <c r="OFO108" s="205"/>
      <c r="OFP108" s="205"/>
      <c r="OFQ108" s="205"/>
      <c r="OFR108" s="205"/>
      <c r="OFS108" s="205"/>
      <c r="OFT108" s="205"/>
      <c r="OFU108" s="205"/>
      <c r="OFV108" s="205"/>
      <c r="OFW108" s="205"/>
      <c r="OFX108" s="205"/>
      <c r="OFY108" s="205"/>
      <c r="OFZ108" s="205"/>
      <c r="OGA108" s="205"/>
      <c r="OGB108" s="205"/>
      <c r="OGC108" s="205"/>
      <c r="OGD108" s="205"/>
      <c r="OGE108" s="205"/>
      <c r="OGF108" s="205"/>
      <c r="OGG108" s="205"/>
      <c r="OGH108" s="205"/>
      <c r="OGI108" s="205"/>
      <c r="OGJ108" s="205"/>
      <c r="OGK108" s="205"/>
      <c r="OGL108" s="205"/>
      <c r="OGM108" s="205"/>
      <c r="OGN108" s="205"/>
      <c r="OGO108" s="205"/>
      <c r="OGP108" s="205"/>
      <c r="OGQ108" s="205"/>
      <c r="OGR108" s="205"/>
      <c r="OGS108" s="205"/>
      <c r="OGT108" s="205"/>
      <c r="OGU108" s="205"/>
      <c r="OGV108" s="205"/>
      <c r="OGW108" s="205"/>
      <c r="OGX108" s="205"/>
      <c r="OGY108" s="205"/>
      <c r="OGZ108" s="205"/>
      <c r="OHA108" s="205"/>
      <c r="OHB108" s="205"/>
      <c r="OHC108" s="205"/>
      <c r="OHD108" s="205"/>
      <c r="OHE108" s="205"/>
      <c r="OHF108" s="205"/>
      <c r="OHG108" s="205"/>
      <c r="OHH108" s="205"/>
      <c r="OHI108" s="205"/>
      <c r="OHJ108" s="205"/>
      <c r="OHK108" s="205"/>
      <c r="OHL108" s="205"/>
      <c r="OHM108" s="205"/>
      <c r="OHN108" s="205"/>
      <c r="OHO108" s="205"/>
      <c r="OHP108" s="205"/>
      <c r="OHQ108" s="205"/>
      <c r="OHR108" s="205"/>
      <c r="OHS108" s="205"/>
      <c r="OHT108" s="205"/>
      <c r="OHU108" s="205"/>
      <c r="OHV108" s="205"/>
      <c r="OHW108" s="205"/>
      <c r="OHX108" s="205"/>
      <c r="OHY108" s="205"/>
      <c r="OHZ108" s="205"/>
      <c r="OIA108" s="205"/>
      <c r="OIB108" s="205"/>
      <c r="OIC108" s="205"/>
      <c r="OID108" s="205"/>
      <c r="OIE108" s="205"/>
      <c r="OIF108" s="205"/>
      <c r="OIG108" s="205"/>
      <c r="OIH108" s="205"/>
      <c r="OII108" s="205"/>
      <c r="OIJ108" s="205"/>
      <c r="OIK108" s="205"/>
      <c r="OIL108" s="205"/>
      <c r="OIM108" s="205"/>
      <c r="OIN108" s="205"/>
      <c r="OIO108" s="205"/>
      <c r="OIP108" s="205"/>
      <c r="OIQ108" s="205"/>
      <c r="OIR108" s="205"/>
      <c r="OIS108" s="205"/>
      <c r="OIT108" s="205"/>
      <c r="OIU108" s="205"/>
      <c r="OIV108" s="205"/>
      <c r="OIW108" s="205"/>
      <c r="OIX108" s="205"/>
      <c r="OIY108" s="205"/>
      <c r="OIZ108" s="205"/>
      <c r="OJA108" s="205"/>
      <c r="OJB108" s="205"/>
      <c r="OJC108" s="205"/>
      <c r="OJD108" s="205"/>
      <c r="OJE108" s="205"/>
      <c r="OJF108" s="205"/>
      <c r="OJG108" s="205"/>
      <c r="OJH108" s="205"/>
      <c r="OJI108" s="205"/>
      <c r="OJJ108" s="205"/>
      <c r="OJK108" s="205"/>
      <c r="OJL108" s="205"/>
      <c r="OJM108" s="205"/>
      <c r="OJN108" s="205"/>
      <c r="OJO108" s="205"/>
      <c r="OJP108" s="205"/>
      <c r="OJQ108" s="205"/>
      <c r="OJR108" s="205"/>
      <c r="OJS108" s="205"/>
      <c r="OJT108" s="205"/>
      <c r="OJU108" s="205"/>
      <c r="OJV108" s="205"/>
      <c r="OJW108" s="205"/>
      <c r="OJX108" s="205"/>
      <c r="OJY108" s="205"/>
      <c r="OJZ108" s="205"/>
      <c r="OKA108" s="205"/>
      <c r="OKB108" s="205"/>
      <c r="OKC108" s="205"/>
      <c r="OKD108" s="205"/>
      <c r="OKE108" s="205"/>
      <c r="OKF108" s="205"/>
      <c r="OKG108" s="205"/>
      <c r="OKH108" s="205"/>
      <c r="OKI108" s="205"/>
      <c r="OKJ108" s="205"/>
      <c r="OKK108" s="205"/>
      <c r="OKL108" s="205"/>
      <c r="OKM108" s="205"/>
      <c r="OKN108" s="205"/>
      <c r="OKO108" s="205"/>
      <c r="OKP108" s="205"/>
      <c r="OKQ108" s="205"/>
      <c r="OKR108" s="205"/>
      <c r="OKS108" s="205"/>
      <c r="OKT108" s="205"/>
      <c r="OKU108" s="205"/>
      <c r="OKV108" s="205"/>
      <c r="OKW108" s="205"/>
      <c r="OKX108" s="205"/>
      <c r="OKY108" s="205"/>
      <c r="OKZ108" s="205"/>
      <c r="OLA108" s="205"/>
      <c r="OLB108" s="205"/>
      <c r="OLC108" s="205"/>
      <c r="OLD108" s="205"/>
      <c r="OLE108" s="205"/>
      <c r="OLF108" s="205"/>
      <c r="OLG108" s="205"/>
      <c r="OLH108" s="205"/>
      <c r="OLI108" s="205"/>
      <c r="OLJ108" s="205"/>
      <c r="OLK108" s="205"/>
      <c r="OLL108" s="205"/>
      <c r="OLM108" s="205"/>
      <c r="OLN108" s="205"/>
      <c r="OLO108" s="205"/>
      <c r="OLP108" s="205"/>
      <c r="OLQ108" s="205"/>
      <c r="OLR108" s="205"/>
      <c r="OLS108" s="205"/>
      <c r="OLT108" s="205"/>
      <c r="OLU108" s="205"/>
      <c r="OLV108" s="205"/>
      <c r="OLW108" s="205"/>
      <c r="OLX108" s="205"/>
      <c r="OLY108" s="205"/>
      <c r="OLZ108" s="205"/>
      <c r="OMA108" s="205"/>
      <c r="OMB108" s="205"/>
      <c r="OMC108" s="205"/>
      <c r="OMD108" s="205"/>
      <c r="OME108" s="205"/>
      <c r="OMF108" s="205"/>
      <c r="OMG108" s="205"/>
      <c r="OMH108" s="205"/>
      <c r="OMI108" s="205"/>
      <c r="OMJ108" s="205"/>
      <c r="OMK108" s="205"/>
      <c r="OML108" s="205"/>
      <c r="OMM108" s="205"/>
      <c r="OMN108" s="205"/>
      <c r="OMO108" s="205"/>
      <c r="OMP108" s="205"/>
      <c r="OMQ108" s="205"/>
      <c r="OMR108" s="205"/>
      <c r="OMS108" s="205"/>
      <c r="OMT108" s="205"/>
      <c r="OMU108" s="205"/>
      <c r="ONB108" s="205"/>
      <c r="ONC108" s="205"/>
      <c r="OND108" s="205"/>
      <c r="ONE108" s="205"/>
      <c r="ONF108" s="205"/>
      <c r="ONG108" s="205"/>
      <c r="ONH108" s="205"/>
      <c r="ONI108" s="205"/>
      <c r="ONJ108" s="205"/>
      <c r="ONK108" s="205"/>
      <c r="ONL108" s="205"/>
      <c r="ONM108" s="205"/>
      <c r="ONN108" s="205"/>
      <c r="ONO108" s="205"/>
      <c r="ONP108" s="205"/>
      <c r="ONQ108" s="205"/>
      <c r="ONR108" s="205"/>
      <c r="ONS108" s="205"/>
      <c r="ONT108" s="205"/>
      <c r="ONU108" s="205"/>
      <c r="ONV108" s="205"/>
      <c r="ONW108" s="205"/>
      <c r="ONX108" s="205"/>
      <c r="ONY108" s="205"/>
      <c r="ONZ108" s="205"/>
      <c r="OOA108" s="205"/>
      <c r="OOB108" s="205"/>
      <c r="OOC108" s="205"/>
      <c r="OOD108" s="205"/>
      <c r="OOE108" s="205"/>
      <c r="OOF108" s="205"/>
      <c r="OOG108" s="205"/>
      <c r="OOH108" s="205"/>
      <c r="OOI108" s="205"/>
      <c r="OOJ108" s="205"/>
      <c r="OOK108" s="205"/>
      <c r="OOL108" s="205"/>
      <c r="OOM108" s="205"/>
      <c r="OON108" s="205"/>
      <c r="OOO108" s="205"/>
      <c r="OOP108" s="205"/>
      <c r="OOQ108" s="205"/>
      <c r="OOR108" s="205"/>
      <c r="OOS108" s="205"/>
      <c r="OOT108" s="205"/>
      <c r="OOU108" s="205"/>
      <c r="OOV108" s="205"/>
      <c r="OOW108" s="205"/>
      <c r="OOX108" s="205"/>
      <c r="OOY108" s="205"/>
      <c r="OOZ108" s="205"/>
      <c r="OPA108" s="205"/>
      <c r="OPB108" s="205"/>
      <c r="OPC108" s="205"/>
      <c r="OPD108" s="205"/>
      <c r="OPE108" s="205"/>
      <c r="OPF108" s="205"/>
      <c r="OPG108" s="205"/>
      <c r="OPH108" s="205"/>
      <c r="OPI108" s="205"/>
      <c r="OPJ108" s="205"/>
      <c r="OPK108" s="205"/>
      <c r="OPL108" s="205"/>
      <c r="OPM108" s="205"/>
      <c r="OPN108" s="205"/>
      <c r="OPO108" s="205"/>
      <c r="OPP108" s="205"/>
      <c r="OPQ108" s="205"/>
      <c r="OPR108" s="205"/>
      <c r="OPS108" s="205"/>
      <c r="OPT108" s="205"/>
      <c r="OPU108" s="205"/>
      <c r="OPV108" s="205"/>
      <c r="OPW108" s="205"/>
      <c r="OPX108" s="205"/>
      <c r="OPY108" s="205"/>
      <c r="OPZ108" s="205"/>
      <c r="OQA108" s="205"/>
      <c r="OQB108" s="205"/>
      <c r="OQC108" s="205"/>
      <c r="OQD108" s="205"/>
      <c r="OQE108" s="205"/>
      <c r="OQF108" s="205"/>
      <c r="OQG108" s="205"/>
      <c r="OQH108" s="205"/>
      <c r="OQI108" s="205"/>
      <c r="OQJ108" s="205"/>
      <c r="OQK108" s="205"/>
      <c r="OQL108" s="205"/>
      <c r="OQM108" s="205"/>
      <c r="OQN108" s="205"/>
      <c r="OQO108" s="205"/>
      <c r="OQP108" s="205"/>
      <c r="OQQ108" s="205"/>
      <c r="OQR108" s="205"/>
      <c r="OQS108" s="205"/>
      <c r="OQT108" s="205"/>
      <c r="OQU108" s="205"/>
      <c r="OQV108" s="205"/>
      <c r="OQW108" s="205"/>
      <c r="OQX108" s="205"/>
      <c r="OQY108" s="205"/>
      <c r="OQZ108" s="205"/>
      <c r="ORA108" s="205"/>
      <c r="ORB108" s="205"/>
      <c r="ORC108" s="205"/>
      <c r="ORD108" s="205"/>
      <c r="ORE108" s="205"/>
      <c r="ORF108" s="205"/>
      <c r="ORG108" s="205"/>
      <c r="ORH108" s="205"/>
      <c r="ORI108" s="205"/>
      <c r="ORJ108" s="205"/>
      <c r="ORK108" s="205"/>
      <c r="ORL108" s="205"/>
      <c r="ORM108" s="205"/>
      <c r="ORN108" s="205"/>
      <c r="ORO108" s="205"/>
      <c r="ORP108" s="205"/>
      <c r="ORQ108" s="205"/>
      <c r="ORR108" s="205"/>
      <c r="ORS108" s="205"/>
      <c r="ORT108" s="205"/>
      <c r="ORU108" s="205"/>
      <c r="ORV108" s="205"/>
      <c r="ORW108" s="205"/>
      <c r="ORX108" s="205"/>
      <c r="ORY108" s="205"/>
      <c r="ORZ108" s="205"/>
      <c r="OSA108" s="205"/>
      <c r="OSB108" s="205"/>
      <c r="OSC108" s="205"/>
      <c r="OSD108" s="205"/>
      <c r="OSE108" s="205"/>
      <c r="OSF108" s="205"/>
      <c r="OSG108" s="205"/>
      <c r="OSH108" s="205"/>
      <c r="OSI108" s="205"/>
      <c r="OSJ108" s="205"/>
      <c r="OSK108" s="205"/>
      <c r="OSL108" s="205"/>
      <c r="OSM108" s="205"/>
      <c r="OSN108" s="205"/>
      <c r="OSO108" s="205"/>
      <c r="OSP108" s="205"/>
      <c r="OSQ108" s="205"/>
      <c r="OSR108" s="205"/>
      <c r="OSS108" s="205"/>
      <c r="OST108" s="205"/>
      <c r="OSU108" s="205"/>
      <c r="OSV108" s="205"/>
      <c r="OSW108" s="205"/>
      <c r="OSX108" s="205"/>
      <c r="OSY108" s="205"/>
      <c r="OSZ108" s="205"/>
      <c r="OTA108" s="205"/>
      <c r="OTB108" s="205"/>
      <c r="OTC108" s="205"/>
      <c r="OTD108" s="205"/>
      <c r="OTE108" s="205"/>
      <c r="OTF108" s="205"/>
      <c r="OTG108" s="205"/>
      <c r="OTH108" s="205"/>
      <c r="OTI108" s="205"/>
      <c r="OTJ108" s="205"/>
      <c r="OTK108" s="205"/>
      <c r="OTL108" s="205"/>
      <c r="OTM108" s="205"/>
      <c r="OTN108" s="205"/>
      <c r="OTO108" s="205"/>
      <c r="OTP108" s="205"/>
      <c r="OTQ108" s="205"/>
      <c r="OTR108" s="205"/>
      <c r="OTS108" s="205"/>
      <c r="OTT108" s="205"/>
      <c r="OTU108" s="205"/>
      <c r="OTV108" s="205"/>
      <c r="OTW108" s="205"/>
      <c r="OTX108" s="205"/>
      <c r="OTY108" s="205"/>
      <c r="OTZ108" s="205"/>
      <c r="OUA108" s="205"/>
      <c r="OUB108" s="205"/>
      <c r="OUC108" s="205"/>
      <c r="OUD108" s="205"/>
      <c r="OUE108" s="205"/>
      <c r="OUF108" s="205"/>
      <c r="OUG108" s="205"/>
      <c r="OUH108" s="205"/>
      <c r="OUI108" s="205"/>
      <c r="OUJ108" s="205"/>
      <c r="OUK108" s="205"/>
      <c r="OUL108" s="205"/>
      <c r="OUM108" s="205"/>
      <c r="OUN108" s="205"/>
      <c r="OUO108" s="205"/>
      <c r="OUP108" s="205"/>
      <c r="OUQ108" s="205"/>
      <c r="OUR108" s="205"/>
      <c r="OUS108" s="205"/>
      <c r="OUT108" s="205"/>
      <c r="OUU108" s="205"/>
      <c r="OUV108" s="205"/>
      <c r="OUW108" s="205"/>
      <c r="OUX108" s="205"/>
      <c r="OUY108" s="205"/>
      <c r="OUZ108" s="205"/>
      <c r="OVA108" s="205"/>
      <c r="OVB108" s="205"/>
      <c r="OVC108" s="205"/>
      <c r="OVD108" s="205"/>
      <c r="OVE108" s="205"/>
      <c r="OVF108" s="205"/>
      <c r="OVG108" s="205"/>
      <c r="OVH108" s="205"/>
      <c r="OVI108" s="205"/>
      <c r="OVJ108" s="205"/>
      <c r="OVK108" s="205"/>
      <c r="OVL108" s="205"/>
      <c r="OVM108" s="205"/>
      <c r="OVN108" s="205"/>
      <c r="OVO108" s="205"/>
      <c r="OVP108" s="205"/>
      <c r="OVQ108" s="205"/>
      <c r="OVR108" s="205"/>
      <c r="OVS108" s="205"/>
      <c r="OVT108" s="205"/>
      <c r="OVU108" s="205"/>
      <c r="OVV108" s="205"/>
      <c r="OVW108" s="205"/>
      <c r="OVX108" s="205"/>
      <c r="OVY108" s="205"/>
      <c r="OVZ108" s="205"/>
      <c r="OWA108" s="205"/>
      <c r="OWB108" s="205"/>
      <c r="OWC108" s="205"/>
      <c r="OWD108" s="205"/>
      <c r="OWE108" s="205"/>
      <c r="OWF108" s="205"/>
      <c r="OWG108" s="205"/>
      <c r="OWH108" s="205"/>
      <c r="OWI108" s="205"/>
      <c r="OWJ108" s="205"/>
      <c r="OWK108" s="205"/>
      <c r="OWL108" s="205"/>
      <c r="OWM108" s="205"/>
      <c r="OWN108" s="205"/>
      <c r="OWO108" s="205"/>
      <c r="OWP108" s="205"/>
      <c r="OWQ108" s="205"/>
      <c r="OWX108" s="205"/>
      <c r="OWY108" s="205"/>
      <c r="OWZ108" s="205"/>
      <c r="OXA108" s="205"/>
      <c r="OXB108" s="205"/>
      <c r="OXC108" s="205"/>
      <c r="OXD108" s="205"/>
      <c r="OXE108" s="205"/>
      <c r="OXF108" s="205"/>
      <c r="OXG108" s="205"/>
      <c r="OXH108" s="205"/>
      <c r="OXI108" s="205"/>
      <c r="OXJ108" s="205"/>
      <c r="OXK108" s="205"/>
      <c r="OXL108" s="205"/>
      <c r="OXM108" s="205"/>
      <c r="OXN108" s="205"/>
      <c r="OXO108" s="205"/>
      <c r="OXP108" s="205"/>
      <c r="OXQ108" s="205"/>
      <c r="OXR108" s="205"/>
      <c r="OXS108" s="205"/>
      <c r="OXT108" s="205"/>
      <c r="OXU108" s="205"/>
      <c r="OXV108" s="205"/>
      <c r="OXW108" s="205"/>
      <c r="OXX108" s="205"/>
      <c r="OXY108" s="205"/>
      <c r="OXZ108" s="205"/>
      <c r="OYA108" s="205"/>
      <c r="OYB108" s="205"/>
      <c r="OYC108" s="205"/>
      <c r="OYD108" s="205"/>
      <c r="OYE108" s="205"/>
      <c r="OYF108" s="205"/>
      <c r="OYG108" s="205"/>
      <c r="OYH108" s="205"/>
      <c r="OYI108" s="205"/>
      <c r="OYJ108" s="205"/>
      <c r="OYK108" s="205"/>
      <c r="OYL108" s="205"/>
      <c r="OYM108" s="205"/>
      <c r="OYN108" s="205"/>
      <c r="OYO108" s="205"/>
      <c r="OYP108" s="205"/>
      <c r="OYQ108" s="205"/>
      <c r="OYR108" s="205"/>
      <c r="OYS108" s="205"/>
      <c r="OYT108" s="205"/>
      <c r="OYU108" s="205"/>
      <c r="OYV108" s="205"/>
      <c r="OYW108" s="205"/>
      <c r="OYX108" s="205"/>
      <c r="OYY108" s="205"/>
      <c r="OYZ108" s="205"/>
      <c r="OZA108" s="205"/>
      <c r="OZB108" s="205"/>
      <c r="OZC108" s="205"/>
      <c r="OZD108" s="205"/>
      <c r="OZE108" s="205"/>
      <c r="OZF108" s="205"/>
      <c r="OZG108" s="205"/>
      <c r="OZH108" s="205"/>
      <c r="OZI108" s="205"/>
      <c r="OZJ108" s="205"/>
      <c r="OZK108" s="205"/>
      <c r="OZL108" s="205"/>
      <c r="OZM108" s="205"/>
      <c r="OZN108" s="205"/>
      <c r="OZO108" s="205"/>
      <c r="OZP108" s="205"/>
      <c r="OZQ108" s="205"/>
      <c r="OZR108" s="205"/>
      <c r="OZS108" s="205"/>
      <c r="OZT108" s="205"/>
      <c r="OZU108" s="205"/>
      <c r="OZV108" s="205"/>
      <c r="OZW108" s="205"/>
      <c r="OZX108" s="205"/>
      <c r="OZY108" s="205"/>
      <c r="OZZ108" s="205"/>
      <c r="PAA108" s="205"/>
      <c r="PAB108" s="205"/>
      <c r="PAC108" s="205"/>
      <c r="PAD108" s="205"/>
      <c r="PAE108" s="205"/>
      <c r="PAF108" s="205"/>
      <c r="PAG108" s="205"/>
      <c r="PAH108" s="205"/>
      <c r="PAI108" s="205"/>
      <c r="PAJ108" s="205"/>
      <c r="PAK108" s="205"/>
      <c r="PAL108" s="205"/>
      <c r="PAM108" s="205"/>
      <c r="PAN108" s="205"/>
      <c r="PAO108" s="205"/>
      <c r="PAP108" s="205"/>
      <c r="PAQ108" s="205"/>
      <c r="PAR108" s="205"/>
      <c r="PAS108" s="205"/>
      <c r="PAT108" s="205"/>
      <c r="PAU108" s="205"/>
      <c r="PAV108" s="205"/>
      <c r="PAW108" s="205"/>
      <c r="PAX108" s="205"/>
      <c r="PAY108" s="205"/>
      <c r="PAZ108" s="205"/>
      <c r="PBA108" s="205"/>
      <c r="PBB108" s="205"/>
      <c r="PBC108" s="205"/>
      <c r="PBD108" s="205"/>
      <c r="PBE108" s="205"/>
      <c r="PBF108" s="205"/>
      <c r="PBG108" s="205"/>
      <c r="PBH108" s="205"/>
      <c r="PBI108" s="205"/>
      <c r="PBJ108" s="205"/>
      <c r="PBK108" s="205"/>
      <c r="PBL108" s="205"/>
      <c r="PBM108" s="205"/>
      <c r="PBN108" s="205"/>
      <c r="PBO108" s="205"/>
      <c r="PBP108" s="205"/>
      <c r="PBQ108" s="205"/>
      <c r="PBR108" s="205"/>
      <c r="PBS108" s="205"/>
      <c r="PBT108" s="205"/>
      <c r="PBU108" s="205"/>
      <c r="PBV108" s="205"/>
      <c r="PBW108" s="205"/>
      <c r="PBX108" s="205"/>
      <c r="PBY108" s="205"/>
      <c r="PBZ108" s="205"/>
      <c r="PCA108" s="205"/>
      <c r="PCB108" s="205"/>
      <c r="PCC108" s="205"/>
      <c r="PCD108" s="205"/>
      <c r="PCE108" s="205"/>
      <c r="PCF108" s="205"/>
      <c r="PCG108" s="205"/>
      <c r="PCH108" s="205"/>
      <c r="PCI108" s="205"/>
      <c r="PCJ108" s="205"/>
      <c r="PCK108" s="205"/>
      <c r="PCL108" s="205"/>
      <c r="PCM108" s="205"/>
      <c r="PCN108" s="205"/>
      <c r="PCO108" s="205"/>
      <c r="PCP108" s="205"/>
      <c r="PCQ108" s="205"/>
      <c r="PCR108" s="205"/>
      <c r="PCS108" s="205"/>
      <c r="PCT108" s="205"/>
      <c r="PCU108" s="205"/>
      <c r="PCV108" s="205"/>
      <c r="PCW108" s="205"/>
      <c r="PCX108" s="205"/>
      <c r="PCY108" s="205"/>
      <c r="PCZ108" s="205"/>
      <c r="PDA108" s="205"/>
      <c r="PDB108" s="205"/>
      <c r="PDC108" s="205"/>
      <c r="PDD108" s="205"/>
      <c r="PDE108" s="205"/>
      <c r="PDF108" s="205"/>
      <c r="PDG108" s="205"/>
      <c r="PDH108" s="205"/>
      <c r="PDI108" s="205"/>
      <c r="PDJ108" s="205"/>
      <c r="PDK108" s="205"/>
      <c r="PDL108" s="205"/>
      <c r="PDM108" s="205"/>
      <c r="PDN108" s="205"/>
      <c r="PDO108" s="205"/>
      <c r="PDP108" s="205"/>
      <c r="PDQ108" s="205"/>
      <c r="PDR108" s="205"/>
      <c r="PDS108" s="205"/>
      <c r="PDT108" s="205"/>
      <c r="PDU108" s="205"/>
      <c r="PDV108" s="205"/>
      <c r="PDW108" s="205"/>
      <c r="PDX108" s="205"/>
      <c r="PDY108" s="205"/>
      <c r="PDZ108" s="205"/>
      <c r="PEA108" s="205"/>
      <c r="PEB108" s="205"/>
      <c r="PEC108" s="205"/>
      <c r="PED108" s="205"/>
      <c r="PEE108" s="205"/>
      <c r="PEF108" s="205"/>
      <c r="PEG108" s="205"/>
      <c r="PEH108" s="205"/>
      <c r="PEI108" s="205"/>
      <c r="PEJ108" s="205"/>
      <c r="PEK108" s="205"/>
      <c r="PEL108" s="205"/>
      <c r="PEM108" s="205"/>
      <c r="PEN108" s="205"/>
      <c r="PEO108" s="205"/>
      <c r="PEP108" s="205"/>
      <c r="PEQ108" s="205"/>
      <c r="PER108" s="205"/>
      <c r="PES108" s="205"/>
      <c r="PET108" s="205"/>
      <c r="PEU108" s="205"/>
      <c r="PEV108" s="205"/>
      <c r="PEW108" s="205"/>
      <c r="PEX108" s="205"/>
      <c r="PEY108" s="205"/>
      <c r="PEZ108" s="205"/>
      <c r="PFA108" s="205"/>
      <c r="PFB108" s="205"/>
      <c r="PFC108" s="205"/>
      <c r="PFD108" s="205"/>
      <c r="PFE108" s="205"/>
      <c r="PFF108" s="205"/>
      <c r="PFG108" s="205"/>
      <c r="PFH108" s="205"/>
      <c r="PFI108" s="205"/>
      <c r="PFJ108" s="205"/>
      <c r="PFK108" s="205"/>
      <c r="PFL108" s="205"/>
      <c r="PFM108" s="205"/>
      <c r="PFN108" s="205"/>
      <c r="PFO108" s="205"/>
      <c r="PFP108" s="205"/>
      <c r="PFQ108" s="205"/>
      <c r="PFR108" s="205"/>
      <c r="PFS108" s="205"/>
      <c r="PFT108" s="205"/>
      <c r="PFU108" s="205"/>
      <c r="PFV108" s="205"/>
      <c r="PFW108" s="205"/>
      <c r="PFX108" s="205"/>
      <c r="PFY108" s="205"/>
      <c r="PFZ108" s="205"/>
      <c r="PGA108" s="205"/>
      <c r="PGB108" s="205"/>
      <c r="PGC108" s="205"/>
      <c r="PGD108" s="205"/>
      <c r="PGE108" s="205"/>
      <c r="PGF108" s="205"/>
      <c r="PGG108" s="205"/>
      <c r="PGH108" s="205"/>
      <c r="PGI108" s="205"/>
      <c r="PGJ108" s="205"/>
      <c r="PGK108" s="205"/>
      <c r="PGL108" s="205"/>
      <c r="PGM108" s="205"/>
      <c r="PGT108" s="205"/>
      <c r="PGU108" s="205"/>
      <c r="PGV108" s="205"/>
      <c r="PGW108" s="205"/>
      <c r="PGX108" s="205"/>
      <c r="PGY108" s="205"/>
      <c r="PGZ108" s="205"/>
      <c r="PHA108" s="205"/>
      <c r="PHB108" s="205"/>
      <c r="PHC108" s="205"/>
      <c r="PHD108" s="205"/>
      <c r="PHE108" s="205"/>
      <c r="PHF108" s="205"/>
      <c r="PHG108" s="205"/>
      <c r="PHH108" s="205"/>
      <c r="PHI108" s="205"/>
      <c r="PHJ108" s="205"/>
      <c r="PHK108" s="205"/>
      <c r="PHL108" s="205"/>
      <c r="PHM108" s="205"/>
      <c r="PHN108" s="205"/>
      <c r="PHO108" s="205"/>
      <c r="PHP108" s="205"/>
      <c r="PHQ108" s="205"/>
      <c r="PHR108" s="205"/>
      <c r="PHS108" s="205"/>
      <c r="PHT108" s="205"/>
      <c r="PHU108" s="205"/>
      <c r="PHV108" s="205"/>
      <c r="PHW108" s="205"/>
      <c r="PHX108" s="205"/>
      <c r="PHY108" s="205"/>
      <c r="PHZ108" s="205"/>
      <c r="PIA108" s="205"/>
      <c r="PIB108" s="205"/>
      <c r="PIC108" s="205"/>
      <c r="PID108" s="205"/>
      <c r="PIE108" s="205"/>
      <c r="PIF108" s="205"/>
      <c r="PIG108" s="205"/>
      <c r="PIH108" s="205"/>
      <c r="PII108" s="205"/>
      <c r="PIJ108" s="205"/>
      <c r="PIK108" s="205"/>
      <c r="PIL108" s="205"/>
      <c r="PIM108" s="205"/>
      <c r="PIN108" s="205"/>
      <c r="PIO108" s="205"/>
      <c r="PIP108" s="205"/>
      <c r="PIQ108" s="205"/>
      <c r="PIR108" s="205"/>
      <c r="PIS108" s="205"/>
      <c r="PIT108" s="205"/>
      <c r="PIU108" s="205"/>
      <c r="PIV108" s="205"/>
      <c r="PIW108" s="205"/>
      <c r="PIX108" s="205"/>
      <c r="PIY108" s="205"/>
      <c r="PIZ108" s="205"/>
      <c r="PJA108" s="205"/>
      <c r="PJB108" s="205"/>
      <c r="PJC108" s="205"/>
      <c r="PJD108" s="205"/>
      <c r="PJE108" s="205"/>
      <c r="PJF108" s="205"/>
      <c r="PJG108" s="205"/>
      <c r="PJH108" s="205"/>
      <c r="PJI108" s="205"/>
      <c r="PJJ108" s="205"/>
      <c r="PJK108" s="205"/>
      <c r="PJL108" s="205"/>
      <c r="PJM108" s="205"/>
      <c r="PJN108" s="205"/>
      <c r="PJO108" s="205"/>
      <c r="PJP108" s="205"/>
      <c r="PJQ108" s="205"/>
      <c r="PJR108" s="205"/>
      <c r="PJS108" s="205"/>
      <c r="PJT108" s="205"/>
      <c r="PJU108" s="205"/>
      <c r="PJV108" s="205"/>
      <c r="PJW108" s="205"/>
      <c r="PJX108" s="205"/>
      <c r="PJY108" s="205"/>
      <c r="PJZ108" s="205"/>
      <c r="PKA108" s="205"/>
      <c r="PKB108" s="205"/>
      <c r="PKC108" s="205"/>
      <c r="PKD108" s="205"/>
      <c r="PKE108" s="205"/>
      <c r="PKF108" s="205"/>
      <c r="PKG108" s="205"/>
      <c r="PKH108" s="205"/>
      <c r="PKI108" s="205"/>
      <c r="PKJ108" s="205"/>
      <c r="PKK108" s="205"/>
      <c r="PKL108" s="205"/>
      <c r="PKM108" s="205"/>
      <c r="PKN108" s="205"/>
      <c r="PKO108" s="205"/>
      <c r="PKP108" s="205"/>
      <c r="PKQ108" s="205"/>
      <c r="PKR108" s="205"/>
      <c r="PKS108" s="205"/>
      <c r="PKT108" s="205"/>
      <c r="PKU108" s="205"/>
      <c r="PKV108" s="205"/>
      <c r="PKW108" s="205"/>
      <c r="PKX108" s="205"/>
      <c r="PKY108" s="205"/>
      <c r="PKZ108" s="205"/>
      <c r="PLA108" s="205"/>
      <c r="PLB108" s="205"/>
      <c r="PLC108" s="205"/>
      <c r="PLD108" s="205"/>
      <c r="PLE108" s="205"/>
      <c r="PLF108" s="205"/>
      <c r="PLG108" s="205"/>
      <c r="PLH108" s="205"/>
      <c r="PLI108" s="205"/>
      <c r="PLJ108" s="205"/>
      <c r="PLK108" s="205"/>
      <c r="PLL108" s="205"/>
      <c r="PLM108" s="205"/>
      <c r="PLN108" s="205"/>
      <c r="PLO108" s="205"/>
      <c r="PLP108" s="205"/>
      <c r="PLQ108" s="205"/>
      <c r="PLR108" s="205"/>
      <c r="PLS108" s="205"/>
      <c r="PLT108" s="205"/>
      <c r="PLU108" s="205"/>
      <c r="PLV108" s="205"/>
      <c r="PLW108" s="205"/>
      <c r="PLX108" s="205"/>
      <c r="PLY108" s="205"/>
      <c r="PLZ108" s="205"/>
      <c r="PMA108" s="205"/>
      <c r="PMB108" s="205"/>
      <c r="PMC108" s="205"/>
      <c r="PMD108" s="205"/>
      <c r="PME108" s="205"/>
      <c r="PMF108" s="205"/>
      <c r="PMG108" s="205"/>
      <c r="PMH108" s="205"/>
      <c r="PMI108" s="205"/>
      <c r="PMJ108" s="205"/>
      <c r="PMK108" s="205"/>
      <c r="PML108" s="205"/>
      <c r="PMM108" s="205"/>
      <c r="PMN108" s="205"/>
      <c r="PMO108" s="205"/>
      <c r="PMP108" s="205"/>
      <c r="PMQ108" s="205"/>
      <c r="PMR108" s="205"/>
      <c r="PMS108" s="205"/>
      <c r="PMT108" s="205"/>
      <c r="PMU108" s="205"/>
      <c r="PMV108" s="205"/>
      <c r="PMW108" s="205"/>
      <c r="PMX108" s="205"/>
      <c r="PMY108" s="205"/>
      <c r="PMZ108" s="205"/>
      <c r="PNA108" s="205"/>
      <c r="PNB108" s="205"/>
      <c r="PNC108" s="205"/>
      <c r="PND108" s="205"/>
      <c r="PNE108" s="205"/>
      <c r="PNF108" s="205"/>
      <c r="PNG108" s="205"/>
      <c r="PNH108" s="205"/>
      <c r="PNI108" s="205"/>
      <c r="PNJ108" s="205"/>
      <c r="PNK108" s="205"/>
      <c r="PNL108" s="205"/>
      <c r="PNM108" s="205"/>
      <c r="PNN108" s="205"/>
      <c r="PNO108" s="205"/>
      <c r="PNP108" s="205"/>
      <c r="PNQ108" s="205"/>
      <c r="PNR108" s="205"/>
      <c r="PNS108" s="205"/>
      <c r="PNT108" s="205"/>
      <c r="PNU108" s="205"/>
      <c r="PNV108" s="205"/>
      <c r="PNW108" s="205"/>
      <c r="PNX108" s="205"/>
      <c r="PNY108" s="205"/>
      <c r="PNZ108" s="205"/>
      <c r="POA108" s="205"/>
      <c r="POB108" s="205"/>
      <c r="POC108" s="205"/>
      <c r="POD108" s="205"/>
      <c r="POE108" s="205"/>
      <c r="POF108" s="205"/>
      <c r="POG108" s="205"/>
      <c r="POH108" s="205"/>
      <c r="POI108" s="205"/>
      <c r="POJ108" s="205"/>
      <c r="POK108" s="205"/>
      <c r="POL108" s="205"/>
      <c r="POM108" s="205"/>
      <c r="PON108" s="205"/>
      <c r="POO108" s="205"/>
      <c r="POP108" s="205"/>
      <c r="POQ108" s="205"/>
      <c r="POR108" s="205"/>
      <c r="POS108" s="205"/>
      <c r="POT108" s="205"/>
      <c r="POU108" s="205"/>
      <c r="POV108" s="205"/>
      <c r="POW108" s="205"/>
      <c r="POX108" s="205"/>
      <c r="POY108" s="205"/>
      <c r="POZ108" s="205"/>
      <c r="PPA108" s="205"/>
      <c r="PPB108" s="205"/>
      <c r="PPC108" s="205"/>
      <c r="PPD108" s="205"/>
      <c r="PPE108" s="205"/>
      <c r="PPF108" s="205"/>
      <c r="PPG108" s="205"/>
      <c r="PPH108" s="205"/>
      <c r="PPI108" s="205"/>
      <c r="PPJ108" s="205"/>
      <c r="PPK108" s="205"/>
      <c r="PPL108" s="205"/>
      <c r="PPM108" s="205"/>
      <c r="PPN108" s="205"/>
      <c r="PPO108" s="205"/>
      <c r="PPP108" s="205"/>
      <c r="PPQ108" s="205"/>
      <c r="PPR108" s="205"/>
      <c r="PPS108" s="205"/>
      <c r="PPT108" s="205"/>
      <c r="PPU108" s="205"/>
      <c r="PPV108" s="205"/>
      <c r="PPW108" s="205"/>
      <c r="PPX108" s="205"/>
      <c r="PPY108" s="205"/>
      <c r="PPZ108" s="205"/>
      <c r="PQA108" s="205"/>
      <c r="PQB108" s="205"/>
      <c r="PQC108" s="205"/>
      <c r="PQD108" s="205"/>
      <c r="PQE108" s="205"/>
      <c r="PQF108" s="205"/>
      <c r="PQG108" s="205"/>
      <c r="PQH108" s="205"/>
      <c r="PQI108" s="205"/>
      <c r="PQP108" s="205"/>
      <c r="PQQ108" s="205"/>
      <c r="PQR108" s="205"/>
      <c r="PQS108" s="205"/>
      <c r="PQT108" s="205"/>
      <c r="PQU108" s="205"/>
      <c r="PQV108" s="205"/>
      <c r="PQW108" s="205"/>
      <c r="PQX108" s="205"/>
      <c r="PQY108" s="205"/>
      <c r="PQZ108" s="205"/>
      <c r="PRA108" s="205"/>
      <c r="PRB108" s="205"/>
      <c r="PRC108" s="205"/>
      <c r="PRD108" s="205"/>
      <c r="PRE108" s="205"/>
      <c r="PRF108" s="205"/>
      <c r="PRG108" s="205"/>
      <c r="PRH108" s="205"/>
      <c r="PRI108" s="205"/>
      <c r="PRJ108" s="205"/>
      <c r="PRK108" s="205"/>
      <c r="PRL108" s="205"/>
      <c r="PRM108" s="205"/>
      <c r="PRN108" s="205"/>
      <c r="PRO108" s="205"/>
      <c r="PRP108" s="205"/>
      <c r="PRQ108" s="205"/>
      <c r="PRR108" s="205"/>
      <c r="PRS108" s="205"/>
      <c r="PRT108" s="205"/>
      <c r="PRU108" s="205"/>
      <c r="PRV108" s="205"/>
      <c r="PRW108" s="205"/>
      <c r="PRX108" s="205"/>
      <c r="PRY108" s="205"/>
      <c r="PRZ108" s="205"/>
      <c r="PSA108" s="205"/>
      <c r="PSB108" s="205"/>
      <c r="PSC108" s="205"/>
      <c r="PSD108" s="205"/>
      <c r="PSE108" s="205"/>
      <c r="PSF108" s="205"/>
      <c r="PSG108" s="205"/>
      <c r="PSH108" s="205"/>
      <c r="PSI108" s="205"/>
      <c r="PSJ108" s="205"/>
      <c r="PSK108" s="205"/>
      <c r="PSL108" s="205"/>
      <c r="PSM108" s="205"/>
      <c r="PSN108" s="205"/>
      <c r="PSO108" s="205"/>
      <c r="PSP108" s="205"/>
      <c r="PSQ108" s="205"/>
      <c r="PSR108" s="205"/>
      <c r="PSS108" s="205"/>
      <c r="PST108" s="205"/>
      <c r="PSU108" s="205"/>
      <c r="PSV108" s="205"/>
      <c r="PSW108" s="205"/>
      <c r="PSX108" s="205"/>
      <c r="PSY108" s="205"/>
      <c r="PSZ108" s="205"/>
      <c r="PTA108" s="205"/>
      <c r="PTB108" s="205"/>
      <c r="PTC108" s="205"/>
      <c r="PTD108" s="205"/>
      <c r="PTE108" s="205"/>
      <c r="PTF108" s="205"/>
      <c r="PTG108" s="205"/>
      <c r="PTH108" s="205"/>
      <c r="PTI108" s="205"/>
      <c r="PTJ108" s="205"/>
      <c r="PTK108" s="205"/>
      <c r="PTL108" s="205"/>
      <c r="PTM108" s="205"/>
      <c r="PTN108" s="205"/>
      <c r="PTO108" s="205"/>
      <c r="PTP108" s="205"/>
      <c r="PTQ108" s="205"/>
      <c r="PTR108" s="205"/>
      <c r="PTS108" s="205"/>
      <c r="PTT108" s="205"/>
      <c r="PTU108" s="205"/>
      <c r="PTV108" s="205"/>
      <c r="PTW108" s="205"/>
      <c r="PTX108" s="205"/>
      <c r="PTY108" s="205"/>
      <c r="PTZ108" s="205"/>
      <c r="PUA108" s="205"/>
      <c r="PUB108" s="205"/>
      <c r="PUC108" s="205"/>
      <c r="PUD108" s="205"/>
      <c r="PUE108" s="205"/>
      <c r="PUF108" s="205"/>
      <c r="PUG108" s="205"/>
      <c r="PUH108" s="205"/>
      <c r="PUI108" s="205"/>
      <c r="PUJ108" s="205"/>
      <c r="PUK108" s="205"/>
      <c r="PUL108" s="205"/>
      <c r="PUM108" s="205"/>
      <c r="PUN108" s="205"/>
      <c r="PUO108" s="205"/>
      <c r="PUP108" s="205"/>
      <c r="PUQ108" s="205"/>
      <c r="PUR108" s="205"/>
      <c r="PUS108" s="205"/>
      <c r="PUT108" s="205"/>
      <c r="PUU108" s="205"/>
      <c r="PUV108" s="205"/>
      <c r="PUW108" s="205"/>
      <c r="PUX108" s="205"/>
      <c r="PUY108" s="205"/>
      <c r="PUZ108" s="205"/>
      <c r="PVA108" s="205"/>
      <c r="PVB108" s="205"/>
      <c r="PVC108" s="205"/>
      <c r="PVD108" s="205"/>
      <c r="PVE108" s="205"/>
      <c r="PVF108" s="205"/>
      <c r="PVG108" s="205"/>
      <c r="PVH108" s="205"/>
      <c r="PVI108" s="205"/>
      <c r="PVJ108" s="205"/>
      <c r="PVK108" s="205"/>
      <c r="PVL108" s="205"/>
      <c r="PVM108" s="205"/>
      <c r="PVN108" s="205"/>
      <c r="PVO108" s="205"/>
      <c r="PVP108" s="205"/>
      <c r="PVQ108" s="205"/>
      <c r="PVR108" s="205"/>
      <c r="PVS108" s="205"/>
      <c r="PVT108" s="205"/>
      <c r="PVU108" s="205"/>
      <c r="PVV108" s="205"/>
      <c r="PVW108" s="205"/>
      <c r="PVX108" s="205"/>
      <c r="PVY108" s="205"/>
      <c r="PVZ108" s="205"/>
      <c r="PWA108" s="205"/>
      <c r="PWB108" s="205"/>
      <c r="PWC108" s="205"/>
      <c r="PWD108" s="205"/>
      <c r="PWE108" s="205"/>
      <c r="PWF108" s="205"/>
      <c r="PWG108" s="205"/>
      <c r="PWH108" s="205"/>
      <c r="PWI108" s="205"/>
      <c r="PWJ108" s="205"/>
      <c r="PWK108" s="205"/>
      <c r="PWL108" s="205"/>
      <c r="PWM108" s="205"/>
      <c r="PWN108" s="205"/>
      <c r="PWO108" s="205"/>
      <c r="PWP108" s="205"/>
      <c r="PWQ108" s="205"/>
      <c r="PWR108" s="205"/>
      <c r="PWS108" s="205"/>
      <c r="PWT108" s="205"/>
      <c r="PWU108" s="205"/>
      <c r="PWV108" s="205"/>
      <c r="PWW108" s="205"/>
      <c r="PWX108" s="205"/>
      <c r="PWY108" s="205"/>
      <c r="PWZ108" s="205"/>
      <c r="PXA108" s="205"/>
      <c r="PXB108" s="205"/>
      <c r="PXC108" s="205"/>
      <c r="PXD108" s="205"/>
      <c r="PXE108" s="205"/>
      <c r="PXF108" s="205"/>
      <c r="PXG108" s="205"/>
      <c r="PXH108" s="205"/>
      <c r="PXI108" s="205"/>
      <c r="PXJ108" s="205"/>
      <c r="PXK108" s="205"/>
      <c r="PXL108" s="205"/>
      <c r="PXM108" s="205"/>
      <c r="PXN108" s="205"/>
      <c r="PXO108" s="205"/>
      <c r="PXP108" s="205"/>
      <c r="PXQ108" s="205"/>
      <c r="PXR108" s="205"/>
      <c r="PXS108" s="205"/>
      <c r="PXT108" s="205"/>
      <c r="PXU108" s="205"/>
      <c r="PXV108" s="205"/>
      <c r="PXW108" s="205"/>
      <c r="PXX108" s="205"/>
      <c r="PXY108" s="205"/>
      <c r="PXZ108" s="205"/>
      <c r="PYA108" s="205"/>
      <c r="PYB108" s="205"/>
      <c r="PYC108" s="205"/>
      <c r="PYD108" s="205"/>
      <c r="PYE108" s="205"/>
      <c r="PYF108" s="205"/>
      <c r="PYG108" s="205"/>
      <c r="PYH108" s="205"/>
      <c r="PYI108" s="205"/>
      <c r="PYJ108" s="205"/>
      <c r="PYK108" s="205"/>
      <c r="PYL108" s="205"/>
      <c r="PYM108" s="205"/>
      <c r="PYN108" s="205"/>
      <c r="PYO108" s="205"/>
      <c r="PYP108" s="205"/>
      <c r="PYQ108" s="205"/>
      <c r="PYR108" s="205"/>
      <c r="PYS108" s="205"/>
      <c r="PYT108" s="205"/>
      <c r="PYU108" s="205"/>
      <c r="PYV108" s="205"/>
      <c r="PYW108" s="205"/>
      <c r="PYX108" s="205"/>
      <c r="PYY108" s="205"/>
      <c r="PYZ108" s="205"/>
      <c r="PZA108" s="205"/>
      <c r="PZB108" s="205"/>
      <c r="PZC108" s="205"/>
      <c r="PZD108" s="205"/>
      <c r="PZE108" s="205"/>
      <c r="PZF108" s="205"/>
      <c r="PZG108" s="205"/>
      <c r="PZH108" s="205"/>
      <c r="PZI108" s="205"/>
      <c r="PZJ108" s="205"/>
      <c r="PZK108" s="205"/>
      <c r="PZL108" s="205"/>
      <c r="PZM108" s="205"/>
      <c r="PZN108" s="205"/>
      <c r="PZO108" s="205"/>
      <c r="PZP108" s="205"/>
      <c r="PZQ108" s="205"/>
      <c r="PZR108" s="205"/>
      <c r="PZS108" s="205"/>
      <c r="PZT108" s="205"/>
      <c r="PZU108" s="205"/>
      <c r="PZV108" s="205"/>
      <c r="PZW108" s="205"/>
      <c r="PZX108" s="205"/>
      <c r="PZY108" s="205"/>
      <c r="PZZ108" s="205"/>
      <c r="QAA108" s="205"/>
      <c r="QAB108" s="205"/>
      <c r="QAC108" s="205"/>
      <c r="QAD108" s="205"/>
      <c r="QAE108" s="205"/>
      <c r="QAL108" s="205"/>
      <c r="QAM108" s="205"/>
      <c r="QAN108" s="205"/>
      <c r="QAO108" s="205"/>
      <c r="QAP108" s="205"/>
      <c r="QAQ108" s="205"/>
      <c r="QAR108" s="205"/>
      <c r="QAS108" s="205"/>
      <c r="QAT108" s="205"/>
      <c r="QAU108" s="205"/>
      <c r="QAV108" s="205"/>
      <c r="QAW108" s="205"/>
      <c r="QAX108" s="205"/>
      <c r="QAY108" s="205"/>
      <c r="QAZ108" s="205"/>
      <c r="QBA108" s="205"/>
      <c r="QBB108" s="205"/>
      <c r="QBC108" s="205"/>
      <c r="QBD108" s="205"/>
      <c r="QBE108" s="205"/>
      <c r="QBF108" s="205"/>
      <c r="QBG108" s="205"/>
      <c r="QBH108" s="205"/>
      <c r="QBI108" s="205"/>
      <c r="QBJ108" s="205"/>
      <c r="QBK108" s="205"/>
      <c r="QBL108" s="205"/>
      <c r="QBM108" s="205"/>
      <c r="QBN108" s="205"/>
      <c r="QBO108" s="205"/>
      <c r="QBP108" s="205"/>
      <c r="QBQ108" s="205"/>
      <c r="QBR108" s="205"/>
      <c r="QBS108" s="205"/>
      <c r="QBT108" s="205"/>
      <c r="QBU108" s="205"/>
      <c r="QBV108" s="205"/>
      <c r="QBW108" s="205"/>
      <c r="QBX108" s="205"/>
      <c r="QBY108" s="205"/>
      <c r="QBZ108" s="205"/>
      <c r="QCA108" s="205"/>
      <c r="QCB108" s="205"/>
      <c r="QCC108" s="205"/>
      <c r="QCD108" s="205"/>
      <c r="QCE108" s="205"/>
      <c r="QCF108" s="205"/>
      <c r="QCG108" s="205"/>
      <c r="QCH108" s="205"/>
      <c r="QCI108" s="205"/>
      <c r="QCJ108" s="205"/>
      <c r="QCK108" s="205"/>
      <c r="QCL108" s="205"/>
      <c r="QCM108" s="205"/>
      <c r="QCN108" s="205"/>
      <c r="QCO108" s="205"/>
      <c r="QCP108" s="205"/>
      <c r="QCQ108" s="205"/>
      <c r="QCR108" s="205"/>
      <c r="QCS108" s="205"/>
      <c r="QCT108" s="205"/>
      <c r="QCU108" s="205"/>
      <c r="QCV108" s="205"/>
      <c r="QCW108" s="205"/>
      <c r="QCX108" s="205"/>
      <c r="QCY108" s="205"/>
      <c r="QCZ108" s="205"/>
      <c r="QDA108" s="205"/>
      <c r="QDB108" s="205"/>
      <c r="QDC108" s="205"/>
      <c r="QDD108" s="205"/>
      <c r="QDE108" s="205"/>
      <c r="QDF108" s="205"/>
      <c r="QDG108" s="205"/>
      <c r="QDH108" s="205"/>
      <c r="QDI108" s="205"/>
      <c r="QDJ108" s="205"/>
      <c r="QDK108" s="205"/>
      <c r="QDL108" s="205"/>
      <c r="QDM108" s="205"/>
      <c r="QDN108" s="205"/>
      <c r="QDO108" s="205"/>
      <c r="QDP108" s="205"/>
      <c r="QDQ108" s="205"/>
      <c r="QDR108" s="205"/>
      <c r="QDS108" s="205"/>
      <c r="QDT108" s="205"/>
      <c r="QDU108" s="205"/>
      <c r="QDV108" s="205"/>
      <c r="QDW108" s="205"/>
      <c r="QDX108" s="205"/>
      <c r="QDY108" s="205"/>
      <c r="QDZ108" s="205"/>
      <c r="QEA108" s="205"/>
      <c r="QEB108" s="205"/>
      <c r="QEC108" s="205"/>
      <c r="QED108" s="205"/>
      <c r="QEE108" s="205"/>
      <c r="QEF108" s="205"/>
      <c r="QEG108" s="205"/>
      <c r="QEH108" s="205"/>
      <c r="QEI108" s="205"/>
      <c r="QEJ108" s="205"/>
      <c r="QEK108" s="205"/>
      <c r="QEL108" s="205"/>
      <c r="QEM108" s="205"/>
      <c r="QEN108" s="205"/>
      <c r="QEO108" s="205"/>
      <c r="QEP108" s="205"/>
      <c r="QEQ108" s="205"/>
      <c r="QER108" s="205"/>
      <c r="QES108" s="205"/>
      <c r="QET108" s="205"/>
      <c r="QEU108" s="205"/>
      <c r="QEV108" s="205"/>
      <c r="QEW108" s="205"/>
      <c r="QEX108" s="205"/>
      <c r="QEY108" s="205"/>
      <c r="QEZ108" s="205"/>
      <c r="QFA108" s="205"/>
      <c r="QFB108" s="205"/>
      <c r="QFC108" s="205"/>
      <c r="QFD108" s="205"/>
      <c r="QFE108" s="205"/>
      <c r="QFF108" s="205"/>
      <c r="QFG108" s="205"/>
      <c r="QFH108" s="205"/>
      <c r="QFI108" s="205"/>
      <c r="QFJ108" s="205"/>
      <c r="QFK108" s="205"/>
      <c r="QFL108" s="205"/>
      <c r="QFM108" s="205"/>
      <c r="QFN108" s="205"/>
      <c r="QFO108" s="205"/>
      <c r="QFP108" s="205"/>
      <c r="QFQ108" s="205"/>
      <c r="QFR108" s="205"/>
      <c r="QFS108" s="205"/>
      <c r="QFT108" s="205"/>
      <c r="QFU108" s="205"/>
      <c r="QFV108" s="205"/>
      <c r="QFW108" s="205"/>
      <c r="QFX108" s="205"/>
      <c r="QFY108" s="205"/>
      <c r="QFZ108" s="205"/>
      <c r="QGA108" s="205"/>
      <c r="QGB108" s="205"/>
      <c r="QGC108" s="205"/>
      <c r="QGD108" s="205"/>
      <c r="QGE108" s="205"/>
      <c r="QGF108" s="205"/>
      <c r="QGG108" s="205"/>
      <c r="QGH108" s="205"/>
      <c r="QGI108" s="205"/>
      <c r="QGJ108" s="205"/>
      <c r="QGK108" s="205"/>
      <c r="QGL108" s="205"/>
      <c r="QGM108" s="205"/>
      <c r="QGN108" s="205"/>
      <c r="QGO108" s="205"/>
      <c r="QGP108" s="205"/>
      <c r="QGQ108" s="205"/>
      <c r="QGR108" s="205"/>
      <c r="QGS108" s="205"/>
      <c r="QGT108" s="205"/>
      <c r="QGU108" s="205"/>
      <c r="QGV108" s="205"/>
      <c r="QGW108" s="205"/>
      <c r="QGX108" s="205"/>
      <c r="QGY108" s="205"/>
      <c r="QGZ108" s="205"/>
      <c r="QHA108" s="205"/>
      <c r="QHB108" s="205"/>
      <c r="QHC108" s="205"/>
      <c r="QHD108" s="205"/>
      <c r="QHE108" s="205"/>
      <c r="QHF108" s="205"/>
      <c r="QHG108" s="205"/>
      <c r="QHH108" s="205"/>
      <c r="QHI108" s="205"/>
      <c r="QHJ108" s="205"/>
      <c r="QHK108" s="205"/>
      <c r="QHL108" s="205"/>
      <c r="QHM108" s="205"/>
      <c r="QHN108" s="205"/>
      <c r="QHO108" s="205"/>
      <c r="QHP108" s="205"/>
      <c r="QHQ108" s="205"/>
      <c r="QHR108" s="205"/>
      <c r="QHS108" s="205"/>
      <c r="QHT108" s="205"/>
      <c r="QHU108" s="205"/>
      <c r="QHV108" s="205"/>
      <c r="QHW108" s="205"/>
      <c r="QHX108" s="205"/>
      <c r="QHY108" s="205"/>
      <c r="QHZ108" s="205"/>
      <c r="QIA108" s="205"/>
      <c r="QIB108" s="205"/>
      <c r="QIC108" s="205"/>
      <c r="QID108" s="205"/>
      <c r="QIE108" s="205"/>
      <c r="QIF108" s="205"/>
      <c r="QIG108" s="205"/>
      <c r="QIH108" s="205"/>
      <c r="QII108" s="205"/>
      <c r="QIJ108" s="205"/>
      <c r="QIK108" s="205"/>
      <c r="QIL108" s="205"/>
      <c r="QIM108" s="205"/>
      <c r="QIN108" s="205"/>
      <c r="QIO108" s="205"/>
      <c r="QIP108" s="205"/>
      <c r="QIQ108" s="205"/>
      <c r="QIR108" s="205"/>
      <c r="QIS108" s="205"/>
      <c r="QIT108" s="205"/>
      <c r="QIU108" s="205"/>
      <c r="QIV108" s="205"/>
      <c r="QIW108" s="205"/>
      <c r="QIX108" s="205"/>
      <c r="QIY108" s="205"/>
      <c r="QIZ108" s="205"/>
      <c r="QJA108" s="205"/>
      <c r="QJB108" s="205"/>
      <c r="QJC108" s="205"/>
      <c r="QJD108" s="205"/>
      <c r="QJE108" s="205"/>
      <c r="QJF108" s="205"/>
      <c r="QJG108" s="205"/>
      <c r="QJH108" s="205"/>
      <c r="QJI108" s="205"/>
      <c r="QJJ108" s="205"/>
      <c r="QJK108" s="205"/>
      <c r="QJL108" s="205"/>
      <c r="QJM108" s="205"/>
      <c r="QJN108" s="205"/>
      <c r="QJO108" s="205"/>
      <c r="QJP108" s="205"/>
      <c r="QJQ108" s="205"/>
      <c r="QJR108" s="205"/>
      <c r="QJS108" s="205"/>
      <c r="QJT108" s="205"/>
      <c r="QJU108" s="205"/>
      <c r="QJV108" s="205"/>
      <c r="QJW108" s="205"/>
      <c r="QJX108" s="205"/>
      <c r="QJY108" s="205"/>
      <c r="QJZ108" s="205"/>
      <c r="QKA108" s="205"/>
      <c r="QKH108" s="205"/>
      <c r="QKI108" s="205"/>
      <c r="QKJ108" s="205"/>
      <c r="QKK108" s="205"/>
      <c r="QKL108" s="205"/>
      <c r="QKM108" s="205"/>
      <c r="QKN108" s="205"/>
      <c r="QKO108" s="205"/>
      <c r="QKP108" s="205"/>
      <c r="QKQ108" s="205"/>
      <c r="QKR108" s="205"/>
      <c r="QKS108" s="205"/>
      <c r="QKT108" s="205"/>
      <c r="QKU108" s="205"/>
      <c r="QKV108" s="205"/>
      <c r="QKW108" s="205"/>
      <c r="QKX108" s="205"/>
      <c r="QKY108" s="205"/>
      <c r="QKZ108" s="205"/>
      <c r="QLA108" s="205"/>
      <c r="QLB108" s="205"/>
      <c r="QLC108" s="205"/>
      <c r="QLD108" s="205"/>
      <c r="QLE108" s="205"/>
      <c r="QLF108" s="205"/>
      <c r="QLG108" s="205"/>
      <c r="QLH108" s="205"/>
      <c r="QLI108" s="205"/>
      <c r="QLJ108" s="205"/>
      <c r="QLK108" s="205"/>
      <c r="QLL108" s="205"/>
      <c r="QLM108" s="205"/>
      <c r="QLN108" s="205"/>
      <c r="QLO108" s="205"/>
      <c r="QLP108" s="205"/>
      <c r="QLQ108" s="205"/>
      <c r="QLR108" s="205"/>
      <c r="QLS108" s="205"/>
      <c r="QLT108" s="205"/>
      <c r="QLU108" s="205"/>
      <c r="QLV108" s="205"/>
      <c r="QLW108" s="205"/>
      <c r="QLX108" s="205"/>
      <c r="QLY108" s="205"/>
      <c r="QLZ108" s="205"/>
      <c r="QMA108" s="205"/>
      <c r="QMB108" s="205"/>
      <c r="QMC108" s="205"/>
      <c r="QMD108" s="205"/>
      <c r="QME108" s="205"/>
      <c r="QMF108" s="205"/>
      <c r="QMG108" s="205"/>
      <c r="QMH108" s="205"/>
      <c r="QMI108" s="205"/>
      <c r="QMJ108" s="205"/>
      <c r="QMK108" s="205"/>
      <c r="QML108" s="205"/>
      <c r="QMM108" s="205"/>
      <c r="QMN108" s="205"/>
      <c r="QMO108" s="205"/>
      <c r="QMP108" s="205"/>
      <c r="QMQ108" s="205"/>
      <c r="QMR108" s="205"/>
      <c r="QMS108" s="205"/>
      <c r="QMT108" s="205"/>
      <c r="QMU108" s="205"/>
      <c r="QMV108" s="205"/>
      <c r="QMW108" s="205"/>
      <c r="QMX108" s="205"/>
      <c r="QMY108" s="205"/>
      <c r="QMZ108" s="205"/>
      <c r="QNA108" s="205"/>
      <c r="QNB108" s="205"/>
      <c r="QNC108" s="205"/>
      <c r="QND108" s="205"/>
      <c r="QNE108" s="205"/>
      <c r="QNF108" s="205"/>
      <c r="QNG108" s="205"/>
      <c r="QNH108" s="205"/>
      <c r="QNI108" s="205"/>
      <c r="QNJ108" s="205"/>
      <c r="QNK108" s="205"/>
      <c r="QNL108" s="205"/>
      <c r="QNM108" s="205"/>
      <c r="QNN108" s="205"/>
      <c r="QNO108" s="205"/>
      <c r="QNP108" s="205"/>
      <c r="QNQ108" s="205"/>
      <c r="QNR108" s="205"/>
      <c r="QNS108" s="205"/>
      <c r="QNT108" s="205"/>
      <c r="QNU108" s="205"/>
      <c r="QNV108" s="205"/>
      <c r="QNW108" s="205"/>
      <c r="QNX108" s="205"/>
      <c r="QNY108" s="205"/>
      <c r="QNZ108" s="205"/>
      <c r="QOA108" s="205"/>
      <c r="QOB108" s="205"/>
      <c r="QOC108" s="205"/>
      <c r="QOD108" s="205"/>
      <c r="QOE108" s="205"/>
      <c r="QOF108" s="205"/>
      <c r="QOG108" s="205"/>
      <c r="QOH108" s="205"/>
      <c r="QOI108" s="205"/>
      <c r="QOJ108" s="205"/>
      <c r="QOK108" s="205"/>
      <c r="QOL108" s="205"/>
      <c r="QOM108" s="205"/>
      <c r="QON108" s="205"/>
      <c r="QOO108" s="205"/>
      <c r="QOP108" s="205"/>
      <c r="QOQ108" s="205"/>
      <c r="QOR108" s="205"/>
      <c r="QOS108" s="205"/>
      <c r="QOT108" s="205"/>
      <c r="QOU108" s="205"/>
      <c r="QOV108" s="205"/>
      <c r="QOW108" s="205"/>
      <c r="QOX108" s="205"/>
      <c r="QOY108" s="205"/>
      <c r="QOZ108" s="205"/>
      <c r="QPA108" s="205"/>
      <c r="QPB108" s="205"/>
      <c r="QPC108" s="205"/>
      <c r="QPD108" s="205"/>
      <c r="QPE108" s="205"/>
      <c r="QPF108" s="205"/>
      <c r="QPG108" s="205"/>
      <c r="QPH108" s="205"/>
      <c r="QPI108" s="205"/>
      <c r="QPJ108" s="205"/>
      <c r="QPK108" s="205"/>
      <c r="QPL108" s="205"/>
      <c r="QPM108" s="205"/>
      <c r="QPN108" s="205"/>
      <c r="QPO108" s="205"/>
      <c r="QPP108" s="205"/>
      <c r="QPQ108" s="205"/>
      <c r="QPR108" s="205"/>
      <c r="QPS108" s="205"/>
      <c r="QPT108" s="205"/>
      <c r="QPU108" s="205"/>
      <c r="QPV108" s="205"/>
      <c r="QPW108" s="205"/>
      <c r="QPX108" s="205"/>
      <c r="QPY108" s="205"/>
      <c r="QPZ108" s="205"/>
      <c r="QQA108" s="205"/>
      <c r="QQB108" s="205"/>
      <c r="QQC108" s="205"/>
      <c r="QQD108" s="205"/>
      <c r="QQE108" s="205"/>
      <c r="QQF108" s="205"/>
      <c r="QQG108" s="205"/>
      <c r="QQH108" s="205"/>
      <c r="QQI108" s="205"/>
      <c r="QQJ108" s="205"/>
      <c r="QQK108" s="205"/>
      <c r="QQL108" s="205"/>
      <c r="QQM108" s="205"/>
      <c r="QQN108" s="205"/>
      <c r="QQO108" s="205"/>
      <c r="QQP108" s="205"/>
      <c r="QQQ108" s="205"/>
      <c r="QQR108" s="205"/>
      <c r="QQS108" s="205"/>
      <c r="QQT108" s="205"/>
      <c r="QQU108" s="205"/>
      <c r="QQV108" s="205"/>
      <c r="QQW108" s="205"/>
      <c r="QQX108" s="205"/>
      <c r="QQY108" s="205"/>
      <c r="QQZ108" s="205"/>
      <c r="QRA108" s="205"/>
      <c r="QRB108" s="205"/>
      <c r="QRC108" s="205"/>
      <c r="QRD108" s="205"/>
      <c r="QRE108" s="205"/>
      <c r="QRF108" s="205"/>
      <c r="QRG108" s="205"/>
      <c r="QRH108" s="205"/>
      <c r="QRI108" s="205"/>
      <c r="QRJ108" s="205"/>
      <c r="QRK108" s="205"/>
      <c r="QRL108" s="205"/>
      <c r="QRM108" s="205"/>
      <c r="QRN108" s="205"/>
      <c r="QRO108" s="205"/>
      <c r="QRP108" s="205"/>
      <c r="QRQ108" s="205"/>
      <c r="QRR108" s="205"/>
      <c r="QRS108" s="205"/>
      <c r="QRT108" s="205"/>
      <c r="QRU108" s="205"/>
      <c r="QRV108" s="205"/>
      <c r="QRW108" s="205"/>
      <c r="QRX108" s="205"/>
      <c r="QRY108" s="205"/>
      <c r="QRZ108" s="205"/>
      <c r="QSA108" s="205"/>
      <c r="QSB108" s="205"/>
      <c r="QSC108" s="205"/>
      <c r="QSD108" s="205"/>
      <c r="QSE108" s="205"/>
      <c r="QSF108" s="205"/>
      <c r="QSG108" s="205"/>
      <c r="QSH108" s="205"/>
      <c r="QSI108" s="205"/>
      <c r="QSJ108" s="205"/>
      <c r="QSK108" s="205"/>
      <c r="QSL108" s="205"/>
      <c r="QSM108" s="205"/>
      <c r="QSN108" s="205"/>
      <c r="QSO108" s="205"/>
      <c r="QSP108" s="205"/>
      <c r="QSQ108" s="205"/>
      <c r="QSR108" s="205"/>
      <c r="QSS108" s="205"/>
      <c r="QST108" s="205"/>
      <c r="QSU108" s="205"/>
      <c r="QSV108" s="205"/>
      <c r="QSW108" s="205"/>
      <c r="QSX108" s="205"/>
      <c r="QSY108" s="205"/>
      <c r="QSZ108" s="205"/>
      <c r="QTA108" s="205"/>
      <c r="QTB108" s="205"/>
      <c r="QTC108" s="205"/>
      <c r="QTD108" s="205"/>
      <c r="QTE108" s="205"/>
      <c r="QTF108" s="205"/>
      <c r="QTG108" s="205"/>
      <c r="QTH108" s="205"/>
      <c r="QTI108" s="205"/>
      <c r="QTJ108" s="205"/>
      <c r="QTK108" s="205"/>
      <c r="QTL108" s="205"/>
      <c r="QTM108" s="205"/>
      <c r="QTN108" s="205"/>
      <c r="QTO108" s="205"/>
      <c r="QTP108" s="205"/>
      <c r="QTQ108" s="205"/>
      <c r="QTR108" s="205"/>
      <c r="QTS108" s="205"/>
      <c r="QTT108" s="205"/>
      <c r="QTU108" s="205"/>
      <c r="QTV108" s="205"/>
      <c r="QTW108" s="205"/>
      <c r="QUD108" s="205"/>
      <c r="QUE108" s="205"/>
      <c r="QUF108" s="205"/>
      <c r="QUG108" s="205"/>
      <c r="QUH108" s="205"/>
      <c r="QUI108" s="205"/>
      <c r="QUJ108" s="205"/>
      <c r="QUK108" s="205"/>
      <c r="QUL108" s="205"/>
      <c r="QUM108" s="205"/>
      <c r="QUN108" s="205"/>
      <c r="QUO108" s="205"/>
      <c r="QUP108" s="205"/>
      <c r="QUQ108" s="205"/>
      <c r="QUR108" s="205"/>
      <c r="QUS108" s="205"/>
      <c r="QUT108" s="205"/>
      <c r="QUU108" s="205"/>
      <c r="QUV108" s="205"/>
      <c r="QUW108" s="205"/>
      <c r="QUX108" s="205"/>
      <c r="QUY108" s="205"/>
      <c r="QUZ108" s="205"/>
      <c r="QVA108" s="205"/>
      <c r="QVB108" s="205"/>
      <c r="QVC108" s="205"/>
      <c r="QVD108" s="205"/>
      <c r="QVE108" s="205"/>
      <c r="QVF108" s="205"/>
      <c r="QVG108" s="205"/>
      <c r="QVH108" s="205"/>
      <c r="QVI108" s="205"/>
      <c r="QVJ108" s="205"/>
      <c r="QVK108" s="205"/>
      <c r="QVL108" s="205"/>
      <c r="QVM108" s="205"/>
      <c r="QVN108" s="205"/>
      <c r="QVO108" s="205"/>
      <c r="QVP108" s="205"/>
      <c r="QVQ108" s="205"/>
      <c r="QVR108" s="205"/>
      <c r="QVS108" s="205"/>
      <c r="QVT108" s="205"/>
      <c r="QVU108" s="205"/>
      <c r="QVV108" s="205"/>
      <c r="QVW108" s="205"/>
      <c r="QVX108" s="205"/>
      <c r="QVY108" s="205"/>
      <c r="QVZ108" s="205"/>
      <c r="QWA108" s="205"/>
      <c r="QWB108" s="205"/>
      <c r="QWC108" s="205"/>
      <c r="QWD108" s="205"/>
      <c r="QWE108" s="205"/>
      <c r="QWF108" s="205"/>
      <c r="QWG108" s="205"/>
      <c r="QWH108" s="205"/>
      <c r="QWI108" s="205"/>
      <c r="QWJ108" s="205"/>
      <c r="QWK108" s="205"/>
      <c r="QWL108" s="205"/>
      <c r="QWM108" s="205"/>
      <c r="QWN108" s="205"/>
      <c r="QWO108" s="205"/>
      <c r="QWP108" s="205"/>
      <c r="QWQ108" s="205"/>
      <c r="QWR108" s="205"/>
      <c r="QWS108" s="205"/>
      <c r="QWT108" s="205"/>
      <c r="QWU108" s="205"/>
      <c r="QWV108" s="205"/>
      <c r="QWW108" s="205"/>
      <c r="QWX108" s="205"/>
      <c r="QWY108" s="205"/>
      <c r="QWZ108" s="205"/>
      <c r="QXA108" s="205"/>
      <c r="QXB108" s="205"/>
      <c r="QXC108" s="205"/>
      <c r="QXD108" s="205"/>
      <c r="QXE108" s="205"/>
      <c r="QXF108" s="205"/>
      <c r="QXG108" s="205"/>
      <c r="QXH108" s="205"/>
      <c r="QXI108" s="205"/>
      <c r="QXJ108" s="205"/>
      <c r="QXK108" s="205"/>
      <c r="QXL108" s="205"/>
      <c r="QXM108" s="205"/>
      <c r="QXN108" s="205"/>
      <c r="QXO108" s="205"/>
      <c r="QXP108" s="205"/>
      <c r="QXQ108" s="205"/>
      <c r="QXR108" s="205"/>
      <c r="QXS108" s="205"/>
      <c r="QXT108" s="205"/>
      <c r="QXU108" s="205"/>
      <c r="QXV108" s="205"/>
      <c r="QXW108" s="205"/>
      <c r="QXX108" s="205"/>
      <c r="QXY108" s="205"/>
      <c r="QXZ108" s="205"/>
      <c r="QYA108" s="205"/>
      <c r="QYB108" s="205"/>
      <c r="QYC108" s="205"/>
      <c r="QYD108" s="205"/>
      <c r="QYE108" s="205"/>
      <c r="QYF108" s="205"/>
      <c r="QYG108" s="205"/>
      <c r="QYH108" s="205"/>
      <c r="QYI108" s="205"/>
      <c r="QYJ108" s="205"/>
      <c r="QYK108" s="205"/>
      <c r="QYL108" s="205"/>
      <c r="QYM108" s="205"/>
      <c r="QYN108" s="205"/>
      <c r="QYO108" s="205"/>
      <c r="QYP108" s="205"/>
      <c r="QYQ108" s="205"/>
      <c r="QYR108" s="205"/>
      <c r="QYS108" s="205"/>
      <c r="QYT108" s="205"/>
      <c r="QYU108" s="205"/>
      <c r="QYV108" s="205"/>
      <c r="QYW108" s="205"/>
      <c r="QYX108" s="205"/>
      <c r="QYY108" s="205"/>
      <c r="QYZ108" s="205"/>
      <c r="QZA108" s="205"/>
      <c r="QZB108" s="205"/>
      <c r="QZC108" s="205"/>
      <c r="QZD108" s="205"/>
      <c r="QZE108" s="205"/>
      <c r="QZF108" s="205"/>
      <c r="QZG108" s="205"/>
      <c r="QZH108" s="205"/>
      <c r="QZI108" s="205"/>
      <c r="QZJ108" s="205"/>
      <c r="QZK108" s="205"/>
      <c r="QZL108" s="205"/>
      <c r="QZM108" s="205"/>
      <c r="QZN108" s="205"/>
      <c r="QZO108" s="205"/>
      <c r="QZP108" s="205"/>
      <c r="QZQ108" s="205"/>
      <c r="QZR108" s="205"/>
      <c r="QZS108" s="205"/>
      <c r="QZT108" s="205"/>
      <c r="QZU108" s="205"/>
      <c r="QZV108" s="205"/>
      <c r="QZW108" s="205"/>
      <c r="QZX108" s="205"/>
      <c r="QZY108" s="205"/>
      <c r="QZZ108" s="205"/>
      <c r="RAA108" s="205"/>
      <c r="RAB108" s="205"/>
      <c r="RAC108" s="205"/>
      <c r="RAD108" s="205"/>
      <c r="RAE108" s="205"/>
      <c r="RAF108" s="205"/>
      <c r="RAG108" s="205"/>
      <c r="RAH108" s="205"/>
      <c r="RAI108" s="205"/>
      <c r="RAJ108" s="205"/>
      <c r="RAK108" s="205"/>
      <c r="RAL108" s="205"/>
      <c r="RAM108" s="205"/>
      <c r="RAN108" s="205"/>
      <c r="RAO108" s="205"/>
      <c r="RAP108" s="205"/>
      <c r="RAQ108" s="205"/>
      <c r="RAR108" s="205"/>
      <c r="RAS108" s="205"/>
      <c r="RAT108" s="205"/>
      <c r="RAU108" s="205"/>
      <c r="RAV108" s="205"/>
      <c r="RAW108" s="205"/>
      <c r="RAX108" s="205"/>
      <c r="RAY108" s="205"/>
      <c r="RAZ108" s="205"/>
      <c r="RBA108" s="205"/>
      <c r="RBB108" s="205"/>
      <c r="RBC108" s="205"/>
      <c r="RBD108" s="205"/>
      <c r="RBE108" s="205"/>
      <c r="RBF108" s="205"/>
      <c r="RBG108" s="205"/>
      <c r="RBH108" s="205"/>
      <c r="RBI108" s="205"/>
      <c r="RBJ108" s="205"/>
      <c r="RBK108" s="205"/>
      <c r="RBL108" s="205"/>
      <c r="RBM108" s="205"/>
      <c r="RBN108" s="205"/>
      <c r="RBO108" s="205"/>
      <c r="RBP108" s="205"/>
      <c r="RBQ108" s="205"/>
      <c r="RBR108" s="205"/>
      <c r="RBS108" s="205"/>
      <c r="RBT108" s="205"/>
      <c r="RBU108" s="205"/>
      <c r="RBV108" s="205"/>
      <c r="RBW108" s="205"/>
      <c r="RBX108" s="205"/>
      <c r="RBY108" s="205"/>
      <c r="RBZ108" s="205"/>
      <c r="RCA108" s="205"/>
      <c r="RCB108" s="205"/>
      <c r="RCC108" s="205"/>
      <c r="RCD108" s="205"/>
      <c r="RCE108" s="205"/>
      <c r="RCF108" s="205"/>
      <c r="RCG108" s="205"/>
      <c r="RCH108" s="205"/>
      <c r="RCI108" s="205"/>
      <c r="RCJ108" s="205"/>
      <c r="RCK108" s="205"/>
      <c r="RCL108" s="205"/>
      <c r="RCM108" s="205"/>
      <c r="RCN108" s="205"/>
      <c r="RCO108" s="205"/>
      <c r="RCP108" s="205"/>
      <c r="RCQ108" s="205"/>
      <c r="RCR108" s="205"/>
      <c r="RCS108" s="205"/>
      <c r="RCT108" s="205"/>
      <c r="RCU108" s="205"/>
      <c r="RCV108" s="205"/>
      <c r="RCW108" s="205"/>
      <c r="RCX108" s="205"/>
      <c r="RCY108" s="205"/>
      <c r="RCZ108" s="205"/>
      <c r="RDA108" s="205"/>
      <c r="RDB108" s="205"/>
      <c r="RDC108" s="205"/>
      <c r="RDD108" s="205"/>
      <c r="RDE108" s="205"/>
      <c r="RDF108" s="205"/>
      <c r="RDG108" s="205"/>
      <c r="RDH108" s="205"/>
      <c r="RDI108" s="205"/>
      <c r="RDJ108" s="205"/>
      <c r="RDK108" s="205"/>
      <c r="RDL108" s="205"/>
      <c r="RDM108" s="205"/>
      <c r="RDN108" s="205"/>
      <c r="RDO108" s="205"/>
      <c r="RDP108" s="205"/>
      <c r="RDQ108" s="205"/>
      <c r="RDR108" s="205"/>
      <c r="RDS108" s="205"/>
      <c r="RDZ108" s="205"/>
      <c r="REA108" s="205"/>
      <c r="REB108" s="205"/>
      <c r="REC108" s="205"/>
      <c r="RED108" s="205"/>
      <c r="REE108" s="205"/>
      <c r="REF108" s="205"/>
      <c r="REG108" s="205"/>
      <c r="REH108" s="205"/>
      <c r="REI108" s="205"/>
      <c r="REJ108" s="205"/>
      <c r="REK108" s="205"/>
      <c r="REL108" s="205"/>
      <c r="REM108" s="205"/>
      <c r="REN108" s="205"/>
      <c r="REO108" s="205"/>
      <c r="REP108" s="205"/>
      <c r="REQ108" s="205"/>
      <c r="RER108" s="205"/>
      <c r="RES108" s="205"/>
      <c r="RET108" s="205"/>
      <c r="REU108" s="205"/>
      <c r="REV108" s="205"/>
      <c r="REW108" s="205"/>
      <c r="REX108" s="205"/>
      <c r="REY108" s="205"/>
      <c r="REZ108" s="205"/>
      <c r="RFA108" s="205"/>
      <c r="RFB108" s="205"/>
      <c r="RFC108" s="205"/>
      <c r="RFD108" s="205"/>
      <c r="RFE108" s="205"/>
      <c r="RFF108" s="205"/>
      <c r="RFG108" s="205"/>
      <c r="RFH108" s="205"/>
      <c r="RFI108" s="205"/>
      <c r="RFJ108" s="205"/>
      <c r="RFK108" s="205"/>
      <c r="RFL108" s="205"/>
      <c r="RFM108" s="205"/>
      <c r="RFN108" s="205"/>
      <c r="RFO108" s="205"/>
      <c r="RFP108" s="205"/>
      <c r="RFQ108" s="205"/>
      <c r="RFR108" s="205"/>
      <c r="RFS108" s="205"/>
      <c r="RFT108" s="205"/>
      <c r="RFU108" s="205"/>
      <c r="RFV108" s="205"/>
      <c r="RFW108" s="205"/>
      <c r="RFX108" s="205"/>
      <c r="RFY108" s="205"/>
      <c r="RFZ108" s="205"/>
      <c r="RGA108" s="205"/>
      <c r="RGB108" s="205"/>
      <c r="RGC108" s="205"/>
      <c r="RGD108" s="205"/>
      <c r="RGE108" s="205"/>
      <c r="RGF108" s="205"/>
      <c r="RGG108" s="205"/>
      <c r="RGH108" s="205"/>
      <c r="RGI108" s="205"/>
      <c r="RGJ108" s="205"/>
      <c r="RGK108" s="205"/>
      <c r="RGL108" s="205"/>
      <c r="RGM108" s="205"/>
      <c r="RGN108" s="205"/>
      <c r="RGO108" s="205"/>
      <c r="RGP108" s="205"/>
      <c r="RGQ108" s="205"/>
      <c r="RGR108" s="205"/>
      <c r="RGS108" s="205"/>
      <c r="RGT108" s="205"/>
      <c r="RGU108" s="205"/>
      <c r="RGV108" s="205"/>
      <c r="RGW108" s="205"/>
      <c r="RGX108" s="205"/>
      <c r="RGY108" s="205"/>
      <c r="RGZ108" s="205"/>
      <c r="RHA108" s="205"/>
      <c r="RHB108" s="205"/>
      <c r="RHC108" s="205"/>
      <c r="RHD108" s="205"/>
      <c r="RHE108" s="205"/>
      <c r="RHF108" s="205"/>
      <c r="RHG108" s="205"/>
      <c r="RHH108" s="205"/>
      <c r="RHI108" s="205"/>
      <c r="RHJ108" s="205"/>
      <c r="RHK108" s="205"/>
      <c r="RHL108" s="205"/>
      <c r="RHM108" s="205"/>
      <c r="RHN108" s="205"/>
      <c r="RHO108" s="205"/>
      <c r="RHP108" s="205"/>
      <c r="RHQ108" s="205"/>
      <c r="RHR108" s="205"/>
      <c r="RHS108" s="205"/>
      <c r="RHT108" s="205"/>
      <c r="RHU108" s="205"/>
      <c r="RHV108" s="205"/>
      <c r="RHW108" s="205"/>
      <c r="RHX108" s="205"/>
      <c r="RHY108" s="205"/>
      <c r="RHZ108" s="205"/>
      <c r="RIA108" s="205"/>
      <c r="RIB108" s="205"/>
      <c r="RIC108" s="205"/>
      <c r="RID108" s="205"/>
      <c r="RIE108" s="205"/>
      <c r="RIF108" s="205"/>
      <c r="RIG108" s="205"/>
      <c r="RIH108" s="205"/>
      <c r="RII108" s="205"/>
      <c r="RIJ108" s="205"/>
      <c r="RIK108" s="205"/>
      <c r="RIL108" s="205"/>
      <c r="RIM108" s="205"/>
      <c r="RIN108" s="205"/>
      <c r="RIO108" s="205"/>
      <c r="RIP108" s="205"/>
      <c r="RIQ108" s="205"/>
      <c r="RIR108" s="205"/>
      <c r="RIS108" s="205"/>
      <c r="RIT108" s="205"/>
      <c r="RIU108" s="205"/>
      <c r="RIV108" s="205"/>
      <c r="RIW108" s="205"/>
      <c r="RIX108" s="205"/>
      <c r="RIY108" s="205"/>
      <c r="RIZ108" s="205"/>
      <c r="RJA108" s="205"/>
      <c r="RJB108" s="205"/>
      <c r="RJC108" s="205"/>
      <c r="RJD108" s="205"/>
      <c r="RJE108" s="205"/>
      <c r="RJF108" s="205"/>
      <c r="RJG108" s="205"/>
      <c r="RJH108" s="205"/>
      <c r="RJI108" s="205"/>
      <c r="RJJ108" s="205"/>
      <c r="RJK108" s="205"/>
      <c r="RJL108" s="205"/>
      <c r="RJM108" s="205"/>
      <c r="RJN108" s="205"/>
      <c r="RJO108" s="205"/>
      <c r="RJP108" s="205"/>
      <c r="RJQ108" s="205"/>
      <c r="RJR108" s="205"/>
      <c r="RJS108" s="205"/>
      <c r="RJT108" s="205"/>
      <c r="RJU108" s="205"/>
      <c r="RJV108" s="205"/>
      <c r="RJW108" s="205"/>
      <c r="RJX108" s="205"/>
      <c r="RJY108" s="205"/>
      <c r="RJZ108" s="205"/>
      <c r="RKA108" s="205"/>
      <c r="RKB108" s="205"/>
      <c r="RKC108" s="205"/>
      <c r="RKD108" s="205"/>
      <c r="RKE108" s="205"/>
      <c r="RKF108" s="205"/>
      <c r="RKG108" s="205"/>
      <c r="RKH108" s="205"/>
      <c r="RKI108" s="205"/>
      <c r="RKJ108" s="205"/>
      <c r="RKK108" s="205"/>
      <c r="RKL108" s="205"/>
      <c r="RKM108" s="205"/>
      <c r="RKN108" s="205"/>
      <c r="RKO108" s="205"/>
      <c r="RKP108" s="205"/>
      <c r="RKQ108" s="205"/>
      <c r="RKR108" s="205"/>
      <c r="RKS108" s="205"/>
      <c r="RKT108" s="205"/>
      <c r="RKU108" s="205"/>
      <c r="RKV108" s="205"/>
      <c r="RKW108" s="205"/>
      <c r="RKX108" s="205"/>
      <c r="RKY108" s="205"/>
      <c r="RKZ108" s="205"/>
      <c r="RLA108" s="205"/>
      <c r="RLB108" s="205"/>
      <c r="RLC108" s="205"/>
      <c r="RLD108" s="205"/>
      <c r="RLE108" s="205"/>
      <c r="RLF108" s="205"/>
      <c r="RLG108" s="205"/>
      <c r="RLH108" s="205"/>
      <c r="RLI108" s="205"/>
      <c r="RLJ108" s="205"/>
      <c r="RLK108" s="205"/>
      <c r="RLL108" s="205"/>
      <c r="RLM108" s="205"/>
      <c r="RLN108" s="205"/>
      <c r="RLO108" s="205"/>
      <c r="RLP108" s="205"/>
      <c r="RLQ108" s="205"/>
      <c r="RLR108" s="205"/>
      <c r="RLS108" s="205"/>
      <c r="RLT108" s="205"/>
      <c r="RLU108" s="205"/>
      <c r="RLV108" s="205"/>
      <c r="RLW108" s="205"/>
      <c r="RLX108" s="205"/>
      <c r="RLY108" s="205"/>
      <c r="RLZ108" s="205"/>
      <c r="RMA108" s="205"/>
      <c r="RMB108" s="205"/>
      <c r="RMC108" s="205"/>
      <c r="RMD108" s="205"/>
      <c r="RME108" s="205"/>
      <c r="RMF108" s="205"/>
      <c r="RMG108" s="205"/>
      <c r="RMH108" s="205"/>
      <c r="RMI108" s="205"/>
      <c r="RMJ108" s="205"/>
      <c r="RMK108" s="205"/>
      <c r="RML108" s="205"/>
      <c r="RMM108" s="205"/>
      <c r="RMN108" s="205"/>
      <c r="RMO108" s="205"/>
      <c r="RMP108" s="205"/>
      <c r="RMQ108" s="205"/>
      <c r="RMR108" s="205"/>
      <c r="RMS108" s="205"/>
      <c r="RMT108" s="205"/>
      <c r="RMU108" s="205"/>
      <c r="RMV108" s="205"/>
      <c r="RMW108" s="205"/>
      <c r="RMX108" s="205"/>
      <c r="RMY108" s="205"/>
      <c r="RMZ108" s="205"/>
      <c r="RNA108" s="205"/>
      <c r="RNB108" s="205"/>
      <c r="RNC108" s="205"/>
      <c r="RND108" s="205"/>
      <c r="RNE108" s="205"/>
      <c r="RNF108" s="205"/>
      <c r="RNG108" s="205"/>
      <c r="RNH108" s="205"/>
      <c r="RNI108" s="205"/>
      <c r="RNJ108" s="205"/>
      <c r="RNK108" s="205"/>
      <c r="RNL108" s="205"/>
      <c r="RNM108" s="205"/>
      <c r="RNN108" s="205"/>
      <c r="RNO108" s="205"/>
      <c r="RNV108" s="205"/>
      <c r="RNW108" s="205"/>
      <c r="RNX108" s="205"/>
      <c r="RNY108" s="205"/>
      <c r="RNZ108" s="205"/>
      <c r="ROA108" s="205"/>
      <c r="ROB108" s="205"/>
      <c r="ROC108" s="205"/>
      <c r="ROD108" s="205"/>
      <c r="ROE108" s="205"/>
      <c r="ROF108" s="205"/>
      <c r="ROG108" s="205"/>
      <c r="ROH108" s="205"/>
      <c r="ROI108" s="205"/>
      <c r="ROJ108" s="205"/>
      <c r="ROK108" s="205"/>
      <c r="ROL108" s="205"/>
      <c r="ROM108" s="205"/>
      <c r="RON108" s="205"/>
      <c r="ROO108" s="205"/>
      <c r="ROP108" s="205"/>
      <c r="ROQ108" s="205"/>
      <c r="ROR108" s="205"/>
      <c r="ROS108" s="205"/>
      <c r="ROT108" s="205"/>
      <c r="ROU108" s="205"/>
      <c r="ROV108" s="205"/>
      <c r="ROW108" s="205"/>
      <c r="ROX108" s="205"/>
      <c r="ROY108" s="205"/>
      <c r="ROZ108" s="205"/>
      <c r="RPA108" s="205"/>
      <c r="RPB108" s="205"/>
      <c r="RPC108" s="205"/>
      <c r="RPD108" s="205"/>
      <c r="RPE108" s="205"/>
      <c r="RPF108" s="205"/>
      <c r="RPG108" s="205"/>
      <c r="RPH108" s="205"/>
      <c r="RPI108" s="205"/>
      <c r="RPJ108" s="205"/>
      <c r="RPK108" s="205"/>
      <c r="RPL108" s="205"/>
      <c r="RPM108" s="205"/>
      <c r="RPN108" s="205"/>
      <c r="RPO108" s="205"/>
      <c r="RPP108" s="205"/>
      <c r="RPQ108" s="205"/>
      <c r="RPR108" s="205"/>
      <c r="RPS108" s="205"/>
      <c r="RPT108" s="205"/>
      <c r="RPU108" s="205"/>
      <c r="RPV108" s="205"/>
      <c r="RPW108" s="205"/>
      <c r="RPX108" s="205"/>
      <c r="RPY108" s="205"/>
      <c r="RPZ108" s="205"/>
      <c r="RQA108" s="205"/>
      <c r="RQB108" s="205"/>
      <c r="RQC108" s="205"/>
      <c r="RQD108" s="205"/>
      <c r="RQE108" s="205"/>
      <c r="RQF108" s="205"/>
      <c r="RQG108" s="205"/>
      <c r="RQH108" s="205"/>
      <c r="RQI108" s="205"/>
      <c r="RQJ108" s="205"/>
      <c r="RQK108" s="205"/>
      <c r="RQL108" s="205"/>
      <c r="RQM108" s="205"/>
      <c r="RQN108" s="205"/>
      <c r="RQO108" s="205"/>
      <c r="RQP108" s="205"/>
      <c r="RQQ108" s="205"/>
      <c r="RQR108" s="205"/>
      <c r="RQS108" s="205"/>
      <c r="RQT108" s="205"/>
      <c r="RQU108" s="205"/>
      <c r="RQV108" s="205"/>
      <c r="RQW108" s="205"/>
      <c r="RQX108" s="205"/>
      <c r="RQY108" s="205"/>
      <c r="RQZ108" s="205"/>
      <c r="RRA108" s="205"/>
      <c r="RRB108" s="205"/>
      <c r="RRC108" s="205"/>
      <c r="RRD108" s="205"/>
      <c r="RRE108" s="205"/>
      <c r="RRF108" s="205"/>
      <c r="RRG108" s="205"/>
      <c r="RRH108" s="205"/>
      <c r="RRI108" s="205"/>
      <c r="RRJ108" s="205"/>
      <c r="RRK108" s="205"/>
      <c r="RRL108" s="205"/>
      <c r="RRM108" s="205"/>
      <c r="RRN108" s="205"/>
      <c r="RRO108" s="205"/>
      <c r="RRP108" s="205"/>
      <c r="RRQ108" s="205"/>
      <c r="RRR108" s="205"/>
      <c r="RRS108" s="205"/>
      <c r="RRT108" s="205"/>
      <c r="RRU108" s="205"/>
      <c r="RRV108" s="205"/>
      <c r="RRW108" s="205"/>
      <c r="RRX108" s="205"/>
      <c r="RRY108" s="205"/>
      <c r="RRZ108" s="205"/>
      <c r="RSA108" s="205"/>
      <c r="RSB108" s="205"/>
      <c r="RSC108" s="205"/>
      <c r="RSD108" s="205"/>
      <c r="RSE108" s="205"/>
      <c r="RSF108" s="205"/>
      <c r="RSG108" s="205"/>
      <c r="RSH108" s="205"/>
      <c r="RSI108" s="205"/>
      <c r="RSJ108" s="205"/>
      <c r="RSK108" s="205"/>
      <c r="RSL108" s="205"/>
      <c r="RSM108" s="205"/>
      <c r="RSN108" s="205"/>
      <c r="RSO108" s="205"/>
      <c r="RSP108" s="205"/>
      <c r="RSQ108" s="205"/>
      <c r="RSR108" s="205"/>
      <c r="RSS108" s="205"/>
      <c r="RST108" s="205"/>
      <c r="RSU108" s="205"/>
      <c r="RSV108" s="205"/>
      <c r="RSW108" s="205"/>
      <c r="RSX108" s="205"/>
      <c r="RSY108" s="205"/>
      <c r="RSZ108" s="205"/>
      <c r="RTA108" s="205"/>
      <c r="RTB108" s="205"/>
      <c r="RTC108" s="205"/>
      <c r="RTD108" s="205"/>
      <c r="RTE108" s="205"/>
      <c r="RTF108" s="205"/>
      <c r="RTG108" s="205"/>
      <c r="RTH108" s="205"/>
      <c r="RTI108" s="205"/>
      <c r="RTJ108" s="205"/>
      <c r="RTK108" s="205"/>
      <c r="RTL108" s="205"/>
      <c r="RTM108" s="205"/>
      <c r="RTN108" s="205"/>
      <c r="RTO108" s="205"/>
      <c r="RTP108" s="205"/>
      <c r="RTQ108" s="205"/>
      <c r="RTR108" s="205"/>
      <c r="RTS108" s="205"/>
      <c r="RTT108" s="205"/>
      <c r="RTU108" s="205"/>
      <c r="RTV108" s="205"/>
      <c r="RTW108" s="205"/>
      <c r="RTX108" s="205"/>
      <c r="RTY108" s="205"/>
      <c r="RTZ108" s="205"/>
      <c r="RUA108" s="205"/>
      <c r="RUB108" s="205"/>
      <c r="RUC108" s="205"/>
      <c r="RUD108" s="205"/>
      <c r="RUE108" s="205"/>
      <c r="RUF108" s="205"/>
      <c r="RUG108" s="205"/>
      <c r="RUH108" s="205"/>
      <c r="RUI108" s="205"/>
      <c r="RUJ108" s="205"/>
      <c r="RUK108" s="205"/>
      <c r="RUL108" s="205"/>
      <c r="RUM108" s="205"/>
      <c r="RUN108" s="205"/>
      <c r="RUO108" s="205"/>
      <c r="RUP108" s="205"/>
      <c r="RUQ108" s="205"/>
      <c r="RUR108" s="205"/>
      <c r="RUS108" s="205"/>
      <c r="RUT108" s="205"/>
      <c r="RUU108" s="205"/>
      <c r="RUV108" s="205"/>
      <c r="RUW108" s="205"/>
      <c r="RUX108" s="205"/>
      <c r="RUY108" s="205"/>
      <c r="RUZ108" s="205"/>
      <c r="RVA108" s="205"/>
      <c r="RVB108" s="205"/>
      <c r="RVC108" s="205"/>
      <c r="RVD108" s="205"/>
      <c r="RVE108" s="205"/>
      <c r="RVF108" s="205"/>
      <c r="RVG108" s="205"/>
      <c r="RVH108" s="205"/>
      <c r="RVI108" s="205"/>
      <c r="RVJ108" s="205"/>
      <c r="RVK108" s="205"/>
      <c r="RVL108" s="205"/>
      <c r="RVM108" s="205"/>
      <c r="RVN108" s="205"/>
      <c r="RVO108" s="205"/>
      <c r="RVP108" s="205"/>
      <c r="RVQ108" s="205"/>
      <c r="RVR108" s="205"/>
      <c r="RVS108" s="205"/>
      <c r="RVT108" s="205"/>
      <c r="RVU108" s="205"/>
      <c r="RVV108" s="205"/>
      <c r="RVW108" s="205"/>
      <c r="RVX108" s="205"/>
      <c r="RVY108" s="205"/>
      <c r="RVZ108" s="205"/>
      <c r="RWA108" s="205"/>
      <c r="RWB108" s="205"/>
      <c r="RWC108" s="205"/>
      <c r="RWD108" s="205"/>
      <c r="RWE108" s="205"/>
      <c r="RWF108" s="205"/>
      <c r="RWG108" s="205"/>
      <c r="RWH108" s="205"/>
      <c r="RWI108" s="205"/>
      <c r="RWJ108" s="205"/>
      <c r="RWK108" s="205"/>
      <c r="RWL108" s="205"/>
      <c r="RWM108" s="205"/>
      <c r="RWN108" s="205"/>
      <c r="RWO108" s="205"/>
      <c r="RWP108" s="205"/>
      <c r="RWQ108" s="205"/>
      <c r="RWR108" s="205"/>
      <c r="RWS108" s="205"/>
      <c r="RWT108" s="205"/>
      <c r="RWU108" s="205"/>
      <c r="RWV108" s="205"/>
      <c r="RWW108" s="205"/>
      <c r="RWX108" s="205"/>
      <c r="RWY108" s="205"/>
      <c r="RWZ108" s="205"/>
      <c r="RXA108" s="205"/>
      <c r="RXB108" s="205"/>
      <c r="RXC108" s="205"/>
      <c r="RXD108" s="205"/>
      <c r="RXE108" s="205"/>
      <c r="RXF108" s="205"/>
      <c r="RXG108" s="205"/>
      <c r="RXH108" s="205"/>
      <c r="RXI108" s="205"/>
      <c r="RXJ108" s="205"/>
      <c r="RXK108" s="205"/>
      <c r="RXR108" s="205"/>
      <c r="RXS108" s="205"/>
      <c r="RXT108" s="205"/>
      <c r="RXU108" s="205"/>
      <c r="RXV108" s="205"/>
      <c r="RXW108" s="205"/>
      <c r="RXX108" s="205"/>
      <c r="RXY108" s="205"/>
      <c r="RXZ108" s="205"/>
      <c r="RYA108" s="205"/>
      <c r="RYB108" s="205"/>
      <c r="RYC108" s="205"/>
      <c r="RYD108" s="205"/>
      <c r="RYE108" s="205"/>
      <c r="RYF108" s="205"/>
      <c r="RYG108" s="205"/>
      <c r="RYH108" s="205"/>
      <c r="RYI108" s="205"/>
      <c r="RYJ108" s="205"/>
      <c r="RYK108" s="205"/>
      <c r="RYL108" s="205"/>
      <c r="RYM108" s="205"/>
      <c r="RYN108" s="205"/>
      <c r="RYO108" s="205"/>
      <c r="RYP108" s="205"/>
      <c r="RYQ108" s="205"/>
      <c r="RYR108" s="205"/>
      <c r="RYS108" s="205"/>
      <c r="RYT108" s="205"/>
      <c r="RYU108" s="205"/>
      <c r="RYV108" s="205"/>
      <c r="RYW108" s="205"/>
      <c r="RYX108" s="205"/>
      <c r="RYY108" s="205"/>
      <c r="RYZ108" s="205"/>
      <c r="RZA108" s="205"/>
      <c r="RZB108" s="205"/>
      <c r="RZC108" s="205"/>
      <c r="RZD108" s="205"/>
      <c r="RZE108" s="205"/>
      <c r="RZF108" s="205"/>
      <c r="RZG108" s="205"/>
      <c r="RZH108" s="205"/>
      <c r="RZI108" s="205"/>
      <c r="RZJ108" s="205"/>
      <c r="RZK108" s="205"/>
      <c r="RZL108" s="205"/>
      <c r="RZM108" s="205"/>
      <c r="RZN108" s="205"/>
      <c r="RZO108" s="205"/>
      <c r="RZP108" s="205"/>
      <c r="RZQ108" s="205"/>
      <c r="RZR108" s="205"/>
      <c r="RZS108" s="205"/>
      <c r="RZT108" s="205"/>
      <c r="RZU108" s="205"/>
      <c r="RZV108" s="205"/>
      <c r="RZW108" s="205"/>
      <c r="RZX108" s="205"/>
      <c r="RZY108" s="205"/>
      <c r="RZZ108" s="205"/>
      <c r="SAA108" s="205"/>
      <c r="SAB108" s="205"/>
      <c r="SAC108" s="205"/>
      <c r="SAD108" s="205"/>
      <c r="SAE108" s="205"/>
      <c r="SAF108" s="205"/>
      <c r="SAG108" s="205"/>
      <c r="SAH108" s="205"/>
      <c r="SAI108" s="205"/>
      <c r="SAJ108" s="205"/>
      <c r="SAK108" s="205"/>
      <c r="SAL108" s="205"/>
      <c r="SAM108" s="205"/>
      <c r="SAN108" s="205"/>
      <c r="SAO108" s="205"/>
      <c r="SAP108" s="205"/>
      <c r="SAQ108" s="205"/>
      <c r="SAR108" s="205"/>
      <c r="SAS108" s="205"/>
      <c r="SAT108" s="205"/>
      <c r="SAU108" s="205"/>
      <c r="SAV108" s="205"/>
      <c r="SAW108" s="205"/>
      <c r="SAX108" s="205"/>
      <c r="SAY108" s="205"/>
      <c r="SAZ108" s="205"/>
      <c r="SBA108" s="205"/>
      <c r="SBB108" s="205"/>
      <c r="SBC108" s="205"/>
      <c r="SBD108" s="205"/>
      <c r="SBE108" s="205"/>
      <c r="SBF108" s="205"/>
      <c r="SBG108" s="205"/>
      <c r="SBH108" s="205"/>
      <c r="SBI108" s="205"/>
      <c r="SBJ108" s="205"/>
      <c r="SBK108" s="205"/>
      <c r="SBL108" s="205"/>
      <c r="SBM108" s="205"/>
      <c r="SBN108" s="205"/>
      <c r="SBO108" s="205"/>
      <c r="SBP108" s="205"/>
      <c r="SBQ108" s="205"/>
      <c r="SBR108" s="205"/>
      <c r="SBS108" s="205"/>
      <c r="SBT108" s="205"/>
      <c r="SBU108" s="205"/>
      <c r="SBV108" s="205"/>
      <c r="SBW108" s="205"/>
      <c r="SBX108" s="205"/>
      <c r="SBY108" s="205"/>
      <c r="SBZ108" s="205"/>
      <c r="SCA108" s="205"/>
      <c r="SCB108" s="205"/>
      <c r="SCC108" s="205"/>
      <c r="SCD108" s="205"/>
      <c r="SCE108" s="205"/>
      <c r="SCF108" s="205"/>
      <c r="SCG108" s="205"/>
      <c r="SCH108" s="205"/>
      <c r="SCI108" s="205"/>
      <c r="SCJ108" s="205"/>
      <c r="SCK108" s="205"/>
      <c r="SCL108" s="205"/>
      <c r="SCM108" s="205"/>
      <c r="SCN108" s="205"/>
      <c r="SCO108" s="205"/>
      <c r="SCP108" s="205"/>
      <c r="SCQ108" s="205"/>
      <c r="SCR108" s="205"/>
      <c r="SCS108" s="205"/>
      <c r="SCT108" s="205"/>
      <c r="SCU108" s="205"/>
      <c r="SCV108" s="205"/>
      <c r="SCW108" s="205"/>
      <c r="SCX108" s="205"/>
      <c r="SCY108" s="205"/>
      <c r="SCZ108" s="205"/>
      <c r="SDA108" s="205"/>
      <c r="SDB108" s="205"/>
      <c r="SDC108" s="205"/>
      <c r="SDD108" s="205"/>
      <c r="SDE108" s="205"/>
      <c r="SDF108" s="205"/>
      <c r="SDG108" s="205"/>
      <c r="SDH108" s="205"/>
      <c r="SDI108" s="205"/>
      <c r="SDJ108" s="205"/>
      <c r="SDK108" s="205"/>
      <c r="SDL108" s="205"/>
      <c r="SDM108" s="205"/>
      <c r="SDN108" s="205"/>
      <c r="SDO108" s="205"/>
      <c r="SDP108" s="205"/>
      <c r="SDQ108" s="205"/>
      <c r="SDR108" s="205"/>
      <c r="SDS108" s="205"/>
      <c r="SDT108" s="205"/>
      <c r="SDU108" s="205"/>
      <c r="SDV108" s="205"/>
      <c r="SDW108" s="205"/>
      <c r="SDX108" s="205"/>
      <c r="SDY108" s="205"/>
      <c r="SDZ108" s="205"/>
      <c r="SEA108" s="205"/>
      <c r="SEB108" s="205"/>
      <c r="SEC108" s="205"/>
      <c r="SED108" s="205"/>
      <c r="SEE108" s="205"/>
      <c r="SEF108" s="205"/>
      <c r="SEG108" s="205"/>
      <c r="SEH108" s="205"/>
      <c r="SEI108" s="205"/>
      <c r="SEJ108" s="205"/>
      <c r="SEK108" s="205"/>
      <c r="SEL108" s="205"/>
      <c r="SEM108" s="205"/>
      <c r="SEN108" s="205"/>
      <c r="SEO108" s="205"/>
      <c r="SEP108" s="205"/>
      <c r="SEQ108" s="205"/>
      <c r="SER108" s="205"/>
      <c r="SES108" s="205"/>
      <c r="SET108" s="205"/>
      <c r="SEU108" s="205"/>
      <c r="SEV108" s="205"/>
      <c r="SEW108" s="205"/>
      <c r="SEX108" s="205"/>
      <c r="SEY108" s="205"/>
      <c r="SEZ108" s="205"/>
      <c r="SFA108" s="205"/>
      <c r="SFB108" s="205"/>
      <c r="SFC108" s="205"/>
      <c r="SFD108" s="205"/>
      <c r="SFE108" s="205"/>
      <c r="SFF108" s="205"/>
      <c r="SFG108" s="205"/>
      <c r="SFH108" s="205"/>
      <c r="SFI108" s="205"/>
      <c r="SFJ108" s="205"/>
      <c r="SFK108" s="205"/>
      <c r="SFL108" s="205"/>
      <c r="SFM108" s="205"/>
      <c r="SFN108" s="205"/>
      <c r="SFO108" s="205"/>
      <c r="SFP108" s="205"/>
      <c r="SFQ108" s="205"/>
      <c r="SFR108" s="205"/>
      <c r="SFS108" s="205"/>
      <c r="SFT108" s="205"/>
      <c r="SFU108" s="205"/>
      <c r="SFV108" s="205"/>
      <c r="SFW108" s="205"/>
      <c r="SFX108" s="205"/>
      <c r="SFY108" s="205"/>
      <c r="SFZ108" s="205"/>
      <c r="SGA108" s="205"/>
      <c r="SGB108" s="205"/>
      <c r="SGC108" s="205"/>
      <c r="SGD108" s="205"/>
      <c r="SGE108" s="205"/>
      <c r="SGF108" s="205"/>
      <c r="SGG108" s="205"/>
      <c r="SGH108" s="205"/>
      <c r="SGI108" s="205"/>
      <c r="SGJ108" s="205"/>
      <c r="SGK108" s="205"/>
      <c r="SGL108" s="205"/>
      <c r="SGM108" s="205"/>
      <c r="SGN108" s="205"/>
      <c r="SGO108" s="205"/>
      <c r="SGP108" s="205"/>
      <c r="SGQ108" s="205"/>
      <c r="SGR108" s="205"/>
      <c r="SGS108" s="205"/>
      <c r="SGT108" s="205"/>
      <c r="SGU108" s="205"/>
      <c r="SGV108" s="205"/>
      <c r="SGW108" s="205"/>
      <c r="SGX108" s="205"/>
      <c r="SGY108" s="205"/>
      <c r="SGZ108" s="205"/>
      <c r="SHA108" s="205"/>
      <c r="SHB108" s="205"/>
      <c r="SHC108" s="205"/>
      <c r="SHD108" s="205"/>
      <c r="SHE108" s="205"/>
      <c r="SHF108" s="205"/>
      <c r="SHG108" s="205"/>
      <c r="SHN108" s="205"/>
      <c r="SHO108" s="205"/>
      <c r="SHP108" s="205"/>
      <c r="SHQ108" s="205"/>
      <c r="SHR108" s="205"/>
      <c r="SHS108" s="205"/>
      <c r="SHT108" s="205"/>
      <c r="SHU108" s="205"/>
      <c r="SHV108" s="205"/>
      <c r="SHW108" s="205"/>
      <c r="SHX108" s="205"/>
      <c r="SHY108" s="205"/>
      <c r="SHZ108" s="205"/>
      <c r="SIA108" s="205"/>
      <c r="SIB108" s="205"/>
      <c r="SIC108" s="205"/>
      <c r="SID108" s="205"/>
      <c r="SIE108" s="205"/>
      <c r="SIF108" s="205"/>
      <c r="SIG108" s="205"/>
      <c r="SIH108" s="205"/>
      <c r="SII108" s="205"/>
      <c r="SIJ108" s="205"/>
      <c r="SIK108" s="205"/>
      <c r="SIL108" s="205"/>
      <c r="SIM108" s="205"/>
      <c r="SIN108" s="205"/>
      <c r="SIO108" s="205"/>
      <c r="SIP108" s="205"/>
      <c r="SIQ108" s="205"/>
      <c r="SIR108" s="205"/>
      <c r="SIS108" s="205"/>
      <c r="SIT108" s="205"/>
      <c r="SIU108" s="205"/>
      <c r="SIV108" s="205"/>
      <c r="SIW108" s="205"/>
      <c r="SIX108" s="205"/>
      <c r="SIY108" s="205"/>
      <c r="SIZ108" s="205"/>
      <c r="SJA108" s="205"/>
      <c r="SJB108" s="205"/>
      <c r="SJC108" s="205"/>
      <c r="SJD108" s="205"/>
      <c r="SJE108" s="205"/>
      <c r="SJF108" s="205"/>
      <c r="SJG108" s="205"/>
      <c r="SJH108" s="205"/>
      <c r="SJI108" s="205"/>
      <c r="SJJ108" s="205"/>
      <c r="SJK108" s="205"/>
      <c r="SJL108" s="205"/>
      <c r="SJM108" s="205"/>
      <c r="SJN108" s="205"/>
      <c r="SJO108" s="205"/>
      <c r="SJP108" s="205"/>
      <c r="SJQ108" s="205"/>
      <c r="SJR108" s="205"/>
      <c r="SJS108" s="205"/>
      <c r="SJT108" s="205"/>
      <c r="SJU108" s="205"/>
      <c r="SJV108" s="205"/>
      <c r="SJW108" s="205"/>
      <c r="SJX108" s="205"/>
      <c r="SJY108" s="205"/>
      <c r="SJZ108" s="205"/>
      <c r="SKA108" s="205"/>
      <c r="SKB108" s="205"/>
      <c r="SKC108" s="205"/>
      <c r="SKD108" s="205"/>
      <c r="SKE108" s="205"/>
      <c r="SKF108" s="205"/>
      <c r="SKG108" s="205"/>
      <c r="SKH108" s="205"/>
      <c r="SKI108" s="205"/>
      <c r="SKJ108" s="205"/>
      <c r="SKK108" s="205"/>
      <c r="SKL108" s="205"/>
      <c r="SKM108" s="205"/>
      <c r="SKN108" s="205"/>
      <c r="SKO108" s="205"/>
      <c r="SKP108" s="205"/>
      <c r="SKQ108" s="205"/>
      <c r="SKR108" s="205"/>
      <c r="SKS108" s="205"/>
      <c r="SKT108" s="205"/>
      <c r="SKU108" s="205"/>
      <c r="SKV108" s="205"/>
      <c r="SKW108" s="205"/>
      <c r="SKX108" s="205"/>
      <c r="SKY108" s="205"/>
      <c r="SKZ108" s="205"/>
      <c r="SLA108" s="205"/>
      <c r="SLB108" s="205"/>
      <c r="SLC108" s="205"/>
      <c r="SLD108" s="205"/>
      <c r="SLE108" s="205"/>
      <c r="SLF108" s="205"/>
      <c r="SLG108" s="205"/>
      <c r="SLH108" s="205"/>
      <c r="SLI108" s="205"/>
      <c r="SLJ108" s="205"/>
      <c r="SLK108" s="205"/>
      <c r="SLL108" s="205"/>
      <c r="SLM108" s="205"/>
      <c r="SLN108" s="205"/>
      <c r="SLO108" s="205"/>
      <c r="SLP108" s="205"/>
      <c r="SLQ108" s="205"/>
      <c r="SLR108" s="205"/>
      <c r="SLS108" s="205"/>
      <c r="SLT108" s="205"/>
      <c r="SLU108" s="205"/>
      <c r="SLV108" s="205"/>
      <c r="SLW108" s="205"/>
      <c r="SLX108" s="205"/>
      <c r="SLY108" s="205"/>
      <c r="SLZ108" s="205"/>
      <c r="SMA108" s="205"/>
      <c r="SMB108" s="205"/>
      <c r="SMC108" s="205"/>
      <c r="SMD108" s="205"/>
      <c r="SME108" s="205"/>
      <c r="SMF108" s="205"/>
      <c r="SMG108" s="205"/>
      <c r="SMH108" s="205"/>
      <c r="SMI108" s="205"/>
      <c r="SMJ108" s="205"/>
      <c r="SMK108" s="205"/>
      <c r="SML108" s="205"/>
      <c r="SMM108" s="205"/>
      <c r="SMN108" s="205"/>
      <c r="SMO108" s="205"/>
      <c r="SMP108" s="205"/>
      <c r="SMQ108" s="205"/>
      <c r="SMR108" s="205"/>
      <c r="SMS108" s="205"/>
      <c r="SMT108" s="205"/>
      <c r="SMU108" s="205"/>
      <c r="SMV108" s="205"/>
      <c r="SMW108" s="205"/>
      <c r="SMX108" s="205"/>
      <c r="SMY108" s="205"/>
      <c r="SMZ108" s="205"/>
      <c r="SNA108" s="205"/>
      <c r="SNB108" s="205"/>
      <c r="SNC108" s="205"/>
      <c r="SND108" s="205"/>
      <c r="SNE108" s="205"/>
      <c r="SNF108" s="205"/>
      <c r="SNG108" s="205"/>
      <c r="SNH108" s="205"/>
      <c r="SNI108" s="205"/>
      <c r="SNJ108" s="205"/>
      <c r="SNK108" s="205"/>
      <c r="SNL108" s="205"/>
      <c r="SNM108" s="205"/>
      <c r="SNN108" s="205"/>
      <c r="SNO108" s="205"/>
      <c r="SNP108" s="205"/>
      <c r="SNQ108" s="205"/>
      <c r="SNR108" s="205"/>
      <c r="SNS108" s="205"/>
      <c r="SNT108" s="205"/>
      <c r="SNU108" s="205"/>
      <c r="SNV108" s="205"/>
      <c r="SNW108" s="205"/>
      <c r="SNX108" s="205"/>
      <c r="SNY108" s="205"/>
      <c r="SNZ108" s="205"/>
      <c r="SOA108" s="205"/>
      <c r="SOB108" s="205"/>
      <c r="SOC108" s="205"/>
      <c r="SOD108" s="205"/>
      <c r="SOE108" s="205"/>
      <c r="SOF108" s="205"/>
      <c r="SOG108" s="205"/>
      <c r="SOH108" s="205"/>
      <c r="SOI108" s="205"/>
      <c r="SOJ108" s="205"/>
      <c r="SOK108" s="205"/>
      <c r="SOL108" s="205"/>
      <c r="SOM108" s="205"/>
      <c r="SON108" s="205"/>
      <c r="SOO108" s="205"/>
      <c r="SOP108" s="205"/>
      <c r="SOQ108" s="205"/>
      <c r="SOR108" s="205"/>
      <c r="SOS108" s="205"/>
      <c r="SOT108" s="205"/>
      <c r="SOU108" s="205"/>
      <c r="SOV108" s="205"/>
      <c r="SOW108" s="205"/>
      <c r="SOX108" s="205"/>
      <c r="SOY108" s="205"/>
      <c r="SOZ108" s="205"/>
      <c r="SPA108" s="205"/>
      <c r="SPB108" s="205"/>
      <c r="SPC108" s="205"/>
      <c r="SPD108" s="205"/>
      <c r="SPE108" s="205"/>
      <c r="SPF108" s="205"/>
      <c r="SPG108" s="205"/>
      <c r="SPH108" s="205"/>
      <c r="SPI108" s="205"/>
      <c r="SPJ108" s="205"/>
      <c r="SPK108" s="205"/>
      <c r="SPL108" s="205"/>
      <c r="SPM108" s="205"/>
      <c r="SPN108" s="205"/>
      <c r="SPO108" s="205"/>
      <c r="SPP108" s="205"/>
      <c r="SPQ108" s="205"/>
      <c r="SPR108" s="205"/>
      <c r="SPS108" s="205"/>
      <c r="SPT108" s="205"/>
      <c r="SPU108" s="205"/>
      <c r="SPV108" s="205"/>
      <c r="SPW108" s="205"/>
      <c r="SPX108" s="205"/>
      <c r="SPY108" s="205"/>
      <c r="SPZ108" s="205"/>
      <c r="SQA108" s="205"/>
      <c r="SQB108" s="205"/>
      <c r="SQC108" s="205"/>
      <c r="SQD108" s="205"/>
      <c r="SQE108" s="205"/>
      <c r="SQF108" s="205"/>
      <c r="SQG108" s="205"/>
      <c r="SQH108" s="205"/>
      <c r="SQI108" s="205"/>
      <c r="SQJ108" s="205"/>
      <c r="SQK108" s="205"/>
      <c r="SQL108" s="205"/>
      <c r="SQM108" s="205"/>
      <c r="SQN108" s="205"/>
      <c r="SQO108" s="205"/>
      <c r="SQP108" s="205"/>
      <c r="SQQ108" s="205"/>
      <c r="SQR108" s="205"/>
      <c r="SQS108" s="205"/>
      <c r="SQT108" s="205"/>
      <c r="SQU108" s="205"/>
      <c r="SQV108" s="205"/>
      <c r="SQW108" s="205"/>
      <c r="SQX108" s="205"/>
      <c r="SQY108" s="205"/>
      <c r="SQZ108" s="205"/>
      <c r="SRA108" s="205"/>
      <c r="SRB108" s="205"/>
      <c r="SRC108" s="205"/>
      <c r="SRJ108" s="205"/>
      <c r="SRK108" s="205"/>
      <c r="SRL108" s="205"/>
      <c r="SRM108" s="205"/>
      <c r="SRN108" s="205"/>
      <c r="SRO108" s="205"/>
      <c r="SRP108" s="205"/>
      <c r="SRQ108" s="205"/>
      <c r="SRR108" s="205"/>
      <c r="SRS108" s="205"/>
      <c r="SRT108" s="205"/>
      <c r="SRU108" s="205"/>
      <c r="SRV108" s="205"/>
      <c r="SRW108" s="205"/>
      <c r="SRX108" s="205"/>
      <c r="SRY108" s="205"/>
      <c r="SRZ108" s="205"/>
      <c r="SSA108" s="205"/>
      <c r="SSB108" s="205"/>
      <c r="SSC108" s="205"/>
      <c r="SSD108" s="205"/>
      <c r="SSE108" s="205"/>
      <c r="SSF108" s="205"/>
      <c r="SSG108" s="205"/>
      <c r="SSH108" s="205"/>
      <c r="SSI108" s="205"/>
      <c r="SSJ108" s="205"/>
      <c r="SSK108" s="205"/>
      <c r="SSL108" s="205"/>
      <c r="SSM108" s="205"/>
      <c r="SSN108" s="205"/>
      <c r="SSO108" s="205"/>
      <c r="SSP108" s="205"/>
      <c r="SSQ108" s="205"/>
      <c r="SSR108" s="205"/>
      <c r="SSS108" s="205"/>
      <c r="SST108" s="205"/>
      <c r="SSU108" s="205"/>
      <c r="SSV108" s="205"/>
      <c r="SSW108" s="205"/>
      <c r="SSX108" s="205"/>
      <c r="SSY108" s="205"/>
      <c r="SSZ108" s="205"/>
      <c r="STA108" s="205"/>
      <c r="STB108" s="205"/>
      <c r="STC108" s="205"/>
      <c r="STD108" s="205"/>
      <c r="STE108" s="205"/>
      <c r="STF108" s="205"/>
      <c r="STG108" s="205"/>
      <c r="STH108" s="205"/>
      <c r="STI108" s="205"/>
      <c r="STJ108" s="205"/>
      <c r="STK108" s="205"/>
      <c r="STL108" s="205"/>
      <c r="STM108" s="205"/>
      <c r="STN108" s="205"/>
      <c r="STO108" s="205"/>
      <c r="STP108" s="205"/>
      <c r="STQ108" s="205"/>
      <c r="STR108" s="205"/>
      <c r="STS108" s="205"/>
      <c r="STT108" s="205"/>
      <c r="STU108" s="205"/>
      <c r="STV108" s="205"/>
      <c r="STW108" s="205"/>
      <c r="STX108" s="205"/>
      <c r="STY108" s="205"/>
      <c r="STZ108" s="205"/>
      <c r="SUA108" s="205"/>
      <c r="SUB108" s="205"/>
      <c r="SUC108" s="205"/>
      <c r="SUD108" s="205"/>
      <c r="SUE108" s="205"/>
      <c r="SUF108" s="205"/>
      <c r="SUG108" s="205"/>
      <c r="SUH108" s="205"/>
      <c r="SUI108" s="205"/>
      <c r="SUJ108" s="205"/>
      <c r="SUK108" s="205"/>
      <c r="SUL108" s="205"/>
      <c r="SUM108" s="205"/>
      <c r="SUN108" s="205"/>
      <c r="SUO108" s="205"/>
      <c r="SUP108" s="205"/>
      <c r="SUQ108" s="205"/>
      <c r="SUR108" s="205"/>
      <c r="SUS108" s="205"/>
      <c r="SUT108" s="205"/>
      <c r="SUU108" s="205"/>
      <c r="SUV108" s="205"/>
      <c r="SUW108" s="205"/>
      <c r="SUX108" s="205"/>
      <c r="SUY108" s="205"/>
      <c r="SUZ108" s="205"/>
      <c r="SVA108" s="205"/>
      <c r="SVB108" s="205"/>
      <c r="SVC108" s="205"/>
      <c r="SVD108" s="205"/>
      <c r="SVE108" s="205"/>
      <c r="SVF108" s="205"/>
      <c r="SVG108" s="205"/>
      <c r="SVH108" s="205"/>
      <c r="SVI108" s="205"/>
      <c r="SVJ108" s="205"/>
      <c r="SVK108" s="205"/>
      <c r="SVL108" s="205"/>
      <c r="SVM108" s="205"/>
      <c r="SVN108" s="205"/>
      <c r="SVO108" s="205"/>
      <c r="SVP108" s="205"/>
      <c r="SVQ108" s="205"/>
      <c r="SVR108" s="205"/>
      <c r="SVS108" s="205"/>
      <c r="SVT108" s="205"/>
      <c r="SVU108" s="205"/>
      <c r="SVV108" s="205"/>
      <c r="SVW108" s="205"/>
      <c r="SVX108" s="205"/>
      <c r="SVY108" s="205"/>
      <c r="SVZ108" s="205"/>
      <c r="SWA108" s="205"/>
      <c r="SWB108" s="205"/>
      <c r="SWC108" s="205"/>
      <c r="SWD108" s="205"/>
      <c r="SWE108" s="205"/>
      <c r="SWF108" s="205"/>
      <c r="SWG108" s="205"/>
      <c r="SWH108" s="205"/>
      <c r="SWI108" s="205"/>
      <c r="SWJ108" s="205"/>
      <c r="SWK108" s="205"/>
      <c r="SWL108" s="205"/>
      <c r="SWM108" s="205"/>
      <c r="SWN108" s="205"/>
      <c r="SWO108" s="205"/>
      <c r="SWP108" s="205"/>
      <c r="SWQ108" s="205"/>
      <c r="SWR108" s="205"/>
      <c r="SWS108" s="205"/>
      <c r="SWT108" s="205"/>
      <c r="SWU108" s="205"/>
      <c r="SWV108" s="205"/>
      <c r="SWW108" s="205"/>
      <c r="SWX108" s="205"/>
      <c r="SWY108" s="205"/>
      <c r="SWZ108" s="205"/>
      <c r="SXA108" s="205"/>
      <c r="SXB108" s="205"/>
      <c r="SXC108" s="205"/>
      <c r="SXD108" s="205"/>
      <c r="SXE108" s="205"/>
      <c r="SXF108" s="205"/>
      <c r="SXG108" s="205"/>
      <c r="SXH108" s="205"/>
      <c r="SXI108" s="205"/>
      <c r="SXJ108" s="205"/>
      <c r="SXK108" s="205"/>
      <c r="SXL108" s="205"/>
      <c r="SXM108" s="205"/>
      <c r="SXN108" s="205"/>
      <c r="SXO108" s="205"/>
      <c r="SXP108" s="205"/>
      <c r="SXQ108" s="205"/>
      <c r="SXR108" s="205"/>
      <c r="SXS108" s="205"/>
      <c r="SXT108" s="205"/>
      <c r="SXU108" s="205"/>
      <c r="SXV108" s="205"/>
      <c r="SXW108" s="205"/>
      <c r="SXX108" s="205"/>
      <c r="SXY108" s="205"/>
      <c r="SXZ108" s="205"/>
      <c r="SYA108" s="205"/>
      <c r="SYB108" s="205"/>
      <c r="SYC108" s="205"/>
      <c r="SYD108" s="205"/>
      <c r="SYE108" s="205"/>
      <c r="SYF108" s="205"/>
      <c r="SYG108" s="205"/>
      <c r="SYH108" s="205"/>
      <c r="SYI108" s="205"/>
      <c r="SYJ108" s="205"/>
      <c r="SYK108" s="205"/>
      <c r="SYL108" s="205"/>
      <c r="SYM108" s="205"/>
      <c r="SYN108" s="205"/>
      <c r="SYO108" s="205"/>
      <c r="SYP108" s="205"/>
      <c r="SYQ108" s="205"/>
      <c r="SYR108" s="205"/>
      <c r="SYS108" s="205"/>
      <c r="SYT108" s="205"/>
      <c r="SYU108" s="205"/>
      <c r="SYV108" s="205"/>
      <c r="SYW108" s="205"/>
      <c r="SYX108" s="205"/>
      <c r="SYY108" s="205"/>
      <c r="SYZ108" s="205"/>
      <c r="SZA108" s="205"/>
      <c r="SZB108" s="205"/>
      <c r="SZC108" s="205"/>
      <c r="SZD108" s="205"/>
      <c r="SZE108" s="205"/>
      <c r="SZF108" s="205"/>
      <c r="SZG108" s="205"/>
      <c r="SZH108" s="205"/>
      <c r="SZI108" s="205"/>
      <c r="SZJ108" s="205"/>
      <c r="SZK108" s="205"/>
      <c r="SZL108" s="205"/>
      <c r="SZM108" s="205"/>
      <c r="SZN108" s="205"/>
      <c r="SZO108" s="205"/>
      <c r="SZP108" s="205"/>
      <c r="SZQ108" s="205"/>
      <c r="SZR108" s="205"/>
      <c r="SZS108" s="205"/>
      <c r="SZT108" s="205"/>
      <c r="SZU108" s="205"/>
      <c r="SZV108" s="205"/>
      <c r="SZW108" s="205"/>
      <c r="SZX108" s="205"/>
      <c r="SZY108" s="205"/>
      <c r="SZZ108" s="205"/>
      <c r="TAA108" s="205"/>
      <c r="TAB108" s="205"/>
      <c r="TAC108" s="205"/>
      <c r="TAD108" s="205"/>
      <c r="TAE108" s="205"/>
      <c r="TAF108" s="205"/>
      <c r="TAG108" s="205"/>
      <c r="TAH108" s="205"/>
      <c r="TAI108" s="205"/>
      <c r="TAJ108" s="205"/>
      <c r="TAK108" s="205"/>
      <c r="TAL108" s="205"/>
      <c r="TAM108" s="205"/>
      <c r="TAN108" s="205"/>
      <c r="TAO108" s="205"/>
      <c r="TAP108" s="205"/>
      <c r="TAQ108" s="205"/>
      <c r="TAR108" s="205"/>
      <c r="TAS108" s="205"/>
      <c r="TAT108" s="205"/>
      <c r="TAU108" s="205"/>
      <c r="TAV108" s="205"/>
      <c r="TAW108" s="205"/>
      <c r="TAX108" s="205"/>
      <c r="TAY108" s="205"/>
      <c r="TBF108" s="205"/>
      <c r="TBG108" s="205"/>
      <c r="TBH108" s="205"/>
      <c r="TBI108" s="205"/>
      <c r="TBJ108" s="205"/>
      <c r="TBK108" s="205"/>
      <c r="TBL108" s="205"/>
      <c r="TBM108" s="205"/>
      <c r="TBN108" s="205"/>
      <c r="TBO108" s="205"/>
      <c r="TBP108" s="205"/>
      <c r="TBQ108" s="205"/>
      <c r="TBR108" s="205"/>
      <c r="TBS108" s="205"/>
      <c r="TBT108" s="205"/>
      <c r="TBU108" s="205"/>
      <c r="TBV108" s="205"/>
      <c r="TBW108" s="205"/>
      <c r="TBX108" s="205"/>
      <c r="TBY108" s="205"/>
      <c r="TBZ108" s="205"/>
      <c r="TCA108" s="205"/>
      <c r="TCB108" s="205"/>
      <c r="TCC108" s="205"/>
      <c r="TCD108" s="205"/>
      <c r="TCE108" s="205"/>
      <c r="TCF108" s="205"/>
      <c r="TCG108" s="205"/>
      <c r="TCH108" s="205"/>
      <c r="TCI108" s="205"/>
      <c r="TCJ108" s="205"/>
      <c r="TCK108" s="205"/>
      <c r="TCL108" s="205"/>
      <c r="TCM108" s="205"/>
      <c r="TCN108" s="205"/>
      <c r="TCO108" s="205"/>
      <c r="TCP108" s="205"/>
      <c r="TCQ108" s="205"/>
      <c r="TCR108" s="205"/>
      <c r="TCS108" s="205"/>
      <c r="TCT108" s="205"/>
      <c r="TCU108" s="205"/>
      <c r="TCV108" s="205"/>
      <c r="TCW108" s="205"/>
      <c r="TCX108" s="205"/>
      <c r="TCY108" s="205"/>
      <c r="TCZ108" s="205"/>
      <c r="TDA108" s="205"/>
      <c r="TDB108" s="205"/>
      <c r="TDC108" s="205"/>
      <c r="TDD108" s="205"/>
      <c r="TDE108" s="205"/>
      <c r="TDF108" s="205"/>
      <c r="TDG108" s="205"/>
      <c r="TDH108" s="205"/>
      <c r="TDI108" s="205"/>
      <c r="TDJ108" s="205"/>
      <c r="TDK108" s="205"/>
      <c r="TDL108" s="205"/>
      <c r="TDM108" s="205"/>
      <c r="TDN108" s="205"/>
      <c r="TDO108" s="205"/>
      <c r="TDP108" s="205"/>
      <c r="TDQ108" s="205"/>
      <c r="TDR108" s="205"/>
      <c r="TDS108" s="205"/>
      <c r="TDT108" s="205"/>
      <c r="TDU108" s="205"/>
      <c r="TDV108" s="205"/>
      <c r="TDW108" s="205"/>
      <c r="TDX108" s="205"/>
      <c r="TDY108" s="205"/>
      <c r="TDZ108" s="205"/>
      <c r="TEA108" s="205"/>
      <c r="TEB108" s="205"/>
      <c r="TEC108" s="205"/>
      <c r="TED108" s="205"/>
      <c r="TEE108" s="205"/>
      <c r="TEF108" s="205"/>
      <c r="TEG108" s="205"/>
      <c r="TEH108" s="205"/>
      <c r="TEI108" s="205"/>
      <c r="TEJ108" s="205"/>
      <c r="TEK108" s="205"/>
      <c r="TEL108" s="205"/>
      <c r="TEM108" s="205"/>
      <c r="TEN108" s="205"/>
      <c r="TEO108" s="205"/>
      <c r="TEP108" s="205"/>
      <c r="TEQ108" s="205"/>
      <c r="TER108" s="205"/>
      <c r="TES108" s="205"/>
      <c r="TET108" s="205"/>
      <c r="TEU108" s="205"/>
      <c r="TEV108" s="205"/>
      <c r="TEW108" s="205"/>
      <c r="TEX108" s="205"/>
      <c r="TEY108" s="205"/>
      <c r="TEZ108" s="205"/>
      <c r="TFA108" s="205"/>
      <c r="TFB108" s="205"/>
      <c r="TFC108" s="205"/>
      <c r="TFD108" s="205"/>
      <c r="TFE108" s="205"/>
      <c r="TFF108" s="205"/>
      <c r="TFG108" s="205"/>
      <c r="TFH108" s="205"/>
      <c r="TFI108" s="205"/>
      <c r="TFJ108" s="205"/>
      <c r="TFK108" s="205"/>
      <c r="TFL108" s="205"/>
      <c r="TFM108" s="205"/>
      <c r="TFN108" s="205"/>
      <c r="TFO108" s="205"/>
      <c r="TFP108" s="205"/>
      <c r="TFQ108" s="205"/>
      <c r="TFR108" s="205"/>
      <c r="TFS108" s="205"/>
      <c r="TFT108" s="205"/>
      <c r="TFU108" s="205"/>
      <c r="TFV108" s="205"/>
      <c r="TFW108" s="205"/>
      <c r="TFX108" s="205"/>
      <c r="TFY108" s="205"/>
      <c r="TFZ108" s="205"/>
      <c r="TGA108" s="205"/>
      <c r="TGB108" s="205"/>
      <c r="TGC108" s="205"/>
      <c r="TGD108" s="205"/>
      <c r="TGE108" s="205"/>
      <c r="TGF108" s="205"/>
      <c r="TGG108" s="205"/>
      <c r="TGH108" s="205"/>
      <c r="TGI108" s="205"/>
      <c r="TGJ108" s="205"/>
      <c r="TGK108" s="205"/>
      <c r="TGL108" s="205"/>
      <c r="TGM108" s="205"/>
      <c r="TGN108" s="205"/>
      <c r="TGO108" s="205"/>
      <c r="TGP108" s="205"/>
      <c r="TGQ108" s="205"/>
      <c r="TGR108" s="205"/>
      <c r="TGS108" s="205"/>
      <c r="TGT108" s="205"/>
      <c r="TGU108" s="205"/>
      <c r="TGV108" s="205"/>
      <c r="TGW108" s="205"/>
      <c r="TGX108" s="205"/>
      <c r="TGY108" s="205"/>
      <c r="TGZ108" s="205"/>
      <c r="THA108" s="205"/>
      <c r="THB108" s="205"/>
      <c r="THC108" s="205"/>
      <c r="THD108" s="205"/>
      <c r="THE108" s="205"/>
      <c r="THF108" s="205"/>
      <c r="THG108" s="205"/>
      <c r="THH108" s="205"/>
      <c r="THI108" s="205"/>
      <c r="THJ108" s="205"/>
      <c r="THK108" s="205"/>
      <c r="THL108" s="205"/>
      <c r="THM108" s="205"/>
      <c r="THN108" s="205"/>
      <c r="THO108" s="205"/>
      <c r="THP108" s="205"/>
      <c r="THQ108" s="205"/>
      <c r="THR108" s="205"/>
      <c r="THS108" s="205"/>
      <c r="THT108" s="205"/>
      <c r="THU108" s="205"/>
      <c r="THV108" s="205"/>
      <c r="THW108" s="205"/>
      <c r="THX108" s="205"/>
      <c r="THY108" s="205"/>
      <c r="THZ108" s="205"/>
      <c r="TIA108" s="205"/>
      <c r="TIB108" s="205"/>
      <c r="TIC108" s="205"/>
      <c r="TID108" s="205"/>
      <c r="TIE108" s="205"/>
      <c r="TIF108" s="205"/>
      <c r="TIG108" s="205"/>
      <c r="TIH108" s="205"/>
      <c r="TII108" s="205"/>
      <c r="TIJ108" s="205"/>
      <c r="TIK108" s="205"/>
      <c r="TIL108" s="205"/>
      <c r="TIM108" s="205"/>
      <c r="TIN108" s="205"/>
      <c r="TIO108" s="205"/>
      <c r="TIP108" s="205"/>
      <c r="TIQ108" s="205"/>
      <c r="TIR108" s="205"/>
      <c r="TIS108" s="205"/>
      <c r="TIT108" s="205"/>
      <c r="TIU108" s="205"/>
      <c r="TIV108" s="205"/>
      <c r="TIW108" s="205"/>
      <c r="TIX108" s="205"/>
      <c r="TIY108" s="205"/>
      <c r="TIZ108" s="205"/>
      <c r="TJA108" s="205"/>
      <c r="TJB108" s="205"/>
      <c r="TJC108" s="205"/>
      <c r="TJD108" s="205"/>
      <c r="TJE108" s="205"/>
      <c r="TJF108" s="205"/>
      <c r="TJG108" s="205"/>
      <c r="TJH108" s="205"/>
      <c r="TJI108" s="205"/>
      <c r="TJJ108" s="205"/>
      <c r="TJK108" s="205"/>
      <c r="TJL108" s="205"/>
      <c r="TJM108" s="205"/>
      <c r="TJN108" s="205"/>
      <c r="TJO108" s="205"/>
      <c r="TJP108" s="205"/>
      <c r="TJQ108" s="205"/>
      <c r="TJR108" s="205"/>
      <c r="TJS108" s="205"/>
      <c r="TJT108" s="205"/>
      <c r="TJU108" s="205"/>
      <c r="TJV108" s="205"/>
      <c r="TJW108" s="205"/>
      <c r="TJX108" s="205"/>
      <c r="TJY108" s="205"/>
      <c r="TJZ108" s="205"/>
      <c r="TKA108" s="205"/>
      <c r="TKB108" s="205"/>
      <c r="TKC108" s="205"/>
      <c r="TKD108" s="205"/>
      <c r="TKE108" s="205"/>
      <c r="TKF108" s="205"/>
      <c r="TKG108" s="205"/>
      <c r="TKH108" s="205"/>
      <c r="TKI108" s="205"/>
      <c r="TKJ108" s="205"/>
      <c r="TKK108" s="205"/>
      <c r="TKL108" s="205"/>
      <c r="TKM108" s="205"/>
      <c r="TKN108" s="205"/>
      <c r="TKO108" s="205"/>
      <c r="TKP108" s="205"/>
      <c r="TKQ108" s="205"/>
      <c r="TKR108" s="205"/>
      <c r="TKS108" s="205"/>
      <c r="TKT108" s="205"/>
      <c r="TKU108" s="205"/>
      <c r="TLB108" s="205"/>
      <c r="TLC108" s="205"/>
      <c r="TLD108" s="205"/>
      <c r="TLE108" s="205"/>
      <c r="TLF108" s="205"/>
      <c r="TLG108" s="205"/>
      <c r="TLH108" s="205"/>
      <c r="TLI108" s="205"/>
      <c r="TLJ108" s="205"/>
      <c r="TLK108" s="205"/>
      <c r="TLL108" s="205"/>
      <c r="TLM108" s="205"/>
      <c r="TLN108" s="205"/>
      <c r="TLO108" s="205"/>
      <c r="TLP108" s="205"/>
      <c r="TLQ108" s="205"/>
      <c r="TLR108" s="205"/>
      <c r="TLS108" s="205"/>
      <c r="TLT108" s="205"/>
      <c r="TLU108" s="205"/>
      <c r="TLV108" s="205"/>
      <c r="TLW108" s="205"/>
      <c r="TLX108" s="205"/>
      <c r="TLY108" s="205"/>
      <c r="TLZ108" s="205"/>
      <c r="TMA108" s="205"/>
      <c r="TMB108" s="205"/>
      <c r="TMC108" s="205"/>
      <c r="TMD108" s="205"/>
      <c r="TME108" s="205"/>
      <c r="TMF108" s="205"/>
      <c r="TMG108" s="205"/>
      <c r="TMH108" s="205"/>
      <c r="TMI108" s="205"/>
      <c r="TMJ108" s="205"/>
      <c r="TMK108" s="205"/>
      <c r="TML108" s="205"/>
      <c r="TMM108" s="205"/>
      <c r="TMN108" s="205"/>
      <c r="TMO108" s="205"/>
      <c r="TMP108" s="205"/>
      <c r="TMQ108" s="205"/>
      <c r="TMR108" s="205"/>
      <c r="TMS108" s="205"/>
      <c r="TMT108" s="205"/>
      <c r="TMU108" s="205"/>
      <c r="TMV108" s="205"/>
      <c r="TMW108" s="205"/>
      <c r="TMX108" s="205"/>
      <c r="TMY108" s="205"/>
      <c r="TMZ108" s="205"/>
      <c r="TNA108" s="205"/>
      <c r="TNB108" s="205"/>
      <c r="TNC108" s="205"/>
      <c r="TND108" s="205"/>
      <c r="TNE108" s="205"/>
      <c r="TNF108" s="205"/>
      <c r="TNG108" s="205"/>
      <c r="TNH108" s="205"/>
      <c r="TNI108" s="205"/>
      <c r="TNJ108" s="205"/>
      <c r="TNK108" s="205"/>
      <c r="TNL108" s="205"/>
      <c r="TNM108" s="205"/>
      <c r="TNN108" s="205"/>
      <c r="TNO108" s="205"/>
      <c r="TNP108" s="205"/>
      <c r="TNQ108" s="205"/>
      <c r="TNR108" s="205"/>
      <c r="TNS108" s="205"/>
      <c r="TNT108" s="205"/>
      <c r="TNU108" s="205"/>
      <c r="TNV108" s="205"/>
      <c r="TNW108" s="205"/>
      <c r="TNX108" s="205"/>
      <c r="TNY108" s="205"/>
      <c r="TNZ108" s="205"/>
      <c r="TOA108" s="205"/>
      <c r="TOB108" s="205"/>
      <c r="TOC108" s="205"/>
      <c r="TOD108" s="205"/>
      <c r="TOE108" s="205"/>
      <c r="TOF108" s="205"/>
      <c r="TOG108" s="205"/>
      <c r="TOH108" s="205"/>
      <c r="TOI108" s="205"/>
      <c r="TOJ108" s="205"/>
      <c r="TOK108" s="205"/>
      <c r="TOL108" s="205"/>
      <c r="TOM108" s="205"/>
      <c r="TON108" s="205"/>
      <c r="TOO108" s="205"/>
      <c r="TOP108" s="205"/>
      <c r="TOQ108" s="205"/>
      <c r="TOR108" s="205"/>
      <c r="TOS108" s="205"/>
      <c r="TOT108" s="205"/>
      <c r="TOU108" s="205"/>
      <c r="TOV108" s="205"/>
      <c r="TOW108" s="205"/>
      <c r="TOX108" s="205"/>
      <c r="TOY108" s="205"/>
      <c r="TOZ108" s="205"/>
      <c r="TPA108" s="205"/>
      <c r="TPB108" s="205"/>
      <c r="TPC108" s="205"/>
      <c r="TPD108" s="205"/>
      <c r="TPE108" s="205"/>
      <c r="TPF108" s="205"/>
      <c r="TPG108" s="205"/>
      <c r="TPH108" s="205"/>
      <c r="TPI108" s="205"/>
      <c r="TPJ108" s="205"/>
      <c r="TPK108" s="205"/>
      <c r="TPL108" s="205"/>
      <c r="TPM108" s="205"/>
      <c r="TPN108" s="205"/>
      <c r="TPO108" s="205"/>
      <c r="TPP108" s="205"/>
      <c r="TPQ108" s="205"/>
      <c r="TPR108" s="205"/>
      <c r="TPS108" s="205"/>
      <c r="TPT108" s="205"/>
      <c r="TPU108" s="205"/>
      <c r="TPV108" s="205"/>
      <c r="TPW108" s="205"/>
      <c r="TPX108" s="205"/>
      <c r="TPY108" s="205"/>
      <c r="TPZ108" s="205"/>
      <c r="TQA108" s="205"/>
      <c r="TQB108" s="205"/>
      <c r="TQC108" s="205"/>
      <c r="TQD108" s="205"/>
      <c r="TQE108" s="205"/>
      <c r="TQF108" s="205"/>
      <c r="TQG108" s="205"/>
      <c r="TQH108" s="205"/>
      <c r="TQI108" s="205"/>
      <c r="TQJ108" s="205"/>
      <c r="TQK108" s="205"/>
      <c r="TQL108" s="205"/>
      <c r="TQM108" s="205"/>
      <c r="TQN108" s="205"/>
      <c r="TQO108" s="205"/>
      <c r="TQP108" s="205"/>
      <c r="TQQ108" s="205"/>
      <c r="TQR108" s="205"/>
      <c r="TQS108" s="205"/>
      <c r="TQT108" s="205"/>
      <c r="TQU108" s="205"/>
      <c r="TQV108" s="205"/>
      <c r="TQW108" s="205"/>
      <c r="TQX108" s="205"/>
      <c r="TQY108" s="205"/>
      <c r="TQZ108" s="205"/>
      <c r="TRA108" s="205"/>
      <c r="TRB108" s="205"/>
      <c r="TRC108" s="205"/>
      <c r="TRD108" s="205"/>
      <c r="TRE108" s="205"/>
      <c r="TRF108" s="205"/>
      <c r="TRG108" s="205"/>
      <c r="TRH108" s="205"/>
      <c r="TRI108" s="205"/>
      <c r="TRJ108" s="205"/>
      <c r="TRK108" s="205"/>
      <c r="TRL108" s="205"/>
      <c r="TRM108" s="205"/>
      <c r="TRN108" s="205"/>
      <c r="TRO108" s="205"/>
      <c r="TRP108" s="205"/>
      <c r="TRQ108" s="205"/>
      <c r="TRR108" s="205"/>
      <c r="TRS108" s="205"/>
      <c r="TRT108" s="205"/>
      <c r="TRU108" s="205"/>
      <c r="TRV108" s="205"/>
      <c r="TRW108" s="205"/>
      <c r="TRX108" s="205"/>
      <c r="TRY108" s="205"/>
      <c r="TRZ108" s="205"/>
      <c r="TSA108" s="205"/>
      <c r="TSB108" s="205"/>
      <c r="TSC108" s="205"/>
      <c r="TSD108" s="205"/>
      <c r="TSE108" s="205"/>
      <c r="TSF108" s="205"/>
      <c r="TSG108" s="205"/>
      <c r="TSH108" s="205"/>
      <c r="TSI108" s="205"/>
      <c r="TSJ108" s="205"/>
      <c r="TSK108" s="205"/>
      <c r="TSL108" s="205"/>
      <c r="TSM108" s="205"/>
      <c r="TSN108" s="205"/>
      <c r="TSO108" s="205"/>
      <c r="TSP108" s="205"/>
      <c r="TSQ108" s="205"/>
      <c r="TSR108" s="205"/>
      <c r="TSS108" s="205"/>
      <c r="TST108" s="205"/>
      <c r="TSU108" s="205"/>
      <c r="TSV108" s="205"/>
      <c r="TSW108" s="205"/>
      <c r="TSX108" s="205"/>
      <c r="TSY108" s="205"/>
      <c r="TSZ108" s="205"/>
      <c r="TTA108" s="205"/>
      <c r="TTB108" s="205"/>
      <c r="TTC108" s="205"/>
      <c r="TTD108" s="205"/>
      <c r="TTE108" s="205"/>
      <c r="TTF108" s="205"/>
      <c r="TTG108" s="205"/>
      <c r="TTH108" s="205"/>
      <c r="TTI108" s="205"/>
      <c r="TTJ108" s="205"/>
      <c r="TTK108" s="205"/>
      <c r="TTL108" s="205"/>
      <c r="TTM108" s="205"/>
      <c r="TTN108" s="205"/>
      <c r="TTO108" s="205"/>
      <c r="TTP108" s="205"/>
      <c r="TTQ108" s="205"/>
      <c r="TTR108" s="205"/>
      <c r="TTS108" s="205"/>
      <c r="TTT108" s="205"/>
      <c r="TTU108" s="205"/>
      <c r="TTV108" s="205"/>
      <c r="TTW108" s="205"/>
      <c r="TTX108" s="205"/>
      <c r="TTY108" s="205"/>
      <c r="TTZ108" s="205"/>
      <c r="TUA108" s="205"/>
      <c r="TUB108" s="205"/>
      <c r="TUC108" s="205"/>
      <c r="TUD108" s="205"/>
      <c r="TUE108" s="205"/>
      <c r="TUF108" s="205"/>
      <c r="TUG108" s="205"/>
      <c r="TUH108" s="205"/>
      <c r="TUI108" s="205"/>
      <c r="TUJ108" s="205"/>
      <c r="TUK108" s="205"/>
      <c r="TUL108" s="205"/>
      <c r="TUM108" s="205"/>
      <c r="TUN108" s="205"/>
      <c r="TUO108" s="205"/>
      <c r="TUP108" s="205"/>
      <c r="TUQ108" s="205"/>
      <c r="TUX108" s="205"/>
      <c r="TUY108" s="205"/>
      <c r="TUZ108" s="205"/>
      <c r="TVA108" s="205"/>
      <c r="TVB108" s="205"/>
      <c r="TVC108" s="205"/>
      <c r="TVD108" s="205"/>
      <c r="TVE108" s="205"/>
      <c r="TVF108" s="205"/>
      <c r="TVG108" s="205"/>
      <c r="TVH108" s="205"/>
      <c r="TVI108" s="205"/>
      <c r="TVJ108" s="205"/>
      <c r="TVK108" s="205"/>
      <c r="TVL108" s="205"/>
      <c r="TVM108" s="205"/>
      <c r="TVN108" s="205"/>
      <c r="TVO108" s="205"/>
      <c r="TVP108" s="205"/>
      <c r="TVQ108" s="205"/>
      <c r="TVR108" s="205"/>
      <c r="TVS108" s="205"/>
      <c r="TVT108" s="205"/>
      <c r="TVU108" s="205"/>
      <c r="TVV108" s="205"/>
      <c r="TVW108" s="205"/>
      <c r="TVX108" s="205"/>
      <c r="TVY108" s="205"/>
      <c r="TVZ108" s="205"/>
      <c r="TWA108" s="205"/>
      <c r="TWB108" s="205"/>
      <c r="TWC108" s="205"/>
      <c r="TWD108" s="205"/>
      <c r="TWE108" s="205"/>
      <c r="TWF108" s="205"/>
      <c r="TWG108" s="205"/>
      <c r="TWH108" s="205"/>
      <c r="TWI108" s="205"/>
      <c r="TWJ108" s="205"/>
      <c r="TWK108" s="205"/>
      <c r="TWL108" s="205"/>
      <c r="TWM108" s="205"/>
      <c r="TWN108" s="205"/>
      <c r="TWO108" s="205"/>
      <c r="TWP108" s="205"/>
      <c r="TWQ108" s="205"/>
      <c r="TWR108" s="205"/>
      <c r="TWS108" s="205"/>
      <c r="TWT108" s="205"/>
      <c r="TWU108" s="205"/>
      <c r="TWV108" s="205"/>
      <c r="TWW108" s="205"/>
      <c r="TWX108" s="205"/>
      <c r="TWY108" s="205"/>
      <c r="TWZ108" s="205"/>
      <c r="TXA108" s="205"/>
      <c r="TXB108" s="205"/>
      <c r="TXC108" s="205"/>
      <c r="TXD108" s="205"/>
      <c r="TXE108" s="205"/>
      <c r="TXF108" s="205"/>
      <c r="TXG108" s="205"/>
      <c r="TXH108" s="205"/>
      <c r="TXI108" s="205"/>
      <c r="TXJ108" s="205"/>
      <c r="TXK108" s="205"/>
      <c r="TXL108" s="205"/>
      <c r="TXM108" s="205"/>
      <c r="TXN108" s="205"/>
      <c r="TXO108" s="205"/>
      <c r="TXP108" s="205"/>
      <c r="TXQ108" s="205"/>
      <c r="TXR108" s="205"/>
      <c r="TXS108" s="205"/>
      <c r="TXT108" s="205"/>
      <c r="TXU108" s="205"/>
      <c r="TXV108" s="205"/>
      <c r="TXW108" s="205"/>
      <c r="TXX108" s="205"/>
      <c r="TXY108" s="205"/>
      <c r="TXZ108" s="205"/>
      <c r="TYA108" s="205"/>
      <c r="TYB108" s="205"/>
      <c r="TYC108" s="205"/>
      <c r="TYD108" s="205"/>
      <c r="TYE108" s="205"/>
      <c r="TYF108" s="205"/>
      <c r="TYG108" s="205"/>
      <c r="TYH108" s="205"/>
      <c r="TYI108" s="205"/>
      <c r="TYJ108" s="205"/>
      <c r="TYK108" s="205"/>
      <c r="TYL108" s="205"/>
      <c r="TYM108" s="205"/>
      <c r="TYN108" s="205"/>
      <c r="TYO108" s="205"/>
      <c r="TYP108" s="205"/>
      <c r="TYQ108" s="205"/>
      <c r="TYR108" s="205"/>
      <c r="TYS108" s="205"/>
      <c r="TYT108" s="205"/>
      <c r="TYU108" s="205"/>
      <c r="TYV108" s="205"/>
      <c r="TYW108" s="205"/>
      <c r="TYX108" s="205"/>
      <c r="TYY108" s="205"/>
      <c r="TYZ108" s="205"/>
      <c r="TZA108" s="205"/>
      <c r="TZB108" s="205"/>
      <c r="TZC108" s="205"/>
      <c r="TZD108" s="205"/>
      <c r="TZE108" s="205"/>
      <c r="TZF108" s="205"/>
      <c r="TZG108" s="205"/>
      <c r="TZH108" s="205"/>
      <c r="TZI108" s="205"/>
      <c r="TZJ108" s="205"/>
      <c r="TZK108" s="205"/>
      <c r="TZL108" s="205"/>
      <c r="TZM108" s="205"/>
      <c r="TZN108" s="205"/>
      <c r="TZO108" s="205"/>
      <c r="TZP108" s="205"/>
      <c r="TZQ108" s="205"/>
      <c r="TZR108" s="205"/>
      <c r="TZS108" s="205"/>
      <c r="TZT108" s="205"/>
      <c r="TZU108" s="205"/>
      <c r="TZV108" s="205"/>
      <c r="TZW108" s="205"/>
      <c r="TZX108" s="205"/>
      <c r="TZY108" s="205"/>
      <c r="TZZ108" s="205"/>
      <c r="UAA108" s="205"/>
      <c r="UAB108" s="205"/>
      <c r="UAC108" s="205"/>
      <c r="UAD108" s="205"/>
      <c r="UAE108" s="205"/>
      <c r="UAF108" s="205"/>
      <c r="UAG108" s="205"/>
      <c r="UAH108" s="205"/>
      <c r="UAI108" s="205"/>
      <c r="UAJ108" s="205"/>
      <c r="UAK108" s="205"/>
      <c r="UAL108" s="205"/>
      <c r="UAM108" s="205"/>
      <c r="UAN108" s="205"/>
      <c r="UAO108" s="205"/>
      <c r="UAP108" s="205"/>
      <c r="UAQ108" s="205"/>
      <c r="UAR108" s="205"/>
      <c r="UAS108" s="205"/>
      <c r="UAT108" s="205"/>
      <c r="UAU108" s="205"/>
      <c r="UAV108" s="205"/>
      <c r="UAW108" s="205"/>
      <c r="UAX108" s="205"/>
      <c r="UAY108" s="205"/>
      <c r="UAZ108" s="205"/>
      <c r="UBA108" s="205"/>
      <c r="UBB108" s="205"/>
      <c r="UBC108" s="205"/>
      <c r="UBD108" s="205"/>
      <c r="UBE108" s="205"/>
      <c r="UBF108" s="205"/>
      <c r="UBG108" s="205"/>
      <c r="UBH108" s="205"/>
      <c r="UBI108" s="205"/>
      <c r="UBJ108" s="205"/>
      <c r="UBK108" s="205"/>
      <c r="UBL108" s="205"/>
      <c r="UBM108" s="205"/>
      <c r="UBN108" s="205"/>
      <c r="UBO108" s="205"/>
      <c r="UBP108" s="205"/>
      <c r="UBQ108" s="205"/>
      <c r="UBR108" s="205"/>
      <c r="UBS108" s="205"/>
      <c r="UBT108" s="205"/>
      <c r="UBU108" s="205"/>
      <c r="UBV108" s="205"/>
      <c r="UBW108" s="205"/>
      <c r="UBX108" s="205"/>
      <c r="UBY108" s="205"/>
      <c r="UBZ108" s="205"/>
      <c r="UCA108" s="205"/>
      <c r="UCB108" s="205"/>
      <c r="UCC108" s="205"/>
      <c r="UCD108" s="205"/>
      <c r="UCE108" s="205"/>
      <c r="UCF108" s="205"/>
      <c r="UCG108" s="205"/>
      <c r="UCH108" s="205"/>
      <c r="UCI108" s="205"/>
      <c r="UCJ108" s="205"/>
      <c r="UCK108" s="205"/>
      <c r="UCL108" s="205"/>
      <c r="UCM108" s="205"/>
      <c r="UCN108" s="205"/>
      <c r="UCO108" s="205"/>
      <c r="UCP108" s="205"/>
      <c r="UCQ108" s="205"/>
      <c r="UCR108" s="205"/>
      <c r="UCS108" s="205"/>
      <c r="UCT108" s="205"/>
      <c r="UCU108" s="205"/>
      <c r="UCV108" s="205"/>
      <c r="UCW108" s="205"/>
      <c r="UCX108" s="205"/>
      <c r="UCY108" s="205"/>
      <c r="UCZ108" s="205"/>
      <c r="UDA108" s="205"/>
      <c r="UDB108" s="205"/>
      <c r="UDC108" s="205"/>
      <c r="UDD108" s="205"/>
      <c r="UDE108" s="205"/>
      <c r="UDF108" s="205"/>
      <c r="UDG108" s="205"/>
      <c r="UDH108" s="205"/>
      <c r="UDI108" s="205"/>
      <c r="UDJ108" s="205"/>
      <c r="UDK108" s="205"/>
      <c r="UDL108" s="205"/>
      <c r="UDM108" s="205"/>
      <c r="UDN108" s="205"/>
      <c r="UDO108" s="205"/>
      <c r="UDP108" s="205"/>
      <c r="UDQ108" s="205"/>
      <c r="UDR108" s="205"/>
      <c r="UDS108" s="205"/>
      <c r="UDT108" s="205"/>
      <c r="UDU108" s="205"/>
      <c r="UDV108" s="205"/>
      <c r="UDW108" s="205"/>
      <c r="UDX108" s="205"/>
      <c r="UDY108" s="205"/>
      <c r="UDZ108" s="205"/>
      <c r="UEA108" s="205"/>
      <c r="UEB108" s="205"/>
      <c r="UEC108" s="205"/>
      <c r="UED108" s="205"/>
      <c r="UEE108" s="205"/>
      <c r="UEF108" s="205"/>
      <c r="UEG108" s="205"/>
      <c r="UEH108" s="205"/>
      <c r="UEI108" s="205"/>
      <c r="UEJ108" s="205"/>
      <c r="UEK108" s="205"/>
      <c r="UEL108" s="205"/>
      <c r="UEM108" s="205"/>
      <c r="UET108" s="205"/>
      <c r="UEU108" s="205"/>
      <c r="UEV108" s="205"/>
      <c r="UEW108" s="205"/>
      <c r="UEX108" s="205"/>
      <c r="UEY108" s="205"/>
      <c r="UEZ108" s="205"/>
      <c r="UFA108" s="205"/>
      <c r="UFB108" s="205"/>
      <c r="UFC108" s="205"/>
      <c r="UFD108" s="205"/>
      <c r="UFE108" s="205"/>
      <c r="UFF108" s="205"/>
      <c r="UFG108" s="205"/>
      <c r="UFH108" s="205"/>
      <c r="UFI108" s="205"/>
      <c r="UFJ108" s="205"/>
      <c r="UFK108" s="205"/>
      <c r="UFL108" s="205"/>
      <c r="UFM108" s="205"/>
      <c r="UFN108" s="205"/>
      <c r="UFO108" s="205"/>
      <c r="UFP108" s="205"/>
      <c r="UFQ108" s="205"/>
      <c r="UFR108" s="205"/>
      <c r="UFS108" s="205"/>
      <c r="UFT108" s="205"/>
      <c r="UFU108" s="205"/>
      <c r="UFV108" s="205"/>
      <c r="UFW108" s="205"/>
      <c r="UFX108" s="205"/>
      <c r="UFY108" s="205"/>
      <c r="UFZ108" s="205"/>
      <c r="UGA108" s="205"/>
      <c r="UGB108" s="205"/>
      <c r="UGC108" s="205"/>
      <c r="UGD108" s="205"/>
      <c r="UGE108" s="205"/>
      <c r="UGF108" s="205"/>
      <c r="UGG108" s="205"/>
      <c r="UGH108" s="205"/>
      <c r="UGI108" s="205"/>
      <c r="UGJ108" s="205"/>
      <c r="UGK108" s="205"/>
      <c r="UGL108" s="205"/>
      <c r="UGM108" s="205"/>
      <c r="UGN108" s="205"/>
      <c r="UGO108" s="205"/>
      <c r="UGP108" s="205"/>
      <c r="UGQ108" s="205"/>
      <c r="UGR108" s="205"/>
      <c r="UGS108" s="205"/>
      <c r="UGT108" s="205"/>
      <c r="UGU108" s="205"/>
      <c r="UGV108" s="205"/>
      <c r="UGW108" s="205"/>
      <c r="UGX108" s="205"/>
      <c r="UGY108" s="205"/>
      <c r="UGZ108" s="205"/>
      <c r="UHA108" s="205"/>
      <c r="UHB108" s="205"/>
      <c r="UHC108" s="205"/>
      <c r="UHD108" s="205"/>
      <c r="UHE108" s="205"/>
      <c r="UHF108" s="205"/>
      <c r="UHG108" s="205"/>
      <c r="UHH108" s="205"/>
      <c r="UHI108" s="205"/>
      <c r="UHJ108" s="205"/>
      <c r="UHK108" s="205"/>
      <c r="UHL108" s="205"/>
      <c r="UHM108" s="205"/>
      <c r="UHN108" s="205"/>
      <c r="UHO108" s="205"/>
      <c r="UHP108" s="205"/>
      <c r="UHQ108" s="205"/>
      <c r="UHR108" s="205"/>
      <c r="UHS108" s="205"/>
      <c r="UHT108" s="205"/>
      <c r="UHU108" s="205"/>
      <c r="UHV108" s="205"/>
      <c r="UHW108" s="205"/>
      <c r="UHX108" s="205"/>
      <c r="UHY108" s="205"/>
      <c r="UHZ108" s="205"/>
      <c r="UIA108" s="205"/>
      <c r="UIB108" s="205"/>
      <c r="UIC108" s="205"/>
      <c r="UID108" s="205"/>
      <c r="UIE108" s="205"/>
      <c r="UIF108" s="205"/>
      <c r="UIG108" s="205"/>
      <c r="UIH108" s="205"/>
      <c r="UII108" s="205"/>
      <c r="UIJ108" s="205"/>
      <c r="UIK108" s="205"/>
      <c r="UIL108" s="205"/>
      <c r="UIM108" s="205"/>
      <c r="UIN108" s="205"/>
      <c r="UIO108" s="205"/>
      <c r="UIP108" s="205"/>
      <c r="UIQ108" s="205"/>
      <c r="UIR108" s="205"/>
      <c r="UIS108" s="205"/>
      <c r="UIT108" s="205"/>
      <c r="UIU108" s="205"/>
      <c r="UIV108" s="205"/>
      <c r="UIW108" s="205"/>
      <c r="UIX108" s="205"/>
      <c r="UIY108" s="205"/>
      <c r="UIZ108" s="205"/>
      <c r="UJA108" s="205"/>
      <c r="UJB108" s="205"/>
      <c r="UJC108" s="205"/>
      <c r="UJD108" s="205"/>
      <c r="UJE108" s="205"/>
      <c r="UJF108" s="205"/>
      <c r="UJG108" s="205"/>
      <c r="UJH108" s="205"/>
      <c r="UJI108" s="205"/>
      <c r="UJJ108" s="205"/>
      <c r="UJK108" s="205"/>
      <c r="UJL108" s="205"/>
      <c r="UJM108" s="205"/>
      <c r="UJN108" s="205"/>
      <c r="UJO108" s="205"/>
      <c r="UJP108" s="205"/>
      <c r="UJQ108" s="205"/>
      <c r="UJR108" s="205"/>
      <c r="UJS108" s="205"/>
      <c r="UJT108" s="205"/>
      <c r="UJU108" s="205"/>
      <c r="UJV108" s="205"/>
      <c r="UJW108" s="205"/>
      <c r="UJX108" s="205"/>
      <c r="UJY108" s="205"/>
      <c r="UJZ108" s="205"/>
      <c r="UKA108" s="205"/>
      <c r="UKB108" s="205"/>
      <c r="UKC108" s="205"/>
      <c r="UKD108" s="205"/>
      <c r="UKE108" s="205"/>
      <c r="UKF108" s="205"/>
      <c r="UKG108" s="205"/>
      <c r="UKH108" s="205"/>
      <c r="UKI108" s="205"/>
      <c r="UKJ108" s="205"/>
      <c r="UKK108" s="205"/>
      <c r="UKL108" s="205"/>
      <c r="UKM108" s="205"/>
      <c r="UKN108" s="205"/>
      <c r="UKO108" s="205"/>
      <c r="UKP108" s="205"/>
      <c r="UKQ108" s="205"/>
      <c r="UKR108" s="205"/>
      <c r="UKS108" s="205"/>
      <c r="UKT108" s="205"/>
      <c r="UKU108" s="205"/>
      <c r="UKV108" s="205"/>
      <c r="UKW108" s="205"/>
      <c r="UKX108" s="205"/>
      <c r="UKY108" s="205"/>
      <c r="UKZ108" s="205"/>
      <c r="ULA108" s="205"/>
      <c r="ULB108" s="205"/>
      <c r="ULC108" s="205"/>
      <c r="ULD108" s="205"/>
      <c r="ULE108" s="205"/>
      <c r="ULF108" s="205"/>
      <c r="ULG108" s="205"/>
      <c r="ULH108" s="205"/>
      <c r="ULI108" s="205"/>
      <c r="ULJ108" s="205"/>
      <c r="ULK108" s="205"/>
      <c r="ULL108" s="205"/>
      <c r="ULM108" s="205"/>
      <c r="ULN108" s="205"/>
      <c r="ULO108" s="205"/>
      <c r="ULP108" s="205"/>
      <c r="ULQ108" s="205"/>
      <c r="ULR108" s="205"/>
      <c r="ULS108" s="205"/>
      <c r="ULT108" s="205"/>
      <c r="ULU108" s="205"/>
      <c r="ULV108" s="205"/>
      <c r="ULW108" s="205"/>
      <c r="ULX108" s="205"/>
      <c r="ULY108" s="205"/>
      <c r="ULZ108" s="205"/>
      <c r="UMA108" s="205"/>
      <c r="UMB108" s="205"/>
      <c r="UMC108" s="205"/>
      <c r="UMD108" s="205"/>
      <c r="UME108" s="205"/>
      <c r="UMF108" s="205"/>
      <c r="UMG108" s="205"/>
      <c r="UMH108" s="205"/>
      <c r="UMI108" s="205"/>
      <c r="UMJ108" s="205"/>
      <c r="UMK108" s="205"/>
      <c r="UML108" s="205"/>
      <c r="UMM108" s="205"/>
      <c r="UMN108" s="205"/>
      <c r="UMO108" s="205"/>
      <c r="UMP108" s="205"/>
      <c r="UMQ108" s="205"/>
      <c r="UMR108" s="205"/>
      <c r="UMS108" s="205"/>
      <c r="UMT108" s="205"/>
      <c r="UMU108" s="205"/>
      <c r="UMV108" s="205"/>
      <c r="UMW108" s="205"/>
      <c r="UMX108" s="205"/>
      <c r="UMY108" s="205"/>
      <c r="UMZ108" s="205"/>
      <c r="UNA108" s="205"/>
      <c r="UNB108" s="205"/>
      <c r="UNC108" s="205"/>
      <c r="UND108" s="205"/>
      <c r="UNE108" s="205"/>
      <c r="UNF108" s="205"/>
      <c r="UNG108" s="205"/>
      <c r="UNH108" s="205"/>
      <c r="UNI108" s="205"/>
      <c r="UNJ108" s="205"/>
      <c r="UNK108" s="205"/>
      <c r="UNL108" s="205"/>
      <c r="UNM108" s="205"/>
      <c r="UNN108" s="205"/>
      <c r="UNO108" s="205"/>
      <c r="UNP108" s="205"/>
      <c r="UNQ108" s="205"/>
      <c r="UNR108" s="205"/>
      <c r="UNS108" s="205"/>
      <c r="UNT108" s="205"/>
      <c r="UNU108" s="205"/>
      <c r="UNV108" s="205"/>
      <c r="UNW108" s="205"/>
      <c r="UNX108" s="205"/>
      <c r="UNY108" s="205"/>
      <c r="UNZ108" s="205"/>
      <c r="UOA108" s="205"/>
      <c r="UOB108" s="205"/>
      <c r="UOC108" s="205"/>
      <c r="UOD108" s="205"/>
      <c r="UOE108" s="205"/>
      <c r="UOF108" s="205"/>
      <c r="UOG108" s="205"/>
      <c r="UOH108" s="205"/>
      <c r="UOI108" s="205"/>
      <c r="UOP108" s="205"/>
      <c r="UOQ108" s="205"/>
      <c r="UOR108" s="205"/>
      <c r="UOS108" s="205"/>
      <c r="UOT108" s="205"/>
      <c r="UOU108" s="205"/>
      <c r="UOV108" s="205"/>
      <c r="UOW108" s="205"/>
      <c r="UOX108" s="205"/>
      <c r="UOY108" s="205"/>
      <c r="UOZ108" s="205"/>
      <c r="UPA108" s="205"/>
      <c r="UPB108" s="205"/>
      <c r="UPC108" s="205"/>
      <c r="UPD108" s="205"/>
      <c r="UPE108" s="205"/>
      <c r="UPF108" s="205"/>
      <c r="UPG108" s="205"/>
      <c r="UPH108" s="205"/>
      <c r="UPI108" s="205"/>
      <c r="UPJ108" s="205"/>
      <c r="UPK108" s="205"/>
      <c r="UPL108" s="205"/>
      <c r="UPM108" s="205"/>
      <c r="UPN108" s="205"/>
      <c r="UPO108" s="205"/>
      <c r="UPP108" s="205"/>
      <c r="UPQ108" s="205"/>
      <c r="UPR108" s="205"/>
      <c r="UPS108" s="205"/>
      <c r="UPT108" s="205"/>
      <c r="UPU108" s="205"/>
      <c r="UPV108" s="205"/>
      <c r="UPW108" s="205"/>
      <c r="UPX108" s="205"/>
      <c r="UPY108" s="205"/>
      <c r="UPZ108" s="205"/>
      <c r="UQA108" s="205"/>
      <c r="UQB108" s="205"/>
      <c r="UQC108" s="205"/>
      <c r="UQD108" s="205"/>
      <c r="UQE108" s="205"/>
      <c r="UQF108" s="205"/>
      <c r="UQG108" s="205"/>
      <c r="UQH108" s="205"/>
      <c r="UQI108" s="205"/>
      <c r="UQJ108" s="205"/>
      <c r="UQK108" s="205"/>
      <c r="UQL108" s="205"/>
      <c r="UQM108" s="205"/>
      <c r="UQN108" s="205"/>
      <c r="UQO108" s="205"/>
      <c r="UQP108" s="205"/>
      <c r="UQQ108" s="205"/>
      <c r="UQR108" s="205"/>
      <c r="UQS108" s="205"/>
      <c r="UQT108" s="205"/>
      <c r="UQU108" s="205"/>
      <c r="UQV108" s="205"/>
      <c r="UQW108" s="205"/>
      <c r="UQX108" s="205"/>
      <c r="UQY108" s="205"/>
      <c r="UQZ108" s="205"/>
      <c r="URA108" s="205"/>
      <c r="URB108" s="205"/>
      <c r="URC108" s="205"/>
      <c r="URD108" s="205"/>
      <c r="URE108" s="205"/>
      <c r="URF108" s="205"/>
      <c r="URG108" s="205"/>
      <c r="URH108" s="205"/>
      <c r="URI108" s="205"/>
      <c r="URJ108" s="205"/>
      <c r="URK108" s="205"/>
      <c r="URL108" s="205"/>
      <c r="URM108" s="205"/>
      <c r="URN108" s="205"/>
      <c r="URO108" s="205"/>
      <c r="URP108" s="205"/>
      <c r="URQ108" s="205"/>
      <c r="URR108" s="205"/>
      <c r="URS108" s="205"/>
      <c r="URT108" s="205"/>
      <c r="URU108" s="205"/>
      <c r="URV108" s="205"/>
      <c r="URW108" s="205"/>
      <c r="URX108" s="205"/>
      <c r="URY108" s="205"/>
      <c r="URZ108" s="205"/>
      <c r="USA108" s="205"/>
      <c r="USB108" s="205"/>
      <c r="USC108" s="205"/>
      <c r="USD108" s="205"/>
      <c r="USE108" s="205"/>
      <c r="USF108" s="205"/>
      <c r="USG108" s="205"/>
      <c r="USH108" s="205"/>
      <c r="USI108" s="205"/>
      <c r="USJ108" s="205"/>
      <c r="USK108" s="205"/>
      <c r="USL108" s="205"/>
      <c r="USM108" s="205"/>
      <c r="USN108" s="205"/>
      <c r="USO108" s="205"/>
      <c r="USP108" s="205"/>
      <c r="USQ108" s="205"/>
      <c r="USR108" s="205"/>
      <c r="USS108" s="205"/>
      <c r="UST108" s="205"/>
      <c r="USU108" s="205"/>
      <c r="USV108" s="205"/>
      <c r="USW108" s="205"/>
      <c r="USX108" s="205"/>
      <c r="USY108" s="205"/>
      <c r="USZ108" s="205"/>
      <c r="UTA108" s="205"/>
      <c r="UTB108" s="205"/>
      <c r="UTC108" s="205"/>
      <c r="UTD108" s="205"/>
      <c r="UTE108" s="205"/>
      <c r="UTF108" s="205"/>
      <c r="UTG108" s="205"/>
      <c r="UTH108" s="205"/>
      <c r="UTI108" s="205"/>
      <c r="UTJ108" s="205"/>
      <c r="UTK108" s="205"/>
      <c r="UTL108" s="205"/>
      <c r="UTM108" s="205"/>
      <c r="UTN108" s="205"/>
      <c r="UTO108" s="205"/>
      <c r="UTP108" s="205"/>
      <c r="UTQ108" s="205"/>
      <c r="UTR108" s="205"/>
      <c r="UTS108" s="205"/>
      <c r="UTT108" s="205"/>
      <c r="UTU108" s="205"/>
      <c r="UTV108" s="205"/>
      <c r="UTW108" s="205"/>
      <c r="UTX108" s="205"/>
      <c r="UTY108" s="205"/>
      <c r="UTZ108" s="205"/>
      <c r="UUA108" s="205"/>
      <c r="UUB108" s="205"/>
      <c r="UUC108" s="205"/>
      <c r="UUD108" s="205"/>
      <c r="UUE108" s="205"/>
      <c r="UUF108" s="205"/>
      <c r="UUG108" s="205"/>
      <c r="UUH108" s="205"/>
      <c r="UUI108" s="205"/>
      <c r="UUJ108" s="205"/>
      <c r="UUK108" s="205"/>
      <c r="UUL108" s="205"/>
      <c r="UUM108" s="205"/>
      <c r="UUN108" s="205"/>
      <c r="UUO108" s="205"/>
      <c r="UUP108" s="205"/>
      <c r="UUQ108" s="205"/>
      <c r="UUR108" s="205"/>
      <c r="UUS108" s="205"/>
      <c r="UUT108" s="205"/>
      <c r="UUU108" s="205"/>
      <c r="UUV108" s="205"/>
      <c r="UUW108" s="205"/>
      <c r="UUX108" s="205"/>
      <c r="UUY108" s="205"/>
      <c r="UUZ108" s="205"/>
      <c r="UVA108" s="205"/>
      <c r="UVB108" s="205"/>
      <c r="UVC108" s="205"/>
      <c r="UVD108" s="205"/>
      <c r="UVE108" s="205"/>
      <c r="UVF108" s="205"/>
      <c r="UVG108" s="205"/>
      <c r="UVH108" s="205"/>
      <c r="UVI108" s="205"/>
      <c r="UVJ108" s="205"/>
      <c r="UVK108" s="205"/>
      <c r="UVL108" s="205"/>
      <c r="UVM108" s="205"/>
      <c r="UVN108" s="205"/>
      <c r="UVO108" s="205"/>
      <c r="UVP108" s="205"/>
      <c r="UVQ108" s="205"/>
      <c r="UVR108" s="205"/>
      <c r="UVS108" s="205"/>
      <c r="UVT108" s="205"/>
      <c r="UVU108" s="205"/>
      <c r="UVV108" s="205"/>
      <c r="UVW108" s="205"/>
      <c r="UVX108" s="205"/>
      <c r="UVY108" s="205"/>
      <c r="UVZ108" s="205"/>
      <c r="UWA108" s="205"/>
      <c r="UWB108" s="205"/>
      <c r="UWC108" s="205"/>
      <c r="UWD108" s="205"/>
      <c r="UWE108" s="205"/>
      <c r="UWF108" s="205"/>
      <c r="UWG108" s="205"/>
      <c r="UWH108" s="205"/>
      <c r="UWI108" s="205"/>
      <c r="UWJ108" s="205"/>
      <c r="UWK108" s="205"/>
      <c r="UWL108" s="205"/>
      <c r="UWM108" s="205"/>
      <c r="UWN108" s="205"/>
      <c r="UWO108" s="205"/>
      <c r="UWP108" s="205"/>
      <c r="UWQ108" s="205"/>
      <c r="UWR108" s="205"/>
      <c r="UWS108" s="205"/>
      <c r="UWT108" s="205"/>
      <c r="UWU108" s="205"/>
      <c r="UWV108" s="205"/>
      <c r="UWW108" s="205"/>
      <c r="UWX108" s="205"/>
      <c r="UWY108" s="205"/>
      <c r="UWZ108" s="205"/>
      <c r="UXA108" s="205"/>
      <c r="UXB108" s="205"/>
      <c r="UXC108" s="205"/>
      <c r="UXD108" s="205"/>
      <c r="UXE108" s="205"/>
      <c r="UXF108" s="205"/>
      <c r="UXG108" s="205"/>
      <c r="UXH108" s="205"/>
      <c r="UXI108" s="205"/>
      <c r="UXJ108" s="205"/>
      <c r="UXK108" s="205"/>
      <c r="UXL108" s="205"/>
      <c r="UXM108" s="205"/>
      <c r="UXN108" s="205"/>
      <c r="UXO108" s="205"/>
      <c r="UXP108" s="205"/>
      <c r="UXQ108" s="205"/>
      <c r="UXR108" s="205"/>
      <c r="UXS108" s="205"/>
      <c r="UXT108" s="205"/>
      <c r="UXU108" s="205"/>
      <c r="UXV108" s="205"/>
      <c r="UXW108" s="205"/>
      <c r="UXX108" s="205"/>
      <c r="UXY108" s="205"/>
      <c r="UXZ108" s="205"/>
      <c r="UYA108" s="205"/>
      <c r="UYB108" s="205"/>
      <c r="UYC108" s="205"/>
      <c r="UYD108" s="205"/>
      <c r="UYE108" s="205"/>
      <c r="UYL108" s="205"/>
      <c r="UYM108" s="205"/>
      <c r="UYN108" s="205"/>
      <c r="UYO108" s="205"/>
      <c r="UYP108" s="205"/>
      <c r="UYQ108" s="205"/>
      <c r="UYR108" s="205"/>
      <c r="UYS108" s="205"/>
      <c r="UYT108" s="205"/>
      <c r="UYU108" s="205"/>
      <c r="UYV108" s="205"/>
      <c r="UYW108" s="205"/>
      <c r="UYX108" s="205"/>
      <c r="UYY108" s="205"/>
      <c r="UYZ108" s="205"/>
      <c r="UZA108" s="205"/>
      <c r="UZB108" s="205"/>
      <c r="UZC108" s="205"/>
      <c r="UZD108" s="205"/>
      <c r="UZE108" s="205"/>
      <c r="UZF108" s="205"/>
      <c r="UZG108" s="205"/>
      <c r="UZH108" s="205"/>
      <c r="UZI108" s="205"/>
      <c r="UZJ108" s="205"/>
      <c r="UZK108" s="205"/>
      <c r="UZL108" s="205"/>
      <c r="UZM108" s="205"/>
      <c r="UZN108" s="205"/>
      <c r="UZO108" s="205"/>
      <c r="UZP108" s="205"/>
      <c r="UZQ108" s="205"/>
      <c r="UZR108" s="205"/>
      <c r="UZS108" s="205"/>
      <c r="UZT108" s="205"/>
      <c r="UZU108" s="205"/>
      <c r="UZV108" s="205"/>
      <c r="UZW108" s="205"/>
      <c r="UZX108" s="205"/>
      <c r="UZY108" s="205"/>
      <c r="UZZ108" s="205"/>
      <c r="VAA108" s="205"/>
      <c r="VAB108" s="205"/>
      <c r="VAC108" s="205"/>
      <c r="VAD108" s="205"/>
      <c r="VAE108" s="205"/>
      <c r="VAF108" s="205"/>
      <c r="VAG108" s="205"/>
      <c r="VAH108" s="205"/>
      <c r="VAI108" s="205"/>
      <c r="VAJ108" s="205"/>
      <c r="VAK108" s="205"/>
      <c r="VAL108" s="205"/>
      <c r="VAM108" s="205"/>
      <c r="VAN108" s="205"/>
      <c r="VAO108" s="205"/>
      <c r="VAP108" s="205"/>
      <c r="VAQ108" s="205"/>
      <c r="VAR108" s="205"/>
      <c r="VAS108" s="205"/>
      <c r="VAT108" s="205"/>
      <c r="VAU108" s="205"/>
      <c r="VAV108" s="205"/>
      <c r="VAW108" s="205"/>
      <c r="VAX108" s="205"/>
      <c r="VAY108" s="205"/>
      <c r="VAZ108" s="205"/>
      <c r="VBA108" s="205"/>
      <c r="VBB108" s="205"/>
      <c r="VBC108" s="205"/>
      <c r="VBD108" s="205"/>
      <c r="VBE108" s="205"/>
      <c r="VBF108" s="205"/>
      <c r="VBG108" s="205"/>
      <c r="VBH108" s="205"/>
      <c r="VBI108" s="205"/>
      <c r="VBJ108" s="205"/>
      <c r="VBK108" s="205"/>
      <c r="VBL108" s="205"/>
      <c r="VBM108" s="205"/>
      <c r="VBN108" s="205"/>
      <c r="VBO108" s="205"/>
      <c r="VBP108" s="205"/>
      <c r="VBQ108" s="205"/>
      <c r="VBR108" s="205"/>
      <c r="VBS108" s="205"/>
      <c r="VBT108" s="205"/>
      <c r="VBU108" s="205"/>
      <c r="VBV108" s="205"/>
      <c r="VBW108" s="205"/>
      <c r="VBX108" s="205"/>
      <c r="VBY108" s="205"/>
      <c r="VBZ108" s="205"/>
      <c r="VCA108" s="205"/>
      <c r="VCB108" s="205"/>
      <c r="VCC108" s="205"/>
      <c r="VCD108" s="205"/>
      <c r="VCE108" s="205"/>
      <c r="VCF108" s="205"/>
      <c r="VCG108" s="205"/>
      <c r="VCH108" s="205"/>
      <c r="VCI108" s="205"/>
      <c r="VCJ108" s="205"/>
      <c r="VCK108" s="205"/>
      <c r="VCL108" s="205"/>
      <c r="VCM108" s="205"/>
      <c r="VCN108" s="205"/>
      <c r="VCO108" s="205"/>
      <c r="VCP108" s="205"/>
      <c r="VCQ108" s="205"/>
      <c r="VCR108" s="205"/>
      <c r="VCS108" s="205"/>
      <c r="VCT108" s="205"/>
      <c r="VCU108" s="205"/>
      <c r="VCV108" s="205"/>
      <c r="VCW108" s="205"/>
      <c r="VCX108" s="205"/>
      <c r="VCY108" s="205"/>
      <c r="VCZ108" s="205"/>
      <c r="VDA108" s="205"/>
      <c r="VDB108" s="205"/>
      <c r="VDC108" s="205"/>
      <c r="VDD108" s="205"/>
      <c r="VDE108" s="205"/>
      <c r="VDF108" s="205"/>
      <c r="VDG108" s="205"/>
      <c r="VDH108" s="205"/>
      <c r="VDI108" s="205"/>
      <c r="VDJ108" s="205"/>
      <c r="VDK108" s="205"/>
      <c r="VDL108" s="205"/>
      <c r="VDM108" s="205"/>
      <c r="VDN108" s="205"/>
      <c r="VDO108" s="205"/>
      <c r="VDP108" s="205"/>
      <c r="VDQ108" s="205"/>
      <c r="VDR108" s="205"/>
      <c r="VDS108" s="205"/>
      <c r="VDT108" s="205"/>
      <c r="VDU108" s="205"/>
      <c r="VDV108" s="205"/>
      <c r="VDW108" s="205"/>
      <c r="VDX108" s="205"/>
      <c r="VDY108" s="205"/>
      <c r="VDZ108" s="205"/>
      <c r="VEA108" s="205"/>
      <c r="VEB108" s="205"/>
      <c r="VEC108" s="205"/>
      <c r="VED108" s="205"/>
      <c r="VEE108" s="205"/>
      <c r="VEF108" s="205"/>
      <c r="VEG108" s="205"/>
      <c r="VEH108" s="205"/>
      <c r="VEI108" s="205"/>
      <c r="VEJ108" s="205"/>
      <c r="VEK108" s="205"/>
      <c r="VEL108" s="205"/>
      <c r="VEM108" s="205"/>
      <c r="VEN108" s="205"/>
      <c r="VEO108" s="205"/>
      <c r="VEP108" s="205"/>
      <c r="VEQ108" s="205"/>
      <c r="VER108" s="205"/>
      <c r="VES108" s="205"/>
      <c r="VET108" s="205"/>
      <c r="VEU108" s="205"/>
      <c r="VEV108" s="205"/>
      <c r="VEW108" s="205"/>
      <c r="VEX108" s="205"/>
      <c r="VEY108" s="205"/>
      <c r="VEZ108" s="205"/>
      <c r="VFA108" s="205"/>
      <c r="VFB108" s="205"/>
      <c r="VFC108" s="205"/>
      <c r="VFD108" s="205"/>
      <c r="VFE108" s="205"/>
      <c r="VFF108" s="205"/>
      <c r="VFG108" s="205"/>
      <c r="VFH108" s="205"/>
      <c r="VFI108" s="205"/>
      <c r="VFJ108" s="205"/>
      <c r="VFK108" s="205"/>
      <c r="VFL108" s="205"/>
      <c r="VFM108" s="205"/>
      <c r="VFN108" s="205"/>
      <c r="VFO108" s="205"/>
      <c r="VFP108" s="205"/>
      <c r="VFQ108" s="205"/>
      <c r="VFR108" s="205"/>
      <c r="VFS108" s="205"/>
      <c r="VFT108" s="205"/>
      <c r="VFU108" s="205"/>
      <c r="VFV108" s="205"/>
      <c r="VFW108" s="205"/>
      <c r="VFX108" s="205"/>
      <c r="VFY108" s="205"/>
      <c r="VFZ108" s="205"/>
      <c r="VGA108" s="205"/>
      <c r="VGB108" s="205"/>
      <c r="VGC108" s="205"/>
      <c r="VGD108" s="205"/>
      <c r="VGE108" s="205"/>
      <c r="VGF108" s="205"/>
      <c r="VGG108" s="205"/>
      <c r="VGH108" s="205"/>
      <c r="VGI108" s="205"/>
      <c r="VGJ108" s="205"/>
      <c r="VGK108" s="205"/>
      <c r="VGL108" s="205"/>
      <c r="VGM108" s="205"/>
      <c r="VGN108" s="205"/>
      <c r="VGO108" s="205"/>
      <c r="VGP108" s="205"/>
      <c r="VGQ108" s="205"/>
      <c r="VGR108" s="205"/>
      <c r="VGS108" s="205"/>
      <c r="VGT108" s="205"/>
      <c r="VGU108" s="205"/>
      <c r="VGV108" s="205"/>
      <c r="VGW108" s="205"/>
      <c r="VGX108" s="205"/>
      <c r="VGY108" s="205"/>
      <c r="VGZ108" s="205"/>
      <c r="VHA108" s="205"/>
      <c r="VHB108" s="205"/>
      <c r="VHC108" s="205"/>
      <c r="VHD108" s="205"/>
      <c r="VHE108" s="205"/>
      <c r="VHF108" s="205"/>
      <c r="VHG108" s="205"/>
      <c r="VHH108" s="205"/>
      <c r="VHI108" s="205"/>
      <c r="VHJ108" s="205"/>
      <c r="VHK108" s="205"/>
      <c r="VHL108" s="205"/>
      <c r="VHM108" s="205"/>
      <c r="VHN108" s="205"/>
      <c r="VHO108" s="205"/>
      <c r="VHP108" s="205"/>
      <c r="VHQ108" s="205"/>
      <c r="VHR108" s="205"/>
      <c r="VHS108" s="205"/>
      <c r="VHT108" s="205"/>
      <c r="VHU108" s="205"/>
      <c r="VHV108" s="205"/>
      <c r="VHW108" s="205"/>
      <c r="VHX108" s="205"/>
      <c r="VHY108" s="205"/>
      <c r="VHZ108" s="205"/>
      <c r="VIA108" s="205"/>
      <c r="VIH108" s="205"/>
      <c r="VII108" s="205"/>
      <c r="VIJ108" s="205"/>
      <c r="VIK108" s="205"/>
      <c r="VIL108" s="205"/>
      <c r="VIM108" s="205"/>
      <c r="VIN108" s="205"/>
      <c r="VIO108" s="205"/>
      <c r="VIP108" s="205"/>
      <c r="VIQ108" s="205"/>
      <c r="VIR108" s="205"/>
      <c r="VIS108" s="205"/>
      <c r="VIT108" s="205"/>
      <c r="VIU108" s="205"/>
      <c r="VIV108" s="205"/>
      <c r="VIW108" s="205"/>
      <c r="VIX108" s="205"/>
      <c r="VIY108" s="205"/>
      <c r="VIZ108" s="205"/>
      <c r="VJA108" s="205"/>
      <c r="VJB108" s="205"/>
      <c r="VJC108" s="205"/>
      <c r="VJD108" s="205"/>
      <c r="VJE108" s="205"/>
      <c r="VJF108" s="205"/>
      <c r="VJG108" s="205"/>
      <c r="VJH108" s="205"/>
      <c r="VJI108" s="205"/>
      <c r="VJJ108" s="205"/>
      <c r="VJK108" s="205"/>
      <c r="VJL108" s="205"/>
      <c r="VJM108" s="205"/>
      <c r="VJN108" s="205"/>
      <c r="VJO108" s="205"/>
      <c r="VJP108" s="205"/>
      <c r="VJQ108" s="205"/>
      <c r="VJR108" s="205"/>
      <c r="VJS108" s="205"/>
      <c r="VJT108" s="205"/>
      <c r="VJU108" s="205"/>
      <c r="VJV108" s="205"/>
      <c r="VJW108" s="205"/>
      <c r="VJX108" s="205"/>
      <c r="VJY108" s="205"/>
      <c r="VJZ108" s="205"/>
      <c r="VKA108" s="205"/>
      <c r="VKB108" s="205"/>
      <c r="VKC108" s="205"/>
      <c r="VKD108" s="205"/>
      <c r="VKE108" s="205"/>
      <c r="VKF108" s="205"/>
      <c r="VKG108" s="205"/>
      <c r="VKH108" s="205"/>
      <c r="VKI108" s="205"/>
      <c r="VKJ108" s="205"/>
      <c r="VKK108" s="205"/>
      <c r="VKL108" s="205"/>
      <c r="VKM108" s="205"/>
      <c r="VKN108" s="205"/>
      <c r="VKO108" s="205"/>
      <c r="VKP108" s="205"/>
      <c r="VKQ108" s="205"/>
      <c r="VKR108" s="205"/>
      <c r="VKS108" s="205"/>
      <c r="VKT108" s="205"/>
      <c r="VKU108" s="205"/>
      <c r="VKV108" s="205"/>
      <c r="VKW108" s="205"/>
      <c r="VKX108" s="205"/>
      <c r="VKY108" s="205"/>
      <c r="VKZ108" s="205"/>
      <c r="VLA108" s="205"/>
      <c r="VLB108" s="205"/>
      <c r="VLC108" s="205"/>
      <c r="VLD108" s="205"/>
      <c r="VLE108" s="205"/>
      <c r="VLF108" s="205"/>
      <c r="VLG108" s="205"/>
      <c r="VLH108" s="205"/>
      <c r="VLI108" s="205"/>
      <c r="VLJ108" s="205"/>
      <c r="VLK108" s="205"/>
      <c r="VLL108" s="205"/>
      <c r="VLM108" s="205"/>
      <c r="VLN108" s="205"/>
      <c r="VLO108" s="205"/>
      <c r="VLP108" s="205"/>
      <c r="VLQ108" s="205"/>
      <c r="VLR108" s="205"/>
      <c r="VLS108" s="205"/>
      <c r="VLT108" s="205"/>
      <c r="VLU108" s="205"/>
      <c r="VLV108" s="205"/>
      <c r="VLW108" s="205"/>
      <c r="VLX108" s="205"/>
      <c r="VLY108" s="205"/>
      <c r="VLZ108" s="205"/>
      <c r="VMA108" s="205"/>
      <c r="VMB108" s="205"/>
      <c r="VMC108" s="205"/>
      <c r="VMD108" s="205"/>
      <c r="VME108" s="205"/>
      <c r="VMF108" s="205"/>
      <c r="VMG108" s="205"/>
      <c r="VMH108" s="205"/>
      <c r="VMI108" s="205"/>
      <c r="VMJ108" s="205"/>
      <c r="VMK108" s="205"/>
      <c r="VML108" s="205"/>
      <c r="VMM108" s="205"/>
      <c r="VMN108" s="205"/>
      <c r="VMO108" s="205"/>
      <c r="VMP108" s="205"/>
      <c r="VMQ108" s="205"/>
      <c r="VMR108" s="205"/>
      <c r="VMS108" s="205"/>
      <c r="VMT108" s="205"/>
      <c r="VMU108" s="205"/>
      <c r="VMV108" s="205"/>
      <c r="VMW108" s="205"/>
      <c r="VMX108" s="205"/>
      <c r="VMY108" s="205"/>
      <c r="VMZ108" s="205"/>
      <c r="VNA108" s="205"/>
      <c r="VNB108" s="205"/>
      <c r="VNC108" s="205"/>
      <c r="VND108" s="205"/>
      <c r="VNE108" s="205"/>
      <c r="VNF108" s="205"/>
      <c r="VNG108" s="205"/>
      <c r="VNH108" s="205"/>
      <c r="VNI108" s="205"/>
      <c r="VNJ108" s="205"/>
      <c r="VNK108" s="205"/>
      <c r="VNL108" s="205"/>
      <c r="VNM108" s="205"/>
      <c r="VNN108" s="205"/>
      <c r="VNO108" s="205"/>
      <c r="VNP108" s="205"/>
      <c r="VNQ108" s="205"/>
      <c r="VNR108" s="205"/>
      <c r="VNS108" s="205"/>
      <c r="VNT108" s="205"/>
      <c r="VNU108" s="205"/>
      <c r="VNV108" s="205"/>
      <c r="VNW108" s="205"/>
      <c r="VNX108" s="205"/>
      <c r="VNY108" s="205"/>
      <c r="VNZ108" s="205"/>
      <c r="VOA108" s="205"/>
      <c r="VOB108" s="205"/>
      <c r="VOC108" s="205"/>
      <c r="VOD108" s="205"/>
      <c r="VOE108" s="205"/>
      <c r="VOF108" s="205"/>
      <c r="VOG108" s="205"/>
      <c r="VOH108" s="205"/>
      <c r="VOI108" s="205"/>
      <c r="VOJ108" s="205"/>
      <c r="VOK108" s="205"/>
      <c r="VOL108" s="205"/>
      <c r="VOM108" s="205"/>
      <c r="VON108" s="205"/>
      <c r="VOO108" s="205"/>
      <c r="VOP108" s="205"/>
      <c r="VOQ108" s="205"/>
      <c r="VOR108" s="205"/>
      <c r="VOS108" s="205"/>
      <c r="VOT108" s="205"/>
      <c r="VOU108" s="205"/>
      <c r="VOV108" s="205"/>
      <c r="VOW108" s="205"/>
      <c r="VOX108" s="205"/>
      <c r="VOY108" s="205"/>
      <c r="VOZ108" s="205"/>
      <c r="VPA108" s="205"/>
      <c r="VPB108" s="205"/>
      <c r="VPC108" s="205"/>
      <c r="VPD108" s="205"/>
      <c r="VPE108" s="205"/>
      <c r="VPF108" s="205"/>
      <c r="VPG108" s="205"/>
      <c r="VPH108" s="205"/>
      <c r="VPI108" s="205"/>
      <c r="VPJ108" s="205"/>
      <c r="VPK108" s="205"/>
      <c r="VPL108" s="205"/>
      <c r="VPM108" s="205"/>
      <c r="VPN108" s="205"/>
      <c r="VPO108" s="205"/>
      <c r="VPP108" s="205"/>
      <c r="VPQ108" s="205"/>
      <c r="VPR108" s="205"/>
      <c r="VPS108" s="205"/>
      <c r="VPT108" s="205"/>
      <c r="VPU108" s="205"/>
      <c r="VPV108" s="205"/>
      <c r="VPW108" s="205"/>
      <c r="VPX108" s="205"/>
      <c r="VPY108" s="205"/>
      <c r="VPZ108" s="205"/>
      <c r="VQA108" s="205"/>
      <c r="VQB108" s="205"/>
      <c r="VQC108" s="205"/>
      <c r="VQD108" s="205"/>
      <c r="VQE108" s="205"/>
      <c r="VQF108" s="205"/>
      <c r="VQG108" s="205"/>
      <c r="VQH108" s="205"/>
      <c r="VQI108" s="205"/>
      <c r="VQJ108" s="205"/>
      <c r="VQK108" s="205"/>
      <c r="VQL108" s="205"/>
      <c r="VQM108" s="205"/>
      <c r="VQN108" s="205"/>
      <c r="VQO108" s="205"/>
      <c r="VQP108" s="205"/>
      <c r="VQQ108" s="205"/>
      <c r="VQR108" s="205"/>
      <c r="VQS108" s="205"/>
      <c r="VQT108" s="205"/>
      <c r="VQU108" s="205"/>
      <c r="VQV108" s="205"/>
      <c r="VQW108" s="205"/>
      <c r="VQX108" s="205"/>
      <c r="VQY108" s="205"/>
      <c r="VQZ108" s="205"/>
      <c r="VRA108" s="205"/>
      <c r="VRB108" s="205"/>
      <c r="VRC108" s="205"/>
      <c r="VRD108" s="205"/>
      <c r="VRE108" s="205"/>
      <c r="VRF108" s="205"/>
      <c r="VRG108" s="205"/>
      <c r="VRH108" s="205"/>
      <c r="VRI108" s="205"/>
      <c r="VRJ108" s="205"/>
      <c r="VRK108" s="205"/>
      <c r="VRL108" s="205"/>
      <c r="VRM108" s="205"/>
      <c r="VRN108" s="205"/>
      <c r="VRO108" s="205"/>
      <c r="VRP108" s="205"/>
      <c r="VRQ108" s="205"/>
      <c r="VRR108" s="205"/>
      <c r="VRS108" s="205"/>
      <c r="VRT108" s="205"/>
      <c r="VRU108" s="205"/>
      <c r="VRV108" s="205"/>
      <c r="VRW108" s="205"/>
      <c r="VSD108" s="205"/>
      <c r="VSE108" s="205"/>
      <c r="VSF108" s="205"/>
      <c r="VSG108" s="205"/>
      <c r="VSH108" s="205"/>
      <c r="VSI108" s="205"/>
      <c r="VSJ108" s="205"/>
      <c r="VSK108" s="205"/>
      <c r="VSL108" s="205"/>
      <c r="VSM108" s="205"/>
      <c r="VSN108" s="205"/>
      <c r="VSO108" s="205"/>
      <c r="VSP108" s="205"/>
      <c r="VSQ108" s="205"/>
      <c r="VSR108" s="205"/>
      <c r="VSS108" s="205"/>
      <c r="VST108" s="205"/>
      <c r="VSU108" s="205"/>
      <c r="VSV108" s="205"/>
      <c r="VSW108" s="205"/>
      <c r="VSX108" s="205"/>
      <c r="VSY108" s="205"/>
      <c r="VSZ108" s="205"/>
      <c r="VTA108" s="205"/>
      <c r="VTB108" s="205"/>
      <c r="VTC108" s="205"/>
      <c r="VTD108" s="205"/>
      <c r="VTE108" s="205"/>
      <c r="VTF108" s="205"/>
      <c r="VTG108" s="205"/>
      <c r="VTH108" s="205"/>
      <c r="VTI108" s="205"/>
      <c r="VTJ108" s="205"/>
      <c r="VTK108" s="205"/>
      <c r="VTL108" s="205"/>
      <c r="VTM108" s="205"/>
      <c r="VTN108" s="205"/>
      <c r="VTO108" s="205"/>
      <c r="VTP108" s="205"/>
      <c r="VTQ108" s="205"/>
      <c r="VTR108" s="205"/>
      <c r="VTS108" s="205"/>
      <c r="VTT108" s="205"/>
      <c r="VTU108" s="205"/>
      <c r="VTV108" s="205"/>
      <c r="VTW108" s="205"/>
      <c r="VTX108" s="205"/>
      <c r="VTY108" s="205"/>
      <c r="VTZ108" s="205"/>
      <c r="VUA108" s="205"/>
      <c r="VUB108" s="205"/>
      <c r="VUC108" s="205"/>
      <c r="VUD108" s="205"/>
      <c r="VUE108" s="205"/>
      <c r="VUF108" s="205"/>
      <c r="VUG108" s="205"/>
      <c r="VUH108" s="205"/>
      <c r="VUI108" s="205"/>
      <c r="VUJ108" s="205"/>
      <c r="VUK108" s="205"/>
      <c r="VUL108" s="205"/>
      <c r="VUM108" s="205"/>
      <c r="VUN108" s="205"/>
      <c r="VUO108" s="205"/>
      <c r="VUP108" s="205"/>
      <c r="VUQ108" s="205"/>
      <c r="VUR108" s="205"/>
      <c r="VUS108" s="205"/>
      <c r="VUT108" s="205"/>
      <c r="VUU108" s="205"/>
      <c r="VUV108" s="205"/>
      <c r="VUW108" s="205"/>
      <c r="VUX108" s="205"/>
      <c r="VUY108" s="205"/>
      <c r="VUZ108" s="205"/>
      <c r="VVA108" s="205"/>
      <c r="VVB108" s="205"/>
      <c r="VVC108" s="205"/>
      <c r="VVD108" s="205"/>
      <c r="VVE108" s="205"/>
      <c r="VVF108" s="205"/>
      <c r="VVG108" s="205"/>
      <c r="VVH108" s="205"/>
      <c r="VVI108" s="205"/>
      <c r="VVJ108" s="205"/>
      <c r="VVK108" s="205"/>
      <c r="VVL108" s="205"/>
      <c r="VVM108" s="205"/>
      <c r="VVN108" s="205"/>
      <c r="VVO108" s="205"/>
      <c r="VVP108" s="205"/>
      <c r="VVQ108" s="205"/>
      <c r="VVR108" s="205"/>
      <c r="VVS108" s="205"/>
      <c r="VVT108" s="205"/>
      <c r="VVU108" s="205"/>
      <c r="VVV108" s="205"/>
      <c r="VVW108" s="205"/>
      <c r="VVX108" s="205"/>
      <c r="VVY108" s="205"/>
      <c r="VVZ108" s="205"/>
      <c r="VWA108" s="205"/>
      <c r="VWB108" s="205"/>
      <c r="VWC108" s="205"/>
      <c r="VWD108" s="205"/>
      <c r="VWE108" s="205"/>
      <c r="VWF108" s="205"/>
      <c r="VWG108" s="205"/>
      <c r="VWH108" s="205"/>
      <c r="VWI108" s="205"/>
      <c r="VWJ108" s="205"/>
      <c r="VWK108" s="205"/>
      <c r="VWL108" s="205"/>
      <c r="VWM108" s="205"/>
      <c r="VWN108" s="205"/>
      <c r="VWO108" s="205"/>
      <c r="VWP108" s="205"/>
      <c r="VWQ108" s="205"/>
      <c r="VWR108" s="205"/>
      <c r="VWS108" s="205"/>
      <c r="VWT108" s="205"/>
      <c r="VWU108" s="205"/>
      <c r="VWV108" s="205"/>
      <c r="VWW108" s="205"/>
      <c r="VWX108" s="205"/>
      <c r="VWY108" s="205"/>
      <c r="VWZ108" s="205"/>
      <c r="VXA108" s="205"/>
      <c r="VXB108" s="205"/>
      <c r="VXC108" s="205"/>
      <c r="VXD108" s="205"/>
      <c r="VXE108" s="205"/>
      <c r="VXF108" s="205"/>
      <c r="VXG108" s="205"/>
      <c r="VXH108" s="205"/>
      <c r="VXI108" s="205"/>
      <c r="VXJ108" s="205"/>
      <c r="VXK108" s="205"/>
      <c r="VXL108" s="205"/>
      <c r="VXM108" s="205"/>
      <c r="VXN108" s="205"/>
      <c r="VXO108" s="205"/>
      <c r="VXP108" s="205"/>
      <c r="VXQ108" s="205"/>
      <c r="VXR108" s="205"/>
      <c r="VXS108" s="205"/>
      <c r="VXT108" s="205"/>
      <c r="VXU108" s="205"/>
      <c r="VXV108" s="205"/>
      <c r="VXW108" s="205"/>
      <c r="VXX108" s="205"/>
      <c r="VXY108" s="205"/>
      <c r="VXZ108" s="205"/>
      <c r="VYA108" s="205"/>
      <c r="VYB108" s="205"/>
      <c r="VYC108" s="205"/>
      <c r="VYD108" s="205"/>
      <c r="VYE108" s="205"/>
      <c r="VYF108" s="205"/>
      <c r="VYG108" s="205"/>
      <c r="VYH108" s="205"/>
      <c r="VYI108" s="205"/>
      <c r="VYJ108" s="205"/>
      <c r="VYK108" s="205"/>
      <c r="VYL108" s="205"/>
      <c r="VYM108" s="205"/>
      <c r="VYN108" s="205"/>
      <c r="VYO108" s="205"/>
      <c r="VYP108" s="205"/>
      <c r="VYQ108" s="205"/>
      <c r="VYR108" s="205"/>
      <c r="VYS108" s="205"/>
      <c r="VYT108" s="205"/>
      <c r="VYU108" s="205"/>
      <c r="VYV108" s="205"/>
      <c r="VYW108" s="205"/>
      <c r="VYX108" s="205"/>
      <c r="VYY108" s="205"/>
      <c r="VYZ108" s="205"/>
      <c r="VZA108" s="205"/>
      <c r="VZB108" s="205"/>
      <c r="VZC108" s="205"/>
      <c r="VZD108" s="205"/>
      <c r="VZE108" s="205"/>
      <c r="VZF108" s="205"/>
      <c r="VZG108" s="205"/>
      <c r="VZH108" s="205"/>
      <c r="VZI108" s="205"/>
      <c r="VZJ108" s="205"/>
      <c r="VZK108" s="205"/>
      <c r="VZL108" s="205"/>
      <c r="VZM108" s="205"/>
      <c r="VZN108" s="205"/>
      <c r="VZO108" s="205"/>
      <c r="VZP108" s="205"/>
      <c r="VZQ108" s="205"/>
      <c r="VZR108" s="205"/>
      <c r="VZS108" s="205"/>
      <c r="VZT108" s="205"/>
      <c r="VZU108" s="205"/>
      <c r="VZV108" s="205"/>
      <c r="VZW108" s="205"/>
      <c r="VZX108" s="205"/>
      <c r="VZY108" s="205"/>
      <c r="VZZ108" s="205"/>
      <c r="WAA108" s="205"/>
      <c r="WAB108" s="205"/>
      <c r="WAC108" s="205"/>
      <c r="WAD108" s="205"/>
      <c r="WAE108" s="205"/>
      <c r="WAF108" s="205"/>
      <c r="WAG108" s="205"/>
      <c r="WAH108" s="205"/>
      <c r="WAI108" s="205"/>
      <c r="WAJ108" s="205"/>
      <c r="WAK108" s="205"/>
      <c r="WAL108" s="205"/>
      <c r="WAM108" s="205"/>
      <c r="WAN108" s="205"/>
      <c r="WAO108" s="205"/>
      <c r="WAP108" s="205"/>
      <c r="WAQ108" s="205"/>
      <c r="WAR108" s="205"/>
      <c r="WAS108" s="205"/>
      <c r="WAT108" s="205"/>
      <c r="WAU108" s="205"/>
      <c r="WAV108" s="205"/>
      <c r="WAW108" s="205"/>
      <c r="WAX108" s="205"/>
      <c r="WAY108" s="205"/>
      <c r="WAZ108" s="205"/>
      <c r="WBA108" s="205"/>
      <c r="WBB108" s="205"/>
      <c r="WBC108" s="205"/>
      <c r="WBD108" s="205"/>
      <c r="WBE108" s="205"/>
      <c r="WBF108" s="205"/>
      <c r="WBG108" s="205"/>
      <c r="WBH108" s="205"/>
      <c r="WBI108" s="205"/>
      <c r="WBJ108" s="205"/>
      <c r="WBK108" s="205"/>
      <c r="WBL108" s="205"/>
      <c r="WBM108" s="205"/>
      <c r="WBN108" s="205"/>
      <c r="WBO108" s="205"/>
      <c r="WBP108" s="205"/>
      <c r="WBQ108" s="205"/>
      <c r="WBR108" s="205"/>
      <c r="WBS108" s="205"/>
      <c r="WBZ108" s="205"/>
      <c r="WCA108" s="205"/>
      <c r="WCB108" s="205"/>
      <c r="WCC108" s="205"/>
      <c r="WCD108" s="205"/>
      <c r="WCE108" s="205"/>
      <c r="WCF108" s="205"/>
      <c r="WCG108" s="205"/>
      <c r="WCH108" s="205"/>
      <c r="WCI108" s="205"/>
      <c r="WCJ108" s="205"/>
      <c r="WCK108" s="205"/>
      <c r="WCL108" s="205"/>
      <c r="WCM108" s="205"/>
      <c r="WCN108" s="205"/>
      <c r="WCO108" s="205"/>
      <c r="WCP108" s="205"/>
      <c r="WCQ108" s="205"/>
      <c r="WCR108" s="205"/>
      <c r="WCS108" s="205"/>
      <c r="WCT108" s="205"/>
      <c r="WCU108" s="205"/>
      <c r="WCV108" s="205"/>
      <c r="WCW108" s="205"/>
      <c r="WCX108" s="205"/>
      <c r="WCY108" s="205"/>
      <c r="WCZ108" s="205"/>
      <c r="WDA108" s="205"/>
      <c r="WDB108" s="205"/>
      <c r="WDC108" s="205"/>
      <c r="WDD108" s="205"/>
      <c r="WDE108" s="205"/>
      <c r="WDF108" s="205"/>
      <c r="WDG108" s="205"/>
      <c r="WDH108" s="205"/>
      <c r="WDI108" s="205"/>
      <c r="WDJ108" s="205"/>
      <c r="WDK108" s="205"/>
      <c r="WDL108" s="205"/>
      <c r="WDM108" s="205"/>
      <c r="WDN108" s="205"/>
      <c r="WDO108" s="205"/>
      <c r="WDP108" s="205"/>
      <c r="WDQ108" s="205"/>
      <c r="WDR108" s="205"/>
      <c r="WDS108" s="205"/>
      <c r="WDT108" s="205"/>
      <c r="WDU108" s="205"/>
      <c r="WDV108" s="205"/>
      <c r="WDW108" s="205"/>
      <c r="WDX108" s="205"/>
      <c r="WDY108" s="205"/>
      <c r="WDZ108" s="205"/>
      <c r="WEA108" s="205"/>
      <c r="WEB108" s="205"/>
      <c r="WEC108" s="205"/>
      <c r="WED108" s="205"/>
      <c r="WEE108" s="205"/>
      <c r="WEF108" s="205"/>
      <c r="WEG108" s="205"/>
      <c r="WEH108" s="205"/>
      <c r="WEI108" s="205"/>
      <c r="WEJ108" s="205"/>
      <c r="WEK108" s="205"/>
      <c r="WEL108" s="205"/>
      <c r="WEM108" s="205"/>
      <c r="WEN108" s="205"/>
      <c r="WEO108" s="205"/>
      <c r="WEP108" s="205"/>
      <c r="WEQ108" s="205"/>
      <c r="WER108" s="205"/>
      <c r="WES108" s="205"/>
      <c r="WET108" s="205"/>
      <c r="WEU108" s="205"/>
      <c r="WEV108" s="205"/>
      <c r="WEW108" s="205"/>
      <c r="WEX108" s="205"/>
      <c r="WEY108" s="205"/>
      <c r="WEZ108" s="205"/>
      <c r="WFA108" s="205"/>
      <c r="WFB108" s="205"/>
      <c r="WFC108" s="205"/>
      <c r="WFD108" s="205"/>
      <c r="WFE108" s="205"/>
      <c r="WFF108" s="205"/>
      <c r="WFG108" s="205"/>
      <c r="WFH108" s="205"/>
      <c r="WFI108" s="205"/>
      <c r="WFJ108" s="205"/>
      <c r="WFK108" s="205"/>
      <c r="WFL108" s="205"/>
      <c r="WFM108" s="205"/>
      <c r="WFN108" s="205"/>
      <c r="WFO108" s="205"/>
      <c r="WFP108" s="205"/>
      <c r="WFQ108" s="205"/>
      <c r="WFR108" s="205"/>
      <c r="WFS108" s="205"/>
      <c r="WFT108" s="205"/>
      <c r="WFU108" s="205"/>
      <c r="WFV108" s="205"/>
      <c r="WFW108" s="205"/>
      <c r="WFX108" s="205"/>
      <c r="WFY108" s="205"/>
      <c r="WFZ108" s="205"/>
      <c r="WGA108" s="205"/>
      <c r="WGB108" s="205"/>
      <c r="WGC108" s="205"/>
      <c r="WGD108" s="205"/>
      <c r="WGE108" s="205"/>
      <c r="WGF108" s="205"/>
      <c r="WGG108" s="205"/>
      <c r="WGH108" s="205"/>
      <c r="WGI108" s="205"/>
      <c r="WGJ108" s="205"/>
      <c r="WGK108" s="205"/>
      <c r="WGL108" s="205"/>
      <c r="WGM108" s="205"/>
      <c r="WGN108" s="205"/>
      <c r="WGO108" s="205"/>
      <c r="WGP108" s="205"/>
      <c r="WGQ108" s="205"/>
      <c r="WGR108" s="205"/>
      <c r="WGS108" s="205"/>
      <c r="WGT108" s="205"/>
      <c r="WGU108" s="205"/>
      <c r="WGV108" s="205"/>
      <c r="WGW108" s="205"/>
      <c r="WGX108" s="205"/>
      <c r="WGY108" s="205"/>
      <c r="WGZ108" s="205"/>
      <c r="WHA108" s="205"/>
      <c r="WHB108" s="205"/>
      <c r="WHC108" s="205"/>
      <c r="WHD108" s="205"/>
      <c r="WHE108" s="205"/>
      <c r="WHF108" s="205"/>
      <c r="WHG108" s="205"/>
      <c r="WHH108" s="205"/>
      <c r="WHI108" s="205"/>
      <c r="WHJ108" s="205"/>
      <c r="WHK108" s="205"/>
      <c r="WHL108" s="205"/>
      <c r="WHM108" s="205"/>
      <c r="WHN108" s="205"/>
      <c r="WHO108" s="205"/>
      <c r="WHP108" s="205"/>
      <c r="WHQ108" s="205"/>
      <c r="WHR108" s="205"/>
      <c r="WHS108" s="205"/>
      <c r="WHT108" s="205"/>
      <c r="WHU108" s="205"/>
      <c r="WHV108" s="205"/>
      <c r="WHW108" s="205"/>
      <c r="WHX108" s="205"/>
      <c r="WHY108" s="205"/>
      <c r="WHZ108" s="205"/>
      <c r="WIA108" s="205"/>
      <c r="WIB108" s="205"/>
      <c r="WIC108" s="205"/>
      <c r="WID108" s="205"/>
      <c r="WIE108" s="205"/>
      <c r="WIF108" s="205"/>
      <c r="WIG108" s="205"/>
      <c r="WIH108" s="205"/>
      <c r="WII108" s="205"/>
      <c r="WIJ108" s="205"/>
      <c r="WIK108" s="205"/>
      <c r="WIL108" s="205"/>
      <c r="WIM108" s="205"/>
      <c r="WIN108" s="205"/>
      <c r="WIO108" s="205"/>
      <c r="WIP108" s="205"/>
      <c r="WIQ108" s="205"/>
      <c r="WIR108" s="205"/>
      <c r="WIS108" s="205"/>
      <c r="WIT108" s="205"/>
      <c r="WIU108" s="205"/>
      <c r="WIV108" s="205"/>
      <c r="WIW108" s="205"/>
      <c r="WIX108" s="205"/>
      <c r="WIY108" s="205"/>
      <c r="WIZ108" s="205"/>
      <c r="WJA108" s="205"/>
      <c r="WJB108" s="205"/>
      <c r="WJC108" s="205"/>
      <c r="WJD108" s="205"/>
      <c r="WJE108" s="205"/>
      <c r="WJF108" s="205"/>
      <c r="WJG108" s="205"/>
      <c r="WJH108" s="205"/>
      <c r="WJI108" s="205"/>
      <c r="WJJ108" s="205"/>
      <c r="WJK108" s="205"/>
      <c r="WJL108" s="205"/>
      <c r="WJM108" s="205"/>
      <c r="WJN108" s="205"/>
      <c r="WJO108" s="205"/>
      <c r="WJP108" s="205"/>
      <c r="WJQ108" s="205"/>
      <c r="WJR108" s="205"/>
      <c r="WJS108" s="205"/>
      <c r="WJT108" s="205"/>
      <c r="WJU108" s="205"/>
      <c r="WJV108" s="205"/>
      <c r="WJW108" s="205"/>
      <c r="WJX108" s="205"/>
      <c r="WJY108" s="205"/>
      <c r="WJZ108" s="205"/>
      <c r="WKA108" s="205"/>
      <c r="WKB108" s="205"/>
      <c r="WKC108" s="205"/>
      <c r="WKD108" s="205"/>
      <c r="WKE108" s="205"/>
      <c r="WKF108" s="205"/>
      <c r="WKG108" s="205"/>
      <c r="WKH108" s="205"/>
      <c r="WKI108" s="205"/>
      <c r="WKJ108" s="205"/>
      <c r="WKK108" s="205"/>
      <c r="WKL108" s="205"/>
      <c r="WKM108" s="205"/>
      <c r="WKN108" s="205"/>
      <c r="WKO108" s="205"/>
      <c r="WKP108" s="205"/>
      <c r="WKQ108" s="205"/>
      <c r="WKR108" s="205"/>
      <c r="WKS108" s="205"/>
      <c r="WKT108" s="205"/>
      <c r="WKU108" s="205"/>
      <c r="WKV108" s="205"/>
      <c r="WKW108" s="205"/>
      <c r="WKX108" s="205"/>
      <c r="WKY108" s="205"/>
      <c r="WKZ108" s="205"/>
      <c r="WLA108" s="205"/>
      <c r="WLB108" s="205"/>
      <c r="WLC108" s="205"/>
      <c r="WLD108" s="205"/>
      <c r="WLE108" s="205"/>
      <c r="WLF108" s="205"/>
      <c r="WLG108" s="205"/>
      <c r="WLH108" s="205"/>
      <c r="WLI108" s="205"/>
      <c r="WLJ108" s="205"/>
      <c r="WLK108" s="205"/>
      <c r="WLL108" s="205"/>
      <c r="WLM108" s="205"/>
      <c r="WLN108" s="205"/>
      <c r="WLO108" s="205"/>
      <c r="WLV108" s="205"/>
      <c r="WLW108" s="205"/>
      <c r="WLX108" s="205"/>
      <c r="WLY108" s="205"/>
      <c r="WLZ108" s="205"/>
      <c r="WMA108" s="205"/>
      <c r="WMB108" s="205"/>
      <c r="WMC108" s="205"/>
      <c r="WMD108" s="205"/>
      <c r="WME108" s="205"/>
      <c r="WMF108" s="205"/>
      <c r="WMG108" s="205"/>
      <c r="WMH108" s="205"/>
      <c r="WMI108" s="205"/>
      <c r="WMJ108" s="205"/>
      <c r="WMK108" s="205"/>
      <c r="WML108" s="205"/>
      <c r="WMM108" s="205"/>
      <c r="WMN108" s="205"/>
      <c r="WMO108" s="205"/>
      <c r="WMP108" s="205"/>
      <c r="WMQ108" s="205"/>
      <c r="WMR108" s="205"/>
      <c r="WMS108" s="205"/>
      <c r="WMT108" s="205"/>
      <c r="WMU108" s="205"/>
      <c r="WMV108" s="205"/>
      <c r="WMW108" s="205"/>
      <c r="WMX108" s="205"/>
      <c r="WMY108" s="205"/>
      <c r="WMZ108" s="205"/>
      <c r="WNA108" s="205"/>
      <c r="WNB108" s="205"/>
      <c r="WNC108" s="205"/>
      <c r="WND108" s="205"/>
      <c r="WNE108" s="205"/>
      <c r="WNF108" s="205"/>
      <c r="WNG108" s="205"/>
      <c r="WNH108" s="205"/>
      <c r="WNI108" s="205"/>
      <c r="WNJ108" s="205"/>
      <c r="WNK108" s="205"/>
      <c r="WNL108" s="205"/>
      <c r="WNM108" s="205"/>
      <c r="WNN108" s="205"/>
      <c r="WNO108" s="205"/>
      <c r="WNP108" s="205"/>
      <c r="WNQ108" s="205"/>
      <c r="WNR108" s="205"/>
      <c r="WNS108" s="205"/>
      <c r="WNT108" s="205"/>
      <c r="WNU108" s="205"/>
      <c r="WNV108" s="205"/>
      <c r="WNW108" s="205"/>
      <c r="WNX108" s="205"/>
      <c r="WNY108" s="205"/>
      <c r="WNZ108" s="205"/>
      <c r="WOA108" s="205"/>
      <c r="WOB108" s="205"/>
      <c r="WOC108" s="205"/>
      <c r="WOD108" s="205"/>
      <c r="WOE108" s="205"/>
      <c r="WOF108" s="205"/>
      <c r="WOG108" s="205"/>
      <c r="WOH108" s="205"/>
      <c r="WOI108" s="205"/>
      <c r="WOJ108" s="205"/>
      <c r="WOK108" s="205"/>
      <c r="WOL108" s="205"/>
      <c r="WOM108" s="205"/>
      <c r="WON108" s="205"/>
      <c r="WOO108" s="205"/>
      <c r="WOP108" s="205"/>
      <c r="WOQ108" s="205"/>
      <c r="WOR108" s="205"/>
      <c r="WOS108" s="205"/>
      <c r="WOT108" s="205"/>
      <c r="WOU108" s="205"/>
      <c r="WOV108" s="205"/>
      <c r="WOW108" s="205"/>
      <c r="WOX108" s="205"/>
      <c r="WOY108" s="205"/>
      <c r="WOZ108" s="205"/>
      <c r="WPA108" s="205"/>
      <c r="WPB108" s="205"/>
      <c r="WPC108" s="205"/>
      <c r="WPD108" s="205"/>
      <c r="WPE108" s="205"/>
      <c r="WPF108" s="205"/>
      <c r="WPG108" s="205"/>
      <c r="WPH108" s="205"/>
      <c r="WPI108" s="205"/>
      <c r="WPJ108" s="205"/>
      <c r="WPK108" s="205"/>
      <c r="WPL108" s="205"/>
      <c r="WPM108" s="205"/>
      <c r="WPN108" s="205"/>
      <c r="WPO108" s="205"/>
      <c r="WPP108" s="205"/>
      <c r="WPQ108" s="205"/>
      <c r="WPR108" s="205"/>
      <c r="WPS108" s="205"/>
      <c r="WPT108" s="205"/>
      <c r="WPU108" s="205"/>
      <c r="WPV108" s="205"/>
      <c r="WPW108" s="205"/>
      <c r="WPX108" s="205"/>
      <c r="WPY108" s="205"/>
      <c r="WPZ108" s="205"/>
      <c r="WQA108" s="205"/>
      <c r="WQB108" s="205"/>
      <c r="WQC108" s="205"/>
      <c r="WQD108" s="205"/>
      <c r="WQE108" s="205"/>
      <c r="WQF108" s="205"/>
      <c r="WQG108" s="205"/>
      <c r="WQH108" s="205"/>
      <c r="WQI108" s="205"/>
      <c r="WQJ108" s="205"/>
      <c r="WQK108" s="205"/>
      <c r="WQL108" s="205"/>
      <c r="WQM108" s="205"/>
      <c r="WQN108" s="205"/>
      <c r="WQO108" s="205"/>
      <c r="WQP108" s="205"/>
      <c r="WQQ108" s="205"/>
      <c r="WQR108" s="205"/>
      <c r="WQS108" s="205"/>
      <c r="WQT108" s="205"/>
      <c r="WQU108" s="205"/>
      <c r="WQV108" s="205"/>
      <c r="WQW108" s="205"/>
      <c r="WQX108" s="205"/>
      <c r="WQY108" s="205"/>
      <c r="WQZ108" s="205"/>
      <c r="WRA108" s="205"/>
      <c r="WRB108" s="205"/>
      <c r="WRC108" s="205"/>
      <c r="WRD108" s="205"/>
      <c r="WRE108" s="205"/>
      <c r="WRF108" s="205"/>
      <c r="WRG108" s="205"/>
      <c r="WRH108" s="205"/>
      <c r="WRI108" s="205"/>
      <c r="WRJ108" s="205"/>
      <c r="WRK108" s="205"/>
      <c r="WRL108" s="205"/>
      <c r="WRM108" s="205"/>
      <c r="WRN108" s="205"/>
      <c r="WRO108" s="205"/>
      <c r="WRP108" s="205"/>
      <c r="WRQ108" s="205"/>
      <c r="WRR108" s="205"/>
      <c r="WRS108" s="205"/>
      <c r="WRT108" s="205"/>
      <c r="WRU108" s="205"/>
      <c r="WRV108" s="205"/>
      <c r="WRW108" s="205"/>
      <c r="WRX108" s="205"/>
      <c r="WRY108" s="205"/>
      <c r="WRZ108" s="205"/>
      <c r="WSA108" s="205"/>
      <c r="WSB108" s="205"/>
      <c r="WSC108" s="205"/>
      <c r="WSD108" s="205"/>
      <c r="WSE108" s="205"/>
      <c r="WSF108" s="205"/>
      <c r="WSG108" s="205"/>
      <c r="WSH108" s="205"/>
      <c r="WSI108" s="205"/>
      <c r="WSJ108" s="205"/>
      <c r="WSK108" s="205"/>
      <c r="WSL108" s="205"/>
      <c r="WSM108" s="205"/>
      <c r="WSN108" s="205"/>
      <c r="WSO108" s="205"/>
      <c r="WSP108" s="205"/>
      <c r="WSQ108" s="205"/>
      <c r="WSR108" s="205"/>
      <c r="WSS108" s="205"/>
      <c r="WST108" s="205"/>
      <c r="WSU108" s="205"/>
      <c r="WSV108" s="205"/>
      <c r="WSW108" s="205"/>
      <c r="WSX108" s="205"/>
      <c r="WSY108" s="205"/>
      <c r="WSZ108" s="205"/>
      <c r="WTA108" s="205"/>
      <c r="WTB108" s="205"/>
      <c r="WTC108" s="205"/>
      <c r="WTD108" s="205"/>
      <c r="WTE108" s="205"/>
      <c r="WTF108" s="205"/>
      <c r="WTG108" s="205"/>
      <c r="WTH108" s="205"/>
      <c r="WTI108" s="205"/>
      <c r="WTJ108" s="205"/>
      <c r="WTK108" s="205"/>
      <c r="WTL108" s="205"/>
      <c r="WTM108" s="205"/>
      <c r="WTN108" s="205"/>
      <c r="WTO108" s="205"/>
      <c r="WTP108" s="205"/>
      <c r="WTQ108" s="205"/>
      <c r="WTR108" s="205"/>
      <c r="WTS108" s="205"/>
      <c r="WTT108" s="205"/>
      <c r="WTU108" s="205"/>
      <c r="WTV108" s="205"/>
      <c r="WTW108" s="205"/>
      <c r="WTX108" s="205"/>
      <c r="WTY108" s="205"/>
      <c r="WTZ108" s="205"/>
      <c r="WUA108" s="205"/>
      <c r="WUB108" s="205"/>
      <c r="WUC108" s="205"/>
      <c r="WUD108" s="205"/>
      <c r="WUE108" s="205"/>
      <c r="WUF108" s="205"/>
      <c r="WUG108" s="205"/>
      <c r="WUH108" s="205"/>
      <c r="WUI108" s="205"/>
      <c r="WUJ108" s="205"/>
      <c r="WUK108" s="205"/>
      <c r="WUL108" s="205"/>
      <c r="WUM108" s="205"/>
      <c r="WUN108" s="205"/>
      <c r="WUO108" s="205"/>
      <c r="WUP108" s="205"/>
      <c r="WUQ108" s="205"/>
      <c r="WUR108" s="205"/>
      <c r="WUS108" s="205"/>
      <c r="WUT108" s="205"/>
      <c r="WUU108" s="205"/>
      <c r="WUV108" s="205"/>
      <c r="WUW108" s="205"/>
      <c r="WUX108" s="205"/>
      <c r="WUY108" s="205"/>
      <c r="WUZ108" s="205"/>
      <c r="WVA108" s="205"/>
      <c r="WVB108" s="205"/>
      <c r="WVC108" s="205"/>
      <c r="WVD108" s="205"/>
      <c r="WVE108" s="205"/>
      <c r="WVF108" s="205"/>
      <c r="WVG108" s="205"/>
      <c r="WVH108" s="205"/>
      <c r="WVI108" s="205"/>
      <c r="WVJ108" s="205"/>
      <c r="WVK108" s="205"/>
      <c r="WVR108" s="205"/>
      <c r="WVS108" s="205"/>
      <c r="WVT108" s="205"/>
      <c r="WVU108" s="205"/>
      <c r="WVV108" s="205"/>
      <c r="WVW108" s="205"/>
      <c r="WVX108" s="205"/>
      <c r="WVY108" s="205"/>
      <c r="WVZ108" s="205"/>
      <c r="WWA108" s="205"/>
      <c r="WWB108" s="205"/>
      <c r="WWC108" s="205"/>
      <c r="WWD108" s="205"/>
      <c r="WWE108" s="205"/>
      <c r="WWF108" s="205"/>
      <c r="WWG108" s="205"/>
      <c r="WWH108" s="205"/>
      <c r="WWI108" s="205"/>
      <c r="WWJ108" s="205"/>
      <c r="WWK108" s="205"/>
      <c r="WWL108" s="205"/>
      <c r="WWM108" s="205"/>
      <c r="WWN108" s="205"/>
      <c r="WWO108" s="205"/>
      <c r="WWP108" s="205"/>
      <c r="WWQ108" s="205"/>
      <c r="WWR108" s="205"/>
      <c r="WWS108" s="205"/>
      <c r="WWT108" s="205"/>
      <c r="WWU108" s="205"/>
      <c r="WWV108" s="205"/>
      <c r="WWW108" s="205"/>
      <c r="WWX108" s="205"/>
      <c r="WWY108" s="205"/>
      <c r="WWZ108" s="205"/>
      <c r="WXA108" s="205"/>
      <c r="WXB108" s="205"/>
      <c r="WXC108" s="205"/>
      <c r="WXD108" s="205"/>
      <c r="WXE108" s="205"/>
      <c r="WXF108" s="205"/>
      <c r="WXG108" s="205"/>
      <c r="WXH108" s="205"/>
      <c r="WXI108" s="205"/>
      <c r="WXJ108" s="205"/>
      <c r="WXK108" s="205"/>
      <c r="WXL108" s="205"/>
      <c r="WXM108" s="205"/>
      <c r="WXN108" s="205"/>
      <c r="WXO108" s="205"/>
      <c r="WXP108" s="205"/>
      <c r="WXQ108" s="205"/>
      <c r="WXR108" s="205"/>
      <c r="WXS108" s="205"/>
      <c r="WXT108" s="205"/>
      <c r="WXU108" s="205"/>
      <c r="WXV108" s="205"/>
      <c r="WXW108" s="205"/>
      <c r="WXX108" s="205"/>
      <c r="WXY108" s="205"/>
      <c r="WXZ108" s="205"/>
      <c r="WYA108" s="205"/>
      <c r="WYB108" s="205"/>
      <c r="WYC108" s="205"/>
      <c r="WYD108" s="205"/>
      <c r="WYE108" s="205"/>
      <c r="WYF108" s="205"/>
      <c r="WYG108" s="205"/>
      <c r="WYH108" s="205"/>
      <c r="WYI108" s="205"/>
      <c r="WYJ108" s="205"/>
      <c r="WYK108" s="205"/>
      <c r="WYL108" s="205"/>
      <c r="WYM108" s="205"/>
      <c r="WYN108" s="205"/>
      <c r="WYO108" s="205"/>
      <c r="WYP108" s="205"/>
      <c r="WYQ108" s="205"/>
      <c r="WYR108" s="205"/>
      <c r="WYS108" s="205"/>
      <c r="WYT108" s="205"/>
      <c r="WYU108" s="205"/>
      <c r="WYV108" s="205"/>
      <c r="WYW108" s="205"/>
      <c r="WYX108" s="205"/>
      <c r="WYY108" s="205"/>
      <c r="WYZ108" s="205"/>
      <c r="WZA108" s="205"/>
      <c r="WZB108" s="205"/>
      <c r="WZC108" s="205"/>
      <c r="WZD108" s="205"/>
      <c r="WZE108" s="205"/>
      <c r="WZF108" s="205"/>
      <c r="WZG108" s="205"/>
      <c r="WZH108" s="205"/>
      <c r="WZI108" s="205"/>
      <c r="WZJ108" s="205"/>
      <c r="WZK108" s="205"/>
      <c r="WZL108" s="205"/>
      <c r="WZM108" s="205"/>
      <c r="WZN108" s="205"/>
      <c r="WZO108" s="205"/>
      <c r="WZP108" s="205"/>
      <c r="WZQ108" s="205"/>
      <c r="WZR108" s="205"/>
      <c r="WZS108" s="205"/>
      <c r="WZT108" s="205"/>
      <c r="WZU108" s="205"/>
      <c r="WZV108" s="205"/>
      <c r="WZW108" s="205"/>
      <c r="WZX108" s="205"/>
      <c r="WZY108" s="205"/>
      <c r="WZZ108" s="205"/>
      <c r="XAA108" s="205"/>
      <c r="XAB108" s="205"/>
      <c r="XAC108" s="205"/>
      <c r="XAD108" s="205"/>
      <c r="XAE108" s="205"/>
      <c r="XAF108" s="205"/>
      <c r="XAG108" s="205"/>
      <c r="XAH108" s="205"/>
      <c r="XAI108" s="205"/>
      <c r="XAJ108" s="205"/>
      <c r="XAK108" s="205"/>
      <c r="XAL108" s="205"/>
      <c r="XAM108" s="205"/>
      <c r="XAN108" s="205"/>
      <c r="XAO108" s="205"/>
      <c r="XAP108" s="205"/>
      <c r="XAQ108" s="205"/>
      <c r="XAR108" s="205"/>
      <c r="XAS108" s="205"/>
      <c r="XAT108" s="205"/>
      <c r="XAU108" s="205"/>
      <c r="XAV108" s="205"/>
      <c r="XAW108" s="205"/>
      <c r="XAX108" s="205"/>
      <c r="XAY108" s="205"/>
      <c r="XAZ108" s="205"/>
      <c r="XBA108" s="205"/>
      <c r="XBB108" s="205"/>
      <c r="XBC108" s="205"/>
      <c r="XBD108" s="205"/>
      <c r="XBE108" s="205"/>
      <c r="XBF108" s="205"/>
      <c r="XBG108" s="205"/>
      <c r="XBH108" s="205"/>
      <c r="XBI108" s="205"/>
      <c r="XBJ108" s="205"/>
      <c r="XBK108" s="205"/>
      <c r="XBL108" s="205"/>
      <c r="XBM108" s="205"/>
      <c r="XBN108" s="205"/>
      <c r="XBO108" s="205"/>
      <c r="XBP108" s="205"/>
      <c r="XBQ108" s="205"/>
      <c r="XBR108" s="205"/>
      <c r="XBS108" s="205"/>
      <c r="XBT108" s="205"/>
      <c r="XBU108" s="205"/>
      <c r="XBV108" s="205"/>
      <c r="XBW108" s="205"/>
      <c r="XBX108" s="205"/>
      <c r="XBY108" s="205"/>
      <c r="XBZ108" s="205"/>
      <c r="XCA108" s="205"/>
      <c r="XCB108" s="205"/>
      <c r="XCC108" s="205"/>
      <c r="XCD108" s="205"/>
      <c r="XCE108" s="205"/>
      <c r="XCF108" s="205"/>
      <c r="XCG108" s="205"/>
      <c r="XCH108" s="205"/>
      <c r="XCI108" s="205"/>
      <c r="XCJ108" s="205"/>
      <c r="XCK108" s="205"/>
      <c r="XCL108" s="205"/>
      <c r="XCM108" s="205"/>
      <c r="XCN108" s="205"/>
      <c r="XCO108" s="205"/>
      <c r="XCP108" s="205"/>
      <c r="XCQ108" s="205"/>
      <c r="XCR108" s="205"/>
      <c r="XCS108" s="205"/>
      <c r="XCT108" s="205"/>
      <c r="XCU108" s="205"/>
      <c r="XCV108" s="205"/>
      <c r="XCW108" s="205"/>
      <c r="XCX108" s="205"/>
      <c r="XCY108" s="205"/>
      <c r="XCZ108" s="205"/>
      <c r="XDA108" s="205"/>
      <c r="XDB108" s="205"/>
      <c r="XDC108" s="205"/>
      <c r="XDD108" s="205"/>
      <c r="XDE108" s="205"/>
      <c r="XDF108" s="205"/>
      <c r="XDG108" s="205"/>
      <c r="XDH108" s="205"/>
      <c r="XDI108" s="205"/>
      <c r="XDJ108" s="205"/>
      <c r="XDK108" s="205"/>
      <c r="XDL108" s="205"/>
      <c r="XDM108" s="205"/>
      <c r="XDN108" s="205"/>
      <c r="XDO108" s="205"/>
      <c r="XDP108" s="205"/>
      <c r="XDQ108" s="205"/>
      <c r="XDR108" s="205"/>
      <c r="XDS108" s="205"/>
      <c r="XDT108" s="205"/>
      <c r="XDU108" s="205"/>
      <c r="XDV108" s="205"/>
      <c r="XDW108" s="205"/>
      <c r="XDX108" s="205"/>
      <c r="XDY108" s="205"/>
      <c r="XDZ108" s="205"/>
      <c r="XEA108" s="205"/>
      <c r="XEB108" s="205"/>
      <c r="XEC108" s="205"/>
      <c r="XED108" s="205"/>
      <c r="XEE108" s="205"/>
      <c r="XEF108" s="205"/>
      <c r="XEG108" s="205"/>
      <c r="XEH108" s="205"/>
      <c r="XEI108" s="205"/>
      <c r="XEJ108" s="205"/>
      <c r="XEK108" s="205"/>
      <c r="XEL108" s="205"/>
      <c r="XEM108" s="205"/>
      <c r="XEN108" s="205"/>
      <c r="XEO108" s="205"/>
      <c r="XEP108" s="205"/>
      <c r="XEQ108" s="205"/>
      <c r="XER108" s="205"/>
      <c r="XES108" s="205"/>
      <c r="XET108" s="205"/>
      <c r="XEU108" s="205"/>
      <c r="XEV108" s="205"/>
      <c r="XEW108" s="205"/>
      <c r="XEX108" s="205"/>
      <c r="XEY108" s="205"/>
      <c r="XEZ108" s="205"/>
      <c r="XFA108" s="205"/>
      <c r="XFB108" s="205"/>
      <c r="XFC108" s="205"/>
      <c r="XFD108" s="205"/>
    </row>
    <row r="109" spans="1:16384" ht="30.75" x14ac:dyDescent="0.25">
      <c r="A109" s="119" t="s">
        <v>402</v>
      </c>
      <c r="B109" s="130" t="s">
        <v>348</v>
      </c>
      <c r="C109" s="131">
        <v>200</v>
      </c>
      <c r="D109" s="118">
        <f>1237564.56+418866.77</f>
        <v>1656431.33</v>
      </c>
      <c r="E109" s="123">
        <v>1279181.56</v>
      </c>
      <c r="F109" s="123">
        <v>1318401.77</v>
      </c>
      <c r="O109" s="199"/>
      <c r="P109" s="199"/>
    </row>
    <row r="110" spans="1:16384" ht="15.75" x14ac:dyDescent="0.25">
      <c r="A110" s="119" t="s">
        <v>117</v>
      </c>
      <c r="B110" s="130" t="s">
        <v>348</v>
      </c>
      <c r="C110" s="131">
        <v>300</v>
      </c>
      <c r="D110" s="118">
        <v>870000</v>
      </c>
      <c r="E110" s="123">
        <v>896100</v>
      </c>
      <c r="F110" s="123">
        <v>920294.7</v>
      </c>
      <c r="O110" s="199"/>
      <c r="P110" s="199"/>
    </row>
    <row r="111" spans="1:16384" ht="34.5" customHeight="1" x14ac:dyDescent="0.25">
      <c r="A111" s="135" t="s">
        <v>439</v>
      </c>
      <c r="B111" s="125" t="s">
        <v>412</v>
      </c>
      <c r="C111" s="125"/>
      <c r="D111" s="117">
        <f>D112</f>
        <v>939245.04</v>
      </c>
      <c r="E111" s="117">
        <f t="shared" ref="E111:F111" si="25">E112</f>
        <v>971158.94079999998</v>
      </c>
      <c r="F111" s="117">
        <f t="shared" si="25"/>
        <v>1001293.8917935998</v>
      </c>
      <c r="O111" s="199"/>
      <c r="P111" s="199"/>
    </row>
    <row r="112" spans="1:16384" ht="30" customHeight="1" x14ac:dyDescent="0.25">
      <c r="A112" s="119" t="s">
        <v>402</v>
      </c>
      <c r="B112" s="126" t="s">
        <v>412</v>
      </c>
      <c r="C112" s="126" t="s">
        <v>106</v>
      </c>
      <c r="D112" s="118">
        <v>939245.04</v>
      </c>
      <c r="E112" s="123">
        <v>971158.94079999998</v>
      </c>
      <c r="F112" s="123">
        <v>1001293.8917935998</v>
      </c>
      <c r="O112" s="199"/>
      <c r="P112" s="199"/>
    </row>
    <row r="113" spans="1:16384" ht="15.75" x14ac:dyDescent="0.25">
      <c r="A113" s="135" t="s">
        <v>495</v>
      </c>
      <c r="B113" s="125" t="s">
        <v>349</v>
      </c>
      <c r="C113" s="125"/>
      <c r="D113" s="117">
        <f>D114+D117</f>
        <v>10339204</v>
      </c>
      <c r="E113" s="117">
        <f t="shared" ref="E113:F113" si="26">E114+E117</f>
        <v>10248424</v>
      </c>
      <c r="F113" s="117">
        <f t="shared" si="26"/>
        <v>10248424</v>
      </c>
      <c r="O113" s="199"/>
      <c r="P113" s="199"/>
    </row>
    <row r="114" spans="1:16384" s="7" customFormat="1" ht="31.5" x14ac:dyDescent="0.25">
      <c r="A114" s="135" t="s">
        <v>205</v>
      </c>
      <c r="B114" s="125" t="s">
        <v>351</v>
      </c>
      <c r="C114" s="125"/>
      <c r="D114" s="117">
        <f>D116+D115</f>
        <v>8858900</v>
      </c>
      <c r="E114" s="117">
        <f t="shared" ref="E114:F114" si="27">E116+E115</f>
        <v>8990000</v>
      </c>
      <c r="F114" s="117">
        <f t="shared" si="27"/>
        <v>8787830</v>
      </c>
      <c r="G114" s="91"/>
      <c r="H114" s="92"/>
      <c r="I114" s="92"/>
      <c r="J114" s="91"/>
      <c r="K114" s="91"/>
      <c r="L114" s="204"/>
      <c r="M114" s="204"/>
      <c r="N114" s="205"/>
      <c r="O114" s="204"/>
      <c r="P114" s="204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  <c r="BDV114" s="205"/>
      <c r="BDW114" s="205"/>
      <c r="BDX114" s="205"/>
      <c r="BDY114" s="205"/>
      <c r="BDZ114" s="205"/>
      <c r="BEA114" s="205"/>
      <c r="BEB114" s="205"/>
      <c r="BEC114" s="205"/>
      <c r="BED114" s="205"/>
      <c r="BEE114" s="205"/>
      <c r="BEF114" s="205"/>
      <c r="BEG114" s="205"/>
      <c r="BEH114" s="205"/>
      <c r="BEI114" s="205"/>
      <c r="BEJ114" s="205"/>
      <c r="BEK114" s="205"/>
      <c r="BEL114" s="205"/>
      <c r="BEM114" s="205"/>
      <c r="BEN114" s="205"/>
      <c r="BEO114" s="205"/>
      <c r="BEP114" s="205"/>
      <c r="BEQ114" s="205"/>
      <c r="BER114" s="205"/>
      <c r="BES114" s="205"/>
      <c r="BET114" s="205"/>
      <c r="BEU114" s="205"/>
      <c r="BEV114" s="205"/>
      <c r="BEW114" s="205"/>
      <c r="BEX114" s="205"/>
      <c r="BEY114" s="205"/>
      <c r="BEZ114" s="205"/>
      <c r="BFA114" s="205"/>
      <c r="BFB114" s="205"/>
      <c r="BFC114" s="205"/>
      <c r="BFD114" s="205"/>
      <c r="BFE114" s="205"/>
      <c r="BFF114" s="205"/>
      <c r="BFG114" s="205"/>
      <c r="BFH114" s="205"/>
      <c r="BFI114" s="205"/>
      <c r="BFJ114" s="205"/>
      <c r="BFK114" s="205"/>
      <c r="BFL114" s="205"/>
      <c r="BFM114" s="205"/>
      <c r="BFN114" s="205"/>
      <c r="BFO114" s="205"/>
      <c r="BFP114" s="205"/>
      <c r="BFQ114" s="205"/>
      <c r="BFR114" s="205"/>
      <c r="BFS114" s="205"/>
      <c r="BFT114" s="205"/>
      <c r="BFU114" s="205"/>
      <c r="BFV114" s="205"/>
      <c r="BFW114" s="205"/>
      <c r="BFX114" s="205"/>
      <c r="BFY114" s="205"/>
      <c r="BFZ114" s="205"/>
      <c r="BGA114" s="205"/>
      <c r="BGB114" s="205"/>
      <c r="BGC114" s="205"/>
      <c r="BGD114" s="205"/>
      <c r="BGE114" s="205"/>
      <c r="BGL114" s="205"/>
      <c r="BGM114" s="205"/>
      <c r="BGN114" s="205"/>
      <c r="BGO114" s="205"/>
      <c r="BGP114" s="205"/>
      <c r="BGQ114" s="205"/>
      <c r="BGR114" s="205"/>
      <c r="BGS114" s="205"/>
      <c r="BGT114" s="205"/>
      <c r="BGU114" s="205"/>
      <c r="BGV114" s="205"/>
      <c r="BGW114" s="205"/>
      <c r="BGX114" s="205"/>
      <c r="BGY114" s="205"/>
      <c r="BGZ114" s="205"/>
      <c r="BHA114" s="205"/>
      <c r="BHB114" s="205"/>
      <c r="BHC114" s="205"/>
      <c r="BHD114" s="205"/>
      <c r="BHE114" s="205"/>
      <c r="BHF114" s="205"/>
      <c r="BHG114" s="205"/>
      <c r="BHH114" s="205"/>
      <c r="BHI114" s="205"/>
      <c r="BHJ114" s="205"/>
      <c r="BHK114" s="205"/>
      <c r="BHL114" s="205"/>
      <c r="BHM114" s="205"/>
      <c r="BHN114" s="205"/>
      <c r="BHO114" s="205"/>
      <c r="BHP114" s="205"/>
      <c r="BHQ114" s="205"/>
      <c r="BHR114" s="205"/>
      <c r="BHS114" s="205"/>
      <c r="BHT114" s="205"/>
      <c r="BHU114" s="205"/>
      <c r="BHV114" s="205"/>
      <c r="BHW114" s="205"/>
      <c r="BHX114" s="205"/>
      <c r="BHY114" s="205"/>
      <c r="BHZ114" s="205"/>
      <c r="BIA114" s="205"/>
      <c r="BIB114" s="205"/>
      <c r="BIC114" s="205"/>
      <c r="BID114" s="205"/>
      <c r="BIE114" s="205"/>
      <c r="BIF114" s="205"/>
      <c r="BIG114" s="205"/>
      <c r="BIH114" s="205"/>
      <c r="BII114" s="205"/>
      <c r="BIJ114" s="205"/>
      <c r="BIK114" s="205"/>
      <c r="BIL114" s="205"/>
      <c r="BIM114" s="205"/>
      <c r="BIN114" s="205"/>
      <c r="BIO114" s="205"/>
      <c r="BIP114" s="205"/>
      <c r="BIQ114" s="205"/>
      <c r="BIR114" s="205"/>
      <c r="BIS114" s="205"/>
      <c r="BIT114" s="205"/>
      <c r="BIU114" s="205"/>
      <c r="BIV114" s="205"/>
      <c r="BIW114" s="205"/>
      <c r="BIX114" s="205"/>
      <c r="BIY114" s="205"/>
      <c r="BIZ114" s="205"/>
      <c r="BJA114" s="205"/>
      <c r="BJB114" s="205"/>
      <c r="BJC114" s="205"/>
      <c r="BJD114" s="205"/>
      <c r="BJE114" s="205"/>
      <c r="BJF114" s="205"/>
      <c r="BJG114" s="205"/>
      <c r="BJH114" s="205"/>
      <c r="BJI114" s="205"/>
      <c r="BJJ114" s="205"/>
      <c r="BJK114" s="205"/>
      <c r="BJL114" s="205"/>
      <c r="BJM114" s="205"/>
      <c r="BJN114" s="205"/>
      <c r="BJO114" s="205"/>
      <c r="BJP114" s="205"/>
      <c r="BJQ114" s="205"/>
      <c r="BJR114" s="205"/>
      <c r="BJS114" s="205"/>
      <c r="BJT114" s="205"/>
      <c r="BJU114" s="205"/>
      <c r="BJV114" s="205"/>
      <c r="BJW114" s="205"/>
      <c r="BJX114" s="205"/>
      <c r="BJY114" s="205"/>
      <c r="BJZ114" s="205"/>
      <c r="BKA114" s="205"/>
      <c r="BKB114" s="205"/>
      <c r="BKC114" s="205"/>
      <c r="BKD114" s="205"/>
      <c r="BKE114" s="205"/>
      <c r="BKF114" s="205"/>
      <c r="BKG114" s="205"/>
      <c r="BKH114" s="205"/>
      <c r="BKI114" s="205"/>
      <c r="BKJ114" s="205"/>
      <c r="BKK114" s="205"/>
      <c r="BKL114" s="205"/>
      <c r="BKM114" s="205"/>
      <c r="BKN114" s="205"/>
      <c r="BKO114" s="205"/>
      <c r="BKP114" s="205"/>
      <c r="BKQ114" s="205"/>
      <c r="BKR114" s="205"/>
      <c r="BKS114" s="205"/>
      <c r="BKT114" s="205"/>
      <c r="BKU114" s="205"/>
      <c r="BKV114" s="205"/>
      <c r="BKW114" s="205"/>
      <c r="BKX114" s="205"/>
      <c r="BKY114" s="205"/>
      <c r="BKZ114" s="205"/>
      <c r="BLA114" s="205"/>
      <c r="BLB114" s="205"/>
      <c r="BLC114" s="205"/>
      <c r="BLD114" s="205"/>
      <c r="BLE114" s="205"/>
      <c r="BLF114" s="205"/>
      <c r="BLG114" s="205"/>
      <c r="BLH114" s="205"/>
      <c r="BLI114" s="205"/>
      <c r="BLJ114" s="205"/>
      <c r="BLK114" s="205"/>
      <c r="BLL114" s="205"/>
      <c r="BLM114" s="205"/>
      <c r="BLN114" s="205"/>
      <c r="BLO114" s="205"/>
      <c r="BLP114" s="205"/>
      <c r="BLQ114" s="205"/>
      <c r="BLR114" s="205"/>
      <c r="BLS114" s="205"/>
      <c r="BLT114" s="205"/>
      <c r="BLU114" s="205"/>
      <c r="BLV114" s="205"/>
      <c r="BLW114" s="205"/>
      <c r="BLX114" s="205"/>
      <c r="BLY114" s="205"/>
      <c r="BLZ114" s="205"/>
      <c r="BMA114" s="205"/>
      <c r="BMB114" s="205"/>
      <c r="BMC114" s="205"/>
      <c r="BMD114" s="205"/>
      <c r="BME114" s="205"/>
      <c r="BMF114" s="205"/>
      <c r="BMG114" s="205"/>
      <c r="BMH114" s="205"/>
      <c r="BMI114" s="205"/>
      <c r="BMJ114" s="205"/>
      <c r="BMK114" s="205"/>
      <c r="BML114" s="205"/>
      <c r="BMM114" s="205"/>
      <c r="BMN114" s="205"/>
      <c r="BMO114" s="205"/>
      <c r="BMP114" s="205"/>
      <c r="BMQ114" s="205"/>
      <c r="BMR114" s="205"/>
      <c r="BMS114" s="205"/>
      <c r="BMT114" s="205"/>
      <c r="BMU114" s="205"/>
      <c r="BMV114" s="205"/>
      <c r="BMW114" s="205"/>
      <c r="BMX114" s="205"/>
      <c r="BMY114" s="205"/>
      <c r="BMZ114" s="205"/>
      <c r="BNA114" s="205"/>
      <c r="BNB114" s="205"/>
      <c r="BNC114" s="205"/>
      <c r="BND114" s="205"/>
      <c r="BNE114" s="205"/>
      <c r="BNF114" s="205"/>
      <c r="BNG114" s="205"/>
      <c r="BNH114" s="205"/>
      <c r="BNI114" s="205"/>
      <c r="BNJ114" s="205"/>
      <c r="BNK114" s="205"/>
      <c r="BNL114" s="205"/>
      <c r="BNM114" s="205"/>
      <c r="BNN114" s="205"/>
      <c r="BNO114" s="205"/>
      <c r="BNP114" s="205"/>
      <c r="BNQ114" s="205"/>
      <c r="BNR114" s="205"/>
      <c r="BNS114" s="205"/>
      <c r="BNT114" s="205"/>
      <c r="BNU114" s="205"/>
      <c r="BNV114" s="205"/>
      <c r="BNW114" s="205"/>
      <c r="BNX114" s="205"/>
      <c r="BNY114" s="205"/>
      <c r="BNZ114" s="205"/>
      <c r="BOA114" s="205"/>
      <c r="BOB114" s="205"/>
      <c r="BOC114" s="205"/>
      <c r="BOD114" s="205"/>
      <c r="BOE114" s="205"/>
      <c r="BOF114" s="205"/>
      <c r="BOG114" s="205"/>
      <c r="BOH114" s="205"/>
      <c r="BOI114" s="205"/>
      <c r="BOJ114" s="205"/>
      <c r="BOK114" s="205"/>
      <c r="BOL114" s="205"/>
      <c r="BOM114" s="205"/>
      <c r="BON114" s="205"/>
      <c r="BOO114" s="205"/>
      <c r="BOP114" s="205"/>
      <c r="BOQ114" s="205"/>
      <c r="BOR114" s="205"/>
      <c r="BOS114" s="205"/>
      <c r="BOT114" s="205"/>
      <c r="BOU114" s="205"/>
      <c r="BOV114" s="205"/>
      <c r="BOW114" s="205"/>
      <c r="BOX114" s="205"/>
      <c r="BOY114" s="205"/>
      <c r="BOZ114" s="205"/>
      <c r="BPA114" s="205"/>
      <c r="BPB114" s="205"/>
      <c r="BPC114" s="205"/>
      <c r="BPD114" s="205"/>
      <c r="BPE114" s="205"/>
      <c r="BPF114" s="205"/>
      <c r="BPG114" s="205"/>
      <c r="BPH114" s="205"/>
      <c r="BPI114" s="205"/>
      <c r="BPJ114" s="205"/>
      <c r="BPK114" s="205"/>
      <c r="BPL114" s="205"/>
      <c r="BPM114" s="205"/>
      <c r="BPN114" s="205"/>
      <c r="BPO114" s="205"/>
      <c r="BPP114" s="205"/>
      <c r="BPQ114" s="205"/>
      <c r="BPR114" s="205"/>
      <c r="BPS114" s="205"/>
      <c r="BPT114" s="205"/>
      <c r="BPU114" s="205"/>
      <c r="BPV114" s="205"/>
      <c r="BPW114" s="205"/>
      <c r="BPX114" s="205"/>
      <c r="BPY114" s="205"/>
      <c r="BPZ114" s="205"/>
      <c r="BQA114" s="205"/>
      <c r="BQH114" s="205"/>
      <c r="BQI114" s="205"/>
      <c r="BQJ114" s="205"/>
      <c r="BQK114" s="205"/>
      <c r="BQL114" s="205"/>
      <c r="BQM114" s="205"/>
      <c r="BQN114" s="205"/>
      <c r="BQO114" s="205"/>
      <c r="BQP114" s="205"/>
      <c r="BQQ114" s="205"/>
      <c r="BQR114" s="205"/>
      <c r="BQS114" s="205"/>
      <c r="BQT114" s="205"/>
      <c r="BQU114" s="205"/>
      <c r="BQV114" s="205"/>
      <c r="BQW114" s="205"/>
      <c r="BQX114" s="205"/>
      <c r="BQY114" s="205"/>
      <c r="BQZ114" s="205"/>
      <c r="BRA114" s="205"/>
      <c r="BRB114" s="205"/>
      <c r="BRC114" s="205"/>
      <c r="BRD114" s="205"/>
      <c r="BRE114" s="205"/>
      <c r="BRF114" s="205"/>
      <c r="BRG114" s="205"/>
      <c r="BRH114" s="205"/>
      <c r="BRI114" s="205"/>
      <c r="BRJ114" s="205"/>
      <c r="BRK114" s="205"/>
      <c r="BRL114" s="205"/>
      <c r="BRM114" s="205"/>
      <c r="BRN114" s="205"/>
      <c r="BRO114" s="205"/>
      <c r="BRP114" s="205"/>
      <c r="BRQ114" s="205"/>
      <c r="BRR114" s="205"/>
      <c r="BRS114" s="205"/>
      <c r="BRT114" s="205"/>
      <c r="BRU114" s="205"/>
      <c r="BRV114" s="205"/>
      <c r="BRW114" s="205"/>
      <c r="BRX114" s="205"/>
      <c r="BRY114" s="205"/>
      <c r="BRZ114" s="205"/>
      <c r="BSA114" s="205"/>
      <c r="BSB114" s="205"/>
      <c r="BSC114" s="205"/>
      <c r="BSD114" s="205"/>
      <c r="BSE114" s="205"/>
      <c r="BSF114" s="205"/>
      <c r="BSG114" s="205"/>
      <c r="BSH114" s="205"/>
      <c r="BSI114" s="205"/>
      <c r="BSJ114" s="205"/>
      <c r="BSK114" s="205"/>
      <c r="BSL114" s="205"/>
      <c r="BSM114" s="205"/>
      <c r="BSN114" s="205"/>
      <c r="BSO114" s="205"/>
      <c r="BSP114" s="205"/>
      <c r="BSQ114" s="205"/>
      <c r="BSR114" s="205"/>
      <c r="BSS114" s="205"/>
      <c r="BST114" s="205"/>
      <c r="BSU114" s="205"/>
      <c r="BSV114" s="205"/>
      <c r="BSW114" s="205"/>
      <c r="BSX114" s="205"/>
      <c r="BSY114" s="205"/>
      <c r="BSZ114" s="205"/>
      <c r="BTA114" s="205"/>
      <c r="BTB114" s="205"/>
      <c r="BTC114" s="205"/>
      <c r="BTD114" s="205"/>
      <c r="BTE114" s="205"/>
      <c r="BTF114" s="205"/>
      <c r="BTG114" s="205"/>
      <c r="BTH114" s="205"/>
      <c r="BTI114" s="205"/>
      <c r="BTJ114" s="205"/>
      <c r="BTK114" s="205"/>
      <c r="BTL114" s="205"/>
      <c r="BTM114" s="205"/>
      <c r="BTN114" s="205"/>
      <c r="BTO114" s="205"/>
      <c r="BTP114" s="205"/>
      <c r="BTQ114" s="205"/>
      <c r="BTR114" s="205"/>
      <c r="BTS114" s="205"/>
      <c r="BTT114" s="205"/>
      <c r="BTU114" s="205"/>
      <c r="BTV114" s="205"/>
      <c r="BTW114" s="205"/>
      <c r="BTX114" s="205"/>
      <c r="BTY114" s="205"/>
      <c r="BTZ114" s="205"/>
      <c r="BUA114" s="205"/>
      <c r="BUB114" s="205"/>
      <c r="BUC114" s="205"/>
      <c r="BUD114" s="205"/>
      <c r="BUE114" s="205"/>
      <c r="BUF114" s="205"/>
      <c r="BUG114" s="205"/>
      <c r="BUH114" s="205"/>
      <c r="BUI114" s="205"/>
      <c r="BUJ114" s="205"/>
      <c r="BUK114" s="205"/>
      <c r="BUL114" s="205"/>
      <c r="BUM114" s="205"/>
      <c r="BUN114" s="205"/>
      <c r="BUO114" s="205"/>
      <c r="BUP114" s="205"/>
      <c r="BUQ114" s="205"/>
      <c r="BUR114" s="205"/>
      <c r="BUS114" s="205"/>
      <c r="BUT114" s="205"/>
      <c r="BUU114" s="205"/>
      <c r="BUV114" s="205"/>
      <c r="BUW114" s="205"/>
      <c r="BUX114" s="205"/>
      <c r="BUY114" s="205"/>
      <c r="BUZ114" s="205"/>
      <c r="BVA114" s="205"/>
      <c r="BVB114" s="205"/>
      <c r="BVC114" s="205"/>
      <c r="BVD114" s="205"/>
      <c r="BVE114" s="205"/>
      <c r="BVF114" s="205"/>
      <c r="BVG114" s="205"/>
      <c r="BVH114" s="205"/>
      <c r="BVI114" s="205"/>
      <c r="BVJ114" s="205"/>
      <c r="BVK114" s="205"/>
      <c r="BVL114" s="205"/>
      <c r="BVM114" s="205"/>
      <c r="BVN114" s="205"/>
      <c r="BVO114" s="205"/>
      <c r="BVP114" s="205"/>
      <c r="BVQ114" s="205"/>
      <c r="BVR114" s="205"/>
      <c r="BVS114" s="205"/>
      <c r="BVT114" s="205"/>
      <c r="BVU114" s="205"/>
      <c r="BVV114" s="205"/>
      <c r="BVW114" s="205"/>
      <c r="BVX114" s="205"/>
      <c r="BVY114" s="205"/>
      <c r="BVZ114" s="205"/>
      <c r="BWA114" s="205"/>
      <c r="BWB114" s="205"/>
      <c r="BWC114" s="205"/>
      <c r="BWD114" s="205"/>
      <c r="BWE114" s="205"/>
      <c r="BWF114" s="205"/>
      <c r="BWG114" s="205"/>
      <c r="BWH114" s="205"/>
      <c r="BWI114" s="205"/>
      <c r="BWJ114" s="205"/>
      <c r="BWK114" s="205"/>
      <c r="BWL114" s="205"/>
      <c r="BWM114" s="205"/>
      <c r="BWN114" s="205"/>
      <c r="BWO114" s="205"/>
      <c r="BWP114" s="205"/>
      <c r="BWQ114" s="205"/>
      <c r="BWR114" s="205"/>
      <c r="BWS114" s="205"/>
      <c r="BWT114" s="205"/>
      <c r="BWU114" s="205"/>
      <c r="BWV114" s="205"/>
      <c r="BWW114" s="205"/>
      <c r="BWX114" s="205"/>
      <c r="BWY114" s="205"/>
      <c r="BWZ114" s="205"/>
      <c r="BXA114" s="205"/>
      <c r="BXB114" s="205"/>
      <c r="BXC114" s="205"/>
      <c r="BXD114" s="205"/>
      <c r="BXE114" s="205"/>
      <c r="BXF114" s="205"/>
      <c r="BXG114" s="205"/>
      <c r="BXH114" s="205"/>
      <c r="BXI114" s="205"/>
      <c r="BXJ114" s="205"/>
      <c r="BXK114" s="205"/>
      <c r="BXL114" s="205"/>
      <c r="BXM114" s="205"/>
      <c r="BXN114" s="205"/>
      <c r="BXO114" s="205"/>
      <c r="BXP114" s="205"/>
      <c r="BXQ114" s="205"/>
      <c r="BXR114" s="205"/>
      <c r="BXS114" s="205"/>
      <c r="BXT114" s="205"/>
      <c r="BXU114" s="205"/>
      <c r="BXV114" s="205"/>
      <c r="BXW114" s="205"/>
      <c r="BXX114" s="205"/>
      <c r="BXY114" s="205"/>
      <c r="BXZ114" s="205"/>
      <c r="BYA114" s="205"/>
      <c r="BYB114" s="205"/>
      <c r="BYC114" s="205"/>
      <c r="BYD114" s="205"/>
      <c r="BYE114" s="205"/>
      <c r="BYF114" s="205"/>
      <c r="BYG114" s="205"/>
      <c r="BYH114" s="205"/>
      <c r="BYI114" s="205"/>
      <c r="BYJ114" s="205"/>
      <c r="BYK114" s="205"/>
      <c r="BYL114" s="205"/>
      <c r="BYM114" s="205"/>
      <c r="BYN114" s="205"/>
      <c r="BYO114" s="205"/>
      <c r="BYP114" s="205"/>
      <c r="BYQ114" s="205"/>
      <c r="BYR114" s="205"/>
      <c r="BYS114" s="205"/>
      <c r="BYT114" s="205"/>
      <c r="BYU114" s="205"/>
      <c r="BYV114" s="205"/>
      <c r="BYW114" s="205"/>
      <c r="BYX114" s="205"/>
      <c r="BYY114" s="205"/>
      <c r="BYZ114" s="205"/>
      <c r="BZA114" s="205"/>
      <c r="BZB114" s="205"/>
      <c r="BZC114" s="205"/>
      <c r="BZD114" s="205"/>
      <c r="BZE114" s="205"/>
      <c r="BZF114" s="205"/>
      <c r="BZG114" s="205"/>
      <c r="BZH114" s="205"/>
      <c r="BZI114" s="205"/>
      <c r="BZJ114" s="205"/>
      <c r="BZK114" s="205"/>
      <c r="BZL114" s="205"/>
      <c r="BZM114" s="205"/>
      <c r="BZN114" s="205"/>
      <c r="BZO114" s="205"/>
      <c r="BZP114" s="205"/>
      <c r="BZQ114" s="205"/>
      <c r="BZR114" s="205"/>
      <c r="BZS114" s="205"/>
      <c r="BZT114" s="205"/>
      <c r="BZU114" s="205"/>
      <c r="BZV114" s="205"/>
      <c r="BZW114" s="205"/>
      <c r="CAD114" s="205"/>
      <c r="CAE114" s="205"/>
      <c r="CAF114" s="205"/>
      <c r="CAG114" s="205"/>
      <c r="CAH114" s="205"/>
      <c r="CAI114" s="205"/>
      <c r="CAJ114" s="205"/>
      <c r="CAK114" s="205"/>
      <c r="CAL114" s="205"/>
      <c r="CAM114" s="205"/>
      <c r="CAN114" s="205"/>
      <c r="CAO114" s="205"/>
      <c r="CAP114" s="205"/>
      <c r="CAQ114" s="205"/>
      <c r="CAR114" s="205"/>
      <c r="CAS114" s="205"/>
      <c r="CAT114" s="205"/>
      <c r="CAU114" s="205"/>
      <c r="CAV114" s="205"/>
      <c r="CAW114" s="205"/>
      <c r="CAX114" s="205"/>
      <c r="CAY114" s="205"/>
      <c r="CAZ114" s="205"/>
      <c r="CBA114" s="205"/>
      <c r="CBB114" s="205"/>
      <c r="CBC114" s="205"/>
      <c r="CBD114" s="205"/>
      <c r="CBE114" s="205"/>
      <c r="CBF114" s="205"/>
      <c r="CBG114" s="205"/>
      <c r="CBH114" s="205"/>
      <c r="CBI114" s="205"/>
      <c r="CBJ114" s="205"/>
      <c r="CBK114" s="205"/>
      <c r="CBL114" s="205"/>
      <c r="CBM114" s="205"/>
      <c r="CBN114" s="205"/>
      <c r="CBO114" s="205"/>
      <c r="CBP114" s="205"/>
      <c r="CBQ114" s="205"/>
      <c r="CBR114" s="205"/>
      <c r="CBS114" s="205"/>
      <c r="CBT114" s="205"/>
      <c r="CBU114" s="205"/>
      <c r="CBV114" s="205"/>
      <c r="CBW114" s="205"/>
      <c r="CBX114" s="205"/>
      <c r="CBY114" s="205"/>
      <c r="CBZ114" s="205"/>
      <c r="CCA114" s="205"/>
      <c r="CCB114" s="205"/>
      <c r="CCC114" s="205"/>
      <c r="CCD114" s="205"/>
      <c r="CCE114" s="205"/>
      <c r="CCF114" s="205"/>
      <c r="CCG114" s="205"/>
      <c r="CCH114" s="205"/>
      <c r="CCI114" s="205"/>
      <c r="CCJ114" s="205"/>
      <c r="CCK114" s="205"/>
      <c r="CCL114" s="205"/>
      <c r="CCM114" s="205"/>
      <c r="CCN114" s="205"/>
      <c r="CCO114" s="205"/>
      <c r="CCP114" s="205"/>
      <c r="CCQ114" s="205"/>
      <c r="CCR114" s="205"/>
      <c r="CCS114" s="205"/>
      <c r="CCT114" s="205"/>
      <c r="CCU114" s="205"/>
      <c r="CCV114" s="205"/>
      <c r="CCW114" s="205"/>
      <c r="CCX114" s="205"/>
      <c r="CCY114" s="205"/>
      <c r="CCZ114" s="205"/>
      <c r="CDA114" s="205"/>
      <c r="CDB114" s="205"/>
      <c r="CDC114" s="205"/>
      <c r="CDD114" s="205"/>
      <c r="CDE114" s="205"/>
      <c r="CDF114" s="205"/>
      <c r="CDG114" s="205"/>
      <c r="CDH114" s="205"/>
      <c r="CDI114" s="205"/>
      <c r="CDJ114" s="205"/>
      <c r="CDK114" s="205"/>
      <c r="CDL114" s="205"/>
      <c r="CDM114" s="205"/>
      <c r="CDN114" s="205"/>
      <c r="CDO114" s="205"/>
      <c r="CDP114" s="205"/>
      <c r="CDQ114" s="205"/>
      <c r="CDR114" s="205"/>
      <c r="CDS114" s="205"/>
      <c r="CDT114" s="205"/>
      <c r="CDU114" s="205"/>
      <c r="CDV114" s="205"/>
      <c r="CDW114" s="205"/>
      <c r="CDX114" s="205"/>
      <c r="CDY114" s="205"/>
      <c r="CDZ114" s="205"/>
      <c r="CEA114" s="205"/>
      <c r="CEB114" s="205"/>
      <c r="CEC114" s="205"/>
      <c r="CED114" s="205"/>
      <c r="CEE114" s="205"/>
      <c r="CEF114" s="205"/>
      <c r="CEG114" s="205"/>
      <c r="CEH114" s="205"/>
      <c r="CEI114" s="205"/>
      <c r="CEJ114" s="205"/>
      <c r="CEK114" s="205"/>
      <c r="CEL114" s="205"/>
      <c r="CEM114" s="205"/>
      <c r="CEN114" s="205"/>
      <c r="CEO114" s="205"/>
      <c r="CEP114" s="205"/>
      <c r="CEQ114" s="205"/>
      <c r="CER114" s="205"/>
      <c r="CES114" s="205"/>
      <c r="CET114" s="205"/>
      <c r="CEU114" s="205"/>
      <c r="CEV114" s="205"/>
      <c r="CEW114" s="205"/>
      <c r="CEX114" s="205"/>
      <c r="CEY114" s="205"/>
      <c r="CEZ114" s="205"/>
      <c r="CFA114" s="205"/>
      <c r="CFB114" s="205"/>
      <c r="CFC114" s="205"/>
      <c r="CFD114" s="205"/>
      <c r="CFE114" s="205"/>
      <c r="CFF114" s="205"/>
      <c r="CFG114" s="205"/>
      <c r="CFH114" s="205"/>
      <c r="CFI114" s="205"/>
      <c r="CFJ114" s="205"/>
      <c r="CFK114" s="205"/>
      <c r="CFL114" s="205"/>
      <c r="CFM114" s="205"/>
      <c r="CFN114" s="205"/>
      <c r="CFO114" s="205"/>
      <c r="CFP114" s="205"/>
      <c r="CFQ114" s="205"/>
      <c r="CFR114" s="205"/>
      <c r="CFS114" s="205"/>
      <c r="CFT114" s="205"/>
      <c r="CFU114" s="205"/>
      <c r="CFV114" s="205"/>
      <c r="CFW114" s="205"/>
      <c r="CFX114" s="205"/>
      <c r="CFY114" s="205"/>
      <c r="CFZ114" s="205"/>
      <c r="CGA114" s="205"/>
      <c r="CGB114" s="205"/>
      <c r="CGC114" s="205"/>
      <c r="CGD114" s="205"/>
      <c r="CGE114" s="205"/>
      <c r="CGF114" s="205"/>
      <c r="CGG114" s="205"/>
      <c r="CGH114" s="205"/>
      <c r="CGI114" s="205"/>
      <c r="CGJ114" s="205"/>
      <c r="CGK114" s="205"/>
      <c r="CGL114" s="205"/>
      <c r="CGM114" s="205"/>
      <c r="CGN114" s="205"/>
      <c r="CGO114" s="205"/>
      <c r="CGP114" s="205"/>
      <c r="CGQ114" s="205"/>
      <c r="CGR114" s="205"/>
      <c r="CGS114" s="205"/>
      <c r="CGT114" s="205"/>
      <c r="CGU114" s="205"/>
      <c r="CGV114" s="205"/>
      <c r="CGW114" s="205"/>
      <c r="CGX114" s="205"/>
      <c r="CGY114" s="205"/>
      <c r="CGZ114" s="205"/>
      <c r="CHA114" s="205"/>
      <c r="CHB114" s="205"/>
      <c r="CHC114" s="205"/>
      <c r="CHD114" s="205"/>
      <c r="CHE114" s="205"/>
      <c r="CHF114" s="205"/>
      <c r="CHG114" s="205"/>
      <c r="CHH114" s="205"/>
      <c r="CHI114" s="205"/>
      <c r="CHJ114" s="205"/>
      <c r="CHK114" s="205"/>
      <c r="CHL114" s="205"/>
      <c r="CHM114" s="205"/>
      <c r="CHN114" s="205"/>
      <c r="CHO114" s="205"/>
      <c r="CHP114" s="205"/>
      <c r="CHQ114" s="205"/>
      <c r="CHR114" s="205"/>
      <c r="CHS114" s="205"/>
      <c r="CHT114" s="205"/>
      <c r="CHU114" s="205"/>
      <c r="CHV114" s="205"/>
      <c r="CHW114" s="205"/>
      <c r="CHX114" s="205"/>
      <c r="CHY114" s="205"/>
      <c r="CHZ114" s="205"/>
      <c r="CIA114" s="205"/>
      <c r="CIB114" s="205"/>
      <c r="CIC114" s="205"/>
      <c r="CID114" s="205"/>
      <c r="CIE114" s="205"/>
      <c r="CIF114" s="205"/>
      <c r="CIG114" s="205"/>
      <c r="CIH114" s="205"/>
      <c r="CII114" s="205"/>
      <c r="CIJ114" s="205"/>
      <c r="CIK114" s="205"/>
      <c r="CIL114" s="205"/>
      <c r="CIM114" s="205"/>
      <c r="CIN114" s="205"/>
      <c r="CIO114" s="205"/>
      <c r="CIP114" s="205"/>
      <c r="CIQ114" s="205"/>
      <c r="CIR114" s="205"/>
      <c r="CIS114" s="205"/>
      <c r="CIT114" s="205"/>
      <c r="CIU114" s="205"/>
      <c r="CIV114" s="205"/>
      <c r="CIW114" s="205"/>
      <c r="CIX114" s="205"/>
      <c r="CIY114" s="205"/>
      <c r="CIZ114" s="205"/>
      <c r="CJA114" s="205"/>
      <c r="CJB114" s="205"/>
      <c r="CJC114" s="205"/>
      <c r="CJD114" s="205"/>
      <c r="CJE114" s="205"/>
      <c r="CJF114" s="205"/>
      <c r="CJG114" s="205"/>
      <c r="CJH114" s="205"/>
      <c r="CJI114" s="205"/>
      <c r="CJJ114" s="205"/>
      <c r="CJK114" s="205"/>
      <c r="CJL114" s="205"/>
      <c r="CJM114" s="205"/>
      <c r="CJN114" s="205"/>
      <c r="CJO114" s="205"/>
      <c r="CJP114" s="205"/>
      <c r="CJQ114" s="205"/>
      <c r="CJR114" s="205"/>
      <c r="CJS114" s="205"/>
      <c r="CJZ114" s="205"/>
      <c r="CKA114" s="205"/>
      <c r="CKB114" s="205"/>
      <c r="CKC114" s="205"/>
      <c r="CKD114" s="205"/>
      <c r="CKE114" s="205"/>
      <c r="CKF114" s="205"/>
      <c r="CKG114" s="205"/>
      <c r="CKH114" s="205"/>
      <c r="CKI114" s="205"/>
      <c r="CKJ114" s="205"/>
      <c r="CKK114" s="205"/>
      <c r="CKL114" s="205"/>
      <c r="CKM114" s="205"/>
      <c r="CKN114" s="205"/>
      <c r="CKO114" s="205"/>
      <c r="CKP114" s="205"/>
      <c r="CKQ114" s="205"/>
      <c r="CKR114" s="205"/>
      <c r="CKS114" s="205"/>
      <c r="CKT114" s="205"/>
      <c r="CKU114" s="205"/>
      <c r="CKV114" s="205"/>
      <c r="CKW114" s="205"/>
      <c r="CKX114" s="205"/>
      <c r="CKY114" s="205"/>
      <c r="CKZ114" s="205"/>
      <c r="CLA114" s="205"/>
      <c r="CLB114" s="205"/>
      <c r="CLC114" s="205"/>
      <c r="CLD114" s="205"/>
      <c r="CLE114" s="205"/>
      <c r="CLF114" s="205"/>
      <c r="CLG114" s="205"/>
      <c r="CLH114" s="205"/>
      <c r="CLI114" s="205"/>
      <c r="CLJ114" s="205"/>
      <c r="CLK114" s="205"/>
      <c r="CLL114" s="205"/>
      <c r="CLM114" s="205"/>
      <c r="CLN114" s="205"/>
      <c r="CLO114" s="205"/>
      <c r="CLP114" s="205"/>
      <c r="CLQ114" s="205"/>
      <c r="CLR114" s="205"/>
      <c r="CLS114" s="205"/>
      <c r="CLT114" s="205"/>
      <c r="CLU114" s="205"/>
      <c r="CLV114" s="205"/>
      <c r="CLW114" s="205"/>
      <c r="CLX114" s="205"/>
      <c r="CLY114" s="205"/>
      <c r="CLZ114" s="205"/>
      <c r="CMA114" s="205"/>
      <c r="CMB114" s="205"/>
      <c r="CMC114" s="205"/>
      <c r="CMD114" s="205"/>
      <c r="CME114" s="205"/>
      <c r="CMF114" s="205"/>
      <c r="CMG114" s="205"/>
      <c r="CMH114" s="205"/>
      <c r="CMI114" s="205"/>
      <c r="CMJ114" s="205"/>
      <c r="CMK114" s="205"/>
      <c r="CML114" s="205"/>
      <c r="CMM114" s="205"/>
      <c r="CMN114" s="205"/>
      <c r="CMO114" s="205"/>
      <c r="CMP114" s="205"/>
      <c r="CMQ114" s="205"/>
      <c r="CMR114" s="205"/>
      <c r="CMS114" s="205"/>
      <c r="CMT114" s="205"/>
      <c r="CMU114" s="205"/>
      <c r="CMV114" s="205"/>
      <c r="CMW114" s="205"/>
      <c r="CMX114" s="205"/>
      <c r="CMY114" s="205"/>
      <c r="CMZ114" s="205"/>
      <c r="CNA114" s="205"/>
      <c r="CNB114" s="205"/>
      <c r="CNC114" s="205"/>
      <c r="CND114" s="205"/>
      <c r="CNE114" s="205"/>
      <c r="CNF114" s="205"/>
      <c r="CNG114" s="205"/>
      <c r="CNH114" s="205"/>
      <c r="CNI114" s="205"/>
      <c r="CNJ114" s="205"/>
      <c r="CNK114" s="205"/>
      <c r="CNL114" s="205"/>
      <c r="CNM114" s="205"/>
      <c r="CNN114" s="205"/>
      <c r="CNO114" s="205"/>
      <c r="CNP114" s="205"/>
      <c r="CNQ114" s="205"/>
      <c r="CNR114" s="205"/>
      <c r="CNS114" s="205"/>
      <c r="CNT114" s="205"/>
      <c r="CNU114" s="205"/>
      <c r="CNV114" s="205"/>
      <c r="CNW114" s="205"/>
      <c r="CNX114" s="205"/>
      <c r="CNY114" s="205"/>
      <c r="CNZ114" s="205"/>
      <c r="COA114" s="205"/>
      <c r="COB114" s="205"/>
      <c r="COC114" s="205"/>
      <c r="COD114" s="205"/>
      <c r="COE114" s="205"/>
      <c r="COF114" s="205"/>
      <c r="COG114" s="205"/>
      <c r="COH114" s="205"/>
      <c r="COI114" s="205"/>
      <c r="COJ114" s="205"/>
      <c r="COK114" s="205"/>
      <c r="COL114" s="205"/>
      <c r="COM114" s="205"/>
      <c r="CON114" s="205"/>
      <c r="COO114" s="205"/>
      <c r="COP114" s="205"/>
      <c r="COQ114" s="205"/>
      <c r="COR114" s="205"/>
      <c r="COS114" s="205"/>
      <c r="COT114" s="205"/>
      <c r="COU114" s="205"/>
      <c r="COV114" s="205"/>
      <c r="COW114" s="205"/>
      <c r="COX114" s="205"/>
      <c r="COY114" s="205"/>
      <c r="COZ114" s="205"/>
      <c r="CPA114" s="205"/>
      <c r="CPB114" s="205"/>
      <c r="CPC114" s="205"/>
      <c r="CPD114" s="205"/>
      <c r="CPE114" s="205"/>
      <c r="CPF114" s="205"/>
      <c r="CPG114" s="205"/>
      <c r="CPH114" s="205"/>
      <c r="CPI114" s="205"/>
      <c r="CPJ114" s="205"/>
      <c r="CPK114" s="205"/>
      <c r="CPL114" s="205"/>
      <c r="CPM114" s="205"/>
      <c r="CPN114" s="205"/>
      <c r="CPO114" s="205"/>
      <c r="CPP114" s="205"/>
      <c r="CPQ114" s="205"/>
      <c r="CPR114" s="205"/>
      <c r="CPS114" s="205"/>
      <c r="CPT114" s="205"/>
      <c r="CPU114" s="205"/>
      <c r="CPV114" s="205"/>
      <c r="CPW114" s="205"/>
      <c r="CPX114" s="205"/>
      <c r="CPY114" s="205"/>
      <c r="CPZ114" s="205"/>
      <c r="CQA114" s="205"/>
      <c r="CQB114" s="205"/>
      <c r="CQC114" s="205"/>
      <c r="CQD114" s="205"/>
      <c r="CQE114" s="205"/>
      <c r="CQF114" s="205"/>
      <c r="CQG114" s="205"/>
      <c r="CQH114" s="205"/>
      <c r="CQI114" s="205"/>
      <c r="CQJ114" s="205"/>
      <c r="CQK114" s="205"/>
      <c r="CQL114" s="205"/>
      <c r="CQM114" s="205"/>
      <c r="CQN114" s="205"/>
      <c r="CQO114" s="205"/>
      <c r="CQP114" s="205"/>
      <c r="CQQ114" s="205"/>
      <c r="CQR114" s="205"/>
      <c r="CQS114" s="205"/>
      <c r="CQT114" s="205"/>
      <c r="CQU114" s="205"/>
      <c r="CQV114" s="205"/>
      <c r="CQW114" s="205"/>
      <c r="CQX114" s="205"/>
      <c r="CQY114" s="205"/>
      <c r="CQZ114" s="205"/>
      <c r="CRA114" s="205"/>
      <c r="CRB114" s="205"/>
      <c r="CRC114" s="205"/>
      <c r="CRD114" s="205"/>
      <c r="CRE114" s="205"/>
      <c r="CRF114" s="205"/>
      <c r="CRG114" s="205"/>
      <c r="CRH114" s="205"/>
      <c r="CRI114" s="205"/>
      <c r="CRJ114" s="205"/>
      <c r="CRK114" s="205"/>
      <c r="CRL114" s="205"/>
      <c r="CRM114" s="205"/>
      <c r="CRN114" s="205"/>
      <c r="CRO114" s="205"/>
      <c r="CRP114" s="205"/>
      <c r="CRQ114" s="205"/>
      <c r="CRR114" s="205"/>
      <c r="CRS114" s="205"/>
      <c r="CRT114" s="205"/>
      <c r="CRU114" s="205"/>
      <c r="CRV114" s="205"/>
      <c r="CRW114" s="205"/>
      <c r="CRX114" s="205"/>
      <c r="CRY114" s="205"/>
      <c r="CRZ114" s="205"/>
      <c r="CSA114" s="205"/>
      <c r="CSB114" s="205"/>
      <c r="CSC114" s="205"/>
      <c r="CSD114" s="205"/>
      <c r="CSE114" s="205"/>
      <c r="CSF114" s="205"/>
      <c r="CSG114" s="205"/>
      <c r="CSH114" s="205"/>
      <c r="CSI114" s="205"/>
      <c r="CSJ114" s="205"/>
      <c r="CSK114" s="205"/>
      <c r="CSL114" s="205"/>
      <c r="CSM114" s="205"/>
      <c r="CSN114" s="205"/>
      <c r="CSO114" s="205"/>
      <c r="CSP114" s="205"/>
      <c r="CSQ114" s="205"/>
      <c r="CSR114" s="205"/>
      <c r="CSS114" s="205"/>
      <c r="CST114" s="205"/>
      <c r="CSU114" s="205"/>
      <c r="CSV114" s="205"/>
      <c r="CSW114" s="205"/>
      <c r="CSX114" s="205"/>
      <c r="CSY114" s="205"/>
      <c r="CSZ114" s="205"/>
      <c r="CTA114" s="205"/>
      <c r="CTB114" s="205"/>
      <c r="CTC114" s="205"/>
      <c r="CTD114" s="205"/>
      <c r="CTE114" s="205"/>
      <c r="CTF114" s="205"/>
      <c r="CTG114" s="205"/>
      <c r="CTH114" s="205"/>
      <c r="CTI114" s="205"/>
      <c r="CTJ114" s="205"/>
      <c r="CTK114" s="205"/>
      <c r="CTL114" s="205"/>
      <c r="CTM114" s="205"/>
      <c r="CTN114" s="205"/>
      <c r="CTO114" s="205"/>
      <c r="CTV114" s="205"/>
      <c r="CTW114" s="205"/>
      <c r="CTX114" s="205"/>
      <c r="CTY114" s="205"/>
      <c r="CTZ114" s="205"/>
      <c r="CUA114" s="205"/>
      <c r="CUB114" s="205"/>
      <c r="CUC114" s="205"/>
      <c r="CUD114" s="205"/>
      <c r="CUE114" s="205"/>
      <c r="CUF114" s="205"/>
      <c r="CUG114" s="205"/>
      <c r="CUH114" s="205"/>
      <c r="CUI114" s="205"/>
      <c r="CUJ114" s="205"/>
      <c r="CUK114" s="205"/>
      <c r="CUL114" s="205"/>
      <c r="CUM114" s="205"/>
      <c r="CUN114" s="205"/>
      <c r="CUO114" s="205"/>
      <c r="CUP114" s="205"/>
      <c r="CUQ114" s="205"/>
      <c r="CUR114" s="205"/>
      <c r="CUS114" s="205"/>
      <c r="CUT114" s="205"/>
      <c r="CUU114" s="205"/>
      <c r="CUV114" s="205"/>
      <c r="CUW114" s="205"/>
      <c r="CUX114" s="205"/>
      <c r="CUY114" s="205"/>
      <c r="CUZ114" s="205"/>
      <c r="CVA114" s="205"/>
      <c r="CVB114" s="205"/>
      <c r="CVC114" s="205"/>
      <c r="CVD114" s="205"/>
      <c r="CVE114" s="205"/>
      <c r="CVF114" s="205"/>
      <c r="CVG114" s="205"/>
      <c r="CVH114" s="205"/>
      <c r="CVI114" s="205"/>
      <c r="CVJ114" s="205"/>
      <c r="CVK114" s="205"/>
      <c r="CVL114" s="205"/>
      <c r="CVM114" s="205"/>
      <c r="CVN114" s="205"/>
      <c r="CVO114" s="205"/>
      <c r="CVP114" s="205"/>
      <c r="CVQ114" s="205"/>
      <c r="CVR114" s="205"/>
      <c r="CVS114" s="205"/>
      <c r="CVT114" s="205"/>
      <c r="CVU114" s="205"/>
      <c r="CVV114" s="205"/>
      <c r="CVW114" s="205"/>
      <c r="CVX114" s="205"/>
      <c r="CVY114" s="205"/>
      <c r="CVZ114" s="205"/>
      <c r="CWA114" s="205"/>
      <c r="CWB114" s="205"/>
      <c r="CWC114" s="205"/>
      <c r="CWD114" s="205"/>
      <c r="CWE114" s="205"/>
      <c r="CWF114" s="205"/>
      <c r="CWG114" s="205"/>
      <c r="CWH114" s="205"/>
      <c r="CWI114" s="205"/>
      <c r="CWJ114" s="205"/>
      <c r="CWK114" s="205"/>
      <c r="CWL114" s="205"/>
      <c r="CWM114" s="205"/>
      <c r="CWN114" s="205"/>
      <c r="CWO114" s="205"/>
      <c r="CWP114" s="205"/>
      <c r="CWQ114" s="205"/>
      <c r="CWR114" s="205"/>
      <c r="CWS114" s="205"/>
      <c r="CWT114" s="205"/>
      <c r="CWU114" s="205"/>
      <c r="CWV114" s="205"/>
      <c r="CWW114" s="205"/>
      <c r="CWX114" s="205"/>
      <c r="CWY114" s="205"/>
      <c r="CWZ114" s="205"/>
      <c r="CXA114" s="205"/>
      <c r="CXB114" s="205"/>
      <c r="CXC114" s="205"/>
      <c r="CXD114" s="205"/>
      <c r="CXE114" s="205"/>
      <c r="CXF114" s="205"/>
      <c r="CXG114" s="205"/>
      <c r="CXH114" s="205"/>
      <c r="CXI114" s="205"/>
      <c r="CXJ114" s="205"/>
      <c r="CXK114" s="205"/>
      <c r="CXL114" s="205"/>
      <c r="CXM114" s="205"/>
      <c r="CXN114" s="205"/>
      <c r="CXO114" s="205"/>
      <c r="CXP114" s="205"/>
      <c r="CXQ114" s="205"/>
      <c r="CXR114" s="205"/>
      <c r="CXS114" s="205"/>
      <c r="CXT114" s="205"/>
      <c r="CXU114" s="205"/>
      <c r="CXV114" s="205"/>
      <c r="CXW114" s="205"/>
      <c r="CXX114" s="205"/>
      <c r="CXY114" s="205"/>
      <c r="CXZ114" s="205"/>
      <c r="CYA114" s="205"/>
      <c r="CYB114" s="205"/>
      <c r="CYC114" s="205"/>
      <c r="CYD114" s="205"/>
      <c r="CYE114" s="205"/>
      <c r="CYF114" s="205"/>
      <c r="CYG114" s="205"/>
      <c r="CYH114" s="205"/>
      <c r="CYI114" s="205"/>
      <c r="CYJ114" s="205"/>
      <c r="CYK114" s="205"/>
      <c r="CYL114" s="205"/>
      <c r="CYM114" s="205"/>
      <c r="CYN114" s="205"/>
      <c r="CYO114" s="205"/>
      <c r="CYP114" s="205"/>
      <c r="CYQ114" s="205"/>
      <c r="CYR114" s="205"/>
      <c r="CYS114" s="205"/>
      <c r="CYT114" s="205"/>
      <c r="CYU114" s="205"/>
      <c r="CYV114" s="205"/>
      <c r="CYW114" s="205"/>
      <c r="CYX114" s="205"/>
      <c r="CYY114" s="205"/>
      <c r="CYZ114" s="205"/>
      <c r="CZA114" s="205"/>
      <c r="CZB114" s="205"/>
      <c r="CZC114" s="205"/>
      <c r="CZD114" s="205"/>
      <c r="CZE114" s="205"/>
      <c r="CZF114" s="205"/>
      <c r="CZG114" s="205"/>
      <c r="CZH114" s="205"/>
      <c r="CZI114" s="205"/>
      <c r="CZJ114" s="205"/>
      <c r="CZK114" s="205"/>
      <c r="CZL114" s="205"/>
      <c r="CZM114" s="205"/>
      <c r="CZN114" s="205"/>
      <c r="CZO114" s="205"/>
      <c r="CZP114" s="205"/>
      <c r="CZQ114" s="205"/>
      <c r="CZR114" s="205"/>
      <c r="CZS114" s="205"/>
      <c r="CZT114" s="205"/>
      <c r="CZU114" s="205"/>
      <c r="CZV114" s="205"/>
      <c r="CZW114" s="205"/>
      <c r="CZX114" s="205"/>
      <c r="CZY114" s="205"/>
      <c r="CZZ114" s="205"/>
      <c r="DAA114" s="205"/>
      <c r="DAB114" s="205"/>
      <c r="DAC114" s="205"/>
      <c r="DAD114" s="205"/>
      <c r="DAE114" s="205"/>
      <c r="DAF114" s="205"/>
      <c r="DAG114" s="205"/>
      <c r="DAH114" s="205"/>
      <c r="DAI114" s="205"/>
      <c r="DAJ114" s="205"/>
      <c r="DAK114" s="205"/>
      <c r="DAL114" s="205"/>
      <c r="DAM114" s="205"/>
      <c r="DAN114" s="205"/>
      <c r="DAO114" s="205"/>
      <c r="DAP114" s="205"/>
      <c r="DAQ114" s="205"/>
      <c r="DAR114" s="205"/>
      <c r="DAS114" s="205"/>
      <c r="DAT114" s="205"/>
      <c r="DAU114" s="205"/>
      <c r="DAV114" s="205"/>
      <c r="DAW114" s="205"/>
      <c r="DAX114" s="205"/>
      <c r="DAY114" s="205"/>
      <c r="DAZ114" s="205"/>
      <c r="DBA114" s="205"/>
      <c r="DBB114" s="205"/>
      <c r="DBC114" s="205"/>
      <c r="DBD114" s="205"/>
      <c r="DBE114" s="205"/>
      <c r="DBF114" s="205"/>
      <c r="DBG114" s="205"/>
      <c r="DBH114" s="205"/>
      <c r="DBI114" s="205"/>
      <c r="DBJ114" s="205"/>
      <c r="DBK114" s="205"/>
      <c r="DBL114" s="205"/>
      <c r="DBM114" s="205"/>
      <c r="DBN114" s="205"/>
      <c r="DBO114" s="205"/>
      <c r="DBP114" s="205"/>
      <c r="DBQ114" s="205"/>
      <c r="DBR114" s="205"/>
      <c r="DBS114" s="205"/>
      <c r="DBT114" s="205"/>
      <c r="DBU114" s="205"/>
      <c r="DBV114" s="205"/>
      <c r="DBW114" s="205"/>
      <c r="DBX114" s="205"/>
      <c r="DBY114" s="205"/>
      <c r="DBZ114" s="205"/>
      <c r="DCA114" s="205"/>
      <c r="DCB114" s="205"/>
      <c r="DCC114" s="205"/>
      <c r="DCD114" s="205"/>
      <c r="DCE114" s="205"/>
      <c r="DCF114" s="205"/>
      <c r="DCG114" s="205"/>
      <c r="DCH114" s="205"/>
      <c r="DCI114" s="205"/>
      <c r="DCJ114" s="205"/>
      <c r="DCK114" s="205"/>
      <c r="DCL114" s="205"/>
      <c r="DCM114" s="205"/>
      <c r="DCN114" s="205"/>
      <c r="DCO114" s="205"/>
      <c r="DCP114" s="205"/>
      <c r="DCQ114" s="205"/>
      <c r="DCR114" s="205"/>
      <c r="DCS114" s="205"/>
      <c r="DCT114" s="205"/>
      <c r="DCU114" s="205"/>
      <c r="DCV114" s="205"/>
      <c r="DCW114" s="205"/>
      <c r="DCX114" s="205"/>
      <c r="DCY114" s="205"/>
      <c r="DCZ114" s="205"/>
      <c r="DDA114" s="205"/>
      <c r="DDB114" s="205"/>
      <c r="DDC114" s="205"/>
      <c r="DDD114" s="205"/>
      <c r="DDE114" s="205"/>
      <c r="DDF114" s="205"/>
      <c r="DDG114" s="205"/>
      <c r="DDH114" s="205"/>
      <c r="DDI114" s="205"/>
      <c r="DDJ114" s="205"/>
      <c r="DDK114" s="205"/>
      <c r="DDR114" s="205"/>
      <c r="DDS114" s="205"/>
      <c r="DDT114" s="205"/>
      <c r="DDU114" s="205"/>
      <c r="DDV114" s="205"/>
      <c r="DDW114" s="205"/>
      <c r="DDX114" s="205"/>
      <c r="DDY114" s="205"/>
      <c r="DDZ114" s="205"/>
      <c r="DEA114" s="205"/>
      <c r="DEB114" s="205"/>
      <c r="DEC114" s="205"/>
      <c r="DED114" s="205"/>
      <c r="DEE114" s="205"/>
      <c r="DEF114" s="205"/>
      <c r="DEG114" s="205"/>
      <c r="DEH114" s="205"/>
      <c r="DEI114" s="205"/>
      <c r="DEJ114" s="205"/>
      <c r="DEK114" s="205"/>
      <c r="DEL114" s="205"/>
      <c r="DEM114" s="205"/>
      <c r="DEN114" s="205"/>
      <c r="DEO114" s="205"/>
      <c r="DEP114" s="205"/>
      <c r="DEQ114" s="205"/>
      <c r="DER114" s="205"/>
      <c r="DES114" s="205"/>
      <c r="DET114" s="205"/>
      <c r="DEU114" s="205"/>
      <c r="DEV114" s="205"/>
      <c r="DEW114" s="205"/>
      <c r="DEX114" s="205"/>
      <c r="DEY114" s="205"/>
      <c r="DEZ114" s="205"/>
      <c r="DFA114" s="205"/>
      <c r="DFB114" s="205"/>
      <c r="DFC114" s="205"/>
      <c r="DFD114" s="205"/>
      <c r="DFE114" s="205"/>
      <c r="DFF114" s="205"/>
      <c r="DFG114" s="205"/>
      <c r="DFH114" s="205"/>
      <c r="DFI114" s="205"/>
      <c r="DFJ114" s="205"/>
      <c r="DFK114" s="205"/>
      <c r="DFL114" s="205"/>
      <c r="DFM114" s="205"/>
      <c r="DFN114" s="205"/>
      <c r="DFO114" s="205"/>
      <c r="DFP114" s="205"/>
      <c r="DFQ114" s="205"/>
      <c r="DFR114" s="205"/>
      <c r="DFS114" s="205"/>
      <c r="DFT114" s="205"/>
      <c r="DFU114" s="205"/>
      <c r="DFV114" s="205"/>
      <c r="DFW114" s="205"/>
      <c r="DFX114" s="205"/>
      <c r="DFY114" s="205"/>
      <c r="DFZ114" s="205"/>
      <c r="DGA114" s="205"/>
      <c r="DGB114" s="205"/>
      <c r="DGC114" s="205"/>
      <c r="DGD114" s="205"/>
      <c r="DGE114" s="205"/>
      <c r="DGF114" s="205"/>
      <c r="DGG114" s="205"/>
      <c r="DGH114" s="205"/>
      <c r="DGI114" s="205"/>
      <c r="DGJ114" s="205"/>
      <c r="DGK114" s="205"/>
      <c r="DGL114" s="205"/>
      <c r="DGM114" s="205"/>
      <c r="DGN114" s="205"/>
      <c r="DGO114" s="205"/>
      <c r="DGP114" s="205"/>
      <c r="DGQ114" s="205"/>
      <c r="DGR114" s="205"/>
      <c r="DGS114" s="205"/>
      <c r="DGT114" s="205"/>
      <c r="DGU114" s="205"/>
      <c r="DGV114" s="205"/>
      <c r="DGW114" s="205"/>
      <c r="DGX114" s="205"/>
      <c r="DGY114" s="205"/>
      <c r="DGZ114" s="205"/>
      <c r="DHA114" s="205"/>
      <c r="DHB114" s="205"/>
      <c r="DHC114" s="205"/>
      <c r="DHD114" s="205"/>
      <c r="DHE114" s="205"/>
      <c r="DHF114" s="205"/>
      <c r="DHG114" s="205"/>
      <c r="DHH114" s="205"/>
      <c r="DHI114" s="205"/>
      <c r="DHJ114" s="205"/>
      <c r="DHK114" s="205"/>
      <c r="DHL114" s="205"/>
      <c r="DHM114" s="205"/>
      <c r="DHN114" s="205"/>
      <c r="DHO114" s="205"/>
      <c r="DHP114" s="205"/>
      <c r="DHQ114" s="205"/>
      <c r="DHR114" s="205"/>
      <c r="DHS114" s="205"/>
      <c r="DHT114" s="205"/>
      <c r="DHU114" s="205"/>
      <c r="DHV114" s="205"/>
      <c r="DHW114" s="205"/>
      <c r="DHX114" s="205"/>
      <c r="DHY114" s="205"/>
      <c r="DHZ114" s="205"/>
      <c r="DIA114" s="205"/>
      <c r="DIB114" s="205"/>
      <c r="DIC114" s="205"/>
      <c r="DID114" s="205"/>
      <c r="DIE114" s="205"/>
      <c r="DIF114" s="205"/>
      <c r="DIG114" s="205"/>
      <c r="DIH114" s="205"/>
      <c r="DII114" s="205"/>
      <c r="DIJ114" s="205"/>
      <c r="DIK114" s="205"/>
      <c r="DIL114" s="205"/>
      <c r="DIM114" s="205"/>
      <c r="DIN114" s="205"/>
      <c r="DIO114" s="205"/>
      <c r="DIP114" s="205"/>
      <c r="DIQ114" s="205"/>
      <c r="DIR114" s="205"/>
      <c r="DIS114" s="205"/>
      <c r="DIT114" s="205"/>
      <c r="DIU114" s="205"/>
      <c r="DIV114" s="205"/>
      <c r="DIW114" s="205"/>
      <c r="DIX114" s="205"/>
      <c r="DIY114" s="205"/>
      <c r="DIZ114" s="205"/>
      <c r="DJA114" s="205"/>
      <c r="DJB114" s="205"/>
      <c r="DJC114" s="205"/>
      <c r="DJD114" s="205"/>
      <c r="DJE114" s="205"/>
      <c r="DJF114" s="205"/>
      <c r="DJG114" s="205"/>
      <c r="DJH114" s="205"/>
      <c r="DJI114" s="205"/>
      <c r="DJJ114" s="205"/>
      <c r="DJK114" s="205"/>
      <c r="DJL114" s="205"/>
      <c r="DJM114" s="205"/>
      <c r="DJN114" s="205"/>
      <c r="DJO114" s="205"/>
      <c r="DJP114" s="205"/>
      <c r="DJQ114" s="205"/>
      <c r="DJR114" s="205"/>
      <c r="DJS114" s="205"/>
      <c r="DJT114" s="205"/>
      <c r="DJU114" s="205"/>
      <c r="DJV114" s="205"/>
      <c r="DJW114" s="205"/>
      <c r="DJX114" s="205"/>
      <c r="DJY114" s="205"/>
      <c r="DJZ114" s="205"/>
      <c r="DKA114" s="205"/>
      <c r="DKB114" s="205"/>
      <c r="DKC114" s="205"/>
      <c r="DKD114" s="205"/>
      <c r="DKE114" s="205"/>
      <c r="DKF114" s="205"/>
      <c r="DKG114" s="205"/>
      <c r="DKH114" s="205"/>
      <c r="DKI114" s="205"/>
      <c r="DKJ114" s="205"/>
      <c r="DKK114" s="205"/>
      <c r="DKL114" s="205"/>
      <c r="DKM114" s="205"/>
      <c r="DKN114" s="205"/>
      <c r="DKO114" s="205"/>
      <c r="DKP114" s="205"/>
      <c r="DKQ114" s="205"/>
      <c r="DKR114" s="205"/>
      <c r="DKS114" s="205"/>
      <c r="DKT114" s="205"/>
      <c r="DKU114" s="205"/>
      <c r="DKV114" s="205"/>
      <c r="DKW114" s="205"/>
      <c r="DKX114" s="205"/>
      <c r="DKY114" s="205"/>
      <c r="DKZ114" s="205"/>
      <c r="DLA114" s="205"/>
      <c r="DLB114" s="205"/>
      <c r="DLC114" s="205"/>
      <c r="DLD114" s="205"/>
      <c r="DLE114" s="205"/>
      <c r="DLF114" s="205"/>
      <c r="DLG114" s="205"/>
      <c r="DLH114" s="205"/>
      <c r="DLI114" s="205"/>
      <c r="DLJ114" s="205"/>
      <c r="DLK114" s="205"/>
      <c r="DLL114" s="205"/>
      <c r="DLM114" s="205"/>
      <c r="DLN114" s="205"/>
      <c r="DLO114" s="205"/>
      <c r="DLP114" s="205"/>
      <c r="DLQ114" s="205"/>
      <c r="DLR114" s="205"/>
      <c r="DLS114" s="205"/>
      <c r="DLT114" s="205"/>
      <c r="DLU114" s="205"/>
      <c r="DLV114" s="205"/>
      <c r="DLW114" s="205"/>
      <c r="DLX114" s="205"/>
      <c r="DLY114" s="205"/>
      <c r="DLZ114" s="205"/>
      <c r="DMA114" s="205"/>
      <c r="DMB114" s="205"/>
      <c r="DMC114" s="205"/>
      <c r="DMD114" s="205"/>
      <c r="DME114" s="205"/>
      <c r="DMF114" s="205"/>
      <c r="DMG114" s="205"/>
      <c r="DMH114" s="205"/>
      <c r="DMI114" s="205"/>
      <c r="DMJ114" s="205"/>
      <c r="DMK114" s="205"/>
      <c r="DML114" s="205"/>
      <c r="DMM114" s="205"/>
      <c r="DMN114" s="205"/>
      <c r="DMO114" s="205"/>
      <c r="DMP114" s="205"/>
      <c r="DMQ114" s="205"/>
      <c r="DMR114" s="205"/>
      <c r="DMS114" s="205"/>
      <c r="DMT114" s="205"/>
      <c r="DMU114" s="205"/>
      <c r="DMV114" s="205"/>
      <c r="DMW114" s="205"/>
      <c r="DMX114" s="205"/>
      <c r="DMY114" s="205"/>
      <c r="DMZ114" s="205"/>
      <c r="DNA114" s="205"/>
      <c r="DNB114" s="205"/>
      <c r="DNC114" s="205"/>
      <c r="DND114" s="205"/>
      <c r="DNE114" s="205"/>
      <c r="DNF114" s="205"/>
      <c r="DNG114" s="205"/>
      <c r="DNN114" s="205"/>
      <c r="DNO114" s="205"/>
      <c r="DNP114" s="205"/>
      <c r="DNQ114" s="205"/>
      <c r="DNR114" s="205"/>
      <c r="DNS114" s="205"/>
      <c r="DNT114" s="205"/>
      <c r="DNU114" s="205"/>
      <c r="DNV114" s="205"/>
      <c r="DNW114" s="205"/>
      <c r="DNX114" s="205"/>
      <c r="DNY114" s="205"/>
      <c r="DNZ114" s="205"/>
      <c r="DOA114" s="205"/>
      <c r="DOB114" s="205"/>
      <c r="DOC114" s="205"/>
      <c r="DOD114" s="205"/>
      <c r="DOE114" s="205"/>
      <c r="DOF114" s="205"/>
      <c r="DOG114" s="205"/>
      <c r="DOH114" s="205"/>
      <c r="DOI114" s="205"/>
      <c r="DOJ114" s="205"/>
      <c r="DOK114" s="205"/>
      <c r="DOL114" s="205"/>
      <c r="DOM114" s="205"/>
      <c r="DON114" s="205"/>
      <c r="DOO114" s="205"/>
      <c r="DOP114" s="205"/>
      <c r="DOQ114" s="205"/>
      <c r="DOR114" s="205"/>
      <c r="DOS114" s="205"/>
      <c r="DOT114" s="205"/>
      <c r="DOU114" s="205"/>
      <c r="DOV114" s="205"/>
      <c r="DOW114" s="205"/>
      <c r="DOX114" s="205"/>
      <c r="DOY114" s="205"/>
      <c r="DOZ114" s="205"/>
      <c r="DPA114" s="205"/>
      <c r="DPB114" s="205"/>
      <c r="DPC114" s="205"/>
      <c r="DPD114" s="205"/>
      <c r="DPE114" s="205"/>
      <c r="DPF114" s="205"/>
      <c r="DPG114" s="205"/>
      <c r="DPH114" s="205"/>
      <c r="DPI114" s="205"/>
      <c r="DPJ114" s="205"/>
      <c r="DPK114" s="205"/>
      <c r="DPL114" s="205"/>
      <c r="DPM114" s="205"/>
      <c r="DPN114" s="205"/>
      <c r="DPO114" s="205"/>
      <c r="DPP114" s="205"/>
      <c r="DPQ114" s="205"/>
      <c r="DPR114" s="205"/>
      <c r="DPS114" s="205"/>
      <c r="DPT114" s="205"/>
      <c r="DPU114" s="205"/>
      <c r="DPV114" s="205"/>
      <c r="DPW114" s="205"/>
      <c r="DPX114" s="205"/>
      <c r="DPY114" s="205"/>
      <c r="DPZ114" s="205"/>
      <c r="DQA114" s="205"/>
      <c r="DQB114" s="205"/>
      <c r="DQC114" s="205"/>
      <c r="DQD114" s="205"/>
      <c r="DQE114" s="205"/>
      <c r="DQF114" s="205"/>
      <c r="DQG114" s="205"/>
      <c r="DQH114" s="205"/>
      <c r="DQI114" s="205"/>
      <c r="DQJ114" s="205"/>
      <c r="DQK114" s="205"/>
      <c r="DQL114" s="205"/>
      <c r="DQM114" s="205"/>
      <c r="DQN114" s="205"/>
      <c r="DQO114" s="205"/>
      <c r="DQP114" s="205"/>
      <c r="DQQ114" s="205"/>
      <c r="DQR114" s="205"/>
      <c r="DQS114" s="205"/>
      <c r="DQT114" s="205"/>
      <c r="DQU114" s="205"/>
      <c r="DQV114" s="205"/>
      <c r="DQW114" s="205"/>
      <c r="DQX114" s="205"/>
      <c r="DQY114" s="205"/>
      <c r="DQZ114" s="205"/>
      <c r="DRA114" s="205"/>
      <c r="DRB114" s="205"/>
      <c r="DRC114" s="205"/>
      <c r="DRD114" s="205"/>
      <c r="DRE114" s="205"/>
      <c r="DRF114" s="205"/>
      <c r="DRG114" s="205"/>
      <c r="DRH114" s="205"/>
      <c r="DRI114" s="205"/>
      <c r="DRJ114" s="205"/>
      <c r="DRK114" s="205"/>
      <c r="DRL114" s="205"/>
      <c r="DRM114" s="205"/>
      <c r="DRN114" s="205"/>
      <c r="DRO114" s="205"/>
      <c r="DRP114" s="205"/>
      <c r="DRQ114" s="205"/>
      <c r="DRR114" s="205"/>
      <c r="DRS114" s="205"/>
      <c r="DRT114" s="205"/>
      <c r="DRU114" s="205"/>
      <c r="DRV114" s="205"/>
      <c r="DRW114" s="205"/>
      <c r="DRX114" s="205"/>
      <c r="DRY114" s="205"/>
      <c r="DRZ114" s="205"/>
      <c r="DSA114" s="205"/>
      <c r="DSB114" s="205"/>
      <c r="DSC114" s="205"/>
      <c r="DSD114" s="205"/>
      <c r="DSE114" s="205"/>
      <c r="DSF114" s="205"/>
      <c r="DSG114" s="205"/>
      <c r="DSH114" s="205"/>
      <c r="DSI114" s="205"/>
      <c r="DSJ114" s="205"/>
      <c r="DSK114" s="205"/>
      <c r="DSL114" s="205"/>
      <c r="DSM114" s="205"/>
      <c r="DSN114" s="205"/>
      <c r="DSO114" s="205"/>
      <c r="DSP114" s="205"/>
      <c r="DSQ114" s="205"/>
      <c r="DSR114" s="205"/>
      <c r="DSS114" s="205"/>
      <c r="DST114" s="205"/>
      <c r="DSU114" s="205"/>
      <c r="DSV114" s="205"/>
      <c r="DSW114" s="205"/>
      <c r="DSX114" s="205"/>
      <c r="DSY114" s="205"/>
      <c r="DSZ114" s="205"/>
      <c r="DTA114" s="205"/>
      <c r="DTB114" s="205"/>
      <c r="DTC114" s="205"/>
      <c r="DTD114" s="205"/>
      <c r="DTE114" s="205"/>
      <c r="DTF114" s="205"/>
      <c r="DTG114" s="205"/>
      <c r="DTH114" s="205"/>
      <c r="DTI114" s="205"/>
      <c r="DTJ114" s="205"/>
      <c r="DTK114" s="205"/>
      <c r="DTL114" s="205"/>
      <c r="DTM114" s="205"/>
      <c r="DTN114" s="205"/>
      <c r="DTO114" s="205"/>
      <c r="DTP114" s="205"/>
      <c r="DTQ114" s="205"/>
      <c r="DTR114" s="205"/>
      <c r="DTS114" s="205"/>
      <c r="DTT114" s="205"/>
      <c r="DTU114" s="205"/>
      <c r="DTV114" s="205"/>
      <c r="DTW114" s="205"/>
      <c r="DTX114" s="205"/>
      <c r="DTY114" s="205"/>
      <c r="DTZ114" s="205"/>
      <c r="DUA114" s="205"/>
      <c r="DUB114" s="205"/>
      <c r="DUC114" s="205"/>
      <c r="DUD114" s="205"/>
      <c r="DUE114" s="205"/>
      <c r="DUF114" s="205"/>
      <c r="DUG114" s="205"/>
      <c r="DUH114" s="205"/>
      <c r="DUI114" s="205"/>
      <c r="DUJ114" s="205"/>
      <c r="DUK114" s="205"/>
      <c r="DUL114" s="205"/>
      <c r="DUM114" s="205"/>
      <c r="DUN114" s="205"/>
      <c r="DUO114" s="205"/>
      <c r="DUP114" s="205"/>
      <c r="DUQ114" s="205"/>
      <c r="DUR114" s="205"/>
      <c r="DUS114" s="205"/>
      <c r="DUT114" s="205"/>
      <c r="DUU114" s="205"/>
      <c r="DUV114" s="205"/>
      <c r="DUW114" s="205"/>
      <c r="DUX114" s="205"/>
      <c r="DUY114" s="205"/>
      <c r="DUZ114" s="205"/>
      <c r="DVA114" s="205"/>
      <c r="DVB114" s="205"/>
      <c r="DVC114" s="205"/>
      <c r="DVD114" s="205"/>
      <c r="DVE114" s="205"/>
      <c r="DVF114" s="205"/>
      <c r="DVG114" s="205"/>
      <c r="DVH114" s="205"/>
      <c r="DVI114" s="205"/>
      <c r="DVJ114" s="205"/>
      <c r="DVK114" s="205"/>
      <c r="DVL114" s="205"/>
      <c r="DVM114" s="205"/>
      <c r="DVN114" s="205"/>
      <c r="DVO114" s="205"/>
      <c r="DVP114" s="205"/>
      <c r="DVQ114" s="205"/>
      <c r="DVR114" s="205"/>
      <c r="DVS114" s="205"/>
      <c r="DVT114" s="205"/>
      <c r="DVU114" s="205"/>
      <c r="DVV114" s="205"/>
      <c r="DVW114" s="205"/>
      <c r="DVX114" s="205"/>
      <c r="DVY114" s="205"/>
      <c r="DVZ114" s="205"/>
      <c r="DWA114" s="205"/>
      <c r="DWB114" s="205"/>
      <c r="DWC114" s="205"/>
      <c r="DWD114" s="205"/>
      <c r="DWE114" s="205"/>
      <c r="DWF114" s="205"/>
      <c r="DWG114" s="205"/>
      <c r="DWH114" s="205"/>
      <c r="DWI114" s="205"/>
      <c r="DWJ114" s="205"/>
      <c r="DWK114" s="205"/>
      <c r="DWL114" s="205"/>
      <c r="DWM114" s="205"/>
      <c r="DWN114" s="205"/>
      <c r="DWO114" s="205"/>
      <c r="DWP114" s="205"/>
      <c r="DWQ114" s="205"/>
      <c r="DWR114" s="205"/>
      <c r="DWS114" s="205"/>
      <c r="DWT114" s="205"/>
      <c r="DWU114" s="205"/>
      <c r="DWV114" s="205"/>
      <c r="DWW114" s="205"/>
      <c r="DWX114" s="205"/>
      <c r="DWY114" s="205"/>
      <c r="DWZ114" s="205"/>
      <c r="DXA114" s="205"/>
      <c r="DXB114" s="205"/>
      <c r="DXC114" s="205"/>
      <c r="DXJ114" s="205"/>
      <c r="DXK114" s="205"/>
      <c r="DXL114" s="205"/>
      <c r="DXM114" s="205"/>
      <c r="DXN114" s="205"/>
      <c r="DXO114" s="205"/>
      <c r="DXP114" s="205"/>
      <c r="DXQ114" s="205"/>
      <c r="DXR114" s="205"/>
      <c r="DXS114" s="205"/>
      <c r="DXT114" s="205"/>
      <c r="DXU114" s="205"/>
      <c r="DXV114" s="205"/>
      <c r="DXW114" s="205"/>
      <c r="DXX114" s="205"/>
      <c r="DXY114" s="205"/>
      <c r="DXZ114" s="205"/>
      <c r="DYA114" s="205"/>
      <c r="DYB114" s="205"/>
      <c r="DYC114" s="205"/>
      <c r="DYD114" s="205"/>
      <c r="DYE114" s="205"/>
      <c r="DYF114" s="205"/>
      <c r="DYG114" s="205"/>
      <c r="DYH114" s="205"/>
      <c r="DYI114" s="205"/>
      <c r="DYJ114" s="205"/>
      <c r="DYK114" s="205"/>
      <c r="DYL114" s="205"/>
      <c r="DYM114" s="205"/>
      <c r="DYN114" s="205"/>
      <c r="DYO114" s="205"/>
      <c r="DYP114" s="205"/>
      <c r="DYQ114" s="205"/>
      <c r="DYR114" s="205"/>
      <c r="DYS114" s="205"/>
      <c r="DYT114" s="205"/>
      <c r="DYU114" s="205"/>
      <c r="DYV114" s="205"/>
      <c r="DYW114" s="205"/>
      <c r="DYX114" s="205"/>
      <c r="DYY114" s="205"/>
      <c r="DYZ114" s="205"/>
      <c r="DZA114" s="205"/>
      <c r="DZB114" s="205"/>
      <c r="DZC114" s="205"/>
      <c r="DZD114" s="205"/>
      <c r="DZE114" s="205"/>
      <c r="DZF114" s="205"/>
      <c r="DZG114" s="205"/>
      <c r="DZH114" s="205"/>
      <c r="DZI114" s="205"/>
      <c r="DZJ114" s="205"/>
      <c r="DZK114" s="205"/>
      <c r="DZL114" s="205"/>
      <c r="DZM114" s="205"/>
      <c r="DZN114" s="205"/>
      <c r="DZO114" s="205"/>
      <c r="DZP114" s="205"/>
      <c r="DZQ114" s="205"/>
      <c r="DZR114" s="205"/>
      <c r="DZS114" s="205"/>
      <c r="DZT114" s="205"/>
      <c r="DZU114" s="205"/>
      <c r="DZV114" s="205"/>
      <c r="DZW114" s="205"/>
      <c r="DZX114" s="205"/>
      <c r="DZY114" s="205"/>
      <c r="DZZ114" s="205"/>
      <c r="EAA114" s="205"/>
      <c r="EAB114" s="205"/>
      <c r="EAC114" s="205"/>
      <c r="EAD114" s="205"/>
      <c r="EAE114" s="205"/>
      <c r="EAF114" s="205"/>
      <c r="EAG114" s="205"/>
      <c r="EAH114" s="205"/>
      <c r="EAI114" s="205"/>
      <c r="EAJ114" s="205"/>
      <c r="EAK114" s="205"/>
      <c r="EAL114" s="205"/>
      <c r="EAM114" s="205"/>
      <c r="EAN114" s="205"/>
      <c r="EAO114" s="205"/>
      <c r="EAP114" s="205"/>
      <c r="EAQ114" s="205"/>
      <c r="EAR114" s="205"/>
      <c r="EAS114" s="205"/>
      <c r="EAT114" s="205"/>
      <c r="EAU114" s="205"/>
      <c r="EAV114" s="205"/>
      <c r="EAW114" s="205"/>
      <c r="EAX114" s="205"/>
      <c r="EAY114" s="205"/>
      <c r="EAZ114" s="205"/>
      <c r="EBA114" s="205"/>
      <c r="EBB114" s="205"/>
      <c r="EBC114" s="205"/>
      <c r="EBD114" s="205"/>
      <c r="EBE114" s="205"/>
      <c r="EBF114" s="205"/>
      <c r="EBG114" s="205"/>
      <c r="EBH114" s="205"/>
      <c r="EBI114" s="205"/>
      <c r="EBJ114" s="205"/>
      <c r="EBK114" s="205"/>
      <c r="EBL114" s="205"/>
      <c r="EBM114" s="205"/>
      <c r="EBN114" s="205"/>
      <c r="EBO114" s="205"/>
      <c r="EBP114" s="205"/>
      <c r="EBQ114" s="205"/>
      <c r="EBR114" s="205"/>
      <c r="EBS114" s="205"/>
      <c r="EBT114" s="205"/>
      <c r="EBU114" s="205"/>
      <c r="EBV114" s="205"/>
      <c r="EBW114" s="205"/>
      <c r="EBX114" s="205"/>
      <c r="EBY114" s="205"/>
      <c r="EBZ114" s="205"/>
      <c r="ECA114" s="205"/>
      <c r="ECB114" s="205"/>
      <c r="ECC114" s="205"/>
      <c r="ECD114" s="205"/>
      <c r="ECE114" s="205"/>
      <c r="ECF114" s="205"/>
      <c r="ECG114" s="205"/>
      <c r="ECH114" s="205"/>
      <c r="ECI114" s="205"/>
      <c r="ECJ114" s="205"/>
      <c r="ECK114" s="205"/>
      <c r="ECL114" s="205"/>
      <c r="ECM114" s="205"/>
      <c r="ECN114" s="205"/>
      <c r="ECO114" s="205"/>
      <c r="ECP114" s="205"/>
      <c r="ECQ114" s="205"/>
      <c r="ECR114" s="205"/>
      <c r="ECS114" s="205"/>
      <c r="ECT114" s="205"/>
      <c r="ECU114" s="205"/>
      <c r="ECV114" s="205"/>
      <c r="ECW114" s="205"/>
      <c r="ECX114" s="205"/>
      <c r="ECY114" s="205"/>
      <c r="ECZ114" s="205"/>
      <c r="EDA114" s="205"/>
      <c r="EDB114" s="205"/>
      <c r="EDC114" s="205"/>
      <c r="EDD114" s="205"/>
      <c r="EDE114" s="205"/>
      <c r="EDF114" s="205"/>
      <c r="EDG114" s="205"/>
      <c r="EDH114" s="205"/>
      <c r="EDI114" s="205"/>
      <c r="EDJ114" s="205"/>
      <c r="EDK114" s="205"/>
      <c r="EDL114" s="205"/>
      <c r="EDM114" s="205"/>
      <c r="EDN114" s="205"/>
      <c r="EDO114" s="205"/>
      <c r="EDP114" s="205"/>
      <c r="EDQ114" s="205"/>
      <c r="EDR114" s="205"/>
      <c r="EDS114" s="205"/>
      <c r="EDT114" s="205"/>
      <c r="EDU114" s="205"/>
      <c r="EDV114" s="205"/>
      <c r="EDW114" s="205"/>
      <c r="EDX114" s="205"/>
      <c r="EDY114" s="205"/>
      <c r="EDZ114" s="205"/>
      <c r="EEA114" s="205"/>
      <c r="EEB114" s="205"/>
      <c r="EEC114" s="205"/>
      <c r="EED114" s="205"/>
      <c r="EEE114" s="205"/>
      <c r="EEF114" s="205"/>
      <c r="EEG114" s="205"/>
      <c r="EEH114" s="205"/>
      <c r="EEI114" s="205"/>
      <c r="EEJ114" s="205"/>
      <c r="EEK114" s="205"/>
      <c r="EEL114" s="205"/>
      <c r="EEM114" s="205"/>
      <c r="EEN114" s="205"/>
      <c r="EEO114" s="205"/>
      <c r="EEP114" s="205"/>
      <c r="EEQ114" s="205"/>
      <c r="EER114" s="205"/>
      <c r="EES114" s="205"/>
      <c r="EET114" s="205"/>
      <c r="EEU114" s="205"/>
      <c r="EEV114" s="205"/>
      <c r="EEW114" s="205"/>
      <c r="EEX114" s="205"/>
      <c r="EEY114" s="205"/>
      <c r="EEZ114" s="205"/>
      <c r="EFA114" s="205"/>
      <c r="EFB114" s="205"/>
      <c r="EFC114" s="205"/>
      <c r="EFD114" s="205"/>
      <c r="EFE114" s="205"/>
      <c r="EFF114" s="205"/>
      <c r="EFG114" s="205"/>
      <c r="EFH114" s="205"/>
      <c r="EFI114" s="205"/>
      <c r="EFJ114" s="205"/>
      <c r="EFK114" s="205"/>
      <c r="EFL114" s="205"/>
      <c r="EFM114" s="205"/>
      <c r="EFN114" s="205"/>
      <c r="EFO114" s="205"/>
      <c r="EFP114" s="205"/>
      <c r="EFQ114" s="205"/>
      <c r="EFR114" s="205"/>
      <c r="EFS114" s="205"/>
      <c r="EFT114" s="205"/>
      <c r="EFU114" s="205"/>
      <c r="EFV114" s="205"/>
      <c r="EFW114" s="205"/>
      <c r="EFX114" s="205"/>
      <c r="EFY114" s="205"/>
      <c r="EFZ114" s="205"/>
      <c r="EGA114" s="205"/>
      <c r="EGB114" s="205"/>
      <c r="EGC114" s="205"/>
      <c r="EGD114" s="205"/>
      <c r="EGE114" s="205"/>
      <c r="EGF114" s="205"/>
      <c r="EGG114" s="205"/>
      <c r="EGH114" s="205"/>
      <c r="EGI114" s="205"/>
      <c r="EGJ114" s="205"/>
      <c r="EGK114" s="205"/>
      <c r="EGL114" s="205"/>
      <c r="EGM114" s="205"/>
      <c r="EGN114" s="205"/>
      <c r="EGO114" s="205"/>
      <c r="EGP114" s="205"/>
      <c r="EGQ114" s="205"/>
      <c r="EGR114" s="205"/>
      <c r="EGS114" s="205"/>
      <c r="EGT114" s="205"/>
      <c r="EGU114" s="205"/>
      <c r="EGV114" s="205"/>
      <c r="EGW114" s="205"/>
      <c r="EGX114" s="205"/>
      <c r="EGY114" s="205"/>
      <c r="EHF114" s="205"/>
      <c r="EHG114" s="205"/>
      <c r="EHH114" s="205"/>
      <c r="EHI114" s="205"/>
      <c r="EHJ114" s="205"/>
      <c r="EHK114" s="205"/>
      <c r="EHL114" s="205"/>
      <c r="EHM114" s="205"/>
      <c r="EHN114" s="205"/>
      <c r="EHO114" s="205"/>
      <c r="EHP114" s="205"/>
      <c r="EHQ114" s="205"/>
      <c r="EHR114" s="205"/>
      <c r="EHS114" s="205"/>
      <c r="EHT114" s="205"/>
      <c r="EHU114" s="205"/>
      <c r="EHV114" s="205"/>
      <c r="EHW114" s="205"/>
      <c r="EHX114" s="205"/>
      <c r="EHY114" s="205"/>
      <c r="EHZ114" s="205"/>
      <c r="EIA114" s="205"/>
      <c r="EIB114" s="205"/>
      <c r="EIC114" s="205"/>
      <c r="EID114" s="205"/>
      <c r="EIE114" s="205"/>
      <c r="EIF114" s="205"/>
      <c r="EIG114" s="205"/>
      <c r="EIH114" s="205"/>
      <c r="EII114" s="205"/>
      <c r="EIJ114" s="205"/>
      <c r="EIK114" s="205"/>
      <c r="EIL114" s="205"/>
      <c r="EIM114" s="205"/>
      <c r="EIN114" s="205"/>
      <c r="EIO114" s="205"/>
      <c r="EIP114" s="205"/>
      <c r="EIQ114" s="205"/>
      <c r="EIR114" s="205"/>
      <c r="EIS114" s="205"/>
      <c r="EIT114" s="205"/>
      <c r="EIU114" s="205"/>
      <c r="EIV114" s="205"/>
      <c r="EIW114" s="205"/>
      <c r="EIX114" s="205"/>
      <c r="EIY114" s="205"/>
      <c r="EIZ114" s="205"/>
      <c r="EJA114" s="205"/>
      <c r="EJB114" s="205"/>
      <c r="EJC114" s="205"/>
      <c r="EJD114" s="205"/>
      <c r="EJE114" s="205"/>
      <c r="EJF114" s="205"/>
      <c r="EJG114" s="205"/>
      <c r="EJH114" s="205"/>
      <c r="EJI114" s="205"/>
      <c r="EJJ114" s="205"/>
      <c r="EJK114" s="205"/>
      <c r="EJL114" s="205"/>
      <c r="EJM114" s="205"/>
      <c r="EJN114" s="205"/>
      <c r="EJO114" s="205"/>
      <c r="EJP114" s="205"/>
      <c r="EJQ114" s="205"/>
      <c r="EJR114" s="205"/>
      <c r="EJS114" s="205"/>
      <c r="EJT114" s="205"/>
      <c r="EJU114" s="205"/>
      <c r="EJV114" s="205"/>
      <c r="EJW114" s="205"/>
      <c r="EJX114" s="205"/>
      <c r="EJY114" s="205"/>
      <c r="EJZ114" s="205"/>
      <c r="EKA114" s="205"/>
      <c r="EKB114" s="205"/>
      <c r="EKC114" s="205"/>
      <c r="EKD114" s="205"/>
      <c r="EKE114" s="205"/>
      <c r="EKF114" s="205"/>
      <c r="EKG114" s="205"/>
      <c r="EKH114" s="205"/>
      <c r="EKI114" s="205"/>
      <c r="EKJ114" s="205"/>
      <c r="EKK114" s="205"/>
      <c r="EKL114" s="205"/>
      <c r="EKM114" s="205"/>
      <c r="EKN114" s="205"/>
      <c r="EKO114" s="205"/>
      <c r="EKP114" s="205"/>
      <c r="EKQ114" s="205"/>
      <c r="EKR114" s="205"/>
      <c r="EKS114" s="205"/>
      <c r="EKT114" s="205"/>
      <c r="EKU114" s="205"/>
      <c r="EKV114" s="205"/>
      <c r="EKW114" s="205"/>
      <c r="EKX114" s="205"/>
      <c r="EKY114" s="205"/>
      <c r="EKZ114" s="205"/>
      <c r="ELA114" s="205"/>
      <c r="ELB114" s="205"/>
      <c r="ELC114" s="205"/>
      <c r="ELD114" s="205"/>
      <c r="ELE114" s="205"/>
      <c r="ELF114" s="205"/>
      <c r="ELG114" s="205"/>
      <c r="ELH114" s="205"/>
      <c r="ELI114" s="205"/>
      <c r="ELJ114" s="205"/>
      <c r="ELK114" s="205"/>
      <c r="ELL114" s="205"/>
      <c r="ELM114" s="205"/>
      <c r="ELN114" s="205"/>
      <c r="ELO114" s="205"/>
      <c r="ELP114" s="205"/>
      <c r="ELQ114" s="205"/>
      <c r="ELR114" s="205"/>
      <c r="ELS114" s="205"/>
      <c r="ELT114" s="205"/>
      <c r="ELU114" s="205"/>
      <c r="ELV114" s="205"/>
      <c r="ELW114" s="205"/>
      <c r="ELX114" s="205"/>
      <c r="ELY114" s="205"/>
      <c r="ELZ114" s="205"/>
      <c r="EMA114" s="205"/>
      <c r="EMB114" s="205"/>
      <c r="EMC114" s="205"/>
      <c r="EMD114" s="205"/>
      <c r="EME114" s="205"/>
      <c r="EMF114" s="205"/>
      <c r="EMG114" s="205"/>
      <c r="EMH114" s="205"/>
      <c r="EMI114" s="205"/>
      <c r="EMJ114" s="205"/>
      <c r="EMK114" s="205"/>
      <c r="EML114" s="205"/>
      <c r="EMM114" s="205"/>
      <c r="EMN114" s="205"/>
      <c r="EMO114" s="205"/>
      <c r="EMP114" s="205"/>
      <c r="EMQ114" s="205"/>
      <c r="EMR114" s="205"/>
      <c r="EMS114" s="205"/>
      <c r="EMT114" s="205"/>
      <c r="EMU114" s="205"/>
      <c r="EMV114" s="205"/>
      <c r="EMW114" s="205"/>
      <c r="EMX114" s="205"/>
      <c r="EMY114" s="205"/>
      <c r="EMZ114" s="205"/>
      <c r="ENA114" s="205"/>
      <c r="ENB114" s="205"/>
      <c r="ENC114" s="205"/>
      <c r="END114" s="205"/>
      <c r="ENE114" s="205"/>
      <c r="ENF114" s="205"/>
      <c r="ENG114" s="205"/>
      <c r="ENH114" s="205"/>
      <c r="ENI114" s="205"/>
      <c r="ENJ114" s="205"/>
      <c r="ENK114" s="205"/>
      <c r="ENL114" s="205"/>
      <c r="ENM114" s="205"/>
      <c r="ENN114" s="205"/>
      <c r="ENO114" s="205"/>
      <c r="ENP114" s="205"/>
      <c r="ENQ114" s="205"/>
      <c r="ENR114" s="205"/>
      <c r="ENS114" s="205"/>
      <c r="ENT114" s="205"/>
      <c r="ENU114" s="205"/>
      <c r="ENV114" s="205"/>
      <c r="ENW114" s="205"/>
      <c r="ENX114" s="205"/>
      <c r="ENY114" s="205"/>
      <c r="ENZ114" s="205"/>
      <c r="EOA114" s="205"/>
      <c r="EOB114" s="205"/>
      <c r="EOC114" s="205"/>
      <c r="EOD114" s="205"/>
      <c r="EOE114" s="205"/>
      <c r="EOF114" s="205"/>
      <c r="EOG114" s="205"/>
      <c r="EOH114" s="205"/>
      <c r="EOI114" s="205"/>
      <c r="EOJ114" s="205"/>
      <c r="EOK114" s="205"/>
      <c r="EOL114" s="205"/>
      <c r="EOM114" s="205"/>
      <c r="EON114" s="205"/>
      <c r="EOO114" s="205"/>
      <c r="EOP114" s="205"/>
      <c r="EOQ114" s="205"/>
      <c r="EOR114" s="205"/>
      <c r="EOS114" s="205"/>
      <c r="EOT114" s="205"/>
      <c r="EOU114" s="205"/>
      <c r="EOV114" s="205"/>
      <c r="EOW114" s="205"/>
      <c r="EOX114" s="205"/>
      <c r="EOY114" s="205"/>
      <c r="EOZ114" s="205"/>
      <c r="EPA114" s="205"/>
      <c r="EPB114" s="205"/>
      <c r="EPC114" s="205"/>
      <c r="EPD114" s="205"/>
      <c r="EPE114" s="205"/>
      <c r="EPF114" s="205"/>
      <c r="EPG114" s="205"/>
      <c r="EPH114" s="205"/>
      <c r="EPI114" s="205"/>
      <c r="EPJ114" s="205"/>
      <c r="EPK114" s="205"/>
      <c r="EPL114" s="205"/>
      <c r="EPM114" s="205"/>
      <c r="EPN114" s="205"/>
      <c r="EPO114" s="205"/>
      <c r="EPP114" s="205"/>
      <c r="EPQ114" s="205"/>
      <c r="EPR114" s="205"/>
      <c r="EPS114" s="205"/>
      <c r="EPT114" s="205"/>
      <c r="EPU114" s="205"/>
      <c r="EPV114" s="205"/>
      <c r="EPW114" s="205"/>
      <c r="EPX114" s="205"/>
      <c r="EPY114" s="205"/>
      <c r="EPZ114" s="205"/>
      <c r="EQA114" s="205"/>
      <c r="EQB114" s="205"/>
      <c r="EQC114" s="205"/>
      <c r="EQD114" s="205"/>
      <c r="EQE114" s="205"/>
      <c r="EQF114" s="205"/>
      <c r="EQG114" s="205"/>
      <c r="EQH114" s="205"/>
      <c r="EQI114" s="205"/>
      <c r="EQJ114" s="205"/>
      <c r="EQK114" s="205"/>
      <c r="EQL114" s="205"/>
      <c r="EQM114" s="205"/>
      <c r="EQN114" s="205"/>
      <c r="EQO114" s="205"/>
      <c r="EQP114" s="205"/>
      <c r="EQQ114" s="205"/>
      <c r="EQR114" s="205"/>
      <c r="EQS114" s="205"/>
      <c r="EQT114" s="205"/>
      <c r="EQU114" s="205"/>
      <c r="ERB114" s="205"/>
      <c r="ERC114" s="205"/>
      <c r="ERD114" s="205"/>
      <c r="ERE114" s="205"/>
      <c r="ERF114" s="205"/>
      <c r="ERG114" s="205"/>
      <c r="ERH114" s="205"/>
      <c r="ERI114" s="205"/>
      <c r="ERJ114" s="205"/>
      <c r="ERK114" s="205"/>
      <c r="ERL114" s="205"/>
      <c r="ERM114" s="205"/>
      <c r="ERN114" s="205"/>
      <c r="ERO114" s="205"/>
      <c r="ERP114" s="205"/>
      <c r="ERQ114" s="205"/>
      <c r="ERR114" s="205"/>
      <c r="ERS114" s="205"/>
      <c r="ERT114" s="205"/>
      <c r="ERU114" s="205"/>
      <c r="ERV114" s="205"/>
      <c r="ERW114" s="205"/>
      <c r="ERX114" s="205"/>
      <c r="ERY114" s="205"/>
      <c r="ERZ114" s="205"/>
      <c r="ESA114" s="205"/>
      <c r="ESB114" s="205"/>
      <c r="ESC114" s="205"/>
      <c r="ESD114" s="205"/>
      <c r="ESE114" s="205"/>
      <c r="ESF114" s="205"/>
      <c r="ESG114" s="205"/>
      <c r="ESH114" s="205"/>
      <c r="ESI114" s="205"/>
      <c r="ESJ114" s="205"/>
      <c r="ESK114" s="205"/>
      <c r="ESL114" s="205"/>
      <c r="ESM114" s="205"/>
      <c r="ESN114" s="205"/>
      <c r="ESO114" s="205"/>
      <c r="ESP114" s="205"/>
      <c r="ESQ114" s="205"/>
      <c r="ESR114" s="205"/>
      <c r="ESS114" s="205"/>
      <c r="EST114" s="205"/>
      <c r="ESU114" s="205"/>
      <c r="ESV114" s="205"/>
      <c r="ESW114" s="205"/>
      <c r="ESX114" s="205"/>
      <c r="ESY114" s="205"/>
      <c r="ESZ114" s="205"/>
      <c r="ETA114" s="205"/>
      <c r="ETB114" s="205"/>
      <c r="ETC114" s="205"/>
      <c r="ETD114" s="205"/>
      <c r="ETE114" s="205"/>
      <c r="ETF114" s="205"/>
      <c r="ETG114" s="205"/>
      <c r="ETH114" s="205"/>
      <c r="ETI114" s="205"/>
      <c r="ETJ114" s="205"/>
      <c r="ETK114" s="205"/>
      <c r="ETL114" s="205"/>
      <c r="ETM114" s="205"/>
      <c r="ETN114" s="205"/>
      <c r="ETO114" s="205"/>
      <c r="ETP114" s="205"/>
      <c r="ETQ114" s="205"/>
      <c r="ETR114" s="205"/>
      <c r="ETS114" s="205"/>
      <c r="ETT114" s="205"/>
      <c r="ETU114" s="205"/>
      <c r="ETV114" s="205"/>
      <c r="ETW114" s="205"/>
      <c r="ETX114" s="205"/>
      <c r="ETY114" s="205"/>
      <c r="ETZ114" s="205"/>
      <c r="EUA114" s="205"/>
      <c r="EUB114" s="205"/>
      <c r="EUC114" s="205"/>
      <c r="EUD114" s="205"/>
      <c r="EUE114" s="205"/>
      <c r="EUF114" s="205"/>
      <c r="EUG114" s="205"/>
      <c r="EUH114" s="205"/>
      <c r="EUI114" s="205"/>
      <c r="EUJ114" s="205"/>
      <c r="EUK114" s="205"/>
      <c r="EUL114" s="205"/>
      <c r="EUM114" s="205"/>
      <c r="EUN114" s="205"/>
      <c r="EUO114" s="205"/>
      <c r="EUP114" s="205"/>
      <c r="EUQ114" s="205"/>
      <c r="EUR114" s="205"/>
      <c r="EUS114" s="205"/>
      <c r="EUT114" s="205"/>
      <c r="EUU114" s="205"/>
      <c r="EUV114" s="205"/>
      <c r="EUW114" s="205"/>
      <c r="EUX114" s="205"/>
      <c r="EUY114" s="205"/>
      <c r="EUZ114" s="205"/>
      <c r="EVA114" s="205"/>
      <c r="EVB114" s="205"/>
      <c r="EVC114" s="205"/>
      <c r="EVD114" s="205"/>
      <c r="EVE114" s="205"/>
      <c r="EVF114" s="205"/>
      <c r="EVG114" s="205"/>
      <c r="EVH114" s="205"/>
      <c r="EVI114" s="205"/>
      <c r="EVJ114" s="205"/>
      <c r="EVK114" s="205"/>
      <c r="EVL114" s="205"/>
      <c r="EVM114" s="205"/>
      <c r="EVN114" s="205"/>
      <c r="EVO114" s="205"/>
      <c r="EVP114" s="205"/>
      <c r="EVQ114" s="205"/>
      <c r="EVR114" s="205"/>
      <c r="EVS114" s="205"/>
      <c r="EVT114" s="205"/>
      <c r="EVU114" s="205"/>
      <c r="EVV114" s="205"/>
      <c r="EVW114" s="205"/>
      <c r="EVX114" s="205"/>
      <c r="EVY114" s="205"/>
      <c r="EVZ114" s="205"/>
      <c r="EWA114" s="205"/>
      <c r="EWB114" s="205"/>
      <c r="EWC114" s="205"/>
      <c r="EWD114" s="205"/>
      <c r="EWE114" s="205"/>
      <c r="EWF114" s="205"/>
      <c r="EWG114" s="205"/>
      <c r="EWH114" s="205"/>
      <c r="EWI114" s="205"/>
      <c r="EWJ114" s="205"/>
      <c r="EWK114" s="205"/>
      <c r="EWL114" s="205"/>
      <c r="EWM114" s="205"/>
      <c r="EWN114" s="205"/>
      <c r="EWO114" s="205"/>
      <c r="EWP114" s="205"/>
      <c r="EWQ114" s="205"/>
      <c r="EWR114" s="205"/>
      <c r="EWS114" s="205"/>
      <c r="EWT114" s="205"/>
      <c r="EWU114" s="205"/>
      <c r="EWV114" s="205"/>
      <c r="EWW114" s="205"/>
      <c r="EWX114" s="205"/>
      <c r="EWY114" s="205"/>
      <c r="EWZ114" s="205"/>
      <c r="EXA114" s="205"/>
      <c r="EXB114" s="205"/>
      <c r="EXC114" s="205"/>
      <c r="EXD114" s="205"/>
      <c r="EXE114" s="205"/>
      <c r="EXF114" s="205"/>
      <c r="EXG114" s="205"/>
      <c r="EXH114" s="205"/>
      <c r="EXI114" s="205"/>
      <c r="EXJ114" s="205"/>
      <c r="EXK114" s="205"/>
      <c r="EXL114" s="205"/>
      <c r="EXM114" s="205"/>
      <c r="EXN114" s="205"/>
      <c r="EXO114" s="205"/>
      <c r="EXP114" s="205"/>
      <c r="EXQ114" s="205"/>
      <c r="EXR114" s="205"/>
      <c r="EXS114" s="205"/>
      <c r="EXT114" s="205"/>
      <c r="EXU114" s="205"/>
      <c r="EXV114" s="205"/>
      <c r="EXW114" s="205"/>
      <c r="EXX114" s="205"/>
      <c r="EXY114" s="205"/>
      <c r="EXZ114" s="205"/>
      <c r="EYA114" s="205"/>
      <c r="EYB114" s="205"/>
      <c r="EYC114" s="205"/>
      <c r="EYD114" s="205"/>
      <c r="EYE114" s="205"/>
      <c r="EYF114" s="205"/>
      <c r="EYG114" s="205"/>
      <c r="EYH114" s="205"/>
      <c r="EYI114" s="205"/>
      <c r="EYJ114" s="205"/>
      <c r="EYK114" s="205"/>
      <c r="EYL114" s="205"/>
      <c r="EYM114" s="205"/>
      <c r="EYN114" s="205"/>
      <c r="EYO114" s="205"/>
      <c r="EYP114" s="205"/>
      <c r="EYQ114" s="205"/>
      <c r="EYR114" s="205"/>
      <c r="EYS114" s="205"/>
      <c r="EYT114" s="205"/>
      <c r="EYU114" s="205"/>
      <c r="EYV114" s="205"/>
      <c r="EYW114" s="205"/>
      <c r="EYX114" s="205"/>
      <c r="EYY114" s="205"/>
      <c r="EYZ114" s="205"/>
      <c r="EZA114" s="205"/>
      <c r="EZB114" s="205"/>
      <c r="EZC114" s="205"/>
      <c r="EZD114" s="205"/>
      <c r="EZE114" s="205"/>
      <c r="EZF114" s="205"/>
      <c r="EZG114" s="205"/>
      <c r="EZH114" s="205"/>
      <c r="EZI114" s="205"/>
      <c r="EZJ114" s="205"/>
      <c r="EZK114" s="205"/>
      <c r="EZL114" s="205"/>
      <c r="EZM114" s="205"/>
      <c r="EZN114" s="205"/>
      <c r="EZO114" s="205"/>
      <c r="EZP114" s="205"/>
      <c r="EZQ114" s="205"/>
      <c r="EZR114" s="205"/>
      <c r="EZS114" s="205"/>
      <c r="EZT114" s="205"/>
      <c r="EZU114" s="205"/>
      <c r="EZV114" s="205"/>
      <c r="EZW114" s="205"/>
      <c r="EZX114" s="205"/>
      <c r="EZY114" s="205"/>
      <c r="EZZ114" s="205"/>
      <c r="FAA114" s="205"/>
      <c r="FAB114" s="205"/>
      <c r="FAC114" s="205"/>
      <c r="FAD114" s="205"/>
      <c r="FAE114" s="205"/>
      <c r="FAF114" s="205"/>
      <c r="FAG114" s="205"/>
      <c r="FAH114" s="205"/>
      <c r="FAI114" s="205"/>
      <c r="FAJ114" s="205"/>
      <c r="FAK114" s="205"/>
      <c r="FAL114" s="205"/>
      <c r="FAM114" s="205"/>
      <c r="FAN114" s="205"/>
      <c r="FAO114" s="205"/>
      <c r="FAP114" s="205"/>
      <c r="FAQ114" s="205"/>
      <c r="FAX114" s="205"/>
      <c r="FAY114" s="205"/>
      <c r="FAZ114" s="205"/>
      <c r="FBA114" s="205"/>
      <c r="FBB114" s="205"/>
      <c r="FBC114" s="205"/>
      <c r="FBD114" s="205"/>
      <c r="FBE114" s="205"/>
      <c r="FBF114" s="205"/>
      <c r="FBG114" s="205"/>
      <c r="FBH114" s="205"/>
      <c r="FBI114" s="205"/>
      <c r="FBJ114" s="205"/>
      <c r="FBK114" s="205"/>
      <c r="FBL114" s="205"/>
      <c r="FBM114" s="205"/>
      <c r="FBN114" s="205"/>
      <c r="FBO114" s="205"/>
      <c r="FBP114" s="205"/>
      <c r="FBQ114" s="205"/>
      <c r="FBR114" s="205"/>
      <c r="FBS114" s="205"/>
      <c r="FBT114" s="205"/>
      <c r="FBU114" s="205"/>
      <c r="FBV114" s="205"/>
      <c r="FBW114" s="205"/>
      <c r="FBX114" s="205"/>
      <c r="FBY114" s="205"/>
      <c r="FBZ114" s="205"/>
      <c r="FCA114" s="205"/>
      <c r="FCB114" s="205"/>
      <c r="FCC114" s="205"/>
      <c r="FCD114" s="205"/>
      <c r="FCE114" s="205"/>
      <c r="FCF114" s="205"/>
      <c r="FCG114" s="205"/>
      <c r="FCH114" s="205"/>
      <c r="FCI114" s="205"/>
      <c r="FCJ114" s="205"/>
      <c r="FCK114" s="205"/>
      <c r="FCL114" s="205"/>
      <c r="FCM114" s="205"/>
      <c r="FCN114" s="205"/>
      <c r="FCO114" s="205"/>
      <c r="FCP114" s="205"/>
      <c r="FCQ114" s="205"/>
      <c r="FCR114" s="205"/>
      <c r="FCS114" s="205"/>
      <c r="FCT114" s="205"/>
      <c r="FCU114" s="205"/>
      <c r="FCV114" s="205"/>
      <c r="FCW114" s="205"/>
      <c r="FCX114" s="205"/>
      <c r="FCY114" s="205"/>
      <c r="FCZ114" s="205"/>
      <c r="FDA114" s="205"/>
      <c r="FDB114" s="205"/>
      <c r="FDC114" s="205"/>
      <c r="FDD114" s="205"/>
      <c r="FDE114" s="205"/>
      <c r="FDF114" s="205"/>
      <c r="FDG114" s="205"/>
      <c r="FDH114" s="205"/>
      <c r="FDI114" s="205"/>
      <c r="FDJ114" s="205"/>
      <c r="FDK114" s="205"/>
      <c r="FDL114" s="205"/>
      <c r="FDM114" s="205"/>
      <c r="FDN114" s="205"/>
      <c r="FDO114" s="205"/>
      <c r="FDP114" s="205"/>
      <c r="FDQ114" s="205"/>
      <c r="FDR114" s="205"/>
      <c r="FDS114" s="205"/>
      <c r="FDT114" s="205"/>
      <c r="FDU114" s="205"/>
      <c r="FDV114" s="205"/>
      <c r="FDW114" s="205"/>
      <c r="FDX114" s="205"/>
      <c r="FDY114" s="205"/>
      <c r="FDZ114" s="205"/>
      <c r="FEA114" s="205"/>
      <c r="FEB114" s="205"/>
      <c r="FEC114" s="205"/>
      <c r="FED114" s="205"/>
      <c r="FEE114" s="205"/>
      <c r="FEF114" s="205"/>
      <c r="FEG114" s="205"/>
      <c r="FEH114" s="205"/>
      <c r="FEI114" s="205"/>
      <c r="FEJ114" s="205"/>
      <c r="FEK114" s="205"/>
      <c r="FEL114" s="205"/>
      <c r="FEM114" s="205"/>
      <c r="FEN114" s="205"/>
      <c r="FEO114" s="205"/>
      <c r="FEP114" s="205"/>
      <c r="FEQ114" s="205"/>
      <c r="FER114" s="205"/>
      <c r="FES114" s="205"/>
      <c r="FET114" s="205"/>
      <c r="FEU114" s="205"/>
      <c r="FEV114" s="205"/>
      <c r="FEW114" s="205"/>
      <c r="FEX114" s="205"/>
      <c r="FEY114" s="205"/>
      <c r="FEZ114" s="205"/>
      <c r="FFA114" s="205"/>
      <c r="FFB114" s="205"/>
      <c r="FFC114" s="205"/>
      <c r="FFD114" s="205"/>
      <c r="FFE114" s="205"/>
      <c r="FFF114" s="205"/>
      <c r="FFG114" s="205"/>
      <c r="FFH114" s="205"/>
      <c r="FFI114" s="205"/>
      <c r="FFJ114" s="205"/>
      <c r="FFK114" s="205"/>
      <c r="FFL114" s="205"/>
      <c r="FFM114" s="205"/>
      <c r="FFN114" s="205"/>
      <c r="FFO114" s="205"/>
      <c r="FFP114" s="205"/>
      <c r="FFQ114" s="205"/>
      <c r="FFR114" s="205"/>
      <c r="FFS114" s="205"/>
      <c r="FFT114" s="205"/>
      <c r="FFU114" s="205"/>
      <c r="FFV114" s="205"/>
      <c r="FFW114" s="205"/>
      <c r="FFX114" s="205"/>
      <c r="FFY114" s="205"/>
      <c r="FFZ114" s="205"/>
      <c r="FGA114" s="205"/>
      <c r="FGB114" s="205"/>
      <c r="FGC114" s="205"/>
      <c r="FGD114" s="205"/>
      <c r="FGE114" s="205"/>
      <c r="FGF114" s="205"/>
      <c r="FGG114" s="205"/>
      <c r="FGH114" s="205"/>
      <c r="FGI114" s="205"/>
      <c r="FGJ114" s="205"/>
      <c r="FGK114" s="205"/>
      <c r="FGL114" s="205"/>
      <c r="FGM114" s="205"/>
      <c r="FGN114" s="205"/>
      <c r="FGO114" s="205"/>
      <c r="FGP114" s="205"/>
      <c r="FGQ114" s="205"/>
      <c r="FGR114" s="205"/>
      <c r="FGS114" s="205"/>
      <c r="FGT114" s="205"/>
      <c r="FGU114" s="205"/>
      <c r="FGV114" s="205"/>
      <c r="FGW114" s="205"/>
      <c r="FGX114" s="205"/>
      <c r="FGY114" s="205"/>
      <c r="FGZ114" s="205"/>
      <c r="FHA114" s="205"/>
      <c r="FHB114" s="205"/>
      <c r="FHC114" s="205"/>
      <c r="FHD114" s="205"/>
      <c r="FHE114" s="205"/>
      <c r="FHF114" s="205"/>
      <c r="FHG114" s="205"/>
      <c r="FHH114" s="205"/>
      <c r="FHI114" s="205"/>
      <c r="FHJ114" s="205"/>
      <c r="FHK114" s="205"/>
      <c r="FHL114" s="205"/>
      <c r="FHM114" s="205"/>
      <c r="FHN114" s="205"/>
      <c r="FHO114" s="205"/>
      <c r="FHP114" s="205"/>
      <c r="FHQ114" s="205"/>
      <c r="FHR114" s="205"/>
      <c r="FHS114" s="205"/>
      <c r="FHT114" s="205"/>
      <c r="FHU114" s="205"/>
      <c r="FHV114" s="205"/>
      <c r="FHW114" s="205"/>
      <c r="FHX114" s="205"/>
      <c r="FHY114" s="205"/>
      <c r="FHZ114" s="205"/>
      <c r="FIA114" s="205"/>
      <c r="FIB114" s="205"/>
      <c r="FIC114" s="205"/>
      <c r="FID114" s="205"/>
      <c r="FIE114" s="205"/>
      <c r="FIF114" s="205"/>
      <c r="FIG114" s="205"/>
      <c r="FIH114" s="205"/>
      <c r="FII114" s="205"/>
      <c r="FIJ114" s="205"/>
      <c r="FIK114" s="205"/>
      <c r="FIL114" s="205"/>
      <c r="FIM114" s="205"/>
      <c r="FIN114" s="205"/>
      <c r="FIO114" s="205"/>
      <c r="FIP114" s="205"/>
      <c r="FIQ114" s="205"/>
      <c r="FIR114" s="205"/>
      <c r="FIS114" s="205"/>
      <c r="FIT114" s="205"/>
      <c r="FIU114" s="205"/>
      <c r="FIV114" s="205"/>
      <c r="FIW114" s="205"/>
      <c r="FIX114" s="205"/>
      <c r="FIY114" s="205"/>
      <c r="FIZ114" s="205"/>
      <c r="FJA114" s="205"/>
      <c r="FJB114" s="205"/>
      <c r="FJC114" s="205"/>
      <c r="FJD114" s="205"/>
      <c r="FJE114" s="205"/>
      <c r="FJF114" s="205"/>
      <c r="FJG114" s="205"/>
      <c r="FJH114" s="205"/>
      <c r="FJI114" s="205"/>
      <c r="FJJ114" s="205"/>
      <c r="FJK114" s="205"/>
      <c r="FJL114" s="205"/>
      <c r="FJM114" s="205"/>
      <c r="FJN114" s="205"/>
      <c r="FJO114" s="205"/>
      <c r="FJP114" s="205"/>
      <c r="FJQ114" s="205"/>
      <c r="FJR114" s="205"/>
      <c r="FJS114" s="205"/>
      <c r="FJT114" s="205"/>
      <c r="FJU114" s="205"/>
      <c r="FJV114" s="205"/>
      <c r="FJW114" s="205"/>
      <c r="FJX114" s="205"/>
      <c r="FJY114" s="205"/>
      <c r="FJZ114" s="205"/>
      <c r="FKA114" s="205"/>
      <c r="FKB114" s="205"/>
      <c r="FKC114" s="205"/>
      <c r="FKD114" s="205"/>
      <c r="FKE114" s="205"/>
      <c r="FKF114" s="205"/>
      <c r="FKG114" s="205"/>
      <c r="FKH114" s="205"/>
      <c r="FKI114" s="205"/>
      <c r="FKJ114" s="205"/>
      <c r="FKK114" s="205"/>
      <c r="FKL114" s="205"/>
      <c r="FKM114" s="205"/>
      <c r="FKT114" s="205"/>
      <c r="FKU114" s="205"/>
      <c r="FKV114" s="205"/>
      <c r="FKW114" s="205"/>
      <c r="FKX114" s="205"/>
      <c r="FKY114" s="205"/>
      <c r="FKZ114" s="205"/>
      <c r="FLA114" s="205"/>
      <c r="FLB114" s="205"/>
      <c r="FLC114" s="205"/>
      <c r="FLD114" s="205"/>
      <c r="FLE114" s="205"/>
      <c r="FLF114" s="205"/>
      <c r="FLG114" s="205"/>
      <c r="FLH114" s="205"/>
      <c r="FLI114" s="205"/>
      <c r="FLJ114" s="205"/>
      <c r="FLK114" s="205"/>
      <c r="FLL114" s="205"/>
      <c r="FLM114" s="205"/>
      <c r="FLN114" s="205"/>
      <c r="FLO114" s="205"/>
      <c r="FLP114" s="205"/>
      <c r="FLQ114" s="205"/>
      <c r="FLR114" s="205"/>
      <c r="FLS114" s="205"/>
      <c r="FLT114" s="205"/>
      <c r="FLU114" s="205"/>
      <c r="FLV114" s="205"/>
      <c r="FLW114" s="205"/>
      <c r="FLX114" s="205"/>
      <c r="FLY114" s="205"/>
      <c r="FLZ114" s="205"/>
      <c r="FMA114" s="205"/>
      <c r="FMB114" s="205"/>
      <c r="FMC114" s="205"/>
      <c r="FMD114" s="205"/>
      <c r="FME114" s="205"/>
      <c r="FMF114" s="205"/>
      <c r="FMG114" s="205"/>
      <c r="FMH114" s="205"/>
      <c r="FMI114" s="205"/>
      <c r="FMJ114" s="205"/>
      <c r="FMK114" s="205"/>
      <c r="FML114" s="205"/>
      <c r="FMM114" s="205"/>
      <c r="FMN114" s="205"/>
      <c r="FMO114" s="205"/>
      <c r="FMP114" s="205"/>
      <c r="FMQ114" s="205"/>
      <c r="FMR114" s="205"/>
      <c r="FMS114" s="205"/>
      <c r="FMT114" s="205"/>
      <c r="FMU114" s="205"/>
      <c r="FMV114" s="205"/>
      <c r="FMW114" s="205"/>
      <c r="FMX114" s="205"/>
      <c r="FMY114" s="205"/>
      <c r="FMZ114" s="205"/>
      <c r="FNA114" s="205"/>
      <c r="FNB114" s="205"/>
      <c r="FNC114" s="205"/>
      <c r="FND114" s="205"/>
      <c r="FNE114" s="205"/>
      <c r="FNF114" s="205"/>
      <c r="FNG114" s="205"/>
      <c r="FNH114" s="205"/>
      <c r="FNI114" s="205"/>
      <c r="FNJ114" s="205"/>
      <c r="FNK114" s="205"/>
      <c r="FNL114" s="205"/>
      <c r="FNM114" s="205"/>
      <c r="FNN114" s="205"/>
      <c r="FNO114" s="205"/>
      <c r="FNP114" s="205"/>
      <c r="FNQ114" s="205"/>
      <c r="FNR114" s="205"/>
      <c r="FNS114" s="205"/>
      <c r="FNT114" s="205"/>
      <c r="FNU114" s="205"/>
      <c r="FNV114" s="205"/>
      <c r="FNW114" s="205"/>
      <c r="FNX114" s="205"/>
      <c r="FNY114" s="205"/>
      <c r="FNZ114" s="205"/>
      <c r="FOA114" s="205"/>
      <c r="FOB114" s="205"/>
      <c r="FOC114" s="205"/>
      <c r="FOD114" s="205"/>
      <c r="FOE114" s="205"/>
      <c r="FOF114" s="205"/>
      <c r="FOG114" s="205"/>
      <c r="FOH114" s="205"/>
      <c r="FOI114" s="205"/>
      <c r="FOJ114" s="205"/>
      <c r="FOK114" s="205"/>
      <c r="FOL114" s="205"/>
      <c r="FOM114" s="205"/>
      <c r="FON114" s="205"/>
      <c r="FOO114" s="205"/>
      <c r="FOP114" s="205"/>
      <c r="FOQ114" s="205"/>
      <c r="FOR114" s="205"/>
      <c r="FOS114" s="205"/>
      <c r="FOT114" s="205"/>
      <c r="FOU114" s="205"/>
      <c r="FOV114" s="205"/>
      <c r="FOW114" s="205"/>
      <c r="FOX114" s="205"/>
      <c r="FOY114" s="205"/>
      <c r="FOZ114" s="205"/>
      <c r="FPA114" s="205"/>
      <c r="FPB114" s="205"/>
      <c r="FPC114" s="205"/>
      <c r="FPD114" s="205"/>
      <c r="FPE114" s="205"/>
      <c r="FPF114" s="205"/>
      <c r="FPG114" s="205"/>
      <c r="FPH114" s="205"/>
      <c r="FPI114" s="205"/>
      <c r="FPJ114" s="205"/>
      <c r="FPK114" s="205"/>
      <c r="FPL114" s="205"/>
      <c r="FPM114" s="205"/>
      <c r="FPN114" s="205"/>
      <c r="FPO114" s="205"/>
      <c r="FPP114" s="205"/>
      <c r="FPQ114" s="205"/>
      <c r="FPR114" s="205"/>
      <c r="FPS114" s="205"/>
      <c r="FPT114" s="205"/>
      <c r="FPU114" s="205"/>
      <c r="FPV114" s="205"/>
      <c r="FPW114" s="205"/>
      <c r="FPX114" s="205"/>
      <c r="FPY114" s="205"/>
      <c r="FPZ114" s="205"/>
      <c r="FQA114" s="205"/>
      <c r="FQB114" s="205"/>
      <c r="FQC114" s="205"/>
      <c r="FQD114" s="205"/>
      <c r="FQE114" s="205"/>
      <c r="FQF114" s="205"/>
      <c r="FQG114" s="205"/>
      <c r="FQH114" s="205"/>
      <c r="FQI114" s="205"/>
      <c r="FQJ114" s="205"/>
      <c r="FQK114" s="205"/>
      <c r="FQL114" s="205"/>
      <c r="FQM114" s="205"/>
      <c r="FQN114" s="205"/>
      <c r="FQO114" s="205"/>
      <c r="FQP114" s="205"/>
      <c r="FQQ114" s="205"/>
      <c r="FQR114" s="205"/>
      <c r="FQS114" s="205"/>
      <c r="FQT114" s="205"/>
      <c r="FQU114" s="205"/>
      <c r="FQV114" s="205"/>
      <c r="FQW114" s="205"/>
      <c r="FQX114" s="205"/>
      <c r="FQY114" s="205"/>
      <c r="FQZ114" s="205"/>
      <c r="FRA114" s="205"/>
      <c r="FRB114" s="205"/>
      <c r="FRC114" s="205"/>
      <c r="FRD114" s="205"/>
      <c r="FRE114" s="205"/>
      <c r="FRF114" s="205"/>
      <c r="FRG114" s="205"/>
      <c r="FRH114" s="205"/>
      <c r="FRI114" s="205"/>
      <c r="FRJ114" s="205"/>
      <c r="FRK114" s="205"/>
      <c r="FRL114" s="205"/>
      <c r="FRM114" s="205"/>
      <c r="FRN114" s="205"/>
      <c r="FRO114" s="205"/>
      <c r="FRP114" s="205"/>
      <c r="FRQ114" s="205"/>
      <c r="FRR114" s="205"/>
      <c r="FRS114" s="205"/>
      <c r="FRT114" s="205"/>
      <c r="FRU114" s="205"/>
      <c r="FRV114" s="205"/>
      <c r="FRW114" s="205"/>
      <c r="FRX114" s="205"/>
      <c r="FRY114" s="205"/>
      <c r="FRZ114" s="205"/>
      <c r="FSA114" s="205"/>
      <c r="FSB114" s="205"/>
      <c r="FSC114" s="205"/>
      <c r="FSD114" s="205"/>
      <c r="FSE114" s="205"/>
      <c r="FSF114" s="205"/>
      <c r="FSG114" s="205"/>
      <c r="FSH114" s="205"/>
      <c r="FSI114" s="205"/>
      <c r="FSJ114" s="205"/>
      <c r="FSK114" s="205"/>
      <c r="FSL114" s="205"/>
      <c r="FSM114" s="205"/>
      <c r="FSN114" s="205"/>
      <c r="FSO114" s="205"/>
      <c r="FSP114" s="205"/>
      <c r="FSQ114" s="205"/>
      <c r="FSR114" s="205"/>
      <c r="FSS114" s="205"/>
      <c r="FST114" s="205"/>
      <c r="FSU114" s="205"/>
      <c r="FSV114" s="205"/>
      <c r="FSW114" s="205"/>
      <c r="FSX114" s="205"/>
      <c r="FSY114" s="205"/>
      <c r="FSZ114" s="205"/>
      <c r="FTA114" s="205"/>
      <c r="FTB114" s="205"/>
      <c r="FTC114" s="205"/>
      <c r="FTD114" s="205"/>
      <c r="FTE114" s="205"/>
      <c r="FTF114" s="205"/>
      <c r="FTG114" s="205"/>
      <c r="FTH114" s="205"/>
      <c r="FTI114" s="205"/>
      <c r="FTJ114" s="205"/>
      <c r="FTK114" s="205"/>
      <c r="FTL114" s="205"/>
      <c r="FTM114" s="205"/>
      <c r="FTN114" s="205"/>
      <c r="FTO114" s="205"/>
      <c r="FTP114" s="205"/>
      <c r="FTQ114" s="205"/>
      <c r="FTR114" s="205"/>
      <c r="FTS114" s="205"/>
      <c r="FTT114" s="205"/>
      <c r="FTU114" s="205"/>
      <c r="FTV114" s="205"/>
      <c r="FTW114" s="205"/>
      <c r="FTX114" s="205"/>
      <c r="FTY114" s="205"/>
      <c r="FTZ114" s="205"/>
      <c r="FUA114" s="205"/>
      <c r="FUB114" s="205"/>
      <c r="FUC114" s="205"/>
      <c r="FUD114" s="205"/>
      <c r="FUE114" s="205"/>
      <c r="FUF114" s="205"/>
      <c r="FUG114" s="205"/>
      <c r="FUH114" s="205"/>
      <c r="FUI114" s="205"/>
      <c r="FUP114" s="205"/>
      <c r="FUQ114" s="205"/>
      <c r="FUR114" s="205"/>
      <c r="FUS114" s="205"/>
      <c r="FUT114" s="205"/>
      <c r="FUU114" s="205"/>
      <c r="FUV114" s="205"/>
      <c r="FUW114" s="205"/>
      <c r="FUX114" s="205"/>
      <c r="FUY114" s="205"/>
      <c r="FUZ114" s="205"/>
      <c r="FVA114" s="205"/>
      <c r="FVB114" s="205"/>
      <c r="FVC114" s="205"/>
      <c r="FVD114" s="205"/>
      <c r="FVE114" s="205"/>
      <c r="FVF114" s="205"/>
      <c r="FVG114" s="205"/>
      <c r="FVH114" s="205"/>
      <c r="FVI114" s="205"/>
      <c r="FVJ114" s="205"/>
      <c r="FVK114" s="205"/>
      <c r="FVL114" s="205"/>
      <c r="FVM114" s="205"/>
      <c r="FVN114" s="205"/>
      <c r="FVO114" s="205"/>
      <c r="FVP114" s="205"/>
      <c r="FVQ114" s="205"/>
      <c r="FVR114" s="205"/>
      <c r="FVS114" s="205"/>
      <c r="FVT114" s="205"/>
      <c r="FVU114" s="205"/>
      <c r="FVV114" s="205"/>
      <c r="FVW114" s="205"/>
      <c r="FVX114" s="205"/>
      <c r="FVY114" s="205"/>
      <c r="FVZ114" s="205"/>
      <c r="FWA114" s="205"/>
      <c r="FWB114" s="205"/>
      <c r="FWC114" s="205"/>
      <c r="FWD114" s="205"/>
      <c r="FWE114" s="205"/>
      <c r="FWF114" s="205"/>
      <c r="FWG114" s="205"/>
      <c r="FWH114" s="205"/>
      <c r="FWI114" s="205"/>
      <c r="FWJ114" s="205"/>
      <c r="FWK114" s="205"/>
      <c r="FWL114" s="205"/>
      <c r="FWM114" s="205"/>
      <c r="FWN114" s="205"/>
      <c r="FWO114" s="205"/>
      <c r="FWP114" s="205"/>
      <c r="FWQ114" s="205"/>
      <c r="FWR114" s="205"/>
      <c r="FWS114" s="205"/>
      <c r="FWT114" s="205"/>
      <c r="FWU114" s="205"/>
      <c r="FWV114" s="205"/>
      <c r="FWW114" s="205"/>
      <c r="FWX114" s="205"/>
      <c r="FWY114" s="205"/>
      <c r="FWZ114" s="205"/>
      <c r="FXA114" s="205"/>
      <c r="FXB114" s="205"/>
      <c r="FXC114" s="205"/>
      <c r="FXD114" s="205"/>
      <c r="FXE114" s="205"/>
      <c r="FXF114" s="205"/>
      <c r="FXG114" s="205"/>
      <c r="FXH114" s="205"/>
      <c r="FXI114" s="205"/>
      <c r="FXJ114" s="205"/>
      <c r="FXK114" s="205"/>
      <c r="FXL114" s="205"/>
      <c r="FXM114" s="205"/>
      <c r="FXN114" s="205"/>
      <c r="FXO114" s="205"/>
      <c r="FXP114" s="205"/>
      <c r="FXQ114" s="205"/>
      <c r="FXR114" s="205"/>
      <c r="FXS114" s="205"/>
      <c r="FXT114" s="205"/>
      <c r="FXU114" s="205"/>
      <c r="FXV114" s="205"/>
      <c r="FXW114" s="205"/>
      <c r="FXX114" s="205"/>
      <c r="FXY114" s="205"/>
      <c r="FXZ114" s="205"/>
      <c r="FYA114" s="205"/>
      <c r="FYB114" s="205"/>
      <c r="FYC114" s="205"/>
      <c r="FYD114" s="205"/>
      <c r="FYE114" s="205"/>
      <c r="FYF114" s="205"/>
      <c r="FYG114" s="205"/>
      <c r="FYH114" s="205"/>
      <c r="FYI114" s="205"/>
      <c r="FYJ114" s="205"/>
      <c r="FYK114" s="205"/>
      <c r="FYL114" s="205"/>
      <c r="FYM114" s="205"/>
      <c r="FYN114" s="205"/>
      <c r="FYO114" s="205"/>
      <c r="FYP114" s="205"/>
      <c r="FYQ114" s="205"/>
      <c r="FYR114" s="205"/>
      <c r="FYS114" s="205"/>
      <c r="FYT114" s="205"/>
      <c r="FYU114" s="205"/>
      <c r="FYV114" s="205"/>
      <c r="FYW114" s="205"/>
      <c r="FYX114" s="205"/>
      <c r="FYY114" s="205"/>
      <c r="FYZ114" s="205"/>
      <c r="FZA114" s="205"/>
      <c r="FZB114" s="205"/>
      <c r="FZC114" s="205"/>
      <c r="FZD114" s="205"/>
      <c r="FZE114" s="205"/>
      <c r="FZF114" s="205"/>
      <c r="FZG114" s="205"/>
      <c r="FZH114" s="205"/>
      <c r="FZI114" s="205"/>
      <c r="FZJ114" s="205"/>
      <c r="FZK114" s="205"/>
      <c r="FZL114" s="205"/>
      <c r="FZM114" s="205"/>
      <c r="FZN114" s="205"/>
      <c r="FZO114" s="205"/>
      <c r="FZP114" s="205"/>
      <c r="FZQ114" s="205"/>
      <c r="FZR114" s="205"/>
      <c r="FZS114" s="205"/>
      <c r="FZT114" s="205"/>
      <c r="FZU114" s="205"/>
      <c r="FZV114" s="205"/>
      <c r="FZW114" s="205"/>
      <c r="FZX114" s="205"/>
      <c r="FZY114" s="205"/>
      <c r="FZZ114" s="205"/>
      <c r="GAA114" s="205"/>
      <c r="GAB114" s="205"/>
      <c r="GAC114" s="205"/>
      <c r="GAD114" s="205"/>
      <c r="GAE114" s="205"/>
      <c r="GAF114" s="205"/>
      <c r="GAG114" s="205"/>
      <c r="GAH114" s="205"/>
      <c r="GAI114" s="205"/>
      <c r="GAJ114" s="205"/>
      <c r="GAK114" s="205"/>
      <c r="GAL114" s="205"/>
      <c r="GAM114" s="205"/>
      <c r="GAN114" s="205"/>
      <c r="GAO114" s="205"/>
      <c r="GAP114" s="205"/>
      <c r="GAQ114" s="205"/>
      <c r="GAR114" s="205"/>
      <c r="GAS114" s="205"/>
      <c r="GAT114" s="205"/>
      <c r="GAU114" s="205"/>
      <c r="GAV114" s="205"/>
      <c r="GAW114" s="205"/>
      <c r="GAX114" s="205"/>
      <c r="GAY114" s="205"/>
      <c r="GAZ114" s="205"/>
      <c r="GBA114" s="205"/>
      <c r="GBB114" s="205"/>
      <c r="GBC114" s="205"/>
      <c r="GBD114" s="205"/>
      <c r="GBE114" s="205"/>
      <c r="GBF114" s="205"/>
      <c r="GBG114" s="205"/>
      <c r="GBH114" s="205"/>
      <c r="GBI114" s="205"/>
      <c r="GBJ114" s="205"/>
      <c r="GBK114" s="205"/>
      <c r="GBL114" s="205"/>
      <c r="GBM114" s="205"/>
      <c r="GBN114" s="205"/>
      <c r="GBO114" s="205"/>
      <c r="GBP114" s="205"/>
      <c r="GBQ114" s="205"/>
      <c r="GBR114" s="205"/>
      <c r="GBS114" s="205"/>
      <c r="GBT114" s="205"/>
      <c r="GBU114" s="205"/>
      <c r="GBV114" s="205"/>
      <c r="GBW114" s="205"/>
      <c r="GBX114" s="205"/>
      <c r="GBY114" s="205"/>
      <c r="GBZ114" s="205"/>
      <c r="GCA114" s="205"/>
      <c r="GCB114" s="205"/>
      <c r="GCC114" s="205"/>
      <c r="GCD114" s="205"/>
      <c r="GCE114" s="205"/>
      <c r="GCF114" s="205"/>
      <c r="GCG114" s="205"/>
      <c r="GCH114" s="205"/>
      <c r="GCI114" s="205"/>
      <c r="GCJ114" s="205"/>
      <c r="GCK114" s="205"/>
      <c r="GCL114" s="205"/>
      <c r="GCM114" s="205"/>
      <c r="GCN114" s="205"/>
      <c r="GCO114" s="205"/>
      <c r="GCP114" s="205"/>
      <c r="GCQ114" s="205"/>
      <c r="GCR114" s="205"/>
      <c r="GCS114" s="205"/>
      <c r="GCT114" s="205"/>
      <c r="GCU114" s="205"/>
      <c r="GCV114" s="205"/>
      <c r="GCW114" s="205"/>
      <c r="GCX114" s="205"/>
      <c r="GCY114" s="205"/>
      <c r="GCZ114" s="205"/>
      <c r="GDA114" s="205"/>
      <c r="GDB114" s="205"/>
      <c r="GDC114" s="205"/>
      <c r="GDD114" s="205"/>
      <c r="GDE114" s="205"/>
      <c r="GDF114" s="205"/>
      <c r="GDG114" s="205"/>
      <c r="GDH114" s="205"/>
      <c r="GDI114" s="205"/>
      <c r="GDJ114" s="205"/>
      <c r="GDK114" s="205"/>
      <c r="GDL114" s="205"/>
      <c r="GDM114" s="205"/>
      <c r="GDN114" s="205"/>
      <c r="GDO114" s="205"/>
      <c r="GDP114" s="205"/>
      <c r="GDQ114" s="205"/>
      <c r="GDR114" s="205"/>
      <c r="GDS114" s="205"/>
      <c r="GDT114" s="205"/>
      <c r="GDU114" s="205"/>
      <c r="GDV114" s="205"/>
      <c r="GDW114" s="205"/>
      <c r="GDX114" s="205"/>
      <c r="GDY114" s="205"/>
      <c r="GDZ114" s="205"/>
      <c r="GEA114" s="205"/>
      <c r="GEB114" s="205"/>
      <c r="GEC114" s="205"/>
      <c r="GED114" s="205"/>
      <c r="GEE114" s="205"/>
      <c r="GEL114" s="205"/>
      <c r="GEM114" s="205"/>
      <c r="GEN114" s="205"/>
      <c r="GEO114" s="205"/>
      <c r="GEP114" s="205"/>
      <c r="GEQ114" s="205"/>
      <c r="GER114" s="205"/>
      <c r="GES114" s="205"/>
      <c r="GET114" s="205"/>
      <c r="GEU114" s="205"/>
      <c r="GEV114" s="205"/>
      <c r="GEW114" s="205"/>
      <c r="GEX114" s="205"/>
      <c r="GEY114" s="205"/>
      <c r="GEZ114" s="205"/>
      <c r="GFA114" s="205"/>
      <c r="GFB114" s="205"/>
      <c r="GFC114" s="205"/>
      <c r="GFD114" s="205"/>
      <c r="GFE114" s="205"/>
      <c r="GFF114" s="205"/>
      <c r="GFG114" s="205"/>
      <c r="GFH114" s="205"/>
      <c r="GFI114" s="205"/>
      <c r="GFJ114" s="205"/>
      <c r="GFK114" s="205"/>
      <c r="GFL114" s="205"/>
      <c r="GFM114" s="205"/>
      <c r="GFN114" s="205"/>
      <c r="GFO114" s="205"/>
      <c r="GFP114" s="205"/>
      <c r="GFQ114" s="205"/>
      <c r="GFR114" s="205"/>
      <c r="GFS114" s="205"/>
      <c r="GFT114" s="205"/>
      <c r="GFU114" s="205"/>
      <c r="GFV114" s="205"/>
      <c r="GFW114" s="205"/>
      <c r="GFX114" s="205"/>
      <c r="GFY114" s="205"/>
      <c r="GFZ114" s="205"/>
      <c r="GGA114" s="205"/>
      <c r="GGB114" s="205"/>
      <c r="GGC114" s="205"/>
      <c r="GGD114" s="205"/>
      <c r="GGE114" s="205"/>
      <c r="GGF114" s="205"/>
      <c r="GGG114" s="205"/>
      <c r="GGH114" s="205"/>
      <c r="GGI114" s="205"/>
      <c r="GGJ114" s="205"/>
      <c r="GGK114" s="205"/>
      <c r="GGL114" s="205"/>
      <c r="GGM114" s="205"/>
      <c r="GGN114" s="205"/>
      <c r="GGO114" s="205"/>
      <c r="GGP114" s="205"/>
      <c r="GGQ114" s="205"/>
      <c r="GGR114" s="205"/>
      <c r="GGS114" s="205"/>
      <c r="GGT114" s="205"/>
      <c r="GGU114" s="205"/>
      <c r="GGV114" s="205"/>
      <c r="GGW114" s="205"/>
      <c r="GGX114" s="205"/>
      <c r="GGY114" s="205"/>
      <c r="GGZ114" s="205"/>
      <c r="GHA114" s="205"/>
      <c r="GHB114" s="205"/>
      <c r="GHC114" s="205"/>
      <c r="GHD114" s="205"/>
      <c r="GHE114" s="205"/>
      <c r="GHF114" s="205"/>
      <c r="GHG114" s="205"/>
      <c r="GHH114" s="205"/>
      <c r="GHI114" s="205"/>
      <c r="GHJ114" s="205"/>
      <c r="GHK114" s="205"/>
      <c r="GHL114" s="205"/>
      <c r="GHM114" s="205"/>
      <c r="GHN114" s="205"/>
      <c r="GHO114" s="205"/>
      <c r="GHP114" s="205"/>
      <c r="GHQ114" s="205"/>
      <c r="GHR114" s="205"/>
      <c r="GHS114" s="205"/>
      <c r="GHT114" s="205"/>
      <c r="GHU114" s="205"/>
      <c r="GHV114" s="205"/>
      <c r="GHW114" s="205"/>
      <c r="GHX114" s="205"/>
      <c r="GHY114" s="205"/>
      <c r="GHZ114" s="205"/>
      <c r="GIA114" s="205"/>
      <c r="GIB114" s="205"/>
      <c r="GIC114" s="205"/>
      <c r="GID114" s="205"/>
      <c r="GIE114" s="205"/>
      <c r="GIF114" s="205"/>
      <c r="GIG114" s="205"/>
      <c r="GIH114" s="205"/>
      <c r="GII114" s="205"/>
      <c r="GIJ114" s="205"/>
      <c r="GIK114" s="205"/>
      <c r="GIL114" s="205"/>
      <c r="GIM114" s="205"/>
      <c r="GIN114" s="205"/>
      <c r="GIO114" s="205"/>
      <c r="GIP114" s="205"/>
      <c r="GIQ114" s="205"/>
      <c r="GIR114" s="205"/>
      <c r="GIS114" s="205"/>
      <c r="GIT114" s="205"/>
      <c r="GIU114" s="205"/>
      <c r="GIV114" s="205"/>
      <c r="GIW114" s="205"/>
      <c r="GIX114" s="205"/>
      <c r="GIY114" s="205"/>
      <c r="GIZ114" s="205"/>
      <c r="GJA114" s="205"/>
      <c r="GJB114" s="205"/>
      <c r="GJC114" s="205"/>
      <c r="GJD114" s="205"/>
      <c r="GJE114" s="205"/>
      <c r="GJF114" s="205"/>
      <c r="GJG114" s="205"/>
      <c r="GJH114" s="205"/>
      <c r="GJI114" s="205"/>
      <c r="GJJ114" s="205"/>
      <c r="GJK114" s="205"/>
      <c r="GJL114" s="205"/>
      <c r="GJM114" s="205"/>
      <c r="GJN114" s="205"/>
      <c r="GJO114" s="205"/>
      <c r="GJP114" s="205"/>
      <c r="GJQ114" s="205"/>
      <c r="GJR114" s="205"/>
      <c r="GJS114" s="205"/>
      <c r="GJT114" s="205"/>
      <c r="GJU114" s="205"/>
      <c r="GJV114" s="205"/>
      <c r="GJW114" s="205"/>
      <c r="GJX114" s="205"/>
      <c r="GJY114" s="205"/>
      <c r="GJZ114" s="205"/>
      <c r="GKA114" s="205"/>
      <c r="GKB114" s="205"/>
      <c r="GKC114" s="205"/>
      <c r="GKD114" s="205"/>
      <c r="GKE114" s="205"/>
      <c r="GKF114" s="205"/>
      <c r="GKG114" s="205"/>
      <c r="GKH114" s="205"/>
      <c r="GKI114" s="205"/>
      <c r="GKJ114" s="205"/>
      <c r="GKK114" s="205"/>
      <c r="GKL114" s="205"/>
      <c r="GKM114" s="205"/>
      <c r="GKN114" s="205"/>
      <c r="GKO114" s="205"/>
      <c r="GKP114" s="205"/>
      <c r="GKQ114" s="205"/>
      <c r="GKR114" s="205"/>
      <c r="GKS114" s="205"/>
      <c r="GKT114" s="205"/>
      <c r="GKU114" s="205"/>
      <c r="GKV114" s="205"/>
      <c r="GKW114" s="205"/>
      <c r="GKX114" s="205"/>
      <c r="GKY114" s="205"/>
      <c r="GKZ114" s="205"/>
      <c r="GLA114" s="205"/>
      <c r="GLB114" s="205"/>
      <c r="GLC114" s="205"/>
      <c r="GLD114" s="205"/>
      <c r="GLE114" s="205"/>
      <c r="GLF114" s="205"/>
      <c r="GLG114" s="205"/>
      <c r="GLH114" s="205"/>
      <c r="GLI114" s="205"/>
      <c r="GLJ114" s="205"/>
      <c r="GLK114" s="205"/>
      <c r="GLL114" s="205"/>
      <c r="GLM114" s="205"/>
      <c r="GLN114" s="205"/>
      <c r="GLO114" s="205"/>
      <c r="GLP114" s="205"/>
      <c r="GLQ114" s="205"/>
      <c r="GLR114" s="205"/>
      <c r="GLS114" s="205"/>
      <c r="GLT114" s="205"/>
      <c r="GLU114" s="205"/>
      <c r="GLV114" s="205"/>
      <c r="GLW114" s="205"/>
      <c r="GLX114" s="205"/>
      <c r="GLY114" s="205"/>
      <c r="GLZ114" s="205"/>
      <c r="GMA114" s="205"/>
      <c r="GMB114" s="205"/>
      <c r="GMC114" s="205"/>
      <c r="GMD114" s="205"/>
      <c r="GME114" s="205"/>
      <c r="GMF114" s="205"/>
      <c r="GMG114" s="205"/>
      <c r="GMH114" s="205"/>
      <c r="GMI114" s="205"/>
      <c r="GMJ114" s="205"/>
      <c r="GMK114" s="205"/>
      <c r="GML114" s="205"/>
      <c r="GMM114" s="205"/>
      <c r="GMN114" s="205"/>
      <c r="GMO114" s="205"/>
      <c r="GMP114" s="205"/>
      <c r="GMQ114" s="205"/>
      <c r="GMR114" s="205"/>
      <c r="GMS114" s="205"/>
      <c r="GMT114" s="205"/>
      <c r="GMU114" s="205"/>
      <c r="GMV114" s="205"/>
      <c r="GMW114" s="205"/>
      <c r="GMX114" s="205"/>
      <c r="GMY114" s="205"/>
      <c r="GMZ114" s="205"/>
      <c r="GNA114" s="205"/>
      <c r="GNB114" s="205"/>
      <c r="GNC114" s="205"/>
      <c r="GND114" s="205"/>
      <c r="GNE114" s="205"/>
      <c r="GNF114" s="205"/>
      <c r="GNG114" s="205"/>
      <c r="GNH114" s="205"/>
      <c r="GNI114" s="205"/>
      <c r="GNJ114" s="205"/>
      <c r="GNK114" s="205"/>
      <c r="GNL114" s="205"/>
      <c r="GNM114" s="205"/>
      <c r="GNN114" s="205"/>
      <c r="GNO114" s="205"/>
      <c r="GNP114" s="205"/>
      <c r="GNQ114" s="205"/>
      <c r="GNR114" s="205"/>
      <c r="GNS114" s="205"/>
      <c r="GNT114" s="205"/>
      <c r="GNU114" s="205"/>
      <c r="GNV114" s="205"/>
      <c r="GNW114" s="205"/>
      <c r="GNX114" s="205"/>
      <c r="GNY114" s="205"/>
      <c r="GNZ114" s="205"/>
      <c r="GOA114" s="205"/>
      <c r="GOH114" s="205"/>
      <c r="GOI114" s="205"/>
      <c r="GOJ114" s="205"/>
      <c r="GOK114" s="205"/>
      <c r="GOL114" s="205"/>
      <c r="GOM114" s="205"/>
      <c r="GON114" s="205"/>
      <c r="GOO114" s="205"/>
      <c r="GOP114" s="205"/>
      <c r="GOQ114" s="205"/>
      <c r="GOR114" s="205"/>
      <c r="GOS114" s="205"/>
      <c r="GOT114" s="205"/>
      <c r="GOU114" s="205"/>
      <c r="GOV114" s="205"/>
      <c r="GOW114" s="205"/>
      <c r="GOX114" s="205"/>
      <c r="GOY114" s="205"/>
      <c r="GOZ114" s="205"/>
      <c r="GPA114" s="205"/>
      <c r="GPB114" s="205"/>
      <c r="GPC114" s="205"/>
      <c r="GPD114" s="205"/>
      <c r="GPE114" s="205"/>
      <c r="GPF114" s="205"/>
      <c r="GPG114" s="205"/>
      <c r="GPH114" s="205"/>
      <c r="GPI114" s="205"/>
      <c r="GPJ114" s="205"/>
      <c r="GPK114" s="205"/>
      <c r="GPL114" s="205"/>
      <c r="GPM114" s="205"/>
      <c r="GPN114" s="205"/>
      <c r="GPO114" s="205"/>
      <c r="GPP114" s="205"/>
      <c r="GPQ114" s="205"/>
      <c r="GPR114" s="205"/>
      <c r="GPS114" s="205"/>
      <c r="GPT114" s="205"/>
      <c r="GPU114" s="205"/>
      <c r="GPV114" s="205"/>
      <c r="GPW114" s="205"/>
      <c r="GPX114" s="205"/>
      <c r="GPY114" s="205"/>
      <c r="GPZ114" s="205"/>
      <c r="GQA114" s="205"/>
      <c r="GQB114" s="205"/>
      <c r="GQC114" s="205"/>
      <c r="GQD114" s="205"/>
      <c r="GQE114" s="205"/>
      <c r="GQF114" s="205"/>
      <c r="GQG114" s="205"/>
      <c r="GQH114" s="205"/>
      <c r="GQI114" s="205"/>
      <c r="GQJ114" s="205"/>
      <c r="GQK114" s="205"/>
      <c r="GQL114" s="205"/>
      <c r="GQM114" s="205"/>
      <c r="GQN114" s="205"/>
      <c r="GQO114" s="205"/>
      <c r="GQP114" s="205"/>
      <c r="GQQ114" s="205"/>
      <c r="GQR114" s="205"/>
      <c r="GQS114" s="205"/>
      <c r="GQT114" s="205"/>
      <c r="GQU114" s="205"/>
      <c r="GQV114" s="205"/>
      <c r="GQW114" s="205"/>
      <c r="GQX114" s="205"/>
      <c r="GQY114" s="205"/>
      <c r="GQZ114" s="205"/>
      <c r="GRA114" s="205"/>
      <c r="GRB114" s="205"/>
      <c r="GRC114" s="205"/>
      <c r="GRD114" s="205"/>
      <c r="GRE114" s="205"/>
      <c r="GRF114" s="205"/>
      <c r="GRG114" s="205"/>
      <c r="GRH114" s="205"/>
      <c r="GRI114" s="205"/>
      <c r="GRJ114" s="205"/>
      <c r="GRK114" s="205"/>
      <c r="GRL114" s="205"/>
      <c r="GRM114" s="205"/>
      <c r="GRN114" s="205"/>
      <c r="GRO114" s="205"/>
      <c r="GRP114" s="205"/>
      <c r="GRQ114" s="205"/>
      <c r="GRR114" s="205"/>
      <c r="GRS114" s="205"/>
      <c r="GRT114" s="205"/>
      <c r="GRU114" s="205"/>
      <c r="GRV114" s="205"/>
      <c r="GRW114" s="205"/>
      <c r="GRX114" s="205"/>
      <c r="GRY114" s="205"/>
      <c r="GRZ114" s="205"/>
      <c r="GSA114" s="205"/>
      <c r="GSB114" s="205"/>
      <c r="GSC114" s="205"/>
      <c r="GSD114" s="205"/>
      <c r="GSE114" s="205"/>
      <c r="GSF114" s="205"/>
      <c r="GSG114" s="205"/>
      <c r="GSH114" s="205"/>
      <c r="GSI114" s="205"/>
      <c r="GSJ114" s="205"/>
      <c r="GSK114" s="205"/>
      <c r="GSL114" s="205"/>
      <c r="GSM114" s="205"/>
      <c r="GSN114" s="205"/>
      <c r="GSO114" s="205"/>
      <c r="GSP114" s="205"/>
      <c r="GSQ114" s="205"/>
      <c r="GSR114" s="205"/>
      <c r="GSS114" s="205"/>
      <c r="GST114" s="205"/>
      <c r="GSU114" s="205"/>
      <c r="GSV114" s="205"/>
      <c r="GSW114" s="205"/>
      <c r="GSX114" s="205"/>
      <c r="GSY114" s="205"/>
      <c r="GSZ114" s="205"/>
      <c r="GTA114" s="205"/>
      <c r="GTB114" s="205"/>
      <c r="GTC114" s="205"/>
      <c r="GTD114" s="205"/>
      <c r="GTE114" s="205"/>
      <c r="GTF114" s="205"/>
      <c r="GTG114" s="205"/>
      <c r="GTH114" s="205"/>
      <c r="GTI114" s="205"/>
      <c r="GTJ114" s="205"/>
      <c r="GTK114" s="205"/>
      <c r="GTL114" s="205"/>
      <c r="GTM114" s="205"/>
      <c r="GTN114" s="205"/>
      <c r="GTO114" s="205"/>
      <c r="GTP114" s="205"/>
      <c r="GTQ114" s="205"/>
      <c r="GTR114" s="205"/>
      <c r="GTS114" s="205"/>
      <c r="GTT114" s="205"/>
      <c r="GTU114" s="205"/>
      <c r="GTV114" s="205"/>
      <c r="GTW114" s="205"/>
      <c r="GTX114" s="205"/>
      <c r="GTY114" s="205"/>
      <c r="GTZ114" s="205"/>
      <c r="GUA114" s="205"/>
      <c r="GUB114" s="205"/>
      <c r="GUC114" s="205"/>
      <c r="GUD114" s="205"/>
      <c r="GUE114" s="205"/>
      <c r="GUF114" s="205"/>
      <c r="GUG114" s="205"/>
      <c r="GUH114" s="205"/>
      <c r="GUI114" s="205"/>
      <c r="GUJ114" s="205"/>
      <c r="GUK114" s="205"/>
      <c r="GUL114" s="205"/>
      <c r="GUM114" s="205"/>
      <c r="GUN114" s="205"/>
      <c r="GUO114" s="205"/>
      <c r="GUP114" s="205"/>
      <c r="GUQ114" s="205"/>
      <c r="GUR114" s="205"/>
      <c r="GUS114" s="205"/>
      <c r="GUT114" s="205"/>
      <c r="GUU114" s="205"/>
      <c r="GUV114" s="205"/>
      <c r="GUW114" s="205"/>
      <c r="GUX114" s="205"/>
      <c r="GUY114" s="205"/>
      <c r="GUZ114" s="205"/>
      <c r="GVA114" s="205"/>
      <c r="GVB114" s="205"/>
      <c r="GVC114" s="205"/>
      <c r="GVD114" s="205"/>
      <c r="GVE114" s="205"/>
      <c r="GVF114" s="205"/>
      <c r="GVG114" s="205"/>
      <c r="GVH114" s="205"/>
      <c r="GVI114" s="205"/>
      <c r="GVJ114" s="205"/>
      <c r="GVK114" s="205"/>
      <c r="GVL114" s="205"/>
      <c r="GVM114" s="205"/>
      <c r="GVN114" s="205"/>
      <c r="GVO114" s="205"/>
      <c r="GVP114" s="205"/>
      <c r="GVQ114" s="205"/>
      <c r="GVR114" s="205"/>
      <c r="GVS114" s="205"/>
      <c r="GVT114" s="205"/>
      <c r="GVU114" s="205"/>
      <c r="GVV114" s="205"/>
      <c r="GVW114" s="205"/>
      <c r="GVX114" s="205"/>
      <c r="GVY114" s="205"/>
      <c r="GVZ114" s="205"/>
      <c r="GWA114" s="205"/>
      <c r="GWB114" s="205"/>
      <c r="GWC114" s="205"/>
      <c r="GWD114" s="205"/>
      <c r="GWE114" s="205"/>
      <c r="GWF114" s="205"/>
      <c r="GWG114" s="205"/>
      <c r="GWH114" s="205"/>
      <c r="GWI114" s="205"/>
      <c r="GWJ114" s="205"/>
      <c r="GWK114" s="205"/>
      <c r="GWL114" s="205"/>
      <c r="GWM114" s="205"/>
      <c r="GWN114" s="205"/>
      <c r="GWO114" s="205"/>
      <c r="GWP114" s="205"/>
      <c r="GWQ114" s="205"/>
      <c r="GWR114" s="205"/>
      <c r="GWS114" s="205"/>
      <c r="GWT114" s="205"/>
      <c r="GWU114" s="205"/>
      <c r="GWV114" s="205"/>
      <c r="GWW114" s="205"/>
      <c r="GWX114" s="205"/>
      <c r="GWY114" s="205"/>
      <c r="GWZ114" s="205"/>
      <c r="GXA114" s="205"/>
      <c r="GXB114" s="205"/>
      <c r="GXC114" s="205"/>
      <c r="GXD114" s="205"/>
      <c r="GXE114" s="205"/>
      <c r="GXF114" s="205"/>
      <c r="GXG114" s="205"/>
      <c r="GXH114" s="205"/>
      <c r="GXI114" s="205"/>
      <c r="GXJ114" s="205"/>
      <c r="GXK114" s="205"/>
      <c r="GXL114" s="205"/>
      <c r="GXM114" s="205"/>
      <c r="GXN114" s="205"/>
      <c r="GXO114" s="205"/>
      <c r="GXP114" s="205"/>
      <c r="GXQ114" s="205"/>
      <c r="GXR114" s="205"/>
      <c r="GXS114" s="205"/>
      <c r="GXT114" s="205"/>
      <c r="GXU114" s="205"/>
      <c r="GXV114" s="205"/>
      <c r="GXW114" s="205"/>
      <c r="GYD114" s="205"/>
      <c r="GYE114" s="205"/>
      <c r="GYF114" s="205"/>
      <c r="GYG114" s="205"/>
      <c r="GYH114" s="205"/>
      <c r="GYI114" s="205"/>
      <c r="GYJ114" s="205"/>
      <c r="GYK114" s="205"/>
      <c r="GYL114" s="205"/>
      <c r="GYM114" s="205"/>
      <c r="GYN114" s="205"/>
      <c r="GYO114" s="205"/>
      <c r="GYP114" s="205"/>
      <c r="GYQ114" s="205"/>
      <c r="GYR114" s="205"/>
      <c r="GYS114" s="205"/>
      <c r="GYT114" s="205"/>
      <c r="GYU114" s="205"/>
      <c r="GYV114" s="205"/>
      <c r="GYW114" s="205"/>
      <c r="GYX114" s="205"/>
      <c r="GYY114" s="205"/>
      <c r="GYZ114" s="205"/>
      <c r="GZA114" s="205"/>
      <c r="GZB114" s="205"/>
      <c r="GZC114" s="205"/>
      <c r="GZD114" s="205"/>
      <c r="GZE114" s="205"/>
      <c r="GZF114" s="205"/>
      <c r="GZG114" s="205"/>
      <c r="GZH114" s="205"/>
      <c r="GZI114" s="205"/>
      <c r="GZJ114" s="205"/>
      <c r="GZK114" s="205"/>
      <c r="GZL114" s="205"/>
      <c r="GZM114" s="205"/>
      <c r="GZN114" s="205"/>
      <c r="GZO114" s="205"/>
      <c r="GZP114" s="205"/>
      <c r="GZQ114" s="205"/>
      <c r="GZR114" s="205"/>
      <c r="GZS114" s="205"/>
      <c r="GZT114" s="205"/>
      <c r="GZU114" s="205"/>
      <c r="GZV114" s="205"/>
      <c r="GZW114" s="205"/>
      <c r="GZX114" s="205"/>
      <c r="GZY114" s="205"/>
      <c r="GZZ114" s="205"/>
      <c r="HAA114" s="205"/>
      <c r="HAB114" s="205"/>
      <c r="HAC114" s="205"/>
      <c r="HAD114" s="205"/>
      <c r="HAE114" s="205"/>
      <c r="HAF114" s="205"/>
      <c r="HAG114" s="205"/>
      <c r="HAH114" s="205"/>
      <c r="HAI114" s="205"/>
      <c r="HAJ114" s="205"/>
      <c r="HAK114" s="205"/>
      <c r="HAL114" s="205"/>
      <c r="HAM114" s="205"/>
      <c r="HAN114" s="205"/>
      <c r="HAO114" s="205"/>
      <c r="HAP114" s="205"/>
      <c r="HAQ114" s="205"/>
      <c r="HAR114" s="205"/>
      <c r="HAS114" s="205"/>
      <c r="HAT114" s="205"/>
      <c r="HAU114" s="205"/>
      <c r="HAV114" s="205"/>
      <c r="HAW114" s="205"/>
      <c r="HAX114" s="205"/>
      <c r="HAY114" s="205"/>
      <c r="HAZ114" s="205"/>
      <c r="HBA114" s="205"/>
      <c r="HBB114" s="205"/>
      <c r="HBC114" s="205"/>
      <c r="HBD114" s="205"/>
      <c r="HBE114" s="205"/>
      <c r="HBF114" s="205"/>
      <c r="HBG114" s="205"/>
      <c r="HBH114" s="205"/>
      <c r="HBI114" s="205"/>
      <c r="HBJ114" s="205"/>
      <c r="HBK114" s="205"/>
      <c r="HBL114" s="205"/>
      <c r="HBM114" s="205"/>
      <c r="HBN114" s="205"/>
      <c r="HBO114" s="205"/>
      <c r="HBP114" s="205"/>
      <c r="HBQ114" s="205"/>
      <c r="HBR114" s="205"/>
      <c r="HBS114" s="205"/>
      <c r="HBT114" s="205"/>
      <c r="HBU114" s="205"/>
      <c r="HBV114" s="205"/>
      <c r="HBW114" s="205"/>
      <c r="HBX114" s="205"/>
      <c r="HBY114" s="205"/>
      <c r="HBZ114" s="205"/>
      <c r="HCA114" s="205"/>
      <c r="HCB114" s="205"/>
      <c r="HCC114" s="205"/>
      <c r="HCD114" s="205"/>
      <c r="HCE114" s="205"/>
      <c r="HCF114" s="205"/>
      <c r="HCG114" s="205"/>
      <c r="HCH114" s="205"/>
      <c r="HCI114" s="205"/>
      <c r="HCJ114" s="205"/>
      <c r="HCK114" s="205"/>
      <c r="HCL114" s="205"/>
      <c r="HCM114" s="205"/>
      <c r="HCN114" s="205"/>
      <c r="HCO114" s="205"/>
      <c r="HCP114" s="205"/>
      <c r="HCQ114" s="205"/>
      <c r="HCR114" s="205"/>
      <c r="HCS114" s="205"/>
      <c r="HCT114" s="205"/>
      <c r="HCU114" s="205"/>
      <c r="HCV114" s="205"/>
      <c r="HCW114" s="205"/>
      <c r="HCX114" s="205"/>
      <c r="HCY114" s="205"/>
      <c r="HCZ114" s="205"/>
      <c r="HDA114" s="205"/>
      <c r="HDB114" s="205"/>
      <c r="HDC114" s="205"/>
      <c r="HDD114" s="205"/>
      <c r="HDE114" s="205"/>
      <c r="HDF114" s="205"/>
      <c r="HDG114" s="205"/>
      <c r="HDH114" s="205"/>
      <c r="HDI114" s="205"/>
      <c r="HDJ114" s="205"/>
      <c r="HDK114" s="205"/>
      <c r="HDL114" s="205"/>
      <c r="HDM114" s="205"/>
      <c r="HDN114" s="205"/>
      <c r="HDO114" s="205"/>
      <c r="HDP114" s="205"/>
      <c r="HDQ114" s="205"/>
      <c r="HDR114" s="205"/>
      <c r="HDS114" s="205"/>
      <c r="HDT114" s="205"/>
      <c r="HDU114" s="205"/>
      <c r="HDV114" s="205"/>
      <c r="HDW114" s="205"/>
      <c r="HDX114" s="205"/>
      <c r="HDY114" s="205"/>
      <c r="HDZ114" s="205"/>
      <c r="HEA114" s="205"/>
      <c r="HEB114" s="205"/>
      <c r="HEC114" s="205"/>
      <c r="HED114" s="205"/>
      <c r="HEE114" s="205"/>
      <c r="HEF114" s="205"/>
      <c r="HEG114" s="205"/>
      <c r="HEH114" s="205"/>
      <c r="HEI114" s="205"/>
      <c r="HEJ114" s="205"/>
      <c r="HEK114" s="205"/>
      <c r="HEL114" s="205"/>
      <c r="HEM114" s="205"/>
      <c r="HEN114" s="205"/>
      <c r="HEO114" s="205"/>
      <c r="HEP114" s="205"/>
      <c r="HEQ114" s="205"/>
      <c r="HER114" s="205"/>
      <c r="HES114" s="205"/>
      <c r="HET114" s="205"/>
      <c r="HEU114" s="205"/>
      <c r="HEV114" s="205"/>
      <c r="HEW114" s="205"/>
      <c r="HEX114" s="205"/>
      <c r="HEY114" s="205"/>
      <c r="HEZ114" s="205"/>
      <c r="HFA114" s="205"/>
      <c r="HFB114" s="205"/>
      <c r="HFC114" s="205"/>
      <c r="HFD114" s="205"/>
      <c r="HFE114" s="205"/>
      <c r="HFF114" s="205"/>
      <c r="HFG114" s="205"/>
      <c r="HFH114" s="205"/>
      <c r="HFI114" s="205"/>
      <c r="HFJ114" s="205"/>
      <c r="HFK114" s="205"/>
      <c r="HFL114" s="205"/>
      <c r="HFM114" s="205"/>
      <c r="HFN114" s="205"/>
      <c r="HFO114" s="205"/>
      <c r="HFP114" s="205"/>
      <c r="HFQ114" s="205"/>
      <c r="HFR114" s="205"/>
      <c r="HFS114" s="205"/>
      <c r="HFT114" s="205"/>
      <c r="HFU114" s="205"/>
      <c r="HFV114" s="205"/>
      <c r="HFW114" s="205"/>
      <c r="HFX114" s="205"/>
      <c r="HFY114" s="205"/>
      <c r="HFZ114" s="205"/>
      <c r="HGA114" s="205"/>
      <c r="HGB114" s="205"/>
      <c r="HGC114" s="205"/>
      <c r="HGD114" s="205"/>
      <c r="HGE114" s="205"/>
      <c r="HGF114" s="205"/>
      <c r="HGG114" s="205"/>
      <c r="HGH114" s="205"/>
      <c r="HGI114" s="205"/>
      <c r="HGJ114" s="205"/>
      <c r="HGK114" s="205"/>
      <c r="HGL114" s="205"/>
      <c r="HGM114" s="205"/>
      <c r="HGN114" s="205"/>
      <c r="HGO114" s="205"/>
      <c r="HGP114" s="205"/>
      <c r="HGQ114" s="205"/>
      <c r="HGR114" s="205"/>
      <c r="HGS114" s="205"/>
      <c r="HGT114" s="205"/>
      <c r="HGU114" s="205"/>
      <c r="HGV114" s="205"/>
      <c r="HGW114" s="205"/>
      <c r="HGX114" s="205"/>
      <c r="HGY114" s="205"/>
      <c r="HGZ114" s="205"/>
      <c r="HHA114" s="205"/>
      <c r="HHB114" s="205"/>
      <c r="HHC114" s="205"/>
      <c r="HHD114" s="205"/>
      <c r="HHE114" s="205"/>
      <c r="HHF114" s="205"/>
      <c r="HHG114" s="205"/>
      <c r="HHH114" s="205"/>
      <c r="HHI114" s="205"/>
      <c r="HHJ114" s="205"/>
      <c r="HHK114" s="205"/>
      <c r="HHL114" s="205"/>
      <c r="HHM114" s="205"/>
      <c r="HHN114" s="205"/>
      <c r="HHO114" s="205"/>
      <c r="HHP114" s="205"/>
      <c r="HHQ114" s="205"/>
      <c r="HHR114" s="205"/>
      <c r="HHS114" s="205"/>
      <c r="HHZ114" s="205"/>
      <c r="HIA114" s="205"/>
      <c r="HIB114" s="205"/>
      <c r="HIC114" s="205"/>
      <c r="HID114" s="205"/>
      <c r="HIE114" s="205"/>
      <c r="HIF114" s="205"/>
      <c r="HIG114" s="205"/>
      <c r="HIH114" s="205"/>
      <c r="HII114" s="205"/>
      <c r="HIJ114" s="205"/>
      <c r="HIK114" s="205"/>
      <c r="HIL114" s="205"/>
      <c r="HIM114" s="205"/>
      <c r="HIN114" s="205"/>
      <c r="HIO114" s="205"/>
      <c r="HIP114" s="205"/>
      <c r="HIQ114" s="205"/>
      <c r="HIR114" s="205"/>
      <c r="HIS114" s="205"/>
      <c r="HIT114" s="205"/>
      <c r="HIU114" s="205"/>
      <c r="HIV114" s="205"/>
      <c r="HIW114" s="205"/>
      <c r="HIX114" s="205"/>
      <c r="HIY114" s="205"/>
      <c r="HIZ114" s="205"/>
      <c r="HJA114" s="205"/>
      <c r="HJB114" s="205"/>
      <c r="HJC114" s="205"/>
      <c r="HJD114" s="205"/>
      <c r="HJE114" s="205"/>
      <c r="HJF114" s="205"/>
      <c r="HJG114" s="205"/>
      <c r="HJH114" s="205"/>
      <c r="HJI114" s="205"/>
      <c r="HJJ114" s="205"/>
      <c r="HJK114" s="205"/>
      <c r="HJL114" s="205"/>
      <c r="HJM114" s="205"/>
      <c r="HJN114" s="205"/>
      <c r="HJO114" s="205"/>
      <c r="HJP114" s="205"/>
      <c r="HJQ114" s="205"/>
      <c r="HJR114" s="205"/>
      <c r="HJS114" s="205"/>
      <c r="HJT114" s="205"/>
      <c r="HJU114" s="205"/>
      <c r="HJV114" s="205"/>
      <c r="HJW114" s="205"/>
      <c r="HJX114" s="205"/>
      <c r="HJY114" s="205"/>
      <c r="HJZ114" s="205"/>
      <c r="HKA114" s="205"/>
      <c r="HKB114" s="205"/>
      <c r="HKC114" s="205"/>
      <c r="HKD114" s="205"/>
      <c r="HKE114" s="205"/>
      <c r="HKF114" s="205"/>
      <c r="HKG114" s="205"/>
      <c r="HKH114" s="205"/>
      <c r="HKI114" s="205"/>
      <c r="HKJ114" s="205"/>
      <c r="HKK114" s="205"/>
      <c r="HKL114" s="205"/>
      <c r="HKM114" s="205"/>
      <c r="HKN114" s="205"/>
      <c r="HKO114" s="205"/>
      <c r="HKP114" s="205"/>
      <c r="HKQ114" s="205"/>
      <c r="HKR114" s="205"/>
      <c r="HKS114" s="205"/>
      <c r="HKT114" s="205"/>
      <c r="HKU114" s="205"/>
      <c r="HKV114" s="205"/>
      <c r="HKW114" s="205"/>
      <c r="HKX114" s="205"/>
      <c r="HKY114" s="205"/>
      <c r="HKZ114" s="205"/>
      <c r="HLA114" s="205"/>
      <c r="HLB114" s="205"/>
      <c r="HLC114" s="205"/>
      <c r="HLD114" s="205"/>
      <c r="HLE114" s="205"/>
      <c r="HLF114" s="205"/>
      <c r="HLG114" s="205"/>
      <c r="HLH114" s="205"/>
      <c r="HLI114" s="205"/>
      <c r="HLJ114" s="205"/>
      <c r="HLK114" s="205"/>
      <c r="HLL114" s="205"/>
      <c r="HLM114" s="205"/>
      <c r="HLN114" s="205"/>
      <c r="HLO114" s="205"/>
      <c r="HLP114" s="205"/>
      <c r="HLQ114" s="205"/>
      <c r="HLR114" s="205"/>
      <c r="HLS114" s="205"/>
      <c r="HLT114" s="205"/>
      <c r="HLU114" s="205"/>
      <c r="HLV114" s="205"/>
      <c r="HLW114" s="205"/>
      <c r="HLX114" s="205"/>
      <c r="HLY114" s="205"/>
      <c r="HLZ114" s="205"/>
      <c r="HMA114" s="205"/>
      <c r="HMB114" s="205"/>
      <c r="HMC114" s="205"/>
      <c r="HMD114" s="205"/>
      <c r="HME114" s="205"/>
      <c r="HMF114" s="205"/>
      <c r="HMG114" s="205"/>
      <c r="HMH114" s="205"/>
      <c r="HMI114" s="205"/>
      <c r="HMJ114" s="205"/>
      <c r="HMK114" s="205"/>
      <c r="HML114" s="205"/>
      <c r="HMM114" s="205"/>
      <c r="HMN114" s="205"/>
      <c r="HMO114" s="205"/>
      <c r="HMP114" s="205"/>
      <c r="HMQ114" s="205"/>
      <c r="HMR114" s="205"/>
      <c r="HMS114" s="205"/>
      <c r="HMT114" s="205"/>
      <c r="HMU114" s="205"/>
      <c r="HMV114" s="205"/>
      <c r="HMW114" s="205"/>
      <c r="HMX114" s="205"/>
      <c r="HMY114" s="205"/>
      <c r="HMZ114" s="205"/>
      <c r="HNA114" s="205"/>
      <c r="HNB114" s="205"/>
      <c r="HNC114" s="205"/>
      <c r="HND114" s="205"/>
      <c r="HNE114" s="205"/>
      <c r="HNF114" s="205"/>
      <c r="HNG114" s="205"/>
      <c r="HNH114" s="205"/>
      <c r="HNI114" s="205"/>
      <c r="HNJ114" s="205"/>
      <c r="HNK114" s="205"/>
      <c r="HNL114" s="205"/>
      <c r="HNM114" s="205"/>
      <c r="HNN114" s="205"/>
      <c r="HNO114" s="205"/>
      <c r="HNP114" s="205"/>
      <c r="HNQ114" s="205"/>
      <c r="HNR114" s="205"/>
      <c r="HNS114" s="205"/>
      <c r="HNT114" s="205"/>
      <c r="HNU114" s="205"/>
      <c r="HNV114" s="205"/>
      <c r="HNW114" s="205"/>
      <c r="HNX114" s="205"/>
      <c r="HNY114" s="205"/>
      <c r="HNZ114" s="205"/>
      <c r="HOA114" s="205"/>
      <c r="HOB114" s="205"/>
      <c r="HOC114" s="205"/>
      <c r="HOD114" s="205"/>
      <c r="HOE114" s="205"/>
      <c r="HOF114" s="205"/>
      <c r="HOG114" s="205"/>
      <c r="HOH114" s="205"/>
      <c r="HOI114" s="205"/>
      <c r="HOJ114" s="205"/>
      <c r="HOK114" s="205"/>
      <c r="HOL114" s="205"/>
      <c r="HOM114" s="205"/>
      <c r="HON114" s="205"/>
      <c r="HOO114" s="205"/>
      <c r="HOP114" s="205"/>
      <c r="HOQ114" s="205"/>
      <c r="HOR114" s="205"/>
      <c r="HOS114" s="205"/>
      <c r="HOT114" s="205"/>
      <c r="HOU114" s="205"/>
      <c r="HOV114" s="205"/>
      <c r="HOW114" s="205"/>
      <c r="HOX114" s="205"/>
      <c r="HOY114" s="205"/>
      <c r="HOZ114" s="205"/>
      <c r="HPA114" s="205"/>
      <c r="HPB114" s="205"/>
      <c r="HPC114" s="205"/>
      <c r="HPD114" s="205"/>
      <c r="HPE114" s="205"/>
      <c r="HPF114" s="205"/>
      <c r="HPG114" s="205"/>
      <c r="HPH114" s="205"/>
      <c r="HPI114" s="205"/>
      <c r="HPJ114" s="205"/>
      <c r="HPK114" s="205"/>
      <c r="HPL114" s="205"/>
      <c r="HPM114" s="205"/>
      <c r="HPN114" s="205"/>
      <c r="HPO114" s="205"/>
      <c r="HPP114" s="205"/>
      <c r="HPQ114" s="205"/>
      <c r="HPR114" s="205"/>
      <c r="HPS114" s="205"/>
      <c r="HPT114" s="205"/>
      <c r="HPU114" s="205"/>
      <c r="HPV114" s="205"/>
      <c r="HPW114" s="205"/>
      <c r="HPX114" s="205"/>
      <c r="HPY114" s="205"/>
      <c r="HPZ114" s="205"/>
      <c r="HQA114" s="205"/>
      <c r="HQB114" s="205"/>
      <c r="HQC114" s="205"/>
      <c r="HQD114" s="205"/>
      <c r="HQE114" s="205"/>
      <c r="HQF114" s="205"/>
      <c r="HQG114" s="205"/>
      <c r="HQH114" s="205"/>
      <c r="HQI114" s="205"/>
      <c r="HQJ114" s="205"/>
      <c r="HQK114" s="205"/>
      <c r="HQL114" s="205"/>
      <c r="HQM114" s="205"/>
      <c r="HQN114" s="205"/>
      <c r="HQO114" s="205"/>
      <c r="HQP114" s="205"/>
      <c r="HQQ114" s="205"/>
      <c r="HQR114" s="205"/>
      <c r="HQS114" s="205"/>
      <c r="HQT114" s="205"/>
      <c r="HQU114" s="205"/>
      <c r="HQV114" s="205"/>
      <c r="HQW114" s="205"/>
      <c r="HQX114" s="205"/>
      <c r="HQY114" s="205"/>
      <c r="HQZ114" s="205"/>
      <c r="HRA114" s="205"/>
      <c r="HRB114" s="205"/>
      <c r="HRC114" s="205"/>
      <c r="HRD114" s="205"/>
      <c r="HRE114" s="205"/>
      <c r="HRF114" s="205"/>
      <c r="HRG114" s="205"/>
      <c r="HRH114" s="205"/>
      <c r="HRI114" s="205"/>
      <c r="HRJ114" s="205"/>
      <c r="HRK114" s="205"/>
      <c r="HRL114" s="205"/>
      <c r="HRM114" s="205"/>
      <c r="HRN114" s="205"/>
      <c r="HRO114" s="205"/>
      <c r="HRV114" s="205"/>
      <c r="HRW114" s="205"/>
      <c r="HRX114" s="205"/>
      <c r="HRY114" s="205"/>
      <c r="HRZ114" s="205"/>
      <c r="HSA114" s="205"/>
      <c r="HSB114" s="205"/>
      <c r="HSC114" s="205"/>
      <c r="HSD114" s="205"/>
      <c r="HSE114" s="205"/>
      <c r="HSF114" s="205"/>
      <c r="HSG114" s="205"/>
      <c r="HSH114" s="205"/>
      <c r="HSI114" s="205"/>
      <c r="HSJ114" s="205"/>
      <c r="HSK114" s="205"/>
      <c r="HSL114" s="205"/>
      <c r="HSM114" s="205"/>
      <c r="HSN114" s="205"/>
      <c r="HSO114" s="205"/>
      <c r="HSP114" s="205"/>
      <c r="HSQ114" s="205"/>
      <c r="HSR114" s="205"/>
      <c r="HSS114" s="205"/>
      <c r="HST114" s="205"/>
      <c r="HSU114" s="205"/>
      <c r="HSV114" s="205"/>
      <c r="HSW114" s="205"/>
      <c r="HSX114" s="205"/>
      <c r="HSY114" s="205"/>
      <c r="HSZ114" s="205"/>
      <c r="HTA114" s="205"/>
      <c r="HTB114" s="205"/>
      <c r="HTC114" s="205"/>
      <c r="HTD114" s="205"/>
      <c r="HTE114" s="205"/>
      <c r="HTF114" s="205"/>
      <c r="HTG114" s="205"/>
      <c r="HTH114" s="205"/>
      <c r="HTI114" s="205"/>
      <c r="HTJ114" s="205"/>
      <c r="HTK114" s="205"/>
      <c r="HTL114" s="205"/>
      <c r="HTM114" s="205"/>
      <c r="HTN114" s="205"/>
      <c r="HTO114" s="205"/>
      <c r="HTP114" s="205"/>
      <c r="HTQ114" s="205"/>
      <c r="HTR114" s="205"/>
      <c r="HTS114" s="205"/>
      <c r="HTT114" s="205"/>
      <c r="HTU114" s="205"/>
      <c r="HTV114" s="205"/>
      <c r="HTW114" s="205"/>
      <c r="HTX114" s="205"/>
      <c r="HTY114" s="205"/>
      <c r="HTZ114" s="205"/>
      <c r="HUA114" s="205"/>
      <c r="HUB114" s="205"/>
      <c r="HUC114" s="205"/>
      <c r="HUD114" s="205"/>
      <c r="HUE114" s="205"/>
      <c r="HUF114" s="205"/>
      <c r="HUG114" s="205"/>
      <c r="HUH114" s="205"/>
      <c r="HUI114" s="205"/>
      <c r="HUJ114" s="205"/>
      <c r="HUK114" s="205"/>
      <c r="HUL114" s="205"/>
      <c r="HUM114" s="205"/>
      <c r="HUN114" s="205"/>
      <c r="HUO114" s="205"/>
      <c r="HUP114" s="205"/>
      <c r="HUQ114" s="205"/>
      <c r="HUR114" s="205"/>
      <c r="HUS114" s="205"/>
      <c r="HUT114" s="205"/>
      <c r="HUU114" s="205"/>
      <c r="HUV114" s="205"/>
      <c r="HUW114" s="205"/>
      <c r="HUX114" s="205"/>
      <c r="HUY114" s="205"/>
      <c r="HUZ114" s="205"/>
      <c r="HVA114" s="205"/>
      <c r="HVB114" s="205"/>
      <c r="HVC114" s="205"/>
      <c r="HVD114" s="205"/>
      <c r="HVE114" s="205"/>
      <c r="HVF114" s="205"/>
      <c r="HVG114" s="205"/>
      <c r="HVH114" s="205"/>
      <c r="HVI114" s="205"/>
      <c r="HVJ114" s="205"/>
      <c r="HVK114" s="205"/>
      <c r="HVL114" s="205"/>
      <c r="HVM114" s="205"/>
      <c r="HVN114" s="205"/>
      <c r="HVO114" s="205"/>
      <c r="HVP114" s="205"/>
      <c r="HVQ114" s="205"/>
      <c r="HVR114" s="205"/>
      <c r="HVS114" s="205"/>
      <c r="HVT114" s="205"/>
      <c r="HVU114" s="205"/>
      <c r="HVV114" s="205"/>
      <c r="HVW114" s="205"/>
      <c r="HVX114" s="205"/>
      <c r="HVY114" s="205"/>
      <c r="HVZ114" s="205"/>
      <c r="HWA114" s="205"/>
      <c r="HWB114" s="205"/>
      <c r="HWC114" s="205"/>
      <c r="HWD114" s="205"/>
      <c r="HWE114" s="205"/>
      <c r="HWF114" s="205"/>
      <c r="HWG114" s="205"/>
      <c r="HWH114" s="205"/>
      <c r="HWI114" s="205"/>
      <c r="HWJ114" s="205"/>
      <c r="HWK114" s="205"/>
      <c r="HWL114" s="205"/>
      <c r="HWM114" s="205"/>
      <c r="HWN114" s="205"/>
      <c r="HWO114" s="205"/>
      <c r="HWP114" s="205"/>
      <c r="HWQ114" s="205"/>
      <c r="HWR114" s="205"/>
      <c r="HWS114" s="205"/>
      <c r="HWT114" s="205"/>
      <c r="HWU114" s="205"/>
      <c r="HWV114" s="205"/>
      <c r="HWW114" s="205"/>
      <c r="HWX114" s="205"/>
      <c r="HWY114" s="205"/>
      <c r="HWZ114" s="205"/>
      <c r="HXA114" s="205"/>
      <c r="HXB114" s="205"/>
      <c r="HXC114" s="205"/>
      <c r="HXD114" s="205"/>
      <c r="HXE114" s="205"/>
      <c r="HXF114" s="205"/>
      <c r="HXG114" s="205"/>
      <c r="HXH114" s="205"/>
      <c r="HXI114" s="205"/>
      <c r="HXJ114" s="205"/>
      <c r="HXK114" s="205"/>
      <c r="HXL114" s="205"/>
      <c r="HXM114" s="205"/>
      <c r="HXN114" s="205"/>
      <c r="HXO114" s="205"/>
      <c r="HXP114" s="205"/>
      <c r="HXQ114" s="205"/>
      <c r="HXR114" s="205"/>
      <c r="HXS114" s="205"/>
      <c r="HXT114" s="205"/>
      <c r="HXU114" s="205"/>
      <c r="HXV114" s="205"/>
      <c r="HXW114" s="205"/>
      <c r="HXX114" s="205"/>
      <c r="HXY114" s="205"/>
      <c r="HXZ114" s="205"/>
      <c r="HYA114" s="205"/>
      <c r="HYB114" s="205"/>
      <c r="HYC114" s="205"/>
      <c r="HYD114" s="205"/>
      <c r="HYE114" s="205"/>
      <c r="HYF114" s="205"/>
      <c r="HYG114" s="205"/>
      <c r="HYH114" s="205"/>
      <c r="HYI114" s="205"/>
      <c r="HYJ114" s="205"/>
      <c r="HYK114" s="205"/>
      <c r="HYL114" s="205"/>
      <c r="HYM114" s="205"/>
      <c r="HYN114" s="205"/>
      <c r="HYO114" s="205"/>
      <c r="HYP114" s="205"/>
      <c r="HYQ114" s="205"/>
      <c r="HYR114" s="205"/>
      <c r="HYS114" s="205"/>
      <c r="HYT114" s="205"/>
      <c r="HYU114" s="205"/>
      <c r="HYV114" s="205"/>
      <c r="HYW114" s="205"/>
      <c r="HYX114" s="205"/>
      <c r="HYY114" s="205"/>
      <c r="HYZ114" s="205"/>
      <c r="HZA114" s="205"/>
      <c r="HZB114" s="205"/>
      <c r="HZC114" s="205"/>
      <c r="HZD114" s="205"/>
      <c r="HZE114" s="205"/>
      <c r="HZF114" s="205"/>
      <c r="HZG114" s="205"/>
      <c r="HZH114" s="205"/>
      <c r="HZI114" s="205"/>
      <c r="HZJ114" s="205"/>
      <c r="HZK114" s="205"/>
      <c r="HZL114" s="205"/>
      <c r="HZM114" s="205"/>
      <c r="HZN114" s="205"/>
      <c r="HZO114" s="205"/>
      <c r="HZP114" s="205"/>
      <c r="HZQ114" s="205"/>
      <c r="HZR114" s="205"/>
      <c r="HZS114" s="205"/>
      <c r="HZT114" s="205"/>
      <c r="HZU114" s="205"/>
      <c r="HZV114" s="205"/>
      <c r="HZW114" s="205"/>
      <c r="HZX114" s="205"/>
      <c r="HZY114" s="205"/>
      <c r="HZZ114" s="205"/>
      <c r="IAA114" s="205"/>
      <c r="IAB114" s="205"/>
      <c r="IAC114" s="205"/>
      <c r="IAD114" s="205"/>
      <c r="IAE114" s="205"/>
      <c r="IAF114" s="205"/>
      <c r="IAG114" s="205"/>
      <c r="IAH114" s="205"/>
      <c r="IAI114" s="205"/>
      <c r="IAJ114" s="205"/>
      <c r="IAK114" s="205"/>
      <c r="IAL114" s="205"/>
      <c r="IAM114" s="205"/>
      <c r="IAN114" s="205"/>
      <c r="IAO114" s="205"/>
      <c r="IAP114" s="205"/>
      <c r="IAQ114" s="205"/>
      <c r="IAR114" s="205"/>
      <c r="IAS114" s="205"/>
      <c r="IAT114" s="205"/>
      <c r="IAU114" s="205"/>
      <c r="IAV114" s="205"/>
      <c r="IAW114" s="205"/>
      <c r="IAX114" s="205"/>
      <c r="IAY114" s="205"/>
      <c r="IAZ114" s="205"/>
      <c r="IBA114" s="205"/>
      <c r="IBB114" s="205"/>
      <c r="IBC114" s="205"/>
      <c r="IBD114" s="205"/>
      <c r="IBE114" s="205"/>
      <c r="IBF114" s="205"/>
      <c r="IBG114" s="205"/>
      <c r="IBH114" s="205"/>
      <c r="IBI114" s="205"/>
      <c r="IBJ114" s="205"/>
      <c r="IBK114" s="205"/>
      <c r="IBR114" s="205"/>
      <c r="IBS114" s="205"/>
      <c r="IBT114" s="205"/>
      <c r="IBU114" s="205"/>
      <c r="IBV114" s="205"/>
      <c r="IBW114" s="205"/>
      <c r="IBX114" s="205"/>
      <c r="IBY114" s="205"/>
      <c r="IBZ114" s="205"/>
      <c r="ICA114" s="205"/>
      <c r="ICB114" s="205"/>
      <c r="ICC114" s="205"/>
      <c r="ICD114" s="205"/>
      <c r="ICE114" s="205"/>
      <c r="ICF114" s="205"/>
      <c r="ICG114" s="205"/>
      <c r="ICH114" s="205"/>
      <c r="ICI114" s="205"/>
      <c r="ICJ114" s="205"/>
      <c r="ICK114" s="205"/>
      <c r="ICL114" s="205"/>
      <c r="ICM114" s="205"/>
      <c r="ICN114" s="205"/>
      <c r="ICO114" s="205"/>
      <c r="ICP114" s="205"/>
      <c r="ICQ114" s="205"/>
      <c r="ICR114" s="205"/>
      <c r="ICS114" s="205"/>
      <c r="ICT114" s="205"/>
      <c r="ICU114" s="205"/>
      <c r="ICV114" s="205"/>
      <c r="ICW114" s="205"/>
      <c r="ICX114" s="205"/>
      <c r="ICY114" s="205"/>
      <c r="ICZ114" s="205"/>
      <c r="IDA114" s="205"/>
      <c r="IDB114" s="205"/>
      <c r="IDC114" s="205"/>
      <c r="IDD114" s="205"/>
      <c r="IDE114" s="205"/>
      <c r="IDF114" s="205"/>
      <c r="IDG114" s="205"/>
      <c r="IDH114" s="205"/>
      <c r="IDI114" s="205"/>
      <c r="IDJ114" s="205"/>
      <c r="IDK114" s="205"/>
      <c r="IDL114" s="205"/>
      <c r="IDM114" s="205"/>
      <c r="IDN114" s="205"/>
      <c r="IDO114" s="205"/>
      <c r="IDP114" s="205"/>
      <c r="IDQ114" s="205"/>
      <c r="IDR114" s="205"/>
      <c r="IDS114" s="205"/>
      <c r="IDT114" s="205"/>
      <c r="IDU114" s="205"/>
      <c r="IDV114" s="205"/>
      <c r="IDW114" s="205"/>
      <c r="IDX114" s="205"/>
      <c r="IDY114" s="205"/>
      <c r="IDZ114" s="205"/>
      <c r="IEA114" s="205"/>
      <c r="IEB114" s="205"/>
      <c r="IEC114" s="205"/>
      <c r="IED114" s="205"/>
      <c r="IEE114" s="205"/>
      <c r="IEF114" s="205"/>
      <c r="IEG114" s="205"/>
      <c r="IEH114" s="205"/>
      <c r="IEI114" s="205"/>
      <c r="IEJ114" s="205"/>
      <c r="IEK114" s="205"/>
      <c r="IEL114" s="205"/>
      <c r="IEM114" s="205"/>
      <c r="IEN114" s="205"/>
      <c r="IEO114" s="205"/>
      <c r="IEP114" s="205"/>
      <c r="IEQ114" s="205"/>
      <c r="IER114" s="205"/>
      <c r="IES114" s="205"/>
      <c r="IET114" s="205"/>
      <c r="IEU114" s="205"/>
      <c r="IEV114" s="205"/>
      <c r="IEW114" s="205"/>
      <c r="IEX114" s="205"/>
      <c r="IEY114" s="205"/>
      <c r="IEZ114" s="205"/>
      <c r="IFA114" s="205"/>
      <c r="IFB114" s="205"/>
      <c r="IFC114" s="205"/>
      <c r="IFD114" s="205"/>
      <c r="IFE114" s="205"/>
      <c r="IFF114" s="205"/>
      <c r="IFG114" s="205"/>
      <c r="IFH114" s="205"/>
      <c r="IFI114" s="205"/>
      <c r="IFJ114" s="205"/>
      <c r="IFK114" s="205"/>
      <c r="IFL114" s="205"/>
      <c r="IFM114" s="205"/>
      <c r="IFN114" s="205"/>
      <c r="IFO114" s="205"/>
      <c r="IFP114" s="205"/>
      <c r="IFQ114" s="205"/>
      <c r="IFR114" s="205"/>
      <c r="IFS114" s="205"/>
      <c r="IFT114" s="205"/>
      <c r="IFU114" s="205"/>
      <c r="IFV114" s="205"/>
      <c r="IFW114" s="205"/>
      <c r="IFX114" s="205"/>
      <c r="IFY114" s="205"/>
      <c r="IFZ114" s="205"/>
      <c r="IGA114" s="205"/>
      <c r="IGB114" s="205"/>
      <c r="IGC114" s="205"/>
      <c r="IGD114" s="205"/>
      <c r="IGE114" s="205"/>
      <c r="IGF114" s="205"/>
      <c r="IGG114" s="205"/>
      <c r="IGH114" s="205"/>
      <c r="IGI114" s="205"/>
      <c r="IGJ114" s="205"/>
      <c r="IGK114" s="205"/>
      <c r="IGL114" s="205"/>
      <c r="IGM114" s="205"/>
      <c r="IGN114" s="205"/>
      <c r="IGO114" s="205"/>
      <c r="IGP114" s="205"/>
      <c r="IGQ114" s="205"/>
      <c r="IGR114" s="205"/>
      <c r="IGS114" s="205"/>
      <c r="IGT114" s="205"/>
      <c r="IGU114" s="205"/>
      <c r="IGV114" s="205"/>
      <c r="IGW114" s="205"/>
      <c r="IGX114" s="205"/>
      <c r="IGY114" s="205"/>
      <c r="IGZ114" s="205"/>
      <c r="IHA114" s="205"/>
      <c r="IHB114" s="205"/>
      <c r="IHC114" s="205"/>
      <c r="IHD114" s="205"/>
      <c r="IHE114" s="205"/>
      <c r="IHF114" s="205"/>
      <c r="IHG114" s="205"/>
      <c r="IHH114" s="205"/>
      <c r="IHI114" s="205"/>
      <c r="IHJ114" s="205"/>
      <c r="IHK114" s="205"/>
      <c r="IHL114" s="205"/>
      <c r="IHM114" s="205"/>
      <c r="IHN114" s="205"/>
      <c r="IHO114" s="205"/>
      <c r="IHP114" s="205"/>
      <c r="IHQ114" s="205"/>
      <c r="IHR114" s="205"/>
      <c r="IHS114" s="205"/>
      <c r="IHT114" s="205"/>
      <c r="IHU114" s="205"/>
      <c r="IHV114" s="205"/>
      <c r="IHW114" s="205"/>
      <c r="IHX114" s="205"/>
      <c r="IHY114" s="205"/>
      <c r="IHZ114" s="205"/>
      <c r="IIA114" s="205"/>
      <c r="IIB114" s="205"/>
      <c r="IIC114" s="205"/>
      <c r="IID114" s="205"/>
      <c r="IIE114" s="205"/>
      <c r="IIF114" s="205"/>
      <c r="IIG114" s="205"/>
      <c r="IIH114" s="205"/>
      <c r="III114" s="205"/>
      <c r="IIJ114" s="205"/>
      <c r="IIK114" s="205"/>
      <c r="IIL114" s="205"/>
      <c r="IIM114" s="205"/>
      <c r="IIN114" s="205"/>
      <c r="IIO114" s="205"/>
      <c r="IIP114" s="205"/>
      <c r="IIQ114" s="205"/>
      <c r="IIR114" s="205"/>
      <c r="IIS114" s="205"/>
      <c r="IIT114" s="205"/>
      <c r="IIU114" s="205"/>
      <c r="IIV114" s="205"/>
      <c r="IIW114" s="205"/>
      <c r="IIX114" s="205"/>
      <c r="IIY114" s="205"/>
      <c r="IIZ114" s="205"/>
      <c r="IJA114" s="205"/>
      <c r="IJB114" s="205"/>
      <c r="IJC114" s="205"/>
      <c r="IJD114" s="205"/>
      <c r="IJE114" s="205"/>
      <c r="IJF114" s="205"/>
      <c r="IJG114" s="205"/>
      <c r="IJH114" s="205"/>
      <c r="IJI114" s="205"/>
      <c r="IJJ114" s="205"/>
      <c r="IJK114" s="205"/>
      <c r="IJL114" s="205"/>
      <c r="IJM114" s="205"/>
      <c r="IJN114" s="205"/>
      <c r="IJO114" s="205"/>
      <c r="IJP114" s="205"/>
      <c r="IJQ114" s="205"/>
      <c r="IJR114" s="205"/>
      <c r="IJS114" s="205"/>
      <c r="IJT114" s="205"/>
      <c r="IJU114" s="205"/>
      <c r="IJV114" s="205"/>
      <c r="IJW114" s="205"/>
      <c r="IJX114" s="205"/>
      <c r="IJY114" s="205"/>
      <c r="IJZ114" s="205"/>
      <c r="IKA114" s="205"/>
      <c r="IKB114" s="205"/>
      <c r="IKC114" s="205"/>
      <c r="IKD114" s="205"/>
      <c r="IKE114" s="205"/>
      <c r="IKF114" s="205"/>
      <c r="IKG114" s="205"/>
      <c r="IKH114" s="205"/>
      <c r="IKI114" s="205"/>
      <c r="IKJ114" s="205"/>
      <c r="IKK114" s="205"/>
      <c r="IKL114" s="205"/>
      <c r="IKM114" s="205"/>
      <c r="IKN114" s="205"/>
      <c r="IKO114" s="205"/>
      <c r="IKP114" s="205"/>
      <c r="IKQ114" s="205"/>
      <c r="IKR114" s="205"/>
      <c r="IKS114" s="205"/>
      <c r="IKT114" s="205"/>
      <c r="IKU114" s="205"/>
      <c r="IKV114" s="205"/>
      <c r="IKW114" s="205"/>
      <c r="IKX114" s="205"/>
      <c r="IKY114" s="205"/>
      <c r="IKZ114" s="205"/>
      <c r="ILA114" s="205"/>
      <c r="ILB114" s="205"/>
      <c r="ILC114" s="205"/>
      <c r="ILD114" s="205"/>
      <c r="ILE114" s="205"/>
      <c r="ILF114" s="205"/>
      <c r="ILG114" s="205"/>
      <c r="ILN114" s="205"/>
      <c r="ILO114" s="205"/>
      <c r="ILP114" s="205"/>
      <c r="ILQ114" s="205"/>
      <c r="ILR114" s="205"/>
      <c r="ILS114" s="205"/>
      <c r="ILT114" s="205"/>
      <c r="ILU114" s="205"/>
      <c r="ILV114" s="205"/>
      <c r="ILW114" s="205"/>
      <c r="ILX114" s="205"/>
      <c r="ILY114" s="205"/>
      <c r="ILZ114" s="205"/>
      <c r="IMA114" s="205"/>
      <c r="IMB114" s="205"/>
      <c r="IMC114" s="205"/>
      <c r="IMD114" s="205"/>
      <c r="IME114" s="205"/>
      <c r="IMF114" s="205"/>
      <c r="IMG114" s="205"/>
      <c r="IMH114" s="205"/>
      <c r="IMI114" s="205"/>
      <c r="IMJ114" s="205"/>
      <c r="IMK114" s="205"/>
      <c r="IML114" s="205"/>
      <c r="IMM114" s="205"/>
      <c r="IMN114" s="205"/>
      <c r="IMO114" s="205"/>
      <c r="IMP114" s="205"/>
      <c r="IMQ114" s="205"/>
      <c r="IMR114" s="205"/>
      <c r="IMS114" s="205"/>
      <c r="IMT114" s="205"/>
      <c r="IMU114" s="205"/>
      <c r="IMV114" s="205"/>
      <c r="IMW114" s="205"/>
      <c r="IMX114" s="205"/>
      <c r="IMY114" s="205"/>
      <c r="IMZ114" s="205"/>
      <c r="INA114" s="205"/>
      <c r="INB114" s="205"/>
      <c r="INC114" s="205"/>
      <c r="IND114" s="205"/>
      <c r="INE114" s="205"/>
      <c r="INF114" s="205"/>
      <c r="ING114" s="205"/>
      <c r="INH114" s="205"/>
      <c r="INI114" s="205"/>
      <c r="INJ114" s="205"/>
      <c r="INK114" s="205"/>
      <c r="INL114" s="205"/>
      <c r="INM114" s="205"/>
      <c r="INN114" s="205"/>
      <c r="INO114" s="205"/>
      <c r="INP114" s="205"/>
      <c r="INQ114" s="205"/>
      <c r="INR114" s="205"/>
      <c r="INS114" s="205"/>
      <c r="INT114" s="205"/>
      <c r="INU114" s="205"/>
      <c r="INV114" s="205"/>
      <c r="INW114" s="205"/>
      <c r="INX114" s="205"/>
      <c r="INY114" s="205"/>
      <c r="INZ114" s="205"/>
      <c r="IOA114" s="205"/>
      <c r="IOB114" s="205"/>
      <c r="IOC114" s="205"/>
      <c r="IOD114" s="205"/>
      <c r="IOE114" s="205"/>
      <c r="IOF114" s="205"/>
      <c r="IOG114" s="205"/>
      <c r="IOH114" s="205"/>
      <c r="IOI114" s="205"/>
      <c r="IOJ114" s="205"/>
      <c r="IOK114" s="205"/>
      <c r="IOL114" s="205"/>
      <c r="IOM114" s="205"/>
      <c r="ION114" s="205"/>
      <c r="IOO114" s="205"/>
      <c r="IOP114" s="205"/>
      <c r="IOQ114" s="205"/>
      <c r="IOR114" s="205"/>
      <c r="IOS114" s="205"/>
      <c r="IOT114" s="205"/>
      <c r="IOU114" s="205"/>
      <c r="IOV114" s="205"/>
      <c r="IOW114" s="205"/>
      <c r="IOX114" s="205"/>
      <c r="IOY114" s="205"/>
      <c r="IOZ114" s="205"/>
      <c r="IPA114" s="205"/>
      <c r="IPB114" s="205"/>
      <c r="IPC114" s="205"/>
      <c r="IPD114" s="205"/>
      <c r="IPE114" s="205"/>
      <c r="IPF114" s="205"/>
      <c r="IPG114" s="205"/>
      <c r="IPH114" s="205"/>
      <c r="IPI114" s="205"/>
      <c r="IPJ114" s="205"/>
      <c r="IPK114" s="205"/>
      <c r="IPL114" s="205"/>
      <c r="IPM114" s="205"/>
      <c r="IPN114" s="205"/>
      <c r="IPO114" s="205"/>
      <c r="IPP114" s="205"/>
      <c r="IPQ114" s="205"/>
      <c r="IPR114" s="205"/>
      <c r="IPS114" s="205"/>
      <c r="IPT114" s="205"/>
      <c r="IPU114" s="205"/>
      <c r="IPV114" s="205"/>
      <c r="IPW114" s="205"/>
      <c r="IPX114" s="205"/>
      <c r="IPY114" s="205"/>
      <c r="IPZ114" s="205"/>
      <c r="IQA114" s="205"/>
      <c r="IQB114" s="205"/>
      <c r="IQC114" s="205"/>
      <c r="IQD114" s="205"/>
      <c r="IQE114" s="205"/>
      <c r="IQF114" s="205"/>
      <c r="IQG114" s="205"/>
      <c r="IQH114" s="205"/>
      <c r="IQI114" s="205"/>
      <c r="IQJ114" s="205"/>
      <c r="IQK114" s="205"/>
      <c r="IQL114" s="205"/>
      <c r="IQM114" s="205"/>
      <c r="IQN114" s="205"/>
      <c r="IQO114" s="205"/>
      <c r="IQP114" s="205"/>
      <c r="IQQ114" s="205"/>
      <c r="IQR114" s="205"/>
      <c r="IQS114" s="205"/>
      <c r="IQT114" s="205"/>
      <c r="IQU114" s="205"/>
      <c r="IQV114" s="205"/>
      <c r="IQW114" s="205"/>
      <c r="IQX114" s="205"/>
      <c r="IQY114" s="205"/>
      <c r="IQZ114" s="205"/>
      <c r="IRA114" s="205"/>
      <c r="IRB114" s="205"/>
      <c r="IRC114" s="205"/>
      <c r="IRD114" s="205"/>
      <c r="IRE114" s="205"/>
      <c r="IRF114" s="205"/>
      <c r="IRG114" s="205"/>
      <c r="IRH114" s="205"/>
      <c r="IRI114" s="205"/>
      <c r="IRJ114" s="205"/>
      <c r="IRK114" s="205"/>
      <c r="IRL114" s="205"/>
      <c r="IRM114" s="205"/>
      <c r="IRN114" s="205"/>
      <c r="IRO114" s="205"/>
      <c r="IRP114" s="205"/>
      <c r="IRQ114" s="205"/>
      <c r="IRR114" s="205"/>
      <c r="IRS114" s="205"/>
      <c r="IRT114" s="205"/>
      <c r="IRU114" s="205"/>
      <c r="IRV114" s="205"/>
      <c r="IRW114" s="205"/>
      <c r="IRX114" s="205"/>
      <c r="IRY114" s="205"/>
      <c r="IRZ114" s="205"/>
      <c r="ISA114" s="205"/>
      <c r="ISB114" s="205"/>
      <c r="ISC114" s="205"/>
      <c r="ISD114" s="205"/>
      <c r="ISE114" s="205"/>
      <c r="ISF114" s="205"/>
      <c r="ISG114" s="205"/>
      <c r="ISH114" s="205"/>
      <c r="ISI114" s="205"/>
      <c r="ISJ114" s="205"/>
      <c r="ISK114" s="205"/>
      <c r="ISL114" s="205"/>
      <c r="ISM114" s="205"/>
      <c r="ISN114" s="205"/>
      <c r="ISO114" s="205"/>
      <c r="ISP114" s="205"/>
      <c r="ISQ114" s="205"/>
      <c r="ISR114" s="205"/>
      <c r="ISS114" s="205"/>
      <c r="IST114" s="205"/>
      <c r="ISU114" s="205"/>
      <c r="ISV114" s="205"/>
      <c r="ISW114" s="205"/>
      <c r="ISX114" s="205"/>
      <c r="ISY114" s="205"/>
      <c r="ISZ114" s="205"/>
      <c r="ITA114" s="205"/>
      <c r="ITB114" s="205"/>
      <c r="ITC114" s="205"/>
      <c r="ITD114" s="205"/>
      <c r="ITE114" s="205"/>
      <c r="ITF114" s="205"/>
      <c r="ITG114" s="205"/>
      <c r="ITH114" s="205"/>
      <c r="ITI114" s="205"/>
      <c r="ITJ114" s="205"/>
      <c r="ITK114" s="205"/>
      <c r="ITL114" s="205"/>
      <c r="ITM114" s="205"/>
      <c r="ITN114" s="205"/>
      <c r="ITO114" s="205"/>
      <c r="ITP114" s="205"/>
      <c r="ITQ114" s="205"/>
      <c r="ITR114" s="205"/>
      <c r="ITS114" s="205"/>
      <c r="ITT114" s="205"/>
      <c r="ITU114" s="205"/>
      <c r="ITV114" s="205"/>
      <c r="ITW114" s="205"/>
      <c r="ITX114" s="205"/>
      <c r="ITY114" s="205"/>
      <c r="ITZ114" s="205"/>
      <c r="IUA114" s="205"/>
      <c r="IUB114" s="205"/>
      <c r="IUC114" s="205"/>
      <c r="IUD114" s="205"/>
      <c r="IUE114" s="205"/>
      <c r="IUF114" s="205"/>
      <c r="IUG114" s="205"/>
      <c r="IUH114" s="205"/>
      <c r="IUI114" s="205"/>
      <c r="IUJ114" s="205"/>
      <c r="IUK114" s="205"/>
      <c r="IUL114" s="205"/>
      <c r="IUM114" s="205"/>
      <c r="IUN114" s="205"/>
      <c r="IUO114" s="205"/>
      <c r="IUP114" s="205"/>
      <c r="IUQ114" s="205"/>
      <c r="IUR114" s="205"/>
      <c r="IUS114" s="205"/>
      <c r="IUT114" s="205"/>
      <c r="IUU114" s="205"/>
      <c r="IUV114" s="205"/>
      <c r="IUW114" s="205"/>
      <c r="IUX114" s="205"/>
      <c r="IUY114" s="205"/>
      <c r="IUZ114" s="205"/>
      <c r="IVA114" s="205"/>
      <c r="IVB114" s="205"/>
      <c r="IVC114" s="205"/>
      <c r="IVJ114" s="205"/>
      <c r="IVK114" s="205"/>
      <c r="IVL114" s="205"/>
      <c r="IVM114" s="205"/>
      <c r="IVN114" s="205"/>
      <c r="IVO114" s="205"/>
      <c r="IVP114" s="205"/>
      <c r="IVQ114" s="205"/>
      <c r="IVR114" s="205"/>
      <c r="IVS114" s="205"/>
      <c r="IVT114" s="205"/>
      <c r="IVU114" s="205"/>
      <c r="IVV114" s="205"/>
      <c r="IVW114" s="205"/>
      <c r="IVX114" s="205"/>
      <c r="IVY114" s="205"/>
      <c r="IVZ114" s="205"/>
      <c r="IWA114" s="205"/>
      <c r="IWB114" s="205"/>
      <c r="IWC114" s="205"/>
      <c r="IWD114" s="205"/>
      <c r="IWE114" s="205"/>
      <c r="IWF114" s="205"/>
      <c r="IWG114" s="205"/>
      <c r="IWH114" s="205"/>
      <c r="IWI114" s="205"/>
      <c r="IWJ114" s="205"/>
      <c r="IWK114" s="205"/>
      <c r="IWL114" s="205"/>
      <c r="IWM114" s="205"/>
      <c r="IWN114" s="205"/>
      <c r="IWO114" s="205"/>
      <c r="IWP114" s="205"/>
      <c r="IWQ114" s="205"/>
      <c r="IWR114" s="205"/>
      <c r="IWS114" s="205"/>
      <c r="IWT114" s="205"/>
      <c r="IWU114" s="205"/>
      <c r="IWV114" s="205"/>
      <c r="IWW114" s="205"/>
      <c r="IWX114" s="205"/>
      <c r="IWY114" s="205"/>
      <c r="IWZ114" s="205"/>
      <c r="IXA114" s="205"/>
      <c r="IXB114" s="205"/>
      <c r="IXC114" s="205"/>
      <c r="IXD114" s="205"/>
      <c r="IXE114" s="205"/>
      <c r="IXF114" s="205"/>
      <c r="IXG114" s="205"/>
      <c r="IXH114" s="205"/>
      <c r="IXI114" s="205"/>
      <c r="IXJ114" s="205"/>
      <c r="IXK114" s="205"/>
      <c r="IXL114" s="205"/>
      <c r="IXM114" s="205"/>
      <c r="IXN114" s="205"/>
      <c r="IXO114" s="205"/>
      <c r="IXP114" s="205"/>
      <c r="IXQ114" s="205"/>
      <c r="IXR114" s="205"/>
      <c r="IXS114" s="205"/>
      <c r="IXT114" s="205"/>
      <c r="IXU114" s="205"/>
      <c r="IXV114" s="205"/>
      <c r="IXW114" s="205"/>
      <c r="IXX114" s="205"/>
      <c r="IXY114" s="205"/>
      <c r="IXZ114" s="205"/>
      <c r="IYA114" s="205"/>
      <c r="IYB114" s="205"/>
      <c r="IYC114" s="205"/>
      <c r="IYD114" s="205"/>
      <c r="IYE114" s="205"/>
      <c r="IYF114" s="205"/>
      <c r="IYG114" s="205"/>
      <c r="IYH114" s="205"/>
      <c r="IYI114" s="205"/>
      <c r="IYJ114" s="205"/>
      <c r="IYK114" s="205"/>
      <c r="IYL114" s="205"/>
      <c r="IYM114" s="205"/>
      <c r="IYN114" s="205"/>
      <c r="IYO114" s="205"/>
      <c r="IYP114" s="205"/>
      <c r="IYQ114" s="205"/>
      <c r="IYR114" s="205"/>
      <c r="IYS114" s="205"/>
      <c r="IYT114" s="205"/>
      <c r="IYU114" s="205"/>
      <c r="IYV114" s="205"/>
      <c r="IYW114" s="205"/>
      <c r="IYX114" s="205"/>
      <c r="IYY114" s="205"/>
      <c r="IYZ114" s="205"/>
      <c r="IZA114" s="205"/>
      <c r="IZB114" s="205"/>
      <c r="IZC114" s="205"/>
      <c r="IZD114" s="205"/>
      <c r="IZE114" s="205"/>
      <c r="IZF114" s="205"/>
      <c r="IZG114" s="205"/>
      <c r="IZH114" s="205"/>
      <c r="IZI114" s="205"/>
      <c r="IZJ114" s="205"/>
      <c r="IZK114" s="205"/>
      <c r="IZL114" s="205"/>
      <c r="IZM114" s="205"/>
      <c r="IZN114" s="205"/>
      <c r="IZO114" s="205"/>
      <c r="IZP114" s="205"/>
      <c r="IZQ114" s="205"/>
      <c r="IZR114" s="205"/>
      <c r="IZS114" s="205"/>
      <c r="IZT114" s="205"/>
      <c r="IZU114" s="205"/>
      <c r="IZV114" s="205"/>
      <c r="IZW114" s="205"/>
      <c r="IZX114" s="205"/>
      <c r="IZY114" s="205"/>
      <c r="IZZ114" s="205"/>
      <c r="JAA114" s="205"/>
      <c r="JAB114" s="205"/>
      <c r="JAC114" s="205"/>
      <c r="JAD114" s="205"/>
      <c r="JAE114" s="205"/>
      <c r="JAF114" s="205"/>
      <c r="JAG114" s="205"/>
      <c r="JAH114" s="205"/>
      <c r="JAI114" s="205"/>
      <c r="JAJ114" s="205"/>
      <c r="JAK114" s="205"/>
      <c r="JAL114" s="205"/>
      <c r="JAM114" s="205"/>
      <c r="JAN114" s="205"/>
      <c r="JAO114" s="205"/>
      <c r="JAP114" s="205"/>
      <c r="JAQ114" s="205"/>
      <c r="JAR114" s="205"/>
      <c r="JAS114" s="205"/>
      <c r="JAT114" s="205"/>
      <c r="JAU114" s="205"/>
      <c r="JAV114" s="205"/>
      <c r="JAW114" s="205"/>
      <c r="JAX114" s="205"/>
      <c r="JAY114" s="205"/>
      <c r="JAZ114" s="205"/>
      <c r="JBA114" s="205"/>
      <c r="JBB114" s="205"/>
      <c r="JBC114" s="205"/>
      <c r="JBD114" s="205"/>
      <c r="JBE114" s="205"/>
      <c r="JBF114" s="205"/>
      <c r="JBG114" s="205"/>
      <c r="JBH114" s="205"/>
      <c r="JBI114" s="205"/>
      <c r="JBJ114" s="205"/>
      <c r="JBK114" s="205"/>
      <c r="JBL114" s="205"/>
      <c r="JBM114" s="205"/>
      <c r="JBN114" s="205"/>
      <c r="JBO114" s="205"/>
      <c r="JBP114" s="205"/>
      <c r="JBQ114" s="205"/>
      <c r="JBR114" s="205"/>
      <c r="JBS114" s="205"/>
      <c r="JBT114" s="205"/>
      <c r="JBU114" s="205"/>
      <c r="JBV114" s="205"/>
      <c r="JBW114" s="205"/>
      <c r="JBX114" s="205"/>
      <c r="JBY114" s="205"/>
      <c r="JBZ114" s="205"/>
      <c r="JCA114" s="205"/>
      <c r="JCB114" s="205"/>
      <c r="JCC114" s="205"/>
      <c r="JCD114" s="205"/>
      <c r="JCE114" s="205"/>
      <c r="JCF114" s="205"/>
      <c r="JCG114" s="205"/>
      <c r="JCH114" s="205"/>
      <c r="JCI114" s="205"/>
      <c r="JCJ114" s="205"/>
      <c r="JCK114" s="205"/>
      <c r="JCL114" s="205"/>
      <c r="JCM114" s="205"/>
      <c r="JCN114" s="205"/>
      <c r="JCO114" s="205"/>
      <c r="JCP114" s="205"/>
      <c r="JCQ114" s="205"/>
      <c r="JCR114" s="205"/>
      <c r="JCS114" s="205"/>
      <c r="JCT114" s="205"/>
      <c r="JCU114" s="205"/>
      <c r="JCV114" s="205"/>
      <c r="JCW114" s="205"/>
      <c r="JCX114" s="205"/>
      <c r="JCY114" s="205"/>
      <c r="JCZ114" s="205"/>
      <c r="JDA114" s="205"/>
      <c r="JDB114" s="205"/>
      <c r="JDC114" s="205"/>
      <c r="JDD114" s="205"/>
      <c r="JDE114" s="205"/>
      <c r="JDF114" s="205"/>
      <c r="JDG114" s="205"/>
      <c r="JDH114" s="205"/>
      <c r="JDI114" s="205"/>
      <c r="JDJ114" s="205"/>
      <c r="JDK114" s="205"/>
      <c r="JDL114" s="205"/>
      <c r="JDM114" s="205"/>
      <c r="JDN114" s="205"/>
      <c r="JDO114" s="205"/>
      <c r="JDP114" s="205"/>
      <c r="JDQ114" s="205"/>
      <c r="JDR114" s="205"/>
      <c r="JDS114" s="205"/>
      <c r="JDT114" s="205"/>
      <c r="JDU114" s="205"/>
      <c r="JDV114" s="205"/>
      <c r="JDW114" s="205"/>
      <c r="JDX114" s="205"/>
      <c r="JDY114" s="205"/>
      <c r="JDZ114" s="205"/>
      <c r="JEA114" s="205"/>
      <c r="JEB114" s="205"/>
      <c r="JEC114" s="205"/>
      <c r="JED114" s="205"/>
      <c r="JEE114" s="205"/>
      <c r="JEF114" s="205"/>
      <c r="JEG114" s="205"/>
      <c r="JEH114" s="205"/>
      <c r="JEI114" s="205"/>
      <c r="JEJ114" s="205"/>
      <c r="JEK114" s="205"/>
      <c r="JEL114" s="205"/>
      <c r="JEM114" s="205"/>
      <c r="JEN114" s="205"/>
      <c r="JEO114" s="205"/>
      <c r="JEP114" s="205"/>
      <c r="JEQ114" s="205"/>
      <c r="JER114" s="205"/>
      <c r="JES114" s="205"/>
      <c r="JET114" s="205"/>
      <c r="JEU114" s="205"/>
      <c r="JEV114" s="205"/>
      <c r="JEW114" s="205"/>
      <c r="JEX114" s="205"/>
      <c r="JEY114" s="205"/>
      <c r="JFF114" s="205"/>
      <c r="JFG114" s="205"/>
      <c r="JFH114" s="205"/>
      <c r="JFI114" s="205"/>
      <c r="JFJ114" s="205"/>
      <c r="JFK114" s="205"/>
      <c r="JFL114" s="205"/>
      <c r="JFM114" s="205"/>
      <c r="JFN114" s="205"/>
      <c r="JFO114" s="205"/>
      <c r="JFP114" s="205"/>
      <c r="JFQ114" s="205"/>
      <c r="JFR114" s="205"/>
      <c r="JFS114" s="205"/>
      <c r="JFT114" s="205"/>
      <c r="JFU114" s="205"/>
      <c r="JFV114" s="205"/>
      <c r="JFW114" s="205"/>
      <c r="JFX114" s="205"/>
      <c r="JFY114" s="205"/>
      <c r="JFZ114" s="205"/>
      <c r="JGA114" s="205"/>
      <c r="JGB114" s="205"/>
      <c r="JGC114" s="205"/>
      <c r="JGD114" s="205"/>
      <c r="JGE114" s="205"/>
      <c r="JGF114" s="205"/>
      <c r="JGG114" s="205"/>
      <c r="JGH114" s="205"/>
      <c r="JGI114" s="205"/>
      <c r="JGJ114" s="205"/>
      <c r="JGK114" s="205"/>
      <c r="JGL114" s="205"/>
      <c r="JGM114" s="205"/>
      <c r="JGN114" s="205"/>
      <c r="JGO114" s="205"/>
      <c r="JGP114" s="205"/>
      <c r="JGQ114" s="205"/>
      <c r="JGR114" s="205"/>
      <c r="JGS114" s="205"/>
      <c r="JGT114" s="205"/>
      <c r="JGU114" s="205"/>
      <c r="JGV114" s="205"/>
      <c r="JGW114" s="205"/>
      <c r="JGX114" s="205"/>
      <c r="JGY114" s="205"/>
      <c r="JGZ114" s="205"/>
      <c r="JHA114" s="205"/>
      <c r="JHB114" s="205"/>
      <c r="JHC114" s="205"/>
      <c r="JHD114" s="205"/>
      <c r="JHE114" s="205"/>
      <c r="JHF114" s="205"/>
      <c r="JHG114" s="205"/>
      <c r="JHH114" s="205"/>
      <c r="JHI114" s="205"/>
      <c r="JHJ114" s="205"/>
      <c r="JHK114" s="205"/>
      <c r="JHL114" s="205"/>
      <c r="JHM114" s="205"/>
      <c r="JHN114" s="205"/>
      <c r="JHO114" s="205"/>
      <c r="JHP114" s="205"/>
      <c r="JHQ114" s="205"/>
      <c r="JHR114" s="205"/>
      <c r="JHS114" s="205"/>
      <c r="JHT114" s="205"/>
      <c r="JHU114" s="205"/>
      <c r="JHV114" s="205"/>
      <c r="JHW114" s="205"/>
      <c r="JHX114" s="205"/>
      <c r="JHY114" s="205"/>
      <c r="JHZ114" s="205"/>
      <c r="JIA114" s="205"/>
      <c r="JIB114" s="205"/>
      <c r="JIC114" s="205"/>
      <c r="JID114" s="205"/>
      <c r="JIE114" s="205"/>
      <c r="JIF114" s="205"/>
      <c r="JIG114" s="205"/>
      <c r="JIH114" s="205"/>
      <c r="JII114" s="205"/>
      <c r="JIJ114" s="205"/>
      <c r="JIK114" s="205"/>
      <c r="JIL114" s="205"/>
      <c r="JIM114" s="205"/>
      <c r="JIN114" s="205"/>
      <c r="JIO114" s="205"/>
      <c r="JIP114" s="205"/>
      <c r="JIQ114" s="205"/>
      <c r="JIR114" s="205"/>
      <c r="JIS114" s="205"/>
      <c r="JIT114" s="205"/>
      <c r="JIU114" s="205"/>
      <c r="JIV114" s="205"/>
      <c r="JIW114" s="205"/>
      <c r="JIX114" s="205"/>
      <c r="JIY114" s="205"/>
      <c r="JIZ114" s="205"/>
      <c r="JJA114" s="205"/>
      <c r="JJB114" s="205"/>
      <c r="JJC114" s="205"/>
      <c r="JJD114" s="205"/>
      <c r="JJE114" s="205"/>
      <c r="JJF114" s="205"/>
      <c r="JJG114" s="205"/>
      <c r="JJH114" s="205"/>
      <c r="JJI114" s="205"/>
      <c r="JJJ114" s="205"/>
      <c r="JJK114" s="205"/>
      <c r="JJL114" s="205"/>
      <c r="JJM114" s="205"/>
      <c r="JJN114" s="205"/>
      <c r="JJO114" s="205"/>
      <c r="JJP114" s="205"/>
      <c r="JJQ114" s="205"/>
      <c r="JJR114" s="205"/>
      <c r="JJS114" s="205"/>
      <c r="JJT114" s="205"/>
      <c r="JJU114" s="205"/>
      <c r="JJV114" s="205"/>
      <c r="JJW114" s="205"/>
      <c r="JJX114" s="205"/>
      <c r="JJY114" s="205"/>
      <c r="JJZ114" s="205"/>
      <c r="JKA114" s="205"/>
      <c r="JKB114" s="205"/>
      <c r="JKC114" s="205"/>
      <c r="JKD114" s="205"/>
      <c r="JKE114" s="205"/>
      <c r="JKF114" s="205"/>
      <c r="JKG114" s="205"/>
      <c r="JKH114" s="205"/>
      <c r="JKI114" s="205"/>
      <c r="JKJ114" s="205"/>
      <c r="JKK114" s="205"/>
      <c r="JKL114" s="205"/>
      <c r="JKM114" s="205"/>
      <c r="JKN114" s="205"/>
      <c r="JKO114" s="205"/>
      <c r="JKP114" s="205"/>
      <c r="JKQ114" s="205"/>
      <c r="JKR114" s="205"/>
      <c r="JKS114" s="205"/>
      <c r="JKT114" s="205"/>
      <c r="JKU114" s="205"/>
      <c r="JKV114" s="205"/>
      <c r="JKW114" s="205"/>
      <c r="JKX114" s="205"/>
      <c r="JKY114" s="205"/>
      <c r="JKZ114" s="205"/>
      <c r="JLA114" s="205"/>
      <c r="JLB114" s="205"/>
      <c r="JLC114" s="205"/>
      <c r="JLD114" s="205"/>
      <c r="JLE114" s="205"/>
      <c r="JLF114" s="205"/>
      <c r="JLG114" s="205"/>
      <c r="JLH114" s="205"/>
      <c r="JLI114" s="205"/>
      <c r="JLJ114" s="205"/>
      <c r="JLK114" s="205"/>
      <c r="JLL114" s="205"/>
      <c r="JLM114" s="205"/>
      <c r="JLN114" s="205"/>
      <c r="JLO114" s="205"/>
      <c r="JLP114" s="205"/>
      <c r="JLQ114" s="205"/>
      <c r="JLR114" s="205"/>
      <c r="JLS114" s="205"/>
      <c r="JLT114" s="205"/>
      <c r="JLU114" s="205"/>
      <c r="JLV114" s="205"/>
      <c r="JLW114" s="205"/>
      <c r="JLX114" s="205"/>
      <c r="JLY114" s="205"/>
      <c r="JLZ114" s="205"/>
      <c r="JMA114" s="205"/>
      <c r="JMB114" s="205"/>
      <c r="JMC114" s="205"/>
      <c r="JMD114" s="205"/>
      <c r="JME114" s="205"/>
      <c r="JMF114" s="205"/>
      <c r="JMG114" s="205"/>
      <c r="JMH114" s="205"/>
      <c r="JMI114" s="205"/>
      <c r="JMJ114" s="205"/>
      <c r="JMK114" s="205"/>
      <c r="JML114" s="205"/>
      <c r="JMM114" s="205"/>
      <c r="JMN114" s="205"/>
      <c r="JMO114" s="205"/>
      <c r="JMP114" s="205"/>
      <c r="JMQ114" s="205"/>
      <c r="JMR114" s="205"/>
      <c r="JMS114" s="205"/>
      <c r="JMT114" s="205"/>
      <c r="JMU114" s="205"/>
      <c r="JMV114" s="205"/>
      <c r="JMW114" s="205"/>
      <c r="JMX114" s="205"/>
      <c r="JMY114" s="205"/>
      <c r="JMZ114" s="205"/>
      <c r="JNA114" s="205"/>
      <c r="JNB114" s="205"/>
      <c r="JNC114" s="205"/>
      <c r="JND114" s="205"/>
      <c r="JNE114" s="205"/>
      <c r="JNF114" s="205"/>
      <c r="JNG114" s="205"/>
      <c r="JNH114" s="205"/>
      <c r="JNI114" s="205"/>
      <c r="JNJ114" s="205"/>
      <c r="JNK114" s="205"/>
      <c r="JNL114" s="205"/>
      <c r="JNM114" s="205"/>
      <c r="JNN114" s="205"/>
      <c r="JNO114" s="205"/>
      <c r="JNP114" s="205"/>
      <c r="JNQ114" s="205"/>
      <c r="JNR114" s="205"/>
      <c r="JNS114" s="205"/>
      <c r="JNT114" s="205"/>
      <c r="JNU114" s="205"/>
      <c r="JNV114" s="205"/>
      <c r="JNW114" s="205"/>
      <c r="JNX114" s="205"/>
      <c r="JNY114" s="205"/>
      <c r="JNZ114" s="205"/>
      <c r="JOA114" s="205"/>
      <c r="JOB114" s="205"/>
      <c r="JOC114" s="205"/>
      <c r="JOD114" s="205"/>
      <c r="JOE114" s="205"/>
      <c r="JOF114" s="205"/>
      <c r="JOG114" s="205"/>
      <c r="JOH114" s="205"/>
      <c r="JOI114" s="205"/>
      <c r="JOJ114" s="205"/>
      <c r="JOK114" s="205"/>
      <c r="JOL114" s="205"/>
      <c r="JOM114" s="205"/>
      <c r="JON114" s="205"/>
      <c r="JOO114" s="205"/>
      <c r="JOP114" s="205"/>
      <c r="JOQ114" s="205"/>
      <c r="JOR114" s="205"/>
      <c r="JOS114" s="205"/>
      <c r="JOT114" s="205"/>
      <c r="JOU114" s="205"/>
      <c r="JPB114" s="205"/>
      <c r="JPC114" s="205"/>
      <c r="JPD114" s="205"/>
      <c r="JPE114" s="205"/>
      <c r="JPF114" s="205"/>
      <c r="JPG114" s="205"/>
      <c r="JPH114" s="205"/>
      <c r="JPI114" s="205"/>
      <c r="JPJ114" s="205"/>
      <c r="JPK114" s="205"/>
      <c r="JPL114" s="205"/>
      <c r="JPM114" s="205"/>
      <c r="JPN114" s="205"/>
      <c r="JPO114" s="205"/>
      <c r="JPP114" s="205"/>
      <c r="JPQ114" s="205"/>
      <c r="JPR114" s="205"/>
      <c r="JPS114" s="205"/>
      <c r="JPT114" s="205"/>
      <c r="JPU114" s="205"/>
      <c r="JPV114" s="205"/>
      <c r="JPW114" s="205"/>
      <c r="JPX114" s="205"/>
      <c r="JPY114" s="205"/>
      <c r="JPZ114" s="205"/>
      <c r="JQA114" s="205"/>
      <c r="JQB114" s="205"/>
      <c r="JQC114" s="205"/>
      <c r="JQD114" s="205"/>
      <c r="JQE114" s="205"/>
      <c r="JQF114" s="205"/>
      <c r="JQG114" s="205"/>
      <c r="JQH114" s="205"/>
      <c r="JQI114" s="205"/>
      <c r="JQJ114" s="205"/>
      <c r="JQK114" s="205"/>
      <c r="JQL114" s="205"/>
      <c r="JQM114" s="205"/>
      <c r="JQN114" s="205"/>
      <c r="JQO114" s="205"/>
      <c r="JQP114" s="205"/>
      <c r="JQQ114" s="205"/>
      <c r="JQR114" s="205"/>
      <c r="JQS114" s="205"/>
      <c r="JQT114" s="205"/>
      <c r="JQU114" s="205"/>
      <c r="JQV114" s="205"/>
      <c r="JQW114" s="205"/>
      <c r="JQX114" s="205"/>
      <c r="JQY114" s="205"/>
      <c r="JQZ114" s="205"/>
      <c r="JRA114" s="205"/>
      <c r="JRB114" s="205"/>
      <c r="JRC114" s="205"/>
      <c r="JRD114" s="205"/>
      <c r="JRE114" s="205"/>
      <c r="JRF114" s="205"/>
      <c r="JRG114" s="205"/>
      <c r="JRH114" s="205"/>
      <c r="JRI114" s="205"/>
      <c r="JRJ114" s="205"/>
      <c r="JRK114" s="205"/>
      <c r="JRL114" s="205"/>
      <c r="JRM114" s="205"/>
      <c r="JRN114" s="205"/>
      <c r="JRO114" s="205"/>
      <c r="JRP114" s="205"/>
      <c r="JRQ114" s="205"/>
      <c r="JRR114" s="205"/>
      <c r="JRS114" s="205"/>
      <c r="JRT114" s="205"/>
      <c r="JRU114" s="205"/>
      <c r="JRV114" s="205"/>
      <c r="JRW114" s="205"/>
      <c r="JRX114" s="205"/>
      <c r="JRY114" s="205"/>
      <c r="JRZ114" s="205"/>
      <c r="JSA114" s="205"/>
      <c r="JSB114" s="205"/>
      <c r="JSC114" s="205"/>
      <c r="JSD114" s="205"/>
      <c r="JSE114" s="205"/>
      <c r="JSF114" s="205"/>
      <c r="JSG114" s="205"/>
      <c r="JSH114" s="205"/>
      <c r="JSI114" s="205"/>
      <c r="JSJ114" s="205"/>
      <c r="JSK114" s="205"/>
      <c r="JSL114" s="205"/>
      <c r="JSM114" s="205"/>
      <c r="JSN114" s="205"/>
      <c r="JSO114" s="205"/>
      <c r="JSP114" s="205"/>
      <c r="JSQ114" s="205"/>
      <c r="JSR114" s="205"/>
      <c r="JSS114" s="205"/>
      <c r="JST114" s="205"/>
      <c r="JSU114" s="205"/>
      <c r="JSV114" s="205"/>
      <c r="JSW114" s="205"/>
      <c r="JSX114" s="205"/>
      <c r="JSY114" s="205"/>
      <c r="JSZ114" s="205"/>
      <c r="JTA114" s="205"/>
      <c r="JTB114" s="205"/>
      <c r="JTC114" s="205"/>
      <c r="JTD114" s="205"/>
      <c r="JTE114" s="205"/>
      <c r="JTF114" s="205"/>
      <c r="JTG114" s="205"/>
      <c r="JTH114" s="205"/>
      <c r="JTI114" s="205"/>
      <c r="JTJ114" s="205"/>
      <c r="JTK114" s="205"/>
      <c r="JTL114" s="205"/>
      <c r="JTM114" s="205"/>
      <c r="JTN114" s="205"/>
      <c r="JTO114" s="205"/>
      <c r="JTP114" s="205"/>
      <c r="JTQ114" s="205"/>
      <c r="JTR114" s="205"/>
      <c r="JTS114" s="205"/>
      <c r="JTT114" s="205"/>
      <c r="JTU114" s="205"/>
      <c r="JTV114" s="205"/>
      <c r="JTW114" s="205"/>
      <c r="JTX114" s="205"/>
      <c r="JTY114" s="205"/>
      <c r="JTZ114" s="205"/>
      <c r="JUA114" s="205"/>
      <c r="JUB114" s="205"/>
      <c r="JUC114" s="205"/>
      <c r="JUD114" s="205"/>
      <c r="JUE114" s="205"/>
      <c r="JUF114" s="205"/>
      <c r="JUG114" s="205"/>
      <c r="JUH114" s="205"/>
      <c r="JUI114" s="205"/>
      <c r="JUJ114" s="205"/>
      <c r="JUK114" s="205"/>
      <c r="JUL114" s="205"/>
      <c r="JUM114" s="205"/>
      <c r="JUN114" s="205"/>
      <c r="JUO114" s="205"/>
      <c r="JUP114" s="205"/>
      <c r="JUQ114" s="205"/>
      <c r="JUR114" s="205"/>
      <c r="JUS114" s="205"/>
      <c r="JUT114" s="205"/>
      <c r="JUU114" s="205"/>
      <c r="JUV114" s="205"/>
      <c r="JUW114" s="205"/>
      <c r="JUX114" s="205"/>
      <c r="JUY114" s="205"/>
      <c r="JUZ114" s="205"/>
      <c r="JVA114" s="205"/>
      <c r="JVB114" s="205"/>
      <c r="JVC114" s="205"/>
      <c r="JVD114" s="205"/>
      <c r="JVE114" s="205"/>
      <c r="JVF114" s="205"/>
      <c r="JVG114" s="205"/>
      <c r="JVH114" s="205"/>
      <c r="JVI114" s="205"/>
      <c r="JVJ114" s="205"/>
      <c r="JVK114" s="205"/>
      <c r="JVL114" s="205"/>
      <c r="JVM114" s="205"/>
      <c r="JVN114" s="205"/>
      <c r="JVO114" s="205"/>
      <c r="JVP114" s="205"/>
      <c r="JVQ114" s="205"/>
      <c r="JVR114" s="205"/>
      <c r="JVS114" s="205"/>
      <c r="JVT114" s="205"/>
      <c r="JVU114" s="205"/>
      <c r="JVV114" s="205"/>
      <c r="JVW114" s="205"/>
      <c r="JVX114" s="205"/>
      <c r="JVY114" s="205"/>
      <c r="JVZ114" s="205"/>
      <c r="JWA114" s="205"/>
      <c r="JWB114" s="205"/>
      <c r="JWC114" s="205"/>
      <c r="JWD114" s="205"/>
      <c r="JWE114" s="205"/>
      <c r="JWF114" s="205"/>
      <c r="JWG114" s="205"/>
      <c r="JWH114" s="205"/>
      <c r="JWI114" s="205"/>
      <c r="JWJ114" s="205"/>
      <c r="JWK114" s="205"/>
      <c r="JWL114" s="205"/>
      <c r="JWM114" s="205"/>
      <c r="JWN114" s="205"/>
      <c r="JWO114" s="205"/>
      <c r="JWP114" s="205"/>
      <c r="JWQ114" s="205"/>
      <c r="JWR114" s="205"/>
      <c r="JWS114" s="205"/>
      <c r="JWT114" s="205"/>
      <c r="JWU114" s="205"/>
      <c r="JWV114" s="205"/>
      <c r="JWW114" s="205"/>
      <c r="JWX114" s="205"/>
      <c r="JWY114" s="205"/>
      <c r="JWZ114" s="205"/>
      <c r="JXA114" s="205"/>
      <c r="JXB114" s="205"/>
      <c r="JXC114" s="205"/>
      <c r="JXD114" s="205"/>
      <c r="JXE114" s="205"/>
      <c r="JXF114" s="205"/>
      <c r="JXG114" s="205"/>
      <c r="JXH114" s="205"/>
      <c r="JXI114" s="205"/>
      <c r="JXJ114" s="205"/>
      <c r="JXK114" s="205"/>
      <c r="JXL114" s="205"/>
      <c r="JXM114" s="205"/>
      <c r="JXN114" s="205"/>
      <c r="JXO114" s="205"/>
      <c r="JXP114" s="205"/>
      <c r="JXQ114" s="205"/>
      <c r="JXR114" s="205"/>
      <c r="JXS114" s="205"/>
      <c r="JXT114" s="205"/>
      <c r="JXU114" s="205"/>
      <c r="JXV114" s="205"/>
      <c r="JXW114" s="205"/>
      <c r="JXX114" s="205"/>
      <c r="JXY114" s="205"/>
      <c r="JXZ114" s="205"/>
      <c r="JYA114" s="205"/>
      <c r="JYB114" s="205"/>
      <c r="JYC114" s="205"/>
      <c r="JYD114" s="205"/>
      <c r="JYE114" s="205"/>
      <c r="JYF114" s="205"/>
      <c r="JYG114" s="205"/>
      <c r="JYH114" s="205"/>
      <c r="JYI114" s="205"/>
      <c r="JYJ114" s="205"/>
      <c r="JYK114" s="205"/>
      <c r="JYL114" s="205"/>
      <c r="JYM114" s="205"/>
      <c r="JYN114" s="205"/>
      <c r="JYO114" s="205"/>
      <c r="JYP114" s="205"/>
      <c r="JYQ114" s="205"/>
      <c r="JYX114" s="205"/>
      <c r="JYY114" s="205"/>
      <c r="JYZ114" s="205"/>
      <c r="JZA114" s="205"/>
      <c r="JZB114" s="205"/>
      <c r="JZC114" s="205"/>
      <c r="JZD114" s="205"/>
      <c r="JZE114" s="205"/>
      <c r="JZF114" s="205"/>
      <c r="JZG114" s="205"/>
      <c r="JZH114" s="205"/>
      <c r="JZI114" s="205"/>
      <c r="JZJ114" s="205"/>
      <c r="JZK114" s="205"/>
      <c r="JZL114" s="205"/>
      <c r="JZM114" s="205"/>
      <c r="JZN114" s="205"/>
      <c r="JZO114" s="205"/>
      <c r="JZP114" s="205"/>
      <c r="JZQ114" s="205"/>
      <c r="JZR114" s="205"/>
      <c r="JZS114" s="205"/>
      <c r="JZT114" s="205"/>
      <c r="JZU114" s="205"/>
      <c r="JZV114" s="205"/>
      <c r="JZW114" s="205"/>
      <c r="JZX114" s="205"/>
      <c r="JZY114" s="205"/>
      <c r="JZZ114" s="205"/>
      <c r="KAA114" s="205"/>
      <c r="KAB114" s="205"/>
      <c r="KAC114" s="205"/>
      <c r="KAD114" s="205"/>
      <c r="KAE114" s="205"/>
      <c r="KAF114" s="205"/>
      <c r="KAG114" s="205"/>
      <c r="KAH114" s="205"/>
      <c r="KAI114" s="205"/>
      <c r="KAJ114" s="205"/>
      <c r="KAK114" s="205"/>
      <c r="KAL114" s="205"/>
      <c r="KAM114" s="205"/>
      <c r="KAN114" s="205"/>
      <c r="KAO114" s="205"/>
      <c r="KAP114" s="205"/>
      <c r="KAQ114" s="205"/>
      <c r="KAR114" s="205"/>
      <c r="KAS114" s="205"/>
      <c r="KAT114" s="205"/>
      <c r="KAU114" s="205"/>
      <c r="KAV114" s="205"/>
      <c r="KAW114" s="205"/>
      <c r="KAX114" s="205"/>
      <c r="KAY114" s="205"/>
      <c r="KAZ114" s="205"/>
      <c r="KBA114" s="205"/>
      <c r="KBB114" s="205"/>
      <c r="KBC114" s="205"/>
      <c r="KBD114" s="205"/>
      <c r="KBE114" s="205"/>
      <c r="KBF114" s="205"/>
      <c r="KBG114" s="205"/>
      <c r="KBH114" s="205"/>
      <c r="KBI114" s="205"/>
      <c r="KBJ114" s="205"/>
      <c r="KBK114" s="205"/>
      <c r="KBL114" s="205"/>
      <c r="KBM114" s="205"/>
      <c r="KBN114" s="205"/>
      <c r="KBO114" s="205"/>
      <c r="KBP114" s="205"/>
      <c r="KBQ114" s="205"/>
      <c r="KBR114" s="205"/>
      <c r="KBS114" s="205"/>
      <c r="KBT114" s="205"/>
      <c r="KBU114" s="205"/>
      <c r="KBV114" s="205"/>
      <c r="KBW114" s="205"/>
      <c r="KBX114" s="205"/>
      <c r="KBY114" s="205"/>
      <c r="KBZ114" s="205"/>
      <c r="KCA114" s="205"/>
      <c r="KCB114" s="205"/>
      <c r="KCC114" s="205"/>
      <c r="KCD114" s="205"/>
      <c r="KCE114" s="205"/>
      <c r="KCF114" s="205"/>
      <c r="KCG114" s="205"/>
      <c r="KCH114" s="205"/>
      <c r="KCI114" s="205"/>
      <c r="KCJ114" s="205"/>
      <c r="KCK114" s="205"/>
      <c r="KCL114" s="205"/>
      <c r="KCM114" s="205"/>
      <c r="KCN114" s="205"/>
      <c r="KCO114" s="205"/>
      <c r="KCP114" s="205"/>
      <c r="KCQ114" s="205"/>
      <c r="KCR114" s="205"/>
      <c r="KCS114" s="205"/>
      <c r="KCT114" s="205"/>
      <c r="KCU114" s="205"/>
      <c r="KCV114" s="205"/>
      <c r="KCW114" s="205"/>
      <c r="KCX114" s="205"/>
      <c r="KCY114" s="205"/>
      <c r="KCZ114" s="205"/>
      <c r="KDA114" s="205"/>
      <c r="KDB114" s="205"/>
      <c r="KDC114" s="205"/>
      <c r="KDD114" s="205"/>
      <c r="KDE114" s="205"/>
      <c r="KDF114" s="205"/>
      <c r="KDG114" s="205"/>
      <c r="KDH114" s="205"/>
      <c r="KDI114" s="205"/>
      <c r="KDJ114" s="205"/>
      <c r="KDK114" s="205"/>
      <c r="KDL114" s="205"/>
      <c r="KDM114" s="205"/>
      <c r="KDN114" s="205"/>
      <c r="KDO114" s="205"/>
      <c r="KDP114" s="205"/>
      <c r="KDQ114" s="205"/>
      <c r="KDR114" s="205"/>
      <c r="KDS114" s="205"/>
      <c r="KDT114" s="205"/>
      <c r="KDU114" s="205"/>
      <c r="KDV114" s="205"/>
      <c r="KDW114" s="205"/>
      <c r="KDX114" s="205"/>
      <c r="KDY114" s="205"/>
      <c r="KDZ114" s="205"/>
      <c r="KEA114" s="205"/>
      <c r="KEB114" s="205"/>
      <c r="KEC114" s="205"/>
      <c r="KED114" s="205"/>
      <c r="KEE114" s="205"/>
      <c r="KEF114" s="205"/>
      <c r="KEG114" s="205"/>
      <c r="KEH114" s="205"/>
      <c r="KEI114" s="205"/>
      <c r="KEJ114" s="205"/>
      <c r="KEK114" s="205"/>
      <c r="KEL114" s="205"/>
      <c r="KEM114" s="205"/>
      <c r="KEN114" s="205"/>
      <c r="KEO114" s="205"/>
      <c r="KEP114" s="205"/>
      <c r="KEQ114" s="205"/>
      <c r="KER114" s="205"/>
      <c r="KES114" s="205"/>
      <c r="KET114" s="205"/>
      <c r="KEU114" s="205"/>
      <c r="KEV114" s="205"/>
      <c r="KEW114" s="205"/>
      <c r="KEX114" s="205"/>
      <c r="KEY114" s="205"/>
      <c r="KEZ114" s="205"/>
      <c r="KFA114" s="205"/>
      <c r="KFB114" s="205"/>
      <c r="KFC114" s="205"/>
      <c r="KFD114" s="205"/>
      <c r="KFE114" s="205"/>
      <c r="KFF114" s="205"/>
      <c r="KFG114" s="205"/>
      <c r="KFH114" s="205"/>
      <c r="KFI114" s="205"/>
      <c r="KFJ114" s="205"/>
      <c r="KFK114" s="205"/>
      <c r="KFL114" s="205"/>
      <c r="KFM114" s="205"/>
      <c r="KFN114" s="205"/>
      <c r="KFO114" s="205"/>
      <c r="KFP114" s="205"/>
      <c r="KFQ114" s="205"/>
      <c r="KFR114" s="205"/>
      <c r="KFS114" s="205"/>
      <c r="KFT114" s="205"/>
      <c r="KFU114" s="205"/>
      <c r="KFV114" s="205"/>
      <c r="KFW114" s="205"/>
      <c r="KFX114" s="205"/>
      <c r="KFY114" s="205"/>
      <c r="KFZ114" s="205"/>
      <c r="KGA114" s="205"/>
      <c r="KGB114" s="205"/>
      <c r="KGC114" s="205"/>
      <c r="KGD114" s="205"/>
      <c r="KGE114" s="205"/>
      <c r="KGF114" s="205"/>
      <c r="KGG114" s="205"/>
      <c r="KGH114" s="205"/>
      <c r="KGI114" s="205"/>
      <c r="KGJ114" s="205"/>
      <c r="KGK114" s="205"/>
      <c r="KGL114" s="205"/>
      <c r="KGM114" s="205"/>
      <c r="KGN114" s="205"/>
      <c r="KGO114" s="205"/>
      <c r="KGP114" s="205"/>
      <c r="KGQ114" s="205"/>
      <c r="KGR114" s="205"/>
      <c r="KGS114" s="205"/>
      <c r="KGT114" s="205"/>
      <c r="KGU114" s="205"/>
      <c r="KGV114" s="205"/>
      <c r="KGW114" s="205"/>
      <c r="KGX114" s="205"/>
      <c r="KGY114" s="205"/>
      <c r="KGZ114" s="205"/>
      <c r="KHA114" s="205"/>
      <c r="KHB114" s="205"/>
      <c r="KHC114" s="205"/>
      <c r="KHD114" s="205"/>
      <c r="KHE114" s="205"/>
      <c r="KHF114" s="205"/>
      <c r="KHG114" s="205"/>
      <c r="KHH114" s="205"/>
      <c r="KHI114" s="205"/>
      <c r="KHJ114" s="205"/>
      <c r="KHK114" s="205"/>
      <c r="KHL114" s="205"/>
      <c r="KHM114" s="205"/>
      <c r="KHN114" s="205"/>
      <c r="KHO114" s="205"/>
      <c r="KHP114" s="205"/>
      <c r="KHQ114" s="205"/>
      <c r="KHR114" s="205"/>
      <c r="KHS114" s="205"/>
      <c r="KHT114" s="205"/>
      <c r="KHU114" s="205"/>
      <c r="KHV114" s="205"/>
      <c r="KHW114" s="205"/>
      <c r="KHX114" s="205"/>
      <c r="KHY114" s="205"/>
      <c r="KHZ114" s="205"/>
      <c r="KIA114" s="205"/>
      <c r="KIB114" s="205"/>
      <c r="KIC114" s="205"/>
      <c r="KID114" s="205"/>
      <c r="KIE114" s="205"/>
      <c r="KIF114" s="205"/>
      <c r="KIG114" s="205"/>
      <c r="KIH114" s="205"/>
      <c r="KII114" s="205"/>
      <c r="KIJ114" s="205"/>
      <c r="KIK114" s="205"/>
      <c r="KIL114" s="205"/>
      <c r="KIM114" s="205"/>
      <c r="KIT114" s="205"/>
      <c r="KIU114" s="205"/>
      <c r="KIV114" s="205"/>
      <c r="KIW114" s="205"/>
      <c r="KIX114" s="205"/>
      <c r="KIY114" s="205"/>
      <c r="KIZ114" s="205"/>
      <c r="KJA114" s="205"/>
      <c r="KJB114" s="205"/>
      <c r="KJC114" s="205"/>
      <c r="KJD114" s="205"/>
      <c r="KJE114" s="205"/>
      <c r="KJF114" s="205"/>
      <c r="KJG114" s="205"/>
      <c r="KJH114" s="205"/>
      <c r="KJI114" s="205"/>
      <c r="KJJ114" s="205"/>
      <c r="KJK114" s="205"/>
      <c r="KJL114" s="205"/>
      <c r="KJM114" s="205"/>
      <c r="KJN114" s="205"/>
      <c r="KJO114" s="205"/>
      <c r="KJP114" s="205"/>
      <c r="KJQ114" s="205"/>
      <c r="KJR114" s="205"/>
      <c r="KJS114" s="205"/>
      <c r="KJT114" s="205"/>
      <c r="KJU114" s="205"/>
      <c r="KJV114" s="205"/>
      <c r="KJW114" s="205"/>
      <c r="KJX114" s="205"/>
      <c r="KJY114" s="205"/>
      <c r="KJZ114" s="205"/>
      <c r="KKA114" s="205"/>
      <c r="KKB114" s="205"/>
      <c r="KKC114" s="205"/>
      <c r="KKD114" s="205"/>
      <c r="KKE114" s="205"/>
      <c r="KKF114" s="205"/>
      <c r="KKG114" s="205"/>
      <c r="KKH114" s="205"/>
      <c r="KKI114" s="205"/>
      <c r="KKJ114" s="205"/>
      <c r="KKK114" s="205"/>
      <c r="KKL114" s="205"/>
      <c r="KKM114" s="205"/>
      <c r="KKN114" s="205"/>
      <c r="KKO114" s="205"/>
      <c r="KKP114" s="205"/>
      <c r="KKQ114" s="205"/>
      <c r="KKR114" s="205"/>
      <c r="KKS114" s="205"/>
      <c r="KKT114" s="205"/>
      <c r="KKU114" s="205"/>
      <c r="KKV114" s="205"/>
      <c r="KKW114" s="205"/>
      <c r="KKX114" s="205"/>
      <c r="KKY114" s="205"/>
      <c r="KKZ114" s="205"/>
      <c r="KLA114" s="205"/>
      <c r="KLB114" s="205"/>
      <c r="KLC114" s="205"/>
      <c r="KLD114" s="205"/>
      <c r="KLE114" s="205"/>
      <c r="KLF114" s="205"/>
      <c r="KLG114" s="205"/>
      <c r="KLH114" s="205"/>
      <c r="KLI114" s="205"/>
      <c r="KLJ114" s="205"/>
      <c r="KLK114" s="205"/>
      <c r="KLL114" s="205"/>
      <c r="KLM114" s="205"/>
      <c r="KLN114" s="205"/>
      <c r="KLO114" s="205"/>
      <c r="KLP114" s="205"/>
      <c r="KLQ114" s="205"/>
      <c r="KLR114" s="205"/>
      <c r="KLS114" s="205"/>
      <c r="KLT114" s="205"/>
      <c r="KLU114" s="205"/>
      <c r="KLV114" s="205"/>
      <c r="KLW114" s="205"/>
      <c r="KLX114" s="205"/>
      <c r="KLY114" s="205"/>
      <c r="KLZ114" s="205"/>
      <c r="KMA114" s="205"/>
      <c r="KMB114" s="205"/>
      <c r="KMC114" s="205"/>
      <c r="KMD114" s="205"/>
      <c r="KME114" s="205"/>
      <c r="KMF114" s="205"/>
      <c r="KMG114" s="205"/>
      <c r="KMH114" s="205"/>
      <c r="KMI114" s="205"/>
      <c r="KMJ114" s="205"/>
      <c r="KMK114" s="205"/>
      <c r="KML114" s="205"/>
      <c r="KMM114" s="205"/>
      <c r="KMN114" s="205"/>
      <c r="KMO114" s="205"/>
      <c r="KMP114" s="205"/>
      <c r="KMQ114" s="205"/>
      <c r="KMR114" s="205"/>
      <c r="KMS114" s="205"/>
      <c r="KMT114" s="205"/>
      <c r="KMU114" s="205"/>
      <c r="KMV114" s="205"/>
      <c r="KMW114" s="205"/>
      <c r="KMX114" s="205"/>
      <c r="KMY114" s="205"/>
      <c r="KMZ114" s="205"/>
      <c r="KNA114" s="205"/>
      <c r="KNB114" s="205"/>
      <c r="KNC114" s="205"/>
      <c r="KND114" s="205"/>
      <c r="KNE114" s="205"/>
      <c r="KNF114" s="205"/>
      <c r="KNG114" s="205"/>
      <c r="KNH114" s="205"/>
      <c r="KNI114" s="205"/>
      <c r="KNJ114" s="205"/>
      <c r="KNK114" s="205"/>
      <c r="KNL114" s="205"/>
      <c r="KNM114" s="205"/>
      <c r="KNN114" s="205"/>
      <c r="KNO114" s="205"/>
      <c r="KNP114" s="205"/>
      <c r="KNQ114" s="205"/>
      <c r="KNR114" s="205"/>
      <c r="KNS114" s="205"/>
      <c r="KNT114" s="205"/>
      <c r="KNU114" s="205"/>
      <c r="KNV114" s="205"/>
      <c r="KNW114" s="205"/>
      <c r="KNX114" s="205"/>
      <c r="KNY114" s="205"/>
      <c r="KNZ114" s="205"/>
      <c r="KOA114" s="205"/>
      <c r="KOB114" s="205"/>
      <c r="KOC114" s="205"/>
      <c r="KOD114" s="205"/>
      <c r="KOE114" s="205"/>
      <c r="KOF114" s="205"/>
      <c r="KOG114" s="205"/>
      <c r="KOH114" s="205"/>
      <c r="KOI114" s="205"/>
      <c r="KOJ114" s="205"/>
      <c r="KOK114" s="205"/>
      <c r="KOL114" s="205"/>
      <c r="KOM114" s="205"/>
      <c r="KON114" s="205"/>
      <c r="KOO114" s="205"/>
      <c r="KOP114" s="205"/>
      <c r="KOQ114" s="205"/>
      <c r="KOR114" s="205"/>
      <c r="KOS114" s="205"/>
      <c r="KOT114" s="205"/>
      <c r="KOU114" s="205"/>
      <c r="KOV114" s="205"/>
      <c r="KOW114" s="205"/>
      <c r="KOX114" s="205"/>
      <c r="KOY114" s="205"/>
      <c r="KOZ114" s="205"/>
      <c r="KPA114" s="205"/>
      <c r="KPB114" s="205"/>
      <c r="KPC114" s="205"/>
      <c r="KPD114" s="205"/>
      <c r="KPE114" s="205"/>
      <c r="KPF114" s="205"/>
      <c r="KPG114" s="205"/>
      <c r="KPH114" s="205"/>
      <c r="KPI114" s="205"/>
      <c r="KPJ114" s="205"/>
      <c r="KPK114" s="205"/>
      <c r="KPL114" s="205"/>
      <c r="KPM114" s="205"/>
      <c r="KPN114" s="205"/>
      <c r="KPO114" s="205"/>
      <c r="KPP114" s="205"/>
      <c r="KPQ114" s="205"/>
      <c r="KPR114" s="205"/>
      <c r="KPS114" s="205"/>
      <c r="KPT114" s="205"/>
      <c r="KPU114" s="205"/>
      <c r="KPV114" s="205"/>
      <c r="KPW114" s="205"/>
      <c r="KPX114" s="205"/>
      <c r="KPY114" s="205"/>
      <c r="KPZ114" s="205"/>
      <c r="KQA114" s="205"/>
      <c r="KQB114" s="205"/>
      <c r="KQC114" s="205"/>
      <c r="KQD114" s="205"/>
      <c r="KQE114" s="205"/>
      <c r="KQF114" s="205"/>
      <c r="KQG114" s="205"/>
      <c r="KQH114" s="205"/>
      <c r="KQI114" s="205"/>
      <c r="KQJ114" s="205"/>
      <c r="KQK114" s="205"/>
      <c r="KQL114" s="205"/>
      <c r="KQM114" s="205"/>
      <c r="KQN114" s="205"/>
      <c r="KQO114" s="205"/>
      <c r="KQP114" s="205"/>
      <c r="KQQ114" s="205"/>
      <c r="KQR114" s="205"/>
      <c r="KQS114" s="205"/>
      <c r="KQT114" s="205"/>
      <c r="KQU114" s="205"/>
      <c r="KQV114" s="205"/>
      <c r="KQW114" s="205"/>
      <c r="KQX114" s="205"/>
      <c r="KQY114" s="205"/>
      <c r="KQZ114" s="205"/>
      <c r="KRA114" s="205"/>
      <c r="KRB114" s="205"/>
      <c r="KRC114" s="205"/>
      <c r="KRD114" s="205"/>
      <c r="KRE114" s="205"/>
      <c r="KRF114" s="205"/>
      <c r="KRG114" s="205"/>
      <c r="KRH114" s="205"/>
      <c r="KRI114" s="205"/>
      <c r="KRJ114" s="205"/>
      <c r="KRK114" s="205"/>
      <c r="KRL114" s="205"/>
      <c r="KRM114" s="205"/>
      <c r="KRN114" s="205"/>
      <c r="KRO114" s="205"/>
      <c r="KRP114" s="205"/>
      <c r="KRQ114" s="205"/>
      <c r="KRR114" s="205"/>
      <c r="KRS114" s="205"/>
      <c r="KRT114" s="205"/>
      <c r="KRU114" s="205"/>
      <c r="KRV114" s="205"/>
      <c r="KRW114" s="205"/>
      <c r="KRX114" s="205"/>
      <c r="KRY114" s="205"/>
      <c r="KRZ114" s="205"/>
      <c r="KSA114" s="205"/>
      <c r="KSB114" s="205"/>
      <c r="KSC114" s="205"/>
      <c r="KSD114" s="205"/>
      <c r="KSE114" s="205"/>
      <c r="KSF114" s="205"/>
      <c r="KSG114" s="205"/>
      <c r="KSH114" s="205"/>
      <c r="KSI114" s="205"/>
      <c r="KSP114" s="205"/>
      <c r="KSQ114" s="205"/>
      <c r="KSR114" s="205"/>
      <c r="KSS114" s="205"/>
      <c r="KST114" s="205"/>
      <c r="KSU114" s="205"/>
      <c r="KSV114" s="205"/>
      <c r="KSW114" s="205"/>
      <c r="KSX114" s="205"/>
      <c r="KSY114" s="205"/>
      <c r="KSZ114" s="205"/>
      <c r="KTA114" s="205"/>
      <c r="KTB114" s="205"/>
      <c r="KTC114" s="205"/>
      <c r="KTD114" s="205"/>
      <c r="KTE114" s="205"/>
      <c r="KTF114" s="205"/>
      <c r="KTG114" s="205"/>
      <c r="KTH114" s="205"/>
      <c r="KTI114" s="205"/>
      <c r="KTJ114" s="205"/>
      <c r="KTK114" s="205"/>
      <c r="KTL114" s="205"/>
      <c r="KTM114" s="205"/>
      <c r="KTN114" s="205"/>
      <c r="KTO114" s="205"/>
      <c r="KTP114" s="205"/>
      <c r="KTQ114" s="205"/>
      <c r="KTR114" s="205"/>
      <c r="KTS114" s="205"/>
      <c r="KTT114" s="205"/>
      <c r="KTU114" s="205"/>
      <c r="KTV114" s="205"/>
      <c r="KTW114" s="205"/>
      <c r="KTX114" s="205"/>
      <c r="KTY114" s="205"/>
      <c r="KTZ114" s="205"/>
      <c r="KUA114" s="205"/>
      <c r="KUB114" s="205"/>
      <c r="KUC114" s="205"/>
      <c r="KUD114" s="205"/>
      <c r="KUE114" s="205"/>
      <c r="KUF114" s="205"/>
      <c r="KUG114" s="205"/>
      <c r="KUH114" s="205"/>
      <c r="KUI114" s="205"/>
      <c r="KUJ114" s="205"/>
      <c r="KUK114" s="205"/>
      <c r="KUL114" s="205"/>
      <c r="KUM114" s="205"/>
      <c r="KUN114" s="205"/>
      <c r="KUO114" s="205"/>
      <c r="KUP114" s="205"/>
      <c r="KUQ114" s="205"/>
      <c r="KUR114" s="205"/>
      <c r="KUS114" s="205"/>
      <c r="KUT114" s="205"/>
      <c r="KUU114" s="205"/>
      <c r="KUV114" s="205"/>
      <c r="KUW114" s="205"/>
      <c r="KUX114" s="205"/>
      <c r="KUY114" s="205"/>
      <c r="KUZ114" s="205"/>
      <c r="KVA114" s="205"/>
      <c r="KVB114" s="205"/>
      <c r="KVC114" s="205"/>
      <c r="KVD114" s="205"/>
      <c r="KVE114" s="205"/>
      <c r="KVF114" s="205"/>
      <c r="KVG114" s="205"/>
      <c r="KVH114" s="205"/>
      <c r="KVI114" s="205"/>
      <c r="KVJ114" s="205"/>
      <c r="KVK114" s="205"/>
      <c r="KVL114" s="205"/>
      <c r="KVM114" s="205"/>
      <c r="KVN114" s="205"/>
      <c r="KVO114" s="205"/>
      <c r="KVP114" s="205"/>
      <c r="KVQ114" s="205"/>
      <c r="KVR114" s="205"/>
      <c r="KVS114" s="205"/>
      <c r="KVT114" s="205"/>
      <c r="KVU114" s="205"/>
      <c r="KVV114" s="205"/>
      <c r="KVW114" s="205"/>
      <c r="KVX114" s="205"/>
      <c r="KVY114" s="205"/>
      <c r="KVZ114" s="205"/>
      <c r="KWA114" s="205"/>
      <c r="KWB114" s="205"/>
      <c r="KWC114" s="205"/>
      <c r="KWD114" s="205"/>
      <c r="KWE114" s="205"/>
      <c r="KWF114" s="205"/>
      <c r="KWG114" s="205"/>
      <c r="KWH114" s="205"/>
      <c r="KWI114" s="205"/>
      <c r="KWJ114" s="205"/>
      <c r="KWK114" s="205"/>
      <c r="KWL114" s="205"/>
      <c r="KWM114" s="205"/>
      <c r="KWN114" s="205"/>
      <c r="KWO114" s="205"/>
      <c r="KWP114" s="205"/>
      <c r="KWQ114" s="205"/>
      <c r="KWR114" s="205"/>
      <c r="KWS114" s="205"/>
      <c r="KWT114" s="205"/>
      <c r="KWU114" s="205"/>
      <c r="KWV114" s="205"/>
      <c r="KWW114" s="205"/>
      <c r="KWX114" s="205"/>
      <c r="KWY114" s="205"/>
      <c r="KWZ114" s="205"/>
      <c r="KXA114" s="205"/>
      <c r="KXB114" s="205"/>
      <c r="KXC114" s="205"/>
      <c r="KXD114" s="205"/>
      <c r="KXE114" s="205"/>
      <c r="KXF114" s="205"/>
      <c r="KXG114" s="205"/>
      <c r="KXH114" s="205"/>
      <c r="KXI114" s="205"/>
      <c r="KXJ114" s="205"/>
      <c r="KXK114" s="205"/>
      <c r="KXL114" s="205"/>
      <c r="KXM114" s="205"/>
      <c r="KXN114" s="205"/>
      <c r="KXO114" s="205"/>
      <c r="KXP114" s="205"/>
      <c r="KXQ114" s="205"/>
      <c r="KXR114" s="205"/>
      <c r="KXS114" s="205"/>
      <c r="KXT114" s="205"/>
      <c r="KXU114" s="205"/>
      <c r="KXV114" s="205"/>
      <c r="KXW114" s="205"/>
      <c r="KXX114" s="205"/>
      <c r="KXY114" s="205"/>
      <c r="KXZ114" s="205"/>
      <c r="KYA114" s="205"/>
      <c r="KYB114" s="205"/>
      <c r="KYC114" s="205"/>
      <c r="KYD114" s="205"/>
      <c r="KYE114" s="205"/>
      <c r="KYF114" s="205"/>
      <c r="KYG114" s="205"/>
      <c r="KYH114" s="205"/>
      <c r="KYI114" s="205"/>
      <c r="KYJ114" s="205"/>
      <c r="KYK114" s="205"/>
      <c r="KYL114" s="205"/>
      <c r="KYM114" s="205"/>
      <c r="KYN114" s="205"/>
      <c r="KYO114" s="205"/>
      <c r="KYP114" s="205"/>
      <c r="KYQ114" s="205"/>
      <c r="KYR114" s="205"/>
      <c r="KYS114" s="205"/>
      <c r="KYT114" s="205"/>
      <c r="KYU114" s="205"/>
      <c r="KYV114" s="205"/>
      <c r="KYW114" s="205"/>
      <c r="KYX114" s="205"/>
      <c r="KYY114" s="205"/>
      <c r="KYZ114" s="205"/>
      <c r="KZA114" s="205"/>
      <c r="KZB114" s="205"/>
      <c r="KZC114" s="205"/>
      <c r="KZD114" s="205"/>
      <c r="KZE114" s="205"/>
      <c r="KZF114" s="205"/>
      <c r="KZG114" s="205"/>
      <c r="KZH114" s="205"/>
      <c r="KZI114" s="205"/>
      <c r="KZJ114" s="205"/>
      <c r="KZK114" s="205"/>
      <c r="KZL114" s="205"/>
      <c r="KZM114" s="205"/>
      <c r="KZN114" s="205"/>
      <c r="KZO114" s="205"/>
      <c r="KZP114" s="205"/>
      <c r="KZQ114" s="205"/>
      <c r="KZR114" s="205"/>
      <c r="KZS114" s="205"/>
      <c r="KZT114" s="205"/>
      <c r="KZU114" s="205"/>
      <c r="KZV114" s="205"/>
      <c r="KZW114" s="205"/>
      <c r="KZX114" s="205"/>
      <c r="KZY114" s="205"/>
      <c r="KZZ114" s="205"/>
      <c r="LAA114" s="205"/>
      <c r="LAB114" s="205"/>
      <c r="LAC114" s="205"/>
      <c r="LAD114" s="205"/>
      <c r="LAE114" s="205"/>
      <c r="LAF114" s="205"/>
      <c r="LAG114" s="205"/>
      <c r="LAH114" s="205"/>
      <c r="LAI114" s="205"/>
      <c r="LAJ114" s="205"/>
      <c r="LAK114" s="205"/>
      <c r="LAL114" s="205"/>
      <c r="LAM114" s="205"/>
      <c r="LAN114" s="205"/>
      <c r="LAO114" s="205"/>
      <c r="LAP114" s="205"/>
      <c r="LAQ114" s="205"/>
      <c r="LAR114" s="205"/>
      <c r="LAS114" s="205"/>
      <c r="LAT114" s="205"/>
      <c r="LAU114" s="205"/>
      <c r="LAV114" s="205"/>
      <c r="LAW114" s="205"/>
      <c r="LAX114" s="205"/>
      <c r="LAY114" s="205"/>
      <c r="LAZ114" s="205"/>
      <c r="LBA114" s="205"/>
      <c r="LBB114" s="205"/>
      <c r="LBC114" s="205"/>
      <c r="LBD114" s="205"/>
      <c r="LBE114" s="205"/>
      <c r="LBF114" s="205"/>
      <c r="LBG114" s="205"/>
      <c r="LBH114" s="205"/>
      <c r="LBI114" s="205"/>
      <c r="LBJ114" s="205"/>
      <c r="LBK114" s="205"/>
      <c r="LBL114" s="205"/>
      <c r="LBM114" s="205"/>
      <c r="LBN114" s="205"/>
      <c r="LBO114" s="205"/>
      <c r="LBP114" s="205"/>
      <c r="LBQ114" s="205"/>
      <c r="LBR114" s="205"/>
      <c r="LBS114" s="205"/>
      <c r="LBT114" s="205"/>
      <c r="LBU114" s="205"/>
      <c r="LBV114" s="205"/>
      <c r="LBW114" s="205"/>
      <c r="LBX114" s="205"/>
      <c r="LBY114" s="205"/>
      <c r="LBZ114" s="205"/>
      <c r="LCA114" s="205"/>
      <c r="LCB114" s="205"/>
      <c r="LCC114" s="205"/>
      <c r="LCD114" s="205"/>
      <c r="LCE114" s="205"/>
      <c r="LCL114" s="205"/>
      <c r="LCM114" s="205"/>
      <c r="LCN114" s="205"/>
      <c r="LCO114" s="205"/>
      <c r="LCP114" s="205"/>
      <c r="LCQ114" s="205"/>
      <c r="LCR114" s="205"/>
      <c r="LCS114" s="205"/>
      <c r="LCT114" s="205"/>
      <c r="LCU114" s="205"/>
      <c r="LCV114" s="205"/>
      <c r="LCW114" s="205"/>
      <c r="LCX114" s="205"/>
      <c r="LCY114" s="205"/>
      <c r="LCZ114" s="205"/>
      <c r="LDA114" s="205"/>
      <c r="LDB114" s="205"/>
      <c r="LDC114" s="205"/>
      <c r="LDD114" s="205"/>
      <c r="LDE114" s="205"/>
      <c r="LDF114" s="205"/>
      <c r="LDG114" s="205"/>
      <c r="LDH114" s="205"/>
      <c r="LDI114" s="205"/>
      <c r="LDJ114" s="205"/>
      <c r="LDK114" s="205"/>
      <c r="LDL114" s="205"/>
      <c r="LDM114" s="205"/>
      <c r="LDN114" s="205"/>
      <c r="LDO114" s="205"/>
      <c r="LDP114" s="205"/>
      <c r="LDQ114" s="205"/>
      <c r="LDR114" s="205"/>
      <c r="LDS114" s="205"/>
      <c r="LDT114" s="205"/>
      <c r="LDU114" s="205"/>
      <c r="LDV114" s="205"/>
      <c r="LDW114" s="205"/>
      <c r="LDX114" s="205"/>
      <c r="LDY114" s="205"/>
      <c r="LDZ114" s="205"/>
      <c r="LEA114" s="205"/>
      <c r="LEB114" s="205"/>
      <c r="LEC114" s="205"/>
      <c r="LED114" s="205"/>
      <c r="LEE114" s="205"/>
      <c r="LEF114" s="205"/>
      <c r="LEG114" s="205"/>
      <c r="LEH114" s="205"/>
      <c r="LEI114" s="205"/>
      <c r="LEJ114" s="205"/>
      <c r="LEK114" s="205"/>
      <c r="LEL114" s="205"/>
      <c r="LEM114" s="205"/>
      <c r="LEN114" s="205"/>
      <c r="LEO114" s="205"/>
      <c r="LEP114" s="205"/>
      <c r="LEQ114" s="205"/>
      <c r="LER114" s="205"/>
      <c r="LES114" s="205"/>
      <c r="LET114" s="205"/>
      <c r="LEU114" s="205"/>
      <c r="LEV114" s="205"/>
      <c r="LEW114" s="205"/>
      <c r="LEX114" s="205"/>
      <c r="LEY114" s="205"/>
      <c r="LEZ114" s="205"/>
      <c r="LFA114" s="205"/>
      <c r="LFB114" s="205"/>
      <c r="LFC114" s="205"/>
      <c r="LFD114" s="205"/>
      <c r="LFE114" s="205"/>
      <c r="LFF114" s="205"/>
      <c r="LFG114" s="205"/>
      <c r="LFH114" s="205"/>
      <c r="LFI114" s="205"/>
      <c r="LFJ114" s="205"/>
      <c r="LFK114" s="205"/>
      <c r="LFL114" s="205"/>
      <c r="LFM114" s="205"/>
      <c r="LFN114" s="205"/>
      <c r="LFO114" s="205"/>
      <c r="LFP114" s="205"/>
      <c r="LFQ114" s="205"/>
      <c r="LFR114" s="205"/>
      <c r="LFS114" s="205"/>
      <c r="LFT114" s="205"/>
      <c r="LFU114" s="205"/>
      <c r="LFV114" s="205"/>
      <c r="LFW114" s="205"/>
      <c r="LFX114" s="205"/>
      <c r="LFY114" s="205"/>
      <c r="LFZ114" s="205"/>
      <c r="LGA114" s="205"/>
      <c r="LGB114" s="205"/>
      <c r="LGC114" s="205"/>
      <c r="LGD114" s="205"/>
      <c r="LGE114" s="205"/>
      <c r="LGF114" s="205"/>
      <c r="LGG114" s="205"/>
      <c r="LGH114" s="205"/>
      <c r="LGI114" s="205"/>
      <c r="LGJ114" s="205"/>
      <c r="LGK114" s="205"/>
      <c r="LGL114" s="205"/>
      <c r="LGM114" s="205"/>
      <c r="LGN114" s="205"/>
      <c r="LGO114" s="205"/>
      <c r="LGP114" s="205"/>
      <c r="LGQ114" s="205"/>
      <c r="LGR114" s="205"/>
      <c r="LGS114" s="205"/>
      <c r="LGT114" s="205"/>
      <c r="LGU114" s="205"/>
      <c r="LGV114" s="205"/>
      <c r="LGW114" s="205"/>
      <c r="LGX114" s="205"/>
      <c r="LGY114" s="205"/>
      <c r="LGZ114" s="205"/>
      <c r="LHA114" s="205"/>
      <c r="LHB114" s="205"/>
      <c r="LHC114" s="205"/>
      <c r="LHD114" s="205"/>
      <c r="LHE114" s="205"/>
      <c r="LHF114" s="205"/>
      <c r="LHG114" s="205"/>
      <c r="LHH114" s="205"/>
      <c r="LHI114" s="205"/>
      <c r="LHJ114" s="205"/>
      <c r="LHK114" s="205"/>
      <c r="LHL114" s="205"/>
      <c r="LHM114" s="205"/>
      <c r="LHN114" s="205"/>
      <c r="LHO114" s="205"/>
      <c r="LHP114" s="205"/>
      <c r="LHQ114" s="205"/>
      <c r="LHR114" s="205"/>
      <c r="LHS114" s="205"/>
      <c r="LHT114" s="205"/>
      <c r="LHU114" s="205"/>
      <c r="LHV114" s="205"/>
      <c r="LHW114" s="205"/>
      <c r="LHX114" s="205"/>
      <c r="LHY114" s="205"/>
      <c r="LHZ114" s="205"/>
      <c r="LIA114" s="205"/>
      <c r="LIB114" s="205"/>
      <c r="LIC114" s="205"/>
      <c r="LID114" s="205"/>
      <c r="LIE114" s="205"/>
      <c r="LIF114" s="205"/>
      <c r="LIG114" s="205"/>
      <c r="LIH114" s="205"/>
      <c r="LII114" s="205"/>
      <c r="LIJ114" s="205"/>
      <c r="LIK114" s="205"/>
      <c r="LIL114" s="205"/>
      <c r="LIM114" s="205"/>
      <c r="LIN114" s="205"/>
      <c r="LIO114" s="205"/>
      <c r="LIP114" s="205"/>
      <c r="LIQ114" s="205"/>
      <c r="LIR114" s="205"/>
      <c r="LIS114" s="205"/>
      <c r="LIT114" s="205"/>
      <c r="LIU114" s="205"/>
      <c r="LIV114" s="205"/>
      <c r="LIW114" s="205"/>
      <c r="LIX114" s="205"/>
      <c r="LIY114" s="205"/>
      <c r="LIZ114" s="205"/>
      <c r="LJA114" s="205"/>
      <c r="LJB114" s="205"/>
      <c r="LJC114" s="205"/>
      <c r="LJD114" s="205"/>
      <c r="LJE114" s="205"/>
      <c r="LJF114" s="205"/>
      <c r="LJG114" s="205"/>
      <c r="LJH114" s="205"/>
      <c r="LJI114" s="205"/>
      <c r="LJJ114" s="205"/>
      <c r="LJK114" s="205"/>
      <c r="LJL114" s="205"/>
      <c r="LJM114" s="205"/>
      <c r="LJN114" s="205"/>
      <c r="LJO114" s="205"/>
      <c r="LJP114" s="205"/>
      <c r="LJQ114" s="205"/>
      <c r="LJR114" s="205"/>
      <c r="LJS114" s="205"/>
      <c r="LJT114" s="205"/>
      <c r="LJU114" s="205"/>
      <c r="LJV114" s="205"/>
      <c r="LJW114" s="205"/>
      <c r="LJX114" s="205"/>
      <c r="LJY114" s="205"/>
      <c r="LJZ114" s="205"/>
      <c r="LKA114" s="205"/>
      <c r="LKB114" s="205"/>
      <c r="LKC114" s="205"/>
      <c r="LKD114" s="205"/>
      <c r="LKE114" s="205"/>
      <c r="LKF114" s="205"/>
      <c r="LKG114" s="205"/>
      <c r="LKH114" s="205"/>
      <c r="LKI114" s="205"/>
      <c r="LKJ114" s="205"/>
      <c r="LKK114" s="205"/>
      <c r="LKL114" s="205"/>
      <c r="LKM114" s="205"/>
      <c r="LKN114" s="205"/>
      <c r="LKO114" s="205"/>
      <c r="LKP114" s="205"/>
      <c r="LKQ114" s="205"/>
      <c r="LKR114" s="205"/>
      <c r="LKS114" s="205"/>
      <c r="LKT114" s="205"/>
      <c r="LKU114" s="205"/>
      <c r="LKV114" s="205"/>
      <c r="LKW114" s="205"/>
      <c r="LKX114" s="205"/>
      <c r="LKY114" s="205"/>
      <c r="LKZ114" s="205"/>
      <c r="LLA114" s="205"/>
      <c r="LLB114" s="205"/>
      <c r="LLC114" s="205"/>
      <c r="LLD114" s="205"/>
      <c r="LLE114" s="205"/>
      <c r="LLF114" s="205"/>
      <c r="LLG114" s="205"/>
      <c r="LLH114" s="205"/>
      <c r="LLI114" s="205"/>
      <c r="LLJ114" s="205"/>
      <c r="LLK114" s="205"/>
      <c r="LLL114" s="205"/>
      <c r="LLM114" s="205"/>
      <c r="LLN114" s="205"/>
      <c r="LLO114" s="205"/>
      <c r="LLP114" s="205"/>
      <c r="LLQ114" s="205"/>
      <c r="LLR114" s="205"/>
      <c r="LLS114" s="205"/>
      <c r="LLT114" s="205"/>
      <c r="LLU114" s="205"/>
      <c r="LLV114" s="205"/>
      <c r="LLW114" s="205"/>
      <c r="LLX114" s="205"/>
      <c r="LLY114" s="205"/>
      <c r="LLZ114" s="205"/>
      <c r="LMA114" s="205"/>
      <c r="LMH114" s="205"/>
      <c r="LMI114" s="205"/>
      <c r="LMJ114" s="205"/>
      <c r="LMK114" s="205"/>
      <c r="LML114" s="205"/>
      <c r="LMM114" s="205"/>
      <c r="LMN114" s="205"/>
      <c r="LMO114" s="205"/>
      <c r="LMP114" s="205"/>
      <c r="LMQ114" s="205"/>
      <c r="LMR114" s="205"/>
      <c r="LMS114" s="205"/>
      <c r="LMT114" s="205"/>
      <c r="LMU114" s="205"/>
      <c r="LMV114" s="205"/>
      <c r="LMW114" s="205"/>
      <c r="LMX114" s="205"/>
      <c r="LMY114" s="205"/>
      <c r="LMZ114" s="205"/>
      <c r="LNA114" s="205"/>
      <c r="LNB114" s="205"/>
      <c r="LNC114" s="205"/>
      <c r="LND114" s="205"/>
      <c r="LNE114" s="205"/>
      <c r="LNF114" s="205"/>
      <c r="LNG114" s="205"/>
      <c r="LNH114" s="205"/>
      <c r="LNI114" s="205"/>
      <c r="LNJ114" s="205"/>
      <c r="LNK114" s="205"/>
      <c r="LNL114" s="205"/>
      <c r="LNM114" s="205"/>
      <c r="LNN114" s="205"/>
      <c r="LNO114" s="205"/>
      <c r="LNP114" s="205"/>
      <c r="LNQ114" s="205"/>
      <c r="LNR114" s="205"/>
      <c r="LNS114" s="205"/>
      <c r="LNT114" s="205"/>
      <c r="LNU114" s="205"/>
      <c r="LNV114" s="205"/>
      <c r="LNW114" s="205"/>
      <c r="LNX114" s="205"/>
      <c r="LNY114" s="205"/>
      <c r="LNZ114" s="205"/>
      <c r="LOA114" s="205"/>
      <c r="LOB114" s="205"/>
      <c r="LOC114" s="205"/>
      <c r="LOD114" s="205"/>
      <c r="LOE114" s="205"/>
      <c r="LOF114" s="205"/>
      <c r="LOG114" s="205"/>
      <c r="LOH114" s="205"/>
      <c r="LOI114" s="205"/>
      <c r="LOJ114" s="205"/>
      <c r="LOK114" s="205"/>
      <c r="LOL114" s="205"/>
      <c r="LOM114" s="205"/>
      <c r="LON114" s="205"/>
      <c r="LOO114" s="205"/>
      <c r="LOP114" s="205"/>
      <c r="LOQ114" s="205"/>
      <c r="LOR114" s="205"/>
      <c r="LOS114" s="205"/>
      <c r="LOT114" s="205"/>
      <c r="LOU114" s="205"/>
      <c r="LOV114" s="205"/>
      <c r="LOW114" s="205"/>
      <c r="LOX114" s="205"/>
      <c r="LOY114" s="205"/>
      <c r="LOZ114" s="205"/>
      <c r="LPA114" s="205"/>
      <c r="LPB114" s="205"/>
      <c r="LPC114" s="205"/>
      <c r="LPD114" s="205"/>
      <c r="LPE114" s="205"/>
      <c r="LPF114" s="205"/>
      <c r="LPG114" s="205"/>
      <c r="LPH114" s="205"/>
      <c r="LPI114" s="205"/>
      <c r="LPJ114" s="205"/>
      <c r="LPK114" s="205"/>
      <c r="LPL114" s="205"/>
      <c r="LPM114" s="205"/>
      <c r="LPN114" s="205"/>
      <c r="LPO114" s="205"/>
      <c r="LPP114" s="205"/>
      <c r="LPQ114" s="205"/>
      <c r="LPR114" s="205"/>
      <c r="LPS114" s="205"/>
      <c r="LPT114" s="205"/>
      <c r="LPU114" s="205"/>
      <c r="LPV114" s="205"/>
      <c r="LPW114" s="205"/>
      <c r="LPX114" s="205"/>
      <c r="LPY114" s="205"/>
      <c r="LPZ114" s="205"/>
      <c r="LQA114" s="205"/>
      <c r="LQB114" s="205"/>
      <c r="LQC114" s="205"/>
      <c r="LQD114" s="205"/>
      <c r="LQE114" s="205"/>
      <c r="LQF114" s="205"/>
      <c r="LQG114" s="205"/>
      <c r="LQH114" s="205"/>
      <c r="LQI114" s="205"/>
      <c r="LQJ114" s="205"/>
      <c r="LQK114" s="205"/>
      <c r="LQL114" s="205"/>
      <c r="LQM114" s="205"/>
      <c r="LQN114" s="205"/>
      <c r="LQO114" s="205"/>
      <c r="LQP114" s="205"/>
      <c r="LQQ114" s="205"/>
      <c r="LQR114" s="205"/>
      <c r="LQS114" s="205"/>
      <c r="LQT114" s="205"/>
      <c r="LQU114" s="205"/>
      <c r="LQV114" s="205"/>
      <c r="LQW114" s="205"/>
      <c r="LQX114" s="205"/>
      <c r="LQY114" s="205"/>
      <c r="LQZ114" s="205"/>
      <c r="LRA114" s="205"/>
      <c r="LRB114" s="205"/>
      <c r="LRC114" s="205"/>
      <c r="LRD114" s="205"/>
      <c r="LRE114" s="205"/>
      <c r="LRF114" s="205"/>
      <c r="LRG114" s="205"/>
      <c r="LRH114" s="205"/>
      <c r="LRI114" s="205"/>
      <c r="LRJ114" s="205"/>
      <c r="LRK114" s="205"/>
      <c r="LRL114" s="205"/>
      <c r="LRM114" s="205"/>
      <c r="LRN114" s="205"/>
      <c r="LRO114" s="205"/>
      <c r="LRP114" s="205"/>
      <c r="LRQ114" s="205"/>
      <c r="LRR114" s="205"/>
      <c r="LRS114" s="205"/>
      <c r="LRT114" s="205"/>
      <c r="LRU114" s="205"/>
      <c r="LRV114" s="205"/>
      <c r="LRW114" s="205"/>
      <c r="LRX114" s="205"/>
      <c r="LRY114" s="205"/>
      <c r="LRZ114" s="205"/>
      <c r="LSA114" s="205"/>
      <c r="LSB114" s="205"/>
      <c r="LSC114" s="205"/>
      <c r="LSD114" s="205"/>
      <c r="LSE114" s="205"/>
      <c r="LSF114" s="205"/>
      <c r="LSG114" s="205"/>
      <c r="LSH114" s="205"/>
      <c r="LSI114" s="205"/>
      <c r="LSJ114" s="205"/>
      <c r="LSK114" s="205"/>
      <c r="LSL114" s="205"/>
      <c r="LSM114" s="205"/>
      <c r="LSN114" s="205"/>
      <c r="LSO114" s="205"/>
      <c r="LSP114" s="205"/>
      <c r="LSQ114" s="205"/>
      <c r="LSR114" s="205"/>
      <c r="LSS114" s="205"/>
      <c r="LST114" s="205"/>
      <c r="LSU114" s="205"/>
      <c r="LSV114" s="205"/>
      <c r="LSW114" s="205"/>
      <c r="LSX114" s="205"/>
      <c r="LSY114" s="205"/>
      <c r="LSZ114" s="205"/>
      <c r="LTA114" s="205"/>
      <c r="LTB114" s="205"/>
      <c r="LTC114" s="205"/>
      <c r="LTD114" s="205"/>
      <c r="LTE114" s="205"/>
      <c r="LTF114" s="205"/>
      <c r="LTG114" s="205"/>
      <c r="LTH114" s="205"/>
      <c r="LTI114" s="205"/>
      <c r="LTJ114" s="205"/>
      <c r="LTK114" s="205"/>
      <c r="LTL114" s="205"/>
      <c r="LTM114" s="205"/>
      <c r="LTN114" s="205"/>
      <c r="LTO114" s="205"/>
      <c r="LTP114" s="205"/>
      <c r="LTQ114" s="205"/>
      <c r="LTR114" s="205"/>
      <c r="LTS114" s="205"/>
      <c r="LTT114" s="205"/>
      <c r="LTU114" s="205"/>
      <c r="LTV114" s="205"/>
      <c r="LTW114" s="205"/>
      <c r="LTX114" s="205"/>
      <c r="LTY114" s="205"/>
      <c r="LTZ114" s="205"/>
      <c r="LUA114" s="205"/>
      <c r="LUB114" s="205"/>
      <c r="LUC114" s="205"/>
      <c r="LUD114" s="205"/>
      <c r="LUE114" s="205"/>
      <c r="LUF114" s="205"/>
      <c r="LUG114" s="205"/>
      <c r="LUH114" s="205"/>
      <c r="LUI114" s="205"/>
      <c r="LUJ114" s="205"/>
      <c r="LUK114" s="205"/>
      <c r="LUL114" s="205"/>
      <c r="LUM114" s="205"/>
      <c r="LUN114" s="205"/>
      <c r="LUO114" s="205"/>
      <c r="LUP114" s="205"/>
      <c r="LUQ114" s="205"/>
      <c r="LUR114" s="205"/>
      <c r="LUS114" s="205"/>
      <c r="LUT114" s="205"/>
      <c r="LUU114" s="205"/>
      <c r="LUV114" s="205"/>
      <c r="LUW114" s="205"/>
      <c r="LUX114" s="205"/>
      <c r="LUY114" s="205"/>
      <c r="LUZ114" s="205"/>
      <c r="LVA114" s="205"/>
      <c r="LVB114" s="205"/>
      <c r="LVC114" s="205"/>
      <c r="LVD114" s="205"/>
      <c r="LVE114" s="205"/>
      <c r="LVF114" s="205"/>
      <c r="LVG114" s="205"/>
      <c r="LVH114" s="205"/>
      <c r="LVI114" s="205"/>
      <c r="LVJ114" s="205"/>
      <c r="LVK114" s="205"/>
      <c r="LVL114" s="205"/>
      <c r="LVM114" s="205"/>
      <c r="LVN114" s="205"/>
      <c r="LVO114" s="205"/>
      <c r="LVP114" s="205"/>
      <c r="LVQ114" s="205"/>
      <c r="LVR114" s="205"/>
      <c r="LVS114" s="205"/>
      <c r="LVT114" s="205"/>
      <c r="LVU114" s="205"/>
      <c r="LVV114" s="205"/>
      <c r="LVW114" s="205"/>
      <c r="LWD114" s="205"/>
      <c r="LWE114" s="205"/>
      <c r="LWF114" s="205"/>
      <c r="LWG114" s="205"/>
      <c r="LWH114" s="205"/>
      <c r="LWI114" s="205"/>
      <c r="LWJ114" s="205"/>
      <c r="LWK114" s="205"/>
      <c r="LWL114" s="205"/>
      <c r="LWM114" s="205"/>
      <c r="LWN114" s="205"/>
      <c r="LWO114" s="205"/>
      <c r="LWP114" s="205"/>
      <c r="LWQ114" s="205"/>
      <c r="LWR114" s="205"/>
      <c r="LWS114" s="205"/>
      <c r="LWT114" s="205"/>
      <c r="LWU114" s="205"/>
      <c r="LWV114" s="205"/>
      <c r="LWW114" s="205"/>
      <c r="LWX114" s="205"/>
      <c r="LWY114" s="205"/>
      <c r="LWZ114" s="205"/>
      <c r="LXA114" s="205"/>
      <c r="LXB114" s="205"/>
      <c r="LXC114" s="205"/>
      <c r="LXD114" s="205"/>
      <c r="LXE114" s="205"/>
      <c r="LXF114" s="205"/>
      <c r="LXG114" s="205"/>
      <c r="LXH114" s="205"/>
      <c r="LXI114" s="205"/>
      <c r="LXJ114" s="205"/>
      <c r="LXK114" s="205"/>
      <c r="LXL114" s="205"/>
      <c r="LXM114" s="205"/>
      <c r="LXN114" s="205"/>
      <c r="LXO114" s="205"/>
      <c r="LXP114" s="205"/>
      <c r="LXQ114" s="205"/>
      <c r="LXR114" s="205"/>
      <c r="LXS114" s="205"/>
      <c r="LXT114" s="205"/>
      <c r="LXU114" s="205"/>
      <c r="LXV114" s="205"/>
      <c r="LXW114" s="205"/>
      <c r="LXX114" s="205"/>
      <c r="LXY114" s="205"/>
      <c r="LXZ114" s="205"/>
      <c r="LYA114" s="205"/>
      <c r="LYB114" s="205"/>
      <c r="LYC114" s="205"/>
      <c r="LYD114" s="205"/>
      <c r="LYE114" s="205"/>
      <c r="LYF114" s="205"/>
      <c r="LYG114" s="205"/>
      <c r="LYH114" s="205"/>
      <c r="LYI114" s="205"/>
      <c r="LYJ114" s="205"/>
      <c r="LYK114" s="205"/>
      <c r="LYL114" s="205"/>
      <c r="LYM114" s="205"/>
      <c r="LYN114" s="205"/>
      <c r="LYO114" s="205"/>
      <c r="LYP114" s="205"/>
      <c r="LYQ114" s="205"/>
      <c r="LYR114" s="205"/>
      <c r="LYS114" s="205"/>
      <c r="LYT114" s="205"/>
      <c r="LYU114" s="205"/>
      <c r="LYV114" s="205"/>
      <c r="LYW114" s="205"/>
      <c r="LYX114" s="205"/>
      <c r="LYY114" s="205"/>
      <c r="LYZ114" s="205"/>
      <c r="LZA114" s="205"/>
      <c r="LZB114" s="205"/>
      <c r="LZC114" s="205"/>
      <c r="LZD114" s="205"/>
      <c r="LZE114" s="205"/>
      <c r="LZF114" s="205"/>
      <c r="LZG114" s="205"/>
      <c r="LZH114" s="205"/>
      <c r="LZI114" s="205"/>
      <c r="LZJ114" s="205"/>
      <c r="LZK114" s="205"/>
      <c r="LZL114" s="205"/>
      <c r="LZM114" s="205"/>
      <c r="LZN114" s="205"/>
      <c r="LZO114" s="205"/>
      <c r="LZP114" s="205"/>
      <c r="LZQ114" s="205"/>
      <c r="LZR114" s="205"/>
      <c r="LZS114" s="205"/>
      <c r="LZT114" s="205"/>
      <c r="LZU114" s="205"/>
      <c r="LZV114" s="205"/>
      <c r="LZW114" s="205"/>
      <c r="LZX114" s="205"/>
      <c r="LZY114" s="205"/>
      <c r="LZZ114" s="205"/>
      <c r="MAA114" s="205"/>
      <c r="MAB114" s="205"/>
      <c r="MAC114" s="205"/>
      <c r="MAD114" s="205"/>
      <c r="MAE114" s="205"/>
      <c r="MAF114" s="205"/>
      <c r="MAG114" s="205"/>
      <c r="MAH114" s="205"/>
      <c r="MAI114" s="205"/>
      <c r="MAJ114" s="205"/>
      <c r="MAK114" s="205"/>
      <c r="MAL114" s="205"/>
      <c r="MAM114" s="205"/>
      <c r="MAN114" s="205"/>
      <c r="MAO114" s="205"/>
      <c r="MAP114" s="205"/>
      <c r="MAQ114" s="205"/>
      <c r="MAR114" s="205"/>
      <c r="MAS114" s="205"/>
      <c r="MAT114" s="205"/>
      <c r="MAU114" s="205"/>
      <c r="MAV114" s="205"/>
      <c r="MAW114" s="205"/>
      <c r="MAX114" s="205"/>
      <c r="MAY114" s="205"/>
      <c r="MAZ114" s="205"/>
      <c r="MBA114" s="205"/>
      <c r="MBB114" s="205"/>
      <c r="MBC114" s="205"/>
      <c r="MBD114" s="205"/>
      <c r="MBE114" s="205"/>
      <c r="MBF114" s="205"/>
      <c r="MBG114" s="205"/>
      <c r="MBH114" s="205"/>
      <c r="MBI114" s="205"/>
      <c r="MBJ114" s="205"/>
      <c r="MBK114" s="205"/>
      <c r="MBL114" s="205"/>
      <c r="MBM114" s="205"/>
      <c r="MBN114" s="205"/>
      <c r="MBO114" s="205"/>
      <c r="MBP114" s="205"/>
      <c r="MBQ114" s="205"/>
      <c r="MBR114" s="205"/>
      <c r="MBS114" s="205"/>
      <c r="MBT114" s="205"/>
      <c r="MBU114" s="205"/>
      <c r="MBV114" s="205"/>
      <c r="MBW114" s="205"/>
      <c r="MBX114" s="205"/>
      <c r="MBY114" s="205"/>
      <c r="MBZ114" s="205"/>
      <c r="MCA114" s="205"/>
      <c r="MCB114" s="205"/>
      <c r="MCC114" s="205"/>
      <c r="MCD114" s="205"/>
      <c r="MCE114" s="205"/>
      <c r="MCF114" s="205"/>
      <c r="MCG114" s="205"/>
      <c r="MCH114" s="205"/>
      <c r="MCI114" s="205"/>
      <c r="MCJ114" s="205"/>
      <c r="MCK114" s="205"/>
      <c r="MCL114" s="205"/>
      <c r="MCM114" s="205"/>
      <c r="MCN114" s="205"/>
      <c r="MCO114" s="205"/>
      <c r="MCP114" s="205"/>
      <c r="MCQ114" s="205"/>
      <c r="MCR114" s="205"/>
      <c r="MCS114" s="205"/>
      <c r="MCT114" s="205"/>
      <c r="MCU114" s="205"/>
      <c r="MCV114" s="205"/>
      <c r="MCW114" s="205"/>
      <c r="MCX114" s="205"/>
      <c r="MCY114" s="205"/>
      <c r="MCZ114" s="205"/>
      <c r="MDA114" s="205"/>
      <c r="MDB114" s="205"/>
      <c r="MDC114" s="205"/>
      <c r="MDD114" s="205"/>
      <c r="MDE114" s="205"/>
      <c r="MDF114" s="205"/>
      <c r="MDG114" s="205"/>
      <c r="MDH114" s="205"/>
      <c r="MDI114" s="205"/>
      <c r="MDJ114" s="205"/>
      <c r="MDK114" s="205"/>
      <c r="MDL114" s="205"/>
      <c r="MDM114" s="205"/>
      <c r="MDN114" s="205"/>
      <c r="MDO114" s="205"/>
      <c r="MDP114" s="205"/>
      <c r="MDQ114" s="205"/>
      <c r="MDR114" s="205"/>
      <c r="MDS114" s="205"/>
      <c r="MDT114" s="205"/>
      <c r="MDU114" s="205"/>
      <c r="MDV114" s="205"/>
      <c r="MDW114" s="205"/>
      <c r="MDX114" s="205"/>
      <c r="MDY114" s="205"/>
      <c r="MDZ114" s="205"/>
      <c r="MEA114" s="205"/>
      <c r="MEB114" s="205"/>
      <c r="MEC114" s="205"/>
      <c r="MED114" s="205"/>
      <c r="MEE114" s="205"/>
      <c r="MEF114" s="205"/>
      <c r="MEG114" s="205"/>
      <c r="MEH114" s="205"/>
      <c r="MEI114" s="205"/>
      <c r="MEJ114" s="205"/>
      <c r="MEK114" s="205"/>
      <c r="MEL114" s="205"/>
      <c r="MEM114" s="205"/>
      <c r="MEN114" s="205"/>
      <c r="MEO114" s="205"/>
      <c r="MEP114" s="205"/>
      <c r="MEQ114" s="205"/>
      <c r="MER114" s="205"/>
      <c r="MES114" s="205"/>
      <c r="MET114" s="205"/>
      <c r="MEU114" s="205"/>
      <c r="MEV114" s="205"/>
      <c r="MEW114" s="205"/>
      <c r="MEX114" s="205"/>
      <c r="MEY114" s="205"/>
      <c r="MEZ114" s="205"/>
      <c r="MFA114" s="205"/>
      <c r="MFB114" s="205"/>
      <c r="MFC114" s="205"/>
      <c r="MFD114" s="205"/>
      <c r="MFE114" s="205"/>
      <c r="MFF114" s="205"/>
      <c r="MFG114" s="205"/>
      <c r="MFH114" s="205"/>
      <c r="MFI114" s="205"/>
      <c r="MFJ114" s="205"/>
      <c r="MFK114" s="205"/>
      <c r="MFL114" s="205"/>
      <c r="MFM114" s="205"/>
      <c r="MFN114" s="205"/>
      <c r="MFO114" s="205"/>
      <c r="MFP114" s="205"/>
      <c r="MFQ114" s="205"/>
      <c r="MFR114" s="205"/>
      <c r="MFS114" s="205"/>
      <c r="MFZ114" s="205"/>
      <c r="MGA114" s="205"/>
      <c r="MGB114" s="205"/>
      <c r="MGC114" s="205"/>
      <c r="MGD114" s="205"/>
      <c r="MGE114" s="205"/>
      <c r="MGF114" s="205"/>
      <c r="MGG114" s="205"/>
      <c r="MGH114" s="205"/>
      <c r="MGI114" s="205"/>
      <c r="MGJ114" s="205"/>
      <c r="MGK114" s="205"/>
      <c r="MGL114" s="205"/>
      <c r="MGM114" s="205"/>
      <c r="MGN114" s="205"/>
      <c r="MGO114" s="205"/>
      <c r="MGP114" s="205"/>
      <c r="MGQ114" s="205"/>
      <c r="MGR114" s="205"/>
      <c r="MGS114" s="205"/>
      <c r="MGT114" s="205"/>
      <c r="MGU114" s="205"/>
      <c r="MGV114" s="205"/>
      <c r="MGW114" s="205"/>
      <c r="MGX114" s="205"/>
      <c r="MGY114" s="205"/>
      <c r="MGZ114" s="205"/>
      <c r="MHA114" s="205"/>
      <c r="MHB114" s="205"/>
      <c r="MHC114" s="205"/>
      <c r="MHD114" s="205"/>
      <c r="MHE114" s="205"/>
      <c r="MHF114" s="205"/>
      <c r="MHG114" s="205"/>
      <c r="MHH114" s="205"/>
      <c r="MHI114" s="205"/>
      <c r="MHJ114" s="205"/>
      <c r="MHK114" s="205"/>
      <c r="MHL114" s="205"/>
      <c r="MHM114" s="205"/>
      <c r="MHN114" s="205"/>
      <c r="MHO114" s="205"/>
      <c r="MHP114" s="205"/>
      <c r="MHQ114" s="205"/>
      <c r="MHR114" s="205"/>
      <c r="MHS114" s="205"/>
      <c r="MHT114" s="205"/>
      <c r="MHU114" s="205"/>
      <c r="MHV114" s="205"/>
      <c r="MHW114" s="205"/>
      <c r="MHX114" s="205"/>
      <c r="MHY114" s="205"/>
      <c r="MHZ114" s="205"/>
      <c r="MIA114" s="205"/>
      <c r="MIB114" s="205"/>
      <c r="MIC114" s="205"/>
      <c r="MID114" s="205"/>
      <c r="MIE114" s="205"/>
      <c r="MIF114" s="205"/>
      <c r="MIG114" s="205"/>
      <c r="MIH114" s="205"/>
      <c r="MII114" s="205"/>
      <c r="MIJ114" s="205"/>
      <c r="MIK114" s="205"/>
      <c r="MIL114" s="205"/>
      <c r="MIM114" s="205"/>
      <c r="MIN114" s="205"/>
      <c r="MIO114" s="205"/>
      <c r="MIP114" s="205"/>
      <c r="MIQ114" s="205"/>
      <c r="MIR114" s="205"/>
      <c r="MIS114" s="205"/>
      <c r="MIT114" s="205"/>
      <c r="MIU114" s="205"/>
      <c r="MIV114" s="205"/>
      <c r="MIW114" s="205"/>
      <c r="MIX114" s="205"/>
      <c r="MIY114" s="205"/>
      <c r="MIZ114" s="205"/>
      <c r="MJA114" s="205"/>
      <c r="MJB114" s="205"/>
      <c r="MJC114" s="205"/>
      <c r="MJD114" s="205"/>
      <c r="MJE114" s="205"/>
      <c r="MJF114" s="205"/>
      <c r="MJG114" s="205"/>
      <c r="MJH114" s="205"/>
      <c r="MJI114" s="205"/>
      <c r="MJJ114" s="205"/>
      <c r="MJK114" s="205"/>
      <c r="MJL114" s="205"/>
      <c r="MJM114" s="205"/>
      <c r="MJN114" s="205"/>
      <c r="MJO114" s="205"/>
      <c r="MJP114" s="205"/>
      <c r="MJQ114" s="205"/>
      <c r="MJR114" s="205"/>
      <c r="MJS114" s="205"/>
      <c r="MJT114" s="205"/>
      <c r="MJU114" s="205"/>
      <c r="MJV114" s="205"/>
      <c r="MJW114" s="205"/>
      <c r="MJX114" s="205"/>
      <c r="MJY114" s="205"/>
      <c r="MJZ114" s="205"/>
      <c r="MKA114" s="205"/>
      <c r="MKB114" s="205"/>
      <c r="MKC114" s="205"/>
      <c r="MKD114" s="205"/>
      <c r="MKE114" s="205"/>
      <c r="MKF114" s="205"/>
      <c r="MKG114" s="205"/>
      <c r="MKH114" s="205"/>
      <c r="MKI114" s="205"/>
      <c r="MKJ114" s="205"/>
      <c r="MKK114" s="205"/>
      <c r="MKL114" s="205"/>
      <c r="MKM114" s="205"/>
      <c r="MKN114" s="205"/>
      <c r="MKO114" s="205"/>
      <c r="MKP114" s="205"/>
      <c r="MKQ114" s="205"/>
      <c r="MKR114" s="205"/>
      <c r="MKS114" s="205"/>
      <c r="MKT114" s="205"/>
      <c r="MKU114" s="205"/>
      <c r="MKV114" s="205"/>
      <c r="MKW114" s="205"/>
      <c r="MKX114" s="205"/>
      <c r="MKY114" s="205"/>
      <c r="MKZ114" s="205"/>
      <c r="MLA114" s="205"/>
      <c r="MLB114" s="205"/>
      <c r="MLC114" s="205"/>
      <c r="MLD114" s="205"/>
      <c r="MLE114" s="205"/>
      <c r="MLF114" s="205"/>
      <c r="MLG114" s="205"/>
      <c r="MLH114" s="205"/>
      <c r="MLI114" s="205"/>
      <c r="MLJ114" s="205"/>
      <c r="MLK114" s="205"/>
      <c r="MLL114" s="205"/>
      <c r="MLM114" s="205"/>
      <c r="MLN114" s="205"/>
      <c r="MLO114" s="205"/>
      <c r="MLP114" s="205"/>
      <c r="MLQ114" s="205"/>
      <c r="MLR114" s="205"/>
      <c r="MLS114" s="205"/>
      <c r="MLT114" s="205"/>
      <c r="MLU114" s="205"/>
      <c r="MLV114" s="205"/>
      <c r="MLW114" s="205"/>
      <c r="MLX114" s="205"/>
      <c r="MLY114" s="205"/>
      <c r="MLZ114" s="205"/>
      <c r="MMA114" s="205"/>
      <c r="MMB114" s="205"/>
      <c r="MMC114" s="205"/>
      <c r="MMD114" s="205"/>
      <c r="MME114" s="205"/>
      <c r="MMF114" s="205"/>
      <c r="MMG114" s="205"/>
      <c r="MMH114" s="205"/>
      <c r="MMI114" s="205"/>
      <c r="MMJ114" s="205"/>
      <c r="MMK114" s="205"/>
      <c r="MML114" s="205"/>
      <c r="MMM114" s="205"/>
      <c r="MMN114" s="205"/>
      <c r="MMO114" s="205"/>
      <c r="MMP114" s="205"/>
      <c r="MMQ114" s="205"/>
      <c r="MMR114" s="205"/>
      <c r="MMS114" s="205"/>
      <c r="MMT114" s="205"/>
      <c r="MMU114" s="205"/>
      <c r="MMV114" s="205"/>
      <c r="MMW114" s="205"/>
      <c r="MMX114" s="205"/>
      <c r="MMY114" s="205"/>
      <c r="MMZ114" s="205"/>
      <c r="MNA114" s="205"/>
      <c r="MNB114" s="205"/>
      <c r="MNC114" s="205"/>
      <c r="MND114" s="205"/>
      <c r="MNE114" s="205"/>
      <c r="MNF114" s="205"/>
      <c r="MNG114" s="205"/>
      <c r="MNH114" s="205"/>
      <c r="MNI114" s="205"/>
      <c r="MNJ114" s="205"/>
      <c r="MNK114" s="205"/>
      <c r="MNL114" s="205"/>
      <c r="MNM114" s="205"/>
      <c r="MNN114" s="205"/>
      <c r="MNO114" s="205"/>
      <c r="MNP114" s="205"/>
      <c r="MNQ114" s="205"/>
      <c r="MNR114" s="205"/>
      <c r="MNS114" s="205"/>
      <c r="MNT114" s="205"/>
      <c r="MNU114" s="205"/>
      <c r="MNV114" s="205"/>
      <c r="MNW114" s="205"/>
      <c r="MNX114" s="205"/>
      <c r="MNY114" s="205"/>
      <c r="MNZ114" s="205"/>
      <c r="MOA114" s="205"/>
      <c r="MOB114" s="205"/>
      <c r="MOC114" s="205"/>
      <c r="MOD114" s="205"/>
      <c r="MOE114" s="205"/>
      <c r="MOF114" s="205"/>
      <c r="MOG114" s="205"/>
      <c r="MOH114" s="205"/>
      <c r="MOI114" s="205"/>
      <c r="MOJ114" s="205"/>
      <c r="MOK114" s="205"/>
      <c r="MOL114" s="205"/>
      <c r="MOM114" s="205"/>
      <c r="MON114" s="205"/>
      <c r="MOO114" s="205"/>
      <c r="MOP114" s="205"/>
      <c r="MOQ114" s="205"/>
      <c r="MOR114" s="205"/>
      <c r="MOS114" s="205"/>
      <c r="MOT114" s="205"/>
      <c r="MOU114" s="205"/>
      <c r="MOV114" s="205"/>
      <c r="MOW114" s="205"/>
      <c r="MOX114" s="205"/>
      <c r="MOY114" s="205"/>
      <c r="MOZ114" s="205"/>
      <c r="MPA114" s="205"/>
      <c r="MPB114" s="205"/>
      <c r="MPC114" s="205"/>
      <c r="MPD114" s="205"/>
      <c r="MPE114" s="205"/>
      <c r="MPF114" s="205"/>
      <c r="MPG114" s="205"/>
      <c r="MPH114" s="205"/>
      <c r="MPI114" s="205"/>
      <c r="MPJ114" s="205"/>
      <c r="MPK114" s="205"/>
      <c r="MPL114" s="205"/>
      <c r="MPM114" s="205"/>
      <c r="MPN114" s="205"/>
      <c r="MPO114" s="205"/>
      <c r="MPV114" s="205"/>
      <c r="MPW114" s="205"/>
      <c r="MPX114" s="205"/>
      <c r="MPY114" s="205"/>
      <c r="MPZ114" s="205"/>
      <c r="MQA114" s="205"/>
      <c r="MQB114" s="205"/>
      <c r="MQC114" s="205"/>
      <c r="MQD114" s="205"/>
      <c r="MQE114" s="205"/>
      <c r="MQF114" s="205"/>
      <c r="MQG114" s="205"/>
      <c r="MQH114" s="205"/>
      <c r="MQI114" s="205"/>
      <c r="MQJ114" s="205"/>
      <c r="MQK114" s="205"/>
      <c r="MQL114" s="205"/>
      <c r="MQM114" s="205"/>
      <c r="MQN114" s="205"/>
      <c r="MQO114" s="205"/>
      <c r="MQP114" s="205"/>
      <c r="MQQ114" s="205"/>
      <c r="MQR114" s="205"/>
      <c r="MQS114" s="205"/>
      <c r="MQT114" s="205"/>
      <c r="MQU114" s="205"/>
      <c r="MQV114" s="205"/>
      <c r="MQW114" s="205"/>
      <c r="MQX114" s="205"/>
      <c r="MQY114" s="205"/>
      <c r="MQZ114" s="205"/>
      <c r="MRA114" s="205"/>
      <c r="MRB114" s="205"/>
      <c r="MRC114" s="205"/>
      <c r="MRD114" s="205"/>
      <c r="MRE114" s="205"/>
      <c r="MRF114" s="205"/>
      <c r="MRG114" s="205"/>
      <c r="MRH114" s="205"/>
      <c r="MRI114" s="205"/>
      <c r="MRJ114" s="205"/>
      <c r="MRK114" s="205"/>
      <c r="MRL114" s="205"/>
      <c r="MRM114" s="205"/>
      <c r="MRN114" s="205"/>
      <c r="MRO114" s="205"/>
      <c r="MRP114" s="205"/>
      <c r="MRQ114" s="205"/>
      <c r="MRR114" s="205"/>
      <c r="MRS114" s="205"/>
      <c r="MRT114" s="205"/>
      <c r="MRU114" s="205"/>
      <c r="MRV114" s="205"/>
      <c r="MRW114" s="205"/>
      <c r="MRX114" s="205"/>
      <c r="MRY114" s="205"/>
      <c r="MRZ114" s="205"/>
      <c r="MSA114" s="205"/>
      <c r="MSB114" s="205"/>
      <c r="MSC114" s="205"/>
      <c r="MSD114" s="205"/>
      <c r="MSE114" s="205"/>
      <c r="MSF114" s="205"/>
      <c r="MSG114" s="205"/>
      <c r="MSH114" s="205"/>
      <c r="MSI114" s="205"/>
      <c r="MSJ114" s="205"/>
      <c r="MSK114" s="205"/>
      <c r="MSL114" s="205"/>
      <c r="MSM114" s="205"/>
      <c r="MSN114" s="205"/>
      <c r="MSO114" s="205"/>
      <c r="MSP114" s="205"/>
      <c r="MSQ114" s="205"/>
      <c r="MSR114" s="205"/>
      <c r="MSS114" s="205"/>
      <c r="MST114" s="205"/>
      <c r="MSU114" s="205"/>
      <c r="MSV114" s="205"/>
      <c r="MSW114" s="205"/>
      <c r="MSX114" s="205"/>
      <c r="MSY114" s="205"/>
      <c r="MSZ114" s="205"/>
      <c r="MTA114" s="205"/>
      <c r="MTB114" s="205"/>
      <c r="MTC114" s="205"/>
      <c r="MTD114" s="205"/>
      <c r="MTE114" s="205"/>
      <c r="MTF114" s="205"/>
      <c r="MTG114" s="205"/>
      <c r="MTH114" s="205"/>
      <c r="MTI114" s="205"/>
      <c r="MTJ114" s="205"/>
      <c r="MTK114" s="205"/>
      <c r="MTL114" s="205"/>
      <c r="MTM114" s="205"/>
      <c r="MTN114" s="205"/>
      <c r="MTO114" s="205"/>
      <c r="MTP114" s="205"/>
      <c r="MTQ114" s="205"/>
      <c r="MTR114" s="205"/>
      <c r="MTS114" s="205"/>
      <c r="MTT114" s="205"/>
      <c r="MTU114" s="205"/>
      <c r="MTV114" s="205"/>
      <c r="MTW114" s="205"/>
      <c r="MTX114" s="205"/>
      <c r="MTY114" s="205"/>
      <c r="MTZ114" s="205"/>
      <c r="MUA114" s="205"/>
      <c r="MUB114" s="205"/>
      <c r="MUC114" s="205"/>
      <c r="MUD114" s="205"/>
      <c r="MUE114" s="205"/>
      <c r="MUF114" s="205"/>
      <c r="MUG114" s="205"/>
      <c r="MUH114" s="205"/>
      <c r="MUI114" s="205"/>
      <c r="MUJ114" s="205"/>
      <c r="MUK114" s="205"/>
      <c r="MUL114" s="205"/>
      <c r="MUM114" s="205"/>
      <c r="MUN114" s="205"/>
      <c r="MUO114" s="205"/>
      <c r="MUP114" s="205"/>
      <c r="MUQ114" s="205"/>
      <c r="MUR114" s="205"/>
      <c r="MUS114" s="205"/>
      <c r="MUT114" s="205"/>
      <c r="MUU114" s="205"/>
      <c r="MUV114" s="205"/>
      <c r="MUW114" s="205"/>
      <c r="MUX114" s="205"/>
      <c r="MUY114" s="205"/>
      <c r="MUZ114" s="205"/>
      <c r="MVA114" s="205"/>
      <c r="MVB114" s="205"/>
      <c r="MVC114" s="205"/>
      <c r="MVD114" s="205"/>
      <c r="MVE114" s="205"/>
      <c r="MVF114" s="205"/>
      <c r="MVG114" s="205"/>
      <c r="MVH114" s="205"/>
      <c r="MVI114" s="205"/>
      <c r="MVJ114" s="205"/>
      <c r="MVK114" s="205"/>
      <c r="MVL114" s="205"/>
      <c r="MVM114" s="205"/>
      <c r="MVN114" s="205"/>
      <c r="MVO114" s="205"/>
      <c r="MVP114" s="205"/>
      <c r="MVQ114" s="205"/>
      <c r="MVR114" s="205"/>
      <c r="MVS114" s="205"/>
      <c r="MVT114" s="205"/>
      <c r="MVU114" s="205"/>
      <c r="MVV114" s="205"/>
      <c r="MVW114" s="205"/>
      <c r="MVX114" s="205"/>
      <c r="MVY114" s="205"/>
      <c r="MVZ114" s="205"/>
      <c r="MWA114" s="205"/>
      <c r="MWB114" s="205"/>
      <c r="MWC114" s="205"/>
      <c r="MWD114" s="205"/>
      <c r="MWE114" s="205"/>
      <c r="MWF114" s="205"/>
      <c r="MWG114" s="205"/>
      <c r="MWH114" s="205"/>
      <c r="MWI114" s="205"/>
      <c r="MWJ114" s="205"/>
      <c r="MWK114" s="205"/>
      <c r="MWL114" s="205"/>
      <c r="MWM114" s="205"/>
      <c r="MWN114" s="205"/>
      <c r="MWO114" s="205"/>
      <c r="MWP114" s="205"/>
      <c r="MWQ114" s="205"/>
      <c r="MWR114" s="205"/>
      <c r="MWS114" s="205"/>
      <c r="MWT114" s="205"/>
      <c r="MWU114" s="205"/>
      <c r="MWV114" s="205"/>
      <c r="MWW114" s="205"/>
      <c r="MWX114" s="205"/>
      <c r="MWY114" s="205"/>
      <c r="MWZ114" s="205"/>
      <c r="MXA114" s="205"/>
      <c r="MXB114" s="205"/>
      <c r="MXC114" s="205"/>
      <c r="MXD114" s="205"/>
      <c r="MXE114" s="205"/>
      <c r="MXF114" s="205"/>
      <c r="MXG114" s="205"/>
      <c r="MXH114" s="205"/>
      <c r="MXI114" s="205"/>
      <c r="MXJ114" s="205"/>
      <c r="MXK114" s="205"/>
      <c r="MXL114" s="205"/>
      <c r="MXM114" s="205"/>
      <c r="MXN114" s="205"/>
      <c r="MXO114" s="205"/>
      <c r="MXP114" s="205"/>
      <c r="MXQ114" s="205"/>
      <c r="MXR114" s="205"/>
      <c r="MXS114" s="205"/>
      <c r="MXT114" s="205"/>
      <c r="MXU114" s="205"/>
      <c r="MXV114" s="205"/>
      <c r="MXW114" s="205"/>
      <c r="MXX114" s="205"/>
      <c r="MXY114" s="205"/>
      <c r="MXZ114" s="205"/>
      <c r="MYA114" s="205"/>
      <c r="MYB114" s="205"/>
      <c r="MYC114" s="205"/>
      <c r="MYD114" s="205"/>
      <c r="MYE114" s="205"/>
      <c r="MYF114" s="205"/>
      <c r="MYG114" s="205"/>
      <c r="MYH114" s="205"/>
      <c r="MYI114" s="205"/>
      <c r="MYJ114" s="205"/>
      <c r="MYK114" s="205"/>
      <c r="MYL114" s="205"/>
      <c r="MYM114" s="205"/>
      <c r="MYN114" s="205"/>
      <c r="MYO114" s="205"/>
      <c r="MYP114" s="205"/>
      <c r="MYQ114" s="205"/>
      <c r="MYR114" s="205"/>
      <c r="MYS114" s="205"/>
      <c r="MYT114" s="205"/>
      <c r="MYU114" s="205"/>
      <c r="MYV114" s="205"/>
      <c r="MYW114" s="205"/>
      <c r="MYX114" s="205"/>
      <c r="MYY114" s="205"/>
      <c r="MYZ114" s="205"/>
      <c r="MZA114" s="205"/>
      <c r="MZB114" s="205"/>
      <c r="MZC114" s="205"/>
      <c r="MZD114" s="205"/>
      <c r="MZE114" s="205"/>
      <c r="MZF114" s="205"/>
      <c r="MZG114" s="205"/>
      <c r="MZH114" s="205"/>
      <c r="MZI114" s="205"/>
      <c r="MZJ114" s="205"/>
      <c r="MZK114" s="205"/>
      <c r="MZR114" s="205"/>
      <c r="MZS114" s="205"/>
      <c r="MZT114" s="205"/>
      <c r="MZU114" s="205"/>
      <c r="MZV114" s="205"/>
      <c r="MZW114" s="205"/>
      <c r="MZX114" s="205"/>
      <c r="MZY114" s="205"/>
      <c r="MZZ114" s="205"/>
      <c r="NAA114" s="205"/>
      <c r="NAB114" s="205"/>
      <c r="NAC114" s="205"/>
      <c r="NAD114" s="205"/>
      <c r="NAE114" s="205"/>
      <c r="NAF114" s="205"/>
      <c r="NAG114" s="205"/>
      <c r="NAH114" s="205"/>
      <c r="NAI114" s="205"/>
      <c r="NAJ114" s="205"/>
      <c r="NAK114" s="205"/>
      <c r="NAL114" s="205"/>
      <c r="NAM114" s="205"/>
      <c r="NAN114" s="205"/>
      <c r="NAO114" s="205"/>
      <c r="NAP114" s="205"/>
      <c r="NAQ114" s="205"/>
      <c r="NAR114" s="205"/>
      <c r="NAS114" s="205"/>
      <c r="NAT114" s="205"/>
      <c r="NAU114" s="205"/>
      <c r="NAV114" s="205"/>
      <c r="NAW114" s="205"/>
      <c r="NAX114" s="205"/>
      <c r="NAY114" s="205"/>
      <c r="NAZ114" s="205"/>
      <c r="NBA114" s="205"/>
      <c r="NBB114" s="205"/>
      <c r="NBC114" s="205"/>
      <c r="NBD114" s="205"/>
      <c r="NBE114" s="205"/>
      <c r="NBF114" s="205"/>
      <c r="NBG114" s="205"/>
      <c r="NBH114" s="205"/>
      <c r="NBI114" s="205"/>
      <c r="NBJ114" s="205"/>
      <c r="NBK114" s="205"/>
      <c r="NBL114" s="205"/>
      <c r="NBM114" s="205"/>
      <c r="NBN114" s="205"/>
      <c r="NBO114" s="205"/>
      <c r="NBP114" s="205"/>
      <c r="NBQ114" s="205"/>
      <c r="NBR114" s="205"/>
      <c r="NBS114" s="205"/>
      <c r="NBT114" s="205"/>
      <c r="NBU114" s="205"/>
      <c r="NBV114" s="205"/>
      <c r="NBW114" s="205"/>
      <c r="NBX114" s="205"/>
      <c r="NBY114" s="205"/>
      <c r="NBZ114" s="205"/>
      <c r="NCA114" s="205"/>
      <c r="NCB114" s="205"/>
      <c r="NCC114" s="205"/>
      <c r="NCD114" s="205"/>
      <c r="NCE114" s="205"/>
      <c r="NCF114" s="205"/>
      <c r="NCG114" s="205"/>
      <c r="NCH114" s="205"/>
      <c r="NCI114" s="205"/>
      <c r="NCJ114" s="205"/>
      <c r="NCK114" s="205"/>
      <c r="NCL114" s="205"/>
      <c r="NCM114" s="205"/>
      <c r="NCN114" s="205"/>
      <c r="NCO114" s="205"/>
      <c r="NCP114" s="205"/>
      <c r="NCQ114" s="205"/>
      <c r="NCR114" s="205"/>
      <c r="NCS114" s="205"/>
      <c r="NCT114" s="205"/>
      <c r="NCU114" s="205"/>
      <c r="NCV114" s="205"/>
      <c r="NCW114" s="205"/>
      <c r="NCX114" s="205"/>
      <c r="NCY114" s="205"/>
      <c r="NCZ114" s="205"/>
      <c r="NDA114" s="205"/>
      <c r="NDB114" s="205"/>
      <c r="NDC114" s="205"/>
      <c r="NDD114" s="205"/>
      <c r="NDE114" s="205"/>
      <c r="NDF114" s="205"/>
      <c r="NDG114" s="205"/>
      <c r="NDH114" s="205"/>
      <c r="NDI114" s="205"/>
      <c r="NDJ114" s="205"/>
      <c r="NDK114" s="205"/>
      <c r="NDL114" s="205"/>
      <c r="NDM114" s="205"/>
      <c r="NDN114" s="205"/>
      <c r="NDO114" s="205"/>
      <c r="NDP114" s="205"/>
      <c r="NDQ114" s="205"/>
      <c r="NDR114" s="205"/>
      <c r="NDS114" s="205"/>
      <c r="NDT114" s="205"/>
      <c r="NDU114" s="205"/>
      <c r="NDV114" s="205"/>
      <c r="NDW114" s="205"/>
      <c r="NDX114" s="205"/>
      <c r="NDY114" s="205"/>
      <c r="NDZ114" s="205"/>
      <c r="NEA114" s="205"/>
      <c r="NEB114" s="205"/>
      <c r="NEC114" s="205"/>
      <c r="NED114" s="205"/>
      <c r="NEE114" s="205"/>
      <c r="NEF114" s="205"/>
      <c r="NEG114" s="205"/>
      <c r="NEH114" s="205"/>
      <c r="NEI114" s="205"/>
      <c r="NEJ114" s="205"/>
      <c r="NEK114" s="205"/>
      <c r="NEL114" s="205"/>
      <c r="NEM114" s="205"/>
      <c r="NEN114" s="205"/>
      <c r="NEO114" s="205"/>
      <c r="NEP114" s="205"/>
      <c r="NEQ114" s="205"/>
      <c r="NER114" s="205"/>
      <c r="NES114" s="205"/>
      <c r="NET114" s="205"/>
      <c r="NEU114" s="205"/>
      <c r="NEV114" s="205"/>
      <c r="NEW114" s="205"/>
      <c r="NEX114" s="205"/>
      <c r="NEY114" s="205"/>
      <c r="NEZ114" s="205"/>
      <c r="NFA114" s="205"/>
      <c r="NFB114" s="205"/>
      <c r="NFC114" s="205"/>
      <c r="NFD114" s="205"/>
      <c r="NFE114" s="205"/>
      <c r="NFF114" s="205"/>
      <c r="NFG114" s="205"/>
      <c r="NFH114" s="205"/>
      <c r="NFI114" s="205"/>
      <c r="NFJ114" s="205"/>
      <c r="NFK114" s="205"/>
      <c r="NFL114" s="205"/>
      <c r="NFM114" s="205"/>
      <c r="NFN114" s="205"/>
      <c r="NFO114" s="205"/>
      <c r="NFP114" s="205"/>
      <c r="NFQ114" s="205"/>
      <c r="NFR114" s="205"/>
      <c r="NFS114" s="205"/>
      <c r="NFT114" s="205"/>
      <c r="NFU114" s="205"/>
      <c r="NFV114" s="205"/>
      <c r="NFW114" s="205"/>
      <c r="NFX114" s="205"/>
      <c r="NFY114" s="205"/>
      <c r="NFZ114" s="205"/>
      <c r="NGA114" s="205"/>
      <c r="NGB114" s="205"/>
      <c r="NGC114" s="205"/>
      <c r="NGD114" s="205"/>
      <c r="NGE114" s="205"/>
      <c r="NGF114" s="205"/>
      <c r="NGG114" s="205"/>
      <c r="NGH114" s="205"/>
      <c r="NGI114" s="205"/>
      <c r="NGJ114" s="205"/>
      <c r="NGK114" s="205"/>
      <c r="NGL114" s="205"/>
      <c r="NGM114" s="205"/>
      <c r="NGN114" s="205"/>
      <c r="NGO114" s="205"/>
      <c r="NGP114" s="205"/>
      <c r="NGQ114" s="205"/>
      <c r="NGR114" s="205"/>
      <c r="NGS114" s="205"/>
      <c r="NGT114" s="205"/>
      <c r="NGU114" s="205"/>
      <c r="NGV114" s="205"/>
      <c r="NGW114" s="205"/>
      <c r="NGX114" s="205"/>
      <c r="NGY114" s="205"/>
      <c r="NGZ114" s="205"/>
      <c r="NHA114" s="205"/>
      <c r="NHB114" s="205"/>
      <c r="NHC114" s="205"/>
      <c r="NHD114" s="205"/>
      <c r="NHE114" s="205"/>
      <c r="NHF114" s="205"/>
      <c r="NHG114" s="205"/>
      <c r="NHH114" s="205"/>
      <c r="NHI114" s="205"/>
      <c r="NHJ114" s="205"/>
      <c r="NHK114" s="205"/>
      <c r="NHL114" s="205"/>
      <c r="NHM114" s="205"/>
      <c r="NHN114" s="205"/>
      <c r="NHO114" s="205"/>
      <c r="NHP114" s="205"/>
      <c r="NHQ114" s="205"/>
      <c r="NHR114" s="205"/>
      <c r="NHS114" s="205"/>
      <c r="NHT114" s="205"/>
      <c r="NHU114" s="205"/>
      <c r="NHV114" s="205"/>
      <c r="NHW114" s="205"/>
      <c r="NHX114" s="205"/>
      <c r="NHY114" s="205"/>
      <c r="NHZ114" s="205"/>
      <c r="NIA114" s="205"/>
      <c r="NIB114" s="205"/>
      <c r="NIC114" s="205"/>
      <c r="NID114" s="205"/>
      <c r="NIE114" s="205"/>
      <c r="NIF114" s="205"/>
      <c r="NIG114" s="205"/>
      <c r="NIH114" s="205"/>
      <c r="NII114" s="205"/>
      <c r="NIJ114" s="205"/>
      <c r="NIK114" s="205"/>
      <c r="NIL114" s="205"/>
      <c r="NIM114" s="205"/>
      <c r="NIN114" s="205"/>
      <c r="NIO114" s="205"/>
      <c r="NIP114" s="205"/>
      <c r="NIQ114" s="205"/>
      <c r="NIR114" s="205"/>
      <c r="NIS114" s="205"/>
      <c r="NIT114" s="205"/>
      <c r="NIU114" s="205"/>
      <c r="NIV114" s="205"/>
      <c r="NIW114" s="205"/>
      <c r="NIX114" s="205"/>
      <c r="NIY114" s="205"/>
      <c r="NIZ114" s="205"/>
      <c r="NJA114" s="205"/>
      <c r="NJB114" s="205"/>
      <c r="NJC114" s="205"/>
      <c r="NJD114" s="205"/>
      <c r="NJE114" s="205"/>
      <c r="NJF114" s="205"/>
      <c r="NJG114" s="205"/>
      <c r="NJN114" s="205"/>
      <c r="NJO114" s="205"/>
      <c r="NJP114" s="205"/>
      <c r="NJQ114" s="205"/>
      <c r="NJR114" s="205"/>
      <c r="NJS114" s="205"/>
      <c r="NJT114" s="205"/>
      <c r="NJU114" s="205"/>
      <c r="NJV114" s="205"/>
      <c r="NJW114" s="205"/>
      <c r="NJX114" s="205"/>
      <c r="NJY114" s="205"/>
      <c r="NJZ114" s="205"/>
      <c r="NKA114" s="205"/>
      <c r="NKB114" s="205"/>
      <c r="NKC114" s="205"/>
      <c r="NKD114" s="205"/>
      <c r="NKE114" s="205"/>
      <c r="NKF114" s="205"/>
      <c r="NKG114" s="205"/>
      <c r="NKH114" s="205"/>
      <c r="NKI114" s="205"/>
      <c r="NKJ114" s="205"/>
      <c r="NKK114" s="205"/>
      <c r="NKL114" s="205"/>
      <c r="NKM114" s="205"/>
      <c r="NKN114" s="205"/>
      <c r="NKO114" s="205"/>
      <c r="NKP114" s="205"/>
      <c r="NKQ114" s="205"/>
      <c r="NKR114" s="205"/>
      <c r="NKS114" s="205"/>
      <c r="NKT114" s="205"/>
      <c r="NKU114" s="205"/>
      <c r="NKV114" s="205"/>
      <c r="NKW114" s="205"/>
      <c r="NKX114" s="205"/>
      <c r="NKY114" s="205"/>
      <c r="NKZ114" s="205"/>
      <c r="NLA114" s="205"/>
      <c r="NLB114" s="205"/>
      <c r="NLC114" s="205"/>
      <c r="NLD114" s="205"/>
      <c r="NLE114" s="205"/>
      <c r="NLF114" s="205"/>
      <c r="NLG114" s="205"/>
      <c r="NLH114" s="205"/>
      <c r="NLI114" s="205"/>
      <c r="NLJ114" s="205"/>
      <c r="NLK114" s="205"/>
      <c r="NLL114" s="205"/>
      <c r="NLM114" s="205"/>
      <c r="NLN114" s="205"/>
      <c r="NLO114" s="205"/>
      <c r="NLP114" s="205"/>
      <c r="NLQ114" s="205"/>
      <c r="NLR114" s="205"/>
      <c r="NLS114" s="205"/>
      <c r="NLT114" s="205"/>
      <c r="NLU114" s="205"/>
      <c r="NLV114" s="205"/>
      <c r="NLW114" s="205"/>
      <c r="NLX114" s="205"/>
      <c r="NLY114" s="205"/>
      <c r="NLZ114" s="205"/>
      <c r="NMA114" s="205"/>
      <c r="NMB114" s="205"/>
      <c r="NMC114" s="205"/>
      <c r="NMD114" s="205"/>
      <c r="NME114" s="205"/>
      <c r="NMF114" s="205"/>
      <c r="NMG114" s="205"/>
      <c r="NMH114" s="205"/>
      <c r="NMI114" s="205"/>
      <c r="NMJ114" s="205"/>
      <c r="NMK114" s="205"/>
      <c r="NML114" s="205"/>
      <c r="NMM114" s="205"/>
      <c r="NMN114" s="205"/>
      <c r="NMO114" s="205"/>
      <c r="NMP114" s="205"/>
      <c r="NMQ114" s="205"/>
      <c r="NMR114" s="205"/>
      <c r="NMS114" s="205"/>
      <c r="NMT114" s="205"/>
      <c r="NMU114" s="205"/>
      <c r="NMV114" s="205"/>
      <c r="NMW114" s="205"/>
      <c r="NMX114" s="205"/>
      <c r="NMY114" s="205"/>
      <c r="NMZ114" s="205"/>
      <c r="NNA114" s="205"/>
      <c r="NNB114" s="205"/>
      <c r="NNC114" s="205"/>
      <c r="NND114" s="205"/>
      <c r="NNE114" s="205"/>
      <c r="NNF114" s="205"/>
      <c r="NNG114" s="205"/>
      <c r="NNH114" s="205"/>
      <c r="NNI114" s="205"/>
      <c r="NNJ114" s="205"/>
      <c r="NNK114" s="205"/>
      <c r="NNL114" s="205"/>
      <c r="NNM114" s="205"/>
      <c r="NNN114" s="205"/>
      <c r="NNO114" s="205"/>
      <c r="NNP114" s="205"/>
      <c r="NNQ114" s="205"/>
      <c r="NNR114" s="205"/>
      <c r="NNS114" s="205"/>
      <c r="NNT114" s="205"/>
      <c r="NNU114" s="205"/>
      <c r="NNV114" s="205"/>
      <c r="NNW114" s="205"/>
      <c r="NNX114" s="205"/>
      <c r="NNY114" s="205"/>
      <c r="NNZ114" s="205"/>
      <c r="NOA114" s="205"/>
      <c r="NOB114" s="205"/>
      <c r="NOC114" s="205"/>
      <c r="NOD114" s="205"/>
      <c r="NOE114" s="205"/>
      <c r="NOF114" s="205"/>
      <c r="NOG114" s="205"/>
      <c r="NOH114" s="205"/>
      <c r="NOI114" s="205"/>
      <c r="NOJ114" s="205"/>
      <c r="NOK114" s="205"/>
      <c r="NOL114" s="205"/>
      <c r="NOM114" s="205"/>
      <c r="NON114" s="205"/>
      <c r="NOO114" s="205"/>
      <c r="NOP114" s="205"/>
      <c r="NOQ114" s="205"/>
      <c r="NOR114" s="205"/>
      <c r="NOS114" s="205"/>
      <c r="NOT114" s="205"/>
      <c r="NOU114" s="205"/>
      <c r="NOV114" s="205"/>
      <c r="NOW114" s="205"/>
      <c r="NOX114" s="205"/>
      <c r="NOY114" s="205"/>
      <c r="NOZ114" s="205"/>
      <c r="NPA114" s="205"/>
      <c r="NPB114" s="205"/>
      <c r="NPC114" s="205"/>
      <c r="NPD114" s="205"/>
      <c r="NPE114" s="205"/>
      <c r="NPF114" s="205"/>
      <c r="NPG114" s="205"/>
      <c r="NPH114" s="205"/>
      <c r="NPI114" s="205"/>
      <c r="NPJ114" s="205"/>
      <c r="NPK114" s="205"/>
      <c r="NPL114" s="205"/>
      <c r="NPM114" s="205"/>
      <c r="NPN114" s="205"/>
      <c r="NPO114" s="205"/>
      <c r="NPP114" s="205"/>
      <c r="NPQ114" s="205"/>
      <c r="NPR114" s="205"/>
      <c r="NPS114" s="205"/>
      <c r="NPT114" s="205"/>
      <c r="NPU114" s="205"/>
      <c r="NPV114" s="205"/>
      <c r="NPW114" s="205"/>
      <c r="NPX114" s="205"/>
      <c r="NPY114" s="205"/>
      <c r="NPZ114" s="205"/>
      <c r="NQA114" s="205"/>
      <c r="NQB114" s="205"/>
      <c r="NQC114" s="205"/>
      <c r="NQD114" s="205"/>
      <c r="NQE114" s="205"/>
      <c r="NQF114" s="205"/>
      <c r="NQG114" s="205"/>
      <c r="NQH114" s="205"/>
      <c r="NQI114" s="205"/>
      <c r="NQJ114" s="205"/>
      <c r="NQK114" s="205"/>
      <c r="NQL114" s="205"/>
      <c r="NQM114" s="205"/>
      <c r="NQN114" s="205"/>
      <c r="NQO114" s="205"/>
      <c r="NQP114" s="205"/>
      <c r="NQQ114" s="205"/>
      <c r="NQR114" s="205"/>
      <c r="NQS114" s="205"/>
      <c r="NQT114" s="205"/>
      <c r="NQU114" s="205"/>
      <c r="NQV114" s="205"/>
      <c r="NQW114" s="205"/>
      <c r="NQX114" s="205"/>
      <c r="NQY114" s="205"/>
      <c r="NQZ114" s="205"/>
      <c r="NRA114" s="205"/>
      <c r="NRB114" s="205"/>
      <c r="NRC114" s="205"/>
      <c r="NRD114" s="205"/>
      <c r="NRE114" s="205"/>
      <c r="NRF114" s="205"/>
      <c r="NRG114" s="205"/>
      <c r="NRH114" s="205"/>
      <c r="NRI114" s="205"/>
      <c r="NRJ114" s="205"/>
      <c r="NRK114" s="205"/>
      <c r="NRL114" s="205"/>
      <c r="NRM114" s="205"/>
      <c r="NRN114" s="205"/>
      <c r="NRO114" s="205"/>
      <c r="NRP114" s="205"/>
      <c r="NRQ114" s="205"/>
      <c r="NRR114" s="205"/>
      <c r="NRS114" s="205"/>
      <c r="NRT114" s="205"/>
      <c r="NRU114" s="205"/>
      <c r="NRV114" s="205"/>
      <c r="NRW114" s="205"/>
      <c r="NRX114" s="205"/>
      <c r="NRY114" s="205"/>
      <c r="NRZ114" s="205"/>
      <c r="NSA114" s="205"/>
      <c r="NSB114" s="205"/>
      <c r="NSC114" s="205"/>
      <c r="NSD114" s="205"/>
      <c r="NSE114" s="205"/>
      <c r="NSF114" s="205"/>
      <c r="NSG114" s="205"/>
      <c r="NSH114" s="205"/>
      <c r="NSI114" s="205"/>
      <c r="NSJ114" s="205"/>
      <c r="NSK114" s="205"/>
      <c r="NSL114" s="205"/>
      <c r="NSM114" s="205"/>
      <c r="NSN114" s="205"/>
      <c r="NSO114" s="205"/>
      <c r="NSP114" s="205"/>
      <c r="NSQ114" s="205"/>
      <c r="NSR114" s="205"/>
      <c r="NSS114" s="205"/>
      <c r="NST114" s="205"/>
      <c r="NSU114" s="205"/>
      <c r="NSV114" s="205"/>
      <c r="NSW114" s="205"/>
      <c r="NSX114" s="205"/>
      <c r="NSY114" s="205"/>
      <c r="NSZ114" s="205"/>
      <c r="NTA114" s="205"/>
      <c r="NTB114" s="205"/>
      <c r="NTC114" s="205"/>
      <c r="NTJ114" s="205"/>
      <c r="NTK114" s="205"/>
      <c r="NTL114" s="205"/>
      <c r="NTM114" s="205"/>
      <c r="NTN114" s="205"/>
      <c r="NTO114" s="205"/>
      <c r="NTP114" s="205"/>
      <c r="NTQ114" s="205"/>
      <c r="NTR114" s="205"/>
      <c r="NTS114" s="205"/>
      <c r="NTT114" s="205"/>
      <c r="NTU114" s="205"/>
      <c r="NTV114" s="205"/>
      <c r="NTW114" s="205"/>
      <c r="NTX114" s="205"/>
      <c r="NTY114" s="205"/>
      <c r="NTZ114" s="205"/>
      <c r="NUA114" s="205"/>
      <c r="NUB114" s="205"/>
      <c r="NUC114" s="205"/>
      <c r="NUD114" s="205"/>
      <c r="NUE114" s="205"/>
      <c r="NUF114" s="205"/>
      <c r="NUG114" s="205"/>
      <c r="NUH114" s="205"/>
      <c r="NUI114" s="205"/>
      <c r="NUJ114" s="205"/>
      <c r="NUK114" s="205"/>
      <c r="NUL114" s="205"/>
      <c r="NUM114" s="205"/>
      <c r="NUN114" s="205"/>
      <c r="NUO114" s="205"/>
      <c r="NUP114" s="205"/>
      <c r="NUQ114" s="205"/>
      <c r="NUR114" s="205"/>
      <c r="NUS114" s="205"/>
      <c r="NUT114" s="205"/>
      <c r="NUU114" s="205"/>
      <c r="NUV114" s="205"/>
      <c r="NUW114" s="205"/>
      <c r="NUX114" s="205"/>
      <c r="NUY114" s="205"/>
      <c r="NUZ114" s="205"/>
      <c r="NVA114" s="205"/>
      <c r="NVB114" s="205"/>
      <c r="NVC114" s="205"/>
      <c r="NVD114" s="205"/>
      <c r="NVE114" s="205"/>
      <c r="NVF114" s="205"/>
      <c r="NVG114" s="205"/>
      <c r="NVH114" s="205"/>
      <c r="NVI114" s="205"/>
      <c r="NVJ114" s="205"/>
      <c r="NVK114" s="205"/>
      <c r="NVL114" s="205"/>
      <c r="NVM114" s="205"/>
      <c r="NVN114" s="205"/>
      <c r="NVO114" s="205"/>
      <c r="NVP114" s="205"/>
      <c r="NVQ114" s="205"/>
      <c r="NVR114" s="205"/>
      <c r="NVS114" s="205"/>
      <c r="NVT114" s="205"/>
      <c r="NVU114" s="205"/>
      <c r="NVV114" s="205"/>
      <c r="NVW114" s="205"/>
      <c r="NVX114" s="205"/>
      <c r="NVY114" s="205"/>
      <c r="NVZ114" s="205"/>
      <c r="NWA114" s="205"/>
      <c r="NWB114" s="205"/>
      <c r="NWC114" s="205"/>
      <c r="NWD114" s="205"/>
      <c r="NWE114" s="205"/>
      <c r="NWF114" s="205"/>
      <c r="NWG114" s="205"/>
      <c r="NWH114" s="205"/>
      <c r="NWI114" s="205"/>
      <c r="NWJ114" s="205"/>
      <c r="NWK114" s="205"/>
      <c r="NWL114" s="205"/>
      <c r="NWM114" s="205"/>
      <c r="NWN114" s="205"/>
      <c r="NWO114" s="205"/>
      <c r="NWP114" s="205"/>
      <c r="NWQ114" s="205"/>
      <c r="NWR114" s="205"/>
      <c r="NWS114" s="205"/>
      <c r="NWT114" s="205"/>
      <c r="NWU114" s="205"/>
      <c r="NWV114" s="205"/>
      <c r="NWW114" s="205"/>
      <c r="NWX114" s="205"/>
      <c r="NWY114" s="205"/>
      <c r="NWZ114" s="205"/>
      <c r="NXA114" s="205"/>
      <c r="NXB114" s="205"/>
      <c r="NXC114" s="205"/>
      <c r="NXD114" s="205"/>
      <c r="NXE114" s="205"/>
      <c r="NXF114" s="205"/>
      <c r="NXG114" s="205"/>
      <c r="NXH114" s="205"/>
      <c r="NXI114" s="205"/>
      <c r="NXJ114" s="205"/>
      <c r="NXK114" s="205"/>
      <c r="NXL114" s="205"/>
      <c r="NXM114" s="205"/>
      <c r="NXN114" s="205"/>
      <c r="NXO114" s="205"/>
      <c r="NXP114" s="205"/>
      <c r="NXQ114" s="205"/>
      <c r="NXR114" s="205"/>
      <c r="NXS114" s="205"/>
      <c r="NXT114" s="205"/>
      <c r="NXU114" s="205"/>
      <c r="NXV114" s="205"/>
      <c r="NXW114" s="205"/>
      <c r="NXX114" s="205"/>
      <c r="NXY114" s="205"/>
      <c r="NXZ114" s="205"/>
      <c r="NYA114" s="205"/>
      <c r="NYB114" s="205"/>
      <c r="NYC114" s="205"/>
      <c r="NYD114" s="205"/>
      <c r="NYE114" s="205"/>
      <c r="NYF114" s="205"/>
      <c r="NYG114" s="205"/>
      <c r="NYH114" s="205"/>
      <c r="NYI114" s="205"/>
      <c r="NYJ114" s="205"/>
      <c r="NYK114" s="205"/>
      <c r="NYL114" s="205"/>
      <c r="NYM114" s="205"/>
      <c r="NYN114" s="205"/>
      <c r="NYO114" s="205"/>
      <c r="NYP114" s="205"/>
      <c r="NYQ114" s="205"/>
      <c r="NYR114" s="205"/>
      <c r="NYS114" s="205"/>
      <c r="NYT114" s="205"/>
      <c r="NYU114" s="205"/>
      <c r="NYV114" s="205"/>
      <c r="NYW114" s="205"/>
      <c r="NYX114" s="205"/>
      <c r="NYY114" s="205"/>
      <c r="NYZ114" s="205"/>
      <c r="NZA114" s="205"/>
      <c r="NZB114" s="205"/>
      <c r="NZC114" s="205"/>
      <c r="NZD114" s="205"/>
      <c r="NZE114" s="205"/>
      <c r="NZF114" s="205"/>
      <c r="NZG114" s="205"/>
      <c r="NZH114" s="205"/>
      <c r="NZI114" s="205"/>
      <c r="NZJ114" s="205"/>
      <c r="NZK114" s="205"/>
      <c r="NZL114" s="205"/>
      <c r="NZM114" s="205"/>
      <c r="NZN114" s="205"/>
      <c r="NZO114" s="205"/>
      <c r="NZP114" s="205"/>
      <c r="NZQ114" s="205"/>
      <c r="NZR114" s="205"/>
      <c r="NZS114" s="205"/>
      <c r="NZT114" s="205"/>
      <c r="NZU114" s="205"/>
      <c r="NZV114" s="205"/>
      <c r="NZW114" s="205"/>
      <c r="NZX114" s="205"/>
      <c r="NZY114" s="205"/>
      <c r="NZZ114" s="205"/>
      <c r="OAA114" s="205"/>
      <c r="OAB114" s="205"/>
      <c r="OAC114" s="205"/>
      <c r="OAD114" s="205"/>
      <c r="OAE114" s="205"/>
      <c r="OAF114" s="205"/>
      <c r="OAG114" s="205"/>
      <c r="OAH114" s="205"/>
      <c r="OAI114" s="205"/>
      <c r="OAJ114" s="205"/>
      <c r="OAK114" s="205"/>
      <c r="OAL114" s="205"/>
      <c r="OAM114" s="205"/>
      <c r="OAN114" s="205"/>
      <c r="OAO114" s="205"/>
      <c r="OAP114" s="205"/>
      <c r="OAQ114" s="205"/>
      <c r="OAR114" s="205"/>
      <c r="OAS114" s="205"/>
      <c r="OAT114" s="205"/>
      <c r="OAU114" s="205"/>
      <c r="OAV114" s="205"/>
      <c r="OAW114" s="205"/>
      <c r="OAX114" s="205"/>
      <c r="OAY114" s="205"/>
      <c r="OAZ114" s="205"/>
      <c r="OBA114" s="205"/>
      <c r="OBB114" s="205"/>
      <c r="OBC114" s="205"/>
      <c r="OBD114" s="205"/>
      <c r="OBE114" s="205"/>
      <c r="OBF114" s="205"/>
      <c r="OBG114" s="205"/>
      <c r="OBH114" s="205"/>
      <c r="OBI114" s="205"/>
      <c r="OBJ114" s="205"/>
      <c r="OBK114" s="205"/>
      <c r="OBL114" s="205"/>
      <c r="OBM114" s="205"/>
      <c r="OBN114" s="205"/>
      <c r="OBO114" s="205"/>
      <c r="OBP114" s="205"/>
      <c r="OBQ114" s="205"/>
      <c r="OBR114" s="205"/>
      <c r="OBS114" s="205"/>
      <c r="OBT114" s="205"/>
      <c r="OBU114" s="205"/>
      <c r="OBV114" s="205"/>
      <c r="OBW114" s="205"/>
      <c r="OBX114" s="205"/>
      <c r="OBY114" s="205"/>
      <c r="OBZ114" s="205"/>
      <c r="OCA114" s="205"/>
      <c r="OCB114" s="205"/>
      <c r="OCC114" s="205"/>
      <c r="OCD114" s="205"/>
      <c r="OCE114" s="205"/>
      <c r="OCF114" s="205"/>
      <c r="OCG114" s="205"/>
      <c r="OCH114" s="205"/>
      <c r="OCI114" s="205"/>
      <c r="OCJ114" s="205"/>
      <c r="OCK114" s="205"/>
      <c r="OCL114" s="205"/>
      <c r="OCM114" s="205"/>
      <c r="OCN114" s="205"/>
      <c r="OCO114" s="205"/>
      <c r="OCP114" s="205"/>
      <c r="OCQ114" s="205"/>
      <c r="OCR114" s="205"/>
      <c r="OCS114" s="205"/>
      <c r="OCT114" s="205"/>
      <c r="OCU114" s="205"/>
      <c r="OCV114" s="205"/>
      <c r="OCW114" s="205"/>
      <c r="OCX114" s="205"/>
      <c r="OCY114" s="205"/>
      <c r="ODF114" s="205"/>
      <c r="ODG114" s="205"/>
      <c r="ODH114" s="205"/>
      <c r="ODI114" s="205"/>
      <c r="ODJ114" s="205"/>
      <c r="ODK114" s="205"/>
      <c r="ODL114" s="205"/>
      <c r="ODM114" s="205"/>
      <c r="ODN114" s="205"/>
      <c r="ODO114" s="205"/>
      <c r="ODP114" s="205"/>
      <c r="ODQ114" s="205"/>
      <c r="ODR114" s="205"/>
      <c r="ODS114" s="205"/>
      <c r="ODT114" s="205"/>
      <c r="ODU114" s="205"/>
      <c r="ODV114" s="205"/>
      <c r="ODW114" s="205"/>
      <c r="ODX114" s="205"/>
      <c r="ODY114" s="205"/>
      <c r="ODZ114" s="205"/>
      <c r="OEA114" s="205"/>
      <c r="OEB114" s="205"/>
      <c r="OEC114" s="205"/>
      <c r="OED114" s="205"/>
      <c r="OEE114" s="205"/>
      <c r="OEF114" s="205"/>
      <c r="OEG114" s="205"/>
      <c r="OEH114" s="205"/>
      <c r="OEI114" s="205"/>
      <c r="OEJ114" s="205"/>
      <c r="OEK114" s="205"/>
      <c r="OEL114" s="205"/>
      <c r="OEM114" s="205"/>
      <c r="OEN114" s="205"/>
      <c r="OEO114" s="205"/>
      <c r="OEP114" s="205"/>
      <c r="OEQ114" s="205"/>
      <c r="OER114" s="205"/>
      <c r="OES114" s="205"/>
      <c r="OET114" s="205"/>
      <c r="OEU114" s="205"/>
      <c r="OEV114" s="205"/>
      <c r="OEW114" s="205"/>
      <c r="OEX114" s="205"/>
      <c r="OEY114" s="205"/>
      <c r="OEZ114" s="205"/>
      <c r="OFA114" s="205"/>
      <c r="OFB114" s="205"/>
      <c r="OFC114" s="205"/>
      <c r="OFD114" s="205"/>
      <c r="OFE114" s="205"/>
      <c r="OFF114" s="205"/>
      <c r="OFG114" s="205"/>
      <c r="OFH114" s="205"/>
      <c r="OFI114" s="205"/>
      <c r="OFJ114" s="205"/>
      <c r="OFK114" s="205"/>
      <c r="OFL114" s="205"/>
      <c r="OFM114" s="205"/>
      <c r="OFN114" s="205"/>
      <c r="OFO114" s="205"/>
      <c r="OFP114" s="205"/>
      <c r="OFQ114" s="205"/>
      <c r="OFR114" s="205"/>
      <c r="OFS114" s="205"/>
      <c r="OFT114" s="205"/>
      <c r="OFU114" s="205"/>
      <c r="OFV114" s="205"/>
      <c r="OFW114" s="205"/>
      <c r="OFX114" s="205"/>
      <c r="OFY114" s="205"/>
      <c r="OFZ114" s="205"/>
      <c r="OGA114" s="205"/>
      <c r="OGB114" s="205"/>
      <c r="OGC114" s="205"/>
      <c r="OGD114" s="205"/>
      <c r="OGE114" s="205"/>
      <c r="OGF114" s="205"/>
      <c r="OGG114" s="205"/>
      <c r="OGH114" s="205"/>
      <c r="OGI114" s="205"/>
      <c r="OGJ114" s="205"/>
      <c r="OGK114" s="205"/>
      <c r="OGL114" s="205"/>
      <c r="OGM114" s="205"/>
      <c r="OGN114" s="205"/>
      <c r="OGO114" s="205"/>
      <c r="OGP114" s="205"/>
      <c r="OGQ114" s="205"/>
      <c r="OGR114" s="205"/>
      <c r="OGS114" s="205"/>
      <c r="OGT114" s="205"/>
      <c r="OGU114" s="205"/>
      <c r="OGV114" s="205"/>
      <c r="OGW114" s="205"/>
      <c r="OGX114" s="205"/>
      <c r="OGY114" s="205"/>
      <c r="OGZ114" s="205"/>
      <c r="OHA114" s="205"/>
      <c r="OHB114" s="205"/>
      <c r="OHC114" s="205"/>
      <c r="OHD114" s="205"/>
      <c r="OHE114" s="205"/>
      <c r="OHF114" s="205"/>
      <c r="OHG114" s="205"/>
      <c r="OHH114" s="205"/>
      <c r="OHI114" s="205"/>
      <c r="OHJ114" s="205"/>
      <c r="OHK114" s="205"/>
      <c r="OHL114" s="205"/>
      <c r="OHM114" s="205"/>
      <c r="OHN114" s="205"/>
      <c r="OHO114" s="205"/>
      <c r="OHP114" s="205"/>
      <c r="OHQ114" s="205"/>
      <c r="OHR114" s="205"/>
      <c r="OHS114" s="205"/>
      <c r="OHT114" s="205"/>
      <c r="OHU114" s="205"/>
      <c r="OHV114" s="205"/>
      <c r="OHW114" s="205"/>
      <c r="OHX114" s="205"/>
      <c r="OHY114" s="205"/>
      <c r="OHZ114" s="205"/>
      <c r="OIA114" s="205"/>
      <c r="OIB114" s="205"/>
      <c r="OIC114" s="205"/>
      <c r="OID114" s="205"/>
      <c r="OIE114" s="205"/>
      <c r="OIF114" s="205"/>
      <c r="OIG114" s="205"/>
      <c r="OIH114" s="205"/>
      <c r="OII114" s="205"/>
      <c r="OIJ114" s="205"/>
      <c r="OIK114" s="205"/>
      <c r="OIL114" s="205"/>
      <c r="OIM114" s="205"/>
      <c r="OIN114" s="205"/>
      <c r="OIO114" s="205"/>
      <c r="OIP114" s="205"/>
      <c r="OIQ114" s="205"/>
      <c r="OIR114" s="205"/>
      <c r="OIS114" s="205"/>
      <c r="OIT114" s="205"/>
      <c r="OIU114" s="205"/>
      <c r="OIV114" s="205"/>
      <c r="OIW114" s="205"/>
      <c r="OIX114" s="205"/>
      <c r="OIY114" s="205"/>
      <c r="OIZ114" s="205"/>
      <c r="OJA114" s="205"/>
      <c r="OJB114" s="205"/>
      <c r="OJC114" s="205"/>
      <c r="OJD114" s="205"/>
      <c r="OJE114" s="205"/>
      <c r="OJF114" s="205"/>
      <c r="OJG114" s="205"/>
      <c r="OJH114" s="205"/>
      <c r="OJI114" s="205"/>
      <c r="OJJ114" s="205"/>
      <c r="OJK114" s="205"/>
      <c r="OJL114" s="205"/>
      <c r="OJM114" s="205"/>
      <c r="OJN114" s="205"/>
      <c r="OJO114" s="205"/>
      <c r="OJP114" s="205"/>
      <c r="OJQ114" s="205"/>
      <c r="OJR114" s="205"/>
      <c r="OJS114" s="205"/>
      <c r="OJT114" s="205"/>
      <c r="OJU114" s="205"/>
      <c r="OJV114" s="205"/>
      <c r="OJW114" s="205"/>
      <c r="OJX114" s="205"/>
      <c r="OJY114" s="205"/>
      <c r="OJZ114" s="205"/>
      <c r="OKA114" s="205"/>
      <c r="OKB114" s="205"/>
      <c r="OKC114" s="205"/>
      <c r="OKD114" s="205"/>
      <c r="OKE114" s="205"/>
      <c r="OKF114" s="205"/>
      <c r="OKG114" s="205"/>
      <c r="OKH114" s="205"/>
      <c r="OKI114" s="205"/>
      <c r="OKJ114" s="205"/>
      <c r="OKK114" s="205"/>
      <c r="OKL114" s="205"/>
      <c r="OKM114" s="205"/>
      <c r="OKN114" s="205"/>
      <c r="OKO114" s="205"/>
      <c r="OKP114" s="205"/>
      <c r="OKQ114" s="205"/>
      <c r="OKR114" s="205"/>
      <c r="OKS114" s="205"/>
      <c r="OKT114" s="205"/>
      <c r="OKU114" s="205"/>
      <c r="OKV114" s="205"/>
      <c r="OKW114" s="205"/>
      <c r="OKX114" s="205"/>
      <c r="OKY114" s="205"/>
      <c r="OKZ114" s="205"/>
      <c r="OLA114" s="205"/>
      <c r="OLB114" s="205"/>
      <c r="OLC114" s="205"/>
      <c r="OLD114" s="205"/>
      <c r="OLE114" s="205"/>
      <c r="OLF114" s="205"/>
      <c r="OLG114" s="205"/>
      <c r="OLH114" s="205"/>
      <c r="OLI114" s="205"/>
      <c r="OLJ114" s="205"/>
      <c r="OLK114" s="205"/>
      <c r="OLL114" s="205"/>
      <c r="OLM114" s="205"/>
      <c r="OLN114" s="205"/>
      <c r="OLO114" s="205"/>
      <c r="OLP114" s="205"/>
      <c r="OLQ114" s="205"/>
      <c r="OLR114" s="205"/>
      <c r="OLS114" s="205"/>
      <c r="OLT114" s="205"/>
      <c r="OLU114" s="205"/>
      <c r="OLV114" s="205"/>
      <c r="OLW114" s="205"/>
      <c r="OLX114" s="205"/>
      <c r="OLY114" s="205"/>
      <c r="OLZ114" s="205"/>
      <c r="OMA114" s="205"/>
      <c r="OMB114" s="205"/>
      <c r="OMC114" s="205"/>
      <c r="OMD114" s="205"/>
      <c r="OME114" s="205"/>
      <c r="OMF114" s="205"/>
      <c r="OMG114" s="205"/>
      <c r="OMH114" s="205"/>
      <c r="OMI114" s="205"/>
      <c r="OMJ114" s="205"/>
      <c r="OMK114" s="205"/>
      <c r="OML114" s="205"/>
      <c r="OMM114" s="205"/>
      <c r="OMN114" s="205"/>
      <c r="OMO114" s="205"/>
      <c r="OMP114" s="205"/>
      <c r="OMQ114" s="205"/>
      <c r="OMR114" s="205"/>
      <c r="OMS114" s="205"/>
      <c r="OMT114" s="205"/>
      <c r="OMU114" s="205"/>
      <c r="ONB114" s="205"/>
      <c r="ONC114" s="205"/>
      <c r="OND114" s="205"/>
      <c r="ONE114" s="205"/>
      <c r="ONF114" s="205"/>
      <c r="ONG114" s="205"/>
      <c r="ONH114" s="205"/>
      <c r="ONI114" s="205"/>
      <c r="ONJ114" s="205"/>
      <c r="ONK114" s="205"/>
      <c r="ONL114" s="205"/>
      <c r="ONM114" s="205"/>
      <c r="ONN114" s="205"/>
      <c r="ONO114" s="205"/>
      <c r="ONP114" s="205"/>
      <c r="ONQ114" s="205"/>
      <c r="ONR114" s="205"/>
      <c r="ONS114" s="205"/>
      <c r="ONT114" s="205"/>
      <c r="ONU114" s="205"/>
      <c r="ONV114" s="205"/>
      <c r="ONW114" s="205"/>
      <c r="ONX114" s="205"/>
      <c r="ONY114" s="205"/>
      <c r="ONZ114" s="205"/>
      <c r="OOA114" s="205"/>
      <c r="OOB114" s="205"/>
      <c r="OOC114" s="205"/>
      <c r="OOD114" s="205"/>
      <c r="OOE114" s="205"/>
      <c r="OOF114" s="205"/>
      <c r="OOG114" s="205"/>
      <c r="OOH114" s="205"/>
      <c r="OOI114" s="205"/>
      <c r="OOJ114" s="205"/>
      <c r="OOK114" s="205"/>
      <c r="OOL114" s="205"/>
      <c r="OOM114" s="205"/>
      <c r="OON114" s="205"/>
      <c r="OOO114" s="205"/>
      <c r="OOP114" s="205"/>
      <c r="OOQ114" s="205"/>
      <c r="OOR114" s="205"/>
      <c r="OOS114" s="205"/>
      <c r="OOT114" s="205"/>
      <c r="OOU114" s="205"/>
      <c r="OOV114" s="205"/>
      <c r="OOW114" s="205"/>
      <c r="OOX114" s="205"/>
      <c r="OOY114" s="205"/>
      <c r="OOZ114" s="205"/>
      <c r="OPA114" s="205"/>
      <c r="OPB114" s="205"/>
      <c r="OPC114" s="205"/>
      <c r="OPD114" s="205"/>
      <c r="OPE114" s="205"/>
      <c r="OPF114" s="205"/>
      <c r="OPG114" s="205"/>
      <c r="OPH114" s="205"/>
      <c r="OPI114" s="205"/>
      <c r="OPJ114" s="205"/>
      <c r="OPK114" s="205"/>
      <c r="OPL114" s="205"/>
      <c r="OPM114" s="205"/>
      <c r="OPN114" s="205"/>
      <c r="OPO114" s="205"/>
      <c r="OPP114" s="205"/>
      <c r="OPQ114" s="205"/>
      <c r="OPR114" s="205"/>
      <c r="OPS114" s="205"/>
      <c r="OPT114" s="205"/>
      <c r="OPU114" s="205"/>
      <c r="OPV114" s="205"/>
      <c r="OPW114" s="205"/>
      <c r="OPX114" s="205"/>
      <c r="OPY114" s="205"/>
      <c r="OPZ114" s="205"/>
      <c r="OQA114" s="205"/>
      <c r="OQB114" s="205"/>
      <c r="OQC114" s="205"/>
      <c r="OQD114" s="205"/>
      <c r="OQE114" s="205"/>
      <c r="OQF114" s="205"/>
      <c r="OQG114" s="205"/>
      <c r="OQH114" s="205"/>
      <c r="OQI114" s="205"/>
      <c r="OQJ114" s="205"/>
      <c r="OQK114" s="205"/>
      <c r="OQL114" s="205"/>
      <c r="OQM114" s="205"/>
      <c r="OQN114" s="205"/>
      <c r="OQO114" s="205"/>
      <c r="OQP114" s="205"/>
      <c r="OQQ114" s="205"/>
      <c r="OQR114" s="205"/>
      <c r="OQS114" s="205"/>
      <c r="OQT114" s="205"/>
      <c r="OQU114" s="205"/>
      <c r="OQV114" s="205"/>
      <c r="OQW114" s="205"/>
      <c r="OQX114" s="205"/>
      <c r="OQY114" s="205"/>
      <c r="OQZ114" s="205"/>
      <c r="ORA114" s="205"/>
      <c r="ORB114" s="205"/>
      <c r="ORC114" s="205"/>
      <c r="ORD114" s="205"/>
      <c r="ORE114" s="205"/>
      <c r="ORF114" s="205"/>
      <c r="ORG114" s="205"/>
      <c r="ORH114" s="205"/>
      <c r="ORI114" s="205"/>
      <c r="ORJ114" s="205"/>
      <c r="ORK114" s="205"/>
      <c r="ORL114" s="205"/>
      <c r="ORM114" s="205"/>
      <c r="ORN114" s="205"/>
      <c r="ORO114" s="205"/>
      <c r="ORP114" s="205"/>
      <c r="ORQ114" s="205"/>
      <c r="ORR114" s="205"/>
      <c r="ORS114" s="205"/>
      <c r="ORT114" s="205"/>
      <c r="ORU114" s="205"/>
      <c r="ORV114" s="205"/>
      <c r="ORW114" s="205"/>
      <c r="ORX114" s="205"/>
      <c r="ORY114" s="205"/>
      <c r="ORZ114" s="205"/>
      <c r="OSA114" s="205"/>
      <c r="OSB114" s="205"/>
      <c r="OSC114" s="205"/>
      <c r="OSD114" s="205"/>
      <c r="OSE114" s="205"/>
      <c r="OSF114" s="205"/>
      <c r="OSG114" s="205"/>
      <c r="OSH114" s="205"/>
      <c r="OSI114" s="205"/>
      <c r="OSJ114" s="205"/>
      <c r="OSK114" s="205"/>
      <c r="OSL114" s="205"/>
      <c r="OSM114" s="205"/>
      <c r="OSN114" s="205"/>
      <c r="OSO114" s="205"/>
      <c r="OSP114" s="205"/>
      <c r="OSQ114" s="205"/>
      <c r="OSR114" s="205"/>
      <c r="OSS114" s="205"/>
      <c r="OST114" s="205"/>
      <c r="OSU114" s="205"/>
      <c r="OSV114" s="205"/>
      <c r="OSW114" s="205"/>
      <c r="OSX114" s="205"/>
      <c r="OSY114" s="205"/>
      <c r="OSZ114" s="205"/>
      <c r="OTA114" s="205"/>
      <c r="OTB114" s="205"/>
      <c r="OTC114" s="205"/>
      <c r="OTD114" s="205"/>
      <c r="OTE114" s="205"/>
      <c r="OTF114" s="205"/>
      <c r="OTG114" s="205"/>
      <c r="OTH114" s="205"/>
      <c r="OTI114" s="205"/>
      <c r="OTJ114" s="205"/>
      <c r="OTK114" s="205"/>
      <c r="OTL114" s="205"/>
      <c r="OTM114" s="205"/>
      <c r="OTN114" s="205"/>
      <c r="OTO114" s="205"/>
      <c r="OTP114" s="205"/>
      <c r="OTQ114" s="205"/>
      <c r="OTR114" s="205"/>
      <c r="OTS114" s="205"/>
      <c r="OTT114" s="205"/>
      <c r="OTU114" s="205"/>
      <c r="OTV114" s="205"/>
      <c r="OTW114" s="205"/>
      <c r="OTX114" s="205"/>
      <c r="OTY114" s="205"/>
      <c r="OTZ114" s="205"/>
      <c r="OUA114" s="205"/>
      <c r="OUB114" s="205"/>
      <c r="OUC114" s="205"/>
      <c r="OUD114" s="205"/>
      <c r="OUE114" s="205"/>
      <c r="OUF114" s="205"/>
      <c r="OUG114" s="205"/>
      <c r="OUH114" s="205"/>
      <c r="OUI114" s="205"/>
      <c r="OUJ114" s="205"/>
      <c r="OUK114" s="205"/>
      <c r="OUL114" s="205"/>
      <c r="OUM114" s="205"/>
      <c r="OUN114" s="205"/>
      <c r="OUO114" s="205"/>
      <c r="OUP114" s="205"/>
      <c r="OUQ114" s="205"/>
      <c r="OUR114" s="205"/>
      <c r="OUS114" s="205"/>
      <c r="OUT114" s="205"/>
      <c r="OUU114" s="205"/>
      <c r="OUV114" s="205"/>
      <c r="OUW114" s="205"/>
      <c r="OUX114" s="205"/>
      <c r="OUY114" s="205"/>
      <c r="OUZ114" s="205"/>
      <c r="OVA114" s="205"/>
      <c r="OVB114" s="205"/>
      <c r="OVC114" s="205"/>
      <c r="OVD114" s="205"/>
      <c r="OVE114" s="205"/>
      <c r="OVF114" s="205"/>
      <c r="OVG114" s="205"/>
      <c r="OVH114" s="205"/>
      <c r="OVI114" s="205"/>
      <c r="OVJ114" s="205"/>
      <c r="OVK114" s="205"/>
      <c r="OVL114" s="205"/>
      <c r="OVM114" s="205"/>
      <c r="OVN114" s="205"/>
      <c r="OVO114" s="205"/>
      <c r="OVP114" s="205"/>
      <c r="OVQ114" s="205"/>
      <c r="OVR114" s="205"/>
      <c r="OVS114" s="205"/>
      <c r="OVT114" s="205"/>
      <c r="OVU114" s="205"/>
      <c r="OVV114" s="205"/>
      <c r="OVW114" s="205"/>
      <c r="OVX114" s="205"/>
      <c r="OVY114" s="205"/>
      <c r="OVZ114" s="205"/>
      <c r="OWA114" s="205"/>
      <c r="OWB114" s="205"/>
      <c r="OWC114" s="205"/>
      <c r="OWD114" s="205"/>
      <c r="OWE114" s="205"/>
      <c r="OWF114" s="205"/>
      <c r="OWG114" s="205"/>
      <c r="OWH114" s="205"/>
      <c r="OWI114" s="205"/>
      <c r="OWJ114" s="205"/>
      <c r="OWK114" s="205"/>
      <c r="OWL114" s="205"/>
      <c r="OWM114" s="205"/>
      <c r="OWN114" s="205"/>
      <c r="OWO114" s="205"/>
      <c r="OWP114" s="205"/>
      <c r="OWQ114" s="205"/>
      <c r="OWX114" s="205"/>
      <c r="OWY114" s="205"/>
      <c r="OWZ114" s="205"/>
      <c r="OXA114" s="205"/>
      <c r="OXB114" s="205"/>
      <c r="OXC114" s="205"/>
      <c r="OXD114" s="205"/>
      <c r="OXE114" s="205"/>
      <c r="OXF114" s="205"/>
      <c r="OXG114" s="205"/>
      <c r="OXH114" s="205"/>
      <c r="OXI114" s="205"/>
      <c r="OXJ114" s="205"/>
      <c r="OXK114" s="205"/>
      <c r="OXL114" s="205"/>
      <c r="OXM114" s="205"/>
      <c r="OXN114" s="205"/>
      <c r="OXO114" s="205"/>
      <c r="OXP114" s="205"/>
      <c r="OXQ114" s="205"/>
      <c r="OXR114" s="205"/>
      <c r="OXS114" s="205"/>
      <c r="OXT114" s="205"/>
      <c r="OXU114" s="205"/>
      <c r="OXV114" s="205"/>
      <c r="OXW114" s="205"/>
      <c r="OXX114" s="205"/>
      <c r="OXY114" s="205"/>
      <c r="OXZ114" s="205"/>
      <c r="OYA114" s="205"/>
      <c r="OYB114" s="205"/>
      <c r="OYC114" s="205"/>
      <c r="OYD114" s="205"/>
      <c r="OYE114" s="205"/>
      <c r="OYF114" s="205"/>
      <c r="OYG114" s="205"/>
      <c r="OYH114" s="205"/>
      <c r="OYI114" s="205"/>
      <c r="OYJ114" s="205"/>
      <c r="OYK114" s="205"/>
      <c r="OYL114" s="205"/>
      <c r="OYM114" s="205"/>
      <c r="OYN114" s="205"/>
      <c r="OYO114" s="205"/>
      <c r="OYP114" s="205"/>
      <c r="OYQ114" s="205"/>
      <c r="OYR114" s="205"/>
      <c r="OYS114" s="205"/>
      <c r="OYT114" s="205"/>
      <c r="OYU114" s="205"/>
      <c r="OYV114" s="205"/>
      <c r="OYW114" s="205"/>
      <c r="OYX114" s="205"/>
      <c r="OYY114" s="205"/>
      <c r="OYZ114" s="205"/>
      <c r="OZA114" s="205"/>
      <c r="OZB114" s="205"/>
      <c r="OZC114" s="205"/>
      <c r="OZD114" s="205"/>
      <c r="OZE114" s="205"/>
      <c r="OZF114" s="205"/>
      <c r="OZG114" s="205"/>
      <c r="OZH114" s="205"/>
      <c r="OZI114" s="205"/>
      <c r="OZJ114" s="205"/>
      <c r="OZK114" s="205"/>
      <c r="OZL114" s="205"/>
      <c r="OZM114" s="205"/>
      <c r="OZN114" s="205"/>
      <c r="OZO114" s="205"/>
      <c r="OZP114" s="205"/>
      <c r="OZQ114" s="205"/>
      <c r="OZR114" s="205"/>
      <c r="OZS114" s="205"/>
      <c r="OZT114" s="205"/>
      <c r="OZU114" s="205"/>
      <c r="OZV114" s="205"/>
      <c r="OZW114" s="205"/>
      <c r="OZX114" s="205"/>
      <c r="OZY114" s="205"/>
      <c r="OZZ114" s="205"/>
      <c r="PAA114" s="205"/>
      <c r="PAB114" s="205"/>
      <c r="PAC114" s="205"/>
      <c r="PAD114" s="205"/>
      <c r="PAE114" s="205"/>
      <c r="PAF114" s="205"/>
      <c r="PAG114" s="205"/>
      <c r="PAH114" s="205"/>
      <c r="PAI114" s="205"/>
      <c r="PAJ114" s="205"/>
      <c r="PAK114" s="205"/>
      <c r="PAL114" s="205"/>
      <c r="PAM114" s="205"/>
      <c r="PAN114" s="205"/>
      <c r="PAO114" s="205"/>
      <c r="PAP114" s="205"/>
      <c r="PAQ114" s="205"/>
      <c r="PAR114" s="205"/>
      <c r="PAS114" s="205"/>
      <c r="PAT114" s="205"/>
      <c r="PAU114" s="205"/>
      <c r="PAV114" s="205"/>
      <c r="PAW114" s="205"/>
      <c r="PAX114" s="205"/>
      <c r="PAY114" s="205"/>
      <c r="PAZ114" s="205"/>
      <c r="PBA114" s="205"/>
      <c r="PBB114" s="205"/>
      <c r="PBC114" s="205"/>
      <c r="PBD114" s="205"/>
      <c r="PBE114" s="205"/>
      <c r="PBF114" s="205"/>
      <c r="PBG114" s="205"/>
      <c r="PBH114" s="205"/>
      <c r="PBI114" s="205"/>
      <c r="PBJ114" s="205"/>
      <c r="PBK114" s="205"/>
      <c r="PBL114" s="205"/>
      <c r="PBM114" s="205"/>
      <c r="PBN114" s="205"/>
      <c r="PBO114" s="205"/>
      <c r="PBP114" s="205"/>
      <c r="PBQ114" s="205"/>
      <c r="PBR114" s="205"/>
      <c r="PBS114" s="205"/>
      <c r="PBT114" s="205"/>
      <c r="PBU114" s="205"/>
      <c r="PBV114" s="205"/>
      <c r="PBW114" s="205"/>
      <c r="PBX114" s="205"/>
      <c r="PBY114" s="205"/>
      <c r="PBZ114" s="205"/>
      <c r="PCA114" s="205"/>
      <c r="PCB114" s="205"/>
      <c r="PCC114" s="205"/>
      <c r="PCD114" s="205"/>
      <c r="PCE114" s="205"/>
      <c r="PCF114" s="205"/>
      <c r="PCG114" s="205"/>
      <c r="PCH114" s="205"/>
      <c r="PCI114" s="205"/>
      <c r="PCJ114" s="205"/>
      <c r="PCK114" s="205"/>
      <c r="PCL114" s="205"/>
      <c r="PCM114" s="205"/>
      <c r="PCN114" s="205"/>
      <c r="PCO114" s="205"/>
      <c r="PCP114" s="205"/>
      <c r="PCQ114" s="205"/>
      <c r="PCR114" s="205"/>
      <c r="PCS114" s="205"/>
      <c r="PCT114" s="205"/>
      <c r="PCU114" s="205"/>
      <c r="PCV114" s="205"/>
      <c r="PCW114" s="205"/>
      <c r="PCX114" s="205"/>
      <c r="PCY114" s="205"/>
      <c r="PCZ114" s="205"/>
      <c r="PDA114" s="205"/>
      <c r="PDB114" s="205"/>
      <c r="PDC114" s="205"/>
      <c r="PDD114" s="205"/>
      <c r="PDE114" s="205"/>
      <c r="PDF114" s="205"/>
      <c r="PDG114" s="205"/>
      <c r="PDH114" s="205"/>
      <c r="PDI114" s="205"/>
      <c r="PDJ114" s="205"/>
      <c r="PDK114" s="205"/>
      <c r="PDL114" s="205"/>
      <c r="PDM114" s="205"/>
      <c r="PDN114" s="205"/>
      <c r="PDO114" s="205"/>
      <c r="PDP114" s="205"/>
      <c r="PDQ114" s="205"/>
      <c r="PDR114" s="205"/>
      <c r="PDS114" s="205"/>
      <c r="PDT114" s="205"/>
      <c r="PDU114" s="205"/>
      <c r="PDV114" s="205"/>
      <c r="PDW114" s="205"/>
      <c r="PDX114" s="205"/>
      <c r="PDY114" s="205"/>
      <c r="PDZ114" s="205"/>
      <c r="PEA114" s="205"/>
      <c r="PEB114" s="205"/>
      <c r="PEC114" s="205"/>
      <c r="PED114" s="205"/>
      <c r="PEE114" s="205"/>
      <c r="PEF114" s="205"/>
      <c r="PEG114" s="205"/>
      <c r="PEH114" s="205"/>
      <c r="PEI114" s="205"/>
      <c r="PEJ114" s="205"/>
      <c r="PEK114" s="205"/>
      <c r="PEL114" s="205"/>
      <c r="PEM114" s="205"/>
      <c r="PEN114" s="205"/>
      <c r="PEO114" s="205"/>
      <c r="PEP114" s="205"/>
      <c r="PEQ114" s="205"/>
      <c r="PER114" s="205"/>
      <c r="PES114" s="205"/>
      <c r="PET114" s="205"/>
      <c r="PEU114" s="205"/>
      <c r="PEV114" s="205"/>
      <c r="PEW114" s="205"/>
      <c r="PEX114" s="205"/>
      <c r="PEY114" s="205"/>
      <c r="PEZ114" s="205"/>
      <c r="PFA114" s="205"/>
      <c r="PFB114" s="205"/>
      <c r="PFC114" s="205"/>
      <c r="PFD114" s="205"/>
      <c r="PFE114" s="205"/>
      <c r="PFF114" s="205"/>
      <c r="PFG114" s="205"/>
      <c r="PFH114" s="205"/>
      <c r="PFI114" s="205"/>
      <c r="PFJ114" s="205"/>
      <c r="PFK114" s="205"/>
      <c r="PFL114" s="205"/>
      <c r="PFM114" s="205"/>
      <c r="PFN114" s="205"/>
      <c r="PFO114" s="205"/>
      <c r="PFP114" s="205"/>
      <c r="PFQ114" s="205"/>
      <c r="PFR114" s="205"/>
      <c r="PFS114" s="205"/>
      <c r="PFT114" s="205"/>
      <c r="PFU114" s="205"/>
      <c r="PFV114" s="205"/>
      <c r="PFW114" s="205"/>
      <c r="PFX114" s="205"/>
      <c r="PFY114" s="205"/>
      <c r="PFZ114" s="205"/>
      <c r="PGA114" s="205"/>
      <c r="PGB114" s="205"/>
      <c r="PGC114" s="205"/>
      <c r="PGD114" s="205"/>
      <c r="PGE114" s="205"/>
      <c r="PGF114" s="205"/>
      <c r="PGG114" s="205"/>
      <c r="PGH114" s="205"/>
      <c r="PGI114" s="205"/>
      <c r="PGJ114" s="205"/>
      <c r="PGK114" s="205"/>
      <c r="PGL114" s="205"/>
      <c r="PGM114" s="205"/>
      <c r="PGT114" s="205"/>
      <c r="PGU114" s="205"/>
      <c r="PGV114" s="205"/>
      <c r="PGW114" s="205"/>
      <c r="PGX114" s="205"/>
      <c r="PGY114" s="205"/>
      <c r="PGZ114" s="205"/>
      <c r="PHA114" s="205"/>
      <c r="PHB114" s="205"/>
      <c r="PHC114" s="205"/>
      <c r="PHD114" s="205"/>
      <c r="PHE114" s="205"/>
      <c r="PHF114" s="205"/>
      <c r="PHG114" s="205"/>
      <c r="PHH114" s="205"/>
      <c r="PHI114" s="205"/>
      <c r="PHJ114" s="205"/>
      <c r="PHK114" s="205"/>
      <c r="PHL114" s="205"/>
      <c r="PHM114" s="205"/>
      <c r="PHN114" s="205"/>
      <c r="PHO114" s="205"/>
      <c r="PHP114" s="205"/>
      <c r="PHQ114" s="205"/>
      <c r="PHR114" s="205"/>
      <c r="PHS114" s="205"/>
      <c r="PHT114" s="205"/>
      <c r="PHU114" s="205"/>
      <c r="PHV114" s="205"/>
      <c r="PHW114" s="205"/>
      <c r="PHX114" s="205"/>
      <c r="PHY114" s="205"/>
      <c r="PHZ114" s="205"/>
      <c r="PIA114" s="205"/>
      <c r="PIB114" s="205"/>
      <c r="PIC114" s="205"/>
      <c r="PID114" s="205"/>
      <c r="PIE114" s="205"/>
      <c r="PIF114" s="205"/>
      <c r="PIG114" s="205"/>
      <c r="PIH114" s="205"/>
      <c r="PII114" s="205"/>
      <c r="PIJ114" s="205"/>
      <c r="PIK114" s="205"/>
      <c r="PIL114" s="205"/>
      <c r="PIM114" s="205"/>
      <c r="PIN114" s="205"/>
      <c r="PIO114" s="205"/>
      <c r="PIP114" s="205"/>
      <c r="PIQ114" s="205"/>
      <c r="PIR114" s="205"/>
      <c r="PIS114" s="205"/>
      <c r="PIT114" s="205"/>
      <c r="PIU114" s="205"/>
      <c r="PIV114" s="205"/>
      <c r="PIW114" s="205"/>
      <c r="PIX114" s="205"/>
      <c r="PIY114" s="205"/>
      <c r="PIZ114" s="205"/>
      <c r="PJA114" s="205"/>
      <c r="PJB114" s="205"/>
      <c r="PJC114" s="205"/>
      <c r="PJD114" s="205"/>
      <c r="PJE114" s="205"/>
      <c r="PJF114" s="205"/>
      <c r="PJG114" s="205"/>
      <c r="PJH114" s="205"/>
      <c r="PJI114" s="205"/>
      <c r="PJJ114" s="205"/>
      <c r="PJK114" s="205"/>
      <c r="PJL114" s="205"/>
      <c r="PJM114" s="205"/>
      <c r="PJN114" s="205"/>
      <c r="PJO114" s="205"/>
      <c r="PJP114" s="205"/>
      <c r="PJQ114" s="205"/>
      <c r="PJR114" s="205"/>
      <c r="PJS114" s="205"/>
      <c r="PJT114" s="205"/>
      <c r="PJU114" s="205"/>
      <c r="PJV114" s="205"/>
      <c r="PJW114" s="205"/>
      <c r="PJX114" s="205"/>
      <c r="PJY114" s="205"/>
      <c r="PJZ114" s="205"/>
      <c r="PKA114" s="205"/>
      <c r="PKB114" s="205"/>
      <c r="PKC114" s="205"/>
      <c r="PKD114" s="205"/>
      <c r="PKE114" s="205"/>
      <c r="PKF114" s="205"/>
      <c r="PKG114" s="205"/>
      <c r="PKH114" s="205"/>
      <c r="PKI114" s="205"/>
      <c r="PKJ114" s="205"/>
      <c r="PKK114" s="205"/>
      <c r="PKL114" s="205"/>
      <c r="PKM114" s="205"/>
      <c r="PKN114" s="205"/>
      <c r="PKO114" s="205"/>
      <c r="PKP114" s="205"/>
      <c r="PKQ114" s="205"/>
      <c r="PKR114" s="205"/>
      <c r="PKS114" s="205"/>
      <c r="PKT114" s="205"/>
      <c r="PKU114" s="205"/>
      <c r="PKV114" s="205"/>
      <c r="PKW114" s="205"/>
      <c r="PKX114" s="205"/>
      <c r="PKY114" s="205"/>
      <c r="PKZ114" s="205"/>
      <c r="PLA114" s="205"/>
      <c r="PLB114" s="205"/>
      <c r="PLC114" s="205"/>
      <c r="PLD114" s="205"/>
      <c r="PLE114" s="205"/>
      <c r="PLF114" s="205"/>
      <c r="PLG114" s="205"/>
      <c r="PLH114" s="205"/>
      <c r="PLI114" s="205"/>
      <c r="PLJ114" s="205"/>
      <c r="PLK114" s="205"/>
      <c r="PLL114" s="205"/>
      <c r="PLM114" s="205"/>
      <c r="PLN114" s="205"/>
      <c r="PLO114" s="205"/>
      <c r="PLP114" s="205"/>
      <c r="PLQ114" s="205"/>
      <c r="PLR114" s="205"/>
      <c r="PLS114" s="205"/>
      <c r="PLT114" s="205"/>
      <c r="PLU114" s="205"/>
      <c r="PLV114" s="205"/>
      <c r="PLW114" s="205"/>
      <c r="PLX114" s="205"/>
      <c r="PLY114" s="205"/>
      <c r="PLZ114" s="205"/>
      <c r="PMA114" s="205"/>
      <c r="PMB114" s="205"/>
      <c r="PMC114" s="205"/>
      <c r="PMD114" s="205"/>
      <c r="PME114" s="205"/>
      <c r="PMF114" s="205"/>
      <c r="PMG114" s="205"/>
      <c r="PMH114" s="205"/>
      <c r="PMI114" s="205"/>
      <c r="PMJ114" s="205"/>
      <c r="PMK114" s="205"/>
      <c r="PML114" s="205"/>
      <c r="PMM114" s="205"/>
      <c r="PMN114" s="205"/>
      <c r="PMO114" s="205"/>
      <c r="PMP114" s="205"/>
      <c r="PMQ114" s="205"/>
      <c r="PMR114" s="205"/>
      <c r="PMS114" s="205"/>
      <c r="PMT114" s="205"/>
      <c r="PMU114" s="205"/>
      <c r="PMV114" s="205"/>
      <c r="PMW114" s="205"/>
      <c r="PMX114" s="205"/>
      <c r="PMY114" s="205"/>
      <c r="PMZ114" s="205"/>
      <c r="PNA114" s="205"/>
      <c r="PNB114" s="205"/>
      <c r="PNC114" s="205"/>
      <c r="PND114" s="205"/>
      <c r="PNE114" s="205"/>
      <c r="PNF114" s="205"/>
      <c r="PNG114" s="205"/>
      <c r="PNH114" s="205"/>
      <c r="PNI114" s="205"/>
      <c r="PNJ114" s="205"/>
      <c r="PNK114" s="205"/>
      <c r="PNL114" s="205"/>
      <c r="PNM114" s="205"/>
      <c r="PNN114" s="205"/>
      <c r="PNO114" s="205"/>
      <c r="PNP114" s="205"/>
      <c r="PNQ114" s="205"/>
      <c r="PNR114" s="205"/>
      <c r="PNS114" s="205"/>
      <c r="PNT114" s="205"/>
      <c r="PNU114" s="205"/>
      <c r="PNV114" s="205"/>
      <c r="PNW114" s="205"/>
      <c r="PNX114" s="205"/>
      <c r="PNY114" s="205"/>
      <c r="PNZ114" s="205"/>
      <c r="POA114" s="205"/>
      <c r="POB114" s="205"/>
      <c r="POC114" s="205"/>
      <c r="POD114" s="205"/>
      <c r="POE114" s="205"/>
      <c r="POF114" s="205"/>
      <c r="POG114" s="205"/>
      <c r="POH114" s="205"/>
      <c r="POI114" s="205"/>
      <c r="POJ114" s="205"/>
      <c r="POK114" s="205"/>
      <c r="POL114" s="205"/>
      <c r="POM114" s="205"/>
      <c r="PON114" s="205"/>
      <c r="POO114" s="205"/>
      <c r="POP114" s="205"/>
      <c r="POQ114" s="205"/>
      <c r="POR114" s="205"/>
      <c r="POS114" s="205"/>
      <c r="POT114" s="205"/>
      <c r="POU114" s="205"/>
      <c r="POV114" s="205"/>
      <c r="POW114" s="205"/>
      <c r="POX114" s="205"/>
      <c r="POY114" s="205"/>
      <c r="POZ114" s="205"/>
      <c r="PPA114" s="205"/>
      <c r="PPB114" s="205"/>
      <c r="PPC114" s="205"/>
      <c r="PPD114" s="205"/>
      <c r="PPE114" s="205"/>
      <c r="PPF114" s="205"/>
      <c r="PPG114" s="205"/>
      <c r="PPH114" s="205"/>
      <c r="PPI114" s="205"/>
      <c r="PPJ114" s="205"/>
      <c r="PPK114" s="205"/>
      <c r="PPL114" s="205"/>
      <c r="PPM114" s="205"/>
      <c r="PPN114" s="205"/>
      <c r="PPO114" s="205"/>
      <c r="PPP114" s="205"/>
      <c r="PPQ114" s="205"/>
      <c r="PPR114" s="205"/>
      <c r="PPS114" s="205"/>
      <c r="PPT114" s="205"/>
      <c r="PPU114" s="205"/>
      <c r="PPV114" s="205"/>
      <c r="PPW114" s="205"/>
      <c r="PPX114" s="205"/>
      <c r="PPY114" s="205"/>
      <c r="PPZ114" s="205"/>
      <c r="PQA114" s="205"/>
      <c r="PQB114" s="205"/>
      <c r="PQC114" s="205"/>
      <c r="PQD114" s="205"/>
      <c r="PQE114" s="205"/>
      <c r="PQF114" s="205"/>
      <c r="PQG114" s="205"/>
      <c r="PQH114" s="205"/>
      <c r="PQI114" s="205"/>
      <c r="PQP114" s="205"/>
      <c r="PQQ114" s="205"/>
      <c r="PQR114" s="205"/>
      <c r="PQS114" s="205"/>
      <c r="PQT114" s="205"/>
      <c r="PQU114" s="205"/>
      <c r="PQV114" s="205"/>
      <c r="PQW114" s="205"/>
      <c r="PQX114" s="205"/>
      <c r="PQY114" s="205"/>
      <c r="PQZ114" s="205"/>
      <c r="PRA114" s="205"/>
      <c r="PRB114" s="205"/>
      <c r="PRC114" s="205"/>
      <c r="PRD114" s="205"/>
      <c r="PRE114" s="205"/>
      <c r="PRF114" s="205"/>
      <c r="PRG114" s="205"/>
      <c r="PRH114" s="205"/>
      <c r="PRI114" s="205"/>
      <c r="PRJ114" s="205"/>
      <c r="PRK114" s="205"/>
      <c r="PRL114" s="205"/>
      <c r="PRM114" s="205"/>
      <c r="PRN114" s="205"/>
      <c r="PRO114" s="205"/>
      <c r="PRP114" s="205"/>
      <c r="PRQ114" s="205"/>
      <c r="PRR114" s="205"/>
      <c r="PRS114" s="205"/>
      <c r="PRT114" s="205"/>
      <c r="PRU114" s="205"/>
      <c r="PRV114" s="205"/>
      <c r="PRW114" s="205"/>
      <c r="PRX114" s="205"/>
      <c r="PRY114" s="205"/>
      <c r="PRZ114" s="205"/>
      <c r="PSA114" s="205"/>
      <c r="PSB114" s="205"/>
      <c r="PSC114" s="205"/>
      <c r="PSD114" s="205"/>
      <c r="PSE114" s="205"/>
      <c r="PSF114" s="205"/>
      <c r="PSG114" s="205"/>
      <c r="PSH114" s="205"/>
      <c r="PSI114" s="205"/>
      <c r="PSJ114" s="205"/>
      <c r="PSK114" s="205"/>
      <c r="PSL114" s="205"/>
      <c r="PSM114" s="205"/>
      <c r="PSN114" s="205"/>
      <c r="PSO114" s="205"/>
      <c r="PSP114" s="205"/>
      <c r="PSQ114" s="205"/>
      <c r="PSR114" s="205"/>
      <c r="PSS114" s="205"/>
      <c r="PST114" s="205"/>
      <c r="PSU114" s="205"/>
      <c r="PSV114" s="205"/>
      <c r="PSW114" s="205"/>
      <c r="PSX114" s="205"/>
      <c r="PSY114" s="205"/>
      <c r="PSZ114" s="205"/>
      <c r="PTA114" s="205"/>
      <c r="PTB114" s="205"/>
      <c r="PTC114" s="205"/>
      <c r="PTD114" s="205"/>
      <c r="PTE114" s="205"/>
      <c r="PTF114" s="205"/>
      <c r="PTG114" s="205"/>
      <c r="PTH114" s="205"/>
      <c r="PTI114" s="205"/>
      <c r="PTJ114" s="205"/>
      <c r="PTK114" s="205"/>
      <c r="PTL114" s="205"/>
      <c r="PTM114" s="205"/>
      <c r="PTN114" s="205"/>
      <c r="PTO114" s="205"/>
      <c r="PTP114" s="205"/>
      <c r="PTQ114" s="205"/>
      <c r="PTR114" s="205"/>
      <c r="PTS114" s="205"/>
      <c r="PTT114" s="205"/>
      <c r="PTU114" s="205"/>
      <c r="PTV114" s="205"/>
      <c r="PTW114" s="205"/>
      <c r="PTX114" s="205"/>
      <c r="PTY114" s="205"/>
      <c r="PTZ114" s="205"/>
      <c r="PUA114" s="205"/>
      <c r="PUB114" s="205"/>
      <c r="PUC114" s="205"/>
      <c r="PUD114" s="205"/>
      <c r="PUE114" s="205"/>
      <c r="PUF114" s="205"/>
      <c r="PUG114" s="205"/>
      <c r="PUH114" s="205"/>
      <c r="PUI114" s="205"/>
      <c r="PUJ114" s="205"/>
      <c r="PUK114" s="205"/>
      <c r="PUL114" s="205"/>
      <c r="PUM114" s="205"/>
      <c r="PUN114" s="205"/>
      <c r="PUO114" s="205"/>
      <c r="PUP114" s="205"/>
      <c r="PUQ114" s="205"/>
      <c r="PUR114" s="205"/>
      <c r="PUS114" s="205"/>
      <c r="PUT114" s="205"/>
      <c r="PUU114" s="205"/>
      <c r="PUV114" s="205"/>
      <c r="PUW114" s="205"/>
      <c r="PUX114" s="205"/>
      <c r="PUY114" s="205"/>
      <c r="PUZ114" s="205"/>
      <c r="PVA114" s="205"/>
      <c r="PVB114" s="205"/>
      <c r="PVC114" s="205"/>
      <c r="PVD114" s="205"/>
      <c r="PVE114" s="205"/>
      <c r="PVF114" s="205"/>
      <c r="PVG114" s="205"/>
      <c r="PVH114" s="205"/>
      <c r="PVI114" s="205"/>
      <c r="PVJ114" s="205"/>
      <c r="PVK114" s="205"/>
      <c r="PVL114" s="205"/>
      <c r="PVM114" s="205"/>
      <c r="PVN114" s="205"/>
      <c r="PVO114" s="205"/>
      <c r="PVP114" s="205"/>
      <c r="PVQ114" s="205"/>
      <c r="PVR114" s="205"/>
      <c r="PVS114" s="205"/>
      <c r="PVT114" s="205"/>
      <c r="PVU114" s="205"/>
      <c r="PVV114" s="205"/>
      <c r="PVW114" s="205"/>
      <c r="PVX114" s="205"/>
      <c r="PVY114" s="205"/>
      <c r="PVZ114" s="205"/>
      <c r="PWA114" s="205"/>
      <c r="PWB114" s="205"/>
      <c r="PWC114" s="205"/>
      <c r="PWD114" s="205"/>
      <c r="PWE114" s="205"/>
      <c r="PWF114" s="205"/>
      <c r="PWG114" s="205"/>
      <c r="PWH114" s="205"/>
      <c r="PWI114" s="205"/>
      <c r="PWJ114" s="205"/>
      <c r="PWK114" s="205"/>
      <c r="PWL114" s="205"/>
      <c r="PWM114" s="205"/>
      <c r="PWN114" s="205"/>
      <c r="PWO114" s="205"/>
      <c r="PWP114" s="205"/>
      <c r="PWQ114" s="205"/>
      <c r="PWR114" s="205"/>
      <c r="PWS114" s="205"/>
      <c r="PWT114" s="205"/>
      <c r="PWU114" s="205"/>
      <c r="PWV114" s="205"/>
      <c r="PWW114" s="205"/>
      <c r="PWX114" s="205"/>
      <c r="PWY114" s="205"/>
      <c r="PWZ114" s="205"/>
      <c r="PXA114" s="205"/>
      <c r="PXB114" s="205"/>
      <c r="PXC114" s="205"/>
      <c r="PXD114" s="205"/>
      <c r="PXE114" s="205"/>
      <c r="PXF114" s="205"/>
      <c r="PXG114" s="205"/>
      <c r="PXH114" s="205"/>
      <c r="PXI114" s="205"/>
      <c r="PXJ114" s="205"/>
      <c r="PXK114" s="205"/>
      <c r="PXL114" s="205"/>
      <c r="PXM114" s="205"/>
      <c r="PXN114" s="205"/>
      <c r="PXO114" s="205"/>
      <c r="PXP114" s="205"/>
      <c r="PXQ114" s="205"/>
      <c r="PXR114" s="205"/>
      <c r="PXS114" s="205"/>
      <c r="PXT114" s="205"/>
      <c r="PXU114" s="205"/>
      <c r="PXV114" s="205"/>
      <c r="PXW114" s="205"/>
      <c r="PXX114" s="205"/>
      <c r="PXY114" s="205"/>
      <c r="PXZ114" s="205"/>
      <c r="PYA114" s="205"/>
      <c r="PYB114" s="205"/>
      <c r="PYC114" s="205"/>
      <c r="PYD114" s="205"/>
      <c r="PYE114" s="205"/>
      <c r="PYF114" s="205"/>
      <c r="PYG114" s="205"/>
      <c r="PYH114" s="205"/>
      <c r="PYI114" s="205"/>
      <c r="PYJ114" s="205"/>
      <c r="PYK114" s="205"/>
      <c r="PYL114" s="205"/>
      <c r="PYM114" s="205"/>
      <c r="PYN114" s="205"/>
      <c r="PYO114" s="205"/>
      <c r="PYP114" s="205"/>
      <c r="PYQ114" s="205"/>
      <c r="PYR114" s="205"/>
      <c r="PYS114" s="205"/>
      <c r="PYT114" s="205"/>
      <c r="PYU114" s="205"/>
      <c r="PYV114" s="205"/>
      <c r="PYW114" s="205"/>
      <c r="PYX114" s="205"/>
      <c r="PYY114" s="205"/>
      <c r="PYZ114" s="205"/>
      <c r="PZA114" s="205"/>
      <c r="PZB114" s="205"/>
      <c r="PZC114" s="205"/>
      <c r="PZD114" s="205"/>
      <c r="PZE114" s="205"/>
      <c r="PZF114" s="205"/>
      <c r="PZG114" s="205"/>
      <c r="PZH114" s="205"/>
      <c r="PZI114" s="205"/>
      <c r="PZJ114" s="205"/>
      <c r="PZK114" s="205"/>
      <c r="PZL114" s="205"/>
      <c r="PZM114" s="205"/>
      <c r="PZN114" s="205"/>
      <c r="PZO114" s="205"/>
      <c r="PZP114" s="205"/>
      <c r="PZQ114" s="205"/>
      <c r="PZR114" s="205"/>
      <c r="PZS114" s="205"/>
      <c r="PZT114" s="205"/>
      <c r="PZU114" s="205"/>
      <c r="PZV114" s="205"/>
      <c r="PZW114" s="205"/>
      <c r="PZX114" s="205"/>
      <c r="PZY114" s="205"/>
      <c r="PZZ114" s="205"/>
      <c r="QAA114" s="205"/>
      <c r="QAB114" s="205"/>
      <c r="QAC114" s="205"/>
      <c r="QAD114" s="205"/>
      <c r="QAE114" s="205"/>
      <c r="QAL114" s="205"/>
      <c r="QAM114" s="205"/>
      <c r="QAN114" s="205"/>
      <c r="QAO114" s="205"/>
      <c r="QAP114" s="205"/>
      <c r="QAQ114" s="205"/>
      <c r="QAR114" s="205"/>
      <c r="QAS114" s="205"/>
      <c r="QAT114" s="205"/>
      <c r="QAU114" s="205"/>
      <c r="QAV114" s="205"/>
      <c r="QAW114" s="205"/>
      <c r="QAX114" s="205"/>
      <c r="QAY114" s="205"/>
      <c r="QAZ114" s="205"/>
      <c r="QBA114" s="205"/>
      <c r="QBB114" s="205"/>
      <c r="QBC114" s="205"/>
      <c r="QBD114" s="205"/>
      <c r="QBE114" s="205"/>
      <c r="QBF114" s="205"/>
      <c r="QBG114" s="205"/>
      <c r="QBH114" s="205"/>
      <c r="QBI114" s="205"/>
      <c r="QBJ114" s="205"/>
      <c r="QBK114" s="205"/>
      <c r="QBL114" s="205"/>
      <c r="QBM114" s="205"/>
      <c r="QBN114" s="205"/>
      <c r="QBO114" s="205"/>
      <c r="QBP114" s="205"/>
      <c r="QBQ114" s="205"/>
      <c r="QBR114" s="205"/>
      <c r="QBS114" s="205"/>
      <c r="QBT114" s="205"/>
      <c r="QBU114" s="205"/>
      <c r="QBV114" s="205"/>
      <c r="QBW114" s="205"/>
      <c r="QBX114" s="205"/>
      <c r="QBY114" s="205"/>
      <c r="QBZ114" s="205"/>
      <c r="QCA114" s="205"/>
      <c r="QCB114" s="205"/>
      <c r="QCC114" s="205"/>
      <c r="QCD114" s="205"/>
      <c r="QCE114" s="205"/>
      <c r="QCF114" s="205"/>
      <c r="QCG114" s="205"/>
      <c r="QCH114" s="205"/>
      <c r="QCI114" s="205"/>
      <c r="QCJ114" s="205"/>
      <c r="QCK114" s="205"/>
      <c r="QCL114" s="205"/>
      <c r="QCM114" s="205"/>
      <c r="QCN114" s="205"/>
      <c r="QCO114" s="205"/>
      <c r="QCP114" s="205"/>
      <c r="QCQ114" s="205"/>
      <c r="QCR114" s="205"/>
      <c r="QCS114" s="205"/>
      <c r="QCT114" s="205"/>
      <c r="QCU114" s="205"/>
      <c r="QCV114" s="205"/>
      <c r="QCW114" s="205"/>
      <c r="QCX114" s="205"/>
      <c r="QCY114" s="205"/>
      <c r="QCZ114" s="205"/>
      <c r="QDA114" s="205"/>
      <c r="QDB114" s="205"/>
      <c r="QDC114" s="205"/>
      <c r="QDD114" s="205"/>
      <c r="QDE114" s="205"/>
      <c r="QDF114" s="205"/>
      <c r="QDG114" s="205"/>
      <c r="QDH114" s="205"/>
      <c r="QDI114" s="205"/>
      <c r="QDJ114" s="205"/>
      <c r="QDK114" s="205"/>
      <c r="QDL114" s="205"/>
      <c r="QDM114" s="205"/>
      <c r="QDN114" s="205"/>
      <c r="QDO114" s="205"/>
      <c r="QDP114" s="205"/>
      <c r="QDQ114" s="205"/>
      <c r="QDR114" s="205"/>
      <c r="QDS114" s="205"/>
      <c r="QDT114" s="205"/>
      <c r="QDU114" s="205"/>
      <c r="QDV114" s="205"/>
      <c r="QDW114" s="205"/>
      <c r="QDX114" s="205"/>
      <c r="QDY114" s="205"/>
      <c r="QDZ114" s="205"/>
      <c r="QEA114" s="205"/>
      <c r="QEB114" s="205"/>
      <c r="QEC114" s="205"/>
      <c r="QED114" s="205"/>
      <c r="QEE114" s="205"/>
      <c r="QEF114" s="205"/>
      <c r="QEG114" s="205"/>
      <c r="QEH114" s="205"/>
      <c r="QEI114" s="205"/>
      <c r="QEJ114" s="205"/>
      <c r="QEK114" s="205"/>
      <c r="QEL114" s="205"/>
      <c r="QEM114" s="205"/>
      <c r="QEN114" s="205"/>
      <c r="QEO114" s="205"/>
      <c r="QEP114" s="205"/>
      <c r="QEQ114" s="205"/>
      <c r="QER114" s="205"/>
      <c r="QES114" s="205"/>
      <c r="QET114" s="205"/>
      <c r="QEU114" s="205"/>
      <c r="QEV114" s="205"/>
      <c r="QEW114" s="205"/>
      <c r="QEX114" s="205"/>
      <c r="QEY114" s="205"/>
      <c r="QEZ114" s="205"/>
      <c r="QFA114" s="205"/>
      <c r="QFB114" s="205"/>
      <c r="QFC114" s="205"/>
      <c r="QFD114" s="205"/>
      <c r="QFE114" s="205"/>
      <c r="QFF114" s="205"/>
      <c r="QFG114" s="205"/>
      <c r="QFH114" s="205"/>
      <c r="QFI114" s="205"/>
      <c r="QFJ114" s="205"/>
      <c r="QFK114" s="205"/>
      <c r="QFL114" s="205"/>
      <c r="QFM114" s="205"/>
      <c r="QFN114" s="205"/>
      <c r="QFO114" s="205"/>
      <c r="QFP114" s="205"/>
      <c r="QFQ114" s="205"/>
      <c r="QFR114" s="205"/>
      <c r="QFS114" s="205"/>
      <c r="QFT114" s="205"/>
      <c r="QFU114" s="205"/>
      <c r="QFV114" s="205"/>
      <c r="QFW114" s="205"/>
      <c r="QFX114" s="205"/>
      <c r="QFY114" s="205"/>
      <c r="QFZ114" s="205"/>
      <c r="QGA114" s="205"/>
      <c r="QGB114" s="205"/>
      <c r="QGC114" s="205"/>
      <c r="QGD114" s="205"/>
      <c r="QGE114" s="205"/>
      <c r="QGF114" s="205"/>
      <c r="QGG114" s="205"/>
      <c r="QGH114" s="205"/>
      <c r="QGI114" s="205"/>
      <c r="QGJ114" s="205"/>
      <c r="QGK114" s="205"/>
      <c r="QGL114" s="205"/>
      <c r="QGM114" s="205"/>
      <c r="QGN114" s="205"/>
      <c r="QGO114" s="205"/>
      <c r="QGP114" s="205"/>
      <c r="QGQ114" s="205"/>
      <c r="QGR114" s="205"/>
      <c r="QGS114" s="205"/>
      <c r="QGT114" s="205"/>
      <c r="QGU114" s="205"/>
      <c r="QGV114" s="205"/>
      <c r="QGW114" s="205"/>
      <c r="QGX114" s="205"/>
      <c r="QGY114" s="205"/>
      <c r="QGZ114" s="205"/>
      <c r="QHA114" s="205"/>
      <c r="QHB114" s="205"/>
      <c r="QHC114" s="205"/>
      <c r="QHD114" s="205"/>
      <c r="QHE114" s="205"/>
      <c r="QHF114" s="205"/>
      <c r="QHG114" s="205"/>
      <c r="QHH114" s="205"/>
      <c r="QHI114" s="205"/>
      <c r="QHJ114" s="205"/>
      <c r="QHK114" s="205"/>
      <c r="QHL114" s="205"/>
      <c r="QHM114" s="205"/>
      <c r="QHN114" s="205"/>
      <c r="QHO114" s="205"/>
      <c r="QHP114" s="205"/>
      <c r="QHQ114" s="205"/>
      <c r="QHR114" s="205"/>
      <c r="QHS114" s="205"/>
      <c r="QHT114" s="205"/>
      <c r="QHU114" s="205"/>
      <c r="QHV114" s="205"/>
      <c r="QHW114" s="205"/>
      <c r="QHX114" s="205"/>
      <c r="QHY114" s="205"/>
      <c r="QHZ114" s="205"/>
      <c r="QIA114" s="205"/>
      <c r="QIB114" s="205"/>
      <c r="QIC114" s="205"/>
      <c r="QID114" s="205"/>
      <c r="QIE114" s="205"/>
      <c r="QIF114" s="205"/>
      <c r="QIG114" s="205"/>
      <c r="QIH114" s="205"/>
      <c r="QII114" s="205"/>
      <c r="QIJ114" s="205"/>
      <c r="QIK114" s="205"/>
      <c r="QIL114" s="205"/>
      <c r="QIM114" s="205"/>
      <c r="QIN114" s="205"/>
      <c r="QIO114" s="205"/>
      <c r="QIP114" s="205"/>
      <c r="QIQ114" s="205"/>
      <c r="QIR114" s="205"/>
      <c r="QIS114" s="205"/>
      <c r="QIT114" s="205"/>
      <c r="QIU114" s="205"/>
      <c r="QIV114" s="205"/>
      <c r="QIW114" s="205"/>
      <c r="QIX114" s="205"/>
      <c r="QIY114" s="205"/>
      <c r="QIZ114" s="205"/>
      <c r="QJA114" s="205"/>
      <c r="QJB114" s="205"/>
      <c r="QJC114" s="205"/>
      <c r="QJD114" s="205"/>
      <c r="QJE114" s="205"/>
      <c r="QJF114" s="205"/>
      <c r="QJG114" s="205"/>
      <c r="QJH114" s="205"/>
      <c r="QJI114" s="205"/>
      <c r="QJJ114" s="205"/>
      <c r="QJK114" s="205"/>
      <c r="QJL114" s="205"/>
      <c r="QJM114" s="205"/>
      <c r="QJN114" s="205"/>
      <c r="QJO114" s="205"/>
      <c r="QJP114" s="205"/>
      <c r="QJQ114" s="205"/>
      <c r="QJR114" s="205"/>
      <c r="QJS114" s="205"/>
      <c r="QJT114" s="205"/>
      <c r="QJU114" s="205"/>
      <c r="QJV114" s="205"/>
      <c r="QJW114" s="205"/>
      <c r="QJX114" s="205"/>
      <c r="QJY114" s="205"/>
      <c r="QJZ114" s="205"/>
      <c r="QKA114" s="205"/>
      <c r="QKH114" s="205"/>
      <c r="QKI114" s="205"/>
      <c r="QKJ114" s="205"/>
      <c r="QKK114" s="205"/>
      <c r="QKL114" s="205"/>
      <c r="QKM114" s="205"/>
      <c r="QKN114" s="205"/>
      <c r="QKO114" s="205"/>
      <c r="QKP114" s="205"/>
      <c r="QKQ114" s="205"/>
      <c r="QKR114" s="205"/>
      <c r="QKS114" s="205"/>
      <c r="QKT114" s="205"/>
      <c r="QKU114" s="205"/>
      <c r="QKV114" s="205"/>
      <c r="QKW114" s="205"/>
      <c r="QKX114" s="205"/>
      <c r="QKY114" s="205"/>
      <c r="QKZ114" s="205"/>
      <c r="QLA114" s="205"/>
      <c r="QLB114" s="205"/>
      <c r="QLC114" s="205"/>
      <c r="QLD114" s="205"/>
      <c r="QLE114" s="205"/>
      <c r="QLF114" s="205"/>
      <c r="QLG114" s="205"/>
      <c r="QLH114" s="205"/>
      <c r="QLI114" s="205"/>
      <c r="QLJ114" s="205"/>
      <c r="QLK114" s="205"/>
      <c r="QLL114" s="205"/>
      <c r="QLM114" s="205"/>
      <c r="QLN114" s="205"/>
      <c r="QLO114" s="205"/>
      <c r="QLP114" s="205"/>
      <c r="QLQ114" s="205"/>
      <c r="QLR114" s="205"/>
      <c r="QLS114" s="205"/>
      <c r="QLT114" s="205"/>
      <c r="QLU114" s="205"/>
      <c r="QLV114" s="205"/>
      <c r="QLW114" s="205"/>
      <c r="QLX114" s="205"/>
      <c r="QLY114" s="205"/>
      <c r="QLZ114" s="205"/>
      <c r="QMA114" s="205"/>
      <c r="QMB114" s="205"/>
      <c r="QMC114" s="205"/>
      <c r="QMD114" s="205"/>
      <c r="QME114" s="205"/>
      <c r="QMF114" s="205"/>
      <c r="QMG114" s="205"/>
      <c r="QMH114" s="205"/>
      <c r="QMI114" s="205"/>
      <c r="QMJ114" s="205"/>
      <c r="QMK114" s="205"/>
      <c r="QML114" s="205"/>
      <c r="QMM114" s="205"/>
      <c r="QMN114" s="205"/>
      <c r="QMO114" s="205"/>
      <c r="QMP114" s="205"/>
      <c r="QMQ114" s="205"/>
      <c r="QMR114" s="205"/>
      <c r="QMS114" s="205"/>
      <c r="QMT114" s="205"/>
      <c r="QMU114" s="205"/>
      <c r="QMV114" s="205"/>
      <c r="QMW114" s="205"/>
      <c r="QMX114" s="205"/>
      <c r="QMY114" s="205"/>
      <c r="QMZ114" s="205"/>
      <c r="QNA114" s="205"/>
      <c r="QNB114" s="205"/>
      <c r="QNC114" s="205"/>
      <c r="QND114" s="205"/>
      <c r="QNE114" s="205"/>
      <c r="QNF114" s="205"/>
      <c r="QNG114" s="205"/>
      <c r="QNH114" s="205"/>
      <c r="QNI114" s="205"/>
      <c r="QNJ114" s="205"/>
      <c r="QNK114" s="205"/>
      <c r="QNL114" s="205"/>
      <c r="QNM114" s="205"/>
      <c r="QNN114" s="205"/>
      <c r="QNO114" s="205"/>
      <c r="QNP114" s="205"/>
      <c r="QNQ114" s="205"/>
      <c r="QNR114" s="205"/>
      <c r="QNS114" s="205"/>
      <c r="QNT114" s="205"/>
      <c r="QNU114" s="205"/>
      <c r="QNV114" s="205"/>
      <c r="QNW114" s="205"/>
      <c r="QNX114" s="205"/>
      <c r="QNY114" s="205"/>
      <c r="QNZ114" s="205"/>
      <c r="QOA114" s="205"/>
      <c r="QOB114" s="205"/>
      <c r="QOC114" s="205"/>
      <c r="QOD114" s="205"/>
      <c r="QOE114" s="205"/>
      <c r="QOF114" s="205"/>
      <c r="QOG114" s="205"/>
      <c r="QOH114" s="205"/>
      <c r="QOI114" s="205"/>
      <c r="QOJ114" s="205"/>
      <c r="QOK114" s="205"/>
      <c r="QOL114" s="205"/>
      <c r="QOM114" s="205"/>
      <c r="QON114" s="205"/>
      <c r="QOO114" s="205"/>
      <c r="QOP114" s="205"/>
      <c r="QOQ114" s="205"/>
      <c r="QOR114" s="205"/>
      <c r="QOS114" s="205"/>
      <c r="QOT114" s="205"/>
      <c r="QOU114" s="205"/>
      <c r="QOV114" s="205"/>
      <c r="QOW114" s="205"/>
      <c r="QOX114" s="205"/>
      <c r="QOY114" s="205"/>
      <c r="QOZ114" s="205"/>
      <c r="QPA114" s="205"/>
      <c r="QPB114" s="205"/>
      <c r="QPC114" s="205"/>
      <c r="QPD114" s="205"/>
      <c r="QPE114" s="205"/>
      <c r="QPF114" s="205"/>
      <c r="QPG114" s="205"/>
      <c r="QPH114" s="205"/>
      <c r="QPI114" s="205"/>
      <c r="QPJ114" s="205"/>
      <c r="QPK114" s="205"/>
      <c r="QPL114" s="205"/>
      <c r="QPM114" s="205"/>
      <c r="QPN114" s="205"/>
      <c r="QPO114" s="205"/>
      <c r="QPP114" s="205"/>
      <c r="QPQ114" s="205"/>
      <c r="QPR114" s="205"/>
      <c r="QPS114" s="205"/>
      <c r="QPT114" s="205"/>
      <c r="QPU114" s="205"/>
      <c r="QPV114" s="205"/>
      <c r="QPW114" s="205"/>
      <c r="QPX114" s="205"/>
      <c r="QPY114" s="205"/>
      <c r="QPZ114" s="205"/>
      <c r="QQA114" s="205"/>
      <c r="QQB114" s="205"/>
      <c r="QQC114" s="205"/>
      <c r="QQD114" s="205"/>
      <c r="QQE114" s="205"/>
      <c r="QQF114" s="205"/>
      <c r="QQG114" s="205"/>
      <c r="QQH114" s="205"/>
      <c r="QQI114" s="205"/>
      <c r="QQJ114" s="205"/>
      <c r="QQK114" s="205"/>
      <c r="QQL114" s="205"/>
      <c r="QQM114" s="205"/>
      <c r="QQN114" s="205"/>
      <c r="QQO114" s="205"/>
      <c r="QQP114" s="205"/>
      <c r="QQQ114" s="205"/>
      <c r="QQR114" s="205"/>
      <c r="QQS114" s="205"/>
      <c r="QQT114" s="205"/>
      <c r="QQU114" s="205"/>
      <c r="QQV114" s="205"/>
      <c r="QQW114" s="205"/>
      <c r="QQX114" s="205"/>
      <c r="QQY114" s="205"/>
      <c r="QQZ114" s="205"/>
      <c r="QRA114" s="205"/>
      <c r="QRB114" s="205"/>
      <c r="QRC114" s="205"/>
      <c r="QRD114" s="205"/>
      <c r="QRE114" s="205"/>
      <c r="QRF114" s="205"/>
      <c r="QRG114" s="205"/>
      <c r="QRH114" s="205"/>
      <c r="QRI114" s="205"/>
      <c r="QRJ114" s="205"/>
      <c r="QRK114" s="205"/>
      <c r="QRL114" s="205"/>
      <c r="QRM114" s="205"/>
      <c r="QRN114" s="205"/>
      <c r="QRO114" s="205"/>
      <c r="QRP114" s="205"/>
      <c r="QRQ114" s="205"/>
      <c r="QRR114" s="205"/>
      <c r="QRS114" s="205"/>
      <c r="QRT114" s="205"/>
      <c r="QRU114" s="205"/>
      <c r="QRV114" s="205"/>
      <c r="QRW114" s="205"/>
      <c r="QRX114" s="205"/>
      <c r="QRY114" s="205"/>
      <c r="QRZ114" s="205"/>
      <c r="QSA114" s="205"/>
      <c r="QSB114" s="205"/>
      <c r="QSC114" s="205"/>
      <c r="QSD114" s="205"/>
      <c r="QSE114" s="205"/>
      <c r="QSF114" s="205"/>
      <c r="QSG114" s="205"/>
      <c r="QSH114" s="205"/>
      <c r="QSI114" s="205"/>
      <c r="QSJ114" s="205"/>
      <c r="QSK114" s="205"/>
      <c r="QSL114" s="205"/>
      <c r="QSM114" s="205"/>
      <c r="QSN114" s="205"/>
      <c r="QSO114" s="205"/>
      <c r="QSP114" s="205"/>
      <c r="QSQ114" s="205"/>
      <c r="QSR114" s="205"/>
      <c r="QSS114" s="205"/>
      <c r="QST114" s="205"/>
      <c r="QSU114" s="205"/>
      <c r="QSV114" s="205"/>
      <c r="QSW114" s="205"/>
      <c r="QSX114" s="205"/>
      <c r="QSY114" s="205"/>
      <c r="QSZ114" s="205"/>
      <c r="QTA114" s="205"/>
      <c r="QTB114" s="205"/>
      <c r="QTC114" s="205"/>
      <c r="QTD114" s="205"/>
      <c r="QTE114" s="205"/>
      <c r="QTF114" s="205"/>
      <c r="QTG114" s="205"/>
      <c r="QTH114" s="205"/>
      <c r="QTI114" s="205"/>
      <c r="QTJ114" s="205"/>
      <c r="QTK114" s="205"/>
      <c r="QTL114" s="205"/>
      <c r="QTM114" s="205"/>
      <c r="QTN114" s="205"/>
      <c r="QTO114" s="205"/>
      <c r="QTP114" s="205"/>
      <c r="QTQ114" s="205"/>
      <c r="QTR114" s="205"/>
      <c r="QTS114" s="205"/>
      <c r="QTT114" s="205"/>
      <c r="QTU114" s="205"/>
      <c r="QTV114" s="205"/>
      <c r="QTW114" s="205"/>
      <c r="QUD114" s="205"/>
      <c r="QUE114" s="205"/>
      <c r="QUF114" s="205"/>
      <c r="QUG114" s="205"/>
      <c r="QUH114" s="205"/>
      <c r="QUI114" s="205"/>
      <c r="QUJ114" s="205"/>
      <c r="QUK114" s="205"/>
      <c r="QUL114" s="205"/>
      <c r="QUM114" s="205"/>
      <c r="QUN114" s="205"/>
      <c r="QUO114" s="205"/>
      <c r="QUP114" s="205"/>
      <c r="QUQ114" s="205"/>
      <c r="QUR114" s="205"/>
      <c r="QUS114" s="205"/>
      <c r="QUT114" s="205"/>
      <c r="QUU114" s="205"/>
      <c r="QUV114" s="205"/>
      <c r="QUW114" s="205"/>
      <c r="QUX114" s="205"/>
      <c r="QUY114" s="205"/>
      <c r="QUZ114" s="205"/>
      <c r="QVA114" s="205"/>
      <c r="QVB114" s="205"/>
      <c r="QVC114" s="205"/>
      <c r="QVD114" s="205"/>
      <c r="QVE114" s="205"/>
      <c r="QVF114" s="205"/>
      <c r="QVG114" s="205"/>
      <c r="QVH114" s="205"/>
      <c r="QVI114" s="205"/>
      <c r="QVJ114" s="205"/>
      <c r="QVK114" s="205"/>
      <c r="QVL114" s="205"/>
      <c r="QVM114" s="205"/>
      <c r="QVN114" s="205"/>
      <c r="QVO114" s="205"/>
      <c r="QVP114" s="205"/>
      <c r="QVQ114" s="205"/>
      <c r="QVR114" s="205"/>
      <c r="QVS114" s="205"/>
      <c r="QVT114" s="205"/>
      <c r="QVU114" s="205"/>
      <c r="QVV114" s="205"/>
      <c r="QVW114" s="205"/>
      <c r="QVX114" s="205"/>
      <c r="QVY114" s="205"/>
      <c r="QVZ114" s="205"/>
      <c r="QWA114" s="205"/>
      <c r="QWB114" s="205"/>
      <c r="QWC114" s="205"/>
      <c r="QWD114" s="205"/>
      <c r="QWE114" s="205"/>
      <c r="QWF114" s="205"/>
      <c r="QWG114" s="205"/>
      <c r="QWH114" s="205"/>
      <c r="QWI114" s="205"/>
      <c r="QWJ114" s="205"/>
      <c r="QWK114" s="205"/>
      <c r="QWL114" s="205"/>
      <c r="QWM114" s="205"/>
      <c r="QWN114" s="205"/>
      <c r="QWO114" s="205"/>
      <c r="QWP114" s="205"/>
      <c r="QWQ114" s="205"/>
      <c r="QWR114" s="205"/>
      <c r="QWS114" s="205"/>
      <c r="QWT114" s="205"/>
      <c r="QWU114" s="205"/>
      <c r="QWV114" s="205"/>
      <c r="QWW114" s="205"/>
      <c r="QWX114" s="205"/>
      <c r="QWY114" s="205"/>
      <c r="QWZ114" s="205"/>
      <c r="QXA114" s="205"/>
      <c r="QXB114" s="205"/>
      <c r="QXC114" s="205"/>
      <c r="QXD114" s="205"/>
      <c r="QXE114" s="205"/>
      <c r="QXF114" s="205"/>
      <c r="QXG114" s="205"/>
      <c r="QXH114" s="205"/>
      <c r="QXI114" s="205"/>
      <c r="QXJ114" s="205"/>
      <c r="QXK114" s="205"/>
      <c r="QXL114" s="205"/>
      <c r="QXM114" s="205"/>
      <c r="QXN114" s="205"/>
      <c r="QXO114" s="205"/>
      <c r="QXP114" s="205"/>
      <c r="QXQ114" s="205"/>
      <c r="QXR114" s="205"/>
      <c r="QXS114" s="205"/>
      <c r="QXT114" s="205"/>
      <c r="QXU114" s="205"/>
      <c r="QXV114" s="205"/>
      <c r="QXW114" s="205"/>
      <c r="QXX114" s="205"/>
      <c r="QXY114" s="205"/>
      <c r="QXZ114" s="205"/>
      <c r="QYA114" s="205"/>
      <c r="QYB114" s="205"/>
      <c r="QYC114" s="205"/>
      <c r="QYD114" s="205"/>
      <c r="QYE114" s="205"/>
      <c r="QYF114" s="205"/>
      <c r="QYG114" s="205"/>
      <c r="QYH114" s="205"/>
      <c r="QYI114" s="205"/>
      <c r="QYJ114" s="205"/>
      <c r="QYK114" s="205"/>
      <c r="QYL114" s="205"/>
      <c r="QYM114" s="205"/>
      <c r="QYN114" s="205"/>
      <c r="QYO114" s="205"/>
      <c r="QYP114" s="205"/>
      <c r="QYQ114" s="205"/>
      <c r="QYR114" s="205"/>
      <c r="QYS114" s="205"/>
      <c r="QYT114" s="205"/>
      <c r="QYU114" s="205"/>
      <c r="QYV114" s="205"/>
      <c r="QYW114" s="205"/>
      <c r="QYX114" s="205"/>
      <c r="QYY114" s="205"/>
      <c r="QYZ114" s="205"/>
      <c r="QZA114" s="205"/>
      <c r="QZB114" s="205"/>
      <c r="QZC114" s="205"/>
      <c r="QZD114" s="205"/>
      <c r="QZE114" s="205"/>
      <c r="QZF114" s="205"/>
      <c r="QZG114" s="205"/>
      <c r="QZH114" s="205"/>
      <c r="QZI114" s="205"/>
      <c r="QZJ114" s="205"/>
      <c r="QZK114" s="205"/>
      <c r="QZL114" s="205"/>
      <c r="QZM114" s="205"/>
      <c r="QZN114" s="205"/>
      <c r="QZO114" s="205"/>
      <c r="QZP114" s="205"/>
      <c r="QZQ114" s="205"/>
      <c r="QZR114" s="205"/>
      <c r="QZS114" s="205"/>
      <c r="QZT114" s="205"/>
      <c r="QZU114" s="205"/>
      <c r="QZV114" s="205"/>
      <c r="QZW114" s="205"/>
      <c r="QZX114" s="205"/>
      <c r="QZY114" s="205"/>
      <c r="QZZ114" s="205"/>
      <c r="RAA114" s="205"/>
      <c r="RAB114" s="205"/>
      <c r="RAC114" s="205"/>
      <c r="RAD114" s="205"/>
      <c r="RAE114" s="205"/>
      <c r="RAF114" s="205"/>
      <c r="RAG114" s="205"/>
      <c r="RAH114" s="205"/>
      <c r="RAI114" s="205"/>
      <c r="RAJ114" s="205"/>
      <c r="RAK114" s="205"/>
      <c r="RAL114" s="205"/>
      <c r="RAM114" s="205"/>
      <c r="RAN114" s="205"/>
      <c r="RAO114" s="205"/>
      <c r="RAP114" s="205"/>
      <c r="RAQ114" s="205"/>
      <c r="RAR114" s="205"/>
      <c r="RAS114" s="205"/>
      <c r="RAT114" s="205"/>
      <c r="RAU114" s="205"/>
      <c r="RAV114" s="205"/>
      <c r="RAW114" s="205"/>
      <c r="RAX114" s="205"/>
      <c r="RAY114" s="205"/>
      <c r="RAZ114" s="205"/>
      <c r="RBA114" s="205"/>
      <c r="RBB114" s="205"/>
      <c r="RBC114" s="205"/>
      <c r="RBD114" s="205"/>
      <c r="RBE114" s="205"/>
      <c r="RBF114" s="205"/>
      <c r="RBG114" s="205"/>
      <c r="RBH114" s="205"/>
      <c r="RBI114" s="205"/>
      <c r="RBJ114" s="205"/>
      <c r="RBK114" s="205"/>
      <c r="RBL114" s="205"/>
      <c r="RBM114" s="205"/>
      <c r="RBN114" s="205"/>
      <c r="RBO114" s="205"/>
      <c r="RBP114" s="205"/>
      <c r="RBQ114" s="205"/>
      <c r="RBR114" s="205"/>
      <c r="RBS114" s="205"/>
      <c r="RBT114" s="205"/>
      <c r="RBU114" s="205"/>
      <c r="RBV114" s="205"/>
      <c r="RBW114" s="205"/>
      <c r="RBX114" s="205"/>
      <c r="RBY114" s="205"/>
      <c r="RBZ114" s="205"/>
      <c r="RCA114" s="205"/>
      <c r="RCB114" s="205"/>
      <c r="RCC114" s="205"/>
      <c r="RCD114" s="205"/>
      <c r="RCE114" s="205"/>
      <c r="RCF114" s="205"/>
      <c r="RCG114" s="205"/>
      <c r="RCH114" s="205"/>
      <c r="RCI114" s="205"/>
      <c r="RCJ114" s="205"/>
      <c r="RCK114" s="205"/>
      <c r="RCL114" s="205"/>
      <c r="RCM114" s="205"/>
      <c r="RCN114" s="205"/>
      <c r="RCO114" s="205"/>
      <c r="RCP114" s="205"/>
      <c r="RCQ114" s="205"/>
      <c r="RCR114" s="205"/>
      <c r="RCS114" s="205"/>
      <c r="RCT114" s="205"/>
      <c r="RCU114" s="205"/>
      <c r="RCV114" s="205"/>
      <c r="RCW114" s="205"/>
      <c r="RCX114" s="205"/>
      <c r="RCY114" s="205"/>
      <c r="RCZ114" s="205"/>
      <c r="RDA114" s="205"/>
      <c r="RDB114" s="205"/>
      <c r="RDC114" s="205"/>
      <c r="RDD114" s="205"/>
      <c r="RDE114" s="205"/>
      <c r="RDF114" s="205"/>
      <c r="RDG114" s="205"/>
      <c r="RDH114" s="205"/>
      <c r="RDI114" s="205"/>
      <c r="RDJ114" s="205"/>
      <c r="RDK114" s="205"/>
      <c r="RDL114" s="205"/>
      <c r="RDM114" s="205"/>
      <c r="RDN114" s="205"/>
      <c r="RDO114" s="205"/>
      <c r="RDP114" s="205"/>
      <c r="RDQ114" s="205"/>
      <c r="RDR114" s="205"/>
      <c r="RDS114" s="205"/>
      <c r="RDZ114" s="205"/>
      <c r="REA114" s="205"/>
      <c r="REB114" s="205"/>
      <c r="REC114" s="205"/>
      <c r="RED114" s="205"/>
      <c r="REE114" s="205"/>
      <c r="REF114" s="205"/>
      <c r="REG114" s="205"/>
      <c r="REH114" s="205"/>
      <c r="REI114" s="205"/>
      <c r="REJ114" s="205"/>
      <c r="REK114" s="205"/>
      <c r="REL114" s="205"/>
      <c r="REM114" s="205"/>
      <c r="REN114" s="205"/>
      <c r="REO114" s="205"/>
      <c r="REP114" s="205"/>
      <c r="REQ114" s="205"/>
      <c r="RER114" s="205"/>
      <c r="RES114" s="205"/>
      <c r="RET114" s="205"/>
      <c r="REU114" s="205"/>
      <c r="REV114" s="205"/>
      <c r="REW114" s="205"/>
      <c r="REX114" s="205"/>
      <c r="REY114" s="205"/>
      <c r="REZ114" s="205"/>
      <c r="RFA114" s="205"/>
      <c r="RFB114" s="205"/>
      <c r="RFC114" s="205"/>
      <c r="RFD114" s="205"/>
      <c r="RFE114" s="205"/>
      <c r="RFF114" s="205"/>
      <c r="RFG114" s="205"/>
      <c r="RFH114" s="205"/>
      <c r="RFI114" s="205"/>
      <c r="RFJ114" s="205"/>
      <c r="RFK114" s="205"/>
      <c r="RFL114" s="205"/>
      <c r="RFM114" s="205"/>
      <c r="RFN114" s="205"/>
      <c r="RFO114" s="205"/>
      <c r="RFP114" s="205"/>
      <c r="RFQ114" s="205"/>
      <c r="RFR114" s="205"/>
      <c r="RFS114" s="205"/>
      <c r="RFT114" s="205"/>
      <c r="RFU114" s="205"/>
      <c r="RFV114" s="205"/>
      <c r="RFW114" s="205"/>
      <c r="RFX114" s="205"/>
      <c r="RFY114" s="205"/>
      <c r="RFZ114" s="205"/>
      <c r="RGA114" s="205"/>
      <c r="RGB114" s="205"/>
      <c r="RGC114" s="205"/>
      <c r="RGD114" s="205"/>
      <c r="RGE114" s="205"/>
      <c r="RGF114" s="205"/>
      <c r="RGG114" s="205"/>
      <c r="RGH114" s="205"/>
      <c r="RGI114" s="205"/>
      <c r="RGJ114" s="205"/>
      <c r="RGK114" s="205"/>
      <c r="RGL114" s="205"/>
      <c r="RGM114" s="205"/>
      <c r="RGN114" s="205"/>
      <c r="RGO114" s="205"/>
      <c r="RGP114" s="205"/>
      <c r="RGQ114" s="205"/>
      <c r="RGR114" s="205"/>
      <c r="RGS114" s="205"/>
      <c r="RGT114" s="205"/>
      <c r="RGU114" s="205"/>
      <c r="RGV114" s="205"/>
      <c r="RGW114" s="205"/>
      <c r="RGX114" s="205"/>
      <c r="RGY114" s="205"/>
      <c r="RGZ114" s="205"/>
      <c r="RHA114" s="205"/>
      <c r="RHB114" s="205"/>
      <c r="RHC114" s="205"/>
      <c r="RHD114" s="205"/>
      <c r="RHE114" s="205"/>
      <c r="RHF114" s="205"/>
      <c r="RHG114" s="205"/>
      <c r="RHH114" s="205"/>
      <c r="RHI114" s="205"/>
      <c r="RHJ114" s="205"/>
      <c r="RHK114" s="205"/>
      <c r="RHL114" s="205"/>
      <c r="RHM114" s="205"/>
      <c r="RHN114" s="205"/>
      <c r="RHO114" s="205"/>
      <c r="RHP114" s="205"/>
      <c r="RHQ114" s="205"/>
      <c r="RHR114" s="205"/>
      <c r="RHS114" s="205"/>
      <c r="RHT114" s="205"/>
      <c r="RHU114" s="205"/>
      <c r="RHV114" s="205"/>
      <c r="RHW114" s="205"/>
      <c r="RHX114" s="205"/>
      <c r="RHY114" s="205"/>
      <c r="RHZ114" s="205"/>
      <c r="RIA114" s="205"/>
      <c r="RIB114" s="205"/>
      <c r="RIC114" s="205"/>
      <c r="RID114" s="205"/>
      <c r="RIE114" s="205"/>
      <c r="RIF114" s="205"/>
      <c r="RIG114" s="205"/>
      <c r="RIH114" s="205"/>
      <c r="RII114" s="205"/>
      <c r="RIJ114" s="205"/>
      <c r="RIK114" s="205"/>
      <c r="RIL114" s="205"/>
      <c r="RIM114" s="205"/>
      <c r="RIN114" s="205"/>
      <c r="RIO114" s="205"/>
      <c r="RIP114" s="205"/>
      <c r="RIQ114" s="205"/>
      <c r="RIR114" s="205"/>
      <c r="RIS114" s="205"/>
      <c r="RIT114" s="205"/>
      <c r="RIU114" s="205"/>
      <c r="RIV114" s="205"/>
      <c r="RIW114" s="205"/>
      <c r="RIX114" s="205"/>
      <c r="RIY114" s="205"/>
      <c r="RIZ114" s="205"/>
      <c r="RJA114" s="205"/>
      <c r="RJB114" s="205"/>
      <c r="RJC114" s="205"/>
      <c r="RJD114" s="205"/>
      <c r="RJE114" s="205"/>
      <c r="RJF114" s="205"/>
      <c r="RJG114" s="205"/>
      <c r="RJH114" s="205"/>
      <c r="RJI114" s="205"/>
      <c r="RJJ114" s="205"/>
      <c r="RJK114" s="205"/>
      <c r="RJL114" s="205"/>
      <c r="RJM114" s="205"/>
      <c r="RJN114" s="205"/>
      <c r="RJO114" s="205"/>
      <c r="RJP114" s="205"/>
      <c r="RJQ114" s="205"/>
      <c r="RJR114" s="205"/>
      <c r="RJS114" s="205"/>
      <c r="RJT114" s="205"/>
      <c r="RJU114" s="205"/>
      <c r="RJV114" s="205"/>
      <c r="RJW114" s="205"/>
      <c r="RJX114" s="205"/>
      <c r="RJY114" s="205"/>
      <c r="RJZ114" s="205"/>
      <c r="RKA114" s="205"/>
      <c r="RKB114" s="205"/>
      <c r="RKC114" s="205"/>
      <c r="RKD114" s="205"/>
      <c r="RKE114" s="205"/>
      <c r="RKF114" s="205"/>
      <c r="RKG114" s="205"/>
      <c r="RKH114" s="205"/>
      <c r="RKI114" s="205"/>
      <c r="RKJ114" s="205"/>
      <c r="RKK114" s="205"/>
      <c r="RKL114" s="205"/>
      <c r="RKM114" s="205"/>
      <c r="RKN114" s="205"/>
      <c r="RKO114" s="205"/>
      <c r="RKP114" s="205"/>
      <c r="RKQ114" s="205"/>
      <c r="RKR114" s="205"/>
      <c r="RKS114" s="205"/>
      <c r="RKT114" s="205"/>
      <c r="RKU114" s="205"/>
      <c r="RKV114" s="205"/>
      <c r="RKW114" s="205"/>
      <c r="RKX114" s="205"/>
      <c r="RKY114" s="205"/>
      <c r="RKZ114" s="205"/>
      <c r="RLA114" s="205"/>
      <c r="RLB114" s="205"/>
      <c r="RLC114" s="205"/>
      <c r="RLD114" s="205"/>
      <c r="RLE114" s="205"/>
      <c r="RLF114" s="205"/>
      <c r="RLG114" s="205"/>
      <c r="RLH114" s="205"/>
      <c r="RLI114" s="205"/>
      <c r="RLJ114" s="205"/>
      <c r="RLK114" s="205"/>
      <c r="RLL114" s="205"/>
      <c r="RLM114" s="205"/>
      <c r="RLN114" s="205"/>
      <c r="RLO114" s="205"/>
      <c r="RLP114" s="205"/>
      <c r="RLQ114" s="205"/>
      <c r="RLR114" s="205"/>
      <c r="RLS114" s="205"/>
      <c r="RLT114" s="205"/>
      <c r="RLU114" s="205"/>
      <c r="RLV114" s="205"/>
      <c r="RLW114" s="205"/>
      <c r="RLX114" s="205"/>
      <c r="RLY114" s="205"/>
      <c r="RLZ114" s="205"/>
      <c r="RMA114" s="205"/>
      <c r="RMB114" s="205"/>
      <c r="RMC114" s="205"/>
      <c r="RMD114" s="205"/>
      <c r="RME114" s="205"/>
      <c r="RMF114" s="205"/>
      <c r="RMG114" s="205"/>
      <c r="RMH114" s="205"/>
      <c r="RMI114" s="205"/>
      <c r="RMJ114" s="205"/>
      <c r="RMK114" s="205"/>
      <c r="RML114" s="205"/>
      <c r="RMM114" s="205"/>
      <c r="RMN114" s="205"/>
      <c r="RMO114" s="205"/>
      <c r="RMP114" s="205"/>
      <c r="RMQ114" s="205"/>
      <c r="RMR114" s="205"/>
      <c r="RMS114" s="205"/>
      <c r="RMT114" s="205"/>
      <c r="RMU114" s="205"/>
      <c r="RMV114" s="205"/>
      <c r="RMW114" s="205"/>
      <c r="RMX114" s="205"/>
      <c r="RMY114" s="205"/>
      <c r="RMZ114" s="205"/>
      <c r="RNA114" s="205"/>
      <c r="RNB114" s="205"/>
      <c r="RNC114" s="205"/>
      <c r="RND114" s="205"/>
      <c r="RNE114" s="205"/>
      <c r="RNF114" s="205"/>
      <c r="RNG114" s="205"/>
      <c r="RNH114" s="205"/>
      <c r="RNI114" s="205"/>
      <c r="RNJ114" s="205"/>
      <c r="RNK114" s="205"/>
      <c r="RNL114" s="205"/>
      <c r="RNM114" s="205"/>
      <c r="RNN114" s="205"/>
      <c r="RNO114" s="205"/>
      <c r="RNV114" s="205"/>
      <c r="RNW114" s="205"/>
      <c r="RNX114" s="205"/>
      <c r="RNY114" s="205"/>
      <c r="RNZ114" s="205"/>
      <c r="ROA114" s="205"/>
      <c r="ROB114" s="205"/>
      <c r="ROC114" s="205"/>
      <c r="ROD114" s="205"/>
      <c r="ROE114" s="205"/>
      <c r="ROF114" s="205"/>
      <c r="ROG114" s="205"/>
      <c r="ROH114" s="205"/>
      <c r="ROI114" s="205"/>
      <c r="ROJ114" s="205"/>
      <c r="ROK114" s="205"/>
      <c r="ROL114" s="205"/>
      <c r="ROM114" s="205"/>
      <c r="RON114" s="205"/>
      <c r="ROO114" s="205"/>
      <c r="ROP114" s="205"/>
      <c r="ROQ114" s="205"/>
      <c r="ROR114" s="205"/>
      <c r="ROS114" s="205"/>
      <c r="ROT114" s="205"/>
      <c r="ROU114" s="205"/>
      <c r="ROV114" s="205"/>
      <c r="ROW114" s="205"/>
      <c r="ROX114" s="205"/>
      <c r="ROY114" s="205"/>
      <c r="ROZ114" s="205"/>
      <c r="RPA114" s="205"/>
      <c r="RPB114" s="205"/>
      <c r="RPC114" s="205"/>
      <c r="RPD114" s="205"/>
      <c r="RPE114" s="205"/>
      <c r="RPF114" s="205"/>
      <c r="RPG114" s="205"/>
      <c r="RPH114" s="205"/>
      <c r="RPI114" s="205"/>
      <c r="RPJ114" s="205"/>
      <c r="RPK114" s="205"/>
      <c r="RPL114" s="205"/>
      <c r="RPM114" s="205"/>
      <c r="RPN114" s="205"/>
      <c r="RPO114" s="205"/>
      <c r="RPP114" s="205"/>
      <c r="RPQ114" s="205"/>
      <c r="RPR114" s="205"/>
      <c r="RPS114" s="205"/>
      <c r="RPT114" s="205"/>
      <c r="RPU114" s="205"/>
      <c r="RPV114" s="205"/>
      <c r="RPW114" s="205"/>
      <c r="RPX114" s="205"/>
      <c r="RPY114" s="205"/>
      <c r="RPZ114" s="205"/>
      <c r="RQA114" s="205"/>
      <c r="RQB114" s="205"/>
      <c r="RQC114" s="205"/>
      <c r="RQD114" s="205"/>
      <c r="RQE114" s="205"/>
      <c r="RQF114" s="205"/>
      <c r="RQG114" s="205"/>
      <c r="RQH114" s="205"/>
      <c r="RQI114" s="205"/>
      <c r="RQJ114" s="205"/>
      <c r="RQK114" s="205"/>
      <c r="RQL114" s="205"/>
      <c r="RQM114" s="205"/>
      <c r="RQN114" s="205"/>
      <c r="RQO114" s="205"/>
      <c r="RQP114" s="205"/>
      <c r="RQQ114" s="205"/>
      <c r="RQR114" s="205"/>
      <c r="RQS114" s="205"/>
      <c r="RQT114" s="205"/>
      <c r="RQU114" s="205"/>
      <c r="RQV114" s="205"/>
      <c r="RQW114" s="205"/>
      <c r="RQX114" s="205"/>
      <c r="RQY114" s="205"/>
      <c r="RQZ114" s="205"/>
      <c r="RRA114" s="205"/>
      <c r="RRB114" s="205"/>
      <c r="RRC114" s="205"/>
      <c r="RRD114" s="205"/>
      <c r="RRE114" s="205"/>
      <c r="RRF114" s="205"/>
      <c r="RRG114" s="205"/>
      <c r="RRH114" s="205"/>
      <c r="RRI114" s="205"/>
      <c r="RRJ114" s="205"/>
      <c r="RRK114" s="205"/>
      <c r="RRL114" s="205"/>
      <c r="RRM114" s="205"/>
      <c r="RRN114" s="205"/>
      <c r="RRO114" s="205"/>
      <c r="RRP114" s="205"/>
      <c r="RRQ114" s="205"/>
      <c r="RRR114" s="205"/>
      <c r="RRS114" s="205"/>
      <c r="RRT114" s="205"/>
      <c r="RRU114" s="205"/>
      <c r="RRV114" s="205"/>
      <c r="RRW114" s="205"/>
      <c r="RRX114" s="205"/>
      <c r="RRY114" s="205"/>
      <c r="RRZ114" s="205"/>
      <c r="RSA114" s="205"/>
      <c r="RSB114" s="205"/>
      <c r="RSC114" s="205"/>
      <c r="RSD114" s="205"/>
      <c r="RSE114" s="205"/>
      <c r="RSF114" s="205"/>
      <c r="RSG114" s="205"/>
      <c r="RSH114" s="205"/>
      <c r="RSI114" s="205"/>
      <c r="RSJ114" s="205"/>
      <c r="RSK114" s="205"/>
      <c r="RSL114" s="205"/>
      <c r="RSM114" s="205"/>
      <c r="RSN114" s="205"/>
      <c r="RSO114" s="205"/>
      <c r="RSP114" s="205"/>
      <c r="RSQ114" s="205"/>
      <c r="RSR114" s="205"/>
      <c r="RSS114" s="205"/>
      <c r="RST114" s="205"/>
      <c r="RSU114" s="205"/>
      <c r="RSV114" s="205"/>
      <c r="RSW114" s="205"/>
      <c r="RSX114" s="205"/>
      <c r="RSY114" s="205"/>
      <c r="RSZ114" s="205"/>
      <c r="RTA114" s="205"/>
      <c r="RTB114" s="205"/>
      <c r="RTC114" s="205"/>
      <c r="RTD114" s="205"/>
      <c r="RTE114" s="205"/>
      <c r="RTF114" s="205"/>
      <c r="RTG114" s="205"/>
      <c r="RTH114" s="205"/>
      <c r="RTI114" s="205"/>
      <c r="RTJ114" s="205"/>
      <c r="RTK114" s="205"/>
      <c r="RTL114" s="205"/>
      <c r="RTM114" s="205"/>
      <c r="RTN114" s="205"/>
      <c r="RTO114" s="205"/>
      <c r="RTP114" s="205"/>
      <c r="RTQ114" s="205"/>
      <c r="RTR114" s="205"/>
      <c r="RTS114" s="205"/>
      <c r="RTT114" s="205"/>
      <c r="RTU114" s="205"/>
      <c r="RTV114" s="205"/>
      <c r="RTW114" s="205"/>
      <c r="RTX114" s="205"/>
      <c r="RTY114" s="205"/>
      <c r="RTZ114" s="205"/>
      <c r="RUA114" s="205"/>
      <c r="RUB114" s="205"/>
      <c r="RUC114" s="205"/>
      <c r="RUD114" s="205"/>
      <c r="RUE114" s="205"/>
      <c r="RUF114" s="205"/>
      <c r="RUG114" s="205"/>
      <c r="RUH114" s="205"/>
      <c r="RUI114" s="205"/>
      <c r="RUJ114" s="205"/>
      <c r="RUK114" s="205"/>
      <c r="RUL114" s="205"/>
      <c r="RUM114" s="205"/>
      <c r="RUN114" s="205"/>
      <c r="RUO114" s="205"/>
      <c r="RUP114" s="205"/>
      <c r="RUQ114" s="205"/>
      <c r="RUR114" s="205"/>
      <c r="RUS114" s="205"/>
      <c r="RUT114" s="205"/>
      <c r="RUU114" s="205"/>
      <c r="RUV114" s="205"/>
      <c r="RUW114" s="205"/>
      <c r="RUX114" s="205"/>
      <c r="RUY114" s="205"/>
      <c r="RUZ114" s="205"/>
      <c r="RVA114" s="205"/>
      <c r="RVB114" s="205"/>
      <c r="RVC114" s="205"/>
      <c r="RVD114" s="205"/>
      <c r="RVE114" s="205"/>
      <c r="RVF114" s="205"/>
      <c r="RVG114" s="205"/>
      <c r="RVH114" s="205"/>
      <c r="RVI114" s="205"/>
      <c r="RVJ114" s="205"/>
      <c r="RVK114" s="205"/>
      <c r="RVL114" s="205"/>
      <c r="RVM114" s="205"/>
      <c r="RVN114" s="205"/>
      <c r="RVO114" s="205"/>
      <c r="RVP114" s="205"/>
      <c r="RVQ114" s="205"/>
      <c r="RVR114" s="205"/>
      <c r="RVS114" s="205"/>
      <c r="RVT114" s="205"/>
      <c r="RVU114" s="205"/>
      <c r="RVV114" s="205"/>
      <c r="RVW114" s="205"/>
      <c r="RVX114" s="205"/>
      <c r="RVY114" s="205"/>
      <c r="RVZ114" s="205"/>
      <c r="RWA114" s="205"/>
      <c r="RWB114" s="205"/>
      <c r="RWC114" s="205"/>
      <c r="RWD114" s="205"/>
      <c r="RWE114" s="205"/>
      <c r="RWF114" s="205"/>
      <c r="RWG114" s="205"/>
      <c r="RWH114" s="205"/>
      <c r="RWI114" s="205"/>
      <c r="RWJ114" s="205"/>
      <c r="RWK114" s="205"/>
      <c r="RWL114" s="205"/>
      <c r="RWM114" s="205"/>
      <c r="RWN114" s="205"/>
      <c r="RWO114" s="205"/>
      <c r="RWP114" s="205"/>
      <c r="RWQ114" s="205"/>
      <c r="RWR114" s="205"/>
      <c r="RWS114" s="205"/>
      <c r="RWT114" s="205"/>
      <c r="RWU114" s="205"/>
      <c r="RWV114" s="205"/>
      <c r="RWW114" s="205"/>
      <c r="RWX114" s="205"/>
      <c r="RWY114" s="205"/>
      <c r="RWZ114" s="205"/>
      <c r="RXA114" s="205"/>
      <c r="RXB114" s="205"/>
      <c r="RXC114" s="205"/>
      <c r="RXD114" s="205"/>
      <c r="RXE114" s="205"/>
      <c r="RXF114" s="205"/>
      <c r="RXG114" s="205"/>
      <c r="RXH114" s="205"/>
      <c r="RXI114" s="205"/>
      <c r="RXJ114" s="205"/>
      <c r="RXK114" s="205"/>
      <c r="RXR114" s="205"/>
      <c r="RXS114" s="205"/>
      <c r="RXT114" s="205"/>
      <c r="RXU114" s="205"/>
      <c r="RXV114" s="205"/>
      <c r="RXW114" s="205"/>
      <c r="RXX114" s="205"/>
      <c r="RXY114" s="205"/>
      <c r="RXZ114" s="205"/>
      <c r="RYA114" s="205"/>
      <c r="RYB114" s="205"/>
      <c r="RYC114" s="205"/>
      <c r="RYD114" s="205"/>
      <c r="RYE114" s="205"/>
      <c r="RYF114" s="205"/>
      <c r="RYG114" s="205"/>
      <c r="RYH114" s="205"/>
      <c r="RYI114" s="205"/>
      <c r="RYJ114" s="205"/>
      <c r="RYK114" s="205"/>
      <c r="RYL114" s="205"/>
      <c r="RYM114" s="205"/>
      <c r="RYN114" s="205"/>
      <c r="RYO114" s="205"/>
      <c r="RYP114" s="205"/>
      <c r="RYQ114" s="205"/>
      <c r="RYR114" s="205"/>
      <c r="RYS114" s="205"/>
      <c r="RYT114" s="205"/>
      <c r="RYU114" s="205"/>
      <c r="RYV114" s="205"/>
      <c r="RYW114" s="205"/>
      <c r="RYX114" s="205"/>
      <c r="RYY114" s="205"/>
      <c r="RYZ114" s="205"/>
      <c r="RZA114" s="205"/>
      <c r="RZB114" s="205"/>
      <c r="RZC114" s="205"/>
      <c r="RZD114" s="205"/>
      <c r="RZE114" s="205"/>
      <c r="RZF114" s="205"/>
      <c r="RZG114" s="205"/>
      <c r="RZH114" s="205"/>
      <c r="RZI114" s="205"/>
      <c r="RZJ114" s="205"/>
      <c r="RZK114" s="205"/>
      <c r="RZL114" s="205"/>
      <c r="RZM114" s="205"/>
      <c r="RZN114" s="205"/>
      <c r="RZO114" s="205"/>
      <c r="RZP114" s="205"/>
      <c r="RZQ114" s="205"/>
      <c r="RZR114" s="205"/>
      <c r="RZS114" s="205"/>
      <c r="RZT114" s="205"/>
      <c r="RZU114" s="205"/>
      <c r="RZV114" s="205"/>
      <c r="RZW114" s="205"/>
      <c r="RZX114" s="205"/>
      <c r="RZY114" s="205"/>
      <c r="RZZ114" s="205"/>
      <c r="SAA114" s="205"/>
      <c r="SAB114" s="205"/>
      <c r="SAC114" s="205"/>
      <c r="SAD114" s="205"/>
      <c r="SAE114" s="205"/>
      <c r="SAF114" s="205"/>
      <c r="SAG114" s="205"/>
      <c r="SAH114" s="205"/>
      <c r="SAI114" s="205"/>
      <c r="SAJ114" s="205"/>
      <c r="SAK114" s="205"/>
      <c r="SAL114" s="205"/>
      <c r="SAM114" s="205"/>
      <c r="SAN114" s="205"/>
      <c r="SAO114" s="205"/>
      <c r="SAP114" s="205"/>
      <c r="SAQ114" s="205"/>
      <c r="SAR114" s="205"/>
      <c r="SAS114" s="205"/>
      <c r="SAT114" s="205"/>
      <c r="SAU114" s="205"/>
      <c r="SAV114" s="205"/>
      <c r="SAW114" s="205"/>
      <c r="SAX114" s="205"/>
      <c r="SAY114" s="205"/>
      <c r="SAZ114" s="205"/>
      <c r="SBA114" s="205"/>
      <c r="SBB114" s="205"/>
      <c r="SBC114" s="205"/>
      <c r="SBD114" s="205"/>
      <c r="SBE114" s="205"/>
      <c r="SBF114" s="205"/>
      <c r="SBG114" s="205"/>
      <c r="SBH114" s="205"/>
      <c r="SBI114" s="205"/>
      <c r="SBJ114" s="205"/>
      <c r="SBK114" s="205"/>
      <c r="SBL114" s="205"/>
      <c r="SBM114" s="205"/>
      <c r="SBN114" s="205"/>
      <c r="SBO114" s="205"/>
      <c r="SBP114" s="205"/>
      <c r="SBQ114" s="205"/>
      <c r="SBR114" s="205"/>
      <c r="SBS114" s="205"/>
      <c r="SBT114" s="205"/>
      <c r="SBU114" s="205"/>
      <c r="SBV114" s="205"/>
      <c r="SBW114" s="205"/>
      <c r="SBX114" s="205"/>
      <c r="SBY114" s="205"/>
      <c r="SBZ114" s="205"/>
      <c r="SCA114" s="205"/>
      <c r="SCB114" s="205"/>
      <c r="SCC114" s="205"/>
      <c r="SCD114" s="205"/>
      <c r="SCE114" s="205"/>
      <c r="SCF114" s="205"/>
      <c r="SCG114" s="205"/>
      <c r="SCH114" s="205"/>
      <c r="SCI114" s="205"/>
      <c r="SCJ114" s="205"/>
      <c r="SCK114" s="205"/>
      <c r="SCL114" s="205"/>
      <c r="SCM114" s="205"/>
      <c r="SCN114" s="205"/>
      <c r="SCO114" s="205"/>
      <c r="SCP114" s="205"/>
      <c r="SCQ114" s="205"/>
      <c r="SCR114" s="205"/>
      <c r="SCS114" s="205"/>
      <c r="SCT114" s="205"/>
      <c r="SCU114" s="205"/>
      <c r="SCV114" s="205"/>
      <c r="SCW114" s="205"/>
      <c r="SCX114" s="205"/>
      <c r="SCY114" s="205"/>
      <c r="SCZ114" s="205"/>
      <c r="SDA114" s="205"/>
      <c r="SDB114" s="205"/>
      <c r="SDC114" s="205"/>
      <c r="SDD114" s="205"/>
      <c r="SDE114" s="205"/>
      <c r="SDF114" s="205"/>
      <c r="SDG114" s="205"/>
      <c r="SDH114" s="205"/>
      <c r="SDI114" s="205"/>
      <c r="SDJ114" s="205"/>
      <c r="SDK114" s="205"/>
      <c r="SDL114" s="205"/>
      <c r="SDM114" s="205"/>
      <c r="SDN114" s="205"/>
      <c r="SDO114" s="205"/>
      <c r="SDP114" s="205"/>
      <c r="SDQ114" s="205"/>
      <c r="SDR114" s="205"/>
      <c r="SDS114" s="205"/>
      <c r="SDT114" s="205"/>
      <c r="SDU114" s="205"/>
      <c r="SDV114" s="205"/>
      <c r="SDW114" s="205"/>
      <c r="SDX114" s="205"/>
      <c r="SDY114" s="205"/>
      <c r="SDZ114" s="205"/>
      <c r="SEA114" s="205"/>
      <c r="SEB114" s="205"/>
      <c r="SEC114" s="205"/>
      <c r="SED114" s="205"/>
      <c r="SEE114" s="205"/>
      <c r="SEF114" s="205"/>
      <c r="SEG114" s="205"/>
      <c r="SEH114" s="205"/>
      <c r="SEI114" s="205"/>
      <c r="SEJ114" s="205"/>
      <c r="SEK114" s="205"/>
      <c r="SEL114" s="205"/>
      <c r="SEM114" s="205"/>
      <c r="SEN114" s="205"/>
      <c r="SEO114" s="205"/>
      <c r="SEP114" s="205"/>
      <c r="SEQ114" s="205"/>
      <c r="SER114" s="205"/>
      <c r="SES114" s="205"/>
      <c r="SET114" s="205"/>
      <c r="SEU114" s="205"/>
      <c r="SEV114" s="205"/>
      <c r="SEW114" s="205"/>
      <c r="SEX114" s="205"/>
      <c r="SEY114" s="205"/>
      <c r="SEZ114" s="205"/>
      <c r="SFA114" s="205"/>
      <c r="SFB114" s="205"/>
      <c r="SFC114" s="205"/>
      <c r="SFD114" s="205"/>
      <c r="SFE114" s="205"/>
      <c r="SFF114" s="205"/>
      <c r="SFG114" s="205"/>
      <c r="SFH114" s="205"/>
      <c r="SFI114" s="205"/>
      <c r="SFJ114" s="205"/>
      <c r="SFK114" s="205"/>
      <c r="SFL114" s="205"/>
      <c r="SFM114" s="205"/>
      <c r="SFN114" s="205"/>
      <c r="SFO114" s="205"/>
      <c r="SFP114" s="205"/>
      <c r="SFQ114" s="205"/>
      <c r="SFR114" s="205"/>
      <c r="SFS114" s="205"/>
      <c r="SFT114" s="205"/>
      <c r="SFU114" s="205"/>
      <c r="SFV114" s="205"/>
      <c r="SFW114" s="205"/>
      <c r="SFX114" s="205"/>
      <c r="SFY114" s="205"/>
      <c r="SFZ114" s="205"/>
      <c r="SGA114" s="205"/>
      <c r="SGB114" s="205"/>
      <c r="SGC114" s="205"/>
      <c r="SGD114" s="205"/>
      <c r="SGE114" s="205"/>
      <c r="SGF114" s="205"/>
      <c r="SGG114" s="205"/>
      <c r="SGH114" s="205"/>
      <c r="SGI114" s="205"/>
      <c r="SGJ114" s="205"/>
      <c r="SGK114" s="205"/>
      <c r="SGL114" s="205"/>
      <c r="SGM114" s="205"/>
      <c r="SGN114" s="205"/>
      <c r="SGO114" s="205"/>
      <c r="SGP114" s="205"/>
      <c r="SGQ114" s="205"/>
      <c r="SGR114" s="205"/>
      <c r="SGS114" s="205"/>
      <c r="SGT114" s="205"/>
      <c r="SGU114" s="205"/>
      <c r="SGV114" s="205"/>
      <c r="SGW114" s="205"/>
      <c r="SGX114" s="205"/>
      <c r="SGY114" s="205"/>
      <c r="SGZ114" s="205"/>
      <c r="SHA114" s="205"/>
      <c r="SHB114" s="205"/>
      <c r="SHC114" s="205"/>
      <c r="SHD114" s="205"/>
      <c r="SHE114" s="205"/>
      <c r="SHF114" s="205"/>
      <c r="SHG114" s="205"/>
      <c r="SHN114" s="205"/>
      <c r="SHO114" s="205"/>
      <c r="SHP114" s="205"/>
      <c r="SHQ114" s="205"/>
      <c r="SHR114" s="205"/>
      <c r="SHS114" s="205"/>
      <c r="SHT114" s="205"/>
      <c r="SHU114" s="205"/>
      <c r="SHV114" s="205"/>
      <c r="SHW114" s="205"/>
      <c r="SHX114" s="205"/>
      <c r="SHY114" s="205"/>
      <c r="SHZ114" s="205"/>
      <c r="SIA114" s="205"/>
      <c r="SIB114" s="205"/>
      <c r="SIC114" s="205"/>
      <c r="SID114" s="205"/>
      <c r="SIE114" s="205"/>
      <c r="SIF114" s="205"/>
      <c r="SIG114" s="205"/>
      <c r="SIH114" s="205"/>
      <c r="SII114" s="205"/>
      <c r="SIJ114" s="205"/>
      <c r="SIK114" s="205"/>
      <c r="SIL114" s="205"/>
      <c r="SIM114" s="205"/>
      <c r="SIN114" s="205"/>
      <c r="SIO114" s="205"/>
      <c r="SIP114" s="205"/>
      <c r="SIQ114" s="205"/>
      <c r="SIR114" s="205"/>
      <c r="SIS114" s="205"/>
      <c r="SIT114" s="205"/>
      <c r="SIU114" s="205"/>
      <c r="SIV114" s="205"/>
      <c r="SIW114" s="205"/>
      <c r="SIX114" s="205"/>
      <c r="SIY114" s="205"/>
      <c r="SIZ114" s="205"/>
      <c r="SJA114" s="205"/>
      <c r="SJB114" s="205"/>
      <c r="SJC114" s="205"/>
      <c r="SJD114" s="205"/>
      <c r="SJE114" s="205"/>
      <c r="SJF114" s="205"/>
      <c r="SJG114" s="205"/>
      <c r="SJH114" s="205"/>
      <c r="SJI114" s="205"/>
      <c r="SJJ114" s="205"/>
      <c r="SJK114" s="205"/>
      <c r="SJL114" s="205"/>
      <c r="SJM114" s="205"/>
      <c r="SJN114" s="205"/>
      <c r="SJO114" s="205"/>
      <c r="SJP114" s="205"/>
      <c r="SJQ114" s="205"/>
      <c r="SJR114" s="205"/>
      <c r="SJS114" s="205"/>
      <c r="SJT114" s="205"/>
      <c r="SJU114" s="205"/>
      <c r="SJV114" s="205"/>
      <c r="SJW114" s="205"/>
      <c r="SJX114" s="205"/>
      <c r="SJY114" s="205"/>
      <c r="SJZ114" s="205"/>
      <c r="SKA114" s="205"/>
      <c r="SKB114" s="205"/>
      <c r="SKC114" s="205"/>
      <c r="SKD114" s="205"/>
      <c r="SKE114" s="205"/>
      <c r="SKF114" s="205"/>
      <c r="SKG114" s="205"/>
      <c r="SKH114" s="205"/>
      <c r="SKI114" s="205"/>
      <c r="SKJ114" s="205"/>
      <c r="SKK114" s="205"/>
      <c r="SKL114" s="205"/>
      <c r="SKM114" s="205"/>
      <c r="SKN114" s="205"/>
      <c r="SKO114" s="205"/>
      <c r="SKP114" s="205"/>
      <c r="SKQ114" s="205"/>
      <c r="SKR114" s="205"/>
      <c r="SKS114" s="205"/>
      <c r="SKT114" s="205"/>
      <c r="SKU114" s="205"/>
      <c r="SKV114" s="205"/>
      <c r="SKW114" s="205"/>
      <c r="SKX114" s="205"/>
      <c r="SKY114" s="205"/>
      <c r="SKZ114" s="205"/>
      <c r="SLA114" s="205"/>
      <c r="SLB114" s="205"/>
      <c r="SLC114" s="205"/>
      <c r="SLD114" s="205"/>
      <c r="SLE114" s="205"/>
      <c r="SLF114" s="205"/>
      <c r="SLG114" s="205"/>
      <c r="SLH114" s="205"/>
      <c r="SLI114" s="205"/>
      <c r="SLJ114" s="205"/>
      <c r="SLK114" s="205"/>
      <c r="SLL114" s="205"/>
      <c r="SLM114" s="205"/>
      <c r="SLN114" s="205"/>
      <c r="SLO114" s="205"/>
      <c r="SLP114" s="205"/>
      <c r="SLQ114" s="205"/>
      <c r="SLR114" s="205"/>
      <c r="SLS114" s="205"/>
      <c r="SLT114" s="205"/>
      <c r="SLU114" s="205"/>
      <c r="SLV114" s="205"/>
      <c r="SLW114" s="205"/>
      <c r="SLX114" s="205"/>
      <c r="SLY114" s="205"/>
      <c r="SLZ114" s="205"/>
      <c r="SMA114" s="205"/>
      <c r="SMB114" s="205"/>
      <c r="SMC114" s="205"/>
      <c r="SMD114" s="205"/>
      <c r="SME114" s="205"/>
      <c r="SMF114" s="205"/>
      <c r="SMG114" s="205"/>
      <c r="SMH114" s="205"/>
      <c r="SMI114" s="205"/>
      <c r="SMJ114" s="205"/>
      <c r="SMK114" s="205"/>
      <c r="SML114" s="205"/>
      <c r="SMM114" s="205"/>
      <c r="SMN114" s="205"/>
      <c r="SMO114" s="205"/>
      <c r="SMP114" s="205"/>
      <c r="SMQ114" s="205"/>
      <c r="SMR114" s="205"/>
      <c r="SMS114" s="205"/>
      <c r="SMT114" s="205"/>
      <c r="SMU114" s="205"/>
      <c r="SMV114" s="205"/>
      <c r="SMW114" s="205"/>
      <c r="SMX114" s="205"/>
      <c r="SMY114" s="205"/>
      <c r="SMZ114" s="205"/>
      <c r="SNA114" s="205"/>
      <c r="SNB114" s="205"/>
      <c r="SNC114" s="205"/>
      <c r="SND114" s="205"/>
      <c r="SNE114" s="205"/>
      <c r="SNF114" s="205"/>
      <c r="SNG114" s="205"/>
      <c r="SNH114" s="205"/>
      <c r="SNI114" s="205"/>
      <c r="SNJ114" s="205"/>
      <c r="SNK114" s="205"/>
      <c r="SNL114" s="205"/>
      <c r="SNM114" s="205"/>
      <c r="SNN114" s="205"/>
      <c r="SNO114" s="205"/>
      <c r="SNP114" s="205"/>
      <c r="SNQ114" s="205"/>
      <c r="SNR114" s="205"/>
      <c r="SNS114" s="205"/>
      <c r="SNT114" s="205"/>
      <c r="SNU114" s="205"/>
      <c r="SNV114" s="205"/>
      <c r="SNW114" s="205"/>
      <c r="SNX114" s="205"/>
      <c r="SNY114" s="205"/>
      <c r="SNZ114" s="205"/>
      <c r="SOA114" s="205"/>
      <c r="SOB114" s="205"/>
      <c r="SOC114" s="205"/>
      <c r="SOD114" s="205"/>
      <c r="SOE114" s="205"/>
      <c r="SOF114" s="205"/>
      <c r="SOG114" s="205"/>
      <c r="SOH114" s="205"/>
      <c r="SOI114" s="205"/>
      <c r="SOJ114" s="205"/>
      <c r="SOK114" s="205"/>
      <c r="SOL114" s="205"/>
      <c r="SOM114" s="205"/>
      <c r="SON114" s="205"/>
      <c r="SOO114" s="205"/>
      <c r="SOP114" s="205"/>
      <c r="SOQ114" s="205"/>
      <c r="SOR114" s="205"/>
      <c r="SOS114" s="205"/>
      <c r="SOT114" s="205"/>
      <c r="SOU114" s="205"/>
      <c r="SOV114" s="205"/>
      <c r="SOW114" s="205"/>
      <c r="SOX114" s="205"/>
      <c r="SOY114" s="205"/>
      <c r="SOZ114" s="205"/>
      <c r="SPA114" s="205"/>
      <c r="SPB114" s="205"/>
      <c r="SPC114" s="205"/>
      <c r="SPD114" s="205"/>
      <c r="SPE114" s="205"/>
      <c r="SPF114" s="205"/>
      <c r="SPG114" s="205"/>
      <c r="SPH114" s="205"/>
      <c r="SPI114" s="205"/>
      <c r="SPJ114" s="205"/>
      <c r="SPK114" s="205"/>
      <c r="SPL114" s="205"/>
      <c r="SPM114" s="205"/>
      <c r="SPN114" s="205"/>
      <c r="SPO114" s="205"/>
      <c r="SPP114" s="205"/>
      <c r="SPQ114" s="205"/>
      <c r="SPR114" s="205"/>
      <c r="SPS114" s="205"/>
      <c r="SPT114" s="205"/>
      <c r="SPU114" s="205"/>
      <c r="SPV114" s="205"/>
      <c r="SPW114" s="205"/>
      <c r="SPX114" s="205"/>
      <c r="SPY114" s="205"/>
      <c r="SPZ114" s="205"/>
      <c r="SQA114" s="205"/>
      <c r="SQB114" s="205"/>
      <c r="SQC114" s="205"/>
      <c r="SQD114" s="205"/>
      <c r="SQE114" s="205"/>
      <c r="SQF114" s="205"/>
      <c r="SQG114" s="205"/>
      <c r="SQH114" s="205"/>
      <c r="SQI114" s="205"/>
      <c r="SQJ114" s="205"/>
      <c r="SQK114" s="205"/>
      <c r="SQL114" s="205"/>
      <c r="SQM114" s="205"/>
      <c r="SQN114" s="205"/>
      <c r="SQO114" s="205"/>
      <c r="SQP114" s="205"/>
      <c r="SQQ114" s="205"/>
      <c r="SQR114" s="205"/>
      <c r="SQS114" s="205"/>
      <c r="SQT114" s="205"/>
      <c r="SQU114" s="205"/>
      <c r="SQV114" s="205"/>
      <c r="SQW114" s="205"/>
      <c r="SQX114" s="205"/>
      <c r="SQY114" s="205"/>
      <c r="SQZ114" s="205"/>
      <c r="SRA114" s="205"/>
      <c r="SRB114" s="205"/>
      <c r="SRC114" s="205"/>
      <c r="SRJ114" s="205"/>
      <c r="SRK114" s="205"/>
      <c r="SRL114" s="205"/>
      <c r="SRM114" s="205"/>
      <c r="SRN114" s="205"/>
      <c r="SRO114" s="205"/>
      <c r="SRP114" s="205"/>
      <c r="SRQ114" s="205"/>
      <c r="SRR114" s="205"/>
      <c r="SRS114" s="205"/>
      <c r="SRT114" s="205"/>
      <c r="SRU114" s="205"/>
      <c r="SRV114" s="205"/>
      <c r="SRW114" s="205"/>
      <c r="SRX114" s="205"/>
      <c r="SRY114" s="205"/>
      <c r="SRZ114" s="205"/>
      <c r="SSA114" s="205"/>
      <c r="SSB114" s="205"/>
      <c r="SSC114" s="205"/>
      <c r="SSD114" s="205"/>
      <c r="SSE114" s="205"/>
      <c r="SSF114" s="205"/>
      <c r="SSG114" s="205"/>
      <c r="SSH114" s="205"/>
      <c r="SSI114" s="205"/>
      <c r="SSJ114" s="205"/>
      <c r="SSK114" s="205"/>
      <c r="SSL114" s="205"/>
      <c r="SSM114" s="205"/>
      <c r="SSN114" s="205"/>
      <c r="SSO114" s="205"/>
      <c r="SSP114" s="205"/>
      <c r="SSQ114" s="205"/>
      <c r="SSR114" s="205"/>
      <c r="SSS114" s="205"/>
      <c r="SST114" s="205"/>
      <c r="SSU114" s="205"/>
      <c r="SSV114" s="205"/>
      <c r="SSW114" s="205"/>
      <c r="SSX114" s="205"/>
      <c r="SSY114" s="205"/>
      <c r="SSZ114" s="205"/>
      <c r="STA114" s="205"/>
      <c r="STB114" s="205"/>
      <c r="STC114" s="205"/>
      <c r="STD114" s="205"/>
      <c r="STE114" s="205"/>
      <c r="STF114" s="205"/>
      <c r="STG114" s="205"/>
      <c r="STH114" s="205"/>
      <c r="STI114" s="205"/>
      <c r="STJ114" s="205"/>
      <c r="STK114" s="205"/>
      <c r="STL114" s="205"/>
      <c r="STM114" s="205"/>
      <c r="STN114" s="205"/>
      <c r="STO114" s="205"/>
      <c r="STP114" s="205"/>
      <c r="STQ114" s="205"/>
      <c r="STR114" s="205"/>
      <c r="STS114" s="205"/>
      <c r="STT114" s="205"/>
      <c r="STU114" s="205"/>
      <c r="STV114" s="205"/>
      <c r="STW114" s="205"/>
      <c r="STX114" s="205"/>
      <c r="STY114" s="205"/>
      <c r="STZ114" s="205"/>
      <c r="SUA114" s="205"/>
      <c r="SUB114" s="205"/>
      <c r="SUC114" s="205"/>
      <c r="SUD114" s="205"/>
      <c r="SUE114" s="205"/>
      <c r="SUF114" s="205"/>
      <c r="SUG114" s="205"/>
      <c r="SUH114" s="205"/>
      <c r="SUI114" s="205"/>
      <c r="SUJ114" s="205"/>
      <c r="SUK114" s="205"/>
      <c r="SUL114" s="205"/>
      <c r="SUM114" s="205"/>
      <c r="SUN114" s="205"/>
      <c r="SUO114" s="205"/>
      <c r="SUP114" s="205"/>
      <c r="SUQ114" s="205"/>
      <c r="SUR114" s="205"/>
      <c r="SUS114" s="205"/>
      <c r="SUT114" s="205"/>
      <c r="SUU114" s="205"/>
      <c r="SUV114" s="205"/>
      <c r="SUW114" s="205"/>
      <c r="SUX114" s="205"/>
      <c r="SUY114" s="205"/>
      <c r="SUZ114" s="205"/>
      <c r="SVA114" s="205"/>
      <c r="SVB114" s="205"/>
      <c r="SVC114" s="205"/>
      <c r="SVD114" s="205"/>
      <c r="SVE114" s="205"/>
      <c r="SVF114" s="205"/>
      <c r="SVG114" s="205"/>
      <c r="SVH114" s="205"/>
      <c r="SVI114" s="205"/>
      <c r="SVJ114" s="205"/>
      <c r="SVK114" s="205"/>
      <c r="SVL114" s="205"/>
      <c r="SVM114" s="205"/>
      <c r="SVN114" s="205"/>
      <c r="SVO114" s="205"/>
      <c r="SVP114" s="205"/>
      <c r="SVQ114" s="205"/>
      <c r="SVR114" s="205"/>
      <c r="SVS114" s="205"/>
      <c r="SVT114" s="205"/>
      <c r="SVU114" s="205"/>
      <c r="SVV114" s="205"/>
      <c r="SVW114" s="205"/>
      <c r="SVX114" s="205"/>
      <c r="SVY114" s="205"/>
      <c r="SVZ114" s="205"/>
      <c r="SWA114" s="205"/>
      <c r="SWB114" s="205"/>
      <c r="SWC114" s="205"/>
      <c r="SWD114" s="205"/>
      <c r="SWE114" s="205"/>
      <c r="SWF114" s="205"/>
      <c r="SWG114" s="205"/>
      <c r="SWH114" s="205"/>
      <c r="SWI114" s="205"/>
      <c r="SWJ114" s="205"/>
      <c r="SWK114" s="205"/>
      <c r="SWL114" s="205"/>
      <c r="SWM114" s="205"/>
      <c r="SWN114" s="205"/>
      <c r="SWO114" s="205"/>
      <c r="SWP114" s="205"/>
      <c r="SWQ114" s="205"/>
      <c r="SWR114" s="205"/>
      <c r="SWS114" s="205"/>
      <c r="SWT114" s="205"/>
      <c r="SWU114" s="205"/>
      <c r="SWV114" s="205"/>
      <c r="SWW114" s="205"/>
      <c r="SWX114" s="205"/>
      <c r="SWY114" s="205"/>
      <c r="SWZ114" s="205"/>
      <c r="SXA114" s="205"/>
      <c r="SXB114" s="205"/>
      <c r="SXC114" s="205"/>
      <c r="SXD114" s="205"/>
      <c r="SXE114" s="205"/>
      <c r="SXF114" s="205"/>
      <c r="SXG114" s="205"/>
      <c r="SXH114" s="205"/>
      <c r="SXI114" s="205"/>
      <c r="SXJ114" s="205"/>
      <c r="SXK114" s="205"/>
      <c r="SXL114" s="205"/>
      <c r="SXM114" s="205"/>
      <c r="SXN114" s="205"/>
      <c r="SXO114" s="205"/>
      <c r="SXP114" s="205"/>
      <c r="SXQ114" s="205"/>
      <c r="SXR114" s="205"/>
      <c r="SXS114" s="205"/>
      <c r="SXT114" s="205"/>
      <c r="SXU114" s="205"/>
      <c r="SXV114" s="205"/>
      <c r="SXW114" s="205"/>
      <c r="SXX114" s="205"/>
      <c r="SXY114" s="205"/>
      <c r="SXZ114" s="205"/>
      <c r="SYA114" s="205"/>
      <c r="SYB114" s="205"/>
      <c r="SYC114" s="205"/>
      <c r="SYD114" s="205"/>
      <c r="SYE114" s="205"/>
      <c r="SYF114" s="205"/>
      <c r="SYG114" s="205"/>
      <c r="SYH114" s="205"/>
      <c r="SYI114" s="205"/>
      <c r="SYJ114" s="205"/>
      <c r="SYK114" s="205"/>
      <c r="SYL114" s="205"/>
      <c r="SYM114" s="205"/>
      <c r="SYN114" s="205"/>
      <c r="SYO114" s="205"/>
      <c r="SYP114" s="205"/>
      <c r="SYQ114" s="205"/>
      <c r="SYR114" s="205"/>
      <c r="SYS114" s="205"/>
      <c r="SYT114" s="205"/>
      <c r="SYU114" s="205"/>
      <c r="SYV114" s="205"/>
      <c r="SYW114" s="205"/>
      <c r="SYX114" s="205"/>
      <c r="SYY114" s="205"/>
      <c r="SYZ114" s="205"/>
      <c r="SZA114" s="205"/>
      <c r="SZB114" s="205"/>
      <c r="SZC114" s="205"/>
      <c r="SZD114" s="205"/>
      <c r="SZE114" s="205"/>
      <c r="SZF114" s="205"/>
      <c r="SZG114" s="205"/>
      <c r="SZH114" s="205"/>
      <c r="SZI114" s="205"/>
      <c r="SZJ114" s="205"/>
      <c r="SZK114" s="205"/>
      <c r="SZL114" s="205"/>
      <c r="SZM114" s="205"/>
      <c r="SZN114" s="205"/>
      <c r="SZO114" s="205"/>
      <c r="SZP114" s="205"/>
      <c r="SZQ114" s="205"/>
      <c r="SZR114" s="205"/>
      <c r="SZS114" s="205"/>
      <c r="SZT114" s="205"/>
      <c r="SZU114" s="205"/>
      <c r="SZV114" s="205"/>
      <c r="SZW114" s="205"/>
      <c r="SZX114" s="205"/>
      <c r="SZY114" s="205"/>
      <c r="SZZ114" s="205"/>
      <c r="TAA114" s="205"/>
      <c r="TAB114" s="205"/>
      <c r="TAC114" s="205"/>
      <c r="TAD114" s="205"/>
      <c r="TAE114" s="205"/>
      <c r="TAF114" s="205"/>
      <c r="TAG114" s="205"/>
      <c r="TAH114" s="205"/>
      <c r="TAI114" s="205"/>
      <c r="TAJ114" s="205"/>
      <c r="TAK114" s="205"/>
      <c r="TAL114" s="205"/>
      <c r="TAM114" s="205"/>
      <c r="TAN114" s="205"/>
      <c r="TAO114" s="205"/>
      <c r="TAP114" s="205"/>
      <c r="TAQ114" s="205"/>
      <c r="TAR114" s="205"/>
      <c r="TAS114" s="205"/>
      <c r="TAT114" s="205"/>
      <c r="TAU114" s="205"/>
      <c r="TAV114" s="205"/>
      <c r="TAW114" s="205"/>
      <c r="TAX114" s="205"/>
      <c r="TAY114" s="205"/>
      <c r="TBF114" s="205"/>
      <c r="TBG114" s="205"/>
      <c r="TBH114" s="205"/>
      <c r="TBI114" s="205"/>
      <c r="TBJ114" s="205"/>
      <c r="TBK114" s="205"/>
      <c r="TBL114" s="205"/>
      <c r="TBM114" s="205"/>
      <c r="TBN114" s="205"/>
      <c r="TBO114" s="205"/>
      <c r="TBP114" s="205"/>
      <c r="TBQ114" s="205"/>
      <c r="TBR114" s="205"/>
      <c r="TBS114" s="205"/>
      <c r="TBT114" s="205"/>
      <c r="TBU114" s="205"/>
      <c r="TBV114" s="205"/>
      <c r="TBW114" s="205"/>
      <c r="TBX114" s="205"/>
      <c r="TBY114" s="205"/>
      <c r="TBZ114" s="205"/>
      <c r="TCA114" s="205"/>
      <c r="TCB114" s="205"/>
      <c r="TCC114" s="205"/>
      <c r="TCD114" s="205"/>
      <c r="TCE114" s="205"/>
      <c r="TCF114" s="205"/>
      <c r="TCG114" s="205"/>
      <c r="TCH114" s="205"/>
      <c r="TCI114" s="205"/>
      <c r="TCJ114" s="205"/>
      <c r="TCK114" s="205"/>
      <c r="TCL114" s="205"/>
      <c r="TCM114" s="205"/>
      <c r="TCN114" s="205"/>
      <c r="TCO114" s="205"/>
      <c r="TCP114" s="205"/>
      <c r="TCQ114" s="205"/>
      <c r="TCR114" s="205"/>
      <c r="TCS114" s="205"/>
      <c r="TCT114" s="205"/>
      <c r="TCU114" s="205"/>
      <c r="TCV114" s="205"/>
      <c r="TCW114" s="205"/>
      <c r="TCX114" s="205"/>
      <c r="TCY114" s="205"/>
      <c r="TCZ114" s="205"/>
      <c r="TDA114" s="205"/>
      <c r="TDB114" s="205"/>
      <c r="TDC114" s="205"/>
      <c r="TDD114" s="205"/>
      <c r="TDE114" s="205"/>
      <c r="TDF114" s="205"/>
      <c r="TDG114" s="205"/>
      <c r="TDH114" s="205"/>
      <c r="TDI114" s="205"/>
      <c r="TDJ114" s="205"/>
      <c r="TDK114" s="205"/>
      <c r="TDL114" s="205"/>
      <c r="TDM114" s="205"/>
      <c r="TDN114" s="205"/>
      <c r="TDO114" s="205"/>
      <c r="TDP114" s="205"/>
      <c r="TDQ114" s="205"/>
      <c r="TDR114" s="205"/>
      <c r="TDS114" s="205"/>
      <c r="TDT114" s="205"/>
      <c r="TDU114" s="205"/>
      <c r="TDV114" s="205"/>
      <c r="TDW114" s="205"/>
      <c r="TDX114" s="205"/>
      <c r="TDY114" s="205"/>
      <c r="TDZ114" s="205"/>
      <c r="TEA114" s="205"/>
      <c r="TEB114" s="205"/>
      <c r="TEC114" s="205"/>
      <c r="TED114" s="205"/>
      <c r="TEE114" s="205"/>
      <c r="TEF114" s="205"/>
      <c r="TEG114" s="205"/>
      <c r="TEH114" s="205"/>
      <c r="TEI114" s="205"/>
      <c r="TEJ114" s="205"/>
      <c r="TEK114" s="205"/>
      <c r="TEL114" s="205"/>
      <c r="TEM114" s="205"/>
      <c r="TEN114" s="205"/>
      <c r="TEO114" s="205"/>
      <c r="TEP114" s="205"/>
      <c r="TEQ114" s="205"/>
      <c r="TER114" s="205"/>
      <c r="TES114" s="205"/>
      <c r="TET114" s="205"/>
      <c r="TEU114" s="205"/>
      <c r="TEV114" s="205"/>
      <c r="TEW114" s="205"/>
      <c r="TEX114" s="205"/>
      <c r="TEY114" s="205"/>
      <c r="TEZ114" s="205"/>
      <c r="TFA114" s="205"/>
      <c r="TFB114" s="205"/>
      <c r="TFC114" s="205"/>
      <c r="TFD114" s="205"/>
      <c r="TFE114" s="205"/>
      <c r="TFF114" s="205"/>
      <c r="TFG114" s="205"/>
      <c r="TFH114" s="205"/>
      <c r="TFI114" s="205"/>
      <c r="TFJ114" s="205"/>
      <c r="TFK114" s="205"/>
      <c r="TFL114" s="205"/>
      <c r="TFM114" s="205"/>
      <c r="TFN114" s="205"/>
      <c r="TFO114" s="205"/>
      <c r="TFP114" s="205"/>
      <c r="TFQ114" s="205"/>
      <c r="TFR114" s="205"/>
      <c r="TFS114" s="205"/>
      <c r="TFT114" s="205"/>
      <c r="TFU114" s="205"/>
      <c r="TFV114" s="205"/>
      <c r="TFW114" s="205"/>
      <c r="TFX114" s="205"/>
      <c r="TFY114" s="205"/>
      <c r="TFZ114" s="205"/>
      <c r="TGA114" s="205"/>
      <c r="TGB114" s="205"/>
      <c r="TGC114" s="205"/>
      <c r="TGD114" s="205"/>
      <c r="TGE114" s="205"/>
      <c r="TGF114" s="205"/>
      <c r="TGG114" s="205"/>
      <c r="TGH114" s="205"/>
      <c r="TGI114" s="205"/>
      <c r="TGJ114" s="205"/>
      <c r="TGK114" s="205"/>
      <c r="TGL114" s="205"/>
      <c r="TGM114" s="205"/>
      <c r="TGN114" s="205"/>
      <c r="TGO114" s="205"/>
      <c r="TGP114" s="205"/>
      <c r="TGQ114" s="205"/>
      <c r="TGR114" s="205"/>
      <c r="TGS114" s="205"/>
      <c r="TGT114" s="205"/>
      <c r="TGU114" s="205"/>
      <c r="TGV114" s="205"/>
      <c r="TGW114" s="205"/>
      <c r="TGX114" s="205"/>
      <c r="TGY114" s="205"/>
      <c r="TGZ114" s="205"/>
      <c r="THA114" s="205"/>
      <c r="THB114" s="205"/>
      <c r="THC114" s="205"/>
      <c r="THD114" s="205"/>
      <c r="THE114" s="205"/>
      <c r="THF114" s="205"/>
      <c r="THG114" s="205"/>
      <c r="THH114" s="205"/>
      <c r="THI114" s="205"/>
      <c r="THJ114" s="205"/>
      <c r="THK114" s="205"/>
      <c r="THL114" s="205"/>
      <c r="THM114" s="205"/>
      <c r="THN114" s="205"/>
      <c r="THO114" s="205"/>
      <c r="THP114" s="205"/>
      <c r="THQ114" s="205"/>
      <c r="THR114" s="205"/>
      <c r="THS114" s="205"/>
      <c r="THT114" s="205"/>
      <c r="THU114" s="205"/>
      <c r="THV114" s="205"/>
      <c r="THW114" s="205"/>
      <c r="THX114" s="205"/>
      <c r="THY114" s="205"/>
      <c r="THZ114" s="205"/>
      <c r="TIA114" s="205"/>
      <c r="TIB114" s="205"/>
      <c r="TIC114" s="205"/>
      <c r="TID114" s="205"/>
      <c r="TIE114" s="205"/>
      <c r="TIF114" s="205"/>
      <c r="TIG114" s="205"/>
      <c r="TIH114" s="205"/>
      <c r="TII114" s="205"/>
      <c r="TIJ114" s="205"/>
      <c r="TIK114" s="205"/>
      <c r="TIL114" s="205"/>
      <c r="TIM114" s="205"/>
      <c r="TIN114" s="205"/>
      <c r="TIO114" s="205"/>
      <c r="TIP114" s="205"/>
      <c r="TIQ114" s="205"/>
      <c r="TIR114" s="205"/>
      <c r="TIS114" s="205"/>
      <c r="TIT114" s="205"/>
      <c r="TIU114" s="205"/>
      <c r="TIV114" s="205"/>
      <c r="TIW114" s="205"/>
      <c r="TIX114" s="205"/>
      <c r="TIY114" s="205"/>
      <c r="TIZ114" s="205"/>
      <c r="TJA114" s="205"/>
      <c r="TJB114" s="205"/>
      <c r="TJC114" s="205"/>
      <c r="TJD114" s="205"/>
      <c r="TJE114" s="205"/>
      <c r="TJF114" s="205"/>
      <c r="TJG114" s="205"/>
      <c r="TJH114" s="205"/>
      <c r="TJI114" s="205"/>
      <c r="TJJ114" s="205"/>
      <c r="TJK114" s="205"/>
      <c r="TJL114" s="205"/>
      <c r="TJM114" s="205"/>
      <c r="TJN114" s="205"/>
      <c r="TJO114" s="205"/>
      <c r="TJP114" s="205"/>
      <c r="TJQ114" s="205"/>
      <c r="TJR114" s="205"/>
      <c r="TJS114" s="205"/>
      <c r="TJT114" s="205"/>
      <c r="TJU114" s="205"/>
      <c r="TJV114" s="205"/>
      <c r="TJW114" s="205"/>
      <c r="TJX114" s="205"/>
      <c r="TJY114" s="205"/>
      <c r="TJZ114" s="205"/>
      <c r="TKA114" s="205"/>
      <c r="TKB114" s="205"/>
      <c r="TKC114" s="205"/>
      <c r="TKD114" s="205"/>
      <c r="TKE114" s="205"/>
      <c r="TKF114" s="205"/>
      <c r="TKG114" s="205"/>
      <c r="TKH114" s="205"/>
      <c r="TKI114" s="205"/>
      <c r="TKJ114" s="205"/>
      <c r="TKK114" s="205"/>
      <c r="TKL114" s="205"/>
      <c r="TKM114" s="205"/>
      <c r="TKN114" s="205"/>
      <c r="TKO114" s="205"/>
      <c r="TKP114" s="205"/>
      <c r="TKQ114" s="205"/>
      <c r="TKR114" s="205"/>
      <c r="TKS114" s="205"/>
      <c r="TKT114" s="205"/>
      <c r="TKU114" s="205"/>
      <c r="TLB114" s="205"/>
      <c r="TLC114" s="205"/>
      <c r="TLD114" s="205"/>
      <c r="TLE114" s="205"/>
      <c r="TLF114" s="205"/>
      <c r="TLG114" s="205"/>
      <c r="TLH114" s="205"/>
      <c r="TLI114" s="205"/>
      <c r="TLJ114" s="205"/>
      <c r="TLK114" s="205"/>
      <c r="TLL114" s="205"/>
      <c r="TLM114" s="205"/>
      <c r="TLN114" s="205"/>
      <c r="TLO114" s="205"/>
      <c r="TLP114" s="205"/>
      <c r="TLQ114" s="205"/>
      <c r="TLR114" s="205"/>
      <c r="TLS114" s="205"/>
      <c r="TLT114" s="205"/>
      <c r="TLU114" s="205"/>
      <c r="TLV114" s="205"/>
      <c r="TLW114" s="205"/>
      <c r="TLX114" s="205"/>
      <c r="TLY114" s="205"/>
      <c r="TLZ114" s="205"/>
      <c r="TMA114" s="205"/>
      <c r="TMB114" s="205"/>
      <c r="TMC114" s="205"/>
      <c r="TMD114" s="205"/>
      <c r="TME114" s="205"/>
      <c r="TMF114" s="205"/>
      <c r="TMG114" s="205"/>
      <c r="TMH114" s="205"/>
      <c r="TMI114" s="205"/>
      <c r="TMJ114" s="205"/>
      <c r="TMK114" s="205"/>
      <c r="TML114" s="205"/>
      <c r="TMM114" s="205"/>
      <c r="TMN114" s="205"/>
      <c r="TMO114" s="205"/>
      <c r="TMP114" s="205"/>
      <c r="TMQ114" s="205"/>
      <c r="TMR114" s="205"/>
      <c r="TMS114" s="205"/>
      <c r="TMT114" s="205"/>
      <c r="TMU114" s="205"/>
      <c r="TMV114" s="205"/>
      <c r="TMW114" s="205"/>
      <c r="TMX114" s="205"/>
      <c r="TMY114" s="205"/>
      <c r="TMZ114" s="205"/>
      <c r="TNA114" s="205"/>
      <c r="TNB114" s="205"/>
      <c r="TNC114" s="205"/>
      <c r="TND114" s="205"/>
      <c r="TNE114" s="205"/>
      <c r="TNF114" s="205"/>
      <c r="TNG114" s="205"/>
      <c r="TNH114" s="205"/>
      <c r="TNI114" s="205"/>
      <c r="TNJ114" s="205"/>
      <c r="TNK114" s="205"/>
      <c r="TNL114" s="205"/>
      <c r="TNM114" s="205"/>
      <c r="TNN114" s="205"/>
      <c r="TNO114" s="205"/>
      <c r="TNP114" s="205"/>
      <c r="TNQ114" s="205"/>
      <c r="TNR114" s="205"/>
      <c r="TNS114" s="205"/>
      <c r="TNT114" s="205"/>
      <c r="TNU114" s="205"/>
      <c r="TNV114" s="205"/>
      <c r="TNW114" s="205"/>
      <c r="TNX114" s="205"/>
      <c r="TNY114" s="205"/>
      <c r="TNZ114" s="205"/>
      <c r="TOA114" s="205"/>
      <c r="TOB114" s="205"/>
      <c r="TOC114" s="205"/>
      <c r="TOD114" s="205"/>
      <c r="TOE114" s="205"/>
      <c r="TOF114" s="205"/>
      <c r="TOG114" s="205"/>
      <c r="TOH114" s="205"/>
      <c r="TOI114" s="205"/>
      <c r="TOJ114" s="205"/>
      <c r="TOK114" s="205"/>
      <c r="TOL114" s="205"/>
      <c r="TOM114" s="205"/>
      <c r="TON114" s="205"/>
      <c r="TOO114" s="205"/>
      <c r="TOP114" s="205"/>
      <c r="TOQ114" s="205"/>
      <c r="TOR114" s="205"/>
      <c r="TOS114" s="205"/>
      <c r="TOT114" s="205"/>
      <c r="TOU114" s="205"/>
      <c r="TOV114" s="205"/>
      <c r="TOW114" s="205"/>
      <c r="TOX114" s="205"/>
      <c r="TOY114" s="205"/>
      <c r="TOZ114" s="205"/>
      <c r="TPA114" s="205"/>
      <c r="TPB114" s="205"/>
      <c r="TPC114" s="205"/>
      <c r="TPD114" s="205"/>
      <c r="TPE114" s="205"/>
      <c r="TPF114" s="205"/>
      <c r="TPG114" s="205"/>
      <c r="TPH114" s="205"/>
      <c r="TPI114" s="205"/>
      <c r="TPJ114" s="205"/>
      <c r="TPK114" s="205"/>
      <c r="TPL114" s="205"/>
      <c r="TPM114" s="205"/>
      <c r="TPN114" s="205"/>
      <c r="TPO114" s="205"/>
      <c r="TPP114" s="205"/>
      <c r="TPQ114" s="205"/>
      <c r="TPR114" s="205"/>
      <c r="TPS114" s="205"/>
      <c r="TPT114" s="205"/>
      <c r="TPU114" s="205"/>
      <c r="TPV114" s="205"/>
      <c r="TPW114" s="205"/>
      <c r="TPX114" s="205"/>
      <c r="TPY114" s="205"/>
      <c r="TPZ114" s="205"/>
      <c r="TQA114" s="205"/>
      <c r="TQB114" s="205"/>
      <c r="TQC114" s="205"/>
      <c r="TQD114" s="205"/>
      <c r="TQE114" s="205"/>
      <c r="TQF114" s="205"/>
      <c r="TQG114" s="205"/>
      <c r="TQH114" s="205"/>
      <c r="TQI114" s="205"/>
      <c r="TQJ114" s="205"/>
      <c r="TQK114" s="205"/>
      <c r="TQL114" s="205"/>
      <c r="TQM114" s="205"/>
      <c r="TQN114" s="205"/>
      <c r="TQO114" s="205"/>
      <c r="TQP114" s="205"/>
      <c r="TQQ114" s="205"/>
      <c r="TQR114" s="205"/>
      <c r="TQS114" s="205"/>
      <c r="TQT114" s="205"/>
      <c r="TQU114" s="205"/>
      <c r="TQV114" s="205"/>
      <c r="TQW114" s="205"/>
      <c r="TQX114" s="205"/>
      <c r="TQY114" s="205"/>
      <c r="TQZ114" s="205"/>
      <c r="TRA114" s="205"/>
      <c r="TRB114" s="205"/>
      <c r="TRC114" s="205"/>
      <c r="TRD114" s="205"/>
      <c r="TRE114" s="205"/>
      <c r="TRF114" s="205"/>
      <c r="TRG114" s="205"/>
      <c r="TRH114" s="205"/>
      <c r="TRI114" s="205"/>
      <c r="TRJ114" s="205"/>
      <c r="TRK114" s="205"/>
      <c r="TRL114" s="205"/>
      <c r="TRM114" s="205"/>
      <c r="TRN114" s="205"/>
      <c r="TRO114" s="205"/>
      <c r="TRP114" s="205"/>
      <c r="TRQ114" s="205"/>
      <c r="TRR114" s="205"/>
      <c r="TRS114" s="205"/>
      <c r="TRT114" s="205"/>
      <c r="TRU114" s="205"/>
      <c r="TRV114" s="205"/>
      <c r="TRW114" s="205"/>
      <c r="TRX114" s="205"/>
      <c r="TRY114" s="205"/>
      <c r="TRZ114" s="205"/>
      <c r="TSA114" s="205"/>
      <c r="TSB114" s="205"/>
      <c r="TSC114" s="205"/>
      <c r="TSD114" s="205"/>
      <c r="TSE114" s="205"/>
      <c r="TSF114" s="205"/>
      <c r="TSG114" s="205"/>
      <c r="TSH114" s="205"/>
      <c r="TSI114" s="205"/>
      <c r="TSJ114" s="205"/>
      <c r="TSK114" s="205"/>
      <c r="TSL114" s="205"/>
      <c r="TSM114" s="205"/>
      <c r="TSN114" s="205"/>
      <c r="TSO114" s="205"/>
      <c r="TSP114" s="205"/>
      <c r="TSQ114" s="205"/>
      <c r="TSR114" s="205"/>
      <c r="TSS114" s="205"/>
      <c r="TST114" s="205"/>
      <c r="TSU114" s="205"/>
      <c r="TSV114" s="205"/>
      <c r="TSW114" s="205"/>
      <c r="TSX114" s="205"/>
      <c r="TSY114" s="205"/>
      <c r="TSZ114" s="205"/>
      <c r="TTA114" s="205"/>
      <c r="TTB114" s="205"/>
      <c r="TTC114" s="205"/>
      <c r="TTD114" s="205"/>
      <c r="TTE114" s="205"/>
      <c r="TTF114" s="205"/>
      <c r="TTG114" s="205"/>
      <c r="TTH114" s="205"/>
      <c r="TTI114" s="205"/>
      <c r="TTJ114" s="205"/>
      <c r="TTK114" s="205"/>
      <c r="TTL114" s="205"/>
      <c r="TTM114" s="205"/>
      <c r="TTN114" s="205"/>
      <c r="TTO114" s="205"/>
      <c r="TTP114" s="205"/>
      <c r="TTQ114" s="205"/>
      <c r="TTR114" s="205"/>
      <c r="TTS114" s="205"/>
      <c r="TTT114" s="205"/>
      <c r="TTU114" s="205"/>
      <c r="TTV114" s="205"/>
      <c r="TTW114" s="205"/>
      <c r="TTX114" s="205"/>
      <c r="TTY114" s="205"/>
      <c r="TTZ114" s="205"/>
      <c r="TUA114" s="205"/>
      <c r="TUB114" s="205"/>
      <c r="TUC114" s="205"/>
      <c r="TUD114" s="205"/>
      <c r="TUE114" s="205"/>
      <c r="TUF114" s="205"/>
      <c r="TUG114" s="205"/>
      <c r="TUH114" s="205"/>
      <c r="TUI114" s="205"/>
      <c r="TUJ114" s="205"/>
      <c r="TUK114" s="205"/>
      <c r="TUL114" s="205"/>
      <c r="TUM114" s="205"/>
      <c r="TUN114" s="205"/>
      <c r="TUO114" s="205"/>
      <c r="TUP114" s="205"/>
      <c r="TUQ114" s="205"/>
      <c r="TUX114" s="205"/>
      <c r="TUY114" s="205"/>
      <c r="TUZ114" s="205"/>
      <c r="TVA114" s="205"/>
      <c r="TVB114" s="205"/>
      <c r="TVC114" s="205"/>
      <c r="TVD114" s="205"/>
      <c r="TVE114" s="205"/>
      <c r="TVF114" s="205"/>
      <c r="TVG114" s="205"/>
      <c r="TVH114" s="205"/>
      <c r="TVI114" s="205"/>
      <c r="TVJ114" s="205"/>
      <c r="TVK114" s="205"/>
      <c r="TVL114" s="205"/>
      <c r="TVM114" s="205"/>
      <c r="TVN114" s="205"/>
      <c r="TVO114" s="205"/>
      <c r="TVP114" s="205"/>
      <c r="TVQ114" s="205"/>
      <c r="TVR114" s="205"/>
      <c r="TVS114" s="205"/>
      <c r="TVT114" s="205"/>
      <c r="TVU114" s="205"/>
      <c r="TVV114" s="205"/>
      <c r="TVW114" s="205"/>
      <c r="TVX114" s="205"/>
      <c r="TVY114" s="205"/>
      <c r="TVZ114" s="205"/>
      <c r="TWA114" s="205"/>
      <c r="TWB114" s="205"/>
      <c r="TWC114" s="205"/>
      <c r="TWD114" s="205"/>
      <c r="TWE114" s="205"/>
      <c r="TWF114" s="205"/>
      <c r="TWG114" s="205"/>
      <c r="TWH114" s="205"/>
      <c r="TWI114" s="205"/>
      <c r="TWJ114" s="205"/>
      <c r="TWK114" s="205"/>
      <c r="TWL114" s="205"/>
      <c r="TWM114" s="205"/>
      <c r="TWN114" s="205"/>
      <c r="TWO114" s="205"/>
      <c r="TWP114" s="205"/>
      <c r="TWQ114" s="205"/>
      <c r="TWR114" s="205"/>
      <c r="TWS114" s="205"/>
      <c r="TWT114" s="205"/>
      <c r="TWU114" s="205"/>
      <c r="TWV114" s="205"/>
      <c r="TWW114" s="205"/>
      <c r="TWX114" s="205"/>
      <c r="TWY114" s="205"/>
      <c r="TWZ114" s="205"/>
      <c r="TXA114" s="205"/>
      <c r="TXB114" s="205"/>
      <c r="TXC114" s="205"/>
      <c r="TXD114" s="205"/>
      <c r="TXE114" s="205"/>
      <c r="TXF114" s="205"/>
      <c r="TXG114" s="205"/>
      <c r="TXH114" s="205"/>
      <c r="TXI114" s="205"/>
      <c r="TXJ114" s="205"/>
      <c r="TXK114" s="205"/>
      <c r="TXL114" s="205"/>
      <c r="TXM114" s="205"/>
      <c r="TXN114" s="205"/>
      <c r="TXO114" s="205"/>
      <c r="TXP114" s="205"/>
      <c r="TXQ114" s="205"/>
      <c r="TXR114" s="205"/>
      <c r="TXS114" s="205"/>
      <c r="TXT114" s="205"/>
      <c r="TXU114" s="205"/>
      <c r="TXV114" s="205"/>
      <c r="TXW114" s="205"/>
      <c r="TXX114" s="205"/>
      <c r="TXY114" s="205"/>
      <c r="TXZ114" s="205"/>
      <c r="TYA114" s="205"/>
      <c r="TYB114" s="205"/>
      <c r="TYC114" s="205"/>
      <c r="TYD114" s="205"/>
      <c r="TYE114" s="205"/>
      <c r="TYF114" s="205"/>
      <c r="TYG114" s="205"/>
      <c r="TYH114" s="205"/>
      <c r="TYI114" s="205"/>
      <c r="TYJ114" s="205"/>
      <c r="TYK114" s="205"/>
      <c r="TYL114" s="205"/>
      <c r="TYM114" s="205"/>
      <c r="TYN114" s="205"/>
      <c r="TYO114" s="205"/>
      <c r="TYP114" s="205"/>
      <c r="TYQ114" s="205"/>
      <c r="TYR114" s="205"/>
      <c r="TYS114" s="205"/>
      <c r="TYT114" s="205"/>
      <c r="TYU114" s="205"/>
      <c r="TYV114" s="205"/>
      <c r="TYW114" s="205"/>
      <c r="TYX114" s="205"/>
      <c r="TYY114" s="205"/>
      <c r="TYZ114" s="205"/>
      <c r="TZA114" s="205"/>
      <c r="TZB114" s="205"/>
      <c r="TZC114" s="205"/>
      <c r="TZD114" s="205"/>
      <c r="TZE114" s="205"/>
      <c r="TZF114" s="205"/>
      <c r="TZG114" s="205"/>
      <c r="TZH114" s="205"/>
      <c r="TZI114" s="205"/>
      <c r="TZJ114" s="205"/>
      <c r="TZK114" s="205"/>
      <c r="TZL114" s="205"/>
      <c r="TZM114" s="205"/>
      <c r="TZN114" s="205"/>
      <c r="TZO114" s="205"/>
      <c r="TZP114" s="205"/>
      <c r="TZQ114" s="205"/>
      <c r="TZR114" s="205"/>
      <c r="TZS114" s="205"/>
      <c r="TZT114" s="205"/>
      <c r="TZU114" s="205"/>
      <c r="TZV114" s="205"/>
      <c r="TZW114" s="205"/>
      <c r="TZX114" s="205"/>
      <c r="TZY114" s="205"/>
      <c r="TZZ114" s="205"/>
      <c r="UAA114" s="205"/>
      <c r="UAB114" s="205"/>
      <c r="UAC114" s="205"/>
      <c r="UAD114" s="205"/>
      <c r="UAE114" s="205"/>
      <c r="UAF114" s="205"/>
      <c r="UAG114" s="205"/>
      <c r="UAH114" s="205"/>
      <c r="UAI114" s="205"/>
      <c r="UAJ114" s="205"/>
      <c r="UAK114" s="205"/>
      <c r="UAL114" s="205"/>
      <c r="UAM114" s="205"/>
      <c r="UAN114" s="205"/>
      <c r="UAO114" s="205"/>
      <c r="UAP114" s="205"/>
      <c r="UAQ114" s="205"/>
      <c r="UAR114" s="205"/>
      <c r="UAS114" s="205"/>
      <c r="UAT114" s="205"/>
      <c r="UAU114" s="205"/>
      <c r="UAV114" s="205"/>
      <c r="UAW114" s="205"/>
      <c r="UAX114" s="205"/>
      <c r="UAY114" s="205"/>
      <c r="UAZ114" s="205"/>
      <c r="UBA114" s="205"/>
      <c r="UBB114" s="205"/>
      <c r="UBC114" s="205"/>
      <c r="UBD114" s="205"/>
      <c r="UBE114" s="205"/>
      <c r="UBF114" s="205"/>
      <c r="UBG114" s="205"/>
      <c r="UBH114" s="205"/>
      <c r="UBI114" s="205"/>
      <c r="UBJ114" s="205"/>
      <c r="UBK114" s="205"/>
      <c r="UBL114" s="205"/>
      <c r="UBM114" s="205"/>
      <c r="UBN114" s="205"/>
      <c r="UBO114" s="205"/>
      <c r="UBP114" s="205"/>
      <c r="UBQ114" s="205"/>
      <c r="UBR114" s="205"/>
      <c r="UBS114" s="205"/>
      <c r="UBT114" s="205"/>
      <c r="UBU114" s="205"/>
      <c r="UBV114" s="205"/>
      <c r="UBW114" s="205"/>
      <c r="UBX114" s="205"/>
      <c r="UBY114" s="205"/>
      <c r="UBZ114" s="205"/>
      <c r="UCA114" s="205"/>
      <c r="UCB114" s="205"/>
      <c r="UCC114" s="205"/>
      <c r="UCD114" s="205"/>
      <c r="UCE114" s="205"/>
      <c r="UCF114" s="205"/>
      <c r="UCG114" s="205"/>
      <c r="UCH114" s="205"/>
      <c r="UCI114" s="205"/>
      <c r="UCJ114" s="205"/>
      <c r="UCK114" s="205"/>
      <c r="UCL114" s="205"/>
      <c r="UCM114" s="205"/>
      <c r="UCN114" s="205"/>
      <c r="UCO114" s="205"/>
      <c r="UCP114" s="205"/>
      <c r="UCQ114" s="205"/>
      <c r="UCR114" s="205"/>
      <c r="UCS114" s="205"/>
      <c r="UCT114" s="205"/>
      <c r="UCU114" s="205"/>
      <c r="UCV114" s="205"/>
      <c r="UCW114" s="205"/>
      <c r="UCX114" s="205"/>
      <c r="UCY114" s="205"/>
      <c r="UCZ114" s="205"/>
      <c r="UDA114" s="205"/>
      <c r="UDB114" s="205"/>
      <c r="UDC114" s="205"/>
      <c r="UDD114" s="205"/>
      <c r="UDE114" s="205"/>
      <c r="UDF114" s="205"/>
      <c r="UDG114" s="205"/>
      <c r="UDH114" s="205"/>
      <c r="UDI114" s="205"/>
      <c r="UDJ114" s="205"/>
      <c r="UDK114" s="205"/>
      <c r="UDL114" s="205"/>
      <c r="UDM114" s="205"/>
      <c r="UDN114" s="205"/>
      <c r="UDO114" s="205"/>
      <c r="UDP114" s="205"/>
      <c r="UDQ114" s="205"/>
      <c r="UDR114" s="205"/>
      <c r="UDS114" s="205"/>
      <c r="UDT114" s="205"/>
      <c r="UDU114" s="205"/>
      <c r="UDV114" s="205"/>
      <c r="UDW114" s="205"/>
      <c r="UDX114" s="205"/>
      <c r="UDY114" s="205"/>
      <c r="UDZ114" s="205"/>
      <c r="UEA114" s="205"/>
      <c r="UEB114" s="205"/>
      <c r="UEC114" s="205"/>
      <c r="UED114" s="205"/>
      <c r="UEE114" s="205"/>
      <c r="UEF114" s="205"/>
      <c r="UEG114" s="205"/>
      <c r="UEH114" s="205"/>
      <c r="UEI114" s="205"/>
      <c r="UEJ114" s="205"/>
      <c r="UEK114" s="205"/>
      <c r="UEL114" s="205"/>
      <c r="UEM114" s="205"/>
      <c r="UET114" s="205"/>
      <c r="UEU114" s="205"/>
      <c r="UEV114" s="205"/>
      <c r="UEW114" s="205"/>
      <c r="UEX114" s="205"/>
      <c r="UEY114" s="205"/>
      <c r="UEZ114" s="205"/>
      <c r="UFA114" s="205"/>
      <c r="UFB114" s="205"/>
      <c r="UFC114" s="205"/>
      <c r="UFD114" s="205"/>
      <c r="UFE114" s="205"/>
      <c r="UFF114" s="205"/>
      <c r="UFG114" s="205"/>
      <c r="UFH114" s="205"/>
      <c r="UFI114" s="205"/>
      <c r="UFJ114" s="205"/>
      <c r="UFK114" s="205"/>
      <c r="UFL114" s="205"/>
      <c r="UFM114" s="205"/>
      <c r="UFN114" s="205"/>
      <c r="UFO114" s="205"/>
      <c r="UFP114" s="205"/>
      <c r="UFQ114" s="205"/>
      <c r="UFR114" s="205"/>
      <c r="UFS114" s="205"/>
      <c r="UFT114" s="205"/>
      <c r="UFU114" s="205"/>
      <c r="UFV114" s="205"/>
      <c r="UFW114" s="205"/>
      <c r="UFX114" s="205"/>
      <c r="UFY114" s="205"/>
      <c r="UFZ114" s="205"/>
      <c r="UGA114" s="205"/>
      <c r="UGB114" s="205"/>
      <c r="UGC114" s="205"/>
      <c r="UGD114" s="205"/>
      <c r="UGE114" s="205"/>
      <c r="UGF114" s="205"/>
      <c r="UGG114" s="205"/>
      <c r="UGH114" s="205"/>
      <c r="UGI114" s="205"/>
      <c r="UGJ114" s="205"/>
      <c r="UGK114" s="205"/>
      <c r="UGL114" s="205"/>
      <c r="UGM114" s="205"/>
      <c r="UGN114" s="205"/>
      <c r="UGO114" s="205"/>
      <c r="UGP114" s="205"/>
      <c r="UGQ114" s="205"/>
      <c r="UGR114" s="205"/>
      <c r="UGS114" s="205"/>
      <c r="UGT114" s="205"/>
      <c r="UGU114" s="205"/>
      <c r="UGV114" s="205"/>
      <c r="UGW114" s="205"/>
      <c r="UGX114" s="205"/>
      <c r="UGY114" s="205"/>
      <c r="UGZ114" s="205"/>
      <c r="UHA114" s="205"/>
      <c r="UHB114" s="205"/>
      <c r="UHC114" s="205"/>
      <c r="UHD114" s="205"/>
      <c r="UHE114" s="205"/>
      <c r="UHF114" s="205"/>
      <c r="UHG114" s="205"/>
      <c r="UHH114" s="205"/>
      <c r="UHI114" s="205"/>
      <c r="UHJ114" s="205"/>
      <c r="UHK114" s="205"/>
      <c r="UHL114" s="205"/>
      <c r="UHM114" s="205"/>
      <c r="UHN114" s="205"/>
      <c r="UHO114" s="205"/>
      <c r="UHP114" s="205"/>
      <c r="UHQ114" s="205"/>
      <c r="UHR114" s="205"/>
      <c r="UHS114" s="205"/>
      <c r="UHT114" s="205"/>
      <c r="UHU114" s="205"/>
      <c r="UHV114" s="205"/>
      <c r="UHW114" s="205"/>
      <c r="UHX114" s="205"/>
      <c r="UHY114" s="205"/>
      <c r="UHZ114" s="205"/>
      <c r="UIA114" s="205"/>
      <c r="UIB114" s="205"/>
      <c r="UIC114" s="205"/>
      <c r="UID114" s="205"/>
      <c r="UIE114" s="205"/>
      <c r="UIF114" s="205"/>
      <c r="UIG114" s="205"/>
      <c r="UIH114" s="205"/>
      <c r="UII114" s="205"/>
      <c r="UIJ114" s="205"/>
      <c r="UIK114" s="205"/>
      <c r="UIL114" s="205"/>
      <c r="UIM114" s="205"/>
      <c r="UIN114" s="205"/>
      <c r="UIO114" s="205"/>
      <c r="UIP114" s="205"/>
      <c r="UIQ114" s="205"/>
      <c r="UIR114" s="205"/>
      <c r="UIS114" s="205"/>
      <c r="UIT114" s="205"/>
      <c r="UIU114" s="205"/>
      <c r="UIV114" s="205"/>
      <c r="UIW114" s="205"/>
      <c r="UIX114" s="205"/>
      <c r="UIY114" s="205"/>
      <c r="UIZ114" s="205"/>
      <c r="UJA114" s="205"/>
      <c r="UJB114" s="205"/>
      <c r="UJC114" s="205"/>
      <c r="UJD114" s="205"/>
      <c r="UJE114" s="205"/>
      <c r="UJF114" s="205"/>
      <c r="UJG114" s="205"/>
      <c r="UJH114" s="205"/>
      <c r="UJI114" s="205"/>
      <c r="UJJ114" s="205"/>
      <c r="UJK114" s="205"/>
      <c r="UJL114" s="205"/>
      <c r="UJM114" s="205"/>
      <c r="UJN114" s="205"/>
      <c r="UJO114" s="205"/>
      <c r="UJP114" s="205"/>
      <c r="UJQ114" s="205"/>
      <c r="UJR114" s="205"/>
      <c r="UJS114" s="205"/>
      <c r="UJT114" s="205"/>
      <c r="UJU114" s="205"/>
      <c r="UJV114" s="205"/>
      <c r="UJW114" s="205"/>
      <c r="UJX114" s="205"/>
      <c r="UJY114" s="205"/>
      <c r="UJZ114" s="205"/>
      <c r="UKA114" s="205"/>
      <c r="UKB114" s="205"/>
      <c r="UKC114" s="205"/>
      <c r="UKD114" s="205"/>
      <c r="UKE114" s="205"/>
      <c r="UKF114" s="205"/>
      <c r="UKG114" s="205"/>
      <c r="UKH114" s="205"/>
      <c r="UKI114" s="205"/>
      <c r="UKJ114" s="205"/>
      <c r="UKK114" s="205"/>
      <c r="UKL114" s="205"/>
      <c r="UKM114" s="205"/>
      <c r="UKN114" s="205"/>
      <c r="UKO114" s="205"/>
      <c r="UKP114" s="205"/>
      <c r="UKQ114" s="205"/>
      <c r="UKR114" s="205"/>
      <c r="UKS114" s="205"/>
      <c r="UKT114" s="205"/>
      <c r="UKU114" s="205"/>
      <c r="UKV114" s="205"/>
      <c r="UKW114" s="205"/>
      <c r="UKX114" s="205"/>
      <c r="UKY114" s="205"/>
      <c r="UKZ114" s="205"/>
      <c r="ULA114" s="205"/>
      <c r="ULB114" s="205"/>
      <c r="ULC114" s="205"/>
      <c r="ULD114" s="205"/>
      <c r="ULE114" s="205"/>
      <c r="ULF114" s="205"/>
      <c r="ULG114" s="205"/>
      <c r="ULH114" s="205"/>
      <c r="ULI114" s="205"/>
      <c r="ULJ114" s="205"/>
      <c r="ULK114" s="205"/>
      <c r="ULL114" s="205"/>
      <c r="ULM114" s="205"/>
      <c r="ULN114" s="205"/>
      <c r="ULO114" s="205"/>
      <c r="ULP114" s="205"/>
      <c r="ULQ114" s="205"/>
      <c r="ULR114" s="205"/>
      <c r="ULS114" s="205"/>
      <c r="ULT114" s="205"/>
      <c r="ULU114" s="205"/>
      <c r="ULV114" s="205"/>
      <c r="ULW114" s="205"/>
      <c r="ULX114" s="205"/>
      <c r="ULY114" s="205"/>
      <c r="ULZ114" s="205"/>
      <c r="UMA114" s="205"/>
      <c r="UMB114" s="205"/>
      <c r="UMC114" s="205"/>
      <c r="UMD114" s="205"/>
      <c r="UME114" s="205"/>
      <c r="UMF114" s="205"/>
      <c r="UMG114" s="205"/>
      <c r="UMH114" s="205"/>
      <c r="UMI114" s="205"/>
      <c r="UMJ114" s="205"/>
      <c r="UMK114" s="205"/>
      <c r="UML114" s="205"/>
      <c r="UMM114" s="205"/>
      <c r="UMN114" s="205"/>
      <c r="UMO114" s="205"/>
      <c r="UMP114" s="205"/>
      <c r="UMQ114" s="205"/>
      <c r="UMR114" s="205"/>
      <c r="UMS114" s="205"/>
      <c r="UMT114" s="205"/>
      <c r="UMU114" s="205"/>
      <c r="UMV114" s="205"/>
      <c r="UMW114" s="205"/>
      <c r="UMX114" s="205"/>
      <c r="UMY114" s="205"/>
      <c r="UMZ114" s="205"/>
      <c r="UNA114" s="205"/>
      <c r="UNB114" s="205"/>
      <c r="UNC114" s="205"/>
      <c r="UND114" s="205"/>
      <c r="UNE114" s="205"/>
      <c r="UNF114" s="205"/>
      <c r="UNG114" s="205"/>
      <c r="UNH114" s="205"/>
      <c r="UNI114" s="205"/>
      <c r="UNJ114" s="205"/>
      <c r="UNK114" s="205"/>
      <c r="UNL114" s="205"/>
      <c r="UNM114" s="205"/>
      <c r="UNN114" s="205"/>
      <c r="UNO114" s="205"/>
      <c r="UNP114" s="205"/>
      <c r="UNQ114" s="205"/>
      <c r="UNR114" s="205"/>
      <c r="UNS114" s="205"/>
      <c r="UNT114" s="205"/>
      <c r="UNU114" s="205"/>
      <c r="UNV114" s="205"/>
      <c r="UNW114" s="205"/>
      <c r="UNX114" s="205"/>
      <c r="UNY114" s="205"/>
      <c r="UNZ114" s="205"/>
      <c r="UOA114" s="205"/>
      <c r="UOB114" s="205"/>
      <c r="UOC114" s="205"/>
      <c r="UOD114" s="205"/>
      <c r="UOE114" s="205"/>
      <c r="UOF114" s="205"/>
      <c r="UOG114" s="205"/>
      <c r="UOH114" s="205"/>
      <c r="UOI114" s="205"/>
      <c r="UOP114" s="205"/>
      <c r="UOQ114" s="205"/>
      <c r="UOR114" s="205"/>
      <c r="UOS114" s="205"/>
      <c r="UOT114" s="205"/>
      <c r="UOU114" s="205"/>
      <c r="UOV114" s="205"/>
      <c r="UOW114" s="205"/>
      <c r="UOX114" s="205"/>
      <c r="UOY114" s="205"/>
      <c r="UOZ114" s="205"/>
      <c r="UPA114" s="205"/>
      <c r="UPB114" s="205"/>
      <c r="UPC114" s="205"/>
      <c r="UPD114" s="205"/>
      <c r="UPE114" s="205"/>
      <c r="UPF114" s="205"/>
      <c r="UPG114" s="205"/>
      <c r="UPH114" s="205"/>
      <c r="UPI114" s="205"/>
      <c r="UPJ114" s="205"/>
      <c r="UPK114" s="205"/>
      <c r="UPL114" s="205"/>
      <c r="UPM114" s="205"/>
      <c r="UPN114" s="205"/>
      <c r="UPO114" s="205"/>
      <c r="UPP114" s="205"/>
      <c r="UPQ114" s="205"/>
      <c r="UPR114" s="205"/>
      <c r="UPS114" s="205"/>
      <c r="UPT114" s="205"/>
      <c r="UPU114" s="205"/>
      <c r="UPV114" s="205"/>
      <c r="UPW114" s="205"/>
      <c r="UPX114" s="205"/>
      <c r="UPY114" s="205"/>
      <c r="UPZ114" s="205"/>
      <c r="UQA114" s="205"/>
      <c r="UQB114" s="205"/>
      <c r="UQC114" s="205"/>
      <c r="UQD114" s="205"/>
      <c r="UQE114" s="205"/>
      <c r="UQF114" s="205"/>
      <c r="UQG114" s="205"/>
      <c r="UQH114" s="205"/>
      <c r="UQI114" s="205"/>
      <c r="UQJ114" s="205"/>
      <c r="UQK114" s="205"/>
      <c r="UQL114" s="205"/>
      <c r="UQM114" s="205"/>
      <c r="UQN114" s="205"/>
      <c r="UQO114" s="205"/>
      <c r="UQP114" s="205"/>
      <c r="UQQ114" s="205"/>
      <c r="UQR114" s="205"/>
      <c r="UQS114" s="205"/>
      <c r="UQT114" s="205"/>
      <c r="UQU114" s="205"/>
      <c r="UQV114" s="205"/>
      <c r="UQW114" s="205"/>
      <c r="UQX114" s="205"/>
      <c r="UQY114" s="205"/>
      <c r="UQZ114" s="205"/>
      <c r="URA114" s="205"/>
      <c r="URB114" s="205"/>
      <c r="URC114" s="205"/>
      <c r="URD114" s="205"/>
      <c r="URE114" s="205"/>
      <c r="URF114" s="205"/>
      <c r="URG114" s="205"/>
      <c r="URH114" s="205"/>
      <c r="URI114" s="205"/>
      <c r="URJ114" s="205"/>
      <c r="URK114" s="205"/>
      <c r="URL114" s="205"/>
      <c r="URM114" s="205"/>
      <c r="URN114" s="205"/>
      <c r="URO114" s="205"/>
      <c r="URP114" s="205"/>
      <c r="URQ114" s="205"/>
      <c r="URR114" s="205"/>
      <c r="URS114" s="205"/>
      <c r="URT114" s="205"/>
      <c r="URU114" s="205"/>
      <c r="URV114" s="205"/>
      <c r="URW114" s="205"/>
      <c r="URX114" s="205"/>
      <c r="URY114" s="205"/>
      <c r="URZ114" s="205"/>
      <c r="USA114" s="205"/>
      <c r="USB114" s="205"/>
      <c r="USC114" s="205"/>
      <c r="USD114" s="205"/>
      <c r="USE114" s="205"/>
      <c r="USF114" s="205"/>
      <c r="USG114" s="205"/>
      <c r="USH114" s="205"/>
      <c r="USI114" s="205"/>
      <c r="USJ114" s="205"/>
      <c r="USK114" s="205"/>
      <c r="USL114" s="205"/>
      <c r="USM114" s="205"/>
      <c r="USN114" s="205"/>
      <c r="USO114" s="205"/>
      <c r="USP114" s="205"/>
      <c r="USQ114" s="205"/>
      <c r="USR114" s="205"/>
      <c r="USS114" s="205"/>
      <c r="UST114" s="205"/>
      <c r="USU114" s="205"/>
      <c r="USV114" s="205"/>
      <c r="USW114" s="205"/>
      <c r="USX114" s="205"/>
      <c r="USY114" s="205"/>
      <c r="USZ114" s="205"/>
      <c r="UTA114" s="205"/>
      <c r="UTB114" s="205"/>
      <c r="UTC114" s="205"/>
      <c r="UTD114" s="205"/>
      <c r="UTE114" s="205"/>
      <c r="UTF114" s="205"/>
      <c r="UTG114" s="205"/>
      <c r="UTH114" s="205"/>
      <c r="UTI114" s="205"/>
      <c r="UTJ114" s="205"/>
      <c r="UTK114" s="205"/>
      <c r="UTL114" s="205"/>
      <c r="UTM114" s="205"/>
      <c r="UTN114" s="205"/>
      <c r="UTO114" s="205"/>
      <c r="UTP114" s="205"/>
      <c r="UTQ114" s="205"/>
      <c r="UTR114" s="205"/>
      <c r="UTS114" s="205"/>
      <c r="UTT114" s="205"/>
      <c r="UTU114" s="205"/>
      <c r="UTV114" s="205"/>
      <c r="UTW114" s="205"/>
      <c r="UTX114" s="205"/>
      <c r="UTY114" s="205"/>
      <c r="UTZ114" s="205"/>
      <c r="UUA114" s="205"/>
      <c r="UUB114" s="205"/>
      <c r="UUC114" s="205"/>
      <c r="UUD114" s="205"/>
      <c r="UUE114" s="205"/>
      <c r="UUF114" s="205"/>
      <c r="UUG114" s="205"/>
      <c r="UUH114" s="205"/>
      <c r="UUI114" s="205"/>
      <c r="UUJ114" s="205"/>
      <c r="UUK114" s="205"/>
      <c r="UUL114" s="205"/>
      <c r="UUM114" s="205"/>
      <c r="UUN114" s="205"/>
      <c r="UUO114" s="205"/>
      <c r="UUP114" s="205"/>
      <c r="UUQ114" s="205"/>
      <c r="UUR114" s="205"/>
      <c r="UUS114" s="205"/>
      <c r="UUT114" s="205"/>
      <c r="UUU114" s="205"/>
      <c r="UUV114" s="205"/>
      <c r="UUW114" s="205"/>
      <c r="UUX114" s="205"/>
      <c r="UUY114" s="205"/>
      <c r="UUZ114" s="205"/>
      <c r="UVA114" s="205"/>
      <c r="UVB114" s="205"/>
      <c r="UVC114" s="205"/>
      <c r="UVD114" s="205"/>
      <c r="UVE114" s="205"/>
      <c r="UVF114" s="205"/>
      <c r="UVG114" s="205"/>
      <c r="UVH114" s="205"/>
      <c r="UVI114" s="205"/>
      <c r="UVJ114" s="205"/>
      <c r="UVK114" s="205"/>
      <c r="UVL114" s="205"/>
      <c r="UVM114" s="205"/>
      <c r="UVN114" s="205"/>
      <c r="UVO114" s="205"/>
      <c r="UVP114" s="205"/>
      <c r="UVQ114" s="205"/>
      <c r="UVR114" s="205"/>
      <c r="UVS114" s="205"/>
      <c r="UVT114" s="205"/>
      <c r="UVU114" s="205"/>
      <c r="UVV114" s="205"/>
      <c r="UVW114" s="205"/>
      <c r="UVX114" s="205"/>
      <c r="UVY114" s="205"/>
      <c r="UVZ114" s="205"/>
      <c r="UWA114" s="205"/>
      <c r="UWB114" s="205"/>
      <c r="UWC114" s="205"/>
      <c r="UWD114" s="205"/>
      <c r="UWE114" s="205"/>
      <c r="UWF114" s="205"/>
      <c r="UWG114" s="205"/>
      <c r="UWH114" s="205"/>
      <c r="UWI114" s="205"/>
      <c r="UWJ114" s="205"/>
      <c r="UWK114" s="205"/>
      <c r="UWL114" s="205"/>
      <c r="UWM114" s="205"/>
      <c r="UWN114" s="205"/>
      <c r="UWO114" s="205"/>
      <c r="UWP114" s="205"/>
      <c r="UWQ114" s="205"/>
      <c r="UWR114" s="205"/>
      <c r="UWS114" s="205"/>
      <c r="UWT114" s="205"/>
      <c r="UWU114" s="205"/>
      <c r="UWV114" s="205"/>
      <c r="UWW114" s="205"/>
      <c r="UWX114" s="205"/>
      <c r="UWY114" s="205"/>
      <c r="UWZ114" s="205"/>
      <c r="UXA114" s="205"/>
      <c r="UXB114" s="205"/>
      <c r="UXC114" s="205"/>
      <c r="UXD114" s="205"/>
      <c r="UXE114" s="205"/>
      <c r="UXF114" s="205"/>
      <c r="UXG114" s="205"/>
      <c r="UXH114" s="205"/>
      <c r="UXI114" s="205"/>
      <c r="UXJ114" s="205"/>
      <c r="UXK114" s="205"/>
      <c r="UXL114" s="205"/>
      <c r="UXM114" s="205"/>
      <c r="UXN114" s="205"/>
      <c r="UXO114" s="205"/>
      <c r="UXP114" s="205"/>
      <c r="UXQ114" s="205"/>
      <c r="UXR114" s="205"/>
      <c r="UXS114" s="205"/>
      <c r="UXT114" s="205"/>
      <c r="UXU114" s="205"/>
      <c r="UXV114" s="205"/>
      <c r="UXW114" s="205"/>
      <c r="UXX114" s="205"/>
      <c r="UXY114" s="205"/>
      <c r="UXZ114" s="205"/>
      <c r="UYA114" s="205"/>
      <c r="UYB114" s="205"/>
      <c r="UYC114" s="205"/>
      <c r="UYD114" s="205"/>
      <c r="UYE114" s="205"/>
      <c r="UYL114" s="205"/>
      <c r="UYM114" s="205"/>
      <c r="UYN114" s="205"/>
      <c r="UYO114" s="205"/>
      <c r="UYP114" s="205"/>
      <c r="UYQ114" s="205"/>
      <c r="UYR114" s="205"/>
      <c r="UYS114" s="205"/>
      <c r="UYT114" s="205"/>
      <c r="UYU114" s="205"/>
      <c r="UYV114" s="205"/>
      <c r="UYW114" s="205"/>
      <c r="UYX114" s="205"/>
      <c r="UYY114" s="205"/>
      <c r="UYZ114" s="205"/>
      <c r="UZA114" s="205"/>
      <c r="UZB114" s="205"/>
      <c r="UZC114" s="205"/>
      <c r="UZD114" s="205"/>
      <c r="UZE114" s="205"/>
      <c r="UZF114" s="205"/>
      <c r="UZG114" s="205"/>
      <c r="UZH114" s="205"/>
      <c r="UZI114" s="205"/>
      <c r="UZJ114" s="205"/>
      <c r="UZK114" s="205"/>
      <c r="UZL114" s="205"/>
      <c r="UZM114" s="205"/>
      <c r="UZN114" s="205"/>
      <c r="UZO114" s="205"/>
      <c r="UZP114" s="205"/>
      <c r="UZQ114" s="205"/>
      <c r="UZR114" s="205"/>
      <c r="UZS114" s="205"/>
      <c r="UZT114" s="205"/>
      <c r="UZU114" s="205"/>
      <c r="UZV114" s="205"/>
      <c r="UZW114" s="205"/>
      <c r="UZX114" s="205"/>
      <c r="UZY114" s="205"/>
      <c r="UZZ114" s="205"/>
      <c r="VAA114" s="205"/>
      <c r="VAB114" s="205"/>
      <c r="VAC114" s="205"/>
      <c r="VAD114" s="205"/>
      <c r="VAE114" s="205"/>
      <c r="VAF114" s="205"/>
      <c r="VAG114" s="205"/>
      <c r="VAH114" s="205"/>
      <c r="VAI114" s="205"/>
      <c r="VAJ114" s="205"/>
      <c r="VAK114" s="205"/>
      <c r="VAL114" s="205"/>
      <c r="VAM114" s="205"/>
      <c r="VAN114" s="205"/>
      <c r="VAO114" s="205"/>
      <c r="VAP114" s="205"/>
      <c r="VAQ114" s="205"/>
      <c r="VAR114" s="205"/>
      <c r="VAS114" s="205"/>
      <c r="VAT114" s="205"/>
      <c r="VAU114" s="205"/>
      <c r="VAV114" s="205"/>
      <c r="VAW114" s="205"/>
      <c r="VAX114" s="205"/>
      <c r="VAY114" s="205"/>
      <c r="VAZ114" s="205"/>
      <c r="VBA114" s="205"/>
      <c r="VBB114" s="205"/>
      <c r="VBC114" s="205"/>
      <c r="VBD114" s="205"/>
      <c r="VBE114" s="205"/>
      <c r="VBF114" s="205"/>
      <c r="VBG114" s="205"/>
      <c r="VBH114" s="205"/>
      <c r="VBI114" s="205"/>
      <c r="VBJ114" s="205"/>
      <c r="VBK114" s="205"/>
      <c r="VBL114" s="205"/>
      <c r="VBM114" s="205"/>
      <c r="VBN114" s="205"/>
      <c r="VBO114" s="205"/>
      <c r="VBP114" s="205"/>
      <c r="VBQ114" s="205"/>
      <c r="VBR114" s="205"/>
      <c r="VBS114" s="205"/>
      <c r="VBT114" s="205"/>
      <c r="VBU114" s="205"/>
      <c r="VBV114" s="205"/>
      <c r="VBW114" s="205"/>
      <c r="VBX114" s="205"/>
      <c r="VBY114" s="205"/>
      <c r="VBZ114" s="205"/>
      <c r="VCA114" s="205"/>
      <c r="VCB114" s="205"/>
      <c r="VCC114" s="205"/>
      <c r="VCD114" s="205"/>
      <c r="VCE114" s="205"/>
      <c r="VCF114" s="205"/>
      <c r="VCG114" s="205"/>
      <c r="VCH114" s="205"/>
      <c r="VCI114" s="205"/>
      <c r="VCJ114" s="205"/>
      <c r="VCK114" s="205"/>
      <c r="VCL114" s="205"/>
      <c r="VCM114" s="205"/>
      <c r="VCN114" s="205"/>
      <c r="VCO114" s="205"/>
      <c r="VCP114" s="205"/>
      <c r="VCQ114" s="205"/>
      <c r="VCR114" s="205"/>
      <c r="VCS114" s="205"/>
      <c r="VCT114" s="205"/>
      <c r="VCU114" s="205"/>
      <c r="VCV114" s="205"/>
      <c r="VCW114" s="205"/>
      <c r="VCX114" s="205"/>
      <c r="VCY114" s="205"/>
      <c r="VCZ114" s="205"/>
      <c r="VDA114" s="205"/>
      <c r="VDB114" s="205"/>
      <c r="VDC114" s="205"/>
      <c r="VDD114" s="205"/>
      <c r="VDE114" s="205"/>
      <c r="VDF114" s="205"/>
      <c r="VDG114" s="205"/>
      <c r="VDH114" s="205"/>
      <c r="VDI114" s="205"/>
      <c r="VDJ114" s="205"/>
      <c r="VDK114" s="205"/>
      <c r="VDL114" s="205"/>
      <c r="VDM114" s="205"/>
      <c r="VDN114" s="205"/>
      <c r="VDO114" s="205"/>
      <c r="VDP114" s="205"/>
      <c r="VDQ114" s="205"/>
      <c r="VDR114" s="205"/>
      <c r="VDS114" s="205"/>
      <c r="VDT114" s="205"/>
      <c r="VDU114" s="205"/>
      <c r="VDV114" s="205"/>
      <c r="VDW114" s="205"/>
      <c r="VDX114" s="205"/>
      <c r="VDY114" s="205"/>
      <c r="VDZ114" s="205"/>
      <c r="VEA114" s="205"/>
      <c r="VEB114" s="205"/>
      <c r="VEC114" s="205"/>
      <c r="VED114" s="205"/>
      <c r="VEE114" s="205"/>
      <c r="VEF114" s="205"/>
      <c r="VEG114" s="205"/>
      <c r="VEH114" s="205"/>
      <c r="VEI114" s="205"/>
      <c r="VEJ114" s="205"/>
      <c r="VEK114" s="205"/>
      <c r="VEL114" s="205"/>
      <c r="VEM114" s="205"/>
      <c r="VEN114" s="205"/>
      <c r="VEO114" s="205"/>
      <c r="VEP114" s="205"/>
      <c r="VEQ114" s="205"/>
      <c r="VER114" s="205"/>
      <c r="VES114" s="205"/>
      <c r="VET114" s="205"/>
      <c r="VEU114" s="205"/>
      <c r="VEV114" s="205"/>
      <c r="VEW114" s="205"/>
      <c r="VEX114" s="205"/>
      <c r="VEY114" s="205"/>
      <c r="VEZ114" s="205"/>
      <c r="VFA114" s="205"/>
      <c r="VFB114" s="205"/>
      <c r="VFC114" s="205"/>
      <c r="VFD114" s="205"/>
      <c r="VFE114" s="205"/>
      <c r="VFF114" s="205"/>
      <c r="VFG114" s="205"/>
      <c r="VFH114" s="205"/>
      <c r="VFI114" s="205"/>
      <c r="VFJ114" s="205"/>
      <c r="VFK114" s="205"/>
      <c r="VFL114" s="205"/>
      <c r="VFM114" s="205"/>
      <c r="VFN114" s="205"/>
      <c r="VFO114" s="205"/>
      <c r="VFP114" s="205"/>
      <c r="VFQ114" s="205"/>
      <c r="VFR114" s="205"/>
      <c r="VFS114" s="205"/>
      <c r="VFT114" s="205"/>
      <c r="VFU114" s="205"/>
      <c r="VFV114" s="205"/>
      <c r="VFW114" s="205"/>
      <c r="VFX114" s="205"/>
      <c r="VFY114" s="205"/>
      <c r="VFZ114" s="205"/>
      <c r="VGA114" s="205"/>
      <c r="VGB114" s="205"/>
      <c r="VGC114" s="205"/>
      <c r="VGD114" s="205"/>
      <c r="VGE114" s="205"/>
      <c r="VGF114" s="205"/>
      <c r="VGG114" s="205"/>
      <c r="VGH114" s="205"/>
      <c r="VGI114" s="205"/>
      <c r="VGJ114" s="205"/>
      <c r="VGK114" s="205"/>
      <c r="VGL114" s="205"/>
      <c r="VGM114" s="205"/>
      <c r="VGN114" s="205"/>
      <c r="VGO114" s="205"/>
      <c r="VGP114" s="205"/>
      <c r="VGQ114" s="205"/>
      <c r="VGR114" s="205"/>
      <c r="VGS114" s="205"/>
      <c r="VGT114" s="205"/>
      <c r="VGU114" s="205"/>
      <c r="VGV114" s="205"/>
      <c r="VGW114" s="205"/>
      <c r="VGX114" s="205"/>
      <c r="VGY114" s="205"/>
      <c r="VGZ114" s="205"/>
      <c r="VHA114" s="205"/>
      <c r="VHB114" s="205"/>
      <c r="VHC114" s="205"/>
      <c r="VHD114" s="205"/>
      <c r="VHE114" s="205"/>
      <c r="VHF114" s="205"/>
      <c r="VHG114" s="205"/>
      <c r="VHH114" s="205"/>
      <c r="VHI114" s="205"/>
      <c r="VHJ114" s="205"/>
      <c r="VHK114" s="205"/>
      <c r="VHL114" s="205"/>
      <c r="VHM114" s="205"/>
      <c r="VHN114" s="205"/>
      <c r="VHO114" s="205"/>
      <c r="VHP114" s="205"/>
      <c r="VHQ114" s="205"/>
      <c r="VHR114" s="205"/>
      <c r="VHS114" s="205"/>
      <c r="VHT114" s="205"/>
      <c r="VHU114" s="205"/>
      <c r="VHV114" s="205"/>
      <c r="VHW114" s="205"/>
      <c r="VHX114" s="205"/>
      <c r="VHY114" s="205"/>
      <c r="VHZ114" s="205"/>
      <c r="VIA114" s="205"/>
      <c r="VIH114" s="205"/>
      <c r="VII114" s="205"/>
      <c r="VIJ114" s="205"/>
      <c r="VIK114" s="205"/>
      <c r="VIL114" s="205"/>
      <c r="VIM114" s="205"/>
      <c r="VIN114" s="205"/>
      <c r="VIO114" s="205"/>
      <c r="VIP114" s="205"/>
      <c r="VIQ114" s="205"/>
      <c r="VIR114" s="205"/>
      <c r="VIS114" s="205"/>
      <c r="VIT114" s="205"/>
      <c r="VIU114" s="205"/>
      <c r="VIV114" s="205"/>
      <c r="VIW114" s="205"/>
      <c r="VIX114" s="205"/>
      <c r="VIY114" s="205"/>
      <c r="VIZ114" s="205"/>
      <c r="VJA114" s="205"/>
      <c r="VJB114" s="205"/>
      <c r="VJC114" s="205"/>
      <c r="VJD114" s="205"/>
      <c r="VJE114" s="205"/>
      <c r="VJF114" s="205"/>
      <c r="VJG114" s="205"/>
      <c r="VJH114" s="205"/>
      <c r="VJI114" s="205"/>
      <c r="VJJ114" s="205"/>
      <c r="VJK114" s="205"/>
      <c r="VJL114" s="205"/>
      <c r="VJM114" s="205"/>
      <c r="VJN114" s="205"/>
      <c r="VJO114" s="205"/>
      <c r="VJP114" s="205"/>
      <c r="VJQ114" s="205"/>
      <c r="VJR114" s="205"/>
      <c r="VJS114" s="205"/>
      <c r="VJT114" s="205"/>
      <c r="VJU114" s="205"/>
      <c r="VJV114" s="205"/>
      <c r="VJW114" s="205"/>
      <c r="VJX114" s="205"/>
      <c r="VJY114" s="205"/>
      <c r="VJZ114" s="205"/>
      <c r="VKA114" s="205"/>
      <c r="VKB114" s="205"/>
      <c r="VKC114" s="205"/>
      <c r="VKD114" s="205"/>
      <c r="VKE114" s="205"/>
      <c r="VKF114" s="205"/>
      <c r="VKG114" s="205"/>
      <c r="VKH114" s="205"/>
      <c r="VKI114" s="205"/>
      <c r="VKJ114" s="205"/>
      <c r="VKK114" s="205"/>
      <c r="VKL114" s="205"/>
      <c r="VKM114" s="205"/>
      <c r="VKN114" s="205"/>
      <c r="VKO114" s="205"/>
      <c r="VKP114" s="205"/>
      <c r="VKQ114" s="205"/>
      <c r="VKR114" s="205"/>
      <c r="VKS114" s="205"/>
      <c r="VKT114" s="205"/>
      <c r="VKU114" s="205"/>
      <c r="VKV114" s="205"/>
      <c r="VKW114" s="205"/>
      <c r="VKX114" s="205"/>
      <c r="VKY114" s="205"/>
      <c r="VKZ114" s="205"/>
      <c r="VLA114" s="205"/>
      <c r="VLB114" s="205"/>
      <c r="VLC114" s="205"/>
      <c r="VLD114" s="205"/>
      <c r="VLE114" s="205"/>
      <c r="VLF114" s="205"/>
      <c r="VLG114" s="205"/>
      <c r="VLH114" s="205"/>
      <c r="VLI114" s="205"/>
      <c r="VLJ114" s="205"/>
      <c r="VLK114" s="205"/>
      <c r="VLL114" s="205"/>
      <c r="VLM114" s="205"/>
      <c r="VLN114" s="205"/>
      <c r="VLO114" s="205"/>
      <c r="VLP114" s="205"/>
      <c r="VLQ114" s="205"/>
      <c r="VLR114" s="205"/>
      <c r="VLS114" s="205"/>
      <c r="VLT114" s="205"/>
      <c r="VLU114" s="205"/>
      <c r="VLV114" s="205"/>
      <c r="VLW114" s="205"/>
      <c r="VLX114" s="205"/>
      <c r="VLY114" s="205"/>
      <c r="VLZ114" s="205"/>
      <c r="VMA114" s="205"/>
      <c r="VMB114" s="205"/>
      <c r="VMC114" s="205"/>
      <c r="VMD114" s="205"/>
      <c r="VME114" s="205"/>
      <c r="VMF114" s="205"/>
      <c r="VMG114" s="205"/>
      <c r="VMH114" s="205"/>
      <c r="VMI114" s="205"/>
      <c r="VMJ114" s="205"/>
      <c r="VMK114" s="205"/>
      <c r="VML114" s="205"/>
      <c r="VMM114" s="205"/>
      <c r="VMN114" s="205"/>
      <c r="VMO114" s="205"/>
      <c r="VMP114" s="205"/>
      <c r="VMQ114" s="205"/>
      <c r="VMR114" s="205"/>
      <c r="VMS114" s="205"/>
      <c r="VMT114" s="205"/>
      <c r="VMU114" s="205"/>
      <c r="VMV114" s="205"/>
      <c r="VMW114" s="205"/>
      <c r="VMX114" s="205"/>
      <c r="VMY114" s="205"/>
      <c r="VMZ114" s="205"/>
      <c r="VNA114" s="205"/>
      <c r="VNB114" s="205"/>
      <c r="VNC114" s="205"/>
      <c r="VND114" s="205"/>
      <c r="VNE114" s="205"/>
      <c r="VNF114" s="205"/>
      <c r="VNG114" s="205"/>
      <c r="VNH114" s="205"/>
      <c r="VNI114" s="205"/>
      <c r="VNJ114" s="205"/>
      <c r="VNK114" s="205"/>
      <c r="VNL114" s="205"/>
      <c r="VNM114" s="205"/>
      <c r="VNN114" s="205"/>
      <c r="VNO114" s="205"/>
      <c r="VNP114" s="205"/>
      <c r="VNQ114" s="205"/>
      <c r="VNR114" s="205"/>
      <c r="VNS114" s="205"/>
      <c r="VNT114" s="205"/>
      <c r="VNU114" s="205"/>
      <c r="VNV114" s="205"/>
      <c r="VNW114" s="205"/>
      <c r="VNX114" s="205"/>
      <c r="VNY114" s="205"/>
      <c r="VNZ114" s="205"/>
      <c r="VOA114" s="205"/>
      <c r="VOB114" s="205"/>
      <c r="VOC114" s="205"/>
      <c r="VOD114" s="205"/>
      <c r="VOE114" s="205"/>
      <c r="VOF114" s="205"/>
      <c r="VOG114" s="205"/>
      <c r="VOH114" s="205"/>
      <c r="VOI114" s="205"/>
      <c r="VOJ114" s="205"/>
      <c r="VOK114" s="205"/>
      <c r="VOL114" s="205"/>
      <c r="VOM114" s="205"/>
      <c r="VON114" s="205"/>
      <c r="VOO114" s="205"/>
      <c r="VOP114" s="205"/>
      <c r="VOQ114" s="205"/>
      <c r="VOR114" s="205"/>
      <c r="VOS114" s="205"/>
      <c r="VOT114" s="205"/>
      <c r="VOU114" s="205"/>
      <c r="VOV114" s="205"/>
      <c r="VOW114" s="205"/>
      <c r="VOX114" s="205"/>
      <c r="VOY114" s="205"/>
      <c r="VOZ114" s="205"/>
      <c r="VPA114" s="205"/>
      <c r="VPB114" s="205"/>
      <c r="VPC114" s="205"/>
      <c r="VPD114" s="205"/>
      <c r="VPE114" s="205"/>
      <c r="VPF114" s="205"/>
      <c r="VPG114" s="205"/>
      <c r="VPH114" s="205"/>
      <c r="VPI114" s="205"/>
      <c r="VPJ114" s="205"/>
      <c r="VPK114" s="205"/>
      <c r="VPL114" s="205"/>
      <c r="VPM114" s="205"/>
      <c r="VPN114" s="205"/>
      <c r="VPO114" s="205"/>
      <c r="VPP114" s="205"/>
      <c r="VPQ114" s="205"/>
      <c r="VPR114" s="205"/>
      <c r="VPS114" s="205"/>
      <c r="VPT114" s="205"/>
      <c r="VPU114" s="205"/>
      <c r="VPV114" s="205"/>
      <c r="VPW114" s="205"/>
      <c r="VPX114" s="205"/>
      <c r="VPY114" s="205"/>
      <c r="VPZ114" s="205"/>
      <c r="VQA114" s="205"/>
      <c r="VQB114" s="205"/>
      <c r="VQC114" s="205"/>
      <c r="VQD114" s="205"/>
      <c r="VQE114" s="205"/>
      <c r="VQF114" s="205"/>
      <c r="VQG114" s="205"/>
      <c r="VQH114" s="205"/>
      <c r="VQI114" s="205"/>
      <c r="VQJ114" s="205"/>
      <c r="VQK114" s="205"/>
      <c r="VQL114" s="205"/>
      <c r="VQM114" s="205"/>
      <c r="VQN114" s="205"/>
      <c r="VQO114" s="205"/>
      <c r="VQP114" s="205"/>
      <c r="VQQ114" s="205"/>
      <c r="VQR114" s="205"/>
      <c r="VQS114" s="205"/>
      <c r="VQT114" s="205"/>
      <c r="VQU114" s="205"/>
      <c r="VQV114" s="205"/>
      <c r="VQW114" s="205"/>
      <c r="VQX114" s="205"/>
      <c r="VQY114" s="205"/>
      <c r="VQZ114" s="205"/>
      <c r="VRA114" s="205"/>
      <c r="VRB114" s="205"/>
      <c r="VRC114" s="205"/>
      <c r="VRD114" s="205"/>
      <c r="VRE114" s="205"/>
      <c r="VRF114" s="205"/>
      <c r="VRG114" s="205"/>
      <c r="VRH114" s="205"/>
      <c r="VRI114" s="205"/>
      <c r="VRJ114" s="205"/>
      <c r="VRK114" s="205"/>
      <c r="VRL114" s="205"/>
      <c r="VRM114" s="205"/>
      <c r="VRN114" s="205"/>
      <c r="VRO114" s="205"/>
      <c r="VRP114" s="205"/>
      <c r="VRQ114" s="205"/>
      <c r="VRR114" s="205"/>
      <c r="VRS114" s="205"/>
      <c r="VRT114" s="205"/>
      <c r="VRU114" s="205"/>
      <c r="VRV114" s="205"/>
      <c r="VRW114" s="205"/>
      <c r="VSD114" s="205"/>
      <c r="VSE114" s="205"/>
      <c r="VSF114" s="205"/>
      <c r="VSG114" s="205"/>
      <c r="VSH114" s="205"/>
      <c r="VSI114" s="205"/>
      <c r="VSJ114" s="205"/>
      <c r="VSK114" s="205"/>
      <c r="VSL114" s="205"/>
      <c r="VSM114" s="205"/>
      <c r="VSN114" s="205"/>
      <c r="VSO114" s="205"/>
      <c r="VSP114" s="205"/>
      <c r="VSQ114" s="205"/>
      <c r="VSR114" s="205"/>
      <c r="VSS114" s="205"/>
      <c r="VST114" s="205"/>
      <c r="VSU114" s="205"/>
      <c r="VSV114" s="205"/>
      <c r="VSW114" s="205"/>
      <c r="VSX114" s="205"/>
      <c r="VSY114" s="205"/>
      <c r="VSZ114" s="205"/>
      <c r="VTA114" s="205"/>
      <c r="VTB114" s="205"/>
      <c r="VTC114" s="205"/>
      <c r="VTD114" s="205"/>
      <c r="VTE114" s="205"/>
      <c r="VTF114" s="205"/>
      <c r="VTG114" s="205"/>
      <c r="VTH114" s="205"/>
      <c r="VTI114" s="205"/>
      <c r="VTJ114" s="205"/>
      <c r="VTK114" s="205"/>
      <c r="VTL114" s="205"/>
      <c r="VTM114" s="205"/>
      <c r="VTN114" s="205"/>
      <c r="VTO114" s="205"/>
      <c r="VTP114" s="205"/>
      <c r="VTQ114" s="205"/>
      <c r="VTR114" s="205"/>
      <c r="VTS114" s="205"/>
      <c r="VTT114" s="205"/>
      <c r="VTU114" s="205"/>
      <c r="VTV114" s="205"/>
      <c r="VTW114" s="205"/>
      <c r="VTX114" s="205"/>
      <c r="VTY114" s="205"/>
      <c r="VTZ114" s="205"/>
      <c r="VUA114" s="205"/>
      <c r="VUB114" s="205"/>
      <c r="VUC114" s="205"/>
      <c r="VUD114" s="205"/>
      <c r="VUE114" s="205"/>
      <c r="VUF114" s="205"/>
      <c r="VUG114" s="205"/>
      <c r="VUH114" s="205"/>
      <c r="VUI114" s="205"/>
      <c r="VUJ114" s="205"/>
      <c r="VUK114" s="205"/>
      <c r="VUL114" s="205"/>
      <c r="VUM114" s="205"/>
      <c r="VUN114" s="205"/>
      <c r="VUO114" s="205"/>
      <c r="VUP114" s="205"/>
      <c r="VUQ114" s="205"/>
      <c r="VUR114" s="205"/>
      <c r="VUS114" s="205"/>
      <c r="VUT114" s="205"/>
      <c r="VUU114" s="205"/>
      <c r="VUV114" s="205"/>
      <c r="VUW114" s="205"/>
      <c r="VUX114" s="205"/>
      <c r="VUY114" s="205"/>
      <c r="VUZ114" s="205"/>
      <c r="VVA114" s="205"/>
      <c r="VVB114" s="205"/>
      <c r="VVC114" s="205"/>
      <c r="VVD114" s="205"/>
      <c r="VVE114" s="205"/>
      <c r="VVF114" s="205"/>
      <c r="VVG114" s="205"/>
      <c r="VVH114" s="205"/>
      <c r="VVI114" s="205"/>
      <c r="VVJ114" s="205"/>
      <c r="VVK114" s="205"/>
      <c r="VVL114" s="205"/>
      <c r="VVM114" s="205"/>
      <c r="VVN114" s="205"/>
      <c r="VVO114" s="205"/>
      <c r="VVP114" s="205"/>
      <c r="VVQ114" s="205"/>
      <c r="VVR114" s="205"/>
      <c r="VVS114" s="205"/>
      <c r="VVT114" s="205"/>
      <c r="VVU114" s="205"/>
      <c r="VVV114" s="205"/>
      <c r="VVW114" s="205"/>
      <c r="VVX114" s="205"/>
      <c r="VVY114" s="205"/>
      <c r="VVZ114" s="205"/>
      <c r="VWA114" s="205"/>
      <c r="VWB114" s="205"/>
      <c r="VWC114" s="205"/>
      <c r="VWD114" s="205"/>
      <c r="VWE114" s="205"/>
      <c r="VWF114" s="205"/>
      <c r="VWG114" s="205"/>
      <c r="VWH114" s="205"/>
      <c r="VWI114" s="205"/>
      <c r="VWJ114" s="205"/>
      <c r="VWK114" s="205"/>
      <c r="VWL114" s="205"/>
      <c r="VWM114" s="205"/>
      <c r="VWN114" s="205"/>
      <c r="VWO114" s="205"/>
      <c r="VWP114" s="205"/>
      <c r="VWQ114" s="205"/>
      <c r="VWR114" s="205"/>
      <c r="VWS114" s="205"/>
      <c r="VWT114" s="205"/>
      <c r="VWU114" s="205"/>
      <c r="VWV114" s="205"/>
      <c r="VWW114" s="205"/>
      <c r="VWX114" s="205"/>
      <c r="VWY114" s="205"/>
      <c r="VWZ114" s="205"/>
      <c r="VXA114" s="205"/>
      <c r="VXB114" s="205"/>
      <c r="VXC114" s="205"/>
      <c r="VXD114" s="205"/>
      <c r="VXE114" s="205"/>
      <c r="VXF114" s="205"/>
      <c r="VXG114" s="205"/>
      <c r="VXH114" s="205"/>
      <c r="VXI114" s="205"/>
      <c r="VXJ114" s="205"/>
      <c r="VXK114" s="205"/>
      <c r="VXL114" s="205"/>
      <c r="VXM114" s="205"/>
      <c r="VXN114" s="205"/>
      <c r="VXO114" s="205"/>
      <c r="VXP114" s="205"/>
      <c r="VXQ114" s="205"/>
      <c r="VXR114" s="205"/>
      <c r="VXS114" s="205"/>
      <c r="VXT114" s="205"/>
      <c r="VXU114" s="205"/>
      <c r="VXV114" s="205"/>
      <c r="VXW114" s="205"/>
      <c r="VXX114" s="205"/>
      <c r="VXY114" s="205"/>
      <c r="VXZ114" s="205"/>
      <c r="VYA114" s="205"/>
      <c r="VYB114" s="205"/>
      <c r="VYC114" s="205"/>
      <c r="VYD114" s="205"/>
      <c r="VYE114" s="205"/>
      <c r="VYF114" s="205"/>
      <c r="VYG114" s="205"/>
      <c r="VYH114" s="205"/>
      <c r="VYI114" s="205"/>
      <c r="VYJ114" s="205"/>
      <c r="VYK114" s="205"/>
      <c r="VYL114" s="205"/>
      <c r="VYM114" s="205"/>
      <c r="VYN114" s="205"/>
      <c r="VYO114" s="205"/>
      <c r="VYP114" s="205"/>
      <c r="VYQ114" s="205"/>
      <c r="VYR114" s="205"/>
      <c r="VYS114" s="205"/>
      <c r="VYT114" s="205"/>
      <c r="VYU114" s="205"/>
      <c r="VYV114" s="205"/>
      <c r="VYW114" s="205"/>
      <c r="VYX114" s="205"/>
      <c r="VYY114" s="205"/>
      <c r="VYZ114" s="205"/>
      <c r="VZA114" s="205"/>
      <c r="VZB114" s="205"/>
      <c r="VZC114" s="205"/>
      <c r="VZD114" s="205"/>
      <c r="VZE114" s="205"/>
      <c r="VZF114" s="205"/>
      <c r="VZG114" s="205"/>
      <c r="VZH114" s="205"/>
      <c r="VZI114" s="205"/>
      <c r="VZJ114" s="205"/>
      <c r="VZK114" s="205"/>
      <c r="VZL114" s="205"/>
      <c r="VZM114" s="205"/>
      <c r="VZN114" s="205"/>
      <c r="VZO114" s="205"/>
      <c r="VZP114" s="205"/>
      <c r="VZQ114" s="205"/>
      <c r="VZR114" s="205"/>
      <c r="VZS114" s="205"/>
      <c r="VZT114" s="205"/>
      <c r="VZU114" s="205"/>
      <c r="VZV114" s="205"/>
      <c r="VZW114" s="205"/>
      <c r="VZX114" s="205"/>
      <c r="VZY114" s="205"/>
      <c r="VZZ114" s="205"/>
      <c r="WAA114" s="205"/>
      <c r="WAB114" s="205"/>
      <c r="WAC114" s="205"/>
      <c r="WAD114" s="205"/>
      <c r="WAE114" s="205"/>
      <c r="WAF114" s="205"/>
      <c r="WAG114" s="205"/>
      <c r="WAH114" s="205"/>
      <c r="WAI114" s="205"/>
      <c r="WAJ114" s="205"/>
      <c r="WAK114" s="205"/>
      <c r="WAL114" s="205"/>
      <c r="WAM114" s="205"/>
      <c r="WAN114" s="205"/>
      <c r="WAO114" s="205"/>
      <c r="WAP114" s="205"/>
      <c r="WAQ114" s="205"/>
      <c r="WAR114" s="205"/>
      <c r="WAS114" s="205"/>
      <c r="WAT114" s="205"/>
      <c r="WAU114" s="205"/>
      <c r="WAV114" s="205"/>
      <c r="WAW114" s="205"/>
      <c r="WAX114" s="205"/>
      <c r="WAY114" s="205"/>
      <c r="WAZ114" s="205"/>
      <c r="WBA114" s="205"/>
      <c r="WBB114" s="205"/>
      <c r="WBC114" s="205"/>
      <c r="WBD114" s="205"/>
      <c r="WBE114" s="205"/>
      <c r="WBF114" s="205"/>
      <c r="WBG114" s="205"/>
      <c r="WBH114" s="205"/>
      <c r="WBI114" s="205"/>
      <c r="WBJ114" s="205"/>
      <c r="WBK114" s="205"/>
      <c r="WBL114" s="205"/>
      <c r="WBM114" s="205"/>
      <c r="WBN114" s="205"/>
      <c r="WBO114" s="205"/>
      <c r="WBP114" s="205"/>
      <c r="WBQ114" s="205"/>
      <c r="WBR114" s="205"/>
      <c r="WBS114" s="205"/>
      <c r="WBZ114" s="205"/>
      <c r="WCA114" s="205"/>
      <c r="WCB114" s="205"/>
      <c r="WCC114" s="205"/>
      <c r="WCD114" s="205"/>
      <c r="WCE114" s="205"/>
      <c r="WCF114" s="205"/>
      <c r="WCG114" s="205"/>
      <c r="WCH114" s="205"/>
      <c r="WCI114" s="205"/>
      <c r="WCJ114" s="205"/>
      <c r="WCK114" s="205"/>
      <c r="WCL114" s="205"/>
      <c r="WCM114" s="205"/>
      <c r="WCN114" s="205"/>
      <c r="WCO114" s="205"/>
      <c r="WCP114" s="205"/>
      <c r="WCQ114" s="205"/>
      <c r="WCR114" s="205"/>
      <c r="WCS114" s="205"/>
      <c r="WCT114" s="205"/>
      <c r="WCU114" s="205"/>
      <c r="WCV114" s="205"/>
      <c r="WCW114" s="205"/>
      <c r="WCX114" s="205"/>
      <c r="WCY114" s="205"/>
      <c r="WCZ114" s="205"/>
      <c r="WDA114" s="205"/>
      <c r="WDB114" s="205"/>
      <c r="WDC114" s="205"/>
      <c r="WDD114" s="205"/>
      <c r="WDE114" s="205"/>
      <c r="WDF114" s="205"/>
      <c r="WDG114" s="205"/>
      <c r="WDH114" s="205"/>
      <c r="WDI114" s="205"/>
      <c r="WDJ114" s="205"/>
      <c r="WDK114" s="205"/>
      <c r="WDL114" s="205"/>
      <c r="WDM114" s="205"/>
      <c r="WDN114" s="205"/>
      <c r="WDO114" s="205"/>
      <c r="WDP114" s="205"/>
      <c r="WDQ114" s="205"/>
      <c r="WDR114" s="205"/>
      <c r="WDS114" s="205"/>
      <c r="WDT114" s="205"/>
      <c r="WDU114" s="205"/>
      <c r="WDV114" s="205"/>
      <c r="WDW114" s="205"/>
      <c r="WDX114" s="205"/>
      <c r="WDY114" s="205"/>
      <c r="WDZ114" s="205"/>
      <c r="WEA114" s="205"/>
      <c r="WEB114" s="205"/>
      <c r="WEC114" s="205"/>
      <c r="WED114" s="205"/>
      <c r="WEE114" s="205"/>
      <c r="WEF114" s="205"/>
      <c r="WEG114" s="205"/>
      <c r="WEH114" s="205"/>
      <c r="WEI114" s="205"/>
      <c r="WEJ114" s="205"/>
      <c r="WEK114" s="205"/>
      <c r="WEL114" s="205"/>
      <c r="WEM114" s="205"/>
      <c r="WEN114" s="205"/>
      <c r="WEO114" s="205"/>
      <c r="WEP114" s="205"/>
      <c r="WEQ114" s="205"/>
      <c r="WER114" s="205"/>
      <c r="WES114" s="205"/>
      <c r="WET114" s="205"/>
      <c r="WEU114" s="205"/>
      <c r="WEV114" s="205"/>
      <c r="WEW114" s="205"/>
      <c r="WEX114" s="205"/>
      <c r="WEY114" s="205"/>
      <c r="WEZ114" s="205"/>
      <c r="WFA114" s="205"/>
      <c r="WFB114" s="205"/>
      <c r="WFC114" s="205"/>
      <c r="WFD114" s="205"/>
      <c r="WFE114" s="205"/>
      <c r="WFF114" s="205"/>
      <c r="WFG114" s="205"/>
      <c r="WFH114" s="205"/>
      <c r="WFI114" s="205"/>
      <c r="WFJ114" s="205"/>
      <c r="WFK114" s="205"/>
      <c r="WFL114" s="205"/>
      <c r="WFM114" s="205"/>
      <c r="WFN114" s="205"/>
      <c r="WFO114" s="205"/>
      <c r="WFP114" s="205"/>
      <c r="WFQ114" s="205"/>
      <c r="WFR114" s="205"/>
      <c r="WFS114" s="205"/>
      <c r="WFT114" s="205"/>
      <c r="WFU114" s="205"/>
      <c r="WFV114" s="205"/>
      <c r="WFW114" s="205"/>
      <c r="WFX114" s="205"/>
      <c r="WFY114" s="205"/>
      <c r="WFZ114" s="205"/>
      <c r="WGA114" s="205"/>
      <c r="WGB114" s="205"/>
      <c r="WGC114" s="205"/>
      <c r="WGD114" s="205"/>
      <c r="WGE114" s="205"/>
      <c r="WGF114" s="205"/>
      <c r="WGG114" s="205"/>
      <c r="WGH114" s="205"/>
      <c r="WGI114" s="205"/>
      <c r="WGJ114" s="205"/>
      <c r="WGK114" s="205"/>
      <c r="WGL114" s="205"/>
      <c r="WGM114" s="205"/>
      <c r="WGN114" s="205"/>
      <c r="WGO114" s="205"/>
      <c r="WGP114" s="205"/>
      <c r="WGQ114" s="205"/>
      <c r="WGR114" s="205"/>
      <c r="WGS114" s="205"/>
      <c r="WGT114" s="205"/>
      <c r="WGU114" s="205"/>
      <c r="WGV114" s="205"/>
      <c r="WGW114" s="205"/>
      <c r="WGX114" s="205"/>
      <c r="WGY114" s="205"/>
      <c r="WGZ114" s="205"/>
      <c r="WHA114" s="205"/>
      <c r="WHB114" s="205"/>
      <c r="WHC114" s="205"/>
      <c r="WHD114" s="205"/>
      <c r="WHE114" s="205"/>
      <c r="WHF114" s="205"/>
      <c r="WHG114" s="205"/>
      <c r="WHH114" s="205"/>
      <c r="WHI114" s="205"/>
      <c r="WHJ114" s="205"/>
      <c r="WHK114" s="205"/>
      <c r="WHL114" s="205"/>
      <c r="WHM114" s="205"/>
      <c r="WHN114" s="205"/>
      <c r="WHO114" s="205"/>
      <c r="WHP114" s="205"/>
      <c r="WHQ114" s="205"/>
      <c r="WHR114" s="205"/>
      <c r="WHS114" s="205"/>
      <c r="WHT114" s="205"/>
      <c r="WHU114" s="205"/>
      <c r="WHV114" s="205"/>
      <c r="WHW114" s="205"/>
      <c r="WHX114" s="205"/>
      <c r="WHY114" s="205"/>
      <c r="WHZ114" s="205"/>
      <c r="WIA114" s="205"/>
      <c r="WIB114" s="205"/>
      <c r="WIC114" s="205"/>
      <c r="WID114" s="205"/>
      <c r="WIE114" s="205"/>
      <c r="WIF114" s="205"/>
      <c r="WIG114" s="205"/>
      <c r="WIH114" s="205"/>
      <c r="WII114" s="205"/>
      <c r="WIJ114" s="205"/>
      <c r="WIK114" s="205"/>
      <c r="WIL114" s="205"/>
      <c r="WIM114" s="205"/>
      <c r="WIN114" s="205"/>
      <c r="WIO114" s="205"/>
      <c r="WIP114" s="205"/>
      <c r="WIQ114" s="205"/>
      <c r="WIR114" s="205"/>
      <c r="WIS114" s="205"/>
      <c r="WIT114" s="205"/>
      <c r="WIU114" s="205"/>
      <c r="WIV114" s="205"/>
      <c r="WIW114" s="205"/>
      <c r="WIX114" s="205"/>
      <c r="WIY114" s="205"/>
      <c r="WIZ114" s="205"/>
      <c r="WJA114" s="205"/>
      <c r="WJB114" s="205"/>
      <c r="WJC114" s="205"/>
      <c r="WJD114" s="205"/>
      <c r="WJE114" s="205"/>
      <c r="WJF114" s="205"/>
      <c r="WJG114" s="205"/>
      <c r="WJH114" s="205"/>
      <c r="WJI114" s="205"/>
      <c r="WJJ114" s="205"/>
      <c r="WJK114" s="205"/>
      <c r="WJL114" s="205"/>
      <c r="WJM114" s="205"/>
      <c r="WJN114" s="205"/>
      <c r="WJO114" s="205"/>
      <c r="WJP114" s="205"/>
      <c r="WJQ114" s="205"/>
      <c r="WJR114" s="205"/>
      <c r="WJS114" s="205"/>
      <c r="WJT114" s="205"/>
      <c r="WJU114" s="205"/>
      <c r="WJV114" s="205"/>
      <c r="WJW114" s="205"/>
      <c r="WJX114" s="205"/>
      <c r="WJY114" s="205"/>
      <c r="WJZ114" s="205"/>
      <c r="WKA114" s="205"/>
      <c r="WKB114" s="205"/>
      <c r="WKC114" s="205"/>
      <c r="WKD114" s="205"/>
      <c r="WKE114" s="205"/>
      <c r="WKF114" s="205"/>
      <c r="WKG114" s="205"/>
      <c r="WKH114" s="205"/>
      <c r="WKI114" s="205"/>
      <c r="WKJ114" s="205"/>
      <c r="WKK114" s="205"/>
      <c r="WKL114" s="205"/>
      <c r="WKM114" s="205"/>
      <c r="WKN114" s="205"/>
      <c r="WKO114" s="205"/>
      <c r="WKP114" s="205"/>
      <c r="WKQ114" s="205"/>
      <c r="WKR114" s="205"/>
      <c r="WKS114" s="205"/>
      <c r="WKT114" s="205"/>
      <c r="WKU114" s="205"/>
      <c r="WKV114" s="205"/>
      <c r="WKW114" s="205"/>
      <c r="WKX114" s="205"/>
      <c r="WKY114" s="205"/>
      <c r="WKZ114" s="205"/>
      <c r="WLA114" s="205"/>
      <c r="WLB114" s="205"/>
      <c r="WLC114" s="205"/>
      <c r="WLD114" s="205"/>
      <c r="WLE114" s="205"/>
      <c r="WLF114" s="205"/>
      <c r="WLG114" s="205"/>
      <c r="WLH114" s="205"/>
      <c r="WLI114" s="205"/>
      <c r="WLJ114" s="205"/>
      <c r="WLK114" s="205"/>
      <c r="WLL114" s="205"/>
      <c r="WLM114" s="205"/>
      <c r="WLN114" s="205"/>
      <c r="WLO114" s="205"/>
      <c r="WLV114" s="205"/>
      <c r="WLW114" s="205"/>
      <c r="WLX114" s="205"/>
      <c r="WLY114" s="205"/>
      <c r="WLZ114" s="205"/>
      <c r="WMA114" s="205"/>
      <c r="WMB114" s="205"/>
      <c r="WMC114" s="205"/>
      <c r="WMD114" s="205"/>
      <c r="WME114" s="205"/>
      <c r="WMF114" s="205"/>
      <c r="WMG114" s="205"/>
      <c r="WMH114" s="205"/>
      <c r="WMI114" s="205"/>
      <c r="WMJ114" s="205"/>
      <c r="WMK114" s="205"/>
      <c r="WML114" s="205"/>
      <c r="WMM114" s="205"/>
      <c r="WMN114" s="205"/>
      <c r="WMO114" s="205"/>
      <c r="WMP114" s="205"/>
      <c r="WMQ114" s="205"/>
      <c r="WMR114" s="205"/>
      <c r="WMS114" s="205"/>
      <c r="WMT114" s="205"/>
      <c r="WMU114" s="205"/>
      <c r="WMV114" s="205"/>
      <c r="WMW114" s="205"/>
      <c r="WMX114" s="205"/>
      <c r="WMY114" s="205"/>
      <c r="WMZ114" s="205"/>
      <c r="WNA114" s="205"/>
      <c r="WNB114" s="205"/>
      <c r="WNC114" s="205"/>
      <c r="WND114" s="205"/>
      <c r="WNE114" s="205"/>
      <c r="WNF114" s="205"/>
      <c r="WNG114" s="205"/>
      <c r="WNH114" s="205"/>
      <c r="WNI114" s="205"/>
      <c r="WNJ114" s="205"/>
      <c r="WNK114" s="205"/>
      <c r="WNL114" s="205"/>
      <c r="WNM114" s="205"/>
      <c r="WNN114" s="205"/>
      <c r="WNO114" s="205"/>
      <c r="WNP114" s="205"/>
      <c r="WNQ114" s="205"/>
      <c r="WNR114" s="205"/>
      <c r="WNS114" s="205"/>
      <c r="WNT114" s="205"/>
      <c r="WNU114" s="205"/>
      <c r="WNV114" s="205"/>
      <c r="WNW114" s="205"/>
      <c r="WNX114" s="205"/>
      <c r="WNY114" s="205"/>
      <c r="WNZ114" s="205"/>
      <c r="WOA114" s="205"/>
      <c r="WOB114" s="205"/>
      <c r="WOC114" s="205"/>
      <c r="WOD114" s="205"/>
      <c r="WOE114" s="205"/>
      <c r="WOF114" s="205"/>
      <c r="WOG114" s="205"/>
      <c r="WOH114" s="205"/>
      <c r="WOI114" s="205"/>
      <c r="WOJ114" s="205"/>
      <c r="WOK114" s="205"/>
      <c r="WOL114" s="205"/>
      <c r="WOM114" s="205"/>
      <c r="WON114" s="205"/>
      <c r="WOO114" s="205"/>
      <c r="WOP114" s="205"/>
      <c r="WOQ114" s="205"/>
      <c r="WOR114" s="205"/>
      <c r="WOS114" s="205"/>
      <c r="WOT114" s="205"/>
      <c r="WOU114" s="205"/>
      <c r="WOV114" s="205"/>
      <c r="WOW114" s="205"/>
      <c r="WOX114" s="205"/>
      <c r="WOY114" s="205"/>
      <c r="WOZ114" s="205"/>
      <c r="WPA114" s="205"/>
      <c r="WPB114" s="205"/>
      <c r="WPC114" s="205"/>
      <c r="WPD114" s="205"/>
      <c r="WPE114" s="205"/>
      <c r="WPF114" s="205"/>
      <c r="WPG114" s="205"/>
      <c r="WPH114" s="205"/>
      <c r="WPI114" s="205"/>
      <c r="WPJ114" s="205"/>
      <c r="WPK114" s="205"/>
      <c r="WPL114" s="205"/>
      <c r="WPM114" s="205"/>
      <c r="WPN114" s="205"/>
      <c r="WPO114" s="205"/>
      <c r="WPP114" s="205"/>
      <c r="WPQ114" s="205"/>
      <c r="WPR114" s="205"/>
      <c r="WPS114" s="205"/>
      <c r="WPT114" s="205"/>
      <c r="WPU114" s="205"/>
      <c r="WPV114" s="205"/>
      <c r="WPW114" s="205"/>
      <c r="WPX114" s="205"/>
      <c r="WPY114" s="205"/>
      <c r="WPZ114" s="205"/>
      <c r="WQA114" s="205"/>
      <c r="WQB114" s="205"/>
      <c r="WQC114" s="205"/>
      <c r="WQD114" s="205"/>
      <c r="WQE114" s="205"/>
      <c r="WQF114" s="205"/>
      <c r="WQG114" s="205"/>
      <c r="WQH114" s="205"/>
      <c r="WQI114" s="205"/>
      <c r="WQJ114" s="205"/>
      <c r="WQK114" s="205"/>
      <c r="WQL114" s="205"/>
      <c r="WQM114" s="205"/>
      <c r="WQN114" s="205"/>
      <c r="WQO114" s="205"/>
      <c r="WQP114" s="205"/>
      <c r="WQQ114" s="205"/>
      <c r="WQR114" s="205"/>
      <c r="WQS114" s="205"/>
      <c r="WQT114" s="205"/>
      <c r="WQU114" s="205"/>
      <c r="WQV114" s="205"/>
      <c r="WQW114" s="205"/>
      <c r="WQX114" s="205"/>
      <c r="WQY114" s="205"/>
      <c r="WQZ114" s="205"/>
      <c r="WRA114" s="205"/>
      <c r="WRB114" s="205"/>
      <c r="WRC114" s="205"/>
      <c r="WRD114" s="205"/>
      <c r="WRE114" s="205"/>
      <c r="WRF114" s="205"/>
      <c r="WRG114" s="205"/>
      <c r="WRH114" s="205"/>
      <c r="WRI114" s="205"/>
      <c r="WRJ114" s="205"/>
      <c r="WRK114" s="205"/>
      <c r="WRL114" s="205"/>
      <c r="WRM114" s="205"/>
      <c r="WRN114" s="205"/>
      <c r="WRO114" s="205"/>
      <c r="WRP114" s="205"/>
      <c r="WRQ114" s="205"/>
      <c r="WRR114" s="205"/>
      <c r="WRS114" s="205"/>
      <c r="WRT114" s="205"/>
      <c r="WRU114" s="205"/>
      <c r="WRV114" s="205"/>
      <c r="WRW114" s="205"/>
      <c r="WRX114" s="205"/>
      <c r="WRY114" s="205"/>
      <c r="WRZ114" s="205"/>
      <c r="WSA114" s="205"/>
      <c r="WSB114" s="205"/>
      <c r="WSC114" s="205"/>
      <c r="WSD114" s="205"/>
      <c r="WSE114" s="205"/>
      <c r="WSF114" s="205"/>
      <c r="WSG114" s="205"/>
      <c r="WSH114" s="205"/>
      <c r="WSI114" s="205"/>
      <c r="WSJ114" s="205"/>
      <c r="WSK114" s="205"/>
      <c r="WSL114" s="205"/>
      <c r="WSM114" s="205"/>
      <c r="WSN114" s="205"/>
      <c r="WSO114" s="205"/>
      <c r="WSP114" s="205"/>
      <c r="WSQ114" s="205"/>
      <c r="WSR114" s="205"/>
      <c r="WSS114" s="205"/>
      <c r="WST114" s="205"/>
      <c r="WSU114" s="205"/>
      <c r="WSV114" s="205"/>
      <c r="WSW114" s="205"/>
      <c r="WSX114" s="205"/>
      <c r="WSY114" s="205"/>
      <c r="WSZ114" s="205"/>
      <c r="WTA114" s="205"/>
      <c r="WTB114" s="205"/>
      <c r="WTC114" s="205"/>
      <c r="WTD114" s="205"/>
      <c r="WTE114" s="205"/>
      <c r="WTF114" s="205"/>
      <c r="WTG114" s="205"/>
      <c r="WTH114" s="205"/>
      <c r="WTI114" s="205"/>
      <c r="WTJ114" s="205"/>
      <c r="WTK114" s="205"/>
      <c r="WTL114" s="205"/>
      <c r="WTM114" s="205"/>
      <c r="WTN114" s="205"/>
      <c r="WTO114" s="205"/>
      <c r="WTP114" s="205"/>
      <c r="WTQ114" s="205"/>
      <c r="WTR114" s="205"/>
      <c r="WTS114" s="205"/>
      <c r="WTT114" s="205"/>
      <c r="WTU114" s="205"/>
      <c r="WTV114" s="205"/>
      <c r="WTW114" s="205"/>
      <c r="WTX114" s="205"/>
      <c r="WTY114" s="205"/>
      <c r="WTZ114" s="205"/>
      <c r="WUA114" s="205"/>
      <c r="WUB114" s="205"/>
      <c r="WUC114" s="205"/>
      <c r="WUD114" s="205"/>
      <c r="WUE114" s="205"/>
      <c r="WUF114" s="205"/>
      <c r="WUG114" s="205"/>
      <c r="WUH114" s="205"/>
      <c r="WUI114" s="205"/>
      <c r="WUJ114" s="205"/>
      <c r="WUK114" s="205"/>
      <c r="WUL114" s="205"/>
      <c r="WUM114" s="205"/>
      <c r="WUN114" s="205"/>
      <c r="WUO114" s="205"/>
      <c r="WUP114" s="205"/>
      <c r="WUQ114" s="205"/>
      <c r="WUR114" s="205"/>
      <c r="WUS114" s="205"/>
      <c r="WUT114" s="205"/>
      <c r="WUU114" s="205"/>
      <c r="WUV114" s="205"/>
      <c r="WUW114" s="205"/>
      <c r="WUX114" s="205"/>
      <c r="WUY114" s="205"/>
      <c r="WUZ114" s="205"/>
      <c r="WVA114" s="205"/>
      <c r="WVB114" s="205"/>
      <c r="WVC114" s="205"/>
      <c r="WVD114" s="205"/>
      <c r="WVE114" s="205"/>
      <c r="WVF114" s="205"/>
      <c r="WVG114" s="205"/>
      <c r="WVH114" s="205"/>
      <c r="WVI114" s="205"/>
      <c r="WVJ114" s="205"/>
      <c r="WVK114" s="205"/>
      <c r="WVR114" s="205"/>
      <c r="WVS114" s="205"/>
      <c r="WVT114" s="205"/>
      <c r="WVU114" s="205"/>
      <c r="WVV114" s="205"/>
      <c r="WVW114" s="205"/>
      <c r="WVX114" s="205"/>
      <c r="WVY114" s="205"/>
      <c r="WVZ114" s="205"/>
      <c r="WWA114" s="205"/>
      <c r="WWB114" s="205"/>
      <c r="WWC114" s="205"/>
      <c r="WWD114" s="205"/>
      <c r="WWE114" s="205"/>
      <c r="WWF114" s="205"/>
      <c r="WWG114" s="205"/>
      <c r="WWH114" s="205"/>
      <c r="WWI114" s="205"/>
      <c r="WWJ114" s="205"/>
      <c r="WWK114" s="205"/>
      <c r="WWL114" s="205"/>
      <c r="WWM114" s="205"/>
      <c r="WWN114" s="205"/>
      <c r="WWO114" s="205"/>
      <c r="WWP114" s="205"/>
      <c r="WWQ114" s="205"/>
      <c r="WWR114" s="205"/>
      <c r="WWS114" s="205"/>
      <c r="WWT114" s="205"/>
      <c r="WWU114" s="205"/>
      <c r="WWV114" s="205"/>
      <c r="WWW114" s="205"/>
      <c r="WWX114" s="205"/>
      <c r="WWY114" s="205"/>
      <c r="WWZ114" s="205"/>
      <c r="WXA114" s="205"/>
      <c r="WXB114" s="205"/>
      <c r="WXC114" s="205"/>
      <c r="WXD114" s="205"/>
      <c r="WXE114" s="205"/>
      <c r="WXF114" s="205"/>
      <c r="WXG114" s="205"/>
      <c r="WXH114" s="205"/>
      <c r="WXI114" s="205"/>
      <c r="WXJ114" s="205"/>
      <c r="WXK114" s="205"/>
      <c r="WXL114" s="205"/>
      <c r="WXM114" s="205"/>
      <c r="WXN114" s="205"/>
      <c r="WXO114" s="205"/>
      <c r="WXP114" s="205"/>
      <c r="WXQ114" s="205"/>
      <c r="WXR114" s="205"/>
      <c r="WXS114" s="205"/>
      <c r="WXT114" s="205"/>
      <c r="WXU114" s="205"/>
      <c r="WXV114" s="205"/>
      <c r="WXW114" s="205"/>
      <c r="WXX114" s="205"/>
      <c r="WXY114" s="205"/>
      <c r="WXZ114" s="205"/>
      <c r="WYA114" s="205"/>
      <c r="WYB114" s="205"/>
      <c r="WYC114" s="205"/>
      <c r="WYD114" s="205"/>
      <c r="WYE114" s="205"/>
      <c r="WYF114" s="205"/>
      <c r="WYG114" s="205"/>
      <c r="WYH114" s="205"/>
      <c r="WYI114" s="205"/>
      <c r="WYJ114" s="205"/>
      <c r="WYK114" s="205"/>
      <c r="WYL114" s="205"/>
      <c r="WYM114" s="205"/>
      <c r="WYN114" s="205"/>
      <c r="WYO114" s="205"/>
      <c r="WYP114" s="205"/>
      <c r="WYQ114" s="205"/>
      <c r="WYR114" s="205"/>
      <c r="WYS114" s="205"/>
      <c r="WYT114" s="205"/>
      <c r="WYU114" s="205"/>
      <c r="WYV114" s="205"/>
      <c r="WYW114" s="205"/>
      <c r="WYX114" s="205"/>
      <c r="WYY114" s="205"/>
      <c r="WYZ114" s="205"/>
      <c r="WZA114" s="205"/>
      <c r="WZB114" s="205"/>
      <c r="WZC114" s="205"/>
      <c r="WZD114" s="205"/>
      <c r="WZE114" s="205"/>
      <c r="WZF114" s="205"/>
      <c r="WZG114" s="205"/>
      <c r="WZH114" s="205"/>
      <c r="WZI114" s="205"/>
      <c r="WZJ114" s="205"/>
      <c r="WZK114" s="205"/>
      <c r="WZL114" s="205"/>
      <c r="WZM114" s="205"/>
      <c r="WZN114" s="205"/>
      <c r="WZO114" s="205"/>
      <c r="WZP114" s="205"/>
      <c r="WZQ114" s="205"/>
      <c r="WZR114" s="205"/>
      <c r="WZS114" s="205"/>
      <c r="WZT114" s="205"/>
      <c r="WZU114" s="205"/>
      <c r="WZV114" s="205"/>
      <c r="WZW114" s="205"/>
      <c r="WZX114" s="205"/>
      <c r="WZY114" s="205"/>
      <c r="WZZ114" s="205"/>
      <c r="XAA114" s="205"/>
      <c r="XAB114" s="205"/>
      <c r="XAC114" s="205"/>
      <c r="XAD114" s="205"/>
      <c r="XAE114" s="205"/>
      <c r="XAF114" s="205"/>
      <c r="XAG114" s="205"/>
      <c r="XAH114" s="205"/>
      <c r="XAI114" s="205"/>
      <c r="XAJ114" s="205"/>
      <c r="XAK114" s="205"/>
      <c r="XAL114" s="205"/>
      <c r="XAM114" s="205"/>
      <c r="XAN114" s="205"/>
      <c r="XAO114" s="205"/>
      <c r="XAP114" s="205"/>
      <c r="XAQ114" s="205"/>
      <c r="XAR114" s="205"/>
      <c r="XAS114" s="205"/>
      <c r="XAT114" s="205"/>
      <c r="XAU114" s="205"/>
      <c r="XAV114" s="205"/>
      <c r="XAW114" s="205"/>
      <c r="XAX114" s="205"/>
      <c r="XAY114" s="205"/>
      <c r="XAZ114" s="205"/>
      <c r="XBA114" s="205"/>
      <c r="XBB114" s="205"/>
      <c r="XBC114" s="205"/>
      <c r="XBD114" s="205"/>
      <c r="XBE114" s="205"/>
      <c r="XBF114" s="205"/>
      <c r="XBG114" s="205"/>
      <c r="XBH114" s="205"/>
      <c r="XBI114" s="205"/>
      <c r="XBJ114" s="205"/>
      <c r="XBK114" s="205"/>
      <c r="XBL114" s="205"/>
      <c r="XBM114" s="205"/>
      <c r="XBN114" s="205"/>
      <c r="XBO114" s="205"/>
      <c r="XBP114" s="205"/>
      <c r="XBQ114" s="205"/>
      <c r="XBR114" s="205"/>
      <c r="XBS114" s="205"/>
      <c r="XBT114" s="205"/>
      <c r="XBU114" s="205"/>
      <c r="XBV114" s="205"/>
      <c r="XBW114" s="205"/>
      <c r="XBX114" s="205"/>
      <c r="XBY114" s="205"/>
      <c r="XBZ114" s="205"/>
      <c r="XCA114" s="205"/>
      <c r="XCB114" s="205"/>
      <c r="XCC114" s="205"/>
      <c r="XCD114" s="205"/>
      <c r="XCE114" s="205"/>
      <c r="XCF114" s="205"/>
      <c r="XCG114" s="205"/>
      <c r="XCH114" s="205"/>
      <c r="XCI114" s="205"/>
      <c r="XCJ114" s="205"/>
      <c r="XCK114" s="205"/>
      <c r="XCL114" s="205"/>
      <c r="XCM114" s="205"/>
      <c r="XCN114" s="205"/>
      <c r="XCO114" s="205"/>
      <c r="XCP114" s="205"/>
      <c r="XCQ114" s="205"/>
      <c r="XCR114" s="205"/>
      <c r="XCS114" s="205"/>
      <c r="XCT114" s="205"/>
      <c r="XCU114" s="205"/>
      <c r="XCV114" s="205"/>
      <c r="XCW114" s="205"/>
      <c r="XCX114" s="205"/>
      <c r="XCY114" s="205"/>
      <c r="XCZ114" s="205"/>
      <c r="XDA114" s="205"/>
      <c r="XDB114" s="205"/>
      <c r="XDC114" s="205"/>
      <c r="XDD114" s="205"/>
      <c r="XDE114" s="205"/>
      <c r="XDF114" s="205"/>
      <c r="XDG114" s="205"/>
      <c r="XDH114" s="205"/>
      <c r="XDI114" s="205"/>
      <c r="XDJ114" s="205"/>
      <c r="XDK114" s="205"/>
      <c r="XDL114" s="205"/>
      <c r="XDM114" s="205"/>
      <c r="XDN114" s="205"/>
      <c r="XDO114" s="205"/>
      <c r="XDP114" s="205"/>
      <c r="XDQ114" s="205"/>
      <c r="XDR114" s="205"/>
      <c r="XDS114" s="205"/>
      <c r="XDT114" s="205"/>
      <c r="XDU114" s="205"/>
      <c r="XDV114" s="205"/>
      <c r="XDW114" s="205"/>
      <c r="XDX114" s="205"/>
      <c r="XDY114" s="205"/>
      <c r="XDZ114" s="205"/>
      <c r="XEA114" s="205"/>
      <c r="XEB114" s="205"/>
      <c r="XEC114" s="205"/>
      <c r="XED114" s="205"/>
      <c r="XEE114" s="205"/>
      <c r="XEF114" s="205"/>
      <c r="XEG114" s="205"/>
      <c r="XEH114" s="205"/>
      <c r="XEI114" s="205"/>
      <c r="XEJ114" s="205"/>
      <c r="XEK114" s="205"/>
      <c r="XEL114" s="205"/>
      <c r="XEM114" s="205"/>
      <c r="XEN114" s="205"/>
      <c r="XEO114" s="205"/>
      <c r="XEP114" s="205"/>
      <c r="XEQ114" s="205"/>
      <c r="XER114" s="205"/>
      <c r="XES114" s="205"/>
      <c r="XET114" s="205"/>
      <c r="XEU114" s="205"/>
      <c r="XEV114" s="205"/>
      <c r="XEW114" s="205"/>
      <c r="XEX114" s="205"/>
      <c r="XEY114" s="205"/>
      <c r="XEZ114" s="205"/>
      <c r="XFA114" s="205"/>
      <c r="XFB114" s="205"/>
      <c r="XFC114" s="205"/>
      <c r="XFD114" s="205"/>
    </row>
    <row r="115" spans="1:16384" s="7" customFormat="1" ht="33.75" customHeight="1" x14ac:dyDescent="0.25">
      <c r="A115" s="119" t="s">
        <v>402</v>
      </c>
      <c r="B115" s="126" t="s">
        <v>351</v>
      </c>
      <c r="C115" s="126" t="s">
        <v>106</v>
      </c>
      <c r="D115" s="118">
        <v>194000</v>
      </c>
      <c r="E115" s="118">
        <v>194000</v>
      </c>
      <c r="F115" s="118">
        <v>194000</v>
      </c>
      <c r="G115" s="87"/>
      <c r="H115" s="41"/>
      <c r="I115" s="41"/>
      <c r="J115" s="87"/>
      <c r="K115" s="87"/>
      <c r="L115" s="199"/>
      <c r="M115" s="199"/>
      <c r="N115" s="86"/>
      <c r="O115" s="199"/>
      <c r="P115" s="199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  <c r="GS115" s="86"/>
      <c r="GT115" s="86"/>
      <c r="GU115" s="86"/>
      <c r="GV115" s="86"/>
      <c r="GW115" s="86"/>
      <c r="GX115" s="86"/>
      <c r="GY115" s="86"/>
      <c r="GZ115" s="86"/>
      <c r="HA115" s="86"/>
      <c r="HB115" s="86"/>
      <c r="HC115" s="86"/>
      <c r="HD115" s="86"/>
      <c r="HE115" s="86"/>
      <c r="HF115" s="86"/>
      <c r="HG115" s="86"/>
      <c r="HH115" s="86"/>
      <c r="HI115" s="86"/>
      <c r="HJ115" s="86"/>
      <c r="HK115" s="86"/>
      <c r="HL115" s="86"/>
      <c r="HM115" s="86"/>
      <c r="HN115" s="86"/>
      <c r="HO115" s="86"/>
      <c r="HP115" s="86"/>
      <c r="HQ115" s="86"/>
      <c r="HR115" s="86"/>
      <c r="HS115" s="86"/>
      <c r="HT115" s="86"/>
      <c r="HU115" s="86"/>
      <c r="HV115" s="86"/>
      <c r="HW115" s="86"/>
      <c r="HX115" s="86"/>
      <c r="HY115" s="86"/>
      <c r="HZ115" s="86"/>
      <c r="IA115" s="86"/>
      <c r="IB115" s="86"/>
      <c r="IC115" s="86"/>
      <c r="ID115" s="86"/>
      <c r="IE115" s="86"/>
      <c r="IF115" s="86"/>
      <c r="IG115" s="86"/>
      <c r="IH115" s="86"/>
      <c r="II115" s="86"/>
      <c r="IJ115" s="86"/>
      <c r="IK115" s="86"/>
      <c r="IL115" s="86"/>
      <c r="IM115" s="86"/>
      <c r="IN115" s="86"/>
      <c r="IO115" s="86"/>
      <c r="IP115" s="86"/>
      <c r="IQ115" s="86"/>
      <c r="IR115" s="86"/>
      <c r="IS115" s="86"/>
      <c r="IT115" s="86"/>
      <c r="IU115" s="86"/>
      <c r="IV115" s="86"/>
      <c r="IW115" s="86"/>
      <c r="IX115" s="86"/>
      <c r="IY115" s="86"/>
      <c r="JF115" s="86"/>
      <c r="JG115" s="86"/>
      <c r="JH115" s="86"/>
      <c r="JI115" s="86"/>
      <c r="JJ115" s="86"/>
      <c r="JK115" s="86"/>
      <c r="JL115" s="86"/>
      <c r="JM115" s="86"/>
      <c r="JN115" s="86"/>
      <c r="JO115" s="86"/>
      <c r="JP115" s="86"/>
      <c r="JQ115" s="86"/>
      <c r="JR115" s="86"/>
      <c r="JS115" s="86"/>
      <c r="JT115" s="86"/>
      <c r="JU115" s="86"/>
      <c r="JV115" s="86"/>
      <c r="JW115" s="86"/>
      <c r="JX115" s="86"/>
      <c r="JY115" s="86"/>
      <c r="JZ115" s="86"/>
      <c r="KA115" s="86"/>
      <c r="KB115" s="86"/>
      <c r="KC115" s="86"/>
      <c r="KD115" s="86"/>
      <c r="KE115" s="86"/>
      <c r="KF115" s="86"/>
      <c r="KG115" s="86"/>
      <c r="KH115" s="86"/>
      <c r="KI115" s="86"/>
      <c r="KJ115" s="86"/>
      <c r="KK115" s="86"/>
      <c r="KL115" s="86"/>
      <c r="KM115" s="86"/>
      <c r="KN115" s="86"/>
      <c r="KO115" s="86"/>
      <c r="KP115" s="86"/>
      <c r="KQ115" s="86"/>
      <c r="KR115" s="86"/>
      <c r="KS115" s="86"/>
      <c r="KT115" s="86"/>
      <c r="KU115" s="86"/>
      <c r="KV115" s="86"/>
      <c r="KW115" s="86"/>
      <c r="KX115" s="86"/>
      <c r="KY115" s="86"/>
      <c r="KZ115" s="86"/>
      <c r="LA115" s="86"/>
      <c r="LB115" s="86"/>
      <c r="LC115" s="86"/>
      <c r="LD115" s="86"/>
      <c r="LE115" s="86"/>
      <c r="LF115" s="86"/>
      <c r="LG115" s="86"/>
      <c r="LH115" s="86"/>
      <c r="LI115" s="86"/>
      <c r="LJ115" s="86"/>
      <c r="LK115" s="86"/>
      <c r="LL115" s="86"/>
      <c r="LM115" s="86"/>
      <c r="LN115" s="86"/>
      <c r="LO115" s="86"/>
      <c r="LP115" s="86"/>
      <c r="LQ115" s="86"/>
      <c r="LR115" s="86"/>
      <c r="LS115" s="86"/>
      <c r="LT115" s="86"/>
      <c r="LU115" s="86"/>
      <c r="LV115" s="86"/>
      <c r="LW115" s="86"/>
      <c r="LX115" s="86"/>
      <c r="LY115" s="86"/>
      <c r="LZ115" s="86"/>
      <c r="MA115" s="86"/>
      <c r="MB115" s="86"/>
      <c r="MC115" s="86"/>
      <c r="MD115" s="86"/>
      <c r="ME115" s="86"/>
      <c r="MF115" s="86"/>
      <c r="MG115" s="86"/>
      <c r="MH115" s="86"/>
      <c r="MI115" s="86"/>
      <c r="MJ115" s="86"/>
      <c r="MK115" s="86"/>
      <c r="ML115" s="86"/>
      <c r="MM115" s="86"/>
      <c r="MN115" s="86"/>
      <c r="MO115" s="86"/>
      <c r="MP115" s="86"/>
      <c r="MQ115" s="86"/>
      <c r="MR115" s="86"/>
      <c r="MS115" s="86"/>
      <c r="MT115" s="86"/>
      <c r="MU115" s="86"/>
      <c r="MV115" s="86"/>
      <c r="MW115" s="86"/>
      <c r="MX115" s="86"/>
      <c r="MY115" s="86"/>
      <c r="MZ115" s="86"/>
      <c r="NA115" s="86"/>
      <c r="NB115" s="86"/>
      <c r="NC115" s="86"/>
      <c r="ND115" s="86"/>
      <c r="NE115" s="86"/>
      <c r="NF115" s="86"/>
      <c r="NG115" s="86"/>
      <c r="NH115" s="86"/>
      <c r="NI115" s="86"/>
      <c r="NJ115" s="86"/>
      <c r="NK115" s="86"/>
      <c r="NL115" s="86"/>
      <c r="NM115" s="86"/>
      <c r="NN115" s="86"/>
      <c r="NO115" s="86"/>
      <c r="NP115" s="86"/>
      <c r="NQ115" s="86"/>
      <c r="NR115" s="86"/>
      <c r="NS115" s="86"/>
      <c r="NT115" s="86"/>
      <c r="NU115" s="86"/>
      <c r="NV115" s="86"/>
      <c r="NW115" s="86"/>
      <c r="NX115" s="86"/>
      <c r="NY115" s="86"/>
      <c r="NZ115" s="86"/>
      <c r="OA115" s="86"/>
      <c r="OB115" s="86"/>
      <c r="OC115" s="86"/>
      <c r="OD115" s="86"/>
      <c r="OE115" s="86"/>
      <c r="OF115" s="86"/>
      <c r="OG115" s="86"/>
      <c r="OH115" s="86"/>
      <c r="OI115" s="86"/>
      <c r="OJ115" s="86"/>
      <c r="OK115" s="86"/>
      <c r="OL115" s="86"/>
      <c r="OM115" s="86"/>
      <c r="ON115" s="86"/>
      <c r="OO115" s="86"/>
      <c r="OP115" s="86"/>
      <c r="OQ115" s="86"/>
      <c r="OR115" s="86"/>
      <c r="OS115" s="86"/>
      <c r="OT115" s="86"/>
      <c r="OU115" s="86"/>
      <c r="OV115" s="86"/>
      <c r="OW115" s="86"/>
      <c r="OX115" s="86"/>
      <c r="OY115" s="86"/>
      <c r="OZ115" s="86"/>
      <c r="PA115" s="86"/>
      <c r="PB115" s="86"/>
      <c r="PC115" s="86"/>
      <c r="PD115" s="86"/>
      <c r="PE115" s="86"/>
      <c r="PF115" s="86"/>
      <c r="PG115" s="86"/>
      <c r="PH115" s="86"/>
      <c r="PI115" s="86"/>
      <c r="PJ115" s="86"/>
      <c r="PK115" s="86"/>
      <c r="PL115" s="86"/>
      <c r="PM115" s="86"/>
      <c r="PN115" s="86"/>
      <c r="PO115" s="86"/>
      <c r="PP115" s="86"/>
      <c r="PQ115" s="86"/>
      <c r="PR115" s="86"/>
      <c r="PS115" s="86"/>
      <c r="PT115" s="86"/>
      <c r="PU115" s="86"/>
      <c r="PV115" s="86"/>
      <c r="PW115" s="86"/>
      <c r="PX115" s="86"/>
      <c r="PY115" s="86"/>
      <c r="PZ115" s="86"/>
      <c r="QA115" s="86"/>
      <c r="QB115" s="86"/>
      <c r="QC115" s="86"/>
      <c r="QD115" s="86"/>
      <c r="QE115" s="86"/>
      <c r="QF115" s="86"/>
      <c r="QG115" s="86"/>
      <c r="QH115" s="86"/>
      <c r="QI115" s="86"/>
      <c r="QJ115" s="86"/>
      <c r="QK115" s="86"/>
      <c r="QL115" s="86"/>
      <c r="QM115" s="86"/>
      <c r="QN115" s="86"/>
      <c r="QO115" s="86"/>
      <c r="QP115" s="86"/>
      <c r="QQ115" s="86"/>
      <c r="QR115" s="86"/>
      <c r="QS115" s="86"/>
      <c r="QT115" s="86"/>
      <c r="QU115" s="86"/>
      <c r="QV115" s="86"/>
      <c r="QW115" s="86"/>
      <c r="QX115" s="86"/>
      <c r="QY115" s="86"/>
      <c r="QZ115" s="86"/>
      <c r="RA115" s="86"/>
      <c r="RB115" s="86"/>
      <c r="RC115" s="86"/>
      <c r="RD115" s="86"/>
      <c r="RE115" s="86"/>
      <c r="RF115" s="86"/>
      <c r="RG115" s="86"/>
      <c r="RH115" s="86"/>
      <c r="RI115" s="86"/>
      <c r="RJ115" s="86"/>
      <c r="RK115" s="86"/>
      <c r="RL115" s="86"/>
      <c r="RM115" s="86"/>
      <c r="RN115" s="86"/>
      <c r="RO115" s="86"/>
      <c r="RP115" s="86"/>
      <c r="RQ115" s="86"/>
      <c r="RR115" s="86"/>
      <c r="RS115" s="86"/>
      <c r="RT115" s="86"/>
      <c r="RU115" s="86"/>
      <c r="RV115" s="86"/>
      <c r="RW115" s="86"/>
      <c r="RX115" s="86"/>
      <c r="RY115" s="86"/>
      <c r="RZ115" s="86"/>
      <c r="SA115" s="86"/>
      <c r="SB115" s="86"/>
      <c r="SC115" s="86"/>
      <c r="SD115" s="86"/>
      <c r="SE115" s="86"/>
      <c r="SF115" s="86"/>
      <c r="SG115" s="86"/>
      <c r="SH115" s="86"/>
      <c r="SI115" s="86"/>
      <c r="SJ115" s="86"/>
      <c r="SK115" s="86"/>
      <c r="SL115" s="86"/>
      <c r="SM115" s="86"/>
      <c r="SN115" s="86"/>
      <c r="SO115" s="86"/>
      <c r="SP115" s="86"/>
      <c r="SQ115" s="86"/>
      <c r="SR115" s="86"/>
      <c r="SS115" s="86"/>
      <c r="ST115" s="86"/>
      <c r="SU115" s="86"/>
      <c r="TB115" s="86"/>
      <c r="TC115" s="86"/>
      <c r="TD115" s="86"/>
      <c r="TE115" s="86"/>
      <c r="TF115" s="86"/>
      <c r="TG115" s="86"/>
      <c r="TH115" s="86"/>
      <c r="TI115" s="86"/>
      <c r="TJ115" s="86"/>
      <c r="TK115" s="86"/>
      <c r="TL115" s="86"/>
      <c r="TM115" s="86"/>
      <c r="TN115" s="86"/>
      <c r="TO115" s="86"/>
      <c r="TP115" s="86"/>
      <c r="TQ115" s="86"/>
      <c r="TR115" s="86"/>
      <c r="TS115" s="86"/>
      <c r="TT115" s="86"/>
      <c r="TU115" s="86"/>
      <c r="TV115" s="86"/>
      <c r="TW115" s="86"/>
      <c r="TX115" s="86"/>
      <c r="TY115" s="86"/>
      <c r="TZ115" s="86"/>
      <c r="UA115" s="86"/>
      <c r="UB115" s="86"/>
      <c r="UC115" s="86"/>
      <c r="UD115" s="86"/>
      <c r="UE115" s="86"/>
      <c r="UF115" s="86"/>
      <c r="UG115" s="86"/>
      <c r="UH115" s="86"/>
      <c r="UI115" s="86"/>
      <c r="UJ115" s="86"/>
      <c r="UK115" s="86"/>
      <c r="UL115" s="86"/>
      <c r="UM115" s="86"/>
      <c r="UN115" s="86"/>
      <c r="UO115" s="86"/>
      <c r="UP115" s="86"/>
      <c r="UQ115" s="86"/>
      <c r="UR115" s="86"/>
      <c r="US115" s="86"/>
      <c r="UT115" s="86"/>
      <c r="UU115" s="86"/>
      <c r="UV115" s="86"/>
      <c r="UW115" s="86"/>
      <c r="UX115" s="86"/>
      <c r="UY115" s="86"/>
      <c r="UZ115" s="86"/>
      <c r="VA115" s="86"/>
      <c r="VB115" s="86"/>
      <c r="VC115" s="86"/>
      <c r="VD115" s="86"/>
      <c r="VE115" s="86"/>
      <c r="VF115" s="86"/>
      <c r="VG115" s="86"/>
      <c r="VH115" s="86"/>
      <c r="VI115" s="86"/>
      <c r="VJ115" s="86"/>
      <c r="VK115" s="86"/>
      <c r="VL115" s="86"/>
      <c r="VM115" s="86"/>
      <c r="VN115" s="86"/>
      <c r="VO115" s="86"/>
      <c r="VP115" s="86"/>
      <c r="VQ115" s="86"/>
      <c r="VR115" s="86"/>
      <c r="VS115" s="86"/>
      <c r="VT115" s="86"/>
      <c r="VU115" s="86"/>
      <c r="VV115" s="86"/>
      <c r="VW115" s="86"/>
      <c r="VX115" s="86"/>
      <c r="VY115" s="86"/>
      <c r="VZ115" s="86"/>
      <c r="WA115" s="86"/>
      <c r="WB115" s="86"/>
      <c r="WC115" s="86"/>
      <c r="WD115" s="86"/>
      <c r="WE115" s="86"/>
      <c r="WF115" s="86"/>
      <c r="WG115" s="86"/>
      <c r="WH115" s="86"/>
      <c r="WI115" s="86"/>
      <c r="WJ115" s="86"/>
      <c r="WK115" s="86"/>
      <c r="WL115" s="86"/>
      <c r="WM115" s="86"/>
      <c r="WN115" s="86"/>
      <c r="WO115" s="86"/>
      <c r="WP115" s="86"/>
      <c r="WQ115" s="86"/>
      <c r="WR115" s="86"/>
      <c r="WS115" s="86"/>
      <c r="WT115" s="86"/>
      <c r="WU115" s="86"/>
      <c r="WV115" s="86"/>
      <c r="WW115" s="86"/>
      <c r="WX115" s="86"/>
      <c r="WY115" s="86"/>
      <c r="WZ115" s="86"/>
      <c r="XA115" s="86"/>
      <c r="XB115" s="86"/>
      <c r="XC115" s="86"/>
      <c r="XD115" s="86"/>
      <c r="XE115" s="86"/>
      <c r="XF115" s="86"/>
      <c r="XG115" s="86"/>
      <c r="XH115" s="86"/>
      <c r="XI115" s="86"/>
      <c r="XJ115" s="86"/>
      <c r="XK115" s="86"/>
      <c r="XL115" s="86"/>
      <c r="XM115" s="86"/>
      <c r="XN115" s="86"/>
      <c r="XO115" s="86"/>
      <c r="XP115" s="86"/>
      <c r="XQ115" s="86"/>
      <c r="XR115" s="86"/>
      <c r="XS115" s="86"/>
      <c r="XT115" s="86"/>
      <c r="XU115" s="86"/>
      <c r="XV115" s="86"/>
      <c r="XW115" s="86"/>
      <c r="XX115" s="86"/>
      <c r="XY115" s="86"/>
      <c r="XZ115" s="86"/>
      <c r="YA115" s="86"/>
      <c r="YB115" s="86"/>
      <c r="YC115" s="86"/>
      <c r="YD115" s="86"/>
      <c r="YE115" s="86"/>
      <c r="YF115" s="86"/>
      <c r="YG115" s="86"/>
      <c r="YH115" s="86"/>
      <c r="YI115" s="86"/>
      <c r="YJ115" s="86"/>
      <c r="YK115" s="86"/>
      <c r="YL115" s="86"/>
      <c r="YM115" s="86"/>
      <c r="YN115" s="86"/>
      <c r="YO115" s="86"/>
      <c r="YP115" s="86"/>
      <c r="YQ115" s="86"/>
      <c r="YR115" s="86"/>
      <c r="YS115" s="86"/>
      <c r="YT115" s="86"/>
      <c r="YU115" s="86"/>
      <c r="YV115" s="86"/>
      <c r="YW115" s="86"/>
      <c r="YX115" s="86"/>
      <c r="YY115" s="86"/>
      <c r="YZ115" s="86"/>
      <c r="ZA115" s="86"/>
      <c r="ZB115" s="86"/>
      <c r="ZC115" s="86"/>
      <c r="ZD115" s="86"/>
      <c r="ZE115" s="86"/>
      <c r="ZF115" s="86"/>
      <c r="ZG115" s="86"/>
      <c r="ZH115" s="86"/>
      <c r="ZI115" s="86"/>
      <c r="ZJ115" s="86"/>
      <c r="ZK115" s="86"/>
      <c r="ZL115" s="86"/>
      <c r="ZM115" s="86"/>
      <c r="ZN115" s="86"/>
      <c r="ZO115" s="86"/>
      <c r="ZP115" s="86"/>
      <c r="ZQ115" s="86"/>
      <c r="ZR115" s="86"/>
      <c r="ZS115" s="86"/>
      <c r="ZT115" s="86"/>
      <c r="ZU115" s="86"/>
      <c r="ZV115" s="86"/>
      <c r="ZW115" s="86"/>
      <c r="ZX115" s="86"/>
      <c r="ZY115" s="86"/>
      <c r="ZZ115" s="86"/>
      <c r="AAA115" s="86"/>
      <c r="AAB115" s="86"/>
      <c r="AAC115" s="86"/>
      <c r="AAD115" s="86"/>
      <c r="AAE115" s="86"/>
      <c r="AAF115" s="86"/>
      <c r="AAG115" s="86"/>
      <c r="AAH115" s="86"/>
      <c r="AAI115" s="86"/>
      <c r="AAJ115" s="86"/>
      <c r="AAK115" s="86"/>
      <c r="AAL115" s="86"/>
      <c r="AAM115" s="86"/>
      <c r="AAN115" s="86"/>
      <c r="AAO115" s="86"/>
      <c r="AAP115" s="86"/>
      <c r="AAQ115" s="86"/>
      <c r="AAR115" s="86"/>
      <c r="AAS115" s="86"/>
      <c r="AAT115" s="86"/>
      <c r="AAU115" s="86"/>
      <c r="AAV115" s="86"/>
      <c r="AAW115" s="86"/>
      <c r="AAX115" s="86"/>
      <c r="AAY115" s="86"/>
      <c r="AAZ115" s="86"/>
      <c r="ABA115" s="86"/>
      <c r="ABB115" s="86"/>
      <c r="ABC115" s="86"/>
      <c r="ABD115" s="86"/>
      <c r="ABE115" s="86"/>
      <c r="ABF115" s="86"/>
      <c r="ABG115" s="86"/>
      <c r="ABH115" s="86"/>
      <c r="ABI115" s="86"/>
      <c r="ABJ115" s="86"/>
      <c r="ABK115" s="86"/>
      <c r="ABL115" s="86"/>
      <c r="ABM115" s="86"/>
      <c r="ABN115" s="86"/>
      <c r="ABO115" s="86"/>
      <c r="ABP115" s="86"/>
      <c r="ABQ115" s="86"/>
      <c r="ABR115" s="86"/>
      <c r="ABS115" s="86"/>
      <c r="ABT115" s="86"/>
      <c r="ABU115" s="86"/>
      <c r="ABV115" s="86"/>
      <c r="ABW115" s="86"/>
      <c r="ABX115" s="86"/>
      <c r="ABY115" s="86"/>
      <c r="ABZ115" s="86"/>
      <c r="ACA115" s="86"/>
      <c r="ACB115" s="86"/>
      <c r="ACC115" s="86"/>
      <c r="ACD115" s="86"/>
      <c r="ACE115" s="86"/>
      <c r="ACF115" s="86"/>
      <c r="ACG115" s="86"/>
      <c r="ACH115" s="86"/>
      <c r="ACI115" s="86"/>
      <c r="ACJ115" s="86"/>
      <c r="ACK115" s="86"/>
      <c r="ACL115" s="86"/>
      <c r="ACM115" s="86"/>
      <c r="ACN115" s="86"/>
      <c r="ACO115" s="86"/>
      <c r="ACP115" s="86"/>
      <c r="ACQ115" s="86"/>
      <c r="ACX115" s="86"/>
      <c r="ACY115" s="86"/>
      <c r="ACZ115" s="86"/>
      <c r="ADA115" s="86"/>
      <c r="ADB115" s="86"/>
      <c r="ADC115" s="86"/>
      <c r="ADD115" s="86"/>
      <c r="ADE115" s="86"/>
      <c r="ADF115" s="86"/>
      <c r="ADG115" s="86"/>
      <c r="ADH115" s="86"/>
      <c r="ADI115" s="86"/>
      <c r="ADJ115" s="86"/>
      <c r="ADK115" s="86"/>
      <c r="ADL115" s="86"/>
      <c r="ADM115" s="86"/>
      <c r="ADN115" s="86"/>
      <c r="ADO115" s="86"/>
      <c r="ADP115" s="86"/>
      <c r="ADQ115" s="86"/>
      <c r="ADR115" s="86"/>
      <c r="ADS115" s="86"/>
      <c r="ADT115" s="86"/>
      <c r="ADU115" s="86"/>
      <c r="ADV115" s="86"/>
      <c r="ADW115" s="86"/>
      <c r="ADX115" s="86"/>
      <c r="ADY115" s="86"/>
      <c r="ADZ115" s="86"/>
      <c r="AEA115" s="86"/>
      <c r="AEB115" s="86"/>
      <c r="AEC115" s="86"/>
      <c r="AED115" s="86"/>
      <c r="AEE115" s="86"/>
      <c r="AEF115" s="86"/>
      <c r="AEG115" s="86"/>
      <c r="AEH115" s="86"/>
      <c r="AEI115" s="86"/>
      <c r="AEJ115" s="86"/>
      <c r="AEK115" s="86"/>
      <c r="AEL115" s="86"/>
      <c r="AEM115" s="86"/>
      <c r="AEN115" s="86"/>
      <c r="AEO115" s="86"/>
      <c r="AEP115" s="86"/>
      <c r="AEQ115" s="86"/>
      <c r="AER115" s="86"/>
      <c r="AES115" s="86"/>
      <c r="AET115" s="86"/>
      <c r="AEU115" s="86"/>
      <c r="AEV115" s="86"/>
      <c r="AEW115" s="86"/>
      <c r="AEX115" s="86"/>
      <c r="AEY115" s="86"/>
      <c r="AEZ115" s="86"/>
      <c r="AFA115" s="86"/>
      <c r="AFB115" s="86"/>
      <c r="AFC115" s="86"/>
      <c r="AFD115" s="86"/>
      <c r="AFE115" s="86"/>
      <c r="AFF115" s="86"/>
      <c r="AFG115" s="86"/>
      <c r="AFH115" s="86"/>
      <c r="AFI115" s="86"/>
      <c r="AFJ115" s="86"/>
      <c r="AFK115" s="86"/>
      <c r="AFL115" s="86"/>
      <c r="AFM115" s="86"/>
      <c r="AFN115" s="86"/>
      <c r="AFO115" s="86"/>
      <c r="AFP115" s="86"/>
      <c r="AFQ115" s="86"/>
      <c r="AFR115" s="86"/>
      <c r="AFS115" s="86"/>
      <c r="AFT115" s="86"/>
      <c r="AFU115" s="86"/>
      <c r="AFV115" s="86"/>
      <c r="AFW115" s="86"/>
      <c r="AFX115" s="86"/>
      <c r="AFY115" s="86"/>
      <c r="AFZ115" s="86"/>
      <c r="AGA115" s="86"/>
      <c r="AGB115" s="86"/>
      <c r="AGC115" s="86"/>
      <c r="AGD115" s="86"/>
      <c r="AGE115" s="86"/>
      <c r="AGF115" s="86"/>
      <c r="AGG115" s="86"/>
      <c r="AGH115" s="86"/>
      <c r="AGI115" s="86"/>
      <c r="AGJ115" s="86"/>
      <c r="AGK115" s="86"/>
      <c r="AGL115" s="86"/>
      <c r="AGM115" s="86"/>
      <c r="AGN115" s="86"/>
      <c r="AGO115" s="86"/>
      <c r="AGP115" s="86"/>
      <c r="AGQ115" s="86"/>
      <c r="AGR115" s="86"/>
      <c r="AGS115" s="86"/>
      <c r="AGT115" s="86"/>
      <c r="AGU115" s="86"/>
      <c r="AGV115" s="86"/>
      <c r="AGW115" s="86"/>
      <c r="AGX115" s="86"/>
      <c r="AGY115" s="86"/>
      <c r="AGZ115" s="86"/>
      <c r="AHA115" s="86"/>
      <c r="AHB115" s="86"/>
      <c r="AHC115" s="86"/>
      <c r="AHD115" s="86"/>
      <c r="AHE115" s="86"/>
      <c r="AHF115" s="86"/>
      <c r="AHG115" s="86"/>
      <c r="AHH115" s="86"/>
      <c r="AHI115" s="86"/>
      <c r="AHJ115" s="86"/>
      <c r="AHK115" s="86"/>
      <c r="AHL115" s="86"/>
      <c r="AHM115" s="86"/>
      <c r="AHN115" s="86"/>
      <c r="AHO115" s="86"/>
      <c r="AHP115" s="86"/>
      <c r="AHQ115" s="86"/>
      <c r="AHR115" s="86"/>
      <c r="AHS115" s="86"/>
      <c r="AHT115" s="86"/>
      <c r="AHU115" s="86"/>
      <c r="AHV115" s="86"/>
      <c r="AHW115" s="86"/>
      <c r="AHX115" s="86"/>
      <c r="AHY115" s="86"/>
      <c r="AHZ115" s="86"/>
      <c r="AIA115" s="86"/>
      <c r="AIB115" s="86"/>
      <c r="AIC115" s="86"/>
      <c r="AID115" s="86"/>
      <c r="AIE115" s="86"/>
      <c r="AIF115" s="86"/>
      <c r="AIG115" s="86"/>
      <c r="AIH115" s="86"/>
      <c r="AII115" s="86"/>
      <c r="AIJ115" s="86"/>
      <c r="AIK115" s="86"/>
      <c r="AIL115" s="86"/>
      <c r="AIM115" s="86"/>
      <c r="AIN115" s="86"/>
      <c r="AIO115" s="86"/>
      <c r="AIP115" s="86"/>
      <c r="AIQ115" s="86"/>
      <c r="AIR115" s="86"/>
      <c r="AIS115" s="86"/>
      <c r="AIT115" s="86"/>
      <c r="AIU115" s="86"/>
      <c r="AIV115" s="86"/>
      <c r="AIW115" s="86"/>
      <c r="AIX115" s="86"/>
      <c r="AIY115" s="86"/>
      <c r="AIZ115" s="86"/>
      <c r="AJA115" s="86"/>
      <c r="AJB115" s="86"/>
      <c r="AJC115" s="86"/>
      <c r="AJD115" s="86"/>
      <c r="AJE115" s="86"/>
      <c r="AJF115" s="86"/>
      <c r="AJG115" s="86"/>
      <c r="AJH115" s="86"/>
      <c r="AJI115" s="86"/>
      <c r="AJJ115" s="86"/>
      <c r="AJK115" s="86"/>
      <c r="AJL115" s="86"/>
      <c r="AJM115" s="86"/>
      <c r="AJN115" s="86"/>
      <c r="AJO115" s="86"/>
      <c r="AJP115" s="86"/>
      <c r="AJQ115" s="86"/>
      <c r="AJR115" s="86"/>
      <c r="AJS115" s="86"/>
      <c r="AJT115" s="86"/>
      <c r="AJU115" s="86"/>
      <c r="AJV115" s="86"/>
      <c r="AJW115" s="86"/>
      <c r="AJX115" s="86"/>
      <c r="AJY115" s="86"/>
      <c r="AJZ115" s="86"/>
      <c r="AKA115" s="86"/>
      <c r="AKB115" s="86"/>
      <c r="AKC115" s="86"/>
      <c r="AKD115" s="86"/>
      <c r="AKE115" s="86"/>
      <c r="AKF115" s="86"/>
      <c r="AKG115" s="86"/>
      <c r="AKH115" s="86"/>
      <c r="AKI115" s="86"/>
      <c r="AKJ115" s="86"/>
      <c r="AKK115" s="86"/>
      <c r="AKL115" s="86"/>
      <c r="AKM115" s="86"/>
      <c r="AKN115" s="86"/>
      <c r="AKO115" s="86"/>
      <c r="AKP115" s="86"/>
      <c r="AKQ115" s="86"/>
      <c r="AKR115" s="86"/>
      <c r="AKS115" s="86"/>
      <c r="AKT115" s="86"/>
      <c r="AKU115" s="86"/>
      <c r="AKV115" s="86"/>
      <c r="AKW115" s="86"/>
      <c r="AKX115" s="86"/>
      <c r="AKY115" s="86"/>
      <c r="AKZ115" s="86"/>
      <c r="ALA115" s="86"/>
      <c r="ALB115" s="86"/>
      <c r="ALC115" s="86"/>
      <c r="ALD115" s="86"/>
      <c r="ALE115" s="86"/>
      <c r="ALF115" s="86"/>
      <c r="ALG115" s="86"/>
      <c r="ALH115" s="86"/>
      <c r="ALI115" s="86"/>
      <c r="ALJ115" s="86"/>
      <c r="ALK115" s="86"/>
      <c r="ALL115" s="86"/>
      <c r="ALM115" s="86"/>
      <c r="ALN115" s="86"/>
      <c r="ALO115" s="86"/>
      <c r="ALP115" s="86"/>
      <c r="ALQ115" s="86"/>
      <c r="ALR115" s="86"/>
      <c r="ALS115" s="86"/>
      <c r="ALT115" s="86"/>
      <c r="ALU115" s="86"/>
      <c r="ALV115" s="86"/>
      <c r="ALW115" s="86"/>
      <c r="ALX115" s="86"/>
      <c r="ALY115" s="86"/>
      <c r="ALZ115" s="86"/>
      <c r="AMA115" s="86"/>
      <c r="AMB115" s="86"/>
      <c r="AMC115" s="86"/>
      <c r="AMD115" s="86"/>
      <c r="AME115" s="86"/>
      <c r="AMF115" s="86"/>
      <c r="AMG115" s="86"/>
      <c r="AMH115" s="86"/>
      <c r="AMI115" s="86"/>
      <c r="AMJ115" s="86"/>
      <c r="AMK115" s="86"/>
      <c r="AML115" s="86"/>
      <c r="AMM115" s="86"/>
      <c r="AMT115" s="86"/>
      <c r="AMU115" s="86"/>
      <c r="AMV115" s="86"/>
      <c r="AMW115" s="86"/>
      <c r="AMX115" s="86"/>
      <c r="AMY115" s="86"/>
      <c r="AMZ115" s="86"/>
      <c r="ANA115" s="86"/>
      <c r="ANB115" s="86"/>
      <c r="ANC115" s="86"/>
      <c r="AND115" s="86"/>
      <c r="ANE115" s="86"/>
      <c r="ANF115" s="86"/>
      <c r="ANG115" s="86"/>
      <c r="ANH115" s="86"/>
      <c r="ANI115" s="86"/>
      <c r="ANJ115" s="86"/>
      <c r="ANK115" s="86"/>
      <c r="ANL115" s="86"/>
      <c r="ANM115" s="86"/>
      <c r="ANN115" s="86"/>
      <c r="ANO115" s="86"/>
      <c r="ANP115" s="86"/>
      <c r="ANQ115" s="86"/>
      <c r="ANR115" s="86"/>
      <c r="ANS115" s="86"/>
      <c r="ANT115" s="86"/>
      <c r="ANU115" s="86"/>
      <c r="ANV115" s="86"/>
      <c r="ANW115" s="86"/>
      <c r="ANX115" s="86"/>
      <c r="ANY115" s="86"/>
      <c r="ANZ115" s="86"/>
      <c r="AOA115" s="86"/>
      <c r="AOB115" s="86"/>
      <c r="AOC115" s="86"/>
      <c r="AOD115" s="86"/>
      <c r="AOE115" s="86"/>
      <c r="AOF115" s="86"/>
      <c r="AOG115" s="86"/>
      <c r="AOH115" s="86"/>
      <c r="AOI115" s="86"/>
      <c r="AOJ115" s="86"/>
      <c r="AOK115" s="86"/>
      <c r="AOL115" s="86"/>
      <c r="AOM115" s="86"/>
      <c r="AON115" s="86"/>
      <c r="AOO115" s="86"/>
      <c r="AOP115" s="86"/>
      <c r="AOQ115" s="86"/>
      <c r="AOR115" s="86"/>
      <c r="AOS115" s="86"/>
      <c r="AOT115" s="86"/>
      <c r="AOU115" s="86"/>
      <c r="AOV115" s="86"/>
      <c r="AOW115" s="86"/>
      <c r="AOX115" s="86"/>
      <c r="AOY115" s="86"/>
      <c r="AOZ115" s="86"/>
      <c r="APA115" s="86"/>
      <c r="APB115" s="86"/>
      <c r="APC115" s="86"/>
      <c r="APD115" s="86"/>
      <c r="APE115" s="86"/>
      <c r="APF115" s="86"/>
      <c r="APG115" s="86"/>
      <c r="APH115" s="86"/>
      <c r="API115" s="86"/>
      <c r="APJ115" s="86"/>
      <c r="APK115" s="86"/>
      <c r="APL115" s="86"/>
      <c r="APM115" s="86"/>
      <c r="APN115" s="86"/>
      <c r="APO115" s="86"/>
      <c r="APP115" s="86"/>
      <c r="APQ115" s="86"/>
      <c r="APR115" s="86"/>
      <c r="APS115" s="86"/>
      <c r="APT115" s="86"/>
      <c r="APU115" s="86"/>
      <c r="APV115" s="86"/>
      <c r="APW115" s="86"/>
      <c r="APX115" s="86"/>
      <c r="APY115" s="86"/>
      <c r="APZ115" s="86"/>
      <c r="AQA115" s="86"/>
      <c r="AQB115" s="86"/>
      <c r="AQC115" s="86"/>
      <c r="AQD115" s="86"/>
      <c r="AQE115" s="86"/>
      <c r="AQF115" s="86"/>
      <c r="AQG115" s="86"/>
      <c r="AQH115" s="86"/>
      <c r="AQI115" s="86"/>
      <c r="AQJ115" s="86"/>
      <c r="AQK115" s="86"/>
      <c r="AQL115" s="86"/>
      <c r="AQM115" s="86"/>
      <c r="AQN115" s="86"/>
      <c r="AQO115" s="86"/>
      <c r="AQP115" s="86"/>
      <c r="AQQ115" s="86"/>
      <c r="AQR115" s="86"/>
      <c r="AQS115" s="86"/>
      <c r="AQT115" s="86"/>
      <c r="AQU115" s="86"/>
      <c r="AQV115" s="86"/>
      <c r="AQW115" s="86"/>
      <c r="AQX115" s="86"/>
      <c r="AQY115" s="86"/>
      <c r="AQZ115" s="86"/>
      <c r="ARA115" s="86"/>
      <c r="ARB115" s="86"/>
      <c r="ARC115" s="86"/>
      <c r="ARD115" s="86"/>
      <c r="ARE115" s="86"/>
      <c r="ARF115" s="86"/>
      <c r="ARG115" s="86"/>
      <c r="ARH115" s="86"/>
      <c r="ARI115" s="86"/>
      <c r="ARJ115" s="86"/>
      <c r="ARK115" s="86"/>
      <c r="ARL115" s="86"/>
      <c r="ARM115" s="86"/>
      <c r="ARN115" s="86"/>
      <c r="ARO115" s="86"/>
      <c r="ARP115" s="86"/>
      <c r="ARQ115" s="86"/>
      <c r="ARR115" s="86"/>
      <c r="ARS115" s="86"/>
      <c r="ART115" s="86"/>
      <c r="ARU115" s="86"/>
      <c r="ARV115" s="86"/>
      <c r="ARW115" s="86"/>
      <c r="ARX115" s="86"/>
      <c r="ARY115" s="86"/>
      <c r="ARZ115" s="86"/>
      <c r="ASA115" s="86"/>
      <c r="ASB115" s="86"/>
      <c r="ASC115" s="86"/>
      <c r="ASD115" s="86"/>
      <c r="ASE115" s="86"/>
      <c r="ASF115" s="86"/>
      <c r="ASG115" s="86"/>
      <c r="ASH115" s="86"/>
      <c r="ASI115" s="86"/>
      <c r="ASJ115" s="86"/>
      <c r="ASK115" s="86"/>
      <c r="ASL115" s="86"/>
      <c r="ASM115" s="86"/>
      <c r="ASN115" s="86"/>
      <c r="ASO115" s="86"/>
      <c r="ASP115" s="86"/>
      <c r="ASQ115" s="86"/>
      <c r="ASR115" s="86"/>
      <c r="ASS115" s="86"/>
      <c r="AST115" s="86"/>
      <c r="ASU115" s="86"/>
      <c r="ASV115" s="86"/>
      <c r="ASW115" s="86"/>
      <c r="ASX115" s="86"/>
      <c r="ASY115" s="86"/>
      <c r="ASZ115" s="86"/>
      <c r="ATA115" s="86"/>
      <c r="ATB115" s="86"/>
      <c r="ATC115" s="86"/>
      <c r="ATD115" s="86"/>
      <c r="ATE115" s="86"/>
      <c r="ATF115" s="86"/>
      <c r="ATG115" s="86"/>
      <c r="ATH115" s="86"/>
      <c r="ATI115" s="86"/>
      <c r="ATJ115" s="86"/>
      <c r="ATK115" s="86"/>
      <c r="ATL115" s="86"/>
      <c r="ATM115" s="86"/>
      <c r="ATN115" s="86"/>
      <c r="ATO115" s="86"/>
      <c r="ATP115" s="86"/>
      <c r="ATQ115" s="86"/>
      <c r="ATR115" s="86"/>
      <c r="ATS115" s="86"/>
      <c r="ATT115" s="86"/>
      <c r="ATU115" s="86"/>
      <c r="ATV115" s="86"/>
      <c r="ATW115" s="86"/>
      <c r="ATX115" s="86"/>
      <c r="ATY115" s="86"/>
      <c r="ATZ115" s="86"/>
      <c r="AUA115" s="86"/>
      <c r="AUB115" s="86"/>
      <c r="AUC115" s="86"/>
      <c r="AUD115" s="86"/>
      <c r="AUE115" s="86"/>
      <c r="AUF115" s="86"/>
      <c r="AUG115" s="86"/>
      <c r="AUH115" s="86"/>
      <c r="AUI115" s="86"/>
      <c r="AUJ115" s="86"/>
      <c r="AUK115" s="86"/>
      <c r="AUL115" s="86"/>
      <c r="AUM115" s="86"/>
      <c r="AUN115" s="86"/>
      <c r="AUO115" s="86"/>
      <c r="AUP115" s="86"/>
      <c r="AUQ115" s="86"/>
      <c r="AUR115" s="86"/>
      <c r="AUS115" s="86"/>
      <c r="AUT115" s="86"/>
      <c r="AUU115" s="86"/>
      <c r="AUV115" s="86"/>
      <c r="AUW115" s="86"/>
      <c r="AUX115" s="86"/>
      <c r="AUY115" s="86"/>
      <c r="AUZ115" s="86"/>
      <c r="AVA115" s="86"/>
      <c r="AVB115" s="86"/>
      <c r="AVC115" s="86"/>
      <c r="AVD115" s="86"/>
      <c r="AVE115" s="86"/>
      <c r="AVF115" s="86"/>
      <c r="AVG115" s="86"/>
      <c r="AVH115" s="86"/>
      <c r="AVI115" s="86"/>
      <c r="AVJ115" s="86"/>
      <c r="AVK115" s="86"/>
      <c r="AVL115" s="86"/>
      <c r="AVM115" s="86"/>
      <c r="AVN115" s="86"/>
      <c r="AVO115" s="86"/>
      <c r="AVP115" s="86"/>
      <c r="AVQ115" s="86"/>
      <c r="AVR115" s="86"/>
      <c r="AVS115" s="86"/>
      <c r="AVT115" s="86"/>
      <c r="AVU115" s="86"/>
      <c r="AVV115" s="86"/>
      <c r="AVW115" s="86"/>
      <c r="AVX115" s="86"/>
      <c r="AVY115" s="86"/>
      <c r="AVZ115" s="86"/>
      <c r="AWA115" s="86"/>
      <c r="AWB115" s="86"/>
      <c r="AWC115" s="86"/>
      <c r="AWD115" s="86"/>
      <c r="AWE115" s="86"/>
      <c r="AWF115" s="86"/>
      <c r="AWG115" s="86"/>
      <c r="AWH115" s="86"/>
      <c r="AWI115" s="86"/>
      <c r="AWP115" s="86"/>
      <c r="AWQ115" s="86"/>
      <c r="AWR115" s="86"/>
      <c r="AWS115" s="86"/>
      <c r="AWT115" s="86"/>
      <c r="AWU115" s="86"/>
      <c r="AWV115" s="86"/>
      <c r="AWW115" s="86"/>
      <c r="AWX115" s="86"/>
      <c r="AWY115" s="86"/>
      <c r="AWZ115" s="86"/>
      <c r="AXA115" s="86"/>
      <c r="AXB115" s="86"/>
      <c r="AXC115" s="86"/>
      <c r="AXD115" s="86"/>
      <c r="AXE115" s="86"/>
      <c r="AXF115" s="86"/>
      <c r="AXG115" s="86"/>
      <c r="AXH115" s="86"/>
      <c r="AXI115" s="86"/>
      <c r="AXJ115" s="86"/>
      <c r="AXK115" s="86"/>
      <c r="AXL115" s="86"/>
      <c r="AXM115" s="86"/>
      <c r="AXN115" s="86"/>
      <c r="AXO115" s="86"/>
      <c r="AXP115" s="86"/>
      <c r="AXQ115" s="86"/>
      <c r="AXR115" s="86"/>
      <c r="AXS115" s="86"/>
      <c r="AXT115" s="86"/>
      <c r="AXU115" s="86"/>
      <c r="AXV115" s="86"/>
      <c r="AXW115" s="86"/>
      <c r="AXX115" s="86"/>
      <c r="AXY115" s="86"/>
      <c r="AXZ115" s="86"/>
      <c r="AYA115" s="86"/>
      <c r="AYB115" s="86"/>
      <c r="AYC115" s="86"/>
      <c r="AYD115" s="86"/>
      <c r="AYE115" s="86"/>
      <c r="AYF115" s="86"/>
      <c r="AYG115" s="86"/>
      <c r="AYH115" s="86"/>
      <c r="AYI115" s="86"/>
      <c r="AYJ115" s="86"/>
      <c r="AYK115" s="86"/>
      <c r="AYL115" s="86"/>
      <c r="AYM115" s="86"/>
      <c r="AYN115" s="86"/>
      <c r="AYO115" s="86"/>
      <c r="AYP115" s="86"/>
      <c r="AYQ115" s="86"/>
      <c r="AYR115" s="86"/>
      <c r="AYS115" s="86"/>
      <c r="AYT115" s="86"/>
      <c r="AYU115" s="86"/>
      <c r="AYV115" s="86"/>
      <c r="AYW115" s="86"/>
      <c r="AYX115" s="86"/>
      <c r="AYY115" s="86"/>
      <c r="AYZ115" s="86"/>
      <c r="AZA115" s="86"/>
      <c r="AZB115" s="86"/>
      <c r="AZC115" s="86"/>
      <c r="AZD115" s="86"/>
      <c r="AZE115" s="86"/>
      <c r="AZF115" s="86"/>
      <c r="AZG115" s="86"/>
      <c r="AZH115" s="86"/>
      <c r="AZI115" s="86"/>
      <c r="AZJ115" s="86"/>
      <c r="AZK115" s="86"/>
      <c r="AZL115" s="86"/>
      <c r="AZM115" s="86"/>
      <c r="AZN115" s="86"/>
      <c r="AZO115" s="86"/>
      <c r="AZP115" s="86"/>
      <c r="AZQ115" s="86"/>
      <c r="AZR115" s="86"/>
      <c r="AZS115" s="86"/>
      <c r="AZT115" s="86"/>
      <c r="AZU115" s="86"/>
      <c r="AZV115" s="86"/>
      <c r="AZW115" s="86"/>
      <c r="AZX115" s="86"/>
      <c r="AZY115" s="86"/>
      <c r="AZZ115" s="86"/>
      <c r="BAA115" s="86"/>
      <c r="BAB115" s="86"/>
      <c r="BAC115" s="86"/>
      <c r="BAD115" s="86"/>
      <c r="BAE115" s="86"/>
      <c r="BAF115" s="86"/>
      <c r="BAG115" s="86"/>
      <c r="BAH115" s="86"/>
      <c r="BAI115" s="86"/>
      <c r="BAJ115" s="86"/>
      <c r="BAK115" s="86"/>
      <c r="BAL115" s="86"/>
      <c r="BAM115" s="86"/>
      <c r="BAN115" s="86"/>
      <c r="BAO115" s="86"/>
      <c r="BAP115" s="86"/>
      <c r="BAQ115" s="86"/>
      <c r="BAR115" s="86"/>
      <c r="BAS115" s="86"/>
      <c r="BAT115" s="86"/>
      <c r="BAU115" s="86"/>
      <c r="BAV115" s="86"/>
      <c r="BAW115" s="86"/>
      <c r="BAX115" s="86"/>
      <c r="BAY115" s="86"/>
      <c r="BAZ115" s="86"/>
      <c r="BBA115" s="86"/>
      <c r="BBB115" s="86"/>
      <c r="BBC115" s="86"/>
      <c r="BBD115" s="86"/>
      <c r="BBE115" s="86"/>
      <c r="BBF115" s="86"/>
      <c r="BBG115" s="86"/>
      <c r="BBH115" s="86"/>
      <c r="BBI115" s="86"/>
      <c r="BBJ115" s="86"/>
      <c r="BBK115" s="86"/>
      <c r="BBL115" s="86"/>
      <c r="BBM115" s="86"/>
      <c r="BBN115" s="86"/>
      <c r="BBO115" s="86"/>
      <c r="BBP115" s="86"/>
      <c r="BBQ115" s="86"/>
      <c r="BBR115" s="86"/>
      <c r="BBS115" s="86"/>
      <c r="BBT115" s="86"/>
      <c r="BBU115" s="86"/>
      <c r="BBV115" s="86"/>
      <c r="BBW115" s="86"/>
      <c r="BBX115" s="86"/>
      <c r="BBY115" s="86"/>
      <c r="BBZ115" s="86"/>
      <c r="BCA115" s="86"/>
      <c r="BCB115" s="86"/>
      <c r="BCC115" s="86"/>
      <c r="BCD115" s="86"/>
      <c r="BCE115" s="86"/>
      <c r="BCF115" s="86"/>
      <c r="BCG115" s="86"/>
      <c r="BCH115" s="86"/>
      <c r="BCI115" s="86"/>
      <c r="BCJ115" s="86"/>
      <c r="BCK115" s="86"/>
      <c r="BCL115" s="86"/>
      <c r="BCM115" s="86"/>
      <c r="BCN115" s="86"/>
      <c r="BCO115" s="86"/>
      <c r="BCP115" s="86"/>
      <c r="BCQ115" s="86"/>
      <c r="BCR115" s="86"/>
      <c r="BCS115" s="86"/>
      <c r="BCT115" s="86"/>
      <c r="BCU115" s="86"/>
      <c r="BCV115" s="86"/>
      <c r="BCW115" s="86"/>
      <c r="BCX115" s="86"/>
      <c r="BCY115" s="86"/>
      <c r="BCZ115" s="86"/>
      <c r="BDA115" s="86"/>
      <c r="BDB115" s="86"/>
      <c r="BDC115" s="86"/>
      <c r="BDD115" s="86"/>
      <c r="BDE115" s="86"/>
      <c r="BDF115" s="86"/>
      <c r="BDG115" s="86"/>
      <c r="BDH115" s="86"/>
      <c r="BDI115" s="86"/>
      <c r="BDJ115" s="86"/>
      <c r="BDK115" s="86"/>
      <c r="BDL115" s="86"/>
      <c r="BDM115" s="86"/>
      <c r="BDN115" s="86"/>
      <c r="BDO115" s="86"/>
      <c r="BDP115" s="86"/>
      <c r="BDQ115" s="86"/>
      <c r="BDR115" s="86"/>
      <c r="BDS115" s="86"/>
      <c r="BDT115" s="86"/>
      <c r="BDU115" s="86"/>
      <c r="BDV115" s="86"/>
      <c r="BDW115" s="86"/>
      <c r="BDX115" s="86"/>
      <c r="BDY115" s="86"/>
      <c r="BDZ115" s="86"/>
      <c r="BEA115" s="86"/>
      <c r="BEB115" s="86"/>
      <c r="BEC115" s="86"/>
      <c r="BED115" s="86"/>
      <c r="BEE115" s="86"/>
      <c r="BEF115" s="86"/>
      <c r="BEG115" s="86"/>
      <c r="BEH115" s="86"/>
      <c r="BEI115" s="86"/>
      <c r="BEJ115" s="86"/>
      <c r="BEK115" s="86"/>
      <c r="BEL115" s="86"/>
      <c r="BEM115" s="86"/>
      <c r="BEN115" s="86"/>
      <c r="BEO115" s="86"/>
      <c r="BEP115" s="86"/>
      <c r="BEQ115" s="86"/>
      <c r="BER115" s="86"/>
      <c r="BES115" s="86"/>
      <c r="BET115" s="86"/>
      <c r="BEU115" s="86"/>
      <c r="BEV115" s="86"/>
      <c r="BEW115" s="86"/>
      <c r="BEX115" s="86"/>
      <c r="BEY115" s="86"/>
      <c r="BEZ115" s="86"/>
      <c r="BFA115" s="86"/>
      <c r="BFB115" s="86"/>
      <c r="BFC115" s="86"/>
      <c r="BFD115" s="86"/>
      <c r="BFE115" s="86"/>
      <c r="BFF115" s="86"/>
      <c r="BFG115" s="86"/>
      <c r="BFH115" s="86"/>
      <c r="BFI115" s="86"/>
      <c r="BFJ115" s="86"/>
      <c r="BFK115" s="86"/>
      <c r="BFL115" s="86"/>
      <c r="BFM115" s="86"/>
      <c r="BFN115" s="86"/>
      <c r="BFO115" s="86"/>
      <c r="BFP115" s="86"/>
      <c r="BFQ115" s="86"/>
      <c r="BFR115" s="86"/>
      <c r="BFS115" s="86"/>
      <c r="BFT115" s="86"/>
      <c r="BFU115" s="86"/>
      <c r="BFV115" s="86"/>
      <c r="BFW115" s="86"/>
      <c r="BFX115" s="86"/>
      <c r="BFY115" s="86"/>
      <c r="BFZ115" s="86"/>
      <c r="BGA115" s="86"/>
      <c r="BGB115" s="86"/>
      <c r="BGC115" s="86"/>
      <c r="BGD115" s="86"/>
      <c r="BGE115" s="86"/>
      <c r="BGL115" s="86"/>
      <c r="BGM115" s="86"/>
      <c r="BGN115" s="86"/>
      <c r="BGO115" s="86"/>
      <c r="BGP115" s="86"/>
      <c r="BGQ115" s="86"/>
      <c r="BGR115" s="86"/>
      <c r="BGS115" s="86"/>
      <c r="BGT115" s="86"/>
      <c r="BGU115" s="86"/>
      <c r="BGV115" s="86"/>
      <c r="BGW115" s="86"/>
      <c r="BGX115" s="86"/>
      <c r="BGY115" s="86"/>
      <c r="BGZ115" s="86"/>
      <c r="BHA115" s="86"/>
      <c r="BHB115" s="86"/>
      <c r="BHC115" s="86"/>
      <c r="BHD115" s="86"/>
      <c r="BHE115" s="86"/>
      <c r="BHF115" s="86"/>
      <c r="BHG115" s="86"/>
      <c r="BHH115" s="86"/>
      <c r="BHI115" s="86"/>
      <c r="BHJ115" s="86"/>
      <c r="BHK115" s="86"/>
      <c r="BHL115" s="86"/>
      <c r="BHM115" s="86"/>
      <c r="BHN115" s="86"/>
      <c r="BHO115" s="86"/>
      <c r="BHP115" s="86"/>
      <c r="BHQ115" s="86"/>
      <c r="BHR115" s="86"/>
      <c r="BHS115" s="86"/>
      <c r="BHT115" s="86"/>
      <c r="BHU115" s="86"/>
      <c r="BHV115" s="86"/>
      <c r="BHW115" s="86"/>
      <c r="BHX115" s="86"/>
      <c r="BHY115" s="86"/>
      <c r="BHZ115" s="86"/>
      <c r="BIA115" s="86"/>
      <c r="BIB115" s="86"/>
      <c r="BIC115" s="86"/>
      <c r="BID115" s="86"/>
      <c r="BIE115" s="86"/>
      <c r="BIF115" s="86"/>
      <c r="BIG115" s="86"/>
      <c r="BIH115" s="86"/>
      <c r="BII115" s="86"/>
      <c r="BIJ115" s="86"/>
      <c r="BIK115" s="86"/>
      <c r="BIL115" s="86"/>
      <c r="BIM115" s="86"/>
      <c r="BIN115" s="86"/>
      <c r="BIO115" s="86"/>
      <c r="BIP115" s="86"/>
      <c r="BIQ115" s="86"/>
      <c r="BIR115" s="86"/>
      <c r="BIS115" s="86"/>
      <c r="BIT115" s="86"/>
      <c r="BIU115" s="86"/>
      <c r="BIV115" s="86"/>
      <c r="BIW115" s="86"/>
      <c r="BIX115" s="86"/>
      <c r="BIY115" s="86"/>
      <c r="BIZ115" s="86"/>
      <c r="BJA115" s="86"/>
      <c r="BJB115" s="86"/>
      <c r="BJC115" s="86"/>
      <c r="BJD115" s="86"/>
      <c r="BJE115" s="86"/>
      <c r="BJF115" s="86"/>
      <c r="BJG115" s="86"/>
      <c r="BJH115" s="86"/>
      <c r="BJI115" s="86"/>
      <c r="BJJ115" s="86"/>
      <c r="BJK115" s="86"/>
      <c r="BJL115" s="86"/>
      <c r="BJM115" s="86"/>
      <c r="BJN115" s="86"/>
      <c r="BJO115" s="86"/>
      <c r="BJP115" s="86"/>
      <c r="BJQ115" s="86"/>
      <c r="BJR115" s="86"/>
      <c r="BJS115" s="86"/>
      <c r="BJT115" s="86"/>
      <c r="BJU115" s="86"/>
      <c r="BJV115" s="86"/>
      <c r="BJW115" s="86"/>
      <c r="BJX115" s="86"/>
      <c r="BJY115" s="86"/>
      <c r="BJZ115" s="86"/>
      <c r="BKA115" s="86"/>
      <c r="BKB115" s="86"/>
      <c r="BKC115" s="86"/>
      <c r="BKD115" s="86"/>
      <c r="BKE115" s="86"/>
      <c r="BKF115" s="86"/>
      <c r="BKG115" s="86"/>
      <c r="BKH115" s="86"/>
      <c r="BKI115" s="86"/>
      <c r="BKJ115" s="86"/>
      <c r="BKK115" s="86"/>
      <c r="BKL115" s="86"/>
      <c r="BKM115" s="86"/>
      <c r="BKN115" s="86"/>
      <c r="BKO115" s="86"/>
      <c r="BKP115" s="86"/>
      <c r="BKQ115" s="86"/>
      <c r="BKR115" s="86"/>
      <c r="BKS115" s="86"/>
      <c r="BKT115" s="86"/>
      <c r="BKU115" s="86"/>
      <c r="BKV115" s="86"/>
      <c r="BKW115" s="86"/>
      <c r="BKX115" s="86"/>
      <c r="BKY115" s="86"/>
      <c r="BKZ115" s="86"/>
      <c r="BLA115" s="86"/>
      <c r="BLB115" s="86"/>
      <c r="BLC115" s="86"/>
      <c r="BLD115" s="86"/>
      <c r="BLE115" s="86"/>
      <c r="BLF115" s="86"/>
      <c r="BLG115" s="86"/>
      <c r="BLH115" s="86"/>
      <c r="BLI115" s="86"/>
      <c r="BLJ115" s="86"/>
      <c r="BLK115" s="86"/>
      <c r="BLL115" s="86"/>
      <c r="BLM115" s="86"/>
      <c r="BLN115" s="86"/>
      <c r="BLO115" s="86"/>
      <c r="BLP115" s="86"/>
      <c r="BLQ115" s="86"/>
      <c r="BLR115" s="86"/>
      <c r="BLS115" s="86"/>
      <c r="BLT115" s="86"/>
      <c r="BLU115" s="86"/>
      <c r="BLV115" s="86"/>
      <c r="BLW115" s="86"/>
      <c r="BLX115" s="86"/>
      <c r="BLY115" s="86"/>
      <c r="BLZ115" s="86"/>
      <c r="BMA115" s="86"/>
      <c r="BMB115" s="86"/>
      <c r="BMC115" s="86"/>
      <c r="BMD115" s="86"/>
      <c r="BME115" s="86"/>
      <c r="BMF115" s="86"/>
      <c r="BMG115" s="86"/>
      <c r="BMH115" s="86"/>
      <c r="BMI115" s="86"/>
      <c r="BMJ115" s="86"/>
      <c r="BMK115" s="86"/>
      <c r="BML115" s="86"/>
      <c r="BMM115" s="86"/>
      <c r="BMN115" s="86"/>
      <c r="BMO115" s="86"/>
      <c r="BMP115" s="86"/>
      <c r="BMQ115" s="86"/>
      <c r="BMR115" s="86"/>
      <c r="BMS115" s="86"/>
      <c r="BMT115" s="86"/>
      <c r="BMU115" s="86"/>
      <c r="BMV115" s="86"/>
      <c r="BMW115" s="86"/>
      <c r="BMX115" s="86"/>
      <c r="BMY115" s="86"/>
      <c r="BMZ115" s="86"/>
      <c r="BNA115" s="86"/>
      <c r="BNB115" s="86"/>
      <c r="BNC115" s="86"/>
      <c r="BND115" s="86"/>
      <c r="BNE115" s="86"/>
      <c r="BNF115" s="86"/>
      <c r="BNG115" s="86"/>
      <c r="BNH115" s="86"/>
      <c r="BNI115" s="86"/>
      <c r="BNJ115" s="86"/>
      <c r="BNK115" s="86"/>
      <c r="BNL115" s="86"/>
      <c r="BNM115" s="86"/>
      <c r="BNN115" s="86"/>
      <c r="BNO115" s="86"/>
      <c r="BNP115" s="86"/>
      <c r="BNQ115" s="86"/>
      <c r="BNR115" s="86"/>
      <c r="BNS115" s="86"/>
      <c r="BNT115" s="86"/>
      <c r="BNU115" s="86"/>
      <c r="BNV115" s="86"/>
      <c r="BNW115" s="86"/>
      <c r="BNX115" s="86"/>
      <c r="BNY115" s="86"/>
      <c r="BNZ115" s="86"/>
      <c r="BOA115" s="86"/>
      <c r="BOB115" s="86"/>
      <c r="BOC115" s="86"/>
      <c r="BOD115" s="86"/>
      <c r="BOE115" s="86"/>
      <c r="BOF115" s="86"/>
      <c r="BOG115" s="86"/>
      <c r="BOH115" s="86"/>
      <c r="BOI115" s="86"/>
      <c r="BOJ115" s="86"/>
      <c r="BOK115" s="86"/>
      <c r="BOL115" s="86"/>
      <c r="BOM115" s="86"/>
      <c r="BON115" s="86"/>
      <c r="BOO115" s="86"/>
      <c r="BOP115" s="86"/>
      <c r="BOQ115" s="86"/>
      <c r="BOR115" s="86"/>
      <c r="BOS115" s="86"/>
      <c r="BOT115" s="86"/>
      <c r="BOU115" s="86"/>
      <c r="BOV115" s="86"/>
      <c r="BOW115" s="86"/>
      <c r="BOX115" s="86"/>
      <c r="BOY115" s="86"/>
      <c r="BOZ115" s="86"/>
      <c r="BPA115" s="86"/>
      <c r="BPB115" s="86"/>
      <c r="BPC115" s="86"/>
      <c r="BPD115" s="86"/>
      <c r="BPE115" s="86"/>
      <c r="BPF115" s="86"/>
      <c r="BPG115" s="86"/>
      <c r="BPH115" s="86"/>
      <c r="BPI115" s="86"/>
      <c r="BPJ115" s="86"/>
      <c r="BPK115" s="86"/>
      <c r="BPL115" s="86"/>
      <c r="BPM115" s="86"/>
      <c r="BPN115" s="86"/>
      <c r="BPO115" s="86"/>
      <c r="BPP115" s="86"/>
      <c r="BPQ115" s="86"/>
      <c r="BPR115" s="86"/>
      <c r="BPS115" s="86"/>
      <c r="BPT115" s="86"/>
      <c r="BPU115" s="86"/>
      <c r="BPV115" s="86"/>
      <c r="BPW115" s="86"/>
      <c r="BPX115" s="86"/>
      <c r="BPY115" s="86"/>
      <c r="BPZ115" s="86"/>
      <c r="BQA115" s="86"/>
      <c r="BQH115" s="86"/>
      <c r="BQI115" s="86"/>
      <c r="BQJ115" s="86"/>
      <c r="BQK115" s="86"/>
      <c r="BQL115" s="86"/>
      <c r="BQM115" s="86"/>
      <c r="BQN115" s="86"/>
      <c r="BQO115" s="86"/>
      <c r="BQP115" s="86"/>
      <c r="BQQ115" s="86"/>
      <c r="BQR115" s="86"/>
      <c r="BQS115" s="86"/>
      <c r="BQT115" s="86"/>
      <c r="BQU115" s="86"/>
      <c r="BQV115" s="86"/>
      <c r="BQW115" s="86"/>
      <c r="BQX115" s="86"/>
      <c r="BQY115" s="86"/>
      <c r="BQZ115" s="86"/>
      <c r="BRA115" s="86"/>
      <c r="BRB115" s="86"/>
      <c r="BRC115" s="86"/>
      <c r="BRD115" s="86"/>
      <c r="BRE115" s="86"/>
      <c r="BRF115" s="86"/>
      <c r="BRG115" s="86"/>
      <c r="BRH115" s="86"/>
      <c r="BRI115" s="86"/>
      <c r="BRJ115" s="86"/>
      <c r="BRK115" s="86"/>
      <c r="BRL115" s="86"/>
      <c r="BRM115" s="86"/>
      <c r="BRN115" s="86"/>
      <c r="BRO115" s="86"/>
      <c r="BRP115" s="86"/>
      <c r="BRQ115" s="86"/>
      <c r="BRR115" s="86"/>
      <c r="BRS115" s="86"/>
      <c r="BRT115" s="86"/>
      <c r="BRU115" s="86"/>
      <c r="BRV115" s="86"/>
      <c r="BRW115" s="86"/>
      <c r="BRX115" s="86"/>
      <c r="BRY115" s="86"/>
      <c r="BRZ115" s="86"/>
      <c r="BSA115" s="86"/>
      <c r="BSB115" s="86"/>
      <c r="BSC115" s="86"/>
      <c r="BSD115" s="86"/>
      <c r="BSE115" s="86"/>
      <c r="BSF115" s="86"/>
      <c r="BSG115" s="86"/>
      <c r="BSH115" s="86"/>
      <c r="BSI115" s="86"/>
      <c r="BSJ115" s="86"/>
      <c r="BSK115" s="86"/>
      <c r="BSL115" s="86"/>
      <c r="BSM115" s="86"/>
      <c r="BSN115" s="86"/>
      <c r="BSO115" s="86"/>
      <c r="BSP115" s="86"/>
      <c r="BSQ115" s="86"/>
      <c r="BSR115" s="86"/>
      <c r="BSS115" s="86"/>
      <c r="BST115" s="86"/>
      <c r="BSU115" s="86"/>
      <c r="BSV115" s="86"/>
      <c r="BSW115" s="86"/>
      <c r="BSX115" s="86"/>
      <c r="BSY115" s="86"/>
      <c r="BSZ115" s="86"/>
      <c r="BTA115" s="86"/>
      <c r="BTB115" s="86"/>
      <c r="BTC115" s="86"/>
      <c r="BTD115" s="86"/>
      <c r="BTE115" s="86"/>
      <c r="BTF115" s="86"/>
      <c r="BTG115" s="86"/>
      <c r="BTH115" s="86"/>
      <c r="BTI115" s="86"/>
      <c r="BTJ115" s="86"/>
      <c r="BTK115" s="86"/>
      <c r="BTL115" s="86"/>
      <c r="BTM115" s="86"/>
      <c r="BTN115" s="86"/>
      <c r="BTO115" s="86"/>
      <c r="BTP115" s="86"/>
      <c r="BTQ115" s="86"/>
      <c r="BTR115" s="86"/>
      <c r="BTS115" s="86"/>
      <c r="BTT115" s="86"/>
      <c r="BTU115" s="86"/>
      <c r="BTV115" s="86"/>
      <c r="BTW115" s="86"/>
      <c r="BTX115" s="86"/>
      <c r="BTY115" s="86"/>
      <c r="BTZ115" s="86"/>
      <c r="BUA115" s="86"/>
      <c r="BUB115" s="86"/>
      <c r="BUC115" s="86"/>
      <c r="BUD115" s="86"/>
      <c r="BUE115" s="86"/>
      <c r="BUF115" s="86"/>
      <c r="BUG115" s="86"/>
      <c r="BUH115" s="86"/>
      <c r="BUI115" s="86"/>
      <c r="BUJ115" s="86"/>
      <c r="BUK115" s="86"/>
      <c r="BUL115" s="86"/>
      <c r="BUM115" s="86"/>
      <c r="BUN115" s="86"/>
      <c r="BUO115" s="86"/>
      <c r="BUP115" s="86"/>
      <c r="BUQ115" s="86"/>
      <c r="BUR115" s="86"/>
      <c r="BUS115" s="86"/>
      <c r="BUT115" s="86"/>
      <c r="BUU115" s="86"/>
      <c r="BUV115" s="86"/>
      <c r="BUW115" s="86"/>
      <c r="BUX115" s="86"/>
      <c r="BUY115" s="86"/>
      <c r="BUZ115" s="86"/>
      <c r="BVA115" s="86"/>
      <c r="BVB115" s="86"/>
      <c r="BVC115" s="86"/>
      <c r="BVD115" s="86"/>
      <c r="BVE115" s="86"/>
      <c r="BVF115" s="86"/>
      <c r="BVG115" s="86"/>
      <c r="BVH115" s="86"/>
      <c r="BVI115" s="86"/>
      <c r="BVJ115" s="86"/>
      <c r="BVK115" s="86"/>
      <c r="BVL115" s="86"/>
      <c r="BVM115" s="86"/>
      <c r="BVN115" s="86"/>
      <c r="BVO115" s="86"/>
      <c r="BVP115" s="86"/>
      <c r="BVQ115" s="86"/>
      <c r="BVR115" s="86"/>
      <c r="BVS115" s="86"/>
      <c r="BVT115" s="86"/>
      <c r="BVU115" s="86"/>
      <c r="BVV115" s="86"/>
      <c r="BVW115" s="86"/>
      <c r="BVX115" s="86"/>
      <c r="BVY115" s="86"/>
      <c r="BVZ115" s="86"/>
      <c r="BWA115" s="86"/>
      <c r="BWB115" s="86"/>
      <c r="BWC115" s="86"/>
      <c r="BWD115" s="86"/>
      <c r="BWE115" s="86"/>
      <c r="BWF115" s="86"/>
      <c r="BWG115" s="86"/>
      <c r="BWH115" s="86"/>
      <c r="BWI115" s="86"/>
      <c r="BWJ115" s="86"/>
      <c r="BWK115" s="86"/>
      <c r="BWL115" s="86"/>
      <c r="BWM115" s="86"/>
      <c r="BWN115" s="86"/>
      <c r="BWO115" s="86"/>
      <c r="BWP115" s="86"/>
      <c r="BWQ115" s="86"/>
      <c r="BWR115" s="86"/>
      <c r="BWS115" s="86"/>
      <c r="BWT115" s="86"/>
      <c r="BWU115" s="86"/>
      <c r="BWV115" s="86"/>
      <c r="BWW115" s="86"/>
      <c r="BWX115" s="86"/>
      <c r="BWY115" s="86"/>
      <c r="BWZ115" s="86"/>
      <c r="BXA115" s="86"/>
      <c r="BXB115" s="86"/>
      <c r="BXC115" s="86"/>
      <c r="BXD115" s="86"/>
      <c r="BXE115" s="86"/>
      <c r="BXF115" s="86"/>
      <c r="BXG115" s="86"/>
      <c r="BXH115" s="86"/>
      <c r="BXI115" s="86"/>
      <c r="BXJ115" s="86"/>
      <c r="BXK115" s="86"/>
      <c r="BXL115" s="86"/>
      <c r="BXM115" s="86"/>
      <c r="BXN115" s="86"/>
      <c r="BXO115" s="86"/>
      <c r="BXP115" s="86"/>
      <c r="BXQ115" s="86"/>
      <c r="BXR115" s="86"/>
      <c r="BXS115" s="86"/>
      <c r="BXT115" s="86"/>
      <c r="BXU115" s="86"/>
      <c r="BXV115" s="86"/>
      <c r="BXW115" s="86"/>
      <c r="BXX115" s="86"/>
      <c r="BXY115" s="86"/>
      <c r="BXZ115" s="86"/>
      <c r="BYA115" s="86"/>
      <c r="BYB115" s="86"/>
      <c r="BYC115" s="86"/>
      <c r="BYD115" s="86"/>
      <c r="BYE115" s="86"/>
      <c r="BYF115" s="86"/>
      <c r="BYG115" s="86"/>
      <c r="BYH115" s="86"/>
      <c r="BYI115" s="86"/>
      <c r="BYJ115" s="86"/>
      <c r="BYK115" s="86"/>
      <c r="BYL115" s="86"/>
      <c r="BYM115" s="86"/>
      <c r="BYN115" s="86"/>
      <c r="BYO115" s="86"/>
      <c r="BYP115" s="86"/>
      <c r="BYQ115" s="86"/>
      <c r="BYR115" s="86"/>
      <c r="BYS115" s="86"/>
      <c r="BYT115" s="86"/>
      <c r="BYU115" s="86"/>
      <c r="BYV115" s="86"/>
      <c r="BYW115" s="86"/>
      <c r="BYX115" s="86"/>
      <c r="BYY115" s="86"/>
      <c r="BYZ115" s="86"/>
      <c r="BZA115" s="86"/>
      <c r="BZB115" s="86"/>
      <c r="BZC115" s="86"/>
      <c r="BZD115" s="86"/>
      <c r="BZE115" s="86"/>
      <c r="BZF115" s="86"/>
      <c r="BZG115" s="86"/>
      <c r="BZH115" s="86"/>
      <c r="BZI115" s="86"/>
      <c r="BZJ115" s="86"/>
      <c r="BZK115" s="86"/>
      <c r="BZL115" s="86"/>
      <c r="BZM115" s="86"/>
      <c r="BZN115" s="86"/>
      <c r="BZO115" s="86"/>
      <c r="BZP115" s="86"/>
      <c r="BZQ115" s="86"/>
      <c r="BZR115" s="86"/>
      <c r="BZS115" s="86"/>
      <c r="BZT115" s="86"/>
      <c r="BZU115" s="86"/>
      <c r="BZV115" s="86"/>
      <c r="BZW115" s="86"/>
      <c r="CAD115" s="86"/>
      <c r="CAE115" s="86"/>
      <c r="CAF115" s="86"/>
      <c r="CAG115" s="86"/>
      <c r="CAH115" s="86"/>
      <c r="CAI115" s="86"/>
      <c r="CAJ115" s="86"/>
      <c r="CAK115" s="86"/>
      <c r="CAL115" s="86"/>
      <c r="CAM115" s="86"/>
      <c r="CAN115" s="86"/>
      <c r="CAO115" s="86"/>
      <c r="CAP115" s="86"/>
      <c r="CAQ115" s="86"/>
      <c r="CAR115" s="86"/>
      <c r="CAS115" s="86"/>
      <c r="CAT115" s="86"/>
      <c r="CAU115" s="86"/>
      <c r="CAV115" s="86"/>
      <c r="CAW115" s="86"/>
      <c r="CAX115" s="86"/>
      <c r="CAY115" s="86"/>
      <c r="CAZ115" s="86"/>
      <c r="CBA115" s="86"/>
      <c r="CBB115" s="86"/>
      <c r="CBC115" s="86"/>
      <c r="CBD115" s="86"/>
      <c r="CBE115" s="86"/>
      <c r="CBF115" s="86"/>
      <c r="CBG115" s="86"/>
      <c r="CBH115" s="86"/>
      <c r="CBI115" s="86"/>
      <c r="CBJ115" s="86"/>
      <c r="CBK115" s="86"/>
      <c r="CBL115" s="86"/>
      <c r="CBM115" s="86"/>
      <c r="CBN115" s="86"/>
      <c r="CBO115" s="86"/>
      <c r="CBP115" s="86"/>
      <c r="CBQ115" s="86"/>
      <c r="CBR115" s="86"/>
      <c r="CBS115" s="86"/>
      <c r="CBT115" s="86"/>
      <c r="CBU115" s="86"/>
      <c r="CBV115" s="86"/>
      <c r="CBW115" s="86"/>
      <c r="CBX115" s="86"/>
      <c r="CBY115" s="86"/>
      <c r="CBZ115" s="86"/>
      <c r="CCA115" s="86"/>
      <c r="CCB115" s="86"/>
      <c r="CCC115" s="86"/>
      <c r="CCD115" s="86"/>
      <c r="CCE115" s="86"/>
      <c r="CCF115" s="86"/>
      <c r="CCG115" s="86"/>
      <c r="CCH115" s="86"/>
      <c r="CCI115" s="86"/>
      <c r="CCJ115" s="86"/>
      <c r="CCK115" s="86"/>
      <c r="CCL115" s="86"/>
      <c r="CCM115" s="86"/>
      <c r="CCN115" s="86"/>
      <c r="CCO115" s="86"/>
      <c r="CCP115" s="86"/>
      <c r="CCQ115" s="86"/>
      <c r="CCR115" s="86"/>
      <c r="CCS115" s="86"/>
      <c r="CCT115" s="86"/>
      <c r="CCU115" s="86"/>
      <c r="CCV115" s="86"/>
      <c r="CCW115" s="86"/>
      <c r="CCX115" s="86"/>
      <c r="CCY115" s="86"/>
      <c r="CCZ115" s="86"/>
      <c r="CDA115" s="86"/>
      <c r="CDB115" s="86"/>
      <c r="CDC115" s="86"/>
      <c r="CDD115" s="86"/>
      <c r="CDE115" s="86"/>
      <c r="CDF115" s="86"/>
      <c r="CDG115" s="86"/>
      <c r="CDH115" s="86"/>
      <c r="CDI115" s="86"/>
      <c r="CDJ115" s="86"/>
      <c r="CDK115" s="86"/>
      <c r="CDL115" s="86"/>
      <c r="CDM115" s="86"/>
      <c r="CDN115" s="86"/>
      <c r="CDO115" s="86"/>
      <c r="CDP115" s="86"/>
      <c r="CDQ115" s="86"/>
      <c r="CDR115" s="86"/>
      <c r="CDS115" s="86"/>
      <c r="CDT115" s="86"/>
      <c r="CDU115" s="86"/>
      <c r="CDV115" s="86"/>
      <c r="CDW115" s="86"/>
      <c r="CDX115" s="86"/>
      <c r="CDY115" s="86"/>
      <c r="CDZ115" s="86"/>
      <c r="CEA115" s="86"/>
      <c r="CEB115" s="86"/>
      <c r="CEC115" s="86"/>
      <c r="CED115" s="86"/>
      <c r="CEE115" s="86"/>
      <c r="CEF115" s="86"/>
      <c r="CEG115" s="86"/>
      <c r="CEH115" s="86"/>
      <c r="CEI115" s="86"/>
      <c r="CEJ115" s="86"/>
      <c r="CEK115" s="86"/>
      <c r="CEL115" s="86"/>
      <c r="CEM115" s="86"/>
      <c r="CEN115" s="86"/>
      <c r="CEO115" s="86"/>
      <c r="CEP115" s="86"/>
      <c r="CEQ115" s="86"/>
      <c r="CER115" s="86"/>
      <c r="CES115" s="86"/>
      <c r="CET115" s="86"/>
      <c r="CEU115" s="86"/>
      <c r="CEV115" s="86"/>
      <c r="CEW115" s="86"/>
      <c r="CEX115" s="86"/>
      <c r="CEY115" s="86"/>
      <c r="CEZ115" s="86"/>
      <c r="CFA115" s="86"/>
      <c r="CFB115" s="86"/>
      <c r="CFC115" s="86"/>
      <c r="CFD115" s="86"/>
      <c r="CFE115" s="86"/>
      <c r="CFF115" s="86"/>
      <c r="CFG115" s="86"/>
      <c r="CFH115" s="86"/>
      <c r="CFI115" s="86"/>
      <c r="CFJ115" s="86"/>
      <c r="CFK115" s="86"/>
      <c r="CFL115" s="86"/>
      <c r="CFM115" s="86"/>
      <c r="CFN115" s="86"/>
      <c r="CFO115" s="86"/>
      <c r="CFP115" s="86"/>
      <c r="CFQ115" s="86"/>
      <c r="CFR115" s="86"/>
      <c r="CFS115" s="86"/>
      <c r="CFT115" s="86"/>
      <c r="CFU115" s="86"/>
      <c r="CFV115" s="86"/>
      <c r="CFW115" s="86"/>
      <c r="CFX115" s="86"/>
      <c r="CFY115" s="86"/>
      <c r="CFZ115" s="86"/>
      <c r="CGA115" s="86"/>
      <c r="CGB115" s="86"/>
      <c r="CGC115" s="86"/>
      <c r="CGD115" s="86"/>
      <c r="CGE115" s="86"/>
      <c r="CGF115" s="86"/>
      <c r="CGG115" s="86"/>
      <c r="CGH115" s="86"/>
      <c r="CGI115" s="86"/>
      <c r="CGJ115" s="86"/>
      <c r="CGK115" s="86"/>
      <c r="CGL115" s="86"/>
      <c r="CGM115" s="86"/>
      <c r="CGN115" s="86"/>
      <c r="CGO115" s="86"/>
      <c r="CGP115" s="86"/>
      <c r="CGQ115" s="86"/>
      <c r="CGR115" s="86"/>
      <c r="CGS115" s="86"/>
      <c r="CGT115" s="86"/>
      <c r="CGU115" s="86"/>
      <c r="CGV115" s="86"/>
      <c r="CGW115" s="86"/>
      <c r="CGX115" s="86"/>
      <c r="CGY115" s="86"/>
      <c r="CGZ115" s="86"/>
      <c r="CHA115" s="86"/>
      <c r="CHB115" s="86"/>
      <c r="CHC115" s="86"/>
      <c r="CHD115" s="86"/>
      <c r="CHE115" s="86"/>
      <c r="CHF115" s="86"/>
      <c r="CHG115" s="86"/>
      <c r="CHH115" s="86"/>
      <c r="CHI115" s="86"/>
      <c r="CHJ115" s="86"/>
      <c r="CHK115" s="86"/>
      <c r="CHL115" s="86"/>
      <c r="CHM115" s="86"/>
      <c r="CHN115" s="86"/>
      <c r="CHO115" s="86"/>
      <c r="CHP115" s="86"/>
      <c r="CHQ115" s="86"/>
      <c r="CHR115" s="86"/>
      <c r="CHS115" s="86"/>
      <c r="CHT115" s="86"/>
      <c r="CHU115" s="86"/>
      <c r="CHV115" s="86"/>
      <c r="CHW115" s="86"/>
      <c r="CHX115" s="86"/>
      <c r="CHY115" s="86"/>
      <c r="CHZ115" s="86"/>
      <c r="CIA115" s="86"/>
      <c r="CIB115" s="86"/>
      <c r="CIC115" s="86"/>
      <c r="CID115" s="86"/>
      <c r="CIE115" s="86"/>
      <c r="CIF115" s="86"/>
      <c r="CIG115" s="86"/>
      <c r="CIH115" s="86"/>
      <c r="CII115" s="86"/>
      <c r="CIJ115" s="86"/>
      <c r="CIK115" s="86"/>
      <c r="CIL115" s="86"/>
      <c r="CIM115" s="86"/>
      <c r="CIN115" s="86"/>
      <c r="CIO115" s="86"/>
      <c r="CIP115" s="86"/>
      <c r="CIQ115" s="86"/>
      <c r="CIR115" s="86"/>
      <c r="CIS115" s="86"/>
      <c r="CIT115" s="86"/>
      <c r="CIU115" s="86"/>
      <c r="CIV115" s="86"/>
      <c r="CIW115" s="86"/>
      <c r="CIX115" s="86"/>
      <c r="CIY115" s="86"/>
      <c r="CIZ115" s="86"/>
      <c r="CJA115" s="86"/>
      <c r="CJB115" s="86"/>
      <c r="CJC115" s="86"/>
      <c r="CJD115" s="86"/>
      <c r="CJE115" s="86"/>
      <c r="CJF115" s="86"/>
      <c r="CJG115" s="86"/>
      <c r="CJH115" s="86"/>
      <c r="CJI115" s="86"/>
      <c r="CJJ115" s="86"/>
      <c r="CJK115" s="86"/>
      <c r="CJL115" s="86"/>
      <c r="CJM115" s="86"/>
      <c r="CJN115" s="86"/>
      <c r="CJO115" s="86"/>
      <c r="CJP115" s="86"/>
      <c r="CJQ115" s="86"/>
      <c r="CJR115" s="86"/>
      <c r="CJS115" s="86"/>
      <c r="CJZ115" s="86"/>
      <c r="CKA115" s="86"/>
      <c r="CKB115" s="86"/>
      <c r="CKC115" s="86"/>
      <c r="CKD115" s="86"/>
      <c r="CKE115" s="86"/>
      <c r="CKF115" s="86"/>
      <c r="CKG115" s="86"/>
      <c r="CKH115" s="86"/>
      <c r="CKI115" s="86"/>
      <c r="CKJ115" s="86"/>
      <c r="CKK115" s="86"/>
      <c r="CKL115" s="86"/>
      <c r="CKM115" s="86"/>
      <c r="CKN115" s="86"/>
      <c r="CKO115" s="86"/>
      <c r="CKP115" s="86"/>
      <c r="CKQ115" s="86"/>
      <c r="CKR115" s="86"/>
      <c r="CKS115" s="86"/>
      <c r="CKT115" s="86"/>
      <c r="CKU115" s="86"/>
      <c r="CKV115" s="86"/>
      <c r="CKW115" s="86"/>
      <c r="CKX115" s="86"/>
      <c r="CKY115" s="86"/>
      <c r="CKZ115" s="86"/>
      <c r="CLA115" s="86"/>
      <c r="CLB115" s="86"/>
      <c r="CLC115" s="86"/>
      <c r="CLD115" s="86"/>
      <c r="CLE115" s="86"/>
      <c r="CLF115" s="86"/>
      <c r="CLG115" s="86"/>
      <c r="CLH115" s="86"/>
      <c r="CLI115" s="86"/>
      <c r="CLJ115" s="86"/>
      <c r="CLK115" s="86"/>
      <c r="CLL115" s="86"/>
      <c r="CLM115" s="86"/>
      <c r="CLN115" s="86"/>
      <c r="CLO115" s="86"/>
      <c r="CLP115" s="86"/>
      <c r="CLQ115" s="86"/>
      <c r="CLR115" s="86"/>
      <c r="CLS115" s="86"/>
      <c r="CLT115" s="86"/>
      <c r="CLU115" s="86"/>
      <c r="CLV115" s="86"/>
      <c r="CLW115" s="86"/>
      <c r="CLX115" s="86"/>
      <c r="CLY115" s="86"/>
      <c r="CLZ115" s="86"/>
      <c r="CMA115" s="86"/>
      <c r="CMB115" s="86"/>
      <c r="CMC115" s="86"/>
      <c r="CMD115" s="86"/>
      <c r="CME115" s="86"/>
      <c r="CMF115" s="86"/>
      <c r="CMG115" s="86"/>
      <c r="CMH115" s="86"/>
      <c r="CMI115" s="86"/>
      <c r="CMJ115" s="86"/>
      <c r="CMK115" s="86"/>
      <c r="CML115" s="86"/>
      <c r="CMM115" s="86"/>
      <c r="CMN115" s="86"/>
      <c r="CMO115" s="86"/>
      <c r="CMP115" s="86"/>
      <c r="CMQ115" s="86"/>
      <c r="CMR115" s="86"/>
      <c r="CMS115" s="86"/>
      <c r="CMT115" s="86"/>
      <c r="CMU115" s="86"/>
      <c r="CMV115" s="86"/>
      <c r="CMW115" s="86"/>
      <c r="CMX115" s="86"/>
      <c r="CMY115" s="86"/>
      <c r="CMZ115" s="86"/>
      <c r="CNA115" s="86"/>
      <c r="CNB115" s="86"/>
      <c r="CNC115" s="86"/>
      <c r="CND115" s="86"/>
      <c r="CNE115" s="86"/>
      <c r="CNF115" s="86"/>
      <c r="CNG115" s="86"/>
      <c r="CNH115" s="86"/>
      <c r="CNI115" s="86"/>
      <c r="CNJ115" s="86"/>
      <c r="CNK115" s="86"/>
      <c r="CNL115" s="86"/>
      <c r="CNM115" s="86"/>
      <c r="CNN115" s="86"/>
      <c r="CNO115" s="86"/>
      <c r="CNP115" s="86"/>
      <c r="CNQ115" s="86"/>
      <c r="CNR115" s="86"/>
      <c r="CNS115" s="86"/>
      <c r="CNT115" s="86"/>
      <c r="CNU115" s="86"/>
      <c r="CNV115" s="86"/>
      <c r="CNW115" s="86"/>
      <c r="CNX115" s="86"/>
      <c r="CNY115" s="86"/>
      <c r="CNZ115" s="86"/>
      <c r="COA115" s="86"/>
      <c r="COB115" s="86"/>
      <c r="COC115" s="86"/>
      <c r="COD115" s="86"/>
      <c r="COE115" s="86"/>
      <c r="COF115" s="86"/>
      <c r="COG115" s="86"/>
      <c r="COH115" s="86"/>
      <c r="COI115" s="86"/>
      <c r="COJ115" s="86"/>
      <c r="COK115" s="86"/>
      <c r="COL115" s="86"/>
      <c r="COM115" s="86"/>
      <c r="CON115" s="86"/>
      <c r="COO115" s="86"/>
      <c r="COP115" s="86"/>
      <c r="COQ115" s="86"/>
      <c r="COR115" s="86"/>
      <c r="COS115" s="86"/>
      <c r="COT115" s="86"/>
      <c r="COU115" s="86"/>
      <c r="COV115" s="86"/>
      <c r="COW115" s="86"/>
      <c r="COX115" s="86"/>
      <c r="COY115" s="86"/>
      <c r="COZ115" s="86"/>
      <c r="CPA115" s="86"/>
      <c r="CPB115" s="86"/>
      <c r="CPC115" s="86"/>
      <c r="CPD115" s="86"/>
      <c r="CPE115" s="86"/>
      <c r="CPF115" s="86"/>
      <c r="CPG115" s="86"/>
      <c r="CPH115" s="86"/>
      <c r="CPI115" s="86"/>
      <c r="CPJ115" s="86"/>
      <c r="CPK115" s="86"/>
      <c r="CPL115" s="86"/>
      <c r="CPM115" s="86"/>
      <c r="CPN115" s="86"/>
      <c r="CPO115" s="86"/>
      <c r="CPP115" s="86"/>
      <c r="CPQ115" s="86"/>
      <c r="CPR115" s="86"/>
      <c r="CPS115" s="86"/>
      <c r="CPT115" s="86"/>
      <c r="CPU115" s="86"/>
      <c r="CPV115" s="86"/>
      <c r="CPW115" s="86"/>
      <c r="CPX115" s="86"/>
      <c r="CPY115" s="86"/>
      <c r="CPZ115" s="86"/>
      <c r="CQA115" s="86"/>
      <c r="CQB115" s="86"/>
      <c r="CQC115" s="86"/>
      <c r="CQD115" s="86"/>
      <c r="CQE115" s="86"/>
      <c r="CQF115" s="86"/>
      <c r="CQG115" s="86"/>
      <c r="CQH115" s="86"/>
      <c r="CQI115" s="86"/>
      <c r="CQJ115" s="86"/>
      <c r="CQK115" s="86"/>
      <c r="CQL115" s="86"/>
      <c r="CQM115" s="86"/>
      <c r="CQN115" s="86"/>
      <c r="CQO115" s="86"/>
      <c r="CQP115" s="86"/>
      <c r="CQQ115" s="86"/>
      <c r="CQR115" s="86"/>
      <c r="CQS115" s="86"/>
      <c r="CQT115" s="86"/>
      <c r="CQU115" s="86"/>
      <c r="CQV115" s="86"/>
      <c r="CQW115" s="86"/>
      <c r="CQX115" s="86"/>
      <c r="CQY115" s="86"/>
      <c r="CQZ115" s="86"/>
      <c r="CRA115" s="86"/>
      <c r="CRB115" s="86"/>
      <c r="CRC115" s="86"/>
      <c r="CRD115" s="86"/>
      <c r="CRE115" s="86"/>
      <c r="CRF115" s="86"/>
      <c r="CRG115" s="86"/>
      <c r="CRH115" s="86"/>
      <c r="CRI115" s="86"/>
      <c r="CRJ115" s="86"/>
      <c r="CRK115" s="86"/>
      <c r="CRL115" s="86"/>
      <c r="CRM115" s="86"/>
      <c r="CRN115" s="86"/>
      <c r="CRO115" s="86"/>
      <c r="CRP115" s="86"/>
      <c r="CRQ115" s="86"/>
      <c r="CRR115" s="86"/>
      <c r="CRS115" s="86"/>
      <c r="CRT115" s="86"/>
      <c r="CRU115" s="86"/>
      <c r="CRV115" s="86"/>
      <c r="CRW115" s="86"/>
      <c r="CRX115" s="86"/>
      <c r="CRY115" s="86"/>
      <c r="CRZ115" s="86"/>
      <c r="CSA115" s="86"/>
      <c r="CSB115" s="86"/>
      <c r="CSC115" s="86"/>
      <c r="CSD115" s="86"/>
      <c r="CSE115" s="86"/>
      <c r="CSF115" s="86"/>
      <c r="CSG115" s="86"/>
      <c r="CSH115" s="86"/>
      <c r="CSI115" s="86"/>
      <c r="CSJ115" s="86"/>
      <c r="CSK115" s="86"/>
      <c r="CSL115" s="86"/>
      <c r="CSM115" s="86"/>
      <c r="CSN115" s="86"/>
      <c r="CSO115" s="86"/>
      <c r="CSP115" s="86"/>
      <c r="CSQ115" s="86"/>
      <c r="CSR115" s="86"/>
      <c r="CSS115" s="86"/>
      <c r="CST115" s="86"/>
      <c r="CSU115" s="86"/>
      <c r="CSV115" s="86"/>
      <c r="CSW115" s="86"/>
      <c r="CSX115" s="86"/>
      <c r="CSY115" s="86"/>
      <c r="CSZ115" s="86"/>
      <c r="CTA115" s="86"/>
      <c r="CTB115" s="86"/>
      <c r="CTC115" s="86"/>
      <c r="CTD115" s="86"/>
      <c r="CTE115" s="86"/>
      <c r="CTF115" s="86"/>
      <c r="CTG115" s="86"/>
      <c r="CTH115" s="86"/>
      <c r="CTI115" s="86"/>
      <c r="CTJ115" s="86"/>
      <c r="CTK115" s="86"/>
      <c r="CTL115" s="86"/>
      <c r="CTM115" s="86"/>
      <c r="CTN115" s="86"/>
      <c r="CTO115" s="86"/>
      <c r="CTV115" s="86"/>
      <c r="CTW115" s="86"/>
      <c r="CTX115" s="86"/>
      <c r="CTY115" s="86"/>
      <c r="CTZ115" s="86"/>
      <c r="CUA115" s="86"/>
      <c r="CUB115" s="86"/>
      <c r="CUC115" s="86"/>
      <c r="CUD115" s="86"/>
      <c r="CUE115" s="86"/>
      <c r="CUF115" s="86"/>
      <c r="CUG115" s="86"/>
      <c r="CUH115" s="86"/>
      <c r="CUI115" s="86"/>
      <c r="CUJ115" s="86"/>
      <c r="CUK115" s="86"/>
      <c r="CUL115" s="86"/>
      <c r="CUM115" s="86"/>
      <c r="CUN115" s="86"/>
      <c r="CUO115" s="86"/>
      <c r="CUP115" s="86"/>
      <c r="CUQ115" s="86"/>
      <c r="CUR115" s="86"/>
      <c r="CUS115" s="86"/>
      <c r="CUT115" s="86"/>
      <c r="CUU115" s="86"/>
      <c r="CUV115" s="86"/>
      <c r="CUW115" s="86"/>
      <c r="CUX115" s="86"/>
      <c r="CUY115" s="86"/>
      <c r="CUZ115" s="86"/>
      <c r="CVA115" s="86"/>
      <c r="CVB115" s="86"/>
      <c r="CVC115" s="86"/>
      <c r="CVD115" s="86"/>
      <c r="CVE115" s="86"/>
      <c r="CVF115" s="86"/>
      <c r="CVG115" s="86"/>
      <c r="CVH115" s="86"/>
      <c r="CVI115" s="86"/>
      <c r="CVJ115" s="86"/>
      <c r="CVK115" s="86"/>
      <c r="CVL115" s="86"/>
      <c r="CVM115" s="86"/>
      <c r="CVN115" s="86"/>
      <c r="CVO115" s="86"/>
      <c r="CVP115" s="86"/>
      <c r="CVQ115" s="86"/>
      <c r="CVR115" s="86"/>
      <c r="CVS115" s="86"/>
      <c r="CVT115" s="86"/>
      <c r="CVU115" s="86"/>
      <c r="CVV115" s="86"/>
      <c r="CVW115" s="86"/>
      <c r="CVX115" s="86"/>
      <c r="CVY115" s="86"/>
      <c r="CVZ115" s="86"/>
      <c r="CWA115" s="86"/>
      <c r="CWB115" s="86"/>
      <c r="CWC115" s="86"/>
      <c r="CWD115" s="86"/>
      <c r="CWE115" s="86"/>
      <c r="CWF115" s="86"/>
      <c r="CWG115" s="86"/>
      <c r="CWH115" s="86"/>
      <c r="CWI115" s="86"/>
      <c r="CWJ115" s="86"/>
      <c r="CWK115" s="86"/>
      <c r="CWL115" s="86"/>
      <c r="CWM115" s="86"/>
      <c r="CWN115" s="86"/>
      <c r="CWO115" s="86"/>
      <c r="CWP115" s="86"/>
      <c r="CWQ115" s="86"/>
      <c r="CWR115" s="86"/>
      <c r="CWS115" s="86"/>
      <c r="CWT115" s="86"/>
      <c r="CWU115" s="86"/>
      <c r="CWV115" s="86"/>
      <c r="CWW115" s="86"/>
      <c r="CWX115" s="86"/>
      <c r="CWY115" s="86"/>
      <c r="CWZ115" s="86"/>
      <c r="CXA115" s="86"/>
      <c r="CXB115" s="86"/>
      <c r="CXC115" s="86"/>
      <c r="CXD115" s="86"/>
      <c r="CXE115" s="86"/>
      <c r="CXF115" s="86"/>
      <c r="CXG115" s="86"/>
      <c r="CXH115" s="86"/>
      <c r="CXI115" s="86"/>
      <c r="CXJ115" s="86"/>
      <c r="CXK115" s="86"/>
      <c r="CXL115" s="86"/>
      <c r="CXM115" s="86"/>
      <c r="CXN115" s="86"/>
      <c r="CXO115" s="86"/>
      <c r="CXP115" s="86"/>
      <c r="CXQ115" s="86"/>
      <c r="CXR115" s="86"/>
      <c r="CXS115" s="86"/>
      <c r="CXT115" s="86"/>
      <c r="CXU115" s="86"/>
      <c r="CXV115" s="86"/>
      <c r="CXW115" s="86"/>
      <c r="CXX115" s="86"/>
      <c r="CXY115" s="86"/>
      <c r="CXZ115" s="86"/>
      <c r="CYA115" s="86"/>
      <c r="CYB115" s="86"/>
      <c r="CYC115" s="86"/>
      <c r="CYD115" s="86"/>
      <c r="CYE115" s="86"/>
      <c r="CYF115" s="86"/>
      <c r="CYG115" s="86"/>
      <c r="CYH115" s="86"/>
      <c r="CYI115" s="86"/>
      <c r="CYJ115" s="86"/>
      <c r="CYK115" s="86"/>
      <c r="CYL115" s="86"/>
      <c r="CYM115" s="86"/>
      <c r="CYN115" s="86"/>
      <c r="CYO115" s="86"/>
      <c r="CYP115" s="86"/>
      <c r="CYQ115" s="86"/>
      <c r="CYR115" s="86"/>
      <c r="CYS115" s="86"/>
      <c r="CYT115" s="86"/>
      <c r="CYU115" s="86"/>
      <c r="CYV115" s="86"/>
      <c r="CYW115" s="86"/>
      <c r="CYX115" s="86"/>
      <c r="CYY115" s="86"/>
      <c r="CYZ115" s="86"/>
      <c r="CZA115" s="86"/>
      <c r="CZB115" s="86"/>
      <c r="CZC115" s="86"/>
      <c r="CZD115" s="86"/>
      <c r="CZE115" s="86"/>
      <c r="CZF115" s="86"/>
      <c r="CZG115" s="86"/>
      <c r="CZH115" s="86"/>
      <c r="CZI115" s="86"/>
      <c r="CZJ115" s="86"/>
      <c r="CZK115" s="86"/>
      <c r="CZL115" s="86"/>
      <c r="CZM115" s="86"/>
      <c r="CZN115" s="86"/>
      <c r="CZO115" s="86"/>
      <c r="CZP115" s="86"/>
      <c r="CZQ115" s="86"/>
      <c r="CZR115" s="86"/>
      <c r="CZS115" s="86"/>
      <c r="CZT115" s="86"/>
      <c r="CZU115" s="86"/>
      <c r="CZV115" s="86"/>
      <c r="CZW115" s="86"/>
      <c r="CZX115" s="86"/>
      <c r="CZY115" s="86"/>
      <c r="CZZ115" s="86"/>
      <c r="DAA115" s="86"/>
      <c r="DAB115" s="86"/>
      <c r="DAC115" s="86"/>
      <c r="DAD115" s="86"/>
      <c r="DAE115" s="86"/>
      <c r="DAF115" s="86"/>
      <c r="DAG115" s="86"/>
      <c r="DAH115" s="86"/>
      <c r="DAI115" s="86"/>
      <c r="DAJ115" s="86"/>
      <c r="DAK115" s="86"/>
      <c r="DAL115" s="86"/>
      <c r="DAM115" s="86"/>
      <c r="DAN115" s="86"/>
      <c r="DAO115" s="86"/>
      <c r="DAP115" s="86"/>
      <c r="DAQ115" s="86"/>
      <c r="DAR115" s="86"/>
      <c r="DAS115" s="86"/>
      <c r="DAT115" s="86"/>
      <c r="DAU115" s="86"/>
      <c r="DAV115" s="86"/>
      <c r="DAW115" s="86"/>
      <c r="DAX115" s="86"/>
      <c r="DAY115" s="86"/>
      <c r="DAZ115" s="86"/>
      <c r="DBA115" s="86"/>
      <c r="DBB115" s="86"/>
      <c r="DBC115" s="86"/>
      <c r="DBD115" s="86"/>
      <c r="DBE115" s="86"/>
      <c r="DBF115" s="86"/>
      <c r="DBG115" s="86"/>
      <c r="DBH115" s="86"/>
      <c r="DBI115" s="86"/>
      <c r="DBJ115" s="86"/>
      <c r="DBK115" s="86"/>
      <c r="DBL115" s="86"/>
      <c r="DBM115" s="86"/>
      <c r="DBN115" s="86"/>
      <c r="DBO115" s="86"/>
      <c r="DBP115" s="86"/>
      <c r="DBQ115" s="86"/>
      <c r="DBR115" s="86"/>
      <c r="DBS115" s="86"/>
      <c r="DBT115" s="86"/>
      <c r="DBU115" s="86"/>
      <c r="DBV115" s="86"/>
      <c r="DBW115" s="86"/>
      <c r="DBX115" s="86"/>
      <c r="DBY115" s="86"/>
      <c r="DBZ115" s="86"/>
      <c r="DCA115" s="86"/>
      <c r="DCB115" s="86"/>
      <c r="DCC115" s="86"/>
      <c r="DCD115" s="86"/>
      <c r="DCE115" s="86"/>
      <c r="DCF115" s="86"/>
      <c r="DCG115" s="86"/>
      <c r="DCH115" s="86"/>
      <c r="DCI115" s="86"/>
      <c r="DCJ115" s="86"/>
      <c r="DCK115" s="86"/>
      <c r="DCL115" s="86"/>
      <c r="DCM115" s="86"/>
      <c r="DCN115" s="86"/>
      <c r="DCO115" s="86"/>
      <c r="DCP115" s="86"/>
      <c r="DCQ115" s="86"/>
      <c r="DCR115" s="86"/>
      <c r="DCS115" s="86"/>
      <c r="DCT115" s="86"/>
      <c r="DCU115" s="86"/>
      <c r="DCV115" s="86"/>
      <c r="DCW115" s="86"/>
      <c r="DCX115" s="86"/>
      <c r="DCY115" s="86"/>
      <c r="DCZ115" s="86"/>
      <c r="DDA115" s="86"/>
      <c r="DDB115" s="86"/>
      <c r="DDC115" s="86"/>
      <c r="DDD115" s="86"/>
      <c r="DDE115" s="86"/>
      <c r="DDF115" s="86"/>
      <c r="DDG115" s="86"/>
      <c r="DDH115" s="86"/>
      <c r="DDI115" s="86"/>
      <c r="DDJ115" s="86"/>
      <c r="DDK115" s="86"/>
      <c r="DDR115" s="86"/>
      <c r="DDS115" s="86"/>
      <c r="DDT115" s="86"/>
      <c r="DDU115" s="86"/>
      <c r="DDV115" s="86"/>
      <c r="DDW115" s="86"/>
      <c r="DDX115" s="86"/>
      <c r="DDY115" s="86"/>
      <c r="DDZ115" s="86"/>
      <c r="DEA115" s="86"/>
      <c r="DEB115" s="86"/>
      <c r="DEC115" s="86"/>
      <c r="DED115" s="86"/>
      <c r="DEE115" s="86"/>
      <c r="DEF115" s="86"/>
      <c r="DEG115" s="86"/>
      <c r="DEH115" s="86"/>
      <c r="DEI115" s="86"/>
      <c r="DEJ115" s="86"/>
      <c r="DEK115" s="86"/>
      <c r="DEL115" s="86"/>
      <c r="DEM115" s="86"/>
      <c r="DEN115" s="86"/>
      <c r="DEO115" s="86"/>
      <c r="DEP115" s="86"/>
      <c r="DEQ115" s="86"/>
      <c r="DER115" s="86"/>
      <c r="DES115" s="86"/>
      <c r="DET115" s="86"/>
      <c r="DEU115" s="86"/>
      <c r="DEV115" s="86"/>
      <c r="DEW115" s="86"/>
      <c r="DEX115" s="86"/>
      <c r="DEY115" s="86"/>
      <c r="DEZ115" s="86"/>
      <c r="DFA115" s="86"/>
      <c r="DFB115" s="86"/>
      <c r="DFC115" s="86"/>
      <c r="DFD115" s="86"/>
      <c r="DFE115" s="86"/>
      <c r="DFF115" s="86"/>
      <c r="DFG115" s="86"/>
      <c r="DFH115" s="86"/>
      <c r="DFI115" s="86"/>
      <c r="DFJ115" s="86"/>
      <c r="DFK115" s="86"/>
      <c r="DFL115" s="86"/>
      <c r="DFM115" s="86"/>
      <c r="DFN115" s="86"/>
      <c r="DFO115" s="86"/>
      <c r="DFP115" s="86"/>
      <c r="DFQ115" s="86"/>
      <c r="DFR115" s="86"/>
      <c r="DFS115" s="86"/>
      <c r="DFT115" s="86"/>
      <c r="DFU115" s="86"/>
      <c r="DFV115" s="86"/>
      <c r="DFW115" s="86"/>
      <c r="DFX115" s="86"/>
      <c r="DFY115" s="86"/>
      <c r="DFZ115" s="86"/>
      <c r="DGA115" s="86"/>
      <c r="DGB115" s="86"/>
      <c r="DGC115" s="86"/>
      <c r="DGD115" s="86"/>
      <c r="DGE115" s="86"/>
      <c r="DGF115" s="86"/>
      <c r="DGG115" s="86"/>
      <c r="DGH115" s="86"/>
      <c r="DGI115" s="86"/>
      <c r="DGJ115" s="86"/>
      <c r="DGK115" s="86"/>
      <c r="DGL115" s="86"/>
      <c r="DGM115" s="86"/>
      <c r="DGN115" s="86"/>
      <c r="DGO115" s="86"/>
      <c r="DGP115" s="86"/>
      <c r="DGQ115" s="86"/>
      <c r="DGR115" s="86"/>
      <c r="DGS115" s="86"/>
      <c r="DGT115" s="86"/>
      <c r="DGU115" s="86"/>
      <c r="DGV115" s="86"/>
      <c r="DGW115" s="86"/>
      <c r="DGX115" s="86"/>
      <c r="DGY115" s="86"/>
      <c r="DGZ115" s="86"/>
      <c r="DHA115" s="86"/>
      <c r="DHB115" s="86"/>
      <c r="DHC115" s="86"/>
      <c r="DHD115" s="86"/>
      <c r="DHE115" s="86"/>
      <c r="DHF115" s="86"/>
      <c r="DHG115" s="86"/>
      <c r="DHH115" s="86"/>
      <c r="DHI115" s="86"/>
      <c r="DHJ115" s="86"/>
      <c r="DHK115" s="86"/>
      <c r="DHL115" s="86"/>
      <c r="DHM115" s="86"/>
      <c r="DHN115" s="86"/>
      <c r="DHO115" s="86"/>
      <c r="DHP115" s="86"/>
      <c r="DHQ115" s="86"/>
      <c r="DHR115" s="86"/>
      <c r="DHS115" s="86"/>
      <c r="DHT115" s="86"/>
      <c r="DHU115" s="86"/>
      <c r="DHV115" s="86"/>
      <c r="DHW115" s="86"/>
      <c r="DHX115" s="86"/>
      <c r="DHY115" s="86"/>
      <c r="DHZ115" s="86"/>
      <c r="DIA115" s="86"/>
      <c r="DIB115" s="86"/>
      <c r="DIC115" s="86"/>
      <c r="DID115" s="86"/>
      <c r="DIE115" s="86"/>
      <c r="DIF115" s="86"/>
      <c r="DIG115" s="86"/>
      <c r="DIH115" s="86"/>
      <c r="DII115" s="86"/>
      <c r="DIJ115" s="86"/>
      <c r="DIK115" s="86"/>
      <c r="DIL115" s="86"/>
      <c r="DIM115" s="86"/>
      <c r="DIN115" s="86"/>
      <c r="DIO115" s="86"/>
      <c r="DIP115" s="86"/>
      <c r="DIQ115" s="86"/>
      <c r="DIR115" s="86"/>
      <c r="DIS115" s="86"/>
      <c r="DIT115" s="86"/>
      <c r="DIU115" s="86"/>
      <c r="DIV115" s="86"/>
      <c r="DIW115" s="86"/>
      <c r="DIX115" s="86"/>
      <c r="DIY115" s="86"/>
      <c r="DIZ115" s="86"/>
      <c r="DJA115" s="86"/>
      <c r="DJB115" s="86"/>
      <c r="DJC115" s="86"/>
      <c r="DJD115" s="86"/>
      <c r="DJE115" s="86"/>
      <c r="DJF115" s="86"/>
      <c r="DJG115" s="86"/>
      <c r="DJH115" s="86"/>
      <c r="DJI115" s="86"/>
      <c r="DJJ115" s="86"/>
      <c r="DJK115" s="86"/>
      <c r="DJL115" s="86"/>
      <c r="DJM115" s="86"/>
      <c r="DJN115" s="86"/>
      <c r="DJO115" s="86"/>
      <c r="DJP115" s="86"/>
      <c r="DJQ115" s="86"/>
      <c r="DJR115" s="86"/>
      <c r="DJS115" s="86"/>
      <c r="DJT115" s="86"/>
      <c r="DJU115" s="86"/>
      <c r="DJV115" s="86"/>
      <c r="DJW115" s="86"/>
      <c r="DJX115" s="86"/>
      <c r="DJY115" s="86"/>
      <c r="DJZ115" s="86"/>
      <c r="DKA115" s="86"/>
      <c r="DKB115" s="86"/>
      <c r="DKC115" s="86"/>
      <c r="DKD115" s="86"/>
      <c r="DKE115" s="86"/>
      <c r="DKF115" s="86"/>
      <c r="DKG115" s="86"/>
      <c r="DKH115" s="86"/>
      <c r="DKI115" s="86"/>
      <c r="DKJ115" s="86"/>
      <c r="DKK115" s="86"/>
      <c r="DKL115" s="86"/>
      <c r="DKM115" s="86"/>
      <c r="DKN115" s="86"/>
      <c r="DKO115" s="86"/>
      <c r="DKP115" s="86"/>
      <c r="DKQ115" s="86"/>
      <c r="DKR115" s="86"/>
      <c r="DKS115" s="86"/>
      <c r="DKT115" s="86"/>
      <c r="DKU115" s="86"/>
      <c r="DKV115" s="86"/>
      <c r="DKW115" s="86"/>
      <c r="DKX115" s="86"/>
      <c r="DKY115" s="86"/>
      <c r="DKZ115" s="86"/>
      <c r="DLA115" s="86"/>
      <c r="DLB115" s="86"/>
      <c r="DLC115" s="86"/>
      <c r="DLD115" s="86"/>
      <c r="DLE115" s="86"/>
      <c r="DLF115" s="86"/>
      <c r="DLG115" s="86"/>
      <c r="DLH115" s="86"/>
      <c r="DLI115" s="86"/>
      <c r="DLJ115" s="86"/>
      <c r="DLK115" s="86"/>
      <c r="DLL115" s="86"/>
      <c r="DLM115" s="86"/>
      <c r="DLN115" s="86"/>
      <c r="DLO115" s="86"/>
      <c r="DLP115" s="86"/>
      <c r="DLQ115" s="86"/>
      <c r="DLR115" s="86"/>
      <c r="DLS115" s="86"/>
      <c r="DLT115" s="86"/>
      <c r="DLU115" s="86"/>
      <c r="DLV115" s="86"/>
      <c r="DLW115" s="86"/>
      <c r="DLX115" s="86"/>
      <c r="DLY115" s="86"/>
      <c r="DLZ115" s="86"/>
      <c r="DMA115" s="86"/>
      <c r="DMB115" s="86"/>
      <c r="DMC115" s="86"/>
      <c r="DMD115" s="86"/>
      <c r="DME115" s="86"/>
      <c r="DMF115" s="86"/>
      <c r="DMG115" s="86"/>
      <c r="DMH115" s="86"/>
      <c r="DMI115" s="86"/>
      <c r="DMJ115" s="86"/>
      <c r="DMK115" s="86"/>
      <c r="DML115" s="86"/>
      <c r="DMM115" s="86"/>
      <c r="DMN115" s="86"/>
      <c r="DMO115" s="86"/>
      <c r="DMP115" s="86"/>
      <c r="DMQ115" s="86"/>
      <c r="DMR115" s="86"/>
      <c r="DMS115" s="86"/>
      <c r="DMT115" s="86"/>
      <c r="DMU115" s="86"/>
      <c r="DMV115" s="86"/>
      <c r="DMW115" s="86"/>
      <c r="DMX115" s="86"/>
      <c r="DMY115" s="86"/>
      <c r="DMZ115" s="86"/>
      <c r="DNA115" s="86"/>
      <c r="DNB115" s="86"/>
      <c r="DNC115" s="86"/>
      <c r="DND115" s="86"/>
      <c r="DNE115" s="86"/>
      <c r="DNF115" s="86"/>
      <c r="DNG115" s="86"/>
      <c r="DNN115" s="86"/>
      <c r="DNO115" s="86"/>
      <c r="DNP115" s="86"/>
      <c r="DNQ115" s="86"/>
      <c r="DNR115" s="86"/>
      <c r="DNS115" s="86"/>
      <c r="DNT115" s="86"/>
      <c r="DNU115" s="86"/>
      <c r="DNV115" s="86"/>
      <c r="DNW115" s="86"/>
      <c r="DNX115" s="86"/>
      <c r="DNY115" s="86"/>
      <c r="DNZ115" s="86"/>
      <c r="DOA115" s="86"/>
      <c r="DOB115" s="86"/>
      <c r="DOC115" s="86"/>
      <c r="DOD115" s="86"/>
      <c r="DOE115" s="86"/>
      <c r="DOF115" s="86"/>
      <c r="DOG115" s="86"/>
      <c r="DOH115" s="86"/>
      <c r="DOI115" s="86"/>
      <c r="DOJ115" s="86"/>
      <c r="DOK115" s="86"/>
      <c r="DOL115" s="86"/>
      <c r="DOM115" s="86"/>
      <c r="DON115" s="86"/>
      <c r="DOO115" s="86"/>
      <c r="DOP115" s="86"/>
      <c r="DOQ115" s="86"/>
      <c r="DOR115" s="86"/>
      <c r="DOS115" s="86"/>
      <c r="DOT115" s="86"/>
      <c r="DOU115" s="86"/>
      <c r="DOV115" s="86"/>
      <c r="DOW115" s="86"/>
      <c r="DOX115" s="86"/>
      <c r="DOY115" s="86"/>
      <c r="DOZ115" s="86"/>
      <c r="DPA115" s="86"/>
      <c r="DPB115" s="86"/>
      <c r="DPC115" s="86"/>
      <c r="DPD115" s="86"/>
      <c r="DPE115" s="86"/>
      <c r="DPF115" s="86"/>
      <c r="DPG115" s="86"/>
      <c r="DPH115" s="86"/>
      <c r="DPI115" s="86"/>
      <c r="DPJ115" s="86"/>
      <c r="DPK115" s="86"/>
      <c r="DPL115" s="86"/>
      <c r="DPM115" s="86"/>
      <c r="DPN115" s="86"/>
      <c r="DPO115" s="86"/>
      <c r="DPP115" s="86"/>
      <c r="DPQ115" s="86"/>
      <c r="DPR115" s="86"/>
      <c r="DPS115" s="86"/>
      <c r="DPT115" s="86"/>
      <c r="DPU115" s="86"/>
      <c r="DPV115" s="86"/>
      <c r="DPW115" s="86"/>
      <c r="DPX115" s="86"/>
      <c r="DPY115" s="86"/>
      <c r="DPZ115" s="86"/>
      <c r="DQA115" s="86"/>
      <c r="DQB115" s="86"/>
      <c r="DQC115" s="86"/>
      <c r="DQD115" s="86"/>
      <c r="DQE115" s="86"/>
      <c r="DQF115" s="86"/>
      <c r="DQG115" s="86"/>
      <c r="DQH115" s="86"/>
      <c r="DQI115" s="86"/>
      <c r="DQJ115" s="86"/>
      <c r="DQK115" s="86"/>
      <c r="DQL115" s="86"/>
      <c r="DQM115" s="86"/>
      <c r="DQN115" s="86"/>
      <c r="DQO115" s="86"/>
      <c r="DQP115" s="86"/>
      <c r="DQQ115" s="86"/>
      <c r="DQR115" s="86"/>
      <c r="DQS115" s="86"/>
      <c r="DQT115" s="86"/>
      <c r="DQU115" s="86"/>
      <c r="DQV115" s="86"/>
      <c r="DQW115" s="86"/>
      <c r="DQX115" s="86"/>
      <c r="DQY115" s="86"/>
      <c r="DQZ115" s="86"/>
      <c r="DRA115" s="86"/>
      <c r="DRB115" s="86"/>
      <c r="DRC115" s="86"/>
      <c r="DRD115" s="86"/>
      <c r="DRE115" s="86"/>
      <c r="DRF115" s="86"/>
      <c r="DRG115" s="86"/>
      <c r="DRH115" s="86"/>
      <c r="DRI115" s="86"/>
      <c r="DRJ115" s="86"/>
      <c r="DRK115" s="86"/>
      <c r="DRL115" s="86"/>
      <c r="DRM115" s="86"/>
      <c r="DRN115" s="86"/>
      <c r="DRO115" s="86"/>
      <c r="DRP115" s="86"/>
      <c r="DRQ115" s="86"/>
      <c r="DRR115" s="86"/>
      <c r="DRS115" s="86"/>
      <c r="DRT115" s="86"/>
      <c r="DRU115" s="86"/>
      <c r="DRV115" s="86"/>
      <c r="DRW115" s="86"/>
      <c r="DRX115" s="86"/>
      <c r="DRY115" s="86"/>
      <c r="DRZ115" s="86"/>
      <c r="DSA115" s="86"/>
      <c r="DSB115" s="86"/>
      <c r="DSC115" s="86"/>
      <c r="DSD115" s="86"/>
      <c r="DSE115" s="86"/>
      <c r="DSF115" s="86"/>
      <c r="DSG115" s="86"/>
      <c r="DSH115" s="86"/>
      <c r="DSI115" s="86"/>
      <c r="DSJ115" s="86"/>
      <c r="DSK115" s="86"/>
      <c r="DSL115" s="86"/>
      <c r="DSM115" s="86"/>
      <c r="DSN115" s="86"/>
      <c r="DSO115" s="86"/>
      <c r="DSP115" s="86"/>
      <c r="DSQ115" s="86"/>
      <c r="DSR115" s="86"/>
      <c r="DSS115" s="86"/>
      <c r="DST115" s="86"/>
      <c r="DSU115" s="86"/>
      <c r="DSV115" s="86"/>
      <c r="DSW115" s="86"/>
      <c r="DSX115" s="86"/>
      <c r="DSY115" s="86"/>
      <c r="DSZ115" s="86"/>
      <c r="DTA115" s="86"/>
      <c r="DTB115" s="86"/>
      <c r="DTC115" s="86"/>
      <c r="DTD115" s="86"/>
      <c r="DTE115" s="86"/>
      <c r="DTF115" s="86"/>
      <c r="DTG115" s="86"/>
      <c r="DTH115" s="86"/>
      <c r="DTI115" s="86"/>
      <c r="DTJ115" s="86"/>
      <c r="DTK115" s="86"/>
      <c r="DTL115" s="86"/>
      <c r="DTM115" s="86"/>
      <c r="DTN115" s="86"/>
      <c r="DTO115" s="86"/>
      <c r="DTP115" s="86"/>
      <c r="DTQ115" s="86"/>
      <c r="DTR115" s="86"/>
      <c r="DTS115" s="86"/>
      <c r="DTT115" s="86"/>
      <c r="DTU115" s="86"/>
      <c r="DTV115" s="86"/>
      <c r="DTW115" s="86"/>
      <c r="DTX115" s="86"/>
      <c r="DTY115" s="86"/>
      <c r="DTZ115" s="86"/>
      <c r="DUA115" s="86"/>
      <c r="DUB115" s="86"/>
      <c r="DUC115" s="86"/>
      <c r="DUD115" s="86"/>
      <c r="DUE115" s="86"/>
      <c r="DUF115" s="86"/>
      <c r="DUG115" s="86"/>
      <c r="DUH115" s="86"/>
      <c r="DUI115" s="86"/>
      <c r="DUJ115" s="86"/>
      <c r="DUK115" s="86"/>
      <c r="DUL115" s="86"/>
      <c r="DUM115" s="86"/>
      <c r="DUN115" s="86"/>
      <c r="DUO115" s="86"/>
      <c r="DUP115" s="86"/>
      <c r="DUQ115" s="86"/>
      <c r="DUR115" s="86"/>
      <c r="DUS115" s="86"/>
      <c r="DUT115" s="86"/>
      <c r="DUU115" s="86"/>
      <c r="DUV115" s="86"/>
      <c r="DUW115" s="86"/>
      <c r="DUX115" s="86"/>
      <c r="DUY115" s="86"/>
      <c r="DUZ115" s="86"/>
      <c r="DVA115" s="86"/>
      <c r="DVB115" s="86"/>
      <c r="DVC115" s="86"/>
      <c r="DVD115" s="86"/>
      <c r="DVE115" s="86"/>
      <c r="DVF115" s="86"/>
      <c r="DVG115" s="86"/>
      <c r="DVH115" s="86"/>
      <c r="DVI115" s="86"/>
      <c r="DVJ115" s="86"/>
      <c r="DVK115" s="86"/>
      <c r="DVL115" s="86"/>
      <c r="DVM115" s="86"/>
      <c r="DVN115" s="86"/>
      <c r="DVO115" s="86"/>
      <c r="DVP115" s="86"/>
      <c r="DVQ115" s="86"/>
      <c r="DVR115" s="86"/>
      <c r="DVS115" s="86"/>
      <c r="DVT115" s="86"/>
      <c r="DVU115" s="86"/>
      <c r="DVV115" s="86"/>
      <c r="DVW115" s="86"/>
      <c r="DVX115" s="86"/>
      <c r="DVY115" s="86"/>
      <c r="DVZ115" s="86"/>
      <c r="DWA115" s="86"/>
      <c r="DWB115" s="86"/>
      <c r="DWC115" s="86"/>
      <c r="DWD115" s="86"/>
      <c r="DWE115" s="86"/>
      <c r="DWF115" s="86"/>
      <c r="DWG115" s="86"/>
      <c r="DWH115" s="86"/>
      <c r="DWI115" s="86"/>
      <c r="DWJ115" s="86"/>
      <c r="DWK115" s="86"/>
      <c r="DWL115" s="86"/>
      <c r="DWM115" s="86"/>
      <c r="DWN115" s="86"/>
      <c r="DWO115" s="86"/>
      <c r="DWP115" s="86"/>
      <c r="DWQ115" s="86"/>
      <c r="DWR115" s="86"/>
      <c r="DWS115" s="86"/>
      <c r="DWT115" s="86"/>
      <c r="DWU115" s="86"/>
      <c r="DWV115" s="86"/>
      <c r="DWW115" s="86"/>
      <c r="DWX115" s="86"/>
      <c r="DWY115" s="86"/>
      <c r="DWZ115" s="86"/>
      <c r="DXA115" s="86"/>
      <c r="DXB115" s="86"/>
      <c r="DXC115" s="86"/>
      <c r="DXJ115" s="86"/>
      <c r="DXK115" s="86"/>
      <c r="DXL115" s="86"/>
      <c r="DXM115" s="86"/>
      <c r="DXN115" s="86"/>
      <c r="DXO115" s="86"/>
      <c r="DXP115" s="86"/>
      <c r="DXQ115" s="86"/>
      <c r="DXR115" s="86"/>
      <c r="DXS115" s="86"/>
      <c r="DXT115" s="86"/>
      <c r="DXU115" s="86"/>
      <c r="DXV115" s="86"/>
      <c r="DXW115" s="86"/>
      <c r="DXX115" s="86"/>
      <c r="DXY115" s="86"/>
      <c r="DXZ115" s="86"/>
      <c r="DYA115" s="86"/>
      <c r="DYB115" s="86"/>
      <c r="DYC115" s="86"/>
      <c r="DYD115" s="86"/>
      <c r="DYE115" s="86"/>
      <c r="DYF115" s="86"/>
      <c r="DYG115" s="86"/>
      <c r="DYH115" s="86"/>
      <c r="DYI115" s="86"/>
      <c r="DYJ115" s="86"/>
      <c r="DYK115" s="86"/>
      <c r="DYL115" s="86"/>
      <c r="DYM115" s="86"/>
      <c r="DYN115" s="86"/>
      <c r="DYO115" s="86"/>
      <c r="DYP115" s="86"/>
      <c r="DYQ115" s="86"/>
      <c r="DYR115" s="86"/>
      <c r="DYS115" s="86"/>
      <c r="DYT115" s="86"/>
      <c r="DYU115" s="86"/>
      <c r="DYV115" s="86"/>
      <c r="DYW115" s="86"/>
      <c r="DYX115" s="86"/>
      <c r="DYY115" s="86"/>
      <c r="DYZ115" s="86"/>
      <c r="DZA115" s="86"/>
      <c r="DZB115" s="86"/>
      <c r="DZC115" s="86"/>
      <c r="DZD115" s="86"/>
      <c r="DZE115" s="86"/>
      <c r="DZF115" s="86"/>
      <c r="DZG115" s="86"/>
      <c r="DZH115" s="86"/>
      <c r="DZI115" s="86"/>
      <c r="DZJ115" s="86"/>
      <c r="DZK115" s="86"/>
      <c r="DZL115" s="86"/>
      <c r="DZM115" s="86"/>
      <c r="DZN115" s="86"/>
      <c r="DZO115" s="86"/>
      <c r="DZP115" s="86"/>
      <c r="DZQ115" s="86"/>
      <c r="DZR115" s="86"/>
      <c r="DZS115" s="86"/>
      <c r="DZT115" s="86"/>
      <c r="DZU115" s="86"/>
      <c r="DZV115" s="86"/>
      <c r="DZW115" s="86"/>
      <c r="DZX115" s="86"/>
      <c r="DZY115" s="86"/>
      <c r="DZZ115" s="86"/>
      <c r="EAA115" s="86"/>
      <c r="EAB115" s="86"/>
      <c r="EAC115" s="86"/>
      <c r="EAD115" s="86"/>
      <c r="EAE115" s="86"/>
      <c r="EAF115" s="86"/>
      <c r="EAG115" s="86"/>
      <c r="EAH115" s="86"/>
      <c r="EAI115" s="86"/>
      <c r="EAJ115" s="86"/>
      <c r="EAK115" s="86"/>
      <c r="EAL115" s="86"/>
      <c r="EAM115" s="86"/>
      <c r="EAN115" s="86"/>
      <c r="EAO115" s="86"/>
      <c r="EAP115" s="86"/>
      <c r="EAQ115" s="86"/>
      <c r="EAR115" s="86"/>
      <c r="EAS115" s="86"/>
      <c r="EAT115" s="86"/>
      <c r="EAU115" s="86"/>
      <c r="EAV115" s="86"/>
      <c r="EAW115" s="86"/>
      <c r="EAX115" s="86"/>
      <c r="EAY115" s="86"/>
      <c r="EAZ115" s="86"/>
      <c r="EBA115" s="86"/>
      <c r="EBB115" s="86"/>
      <c r="EBC115" s="86"/>
      <c r="EBD115" s="86"/>
      <c r="EBE115" s="86"/>
      <c r="EBF115" s="86"/>
      <c r="EBG115" s="86"/>
      <c r="EBH115" s="86"/>
      <c r="EBI115" s="86"/>
      <c r="EBJ115" s="86"/>
      <c r="EBK115" s="86"/>
      <c r="EBL115" s="86"/>
      <c r="EBM115" s="86"/>
      <c r="EBN115" s="86"/>
      <c r="EBO115" s="86"/>
      <c r="EBP115" s="86"/>
      <c r="EBQ115" s="86"/>
      <c r="EBR115" s="86"/>
      <c r="EBS115" s="86"/>
      <c r="EBT115" s="86"/>
      <c r="EBU115" s="86"/>
      <c r="EBV115" s="86"/>
      <c r="EBW115" s="86"/>
      <c r="EBX115" s="86"/>
      <c r="EBY115" s="86"/>
      <c r="EBZ115" s="86"/>
      <c r="ECA115" s="86"/>
      <c r="ECB115" s="86"/>
      <c r="ECC115" s="86"/>
      <c r="ECD115" s="86"/>
      <c r="ECE115" s="86"/>
      <c r="ECF115" s="86"/>
      <c r="ECG115" s="86"/>
      <c r="ECH115" s="86"/>
      <c r="ECI115" s="86"/>
      <c r="ECJ115" s="86"/>
      <c r="ECK115" s="86"/>
      <c r="ECL115" s="86"/>
      <c r="ECM115" s="86"/>
      <c r="ECN115" s="86"/>
      <c r="ECO115" s="86"/>
      <c r="ECP115" s="86"/>
      <c r="ECQ115" s="86"/>
      <c r="ECR115" s="86"/>
      <c r="ECS115" s="86"/>
      <c r="ECT115" s="86"/>
      <c r="ECU115" s="86"/>
      <c r="ECV115" s="86"/>
      <c r="ECW115" s="86"/>
      <c r="ECX115" s="86"/>
      <c r="ECY115" s="86"/>
      <c r="ECZ115" s="86"/>
      <c r="EDA115" s="86"/>
      <c r="EDB115" s="86"/>
      <c r="EDC115" s="86"/>
      <c r="EDD115" s="86"/>
      <c r="EDE115" s="86"/>
      <c r="EDF115" s="86"/>
      <c r="EDG115" s="86"/>
      <c r="EDH115" s="86"/>
      <c r="EDI115" s="86"/>
      <c r="EDJ115" s="86"/>
      <c r="EDK115" s="86"/>
      <c r="EDL115" s="86"/>
      <c r="EDM115" s="86"/>
      <c r="EDN115" s="86"/>
      <c r="EDO115" s="86"/>
      <c r="EDP115" s="86"/>
      <c r="EDQ115" s="86"/>
      <c r="EDR115" s="86"/>
      <c r="EDS115" s="86"/>
      <c r="EDT115" s="86"/>
      <c r="EDU115" s="86"/>
      <c r="EDV115" s="86"/>
      <c r="EDW115" s="86"/>
      <c r="EDX115" s="86"/>
      <c r="EDY115" s="86"/>
      <c r="EDZ115" s="86"/>
      <c r="EEA115" s="86"/>
      <c r="EEB115" s="86"/>
      <c r="EEC115" s="86"/>
      <c r="EED115" s="86"/>
      <c r="EEE115" s="86"/>
      <c r="EEF115" s="86"/>
      <c r="EEG115" s="86"/>
      <c r="EEH115" s="86"/>
      <c r="EEI115" s="86"/>
      <c r="EEJ115" s="86"/>
      <c r="EEK115" s="86"/>
      <c r="EEL115" s="86"/>
      <c r="EEM115" s="86"/>
      <c r="EEN115" s="86"/>
      <c r="EEO115" s="86"/>
      <c r="EEP115" s="86"/>
      <c r="EEQ115" s="86"/>
      <c r="EER115" s="86"/>
      <c r="EES115" s="86"/>
      <c r="EET115" s="86"/>
      <c r="EEU115" s="86"/>
      <c r="EEV115" s="86"/>
      <c r="EEW115" s="86"/>
      <c r="EEX115" s="86"/>
      <c r="EEY115" s="86"/>
      <c r="EEZ115" s="86"/>
      <c r="EFA115" s="86"/>
      <c r="EFB115" s="86"/>
      <c r="EFC115" s="86"/>
      <c r="EFD115" s="86"/>
      <c r="EFE115" s="86"/>
      <c r="EFF115" s="86"/>
      <c r="EFG115" s="86"/>
      <c r="EFH115" s="86"/>
      <c r="EFI115" s="86"/>
      <c r="EFJ115" s="86"/>
      <c r="EFK115" s="86"/>
      <c r="EFL115" s="86"/>
      <c r="EFM115" s="86"/>
      <c r="EFN115" s="86"/>
      <c r="EFO115" s="86"/>
      <c r="EFP115" s="86"/>
      <c r="EFQ115" s="86"/>
      <c r="EFR115" s="86"/>
      <c r="EFS115" s="86"/>
      <c r="EFT115" s="86"/>
      <c r="EFU115" s="86"/>
      <c r="EFV115" s="86"/>
      <c r="EFW115" s="86"/>
      <c r="EFX115" s="86"/>
      <c r="EFY115" s="86"/>
      <c r="EFZ115" s="86"/>
      <c r="EGA115" s="86"/>
      <c r="EGB115" s="86"/>
      <c r="EGC115" s="86"/>
      <c r="EGD115" s="86"/>
      <c r="EGE115" s="86"/>
      <c r="EGF115" s="86"/>
      <c r="EGG115" s="86"/>
      <c r="EGH115" s="86"/>
      <c r="EGI115" s="86"/>
      <c r="EGJ115" s="86"/>
      <c r="EGK115" s="86"/>
      <c r="EGL115" s="86"/>
      <c r="EGM115" s="86"/>
      <c r="EGN115" s="86"/>
      <c r="EGO115" s="86"/>
      <c r="EGP115" s="86"/>
      <c r="EGQ115" s="86"/>
      <c r="EGR115" s="86"/>
      <c r="EGS115" s="86"/>
      <c r="EGT115" s="86"/>
      <c r="EGU115" s="86"/>
      <c r="EGV115" s="86"/>
      <c r="EGW115" s="86"/>
      <c r="EGX115" s="86"/>
      <c r="EGY115" s="86"/>
      <c r="EHF115" s="86"/>
      <c r="EHG115" s="86"/>
      <c r="EHH115" s="86"/>
      <c r="EHI115" s="86"/>
      <c r="EHJ115" s="86"/>
      <c r="EHK115" s="86"/>
      <c r="EHL115" s="86"/>
      <c r="EHM115" s="86"/>
      <c r="EHN115" s="86"/>
      <c r="EHO115" s="86"/>
      <c r="EHP115" s="86"/>
      <c r="EHQ115" s="86"/>
      <c r="EHR115" s="86"/>
      <c r="EHS115" s="86"/>
      <c r="EHT115" s="86"/>
      <c r="EHU115" s="86"/>
      <c r="EHV115" s="86"/>
      <c r="EHW115" s="86"/>
      <c r="EHX115" s="86"/>
      <c r="EHY115" s="86"/>
      <c r="EHZ115" s="86"/>
      <c r="EIA115" s="86"/>
      <c r="EIB115" s="86"/>
      <c r="EIC115" s="86"/>
      <c r="EID115" s="86"/>
      <c r="EIE115" s="86"/>
      <c r="EIF115" s="86"/>
      <c r="EIG115" s="86"/>
      <c r="EIH115" s="86"/>
      <c r="EII115" s="86"/>
      <c r="EIJ115" s="86"/>
      <c r="EIK115" s="86"/>
      <c r="EIL115" s="86"/>
      <c r="EIM115" s="86"/>
      <c r="EIN115" s="86"/>
      <c r="EIO115" s="86"/>
      <c r="EIP115" s="86"/>
      <c r="EIQ115" s="86"/>
      <c r="EIR115" s="86"/>
      <c r="EIS115" s="86"/>
      <c r="EIT115" s="86"/>
      <c r="EIU115" s="86"/>
      <c r="EIV115" s="86"/>
      <c r="EIW115" s="86"/>
      <c r="EIX115" s="86"/>
      <c r="EIY115" s="86"/>
      <c r="EIZ115" s="86"/>
      <c r="EJA115" s="86"/>
      <c r="EJB115" s="86"/>
      <c r="EJC115" s="86"/>
      <c r="EJD115" s="86"/>
      <c r="EJE115" s="86"/>
      <c r="EJF115" s="86"/>
      <c r="EJG115" s="86"/>
      <c r="EJH115" s="86"/>
      <c r="EJI115" s="86"/>
      <c r="EJJ115" s="86"/>
      <c r="EJK115" s="86"/>
      <c r="EJL115" s="86"/>
      <c r="EJM115" s="86"/>
      <c r="EJN115" s="86"/>
      <c r="EJO115" s="86"/>
      <c r="EJP115" s="86"/>
      <c r="EJQ115" s="86"/>
      <c r="EJR115" s="86"/>
      <c r="EJS115" s="86"/>
      <c r="EJT115" s="86"/>
      <c r="EJU115" s="86"/>
      <c r="EJV115" s="86"/>
      <c r="EJW115" s="86"/>
      <c r="EJX115" s="86"/>
      <c r="EJY115" s="86"/>
      <c r="EJZ115" s="86"/>
      <c r="EKA115" s="86"/>
      <c r="EKB115" s="86"/>
      <c r="EKC115" s="86"/>
      <c r="EKD115" s="86"/>
      <c r="EKE115" s="86"/>
      <c r="EKF115" s="86"/>
      <c r="EKG115" s="86"/>
      <c r="EKH115" s="86"/>
      <c r="EKI115" s="86"/>
      <c r="EKJ115" s="86"/>
      <c r="EKK115" s="86"/>
      <c r="EKL115" s="86"/>
      <c r="EKM115" s="86"/>
      <c r="EKN115" s="86"/>
      <c r="EKO115" s="86"/>
      <c r="EKP115" s="86"/>
      <c r="EKQ115" s="86"/>
      <c r="EKR115" s="86"/>
      <c r="EKS115" s="86"/>
      <c r="EKT115" s="86"/>
      <c r="EKU115" s="86"/>
      <c r="EKV115" s="86"/>
      <c r="EKW115" s="86"/>
      <c r="EKX115" s="86"/>
      <c r="EKY115" s="86"/>
      <c r="EKZ115" s="86"/>
      <c r="ELA115" s="86"/>
      <c r="ELB115" s="86"/>
      <c r="ELC115" s="86"/>
      <c r="ELD115" s="86"/>
      <c r="ELE115" s="86"/>
      <c r="ELF115" s="86"/>
      <c r="ELG115" s="86"/>
      <c r="ELH115" s="86"/>
      <c r="ELI115" s="86"/>
      <c r="ELJ115" s="86"/>
      <c r="ELK115" s="86"/>
      <c r="ELL115" s="86"/>
      <c r="ELM115" s="86"/>
      <c r="ELN115" s="86"/>
      <c r="ELO115" s="86"/>
      <c r="ELP115" s="86"/>
      <c r="ELQ115" s="86"/>
      <c r="ELR115" s="86"/>
      <c r="ELS115" s="86"/>
      <c r="ELT115" s="86"/>
      <c r="ELU115" s="86"/>
      <c r="ELV115" s="86"/>
      <c r="ELW115" s="86"/>
      <c r="ELX115" s="86"/>
      <c r="ELY115" s="86"/>
      <c r="ELZ115" s="86"/>
      <c r="EMA115" s="86"/>
      <c r="EMB115" s="86"/>
      <c r="EMC115" s="86"/>
      <c r="EMD115" s="86"/>
      <c r="EME115" s="86"/>
      <c r="EMF115" s="86"/>
      <c r="EMG115" s="86"/>
      <c r="EMH115" s="86"/>
      <c r="EMI115" s="86"/>
      <c r="EMJ115" s="86"/>
      <c r="EMK115" s="86"/>
      <c r="EML115" s="86"/>
      <c r="EMM115" s="86"/>
      <c r="EMN115" s="86"/>
      <c r="EMO115" s="86"/>
      <c r="EMP115" s="86"/>
      <c r="EMQ115" s="86"/>
      <c r="EMR115" s="86"/>
      <c r="EMS115" s="86"/>
      <c r="EMT115" s="86"/>
      <c r="EMU115" s="86"/>
      <c r="EMV115" s="86"/>
      <c r="EMW115" s="86"/>
      <c r="EMX115" s="86"/>
      <c r="EMY115" s="86"/>
      <c r="EMZ115" s="86"/>
      <c r="ENA115" s="86"/>
      <c r="ENB115" s="86"/>
      <c r="ENC115" s="86"/>
      <c r="END115" s="86"/>
      <c r="ENE115" s="86"/>
      <c r="ENF115" s="86"/>
      <c r="ENG115" s="86"/>
      <c r="ENH115" s="86"/>
      <c r="ENI115" s="86"/>
      <c r="ENJ115" s="86"/>
      <c r="ENK115" s="86"/>
      <c r="ENL115" s="86"/>
      <c r="ENM115" s="86"/>
      <c r="ENN115" s="86"/>
      <c r="ENO115" s="86"/>
      <c r="ENP115" s="86"/>
      <c r="ENQ115" s="86"/>
      <c r="ENR115" s="86"/>
      <c r="ENS115" s="86"/>
      <c r="ENT115" s="86"/>
      <c r="ENU115" s="86"/>
      <c r="ENV115" s="86"/>
      <c r="ENW115" s="86"/>
      <c r="ENX115" s="86"/>
      <c r="ENY115" s="86"/>
      <c r="ENZ115" s="86"/>
      <c r="EOA115" s="86"/>
      <c r="EOB115" s="86"/>
      <c r="EOC115" s="86"/>
      <c r="EOD115" s="86"/>
      <c r="EOE115" s="86"/>
      <c r="EOF115" s="86"/>
      <c r="EOG115" s="86"/>
      <c r="EOH115" s="86"/>
      <c r="EOI115" s="86"/>
      <c r="EOJ115" s="86"/>
      <c r="EOK115" s="86"/>
      <c r="EOL115" s="86"/>
      <c r="EOM115" s="86"/>
      <c r="EON115" s="86"/>
      <c r="EOO115" s="86"/>
      <c r="EOP115" s="86"/>
      <c r="EOQ115" s="86"/>
      <c r="EOR115" s="86"/>
      <c r="EOS115" s="86"/>
      <c r="EOT115" s="86"/>
      <c r="EOU115" s="86"/>
      <c r="EOV115" s="86"/>
      <c r="EOW115" s="86"/>
      <c r="EOX115" s="86"/>
      <c r="EOY115" s="86"/>
      <c r="EOZ115" s="86"/>
      <c r="EPA115" s="86"/>
      <c r="EPB115" s="86"/>
      <c r="EPC115" s="86"/>
      <c r="EPD115" s="86"/>
      <c r="EPE115" s="86"/>
      <c r="EPF115" s="86"/>
      <c r="EPG115" s="86"/>
      <c r="EPH115" s="86"/>
      <c r="EPI115" s="86"/>
      <c r="EPJ115" s="86"/>
      <c r="EPK115" s="86"/>
      <c r="EPL115" s="86"/>
      <c r="EPM115" s="86"/>
      <c r="EPN115" s="86"/>
      <c r="EPO115" s="86"/>
      <c r="EPP115" s="86"/>
      <c r="EPQ115" s="86"/>
      <c r="EPR115" s="86"/>
      <c r="EPS115" s="86"/>
      <c r="EPT115" s="86"/>
      <c r="EPU115" s="86"/>
      <c r="EPV115" s="86"/>
      <c r="EPW115" s="86"/>
      <c r="EPX115" s="86"/>
      <c r="EPY115" s="86"/>
      <c r="EPZ115" s="86"/>
      <c r="EQA115" s="86"/>
      <c r="EQB115" s="86"/>
      <c r="EQC115" s="86"/>
      <c r="EQD115" s="86"/>
      <c r="EQE115" s="86"/>
      <c r="EQF115" s="86"/>
      <c r="EQG115" s="86"/>
      <c r="EQH115" s="86"/>
      <c r="EQI115" s="86"/>
      <c r="EQJ115" s="86"/>
      <c r="EQK115" s="86"/>
      <c r="EQL115" s="86"/>
      <c r="EQM115" s="86"/>
      <c r="EQN115" s="86"/>
      <c r="EQO115" s="86"/>
      <c r="EQP115" s="86"/>
      <c r="EQQ115" s="86"/>
      <c r="EQR115" s="86"/>
      <c r="EQS115" s="86"/>
      <c r="EQT115" s="86"/>
      <c r="EQU115" s="86"/>
      <c r="ERB115" s="86"/>
      <c r="ERC115" s="86"/>
      <c r="ERD115" s="86"/>
      <c r="ERE115" s="86"/>
      <c r="ERF115" s="86"/>
      <c r="ERG115" s="86"/>
      <c r="ERH115" s="86"/>
      <c r="ERI115" s="86"/>
      <c r="ERJ115" s="86"/>
      <c r="ERK115" s="86"/>
      <c r="ERL115" s="86"/>
      <c r="ERM115" s="86"/>
      <c r="ERN115" s="86"/>
      <c r="ERO115" s="86"/>
      <c r="ERP115" s="86"/>
      <c r="ERQ115" s="86"/>
      <c r="ERR115" s="86"/>
      <c r="ERS115" s="86"/>
      <c r="ERT115" s="86"/>
      <c r="ERU115" s="86"/>
      <c r="ERV115" s="86"/>
      <c r="ERW115" s="86"/>
      <c r="ERX115" s="86"/>
      <c r="ERY115" s="86"/>
      <c r="ERZ115" s="86"/>
      <c r="ESA115" s="86"/>
      <c r="ESB115" s="86"/>
      <c r="ESC115" s="86"/>
      <c r="ESD115" s="86"/>
      <c r="ESE115" s="86"/>
      <c r="ESF115" s="86"/>
      <c r="ESG115" s="86"/>
      <c r="ESH115" s="86"/>
      <c r="ESI115" s="86"/>
      <c r="ESJ115" s="86"/>
      <c r="ESK115" s="86"/>
      <c r="ESL115" s="86"/>
      <c r="ESM115" s="86"/>
      <c r="ESN115" s="86"/>
      <c r="ESO115" s="86"/>
      <c r="ESP115" s="86"/>
      <c r="ESQ115" s="86"/>
      <c r="ESR115" s="86"/>
      <c r="ESS115" s="86"/>
      <c r="EST115" s="86"/>
      <c r="ESU115" s="86"/>
      <c r="ESV115" s="86"/>
      <c r="ESW115" s="86"/>
      <c r="ESX115" s="86"/>
      <c r="ESY115" s="86"/>
      <c r="ESZ115" s="86"/>
      <c r="ETA115" s="86"/>
      <c r="ETB115" s="86"/>
      <c r="ETC115" s="86"/>
      <c r="ETD115" s="86"/>
      <c r="ETE115" s="86"/>
      <c r="ETF115" s="86"/>
      <c r="ETG115" s="86"/>
      <c r="ETH115" s="86"/>
      <c r="ETI115" s="86"/>
      <c r="ETJ115" s="86"/>
      <c r="ETK115" s="86"/>
      <c r="ETL115" s="86"/>
      <c r="ETM115" s="86"/>
      <c r="ETN115" s="86"/>
      <c r="ETO115" s="86"/>
      <c r="ETP115" s="86"/>
      <c r="ETQ115" s="86"/>
      <c r="ETR115" s="86"/>
      <c r="ETS115" s="86"/>
      <c r="ETT115" s="86"/>
      <c r="ETU115" s="86"/>
      <c r="ETV115" s="86"/>
      <c r="ETW115" s="86"/>
      <c r="ETX115" s="86"/>
      <c r="ETY115" s="86"/>
      <c r="ETZ115" s="86"/>
      <c r="EUA115" s="86"/>
      <c r="EUB115" s="86"/>
      <c r="EUC115" s="86"/>
      <c r="EUD115" s="86"/>
      <c r="EUE115" s="86"/>
      <c r="EUF115" s="86"/>
      <c r="EUG115" s="86"/>
      <c r="EUH115" s="86"/>
      <c r="EUI115" s="86"/>
      <c r="EUJ115" s="86"/>
      <c r="EUK115" s="86"/>
      <c r="EUL115" s="86"/>
      <c r="EUM115" s="86"/>
      <c r="EUN115" s="86"/>
      <c r="EUO115" s="86"/>
      <c r="EUP115" s="86"/>
      <c r="EUQ115" s="86"/>
      <c r="EUR115" s="86"/>
      <c r="EUS115" s="86"/>
      <c r="EUT115" s="86"/>
      <c r="EUU115" s="86"/>
      <c r="EUV115" s="86"/>
      <c r="EUW115" s="86"/>
      <c r="EUX115" s="86"/>
      <c r="EUY115" s="86"/>
      <c r="EUZ115" s="86"/>
      <c r="EVA115" s="86"/>
      <c r="EVB115" s="86"/>
      <c r="EVC115" s="86"/>
      <c r="EVD115" s="86"/>
      <c r="EVE115" s="86"/>
      <c r="EVF115" s="86"/>
      <c r="EVG115" s="86"/>
      <c r="EVH115" s="86"/>
      <c r="EVI115" s="86"/>
      <c r="EVJ115" s="86"/>
      <c r="EVK115" s="86"/>
      <c r="EVL115" s="86"/>
      <c r="EVM115" s="86"/>
      <c r="EVN115" s="86"/>
      <c r="EVO115" s="86"/>
      <c r="EVP115" s="86"/>
      <c r="EVQ115" s="86"/>
      <c r="EVR115" s="86"/>
      <c r="EVS115" s="86"/>
      <c r="EVT115" s="86"/>
      <c r="EVU115" s="86"/>
      <c r="EVV115" s="86"/>
      <c r="EVW115" s="86"/>
      <c r="EVX115" s="86"/>
      <c r="EVY115" s="86"/>
      <c r="EVZ115" s="86"/>
      <c r="EWA115" s="86"/>
      <c r="EWB115" s="86"/>
      <c r="EWC115" s="86"/>
      <c r="EWD115" s="86"/>
      <c r="EWE115" s="86"/>
      <c r="EWF115" s="86"/>
      <c r="EWG115" s="86"/>
      <c r="EWH115" s="86"/>
      <c r="EWI115" s="86"/>
      <c r="EWJ115" s="86"/>
      <c r="EWK115" s="86"/>
      <c r="EWL115" s="86"/>
      <c r="EWM115" s="86"/>
      <c r="EWN115" s="86"/>
      <c r="EWO115" s="86"/>
      <c r="EWP115" s="86"/>
      <c r="EWQ115" s="86"/>
      <c r="EWR115" s="86"/>
      <c r="EWS115" s="86"/>
      <c r="EWT115" s="86"/>
      <c r="EWU115" s="86"/>
      <c r="EWV115" s="86"/>
      <c r="EWW115" s="86"/>
      <c r="EWX115" s="86"/>
      <c r="EWY115" s="86"/>
      <c r="EWZ115" s="86"/>
      <c r="EXA115" s="86"/>
      <c r="EXB115" s="86"/>
      <c r="EXC115" s="86"/>
      <c r="EXD115" s="86"/>
      <c r="EXE115" s="86"/>
      <c r="EXF115" s="86"/>
      <c r="EXG115" s="86"/>
      <c r="EXH115" s="86"/>
      <c r="EXI115" s="86"/>
      <c r="EXJ115" s="86"/>
      <c r="EXK115" s="86"/>
      <c r="EXL115" s="86"/>
      <c r="EXM115" s="86"/>
      <c r="EXN115" s="86"/>
      <c r="EXO115" s="86"/>
      <c r="EXP115" s="86"/>
      <c r="EXQ115" s="86"/>
      <c r="EXR115" s="86"/>
      <c r="EXS115" s="86"/>
      <c r="EXT115" s="86"/>
      <c r="EXU115" s="86"/>
      <c r="EXV115" s="86"/>
      <c r="EXW115" s="86"/>
      <c r="EXX115" s="86"/>
      <c r="EXY115" s="86"/>
      <c r="EXZ115" s="86"/>
      <c r="EYA115" s="86"/>
      <c r="EYB115" s="86"/>
      <c r="EYC115" s="86"/>
      <c r="EYD115" s="86"/>
      <c r="EYE115" s="86"/>
      <c r="EYF115" s="86"/>
      <c r="EYG115" s="86"/>
      <c r="EYH115" s="86"/>
      <c r="EYI115" s="86"/>
      <c r="EYJ115" s="86"/>
      <c r="EYK115" s="86"/>
      <c r="EYL115" s="86"/>
      <c r="EYM115" s="86"/>
      <c r="EYN115" s="86"/>
      <c r="EYO115" s="86"/>
      <c r="EYP115" s="86"/>
      <c r="EYQ115" s="86"/>
      <c r="EYR115" s="86"/>
      <c r="EYS115" s="86"/>
      <c r="EYT115" s="86"/>
      <c r="EYU115" s="86"/>
      <c r="EYV115" s="86"/>
      <c r="EYW115" s="86"/>
      <c r="EYX115" s="86"/>
      <c r="EYY115" s="86"/>
      <c r="EYZ115" s="86"/>
      <c r="EZA115" s="86"/>
      <c r="EZB115" s="86"/>
      <c r="EZC115" s="86"/>
      <c r="EZD115" s="86"/>
      <c r="EZE115" s="86"/>
      <c r="EZF115" s="86"/>
      <c r="EZG115" s="86"/>
      <c r="EZH115" s="86"/>
      <c r="EZI115" s="86"/>
      <c r="EZJ115" s="86"/>
      <c r="EZK115" s="86"/>
      <c r="EZL115" s="86"/>
      <c r="EZM115" s="86"/>
      <c r="EZN115" s="86"/>
      <c r="EZO115" s="86"/>
      <c r="EZP115" s="86"/>
      <c r="EZQ115" s="86"/>
      <c r="EZR115" s="86"/>
      <c r="EZS115" s="86"/>
      <c r="EZT115" s="86"/>
      <c r="EZU115" s="86"/>
      <c r="EZV115" s="86"/>
      <c r="EZW115" s="86"/>
      <c r="EZX115" s="86"/>
      <c r="EZY115" s="86"/>
      <c r="EZZ115" s="86"/>
      <c r="FAA115" s="86"/>
      <c r="FAB115" s="86"/>
      <c r="FAC115" s="86"/>
      <c r="FAD115" s="86"/>
      <c r="FAE115" s="86"/>
      <c r="FAF115" s="86"/>
      <c r="FAG115" s="86"/>
      <c r="FAH115" s="86"/>
      <c r="FAI115" s="86"/>
      <c r="FAJ115" s="86"/>
      <c r="FAK115" s="86"/>
      <c r="FAL115" s="86"/>
      <c r="FAM115" s="86"/>
      <c r="FAN115" s="86"/>
      <c r="FAO115" s="86"/>
      <c r="FAP115" s="86"/>
      <c r="FAQ115" s="86"/>
      <c r="FAX115" s="86"/>
      <c r="FAY115" s="86"/>
      <c r="FAZ115" s="86"/>
      <c r="FBA115" s="86"/>
      <c r="FBB115" s="86"/>
      <c r="FBC115" s="86"/>
      <c r="FBD115" s="86"/>
      <c r="FBE115" s="86"/>
      <c r="FBF115" s="86"/>
      <c r="FBG115" s="86"/>
      <c r="FBH115" s="86"/>
      <c r="FBI115" s="86"/>
      <c r="FBJ115" s="86"/>
      <c r="FBK115" s="86"/>
      <c r="FBL115" s="86"/>
      <c r="FBM115" s="86"/>
      <c r="FBN115" s="86"/>
      <c r="FBO115" s="86"/>
      <c r="FBP115" s="86"/>
      <c r="FBQ115" s="86"/>
      <c r="FBR115" s="86"/>
      <c r="FBS115" s="86"/>
      <c r="FBT115" s="86"/>
      <c r="FBU115" s="86"/>
      <c r="FBV115" s="86"/>
      <c r="FBW115" s="86"/>
      <c r="FBX115" s="86"/>
      <c r="FBY115" s="86"/>
      <c r="FBZ115" s="86"/>
      <c r="FCA115" s="86"/>
      <c r="FCB115" s="86"/>
      <c r="FCC115" s="86"/>
      <c r="FCD115" s="86"/>
      <c r="FCE115" s="86"/>
      <c r="FCF115" s="86"/>
      <c r="FCG115" s="86"/>
      <c r="FCH115" s="86"/>
      <c r="FCI115" s="86"/>
      <c r="FCJ115" s="86"/>
      <c r="FCK115" s="86"/>
      <c r="FCL115" s="86"/>
      <c r="FCM115" s="86"/>
      <c r="FCN115" s="86"/>
      <c r="FCO115" s="86"/>
      <c r="FCP115" s="86"/>
      <c r="FCQ115" s="86"/>
      <c r="FCR115" s="86"/>
      <c r="FCS115" s="86"/>
      <c r="FCT115" s="86"/>
      <c r="FCU115" s="86"/>
      <c r="FCV115" s="86"/>
      <c r="FCW115" s="86"/>
      <c r="FCX115" s="86"/>
      <c r="FCY115" s="86"/>
      <c r="FCZ115" s="86"/>
      <c r="FDA115" s="86"/>
      <c r="FDB115" s="86"/>
      <c r="FDC115" s="86"/>
      <c r="FDD115" s="86"/>
      <c r="FDE115" s="86"/>
      <c r="FDF115" s="86"/>
      <c r="FDG115" s="86"/>
      <c r="FDH115" s="86"/>
      <c r="FDI115" s="86"/>
      <c r="FDJ115" s="86"/>
      <c r="FDK115" s="86"/>
      <c r="FDL115" s="86"/>
      <c r="FDM115" s="86"/>
      <c r="FDN115" s="86"/>
      <c r="FDO115" s="86"/>
      <c r="FDP115" s="86"/>
      <c r="FDQ115" s="86"/>
      <c r="FDR115" s="86"/>
      <c r="FDS115" s="86"/>
      <c r="FDT115" s="86"/>
      <c r="FDU115" s="86"/>
      <c r="FDV115" s="86"/>
      <c r="FDW115" s="86"/>
      <c r="FDX115" s="86"/>
      <c r="FDY115" s="86"/>
      <c r="FDZ115" s="86"/>
      <c r="FEA115" s="86"/>
      <c r="FEB115" s="86"/>
      <c r="FEC115" s="86"/>
      <c r="FED115" s="86"/>
      <c r="FEE115" s="86"/>
      <c r="FEF115" s="86"/>
      <c r="FEG115" s="86"/>
      <c r="FEH115" s="86"/>
      <c r="FEI115" s="86"/>
      <c r="FEJ115" s="86"/>
      <c r="FEK115" s="86"/>
      <c r="FEL115" s="86"/>
      <c r="FEM115" s="86"/>
      <c r="FEN115" s="86"/>
      <c r="FEO115" s="86"/>
      <c r="FEP115" s="86"/>
      <c r="FEQ115" s="86"/>
      <c r="FER115" s="86"/>
      <c r="FES115" s="86"/>
      <c r="FET115" s="86"/>
      <c r="FEU115" s="86"/>
      <c r="FEV115" s="86"/>
      <c r="FEW115" s="86"/>
      <c r="FEX115" s="86"/>
      <c r="FEY115" s="86"/>
      <c r="FEZ115" s="86"/>
      <c r="FFA115" s="86"/>
      <c r="FFB115" s="86"/>
      <c r="FFC115" s="86"/>
      <c r="FFD115" s="86"/>
      <c r="FFE115" s="86"/>
      <c r="FFF115" s="86"/>
      <c r="FFG115" s="86"/>
      <c r="FFH115" s="86"/>
      <c r="FFI115" s="86"/>
      <c r="FFJ115" s="86"/>
      <c r="FFK115" s="86"/>
      <c r="FFL115" s="86"/>
      <c r="FFM115" s="86"/>
      <c r="FFN115" s="86"/>
      <c r="FFO115" s="86"/>
      <c r="FFP115" s="86"/>
      <c r="FFQ115" s="86"/>
      <c r="FFR115" s="86"/>
      <c r="FFS115" s="86"/>
      <c r="FFT115" s="86"/>
      <c r="FFU115" s="86"/>
      <c r="FFV115" s="86"/>
      <c r="FFW115" s="86"/>
      <c r="FFX115" s="86"/>
      <c r="FFY115" s="86"/>
      <c r="FFZ115" s="86"/>
      <c r="FGA115" s="86"/>
      <c r="FGB115" s="86"/>
      <c r="FGC115" s="86"/>
      <c r="FGD115" s="86"/>
      <c r="FGE115" s="86"/>
      <c r="FGF115" s="86"/>
      <c r="FGG115" s="86"/>
      <c r="FGH115" s="86"/>
      <c r="FGI115" s="86"/>
      <c r="FGJ115" s="86"/>
      <c r="FGK115" s="86"/>
      <c r="FGL115" s="86"/>
      <c r="FGM115" s="86"/>
      <c r="FGN115" s="86"/>
      <c r="FGO115" s="86"/>
      <c r="FGP115" s="86"/>
      <c r="FGQ115" s="86"/>
      <c r="FGR115" s="86"/>
      <c r="FGS115" s="86"/>
      <c r="FGT115" s="86"/>
      <c r="FGU115" s="86"/>
      <c r="FGV115" s="86"/>
      <c r="FGW115" s="86"/>
      <c r="FGX115" s="86"/>
      <c r="FGY115" s="86"/>
      <c r="FGZ115" s="86"/>
      <c r="FHA115" s="86"/>
      <c r="FHB115" s="86"/>
      <c r="FHC115" s="86"/>
      <c r="FHD115" s="86"/>
      <c r="FHE115" s="86"/>
      <c r="FHF115" s="86"/>
      <c r="FHG115" s="86"/>
      <c r="FHH115" s="86"/>
      <c r="FHI115" s="86"/>
      <c r="FHJ115" s="86"/>
      <c r="FHK115" s="86"/>
      <c r="FHL115" s="86"/>
      <c r="FHM115" s="86"/>
      <c r="FHN115" s="86"/>
      <c r="FHO115" s="86"/>
      <c r="FHP115" s="86"/>
      <c r="FHQ115" s="86"/>
      <c r="FHR115" s="86"/>
      <c r="FHS115" s="86"/>
      <c r="FHT115" s="86"/>
      <c r="FHU115" s="86"/>
      <c r="FHV115" s="86"/>
      <c r="FHW115" s="86"/>
      <c r="FHX115" s="86"/>
      <c r="FHY115" s="86"/>
      <c r="FHZ115" s="86"/>
      <c r="FIA115" s="86"/>
      <c r="FIB115" s="86"/>
      <c r="FIC115" s="86"/>
      <c r="FID115" s="86"/>
      <c r="FIE115" s="86"/>
      <c r="FIF115" s="86"/>
      <c r="FIG115" s="86"/>
      <c r="FIH115" s="86"/>
      <c r="FII115" s="86"/>
      <c r="FIJ115" s="86"/>
      <c r="FIK115" s="86"/>
      <c r="FIL115" s="86"/>
      <c r="FIM115" s="86"/>
      <c r="FIN115" s="86"/>
      <c r="FIO115" s="86"/>
      <c r="FIP115" s="86"/>
      <c r="FIQ115" s="86"/>
      <c r="FIR115" s="86"/>
      <c r="FIS115" s="86"/>
      <c r="FIT115" s="86"/>
      <c r="FIU115" s="86"/>
      <c r="FIV115" s="86"/>
      <c r="FIW115" s="86"/>
      <c r="FIX115" s="86"/>
      <c r="FIY115" s="86"/>
      <c r="FIZ115" s="86"/>
      <c r="FJA115" s="86"/>
      <c r="FJB115" s="86"/>
      <c r="FJC115" s="86"/>
      <c r="FJD115" s="86"/>
      <c r="FJE115" s="86"/>
      <c r="FJF115" s="86"/>
      <c r="FJG115" s="86"/>
      <c r="FJH115" s="86"/>
      <c r="FJI115" s="86"/>
      <c r="FJJ115" s="86"/>
      <c r="FJK115" s="86"/>
      <c r="FJL115" s="86"/>
      <c r="FJM115" s="86"/>
      <c r="FJN115" s="86"/>
      <c r="FJO115" s="86"/>
      <c r="FJP115" s="86"/>
      <c r="FJQ115" s="86"/>
      <c r="FJR115" s="86"/>
      <c r="FJS115" s="86"/>
      <c r="FJT115" s="86"/>
      <c r="FJU115" s="86"/>
      <c r="FJV115" s="86"/>
      <c r="FJW115" s="86"/>
      <c r="FJX115" s="86"/>
      <c r="FJY115" s="86"/>
      <c r="FJZ115" s="86"/>
      <c r="FKA115" s="86"/>
      <c r="FKB115" s="86"/>
      <c r="FKC115" s="86"/>
      <c r="FKD115" s="86"/>
      <c r="FKE115" s="86"/>
      <c r="FKF115" s="86"/>
      <c r="FKG115" s="86"/>
      <c r="FKH115" s="86"/>
      <c r="FKI115" s="86"/>
      <c r="FKJ115" s="86"/>
      <c r="FKK115" s="86"/>
      <c r="FKL115" s="86"/>
      <c r="FKM115" s="86"/>
      <c r="FKT115" s="86"/>
      <c r="FKU115" s="86"/>
      <c r="FKV115" s="86"/>
      <c r="FKW115" s="86"/>
      <c r="FKX115" s="86"/>
      <c r="FKY115" s="86"/>
      <c r="FKZ115" s="86"/>
      <c r="FLA115" s="86"/>
      <c r="FLB115" s="86"/>
      <c r="FLC115" s="86"/>
      <c r="FLD115" s="86"/>
      <c r="FLE115" s="86"/>
      <c r="FLF115" s="86"/>
      <c r="FLG115" s="86"/>
      <c r="FLH115" s="86"/>
      <c r="FLI115" s="86"/>
      <c r="FLJ115" s="86"/>
      <c r="FLK115" s="86"/>
      <c r="FLL115" s="86"/>
      <c r="FLM115" s="86"/>
      <c r="FLN115" s="86"/>
      <c r="FLO115" s="86"/>
      <c r="FLP115" s="86"/>
      <c r="FLQ115" s="86"/>
      <c r="FLR115" s="86"/>
      <c r="FLS115" s="86"/>
      <c r="FLT115" s="86"/>
      <c r="FLU115" s="86"/>
      <c r="FLV115" s="86"/>
      <c r="FLW115" s="86"/>
      <c r="FLX115" s="86"/>
      <c r="FLY115" s="86"/>
      <c r="FLZ115" s="86"/>
      <c r="FMA115" s="86"/>
      <c r="FMB115" s="86"/>
      <c r="FMC115" s="86"/>
      <c r="FMD115" s="86"/>
      <c r="FME115" s="86"/>
      <c r="FMF115" s="86"/>
      <c r="FMG115" s="86"/>
      <c r="FMH115" s="86"/>
      <c r="FMI115" s="86"/>
      <c r="FMJ115" s="86"/>
      <c r="FMK115" s="86"/>
      <c r="FML115" s="86"/>
      <c r="FMM115" s="86"/>
      <c r="FMN115" s="86"/>
      <c r="FMO115" s="86"/>
      <c r="FMP115" s="86"/>
      <c r="FMQ115" s="86"/>
      <c r="FMR115" s="86"/>
      <c r="FMS115" s="86"/>
      <c r="FMT115" s="86"/>
      <c r="FMU115" s="86"/>
      <c r="FMV115" s="86"/>
      <c r="FMW115" s="86"/>
      <c r="FMX115" s="86"/>
      <c r="FMY115" s="86"/>
      <c r="FMZ115" s="86"/>
      <c r="FNA115" s="86"/>
      <c r="FNB115" s="86"/>
      <c r="FNC115" s="86"/>
      <c r="FND115" s="86"/>
      <c r="FNE115" s="86"/>
      <c r="FNF115" s="86"/>
      <c r="FNG115" s="86"/>
      <c r="FNH115" s="86"/>
      <c r="FNI115" s="86"/>
      <c r="FNJ115" s="86"/>
      <c r="FNK115" s="86"/>
      <c r="FNL115" s="86"/>
      <c r="FNM115" s="86"/>
      <c r="FNN115" s="86"/>
      <c r="FNO115" s="86"/>
      <c r="FNP115" s="86"/>
      <c r="FNQ115" s="86"/>
      <c r="FNR115" s="86"/>
      <c r="FNS115" s="86"/>
      <c r="FNT115" s="86"/>
      <c r="FNU115" s="86"/>
      <c r="FNV115" s="86"/>
      <c r="FNW115" s="86"/>
      <c r="FNX115" s="86"/>
      <c r="FNY115" s="86"/>
      <c r="FNZ115" s="86"/>
      <c r="FOA115" s="86"/>
      <c r="FOB115" s="86"/>
      <c r="FOC115" s="86"/>
      <c r="FOD115" s="86"/>
      <c r="FOE115" s="86"/>
      <c r="FOF115" s="86"/>
      <c r="FOG115" s="86"/>
      <c r="FOH115" s="86"/>
      <c r="FOI115" s="86"/>
      <c r="FOJ115" s="86"/>
      <c r="FOK115" s="86"/>
      <c r="FOL115" s="86"/>
      <c r="FOM115" s="86"/>
      <c r="FON115" s="86"/>
      <c r="FOO115" s="86"/>
      <c r="FOP115" s="86"/>
      <c r="FOQ115" s="86"/>
      <c r="FOR115" s="86"/>
      <c r="FOS115" s="86"/>
      <c r="FOT115" s="86"/>
      <c r="FOU115" s="86"/>
      <c r="FOV115" s="86"/>
      <c r="FOW115" s="86"/>
      <c r="FOX115" s="86"/>
      <c r="FOY115" s="86"/>
      <c r="FOZ115" s="86"/>
      <c r="FPA115" s="86"/>
      <c r="FPB115" s="86"/>
      <c r="FPC115" s="86"/>
      <c r="FPD115" s="86"/>
      <c r="FPE115" s="86"/>
      <c r="FPF115" s="86"/>
      <c r="FPG115" s="86"/>
      <c r="FPH115" s="86"/>
      <c r="FPI115" s="86"/>
      <c r="FPJ115" s="86"/>
      <c r="FPK115" s="86"/>
      <c r="FPL115" s="86"/>
      <c r="FPM115" s="86"/>
      <c r="FPN115" s="86"/>
      <c r="FPO115" s="86"/>
      <c r="FPP115" s="86"/>
      <c r="FPQ115" s="86"/>
      <c r="FPR115" s="86"/>
      <c r="FPS115" s="86"/>
      <c r="FPT115" s="86"/>
      <c r="FPU115" s="86"/>
      <c r="FPV115" s="86"/>
      <c r="FPW115" s="86"/>
      <c r="FPX115" s="86"/>
      <c r="FPY115" s="86"/>
      <c r="FPZ115" s="86"/>
      <c r="FQA115" s="86"/>
      <c r="FQB115" s="86"/>
      <c r="FQC115" s="86"/>
      <c r="FQD115" s="86"/>
      <c r="FQE115" s="86"/>
      <c r="FQF115" s="86"/>
      <c r="FQG115" s="86"/>
      <c r="FQH115" s="86"/>
      <c r="FQI115" s="86"/>
      <c r="FQJ115" s="86"/>
      <c r="FQK115" s="86"/>
      <c r="FQL115" s="86"/>
      <c r="FQM115" s="86"/>
      <c r="FQN115" s="86"/>
      <c r="FQO115" s="86"/>
      <c r="FQP115" s="86"/>
      <c r="FQQ115" s="86"/>
      <c r="FQR115" s="86"/>
      <c r="FQS115" s="86"/>
      <c r="FQT115" s="86"/>
      <c r="FQU115" s="86"/>
      <c r="FQV115" s="86"/>
      <c r="FQW115" s="86"/>
      <c r="FQX115" s="86"/>
      <c r="FQY115" s="86"/>
      <c r="FQZ115" s="86"/>
      <c r="FRA115" s="86"/>
      <c r="FRB115" s="86"/>
      <c r="FRC115" s="86"/>
      <c r="FRD115" s="86"/>
      <c r="FRE115" s="86"/>
      <c r="FRF115" s="86"/>
      <c r="FRG115" s="86"/>
      <c r="FRH115" s="86"/>
      <c r="FRI115" s="86"/>
      <c r="FRJ115" s="86"/>
      <c r="FRK115" s="86"/>
      <c r="FRL115" s="86"/>
      <c r="FRM115" s="86"/>
      <c r="FRN115" s="86"/>
      <c r="FRO115" s="86"/>
      <c r="FRP115" s="86"/>
      <c r="FRQ115" s="86"/>
      <c r="FRR115" s="86"/>
      <c r="FRS115" s="86"/>
      <c r="FRT115" s="86"/>
      <c r="FRU115" s="86"/>
      <c r="FRV115" s="86"/>
      <c r="FRW115" s="86"/>
      <c r="FRX115" s="86"/>
      <c r="FRY115" s="86"/>
      <c r="FRZ115" s="86"/>
      <c r="FSA115" s="86"/>
      <c r="FSB115" s="86"/>
      <c r="FSC115" s="86"/>
      <c r="FSD115" s="86"/>
      <c r="FSE115" s="86"/>
      <c r="FSF115" s="86"/>
      <c r="FSG115" s="86"/>
      <c r="FSH115" s="86"/>
      <c r="FSI115" s="86"/>
      <c r="FSJ115" s="86"/>
      <c r="FSK115" s="86"/>
      <c r="FSL115" s="86"/>
      <c r="FSM115" s="86"/>
      <c r="FSN115" s="86"/>
      <c r="FSO115" s="86"/>
      <c r="FSP115" s="86"/>
      <c r="FSQ115" s="86"/>
      <c r="FSR115" s="86"/>
      <c r="FSS115" s="86"/>
      <c r="FST115" s="86"/>
      <c r="FSU115" s="86"/>
      <c r="FSV115" s="86"/>
      <c r="FSW115" s="86"/>
      <c r="FSX115" s="86"/>
      <c r="FSY115" s="86"/>
      <c r="FSZ115" s="86"/>
      <c r="FTA115" s="86"/>
      <c r="FTB115" s="86"/>
      <c r="FTC115" s="86"/>
      <c r="FTD115" s="86"/>
      <c r="FTE115" s="86"/>
      <c r="FTF115" s="86"/>
      <c r="FTG115" s="86"/>
      <c r="FTH115" s="86"/>
      <c r="FTI115" s="86"/>
      <c r="FTJ115" s="86"/>
      <c r="FTK115" s="86"/>
      <c r="FTL115" s="86"/>
      <c r="FTM115" s="86"/>
      <c r="FTN115" s="86"/>
      <c r="FTO115" s="86"/>
      <c r="FTP115" s="86"/>
      <c r="FTQ115" s="86"/>
      <c r="FTR115" s="86"/>
      <c r="FTS115" s="86"/>
      <c r="FTT115" s="86"/>
      <c r="FTU115" s="86"/>
      <c r="FTV115" s="86"/>
      <c r="FTW115" s="86"/>
      <c r="FTX115" s="86"/>
      <c r="FTY115" s="86"/>
      <c r="FTZ115" s="86"/>
      <c r="FUA115" s="86"/>
      <c r="FUB115" s="86"/>
      <c r="FUC115" s="86"/>
      <c r="FUD115" s="86"/>
      <c r="FUE115" s="86"/>
      <c r="FUF115" s="86"/>
      <c r="FUG115" s="86"/>
      <c r="FUH115" s="86"/>
      <c r="FUI115" s="86"/>
      <c r="FUP115" s="86"/>
      <c r="FUQ115" s="86"/>
      <c r="FUR115" s="86"/>
      <c r="FUS115" s="86"/>
      <c r="FUT115" s="86"/>
      <c r="FUU115" s="86"/>
      <c r="FUV115" s="86"/>
      <c r="FUW115" s="86"/>
      <c r="FUX115" s="86"/>
      <c r="FUY115" s="86"/>
      <c r="FUZ115" s="86"/>
      <c r="FVA115" s="86"/>
      <c r="FVB115" s="86"/>
      <c r="FVC115" s="86"/>
      <c r="FVD115" s="86"/>
      <c r="FVE115" s="86"/>
      <c r="FVF115" s="86"/>
      <c r="FVG115" s="86"/>
      <c r="FVH115" s="86"/>
      <c r="FVI115" s="86"/>
      <c r="FVJ115" s="86"/>
      <c r="FVK115" s="86"/>
      <c r="FVL115" s="86"/>
      <c r="FVM115" s="86"/>
      <c r="FVN115" s="86"/>
      <c r="FVO115" s="86"/>
      <c r="FVP115" s="86"/>
      <c r="FVQ115" s="86"/>
      <c r="FVR115" s="86"/>
      <c r="FVS115" s="86"/>
      <c r="FVT115" s="86"/>
      <c r="FVU115" s="86"/>
      <c r="FVV115" s="86"/>
      <c r="FVW115" s="86"/>
      <c r="FVX115" s="86"/>
      <c r="FVY115" s="86"/>
      <c r="FVZ115" s="86"/>
      <c r="FWA115" s="86"/>
      <c r="FWB115" s="86"/>
      <c r="FWC115" s="86"/>
      <c r="FWD115" s="86"/>
      <c r="FWE115" s="86"/>
      <c r="FWF115" s="86"/>
      <c r="FWG115" s="86"/>
      <c r="FWH115" s="86"/>
      <c r="FWI115" s="86"/>
      <c r="FWJ115" s="86"/>
      <c r="FWK115" s="86"/>
      <c r="FWL115" s="86"/>
      <c r="FWM115" s="86"/>
      <c r="FWN115" s="86"/>
      <c r="FWO115" s="86"/>
      <c r="FWP115" s="86"/>
      <c r="FWQ115" s="86"/>
      <c r="FWR115" s="86"/>
      <c r="FWS115" s="86"/>
      <c r="FWT115" s="86"/>
      <c r="FWU115" s="86"/>
      <c r="FWV115" s="86"/>
      <c r="FWW115" s="86"/>
      <c r="FWX115" s="86"/>
      <c r="FWY115" s="86"/>
      <c r="FWZ115" s="86"/>
      <c r="FXA115" s="86"/>
      <c r="FXB115" s="86"/>
      <c r="FXC115" s="86"/>
      <c r="FXD115" s="86"/>
      <c r="FXE115" s="86"/>
      <c r="FXF115" s="86"/>
      <c r="FXG115" s="86"/>
      <c r="FXH115" s="86"/>
      <c r="FXI115" s="86"/>
      <c r="FXJ115" s="86"/>
      <c r="FXK115" s="86"/>
      <c r="FXL115" s="86"/>
      <c r="FXM115" s="86"/>
      <c r="FXN115" s="86"/>
      <c r="FXO115" s="86"/>
      <c r="FXP115" s="86"/>
      <c r="FXQ115" s="86"/>
      <c r="FXR115" s="86"/>
      <c r="FXS115" s="86"/>
      <c r="FXT115" s="86"/>
      <c r="FXU115" s="86"/>
      <c r="FXV115" s="86"/>
      <c r="FXW115" s="86"/>
      <c r="FXX115" s="86"/>
      <c r="FXY115" s="86"/>
      <c r="FXZ115" s="86"/>
      <c r="FYA115" s="86"/>
      <c r="FYB115" s="86"/>
      <c r="FYC115" s="86"/>
      <c r="FYD115" s="86"/>
      <c r="FYE115" s="86"/>
      <c r="FYF115" s="86"/>
      <c r="FYG115" s="86"/>
      <c r="FYH115" s="86"/>
      <c r="FYI115" s="86"/>
      <c r="FYJ115" s="86"/>
      <c r="FYK115" s="86"/>
      <c r="FYL115" s="86"/>
      <c r="FYM115" s="86"/>
      <c r="FYN115" s="86"/>
      <c r="FYO115" s="86"/>
      <c r="FYP115" s="86"/>
      <c r="FYQ115" s="86"/>
      <c r="FYR115" s="86"/>
      <c r="FYS115" s="86"/>
      <c r="FYT115" s="86"/>
      <c r="FYU115" s="86"/>
      <c r="FYV115" s="86"/>
      <c r="FYW115" s="86"/>
      <c r="FYX115" s="86"/>
      <c r="FYY115" s="86"/>
      <c r="FYZ115" s="86"/>
      <c r="FZA115" s="86"/>
      <c r="FZB115" s="86"/>
      <c r="FZC115" s="86"/>
      <c r="FZD115" s="86"/>
      <c r="FZE115" s="86"/>
      <c r="FZF115" s="86"/>
      <c r="FZG115" s="86"/>
      <c r="FZH115" s="86"/>
      <c r="FZI115" s="86"/>
      <c r="FZJ115" s="86"/>
      <c r="FZK115" s="86"/>
      <c r="FZL115" s="86"/>
      <c r="FZM115" s="86"/>
      <c r="FZN115" s="86"/>
      <c r="FZO115" s="86"/>
      <c r="FZP115" s="86"/>
      <c r="FZQ115" s="86"/>
      <c r="FZR115" s="86"/>
      <c r="FZS115" s="86"/>
      <c r="FZT115" s="86"/>
      <c r="FZU115" s="86"/>
      <c r="FZV115" s="86"/>
      <c r="FZW115" s="86"/>
      <c r="FZX115" s="86"/>
      <c r="FZY115" s="86"/>
      <c r="FZZ115" s="86"/>
      <c r="GAA115" s="86"/>
      <c r="GAB115" s="86"/>
      <c r="GAC115" s="86"/>
      <c r="GAD115" s="86"/>
      <c r="GAE115" s="86"/>
      <c r="GAF115" s="86"/>
      <c r="GAG115" s="86"/>
      <c r="GAH115" s="86"/>
      <c r="GAI115" s="86"/>
      <c r="GAJ115" s="86"/>
      <c r="GAK115" s="86"/>
      <c r="GAL115" s="86"/>
      <c r="GAM115" s="86"/>
      <c r="GAN115" s="86"/>
      <c r="GAO115" s="86"/>
      <c r="GAP115" s="86"/>
      <c r="GAQ115" s="86"/>
      <c r="GAR115" s="86"/>
      <c r="GAS115" s="86"/>
      <c r="GAT115" s="86"/>
      <c r="GAU115" s="86"/>
      <c r="GAV115" s="86"/>
      <c r="GAW115" s="86"/>
      <c r="GAX115" s="86"/>
      <c r="GAY115" s="86"/>
      <c r="GAZ115" s="86"/>
      <c r="GBA115" s="86"/>
      <c r="GBB115" s="86"/>
      <c r="GBC115" s="86"/>
      <c r="GBD115" s="86"/>
      <c r="GBE115" s="86"/>
      <c r="GBF115" s="86"/>
      <c r="GBG115" s="86"/>
      <c r="GBH115" s="86"/>
      <c r="GBI115" s="86"/>
      <c r="GBJ115" s="86"/>
      <c r="GBK115" s="86"/>
      <c r="GBL115" s="86"/>
      <c r="GBM115" s="86"/>
      <c r="GBN115" s="86"/>
      <c r="GBO115" s="86"/>
      <c r="GBP115" s="86"/>
      <c r="GBQ115" s="86"/>
      <c r="GBR115" s="86"/>
      <c r="GBS115" s="86"/>
      <c r="GBT115" s="86"/>
      <c r="GBU115" s="86"/>
      <c r="GBV115" s="86"/>
      <c r="GBW115" s="86"/>
      <c r="GBX115" s="86"/>
      <c r="GBY115" s="86"/>
      <c r="GBZ115" s="86"/>
      <c r="GCA115" s="86"/>
      <c r="GCB115" s="86"/>
      <c r="GCC115" s="86"/>
      <c r="GCD115" s="86"/>
      <c r="GCE115" s="86"/>
      <c r="GCF115" s="86"/>
      <c r="GCG115" s="86"/>
      <c r="GCH115" s="86"/>
      <c r="GCI115" s="86"/>
      <c r="GCJ115" s="86"/>
      <c r="GCK115" s="86"/>
      <c r="GCL115" s="86"/>
      <c r="GCM115" s="86"/>
      <c r="GCN115" s="86"/>
      <c r="GCO115" s="86"/>
      <c r="GCP115" s="86"/>
      <c r="GCQ115" s="86"/>
      <c r="GCR115" s="86"/>
      <c r="GCS115" s="86"/>
      <c r="GCT115" s="86"/>
      <c r="GCU115" s="86"/>
      <c r="GCV115" s="86"/>
      <c r="GCW115" s="86"/>
      <c r="GCX115" s="86"/>
      <c r="GCY115" s="86"/>
      <c r="GCZ115" s="86"/>
      <c r="GDA115" s="86"/>
      <c r="GDB115" s="86"/>
      <c r="GDC115" s="86"/>
      <c r="GDD115" s="86"/>
      <c r="GDE115" s="86"/>
      <c r="GDF115" s="86"/>
      <c r="GDG115" s="86"/>
      <c r="GDH115" s="86"/>
      <c r="GDI115" s="86"/>
      <c r="GDJ115" s="86"/>
      <c r="GDK115" s="86"/>
      <c r="GDL115" s="86"/>
      <c r="GDM115" s="86"/>
      <c r="GDN115" s="86"/>
      <c r="GDO115" s="86"/>
      <c r="GDP115" s="86"/>
      <c r="GDQ115" s="86"/>
      <c r="GDR115" s="86"/>
      <c r="GDS115" s="86"/>
      <c r="GDT115" s="86"/>
      <c r="GDU115" s="86"/>
      <c r="GDV115" s="86"/>
      <c r="GDW115" s="86"/>
      <c r="GDX115" s="86"/>
      <c r="GDY115" s="86"/>
      <c r="GDZ115" s="86"/>
      <c r="GEA115" s="86"/>
      <c r="GEB115" s="86"/>
      <c r="GEC115" s="86"/>
      <c r="GED115" s="86"/>
      <c r="GEE115" s="86"/>
      <c r="GEL115" s="86"/>
      <c r="GEM115" s="86"/>
      <c r="GEN115" s="86"/>
      <c r="GEO115" s="86"/>
      <c r="GEP115" s="86"/>
      <c r="GEQ115" s="86"/>
      <c r="GER115" s="86"/>
      <c r="GES115" s="86"/>
      <c r="GET115" s="86"/>
      <c r="GEU115" s="86"/>
      <c r="GEV115" s="86"/>
      <c r="GEW115" s="86"/>
      <c r="GEX115" s="86"/>
      <c r="GEY115" s="86"/>
      <c r="GEZ115" s="86"/>
      <c r="GFA115" s="86"/>
      <c r="GFB115" s="86"/>
      <c r="GFC115" s="86"/>
      <c r="GFD115" s="86"/>
      <c r="GFE115" s="86"/>
      <c r="GFF115" s="86"/>
      <c r="GFG115" s="86"/>
      <c r="GFH115" s="86"/>
      <c r="GFI115" s="86"/>
      <c r="GFJ115" s="86"/>
      <c r="GFK115" s="86"/>
      <c r="GFL115" s="86"/>
      <c r="GFM115" s="86"/>
      <c r="GFN115" s="86"/>
      <c r="GFO115" s="86"/>
      <c r="GFP115" s="86"/>
      <c r="GFQ115" s="86"/>
      <c r="GFR115" s="86"/>
      <c r="GFS115" s="86"/>
      <c r="GFT115" s="86"/>
      <c r="GFU115" s="86"/>
      <c r="GFV115" s="86"/>
      <c r="GFW115" s="86"/>
      <c r="GFX115" s="86"/>
      <c r="GFY115" s="86"/>
      <c r="GFZ115" s="86"/>
      <c r="GGA115" s="86"/>
      <c r="GGB115" s="86"/>
      <c r="GGC115" s="86"/>
      <c r="GGD115" s="86"/>
      <c r="GGE115" s="86"/>
      <c r="GGF115" s="86"/>
      <c r="GGG115" s="86"/>
      <c r="GGH115" s="86"/>
      <c r="GGI115" s="86"/>
      <c r="GGJ115" s="86"/>
      <c r="GGK115" s="86"/>
      <c r="GGL115" s="86"/>
      <c r="GGM115" s="86"/>
      <c r="GGN115" s="86"/>
      <c r="GGO115" s="86"/>
      <c r="GGP115" s="86"/>
      <c r="GGQ115" s="86"/>
      <c r="GGR115" s="86"/>
      <c r="GGS115" s="86"/>
      <c r="GGT115" s="86"/>
      <c r="GGU115" s="86"/>
      <c r="GGV115" s="86"/>
      <c r="GGW115" s="86"/>
      <c r="GGX115" s="86"/>
      <c r="GGY115" s="86"/>
      <c r="GGZ115" s="86"/>
      <c r="GHA115" s="86"/>
      <c r="GHB115" s="86"/>
      <c r="GHC115" s="86"/>
      <c r="GHD115" s="86"/>
      <c r="GHE115" s="86"/>
      <c r="GHF115" s="86"/>
      <c r="GHG115" s="86"/>
      <c r="GHH115" s="86"/>
      <c r="GHI115" s="86"/>
      <c r="GHJ115" s="86"/>
      <c r="GHK115" s="86"/>
      <c r="GHL115" s="86"/>
      <c r="GHM115" s="86"/>
      <c r="GHN115" s="86"/>
      <c r="GHO115" s="86"/>
      <c r="GHP115" s="86"/>
      <c r="GHQ115" s="86"/>
      <c r="GHR115" s="86"/>
      <c r="GHS115" s="86"/>
      <c r="GHT115" s="86"/>
      <c r="GHU115" s="86"/>
      <c r="GHV115" s="86"/>
      <c r="GHW115" s="86"/>
      <c r="GHX115" s="86"/>
      <c r="GHY115" s="86"/>
      <c r="GHZ115" s="86"/>
      <c r="GIA115" s="86"/>
      <c r="GIB115" s="86"/>
      <c r="GIC115" s="86"/>
      <c r="GID115" s="86"/>
      <c r="GIE115" s="86"/>
      <c r="GIF115" s="86"/>
      <c r="GIG115" s="86"/>
      <c r="GIH115" s="86"/>
      <c r="GII115" s="86"/>
      <c r="GIJ115" s="86"/>
      <c r="GIK115" s="86"/>
      <c r="GIL115" s="86"/>
      <c r="GIM115" s="86"/>
      <c r="GIN115" s="86"/>
      <c r="GIO115" s="86"/>
      <c r="GIP115" s="86"/>
      <c r="GIQ115" s="86"/>
      <c r="GIR115" s="86"/>
      <c r="GIS115" s="86"/>
      <c r="GIT115" s="86"/>
      <c r="GIU115" s="86"/>
      <c r="GIV115" s="86"/>
      <c r="GIW115" s="86"/>
      <c r="GIX115" s="86"/>
      <c r="GIY115" s="86"/>
      <c r="GIZ115" s="86"/>
      <c r="GJA115" s="86"/>
      <c r="GJB115" s="86"/>
      <c r="GJC115" s="86"/>
      <c r="GJD115" s="86"/>
      <c r="GJE115" s="86"/>
      <c r="GJF115" s="86"/>
      <c r="GJG115" s="86"/>
      <c r="GJH115" s="86"/>
      <c r="GJI115" s="86"/>
      <c r="GJJ115" s="86"/>
      <c r="GJK115" s="86"/>
      <c r="GJL115" s="86"/>
      <c r="GJM115" s="86"/>
      <c r="GJN115" s="86"/>
      <c r="GJO115" s="86"/>
      <c r="GJP115" s="86"/>
      <c r="GJQ115" s="86"/>
      <c r="GJR115" s="86"/>
      <c r="GJS115" s="86"/>
      <c r="GJT115" s="86"/>
      <c r="GJU115" s="86"/>
      <c r="GJV115" s="86"/>
      <c r="GJW115" s="86"/>
      <c r="GJX115" s="86"/>
      <c r="GJY115" s="86"/>
      <c r="GJZ115" s="86"/>
      <c r="GKA115" s="86"/>
      <c r="GKB115" s="86"/>
      <c r="GKC115" s="86"/>
      <c r="GKD115" s="86"/>
      <c r="GKE115" s="86"/>
      <c r="GKF115" s="86"/>
      <c r="GKG115" s="86"/>
      <c r="GKH115" s="86"/>
      <c r="GKI115" s="86"/>
      <c r="GKJ115" s="86"/>
      <c r="GKK115" s="86"/>
      <c r="GKL115" s="86"/>
      <c r="GKM115" s="86"/>
      <c r="GKN115" s="86"/>
      <c r="GKO115" s="86"/>
      <c r="GKP115" s="86"/>
      <c r="GKQ115" s="86"/>
      <c r="GKR115" s="86"/>
      <c r="GKS115" s="86"/>
      <c r="GKT115" s="86"/>
      <c r="GKU115" s="86"/>
      <c r="GKV115" s="86"/>
      <c r="GKW115" s="86"/>
      <c r="GKX115" s="86"/>
      <c r="GKY115" s="86"/>
      <c r="GKZ115" s="86"/>
      <c r="GLA115" s="86"/>
      <c r="GLB115" s="86"/>
      <c r="GLC115" s="86"/>
      <c r="GLD115" s="86"/>
      <c r="GLE115" s="86"/>
      <c r="GLF115" s="86"/>
      <c r="GLG115" s="86"/>
      <c r="GLH115" s="86"/>
      <c r="GLI115" s="86"/>
      <c r="GLJ115" s="86"/>
      <c r="GLK115" s="86"/>
      <c r="GLL115" s="86"/>
      <c r="GLM115" s="86"/>
      <c r="GLN115" s="86"/>
      <c r="GLO115" s="86"/>
      <c r="GLP115" s="86"/>
      <c r="GLQ115" s="86"/>
      <c r="GLR115" s="86"/>
      <c r="GLS115" s="86"/>
      <c r="GLT115" s="86"/>
      <c r="GLU115" s="86"/>
      <c r="GLV115" s="86"/>
      <c r="GLW115" s="86"/>
      <c r="GLX115" s="86"/>
      <c r="GLY115" s="86"/>
      <c r="GLZ115" s="86"/>
      <c r="GMA115" s="86"/>
      <c r="GMB115" s="86"/>
      <c r="GMC115" s="86"/>
      <c r="GMD115" s="86"/>
      <c r="GME115" s="86"/>
      <c r="GMF115" s="86"/>
      <c r="GMG115" s="86"/>
      <c r="GMH115" s="86"/>
      <c r="GMI115" s="86"/>
      <c r="GMJ115" s="86"/>
      <c r="GMK115" s="86"/>
      <c r="GML115" s="86"/>
      <c r="GMM115" s="86"/>
      <c r="GMN115" s="86"/>
      <c r="GMO115" s="86"/>
      <c r="GMP115" s="86"/>
      <c r="GMQ115" s="86"/>
      <c r="GMR115" s="86"/>
      <c r="GMS115" s="86"/>
      <c r="GMT115" s="86"/>
      <c r="GMU115" s="86"/>
      <c r="GMV115" s="86"/>
      <c r="GMW115" s="86"/>
      <c r="GMX115" s="86"/>
      <c r="GMY115" s="86"/>
      <c r="GMZ115" s="86"/>
      <c r="GNA115" s="86"/>
      <c r="GNB115" s="86"/>
      <c r="GNC115" s="86"/>
      <c r="GND115" s="86"/>
      <c r="GNE115" s="86"/>
      <c r="GNF115" s="86"/>
      <c r="GNG115" s="86"/>
      <c r="GNH115" s="86"/>
      <c r="GNI115" s="86"/>
      <c r="GNJ115" s="86"/>
      <c r="GNK115" s="86"/>
      <c r="GNL115" s="86"/>
      <c r="GNM115" s="86"/>
      <c r="GNN115" s="86"/>
      <c r="GNO115" s="86"/>
      <c r="GNP115" s="86"/>
      <c r="GNQ115" s="86"/>
      <c r="GNR115" s="86"/>
      <c r="GNS115" s="86"/>
      <c r="GNT115" s="86"/>
      <c r="GNU115" s="86"/>
      <c r="GNV115" s="86"/>
      <c r="GNW115" s="86"/>
      <c r="GNX115" s="86"/>
      <c r="GNY115" s="86"/>
      <c r="GNZ115" s="86"/>
      <c r="GOA115" s="86"/>
      <c r="GOH115" s="86"/>
      <c r="GOI115" s="86"/>
      <c r="GOJ115" s="86"/>
      <c r="GOK115" s="86"/>
      <c r="GOL115" s="86"/>
      <c r="GOM115" s="86"/>
      <c r="GON115" s="86"/>
      <c r="GOO115" s="86"/>
      <c r="GOP115" s="86"/>
      <c r="GOQ115" s="86"/>
      <c r="GOR115" s="86"/>
      <c r="GOS115" s="86"/>
      <c r="GOT115" s="86"/>
      <c r="GOU115" s="86"/>
      <c r="GOV115" s="86"/>
      <c r="GOW115" s="86"/>
      <c r="GOX115" s="86"/>
      <c r="GOY115" s="86"/>
      <c r="GOZ115" s="86"/>
      <c r="GPA115" s="86"/>
      <c r="GPB115" s="86"/>
      <c r="GPC115" s="86"/>
      <c r="GPD115" s="86"/>
      <c r="GPE115" s="86"/>
      <c r="GPF115" s="86"/>
      <c r="GPG115" s="86"/>
      <c r="GPH115" s="86"/>
      <c r="GPI115" s="86"/>
      <c r="GPJ115" s="86"/>
      <c r="GPK115" s="86"/>
      <c r="GPL115" s="86"/>
      <c r="GPM115" s="86"/>
      <c r="GPN115" s="86"/>
      <c r="GPO115" s="86"/>
      <c r="GPP115" s="86"/>
      <c r="GPQ115" s="86"/>
      <c r="GPR115" s="86"/>
      <c r="GPS115" s="86"/>
      <c r="GPT115" s="86"/>
      <c r="GPU115" s="86"/>
      <c r="GPV115" s="86"/>
      <c r="GPW115" s="86"/>
      <c r="GPX115" s="86"/>
      <c r="GPY115" s="86"/>
      <c r="GPZ115" s="86"/>
      <c r="GQA115" s="86"/>
      <c r="GQB115" s="86"/>
      <c r="GQC115" s="86"/>
      <c r="GQD115" s="86"/>
      <c r="GQE115" s="86"/>
      <c r="GQF115" s="86"/>
      <c r="GQG115" s="86"/>
      <c r="GQH115" s="86"/>
      <c r="GQI115" s="86"/>
      <c r="GQJ115" s="86"/>
      <c r="GQK115" s="86"/>
      <c r="GQL115" s="86"/>
      <c r="GQM115" s="86"/>
      <c r="GQN115" s="86"/>
      <c r="GQO115" s="86"/>
      <c r="GQP115" s="86"/>
      <c r="GQQ115" s="86"/>
      <c r="GQR115" s="86"/>
      <c r="GQS115" s="86"/>
      <c r="GQT115" s="86"/>
      <c r="GQU115" s="86"/>
      <c r="GQV115" s="86"/>
      <c r="GQW115" s="86"/>
      <c r="GQX115" s="86"/>
      <c r="GQY115" s="86"/>
      <c r="GQZ115" s="86"/>
      <c r="GRA115" s="86"/>
      <c r="GRB115" s="86"/>
      <c r="GRC115" s="86"/>
      <c r="GRD115" s="86"/>
      <c r="GRE115" s="86"/>
      <c r="GRF115" s="86"/>
      <c r="GRG115" s="86"/>
      <c r="GRH115" s="86"/>
      <c r="GRI115" s="86"/>
      <c r="GRJ115" s="86"/>
      <c r="GRK115" s="86"/>
      <c r="GRL115" s="86"/>
      <c r="GRM115" s="86"/>
      <c r="GRN115" s="86"/>
      <c r="GRO115" s="86"/>
      <c r="GRP115" s="86"/>
      <c r="GRQ115" s="86"/>
      <c r="GRR115" s="86"/>
      <c r="GRS115" s="86"/>
      <c r="GRT115" s="86"/>
      <c r="GRU115" s="86"/>
      <c r="GRV115" s="86"/>
      <c r="GRW115" s="86"/>
      <c r="GRX115" s="86"/>
      <c r="GRY115" s="86"/>
      <c r="GRZ115" s="86"/>
      <c r="GSA115" s="86"/>
      <c r="GSB115" s="86"/>
      <c r="GSC115" s="86"/>
      <c r="GSD115" s="86"/>
      <c r="GSE115" s="86"/>
      <c r="GSF115" s="86"/>
      <c r="GSG115" s="86"/>
      <c r="GSH115" s="86"/>
      <c r="GSI115" s="86"/>
      <c r="GSJ115" s="86"/>
      <c r="GSK115" s="86"/>
      <c r="GSL115" s="86"/>
      <c r="GSM115" s="86"/>
      <c r="GSN115" s="86"/>
      <c r="GSO115" s="86"/>
      <c r="GSP115" s="86"/>
      <c r="GSQ115" s="86"/>
      <c r="GSR115" s="86"/>
      <c r="GSS115" s="86"/>
      <c r="GST115" s="86"/>
      <c r="GSU115" s="86"/>
      <c r="GSV115" s="86"/>
      <c r="GSW115" s="86"/>
      <c r="GSX115" s="86"/>
      <c r="GSY115" s="86"/>
      <c r="GSZ115" s="86"/>
      <c r="GTA115" s="86"/>
      <c r="GTB115" s="86"/>
      <c r="GTC115" s="86"/>
      <c r="GTD115" s="86"/>
      <c r="GTE115" s="86"/>
      <c r="GTF115" s="86"/>
      <c r="GTG115" s="86"/>
      <c r="GTH115" s="86"/>
      <c r="GTI115" s="86"/>
      <c r="GTJ115" s="86"/>
      <c r="GTK115" s="86"/>
      <c r="GTL115" s="86"/>
      <c r="GTM115" s="86"/>
      <c r="GTN115" s="86"/>
      <c r="GTO115" s="86"/>
      <c r="GTP115" s="86"/>
      <c r="GTQ115" s="86"/>
      <c r="GTR115" s="86"/>
      <c r="GTS115" s="86"/>
      <c r="GTT115" s="86"/>
      <c r="GTU115" s="86"/>
      <c r="GTV115" s="86"/>
      <c r="GTW115" s="86"/>
      <c r="GTX115" s="86"/>
      <c r="GTY115" s="86"/>
      <c r="GTZ115" s="86"/>
      <c r="GUA115" s="86"/>
      <c r="GUB115" s="86"/>
      <c r="GUC115" s="86"/>
      <c r="GUD115" s="86"/>
      <c r="GUE115" s="86"/>
      <c r="GUF115" s="86"/>
      <c r="GUG115" s="86"/>
      <c r="GUH115" s="86"/>
      <c r="GUI115" s="86"/>
      <c r="GUJ115" s="86"/>
      <c r="GUK115" s="86"/>
      <c r="GUL115" s="86"/>
      <c r="GUM115" s="86"/>
      <c r="GUN115" s="86"/>
      <c r="GUO115" s="86"/>
      <c r="GUP115" s="86"/>
      <c r="GUQ115" s="86"/>
      <c r="GUR115" s="86"/>
      <c r="GUS115" s="86"/>
      <c r="GUT115" s="86"/>
      <c r="GUU115" s="86"/>
      <c r="GUV115" s="86"/>
      <c r="GUW115" s="86"/>
      <c r="GUX115" s="86"/>
      <c r="GUY115" s="86"/>
      <c r="GUZ115" s="86"/>
      <c r="GVA115" s="86"/>
      <c r="GVB115" s="86"/>
      <c r="GVC115" s="86"/>
      <c r="GVD115" s="86"/>
      <c r="GVE115" s="86"/>
      <c r="GVF115" s="86"/>
      <c r="GVG115" s="86"/>
      <c r="GVH115" s="86"/>
      <c r="GVI115" s="86"/>
      <c r="GVJ115" s="86"/>
      <c r="GVK115" s="86"/>
      <c r="GVL115" s="86"/>
      <c r="GVM115" s="86"/>
      <c r="GVN115" s="86"/>
      <c r="GVO115" s="86"/>
      <c r="GVP115" s="86"/>
      <c r="GVQ115" s="86"/>
      <c r="GVR115" s="86"/>
      <c r="GVS115" s="86"/>
      <c r="GVT115" s="86"/>
      <c r="GVU115" s="86"/>
      <c r="GVV115" s="86"/>
      <c r="GVW115" s="86"/>
      <c r="GVX115" s="86"/>
      <c r="GVY115" s="86"/>
      <c r="GVZ115" s="86"/>
      <c r="GWA115" s="86"/>
      <c r="GWB115" s="86"/>
      <c r="GWC115" s="86"/>
      <c r="GWD115" s="86"/>
      <c r="GWE115" s="86"/>
      <c r="GWF115" s="86"/>
      <c r="GWG115" s="86"/>
      <c r="GWH115" s="86"/>
      <c r="GWI115" s="86"/>
      <c r="GWJ115" s="86"/>
      <c r="GWK115" s="86"/>
      <c r="GWL115" s="86"/>
      <c r="GWM115" s="86"/>
      <c r="GWN115" s="86"/>
      <c r="GWO115" s="86"/>
      <c r="GWP115" s="86"/>
      <c r="GWQ115" s="86"/>
      <c r="GWR115" s="86"/>
      <c r="GWS115" s="86"/>
      <c r="GWT115" s="86"/>
      <c r="GWU115" s="86"/>
      <c r="GWV115" s="86"/>
      <c r="GWW115" s="86"/>
      <c r="GWX115" s="86"/>
      <c r="GWY115" s="86"/>
      <c r="GWZ115" s="86"/>
      <c r="GXA115" s="86"/>
      <c r="GXB115" s="86"/>
      <c r="GXC115" s="86"/>
      <c r="GXD115" s="86"/>
      <c r="GXE115" s="86"/>
      <c r="GXF115" s="86"/>
      <c r="GXG115" s="86"/>
      <c r="GXH115" s="86"/>
      <c r="GXI115" s="86"/>
      <c r="GXJ115" s="86"/>
      <c r="GXK115" s="86"/>
      <c r="GXL115" s="86"/>
      <c r="GXM115" s="86"/>
      <c r="GXN115" s="86"/>
      <c r="GXO115" s="86"/>
      <c r="GXP115" s="86"/>
      <c r="GXQ115" s="86"/>
      <c r="GXR115" s="86"/>
      <c r="GXS115" s="86"/>
      <c r="GXT115" s="86"/>
      <c r="GXU115" s="86"/>
      <c r="GXV115" s="86"/>
      <c r="GXW115" s="86"/>
      <c r="GYD115" s="86"/>
      <c r="GYE115" s="86"/>
      <c r="GYF115" s="86"/>
      <c r="GYG115" s="86"/>
      <c r="GYH115" s="86"/>
      <c r="GYI115" s="86"/>
      <c r="GYJ115" s="86"/>
      <c r="GYK115" s="86"/>
      <c r="GYL115" s="86"/>
      <c r="GYM115" s="86"/>
      <c r="GYN115" s="86"/>
      <c r="GYO115" s="86"/>
      <c r="GYP115" s="86"/>
      <c r="GYQ115" s="86"/>
      <c r="GYR115" s="86"/>
      <c r="GYS115" s="86"/>
      <c r="GYT115" s="86"/>
      <c r="GYU115" s="86"/>
      <c r="GYV115" s="86"/>
      <c r="GYW115" s="86"/>
      <c r="GYX115" s="86"/>
      <c r="GYY115" s="86"/>
      <c r="GYZ115" s="86"/>
      <c r="GZA115" s="86"/>
      <c r="GZB115" s="86"/>
      <c r="GZC115" s="86"/>
      <c r="GZD115" s="86"/>
      <c r="GZE115" s="86"/>
      <c r="GZF115" s="86"/>
      <c r="GZG115" s="86"/>
      <c r="GZH115" s="86"/>
      <c r="GZI115" s="86"/>
      <c r="GZJ115" s="86"/>
      <c r="GZK115" s="86"/>
      <c r="GZL115" s="86"/>
      <c r="GZM115" s="86"/>
      <c r="GZN115" s="86"/>
      <c r="GZO115" s="86"/>
      <c r="GZP115" s="86"/>
      <c r="GZQ115" s="86"/>
      <c r="GZR115" s="86"/>
      <c r="GZS115" s="86"/>
      <c r="GZT115" s="86"/>
      <c r="GZU115" s="86"/>
      <c r="GZV115" s="86"/>
      <c r="GZW115" s="86"/>
      <c r="GZX115" s="86"/>
      <c r="GZY115" s="86"/>
      <c r="GZZ115" s="86"/>
      <c r="HAA115" s="86"/>
      <c r="HAB115" s="86"/>
      <c r="HAC115" s="86"/>
      <c r="HAD115" s="86"/>
      <c r="HAE115" s="86"/>
      <c r="HAF115" s="86"/>
      <c r="HAG115" s="86"/>
      <c r="HAH115" s="86"/>
      <c r="HAI115" s="86"/>
      <c r="HAJ115" s="86"/>
      <c r="HAK115" s="86"/>
      <c r="HAL115" s="86"/>
      <c r="HAM115" s="86"/>
      <c r="HAN115" s="86"/>
      <c r="HAO115" s="86"/>
      <c r="HAP115" s="86"/>
      <c r="HAQ115" s="86"/>
      <c r="HAR115" s="86"/>
      <c r="HAS115" s="86"/>
      <c r="HAT115" s="86"/>
      <c r="HAU115" s="86"/>
      <c r="HAV115" s="86"/>
      <c r="HAW115" s="86"/>
      <c r="HAX115" s="86"/>
      <c r="HAY115" s="86"/>
      <c r="HAZ115" s="86"/>
      <c r="HBA115" s="86"/>
      <c r="HBB115" s="86"/>
      <c r="HBC115" s="86"/>
      <c r="HBD115" s="86"/>
      <c r="HBE115" s="86"/>
      <c r="HBF115" s="86"/>
      <c r="HBG115" s="86"/>
      <c r="HBH115" s="86"/>
      <c r="HBI115" s="86"/>
      <c r="HBJ115" s="86"/>
      <c r="HBK115" s="86"/>
      <c r="HBL115" s="86"/>
      <c r="HBM115" s="86"/>
      <c r="HBN115" s="86"/>
      <c r="HBO115" s="86"/>
      <c r="HBP115" s="86"/>
      <c r="HBQ115" s="86"/>
      <c r="HBR115" s="86"/>
      <c r="HBS115" s="86"/>
      <c r="HBT115" s="86"/>
      <c r="HBU115" s="86"/>
      <c r="HBV115" s="86"/>
      <c r="HBW115" s="86"/>
      <c r="HBX115" s="86"/>
      <c r="HBY115" s="86"/>
      <c r="HBZ115" s="86"/>
      <c r="HCA115" s="86"/>
      <c r="HCB115" s="86"/>
      <c r="HCC115" s="86"/>
      <c r="HCD115" s="86"/>
      <c r="HCE115" s="86"/>
      <c r="HCF115" s="86"/>
      <c r="HCG115" s="86"/>
      <c r="HCH115" s="86"/>
      <c r="HCI115" s="86"/>
      <c r="HCJ115" s="86"/>
      <c r="HCK115" s="86"/>
      <c r="HCL115" s="86"/>
      <c r="HCM115" s="86"/>
      <c r="HCN115" s="86"/>
      <c r="HCO115" s="86"/>
      <c r="HCP115" s="86"/>
      <c r="HCQ115" s="86"/>
      <c r="HCR115" s="86"/>
      <c r="HCS115" s="86"/>
      <c r="HCT115" s="86"/>
      <c r="HCU115" s="86"/>
      <c r="HCV115" s="86"/>
      <c r="HCW115" s="86"/>
      <c r="HCX115" s="86"/>
      <c r="HCY115" s="86"/>
      <c r="HCZ115" s="86"/>
      <c r="HDA115" s="86"/>
      <c r="HDB115" s="86"/>
      <c r="HDC115" s="86"/>
      <c r="HDD115" s="86"/>
      <c r="HDE115" s="86"/>
      <c r="HDF115" s="86"/>
      <c r="HDG115" s="86"/>
      <c r="HDH115" s="86"/>
      <c r="HDI115" s="86"/>
      <c r="HDJ115" s="86"/>
      <c r="HDK115" s="86"/>
      <c r="HDL115" s="86"/>
      <c r="HDM115" s="86"/>
      <c r="HDN115" s="86"/>
      <c r="HDO115" s="86"/>
      <c r="HDP115" s="86"/>
      <c r="HDQ115" s="86"/>
      <c r="HDR115" s="86"/>
      <c r="HDS115" s="86"/>
      <c r="HDT115" s="86"/>
      <c r="HDU115" s="86"/>
      <c r="HDV115" s="86"/>
      <c r="HDW115" s="86"/>
      <c r="HDX115" s="86"/>
      <c r="HDY115" s="86"/>
      <c r="HDZ115" s="86"/>
      <c r="HEA115" s="86"/>
      <c r="HEB115" s="86"/>
      <c r="HEC115" s="86"/>
      <c r="HED115" s="86"/>
      <c r="HEE115" s="86"/>
      <c r="HEF115" s="86"/>
      <c r="HEG115" s="86"/>
      <c r="HEH115" s="86"/>
      <c r="HEI115" s="86"/>
      <c r="HEJ115" s="86"/>
      <c r="HEK115" s="86"/>
      <c r="HEL115" s="86"/>
      <c r="HEM115" s="86"/>
      <c r="HEN115" s="86"/>
      <c r="HEO115" s="86"/>
      <c r="HEP115" s="86"/>
      <c r="HEQ115" s="86"/>
      <c r="HER115" s="86"/>
      <c r="HES115" s="86"/>
      <c r="HET115" s="86"/>
      <c r="HEU115" s="86"/>
      <c r="HEV115" s="86"/>
      <c r="HEW115" s="86"/>
      <c r="HEX115" s="86"/>
      <c r="HEY115" s="86"/>
      <c r="HEZ115" s="86"/>
      <c r="HFA115" s="86"/>
      <c r="HFB115" s="86"/>
      <c r="HFC115" s="86"/>
      <c r="HFD115" s="86"/>
      <c r="HFE115" s="86"/>
      <c r="HFF115" s="86"/>
      <c r="HFG115" s="86"/>
      <c r="HFH115" s="86"/>
      <c r="HFI115" s="86"/>
      <c r="HFJ115" s="86"/>
      <c r="HFK115" s="86"/>
      <c r="HFL115" s="86"/>
      <c r="HFM115" s="86"/>
      <c r="HFN115" s="86"/>
      <c r="HFO115" s="86"/>
      <c r="HFP115" s="86"/>
      <c r="HFQ115" s="86"/>
      <c r="HFR115" s="86"/>
      <c r="HFS115" s="86"/>
      <c r="HFT115" s="86"/>
      <c r="HFU115" s="86"/>
      <c r="HFV115" s="86"/>
      <c r="HFW115" s="86"/>
      <c r="HFX115" s="86"/>
      <c r="HFY115" s="86"/>
      <c r="HFZ115" s="86"/>
      <c r="HGA115" s="86"/>
      <c r="HGB115" s="86"/>
      <c r="HGC115" s="86"/>
      <c r="HGD115" s="86"/>
      <c r="HGE115" s="86"/>
      <c r="HGF115" s="86"/>
      <c r="HGG115" s="86"/>
      <c r="HGH115" s="86"/>
      <c r="HGI115" s="86"/>
      <c r="HGJ115" s="86"/>
      <c r="HGK115" s="86"/>
      <c r="HGL115" s="86"/>
      <c r="HGM115" s="86"/>
      <c r="HGN115" s="86"/>
      <c r="HGO115" s="86"/>
      <c r="HGP115" s="86"/>
      <c r="HGQ115" s="86"/>
      <c r="HGR115" s="86"/>
      <c r="HGS115" s="86"/>
      <c r="HGT115" s="86"/>
      <c r="HGU115" s="86"/>
      <c r="HGV115" s="86"/>
      <c r="HGW115" s="86"/>
      <c r="HGX115" s="86"/>
      <c r="HGY115" s="86"/>
      <c r="HGZ115" s="86"/>
      <c r="HHA115" s="86"/>
      <c r="HHB115" s="86"/>
      <c r="HHC115" s="86"/>
      <c r="HHD115" s="86"/>
      <c r="HHE115" s="86"/>
      <c r="HHF115" s="86"/>
      <c r="HHG115" s="86"/>
      <c r="HHH115" s="86"/>
      <c r="HHI115" s="86"/>
      <c r="HHJ115" s="86"/>
      <c r="HHK115" s="86"/>
      <c r="HHL115" s="86"/>
      <c r="HHM115" s="86"/>
      <c r="HHN115" s="86"/>
      <c r="HHO115" s="86"/>
      <c r="HHP115" s="86"/>
      <c r="HHQ115" s="86"/>
      <c r="HHR115" s="86"/>
      <c r="HHS115" s="86"/>
      <c r="HHZ115" s="86"/>
      <c r="HIA115" s="86"/>
      <c r="HIB115" s="86"/>
      <c r="HIC115" s="86"/>
      <c r="HID115" s="86"/>
      <c r="HIE115" s="86"/>
      <c r="HIF115" s="86"/>
      <c r="HIG115" s="86"/>
      <c r="HIH115" s="86"/>
      <c r="HII115" s="86"/>
      <c r="HIJ115" s="86"/>
      <c r="HIK115" s="86"/>
      <c r="HIL115" s="86"/>
      <c r="HIM115" s="86"/>
      <c r="HIN115" s="86"/>
      <c r="HIO115" s="86"/>
      <c r="HIP115" s="86"/>
      <c r="HIQ115" s="86"/>
      <c r="HIR115" s="86"/>
      <c r="HIS115" s="86"/>
      <c r="HIT115" s="86"/>
      <c r="HIU115" s="86"/>
      <c r="HIV115" s="86"/>
      <c r="HIW115" s="86"/>
      <c r="HIX115" s="86"/>
      <c r="HIY115" s="86"/>
      <c r="HIZ115" s="86"/>
      <c r="HJA115" s="86"/>
      <c r="HJB115" s="86"/>
      <c r="HJC115" s="86"/>
      <c r="HJD115" s="86"/>
      <c r="HJE115" s="86"/>
      <c r="HJF115" s="86"/>
      <c r="HJG115" s="86"/>
      <c r="HJH115" s="86"/>
      <c r="HJI115" s="86"/>
      <c r="HJJ115" s="86"/>
      <c r="HJK115" s="86"/>
      <c r="HJL115" s="86"/>
      <c r="HJM115" s="86"/>
      <c r="HJN115" s="86"/>
      <c r="HJO115" s="86"/>
      <c r="HJP115" s="86"/>
      <c r="HJQ115" s="86"/>
      <c r="HJR115" s="86"/>
      <c r="HJS115" s="86"/>
      <c r="HJT115" s="86"/>
      <c r="HJU115" s="86"/>
      <c r="HJV115" s="86"/>
      <c r="HJW115" s="86"/>
      <c r="HJX115" s="86"/>
      <c r="HJY115" s="86"/>
      <c r="HJZ115" s="86"/>
      <c r="HKA115" s="86"/>
      <c r="HKB115" s="86"/>
      <c r="HKC115" s="86"/>
      <c r="HKD115" s="86"/>
      <c r="HKE115" s="86"/>
      <c r="HKF115" s="86"/>
      <c r="HKG115" s="86"/>
      <c r="HKH115" s="86"/>
      <c r="HKI115" s="86"/>
      <c r="HKJ115" s="86"/>
      <c r="HKK115" s="86"/>
      <c r="HKL115" s="86"/>
      <c r="HKM115" s="86"/>
      <c r="HKN115" s="86"/>
      <c r="HKO115" s="86"/>
      <c r="HKP115" s="86"/>
      <c r="HKQ115" s="86"/>
      <c r="HKR115" s="86"/>
      <c r="HKS115" s="86"/>
      <c r="HKT115" s="86"/>
      <c r="HKU115" s="86"/>
      <c r="HKV115" s="86"/>
      <c r="HKW115" s="86"/>
      <c r="HKX115" s="86"/>
      <c r="HKY115" s="86"/>
      <c r="HKZ115" s="86"/>
      <c r="HLA115" s="86"/>
      <c r="HLB115" s="86"/>
      <c r="HLC115" s="86"/>
      <c r="HLD115" s="86"/>
      <c r="HLE115" s="86"/>
      <c r="HLF115" s="86"/>
      <c r="HLG115" s="86"/>
      <c r="HLH115" s="86"/>
      <c r="HLI115" s="86"/>
      <c r="HLJ115" s="86"/>
      <c r="HLK115" s="86"/>
      <c r="HLL115" s="86"/>
      <c r="HLM115" s="86"/>
      <c r="HLN115" s="86"/>
      <c r="HLO115" s="86"/>
      <c r="HLP115" s="86"/>
      <c r="HLQ115" s="86"/>
      <c r="HLR115" s="86"/>
      <c r="HLS115" s="86"/>
      <c r="HLT115" s="86"/>
      <c r="HLU115" s="86"/>
      <c r="HLV115" s="86"/>
      <c r="HLW115" s="86"/>
      <c r="HLX115" s="86"/>
      <c r="HLY115" s="86"/>
      <c r="HLZ115" s="86"/>
      <c r="HMA115" s="86"/>
      <c r="HMB115" s="86"/>
      <c r="HMC115" s="86"/>
      <c r="HMD115" s="86"/>
      <c r="HME115" s="86"/>
      <c r="HMF115" s="86"/>
      <c r="HMG115" s="86"/>
      <c r="HMH115" s="86"/>
      <c r="HMI115" s="86"/>
      <c r="HMJ115" s="86"/>
      <c r="HMK115" s="86"/>
      <c r="HML115" s="86"/>
      <c r="HMM115" s="86"/>
      <c r="HMN115" s="86"/>
      <c r="HMO115" s="86"/>
      <c r="HMP115" s="86"/>
      <c r="HMQ115" s="86"/>
      <c r="HMR115" s="86"/>
      <c r="HMS115" s="86"/>
      <c r="HMT115" s="86"/>
      <c r="HMU115" s="86"/>
      <c r="HMV115" s="86"/>
      <c r="HMW115" s="86"/>
      <c r="HMX115" s="86"/>
      <c r="HMY115" s="86"/>
      <c r="HMZ115" s="86"/>
      <c r="HNA115" s="86"/>
      <c r="HNB115" s="86"/>
      <c r="HNC115" s="86"/>
      <c r="HND115" s="86"/>
      <c r="HNE115" s="86"/>
      <c r="HNF115" s="86"/>
      <c r="HNG115" s="86"/>
      <c r="HNH115" s="86"/>
      <c r="HNI115" s="86"/>
      <c r="HNJ115" s="86"/>
      <c r="HNK115" s="86"/>
      <c r="HNL115" s="86"/>
      <c r="HNM115" s="86"/>
      <c r="HNN115" s="86"/>
      <c r="HNO115" s="86"/>
      <c r="HNP115" s="86"/>
      <c r="HNQ115" s="86"/>
      <c r="HNR115" s="86"/>
      <c r="HNS115" s="86"/>
      <c r="HNT115" s="86"/>
      <c r="HNU115" s="86"/>
      <c r="HNV115" s="86"/>
      <c r="HNW115" s="86"/>
      <c r="HNX115" s="86"/>
      <c r="HNY115" s="86"/>
      <c r="HNZ115" s="86"/>
      <c r="HOA115" s="86"/>
      <c r="HOB115" s="86"/>
      <c r="HOC115" s="86"/>
      <c r="HOD115" s="86"/>
      <c r="HOE115" s="86"/>
      <c r="HOF115" s="86"/>
      <c r="HOG115" s="86"/>
      <c r="HOH115" s="86"/>
      <c r="HOI115" s="86"/>
      <c r="HOJ115" s="86"/>
      <c r="HOK115" s="86"/>
      <c r="HOL115" s="86"/>
      <c r="HOM115" s="86"/>
      <c r="HON115" s="86"/>
      <c r="HOO115" s="86"/>
      <c r="HOP115" s="86"/>
      <c r="HOQ115" s="86"/>
      <c r="HOR115" s="86"/>
      <c r="HOS115" s="86"/>
      <c r="HOT115" s="86"/>
      <c r="HOU115" s="86"/>
      <c r="HOV115" s="86"/>
      <c r="HOW115" s="86"/>
      <c r="HOX115" s="86"/>
      <c r="HOY115" s="86"/>
      <c r="HOZ115" s="86"/>
      <c r="HPA115" s="86"/>
      <c r="HPB115" s="86"/>
      <c r="HPC115" s="86"/>
      <c r="HPD115" s="86"/>
      <c r="HPE115" s="86"/>
      <c r="HPF115" s="86"/>
      <c r="HPG115" s="86"/>
      <c r="HPH115" s="86"/>
      <c r="HPI115" s="86"/>
      <c r="HPJ115" s="86"/>
      <c r="HPK115" s="86"/>
      <c r="HPL115" s="86"/>
      <c r="HPM115" s="86"/>
      <c r="HPN115" s="86"/>
      <c r="HPO115" s="86"/>
      <c r="HPP115" s="86"/>
      <c r="HPQ115" s="86"/>
      <c r="HPR115" s="86"/>
      <c r="HPS115" s="86"/>
      <c r="HPT115" s="86"/>
      <c r="HPU115" s="86"/>
      <c r="HPV115" s="86"/>
      <c r="HPW115" s="86"/>
      <c r="HPX115" s="86"/>
      <c r="HPY115" s="86"/>
      <c r="HPZ115" s="86"/>
      <c r="HQA115" s="86"/>
      <c r="HQB115" s="86"/>
      <c r="HQC115" s="86"/>
      <c r="HQD115" s="86"/>
      <c r="HQE115" s="86"/>
      <c r="HQF115" s="86"/>
      <c r="HQG115" s="86"/>
      <c r="HQH115" s="86"/>
      <c r="HQI115" s="86"/>
      <c r="HQJ115" s="86"/>
      <c r="HQK115" s="86"/>
      <c r="HQL115" s="86"/>
      <c r="HQM115" s="86"/>
      <c r="HQN115" s="86"/>
      <c r="HQO115" s="86"/>
      <c r="HQP115" s="86"/>
      <c r="HQQ115" s="86"/>
      <c r="HQR115" s="86"/>
      <c r="HQS115" s="86"/>
      <c r="HQT115" s="86"/>
      <c r="HQU115" s="86"/>
      <c r="HQV115" s="86"/>
      <c r="HQW115" s="86"/>
      <c r="HQX115" s="86"/>
      <c r="HQY115" s="86"/>
      <c r="HQZ115" s="86"/>
      <c r="HRA115" s="86"/>
      <c r="HRB115" s="86"/>
      <c r="HRC115" s="86"/>
      <c r="HRD115" s="86"/>
      <c r="HRE115" s="86"/>
      <c r="HRF115" s="86"/>
      <c r="HRG115" s="86"/>
      <c r="HRH115" s="86"/>
      <c r="HRI115" s="86"/>
      <c r="HRJ115" s="86"/>
      <c r="HRK115" s="86"/>
      <c r="HRL115" s="86"/>
      <c r="HRM115" s="86"/>
      <c r="HRN115" s="86"/>
      <c r="HRO115" s="86"/>
      <c r="HRV115" s="86"/>
      <c r="HRW115" s="86"/>
      <c r="HRX115" s="86"/>
      <c r="HRY115" s="86"/>
      <c r="HRZ115" s="86"/>
      <c r="HSA115" s="86"/>
      <c r="HSB115" s="86"/>
      <c r="HSC115" s="86"/>
      <c r="HSD115" s="86"/>
      <c r="HSE115" s="86"/>
      <c r="HSF115" s="86"/>
      <c r="HSG115" s="86"/>
      <c r="HSH115" s="86"/>
      <c r="HSI115" s="86"/>
      <c r="HSJ115" s="86"/>
      <c r="HSK115" s="86"/>
      <c r="HSL115" s="86"/>
      <c r="HSM115" s="86"/>
      <c r="HSN115" s="86"/>
      <c r="HSO115" s="86"/>
      <c r="HSP115" s="86"/>
      <c r="HSQ115" s="86"/>
      <c r="HSR115" s="86"/>
      <c r="HSS115" s="86"/>
      <c r="HST115" s="86"/>
      <c r="HSU115" s="86"/>
      <c r="HSV115" s="86"/>
      <c r="HSW115" s="86"/>
      <c r="HSX115" s="86"/>
      <c r="HSY115" s="86"/>
      <c r="HSZ115" s="86"/>
      <c r="HTA115" s="86"/>
      <c r="HTB115" s="86"/>
      <c r="HTC115" s="86"/>
      <c r="HTD115" s="86"/>
      <c r="HTE115" s="86"/>
      <c r="HTF115" s="86"/>
      <c r="HTG115" s="86"/>
      <c r="HTH115" s="86"/>
      <c r="HTI115" s="86"/>
      <c r="HTJ115" s="86"/>
      <c r="HTK115" s="86"/>
      <c r="HTL115" s="86"/>
      <c r="HTM115" s="86"/>
      <c r="HTN115" s="86"/>
      <c r="HTO115" s="86"/>
      <c r="HTP115" s="86"/>
      <c r="HTQ115" s="86"/>
      <c r="HTR115" s="86"/>
      <c r="HTS115" s="86"/>
      <c r="HTT115" s="86"/>
      <c r="HTU115" s="86"/>
      <c r="HTV115" s="86"/>
      <c r="HTW115" s="86"/>
      <c r="HTX115" s="86"/>
      <c r="HTY115" s="86"/>
      <c r="HTZ115" s="86"/>
      <c r="HUA115" s="86"/>
      <c r="HUB115" s="86"/>
      <c r="HUC115" s="86"/>
      <c r="HUD115" s="86"/>
      <c r="HUE115" s="86"/>
      <c r="HUF115" s="86"/>
      <c r="HUG115" s="86"/>
      <c r="HUH115" s="86"/>
      <c r="HUI115" s="86"/>
      <c r="HUJ115" s="86"/>
      <c r="HUK115" s="86"/>
      <c r="HUL115" s="86"/>
      <c r="HUM115" s="86"/>
      <c r="HUN115" s="86"/>
      <c r="HUO115" s="86"/>
      <c r="HUP115" s="86"/>
      <c r="HUQ115" s="86"/>
      <c r="HUR115" s="86"/>
      <c r="HUS115" s="86"/>
      <c r="HUT115" s="86"/>
      <c r="HUU115" s="86"/>
      <c r="HUV115" s="86"/>
      <c r="HUW115" s="86"/>
      <c r="HUX115" s="86"/>
      <c r="HUY115" s="86"/>
      <c r="HUZ115" s="86"/>
      <c r="HVA115" s="86"/>
      <c r="HVB115" s="86"/>
      <c r="HVC115" s="86"/>
      <c r="HVD115" s="86"/>
      <c r="HVE115" s="86"/>
      <c r="HVF115" s="86"/>
      <c r="HVG115" s="86"/>
      <c r="HVH115" s="86"/>
      <c r="HVI115" s="86"/>
      <c r="HVJ115" s="86"/>
      <c r="HVK115" s="86"/>
      <c r="HVL115" s="86"/>
      <c r="HVM115" s="86"/>
      <c r="HVN115" s="86"/>
      <c r="HVO115" s="86"/>
      <c r="HVP115" s="86"/>
      <c r="HVQ115" s="86"/>
      <c r="HVR115" s="86"/>
      <c r="HVS115" s="86"/>
      <c r="HVT115" s="86"/>
      <c r="HVU115" s="86"/>
      <c r="HVV115" s="86"/>
      <c r="HVW115" s="86"/>
      <c r="HVX115" s="86"/>
      <c r="HVY115" s="86"/>
      <c r="HVZ115" s="86"/>
      <c r="HWA115" s="86"/>
      <c r="HWB115" s="86"/>
      <c r="HWC115" s="86"/>
      <c r="HWD115" s="86"/>
      <c r="HWE115" s="86"/>
      <c r="HWF115" s="86"/>
      <c r="HWG115" s="86"/>
      <c r="HWH115" s="86"/>
      <c r="HWI115" s="86"/>
      <c r="HWJ115" s="86"/>
      <c r="HWK115" s="86"/>
      <c r="HWL115" s="86"/>
      <c r="HWM115" s="86"/>
      <c r="HWN115" s="86"/>
      <c r="HWO115" s="86"/>
      <c r="HWP115" s="86"/>
      <c r="HWQ115" s="86"/>
      <c r="HWR115" s="86"/>
      <c r="HWS115" s="86"/>
      <c r="HWT115" s="86"/>
      <c r="HWU115" s="86"/>
      <c r="HWV115" s="86"/>
      <c r="HWW115" s="86"/>
      <c r="HWX115" s="86"/>
      <c r="HWY115" s="86"/>
      <c r="HWZ115" s="86"/>
      <c r="HXA115" s="86"/>
      <c r="HXB115" s="86"/>
      <c r="HXC115" s="86"/>
      <c r="HXD115" s="86"/>
      <c r="HXE115" s="86"/>
      <c r="HXF115" s="86"/>
      <c r="HXG115" s="86"/>
      <c r="HXH115" s="86"/>
      <c r="HXI115" s="86"/>
      <c r="HXJ115" s="86"/>
      <c r="HXK115" s="86"/>
      <c r="HXL115" s="86"/>
      <c r="HXM115" s="86"/>
      <c r="HXN115" s="86"/>
      <c r="HXO115" s="86"/>
      <c r="HXP115" s="86"/>
      <c r="HXQ115" s="86"/>
      <c r="HXR115" s="86"/>
      <c r="HXS115" s="86"/>
      <c r="HXT115" s="86"/>
      <c r="HXU115" s="86"/>
      <c r="HXV115" s="86"/>
      <c r="HXW115" s="86"/>
      <c r="HXX115" s="86"/>
      <c r="HXY115" s="86"/>
      <c r="HXZ115" s="86"/>
      <c r="HYA115" s="86"/>
      <c r="HYB115" s="86"/>
      <c r="HYC115" s="86"/>
      <c r="HYD115" s="86"/>
      <c r="HYE115" s="86"/>
      <c r="HYF115" s="86"/>
      <c r="HYG115" s="86"/>
      <c r="HYH115" s="86"/>
      <c r="HYI115" s="86"/>
      <c r="HYJ115" s="86"/>
      <c r="HYK115" s="86"/>
      <c r="HYL115" s="86"/>
      <c r="HYM115" s="86"/>
      <c r="HYN115" s="86"/>
      <c r="HYO115" s="86"/>
      <c r="HYP115" s="86"/>
      <c r="HYQ115" s="86"/>
      <c r="HYR115" s="86"/>
      <c r="HYS115" s="86"/>
      <c r="HYT115" s="86"/>
      <c r="HYU115" s="86"/>
      <c r="HYV115" s="86"/>
      <c r="HYW115" s="86"/>
      <c r="HYX115" s="86"/>
      <c r="HYY115" s="86"/>
      <c r="HYZ115" s="86"/>
      <c r="HZA115" s="86"/>
      <c r="HZB115" s="86"/>
      <c r="HZC115" s="86"/>
      <c r="HZD115" s="86"/>
      <c r="HZE115" s="86"/>
      <c r="HZF115" s="86"/>
      <c r="HZG115" s="86"/>
      <c r="HZH115" s="86"/>
      <c r="HZI115" s="86"/>
      <c r="HZJ115" s="86"/>
      <c r="HZK115" s="86"/>
      <c r="HZL115" s="86"/>
      <c r="HZM115" s="86"/>
      <c r="HZN115" s="86"/>
      <c r="HZO115" s="86"/>
      <c r="HZP115" s="86"/>
      <c r="HZQ115" s="86"/>
      <c r="HZR115" s="86"/>
      <c r="HZS115" s="86"/>
      <c r="HZT115" s="86"/>
      <c r="HZU115" s="86"/>
      <c r="HZV115" s="86"/>
      <c r="HZW115" s="86"/>
      <c r="HZX115" s="86"/>
      <c r="HZY115" s="86"/>
      <c r="HZZ115" s="86"/>
      <c r="IAA115" s="86"/>
      <c r="IAB115" s="86"/>
      <c r="IAC115" s="86"/>
      <c r="IAD115" s="86"/>
      <c r="IAE115" s="86"/>
      <c r="IAF115" s="86"/>
      <c r="IAG115" s="86"/>
      <c r="IAH115" s="86"/>
      <c r="IAI115" s="86"/>
      <c r="IAJ115" s="86"/>
      <c r="IAK115" s="86"/>
      <c r="IAL115" s="86"/>
      <c r="IAM115" s="86"/>
      <c r="IAN115" s="86"/>
      <c r="IAO115" s="86"/>
      <c r="IAP115" s="86"/>
      <c r="IAQ115" s="86"/>
      <c r="IAR115" s="86"/>
      <c r="IAS115" s="86"/>
      <c r="IAT115" s="86"/>
      <c r="IAU115" s="86"/>
      <c r="IAV115" s="86"/>
      <c r="IAW115" s="86"/>
      <c r="IAX115" s="86"/>
      <c r="IAY115" s="86"/>
      <c r="IAZ115" s="86"/>
      <c r="IBA115" s="86"/>
      <c r="IBB115" s="86"/>
      <c r="IBC115" s="86"/>
      <c r="IBD115" s="86"/>
      <c r="IBE115" s="86"/>
      <c r="IBF115" s="86"/>
      <c r="IBG115" s="86"/>
      <c r="IBH115" s="86"/>
      <c r="IBI115" s="86"/>
      <c r="IBJ115" s="86"/>
      <c r="IBK115" s="86"/>
      <c r="IBR115" s="86"/>
      <c r="IBS115" s="86"/>
      <c r="IBT115" s="86"/>
      <c r="IBU115" s="86"/>
      <c r="IBV115" s="86"/>
      <c r="IBW115" s="86"/>
      <c r="IBX115" s="86"/>
      <c r="IBY115" s="86"/>
      <c r="IBZ115" s="86"/>
      <c r="ICA115" s="86"/>
      <c r="ICB115" s="86"/>
      <c r="ICC115" s="86"/>
      <c r="ICD115" s="86"/>
      <c r="ICE115" s="86"/>
      <c r="ICF115" s="86"/>
      <c r="ICG115" s="86"/>
      <c r="ICH115" s="86"/>
      <c r="ICI115" s="86"/>
      <c r="ICJ115" s="86"/>
      <c r="ICK115" s="86"/>
      <c r="ICL115" s="86"/>
      <c r="ICM115" s="86"/>
      <c r="ICN115" s="86"/>
      <c r="ICO115" s="86"/>
      <c r="ICP115" s="86"/>
      <c r="ICQ115" s="86"/>
      <c r="ICR115" s="86"/>
      <c r="ICS115" s="86"/>
      <c r="ICT115" s="86"/>
      <c r="ICU115" s="86"/>
      <c r="ICV115" s="86"/>
      <c r="ICW115" s="86"/>
      <c r="ICX115" s="86"/>
      <c r="ICY115" s="86"/>
      <c r="ICZ115" s="86"/>
      <c r="IDA115" s="86"/>
      <c r="IDB115" s="86"/>
      <c r="IDC115" s="86"/>
      <c r="IDD115" s="86"/>
      <c r="IDE115" s="86"/>
      <c r="IDF115" s="86"/>
      <c r="IDG115" s="86"/>
      <c r="IDH115" s="86"/>
      <c r="IDI115" s="86"/>
      <c r="IDJ115" s="86"/>
      <c r="IDK115" s="86"/>
      <c r="IDL115" s="86"/>
      <c r="IDM115" s="86"/>
      <c r="IDN115" s="86"/>
      <c r="IDO115" s="86"/>
      <c r="IDP115" s="86"/>
      <c r="IDQ115" s="86"/>
      <c r="IDR115" s="86"/>
      <c r="IDS115" s="86"/>
      <c r="IDT115" s="86"/>
      <c r="IDU115" s="86"/>
      <c r="IDV115" s="86"/>
      <c r="IDW115" s="86"/>
      <c r="IDX115" s="86"/>
      <c r="IDY115" s="86"/>
      <c r="IDZ115" s="86"/>
      <c r="IEA115" s="86"/>
      <c r="IEB115" s="86"/>
      <c r="IEC115" s="86"/>
      <c r="IED115" s="86"/>
      <c r="IEE115" s="86"/>
      <c r="IEF115" s="86"/>
      <c r="IEG115" s="86"/>
      <c r="IEH115" s="86"/>
      <c r="IEI115" s="86"/>
      <c r="IEJ115" s="86"/>
      <c r="IEK115" s="86"/>
      <c r="IEL115" s="86"/>
      <c r="IEM115" s="86"/>
      <c r="IEN115" s="86"/>
      <c r="IEO115" s="86"/>
      <c r="IEP115" s="86"/>
      <c r="IEQ115" s="86"/>
      <c r="IER115" s="86"/>
      <c r="IES115" s="86"/>
      <c r="IET115" s="86"/>
      <c r="IEU115" s="86"/>
      <c r="IEV115" s="86"/>
      <c r="IEW115" s="86"/>
      <c r="IEX115" s="86"/>
      <c r="IEY115" s="86"/>
      <c r="IEZ115" s="86"/>
      <c r="IFA115" s="86"/>
      <c r="IFB115" s="86"/>
      <c r="IFC115" s="86"/>
      <c r="IFD115" s="86"/>
      <c r="IFE115" s="86"/>
      <c r="IFF115" s="86"/>
      <c r="IFG115" s="86"/>
      <c r="IFH115" s="86"/>
      <c r="IFI115" s="86"/>
      <c r="IFJ115" s="86"/>
      <c r="IFK115" s="86"/>
      <c r="IFL115" s="86"/>
      <c r="IFM115" s="86"/>
      <c r="IFN115" s="86"/>
      <c r="IFO115" s="86"/>
      <c r="IFP115" s="86"/>
      <c r="IFQ115" s="86"/>
      <c r="IFR115" s="86"/>
      <c r="IFS115" s="86"/>
      <c r="IFT115" s="86"/>
      <c r="IFU115" s="86"/>
      <c r="IFV115" s="86"/>
      <c r="IFW115" s="86"/>
      <c r="IFX115" s="86"/>
      <c r="IFY115" s="86"/>
      <c r="IFZ115" s="86"/>
      <c r="IGA115" s="86"/>
      <c r="IGB115" s="86"/>
      <c r="IGC115" s="86"/>
      <c r="IGD115" s="86"/>
      <c r="IGE115" s="86"/>
      <c r="IGF115" s="86"/>
      <c r="IGG115" s="86"/>
      <c r="IGH115" s="86"/>
      <c r="IGI115" s="86"/>
      <c r="IGJ115" s="86"/>
      <c r="IGK115" s="86"/>
      <c r="IGL115" s="86"/>
      <c r="IGM115" s="86"/>
      <c r="IGN115" s="86"/>
      <c r="IGO115" s="86"/>
      <c r="IGP115" s="86"/>
      <c r="IGQ115" s="86"/>
      <c r="IGR115" s="86"/>
      <c r="IGS115" s="86"/>
      <c r="IGT115" s="86"/>
      <c r="IGU115" s="86"/>
      <c r="IGV115" s="86"/>
      <c r="IGW115" s="86"/>
      <c r="IGX115" s="86"/>
      <c r="IGY115" s="86"/>
      <c r="IGZ115" s="86"/>
      <c r="IHA115" s="86"/>
      <c r="IHB115" s="86"/>
      <c r="IHC115" s="86"/>
      <c r="IHD115" s="86"/>
      <c r="IHE115" s="86"/>
      <c r="IHF115" s="86"/>
      <c r="IHG115" s="86"/>
      <c r="IHH115" s="86"/>
      <c r="IHI115" s="86"/>
      <c r="IHJ115" s="86"/>
      <c r="IHK115" s="86"/>
      <c r="IHL115" s="86"/>
      <c r="IHM115" s="86"/>
      <c r="IHN115" s="86"/>
      <c r="IHO115" s="86"/>
      <c r="IHP115" s="86"/>
      <c r="IHQ115" s="86"/>
      <c r="IHR115" s="86"/>
      <c r="IHS115" s="86"/>
      <c r="IHT115" s="86"/>
      <c r="IHU115" s="86"/>
      <c r="IHV115" s="86"/>
      <c r="IHW115" s="86"/>
      <c r="IHX115" s="86"/>
      <c r="IHY115" s="86"/>
      <c r="IHZ115" s="86"/>
      <c r="IIA115" s="86"/>
      <c r="IIB115" s="86"/>
      <c r="IIC115" s="86"/>
      <c r="IID115" s="86"/>
      <c r="IIE115" s="86"/>
      <c r="IIF115" s="86"/>
      <c r="IIG115" s="86"/>
      <c r="IIH115" s="86"/>
      <c r="III115" s="86"/>
      <c r="IIJ115" s="86"/>
      <c r="IIK115" s="86"/>
      <c r="IIL115" s="86"/>
      <c r="IIM115" s="86"/>
      <c r="IIN115" s="86"/>
      <c r="IIO115" s="86"/>
      <c r="IIP115" s="86"/>
      <c r="IIQ115" s="86"/>
      <c r="IIR115" s="86"/>
      <c r="IIS115" s="86"/>
      <c r="IIT115" s="86"/>
      <c r="IIU115" s="86"/>
      <c r="IIV115" s="86"/>
      <c r="IIW115" s="86"/>
      <c r="IIX115" s="86"/>
      <c r="IIY115" s="86"/>
      <c r="IIZ115" s="86"/>
      <c r="IJA115" s="86"/>
      <c r="IJB115" s="86"/>
      <c r="IJC115" s="86"/>
      <c r="IJD115" s="86"/>
      <c r="IJE115" s="86"/>
      <c r="IJF115" s="86"/>
      <c r="IJG115" s="86"/>
      <c r="IJH115" s="86"/>
      <c r="IJI115" s="86"/>
      <c r="IJJ115" s="86"/>
      <c r="IJK115" s="86"/>
      <c r="IJL115" s="86"/>
      <c r="IJM115" s="86"/>
      <c r="IJN115" s="86"/>
      <c r="IJO115" s="86"/>
      <c r="IJP115" s="86"/>
      <c r="IJQ115" s="86"/>
      <c r="IJR115" s="86"/>
      <c r="IJS115" s="86"/>
      <c r="IJT115" s="86"/>
      <c r="IJU115" s="86"/>
      <c r="IJV115" s="86"/>
      <c r="IJW115" s="86"/>
      <c r="IJX115" s="86"/>
      <c r="IJY115" s="86"/>
      <c r="IJZ115" s="86"/>
      <c r="IKA115" s="86"/>
      <c r="IKB115" s="86"/>
      <c r="IKC115" s="86"/>
      <c r="IKD115" s="86"/>
      <c r="IKE115" s="86"/>
      <c r="IKF115" s="86"/>
      <c r="IKG115" s="86"/>
      <c r="IKH115" s="86"/>
      <c r="IKI115" s="86"/>
      <c r="IKJ115" s="86"/>
      <c r="IKK115" s="86"/>
      <c r="IKL115" s="86"/>
      <c r="IKM115" s="86"/>
      <c r="IKN115" s="86"/>
      <c r="IKO115" s="86"/>
      <c r="IKP115" s="86"/>
      <c r="IKQ115" s="86"/>
      <c r="IKR115" s="86"/>
      <c r="IKS115" s="86"/>
      <c r="IKT115" s="86"/>
      <c r="IKU115" s="86"/>
      <c r="IKV115" s="86"/>
      <c r="IKW115" s="86"/>
      <c r="IKX115" s="86"/>
      <c r="IKY115" s="86"/>
      <c r="IKZ115" s="86"/>
      <c r="ILA115" s="86"/>
      <c r="ILB115" s="86"/>
      <c r="ILC115" s="86"/>
      <c r="ILD115" s="86"/>
      <c r="ILE115" s="86"/>
      <c r="ILF115" s="86"/>
      <c r="ILG115" s="86"/>
      <c r="ILN115" s="86"/>
      <c r="ILO115" s="86"/>
      <c r="ILP115" s="86"/>
      <c r="ILQ115" s="86"/>
      <c r="ILR115" s="86"/>
      <c r="ILS115" s="86"/>
      <c r="ILT115" s="86"/>
      <c r="ILU115" s="86"/>
      <c r="ILV115" s="86"/>
      <c r="ILW115" s="86"/>
      <c r="ILX115" s="86"/>
      <c r="ILY115" s="86"/>
      <c r="ILZ115" s="86"/>
      <c r="IMA115" s="86"/>
      <c r="IMB115" s="86"/>
      <c r="IMC115" s="86"/>
      <c r="IMD115" s="86"/>
      <c r="IME115" s="86"/>
      <c r="IMF115" s="86"/>
      <c r="IMG115" s="86"/>
      <c r="IMH115" s="86"/>
      <c r="IMI115" s="86"/>
      <c r="IMJ115" s="86"/>
      <c r="IMK115" s="86"/>
      <c r="IML115" s="86"/>
      <c r="IMM115" s="86"/>
      <c r="IMN115" s="86"/>
      <c r="IMO115" s="86"/>
      <c r="IMP115" s="86"/>
      <c r="IMQ115" s="86"/>
      <c r="IMR115" s="86"/>
      <c r="IMS115" s="86"/>
      <c r="IMT115" s="86"/>
      <c r="IMU115" s="86"/>
      <c r="IMV115" s="86"/>
      <c r="IMW115" s="86"/>
      <c r="IMX115" s="86"/>
      <c r="IMY115" s="86"/>
      <c r="IMZ115" s="86"/>
      <c r="INA115" s="86"/>
      <c r="INB115" s="86"/>
      <c r="INC115" s="86"/>
      <c r="IND115" s="86"/>
      <c r="INE115" s="86"/>
      <c r="INF115" s="86"/>
      <c r="ING115" s="86"/>
      <c r="INH115" s="86"/>
      <c r="INI115" s="86"/>
      <c r="INJ115" s="86"/>
      <c r="INK115" s="86"/>
      <c r="INL115" s="86"/>
      <c r="INM115" s="86"/>
      <c r="INN115" s="86"/>
      <c r="INO115" s="86"/>
      <c r="INP115" s="86"/>
      <c r="INQ115" s="86"/>
      <c r="INR115" s="86"/>
      <c r="INS115" s="86"/>
      <c r="INT115" s="86"/>
      <c r="INU115" s="86"/>
      <c r="INV115" s="86"/>
      <c r="INW115" s="86"/>
      <c r="INX115" s="86"/>
      <c r="INY115" s="86"/>
      <c r="INZ115" s="86"/>
      <c r="IOA115" s="86"/>
      <c r="IOB115" s="86"/>
      <c r="IOC115" s="86"/>
      <c r="IOD115" s="86"/>
      <c r="IOE115" s="86"/>
      <c r="IOF115" s="86"/>
      <c r="IOG115" s="86"/>
      <c r="IOH115" s="86"/>
      <c r="IOI115" s="86"/>
      <c r="IOJ115" s="86"/>
      <c r="IOK115" s="86"/>
      <c r="IOL115" s="86"/>
      <c r="IOM115" s="86"/>
      <c r="ION115" s="86"/>
      <c r="IOO115" s="86"/>
      <c r="IOP115" s="86"/>
      <c r="IOQ115" s="86"/>
      <c r="IOR115" s="86"/>
      <c r="IOS115" s="86"/>
      <c r="IOT115" s="86"/>
      <c r="IOU115" s="86"/>
      <c r="IOV115" s="86"/>
      <c r="IOW115" s="86"/>
      <c r="IOX115" s="86"/>
      <c r="IOY115" s="86"/>
      <c r="IOZ115" s="86"/>
      <c r="IPA115" s="86"/>
      <c r="IPB115" s="86"/>
      <c r="IPC115" s="86"/>
      <c r="IPD115" s="86"/>
      <c r="IPE115" s="86"/>
      <c r="IPF115" s="86"/>
      <c r="IPG115" s="86"/>
      <c r="IPH115" s="86"/>
      <c r="IPI115" s="86"/>
      <c r="IPJ115" s="86"/>
      <c r="IPK115" s="86"/>
      <c r="IPL115" s="86"/>
      <c r="IPM115" s="86"/>
      <c r="IPN115" s="86"/>
      <c r="IPO115" s="86"/>
      <c r="IPP115" s="86"/>
      <c r="IPQ115" s="86"/>
      <c r="IPR115" s="86"/>
      <c r="IPS115" s="86"/>
      <c r="IPT115" s="86"/>
      <c r="IPU115" s="86"/>
      <c r="IPV115" s="86"/>
      <c r="IPW115" s="86"/>
      <c r="IPX115" s="86"/>
      <c r="IPY115" s="86"/>
      <c r="IPZ115" s="86"/>
      <c r="IQA115" s="86"/>
      <c r="IQB115" s="86"/>
      <c r="IQC115" s="86"/>
      <c r="IQD115" s="86"/>
      <c r="IQE115" s="86"/>
      <c r="IQF115" s="86"/>
      <c r="IQG115" s="86"/>
      <c r="IQH115" s="86"/>
      <c r="IQI115" s="86"/>
      <c r="IQJ115" s="86"/>
      <c r="IQK115" s="86"/>
      <c r="IQL115" s="86"/>
      <c r="IQM115" s="86"/>
      <c r="IQN115" s="86"/>
      <c r="IQO115" s="86"/>
      <c r="IQP115" s="86"/>
      <c r="IQQ115" s="86"/>
      <c r="IQR115" s="86"/>
      <c r="IQS115" s="86"/>
      <c r="IQT115" s="86"/>
      <c r="IQU115" s="86"/>
      <c r="IQV115" s="86"/>
      <c r="IQW115" s="86"/>
      <c r="IQX115" s="86"/>
      <c r="IQY115" s="86"/>
      <c r="IQZ115" s="86"/>
      <c r="IRA115" s="86"/>
      <c r="IRB115" s="86"/>
      <c r="IRC115" s="86"/>
      <c r="IRD115" s="86"/>
      <c r="IRE115" s="86"/>
      <c r="IRF115" s="86"/>
      <c r="IRG115" s="86"/>
      <c r="IRH115" s="86"/>
      <c r="IRI115" s="86"/>
      <c r="IRJ115" s="86"/>
      <c r="IRK115" s="86"/>
      <c r="IRL115" s="86"/>
      <c r="IRM115" s="86"/>
      <c r="IRN115" s="86"/>
      <c r="IRO115" s="86"/>
      <c r="IRP115" s="86"/>
      <c r="IRQ115" s="86"/>
      <c r="IRR115" s="86"/>
      <c r="IRS115" s="86"/>
      <c r="IRT115" s="86"/>
      <c r="IRU115" s="86"/>
      <c r="IRV115" s="86"/>
      <c r="IRW115" s="86"/>
      <c r="IRX115" s="86"/>
      <c r="IRY115" s="86"/>
      <c r="IRZ115" s="86"/>
      <c r="ISA115" s="86"/>
      <c r="ISB115" s="86"/>
      <c r="ISC115" s="86"/>
      <c r="ISD115" s="86"/>
      <c r="ISE115" s="86"/>
      <c r="ISF115" s="86"/>
      <c r="ISG115" s="86"/>
      <c r="ISH115" s="86"/>
      <c r="ISI115" s="86"/>
      <c r="ISJ115" s="86"/>
      <c r="ISK115" s="86"/>
      <c r="ISL115" s="86"/>
      <c r="ISM115" s="86"/>
      <c r="ISN115" s="86"/>
      <c r="ISO115" s="86"/>
      <c r="ISP115" s="86"/>
      <c r="ISQ115" s="86"/>
      <c r="ISR115" s="86"/>
      <c r="ISS115" s="86"/>
      <c r="IST115" s="86"/>
      <c r="ISU115" s="86"/>
      <c r="ISV115" s="86"/>
      <c r="ISW115" s="86"/>
      <c r="ISX115" s="86"/>
      <c r="ISY115" s="86"/>
      <c r="ISZ115" s="86"/>
      <c r="ITA115" s="86"/>
      <c r="ITB115" s="86"/>
      <c r="ITC115" s="86"/>
      <c r="ITD115" s="86"/>
      <c r="ITE115" s="86"/>
      <c r="ITF115" s="86"/>
      <c r="ITG115" s="86"/>
      <c r="ITH115" s="86"/>
      <c r="ITI115" s="86"/>
      <c r="ITJ115" s="86"/>
      <c r="ITK115" s="86"/>
      <c r="ITL115" s="86"/>
      <c r="ITM115" s="86"/>
      <c r="ITN115" s="86"/>
      <c r="ITO115" s="86"/>
      <c r="ITP115" s="86"/>
      <c r="ITQ115" s="86"/>
      <c r="ITR115" s="86"/>
      <c r="ITS115" s="86"/>
      <c r="ITT115" s="86"/>
      <c r="ITU115" s="86"/>
      <c r="ITV115" s="86"/>
      <c r="ITW115" s="86"/>
      <c r="ITX115" s="86"/>
      <c r="ITY115" s="86"/>
      <c r="ITZ115" s="86"/>
      <c r="IUA115" s="86"/>
      <c r="IUB115" s="86"/>
      <c r="IUC115" s="86"/>
      <c r="IUD115" s="86"/>
      <c r="IUE115" s="86"/>
      <c r="IUF115" s="86"/>
      <c r="IUG115" s="86"/>
      <c r="IUH115" s="86"/>
      <c r="IUI115" s="86"/>
      <c r="IUJ115" s="86"/>
      <c r="IUK115" s="86"/>
      <c r="IUL115" s="86"/>
      <c r="IUM115" s="86"/>
      <c r="IUN115" s="86"/>
      <c r="IUO115" s="86"/>
      <c r="IUP115" s="86"/>
      <c r="IUQ115" s="86"/>
      <c r="IUR115" s="86"/>
      <c r="IUS115" s="86"/>
      <c r="IUT115" s="86"/>
      <c r="IUU115" s="86"/>
      <c r="IUV115" s="86"/>
      <c r="IUW115" s="86"/>
      <c r="IUX115" s="86"/>
      <c r="IUY115" s="86"/>
      <c r="IUZ115" s="86"/>
      <c r="IVA115" s="86"/>
      <c r="IVB115" s="86"/>
      <c r="IVC115" s="86"/>
      <c r="IVJ115" s="86"/>
      <c r="IVK115" s="86"/>
      <c r="IVL115" s="86"/>
      <c r="IVM115" s="86"/>
      <c r="IVN115" s="86"/>
      <c r="IVO115" s="86"/>
      <c r="IVP115" s="86"/>
      <c r="IVQ115" s="86"/>
      <c r="IVR115" s="86"/>
      <c r="IVS115" s="86"/>
      <c r="IVT115" s="86"/>
      <c r="IVU115" s="86"/>
      <c r="IVV115" s="86"/>
      <c r="IVW115" s="86"/>
      <c r="IVX115" s="86"/>
      <c r="IVY115" s="86"/>
      <c r="IVZ115" s="86"/>
      <c r="IWA115" s="86"/>
      <c r="IWB115" s="86"/>
      <c r="IWC115" s="86"/>
      <c r="IWD115" s="86"/>
      <c r="IWE115" s="86"/>
      <c r="IWF115" s="86"/>
      <c r="IWG115" s="86"/>
      <c r="IWH115" s="86"/>
      <c r="IWI115" s="86"/>
      <c r="IWJ115" s="86"/>
      <c r="IWK115" s="86"/>
      <c r="IWL115" s="86"/>
      <c r="IWM115" s="86"/>
      <c r="IWN115" s="86"/>
      <c r="IWO115" s="86"/>
      <c r="IWP115" s="86"/>
      <c r="IWQ115" s="86"/>
      <c r="IWR115" s="86"/>
      <c r="IWS115" s="86"/>
      <c r="IWT115" s="86"/>
      <c r="IWU115" s="86"/>
      <c r="IWV115" s="86"/>
      <c r="IWW115" s="86"/>
      <c r="IWX115" s="86"/>
      <c r="IWY115" s="86"/>
      <c r="IWZ115" s="86"/>
      <c r="IXA115" s="86"/>
      <c r="IXB115" s="86"/>
      <c r="IXC115" s="86"/>
      <c r="IXD115" s="86"/>
      <c r="IXE115" s="86"/>
      <c r="IXF115" s="86"/>
      <c r="IXG115" s="86"/>
      <c r="IXH115" s="86"/>
      <c r="IXI115" s="86"/>
      <c r="IXJ115" s="86"/>
      <c r="IXK115" s="86"/>
      <c r="IXL115" s="86"/>
      <c r="IXM115" s="86"/>
      <c r="IXN115" s="86"/>
      <c r="IXO115" s="86"/>
      <c r="IXP115" s="86"/>
      <c r="IXQ115" s="86"/>
      <c r="IXR115" s="86"/>
      <c r="IXS115" s="86"/>
      <c r="IXT115" s="86"/>
      <c r="IXU115" s="86"/>
      <c r="IXV115" s="86"/>
      <c r="IXW115" s="86"/>
      <c r="IXX115" s="86"/>
      <c r="IXY115" s="86"/>
      <c r="IXZ115" s="86"/>
      <c r="IYA115" s="86"/>
      <c r="IYB115" s="86"/>
      <c r="IYC115" s="86"/>
      <c r="IYD115" s="86"/>
      <c r="IYE115" s="86"/>
      <c r="IYF115" s="86"/>
      <c r="IYG115" s="86"/>
      <c r="IYH115" s="86"/>
      <c r="IYI115" s="86"/>
      <c r="IYJ115" s="86"/>
      <c r="IYK115" s="86"/>
      <c r="IYL115" s="86"/>
      <c r="IYM115" s="86"/>
      <c r="IYN115" s="86"/>
      <c r="IYO115" s="86"/>
      <c r="IYP115" s="86"/>
      <c r="IYQ115" s="86"/>
      <c r="IYR115" s="86"/>
      <c r="IYS115" s="86"/>
      <c r="IYT115" s="86"/>
      <c r="IYU115" s="86"/>
      <c r="IYV115" s="86"/>
      <c r="IYW115" s="86"/>
      <c r="IYX115" s="86"/>
      <c r="IYY115" s="86"/>
      <c r="IYZ115" s="86"/>
      <c r="IZA115" s="86"/>
      <c r="IZB115" s="86"/>
      <c r="IZC115" s="86"/>
      <c r="IZD115" s="86"/>
      <c r="IZE115" s="86"/>
      <c r="IZF115" s="86"/>
      <c r="IZG115" s="86"/>
      <c r="IZH115" s="86"/>
      <c r="IZI115" s="86"/>
      <c r="IZJ115" s="86"/>
      <c r="IZK115" s="86"/>
      <c r="IZL115" s="86"/>
      <c r="IZM115" s="86"/>
      <c r="IZN115" s="86"/>
      <c r="IZO115" s="86"/>
      <c r="IZP115" s="86"/>
      <c r="IZQ115" s="86"/>
      <c r="IZR115" s="86"/>
      <c r="IZS115" s="86"/>
      <c r="IZT115" s="86"/>
      <c r="IZU115" s="86"/>
      <c r="IZV115" s="86"/>
      <c r="IZW115" s="86"/>
      <c r="IZX115" s="86"/>
      <c r="IZY115" s="86"/>
      <c r="IZZ115" s="86"/>
      <c r="JAA115" s="86"/>
      <c r="JAB115" s="86"/>
      <c r="JAC115" s="86"/>
      <c r="JAD115" s="86"/>
      <c r="JAE115" s="86"/>
      <c r="JAF115" s="86"/>
      <c r="JAG115" s="86"/>
      <c r="JAH115" s="86"/>
      <c r="JAI115" s="86"/>
      <c r="JAJ115" s="86"/>
      <c r="JAK115" s="86"/>
      <c r="JAL115" s="86"/>
      <c r="JAM115" s="86"/>
      <c r="JAN115" s="86"/>
      <c r="JAO115" s="86"/>
      <c r="JAP115" s="86"/>
      <c r="JAQ115" s="86"/>
      <c r="JAR115" s="86"/>
      <c r="JAS115" s="86"/>
      <c r="JAT115" s="86"/>
      <c r="JAU115" s="86"/>
      <c r="JAV115" s="86"/>
      <c r="JAW115" s="86"/>
      <c r="JAX115" s="86"/>
      <c r="JAY115" s="86"/>
      <c r="JAZ115" s="86"/>
      <c r="JBA115" s="86"/>
      <c r="JBB115" s="86"/>
      <c r="JBC115" s="86"/>
      <c r="JBD115" s="86"/>
      <c r="JBE115" s="86"/>
      <c r="JBF115" s="86"/>
      <c r="JBG115" s="86"/>
      <c r="JBH115" s="86"/>
      <c r="JBI115" s="86"/>
      <c r="JBJ115" s="86"/>
      <c r="JBK115" s="86"/>
      <c r="JBL115" s="86"/>
      <c r="JBM115" s="86"/>
      <c r="JBN115" s="86"/>
      <c r="JBO115" s="86"/>
      <c r="JBP115" s="86"/>
      <c r="JBQ115" s="86"/>
      <c r="JBR115" s="86"/>
      <c r="JBS115" s="86"/>
      <c r="JBT115" s="86"/>
      <c r="JBU115" s="86"/>
      <c r="JBV115" s="86"/>
      <c r="JBW115" s="86"/>
      <c r="JBX115" s="86"/>
      <c r="JBY115" s="86"/>
      <c r="JBZ115" s="86"/>
      <c r="JCA115" s="86"/>
      <c r="JCB115" s="86"/>
      <c r="JCC115" s="86"/>
      <c r="JCD115" s="86"/>
      <c r="JCE115" s="86"/>
      <c r="JCF115" s="86"/>
      <c r="JCG115" s="86"/>
      <c r="JCH115" s="86"/>
      <c r="JCI115" s="86"/>
      <c r="JCJ115" s="86"/>
      <c r="JCK115" s="86"/>
      <c r="JCL115" s="86"/>
      <c r="JCM115" s="86"/>
      <c r="JCN115" s="86"/>
      <c r="JCO115" s="86"/>
      <c r="JCP115" s="86"/>
      <c r="JCQ115" s="86"/>
      <c r="JCR115" s="86"/>
      <c r="JCS115" s="86"/>
      <c r="JCT115" s="86"/>
      <c r="JCU115" s="86"/>
      <c r="JCV115" s="86"/>
      <c r="JCW115" s="86"/>
      <c r="JCX115" s="86"/>
      <c r="JCY115" s="86"/>
      <c r="JCZ115" s="86"/>
      <c r="JDA115" s="86"/>
      <c r="JDB115" s="86"/>
      <c r="JDC115" s="86"/>
      <c r="JDD115" s="86"/>
      <c r="JDE115" s="86"/>
      <c r="JDF115" s="86"/>
      <c r="JDG115" s="86"/>
      <c r="JDH115" s="86"/>
      <c r="JDI115" s="86"/>
      <c r="JDJ115" s="86"/>
      <c r="JDK115" s="86"/>
      <c r="JDL115" s="86"/>
      <c r="JDM115" s="86"/>
      <c r="JDN115" s="86"/>
      <c r="JDO115" s="86"/>
      <c r="JDP115" s="86"/>
      <c r="JDQ115" s="86"/>
      <c r="JDR115" s="86"/>
      <c r="JDS115" s="86"/>
      <c r="JDT115" s="86"/>
      <c r="JDU115" s="86"/>
      <c r="JDV115" s="86"/>
      <c r="JDW115" s="86"/>
      <c r="JDX115" s="86"/>
      <c r="JDY115" s="86"/>
      <c r="JDZ115" s="86"/>
      <c r="JEA115" s="86"/>
      <c r="JEB115" s="86"/>
      <c r="JEC115" s="86"/>
      <c r="JED115" s="86"/>
      <c r="JEE115" s="86"/>
      <c r="JEF115" s="86"/>
      <c r="JEG115" s="86"/>
      <c r="JEH115" s="86"/>
      <c r="JEI115" s="86"/>
      <c r="JEJ115" s="86"/>
      <c r="JEK115" s="86"/>
      <c r="JEL115" s="86"/>
      <c r="JEM115" s="86"/>
      <c r="JEN115" s="86"/>
      <c r="JEO115" s="86"/>
      <c r="JEP115" s="86"/>
      <c r="JEQ115" s="86"/>
      <c r="JER115" s="86"/>
      <c r="JES115" s="86"/>
      <c r="JET115" s="86"/>
      <c r="JEU115" s="86"/>
      <c r="JEV115" s="86"/>
      <c r="JEW115" s="86"/>
      <c r="JEX115" s="86"/>
      <c r="JEY115" s="86"/>
      <c r="JFF115" s="86"/>
      <c r="JFG115" s="86"/>
      <c r="JFH115" s="86"/>
      <c r="JFI115" s="86"/>
      <c r="JFJ115" s="86"/>
      <c r="JFK115" s="86"/>
      <c r="JFL115" s="86"/>
      <c r="JFM115" s="86"/>
      <c r="JFN115" s="86"/>
      <c r="JFO115" s="86"/>
      <c r="JFP115" s="86"/>
      <c r="JFQ115" s="86"/>
      <c r="JFR115" s="86"/>
      <c r="JFS115" s="86"/>
      <c r="JFT115" s="86"/>
      <c r="JFU115" s="86"/>
      <c r="JFV115" s="86"/>
      <c r="JFW115" s="86"/>
      <c r="JFX115" s="86"/>
      <c r="JFY115" s="86"/>
      <c r="JFZ115" s="86"/>
      <c r="JGA115" s="86"/>
      <c r="JGB115" s="86"/>
      <c r="JGC115" s="86"/>
      <c r="JGD115" s="86"/>
      <c r="JGE115" s="86"/>
      <c r="JGF115" s="86"/>
      <c r="JGG115" s="86"/>
      <c r="JGH115" s="86"/>
      <c r="JGI115" s="86"/>
      <c r="JGJ115" s="86"/>
      <c r="JGK115" s="86"/>
      <c r="JGL115" s="86"/>
      <c r="JGM115" s="86"/>
      <c r="JGN115" s="86"/>
      <c r="JGO115" s="86"/>
      <c r="JGP115" s="86"/>
      <c r="JGQ115" s="86"/>
      <c r="JGR115" s="86"/>
      <c r="JGS115" s="86"/>
      <c r="JGT115" s="86"/>
      <c r="JGU115" s="86"/>
      <c r="JGV115" s="86"/>
      <c r="JGW115" s="86"/>
      <c r="JGX115" s="86"/>
      <c r="JGY115" s="86"/>
      <c r="JGZ115" s="86"/>
      <c r="JHA115" s="86"/>
      <c r="JHB115" s="86"/>
      <c r="JHC115" s="86"/>
      <c r="JHD115" s="86"/>
      <c r="JHE115" s="86"/>
      <c r="JHF115" s="86"/>
      <c r="JHG115" s="86"/>
      <c r="JHH115" s="86"/>
      <c r="JHI115" s="86"/>
      <c r="JHJ115" s="86"/>
      <c r="JHK115" s="86"/>
      <c r="JHL115" s="86"/>
      <c r="JHM115" s="86"/>
      <c r="JHN115" s="86"/>
      <c r="JHO115" s="86"/>
      <c r="JHP115" s="86"/>
      <c r="JHQ115" s="86"/>
      <c r="JHR115" s="86"/>
      <c r="JHS115" s="86"/>
      <c r="JHT115" s="86"/>
      <c r="JHU115" s="86"/>
      <c r="JHV115" s="86"/>
      <c r="JHW115" s="86"/>
      <c r="JHX115" s="86"/>
      <c r="JHY115" s="86"/>
      <c r="JHZ115" s="86"/>
      <c r="JIA115" s="86"/>
      <c r="JIB115" s="86"/>
      <c r="JIC115" s="86"/>
      <c r="JID115" s="86"/>
      <c r="JIE115" s="86"/>
      <c r="JIF115" s="86"/>
      <c r="JIG115" s="86"/>
      <c r="JIH115" s="86"/>
      <c r="JII115" s="86"/>
      <c r="JIJ115" s="86"/>
      <c r="JIK115" s="86"/>
      <c r="JIL115" s="86"/>
      <c r="JIM115" s="86"/>
      <c r="JIN115" s="86"/>
      <c r="JIO115" s="86"/>
      <c r="JIP115" s="86"/>
      <c r="JIQ115" s="86"/>
      <c r="JIR115" s="86"/>
      <c r="JIS115" s="86"/>
      <c r="JIT115" s="86"/>
      <c r="JIU115" s="86"/>
      <c r="JIV115" s="86"/>
      <c r="JIW115" s="86"/>
      <c r="JIX115" s="86"/>
      <c r="JIY115" s="86"/>
      <c r="JIZ115" s="86"/>
      <c r="JJA115" s="86"/>
      <c r="JJB115" s="86"/>
      <c r="JJC115" s="86"/>
      <c r="JJD115" s="86"/>
      <c r="JJE115" s="86"/>
      <c r="JJF115" s="86"/>
      <c r="JJG115" s="86"/>
      <c r="JJH115" s="86"/>
      <c r="JJI115" s="86"/>
      <c r="JJJ115" s="86"/>
      <c r="JJK115" s="86"/>
      <c r="JJL115" s="86"/>
      <c r="JJM115" s="86"/>
      <c r="JJN115" s="86"/>
      <c r="JJO115" s="86"/>
      <c r="JJP115" s="86"/>
      <c r="JJQ115" s="86"/>
      <c r="JJR115" s="86"/>
      <c r="JJS115" s="86"/>
      <c r="JJT115" s="86"/>
      <c r="JJU115" s="86"/>
      <c r="JJV115" s="86"/>
      <c r="JJW115" s="86"/>
      <c r="JJX115" s="86"/>
      <c r="JJY115" s="86"/>
      <c r="JJZ115" s="86"/>
      <c r="JKA115" s="86"/>
      <c r="JKB115" s="86"/>
      <c r="JKC115" s="86"/>
      <c r="JKD115" s="86"/>
      <c r="JKE115" s="86"/>
      <c r="JKF115" s="86"/>
      <c r="JKG115" s="86"/>
      <c r="JKH115" s="86"/>
      <c r="JKI115" s="86"/>
      <c r="JKJ115" s="86"/>
      <c r="JKK115" s="86"/>
      <c r="JKL115" s="86"/>
      <c r="JKM115" s="86"/>
      <c r="JKN115" s="86"/>
      <c r="JKO115" s="86"/>
      <c r="JKP115" s="86"/>
      <c r="JKQ115" s="86"/>
      <c r="JKR115" s="86"/>
      <c r="JKS115" s="86"/>
      <c r="JKT115" s="86"/>
      <c r="JKU115" s="86"/>
      <c r="JKV115" s="86"/>
      <c r="JKW115" s="86"/>
      <c r="JKX115" s="86"/>
      <c r="JKY115" s="86"/>
      <c r="JKZ115" s="86"/>
      <c r="JLA115" s="86"/>
      <c r="JLB115" s="86"/>
      <c r="JLC115" s="86"/>
      <c r="JLD115" s="86"/>
      <c r="JLE115" s="86"/>
      <c r="JLF115" s="86"/>
      <c r="JLG115" s="86"/>
      <c r="JLH115" s="86"/>
      <c r="JLI115" s="86"/>
      <c r="JLJ115" s="86"/>
      <c r="JLK115" s="86"/>
      <c r="JLL115" s="86"/>
      <c r="JLM115" s="86"/>
      <c r="JLN115" s="86"/>
      <c r="JLO115" s="86"/>
      <c r="JLP115" s="86"/>
      <c r="JLQ115" s="86"/>
      <c r="JLR115" s="86"/>
      <c r="JLS115" s="86"/>
      <c r="JLT115" s="86"/>
      <c r="JLU115" s="86"/>
      <c r="JLV115" s="86"/>
      <c r="JLW115" s="86"/>
      <c r="JLX115" s="86"/>
      <c r="JLY115" s="86"/>
      <c r="JLZ115" s="86"/>
      <c r="JMA115" s="86"/>
      <c r="JMB115" s="86"/>
      <c r="JMC115" s="86"/>
      <c r="JMD115" s="86"/>
      <c r="JME115" s="86"/>
      <c r="JMF115" s="86"/>
      <c r="JMG115" s="86"/>
      <c r="JMH115" s="86"/>
      <c r="JMI115" s="86"/>
      <c r="JMJ115" s="86"/>
      <c r="JMK115" s="86"/>
      <c r="JML115" s="86"/>
      <c r="JMM115" s="86"/>
      <c r="JMN115" s="86"/>
      <c r="JMO115" s="86"/>
      <c r="JMP115" s="86"/>
      <c r="JMQ115" s="86"/>
      <c r="JMR115" s="86"/>
      <c r="JMS115" s="86"/>
      <c r="JMT115" s="86"/>
      <c r="JMU115" s="86"/>
      <c r="JMV115" s="86"/>
      <c r="JMW115" s="86"/>
      <c r="JMX115" s="86"/>
      <c r="JMY115" s="86"/>
      <c r="JMZ115" s="86"/>
      <c r="JNA115" s="86"/>
      <c r="JNB115" s="86"/>
      <c r="JNC115" s="86"/>
      <c r="JND115" s="86"/>
      <c r="JNE115" s="86"/>
      <c r="JNF115" s="86"/>
      <c r="JNG115" s="86"/>
      <c r="JNH115" s="86"/>
      <c r="JNI115" s="86"/>
      <c r="JNJ115" s="86"/>
      <c r="JNK115" s="86"/>
      <c r="JNL115" s="86"/>
      <c r="JNM115" s="86"/>
      <c r="JNN115" s="86"/>
      <c r="JNO115" s="86"/>
      <c r="JNP115" s="86"/>
      <c r="JNQ115" s="86"/>
      <c r="JNR115" s="86"/>
      <c r="JNS115" s="86"/>
      <c r="JNT115" s="86"/>
      <c r="JNU115" s="86"/>
      <c r="JNV115" s="86"/>
      <c r="JNW115" s="86"/>
      <c r="JNX115" s="86"/>
      <c r="JNY115" s="86"/>
      <c r="JNZ115" s="86"/>
      <c r="JOA115" s="86"/>
      <c r="JOB115" s="86"/>
      <c r="JOC115" s="86"/>
      <c r="JOD115" s="86"/>
      <c r="JOE115" s="86"/>
      <c r="JOF115" s="86"/>
      <c r="JOG115" s="86"/>
      <c r="JOH115" s="86"/>
      <c r="JOI115" s="86"/>
      <c r="JOJ115" s="86"/>
      <c r="JOK115" s="86"/>
      <c r="JOL115" s="86"/>
      <c r="JOM115" s="86"/>
      <c r="JON115" s="86"/>
      <c r="JOO115" s="86"/>
      <c r="JOP115" s="86"/>
      <c r="JOQ115" s="86"/>
      <c r="JOR115" s="86"/>
      <c r="JOS115" s="86"/>
      <c r="JOT115" s="86"/>
      <c r="JOU115" s="86"/>
      <c r="JPB115" s="86"/>
      <c r="JPC115" s="86"/>
      <c r="JPD115" s="86"/>
      <c r="JPE115" s="86"/>
      <c r="JPF115" s="86"/>
      <c r="JPG115" s="86"/>
      <c r="JPH115" s="86"/>
      <c r="JPI115" s="86"/>
      <c r="JPJ115" s="86"/>
      <c r="JPK115" s="86"/>
      <c r="JPL115" s="86"/>
      <c r="JPM115" s="86"/>
      <c r="JPN115" s="86"/>
      <c r="JPO115" s="86"/>
      <c r="JPP115" s="86"/>
      <c r="JPQ115" s="86"/>
      <c r="JPR115" s="86"/>
      <c r="JPS115" s="86"/>
      <c r="JPT115" s="86"/>
      <c r="JPU115" s="86"/>
      <c r="JPV115" s="86"/>
      <c r="JPW115" s="86"/>
      <c r="JPX115" s="86"/>
      <c r="JPY115" s="86"/>
      <c r="JPZ115" s="86"/>
      <c r="JQA115" s="86"/>
      <c r="JQB115" s="86"/>
      <c r="JQC115" s="86"/>
      <c r="JQD115" s="86"/>
      <c r="JQE115" s="86"/>
      <c r="JQF115" s="86"/>
      <c r="JQG115" s="86"/>
      <c r="JQH115" s="86"/>
      <c r="JQI115" s="86"/>
      <c r="JQJ115" s="86"/>
      <c r="JQK115" s="86"/>
      <c r="JQL115" s="86"/>
      <c r="JQM115" s="86"/>
      <c r="JQN115" s="86"/>
      <c r="JQO115" s="86"/>
      <c r="JQP115" s="86"/>
      <c r="JQQ115" s="86"/>
      <c r="JQR115" s="86"/>
      <c r="JQS115" s="86"/>
      <c r="JQT115" s="86"/>
      <c r="JQU115" s="86"/>
      <c r="JQV115" s="86"/>
      <c r="JQW115" s="86"/>
      <c r="JQX115" s="86"/>
      <c r="JQY115" s="86"/>
      <c r="JQZ115" s="86"/>
      <c r="JRA115" s="86"/>
      <c r="JRB115" s="86"/>
      <c r="JRC115" s="86"/>
      <c r="JRD115" s="86"/>
      <c r="JRE115" s="86"/>
      <c r="JRF115" s="86"/>
      <c r="JRG115" s="86"/>
      <c r="JRH115" s="86"/>
      <c r="JRI115" s="86"/>
      <c r="JRJ115" s="86"/>
      <c r="JRK115" s="86"/>
      <c r="JRL115" s="86"/>
      <c r="JRM115" s="86"/>
      <c r="JRN115" s="86"/>
      <c r="JRO115" s="86"/>
      <c r="JRP115" s="86"/>
      <c r="JRQ115" s="86"/>
      <c r="JRR115" s="86"/>
      <c r="JRS115" s="86"/>
      <c r="JRT115" s="86"/>
      <c r="JRU115" s="86"/>
      <c r="JRV115" s="86"/>
      <c r="JRW115" s="86"/>
      <c r="JRX115" s="86"/>
      <c r="JRY115" s="86"/>
      <c r="JRZ115" s="86"/>
      <c r="JSA115" s="86"/>
      <c r="JSB115" s="86"/>
      <c r="JSC115" s="86"/>
      <c r="JSD115" s="86"/>
      <c r="JSE115" s="86"/>
      <c r="JSF115" s="86"/>
      <c r="JSG115" s="86"/>
      <c r="JSH115" s="86"/>
      <c r="JSI115" s="86"/>
      <c r="JSJ115" s="86"/>
      <c r="JSK115" s="86"/>
      <c r="JSL115" s="86"/>
      <c r="JSM115" s="86"/>
      <c r="JSN115" s="86"/>
      <c r="JSO115" s="86"/>
      <c r="JSP115" s="86"/>
      <c r="JSQ115" s="86"/>
      <c r="JSR115" s="86"/>
      <c r="JSS115" s="86"/>
      <c r="JST115" s="86"/>
      <c r="JSU115" s="86"/>
      <c r="JSV115" s="86"/>
      <c r="JSW115" s="86"/>
      <c r="JSX115" s="86"/>
      <c r="JSY115" s="86"/>
      <c r="JSZ115" s="86"/>
      <c r="JTA115" s="86"/>
      <c r="JTB115" s="86"/>
      <c r="JTC115" s="86"/>
      <c r="JTD115" s="86"/>
      <c r="JTE115" s="86"/>
      <c r="JTF115" s="86"/>
      <c r="JTG115" s="86"/>
      <c r="JTH115" s="86"/>
      <c r="JTI115" s="86"/>
      <c r="JTJ115" s="86"/>
      <c r="JTK115" s="86"/>
      <c r="JTL115" s="86"/>
      <c r="JTM115" s="86"/>
      <c r="JTN115" s="86"/>
      <c r="JTO115" s="86"/>
      <c r="JTP115" s="86"/>
      <c r="JTQ115" s="86"/>
      <c r="JTR115" s="86"/>
      <c r="JTS115" s="86"/>
      <c r="JTT115" s="86"/>
      <c r="JTU115" s="86"/>
      <c r="JTV115" s="86"/>
      <c r="JTW115" s="86"/>
      <c r="JTX115" s="86"/>
      <c r="JTY115" s="86"/>
      <c r="JTZ115" s="86"/>
      <c r="JUA115" s="86"/>
      <c r="JUB115" s="86"/>
      <c r="JUC115" s="86"/>
      <c r="JUD115" s="86"/>
      <c r="JUE115" s="86"/>
      <c r="JUF115" s="86"/>
      <c r="JUG115" s="86"/>
      <c r="JUH115" s="86"/>
      <c r="JUI115" s="86"/>
      <c r="JUJ115" s="86"/>
      <c r="JUK115" s="86"/>
      <c r="JUL115" s="86"/>
      <c r="JUM115" s="86"/>
      <c r="JUN115" s="86"/>
      <c r="JUO115" s="86"/>
      <c r="JUP115" s="86"/>
      <c r="JUQ115" s="86"/>
      <c r="JUR115" s="86"/>
      <c r="JUS115" s="86"/>
      <c r="JUT115" s="86"/>
      <c r="JUU115" s="86"/>
      <c r="JUV115" s="86"/>
      <c r="JUW115" s="86"/>
      <c r="JUX115" s="86"/>
      <c r="JUY115" s="86"/>
      <c r="JUZ115" s="86"/>
      <c r="JVA115" s="86"/>
      <c r="JVB115" s="86"/>
      <c r="JVC115" s="86"/>
      <c r="JVD115" s="86"/>
      <c r="JVE115" s="86"/>
      <c r="JVF115" s="86"/>
      <c r="JVG115" s="86"/>
      <c r="JVH115" s="86"/>
      <c r="JVI115" s="86"/>
      <c r="JVJ115" s="86"/>
      <c r="JVK115" s="86"/>
      <c r="JVL115" s="86"/>
      <c r="JVM115" s="86"/>
      <c r="JVN115" s="86"/>
      <c r="JVO115" s="86"/>
      <c r="JVP115" s="86"/>
      <c r="JVQ115" s="86"/>
      <c r="JVR115" s="86"/>
      <c r="JVS115" s="86"/>
      <c r="JVT115" s="86"/>
      <c r="JVU115" s="86"/>
      <c r="JVV115" s="86"/>
      <c r="JVW115" s="86"/>
      <c r="JVX115" s="86"/>
      <c r="JVY115" s="86"/>
      <c r="JVZ115" s="86"/>
      <c r="JWA115" s="86"/>
      <c r="JWB115" s="86"/>
      <c r="JWC115" s="86"/>
      <c r="JWD115" s="86"/>
      <c r="JWE115" s="86"/>
      <c r="JWF115" s="86"/>
      <c r="JWG115" s="86"/>
      <c r="JWH115" s="86"/>
      <c r="JWI115" s="86"/>
      <c r="JWJ115" s="86"/>
      <c r="JWK115" s="86"/>
      <c r="JWL115" s="86"/>
      <c r="JWM115" s="86"/>
      <c r="JWN115" s="86"/>
      <c r="JWO115" s="86"/>
      <c r="JWP115" s="86"/>
      <c r="JWQ115" s="86"/>
      <c r="JWR115" s="86"/>
      <c r="JWS115" s="86"/>
      <c r="JWT115" s="86"/>
      <c r="JWU115" s="86"/>
      <c r="JWV115" s="86"/>
      <c r="JWW115" s="86"/>
      <c r="JWX115" s="86"/>
      <c r="JWY115" s="86"/>
      <c r="JWZ115" s="86"/>
      <c r="JXA115" s="86"/>
      <c r="JXB115" s="86"/>
      <c r="JXC115" s="86"/>
      <c r="JXD115" s="86"/>
      <c r="JXE115" s="86"/>
      <c r="JXF115" s="86"/>
      <c r="JXG115" s="86"/>
      <c r="JXH115" s="86"/>
      <c r="JXI115" s="86"/>
      <c r="JXJ115" s="86"/>
      <c r="JXK115" s="86"/>
      <c r="JXL115" s="86"/>
      <c r="JXM115" s="86"/>
      <c r="JXN115" s="86"/>
      <c r="JXO115" s="86"/>
      <c r="JXP115" s="86"/>
      <c r="JXQ115" s="86"/>
      <c r="JXR115" s="86"/>
      <c r="JXS115" s="86"/>
      <c r="JXT115" s="86"/>
      <c r="JXU115" s="86"/>
      <c r="JXV115" s="86"/>
      <c r="JXW115" s="86"/>
      <c r="JXX115" s="86"/>
      <c r="JXY115" s="86"/>
      <c r="JXZ115" s="86"/>
      <c r="JYA115" s="86"/>
      <c r="JYB115" s="86"/>
      <c r="JYC115" s="86"/>
      <c r="JYD115" s="86"/>
      <c r="JYE115" s="86"/>
      <c r="JYF115" s="86"/>
      <c r="JYG115" s="86"/>
      <c r="JYH115" s="86"/>
      <c r="JYI115" s="86"/>
      <c r="JYJ115" s="86"/>
      <c r="JYK115" s="86"/>
      <c r="JYL115" s="86"/>
      <c r="JYM115" s="86"/>
      <c r="JYN115" s="86"/>
      <c r="JYO115" s="86"/>
      <c r="JYP115" s="86"/>
      <c r="JYQ115" s="86"/>
      <c r="JYX115" s="86"/>
      <c r="JYY115" s="86"/>
      <c r="JYZ115" s="86"/>
      <c r="JZA115" s="86"/>
      <c r="JZB115" s="86"/>
      <c r="JZC115" s="86"/>
      <c r="JZD115" s="86"/>
      <c r="JZE115" s="86"/>
      <c r="JZF115" s="86"/>
      <c r="JZG115" s="86"/>
      <c r="JZH115" s="86"/>
      <c r="JZI115" s="86"/>
      <c r="JZJ115" s="86"/>
      <c r="JZK115" s="86"/>
      <c r="JZL115" s="86"/>
      <c r="JZM115" s="86"/>
      <c r="JZN115" s="86"/>
      <c r="JZO115" s="86"/>
      <c r="JZP115" s="86"/>
      <c r="JZQ115" s="86"/>
      <c r="JZR115" s="86"/>
      <c r="JZS115" s="86"/>
      <c r="JZT115" s="86"/>
      <c r="JZU115" s="86"/>
      <c r="JZV115" s="86"/>
      <c r="JZW115" s="86"/>
      <c r="JZX115" s="86"/>
      <c r="JZY115" s="86"/>
      <c r="JZZ115" s="86"/>
      <c r="KAA115" s="86"/>
      <c r="KAB115" s="86"/>
      <c r="KAC115" s="86"/>
      <c r="KAD115" s="86"/>
      <c r="KAE115" s="86"/>
      <c r="KAF115" s="86"/>
      <c r="KAG115" s="86"/>
      <c r="KAH115" s="86"/>
      <c r="KAI115" s="86"/>
      <c r="KAJ115" s="86"/>
      <c r="KAK115" s="86"/>
      <c r="KAL115" s="86"/>
      <c r="KAM115" s="86"/>
      <c r="KAN115" s="86"/>
      <c r="KAO115" s="86"/>
      <c r="KAP115" s="86"/>
      <c r="KAQ115" s="86"/>
      <c r="KAR115" s="86"/>
      <c r="KAS115" s="86"/>
      <c r="KAT115" s="86"/>
      <c r="KAU115" s="86"/>
      <c r="KAV115" s="86"/>
      <c r="KAW115" s="86"/>
      <c r="KAX115" s="86"/>
      <c r="KAY115" s="86"/>
      <c r="KAZ115" s="86"/>
      <c r="KBA115" s="86"/>
      <c r="KBB115" s="86"/>
      <c r="KBC115" s="86"/>
      <c r="KBD115" s="86"/>
      <c r="KBE115" s="86"/>
      <c r="KBF115" s="86"/>
      <c r="KBG115" s="86"/>
      <c r="KBH115" s="86"/>
      <c r="KBI115" s="86"/>
      <c r="KBJ115" s="86"/>
      <c r="KBK115" s="86"/>
      <c r="KBL115" s="86"/>
      <c r="KBM115" s="86"/>
      <c r="KBN115" s="86"/>
      <c r="KBO115" s="86"/>
      <c r="KBP115" s="86"/>
      <c r="KBQ115" s="86"/>
      <c r="KBR115" s="86"/>
      <c r="KBS115" s="86"/>
      <c r="KBT115" s="86"/>
      <c r="KBU115" s="86"/>
      <c r="KBV115" s="86"/>
      <c r="KBW115" s="86"/>
      <c r="KBX115" s="86"/>
      <c r="KBY115" s="86"/>
      <c r="KBZ115" s="86"/>
      <c r="KCA115" s="86"/>
      <c r="KCB115" s="86"/>
      <c r="KCC115" s="86"/>
      <c r="KCD115" s="86"/>
      <c r="KCE115" s="86"/>
      <c r="KCF115" s="86"/>
      <c r="KCG115" s="86"/>
      <c r="KCH115" s="86"/>
      <c r="KCI115" s="86"/>
      <c r="KCJ115" s="86"/>
      <c r="KCK115" s="86"/>
      <c r="KCL115" s="86"/>
      <c r="KCM115" s="86"/>
      <c r="KCN115" s="86"/>
      <c r="KCO115" s="86"/>
      <c r="KCP115" s="86"/>
      <c r="KCQ115" s="86"/>
      <c r="KCR115" s="86"/>
      <c r="KCS115" s="86"/>
      <c r="KCT115" s="86"/>
      <c r="KCU115" s="86"/>
      <c r="KCV115" s="86"/>
      <c r="KCW115" s="86"/>
      <c r="KCX115" s="86"/>
      <c r="KCY115" s="86"/>
      <c r="KCZ115" s="86"/>
      <c r="KDA115" s="86"/>
      <c r="KDB115" s="86"/>
      <c r="KDC115" s="86"/>
      <c r="KDD115" s="86"/>
      <c r="KDE115" s="86"/>
      <c r="KDF115" s="86"/>
      <c r="KDG115" s="86"/>
      <c r="KDH115" s="86"/>
      <c r="KDI115" s="86"/>
      <c r="KDJ115" s="86"/>
      <c r="KDK115" s="86"/>
      <c r="KDL115" s="86"/>
      <c r="KDM115" s="86"/>
      <c r="KDN115" s="86"/>
      <c r="KDO115" s="86"/>
      <c r="KDP115" s="86"/>
      <c r="KDQ115" s="86"/>
      <c r="KDR115" s="86"/>
      <c r="KDS115" s="86"/>
      <c r="KDT115" s="86"/>
      <c r="KDU115" s="86"/>
      <c r="KDV115" s="86"/>
      <c r="KDW115" s="86"/>
      <c r="KDX115" s="86"/>
      <c r="KDY115" s="86"/>
      <c r="KDZ115" s="86"/>
      <c r="KEA115" s="86"/>
      <c r="KEB115" s="86"/>
      <c r="KEC115" s="86"/>
      <c r="KED115" s="86"/>
      <c r="KEE115" s="86"/>
      <c r="KEF115" s="86"/>
      <c r="KEG115" s="86"/>
      <c r="KEH115" s="86"/>
      <c r="KEI115" s="86"/>
      <c r="KEJ115" s="86"/>
      <c r="KEK115" s="86"/>
      <c r="KEL115" s="86"/>
      <c r="KEM115" s="86"/>
      <c r="KEN115" s="86"/>
      <c r="KEO115" s="86"/>
      <c r="KEP115" s="86"/>
      <c r="KEQ115" s="86"/>
      <c r="KER115" s="86"/>
      <c r="KES115" s="86"/>
      <c r="KET115" s="86"/>
      <c r="KEU115" s="86"/>
      <c r="KEV115" s="86"/>
      <c r="KEW115" s="86"/>
      <c r="KEX115" s="86"/>
      <c r="KEY115" s="86"/>
      <c r="KEZ115" s="86"/>
      <c r="KFA115" s="86"/>
      <c r="KFB115" s="86"/>
      <c r="KFC115" s="86"/>
      <c r="KFD115" s="86"/>
      <c r="KFE115" s="86"/>
      <c r="KFF115" s="86"/>
      <c r="KFG115" s="86"/>
      <c r="KFH115" s="86"/>
      <c r="KFI115" s="86"/>
      <c r="KFJ115" s="86"/>
      <c r="KFK115" s="86"/>
      <c r="KFL115" s="86"/>
      <c r="KFM115" s="86"/>
      <c r="KFN115" s="86"/>
      <c r="KFO115" s="86"/>
      <c r="KFP115" s="86"/>
      <c r="KFQ115" s="86"/>
      <c r="KFR115" s="86"/>
      <c r="KFS115" s="86"/>
      <c r="KFT115" s="86"/>
      <c r="KFU115" s="86"/>
      <c r="KFV115" s="86"/>
      <c r="KFW115" s="86"/>
      <c r="KFX115" s="86"/>
      <c r="KFY115" s="86"/>
      <c r="KFZ115" s="86"/>
      <c r="KGA115" s="86"/>
      <c r="KGB115" s="86"/>
      <c r="KGC115" s="86"/>
      <c r="KGD115" s="86"/>
      <c r="KGE115" s="86"/>
      <c r="KGF115" s="86"/>
      <c r="KGG115" s="86"/>
      <c r="KGH115" s="86"/>
      <c r="KGI115" s="86"/>
      <c r="KGJ115" s="86"/>
      <c r="KGK115" s="86"/>
      <c r="KGL115" s="86"/>
      <c r="KGM115" s="86"/>
      <c r="KGN115" s="86"/>
      <c r="KGO115" s="86"/>
      <c r="KGP115" s="86"/>
      <c r="KGQ115" s="86"/>
      <c r="KGR115" s="86"/>
      <c r="KGS115" s="86"/>
      <c r="KGT115" s="86"/>
      <c r="KGU115" s="86"/>
      <c r="KGV115" s="86"/>
      <c r="KGW115" s="86"/>
      <c r="KGX115" s="86"/>
      <c r="KGY115" s="86"/>
      <c r="KGZ115" s="86"/>
      <c r="KHA115" s="86"/>
      <c r="KHB115" s="86"/>
      <c r="KHC115" s="86"/>
      <c r="KHD115" s="86"/>
      <c r="KHE115" s="86"/>
      <c r="KHF115" s="86"/>
      <c r="KHG115" s="86"/>
      <c r="KHH115" s="86"/>
      <c r="KHI115" s="86"/>
      <c r="KHJ115" s="86"/>
      <c r="KHK115" s="86"/>
      <c r="KHL115" s="86"/>
      <c r="KHM115" s="86"/>
      <c r="KHN115" s="86"/>
      <c r="KHO115" s="86"/>
      <c r="KHP115" s="86"/>
      <c r="KHQ115" s="86"/>
      <c r="KHR115" s="86"/>
      <c r="KHS115" s="86"/>
      <c r="KHT115" s="86"/>
      <c r="KHU115" s="86"/>
      <c r="KHV115" s="86"/>
      <c r="KHW115" s="86"/>
      <c r="KHX115" s="86"/>
      <c r="KHY115" s="86"/>
      <c r="KHZ115" s="86"/>
      <c r="KIA115" s="86"/>
      <c r="KIB115" s="86"/>
      <c r="KIC115" s="86"/>
      <c r="KID115" s="86"/>
      <c r="KIE115" s="86"/>
      <c r="KIF115" s="86"/>
      <c r="KIG115" s="86"/>
      <c r="KIH115" s="86"/>
      <c r="KII115" s="86"/>
      <c r="KIJ115" s="86"/>
      <c r="KIK115" s="86"/>
      <c r="KIL115" s="86"/>
      <c r="KIM115" s="86"/>
      <c r="KIT115" s="86"/>
      <c r="KIU115" s="86"/>
      <c r="KIV115" s="86"/>
      <c r="KIW115" s="86"/>
      <c r="KIX115" s="86"/>
      <c r="KIY115" s="86"/>
      <c r="KIZ115" s="86"/>
      <c r="KJA115" s="86"/>
      <c r="KJB115" s="86"/>
      <c r="KJC115" s="86"/>
      <c r="KJD115" s="86"/>
      <c r="KJE115" s="86"/>
      <c r="KJF115" s="86"/>
      <c r="KJG115" s="86"/>
      <c r="KJH115" s="86"/>
      <c r="KJI115" s="86"/>
      <c r="KJJ115" s="86"/>
      <c r="KJK115" s="86"/>
      <c r="KJL115" s="86"/>
      <c r="KJM115" s="86"/>
      <c r="KJN115" s="86"/>
      <c r="KJO115" s="86"/>
      <c r="KJP115" s="86"/>
      <c r="KJQ115" s="86"/>
      <c r="KJR115" s="86"/>
      <c r="KJS115" s="86"/>
      <c r="KJT115" s="86"/>
      <c r="KJU115" s="86"/>
      <c r="KJV115" s="86"/>
      <c r="KJW115" s="86"/>
      <c r="KJX115" s="86"/>
      <c r="KJY115" s="86"/>
      <c r="KJZ115" s="86"/>
      <c r="KKA115" s="86"/>
      <c r="KKB115" s="86"/>
      <c r="KKC115" s="86"/>
      <c r="KKD115" s="86"/>
      <c r="KKE115" s="86"/>
      <c r="KKF115" s="86"/>
      <c r="KKG115" s="86"/>
      <c r="KKH115" s="86"/>
      <c r="KKI115" s="86"/>
      <c r="KKJ115" s="86"/>
      <c r="KKK115" s="86"/>
      <c r="KKL115" s="86"/>
      <c r="KKM115" s="86"/>
      <c r="KKN115" s="86"/>
      <c r="KKO115" s="86"/>
      <c r="KKP115" s="86"/>
      <c r="KKQ115" s="86"/>
      <c r="KKR115" s="86"/>
      <c r="KKS115" s="86"/>
      <c r="KKT115" s="86"/>
      <c r="KKU115" s="86"/>
      <c r="KKV115" s="86"/>
      <c r="KKW115" s="86"/>
      <c r="KKX115" s="86"/>
      <c r="KKY115" s="86"/>
      <c r="KKZ115" s="86"/>
      <c r="KLA115" s="86"/>
      <c r="KLB115" s="86"/>
      <c r="KLC115" s="86"/>
      <c r="KLD115" s="86"/>
      <c r="KLE115" s="86"/>
      <c r="KLF115" s="86"/>
      <c r="KLG115" s="86"/>
      <c r="KLH115" s="86"/>
      <c r="KLI115" s="86"/>
      <c r="KLJ115" s="86"/>
      <c r="KLK115" s="86"/>
      <c r="KLL115" s="86"/>
      <c r="KLM115" s="86"/>
      <c r="KLN115" s="86"/>
      <c r="KLO115" s="86"/>
      <c r="KLP115" s="86"/>
      <c r="KLQ115" s="86"/>
      <c r="KLR115" s="86"/>
      <c r="KLS115" s="86"/>
      <c r="KLT115" s="86"/>
      <c r="KLU115" s="86"/>
      <c r="KLV115" s="86"/>
      <c r="KLW115" s="86"/>
      <c r="KLX115" s="86"/>
      <c r="KLY115" s="86"/>
      <c r="KLZ115" s="86"/>
      <c r="KMA115" s="86"/>
      <c r="KMB115" s="86"/>
      <c r="KMC115" s="86"/>
      <c r="KMD115" s="86"/>
      <c r="KME115" s="86"/>
      <c r="KMF115" s="86"/>
      <c r="KMG115" s="86"/>
      <c r="KMH115" s="86"/>
      <c r="KMI115" s="86"/>
      <c r="KMJ115" s="86"/>
      <c r="KMK115" s="86"/>
      <c r="KML115" s="86"/>
      <c r="KMM115" s="86"/>
      <c r="KMN115" s="86"/>
      <c r="KMO115" s="86"/>
      <c r="KMP115" s="86"/>
      <c r="KMQ115" s="86"/>
      <c r="KMR115" s="86"/>
      <c r="KMS115" s="86"/>
      <c r="KMT115" s="86"/>
      <c r="KMU115" s="86"/>
      <c r="KMV115" s="86"/>
      <c r="KMW115" s="86"/>
      <c r="KMX115" s="86"/>
      <c r="KMY115" s="86"/>
      <c r="KMZ115" s="86"/>
      <c r="KNA115" s="86"/>
      <c r="KNB115" s="86"/>
      <c r="KNC115" s="86"/>
      <c r="KND115" s="86"/>
      <c r="KNE115" s="86"/>
      <c r="KNF115" s="86"/>
      <c r="KNG115" s="86"/>
      <c r="KNH115" s="86"/>
      <c r="KNI115" s="86"/>
      <c r="KNJ115" s="86"/>
      <c r="KNK115" s="86"/>
      <c r="KNL115" s="86"/>
      <c r="KNM115" s="86"/>
      <c r="KNN115" s="86"/>
      <c r="KNO115" s="86"/>
      <c r="KNP115" s="86"/>
      <c r="KNQ115" s="86"/>
      <c r="KNR115" s="86"/>
      <c r="KNS115" s="86"/>
      <c r="KNT115" s="86"/>
      <c r="KNU115" s="86"/>
      <c r="KNV115" s="86"/>
      <c r="KNW115" s="86"/>
      <c r="KNX115" s="86"/>
      <c r="KNY115" s="86"/>
      <c r="KNZ115" s="86"/>
      <c r="KOA115" s="86"/>
      <c r="KOB115" s="86"/>
      <c r="KOC115" s="86"/>
      <c r="KOD115" s="86"/>
      <c r="KOE115" s="86"/>
      <c r="KOF115" s="86"/>
      <c r="KOG115" s="86"/>
      <c r="KOH115" s="86"/>
      <c r="KOI115" s="86"/>
      <c r="KOJ115" s="86"/>
      <c r="KOK115" s="86"/>
      <c r="KOL115" s="86"/>
      <c r="KOM115" s="86"/>
      <c r="KON115" s="86"/>
      <c r="KOO115" s="86"/>
      <c r="KOP115" s="86"/>
      <c r="KOQ115" s="86"/>
      <c r="KOR115" s="86"/>
      <c r="KOS115" s="86"/>
      <c r="KOT115" s="86"/>
      <c r="KOU115" s="86"/>
      <c r="KOV115" s="86"/>
      <c r="KOW115" s="86"/>
      <c r="KOX115" s="86"/>
      <c r="KOY115" s="86"/>
      <c r="KOZ115" s="86"/>
      <c r="KPA115" s="86"/>
      <c r="KPB115" s="86"/>
      <c r="KPC115" s="86"/>
      <c r="KPD115" s="86"/>
      <c r="KPE115" s="86"/>
      <c r="KPF115" s="86"/>
      <c r="KPG115" s="86"/>
      <c r="KPH115" s="86"/>
      <c r="KPI115" s="86"/>
      <c r="KPJ115" s="86"/>
      <c r="KPK115" s="86"/>
      <c r="KPL115" s="86"/>
      <c r="KPM115" s="86"/>
      <c r="KPN115" s="86"/>
      <c r="KPO115" s="86"/>
      <c r="KPP115" s="86"/>
      <c r="KPQ115" s="86"/>
      <c r="KPR115" s="86"/>
      <c r="KPS115" s="86"/>
      <c r="KPT115" s="86"/>
      <c r="KPU115" s="86"/>
      <c r="KPV115" s="86"/>
      <c r="KPW115" s="86"/>
      <c r="KPX115" s="86"/>
      <c r="KPY115" s="86"/>
      <c r="KPZ115" s="86"/>
      <c r="KQA115" s="86"/>
      <c r="KQB115" s="86"/>
      <c r="KQC115" s="86"/>
      <c r="KQD115" s="86"/>
      <c r="KQE115" s="86"/>
      <c r="KQF115" s="86"/>
      <c r="KQG115" s="86"/>
      <c r="KQH115" s="86"/>
      <c r="KQI115" s="86"/>
      <c r="KQJ115" s="86"/>
      <c r="KQK115" s="86"/>
      <c r="KQL115" s="86"/>
      <c r="KQM115" s="86"/>
      <c r="KQN115" s="86"/>
      <c r="KQO115" s="86"/>
      <c r="KQP115" s="86"/>
      <c r="KQQ115" s="86"/>
      <c r="KQR115" s="86"/>
      <c r="KQS115" s="86"/>
      <c r="KQT115" s="86"/>
      <c r="KQU115" s="86"/>
      <c r="KQV115" s="86"/>
      <c r="KQW115" s="86"/>
      <c r="KQX115" s="86"/>
      <c r="KQY115" s="86"/>
      <c r="KQZ115" s="86"/>
      <c r="KRA115" s="86"/>
      <c r="KRB115" s="86"/>
      <c r="KRC115" s="86"/>
      <c r="KRD115" s="86"/>
      <c r="KRE115" s="86"/>
      <c r="KRF115" s="86"/>
      <c r="KRG115" s="86"/>
      <c r="KRH115" s="86"/>
      <c r="KRI115" s="86"/>
      <c r="KRJ115" s="86"/>
      <c r="KRK115" s="86"/>
      <c r="KRL115" s="86"/>
      <c r="KRM115" s="86"/>
      <c r="KRN115" s="86"/>
      <c r="KRO115" s="86"/>
      <c r="KRP115" s="86"/>
      <c r="KRQ115" s="86"/>
      <c r="KRR115" s="86"/>
      <c r="KRS115" s="86"/>
      <c r="KRT115" s="86"/>
      <c r="KRU115" s="86"/>
      <c r="KRV115" s="86"/>
      <c r="KRW115" s="86"/>
      <c r="KRX115" s="86"/>
      <c r="KRY115" s="86"/>
      <c r="KRZ115" s="86"/>
      <c r="KSA115" s="86"/>
      <c r="KSB115" s="86"/>
      <c r="KSC115" s="86"/>
      <c r="KSD115" s="86"/>
      <c r="KSE115" s="86"/>
      <c r="KSF115" s="86"/>
      <c r="KSG115" s="86"/>
      <c r="KSH115" s="86"/>
      <c r="KSI115" s="86"/>
      <c r="KSP115" s="86"/>
      <c r="KSQ115" s="86"/>
      <c r="KSR115" s="86"/>
      <c r="KSS115" s="86"/>
      <c r="KST115" s="86"/>
      <c r="KSU115" s="86"/>
      <c r="KSV115" s="86"/>
      <c r="KSW115" s="86"/>
      <c r="KSX115" s="86"/>
      <c r="KSY115" s="86"/>
      <c r="KSZ115" s="86"/>
      <c r="KTA115" s="86"/>
      <c r="KTB115" s="86"/>
      <c r="KTC115" s="86"/>
      <c r="KTD115" s="86"/>
      <c r="KTE115" s="86"/>
      <c r="KTF115" s="86"/>
      <c r="KTG115" s="86"/>
      <c r="KTH115" s="86"/>
      <c r="KTI115" s="86"/>
      <c r="KTJ115" s="86"/>
      <c r="KTK115" s="86"/>
      <c r="KTL115" s="86"/>
      <c r="KTM115" s="86"/>
      <c r="KTN115" s="86"/>
      <c r="KTO115" s="86"/>
      <c r="KTP115" s="86"/>
      <c r="KTQ115" s="86"/>
      <c r="KTR115" s="86"/>
      <c r="KTS115" s="86"/>
      <c r="KTT115" s="86"/>
      <c r="KTU115" s="86"/>
      <c r="KTV115" s="86"/>
      <c r="KTW115" s="86"/>
      <c r="KTX115" s="86"/>
      <c r="KTY115" s="86"/>
      <c r="KTZ115" s="86"/>
      <c r="KUA115" s="86"/>
      <c r="KUB115" s="86"/>
      <c r="KUC115" s="86"/>
      <c r="KUD115" s="86"/>
      <c r="KUE115" s="86"/>
      <c r="KUF115" s="86"/>
      <c r="KUG115" s="86"/>
      <c r="KUH115" s="86"/>
      <c r="KUI115" s="86"/>
      <c r="KUJ115" s="86"/>
      <c r="KUK115" s="86"/>
      <c r="KUL115" s="86"/>
      <c r="KUM115" s="86"/>
      <c r="KUN115" s="86"/>
      <c r="KUO115" s="86"/>
      <c r="KUP115" s="86"/>
      <c r="KUQ115" s="86"/>
      <c r="KUR115" s="86"/>
      <c r="KUS115" s="86"/>
      <c r="KUT115" s="86"/>
      <c r="KUU115" s="86"/>
      <c r="KUV115" s="86"/>
      <c r="KUW115" s="86"/>
      <c r="KUX115" s="86"/>
      <c r="KUY115" s="86"/>
      <c r="KUZ115" s="86"/>
      <c r="KVA115" s="86"/>
      <c r="KVB115" s="86"/>
      <c r="KVC115" s="86"/>
      <c r="KVD115" s="86"/>
      <c r="KVE115" s="86"/>
      <c r="KVF115" s="86"/>
      <c r="KVG115" s="86"/>
      <c r="KVH115" s="86"/>
      <c r="KVI115" s="86"/>
      <c r="KVJ115" s="86"/>
      <c r="KVK115" s="86"/>
      <c r="KVL115" s="86"/>
      <c r="KVM115" s="86"/>
      <c r="KVN115" s="86"/>
      <c r="KVO115" s="86"/>
      <c r="KVP115" s="86"/>
      <c r="KVQ115" s="86"/>
      <c r="KVR115" s="86"/>
      <c r="KVS115" s="86"/>
      <c r="KVT115" s="86"/>
      <c r="KVU115" s="86"/>
      <c r="KVV115" s="86"/>
      <c r="KVW115" s="86"/>
      <c r="KVX115" s="86"/>
      <c r="KVY115" s="86"/>
      <c r="KVZ115" s="86"/>
      <c r="KWA115" s="86"/>
      <c r="KWB115" s="86"/>
      <c r="KWC115" s="86"/>
      <c r="KWD115" s="86"/>
      <c r="KWE115" s="86"/>
      <c r="KWF115" s="86"/>
      <c r="KWG115" s="86"/>
      <c r="KWH115" s="86"/>
      <c r="KWI115" s="86"/>
      <c r="KWJ115" s="86"/>
      <c r="KWK115" s="86"/>
      <c r="KWL115" s="86"/>
      <c r="KWM115" s="86"/>
      <c r="KWN115" s="86"/>
      <c r="KWO115" s="86"/>
      <c r="KWP115" s="86"/>
      <c r="KWQ115" s="86"/>
      <c r="KWR115" s="86"/>
      <c r="KWS115" s="86"/>
      <c r="KWT115" s="86"/>
      <c r="KWU115" s="86"/>
      <c r="KWV115" s="86"/>
      <c r="KWW115" s="86"/>
      <c r="KWX115" s="86"/>
      <c r="KWY115" s="86"/>
      <c r="KWZ115" s="86"/>
      <c r="KXA115" s="86"/>
      <c r="KXB115" s="86"/>
      <c r="KXC115" s="86"/>
      <c r="KXD115" s="86"/>
      <c r="KXE115" s="86"/>
      <c r="KXF115" s="86"/>
      <c r="KXG115" s="86"/>
      <c r="KXH115" s="86"/>
      <c r="KXI115" s="86"/>
      <c r="KXJ115" s="86"/>
      <c r="KXK115" s="86"/>
      <c r="KXL115" s="86"/>
      <c r="KXM115" s="86"/>
      <c r="KXN115" s="86"/>
      <c r="KXO115" s="86"/>
      <c r="KXP115" s="86"/>
      <c r="KXQ115" s="86"/>
      <c r="KXR115" s="86"/>
      <c r="KXS115" s="86"/>
      <c r="KXT115" s="86"/>
      <c r="KXU115" s="86"/>
      <c r="KXV115" s="86"/>
      <c r="KXW115" s="86"/>
      <c r="KXX115" s="86"/>
      <c r="KXY115" s="86"/>
      <c r="KXZ115" s="86"/>
      <c r="KYA115" s="86"/>
      <c r="KYB115" s="86"/>
      <c r="KYC115" s="86"/>
      <c r="KYD115" s="86"/>
      <c r="KYE115" s="86"/>
      <c r="KYF115" s="86"/>
      <c r="KYG115" s="86"/>
      <c r="KYH115" s="86"/>
      <c r="KYI115" s="86"/>
      <c r="KYJ115" s="86"/>
      <c r="KYK115" s="86"/>
      <c r="KYL115" s="86"/>
      <c r="KYM115" s="86"/>
      <c r="KYN115" s="86"/>
      <c r="KYO115" s="86"/>
      <c r="KYP115" s="86"/>
      <c r="KYQ115" s="86"/>
      <c r="KYR115" s="86"/>
      <c r="KYS115" s="86"/>
      <c r="KYT115" s="86"/>
      <c r="KYU115" s="86"/>
      <c r="KYV115" s="86"/>
      <c r="KYW115" s="86"/>
      <c r="KYX115" s="86"/>
      <c r="KYY115" s="86"/>
      <c r="KYZ115" s="86"/>
      <c r="KZA115" s="86"/>
      <c r="KZB115" s="86"/>
      <c r="KZC115" s="86"/>
      <c r="KZD115" s="86"/>
      <c r="KZE115" s="86"/>
      <c r="KZF115" s="86"/>
      <c r="KZG115" s="86"/>
      <c r="KZH115" s="86"/>
      <c r="KZI115" s="86"/>
      <c r="KZJ115" s="86"/>
      <c r="KZK115" s="86"/>
      <c r="KZL115" s="86"/>
      <c r="KZM115" s="86"/>
      <c r="KZN115" s="86"/>
      <c r="KZO115" s="86"/>
      <c r="KZP115" s="86"/>
      <c r="KZQ115" s="86"/>
      <c r="KZR115" s="86"/>
      <c r="KZS115" s="86"/>
      <c r="KZT115" s="86"/>
      <c r="KZU115" s="86"/>
      <c r="KZV115" s="86"/>
      <c r="KZW115" s="86"/>
      <c r="KZX115" s="86"/>
      <c r="KZY115" s="86"/>
      <c r="KZZ115" s="86"/>
      <c r="LAA115" s="86"/>
      <c r="LAB115" s="86"/>
      <c r="LAC115" s="86"/>
      <c r="LAD115" s="86"/>
      <c r="LAE115" s="86"/>
      <c r="LAF115" s="86"/>
      <c r="LAG115" s="86"/>
      <c r="LAH115" s="86"/>
      <c r="LAI115" s="86"/>
      <c r="LAJ115" s="86"/>
      <c r="LAK115" s="86"/>
      <c r="LAL115" s="86"/>
      <c r="LAM115" s="86"/>
      <c r="LAN115" s="86"/>
      <c r="LAO115" s="86"/>
      <c r="LAP115" s="86"/>
      <c r="LAQ115" s="86"/>
      <c r="LAR115" s="86"/>
      <c r="LAS115" s="86"/>
      <c r="LAT115" s="86"/>
      <c r="LAU115" s="86"/>
      <c r="LAV115" s="86"/>
      <c r="LAW115" s="86"/>
      <c r="LAX115" s="86"/>
      <c r="LAY115" s="86"/>
      <c r="LAZ115" s="86"/>
      <c r="LBA115" s="86"/>
      <c r="LBB115" s="86"/>
      <c r="LBC115" s="86"/>
      <c r="LBD115" s="86"/>
      <c r="LBE115" s="86"/>
      <c r="LBF115" s="86"/>
      <c r="LBG115" s="86"/>
      <c r="LBH115" s="86"/>
      <c r="LBI115" s="86"/>
      <c r="LBJ115" s="86"/>
      <c r="LBK115" s="86"/>
      <c r="LBL115" s="86"/>
      <c r="LBM115" s="86"/>
      <c r="LBN115" s="86"/>
      <c r="LBO115" s="86"/>
      <c r="LBP115" s="86"/>
      <c r="LBQ115" s="86"/>
      <c r="LBR115" s="86"/>
      <c r="LBS115" s="86"/>
      <c r="LBT115" s="86"/>
      <c r="LBU115" s="86"/>
      <c r="LBV115" s="86"/>
      <c r="LBW115" s="86"/>
      <c r="LBX115" s="86"/>
      <c r="LBY115" s="86"/>
      <c r="LBZ115" s="86"/>
      <c r="LCA115" s="86"/>
      <c r="LCB115" s="86"/>
      <c r="LCC115" s="86"/>
      <c r="LCD115" s="86"/>
      <c r="LCE115" s="86"/>
      <c r="LCL115" s="86"/>
      <c r="LCM115" s="86"/>
      <c r="LCN115" s="86"/>
      <c r="LCO115" s="86"/>
      <c r="LCP115" s="86"/>
      <c r="LCQ115" s="86"/>
      <c r="LCR115" s="86"/>
      <c r="LCS115" s="86"/>
      <c r="LCT115" s="86"/>
      <c r="LCU115" s="86"/>
      <c r="LCV115" s="86"/>
      <c r="LCW115" s="86"/>
      <c r="LCX115" s="86"/>
      <c r="LCY115" s="86"/>
      <c r="LCZ115" s="86"/>
      <c r="LDA115" s="86"/>
      <c r="LDB115" s="86"/>
      <c r="LDC115" s="86"/>
      <c r="LDD115" s="86"/>
      <c r="LDE115" s="86"/>
      <c r="LDF115" s="86"/>
      <c r="LDG115" s="86"/>
      <c r="LDH115" s="86"/>
      <c r="LDI115" s="86"/>
      <c r="LDJ115" s="86"/>
      <c r="LDK115" s="86"/>
      <c r="LDL115" s="86"/>
      <c r="LDM115" s="86"/>
      <c r="LDN115" s="86"/>
      <c r="LDO115" s="86"/>
      <c r="LDP115" s="86"/>
      <c r="LDQ115" s="86"/>
      <c r="LDR115" s="86"/>
      <c r="LDS115" s="86"/>
      <c r="LDT115" s="86"/>
      <c r="LDU115" s="86"/>
      <c r="LDV115" s="86"/>
      <c r="LDW115" s="86"/>
      <c r="LDX115" s="86"/>
      <c r="LDY115" s="86"/>
      <c r="LDZ115" s="86"/>
      <c r="LEA115" s="86"/>
      <c r="LEB115" s="86"/>
      <c r="LEC115" s="86"/>
      <c r="LED115" s="86"/>
      <c r="LEE115" s="86"/>
      <c r="LEF115" s="86"/>
      <c r="LEG115" s="86"/>
      <c r="LEH115" s="86"/>
      <c r="LEI115" s="86"/>
      <c r="LEJ115" s="86"/>
      <c r="LEK115" s="86"/>
      <c r="LEL115" s="86"/>
      <c r="LEM115" s="86"/>
      <c r="LEN115" s="86"/>
      <c r="LEO115" s="86"/>
      <c r="LEP115" s="86"/>
      <c r="LEQ115" s="86"/>
      <c r="LER115" s="86"/>
      <c r="LES115" s="86"/>
      <c r="LET115" s="86"/>
      <c r="LEU115" s="86"/>
      <c r="LEV115" s="86"/>
      <c r="LEW115" s="86"/>
      <c r="LEX115" s="86"/>
      <c r="LEY115" s="86"/>
      <c r="LEZ115" s="86"/>
      <c r="LFA115" s="86"/>
      <c r="LFB115" s="86"/>
      <c r="LFC115" s="86"/>
      <c r="LFD115" s="86"/>
      <c r="LFE115" s="86"/>
      <c r="LFF115" s="86"/>
      <c r="LFG115" s="86"/>
      <c r="LFH115" s="86"/>
      <c r="LFI115" s="86"/>
      <c r="LFJ115" s="86"/>
      <c r="LFK115" s="86"/>
      <c r="LFL115" s="86"/>
      <c r="LFM115" s="86"/>
      <c r="LFN115" s="86"/>
      <c r="LFO115" s="86"/>
      <c r="LFP115" s="86"/>
      <c r="LFQ115" s="86"/>
      <c r="LFR115" s="86"/>
      <c r="LFS115" s="86"/>
      <c r="LFT115" s="86"/>
      <c r="LFU115" s="86"/>
      <c r="LFV115" s="86"/>
      <c r="LFW115" s="86"/>
      <c r="LFX115" s="86"/>
      <c r="LFY115" s="86"/>
      <c r="LFZ115" s="86"/>
      <c r="LGA115" s="86"/>
      <c r="LGB115" s="86"/>
      <c r="LGC115" s="86"/>
      <c r="LGD115" s="86"/>
      <c r="LGE115" s="86"/>
      <c r="LGF115" s="86"/>
      <c r="LGG115" s="86"/>
      <c r="LGH115" s="86"/>
      <c r="LGI115" s="86"/>
      <c r="LGJ115" s="86"/>
      <c r="LGK115" s="86"/>
      <c r="LGL115" s="86"/>
      <c r="LGM115" s="86"/>
      <c r="LGN115" s="86"/>
      <c r="LGO115" s="86"/>
      <c r="LGP115" s="86"/>
      <c r="LGQ115" s="86"/>
      <c r="LGR115" s="86"/>
      <c r="LGS115" s="86"/>
      <c r="LGT115" s="86"/>
      <c r="LGU115" s="86"/>
      <c r="LGV115" s="86"/>
      <c r="LGW115" s="86"/>
      <c r="LGX115" s="86"/>
      <c r="LGY115" s="86"/>
      <c r="LGZ115" s="86"/>
      <c r="LHA115" s="86"/>
      <c r="LHB115" s="86"/>
      <c r="LHC115" s="86"/>
      <c r="LHD115" s="86"/>
      <c r="LHE115" s="86"/>
      <c r="LHF115" s="86"/>
      <c r="LHG115" s="86"/>
      <c r="LHH115" s="86"/>
      <c r="LHI115" s="86"/>
      <c r="LHJ115" s="86"/>
      <c r="LHK115" s="86"/>
      <c r="LHL115" s="86"/>
      <c r="LHM115" s="86"/>
      <c r="LHN115" s="86"/>
      <c r="LHO115" s="86"/>
      <c r="LHP115" s="86"/>
      <c r="LHQ115" s="86"/>
      <c r="LHR115" s="86"/>
      <c r="LHS115" s="86"/>
      <c r="LHT115" s="86"/>
      <c r="LHU115" s="86"/>
      <c r="LHV115" s="86"/>
      <c r="LHW115" s="86"/>
      <c r="LHX115" s="86"/>
      <c r="LHY115" s="86"/>
      <c r="LHZ115" s="86"/>
      <c r="LIA115" s="86"/>
      <c r="LIB115" s="86"/>
      <c r="LIC115" s="86"/>
      <c r="LID115" s="86"/>
      <c r="LIE115" s="86"/>
      <c r="LIF115" s="86"/>
      <c r="LIG115" s="86"/>
      <c r="LIH115" s="86"/>
      <c r="LII115" s="86"/>
      <c r="LIJ115" s="86"/>
      <c r="LIK115" s="86"/>
      <c r="LIL115" s="86"/>
      <c r="LIM115" s="86"/>
      <c r="LIN115" s="86"/>
      <c r="LIO115" s="86"/>
      <c r="LIP115" s="86"/>
      <c r="LIQ115" s="86"/>
      <c r="LIR115" s="86"/>
      <c r="LIS115" s="86"/>
      <c r="LIT115" s="86"/>
      <c r="LIU115" s="86"/>
      <c r="LIV115" s="86"/>
      <c r="LIW115" s="86"/>
      <c r="LIX115" s="86"/>
      <c r="LIY115" s="86"/>
      <c r="LIZ115" s="86"/>
      <c r="LJA115" s="86"/>
      <c r="LJB115" s="86"/>
      <c r="LJC115" s="86"/>
      <c r="LJD115" s="86"/>
      <c r="LJE115" s="86"/>
      <c r="LJF115" s="86"/>
      <c r="LJG115" s="86"/>
      <c r="LJH115" s="86"/>
      <c r="LJI115" s="86"/>
      <c r="LJJ115" s="86"/>
      <c r="LJK115" s="86"/>
      <c r="LJL115" s="86"/>
      <c r="LJM115" s="86"/>
      <c r="LJN115" s="86"/>
      <c r="LJO115" s="86"/>
      <c r="LJP115" s="86"/>
      <c r="LJQ115" s="86"/>
      <c r="LJR115" s="86"/>
      <c r="LJS115" s="86"/>
      <c r="LJT115" s="86"/>
      <c r="LJU115" s="86"/>
      <c r="LJV115" s="86"/>
      <c r="LJW115" s="86"/>
      <c r="LJX115" s="86"/>
      <c r="LJY115" s="86"/>
      <c r="LJZ115" s="86"/>
      <c r="LKA115" s="86"/>
      <c r="LKB115" s="86"/>
      <c r="LKC115" s="86"/>
      <c r="LKD115" s="86"/>
      <c r="LKE115" s="86"/>
      <c r="LKF115" s="86"/>
      <c r="LKG115" s="86"/>
      <c r="LKH115" s="86"/>
      <c r="LKI115" s="86"/>
      <c r="LKJ115" s="86"/>
      <c r="LKK115" s="86"/>
      <c r="LKL115" s="86"/>
      <c r="LKM115" s="86"/>
      <c r="LKN115" s="86"/>
      <c r="LKO115" s="86"/>
      <c r="LKP115" s="86"/>
      <c r="LKQ115" s="86"/>
      <c r="LKR115" s="86"/>
      <c r="LKS115" s="86"/>
      <c r="LKT115" s="86"/>
      <c r="LKU115" s="86"/>
      <c r="LKV115" s="86"/>
      <c r="LKW115" s="86"/>
      <c r="LKX115" s="86"/>
      <c r="LKY115" s="86"/>
      <c r="LKZ115" s="86"/>
      <c r="LLA115" s="86"/>
      <c r="LLB115" s="86"/>
      <c r="LLC115" s="86"/>
      <c r="LLD115" s="86"/>
      <c r="LLE115" s="86"/>
      <c r="LLF115" s="86"/>
      <c r="LLG115" s="86"/>
      <c r="LLH115" s="86"/>
      <c r="LLI115" s="86"/>
      <c r="LLJ115" s="86"/>
      <c r="LLK115" s="86"/>
      <c r="LLL115" s="86"/>
      <c r="LLM115" s="86"/>
      <c r="LLN115" s="86"/>
      <c r="LLO115" s="86"/>
      <c r="LLP115" s="86"/>
      <c r="LLQ115" s="86"/>
      <c r="LLR115" s="86"/>
      <c r="LLS115" s="86"/>
      <c r="LLT115" s="86"/>
      <c r="LLU115" s="86"/>
      <c r="LLV115" s="86"/>
      <c r="LLW115" s="86"/>
      <c r="LLX115" s="86"/>
      <c r="LLY115" s="86"/>
      <c r="LLZ115" s="86"/>
      <c r="LMA115" s="86"/>
      <c r="LMH115" s="86"/>
      <c r="LMI115" s="86"/>
      <c r="LMJ115" s="86"/>
      <c r="LMK115" s="86"/>
      <c r="LML115" s="86"/>
      <c r="LMM115" s="86"/>
      <c r="LMN115" s="86"/>
      <c r="LMO115" s="86"/>
      <c r="LMP115" s="86"/>
      <c r="LMQ115" s="86"/>
      <c r="LMR115" s="86"/>
      <c r="LMS115" s="86"/>
      <c r="LMT115" s="86"/>
      <c r="LMU115" s="86"/>
      <c r="LMV115" s="86"/>
      <c r="LMW115" s="86"/>
      <c r="LMX115" s="86"/>
      <c r="LMY115" s="86"/>
      <c r="LMZ115" s="86"/>
      <c r="LNA115" s="86"/>
      <c r="LNB115" s="86"/>
      <c r="LNC115" s="86"/>
      <c r="LND115" s="86"/>
      <c r="LNE115" s="86"/>
      <c r="LNF115" s="86"/>
      <c r="LNG115" s="86"/>
      <c r="LNH115" s="86"/>
      <c r="LNI115" s="86"/>
      <c r="LNJ115" s="86"/>
      <c r="LNK115" s="86"/>
      <c r="LNL115" s="86"/>
      <c r="LNM115" s="86"/>
      <c r="LNN115" s="86"/>
      <c r="LNO115" s="86"/>
      <c r="LNP115" s="86"/>
      <c r="LNQ115" s="86"/>
      <c r="LNR115" s="86"/>
      <c r="LNS115" s="86"/>
      <c r="LNT115" s="86"/>
      <c r="LNU115" s="86"/>
      <c r="LNV115" s="86"/>
      <c r="LNW115" s="86"/>
      <c r="LNX115" s="86"/>
      <c r="LNY115" s="86"/>
      <c r="LNZ115" s="86"/>
      <c r="LOA115" s="86"/>
      <c r="LOB115" s="86"/>
      <c r="LOC115" s="86"/>
      <c r="LOD115" s="86"/>
      <c r="LOE115" s="86"/>
      <c r="LOF115" s="86"/>
      <c r="LOG115" s="86"/>
      <c r="LOH115" s="86"/>
      <c r="LOI115" s="86"/>
      <c r="LOJ115" s="86"/>
      <c r="LOK115" s="86"/>
      <c r="LOL115" s="86"/>
      <c r="LOM115" s="86"/>
      <c r="LON115" s="86"/>
      <c r="LOO115" s="86"/>
      <c r="LOP115" s="86"/>
      <c r="LOQ115" s="86"/>
      <c r="LOR115" s="86"/>
      <c r="LOS115" s="86"/>
      <c r="LOT115" s="86"/>
      <c r="LOU115" s="86"/>
      <c r="LOV115" s="86"/>
      <c r="LOW115" s="86"/>
      <c r="LOX115" s="86"/>
      <c r="LOY115" s="86"/>
      <c r="LOZ115" s="86"/>
      <c r="LPA115" s="86"/>
      <c r="LPB115" s="86"/>
      <c r="LPC115" s="86"/>
      <c r="LPD115" s="86"/>
      <c r="LPE115" s="86"/>
      <c r="LPF115" s="86"/>
      <c r="LPG115" s="86"/>
      <c r="LPH115" s="86"/>
      <c r="LPI115" s="86"/>
      <c r="LPJ115" s="86"/>
      <c r="LPK115" s="86"/>
      <c r="LPL115" s="86"/>
      <c r="LPM115" s="86"/>
      <c r="LPN115" s="86"/>
      <c r="LPO115" s="86"/>
      <c r="LPP115" s="86"/>
      <c r="LPQ115" s="86"/>
      <c r="LPR115" s="86"/>
      <c r="LPS115" s="86"/>
      <c r="LPT115" s="86"/>
      <c r="LPU115" s="86"/>
      <c r="LPV115" s="86"/>
      <c r="LPW115" s="86"/>
      <c r="LPX115" s="86"/>
      <c r="LPY115" s="86"/>
      <c r="LPZ115" s="86"/>
      <c r="LQA115" s="86"/>
      <c r="LQB115" s="86"/>
      <c r="LQC115" s="86"/>
      <c r="LQD115" s="86"/>
      <c r="LQE115" s="86"/>
      <c r="LQF115" s="86"/>
      <c r="LQG115" s="86"/>
      <c r="LQH115" s="86"/>
      <c r="LQI115" s="86"/>
      <c r="LQJ115" s="86"/>
      <c r="LQK115" s="86"/>
      <c r="LQL115" s="86"/>
      <c r="LQM115" s="86"/>
      <c r="LQN115" s="86"/>
      <c r="LQO115" s="86"/>
      <c r="LQP115" s="86"/>
      <c r="LQQ115" s="86"/>
      <c r="LQR115" s="86"/>
      <c r="LQS115" s="86"/>
      <c r="LQT115" s="86"/>
      <c r="LQU115" s="86"/>
      <c r="LQV115" s="86"/>
      <c r="LQW115" s="86"/>
      <c r="LQX115" s="86"/>
      <c r="LQY115" s="86"/>
      <c r="LQZ115" s="86"/>
      <c r="LRA115" s="86"/>
      <c r="LRB115" s="86"/>
      <c r="LRC115" s="86"/>
      <c r="LRD115" s="86"/>
      <c r="LRE115" s="86"/>
      <c r="LRF115" s="86"/>
      <c r="LRG115" s="86"/>
      <c r="LRH115" s="86"/>
      <c r="LRI115" s="86"/>
      <c r="LRJ115" s="86"/>
      <c r="LRK115" s="86"/>
      <c r="LRL115" s="86"/>
      <c r="LRM115" s="86"/>
      <c r="LRN115" s="86"/>
      <c r="LRO115" s="86"/>
      <c r="LRP115" s="86"/>
      <c r="LRQ115" s="86"/>
      <c r="LRR115" s="86"/>
      <c r="LRS115" s="86"/>
      <c r="LRT115" s="86"/>
      <c r="LRU115" s="86"/>
      <c r="LRV115" s="86"/>
      <c r="LRW115" s="86"/>
      <c r="LRX115" s="86"/>
      <c r="LRY115" s="86"/>
      <c r="LRZ115" s="86"/>
      <c r="LSA115" s="86"/>
      <c r="LSB115" s="86"/>
      <c r="LSC115" s="86"/>
      <c r="LSD115" s="86"/>
      <c r="LSE115" s="86"/>
      <c r="LSF115" s="86"/>
      <c r="LSG115" s="86"/>
      <c r="LSH115" s="86"/>
      <c r="LSI115" s="86"/>
      <c r="LSJ115" s="86"/>
      <c r="LSK115" s="86"/>
      <c r="LSL115" s="86"/>
      <c r="LSM115" s="86"/>
      <c r="LSN115" s="86"/>
      <c r="LSO115" s="86"/>
      <c r="LSP115" s="86"/>
      <c r="LSQ115" s="86"/>
      <c r="LSR115" s="86"/>
      <c r="LSS115" s="86"/>
      <c r="LST115" s="86"/>
      <c r="LSU115" s="86"/>
      <c r="LSV115" s="86"/>
      <c r="LSW115" s="86"/>
      <c r="LSX115" s="86"/>
      <c r="LSY115" s="86"/>
      <c r="LSZ115" s="86"/>
      <c r="LTA115" s="86"/>
      <c r="LTB115" s="86"/>
      <c r="LTC115" s="86"/>
      <c r="LTD115" s="86"/>
      <c r="LTE115" s="86"/>
      <c r="LTF115" s="86"/>
      <c r="LTG115" s="86"/>
      <c r="LTH115" s="86"/>
      <c r="LTI115" s="86"/>
      <c r="LTJ115" s="86"/>
      <c r="LTK115" s="86"/>
      <c r="LTL115" s="86"/>
      <c r="LTM115" s="86"/>
      <c r="LTN115" s="86"/>
      <c r="LTO115" s="86"/>
      <c r="LTP115" s="86"/>
      <c r="LTQ115" s="86"/>
      <c r="LTR115" s="86"/>
      <c r="LTS115" s="86"/>
      <c r="LTT115" s="86"/>
      <c r="LTU115" s="86"/>
      <c r="LTV115" s="86"/>
      <c r="LTW115" s="86"/>
      <c r="LTX115" s="86"/>
      <c r="LTY115" s="86"/>
      <c r="LTZ115" s="86"/>
      <c r="LUA115" s="86"/>
      <c r="LUB115" s="86"/>
      <c r="LUC115" s="86"/>
      <c r="LUD115" s="86"/>
      <c r="LUE115" s="86"/>
      <c r="LUF115" s="86"/>
      <c r="LUG115" s="86"/>
      <c r="LUH115" s="86"/>
      <c r="LUI115" s="86"/>
      <c r="LUJ115" s="86"/>
      <c r="LUK115" s="86"/>
      <c r="LUL115" s="86"/>
      <c r="LUM115" s="86"/>
      <c r="LUN115" s="86"/>
      <c r="LUO115" s="86"/>
      <c r="LUP115" s="86"/>
      <c r="LUQ115" s="86"/>
      <c r="LUR115" s="86"/>
      <c r="LUS115" s="86"/>
      <c r="LUT115" s="86"/>
      <c r="LUU115" s="86"/>
      <c r="LUV115" s="86"/>
      <c r="LUW115" s="86"/>
      <c r="LUX115" s="86"/>
      <c r="LUY115" s="86"/>
      <c r="LUZ115" s="86"/>
      <c r="LVA115" s="86"/>
      <c r="LVB115" s="86"/>
      <c r="LVC115" s="86"/>
      <c r="LVD115" s="86"/>
      <c r="LVE115" s="86"/>
      <c r="LVF115" s="86"/>
      <c r="LVG115" s="86"/>
      <c r="LVH115" s="86"/>
      <c r="LVI115" s="86"/>
      <c r="LVJ115" s="86"/>
      <c r="LVK115" s="86"/>
      <c r="LVL115" s="86"/>
      <c r="LVM115" s="86"/>
      <c r="LVN115" s="86"/>
      <c r="LVO115" s="86"/>
      <c r="LVP115" s="86"/>
      <c r="LVQ115" s="86"/>
      <c r="LVR115" s="86"/>
      <c r="LVS115" s="86"/>
      <c r="LVT115" s="86"/>
      <c r="LVU115" s="86"/>
      <c r="LVV115" s="86"/>
      <c r="LVW115" s="86"/>
      <c r="LWD115" s="86"/>
      <c r="LWE115" s="86"/>
      <c r="LWF115" s="86"/>
      <c r="LWG115" s="86"/>
      <c r="LWH115" s="86"/>
      <c r="LWI115" s="86"/>
      <c r="LWJ115" s="86"/>
      <c r="LWK115" s="86"/>
      <c r="LWL115" s="86"/>
      <c r="LWM115" s="86"/>
      <c r="LWN115" s="86"/>
      <c r="LWO115" s="86"/>
      <c r="LWP115" s="86"/>
      <c r="LWQ115" s="86"/>
      <c r="LWR115" s="86"/>
      <c r="LWS115" s="86"/>
      <c r="LWT115" s="86"/>
      <c r="LWU115" s="86"/>
      <c r="LWV115" s="86"/>
      <c r="LWW115" s="86"/>
      <c r="LWX115" s="86"/>
      <c r="LWY115" s="86"/>
      <c r="LWZ115" s="86"/>
      <c r="LXA115" s="86"/>
      <c r="LXB115" s="86"/>
      <c r="LXC115" s="86"/>
      <c r="LXD115" s="86"/>
      <c r="LXE115" s="86"/>
      <c r="LXF115" s="86"/>
      <c r="LXG115" s="86"/>
      <c r="LXH115" s="86"/>
      <c r="LXI115" s="86"/>
      <c r="LXJ115" s="86"/>
      <c r="LXK115" s="86"/>
      <c r="LXL115" s="86"/>
      <c r="LXM115" s="86"/>
      <c r="LXN115" s="86"/>
      <c r="LXO115" s="86"/>
      <c r="LXP115" s="86"/>
      <c r="LXQ115" s="86"/>
      <c r="LXR115" s="86"/>
      <c r="LXS115" s="86"/>
      <c r="LXT115" s="86"/>
      <c r="LXU115" s="86"/>
      <c r="LXV115" s="86"/>
      <c r="LXW115" s="86"/>
      <c r="LXX115" s="86"/>
      <c r="LXY115" s="86"/>
      <c r="LXZ115" s="86"/>
      <c r="LYA115" s="86"/>
      <c r="LYB115" s="86"/>
      <c r="LYC115" s="86"/>
      <c r="LYD115" s="86"/>
      <c r="LYE115" s="86"/>
      <c r="LYF115" s="86"/>
      <c r="LYG115" s="86"/>
      <c r="LYH115" s="86"/>
      <c r="LYI115" s="86"/>
      <c r="LYJ115" s="86"/>
      <c r="LYK115" s="86"/>
      <c r="LYL115" s="86"/>
      <c r="LYM115" s="86"/>
      <c r="LYN115" s="86"/>
      <c r="LYO115" s="86"/>
      <c r="LYP115" s="86"/>
      <c r="LYQ115" s="86"/>
      <c r="LYR115" s="86"/>
      <c r="LYS115" s="86"/>
      <c r="LYT115" s="86"/>
      <c r="LYU115" s="86"/>
      <c r="LYV115" s="86"/>
      <c r="LYW115" s="86"/>
      <c r="LYX115" s="86"/>
      <c r="LYY115" s="86"/>
      <c r="LYZ115" s="86"/>
      <c r="LZA115" s="86"/>
      <c r="LZB115" s="86"/>
      <c r="LZC115" s="86"/>
      <c r="LZD115" s="86"/>
      <c r="LZE115" s="86"/>
      <c r="LZF115" s="86"/>
      <c r="LZG115" s="86"/>
      <c r="LZH115" s="86"/>
      <c r="LZI115" s="86"/>
      <c r="LZJ115" s="86"/>
      <c r="LZK115" s="86"/>
      <c r="LZL115" s="86"/>
      <c r="LZM115" s="86"/>
      <c r="LZN115" s="86"/>
      <c r="LZO115" s="86"/>
      <c r="LZP115" s="86"/>
      <c r="LZQ115" s="86"/>
      <c r="LZR115" s="86"/>
      <c r="LZS115" s="86"/>
      <c r="LZT115" s="86"/>
      <c r="LZU115" s="86"/>
      <c r="LZV115" s="86"/>
      <c r="LZW115" s="86"/>
      <c r="LZX115" s="86"/>
      <c r="LZY115" s="86"/>
      <c r="LZZ115" s="86"/>
      <c r="MAA115" s="86"/>
      <c r="MAB115" s="86"/>
      <c r="MAC115" s="86"/>
      <c r="MAD115" s="86"/>
      <c r="MAE115" s="86"/>
      <c r="MAF115" s="86"/>
      <c r="MAG115" s="86"/>
      <c r="MAH115" s="86"/>
      <c r="MAI115" s="86"/>
      <c r="MAJ115" s="86"/>
      <c r="MAK115" s="86"/>
      <c r="MAL115" s="86"/>
      <c r="MAM115" s="86"/>
      <c r="MAN115" s="86"/>
      <c r="MAO115" s="86"/>
      <c r="MAP115" s="86"/>
      <c r="MAQ115" s="86"/>
      <c r="MAR115" s="86"/>
      <c r="MAS115" s="86"/>
      <c r="MAT115" s="86"/>
      <c r="MAU115" s="86"/>
      <c r="MAV115" s="86"/>
      <c r="MAW115" s="86"/>
      <c r="MAX115" s="86"/>
      <c r="MAY115" s="86"/>
      <c r="MAZ115" s="86"/>
      <c r="MBA115" s="86"/>
      <c r="MBB115" s="86"/>
      <c r="MBC115" s="86"/>
      <c r="MBD115" s="86"/>
      <c r="MBE115" s="86"/>
      <c r="MBF115" s="86"/>
      <c r="MBG115" s="86"/>
      <c r="MBH115" s="86"/>
      <c r="MBI115" s="86"/>
      <c r="MBJ115" s="86"/>
      <c r="MBK115" s="86"/>
      <c r="MBL115" s="86"/>
      <c r="MBM115" s="86"/>
      <c r="MBN115" s="86"/>
      <c r="MBO115" s="86"/>
      <c r="MBP115" s="86"/>
      <c r="MBQ115" s="86"/>
      <c r="MBR115" s="86"/>
      <c r="MBS115" s="86"/>
      <c r="MBT115" s="86"/>
      <c r="MBU115" s="86"/>
      <c r="MBV115" s="86"/>
      <c r="MBW115" s="86"/>
      <c r="MBX115" s="86"/>
      <c r="MBY115" s="86"/>
      <c r="MBZ115" s="86"/>
      <c r="MCA115" s="86"/>
      <c r="MCB115" s="86"/>
      <c r="MCC115" s="86"/>
      <c r="MCD115" s="86"/>
      <c r="MCE115" s="86"/>
      <c r="MCF115" s="86"/>
      <c r="MCG115" s="86"/>
      <c r="MCH115" s="86"/>
      <c r="MCI115" s="86"/>
      <c r="MCJ115" s="86"/>
      <c r="MCK115" s="86"/>
      <c r="MCL115" s="86"/>
      <c r="MCM115" s="86"/>
      <c r="MCN115" s="86"/>
      <c r="MCO115" s="86"/>
      <c r="MCP115" s="86"/>
      <c r="MCQ115" s="86"/>
      <c r="MCR115" s="86"/>
      <c r="MCS115" s="86"/>
      <c r="MCT115" s="86"/>
      <c r="MCU115" s="86"/>
      <c r="MCV115" s="86"/>
      <c r="MCW115" s="86"/>
      <c r="MCX115" s="86"/>
      <c r="MCY115" s="86"/>
      <c r="MCZ115" s="86"/>
      <c r="MDA115" s="86"/>
      <c r="MDB115" s="86"/>
      <c r="MDC115" s="86"/>
      <c r="MDD115" s="86"/>
      <c r="MDE115" s="86"/>
      <c r="MDF115" s="86"/>
      <c r="MDG115" s="86"/>
      <c r="MDH115" s="86"/>
      <c r="MDI115" s="86"/>
      <c r="MDJ115" s="86"/>
      <c r="MDK115" s="86"/>
      <c r="MDL115" s="86"/>
      <c r="MDM115" s="86"/>
      <c r="MDN115" s="86"/>
      <c r="MDO115" s="86"/>
      <c r="MDP115" s="86"/>
      <c r="MDQ115" s="86"/>
      <c r="MDR115" s="86"/>
      <c r="MDS115" s="86"/>
      <c r="MDT115" s="86"/>
      <c r="MDU115" s="86"/>
      <c r="MDV115" s="86"/>
      <c r="MDW115" s="86"/>
      <c r="MDX115" s="86"/>
      <c r="MDY115" s="86"/>
      <c r="MDZ115" s="86"/>
      <c r="MEA115" s="86"/>
      <c r="MEB115" s="86"/>
      <c r="MEC115" s="86"/>
      <c r="MED115" s="86"/>
      <c r="MEE115" s="86"/>
      <c r="MEF115" s="86"/>
      <c r="MEG115" s="86"/>
      <c r="MEH115" s="86"/>
      <c r="MEI115" s="86"/>
      <c r="MEJ115" s="86"/>
      <c r="MEK115" s="86"/>
      <c r="MEL115" s="86"/>
      <c r="MEM115" s="86"/>
      <c r="MEN115" s="86"/>
      <c r="MEO115" s="86"/>
      <c r="MEP115" s="86"/>
      <c r="MEQ115" s="86"/>
      <c r="MER115" s="86"/>
      <c r="MES115" s="86"/>
      <c r="MET115" s="86"/>
      <c r="MEU115" s="86"/>
      <c r="MEV115" s="86"/>
      <c r="MEW115" s="86"/>
      <c r="MEX115" s="86"/>
      <c r="MEY115" s="86"/>
      <c r="MEZ115" s="86"/>
      <c r="MFA115" s="86"/>
      <c r="MFB115" s="86"/>
      <c r="MFC115" s="86"/>
      <c r="MFD115" s="86"/>
      <c r="MFE115" s="86"/>
      <c r="MFF115" s="86"/>
      <c r="MFG115" s="86"/>
      <c r="MFH115" s="86"/>
      <c r="MFI115" s="86"/>
      <c r="MFJ115" s="86"/>
      <c r="MFK115" s="86"/>
      <c r="MFL115" s="86"/>
      <c r="MFM115" s="86"/>
      <c r="MFN115" s="86"/>
      <c r="MFO115" s="86"/>
      <c r="MFP115" s="86"/>
      <c r="MFQ115" s="86"/>
      <c r="MFR115" s="86"/>
      <c r="MFS115" s="86"/>
      <c r="MFZ115" s="86"/>
      <c r="MGA115" s="86"/>
      <c r="MGB115" s="86"/>
      <c r="MGC115" s="86"/>
      <c r="MGD115" s="86"/>
      <c r="MGE115" s="86"/>
      <c r="MGF115" s="86"/>
      <c r="MGG115" s="86"/>
      <c r="MGH115" s="86"/>
      <c r="MGI115" s="86"/>
      <c r="MGJ115" s="86"/>
      <c r="MGK115" s="86"/>
      <c r="MGL115" s="86"/>
      <c r="MGM115" s="86"/>
      <c r="MGN115" s="86"/>
      <c r="MGO115" s="86"/>
      <c r="MGP115" s="86"/>
      <c r="MGQ115" s="86"/>
      <c r="MGR115" s="86"/>
      <c r="MGS115" s="86"/>
      <c r="MGT115" s="86"/>
      <c r="MGU115" s="86"/>
      <c r="MGV115" s="86"/>
      <c r="MGW115" s="86"/>
      <c r="MGX115" s="86"/>
      <c r="MGY115" s="86"/>
      <c r="MGZ115" s="86"/>
      <c r="MHA115" s="86"/>
      <c r="MHB115" s="86"/>
      <c r="MHC115" s="86"/>
      <c r="MHD115" s="86"/>
      <c r="MHE115" s="86"/>
      <c r="MHF115" s="86"/>
      <c r="MHG115" s="86"/>
      <c r="MHH115" s="86"/>
      <c r="MHI115" s="86"/>
      <c r="MHJ115" s="86"/>
      <c r="MHK115" s="86"/>
      <c r="MHL115" s="86"/>
      <c r="MHM115" s="86"/>
      <c r="MHN115" s="86"/>
      <c r="MHO115" s="86"/>
      <c r="MHP115" s="86"/>
      <c r="MHQ115" s="86"/>
      <c r="MHR115" s="86"/>
      <c r="MHS115" s="86"/>
      <c r="MHT115" s="86"/>
      <c r="MHU115" s="86"/>
      <c r="MHV115" s="86"/>
      <c r="MHW115" s="86"/>
      <c r="MHX115" s="86"/>
      <c r="MHY115" s="86"/>
      <c r="MHZ115" s="86"/>
      <c r="MIA115" s="86"/>
      <c r="MIB115" s="86"/>
      <c r="MIC115" s="86"/>
      <c r="MID115" s="86"/>
      <c r="MIE115" s="86"/>
      <c r="MIF115" s="86"/>
      <c r="MIG115" s="86"/>
      <c r="MIH115" s="86"/>
      <c r="MII115" s="86"/>
      <c r="MIJ115" s="86"/>
      <c r="MIK115" s="86"/>
      <c r="MIL115" s="86"/>
      <c r="MIM115" s="86"/>
      <c r="MIN115" s="86"/>
      <c r="MIO115" s="86"/>
      <c r="MIP115" s="86"/>
      <c r="MIQ115" s="86"/>
      <c r="MIR115" s="86"/>
      <c r="MIS115" s="86"/>
      <c r="MIT115" s="86"/>
      <c r="MIU115" s="86"/>
      <c r="MIV115" s="86"/>
      <c r="MIW115" s="86"/>
      <c r="MIX115" s="86"/>
      <c r="MIY115" s="86"/>
      <c r="MIZ115" s="86"/>
      <c r="MJA115" s="86"/>
      <c r="MJB115" s="86"/>
      <c r="MJC115" s="86"/>
      <c r="MJD115" s="86"/>
      <c r="MJE115" s="86"/>
      <c r="MJF115" s="86"/>
      <c r="MJG115" s="86"/>
      <c r="MJH115" s="86"/>
      <c r="MJI115" s="86"/>
      <c r="MJJ115" s="86"/>
      <c r="MJK115" s="86"/>
      <c r="MJL115" s="86"/>
      <c r="MJM115" s="86"/>
      <c r="MJN115" s="86"/>
      <c r="MJO115" s="86"/>
      <c r="MJP115" s="86"/>
      <c r="MJQ115" s="86"/>
      <c r="MJR115" s="86"/>
      <c r="MJS115" s="86"/>
      <c r="MJT115" s="86"/>
      <c r="MJU115" s="86"/>
      <c r="MJV115" s="86"/>
      <c r="MJW115" s="86"/>
      <c r="MJX115" s="86"/>
      <c r="MJY115" s="86"/>
      <c r="MJZ115" s="86"/>
      <c r="MKA115" s="86"/>
      <c r="MKB115" s="86"/>
      <c r="MKC115" s="86"/>
      <c r="MKD115" s="86"/>
      <c r="MKE115" s="86"/>
      <c r="MKF115" s="86"/>
      <c r="MKG115" s="86"/>
      <c r="MKH115" s="86"/>
      <c r="MKI115" s="86"/>
      <c r="MKJ115" s="86"/>
      <c r="MKK115" s="86"/>
      <c r="MKL115" s="86"/>
      <c r="MKM115" s="86"/>
      <c r="MKN115" s="86"/>
      <c r="MKO115" s="86"/>
      <c r="MKP115" s="86"/>
      <c r="MKQ115" s="86"/>
      <c r="MKR115" s="86"/>
      <c r="MKS115" s="86"/>
      <c r="MKT115" s="86"/>
      <c r="MKU115" s="86"/>
      <c r="MKV115" s="86"/>
      <c r="MKW115" s="86"/>
      <c r="MKX115" s="86"/>
      <c r="MKY115" s="86"/>
      <c r="MKZ115" s="86"/>
      <c r="MLA115" s="86"/>
      <c r="MLB115" s="86"/>
      <c r="MLC115" s="86"/>
      <c r="MLD115" s="86"/>
      <c r="MLE115" s="86"/>
      <c r="MLF115" s="86"/>
      <c r="MLG115" s="86"/>
      <c r="MLH115" s="86"/>
      <c r="MLI115" s="86"/>
      <c r="MLJ115" s="86"/>
      <c r="MLK115" s="86"/>
      <c r="MLL115" s="86"/>
      <c r="MLM115" s="86"/>
      <c r="MLN115" s="86"/>
      <c r="MLO115" s="86"/>
      <c r="MLP115" s="86"/>
      <c r="MLQ115" s="86"/>
      <c r="MLR115" s="86"/>
      <c r="MLS115" s="86"/>
      <c r="MLT115" s="86"/>
      <c r="MLU115" s="86"/>
      <c r="MLV115" s="86"/>
      <c r="MLW115" s="86"/>
      <c r="MLX115" s="86"/>
      <c r="MLY115" s="86"/>
      <c r="MLZ115" s="86"/>
      <c r="MMA115" s="86"/>
      <c r="MMB115" s="86"/>
      <c r="MMC115" s="86"/>
      <c r="MMD115" s="86"/>
      <c r="MME115" s="86"/>
      <c r="MMF115" s="86"/>
      <c r="MMG115" s="86"/>
      <c r="MMH115" s="86"/>
      <c r="MMI115" s="86"/>
      <c r="MMJ115" s="86"/>
      <c r="MMK115" s="86"/>
      <c r="MML115" s="86"/>
      <c r="MMM115" s="86"/>
      <c r="MMN115" s="86"/>
      <c r="MMO115" s="86"/>
      <c r="MMP115" s="86"/>
      <c r="MMQ115" s="86"/>
      <c r="MMR115" s="86"/>
      <c r="MMS115" s="86"/>
      <c r="MMT115" s="86"/>
      <c r="MMU115" s="86"/>
      <c r="MMV115" s="86"/>
      <c r="MMW115" s="86"/>
      <c r="MMX115" s="86"/>
      <c r="MMY115" s="86"/>
      <c r="MMZ115" s="86"/>
      <c r="MNA115" s="86"/>
      <c r="MNB115" s="86"/>
      <c r="MNC115" s="86"/>
      <c r="MND115" s="86"/>
      <c r="MNE115" s="86"/>
      <c r="MNF115" s="86"/>
      <c r="MNG115" s="86"/>
      <c r="MNH115" s="86"/>
      <c r="MNI115" s="86"/>
      <c r="MNJ115" s="86"/>
      <c r="MNK115" s="86"/>
      <c r="MNL115" s="86"/>
      <c r="MNM115" s="86"/>
      <c r="MNN115" s="86"/>
      <c r="MNO115" s="86"/>
      <c r="MNP115" s="86"/>
      <c r="MNQ115" s="86"/>
      <c r="MNR115" s="86"/>
      <c r="MNS115" s="86"/>
      <c r="MNT115" s="86"/>
      <c r="MNU115" s="86"/>
      <c r="MNV115" s="86"/>
      <c r="MNW115" s="86"/>
      <c r="MNX115" s="86"/>
      <c r="MNY115" s="86"/>
      <c r="MNZ115" s="86"/>
      <c r="MOA115" s="86"/>
      <c r="MOB115" s="86"/>
      <c r="MOC115" s="86"/>
      <c r="MOD115" s="86"/>
      <c r="MOE115" s="86"/>
      <c r="MOF115" s="86"/>
      <c r="MOG115" s="86"/>
      <c r="MOH115" s="86"/>
      <c r="MOI115" s="86"/>
      <c r="MOJ115" s="86"/>
      <c r="MOK115" s="86"/>
      <c r="MOL115" s="86"/>
      <c r="MOM115" s="86"/>
      <c r="MON115" s="86"/>
      <c r="MOO115" s="86"/>
      <c r="MOP115" s="86"/>
      <c r="MOQ115" s="86"/>
      <c r="MOR115" s="86"/>
      <c r="MOS115" s="86"/>
      <c r="MOT115" s="86"/>
      <c r="MOU115" s="86"/>
      <c r="MOV115" s="86"/>
      <c r="MOW115" s="86"/>
      <c r="MOX115" s="86"/>
      <c r="MOY115" s="86"/>
      <c r="MOZ115" s="86"/>
      <c r="MPA115" s="86"/>
      <c r="MPB115" s="86"/>
      <c r="MPC115" s="86"/>
      <c r="MPD115" s="86"/>
      <c r="MPE115" s="86"/>
      <c r="MPF115" s="86"/>
      <c r="MPG115" s="86"/>
      <c r="MPH115" s="86"/>
      <c r="MPI115" s="86"/>
      <c r="MPJ115" s="86"/>
      <c r="MPK115" s="86"/>
      <c r="MPL115" s="86"/>
      <c r="MPM115" s="86"/>
      <c r="MPN115" s="86"/>
      <c r="MPO115" s="86"/>
      <c r="MPV115" s="86"/>
      <c r="MPW115" s="86"/>
      <c r="MPX115" s="86"/>
      <c r="MPY115" s="86"/>
      <c r="MPZ115" s="86"/>
      <c r="MQA115" s="86"/>
      <c r="MQB115" s="86"/>
      <c r="MQC115" s="86"/>
      <c r="MQD115" s="86"/>
      <c r="MQE115" s="86"/>
      <c r="MQF115" s="86"/>
      <c r="MQG115" s="86"/>
      <c r="MQH115" s="86"/>
      <c r="MQI115" s="86"/>
      <c r="MQJ115" s="86"/>
      <c r="MQK115" s="86"/>
      <c r="MQL115" s="86"/>
      <c r="MQM115" s="86"/>
      <c r="MQN115" s="86"/>
      <c r="MQO115" s="86"/>
      <c r="MQP115" s="86"/>
      <c r="MQQ115" s="86"/>
      <c r="MQR115" s="86"/>
      <c r="MQS115" s="86"/>
      <c r="MQT115" s="86"/>
      <c r="MQU115" s="86"/>
      <c r="MQV115" s="86"/>
      <c r="MQW115" s="86"/>
      <c r="MQX115" s="86"/>
      <c r="MQY115" s="86"/>
      <c r="MQZ115" s="86"/>
      <c r="MRA115" s="86"/>
      <c r="MRB115" s="86"/>
      <c r="MRC115" s="86"/>
      <c r="MRD115" s="86"/>
      <c r="MRE115" s="86"/>
      <c r="MRF115" s="86"/>
      <c r="MRG115" s="86"/>
      <c r="MRH115" s="86"/>
      <c r="MRI115" s="86"/>
      <c r="MRJ115" s="86"/>
      <c r="MRK115" s="86"/>
      <c r="MRL115" s="86"/>
      <c r="MRM115" s="86"/>
      <c r="MRN115" s="86"/>
      <c r="MRO115" s="86"/>
      <c r="MRP115" s="86"/>
      <c r="MRQ115" s="86"/>
      <c r="MRR115" s="86"/>
      <c r="MRS115" s="86"/>
      <c r="MRT115" s="86"/>
      <c r="MRU115" s="86"/>
      <c r="MRV115" s="86"/>
      <c r="MRW115" s="86"/>
      <c r="MRX115" s="86"/>
      <c r="MRY115" s="86"/>
      <c r="MRZ115" s="86"/>
      <c r="MSA115" s="86"/>
      <c r="MSB115" s="86"/>
      <c r="MSC115" s="86"/>
      <c r="MSD115" s="86"/>
      <c r="MSE115" s="86"/>
      <c r="MSF115" s="86"/>
      <c r="MSG115" s="86"/>
      <c r="MSH115" s="86"/>
      <c r="MSI115" s="86"/>
      <c r="MSJ115" s="86"/>
      <c r="MSK115" s="86"/>
      <c r="MSL115" s="86"/>
      <c r="MSM115" s="86"/>
      <c r="MSN115" s="86"/>
      <c r="MSO115" s="86"/>
      <c r="MSP115" s="86"/>
      <c r="MSQ115" s="86"/>
      <c r="MSR115" s="86"/>
      <c r="MSS115" s="86"/>
      <c r="MST115" s="86"/>
      <c r="MSU115" s="86"/>
      <c r="MSV115" s="86"/>
      <c r="MSW115" s="86"/>
      <c r="MSX115" s="86"/>
      <c r="MSY115" s="86"/>
      <c r="MSZ115" s="86"/>
      <c r="MTA115" s="86"/>
      <c r="MTB115" s="86"/>
      <c r="MTC115" s="86"/>
      <c r="MTD115" s="86"/>
      <c r="MTE115" s="86"/>
      <c r="MTF115" s="86"/>
      <c r="MTG115" s="86"/>
      <c r="MTH115" s="86"/>
      <c r="MTI115" s="86"/>
      <c r="MTJ115" s="86"/>
      <c r="MTK115" s="86"/>
      <c r="MTL115" s="86"/>
      <c r="MTM115" s="86"/>
      <c r="MTN115" s="86"/>
      <c r="MTO115" s="86"/>
      <c r="MTP115" s="86"/>
      <c r="MTQ115" s="86"/>
      <c r="MTR115" s="86"/>
      <c r="MTS115" s="86"/>
      <c r="MTT115" s="86"/>
      <c r="MTU115" s="86"/>
      <c r="MTV115" s="86"/>
      <c r="MTW115" s="86"/>
      <c r="MTX115" s="86"/>
      <c r="MTY115" s="86"/>
      <c r="MTZ115" s="86"/>
      <c r="MUA115" s="86"/>
      <c r="MUB115" s="86"/>
      <c r="MUC115" s="86"/>
      <c r="MUD115" s="86"/>
      <c r="MUE115" s="86"/>
      <c r="MUF115" s="86"/>
      <c r="MUG115" s="86"/>
      <c r="MUH115" s="86"/>
      <c r="MUI115" s="86"/>
      <c r="MUJ115" s="86"/>
      <c r="MUK115" s="86"/>
      <c r="MUL115" s="86"/>
      <c r="MUM115" s="86"/>
      <c r="MUN115" s="86"/>
      <c r="MUO115" s="86"/>
      <c r="MUP115" s="86"/>
      <c r="MUQ115" s="86"/>
      <c r="MUR115" s="86"/>
      <c r="MUS115" s="86"/>
      <c r="MUT115" s="86"/>
      <c r="MUU115" s="86"/>
      <c r="MUV115" s="86"/>
      <c r="MUW115" s="86"/>
      <c r="MUX115" s="86"/>
      <c r="MUY115" s="86"/>
      <c r="MUZ115" s="86"/>
      <c r="MVA115" s="86"/>
      <c r="MVB115" s="86"/>
      <c r="MVC115" s="86"/>
      <c r="MVD115" s="86"/>
      <c r="MVE115" s="86"/>
      <c r="MVF115" s="86"/>
      <c r="MVG115" s="86"/>
      <c r="MVH115" s="86"/>
      <c r="MVI115" s="86"/>
      <c r="MVJ115" s="86"/>
      <c r="MVK115" s="86"/>
      <c r="MVL115" s="86"/>
      <c r="MVM115" s="86"/>
      <c r="MVN115" s="86"/>
      <c r="MVO115" s="86"/>
      <c r="MVP115" s="86"/>
      <c r="MVQ115" s="86"/>
      <c r="MVR115" s="86"/>
      <c r="MVS115" s="86"/>
      <c r="MVT115" s="86"/>
      <c r="MVU115" s="86"/>
      <c r="MVV115" s="86"/>
      <c r="MVW115" s="86"/>
      <c r="MVX115" s="86"/>
      <c r="MVY115" s="86"/>
      <c r="MVZ115" s="86"/>
      <c r="MWA115" s="86"/>
      <c r="MWB115" s="86"/>
      <c r="MWC115" s="86"/>
      <c r="MWD115" s="86"/>
      <c r="MWE115" s="86"/>
      <c r="MWF115" s="86"/>
      <c r="MWG115" s="86"/>
      <c r="MWH115" s="86"/>
      <c r="MWI115" s="86"/>
      <c r="MWJ115" s="86"/>
      <c r="MWK115" s="86"/>
      <c r="MWL115" s="86"/>
      <c r="MWM115" s="86"/>
      <c r="MWN115" s="86"/>
      <c r="MWO115" s="86"/>
      <c r="MWP115" s="86"/>
      <c r="MWQ115" s="86"/>
      <c r="MWR115" s="86"/>
      <c r="MWS115" s="86"/>
      <c r="MWT115" s="86"/>
      <c r="MWU115" s="86"/>
      <c r="MWV115" s="86"/>
      <c r="MWW115" s="86"/>
      <c r="MWX115" s="86"/>
      <c r="MWY115" s="86"/>
      <c r="MWZ115" s="86"/>
      <c r="MXA115" s="86"/>
      <c r="MXB115" s="86"/>
      <c r="MXC115" s="86"/>
      <c r="MXD115" s="86"/>
      <c r="MXE115" s="86"/>
      <c r="MXF115" s="86"/>
      <c r="MXG115" s="86"/>
      <c r="MXH115" s="86"/>
      <c r="MXI115" s="86"/>
      <c r="MXJ115" s="86"/>
      <c r="MXK115" s="86"/>
      <c r="MXL115" s="86"/>
      <c r="MXM115" s="86"/>
      <c r="MXN115" s="86"/>
      <c r="MXO115" s="86"/>
      <c r="MXP115" s="86"/>
      <c r="MXQ115" s="86"/>
      <c r="MXR115" s="86"/>
      <c r="MXS115" s="86"/>
      <c r="MXT115" s="86"/>
      <c r="MXU115" s="86"/>
      <c r="MXV115" s="86"/>
      <c r="MXW115" s="86"/>
      <c r="MXX115" s="86"/>
      <c r="MXY115" s="86"/>
      <c r="MXZ115" s="86"/>
      <c r="MYA115" s="86"/>
      <c r="MYB115" s="86"/>
      <c r="MYC115" s="86"/>
      <c r="MYD115" s="86"/>
      <c r="MYE115" s="86"/>
      <c r="MYF115" s="86"/>
      <c r="MYG115" s="86"/>
      <c r="MYH115" s="86"/>
      <c r="MYI115" s="86"/>
      <c r="MYJ115" s="86"/>
      <c r="MYK115" s="86"/>
      <c r="MYL115" s="86"/>
      <c r="MYM115" s="86"/>
      <c r="MYN115" s="86"/>
      <c r="MYO115" s="86"/>
      <c r="MYP115" s="86"/>
      <c r="MYQ115" s="86"/>
      <c r="MYR115" s="86"/>
      <c r="MYS115" s="86"/>
      <c r="MYT115" s="86"/>
      <c r="MYU115" s="86"/>
      <c r="MYV115" s="86"/>
      <c r="MYW115" s="86"/>
      <c r="MYX115" s="86"/>
      <c r="MYY115" s="86"/>
      <c r="MYZ115" s="86"/>
      <c r="MZA115" s="86"/>
      <c r="MZB115" s="86"/>
      <c r="MZC115" s="86"/>
      <c r="MZD115" s="86"/>
      <c r="MZE115" s="86"/>
      <c r="MZF115" s="86"/>
      <c r="MZG115" s="86"/>
      <c r="MZH115" s="86"/>
      <c r="MZI115" s="86"/>
      <c r="MZJ115" s="86"/>
      <c r="MZK115" s="86"/>
      <c r="MZR115" s="86"/>
      <c r="MZS115" s="86"/>
      <c r="MZT115" s="86"/>
      <c r="MZU115" s="86"/>
      <c r="MZV115" s="86"/>
      <c r="MZW115" s="86"/>
      <c r="MZX115" s="86"/>
      <c r="MZY115" s="86"/>
      <c r="MZZ115" s="86"/>
      <c r="NAA115" s="86"/>
      <c r="NAB115" s="86"/>
      <c r="NAC115" s="86"/>
      <c r="NAD115" s="86"/>
      <c r="NAE115" s="86"/>
      <c r="NAF115" s="86"/>
      <c r="NAG115" s="86"/>
      <c r="NAH115" s="86"/>
      <c r="NAI115" s="86"/>
      <c r="NAJ115" s="86"/>
      <c r="NAK115" s="86"/>
      <c r="NAL115" s="86"/>
      <c r="NAM115" s="86"/>
      <c r="NAN115" s="86"/>
      <c r="NAO115" s="86"/>
      <c r="NAP115" s="86"/>
      <c r="NAQ115" s="86"/>
      <c r="NAR115" s="86"/>
      <c r="NAS115" s="86"/>
      <c r="NAT115" s="86"/>
      <c r="NAU115" s="86"/>
      <c r="NAV115" s="86"/>
      <c r="NAW115" s="86"/>
      <c r="NAX115" s="86"/>
      <c r="NAY115" s="86"/>
      <c r="NAZ115" s="86"/>
      <c r="NBA115" s="86"/>
      <c r="NBB115" s="86"/>
      <c r="NBC115" s="86"/>
      <c r="NBD115" s="86"/>
      <c r="NBE115" s="86"/>
      <c r="NBF115" s="86"/>
      <c r="NBG115" s="86"/>
      <c r="NBH115" s="86"/>
      <c r="NBI115" s="86"/>
      <c r="NBJ115" s="86"/>
      <c r="NBK115" s="86"/>
      <c r="NBL115" s="86"/>
      <c r="NBM115" s="86"/>
      <c r="NBN115" s="86"/>
      <c r="NBO115" s="86"/>
      <c r="NBP115" s="86"/>
      <c r="NBQ115" s="86"/>
      <c r="NBR115" s="86"/>
      <c r="NBS115" s="86"/>
      <c r="NBT115" s="86"/>
      <c r="NBU115" s="86"/>
      <c r="NBV115" s="86"/>
      <c r="NBW115" s="86"/>
      <c r="NBX115" s="86"/>
      <c r="NBY115" s="86"/>
      <c r="NBZ115" s="86"/>
      <c r="NCA115" s="86"/>
      <c r="NCB115" s="86"/>
      <c r="NCC115" s="86"/>
      <c r="NCD115" s="86"/>
      <c r="NCE115" s="86"/>
      <c r="NCF115" s="86"/>
      <c r="NCG115" s="86"/>
      <c r="NCH115" s="86"/>
      <c r="NCI115" s="86"/>
      <c r="NCJ115" s="86"/>
      <c r="NCK115" s="86"/>
      <c r="NCL115" s="86"/>
      <c r="NCM115" s="86"/>
      <c r="NCN115" s="86"/>
      <c r="NCO115" s="86"/>
      <c r="NCP115" s="86"/>
      <c r="NCQ115" s="86"/>
      <c r="NCR115" s="86"/>
      <c r="NCS115" s="86"/>
      <c r="NCT115" s="86"/>
      <c r="NCU115" s="86"/>
      <c r="NCV115" s="86"/>
      <c r="NCW115" s="86"/>
      <c r="NCX115" s="86"/>
      <c r="NCY115" s="86"/>
      <c r="NCZ115" s="86"/>
      <c r="NDA115" s="86"/>
      <c r="NDB115" s="86"/>
      <c r="NDC115" s="86"/>
      <c r="NDD115" s="86"/>
      <c r="NDE115" s="86"/>
      <c r="NDF115" s="86"/>
      <c r="NDG115" s="86"/>
      <c r="NDH115" s="86"/>
      <c r="NDI115" s="86"/>
      <c r="NDJ115" s="86"/>
      <c r="NDK115" s="86"/>
      <c r="NDL115" s="86"/>
      <c r="NDM115" s="86"/>
      <c r="NDN115" s="86"/>
      <c r="NDO115" s="86"/>
      <c r="NDP115" s="86"/>
      <c r="NDQ115" s="86"/>
      <c r="NDR115" s="86"/>
      <c r="NDS115" s="86"/>
      <c r="NDT115" s="86"/>
      <c r="NDU115" s="86"/>
      <c r="NDV115" s="86"/>
      <c r="NDW115" s="86"/>
      <c r="NDX115" s="86"/>
      <c r="NDY115" s="86"/>
      <c r="NDZ115" s="86"/>
      <c r="NEA115" s="86"/>
      <c r="NEB115" s="86"/>
      <c r="NEC115" s="86"/>
      <c r="NED115" s="86"/>
      <c r="NEE115" s="86"/>
      <c r="NEF115" s="86"/>
      <c r="NEG115" s="86"/>
      <c r="NEH115" s="86"/>
      <c r="NEI115" s="86"/>
      <c r="NEJ115" s="86"/>
      <c r="NEK115" s="86"/>
      <c r="NEL115" s="86"/>
      <c r="NEM115" s="86"/>
      <c r="NEN115" s="86"/>
      <c r="NEO115" s="86"/>
      <c r="NEP115" s="86"/>
      <c r="NEQ115" s="86"/>
      <c r="NER115" s="86"/>
      <c r="NES115" s="86"/>
      <c r="NET115" s="86"/>
      <c r="NEU115" s="86"/>
      <c r="NEV115" s="86"/>
      <c r="NEW115" s="86"/>
      <c r="NEX115" s="86"/>
      <c r="NEY115" s="86"/>
      <c r="NEZ115" s="86"/>
      <c r="NFA115" s="86"/>
      <c r="NFB115" s="86"/>
      <c r="NFC115" s="86"/>
      <c r="NFD115" s="86"/>
      <c r="NFE115" s="86"/>
      <c r="NFF115" s="86"/>
      <c r="NFG115" s="86"/>
      <c r="NFH115" s="86"/>
      <c r="NFI115" s="86"/>
      <c r="NFJ115" s="86"/>
      <c r="NFK115" s="86"/>
      <c r="NFL115" s="86"/>
      <c r="NFM115" s="86"/>
      <c r="NFN115" s="86"/>
      <c r="NFO115" s="86"/>
      <c r="NFP115" s="86"/>
      <c r="NFQ115" s="86"/>
      <c r="NFR115" s="86"/>
      <c r="NFS115" s="86"/>
      <c r="NFT115" s="86"/>
      <c r="NFU115" s="86"/>
      <c r="NFV115" s="86"/>
      <c r="NFW115" s="86"/>
      <c r="NFX115" s="86"/>
      <c r="NFY115" s="86"/>
      <c r="NFZ115" s="86"/>
      <c r="NGA115" s="86"/>
      <c r="NGB115" s="86"/>
      <c r="NGC115" s="86"/>
      <c r="NGD115" s="86"/>
      <c r="NGE115" s="86"/>
      <c r="NGF115" s="86"/>
      <c r="NGG115" s="86"/>
      <c r="NGH115" s="86"/>
      <c r="NGI115" s="86"/>
      <c r="NGJ115" s="86"/>
      <c r="NGK115" s="86"/>
      <c r="NGL115" s="86"/>
      <c r="NGM115" s="86"/>
      <c r="NGN115" s="86"/>
      <c r="NGO115" s="86"/>
      <c r="NGP115" s="86"/>
      <c r="NGQ115" s="86"/>
      <c r="NGR115" s="86"/>
      <c r="NGS115" s="86"/>
      <c r="NGT115" s="86"/>
      <c r="NGU115" s="86"/>
      <c r="NGV115" s="86"/>
      <c r="NGW115" s="86"/>
      <c r="NGX115" s="86"/>
      <c r="NGY115" s="86"/>
      <c r="NGZ115" s="86"/>
      <c r="NHA115" s="86"/>
      <c r="NHB115" s="86"/>
      <c r="NHC115" s="86"/>
      <c r="NHD115" s="86"/>
      <c r="NHE115" s="86"/>
      <c r="NHF115" s="86"/>
      <c r="NHG115" s="86"/>
      <c r="NHH115" s="86"/>
      <c r="NHI115" s="86"/>
      <c r="NHJ115" s="86"/>
      <c r="NHK115" s="86"/>
      <c r="NHL115" s="86"/>
      <c r="NHM115" s="86"/>
      <c r="NHN115" s="86"/>
      <c r="NHO115" s="86"/>
      <c r="NHP115" s="86"/>
      <c r="NHQ115" s="86"/>
      <c r="NHR115" s="86"/>
      <c r="NHS115" s="86"/>
      <c r="NHT115" s="86"/>
      <c r="NHU115" s="86"/>
      <c r="NHV115" s="86"/>
      <c r="NHW115" s="86"/>
      <c r="NHX115" s="86"/>
      <c r="NHY115" s="86"/>
      <c r="NHZ115" s="86"/>
      <c r="NIA115" s="86"/>
      <c r="NIB115" s="86"/>
      <c r="NIC115" s="86"/>
      <c r="NID115" s="86"/>
      <c r="NIE115" s="86"/>
      <c r="NIF115" s="86"/>
      <c r="NIG115" s="86"/>
      <c r="NIH115" s="86"/>
      <c r="NII115" s="86"/>
      <c r="NIJ115" s="86"/>
      <c r="NIK115" s="86"/>
      <c r="NIL115" s="86"/>
      <c r="NIM115" s="86"/>
      <c r="NIN115" s="86"/>
      <c r="NIO115" s="86"/>
      <c r="NIP115" s="86"/>
      <c r="NIQ115" s="86"/>
      <c r="NIR115" s="86"/>
      <c r="NIS115" s="86"/>
      <c r="NIT115" s="86"/>
      <c r="NIU115" s="86"/>
      <c r="NIV115" s="86"/>
      <c r="NIW115" s="86"/>
      <c r="NIX115" s="86"/>
      <c r="NIY115" s="86"/>
      <c r="NIZ115" s="86"/>
      <c r="NJA115" s="86"/>
      <c r="NJB115" s="86"/>
      <c r="NJC115" s="86"/>
      <c r="NJD115" s="86"/>
      <c r="NJE115" s="86"/>
      <c r="NJF115" s="86"/>
      <c r="NJG115" s="86"/>
      <c r="NJN115" s="86"/>
      <c r="NJO115" s="86"/>
      <c r="NJP115" s="86"/>
      <c r="NJQ115" s="86"/>
      <c r="NJR115" s="86"/>
      <c r="NJS115" s="86"/>
      <c r="NJT115" s="86"/>
      <c r="NJU115" s="86"/>
      <c r="NJV115" s="86"/>
      <c r="NJW115" s="86"/>
      <c r="NJX115" s="86"/>
      <c r="NJY115" s="86"/>
      <c r="NJZ115" s="86"/>
      <c r="NKA115" s="86"/>
      <c r="NKB115" s="86"/>
      <c r="NKC115" s="86"/>
      <c r="NKD115" s="86"/>
      <c r="NKE115" s="86"/>
      <c r="NKF115" s="86"/>
      <c r="NKG115" s="86"/>
      <c r="NKH115" s="86"/>
      <c r="NKI115" s="86"/>
      <c r="NKJ115" s="86"/>
      <c r="NKK115" s="86"/>
      <c r="NKL115" s="86"/>
      <c r="NKM115" s="86"/>
      <c r="NKN115" s="86"/>
      <c r="NKO115" s="86"/>
      <c r="NKP115" s="86"/>
      <c r="NKQ115" s="86"/>
      <c r="NKR115" s="86"/>
      <c r="NKS115" s="86"/>
      <c r="NKT115" s="86"/>
      <c r="NKU115" s="86"/>
      <c r="NKV115" s="86"/>
      <c r="NKW115" s="86"/>
      <c r="NKX115" s="86"/>
      <c r="NKY115" s="86"/>
      <c r="NKZ115" s="86"/>
      <c r="NLA115" s="86"/>
      <c r="NLB115" s="86"/>
      <c r="NLC115" s="86"/>
      <c r="NLD115" s="86"/>
      <c r="NLE115" s="86"/>
      <c r="NLF115" s="86"/>
      <c r="NLG115" s="86"/>
      <c r="NLH115" s="86"/>
      <c r="NLI115" s="86"/>
      <c r="NLJ115" s="86"/>
      <c r="NLK115" s="86"/>
      <c r="NLL115" s="86"/>
      <c r="NLM115" s="86"/>
      <c r="NLN115" s="86"/>
      <c r="NLO115" s="86"/>
      <c r="NLP115" s="86"/>
      <c r="NLQ115" s="86"/>
      <c r="NLR115" s="86"/>
      <c r="NLS115" s="86"/>
      <c r="NLT115" s="86"/>
      <c r="NLU115" s="86"/>
      <c r="NLV115" s="86"/>
      <c r="NLW115" s="86"/>
      <c r="NLX115" s="86"/>
      <c r="NLY115" s="86"/>
      <c r="NLZ115" s="86"/>
      <c r="NMA115" s="86"/>
      <c r="NMB115" s="86"/>
      <c r="NMC115" s="86"/>
      <c r="NMD115" s="86"/>
      <c r="NME115" s="86"/>
      <c r="NMF115" s="86"/>
      <c r="NMG115" s="86"/>
      <c r="NMH115" s="86"/>
      <c r="NMI115" s="86"/>
      <c r="NMJ115" s="86"/>
      <c r="NMK115" s="86"/>
      <c r="NML115" s="86"/>
      <c r="NMM115" s="86"/>
      <c r="NMN115" s="86"/>
      <c r="NMO115" s="86"/>
      <c r="NMP115" s="86"/>
      <c r="NMQ115" s="86"/>
      <c r="NMR115" s="86"/>
      <c r="NMS115" s="86"/>
      <c r="NMT115" s="86"/>
      <c r="NMU115" s="86"/>
      <c r="NMV115" s="86"/>
      <c r="NMW115" s="86"/>
      <c r="NMX115" s="86"/>
      <c r="NMY115" s="86"/>
      <c r="NMZ115" s="86"/>
      <c r="NNA115" s="86"/>
      <c r="NNB115" s="86"/>
      <c r="NNC115" s="86"/>
      <c r="NND115" s="86"/>
      <c r="NNE115" s="86"/>
      <c r="NNF115" s="86"/>
      <c r="NNG115" s="86"/>
      <c r="NNH115" s="86"/>
      <c r="NNI115" s="86"/>
      <c r="NNJ115" s="86"/>
      <c r="NNK115" s="86"/>
      <c r="NNL115" s="86"/>
      <c r="NNM115" s="86"/>
      <c r="NNN115" s="86"/>
      <c r="NNO115" s="86"/>
      <c r="NNP115" s="86"/>
      <c r="NNQ115" s="86"/>
      <c r="NNR115" s="86"/>
      <c r="NNS115" s="86"/>
      <c r="NNT115" s="86"/>
      <c r="NNU115" s="86"/>
      <c r="NNV115" s="86"/>
      <c r="NNW115" s="86"/>
      <c r="NNX115" s="86"/>
      <c r="NNY115" s="86"/>
      <c r="NNZ115" s="86"/>
      <c r="NOA115" s="86"/>
      <c r="NOB115" s="86"/>
      <c r="NOC115" s="86"/>
      <c r="NOD115" s="86"/>
      <c r="NOE115" s="86"/>
      <c r="NOF115" s="86"/>
      <c r="NOG115" s="86"/>
      <c r="NOH115" s="86"/>
      <c r="NOI115" s="86"/>
      <c r="NOJ115" s="86"/>
      <c r="NOK115" s="86"/>
      <c r="NOL115" s="86"/>
      <c r="NOM115" s="86"/>
      <c r="NON115" s="86"/>
      <c r="NOO115" s="86"/>
      <c r="NOP115" s="86"/>
      <c r="NOQ115" s="86"/>
      <c r="NOR115" s="86"/>
      <c r="NOS115" s="86"/>
      <c r="NOT115" s="86"/>
      <c r="NOU115" s="86"/>
      <c r="NOV115" s="86"/>
      <c r="NOW115" s="86"/>
      <c r="NOX115" s="86"/>
      <c r="NOY115" s="86"/>
      <c r="NOZ115" s="86"/>
      <c r="NPA115" s="86"/>
      <c r="NPB115" s="86"/>
      <c r="NPC115" s="86"/>
      <c r="NPD115" s="86"/>
      <c r="NPE115" s="86"/>
      <c r="NPF115" s="86"/>
      <c r="NPG115" s="86"/>
      <c r="NPH115" s="86"/>
      <c r="NPI115" s="86"/>
      <c r="NPJ115" s="86"/>
      <c r="NPK115" s="86"/>
      <c r="NPL115" s="86"/>
      <c r="NPM115" s="86"/>
      <c r="NPN115" s="86"/>
      <c r="NPO115" s="86"/>
      <c r="NPP115" s="86"/>
      <c r="NPQ115" s="86"/>
      <c r="NPR115" s="86"/>
      <c r="NPS115" s="86"/>
      <c r="NPT115" s="86"/>
      <c r="NPU115" s="86"/>
      <c r="NPV115" s="86"/>
      <c r="NPW115" s="86"/>
      <c r="NPX115" s="86"/>
      <c r="NPY115" s="86"/>
      <c r="NPZ115" s="86"/>
      <c r="NQA115" s="86"/>
      <c r="NQB115" s="86"/>
      <c r="NQC115" s="86"/>
      <c r="NQD115" s="86"/>
      <c r="NQE115" s="86"/>
      <c r="NQF115" s="86"/>
      <c r="NQG115" s="86"/>
      <c r="NQH115" s="86"/>
      <c r="NQI115" s="86"/>
      <c r="NQJ115" s="86"/>
      <c r="NQK115" s="86"/>
      <c r="NQL115" s="86"/>
      <c r="NQM115" s="86"/>
      <c r="NQN115" s="86"/>
      <c r="NQO115" s="86"/>
      <c r="NQP115" s="86"/>
      <c r="NQQ115" s="86"/>
      <c r="NQR115" s="86"/>
      <c r="NQS115" s="86"/>
      <c r="NQT115" s="86"/>
      <c r="NQU115" s="86"/>
      <c r="NQV115" s="86"/>
      <c r="NQW115" s="86"/>
      <c r="NQX115" s="86"/>
      <c r="NQY115" s="86"/>
      <c r="NQZ115" s="86"/>
      <c r="NRA115" s="86"/>
      <c r="NRB115" s="86"/>
      <c r="NRC115" s="86"/>
      <c r="NRD115" s="86"/>
      <c r="NRE115" s="86"/>
      <c r="NRF115" s="86"/>
      <c r="NRG115" s="86"/>
      <c r="NRH115" s="86"/>
      <c r="NRI115" s="86"/>
      <c r="NRJ115" s="86"/>
      <c r="NRK115" s="86"/>
      <c r="NRL115" s="86"/>
      <c r="NRM115" s="86"/>
      <c r="NRN115" s="86"/>
      <c r="NRO115" s="86"/>
      <c r="NRP115" s="86"/>
      <c r="NRQ115" s="86"/>
      <c r="NRR115" s="86"/>
      <c r="NRS115" s="86"/>
      <c r="NRT115" s="86"/>
      <c r="NRU115" s="86"/>
      <c r="NRV115" s="86"/>
      <c r="NRW115" s="86"/>
      <c r="NRX115" s="86"/>
      <c r="NRY115" s="86"/>
      <c r="NRZ115" s="86"/>
      <c r="NSA115" s="86"/>
      <c r="NSB115" s="86"/>
      <c r="NSC115" s="86"/>
      <c r="NSD115" s="86"/>
      <c r="NSE115" s="86"/>
      <c r="NSF115" s="86"/>
      <c r="NSG115" s="86"/>
      <c r="NSH115" s="86"/>
      <c r="NSI115" s="86"/>
      <c r="NSJ115" s="86"/>
      <c r="NSK115" s="86"/>
      <c r="NSL115" s="86"/>
      <c r="NSM115" s="86"/>
      <c r="NSN115" s="86"/>
      <c r="NSO115" s="86"/>
      <c r="NSP115" s="86"/>
      <c r="NSQ115" s="86"/>
      <c r="NSR115" s="86"/>
      <c r="NSS115" s="86"/>
      <c r="NST115" s="86"/>
      <c r="NSU115" s="86"/>
      <c r="NSV115" s="86"/>
      <c r="NSW115" s="86"/>
      <c r="NSX115" s="86"/>
      <c r="NSY115" s="86"/>
      <c r="NSZ115" s="86"/>
      <c r="NTA115" s="86"/>
      <c r="NTB115" s="86"/>
      <c r="NTC115" s="86"/>
      <c r="NTJ115" s="86"/>
      <c r="NTK115" s="86"/>
      <c r="NTL115" s="86"/>
      <c r="NTM115" s="86"/>
      <c r="NTN115" s="86"/>
      <c r="NTO115" s="86"/>
      <c r="NTP115" s="86"/>
      <c r="NTQ115" s="86"/>
      <c r="NTR115" s="86"/>
      <c r="NTS115" s="86"/>
      <c r="NTT115" s="86"/>
      <c r="NTU115" s="86"/>
      <c r="NTV115" s="86"/>
      <c r="NTW115" s="86"/>
      <c r="NTX115" s="86"/>
      <c r="NTY115" s="86"/>
      <c r="NTZ115" s="86"/>
      <c r="NUA115" s="86"/>
      <c r="NUB115" s="86"/>
      <c r="NUC115" s="86"/>
      <c r="NUD115" s="86"/>
      <c r="NUE115" s="86"/>
      <c r="NUF115" s="86"/>
      <c r="NUG115" s="86"/>
      <c r="NUH115" s="86"/>
      <c r="NUI115" s="86"/>
      <c r="NUJ115" s="86"/>
      <c r="NUK115" s="86"/>
      <c r="NUL115" s="86"/>
      <c r="NUM115" s="86"/>
      <c r="NUN115" s="86"/>
      <c r="NUO115" s="86"/>
      <c r="NUP115" s="86"/>
      <c r="NUQ115" s="86"/>
      <c r="NUR115" s="86"/>
      <c r="NUS115" s="86"/>
      <c r="NUT115" s="86"/>
      <c r="NUU115" s="86"/>
      <c r="NUV115" s="86"/>
      <c r="NUW115" s="86"/>
      <c r="NUX115" s="86"/>
      <c r="NUY115" s="86"/>
      <c r="NUZ115" s="86"/>
      <c r="NVA115" s="86"/>
      <c r="NVB115" s="86"/>
      <c r="NVC115" s="86"/>
      <c r="NVD115" s="86"/>
      <c r="NVE115" s="86"/>
      <c r="NVF115" s="86"/>
      <c r="NVG115" s="86"/>
      <c r="NVH115" s="86"/>
      <c r="NVI115" s="86"/>
      <c r="NVJ115" s="86"/>
      <c r="NVK115" s="86"/>
      <c r="NVL115" s="86"/>
      <c r="NVM115" s="86"/>
      <c r="NVN115" s="86"/>
      <c r="NVO115" s="86"/>
      <c r="NVP115" s="86"/>
      <c r="NVQ115" s="86"/>
      <c r="NVR115" s="86"/>
      <c r="NVS115" s="86"/>
      <c r="NVT115" s="86"/>
      <c r="NVU115" s="86"/>
      <c r="NVV115" s="86"/>
      <c r="NVW115" s="86"/>
      <c r="NVX115" s="86"/>
      <c r="NVY115" s="86"/>
      <c r="NVZ115" s="86"/>
      <c r="NWA115" s="86"/>
      <c r="NWB115" s="86"/>
      <c r="NWC115" s="86"/>
      <c r="NWD115" s="86"/>
      <c r="NWE115" s="86"/>
      <c r="NWF115" s="86"/>
      <c r="NWG115" s="86"/>
      <c r="NWH115" s="86"/>
      <c r="NWI115" s="86"/>
      <c r="NWJ115" s="86"/>
      <c r="NWK115" s="86"/>
      <c r="NWL115" s="86"/>
      <c r="NWM115" s="86"/>
      <c r="NWN115" s="86"/>
      <c r="NWO115" s="86"/>
      <c r="NWP115" s="86"/>
      <c r="NWQ115" s="86"/>
      <c r="NWR115" s="86"/>
      <c r="NWS115" s="86"/>
      <c r="NWT115" s="86"/>
      <c r="NWU115" s="86"/>
      <c r="NWV115" s="86"/>
      <c r="NWW115" s="86"/>
      <c r="NWX115" s="86"/>
      <c r="NWY115" s="86"/>
      <c r="NWZ115" s="86"/>
      <c r="NXA115" s="86"/>
      <c r="NXB115" s="86"/>
      <c r="NXC115" s="86"/>
      <c r="NXD115" s="86"/>
      <c r="NXE115" s="86"/>
      <c r="NXF115" s="86"/>
      <c r="NXG115" s="86"/>
      <c r="NXH115" s="86"/>
      <c r="NXI115" s="86"/>
      <c r="NXJ115" s="86"/>
      <c r="NXK115" s="86"/>
      <c r="NXL115" s="86"/>
      <c r="NXM115" s="86"/>
      <c r="NXN115" s="86"/>
      <c r="NXO115" s="86"/>
      <c r="NXP115" s="86"/>
      <c r="NXQ115" s="86"/>
      <c r="NXR115" s="86"/>
      <c r="NXS115" s="86"/>
      <c r="NXT115" s="86"/>
      <c r="NXU115" s="86"/>
      <c r="NXV115" s="86"/>
      <c r="NXW115" s="86"/>
      <c r="NXX115" s="86"/>
      <c r="NXY115" s="86"/>
      <c r="NXZ115" s="86"/>
      <c r="NYA115" s="86"/>
      <c r="NYB115" s="86"/>
      <c r="NYC115" s="86"/>
      <c r="NYD115" s="86"/>
      <c r="NYE115" s="86"/>
      <c r="NYF115" s="86"/>
      <c r="NYG115" s="86"/>
      <c r="NYH115" s="86"/>
      <c r="NYI115" s="86"/>
      <c r="NYJ115" s="86"/>
      <c r="NYK115" s="86"/>
      <c r="NYL115" s="86"/>
      <c r="NYM115" s="86"/>
      <c r="NYN115" s="86"/>
      <c r="NYO115" s="86"/>
      <c r="NYP115" s="86"/>
      <c r="NYQ115" s="86"/>
      <c r="NYR115" s="86"/>
      <c r="NYS115" s="86"/>
      <c r="NYT115" s="86"/>
      <c r="NYU115" s="86"/>
      <c r="NYV115" s="86"/>
      <c r="NYW115" s="86"/>
      <c r="NYX115" s="86"/>
      <c r="NYY115" s="86"/>
      <c r="NYZ115" s="86"/>
      <c r="NZA115" s="86"/>
      <c r="NZB115" s="86"/>
      <c r="NZC115" s="86"/>
      <c r="NZD115" s="86"/>
      <c r="NZE115" s="86"/>
      <c r="NZF115" s="86"/>
      <c r="NZG115" s="86"/>
      <c r="NZH115" s="86"/>
      <c r="NZI115" s="86"/>
      <c r="NZJ115" s="86"/>
      <c r="NZK115" s="86"/>
      <c r="NZL115" s="86"/>
      <c r="NZM115" s="86"/>
      <c r="NZN115" s="86"/>
      <c r="NZO115" s="86"/>
      <c r="NZP115" s="86"/>
      <c r="NZQ115" s="86"/>
      <c r="NZR115" s="86"/>
      <c r="NZS115" s="86"/>
      <c r="NZT115" s="86"/>
      <c r="NZU115" s="86"/>
      <c r="NZV115" s="86"/>
      <c r="NZW115" s="86"/>
      <c r="NZX115" s="86"/>
      <c r="NZY115" s="86"/>
      <c r="NZZ115" s="86"/>
      <c r="OAA115" s="86"/>
      <c r="OAB115" s="86"/>
      <c r="OAC115" s="86"/>
      <c r="OAD115" s="86"/>
      <c r="OAE115" s="86"/>
      <c r="OAF115" s="86"/>
      <c r="OAG115" s="86"/>
      <c r="OAH115" s="86"/>
      <c r="OAI115" s="86"/>
      <c r="OAJ115" s="86"/>
      <c r="OAK115" s="86"/>
      <c r="OAL115" s="86"/>
      <c r="OAM115" s="86"/>
      <c r="OAN115" s="86"/>
      <c r="OAO115" s="86"/>
      <c r="OAP115" s="86"/>
      <c r="OAQ115" s="86"/>
      <c r="OAR115" s="86"/>
      <c r="OAS115" s="86"/>
      <c r="OAT115" s="86"/>
      <c r="OAU115" s="86"/>
      <c r="OAV115" s="86"/>
      <c r="OAW115" s="86"/>
      <c r="OAX115" s="86"/>
      <c r="OAY115" s="86"/>
      <c r="OAZ115" s="86"/>
      <c r="OBA115" s="86"/>
      <c r="OBB115" s="86"/>
      <c r="OBC115" s="86"/>
      <c r="OBD115" s="86"/>
      <c r="OBE115" s="86"/>
      <c r="OBF115" s="86"/>
      <c r="OBG115" s="86"/>
      <c r="OBH115" s="86"/>
      <c r="OBI115" s="86"/>
      <c r="OBJ115" s="86"/>
      <c r="OBK115" s="86"/>
      <c r="OBL115" s="86"/>
      <c r="OBM115" s="86"/>
      <c r="OBN115" s="86"/>
      <c r="OBO115" s="86"/>
      <c r="OBP115" s="86"/>
      <c r="OBQ115" s="86"/>
      <c r="OBR115" s="86"/>
      <c r="OBS115" s="86"/>
      <c r="OBT115" s="86"/>
      <c r="OBU115" s="86"/>
      <c r="OBV115" s="86"/>
      <c r="OBW115" s="86"/>
      <c r="OBX115" s="86"/>
      <c r="OBY115" s="86"/>
      <c r="OBZ115" s="86"/>
      <c r="OCA115" s="86"/>
      <c r="OCB115" s="86"/>
      <c r="OCC115" s="86"/>
      <c r="OCD115" s="86"/>
      <c r="OCE115" s="86"/>
      <c r="OCF115" s="86"/>
      <c r="OCG115" s="86"/>
      <c r="OCH115" s="86"/>
      <c r="OCI115" s="86"/>
      <c r="OCJ115" s="86"/>
      <c r="OCK115" s="86"/>
      <c r="OCL115" s="86"/>
      <c r="OCM115" s="86"/>
      <c r="OCN115" s="86"/>
      <c r="OCO115" s="86"/>
      <c r="OCP115" s="86"/>
      <c r="OCQ115" s="86"/>
      <c r="OCR115" s="86"/>
      <c r="OCS115" s="86"/>
      <c r="OCT115" s="86"/>
      <c r="OCU115" s="86"/>
      <c r="OCV115" s="86"/>
      <c r="OCW115" s="86"/>
      <c r="OCX115" s="86"/>
      <c r="OCY115" s="86"/>
      <c r="ODF115" s="86"/>
      <c r="ODG115" s="86"/>
      <c r="ODH115" s="86"/>
      <c r="ODI115" s="86"/>
      <c r="ODJ115" s="86"/>
      <c r="ODK115" s="86"/>
      <c r="ODL115" s="86"/>
      <c r="ODM115" s="86"/>
      <c r="ODN115" s="86"/>
      <c r="ODO115" s="86"/>
      <c r="ODP115" s="86"/>
      <c r="ODQ115" s="86"/>
      <c r="ODR115" s="86"/>
      <c r="ODS115" s="86"/>
      <c r="ODT115" s="86"/>
      <c r="ODU115" s="86"/>
      <c r="ODV115" s="86"/>
      <c r="ODW115" s="86"/>
      <c r="ODX115" s="86"/>
      <c r="ODY115" s="86"/>
      <c r="ODZ115" s="86"/>
      <c r="OEA115" s="86"/>
      <c r="OEB115" s="86"/>
      <c r="OEC115" s="86"/>
      <c r="OED115" s="86"/>
      <c r="OEE115" s="86"/>
      <c r="OEF115" s="86"/>
      <c r="OEG115" s="86"/>
      <c r="OEH115" s="86"/>
      <c r="OEI115" s="86"/>
      <c r="OEJ115" s="86"/>
      <c r="OEK115" s="86"/>
      <c r="OEL115" s="86"/>
      <c r="OEM115" s="86"/>
      <c r="OEN115" s="86"/>
      <c r="OEO115" s="86"/>
      <c r="OEP115" s="86"/>
      <c r="OEQ115" s="86"/>
      <c r="OER115" s="86"/>
      <c r="OES115" s="86"/>
      <c r="OET115" s="86"/>
      <c r="OEU115" s="86"/>
      <c r="OEV115" s="86"/>
      <c r="OEW115" s="86"/>
      <c r="OEX115" s="86"/>
      <c r="OEY115" s="86"/>
      <c r="OEZ115" s="86"/>
      <c r="OFA115" s="86"/>
      <c r="OFB115" s="86"/>
      <c r="OFC115" s="86"/>
      <c r="OFD115" s="86"/>
      <c r="OFE115" s="86"/>
      <c r="OFF115" s="86"/>
      <c r="OFG115" s="86"/>
      <c r="OFH115" s="86"/>
      <c r="OFI115" s="86"/>
      <c r="OFJ115" s="86"/>
      <c r="OFK115" s="86"/>
      <c r="OFL115" s="86"/>
      <c r="OFM115" s="86"/>
      <c r="OFN115" s="86"/>
      <c r="OFO115" s="86"/>
      <c r="OFP115" s="86"/>
      <c r="OFQ115" s="86"/>
      <c r="OFR115" s="86"/>
      <c r="OFS115" s="86"/>
      <c r="OFT115" s="86"/>
      <c r="OFU115" s="86"/>
      <c r="OFV115" s="86"/>
      <c r="OFW115" s="86"/>
      <c r="OFX115" s="86"/>
      <c r="OFY115" s="86"/>
      <c r="OFZ115" s="86"/>
      <c r="OGA115" s="86"/>
      <c r="OGB115" s="86"/>
      <c r="OGC115" s="86"/>
      <c r="OGD115" s="86"/>
      <c r="OGE115" s="86"/>
      <c r="OGF115" s="86"/>
      <c r="OGG115" s="86"/>
      <c r="OGH115" s="86"/>
      <c r="OGI115" s="86"/>
      <c r="OGJ115" s="86"/>
      <c r="OGK115" s="86"/>
      <c r="OGL115" s="86"/>
      <c r="OGM115" s="86"/>
      <c r="OGN115" s="86"/>
      <c r="OGO115" s="86"/>
      <c r="OGP115" s="86"/>
      <c r="OGQ115" s="86"/>
      <c r="OGR115" s="86"/>
      <c r="OGS115" s="86"/>
      <c r="OGT115" s="86"/>
      <c r="OGU115" s="86"/>
      <c r="OGV115" s="86"/>
      <c r="OGW115" s="86"/>
      <c r="OGX115" s="86"/>
      <c r="OGY115" s="86"/>
      <c r="OGZ115" s="86"/>
      <c r="OHA115" s="86"/>
      <c r="OHB115" s="86"/>
      <c r="OHC115" s="86"/>
      <c r="OHD115" s="86"/>
      <c r="OHE115" s="86"/>
      <c r="OHF115" s="86"/>
      <c r="OHG115" s="86"/>
      <c r="OHH115" s="86"/>
      <c r="OHI115" s="86"/>
      <c r="OHJ115" s="86"/>
      <c r="OHK115" s="86"/>
      <c r="OHL115" s="86"/>
      <c r="OHM115" s="86"/>
      <c r="OHN115" s="86"/>
      <c r="OHO115" s="86"/>
      <c r="OHP115" s="86"/>
      <c r="OHQ115" s="86"/>
      <c r="OHR115" s="86"/>
      <c r="OHS115" s="86"/>
      <c r="OHT115" s="86"/>
      <c r="OHU115" s="86"/>
      <c r="OHV115" s="86"/>
      <c r="OHW115" s="86"/>
      <c r="OHX115" s="86"/>
      <c r="OHY115" s="86"/>
      <c r="OHZ115" s="86"/>
      <c r="OIA115" s="86"/>
      <c r="OIB115" s="86"/>
      <c r="OIC115" s="86"/>
      <c r="OID115" s="86"/>
      <c r="OIE115" s="86"/>
      <c r="OIF115" s="86"/>
      <c r="OIG115" s="86"/>
      <c r="OIH115" s="86"/>
      <c r="OII115" s="86"/>
      <c r="OIJ115" s="86"/>
      <c r="OIK115" s="86"/>
      <c r="OIL115" s="86"/>
      <c r="OIM115" s="86"/>
      <c r="OIN115" s="86"/>
      <c r="OIO115" s="86"/>
      <c r="OIP115" s="86"/>
      <c r="OIQ115" s="86"/>
      <c r="OIR115" s="86"/>
      <c r="OIS115" s="86"/>
      <c r="OIT115" s="86"/>
      <c r="OIU115" s="86"/>
      <c r="OIV115" s="86"/>
      <c r="OIW115" s="86"/>
      <c r="OIX115" s="86"/>
      <c r="OIY115" s="86"/>
      <c r="OIZ115" s="86"/>
      <c r="OJA115" s="86"/>
      <c r="OJB115" s="86"/>
      <c r="OJC115" s="86"/>
      <c r="OJD115" s="86"/>
      <c r="OJE115" s="86"/>
      <c r="OJF115" s="86"/>
      <c r="OJG115" s="86"/>
      <c r="OJH115" s="86"/>
      <c r="OJI115" s="86"/>
      <c r="OJJ115" s="86"/>
      <c r="OJK115" s="86"/>
      <c r="OJL115" s="86"/>
      <c r="OJM115" s="86"/>
      <c r="OJN115" s="86"/>
      <c r="OJO115" s="86"/>
      <c r="OJP115" s="86"/>
      <c r="OJQ115" s="86"/>
      <c r="OJR115" s="86"/>
      <c r="OJS115" s="86"/>
      <c r="OJT115" s="86"/>
      <c r="OJU115" s="86"/>
      <c r="OJV115" s="86"/>
      <c r="OJW115" s="86"/>
      <c r="OJX115" s="86"/>
      <c r="OJY115" s="86"/>
      <c r="OJZ115" s="86"/>
      <c r="OKA115" s="86"/>
      <c r="OKB115" s="86"/>
      <c r="OKC115" s="86"/>
      <c r="OKD115" s="86"/>
      <c r="OKE115" s="86"/>
      <c r="OKF115" s="86"/>
      <c r="OKG115" s="86"/>
      <c r="OKH115" s="86"/>
      <c r="OKI115" s="86"/>
      <c r="OKJ115" s="86"/>
      <c r="OKK115" s="86"/>
      <c r="OKL115" s="86"/>
      <c r="OKM115" s="86"/>
      <c r="OKN115" s="86"/>
      <c r="OKO115" s="86"/>
      <c r="OKP115" s="86"/>
      <c r="OKQ115" s="86"/>
      <c r="OKR115" s="86"/>
      <c r="OKS115" s="86"/>
      <c r="OKT115" s="86"/>
      <c r="OKU115" s="86"/>
      <c r="OKV115" s="86"/>
      <c r="OKW115" s="86"/>
      <c r="OKX115" s="86"/>
      <c r="OKY115" s="86"/>
      <c r="OKZ115" s="86"/>
      <c r="OLA115" s="86"/>
      <c r="OLB115" s="86"/>
      <c r="OLC115" s="86"/>
      <c r="OLD115" s="86"/>
      <c r="OLE115" s="86"/>
      <c r="OLF115" s="86"/>
      <c r="OLG115" s="86"/>
      <c r="OLH115" s="86"/>
      <c r="OLI115" s="86"/>
      <c r="OLJ115" s="86"/>
      <c r="OLK115" s="86"/>
      <c r="OLL115" s="86"/>
      <c r="OLM115" s="86"/>
      <c r="OLN115" s="86"/>
      <c r="OLO115" s="86"/>
      <c r="OLP115" s="86"/>
      <c r="OLQ115" s="86"/>
      <c r="OLR115" s="86"/>
      <c r="OLS115" s="86"/>
      <c r="OLT115" s="86"/>
      <c r="OLU115" s="86"/>
      <c r="OLV115" s="86"/>
      <c r="OLW115" s="86"/>
      <c r="OLX115" s="86"/>
      <c r="OLY115" s="86"/>
      <c r="OLZ115" s="86"/>
      <c r="OMA115" s="86"/>
      <c r="OMB115" s="86"/>
      <c r="OMC115" s="86"/>
      <c r="OMD115" s="86"/>
      <c r="OME115" s="86"/>
      <c r="OMF115" s="86"/>
      <c r="OMG115" s="86"/>
      <c r="OMH115" s="86"/>
      <c r="OMI115" s="86"/>
      <c r="OMJ115" s="86"/>
      <c r="OMK115" s="86"/>
      <c r="OML115" s="86"/>
      <c r="OMM115" s="86"/>
      <c r="OMN115" s="86"/>
      <c r="OMO115" s="86"/>
      <c r="OMP115" s="86"/>
      <c r="OMQ115" s="86"/>
      <c r="OMR115" s="86"/>
      <c r="OMS115" s="86"/>
      <c r="OMT115" s="86"/>
      <c r="OMU115" s="86"/>
      <c r="ONB115" s="86"/>
      <c r="ONC115" s="86"/>
      <c r="OND115" s="86"/>
      <c r="ONE115" s="86"/>
      <c r="ONF115" s="86"/>
      <c r="ONG115" s="86"/>
      <c r="ONH115" s="86"/>
      <c r="ONI115" s="86"/>
      <c r="ONJ115" s="86"/>
      <c r="ONK115" s="86"/>
      <c r="ONL115" s="86"/>
      <c r="ONM115" s="86"/>
      <c r="ONN115" s="86"/>
      <c r="ONO115" s="86"/>
      <c r="ONP115" s="86"/>
      <c r="ONQ115" s="86"/>
      <c r="ONR115" s="86"/>
      <c r="ONS115" s="86"/>
      <c r="ONT115" s="86"/>
      <c r="ONU115" s="86"/>
      <c r="ONV115" s="86"/>
      <c r="ONW115" s="86"/>
      <c r="ONX115" s="86"/>
      <c r="ONY115" s="86"/>
      <c r="ONZ115" s="86"/>
      <c r="OOA115" s="86"/>
      <c r="OOB115" s="86"/>
      <c r="OOC115" s="86"/>
      <c r="OOD115" s="86"/>
      <c r="OOE115" s="86"/>
      <c r="OOF115" s="86"/>
      <c r="OOG115" s="86"/>
      <c r="OOH115" s="86"/>
      <c r="OOI115" s="86"/>
      <c r="OOJ115" s="86"/>
      <c r="OOK115" s="86"/>
      <c r="OOL115" s="86"/>
      <c r="OOM115" s="86"/>
      <c r="OON115" s="86"/>
      <c r="OOO115" s="86"/>
      <c r="OOP115" s="86"/>
      <c r="OOQ115" s="86"/>
      <c r="OOR115" s="86"/>
      <c r="OOS115" s="86"/>
      <c r="OOT115" s="86"/>
      <c r="OOU115" s="86"/>
      <c r="OOV115" s="86"/>
      <c r="OOW115" s="86"/>
      <c r="OOX115" s="86"/>
      <c r="OOY115" s="86"/>
      <c r="OOZ115" s="86"/>
      <c r="OPA115" s="86"/>
      <c r="OPB115" s="86"/>
      <c r="OPC115" s="86"/>
      <c r="OPD115" s="86"/>
      <c r="OPE115" s="86"/>
      <c r="OPF115" s="86"/>
      <c r="OPG115" s="86"/>
      <c r="OPH115" s="86"/>
      <c r="OPI115" s="86"/>
      <c r="OPJ115" s="86"/>
      <c r="OPK115" s="86"/>
      <c r="OPL115" s="86"/>
      <c r="OPM115" s="86"/>
      <c r="OPN115" s="86"/>
      <c r="OPO115" s="86"/>
      <c r="OPP115" s="86"/>
      <c r="OPQ115" s="86"/>
      <c r="OPR115" s="86"/>
      <c r="OPS115" s="86"/>
      <c r="OPT115" s="86"/>
      <c r="OPU115" s="86"/>
      <c r="OPV115" s="86"/>
      <c r="OPW115" s="86"/>
      <c r="OPX115" s="86"/>
      <c r="OPY115" s="86"/>
      <c r="OPZ115" s="86"/>
      <c r="OQA115" s="86"/>
      <c r="OQB115" s="86"/>
      <c r="OQC115" s="86"/>
      <c r="OQD115" s="86"/>
      <c r="OQE115" s="86"/>
      <c r="OQF115" s="86"/>
      <c r="OQG115" s="86"/>
      <c r="OQH115" s="86"/>
      <c r="OQI115" s="86"/>
      <c r="OQJ115" s="86"/>
      <c r="OQK115" s="86"/>
      <c r="OQL115" s="86"/>
      <c r="OQM115" s="86"/>
      <c r="OQN115" s="86"/>
      <c r="OQO115" s="86"/>
      <c r="OQP115" s="86"/>
      <c r="OQQ115" s="86"/>
      <c r="OQR115" s="86"/>
      <c r="OQS115" s="86"/>
      <c r="OQT115" s="86"/>
      <c r="OQU115" s="86"/>
      <c r="OQV115" s="86"/>
      <c r="OQW115" s="86"/>
      <c r="OQX115" s="86"/>
      <c r="OQY115" s="86"/>
      <c r="OQZ115" s="86"/>
      <c r="ORA115" s="86"/>
      <c r="ORB115" s="86"/>
      <c r="ORC115" s="86"/>
      <c r="ORD115" s="86"/>
      <c r="ORE115" s="86"/>
      <c r="ORF115" s="86"/>
      <c r="ORG115" s="86"/>
      <c r="ORH115" s="86"/>
      <c r="ORI115" s="86"/>
      <c r="ORJ115" s="86"/>
      <c r="ORK115" s="86"/>
      <c r="ORL115" s="86"/>
      <c r="ORM115" s="86"/>
      <c r="ORN115" s="86"/>
      <c r="ORO115" s="86"/>
      <c r="ORP115" s="86"/>
      <c r="ORQ115" s="86"/>
      <c r="ORR115" s="86"/>
      <c r="ORS115" s="86"/>
      <c r="ORT115" s="86"/>
      <c r="ORU115" s="86"/>
      <c r="ORV115" s="86"/>
      <c r="ORW115" s="86"/>
      <c r="ORX115" s="86"/>
      <c r="ORY115" s="86"/>
      <c r="ORZ115" s="86"/>
      <c r="OSA115" s="86"/>
      <c r="OSB115" s="86"/>
      <c r="OSC115" s="86"/>
      <c r="OSD115" s="86"/>
      <c r="OSE115" s="86"/>
      <c r="OSF115" s="86"/>
      <c r="OSG115" s="86"/>
      <c r="OSH115" s="86"/>
      <c r="OSI115" s="86"/>
      <c r="OSJ115" s="86"/>
      <c r="OSK115" s="86"/>
      <c r="OSL115" s="86"/>
      <c r="OSM115" s="86"/>
      <c r="OSN115" s="86"/>
      <c r="OSO115" s="86"/>
      <c r="OSP115" s="86"/>
      <c r="OSQ115" s="86"/>
      <c r="OSR115" s="86"/>
      <c r="OSS115" s="86"/>
      <c r="OST115" s="86"/>
      <c r="OSU115" s="86"/>
      <c r="OSV115" s="86"/>
      <c r="OSW115" s="86"/>
      <c r="OSX115" s="86"/>
      <c r="OSY115" s="86"/>
      <c r="OSZ115" s="86"/>
      <c r="OTA115" s="86"/>
      <c r="OTB115" s="86"/>
      <c r="OTC115" s="86"/>
      <c r="OTD115" s="86"/>
      <c r="OTE115" s="86"/>
      <c r="OTF115" s="86"/>
      <c r="OTG115" s="86"/>
      <c r="OTH115" s="86"/>
      <c r="OTI115" s="86"/>
      <c r="OTJ115" s="86"/>
      <c r="OTK115" s="86"/>
      <c r="OTL115" s="86"/>
      <c r="OTM115" s="86"/>
      <c r="OTN115" s="86"/>
      <c r="OTO115" s="86"/>
      <c r="OTP115" s="86"/>
      <c r="OTQ115" s="86"/>
      <c r="OTR115" s="86"/>
      <c r="OTS115" s="86"/>
      <c r="OTT115" s="86"/>
      <c r="OTU115" s="86"/>
      <c r="OTV115" s="86"/>
      <c r="OTW115" s="86"/>
      <c r="OTX115" s="86"/>
      <c r="OTY115" s="86"/>
      <c r="OTZ115" s="86"/>
      <c r="OUA115" s="86"/>
      <c r="OUB115" s="86"/>
      <c r="OUC115" s="86"/>
      <c r="OUD115" s="86"/>
      <c r="OUE115" s="86"/>
      <c r="OUF115" s="86"/>
      <c r="OUG115" s="86"/>
      <c r="OUH115" s="86"/>
      <c r="OUI115" s="86"/>
      <c r="OUJ115" s="86"/>
      <c r="OUK115" s="86"/>
      <c r="OUL115" s="86"/>
      <c r="OUM115" s="86"/>
      <c r="OUN115" s="86"/>
      <c r="OUO115" s="86"/>
      <c r="OUP115" s="86"/>
      <c r="OUQ115" s="86"/>
      <c r="OUR115" s="86"/>
      <c r="OUS115" s="86"/>
      <c r="OUT115" s="86"/>
      <c r="OUU115" s="86"/>
      <c r="OUV115" s="86"/>
      <c r="OUW115" s="86"/>
      <c r="OUX115" s="86"/>
      <c r="OUY115" s="86"/>
      <c r="OUZ115" s="86"/>
      <c r="OVA115" s="86"/>
      <c r="OVB115" s="86"/>
      <c r="OVC115" s="86"/>
      <c r="OVD115" s="86"/>
      <c r="OVE115" s="86"/>
      <c r="OVF115" s="86"/>
      <c r="OVG115" s="86"/>
      <c r="OVH115" s="86"/>
      <c r="OVI115" s="86"/>
      <c r="OVJ115" s="86"/>
      <c r="OVK115" s="86"/>
      <c r="OVL115" s="86"/>
      <c r="OVM115" s="86"/>
      <c r="OVN115" s="86"/>
      <c r="OVO115" s="86"/>
      <c r="OVP115" s="86"/>
      <c r="OVQ115" s="86"/>
      <c r="OVR115" s="86"/>
      <c r="OVS115" s="86"/>
      <c r="OVT115" s="86"/>
      <c r="OVU115" s="86"/>
      <c r="OVV115" s="86"/>
      <c r="OVW115" s="86"/>
      <c r="OVX115" s="86"/>
      <c r="OVY115" s="86"/>
      <c r="OVZ115" s="86"/>
      <c r="OWA115" s="86"/>
      <c r="OWB115" s="86"/>
      <c r="OWC115" s="86"/>
      <c r="OWD115" s="86"/>
      <c r="OWE115" s="86"/>
      <c r="OWF115" s="86"/>
      <c r="OWG115" s="86"/>
      <c r="OWH115" s="86"/>
      <c r="OWI115" s="86"/>
      <c r="OWJ115" s="86"/>
      <c r="OWK115" s="86"/>
      <c r="OWL115" s="86"/>
      <c r="OWM115" s="86"/>
      <c r="OWN115" s="86"/>
      <c r="OWO115" s="86"/>
      <c r="OWP115" s="86"/>
      <c r="OWQ115" s="86"/>
      <c r="OWX115" s="86"/>
      <c r="OWY115" s="86"/>
      <c r="OWZ115" s="86"/>
      <c r="OXA115" s="86"/>
      <c r="OXB115" s="86"/>
      <c r="OXC115" s="86"/>
      <c r="OXD115" s="86"/>
      <c r="OXE115" s="86"/>
      <c r="OXF115" s="86"/>
      <c r="OXG115" s="86"/>
      <c r="OXH115" s="86"/>
      <c r="OXI115" s="86"/>
      <c r="OXJ115" s="86"/>
      <c r="OXK115" s="86"/>
      <c r="OXL115" s="86"/>
      <c r="OXM115" s="86"/>
      <c r="OXN115" s="86"/>
      <c r="OXO115" s="86"/>
      <c r="OXP115" s="86"/>
      <c r="OXQ115" s="86"/>
      <c r="OXR115" s="86"/>
      <c r="OXS115" s="86"/>
      <c r="OXT115" s="86"/>
      <c r="OXU115" s="86"/>
      <c r="OXV115" s="86"/>
      <c r="OXW115" s="86"/>
      <c r="OXX115" s="86"/>
      <c r="OXY115" s="86"/>
      <c r="OXZ115" s="86"/>
      <c r="OYA115" s="86"/>
      <c r="OYB115" s="86"/>
      <c r="OYC115" s="86"/>
      <c r="OYD115" s="86"/>
      <c r="OYE115" s="86"/>
      <c r="OYF115" s="86"/>
      <c r="OYG115" s="86"/>
      <c r="OYH115" s="86"/>
      <c r="OYI115" s="86"/>
      <c r="OYJ115" s="86"/>
      <c r="OYK115" s="86"/>
      <c r="OYL115" s="86"/>
      <c r="OYM115" s="86"/>
      <c r="OYN115" s="86"/>
      <c r="OYO115" s="86"/>
      <c r="OYP115" s="86"/>
      <c r="OYQ115" s="86"/>
      <c r="OYR115" s="86"/>
      <c r="OYS115" s="86"/>
      <c r="OYT115" s="86"/>
      <c r="OYU115" s="86"/>
      <c r="OYV115" s="86"/>
      <c r="OYW115" s="86"/>
      <c r="OYX115" s="86"/>
      <c r="OYY115" s="86"/>
      <c r="OYZ115" s="86"/>
      <c r="OZA115" s="86"/>
      <c r="OZB115" s="86"/>
      <c r="OZC115" s="86"/>
      <c r="OZD115" s="86"/>
      <c r="OZE115" s="86"/>
      <c r="OZF115" s="86"/>
      <c r="OZG115" s="86"/>
      <c r="OZH115" s="86"/>
      <c r="OZI115" s="86"/>
      <c r="OZJ115" s="86"/>
      <c r="OZK115" s="86"/>
      <c r="OZL115" s="86"/>
      <c r="OZM115" s="86"/>
      <c r="OZN115" s="86"/>
      <c r="OZO115" s="86"/>
      <c r="OZP115" s="86"/>
      <c r="OZQ115" s="86"/>
      <c r="OZR115" s="86"/>
      <c r="OZS115" s="86"/>
      <c r="OZT115" s="86"/>
      <c r="OZU115" s="86"/>
      <c r="OZV115" s="86"/>
      <c r="OZW115" s="86"/>
      <c r="OZX115" s="86"/>
      <c r="OZY115" s="86"/>
      <c r="OZZ115" s="86"/>
      <c r="PAA115" s="86"/>
      <c r="PAB115" s="86"/>
      <c r="PAC115" s="86"/>
      <c r="PAD115" s="86"/>
      <c r="PAE115" s="86"/>
      <c r="PAF115" s="86"/>
      <c r="PAG115" s="86"/>
      <c r="PAH115" s="86"/>
      <c r="PAI115" s="86"/>
      <c r="PAJ115" s="86"/>
      <c r="PAK115" s="86"/>
      <c r="PAL115" s="86"/>
      <c r="PAM115" s="86"/>
      <c r="PAN115" s="86"/>
      <c r="PAO115" s="86"/>
      <c r="PAP115" s="86"/>
      <c r="PAQ115" s="86"/>
      <c r="PAR115" s="86"/>
      <c r="PAS115" s="86"/>
      <c r="PAT115" s="86"/>
      <c r="PAU115" s="86"/>
      <c r="PAV115" s="86"/>
      <c r="PAW115" s="86"/>
      <c r="PAX115" s="86"/>
      <c r="PAY115" s="86"/>
      <c r="PAZ115" s="86"/>
      <c r="PBA115" s="86"/>
      <c r="PBB115" s="86"/>
      <c r="PBC115" s="86"/>
      <c r="PBD115" s="86"/>
      <c r="PBE115" s="86"/>
      <c r="PBF115" s="86"/>
      <c r="PBG115" s="86"/>
      <c r="PBH115" s="86"/>
      <c r="PBI115" s="86"/>
      <c r="PBJ115" s="86"/>
      <c r="PBK115" s="86"/>
      <c r="PBL115" s="86"/>
      <c r="PBM115" s="86"/>
      <c r="PBN115" s="86"/>
      <c r="PBO115" s="86"/>
      <c r="PBP115" s="86"/>
      <c r="PBQ115" s="86"/>
      <c r="PBR115" s="86"/>
      <c r="PBS115" s="86"/>
      <c r="PBT115" s="86"/>
      <c r="PBU115" s="86"/>
      <c r="PBV115" s="86"/>
      <c r="PBW115" s="86"/>
      <c r="PBX115" s="86"/>
      <c r="PBY115" s="86"/>
      <c r="PBZ115" s="86"/>
      <c r="PCA115" s="86"/>
      <c r="PCB115" s="86"/>
      <c r="PCC115" s="86"/>
      <c r="PCD115" s="86"/>
      <c r="PCE115" s="86"/>
      <c r="PCF115" s="86"/>
      <c r="PCG115" s="86"/>
      <c r="PCH115" s="86"/>
      <c r="PCI115" s="86"/>
      <c r="PCJ115" s="86"/>
      <c r="PCK115" s="86"/>
      <c r="PCL115" s="86"/>
      <c r="PCM115" s="86"/>
      <c r="PCN115" s="86"/>
      <c r="PCO115" s="86"/>
      <c r="PCP115" s="86"/>
      <c r="PCQ115" s="86"/>
      <c r="PCR115" s="86"/>
      <c r="PCS115" s="86"/>
      <c r="PCT115" s="86"/>
      <c r="PCU115" s="86"/>
      <c r="PCV115" s="86"/>
      <c r="PCW115" s="86"/>
      <c r="PCX115" s="86"/>
      <c r="PCY115" s="86"/>
      <c r="PCZ115" s="86"/>
      <c r="PDA115" s="86"/>
      <c r="PDB115" s="86"/>
      <c r="PDC115" s="86"/>
      <c r="PDD115" s="86"/>
      <c r="PDE115" s="86"/>
      <c r="PDF115" s="86"/>
      <c r="PDG115" s="86"/>
      <c r="PDH115" s="86"/>
      <c r="PDI115" s="86"/>
      <c r="PDJ115" s="86"/>
      <c r="PDK115" s="86"/>
      <c r="PDL115" s="86"/>
      <c r="PDM115" s="86"/>
      <c r="PDN115" s="86"/>
      <c r="PDO115" s="86"/>
      <c r="PDP115" s="86"/>
      <c r="PDQ115" s="86"/>
      <c r="PDR115" s="86"/>
      <c r="PDS115" s="86"/>
      <c r="PDT115" s="86"/>
      <c r="PDU115" s="86"/>
      <c r="PDV115" s="86"/>
      <c r="PDW115" s="86"/>
      <c r="PDX115" s="86"/>
      <c r="PDY115" s="86"/>
      <c r="PDZ115" s="86"/>
      <c r="PEA115" s="86"/>
      <c r="PEB115" s="86"/>
      <c r="PEC115" s="86"/>
      <c r="PED115" s="86"/>
      <c r="PEE115" s="86"/>
      <c r="PEF115" s="86"/>
      <c r="PEG115" s="86"/>
      <c r="PEH115" s="86"/>
      <c r="PEI115" s="86"/>
      <c r="PEJ115" s="86"/>
      <c r="PEK115" s="86"/>
      <c r="PEL115" s="86"/>
      <c r="PEM115" s="86"/>
      <c r="PEN115" s="86"/>
      <c r="PEO115" s="86"/>
      <c r="PEP115" s="86"/>
      <c r="PEQ115" s="86"/>
      <c r="PER115" s="86"/>
      <c r="PES115" s="86"/>
      <c r="PET115" s="86"/>
      <c r="PEU115" s="86"/>
      <c r="PEV115" s="86"/>
      <c r="PEW115" s="86"/>
      <c r="PEX115" s="86"/>
      <c r="PEY115" s="86"/>
      <c r="PEZ115" s="86"/>
      <c r="PFA115" s="86"/>
      <c r="PFB115" s="86"/>
      <c r="PFC115" s="86"/>
      <c r="PFD115" s="86"/>
      <c r="PFE115" s="86"/>
      <c r="PFF115" s="86"/>
      <c r="PFG115" s="86"/>
      <c r="PFH115" s="86"/>
      <c r="PFI115" s="86"/>
      <c r="PFJ115" s="86"/>
      <c r="PFK115" s="86"/>
      <c r="PFL115" s="86"/>
      <c r="PFM115" s="86"/>
      <c r="PFN115" s="86"/>
      <c r="PFO115" s="86"/>
      <c r="PFP115" s="86"/>
      <c r="PFQ115" s="86"/>
      <c r="PFR115" s="86"/>
      <c r="PFS115" s="86"/>
      <c r="PFT115" s="86"/>
      <c r="PFU115" s="86"/>
      <c r="PFV115" s="86"/>
      <c r="PFW115" s="86"/>
      <c r="PFX115" s="86"/>
      <c r="PFY115" s="86"/>
      <c r="PFZ115" s="86"/>
      <c r="PGA115" s="86"/>
      <c r="PGB115" s="86"/>
      <c r="PGC115" s="86"/>
      <c r="PGD115" s="86"/>
      <c r="PGE115" s="86"/>
      <c r="PGF115" s="86"/>
      <c r="PGG115" s="86"/>
      <c r="PGH115" s="86"/>
      <c r="PGI115" s="86"/>
      <c r="PGJ115" s="86"/>
      <c r="PGK115" s="86"/>
      <c r="PGL115" s="86"/>
      <c r="PGM115" s="86"/>
      <c r="PGT115" s="86"/>
      <c r="PGU115" s="86"/>
      <c r="PGV115" s="86"/>
      <c r="PGW115" s="86"/>
      <c r="PGX115" s="86"/>
      <c r="PGY115" s="86"/>
      <c r="PGZ115" s="86"/>
      <c r="PHA115" s="86"/>
      <c r="PHB115" s="86"/>
      <c r="PHC115" s="86"/>
      <c r="PHD115" s="86"/>
      <c r="PHE115" s="86"/>
      <c r="PHF115" s="86"/>
      <c r="PHG115" s="86"/>
      <c r="PHH115" s="86"/>
      <c r="PHI115" s="86"/>
      <c r="PHJ115" s="86"/>
      <c r="PHK115" s="86"/>
      <c r="PHL115" s="86"/>
      <c r="PHM115" s="86"/>
      <c r="PHN115" s="86"/>
      <c r="PHO115" s="86"/>
      <c r="PHP115" s="86"/>
      <c r="PHQ115" s="86"/>
      <c r="PHR115" s="86"/>
      <c r="PHS115" s="86"/>
      <c r="PHT115" s="86"/>
      <c r="PHU115" s="86"/>
      <c r="PHV115" s="86"/>
      <c r="PHW115" s="86"/>
      <c r="PHX115" s="86"/>
      <c r="PHY115" s="86"/>
      <c r="PHZ115" s="86"/>
      <c r="PIA115" s="86"/>
      <c r="PIB115" s="86"/>
      <c r="PIC115" s="86"/>
      <c r="PID115" s="86"/>
      <c r="PIE115" s="86"/>
      <c r="PIF115" s="86"/>
      <c r="PIG115" s="86"/>
      <c r="PIH115" s="86"/>
      <c r="PII115" s="86"/>
      <c r="PIJ115" s="86"/>
      <c r="PIK115" s="86"/>
      <c r="PIL115" s="86"/>
      <c r="PIM115" s="86"/>
      <c r="PIN115" s="86"/>
      <c r="PIO115" s="86"/>
      <c r="PIP115" s="86"/>
      <c r="PIQ115" s="86"/>
      <c r="PIR115" s="86"/>
      <c r="PIS115" s="86"/>
      <c r="PIT115" s="86"/>
      <c r="PIU115" s="86"/>
      <c r="PIV115" s="86"/>
      <c r="PIW115" s="86"/>
      <c r="PIX115" s="86"/>
      <c r="PIY115" s="86"/>
      <c r="PIZ115" s="86"/>
      <c r="PJA115" s="86"/>
      <c r="PJB115" s="86"/>
      <c r="PJC115" s="86"/>
      <c r="PJD115" s="86"/>
      <c r="PJE115" s="86"/>
      <c r="PJF115" s="86"/>
      <c r="PJG115" s="86"/>
      <c r="PJH115" s="86"/>
      <c r="PJI115" s="86"/>
      <c r="PJJ115" s="86"/>
      <c r="PJK115" s="86"/>
      <c r="PJL115" s="86"/>
      <c r="PJM115" s="86"/>
      <c r="PJN115" s="86"/>
      <c r="PJO115" s="86"/>
      <c r="PJP115" s="86"/>
      <c r="PJQ115" s="86"/>
      <c r="PJR115" s="86"/>
      <c r="PJS115" s="86"/>
      <c r="PJT115" s="86"/>
      <c r="PJU115" s="86"/>
      <c r="PJV115" s="86"/>
      <c r="PJW115" s="86"/>
      <c r="PJX115" s="86"/>
      <c r="PJY115" s="86"/>
      <c r="PJZ115" s="86"/>
      <c r="PKA115" s="86"/>
      <c r="PKB115" s="86"/>
      <c r="PKC115" s="86"/>
      <c r="PKD115" s="86"/>
      <c r="PKE115" s="86"/>
      <c r="PKF115" s="86"/>
      <c r="PKG115" s="86"/>
      <c r="PKH115" s="86"/>
      <c r="PKI115" s="86"/>
      <c r="PKJ115" s="86"/>
      <c r="PKK115" s="86"/>
      <c r="PKL115" s="86"/>
      <c r="PKM115" s="86"/>
      <c r="PKN115" s="86"/>
      <c r="PKO115" s="86"/>
      <c r="PKP115" s="86"/>
      <c r="PKQ115" s="86"/>
      <c r="PKR115" s="86"/>
      <c r="PKS115" s="86"/>
      <c r="PKT115" s="86"/>
      <c r="PKU115" s="86"/>
      <c r="PKV115" s="86"/>
      <c r="PKW115" s="86"/>
      <c r="PKX115" s="86"/>
      <c r="PKY115" s="86"/>
      <c r="PKZ115" s="86"/>
      <c r="PLA115" s="86"/>
      <c r="PLB115" s="86"/>
      <c r="PLC115" s="86"/>
      <c r="PLD115" s="86"/>
      <c r="PLE115" s="86"/>
      <c r="PLF115" s="86"/>
      <c r="PLG115" s="86"/>
      <c r="PLH115" s="86"/>
      <c r="PLI115" s="86"/>
      <c r="PLJ115" s="86"/>
      <c r="PLK115" s="86"/>
      <c r="PLL115" s="86"/>
      <c r="PLM115" s="86"/>
      <c r="PLN115" s="86"/>
      <c r="PLO115" s="86"/>
      <c r="PLP115" s="86"/>
      <c r="PLQ115" s="86"/>
      <c r="PLR115" s="86"/>
      <c r="PLS115" s="86"/>
      <c r="PLT115" s="86"/>
      <c r="PLU115" s="86"/>
      <c r="PLV115" s="86"/>
      <c r="PLW115" s="86"/>
      <c r="PLX115" s="86"/>
      <c r="PLY115" s="86"/>
      <c r="PLZ115" s="86"/>
      <c r="PMA115" s="86"/>
      <c r="PMB115" s="86"/>
      <c r="PMC115" s="86"/>
      <c r="PMD115" s="86"/>
      <c r="PME115" s="86"/>
      <c r="PMF115" s="86"/>
      <c r="PMG115" s="86"/>
      <c r="PMH115" s="86"/>
      <c r="PMI115" s="86"/>
      <c r="PMJ115" s="86"/>
      <c r="PMK115" s="86"/>
      <c r="PML115" s="86"/>
      <c r="PMM115" s="86"/>
      <c r="PMN115" s="86"/>
      <c r="PMO115" s="86"/>
      <c r="PMP115" s="86"/>
      <c r="PMQ115" s="86"/>
      <c r="PMR115" s="86"/>
      <c r="PMS115" s="86"/>
      <c r="PMT115" s="86"/>
      <c r="PMU115" s="86"/>
      <c r="PMV115" s="86"/>
      <c r="PMW115" s="86"/>
      <c r="PMX115" s="86"/>
      <c r="PMY115" s="86"/>
      <c r="PMZ115" s="86"/>
      <c r="PNA115" s="86"/>
      <c r="PNB115" s="86"/>
      <c r="PNC115" s="86"/>
      <c r="PND115" s="86"/>
      <c r="PNE115" s="86"/>
      <c r="PNF115" s="86"/>
      <c r="PNG115" s="86"/>
      <c r="PNH115" s="86"/>
      <c r="PNI115" s="86"/>
      <c r="PNJ115" s="86"/>
      <c r="PNK115" s="86"/>
      <c r="PNL115" s="86"/>
      <c r="PNM115" s="86"/>
      <c r="PNN115" s="86"/>
      <c r="PNO115" s="86"/>
      <c r="PNP115" s="86"/>
      <c r="PNQ115" s="86"/>
      <c r="PNR115" s="86"/>
      <c r="PNS115" s="86"/>
      <c r="PNT115" s="86"/>
      <c r="PNU115" s="86"/>
      <c r="PNV115" s="86"/>
      <c r="PNW115" s="86"/>
      <c r="PNX115" s="86"/>
      <c r="PNY115" s="86"/>
      <c r="PNZ115" s="86"/>
      <c r="POA115" s="86"/>
      <c r="POB115" s="86"/>
      <c r="POC115" s="86"/>
      <c r="POD115" s="86"/>
      <c r="POE115" s="86"/>
      <c r="POF115" s="86"/>
      <c r="POG115" s="86"/>
      <c r="POH115" s="86"/>
      <c r="POI115" s="86"/>
      <c r="POJ115" s="86"/>
      <c r="POK115" s="86"/>
      <c r="POL115" s="86"/>
      <c r="POM115" s="86"/>
      <c r="PON115" s="86"/>
      <c r="POO115" s="86"/>
      <c r="POP115" s="86"/>
      <c r="POQ115" s="86"/>
      <c r="POR115" s="86"/>
      <c r="POS115" s="86"/>
      <c r="POT115" s="86"/>
      <c r="POU115" s="86"/>
      <c r="POV115" s="86"/>
      <c r="POW115" s="86"/>
      <c r="POX115" s="86"/>
      <c r="POY115" s="86"/>
      <c r="POZ115" s="86"/>
      <c r="PPA115" s="86"/>
      <c r="PPB115" s="86"/>
      <c r="PPC115" s="86"/>
      <c r="PPD115" s="86"/>
      <c r="PPE115" s="86"/>
      <c r="PPF115" s="86"/>
      <c r="PPG115" s="86"/>
      <c r="PPH115" s="86"/>
      <c r="PPI115" s="86"/>
      <c r="PPJ115" s="86"/>
      <c r="PPK115" s="86"/>
      <c r="PPL115" s="86"/>
      <c r="PPM115" s="86"/>
      <c r="PPN115" s="86"/>
      <c r="PPO115" s="86"/>
      <c r="PPP115" s="86"/>
      <c r="PPQ115" s="86"/>
      <c r="PPR115" s="86"/>
      <c r="PPS115" s="86"/>
      <c r="PPT115" s="86"/>
      <c r="PPU115" s="86"/>
      <c r="PPV115" s="86"/>
      <c r="PPW115" s="86"/>
      <c r="PPX115" s="86"/>
      <c r="PPY115" s="86"/>
      <c r="PPZ115" s="86"/>
      <c r="PQA115" s="86"/>
      <c r="PQB115" s="86"/>
      <c r="PQC115" s="86"/>
      <c r="PQD115" s="86"/>
      <c r="PQE115" s="86"/>
      <c r="PQF115" s="86"/>
      <c r="PQG115" s="86"/>
      <c r="PQH115" s="86"/>
      <c r="PQI115" s="86"/>
      <c r="PQP115" s="86"/>
      <c r="PQQ115" s="86"/>
      <c r="PQR115" s="86"/>
      <c r="PQS115" s="86"/>
      <c r="PQT115" s="86"/>
      <c r="PQU115" s="86"/>
      <c r="PQV115" s="86"/>
      <c r="PQW115" s="86"/>
      <c r="PQX115" s="86"/>
      <c r="PQY115" s="86"/>
      <c r="PQZ115" s="86"/>
      <c r="PRA115" s="86"/>
      <c r="PRB115" s="86"/>
      <c r="PRC115" s="86"/>
      <c r="PRD115" s="86"/>
      <c r="PRE115" s="86"/>
      <c r="PRF115" s="86"/>
      <c r="PRG115" s="86"/>
      <c r="PRH115" s="86"/>
      <c r="PRI115" s="86"/>
      <c r="PRJ115" s="86"/>
      <c r="PRK115" s="86"/>
      <c r="PRL115" s="86"/>
      <c r="PRM115" s="86"/>
      <c r="PRN115" s="86"/>
      <c r="PRO115" s="86"/>
      <c r="PRP115" s="86"/>
      <c r="PRQ115" s="86"/>
      <c r="PRR115" s="86"/>
      <c r="PRS115" s="86"/>
      <c r="PRT115" s="86"/>
      <c r="PRU115" s="86"/>
      <c r="PRV115" s="86"/>
      <c r="PRW115" s="86"/>
      <c r="PRX115" s="86"/>
      <c r="PRY115" s="86"/>
      <c r="PRZ115" s="86"/>
      <c r="PSA115" s="86"/>
      <c r="PSB115" s="86"/>
      <c r="PSC115" s="86"/>
      <c r="PSD115" s="86"/>
      <c r="PSE115" s="86"/>
      <c r="PSF115" s="86"/>
      <c r="PSG115" s="86"/>
      <c r="PSH115" s="86"/>
      <c r="PSI115" s="86"/>
      <c r="PSJ115" s="86"/>
      <c r="PSK115" s="86"/>
      <c r="PSL115" s="86"/>
      <c r="PSM115" s="86"/>
      <c r="PSN115" s="86"/>
      <c r="PSO115" s="86"/>
      <c r="PSP115" s="86"/>
      <c r="PSQ115" s="86"/>
      <c r="PSR115" s="86"/>
      <c r="PSS115" s="86"/>
      <c r="PST115" s="86"/>
      <c r="PSU115" s="86"/>
      <c r="PSV115" s="86"/>
      <c r="PSW115" s="86"/>
      <c r="PSX115" s="86"/>
      <c r="PSY115" s="86"/>
      <c r="PSZ115" s="86"/>
      <c r="PTA115" s="86"/>
      <c r="PTB115" s="86"/>
      <c r="PTC115" s="86"/>
      <c r="PTD115" s="86"/>
      <c r="PTE115" s="86"/>
      <c r="PTF115" s="86"/>
      <c r="PTG115" s="86"/>
      <c r="PTH115" s="86"/>
      <c r="PTI115" s="86"/>
      <c r="PTJ115" s="86"/>
      <c r="PTK115" s="86"/>
      <c r="PTL115" s="86"/>
      <c r="PTM115" s="86"/>
      <c r="PTN115" s="86"/>
      <c r="PTO115" s="86"/>
      <c r="PTP115" s="86"/>
      <c r="PTQ115" s="86"/>
      <c r="PTR115" s="86"/>
      <c r="PTS115" s="86"/>
      <c r="PTT115" s="86"/>
      <c r="PTU115" s="86"/>
      <c r="PTV115" s="86"/>
      <c r="PTW115" s="86"/>
      <c r="PTX115" s="86"/>
      <c r="PTY115" s="86"/>
      <c r="PTZ115" s="86"/>
      <c r="PUA115" s="86"/>
      <c r="PUB115" s="86"/>
      <c r="PUC115" s="86"/>
      <c r="PUD115" s="86"/>
      <c r="PUE115" s="86"/>
      <c r="PUF115" s="86"/>
      <c r="PUG115" s="86"/>
      <c r="PUH115" s="86"/>
      <c r="PUI115" s="86"/>
      <c r="PUJ115" s="86"/>
      <c r="PUK115" s="86"/>
      <c r="PUL115" s="86"/>
      <c r="PUM115" s="86"/>
      <c r="PUN115" s="86"/>
      <c r="PUO115" s="86"/>
      <c r="PUP115" s="86"/>
      <c r="PUQ115" s="86"/>
      <c r="PUR115" s="86"/>
      <c r="PUS115" s="86"/>
      <c r="PUT115" s="86"/>
      <c r="PUU115" s="86"/>
      <c r="PUV115" s="86"/>
      <c r="PUW115" s="86"/>
      <c r="PUX115" s="86"/>
      <c r="PUY115" s="86"/>
      <c r="PUZ115" s="86"/>
      <c r="PVA115" s="86"/>
      <c r="PVB115" s="86"/>
      <c r="PVC115" s="86"/>
      <c r="PVD115" s="86"/>
      <c r="PVE115" s="86"/>
      <c r="PVF115" s="86"/>
      <c r="PVG115" s="86"/>
      <c r="PVH115" s="86"/>
      <c r="PVI115" s="86"/>
      <c r="PVJ115" s="86"/>
      <c r="PVK115" s="86"/>
      <c r="PVL115" s="86"/>
      <c r="PVM115" s="86"/>
      <c r="PVN115" s="86"/>
      <c r="PVO115" s="86"/>
      <c r="PVP115" s="86"/>
      <c r="PVQ115" s="86"/>
      <c r="PVR115" s="86"/>
      <c r="PVS115" s="86"/>
      <c r="PVT115" s="86"/>
      <c r="PVU115" s="86"/>
      <c r="PVV115" s="86"/>
      <c r="PVW115" s="86"/>
      <c r="PVX115" s="86"/>
      <c r="PVY115" s="86"/>
      <c r="PVZ115" s="86"/>
      <c r="PWA115" s="86"/>
      <c r="PWB115" s="86"/>
      <c r="PWC115" s="86"/>
      <c r="PWD115" s="86"/>
      <c r="PWE115" s="86"/>
      <c r="PWF115" s="86"/>
      <c r="PWG115" s="86"/>
      <c r="PWH115" s="86"/>
      <c r="PWI115" s="86"/>
      <c r="PWJ115" s="86"/>
      <c r="PWK115" s="86"/>
      <c r="PWL115" s="86"/>
      <c r="PWM115" s="86"/>
      <c r="PWN115" s="86"/>
      <c r="PWO115" s="86"/>
      <c r="PWP115" s="86"/>
      <c r="PWQ115" s="86"/>
      <c r="PWR115" s="86"/>
      <c r="PWS115" s="86"/>
      <c r="PWT115" s="86"/>
      <c r="PWU115" s="86"/>
      <c r="PWV115" s="86"/>
      <c r="PWW115" s="86"/>
      <c r="PWX115" s="86"/>
      <c r="PWY115" s="86"/>
      <c r="PWZ115" s="86"/>
      <c r="PXA115" s="86"/>
      <c r="PXB115" s="86"/>
      <c r="PXC115" s="86"/>
      <c r="PXD115" s="86"/>
      <c r="PXE115" s="86"/>
      <c r="PXF115" s="86"/>
      <c r="PXG115" s="86"/>
      <c r="PXH115" s="86"/>
      <c r="PXI115" s="86"/>
      <c r="PXJ115" s="86"/>
      <c r="PXK115" s="86"/>
      <c r="PXL115" s="86"/>
      <c r="PXM115" s="86"/>
      <c r="PXN115" s="86"/>
      <c r="PXO115" s="86"/>
      <c r="PXP115" s="86"/>
      <c r="PXQ115" s="86"/>
      <c r="PXR115" s="86"/>
      <c r="PXS115" s="86"/>
      <c r="PXT115" s="86"/>
      <c r="PXU115" s="86"/>
      <c r="PXV115" s="86"/>
      <c r="PXW115" s="86"/>
      <c r="PXX115" s="86"/>
      <c r="PXY115" s="86"/>
      <c r="PXZ115" s="86"/>
      <c r="PYA115" s="86"/>
      <c r="PYB115" s="86"/>
      <c r="PYC115" s="86"/>
      <c r="PYD115" s="86"/>
      <c r="PYE115" s="86"/>
      <c r="PYF115" s="86"/>
      <c r="PYG115" s="86"/>
      <c r="PYH115" s="86"/>
      <c r="PYI115" s="86"/>
      <c r="PYJ115" s="86"/>
      <c r="PYK115" s="86"/>
      <c r="PYL115" s="86"/>
      <c r="PYM115" s="86"/>
      <c r="PYN115" s="86"/>
      <c r="PYO115" s="86"/>
      <c r="PYP115" s="86"/>
      <c r="PYQ115" s="86"/>
      <c r="PYR115" s="86"/>
      <c r="PYS115" s="86"/>
      <c r="PYT115" s="86"/>
      <c r="PYU115" s="86"/>
      <c r="PYV115" s="86"/>
      <c r="PYW115" s="86"/>
      <c r="PYX115" s="86"/>
      <c r="PYY115" s="86"/>
      <c r="PYZ115" s="86"/>
      <c r="PZA115" s="86"/>
      <c r="PZB115" s="86"/>
      <c r="PZC115" s="86"/>
      <c r="PZD115" s="86"/>
      <c r="PZE115" s="86"/>
      <c r="PZF115" s="86"/>
      <c r="PZG115" s="86"/>
      <c r="PZH115" s="86"/>
      <c r="PZI115" s="86"/>
      <c r="PZJ115" s="86"/>
      <c r="PZK115" s="86"/>
      <c r="PZL115" s="86"/>
      <c r="PZM115" s="86"/>
      <c r="PZN115" s="86"/>
      <c r="PZO115" s="86"/>
      <c r="PZP115" s="86"/>
      <c r="PZQ115" s="86"/>
      <c r="PZR115" s="86"/>
      <c r="PZS115" s="86"/>
      <c r="PZT115" s="86"/>
      <c r="PZU115" s="86"/>
      <c r="PZV115" s="86"/>
      <c r="PZW115" s="86"/>
      <c r="PZX115" s="86"/>
      <c r="PZY115" s="86"/>
      <c r="PZZ115" s="86"/>
      <c r="QAA115" s="86"/>
      <c r="QAB115" s="86"/>
      <c r="QAC115" s="86"/>
      <c r="QAD115" s="86"/>
      <c r="QAE115" s="86"/>
      <c r="QAL115" s="86"/>
      <c r="QAM115" s="86"/>
      <c r="QAN115" s="86"/>
      <c r="QAO115" s="86"/>
      <c r="QAP115" s="86"/>
      <c r="QAQ115" s="86"/>
      <c r="QAR115" s="86"/>
      <c r="QAS115" s="86"/>
      <c r="QAT115" s="86"/>
      <c r="QAU115" s="86"/>
      <c r="QAV115" s="86"/>
      <c r="QAW115" s="86"/>
      <c r="QAX115" s="86"/>
      <c r="QAY115" s="86"/>
      <c r="QAZ115" s="86"/>
      <c r="QBA115" s="86"/>
      <c r="QBB115" s="86"/>
      <c r="QBC115" s="86"/>
      <c r="QBD115" s="86"/>
      <c r="QBE115" s="86"/>
      <c r="QBF115" s="86"/>
      <c r="QBG115" s="86"/>
      <c r="QBH115" s="86"/>
      <c r="QBI115" s="86"/>
      <c r="QBJ115" s="86"/>
      <c r="QBK115" s="86"/>
      <c r="QBL115" s="86"/>
      <c r="QBM115" s="86"/>
      <c r="QBN115" s="86"/>
      <c r="QBO115" s="86"/>
      <c r="QBP115" s="86"/>
      <c r="QBQ115" s="86"/>
      <c r="QBR115" s="86"/>
      <c r="QBS115" s="86"/>
      <c r="QBT115" s="86"/>
      <c r="QBU115" s="86"/>
      <c r="QBV115" s="86"/>
      <c r="QBW115" s="86"/>
      <c r="QBX115" s="86"/>
      <c r="QBY115" s="86"/>
      <c r="QBZ115" s="86"/>
      <c r="QCA115" s="86"/>
      <c r="QCB115" s="86"/>
      <c r="QCC115" s="86"/>
      <c r="QCD115" s="86"/>
      <c r="QCE115" s="86"/>
      <c r="QCF115" s="86"/>
      <c r="QCG115" s="86"/>
      <c r="QCH115" s="86"/>
      <c r="QCI115" s="86"/>
      <c r="QCJ115" s="86"/>
      <c r="QCK115" s="86"/>
      <c r="QCL115" s="86"/>
      <c r="QCM115" s="86"/>
      <c r="QCN115" s="86"/>
      <c r="QCO115" s="86"/>
      <c r="QCP115" s="86"/>
      <c r="QCQ115" s="86"/>
      <c r="QCR115" s="86"/>
      <c r="QCS115" s="86"/>
      <c r="QCT115" s="86"/>
      <c r="QCU115" s="86"/>
      <c r="QCV115" s="86"/>
      <c r="QCW115" s="86"/>
      <c r="QCX115" s="86"/>
      <c r="QCY115" s="86"/>
      <c r="QCZ115" s="86"/>
      <c r="QDA115" s="86"/>
      <c r="QDB115" s="86"/>
      <c r="QDC115" s="86"/>
      <c r="QDD115" s="86"/>
      <c r="QDE115" s="86"/>
      <c r="QDF115" s="86"/>
      <c r="QDG115" s="86"/>
      <c r="QDH115" s="86"/>
      <c r="QDI115" s="86"/>
      <c r="QDJ115" s="86"/>
      <c r="QDK115" s="86"/>
      <c r="QDL115" s="86"/>
      <c r="QDM115" s="86"/>
      <c r="QDN115" s="86"/>
      <c r="QDO115" s="86"/>
      <c r="QDP115" s="86"/>
      <c r="QDQ115" s="86"/>
      <c r="QDR115" s="86"/>
      <c r="QDS115" s="86"/>
      <c r="QDT115" s="86"/>
      <c r="QDU115" s="86"/>
      <c r="QDV115" s="86"/>
      <c r="QDW115" s="86"/>
      <c r="QDX115" s="86"/>
      <c r="QDY115" s="86"/>
      <c r="QDZ115" s="86"/>
      <c r="QEA115" s="86"/>
      <c r="QEB115" s="86"/>
      <c r="QEC115" s="86"/>
      <c r="QED115" s="86"/>
      <c r="QEE115" s="86"/>
      <c r="QEF115" s="86"/>
      <c r="QEG115" s="86"/>
      <c r="QEH115" s="86"/>
      <c r="QEI115" s="86"/>
      <c r="QEJ115" s="86"/>
      <c r="QEK115" s="86"/>
      <c r="QEL115" s="86"/>
      <c r="QEM115" s="86"/>
      <c r="QEN115" s="86"/>
      <c r="QEO115" s="86"/>
      <c r="QEP115" s="86"/>
      <c r="QEQ115" s="86"/>
      <c r="QER115" s="86"/>
      <c r="QES115" s="86"/>
      <c r="QET115" s="86"/>
      <c r="QEU115" s="86"/>
      <c r="QEV115" s="86"/>
      <c r="QEW115" s="86"/>
      <c r="QEX115" s="86"/>
      <c r="QEY115" s="86"/>
      <c r="QEZ115" s="86"/>
      <c r="QFA115" s="86"/>
      <c r="QFB115" s="86"/>
      <c r="QFC115" s="86"/>
      <c r="QFD115" s="86"/>
      <c r="QFE115" s="86"/>
      <c r="QFF115" s="86"/>
      <c r="QFG115" s="86"/>
      <c r="QFH115" s="86"/>
      <c r="QFI115" s="86"/>
      <c r="QFJ115" s="86"/>
      <c r="QFK115" s="86"/>
      <c r="QFL115" s="86"/>
      <c r="QFM115" s="86"/>
      <c r="QFN115" s="86"/>
      <c r="QFO115" s="86"/>
      <c r="QFP115" s="86"/>
      <c r="QFQ115" s="86"/>
      <c r="QFR115" s="86"/>
      <c r="QFS115" s="86"/>
      <c r="QFT115" s="86"/>
      <c r="QFU115" s="86"/>
      <c r="QFV115" s="86"/>
      <c r="QFW115" s="86"/>
      <c r="QFX115" s="86"/>
      <c r="QFY115" s="86"/>
      <c r="QFZ115" s="86"/>
      <c r="QGA115" s="86"/>
      <c r="QGB115" s="86"/>
      <c r="QGC115" s="86"/>
      <c r="QGD115" s="86"/>
      <c r="QGE115" s="86"/>
      <c r="QGF115" s="86"/>
      <c r="QGG115" s="86"/>
      <c r="QGH115" s="86"/>
      <c r="QGI115" s="86"/>
      <c r="QGJ115" s="86"/>
      <c r="QGK115" s="86"/>
      <c r="QGL115" s="86"/>
      <c r="QGM115" s="86"/>
      <c r="QGN115" s="86"/>
      <c r="QGO115" s="86"/>
      <c r="QGP115" s="86"/>
      <c r="QGQ115" s="86"/>
      <c r="QGR115" s="86"/>
      <c r="QGS115" s="86"/>
      <c r="QGT115" s="86"/>
      <c r="QGU115" s="86"/>
      <c r="QGV115" s="86"/>
      <c r="QGW115" s="86"/>
      <c r="QGX115" s="86"/>
      <c r="QGY115" s="86"/>
      <c r="QGZ115" s="86"/>
      <c r="QHA115" s="86"/>
      <c r="QHB115" s="86"/>
      <c r="QHC115" s="86"/>
      <c r="QHD115" s="86"/>
      <c r="QHE115" s="86"/>
      <c r="QHF115" s="86"/>
      <c r="QHG115" s="86"/>
      <c r="QHH115" s="86"/>
      <c r="QHI115" s="86"/>
      <c r="QHJ115" s="86"/>
      <c r="QHK115" s="86"/>
      <c r="QHL115" s="86"/>
      <c r="QHM115" s="86"/>
      <c r="QHN115" s="86"/>
      <c r="QHO115" s="86"/>
      <c r="QHP115" s="86"/>
      <c r="QHQ115" s="86"/>
      <c r="QHR115" s="86"/>
      <c r="QHS115" s="86"/>
      <c r="QHT115" s="86"/>
      <c r="QHU115" s="86"/>
      <c r="QHV115" s="86"/>
      <c r="QHW115" s="86"/>
      <c r="QHX115" s="86"/>
      <c r="QHY115" s="86"/>
      <c r="QHZ115" s="86"/>
      <c r="QIA115" s="86"/>
      <c r="QIB115" s="86"/>
      <c r="QIC115" s="86"/>
      <c r="QID115" s="86"/>
      <c r="QIE115" s="86"/>
      <c r="QIF115" s="86"/>
      <c r="QIG115" s="86"/>
      <c r="QIH115" s="86"/>
      <c r="QII115" s="86"/>
      <c r="QIJ115" s="86"/>
      <c r="QIK115" s="86"/>
      <c r="QIL115" s="86"/>
      <c r="QIM115" s="86"/>
      <c r="QIN115" s="86"/>
      <c r="QIO115" s="86"/>
      <c r="QIP115" s="86"/>
      <c r="QIQ115" s="86"/>
      <c r="QIR115" s="86"/>
      <c r="QIS115" s="86"/>
      <c r="QIT115" s="86"/>
      <c r="QIU115" s="86"/>
      <c r="QIV115" s="86"/>
      <c r="QIW115" s="86"/>
      <c r="QIX115" s="86"/>
      <c r="QIY115" s="86"/>
      <c r="QIZ115" s="86"/>
      <c r="QJA115" s="86"/>
      <c r="QJB115" s="86"/>
      <c r="QJC115" s="86"/>
      <c r="QJD115" s="86"/>
      <c r="QJE115" s="86"/>
      <c r="QJF115" s="86"/>
      <c r="QJG115" s="86"/>
      <c r="QJH115" s="86"/>
      <c r="QJI115" s="86"/>
      <c r="QJJ115" s="86"/>
      <c r="QJK115" s="86"/>
      <c r="QJL115" s="86"/>
      <c r="QJM115" s="86"/>
      <c r="QJN115" s="86"/>
      <c r="QJO115" s="86"/>
      <c r="QJP115" s="86"/>
      <c r="QJQ115" s="86"/>
      <c r="QJR115" s="86"/>
      <c r="QJS115" s="86"/>
      <c r="QJT115" s="86"/>
      <c r="QJU115" s="86"/>
      <c r="QJV115" s="86"/>
      <c r="QJW115" s="86"/>
      <c r="QJX115" s="86"/>
      <c r="QJY115" s="86"/>
      <c r="QJZ115" s="86"/>
      <c r="QKA115" s="86"/>
      <c r="QKH115" s="86"/>
      <c r="QKI115" s="86"/>
      <c r="QKJ115" s="86"/>
      <c r="QKK115" s="86"/>
      <c r="QKL115" s="86"/>
      <c r="QKM115" s="86"/>
      <c r="QKN115" s="86"/>
      <c r="QKO115" s="86"/>
      <c r="QKP115" s="86"/>
      <c r="QKQ115" s="86"/>
      <c r="QKR115" s="86"/>
      <c r="QKS115" s="86"/>
      <c r="QKT115" s="86"/>
      <c r="QKU115" s="86"/>
      <c r="QKV115" s="86"/>
      <c r="QKW115" s="86"/>
      <c r="QKX115" s="86"/>
      <c r="QKY115" s="86"/>
      <c r="QKZ115" s="86"/>
      <c r="QLA115" s="86"/>
      <c r="QLB115" s="86"/>
      <c r="QLC115" s="86"/>
      <c r="QLD115" s="86"/>
      <c r="QLE115" s="86"/>
      <c r="QLF115" s="86"/>
      <c r="QLG115" s="86"/>
      <c r="QLH115" s="86"/>
      <c r="QLI115" s="86"/>
      <c r="QLJ115" s="86"/>
      <c r="QLK115" s="86"/>
      <c r="QLL115" s="86"/>
      <c r="QLM115" s="86"/>
      <c r="QLN115" s="86"/>
      <c r="QLO115" s="86"/>
      <c r="QLP115" s="86"/>
      <c r="QLQ115" s="86"/>
      <c r="QLR115" s="86"/>
      <c r="QLS115" s="86"/>
      <c r="QLT115" s="86"/>
      <c r="QLU115" s="86"/>
      <c r="QLV115" s="86"/>
      <c r="QLW115" s="86"/>
      <c r="QLX115" s="86"/>
      <c r="QLY115" s="86"/>
      <c r="QLZ115" s="86"/>
      <c r="QMA115" s="86"/>
      <c r="QMB115" s="86"/>
      <c r="QMC115" s="86"/>
      <c r="QMD115" s="86"/>
      <c r="QME115" s="86"/>
      <c r="QMF115" s="86"/>
      <c r="QMG115" s="86"/>
      <c r="QMH115" s="86"/>
      <c r="QMI115" s="86"/>
      <c r="QMJ115" s="86"/>
      <c r="QMK115" s="86"/>
      <c r="QML115" s="86"/>
      <c r="QMM115" s="86"/>
      <c r="QMN115" s="86"/>
      <c r="QMO115" s="86"/>
      <c r="QMP115" s="86"/>
      <c r="QMQ115" s="86"/>
      <c r="QMR115" s="86"/>
      <c r="QMS115" s="86"/>
      <c r="QMT115" s="86"/>
      <c r="QMU115" s="86"/>
      <c r="QMV115" s="86"/>
      <c r="QMW115" s="86"/>
      <c r="QMX115" s="86"/>
      <c r="QMY115" s="86"/>
      <c r="QMZ115" s="86"/>
      <c r="QNA115" s="86"/>
      <c r="QNB115" s="86"/>
      <c r="QNC115" s="86"/>
      <c r="QND115" s="86"/>
      <c r="QNE115" s="86"/>
      <c r="QNF115" s="86"/>
      <c r="QNG115" s="86"/>
      <c r="QNH115" s="86"/>
      <c r="QNI115" s="86"/>
      <c r="QNJ115" s="86"/>
      <c r="QNK115" s="86"/>
      <c r="QNL115" s="86"/>
      <c r="QNM115" s="86"/>
      <c r="QNN115" s="86"/>
      <c r="QNO115" s="86"/>
      <c r="QNP115" s="86"/>
      <c r="QNQ115" s="86"/>
      <c r="QNR115" s="86"/>
      <c r="QNS115" s="86"/>
      <c r="QNT115" s="86"/>
      <c r="QNU115" s="86"/>
      <c r="QNV115" s="86"/>
      <c r="QNW115" s="86"/>
      <c r="QNX115" s="86"/>
      <c r="QNY115" s="86"/>
      <c r="QNZ115" s="86"/>
      <c r="QOA115" s="86"/>
      <c r="QOB115" s="86"/>
      <c r="QOC115" s="86"/>
      <c r="QOD115" s="86"/>
      <c r="QOE115" s="86"/>
      <c r="QOF115" s="86"/>
      <c r="QOG115" s="86"/>
      <c r="QOH115" s="86"/>
      <c r="QOI115" s="86"/>
      <c r="QOJ115" s="86"/>
      <c r="QOK115" s="86"/>
      <c r="QOL115" s="86"/>
      <c r="QOM115" s="86"/>
      <c r="QON115" s="86"/>
      <c r="QOO115" s="86"/>
      <c r="QOP115" s="86"/>
      <c r="QOQ115" s="86"/>
      <c r="QOR115" s="86"/>
      <c r="QOS115" s="86"/>
      <c r="QOT115" s="86"/>
      <c r="QOU115" s="86"/>
      <c r="QOV115" s="86"/>
      <c r="QOW115" s="86"/>
      <c r="QOX115" s="86"/>
      <c r="QOY115" s="86"/>
      <c r="QOZ115" s="86"/>
      <c r="QPA115" s="86"/>
      <c r="QPB115" s="86"/>
      <c r="QPC115" s="86"/>
      <c r="QPD115" s="86"/>
      <c r="QPE115" s="86"/>
      <c r="QPF115" s="86"/>
      <c r="QPG115" s="86"/>
      <c r="QPH115" s="86"/>
      <c r="QPI115" s="86"/>
      <c r="QPJ115" s="86"/>
      <c r="QPK115" s="86"/>
      <c r="QPL115" s="86"/>
      <c r="QPM115" s="86"/>
      <c r="QPN115" s="86"/>
      <c r="QPO115" s="86"/>
      <c r="QPP115" s="86"/>
      <c r="QPQ115" s="86"/>
      <c r="QPR115" s="86"/>
      <c r="QPS115" s="86"/>
      <c r="QPT115" s="86"/>
      <c r="QPU115" s="86"/>
      <c r="QPV115" s="86"/>
      <c r="QPW115" s="86"/>
      <c r="QPX115" s="86"/>
      <c r="QPY115" s="86"/>
      <c r="QPZ115" s="86"/>
      <c r="QQA115" s="86"/>
      <c r="QQB115" s="86"/>
      <c r="QQC115" s="86"/>
      <c r="QQD115" s="86"/>
      <c r="QQE115" s="86"/>
      <c r="QQF115" s="86"/>
      <c r="QQG115" s="86"/>
      <c r="QQH115" s="86"/>
      <c r="QQI115" s="86"/>
      <c r="QQJ115" s="86"/>
      <c r="QQK115" s="86"/>
      <c r="QQL115" s="86"/>
      <c r="QQM115" s="86"/>
      <c r="QQN115" s="86"/>
      <c r="QQO115" s="86"/>
      <c r="QQP115" s="86"/>
      <c r="QQQ115" s="86"/>
      <c r="QQR115" s="86"/>
      <c r="QQS115" s="86"/>
      <c r="QQT115" s="86"/>
      <c r="QQU115" s="86"/>
      <c r="QQV115" s="86"/>
      <c r="QQW115" s="86"/>
      <c r="QQX115" s="86"/>
      <c r="QQY115" s="86"/>
      <c r="QQZ115" s="86"/>
      <c r="QRA115" s="86"/>
      <c r="QRB115" s="86"/>
      <c r="QRC115" s="86"/>
      <c r="QRD115" s="86"/>
      <c r="QRE115" s="86"/>
      <c r="QRF115" s="86"/>
      <c r="QRG115" s="86"/>
      <c r="QRH115" s="86"/>
      <c r="QRI115" s="86"/>
      <c r="QRJ115" s="86"/>
      <c r="QRK115" s="86"/>
      <c r="QRL115" s="86"/>
      <c r="QRM115" s="86"/>
      <c r="QRN115" s="86"/>
      <c r="QRO115" s="86"/>
      <c r="QRP115" s="86"/>
      <c r="QRQ115" s="86"/>
      <c r="QRR115" s="86"/>
      <c r="QRS115" s="86"/>
      <c r="QRT115" s="86"/>
      <c r="QRU115" s="86"/>
      <c r="QRV115" s="86"/>
      <c r="QRW115" s="86"/>
      <c r="QRX115" s="86"/>
      <c r="QRY115" s="86"/>
      <c r="QRZ115" s="86"/>
      <c r="QSA115" s="86"/>
      <c r="QSB115" s="86"/>
      <c r="QSC115" s="86"/>
      <c r="QSD115" s="86"/>
      <c r="QSE115" s="86"/>
      <c r="QSF115" s="86"/>
      <c r="QSG115" s="86"/>
      <c r="QSH115" s="86"/>
      <c r="QSI115" s="86"/>
      <c r="QSJ115" s="86"/>
      <c r="QSK115" s="86"/>
      <c r="QSL115" s="86"/>
      <c r="QSM115" s="86"/>
      <c r="QSN115" s="86"/>
      <c r="QSO115" s="86"/>
      <c r="QSP115" s="86"/>
      <c r="QSQ115" s="86"/>
      <c r="QSR115" s="86"/>
      <c r="QSS115" s="86"/>
      <c r="QST115" s="86"/>
      <c r="QSU115" s="86"/>
      <c r="QSV115" s="86"/>
      <c r="QSW115" s="86"/>
      <c r="QSX115" s="86"/>
      <c r="QSY115" s="86"/>
      <c r="QSZ115" s="86"/>
      <c r="QTA115" s="86"/>
      <c r="QTB115" s="86"/>
      <c r="QTC115" s="86"/>
      <c r="QTD115" s="86"/>
      <c r="QTE115" s="86"/>
      <c r="QTF115" s="86"/>
      <c r="QTG115" s="86"/>
      <c r="QTH115" s="86"/>
      <c r="QTI115" s="86"/>
      <c r="QTJ115" s="86"/>
      <c r="QTK115" s="86"/>
      <c r="QTL115" s="86"/>
      <c r="QTM115" s="86"/>
      <c r="QTN115" s="86"/>
      <c r="QTO115" s="86"/>
      <c r="QTP115" s="86"/>
      <c r="QTQ115" s="86"/>
      <c r="QTR115" s="86"/>
      <c r="QTS115" s="86"/>
      <c r="QTT115" s="86"/>
      <c r="QTU115" s="86"/>
      <c r="QTV115" s="86"/>
      <c r="QTW115" s="86"/>
      <c r="QUD115" s="86"/>
      <c r="QUE115" s="86"/>
      <c r="QUF115" s="86"/>
      <c r="QUG115" s="86"/>
      <c r="QUH115" s="86"/>
      <c r="QUI115" s="86"/>
      <c r="QUJ115" s="86"/>
      <c r="QUK115" s="86"/>
      <c r="QUL115" s="86"/>
      <c r="QUM115" s="86"/>
      <c r="QUN115" s="86"/>
      <c r="QUO115" s="86"/>
      <c r="QUP115" s="86"/>
      <c r="QUQ115" s="86"/>
      <c r="QUR115" s="86"/>
      <c r="QUS115" s="86"/>
      <c r="QUT115" s="86"/>
      <c r="QUU115" s="86"/>
      <c r="QUV115" s="86"/>
      <c r="QUW115" s="86"/>
      <c r="QUX115" s="86"/>
      <c r="QUY115" s="86"/>
      <c r="QUZ115" s="86"/>
      <c r="QVA115" s="86"/>
      <c r="QVB115" s="86"/>
      <c r="QVC115" s="86"/>
      <c r="QVD115" s="86"/>
      <c r="QVE115" s="86"/>
      <c r="QVF115" s="86"/>
      <c r="QVG115" s="86"/>
      <c r="QVH115" s="86"/>
      <c r="QVI115" s="86"/>
      <c r="QVJ115" s="86"/>
      <c r="QVK115" s="86"/>
      <c r="QVL115" s="86"/>
      <c r="QVM115" s="86"/>
      <c r="QVN115" s="86"/>
      <c r="QVO115" s="86"/>
      <c r="QVP115" s="86"/>
      <c r="QVQ115" s="86"/>
      <c r="QVR115" s="86"/>
      <c r="QVS115" s="86"/>
      <c r="QVT115" s="86"/>
      <c r="QVU115" s="86"/>
      <c r="QVV115" s="86"/>
      <c r="QVW115" s="86"/>
      <c r="QVX115" s="86"/>
      <c r="QVY115" s="86"/>
      <c r="QVZ115" s="86"/>
      <c r="QWA115" s="86"/>
      <c r="QWB115" s="86"/>
      <c r="QWC115" s="86"/>
      <c r="QWD115" s="86"/>
      <c r="QWE115" s="86"/>
      <c r="QWF115" s="86"/>
      <c r="QWG115" s="86"/>
      <c r="QWH115" s="86"/>
      <c r="QWI115" s="86"/>
      <c r="QWJ115" s="86"/>
      <c r="QWK115" s="86"/>
      <c r="QWL115" s="86"/>
      <c r="QWM115" s="86"/>
      <c r="QWN115" s="86"/>
      <c r="QWO115" s="86"/>
      <c r="QWP115" s="86"/>
      <c r="QWQ115" s="86"/>
      <c r="QWR115" s="86"/>
      <c r="QWS115" s="86"/>
      <c r="QWT115" s="86"/>
      <c r="QWU115" s="86"/>
      <c r="QWV115" s="86"/>
      <c r="QWW115" s="86"/>
      <c r="QWX115" s="86"/>
      <c r="QWY115" s="86"/>
      <c r="QWZ115" s="86"/>
      <c r="QXA115" s="86"/>
      <c r="QXB115" s="86"/>
      <c r="QXC115" s="86"/>
      <c r="QXD115" s="86"/>
      <c r="QXE115" s="86"/>
      <c r="QXF115" s="86"/>
      <c r="QXG115" s="86"/>
      <c r="QXH115" s="86"/>
      <c r="QXI115" s="86"/>
      <c r="QXJ115" s="86"/>
      <c r="QXK115" s="86"/>
      <c r="QXL115" s="86"/>
      <c r="QXM115" s="86"/>
      <c r="QXN115" s="86"/>
      <c r="QXO115" s="86"/>
      <c r="QXP115" s="86"/>
      <c r="QXQ115" s="86"/>
      <c r="QXR115" s="86"/>
      <c r="QXS115" s="86"/>
      <c r="QXT115" s="86"/>
      <c r="QXU115" s="86"/>
      <c r="QXV115" s="86"/>
      <c r="QXW115" s="86"/>
      <c r="QXX115" s="86"/>
      <c r="QXY115" s="86"/>
      <c r="QXZ115" s="86"/>
      <c r="QYA115" s="86"/>
      <c r="QYB115" s="86"/>
      <c r="QYC115" s="86"/>
      <c r="QYD115" s="86"/>
      <c r="QYE115" s="86"/>
      <c r="QYF115" s="86"/>
      <c r="QYG115" s="86"/>
      <c r="QYH115" s="86"/>
      <c r="QYI115" s="86"/>
      <c r="QYJ115" s="86"/>
      <c r="QYK115" s="86"/>
      <c r="QYL115" s="86"/>
      <c r="QYM115" s="86"/>
      <c r="QYN115" s="86"/>
      <c r="QYO115" s="86"/>
      <c r="QYP115" s="86"/>
      <c r="QYQ115" s="86"/>
      <c r="QYR115" s="86"/>
      <c r="QYS115" s="86"/>
      <c r="QYT115" s="86"/>
      <c r="QYU115" s="86"/>
      <c r="QYV115" s="86"/>
      <c r="QYW115" s="86"/>
      <c r="QYX115" s="86"/>
      <c r="QYY115" s="86"/>
      <c r="QYZ115" s="86"/>
      <c r="QZA115" s="86"/>
      <c r="QZB115" s="86"/>
      <c r="QZC115" s="86"/>
      <c r="QZD115" s="86"/>
      <c r="QZE115" s="86"/>
      <c r="QZF115" s="86"/>
      <c r="QZG115" s="86"/>
      <c r="QZH115" s="86"/>
      <c r="QZI115" s="86"/>
      <c r="QZJ115" s="86"/>
      <c r="QZK115" s="86"/>
      <c r="QZL115" s="86"/>
      <c r="QZM115" s="86"/>
      <c r="QZN115" s="86"/>
      <c r="QZO115" s="86"/>
      <c r="QZP115" s="86"/>
      <c r="QZQ115" s="86"/>
      <c r="QZR115" s="86"/>
      <c r="QZS115" s="86"/>
      <c r="QZT115" s="86"/>
      <c r="QZU115" s="86"/>
      <c r="QZV115" s="86"/>
      <c r="QZW115" s="86"/>
      <c r="QZX115" s="86"/>
      <c r="QZY115" s="86"/>
      <c r="QZZ115" s="86"/>
      <c r="RAA115" s="86"/>
      <c r="RAB115" s="86"/>
      <c r="RAC115" s="86"/>
      <c r="RAD115" s="86"/>
      <c r="RAE115" s="86"/>
      <c r="RAF115" s="86"/>
      <c r="RAG115" s="86"/>
      <c r="RAH115" s="86"/>
      <c r="RAI115" s="86"/>
      <c r="RAJ115" s="86"/>
      <c r="RAK115" s="86"/>
      <c r="RAL115" s="86"/>
      <c r="RAM115" s="86"/>
      <c r="RAN115" s="86"/>
      <c r="RAO115" s="86"/>
      <c r="RAP115" s="86"/>
      <c r="RAQ115" s="86"/>
      <c r="RAR115" s="86"/>
      <c r="RAS115" s="86"/>
      <c r="RAT115" s="86"/>
      <c r="RAU115" s="86"/>
      <c r="RAV115" s="86"/>
      <c r="RAW115" s="86"/>
      <c r="RAX115" s="86"/>
      <c r="RAY115" s="86"/>
      <c r="RAZ115" s="86"/>
      <c r="RBA115" s="86"/>
      <c r="RBB115" s="86"/>
      <c r="RBC115" s="86"/>
      <c r="RBD115" s="86"/>
      <c r="RBE115" s="86"/>
      <c r="RBF115" s="86"/>
      <c r="RBG115" s="86"/>
      <c r="RBH115" s="86"/>
      <c r="RBI115" s="86"/>
      <c r="RBJ115" s="86"/>
      <c r="RBK115" s="86"/>
      <c r="RBL115" s="86"/>
      <c r="RBM115" s="86"/>
      <c r="RBN115" s="86"/>
      <c r="RBO115" s="86"/>
      <c r="RBP115" s="86"/>
      <c r="RBQ115" s="86"/>
      <c r="RBR115" s="86"/>
      <c r="RBS115" s="86"/>
      <c r="RBT115" s="86"/>
      <c r="RBU115" s="86"/>
      <c r="RBV115" s="86"/>
      <c r="RBW115" s="86"/>
      <c r="RBX115" s="86"/>
      <c r="RBY115" s="86"/>
      <c r="RBZ115" s="86"/>
      <c r="RCA115" s="86"/>
      <c r="RCB115" s="86"/>
      <c r="RCC115" s="86"/>
      <c r="RCD115" s="86"/>
      <c r="RCE115" s="86"/>
      <c r="RCF115" s="86"/>
      <c r="RCG115" s="86"/>
      <c r="RCH115" s="86"/>
      <c r="RCI115" s="86"/>
      <c r="RCJ115" s="86"/>
      <c r="RCK115" s="86"/>
      <c r="RCL115" s="86"/>
      <c r="RCM115" s="86"/>
      <c r="RCN115" s="86"/>
      <c r="RCO115" s="86"/>
      <c r="RCP115" s="86"/>
      <c r="RCQ115" s="86"/>
      <c r="RCR115" s="86"/>
      <c r="RCS115" s="86"/>
      <c r="RCT115" s="86"/>
      <c r="RCU115" s="86"/>
      <c r="RCV115" s="86"/>
      <c r="RCW115" s="86"/>
      <c r="RCX115" s="86"/>
      <c r="RCY115" s="86"/>
      <c r="RCZ115" s="86"/>
      <c r="RDA115" s="86"/>
      <c r="RDB115" s="86"/>
      <c r="RDC115" s="86"/>
      <c r="RDD115" s="86"/>
      <c r="RDE115" s="86"/>
      <c r="RDF115" s="86"/>
      <c r="RDG115" s="86"/>
      <c r="RDH115" s="86"/>
      <c r="RDI115" s="86"/>
      <c r="RDJ115" s="86"/>
      <c r="RDK115" s="86"/>
      <c r="RDL115" s="86"/>
      <c r="RDM115" s="86"/>
      <c r="RDN115" s="86"/>
      <c r="RDO115" s="86"/>
      <c r="RDP115" s="86"/>
      <c r="RDQ115" s="86"/>
      <c r="RDR115" s="86"/>
      <c r="RDS115" s="86"/>
      <c r="RDZ115" s="86"/>
      <c r="REA115" s="86"/>
      <c r="REB115" s="86"/>
      <c r="REC115" s="86"/>
      <c r="RED115" s="86"/>
      <c r="REE115" s="86"/>
      <c r="REF115" s="86"/>
      <c r="REG115" s="86"/>
      <c r="REH115" s="86"/>
      <c r="REI115" s="86"/>
      <c r="REJ115" s="86"/>
      <c r="REK115" s="86"/>
      <c r="REL115" s="86"/>
      <c r="REM115" s="86"/>
      <c r="REN115" s="86"/>
      <c r="REO115" s="86"/>
      <c r="REP115" s="86"/>
      <c r="REQ115" s="86"/>
      <c r="RER115" s="86"/>
      <c r="RES115" s="86"/>
      <c r="RET115" s="86"/>
      <c r="REU115" s="86"/>
      <c r="REV115" s="86"/>
      <c r="REW115" s="86"/>
      <c r="REX115" s="86"/>
      <c r="REY115" s="86"/>
      <c r="REZ115" s="86"/>
      <c r="RFA115" s="86"/>
      <c r="RFB115" s="86"/>
      <c r="RFC115" s="86"/>
      <c r="RFD115" s="86"/>
      <c r="RFE115" s="86"/>
      <c r="RFF115" s="86"/>
      <c r="RFG115" s="86"/>
      <c r="RFH115" s="86"/>
      <c r="RFI115" s="86"/>
      <c r="RFJ115" s="86"/>
      <c r="RFK115" s="86"/>
      <c r="RFL115" s="86"/>
      <c r="RFM115" s="86"/>
      <c r="RFN115" s="86"/>
      <c r="RFO115" s="86"/>
      <c r="RFP115" s="86"/>
      <c r="RFQ115" s="86"/>
      <c r="RFR115" s="86"/>
      <c r="RFS115" s="86"/>
      <c r="RFT115" s="86"/>
      <c r="RFU115" s="86"/>
      <c r="RFV115" s="86"/>
      <c r="RFW115" s="86"/>
      <c r="RFX115" s="86"/>
      <c r="RFY115" s="86"/>
      <c r="RFZ115" s="86"/>
      <c r="RGA115" s="86"/>
      <c r="RGB115" s="86"/>
      <c r="RGC115" s="86"/>
      <c r="RGD115" s="86"/>
      <c r="RGE115" s="86"/>
      <c r="RGF115" s="86"/>
      <c r="RGG115" s="86"/>
      <c r="RGH115" s="86"/>
      <c r="RGI115" s="86"/>
      <c r="RGJ115" s="86"/>
      <c r="RGK115" s="86"/>
      <c r="RGL115" s="86"/>
      <c r="RGM115" s="86"/>
      <c r="RGN115" s="86"/>
      <c r="RGO115" s="86"/>
      <c r="RGP115" s="86"/>
      <c r="RGQ115" s="86"/>
      <c r="RGR115" s="86"/>
      <c r="RGS115" s="86"/>
      <c r="RGT115" s="86"/>
      <c r="RGU115" s="86"/>
      <c r="RGV115" s="86"/>
      <c r="RGW115" s="86"/>
      <c r="RGX115" s="86"/>
      <c r="RGY115" s="86"/>
      <c r="RGZ115" s="86"/>
      <c r="RHA115" s="86"/>
      <c r="RHB115" s="86"/>
      <c r="RHC115" s="86"/>
      <c r="RHD115" s="86"/>
      <c r="RHE115" s="86"/>
      <c r="RHF115" s="86"/>
      <c r="RHG115" s="86"/>
      <c r="RHH115" s="86"/>
      <c r="RHI115" s="86"/>
      <c r="RHJ115" s="86"/>
      <c r="RHK115" s="86"/>
      <c r="RHL115" s="86"/>
      <c r="RHM115" s="86"/>
      <c r="RHN115" s="86"/>
      <c r="RHO115" s="86"/>
      <c r="RHP115" s="86"/>
      <c r="RHQ115" s="86"/>
      <c r="RHR115" s="86"/>
      <c r="RHS115" s="86"/>
      <c r="RHT115" s="86"/>
      <c r="RHU115" s="86"/>
      <c r="RHV115" s="86"/>
      <c r="RHW115" s="86"/>
      <c r="RHX115" s="86"/>
      <c r="RHY115" s="86"/>
      <c r="RHZ115" s="86"/>
      <c r="RIA115" s="86"/>
      <c r="RIB115" s="86"/>
      <c r="RIC115" s="86"/>
      <c r="RID115" s="86"/>
      <c r="RIE115" s="86"/>
      <c r="RIF115" s="86"/>
      <c r="RIG115" s="86"/>
      <c r="RIH115" s="86"/>
      <c r="RII115" s="86"/>
      <c r="RIJ115" s="86"/>
      <c r="RIK115" s="86"/>
      <c r="RIL115" s="86"/>
      <c r="RIM115" s="86"/>
      <c r="RIN115" s="86"/>
      <c r="RIO115" s="86"/>
      <c r="RIP115" s="86"/>
      <c r="RIQ115" s="86"/>
      <c r="RIR115" s="86"/>
      <c r="RIS115" s="86"/>
      <c r="RIT115" s="86"/>
      <c r="RIU115" s="86"/>
      <c r="RIV115" s="86"/>
      <c r="RIW115" s="86"/>
      <c r="RIX115" s="86"/>
      <c r="RIY115" s="86"/>
      <c r="RIZ115" s="86"/>
      <c r="RJA115" s="86"/>
      <c r="RJB115" s="86"/>
      <c r="RJC115" s="86"/>
      <c r="RJD115" s="86"/>
      <c r="RJE115" s="86"/>
      <c r="RJF115" s="86"/>
      <c r="RJG115" s="86"/>
      <c r="RJH115" s="86"/>
      <c r="RJI115" s="86"/>
      <c r="RJJ115" s="86"/>
      <c r="RJK115" s="86"/>
      <c r="RJL115" s="86"/>
      <c r="RJM115" s="86"/>
      <c r="RJN115" s="86"/>
      <c r="RJO115" s="86"/>
      <c r="RJP115" s="86"/>
      <c r="RJQ115" s="86"/>
      <c r="RJR115" s="86"/>
      <c r="RJS115" s="86"/>
      <c r="RJT115" s="86"/>
      <c r="RJU115" s="86"/>
      <c r="RJV115" s="86"/>
      <c r="RJW115" s="86"/>
      <c r="RJX115" s="86"/>
      <c r="RJY115" s="86"/>
      <c r="RJZ115" s="86"/>
      <c r="RKA115" s="86"/>
      <c r="RKB115" s="86"/>
      <c r="RKC115" s="86"/>
      <c r="RKD115" s="86"/>
      <c r="RKE115" s="86"/>
      <c r="RKF115" s="86"/>
      <c r="RKG115" s="86"/>
      <c r="RKH115" s="86"/>
      <c r="RKI115" s="86"/>
      <c r="RKJ115" s="86"/>
      <c r="RKK115" s="86"/>
      <c r="RKL115" s="86"/>
      <c r="RKM115" s="86"/>
      <c r="RKN115" s="86"/>
      <c r="RKO115" s="86"/>
      <c r="RKP115" s="86"/>
      <c r="RKQ115" s="86"/>
      <c r="RKR115" s="86"/>
      <c r="RKS115" s="86"/>
      <c r="RKT115" s="86"/>
      <c r="RKU115" s="86"/>
      <c r="RKV115" s="86"/>
      <c r="RKW115" s="86"/>
      <c r="RKX115" s="86"/>
      <c r="RKY115" s="86"/>
      <c r="RKZ115" s="86"/>
      <c r="RLA115" s="86"/>
      <c r="RLB115" s="86"/>
      <c r="RLC115" s="86"/>
      <c r="RLD115" s="86"/>
      <c r="RLE115" s="86"/>
      <c r="RLF115" s="86"/>
      <c r="RLG115" s="86"/>
      <c r="RLH115" s="86"/>
      <c r="RLI115" s="86"/>
      <c r="RLJ115" s="86"/>
      <c r="RLK115" s="86"/>
      <c r="RLL115" s="86"/>
      <c r="RLM115" s="86"/>
      <c r="RLN115" s="86"/>
      <c r="RLO115" s="86"/>
      <c r="RLP115" s="86"/>
      <c r="RLQ115" s="86"/>
      <c r="RLR115" s="86"/>
      <c r="RLS115" s="86"/>
      <c r="RLT115" s="86"/>
      <c r="RLU115" s="86"/>
      <c r="RLV115" s="86"/>
      <c r="RLW115" s="86"/>
      <c r="RLX115" s="86"/>
      <c r="RLY115" s="86"/>
      <c r="RLZ115" s="86"/>
      <c r="RMA115" s="86"/>
      <c r="RMB115" s="86"/>
      <c r="RMC115" s="86"/>
      <c r="RMD115" s="86"/>
      <c r="RME115" s="86"/>
      <c r="RMF115" s="86"/>
      <c r="RMG115" s="86"/>
      <c r="RMH115" s="86"/>
      <c r="RMI115" s="86"/>
      <c r="RMJ115" s="86"/>
      <c r="RMK115" s="86"/>
      <c r="RML115" s="86"/>
      <c r="RMM115" s="86"/>
      <c r="RMN115" s="86"/>
      <c r="RMO115" s="86"/>
      <c r="RMP115" s="86"/>
      <c r="RMQ115" s="86"/>
      <c r="RMR115" s="86"/>
      <c r="RMS115" s="86"/>
      <c r="RMT115" s="86"/>
      <c r="RMU115" s="86"/>
      <c r="RMV115" s="86"/>
      <c r="RMW115" s="86"/>
      <c r="RMX115" s="86"/>
      <c r="RMY115" s="86"/>
      <c r="RMZ115" s="86"/>
      <c r="RNA115" s="86"/>
      <c r="RNB115" s="86"/>
      <c r="RNC115" s="86"/>
      <c r="RND115" s="86"/>
      <c r="RNE115" s="86"/>
      <c r="RNF115" s="86"/>
      <c r="RNG115" s="86"/>
      <c r="RNH115" s="86"/>
      <c r="RNI115" s="86"/>
      <c r="RNJ115" s="86"/>
      <c r="RNK115" s="86"/>
      <c r="RNL115" s="86"/>
      <c r="RNM115" s="86"/>
      <c r="RNN115" s="86"/>
      <c r="RNO115" s="86"/>
      <c r="RNV115" s="86"/>
      <c r="RNW115" s="86"/>
      <c r="RNX115" s="86"/>
      <c r="RNY115" s="86"/>
      <c r="RNZ115" s="86"/>
      <c r="ROA115" s="86"/>
      <c r="ROB115" s="86"/>
      <c r="ROC115" s="86"/>
      <c r="ROD115" s="86"/>
      <c r="ROE115" s="86"/>
      <c r="ROF115" s="86"/>
      <c r="ROG115" s="86"/>
      <c r="ROH115" s="86"/>
      <c r="ROI115" s="86"/>
      <c r="ROJ115" s="86"/>
      <c r="ROK115" s="86"/>
      <c r="ROL115" s="86"/>
      <c r="ROM115" s="86"/>
      <c r="RON115" s="86"/>
      <c r="ROO115" s="86"/>
      <c r="ROP115" s="86"/>
      <c r="ROQ115" s="86"/>
      <c r="ROR115" s="86"/>
      <c r="ROS115" s="86"/>
      <c r="ROT115" s="86"/>
      <c r="ROU115" s="86"/>
      <c r="ROV115" s="86"/>
      <c r="ROW115" s="86"/>
      <c r="ROX115" s="86"/>
      <c r="ROY115" s="86"/>
      <c r="ROZ115" s="86"/>
      <c r="RPA115" s="86"/>
      <c r="RPB115" s="86"/>
      <c r="RPC115" s="86"/>
      <c r="RPD115" s="86"/>
      <c r="RPE115" s="86"/>
      <c r="RPF115" s="86"/>
      <c r="RPG115" s="86"/>
      <c r="RPH115" s="86"/>
      <c r="RPI115" s="86"/>
      <c r="RPJ115" s="86"/>
      <c r="RPK115" s="86"/>
      <c r="RPL115" s="86"/>
      <c r="RPM115" s="86"/>
      <c r="RPN115" s="86"/>
      <c r="RPO115" s="86"/>
      <c r="RPP115" s="86"/>
      <c r="RPQ115" s="86"/>
      <c r="RPR115" s="86"/>
      <c r="RPS115" s="86"/>
      <c r="RPT115" s="86"/>
      <c r="RPU115" s="86"/>
      <c r="RPV115" s="86"/>
      <c r="RPW115" s="86"/>
      <c r="RPX115" s="86"/>
      <c r="RPY115" s="86"/>
      <c r="RPZ115" s="86"/>
      <c r="RQA115" s="86"/>
      <c r="RQB115" s="86"/>
      <c r="RQC115" s="86"/>
      <c r="RQD115" s="86"/>
      <c r="RQE115" s="86"/>
      <c r="RQF115" s="86"/>
      <c r="RQG115" s="86"/>
      <c r="RQH115" s="86"/>
      <c r="RQI115" s="86"/>
      <c r="RQJ115" s="86"/>
      <c r="RQK115" s="86"/>
      <c r="RQL115" s="86"/>
      <c r="RQM115" s="86"/>
      <c r="RQN115" s="86"/>
      <c r="RQO115" s="86"/>
      <c r="RQP115" s="86"/>
      <c r="RQQ115" s="86"/>
      <c r="RQR115" s="86"/>
      <c r="RQS115" s="86"/>
      <c r="RQT115" s="86"/>
      <c r="RQU115" s="86"/>
      <c r="RQV115" s="86"/>
      <c r="RQW115" s="86"/>
      <c r="RQX115" s="86"/>
      <c r="RQY115" s="86"/>
      <c r="RQZ115" s="86"/>
      <c r="RRA115" s="86"/>
      <c r="RRB115" s="86"/>
      <c r="RRC115" s="86"/>
      <c r="RRD115" s="86"/>
      <c r="RRE115" s="86"/>
      <c r="RRF115" s="86"/>
      <c r="RRG115" s="86"/>
      <c r="RRH115" s="86"/>
      <c r="RRI115" s="86"/>
      <c r="RRJ115" s="86"/>
      <c r="RRK115" s="86"/>
      <c r="RRL115" s="86"/>
      <c r="RRM115" s="86"/>
      <c r="RRN115" s="86"/>
      <c r="RRO115" s="86"/>
      <c r="RRP115" s="86"/>
      <c r="RRQ115" s="86"/>
      <c r="RRR115" s="86"/>
      <c r="RRS115" s="86"/>
      <c r="RRT115" s="86"/>
      <c r="RRU115" s="86"/>
      <c r="RRV115" s="86"/>
      <c r="RRW115" s="86"/>
      <c r="RRX115" s="86"/>
      <c r="RRY115" s="86"/>
      <c r="RRZ115" s="86"/>
      <c r="RSA115" s="86"/>
      <c r="RSB115" s="86"/>
      <c r="RSC115" s="86"/>
      <c r="RSD115" s="86"/>
      <c r="RSE115" s="86"/>
      <c r="RSF115" s="86"/>
      <c r="RSG115" s="86"/>
      <c r="RSH115" s="86"/>
      <c r="RSI115" s="86"/>
      <c r="RSJ115" s="86"/>
      <c r="RSK115" s="86"/>
      <c r="RSL115" s="86"/>
      <c r="RSM115" s="86"/>
      <c r="RSN115" s="86"/>
      <c r="RSO115" s="86"/>
      <c r="RSP115" s="86"/>
      <c r="RSQ115" s="86"/>
      <c r="RSR115" s="86"/>
      <c r="RSS115" s="86"/>
      <c r="RST115" s="86"/>
      <c r="RSU115" s="86"/>
      <c r="RSV115" s="86"/>
      <c r="RSW115" s="86"/>
      <c r="RSX115" s="86"/>
      <c r="RSY115" s="86"/>
      <c r="RSZ115" s="86"/>
      <c r="RTA115" s="86"/>
      <c r="RTB115" s="86"/>
      <c r="RTC115" s="86"/>
      <c r="RTD115" s="86"/>
      <c r="RTE115" s="86"/>
      <c r="RTF115" s="86"/>
      <c r="RTG115" s="86"/>
      <c r="RTH115" s="86"/>
      <c r="RTI115" s="86"/>
      <c r="RTJ115" s="86"/>
      <c r="RTK115" s="86"/>
      <c r="RTL115" s="86"/>
      <c r="RTM115" s="86"/>
      <c r="RTN115" s="86"/>
      <c r="RTO115" s="86"/>
      <c r="RTP115" s="86"/>
      <c r="RTQ115" s="86"/>
      <c r="RTR115" s="86"/>
      <c r="RTS115" s="86"/>
      <c r="RTT115" s="86"/>
      <c r="RTU115" s="86"/>
      <c r="RTV115" s="86"/>
      <c r="RTW115" s="86"/>
      <c r="RTX115" s="86"/>
      <c r="RTY115" s="86"/>
      <c r="RTZ115" s="86"/>
      <c r="RUA115" s="86"/>
      <c r="RUB115" s="86"/>
      <c r="RUC115" s="86"/>
      <c r="RUD115" s="86"/>
      <c r="RUE115" s="86"/>
      <c r="RUF115" s="86"/>
      <c r="RUG115" s="86"/>
      <c r="RUH115" s="86"/>
      <c r="RUI115" s="86"/>
      <c r="RUJ115" s="86"/>
      <c r="RUK115" s="86"/>
      <c r="RUL115" s="86"/>
      <c r="RUM115" s="86"/>
      <c r="RUN115" s="86"/>
      <c r="RUO115" s="86"/>
      <c r="RUP115" s="86"/>
      <c r="RUQ115" s="86"/>
      <c r="RUR115" s="86"/>
      <c r="RUS115" s="86"/>
      <c r="RUT115" s="86"/>
      <c r="RUU115" s="86"/>
      <c r="RUV115" s="86"/>
      <c r="RUW115" s="86"/>
      <c r="RUX115" s="86"/>
      <c r="RUY115" s="86"/>
      <c r="RUZ115" s="86"/>
      <c r="RVA115" s="86"/>
      <c r="RVB115" s="86"/>
      <c r="RVC115" s="86"/>
      <c r="RVD115" s="86"/>
      <c r="RVE115" s="86"/>
      <c r="RVF115" s="86"/>
      <c r="RVG115" s="86"/>
      <c r="RVH115" s="86"/>
      <c r="RVI115" s="86"/>
      <c r="RVJ115" s="86"/>
      <c r="RVK115" s="86"/>
      <c r="RVL115" s="86"/>
      <c r="RVM115" s="86"/>
      <c r="RVN115" s="86"/>
      <c r="RVO115" s="86"/>
      <c r="RVP115" s="86"/>
      <c r="RVQ115" s="86"/>
      <c r="RVR115" s="86"/>
      <c r="RVS115" s="86"/>
      <c r="RVT115" s="86"/>
      <c r="RVU115" s="86"/>
      <c r="RVV115" s="86"/>
      <c r="RVW115" s="86"/>
      <c r="RVX115" s="86"/>
      <c r="RVY115" s="86"/>
      <c r="RVZ115" s="86"/>
      <c r="RWA115" s="86"/>
      <c r="RWB115" s="86"/>
      <c r="RWC115" s="86"/>
      <c r="RWD115" s="86"/>
      <c r="RWE115" s="86"/>
      <c r="RWF115" s="86"/>
      <c r="RWG115" s="86"/>
      <c r="RWH115" s="86"/>
      <c r="RWI115" s="86"/>
      <c r="RWJ115" s="86"/>
      <c r="RWK115" s="86"/>
      <c r="RWL115" s="86"/>
      <c r="RWM115" s="86"/>
      <c r="RWN115" s="86"/>
      <c r="RWO115" s="86"/>
      <c r="RWP115" s="86"/>
      <c r="RWQ115" s="86"/>
      <c r="RWR115" s="86"/>
      <c r="RWS115" s="86"/>
      <c r="RWT115" s="86"/>
      <c r="RWU115" s="86"/>
      <c r="RWV115" s="86"/>
      <c r="RWW115" s="86"/>
      <c r="RWX115" s="86"/>
      <c r="RWY115" s="86"/>
      <c r="RWZ115" s="86"/>
      <c r="RXA115" s="86"/>
      <c r="RXB115" s="86"/>
      <c r="RXC115" s="86"/>
      <c r="RXD115" s="86"/>
      <c r="RXE115" s="86"/>
      <c r="RXF115" s="86"/>
      <c r="RXG115" s="86"/>
      <c r="RXH115" s="86"/>
      <c r="RXI115" s="86"/>
      <c r="RXJ115" s="86"/>
      <c r="RXK115" s="86"/>
      <c r="RXR115" s="86"/>
      <c r="RXS115" s="86"/>
      <c r="RXT115" s="86"/>
      <c r="RXU115" s="86"/>
      <c r="RXV115" s="86"/>
      <c r="RXW115" s="86"/>
      <c r="RXX115" s="86"/>
      <c r="RXY115" s="86"/>
      <c r="RXZ115" s="86"/>
      <c r="RYA115" s="86"/>
      <c r="RYB115" s="86"/>
      <c r="RYC115" s="86"/>
      <c r="RYD115" s="86"/>
      <c r="RYE115" s="86"/>
      <c r="RYF115" s="86"/>
      <c r="RYG115" s="86"/>
      <c r="RYH115" s="86"/>
      <c r="RYI115" s="86"/>
      <c r="RYJ115" s="86"/>
      <c r="RYK115" s="86"/>
      <c r="RYL115" s="86"/>
      <c r="RYM115" s="86"/>
      <c r="RYN115" s="86"/>
      <c r="RYO115" s="86"/>
      <c r="RYP115" s="86"/>
      <c r="RYQ115" s="86"/>
      <c r="RYR115" s="86"/>
      <c r="RYS115" s="86"/>
      <c r="RYT115" s="86"/>
      <c r="RYU115" s="86"/>
      <c r="RYV115" s="86"/>
      <c r="RYW115" s="86"/>
      <c r="RYX115" s="86"/>
      <c r="RYY115" s="86"/>
      <c r="RYZ115" s="86"/>
      <c r="RZA115" s="86"/>
      <c r="RZB115" s="86"/>
      <c r="RZC115" s="86"/>
      <c r="RZD115" s="86"/>
      <c r="RZE115" s="86"/>
      <c r="RZF115" s="86"/>
      <c r="RZG115" s="86"/>
      <c r="RZH115" s="86"/>
      <c r="RZI115" s="86"/>
      <c r="RZJ115" s="86"/>
      <c r="RZK115" s="86"/>
      <c r="RZL115" s="86"/>
      <c r="RZM115" s="86"/>
      <c r="RZN115" s="86"/>
      <c r="RZO115" s="86"/>
      <c r="RZP115" s="86"/>
      <c r="RZQ115" s="86"/>
      <c r="RZR115" s="86"/>
      <c r="RZS115" s="86"/>
      <c r="RZT115" s="86"/>
      <c r="RZU115" s="86"/>
      <c r="RZV115" s="86"/>
      <c r="RZW115" s="86"/>
      <c r="RZX115" s="86"/>
      <c r="RZY115" s="86"/>
      <c r="RZZ115" s="86"/>
      <c r="SAA115" s="86"/>
      <c r="SAB115" s="86"/>
      <c r="SAC115" s="86"/>
      <c r="SAD115" s="86"/>
      <c r="SAE115" s="86"/>
      <c r="SAF115" s="86"/>
      <c r="SAG115" s="86"/>
      <c r="SAH115" s="86"/>
      <c r="SAI115" s="86"/>
      <c r="SAJ115" s="86"/>
      <c r="SAK115" s="86"/>
      <c r="SAL115" s="86"/>
      <c r="SAM115" s="86"/>
      <c r="SAN115" s="86"/>
      <c r="SAO115" s="86"/>
      <c r="SAP115" s="86"/>
      <c r="SAQ115" s="86"/>
      <c r="SAR115" s="86"/>
      <c r="SAS115" s="86"/>
      <c r="SAT115" s="86"/>
      <c r="SAU115" s="86"/>
      <c r="SAV115" s="86"/>
      <c r="SAW115" s="86"/>
      <c r="SAX115" s="86"/>
      <c r="SAY115" s="86"/>
      <c r="SAZ115" s="86"/>
      <c r="SBA115" s="86"/>
      <c r="SBB115" s="86"/>
      <c r="SBC115" s="86"/>
      <c r="SBD115" s="86"/>
      <c r="SBE115" s="86"/>
      <c r="SBF115" s="86"/>
      <c r="SBG115" s="86"/>
      <c r="SBH115" s="86"/>
      <c r="SBI115" s="86"/>
      <c r="SBJ115" s="86"/>
      <c r="SBK115" s="86"/>
      <c r="SBL115" s="86"/>
      <c r="SBM115" s="86"/>
      <c r="SBN115" s="86"/>
      <c r="SBO115" s="86"/>
      <c r="SBP115" s="86"/>
      <c r="SBQ115" s="86"/>
      <c r="SBR115" s="86"/>
      <c r="SBS115" s="86"/>
      <c r="SBT115" s="86"/>
      <c r="SBU115" s="86"/>
      <c r="SBV115" s="86"/>
      <c r="SBW115" s="86"/>
      <c r="SBX115" s="86"/>
      <c r="SBY115" s="86"/>
      <c r="SBZ115" s="86"/>
      <c r="SCA115" s="86"/>
      <c r="SCB115" s="86"/>
      <c r="SCC115" s="86"/>
      <c r="SCD115" s="86"/>
      <c r="SCE115" s="86"/>
      <c r="SCF115" s="86"/>
      <c r="SCG115" s="86"/>
      <c r="SCH115" s="86"/>
      <c r="SCI115" s="86"/>
      <c r="SCJ115" s="86"/>
      <c r="SCK115" s="86"/>
      <c r="SCL115" s="86"/>
      <c r="SCM115" s="86"/>
      <c r="SCN115" s="86"/>
      <c r="SCO115" s="86"/>
      <c r="SCP115" s="86"/>
      <c r="SCQ115" s="86"/>
      <c r="SCR115" s="86"/>
      <c r="SCS115" s="86"/>
      <c r="SCT115" s="86"/>
      <c r="SCU115" s="86"/>
      <c r="SCV115" s="86"/>
      <c r="SCW115" s="86"/>
      <c r="SCX115" s="86"/>
      <c r="SCY115" s="86"/>
      <c r="SCZ115" s="86"/>
      <c r="SDA115" s="86"/>
      <c r="SDB115" s="86"/>
      <c r="SDC115" s="86"/>
      <c r="SDD115" s="86"/>
      <c r="SDE115" s="86"/>
      <c r="SDF115" s="86"/>
      <c r="SDG115" s="86"/>
      <c r="SDH115" s="86"/>
      <c r="SDI115" s="86"/>
      <c r="SDJ115" s="86"/>
      <c r="SDK115" s="86"/>
      <c r="SDL115" s="86"/>
      <c r="SDM115" s="86"/>
      <c r="SDN115" s="86"/>
      <c r="SDO115" s="86"/>
      <c r="SDP115" s="86"/>
      <c r="SDQ115" s="86"/>
      <c r="SDR115" s="86"/>
      <c r="SDS115" s="86"/>
      <c r="SDT115" s="86"/>
      <c r="SDU115" s="86"/>
      <c r="SDV115" s="86"/>
      <c r="SDW115" s="86"/>
      <c r="SDX115" s="86"/>
      <c r="SDY115" s="86"/>
      <c r="SDZ115" s="86"/>
      <c r="SEA115" s="86"/>
      <c r="SEB115" s="86"/>
      <c r="SEC115" s="86"/>
      <c r="SED115" s="86"/>
      <c r="SEE115" s="86"/>
      <c r="SEF115" s="86"/>
      <c r="SEG115" s="86"/>
      <c r="SEH115" s="86"/>
      <c r="SEI115" s="86"/>
      <c r="SEJ115" s="86"/>
      <c r="SEK115" s="86"/>
      <c r="SEL115" s="86"/>
      <c r="SEM115" s="86"/>
      <c r="SEN115" s="86"/>
      <c r="SEO115" s="86"/>
      <c r="SEP115" s="86"/>
      <c r="SEQ115" s="86"/>
      <c r="SER115" s="86"/>
      <c r="SES115" s="86"/>
      <c r="SET115" s="86"/>
      <c r="SEU115" s="86"/>
      <c r="SEV115" s="86"/>
      <c r="SEW115" s="86"/>
      <c r="SEX115" s="86"/>
      <c r="SEY115" s="86"/>
      <c r="SEZ115" s="86"/>
      <c r="SFA115" s="86"/>
      <c r="SFB115" s="86"/>
      <c r="SFC115" s="86"/>
      <c r="SFD115" s="86"/>
      <c r="SFE115" s="86"/>
      <c r="SFF115" s="86"/>
      <c r="SFG115" s="86"/>
      <c r="SFH115" s="86"/>
      <c r="SFI115" s="86"/>
      <c r="SFJ115" s="86"/>
      <c r="SFK115" s="86"/>
      <c r="SFL115" s="86"/>
      <c r="SFM115" s="86"/>
      <c r="SFN115" s="86"/>
      <c r="SFO115" s="86"/>
      <c r="SFP115" s="86"/>
      <c r="SFQ115" s="86"/>
      <c r="SFR115" s="86"/>
      <c r="SFS115" s="86"/>
      <c r="SFT115" s="86"/>
      <c r="SFU115" s="86"/>
      <c r="SFV115" s="86"/>
      <c r="SFW115" s="86"/>
      <c r="SFX115" s="86"/>
      <c r="SFY115" s="86"/>
      <c r="SFZ115" s="86"/>
      <c r="SGA115" s="86"/>
      <c r="SGB115" s="86"/>
      <c r="SGC115" s="86"/>
      <c r="SGD115" s="86"/>
      <c r="SGE115" s="86"/>
      <c r="SGF115" s="86"/>
      <c r="SGG115" s="86"/>
      <c r="SGH115" s="86"/>
      <c r="SGI115" s="86"/>
      <c r="SGJ115" s="86"/>
      <c r="SGK115" s="86"/>
      <c r="SGL115" s="86"/>
      <c r="SGM115" s="86"/>
      <c r="SGN115" s="86"/>
      <c r="SGO115" s="86"/>
      <c r="SGP115" s="86"/>
      <c r="SGQ115" s="86"/>
      <c r="SGR115" s="86"/>
      <c r="SGS115" s="86"/>
      <c r="SGT115" s="86"/>
      <c r="SGU115" s="86"/>
      <c r="SGV115" s="86"/>
      <c r="SGW115" s="86"/>
      <c r="SGX115" s="86"/>
      <c r="SGY115" s="86"/>
      <c r="SGZ115" s="86"/>
      <c r="SHA115" s="86"/>
      <c r="SHB115" s="86"/>
      <c r="SHC115" s="86"/>
      <c r="SHD115" s="86"/>
      <c r="SHE115" s="86"/>
      <c r="SHF115" s="86"/>
      <c r="SHG115" s="86"/>
      <c r="SHN115" s="86"/>
      <c r="SHO115" s="86"/>
      <c r="SHP115" s="86"/>
      <c r="SHQ115" s="86"/>
      <c r="SHR115" s="86"/>
      <c r="SHS115" s="86"/>
      <c r="SHT115" s="86"/>
      <c r="SHU115" s="86"/>
      <c r="SHV115" s="86"/>
      <c r="SHW115" s="86"/>
      <c r="SHX115" s="86"/>
      <c r="SHY115" s="86"/>
      <c r="SHZ115" s="86"/>
      <c r="SIA115" s="86"/>
      <c r="SIB115" s="86"/>
      <c r="SIC115" s="86"/>
      <c r="SID115" s="86"/>
      <c r="SIE115" s="86"/>
      <c r="SIF115" s="86"/>
      <c r="SIG115" s="86"/>
      <c r="SIH115" s="86"/>
      <c r="SII115" s="86"/>
      <c r="SIJ115" s="86"/>
      <c r="SIK115" s="86"/>
      <c r="SIL115" s="86"/>
      <c r="SIM115" s="86"/>
      <c r="SIN115" s="86"/>
      <c r="SIO115" s="86"/>
      <c r="SIP115" s="86"/>
      <c r="SIQ115" s="86"/>
      <c r="SIR115" s="86"/>
      <c r="SIS115" s="86"/>
      <c r="SIT115" s="86"/>
      <c r="SIU115" s="86"/>
      <c r="SIV115" s="86"/>
      <c r="SIW115" s="86"/>
      <c r="SIX115" s="86"/>
      <c r="SIY115" s="86"/>
      <c r="SIZ115" s="86"/>
      <c r="SJA115" s="86"/>
      <c r="SJB115" s="86"/>
      <c r="SJC115" s="86"/>
      <c r="SJD115" s="86"/>
      <c r="SJE115" s="86"/>
      <c r="SJF115" s="86"/>
      <c r="SJG115" s="86"/>
      <c r="SJH115" s="86"/>
      <c r="SJI115" s="86"/>
      <c r="SJJ115" s="86"/>
      <c r="SJK115" s="86"/>
      <c r="SJL115" s="86"/>
      <c r="SJM115" s="86"/>
      <c r="SJN115" s="86"/>
      <c r="SJO115" s="86"/>
      <c r="SJP115" s="86"/>
      <c r="SJQ115" s="86"/>
      <c r="SJR115" s="86"/>
      <c r="SJS115" s="86"/>
      <c r="SJT115" s="86"/>
      <c r="SJU115" s="86"/>
      <c r="SJV115" s="86"/>
      <c r="SJW115" s="86"/>
      <c r="SJX115" s="86"/>
      <c r="SJY115" s="86"/>
      <c r="SJZ115" s="86"/>
      <c r="SKA115" s="86"/>
      <c r="SKB115" s="86"/>
      <c r="SKC115" s="86"/>
      <c r="SKD115" s="86"/>
      <c r="SKE115" s="86"/>
      <c r="SKF115" s="86"/>
      <c r="SKG115" s="86"/>
      <c r="SKH115" s="86"/>
      <c r="SKI115" s="86"/>
      <c r="SKJ115" s="86"/>
      <c r="SKK115" s="86"/>
      <c r="SKL115" s="86"/>
      <c r="SKM115" s="86"/>
      <c r="SKN115" s="86"/>
      <c r="SKO115" s="86"/>
      <c r="SKP115" s="86"/>
      <c r="SKQ115" s="86"/>
      <c r="SKR115" s="86"/>
      <c r="SKS115" s="86"/>
      <c r="SKT115" s="86"/>
      <c r="SKU115" s="86"/>
      <c r="SKV115" s="86"/>
      <c r="SKW115" s="86"/>
      <c r="SKX115" s="86"/>
      <c r="SKY115" s="86"/>
      <c r="SKZ115" s="86"/>
      <c r="SLA115" s="86"/>
      <c r="SLB115" s="86"/>
      <c r="SLC115" s="86"/>
      <c r="SLD115" s="86"/>
      <c r="SLE115" s="86"/>
      <c r="SLF115" s="86"/>
      <c r="SLG115" s="86"/>
      <c r="SLH115" s="86"/>
      <c r="SLI115" s="86"/>
      <c r="SLJ115" s="86"/>
      <c r="SLK115" s="86"/>
      <c r="SLL115" s="86"/>
      <c r="SLM115" s="86"/>
      <c r="SLN115" s="86"/>
      <c r="SLO115" s="86"/>
      <c r="SLP115" s="86"/>
      <c r="SLQ115" s="86"/>
      <c r="SLR115" s="86"/>
      <c r="SLS115" s="86"/>
      <c r="SLT115" s="86"/>
      <c r="SLU115" s="86"/>
      <c r="SLV115" s="86"/>
      <c r="SLW115" s="86"/>
      <c r="SLX115" s="86"/>
      <c r="SLY115" s="86"/>
      <c r="SLZ115" s="86"/>
      <c r="SMA115" s="86"/>
      <c r="SMB115" s="86"/>
      <c r="SMC115" s="86"/>
      <c r="SMD115" s="86"/>
      <c r="SME115" s="86"/>
      <c r="SMF115" s="86"/>
      <c r="SMG115" s="86"/>
      <c r="SMH115" s="86"/>
      <c r="SMI115" s="86"/>
      <c r="SMJ115" s="86"/>
      <c r="SMK115" s="86"/>
      <c r="SML115" s="86"/>
      <c r="SMM115" s="86"/>
      <c r="SMN115" s="86"/>
      <c r="SMO115" s="86"/>
      <c r="SMP115" s="86"/>
      <c r="SMQ115" s="86"/>
      <c r="SMR115" s="86"/>
      <c r="SMS115" s="86"/>
      <c r="SMT115" s="86"/>
      <c r="SMU115" s="86"/>
      <c r="SMV115" s="86"/>
      <c r="SMW115" s="86"/>
      <c r="SMX115" s="86"/>
      <c r="SMY115" s="86"/>
      <c r="SMZ115" s="86"/>
      <c r="SNA115" s="86"/>
      <c r="SNB115" s="86"/>
      <c r="SNC115" s="86"/>
      <c r="SND115" s="86"/>
      <c r="SNE115" s="86"/>
      <c r="SNF115" s="86"/>
      <c r="SNG115" s="86"/>
      <c r="SNH115" s="86"/>
      <c r="SNI115" s="86"/>
      <c r="SNJ115" s="86"/>
      <c r="SNK115" s="86"/>
      <c r="SNL115" s="86"/>
      <c r="SNM115" s="86"/>
      <c r="SNN115" s="86"/>
      <c r="SNO115" s="86"/>
      <c r="SNP115" s="86"/>
      <c r="SNQ115" s="86"/>
      <c r="SNR115" s="86"/>
      <c r="SNS115" s="86"/>
      <c r="SNT115" s="86"/>
      <c r="SNU115" s="86"/>
      <c r="SNV115" s="86"/>
      <c r="SNW115" s="86"/>
      <c r="SNX115" s="86"/>
      <c r="SNY115" s="86"/>
      <c r="SNZ115" s="86"/>
      <c r="SOA115" s="86"/>
      <c r="SOB115" s="86"/>
      <c r="SOC115" s="86"/>
      <c r="SOD115" s="86"/>
      <c r="SOE115" s="86"/>
      <c r="SOF115" s="86"/>
      <c r="SOG115" s="86"/>
      <c r="SOH115" s="86"/>
      <c r="SOI115" s="86"/>
      <c r="SOJ115" s="86"/>
      <c r="SOK115" s="86"/>
      <c r="SOL115" s="86"/>
      <c r="SOM115" s="86"/>
      <c r="SON115" s="86"/>
      <c r="SOO115" s="86"/>
      <c r="SOP115" s="86"/>
      <c r="SOQ115" s="86"/>
      <c r="SOR115" s="86"/>
      <c r="SOS115" s="86"/>
      <c r="SOT115" s="86"/>
      <c r="SOU115" s="86"/>
      <c r="SOV115" s="86"/>
      <c r="SOW115" s="86"/>
      <c r="SOX115" s="86"/>
      <c r="SOY115" s="86"/>
      <c r="SOZ115" s="86"/>
      <c r="SPA115" s="86"/>
      <c r="SPB115" s="86"/>
      <c r="SPC115" s="86"/>
      <c r="SPD115" s="86"/>
      <c r="SPE115" s="86"/>
      <c r="SPF115" s="86"/>
      <c r="SPG115" s="86"/>
      <c r="SPH115" s="86"/>
      <c r="SPI115" s="86"/>
      <c r="SPJ115" s="86"/>
      <c r="SPK115" s="86"/>
      <c r="SPL115" s="86"/>
      <c r="SPM115" s="86"/>
      <c r="SPN115" s="86"/>
      <c r="SPO115" s="86"/>
      <c r="SPP115" s="86"/>
      <c r="SPQ115" s="86"/>
      <c r="SPR115" s="86"/>
      <c r="SPS115" s="86"/>
      <c r="SPT115" s="86"/>
      <c r="SPU115" s="86"/>
      <c r="SPV115" s="86"/>
      <c r="SPW115" s="86"/>
      <c r="SPX115" s="86"/>
      <c r="SPY115" s="86"/>
      <c r="SPZ115" s="86"/>
      <c r="SQA115" s="86"/>
      <c r="SQB115" s="86"/>
      <c r="SQC115" s="86"/>
      <c r="SQD115" s="86"/>
      <c r="SQE115" s="86"/>
      <c r="SQF115" s="86"/>
      <c r="SQG115" s="86"/>
      <c r="SQH115" s="86"/>
      <c r="SQI115" s="86"/>
      <c r="SQJ115" s="86"/>
      <c r="SQK115" s="86"/>
      <c r="SQL115" s="86"/>
      <c r="SQM115" s="86"/>
      <c r="SQN115" s="86"/>
      <c r="SQO115" s="86"/>
      <c r="SQP115" s="86"/>
      <c r="SQQ115" s="86"/>
      <c r="SQR115" s="86"/>
      <c r="SQS115" s="86"/>
      <c r="SQT115" s="86"/>
      <c r="SQU115" s="86"/>
      <c r="SQV115" s="86"/>
      <c r="SQW115" s="86"/>
      <c r="SQX115" s="86"/>
      <c r="SQY115" s="86"/>
      <c r="SQZ115" s="86"/>
      <c r="SRA115" s="86"/>
      <c r="SRB115" s="86"/>
      <c r="SRC115" s="86"/>
      <c r="SRJ115" s="86"/>
      <c r="SRK115" s="86"/>
      <c r="SRL115" s="86"/>
      <c r="SRM115" s="86"/>
      <c r="SRN115" s="86"/>
      <c r="SRO115" s="86"/>
      <c r="SRP115" s="86"/>
      <c r="SRQ115" s="86"/>
      <c r="SRR115" s="86"/>
      <c r="SRS115" s="86"/>
      <c r="SRT115" s="86"/>
      <c r="SRU115" s="86"/>
      <c r="SRV115" s="86"/>
      <c r="SRW115" s="86"/>
      <c r="SRX115" s="86"/>
      <c r="SRY115" s="86"/>
      <c r="SRZ115" s="86"/>
      <c r="SSA115" s="86"/>
      <c r="SSB115" s="86"/>
      <c r="SSC115" s="86"/>
      <c r="SSD115" s="86"/>
      <c r="SSE115" s="86"/>
      <c r="SSF115" s="86"/>
      <c r="SSG115" s="86"/>
      <c r="SSH115" s="86"/>
      <c r="SSI115" s="86"/>
      <c r="SSJ115" s="86"/>
      <c r="SSK115" s="86"/>
      <c r="SSL115" s="86"/>
      <c r="SSM115" s="86"/>
      <c r="SSN115" s="86"/>
      <c r="SSO115" s="86"/>
      <c r="SSP115" s="86"/>
      <c r="SSQ115" s="86"/>
      <c r="SSR115" s="86"/>
      <c r="SSS115" s="86"/>
      <c r="SST115" s="86"/>
      <c r="SSU115" s="86"/>
      <c r="SSV115" s="86"/>
      <c r="SSW115" s="86"/>
      <c r="SSX115" s="86"/>
      <c r="SSY115" s="86"/>
      <c r="SSZ115" s="86"/>
      <c r="STA115" s="86"/>
      <c r="STB115" s="86"/>
      <c r="STC115" s="86"/>
      <c r="STD115" s="86"/>
      <c r="STE115" s="86"/>
      <c r="STF115" s="86"/>
      <c r="STG115" s="86"/>
      <c r="STH115" s="86"/>
      <c r="STI115" s="86"/>
      <c r="STJ115" s="86"/>
      <c r="STK115" s="86"/>
      <c r="STL115" s="86"/>
      <c r="STM115" s="86"/>
      <c r="STN115" s="86"/>
      <c r="STO115" s="86"/>
      <c r="STP115" s="86"/>
      <c r="STQ115" s="86"/>
      <c r="STR115" s="86"/>
      <c r="STS115" s="86"/>
      <c r="STT115" s="86"/>
      <c r="STU115" s="86"/>
      <c r="STV115" s="86"/>
      <c r="STW115" s="86"/>
      <c r="STX115" s="86"/>
      <c r="STY115" s="86"/>
      <c r="STZ115" s="86"/>
      <c r="SUA115" s="86"/>
      <c r="SUB115" s="86"/>
      <c r="SUC115" s="86"/>
      <c r="SUD115" s="86"/>
      <c r="SUE115" s="86"/>
      <c r="SUF115" s="86"/>
      <c r="SUG115" s="86"/>
      <c r="SUH115" s="86"/>
      <c r="SUI115" s="86"/>
      <c r="SUJ115" s="86"/>
      <c r="SUK115" s="86"/>
      <c r="SUL115" s="86"/>
      <c r="SUM115" s="86"/>
      <c r="SUN115" s="86"/>
      <c r="SUO115" s="86"/>
      <c r="SUP115" s="86"/>
      <c r="SUQ115" s="86"/>
      <c r="SUR115" s="86"/>
      <c r="SUS115" s="86"/>
      <c r="SUT115" s="86"/>
      <c r="SUU115" s="86"/>
      <c r="SUV115" s="86"/>
      <c r="SUW115" s="86"/>
      <c r="SUX115" s="86"/>
      <c r="SUY115" s="86"/>
      <c r="SUZ115" s="86"/>
      <c r="SVA115" s="86"/>
      <c r="SVB115" s="86"/>
      <c r="SVC115" s="86"/>
      <c r="SVD115" s="86"/>
      <c r="SVE115" s="86"/>
      <c r="SVF115" s="86"/>
      <c r="SVG115" s="86"/>
      <c r="SVH115" s="86"/>
      <c r="SVI115" s="86"/>
      <c r="SVJ115" s="86"/>
      <c r="SVK115" s="86"/>
      <c r="SVL115" s="86"/>
      <c r="SVM115" s="86"/>
      <c r="SVN115" s="86"/>
      <c r="SVO115" s="86"/>
      <c r="SVP115" s="86"/>
      <c r="SVQ115" s="86"/>
      <c r="SVR115" s="86"/>
      <c r="SVS115" s="86"/>
      <c r="SVT115" s="86"/>
      <c r="SVU115" s="86"/>
      <c r="SVV115" s="86"/>
      <c r="SVW115" s="86"/>
      <c r="SVX115" s="86"/>
      <c r="SVY115" s="86"/>
      <c r="SVZ115" s="86"/>
      <c r="SWA115" s="86"/>
      <c r="SWB115" s="86"/>
      <c r="SWC115" s="86"/>
      <c r="SWD115" s="86"/>
      <c r="SWE115" s="86"/>
      <c r="SWF115" s="86"/>
      <c r="SWG115" s="86"/>
      <c r="SWH115" s="86"/>
      <c r="SWI115" s="86"/>
      <c r="SWJ115" s="86"/>
      <c r="SWK115" s="86"/>
      <c r="SWL115" s="86"/>
      <c r="SWM115" s="86"/>
      <c r="SWN115" s="86"/>
      <c r="SWO115" s="86"/>
      <c r="SWP115" s="86"/>
      <c r="SWQ115" s="86"/>
      <c r="SWR115" s="86"/>
      <c r="SWS115" s="86"/>
      <c r="SWT115" s="86"/>
      <c r="SWU115" s="86"/>
      <c r="SWV115" s="86"/>
      <c r="SWW115" s="86"/>
      <c r="SWX115" s="86"/>
      <c r="SWY115" s="86"/>
      <c r="SWZ115" s="86"/>
      <c r="SXA115" s="86"/>
      <c r="SXB115" s="86"/>
      <c r="SXC115" s="86"/>
      <c r="SXD115" s="86"/>
      <c r="SXE115" s="86"/>
      <c r="SXF115" s="86"/>
      <c r="SXG115" s="86"/>
      <c r="SXH115" s="86"/>
      <c r="SXI115" s="86"/>
      <c r="SXJ115" s="86"/>
      <c r="SXK115" s="86"/>
      <c r="SXL115" s="86"/>
      <c r="SXM115" s="86"/>
      <c r="SXN115" s="86"/>
      <c r="SXO115" s="86"/>
      <c r="SXP115" s="86"/>
      <c r="SXQ115" s="86"/>
      <c r="SXR115" s="86"/>
      <c r="SXS115" s="86"/>
      <c r="SXT115" s="86"/>
      <c r="SXU115" s="86"/>
      <c r="SXV115" s="86"/>
      <c r="SXW115" s="86"/>
      <c r="SXX115" s="86"/>
      <c r="SXY115" s="86"/>
      <c r="SXZ115" s="86"/>
      <c r="SYA115" s="86"/>
      <c r="SYB115" s="86"/>
      <c r="SYC115" s="86"/>
      <c r="SYD115" s="86"/>
      <c r="SYE115" s="86"/>
      <c r="SYF115" s="86"/>
      <c r="SYG115" s="86"/>
      <c r="SYH115" s="86"/>
      <c r="SYI115" s="86"/>
      <c r="SYJ115" s="86"/>
      <c r="SYK115" s="86"/>
      <c r="SYL115" s="86"/>
      <c r="SYM115" s="86"/>
      <c r="SYN115" s="86"/>
      <c r="SYO115" s="86"/>
      <c r="SYP115" s="86"/>
      <c r="SYQ115" s="86"/>
      <c r="SYR115" s="86"/>
      <c r="SYS115" s="86"/>
      <c r="SYT115" s="86"/>
      <c r="SYU115" s="86"/>
      <c r="SYV115" s="86"/>
      <c r="SYW115" s="86"/>
      <c r="SYX115" s="86"/>
      <c r="SYY115" s="86"/>
      <c r="SYZ115" s="86"/>
      <c r="SZA115" s="86"/>
      <c r="SZB115" s="86"/>
      <c r="SZC115" s="86"/>
      <c r="SZD115" s="86"/>
      <c r="SZE115" s="86"/>
      <c r="SZF115" s="86"/>
      <c r="SZG115" s="86"/>
      <c r="SZH115" s="86"/>
      <c r="SZI115" s="86"/>
      <c r="SZJ115" s="86"/>
      <c r="SZK115" s="86"/>
      <c r="SZL115" s="86"/>
      <c r="SZM115" s="86"/>
      <c r="SZN115" s="86"/>
      <c r="SZO115" s="86"/>
      <c r="SZP115" s="86"/>
      <c r="SZQ115" s="86"/>
      <c r="SZR115" s="86"/>
      <c r="SZS115" s="86"/>
      <c r="SZT115" s="86"/>
      <c r="SZU115" s="86"/>
      <c r="SZV115" s="86"/>
      <c r="SZW115" s="86"/>
      <c r="SZX115" s="86"/>
      <c r="SZY115" s="86"/>
      <c r="SZZ115" s="86"/>
      <c r="TAA115" s="86"/>
      <c r="TAB115" s="86"/>
      <c r="TAC115" s="86"/>
      <c r="TAD115" s="86"/>
      <c r="TAE115" s="86"/>
      <c r="TAF115" s="86"/>
      <c r="TAG115" s="86"/>
      <c r="TAH115" s="86"/>
      <c r="TAI115" s="86"/>
      <c r="TAJ115" s="86"/>
      <c r="TAK115" s="86"/>
      <c r="TAL115" s="86"/>
      <c r="TAM115" s="86"/>
      <c r="TAN115" s="86"/>
      <c r="TAO115" s="86"/>
      <c r="TAP115" s="86"/>
      <c r="TAQ115" s="86"/>
      <c r="TAR115" s="86"/>
      <c r="TAS115" s="86"/>
      <c r="TAT115" s="86"/>
      <c r="TAU115" s="86"/>
      <c r="TAV115" s="86"/>
      <c r="TAW115" s="86"/>
      <c r="TAX115" s="86"/>
      <c r="TAY115" s="86"/>
      <c r="TBF115" s="86"/>
      <c r="TBG115" s="86"/>
      <c r="TBH115" s="86"/>
      <c r="TBI115" s="86"/>
      <c r="TBJ115" s="86"/>
      <c r="TBK115" s="86"/>
      <c r="TBL115" s="86"/>
      <c r="TBM115" s="86"/>
      <c r="TBN115" s="86"/>
      <c r="TBO115" s="86"/>
      <c r="TBP115" s="86"/>
      <c r="TBQ115" s="86"/>
      <c r="TBR115" s="86"/>
      <c r="TBS115" s="86"/>
      <c r="TBT115" s="86"/>
      <c r="TBU115" s="86"/>
      <c r="TBV115" s="86"/>
      <c r="TBW115" s="86"/>
      <c r="TBX115" s="86"/>
      <c r="TBY115" s="86"/>
      <c r="TBZ115" s="86"/>
      <c r="TCA115" s="86"/>
      <c r="TCB115" s="86"/>
      <c r="TCC115" s="86"/>
      <c r="TCD115" s="86"/>
      <c r="TCE115" s="86"/>
      <c r="TCF115" s="86"/>
      <c r="TCG115" s="86"/>
      <c r="TCH115" s="86"/>
      <c r="TCI115" s="86"/>
      <c r="TCJ115" s="86"/>
      <c r="TCK115" s="86"/>
      <c r="TCL115" s="86"/>
      <c r="TCM115" s="86"/>
      <c r="TCN115" s="86"/>
      <c r="TCO115" s="86"/>
      <c r="TCP115" s="86"/>
      <c r="TCQ115" s="86"/>
      <c r="TCR115" s="86"/>
      <c r="TCS115" s="86"/>
      <c r="TCT115" s="86"/>
      <c r="TCU115" s="86"/>
      <c r="TCV115" s="86"/>
      <c r="TCW115" s="86"/>
      <c r="TCX115" s="86"/>
      <c r="TCY115" s="86"/>
      <c r="TCZ115" s="86"/>
      <c r="TDA115" s="86"/>
      <c r="TDB115" s="86"/>
      <c r="TDC115" s="86"/>
      <c r="TDD115" s="86"/>
      <c r="TDE115" s="86"/>
      <c r="TDF115" s="86"/>
      <c r="TDG115" s="86"/>
      <c r="TDH115" s="86"/>
      <c r="TDI115" s="86"/>
      <c r="TDJ115" s="86"/>
      <c r="TDK115" s="86"/>
      <c r="TDL115" s="86"/>
      <c r="TDM115" s="86"/>
      <c r="TDN115" s="86"/>
      <c r="TDO115" s="86"/>
      <c r="TDP115" s="86"/>
      <c r="TDQ115" s="86"/>
      <c r="TDR115" s="86"/>
      <c r="TDS115" s="86"/>
      <c r="TDT115" s="86"/>
      <c r="TDU115" s="86"/>
      <c r="TDV115" s="86"/>
      <c r="TDW115" s="86"/>
      <c r="TDX115" s="86"/>
      <c r="TDY115" s="86"/>
      <c r="TDZ115" s="86"/>
      <c r="TEA115" s="86"/>
      <c r="TEB115" s="86"/>
      <c r="TEC115" s="86"/>
      <c r="TED115" s="86"/>
      <c r="TEE115" s="86"/>
      <c r="TEF115" s="86"/>
      <c r="TEG115" s="86"/>
      <c r="TEH115" s="86"/>
      <c r="TEI115" s="86"/>
      <c r="TEJ115" s="86"/>
      <c r="TEK115" s="86"/>
      <c r="TEL115" s="86"/>
      <c r="TEM115" s="86"/>
      <c r="TEN115" s="86"/>
      <c r="TEO115" s="86"/>
      <c r="TEP115" s="86"/>
      <c r="TEQ115" s="86"/>
      <c r="TER115" s="86"/>
      <c r="TES115" s="86"/>
      <c r="TET115" s="86"/>
      <c r="TEU115" s="86"/>
      <c r="TEV115" s="86"/>
      <c r="TEW115" s="86"/>
      <c r="TEX115" s="86"/>
      <c r="TEY115" s="86"/>
      <c r="TEZ115" s="86"/>
      <c r="TFA115" s="86"/>
      <c r="TFB115" s="86"/>
      <c r="TFC115" s="86"/>
      <c r="TFD115" s="86"/>
      <c r="TFE115" s="86"/>
      <c r="TFF115" s="86"/>
      <c r="TFG115" s="86"/>
      <c r="TFH115" s="86"/>
      <c r="TFI115" s="86"/>
      <c r="TFJ115" s="86"/>
      <c r="TFK115" s="86"/>
      <c r="TFL115" s="86"/>
      <c r="TFM115" s="86"/>
      <c r="TFN115" s="86"/>
      <c r="TFO115" s="86"/>
      <c r="TFP115" s="86"/>
      <c r="TFQ115" s="86"/>
      <c r="TFR115" s="86"/>
      <c r="TFS115" s="86"/>
      <c r="TFT115" s="86"/>
      <c r="TFU115" s="86"/>
      <c r="TFV115" s="86"/>
      <c r="TFW115" s="86"/>
      <c r="TFX115" s="86"/>
      <c r="TFY115" s="86"/>
      <c r="TFZ115" s="86"/>
      <c r="TGA115" s="86"/>
      <c r="TGB115" s="86"/>
      <c r="TGC115" s="86"/>
      <c r="TGD115" s="86"/>
      <c r="TGE115" s="86"/>
      <c r="TGF115" s="86"/>
      <c r="TGG115" s="86"/>
      <c r="TGH115" s="86"/>
      <c r="TGI115" s="86"/>
      <c r="TGJ115" s="86"/>
      <c r="TGK115" s="86"/>
      <c r="TGL115" s="86"/>
      <c r="TGM115" s="86"/>
      <c r="TGN115" s="86"/>
      <c r="TGO115" s="86"/>
      <c r="TGP115" s="86"/>
      <c r="TGQ115" s="86"/>
      <c r="TGR115" s="86"/>
      <c r="TGS115" s="86"/>
      <c r="TGT115" s="86"/>
      <c r="TGU115" s="86"/>
      <c r="TGV115" s="86"/>
      <c r="TGW115" s="86"/>
      <c r="TGX115" s="86"/>
      <c r="TGY115" s="86"/>
      <c r="TGZ115" s="86"/>
      <c r="THA115" s="86"/>
      <c r="THB115" s="86"/>
      <c r="THC115" s="86"/>
      <c r="THD115" s="86"/>
      <c r="THE115" s="86"/>
      <c r="THF115" s="86"/>
      <c r="THG115" s="86"/>
      <c r="THH115" s="86"/>
      <c r="THI115" s="86"/>
      <c r="THJ115" s="86"/>
      <c r="THK115" s="86"/>
      <c r="THL115" s="86"/>
      <c r="THM115" s="86"/>
      <c r="THN115" s="86"/>
      <c r="THO115" s="86"/>
      <c r="THP115" s="86"/>
      <c r="THQ115" s="86"/>
      <c r="THR115" s="86"/>
      <c r="THS115" s="86"/>
      <c r="THT115" s="86"/>
      <c r="THU115" s="86"/>
      <c r="THV115" s="86"/>
      <c r="THW115" s="86"/>
      <c r="THX115" s="86"/>
      <c r="THY115" s="86"/>
      <c r="THZ115" s="86"/>
      <c r="TIA115" s="86"/>
      <c r="TIB115" s="86"/>
      <c r="TIC115" s="86"/>
      <c r="TID115" s="86"/>
      <c r="TIE115" s="86"/>
      <c r="TIF115" s="86"/>
      <c r="TIG115" s="86"/>
      <c r="TIH115" s="86"/>
      <c r="TII115" s="86"/>
      <c r="TIJ115" s="86"/>
      <c r="TIK115" s="86"/>
      <c r="TIL115" s="86"/>
      <c r="TIM115" s="86"/>
      <c r="TIN115" s="86"/>
      <c r="TIO115" s="86"/>
      <c r="TIP115" s="86"/>
      <c r="TIQ115" s="86"/>
      <c r="TIR115" s="86"/>
      <c r="TIS115" s="86"/>
      <c r="TIT115" s="86"/>
      <c r="TIU115" s="86"/>
      <c r="TIV115" s="86"/>
      <c r="TIW115" s="86"/>
      <c r="TIX115" s="86"/>
      <c r="TIY115" s="86"/>
      <c r="TIZ115" s="86"/>
      <c r="TJA115" s="86"/>
      <c r="TJB115" s="86"/>
      <c r="TJC115" s="86"/>
      <c r="TJD115" s="86"/>
      <c r="TJE115" s="86"/>
      <c r="TJF115" s="86"/>
      <c r="TJG115" s="86"/>
      <c r="TJH115" s="86"/>
      <c r="TJI115" s="86"/>
      <c r="TJJ115" s="86"/>
      <c r="TJK115" s="86"/>
      <c r="TJL115" s="86"/>
      <c r="TJM115" s="86"/>
      <c r="TJN115" s="86"/>
      <c r="TJO115" s="86"/>
      <c r="TJP115" s="86"/>
      <c r="TJQ115" s="86"/>
      <c r="TJR115" s="86"/>
      <c r="TJS115" s="86"/>
      <c r="TJT115" s="86"/>
      <c r="TJU115" s="86"/>
      <c r="TJV115" s="86"/>
      <c r="TJW115" s="86"/>
      <c r="TJX115" s="86"/>
      <c r="TJY115" s="86"/>
      <c r="TJZ115" s="86"/>
      <c r="TKA115" s="86"/>
      <c r="TKB115" s="86"/>
      <c r="TKC115" s="86"/>
      <c r="TKD115" s="86"/>
      <c r="TKE115" s="86"/>
      <c r="TKF115" s="86"/>
      <c r="TKG115" s="86"/>
      <c r="TKH115" s="86"/>
      <c r="TKI115" s="86"/>
      <c r="TKJ115" s="86"/>
      <c r="TKK115" s="86"/>
      <c r="TKL115" s="86"/>
      <c r="TKM115" s="86"/>
      <c r="TKN115" s="86"/>
      <c r="TKO115" s="86"/>
      <c r="TKP115" s="86"/>
      <c r="TKQ115" s="86"/>
      <c r="TKR115" s="86"/>
      <c r="TKS115" s="86"/>
      <c r="TKT115" s="86"/>
      <c r="TKU115" s="86"/>
      <c r="TLB115" s="86"/>
      <c r="TLC115" s="86"/>
      <c r="TLD115" s="86"/>
      <c r="TLE115" s="86"/>
      <c r="TLF115" s="86"/>
      <c r="TLG115" s="86"/>
      <c r="TLH115" s="86"/>
      <c r="TLI115" s="86"/>
      <c r="TLJ115" s="86"/>
      <c r="TLK115" s="86"/>
      <c r="TLL115" s="86"/>
      <c r="TLM115" s="86"/>
      <c r="TLN115" s="86"/>
      <c r="TLO115" s="86"/>
      <c r="TLP115" s="86"/>
      <c r="TLQ115" s="86"/>
      <c r="TLR115" s="86"/>
      <c r="TLS115" s="86"/>
      <c r="TLT115" s="86"/>
      <c r="TLU115" s="86"/>
      <c r="TLV115" s="86"/>
      <c r="TLW115" s="86"/>
      <c r="TLX115" s="86"/>
      <c r="TLY115" s="86"/>
      <c r="TLZ115" s="86"/>
      <c r="TMA115" s="86"/>
      <c r="TMB115" s="86"/>
      <c r="TMC115" s="86"/>
      <c r="TMD115" s="86"/>
      <c r="TME115" s="86"/>
      <c r="TMF115" s="86"/>
      <c r="TMG115" s="86"/>
      <c r="TMH115" s="86"/>
      <c r="TMI115" s="86"/>
      <c r="TMJ115" s="86"/>
      <c r="TMK115" s="86"/>
      <c r="TML115" s="86"/>
      <c r="TMM115" s="86"/>
      <c r="TMN115" s="86"/>
      <c r="TMO115" s="86"/>
      <c r="TMP115" s="86"/>
      <c r="TMQ115" s="86"/>
      <c r="TMR115" s="86"/>
      <c r="TMS115" s="86"/>
      <c r="TMT115" s="86"/>
      <c r="TMU115" s="86"/>
      <c r="TMV115" s="86"/>
      <c r="TMW115" s="86"/>
      <c r="TMX115" s="86"/>
      <c r="TMY115" s="86"/>
      <c r="TMZ115" s="86"/>
      <c r="TNA115" s="86"/>
      <c r="TNB115" s="86"/>
      <c r="TNC115" s="86"/>
      <c r="TND115" s="86"/>
      <c r="TNE115" s="86"/>
      <c r="TNF115" s="86"/>
      <c r="TNG115" s="86"/>
      <c r="TNH115" s="86"/>
      <c r="TNI115" s="86"/>
      <c r="TNJ115" s="86"/>
      <c r="TNK115" s="86"/>
      <c r="TNL115" s="86"/>
      <c r="TNM115" s="86"/>
      <c r="TNN115" s="86"/>
      <c r="TNO115" s="86"/>
      <c r="TNP115" s="86"/>
      <c r="TNQ115" s="86"/>
      <c r="TNR115" s="86"/>
      <c r="TNS115" s="86"/>
      <c r="TNT115" s="86"/>
      <c r="TNU115" s="86"/>
      <c r="TNV115" s="86"/>
      <c r="TNW115" s="86"/>
      <c r="TNX115" s="86"/>
      <c r="TNY115" s="86"/>
      <c r="TNZ115" s="86"/>
      <c r="TOA115" s="86"/>
      <c r="TOB115" s="86"/>
      <c r="TOC115" s="86"/>
      <c r="TOD115" s="86"/>
      <c r="TOE115" s="86"/>
      <c r="TOF115" s="86"/>
      <c r="TOG115" s="86"/>
      <c r="TOH115" s="86"/>
      <c r="TOI115" s="86"/>
      <c r="TOJ115" s="86"/>
      <c r="TOK115" s="86"/>
      <c r="TOL115" s="86"/>
      <c r="TOM115" s="86"/>
      <c r="TON115" s="86"/>
      <c r="TOO115" s="86"/>
      <c r="TOP115" s="86"/>
      <c r="TOQ115" s="86"/>
      <c r="TOR115" s="86"/>
      <c r="TOS115" s="86"/>
      <c r="TOT115" s="86"/>
      <c r="TOU115" s="86"/>
      <c r="TOV115" s="86"/>
      <c r="TOW115" s="86"/>
      <c r="TOX115" s="86"/>
      <c r="TOY115" s="86"/>
      <c r="TOZ115" s="86"/>
      <c r="TPA115" s="86"/>
      <c r="TPB115" s="86"/>
      <c r="TPC115" s="86"/>
      <c r="TPD115" s="86"/>
      <c r="TPE115" s="86"/>
      <c r="TPF115" s="86"/>
      <c r="TPG115" s="86"/>
      <c r="TPH115" s="86"/>
      <c r="TPI115" s="86"/>
      <c r="TPJ115" s="86"/>
      <c r="TPK115" s="86"/>
      <c r="TPL115" s="86"/>
      <c r="TPM115" s="86"/>
      <c r="TPN115" s="86"/>
      <c r="TPO115" s="86"/>
      <c r="TPP115" s="86"/>
      <c r="TPQ115" s="86"/>
      <c r="TPR115" s="86"/>
      <c r="TPS115" s="86"/>
      <c r="TPT115" s="86"/>
      <c r="TPU115" s="86"/>
      <c r="TPV115" s="86"/>
      <c r="TPW115" s="86"/>
      <c r="TPX115" s="86"/>
      <c r="TPY115" s="86"/>
      <c r="TPZ115" s="86"/>
      <c r="TQA115" s="86"/>
      <c r="TQB115" s="86"/>
      <c r="TQC115" s="86"/>
      <c r="TQD115" s="86"/>
      <c r="TQE115" s="86"/>
      <c r="TQF115" s="86"/>
      <c r="TQG115" s="86"/>
      <c r="TQH115" s="86"/>
      <c r="TQI115" s="86"/>
      <c r="TQJ115" s="86"/>
      <c r="TQK115" s="86"/>
      <c r="TQL115" s="86"/>
      <c r="TQM115" s="86"/>
      <c r="TQN115" s="86"/>
      <c r="TQO115" s="86"/>
      <c r="TQP115" s="86"/>
      <c r="TQQ115" s="86"/>
      <c r="TQR115" s="86"/>
      <c r="TQS115" s="86"/>
      <c r="TQT115" s="86"/>
      <c r="TQU115" s="86"/>
      <c r="TQV115" s="86"/>
      <c r="TQW115" s="86"/>
      <c r="TQX115" s="86"/>
      <c r="TQY115" s="86"/>
      <c r="TQZ115" s="86"/>
      <c r="TRA115" s="86"/>
      <c r="TRB115" s="86"/>
      <c r="TRC115" s="86"/>
      <c r="TRD115" s="86"/>
      <c r="TRE115" s="86"/>
      <c r="TRF115" s="86"/>
      <c r="TRG115" s="86"/>
      <c r="TRH115" s="86"/>
      <c r="TRI115" s="86"/>
      <c r="TRJ115" s="86"/>
      <c r="TRK115" s="86"/>
      <c r="TRL115" s="86"/>
      <c r="TRM115" s="86"/>
      <c r="TRN115" s="86"/>
      <c r="TRO115" s="86"/>
      <c r="TRP115" s="86"/>
      <c r="TRQ115" s="86"/>
      <c r="TRR115" s="86"/>
      <c r="TRS115" s="86"/>
      <c r="TRT115" s="86"/>
      <c r="TRU115" s="86"/>
      <c r="TRV115" s="86"/>
      <c r="TRW115" s="86"/>
      <c r="TRX115" s="86"/>
      <c r="TRY115" s="86"/>
      <c r="TRZ115" s="86"/>
      <c r="TSA115" s="86"/>
      <c r="TSB115" s="86"/>
      <c r="TSC115" s="86"/>
      <c r="TSD115" s="86"/>
      <c r="TSE115" s="86"/>
      <c r="TSF115" s="86"/>
      <c r="TSG115" s="86"/>
      <c r="TSH115" s="86"/>
      <c r="TSI115" s="86"/>
      <c r="TSJ115" s="86"/>
      <c r="TSK115" s="86"/>
      <c r="TSL115" s="86"/>
      <c r="TSM115" s="86"/>
      <c r="TSN115" s="86"/>
      <c r="TSO115" s="86"/>
      <c r="TSP115" s="86"/>
      <c r="TSQ115" s="86"/>
      <c r="TSR115" s="86"/>
      <c r="TSS115" s="86"/>
      <c r="TST115" s="86"/>
      <c r="TSU115" s="86"/>
      <c r="TSV115" s="86"/>
      <c r="TSW115" s="86"/>
      <c r="TSX115" s="86"/>
      <c r="TSY115" s="86"/>
      <c r="TSZ115" s="86"/>
      <c r="TTA115" s="86"/>
      <c r="TTB115" s="86"/>
      <c r="TTC115" s="86"/>
      <c r="TTD115" s="86"/>
      <c r="TTE115" s="86"/>
      <c r="TTF115" s="86"/>
      <c r="TTG115" s="86"/>
      <c r="TTH115" s="86"/>
      <c r="TTI115" s="86"/>
      <c r="TTJ115" s="86"/>
      <c r="TTK115" s="86"/>
      <c r="TTL115" s="86"/>
      <c r="TTM115" s="86"/>
      <c r="TTN115" s="86"/>
      <c r="TTO115" s="86"/>
      <c r="TTP115" s="86"/>
      <c r="TTQ115" s="86"/>
      <c r="TTR115" s="86"/>
      <c r="TTS115" s="86"/>
      <c r="TTT115" s="86"/>
      <c r="TTU115" s="86"/>
      <c r="TTV115" s="86"/>
      <c r="TTW115" s="86"/>
      <c r="TTX115" s="86"/>
      <c r="TTY115" s="86"/>
      <c r="TTZ115" s="86"/>
      <c r="TUA115" s="86"/>
      <c r="TUB115" s="86"/>
      <c r="TUC115" s="86"/>
      <c r="TUD115" s="86"/>
      <c r="TUE115" s="86"/>
      <c r="TUF115" s="86"/>
      <c r="TUG115" s="86"/>
      <c r="TUH115" s="86"/>
      <c r="TUI115" s="86"/>
      <c r="TUJ115" s="86"/>
      <c r="TUK115" s="86"/>
      <c r="TUL115" s="86"/>
      <c r="TUM115" s="86"/>
      <c r="TUN115" s="86"/>
      <c r="TUO115" s="86"/>
      <c r="TUP115" s="86"/>
      <c r="TUQ115" s="86"/>
      <c r="TUX115" s="86"/>
      <c r="TUY115" s="86"/>
      <c r="TUZ115" s="86"/>
      <c r="TVA115" s="86"/>
      <c r="TVB115" s="86"/>
      <c r="TVC115" s="86"/>
      <c r="TVD115" s="86"/>
      <c r="TVE115" s="86"/>
      <c r="TVF115" s="86"/>
      <c r="TVG115" s="86"/>
      <c r="TVH115" s="86"/>
      <c r="TVI115" s="86"/>
      <c r="TVJ115" s="86"/>
      <c r="TVK115" s="86"/>
      <c r="TVL115" s="86"/>
      <c r="TVM115" s="86"/>
      <c r="TVN115" s="86"/>
      <c r="TVO115" s="86"/>
      <c r="TVP115" s="86"/>
      <c r="TVQ115" s="86"/>
      <c r="TVR115" s="86"/>
      <c r="TVS115" s="86"/>
      <c r="TVT115" s="86"/>
      <c r="TVU115" s="86"/>
      <c r="TVV115" s="86"/>
      <c r="TVW115" s="86"/>
      <c r="TVX115" s="86"/>
      <c r="TVY115" s="86"/>
      <c r="TVZ115" s="86"/>
      <c r="TWA115" s="86"/>
      <c r="TWB115" s="86"/>
      <c r="TWC115" s="86"/>
      <c r="TWD115" s="86"/>
      <c r="TWE115" s="86"/>
      <c r="TWF115" s="86"/>
      <c r="TWG115" s="86"/>
      <c r="TWH115" s="86"/>
      <c r="TWI115" s="86"/>
      <c r="TWJ115" s="86"/>
      <c r="TWK115" s="86"/>
      <c r="TWL115" s="86"/>
      <c r="TWM115" s="86"/>
      <c r="TWN115" s="86"/>
      <c r="TWO115" s="86"/>
      <c r="TWP115" s="86"/>
      <c r="TWQ115" s="86"/>
      <c r="TWR115" s="86"/>
      <c r="TWS115" s="86"/>
      <c r="TWT115" s="86"/>
      <c r="TWU115" s="86"/>
      <c r="TWV115" s="86"/>
      <c r="TWW115" s="86"/>
      <c r="TWX115" s="86"/>
      <c r="TWY115" s="86"/>
      <c r="TWZ115" s="86"/>
      <c r="TXA115" s="86"/>
      <c r="TXB115" s="86"/>
      <c r="TXC115" s="86"/>
      <c r="TXD115" s="86"/>
      <c r="TXE115" s="86"/>
      <c r="TXF115" s="86"/>
      <c r="TXG115" s="86"/>
      <c r="TXH115" s="86"/>
      <c r="TXI115" s="86"/>
      <c r="TXJ115" s="86"/>
      <c r="TXK115" s="86"/>
      <c r="TXL115" s="86"/>
      <c r="TXM115" s="86"/>
      <c r="TXN115" s="86"/>
      <c r="TXO115" s="86"/>
      <c r="TXP115" s="86"/>
      <c r="TXQ115" s="86"/>
      <c r="TXR115" s="86"/>
      <c r="TXS115" s="86"/>
      <c r="TXT115" s="86"/>
      <c r="TXU115" s="86"/>
      <c r="TXV115" s="86"/>
      <c r="TXW115" s="86"/>
      <c r="TXX115" s="86"/>
      <c r="TXY115" s="86"/>
      <c r="TXZ115" s="86"/>
      <c r="TYA115" s="86"/>
      <c r="TYB115" s="86"/>
      <c r="TYC115" s="86"/>
      <c r="TYD115" s="86"/>
      <c r="TYE115" s="86"/>
      <c r="TYF115" s="86"/>
      <c r="TYG115" s="86"/>
      <c r="TYH115" s="86"/>
      <c r="TYI115" s="86"/>
      <c r="TYJ115" s="86"/>
      <c r="TYK115" s="86"/>
      <c r="TYL115" s="86"/>
      <c r="TYM115" s="86"/>
      <c r="TYN115" s="86"/>
      <c r="TYO115" s="86"/>
      <c r="TYP115" s="86"/>
      <c r="TYQ115" s="86"/>
      <c r="TYR115" s="86"/>
      <c r="TYS115" s="86"/>
      <c r="TYT115" s="86"/>
      <c r="TYU115" s="86"/>
      <c r="TYV115" s="86"/>
      <c r="TYW115" s="86"/>
      <c r="TYX115" s="86"/>
      <c r="TYY115" s="86"/>
      <c r="TYZ115" s="86"/>
      <c r="TZA115" s="86"/>
      <c r="TZB115" s="86"/>
      <c r="TZC115" s="86"/>
      <c r="TZD115" s="86"/>
      <c r="TZE115" s="86"/>
      <c r="TZF115" s="86"/>
      <c r="TZG115" s="86"/>
      <c r="TZH115" s="86"/>
      <c r="TZI115" s="86"/>
      <c r="TZJ115" s="86"/>
      <c r="TZK115" s="86"/>
      <c r="TZL115" s="86"/>
      <c r="TZM115" s="86"/>
      <c r="TZN115" s="86"/>
      <c r="TZO115" s="86"/>
      <c r="TZP115" s="86"/>
      <c r="TZQ115" s="86"/>
      <c r="TZR115" s="86"/>
      <c r="TZS115" s="86"/>
      <c r="TZT115" s="86"/>
      <c r="TZU115" s="86"/>
      <c r="TZV115" s="86"/>
      <c r="TZW115" s="86"/>
      <c r="TZX115" s="86"/>
      <c r="TZY115" s="86"/>
      <c r="TZZ115" s="86"/>
      <c r="UAA115" s="86"/>
      <c r="UAB115" s="86"/>
      <c r="UAC115" s="86"/>
      <c r="UAD115" s="86"/>
      <c r="UAE115" s="86"/>
      <c r="UAF115" s="86"/>
      <c r="UAG115" s="86"/>
      <c r="UAH115" s="86"/>
      <c r="UAI115" s="86"/>
      <c r="UAJ115" s="86"/>
      <c r="UAK115" s="86"/>
      <c r="UAL115" s="86"/>
      <c r="UAM115" s="86"/>
      <c r="UAN115" s="86"/>
      <c r="UAO115" s="86"/>
      <c r="UAP115" s="86"/>
      <c r="UAQ115" s="86"/>
      <c r="UAR115" s="86"/>
      <c r="UAS115" s="86"/>
      <c r="UAT115" s="86"/>
      <c r="UAU115" s="86"/>
      <c r="UAV115" s="86"/>
      <c r="UAW115" s="86"/>
      <c r="UAX115" s="86"/>
      <c r="UAY115" s="86"/>
      <c r="UAZ115" s="86"/>
      <c r="UBA115" s="86"/>
      <c r="UBB115" s="86"/>
      <c r="UBC115" s="86"/>
      <c r="UBD115" s="86"/>
      <c r="UBE115" s="86"/>
      <c r="UBF115" s="86"/>
      <c r="UBG115" s="86"/>
      <c r="UBH115" s="86"/>
      <c r="UBI115" s="86"/>
      <c r="UBJ115" s="86"/>
      <c r="UBK115" s="86"/>
      <c r="UBL115" s="86"/>
      <c r="UBM115" s="86"/>
      <c r="UBN115" s="86"/>
      <c r="UBO115" s="86"/>
      <c r="UBP115" s="86"/>
      <c r="UBQ115" s="86"/>
      <c r="UBR115" s="86"/>
      <c r="UBS115" s="86"/>
      <c r="UBT115" s="86"/>
      <c r="UBU115" s="86"/>
      <c r="UBV115" s="86"/>
      <c r="UBW115" s="86"/>
      <c r="UBX115" s="86"/>
      <c r="UBY115" s="86"/>
      <c r="UBZ115" s="86"/>
      <c r="UCA115" s="86"/>
      <c r="UCB115" s="86"/>
      <c r="UCC115" s="86"/>
      <c r="UCD115" s="86"/>
      <c r="UCE115" s="86"/>
      <c r="UCF115" s="86"/>
      <c r="UCG115" s="86"/>
      <c r="UCH115" s="86"/>
      <c r="UCI115" s="86"/>
      <c r="UCJ115" s="86"/>
      <c r="UCK115" s="86"/>
      <c r="UCL115" s="86"/>
      <c r="UCM115" s="86"/>
      <c r="UCN115" s="86"/>
      <c r="UCO115" s="86"/>
      <c r="UCP115" s="86"/>
      <c r="UCQ115" s="86"/>
      <c r="UCR115" s="86"/>
      <c r="UCS115" s="86"/>
      <c r="UCT115" s="86"/>
      <c r="UCU115" s="86"/>
      <c r="UCV115" s="86"/>
      <c r="UCW115" s="86"/>
      <c r="UCX115" s="86"/>
      <c r="UCY115" s="86"/>
      <c r="UCZ115" s="86"/>
      <c r="UDA115" s="86"/>
      <c r="UDB115" s="86"/>
      <c r="UDC115" s="86"/>
      <c r="UDD115" s="86"/>
      <c r="UDE115" s="86"/>
      <c r="UDF115" s="86"/>
      <c r="UDG115" s="86"/>
      <c r="UDH115" s="86"/>
      <c r="UDI115" s="86"/>
      <c r="UDJ115" s="86"/>
      <c r="UDK115" s="86"/>
      <c r="UDL115" s="86"/>
      <c r="UDM115" s="86"/>
      <c r="UDN115" s="86"/>
      <c r="UDO115" s="86"/>
      <c r="UDP115" s="86"/>
      <c r="UDQ115" s="86"/>
      <c r="UDR115" s="86"/>
      <c r="UDS115" s="86"/>
      <c r="UDT115" s="86"/>
      <c r="UDU115" s="86"/>
      <c r="UDV115" s="86"/>
      <c r="UDW115" s="86"/>
      <c r="UDX115" s="86"/>
      <c r="UDY115" s="86"/>
      <c r="UDZ115" s="86"/>
      <c r="UEA115" s="86"/>
      <c r="UEB115" s="86"/>
      <c r="UEC115" s="86"/>
      <c r="UED115" s="86"/>
      <c r="UEE115" s="86"/>
      <c r="UEF115" s="86"/>
      <c r="UEG115" s="86"/>
      <c r="UEH115" s="86"/>
      <c r="UEI115" s="86"/>
      <c r="UEJ115" s="86"/>
      <c r="UEK115" s="86"/>
      <c r="UEL115" s="86"/>
      <c r="UEM115" s="86"/>
      <c r="UET115" s="86"/>
      <c r="UEU115" s="86"/>
      <c r="UEV115" s="86"/>
      <c r="UEW115" s="86"/>
      <c r="UEX115" s="86"/>
      <c r="UEY115" s="86"/>
      <c r="UEZ115" s="86"/>
      <c r="UFA115" s="86"/>
      <c r="UFB115" s="86"/>
      <c r="UFC115" s="86"/>
      <c r="UFD115" s="86"/>
      <c r="UFE115" s="86"/>
      <c r="UFF115" s="86"/>
      <c r="UFG115" s="86"/>
      <c r="UFH115" s="86"/>
      <c r="UFI115" s="86"/>
      <c r="UFJ115" s="86"/>
      <c r="UFK115" s="86"/>
      <c r="UFL115" s="86"/>
      <c r="UFM115" s="86"/>
      <c r="UFN115" s="86"/>
      <c r="UFO115" s="86"/>
      <c r="UFP115" s="86"/>
      <c r="UFQ115" s="86"/>
      <c r="UFR115" s="86"/>
      <c r="UFS115" s="86"/>
      <c r="UFT115" s="86"/>
      <c r="UFU115" s="86"/>
      <c r="UFV115" s="86"/>
      <c r="UFW115" s="86"/>
      <c r="UFX115" s="86"/>
      <c r="UFY115" s="86"/>
      <c r="UFZ115" s="86"/>
      <c r="UGA115" s="86"/>
      <c r="UGB115" s="86"/>
      <c r="UGC115" s="86"/>
      <c r="UGD115" s="86"/>
      <c r="UGE115" s="86"/>
      <c r="UGF115" s="86"/>
      <c r="UGG115" s="86"/>
      <c r="UGH115" s="86"/>
      <c r="UGI115" s="86"/>
      <c r="UGJ115" s="86"/>
      <c r="UGK115" s="86"/>
      <c r="UGL115" s="86"/>
      <c r="UGM115" s="86"/>
      <c r="UGN115" s="86"/>
      <c r="UGO115" s="86"/>
      <c r="UGP115" s="86"/>
      <c r="UGQ115" s="86"/>
      <c r="UGR115" s="86"/>
      <c r="UGS115" s="86"/>
      <c r="UGT115" s="86"/>
      <c r="UGU115" s="86"/>
      <c r="UGV115" s="86"/>
      <c r="UGW115" s="86"/>
      <c r="UGX115" s="86"/>
      <c r="UGY115" s="86"/>
      <c r="UGZ115" s="86"/>
      <c r="UHA115" s="86"/>
      <c r="UHB115" s="86"/>
      <c r="UHC115" s="86"/>
      <c r="UHD115" s="86"/>
      <c r="UHE115" s="86"/>
      <c r="UHF115" s="86"/>
      <c r="UHG115" s="86"/>
      <c r="UHH115" s="86"/>
      <c r="UHI115" s="86"/>
      <c r="UHJ115" s="86"/>
      <c r="UHK115" s="86"/>
      <c r="UHL115" s="86"/>
      <c r="UHM115" s="86"/>
      <c r="UHN115" s="86"/>
      <c r="UHO115" s="86"/>
      <c r="UHP115" s="86"/>
      <c r="UHQ115" s="86"/>
      <c r="UHR115" s="86"/>
      <c r="UHS115" s="86"/>
      <c r="UHT115" s="86"/>
      <c r="UHU115" s="86"/>
      <c r="UHV115" s="86"/>
      <c r="UHW115" s="86"/>
      <c r="UHX115" s="86"/>
      <c r="UHY115" s="86"/>
      <c r="UHZ115" s="86"/>
      <c r="UIA115" s="86"/>
      <c r="UIB115" s="86"/>
      <c r="UIC115" s="86"/>
      <c r="UID115" s="86"/>
      <c r="UIE115" s="86"/>
      <c r="UIF115" s="86"/>
      <c r="UIG115" s="86"/>
      <c r="UIH115" s="86"/>
      <c r="UII115" s="86"/>
      <c r="UIJ115" s="86"/>
      <c r="UIK115" s="86"/>
      <c r="UIL115" s="86"/>
      <c r="UIM115" s="86"/>
      <c r="UIN115" s="86"/>
      <c r="UIO115" s="86"/>
      <c r="UIP115" s="86"/>
      <c r="UIQ115" s="86"/>
      <c r="UIR115" s="86"/>
      <c r="UIS115" s="86"/>
      <c r="UIT115" s="86"/>
      <c r="UIU115" s="86"/>
      <c r="UIV115" s="86"/>
      <c r="UIW115" s="86"/>
      <c r="UIX115" s="86"/>
      <c r="UIY115" s="86"/>
      <c r="UIZ115" s="86"/>
      <c r="UJA115" s="86"/>
      <c r="UJB115" s="86"/>
      <c r="UJC115" s="86"/>
      <c r="UJD115" s="86"/>
      <c r="UJE115" s="86"/>
      <c r="UJF115" s="86"/>
      <c r="UJG115" s="86"/>
      <c r="UJH115" s="86"/>
      <c r="UJI115" s="86"/>
      <c r="UJJ115" s="86"/>
      <c r="UJK115" s="86"/>
      <c r="UJL115" s="86"/>
      <c r="UJM115" s="86"/>
      <c r="UJN115" s="86"/>
      <c r="UJO115" s="86"/>
      <c r="UJP115" s="86"/>
      <c r="UJQ115" s="86"/>
      <c r="UJR115" s="86"/>
      <c r="UJS115" s="86"/>
      <c r="UJT115" s="86"/>
      <c r="UJU115" s="86"/>
      <c r="UJV115" s="86"/>
      <c r="UJW115" s="86"/>
      <c r="UJX115" s="86"/>
      <c r="UJY115" s="86"/>
      <c r="UJZ115" s="86"/>
      <c r="UKA115" s="86"/>
      <c r="UKB115" s="86"/>
      <c r="UKC115" s="86"/>
      <c r="UKD115" s="86"/>
      <c r="UKE115" s="86"/>
      <c r="UKF115" s="86"/>
      <c r="UKG115" s="86"/>
      <c r="UKH115" s="86"/>
      <c r="UKI115" s="86"/>
      <c r="UKJ115" s="86"/>
      <c r="UKK115" s="86"/>
      <c r="UKL115" s="86"/>
      <c r="UKM115" s="86"/>
      <c r="UKN115" s="86"/>
      <c r="UKO115" s="86"/>
      <c r="UKP115" s="86"/>
      <c r="UKQ115" s="86"/>
      <c r="UKR115" s="86"/>
      <c r="UKS115" s="86"/>
      <c r="UKT115" s="86"/>
      <c r="UKU115" s="86"/>
      <c r="UKV115" s="86"/>
      <c r="UKW115" s="86"/>
      <c r="UKX115" s="86"/>
      <c r="UKY115" s="86"/>
      <c r="UKZ115" s="86"/>
      <c r="ULA115" s="86"/>
      <c r="ULB115" s="86"/>
      <c r="ULC115" s="86"/>
      <c r="ULD115" s="86"/>
      <c r="ULE115" s="86"/>
      <c r="ULF115" s="86"/>
      <c r="ULG115" s="86"/>
      <c r="ULH115" s="86"/>
      <c r="ULI115" s="86"/>
      <c r="ULJ115" s="86"/>
      <c r="ULK115" s="86"/>
      <c r="ULL115" s="86"/>
      <c r="ULM115" s="86"/>
      <c r="ULN115" s="86"/>
      <c r="ULO115" s="86"/>
      <c r="ULP115" s="86"/>
      <c r="ULQ115" s="86"/>
      <c r="ULR115" s="86"/>
      <c r="ULS115" s="86"/>
      <c r="ULT115" s="86"/>
      <c r="ULU115" s="86"/>
      <c r="ULV115" s="86"/>
      <c r="ULW115" s="86"/>
      <c r="ULX115" s="86"/>
      <c r="ULY115" s="86"/>
      <c r="ULZ115" s="86"/>
      <c r="UMA115" s="86"/>
      <c r="UMB115" s="86"/>
      <c r="UMC115" s="86"/>
      <c r="UMD115" s="86"/>
      <c r="UME115" s="86"/>
      <c r="UMF115" s="86"/>
      <c r="UMG115" s="86"/>
      <c r="UMH115" s="86"/>
      <c r="UMI115" s="86"/>
      <c r="UMJ115" s="86"/>
      <c r="UMK115" s="86"/>
      <c r="UML115" s="86"/>
      <c r="UMM115" s="86"/>
      <c r="UMN115" s="86"/>
      <c r="UMO115" s="86"/>
      <c r="UMP115" s="86"/>
      <c r="UMQ115" s="86"/>
      <c r="UMR115" s="86"/>
      <c r="UMS115" s="86"/>
      <c r="UMT115" s="86"/>
      <c r="UMU115" s="86"/>
      <c r="UMV115" s="86"/>
      <c r="UMW115" s="86"/>
      <c r="UMX115" s="86"/>
      <c r="UMY115" s="86"/>
      <c r="UMZ115" s="86"/>
      <c r="UNA115" s="86"/>
      <c r="UNB115" s="86"/>
      <c r="UNC115" s="86"/>
      <c r="UND115" s="86"/>
      <c r="UNE115" s="86"/>
      <c r="UNF115" s="86"/>
      <c r="UNG115" s="86"/>
      <c r="UNH115" s="86"/>
      <c r="UNI115" s="86"/>
      <c r="UNJ115" s="86"/>
      <c r="UNK115" s="86"/>
      <c r="UNL115" s="86"/>
      <c r="UNM115" s="86"/>
      <c r="UNN115" s="86"/>
      <c r="UNO115" s="86"/>
      <c r="UNP115" s="86"/>
      <c r="UNQ115" s="86"/>
      <c r="UNR115" s="86"/>
      <c r="UNS115" s="86"/>
      <c r="UNT115" s="86"/>
      <c r="UNU115" s="86"/>
      <c r="UNV115" s="86"/>
      <c r="UNW115" s="86"/>
      <c r="UNX115" s="86"/>
      <c r="UNY115" s="86"/>
      <c r="UNZ115" s="86"/>
      <c r="UOA115" s="86"/>
      <c r="UOB115" s="86"/>
      <c r="UOC115" s="86"/>
      <c r="UOD115" s="86"/>
      <c r="UOE115" s="86"/>
      <c r="UOF115" s="86"/>
      <c r="UOG115" s="86"/>
      <c r="UOH115" s="86"/>
      <c r="UOI115" s="86"/>
      <c r="UOP115" s="86"/>
      <c r="UOQ115" s="86"/>
      <c r="UOR115" s="86"/>
      <c r="UOS115" s="86"/>
      <c r="UOT115" s="86"/>
      <c r="UOU115" s="86"/>
      <c r="UOV115" s="86"/>
      <c r="UOW115" s="86"/>
      <c r="UOX115" s="86"/>
      <c r="UOY115" s="86"/>
      <c r="UOZ115" s="86"/>
      <c r="UPA115" s="86"/>
      <c r="UPB115" s="86"/>
      <c r="UPC115" s="86"/>
      <c r="UPD115" s="86"/>
      <c r="UPE115" s="86"/>
      <c r="UPF115" s="86"/>
      <c r="UPG115" s="86"/>
      <c r="UPH115" s="86"/>
      <c r="UPI115" s="86"/>
      <c r="UPJ115" s="86"/>
      <c r="UPK115" s="86"/>
      <c r="UPL115" s="86"/>
      <c r="UPM115" s="86"/>
      <c r="UPN115" s="86"/>
      <c r="UPO115" s="86"/>
      <c r="UPP115" s="86"/>
      <c r="UPQ115" s="86"/>
      <c r="UPR115" s="86"/>
      <c r="UPS115" s="86"/>
      <c r="UPT115" s="86"/>
      <c r="UPU115" s="86"/>
      <c r="UPV115" s="86"/>
      <c r="UPW115" s="86"/>
      <c r="UPX115" s="86"/>
      <c r="UPY115" s="86"/>
      <c r="UPZ115" s="86"/>
      <c r="UQA115" s="86"/>
      <c r="UQB115" s="86"/>
      <c r="UQC115" s="86"/>
      <c r="UQD115" s="86"/>
      <c r="UQE115" s="86"/>
      <c r="UQF115" s="86"/>
      <c r="UQG115" s="86"/>
      <c r="UQH115" s="86"/>
      <c r="UQI115" s="86"/>
      <c r="UQJ115" s="86"/>
      <c r="UQK115" s="86"/>
      <c r="UQL115" s="86"/>
      <c r="UQM115" s="86"/>
      <c r="UQN115" s="86"/>
      <c r="UQO115" s="86"/>
      <c r="UQP115" s="86"/>
      <c r="UQQ115" s="86"/>
      <c r="UQR115" s="86"/>
      <c r="UQS115" s="86"/>
      <c r="UQT115" s="86"/>
      <c r="UQU115" s="86"/>
      <c r="UQV115" s="86"/>
      <c r="UQW115" s="86"/>
      <c r="UQX115" s="86"/>
      <c r="UQY115" s="86"/>
      <c r="UQZ115" s="86"/>
      <c r="URA115" s="86"/>
      <c r="URB115" s="86"/>
      <c r="URC115" s="86"/>
      <c r="URD115" s="86"/>
      <c r="URE115" s="86"/>
      <c r="URF115" s="86"/>
      <c r="URG115" s="86"/>
      <c r="URH115" s="86"/>
      <c r="URI115" s="86"/>
      <c r="URJ115" s="86"/>
      <c r="URK115" s="86"/>
      <c r="URL115" s="86"/>
      <c r="URM115" s="86"/>
      <c r="URN115" s="86"/>
      <c r="URO115" s="86"/>
      <c r="URP115" s="86"/>
      <c r="URQ115" s="86"/>
      <c r="URR115" s="86"/>
      <c r="URS115" s="86"/>
      <c r="URT115" s="86"/>
      <c r="URU115" s="86"/>
      <c r="URV115" s="86"/>
      <c r="URW115" s="86"/>
      <c r="URX115" s="86"/>
      <c r="URY115" s="86"/>
      <c r="URZ115" s="86"/>
      <c r="USA115" s="86"/>
      <c r="USB115" s="86"/>
      <c r="USC115" s="86"/>
      <c r="USD115" s="86"/>
      <c r="USE115" s="86"/>
      <c r="USF115" s="86"/>
      <c r="USG115" s="86"/>
      <c r="USH115" s="86"/>
      <c r="USI115" s="86"/>
      <c r="USJ115" s="86"/>
      <c r="USK115" s="86"/>
      <c r="USL115" s="86"/>
      <c r="USM115" s="86"/>
      <c r="USN115" s="86"/>
      <c r="USO115" s="86"/>
      <c r="USP115" s="86"/>
      <c r="USQ115" s="86"/>
      <c r="USR115" s="86"/>
      <c r="USS115" s="86"/>
      <c r="UST115" s="86"/>
      <c r="USU115" s="86"/>
      <c r="USV115" s="86"/>
      <c r="USW115" s="86"/>
      <c r="USX115" s="86"/>
      <c r="USY115" s="86"/>
      <c r="USZ115" s="86"/>
      <c r="UTA115" s="86"/>
      <c r="UTB115" s="86"/>
      <c r="UTC115" s="86"/>
      <c r="UTD115" s="86"/>
      <c r="UTE115" s="86"/>
      <c r="UTF115" s="86"/>
      <c r="UTG115" s="86"/>
      <c r="UTH115" s="86"/>
      <c r="UTI115" s="86"/>
      <c r="UTJ115" s="86"/>
      <c r="UTK115" s="86"/>
      <c r="UTL115" s="86"/>
      <c r="UTM115" s="86"/>
      <c r="UTN115" s="86"/>
      <c r="UTO115" s="86"/>
      <c r="UTP115" s="86"/>
      <c r="UTQ115" s="86"/>
      <c r="UTR115" s="86"/>
      <c r="UTS115" s="86"/>
      <c r="UTT115" s="86"/>
      <c r="UTU115" s="86"/>
      <c r="UTV115" s="86"/>
      <c r="UTW115" s="86"/>
      <c r="UTX115" s="86"/>
      <c r="UTY115" s="86"/>
      <c r="UTZ115" s="86"/>
      <c r="UUA115" s="86"/>
      <c r="UUB115" s="86"/>
      <c r="UUC115" s="86"/>
      <c r="UUD115" s="86"/>
      <c r="UUE115" s="86"/>
      <c r="UUF115" s="86"/>
      <c r="UUG115" s="86"/>
      <c r="UUH115" s="86"/>
      <c r="UUI115" s="86"/>
      <c r="UUJ115" s="86"/>
      <c r="UUK115" s="86"/>
      <c r="UUL115" s="86"/>
      <c r="UUM115" s="86"/>
      <c r="UUN115" s="86"/>
      <c r="UUO115" s="86"/>
      <c r="UUP115" s="86"/>
      <c r="UUQ115" s="86"/>
      <c r="UUR115" s="86"/>
      <c r="UUS115" s="86"/>
      <c r="UUT115" s="86"/>
      <c r="UUU115" s="86"/>
      <c r="UUV115" s="86"/>
      <c r="UUW115" s="86"/>
      <c r="UUX115" s="86"/>
      <c r="UUY115" s="86"/>
      <c r="UUZ115" s="86"/>
      <c r="UVA115" s="86"/>
      <c r="UVB115" s="86"/>
      <c r="UVC115" s="86"/>
      <c r="UVD115" s="86"/>
      <c r="UVE115" s="86"/>
      <c r="UVF115" s="86"/>
      <c r="UVG115" s="86"/>
      <c r="UVH115" s="86"/>
      <c r="UVI115" s="86"/>
      <c r="UVJ115" s="86"/>
      <c r="UVK115" s="86"/>
      <c r="UVL115" s="86"/>
      <c r="UVM115" s="86"/>
      <c r="UVN115" s="86"/>
      <c r="UVO115" s="86"/>
      <c r="UVP115" s="86"/>
      <c r="UVQ115" s="86"/>
      <c r="UVR115" s="86"/>
      <c r="UVS115" s="86"/>
      <c r="UVT115" s="86"/>
      <c r="UVU115" s="86"/>
      <c r="UVV115" s="86"/>
      <c r="UVW115" s="86"/>
      <c r="UVX115" s="86"/>
      <c r="UVY115" s="86"/>
      <c r="UVZ115" s="86"/>
      <c r="UWA115" s="86"/>
      <c r="UWB115" s="86"/>
      <c r="UWC115" s="86"/>
      <c r="UWD115" s="86"/>
      <c r="UWE115" s="86"/>
      <c r="UWF115" s="86"/>
      <c r="UWG115" s="86"/>
      <c r="UWH115" s="86"/>
      <c r="UWI115" s="86"/>
      <c r="UWJ115" s="86"/>
      <c r="UWK115" s="86"/>
      <c r="UWL115" s="86"/>
      <c r="UWM115" s="86"/>
      <c r="UWN115" s="86"/>
      <c r="UWO115" s="86"/>
      <c r="UWP115" s="86"/>
      <c r="UWQ115" s="86"/>
      <c r="UWR115" s="86"/>
      <c r="UWS115" s="86"/>
      <c r="UWT115" s="86"/>
      <c r="UWU115" s="86"/>
      <c r="UWV115" s="86"/>
      <c r="UWW115" s="86"/>
      <c r="UWX115" s="86"/>
      <c r="UWY115" s="86"/>
      <c r="UWZ115" s="86"/>
      <c r="UXA115" s="86"/>
      <c r="UXB115" s="86"/>
      <c r="UXC115" s="86"/>
      <c r="UXD115" s="86"/>
      <c r="UXE115" s="86"/>
      <c r="UXF115" s="86"/>
      <c r="UXG115" s="86"/>
      <c r="UXH115" s="86"/>
      <c r="UXI115" s="86"/>
      <c r="UXJ115" s="86"/>
      <c r="UXK115" s="86"/>
      <c r="UXL115" s="86"/>
      <c r="UXM115" s="86"/>
      <c r="UXN115" s="86"/>
      <c r="UXO115" s="86"/>
      <c r="UXP115" s="86"/>
      <c r="UXQ115" s="86"/>
      <c r="UXR115" s="86"/>
      <c r="UXS115" s="86"/>
      <c r="UXT115" s="86"/>
      <c r="UXU115" s="86"/>
      <c r="UXV115" s="86"/>
      <c r="UXW115" s="86"/>
      <c r="UXX115" s="86"/>
      <c r="UXY115" s="86"/>
      <c r="UXZ115" s="86"/>
      <c r="UYA115" s="86"/>
      <c r="UYB115" s="86"/>
      <c r="UYC115" s="86"/>
      <c r="UYD115" s="86"/>
      <c r="UYE115" s="86"/>
      <c r="UYL115" s="86"/>
      <c r="UYM115" s="86"/>
      <c r="UYN115" s="86"/>
      <c r="UYO115" s="86"/>
      <c r="UYP115" s="86"/>
      <c r="UYQ115" s="86"/>
      <c r="UYR115" s="86"/>
      <c r="UYS115" s="86"/>
      <c r="UYT115" s="86"/>
      <c r="UYU115" s="86"/>
      <c r="UYV115" s="86"/>
      <c r="UYW115" s="86"/>
      <c r="UYX115" s="86"/>
      <c r="UYY115" s="86"/>
      <c r="UYZ115" s="86"/>
      <c r="UZA115" s="86"/>
      <c r="UZB115" s="86"/>
      <c r="UZC115" s="86"/>
      <c r="UZD115" s="86"/>
      <c r="UZE115" s="86"/>
      <c r="UZF115" s="86"/>
      <c r="UZG115" s="86"/>
      <c r="UZH115" s="86"/>
      <c r="UZI115" s="86"/>
      <c r="UZJ115" s="86"/>
      <c r="UZK115" s="86"/>
      <c r="UZL115" s="86"/>
      <c r="UZM115" s="86"/>
      <c r="UZN115" s="86"/>
      <c r="UZO115" s="86"/>
      <c r="UZP115" s="86"/>
      <c r="UZQ115" s="86"/>
      <c r="UZR115" s="86"/>
      <c r="UZS115" s="86"/>
      <c r="UZT115" s="86"/>
      <c r="UZU115" s="86"/>
      <c r="UZV115" s="86"/>
      <c r="UZW115" s="86"/>
      <c r="UZX115" s="86"/>
      <c r="UZY115" s="86"/>
      <c r="UZZ115" s="86"/>
      <c r="VAA115" s="86"/>
      <c r="VAB115" s="86"/>
      <c r="VAC115" s="86"/>
      <c r="VAD115" s="86"/>
      <c r="VAE115" s="86"/>
      <c r="VAF115" s="86"/>
      <c r="VAG115" s="86"/>
      <c r="VAH115" s="86"/>
      <c r="VAI115" s="86"/>
      <c r="VAJ115" s="86"/>
      <c r="VAK115" s="86"/>
      <c r="VAL115" s="86"/>
      <c r="VAM115" s="86"/>
      <c r="VAN115" s="86"/>
      <c r="VAO115" s="86"/>
      <c r="VAP115" s="86"/>
      <c r="VAQ115" s="86"/>
      <c r="VAR115" s="86"/>
      <c r="VAS115" s="86"/>
      <c r="VAT115" s="86"/>
      <c r="VAU115" s="86"/>
      <c r="VAV115" s="86"/>
      <c r="VAW115" s="86"/>
      <c r="VAX115" s="86"/>
      <c r="VAY115" s="86"/>
      <c r="VAZ115" s="86"/>
      <c r="VBA115" s="86"/>
      <c r="VBB115" s="86"/>
      <c r="VBC115" s="86"/>
      <c r="VBD115" s="86"/>
      <c r="VBE115" s="86"/>
      <c r="VBF115" s="86"/>
      <c r="VBG115" s="86"/>
      <c r="VBH115" s="86"/>
      <c r="VBI115" s="86"/>
      <c r="VBJ115" s="86"/>
      <c r="VBK115" s="86"/>
      <c r="VBL115" s="86"/>
      <c r="VBM115" s="86"/>
      <c r="VBN115" s="86"/>
      <c r="VBO115" s="86"/>
      <c r="VBP115" s="86"/>
      <c r="VBQ115" s="86"/>
      <c r="VBR115" s="86"/>
      <c r="VBS115" s="86"/>
      <c r="VBT115" s="86"/>
      <c r="VBU115" s="86"/>
      <c r="VBV115" s="86"/>
      <c r="VBW115" s="86"/>
      <c r="VBX115" s="86"/>
      <c r="VBY115" s="86"/>
      <c r="VBZ115" s="86"/>
      <c r="VCA115" s="86"/>
      <c r="VCB115" s="86"/>
      <c r="VCC115" s="86"/>
      <c r="VCD115" s="86"/>
      <c r="VCE115" s="86"/>
      <c r="VCF115" s="86"/>
      <c r="VCG115" s="86"/>
      <c r="VCH115" s="86"/>
      <c r="VCI115" s="86"/>
      <c r="VCJ115" s="86"/>
      <c r="VCK115" s="86"/>
      <c r="VCL115" s="86"/>
      <c r="VCM115" s="86"/>
      <c r="VCN115" s="86"/>
      <c r="VCO115" s="86"/>
      <c r="VCP115" s="86"/>
      <c r="VCQ115" s="86"/>
      <c r="VCR115" s="86"/>
      <c r="VCS115" s="86"/>
      <c r="VCT115" s="86"/>
      <c r="VCU115" s="86"/>
      <c r="VCV115" s="86"/>
      <c r="VCW115" s="86"/>
      <c r="VCX115" s="86"/>
      <c r="VCY115" s="86"/>
      <c r="VCZ115" s="86"/>
      <c r="VDA115" s="86"/>
      <c r="VDB115" s="86"/>
      <c r="VDC115" s="86"/>
      <c r="VDD115" s="86"/>
      <c r="VDE115" s="86"/>
      <c r="VDF115" s="86"/>
      <c r="VDG115" s="86"/>
      <c r="VDH115" s="86"/>
      <c r="VDI115" s="86"/>
      <c r="VDJ115" s="86"/>
      <c r="VDK115" s="86"/>
      <c r="VDL115" s="86"/>
      <c r="VDM115" s="86"/>
      <c r="VDN115" s="86"/>
      <c r="VDO115" s="86"/>
      <c r="VDP115" s="86"/>
      <c r="VDQ115" s="86"/>
      <c r="VDR115" s="86"/>
      <c r="VDS115" s="86"/>
      <c r="VDT115" s="86"/>
      <c r="VDU115" s="86"/>
      <c r="VDV115" s="86"/>
      <c r="VDW115" s="86"/>
      <c r="VDX115" s="86"/>
      <c r="VDY115" s="86"/>
      <c r="VDZ115" s="86"/>
      <c r="VEA115" s="86"/>
      <c r="VEB115" s="86"/>
      <c r="VEC115" s="86"/>
      <c r="VED115" s="86"/>
      <c r="VEE115" s="86"/>
      <c r="VEF115" s="86"/>
      <c r="VEG115" s="86"/>
      <c r="VEH115" s="86"/>
      <c r="VEI115" s="86"/>
      <c r="VEJ115" s="86"/>
      <c r="VEK115" s="86"/>
      <c r="VEL115" s="86"/>
      <c r="VEM115" s="86"/>
      <c r="VEN115" s="86"/>
      <c r="VEO115" s="86"/>
      <c r="VEP115" s="86"/>
      <c r="VEQ115" s="86"/>
      <c r="VER115" s="86"/>
      <c r="VES115" s="86"/>
      <c r="VET115" s="86"/>
      <c r="VEU115" s="86"/>
      <c r="VEV115" s="86"/>
      <c r="VEW115" s="86"/>
      <c r="VEX115" s="86"/>
      <c r="VEY115" s="86"/>
      <c r="VEZ115" s="86"/>
      <c r="VFA115" s="86"/>
      <c r="VFB115" s="86"/>
      <c r="VFC115" s="86"/>
      <c r="VFD115" s="86"/>
      <c r="VFE115" s="86"/>
      <c r="VFF115" s="86"/>
      <c r="VFG115" s="86"/>
      <c r="VFH115" s="86"/>
      <c r="VFI115" s="86"/>
      <c r="VFJ115" s="86"/>
      <c r="VFK115" s="86"/>
      <c r="VFL115" s="86"/>
      <c r="VFM115" s="86"/>
      <c r="VFN115" s="86"/>
      <c r="VFO115" s="86"/>
      <c r="VFP115" s="86"/>
      <c r="VFQ115" s="86"/>
      <c r="VFR115" s="86"/>
      <c r="VFS115" s="86"/>
      <c r="VFT115" s="86"/>
      <c r="VFU115" s="86"/>
      <c r="VFV115" s="86"/>
      <c r="VFW115" s="86"/>
      <c r="VFX115" s="86"/>
      <c r="VFY115" s="86"/>
      <c r="VFZ115" s="86"/>
      <c r="VGA115" s="86"/>
      <c r="VGB115" s="86"/>
      <c r="VGC115" s="86"/>
      <c r="VGD115" s="86"/>
      <c r="VGE115" s="86"/>
      <c r="VGF115" s="86"/>
      <c r="VGG115" s="86"/>
      <c r="VGH115" s="86"/>
      <c r="VGI115" s="86"/>
      <c r="VGJ115" s="86"/>
      <c r="VGK115" s="86"/>
      <c r="VGL115" s="86"/>
      <c r="VGM115" s="86"/>
      <c r="VGN115" s="86"/>
      <c r="VGO115" s="86"/>
      <c r="VGP115" s="86"/>
      <c r="VGQ115" s="86"/>
      <c r="VGR115" s="86"/>
      <c r="VGS115" s="86"/>
      <c r="VGT115" s="86"/>
      <c r="VGU115" s="86"/>
      <c r="VGV115" s="86"/>
      <c r="VGW115" s="86"/>
      <c r="VGX115" s="86"/>
      <c r="VGY115" s="86"/>
      <c r="VGZ115" s="86"/>
      <c r="VHA115" s="86"/>
      <c r="VHB115" s="86"/>
      <c r="VHC115" s="86"/>
      <c r="VHD115" s="86"/>
      <c r="VHE115" s="86"/>
      <c r="VHF115" s="86"/>
      <c r="VHG115" s="86"/>
      <c r="VHH115" s="86"/>
      <c r="VHI115" s="86"/>
      <c r="VHJ115" s="86"/>
      <c r="VHK115" s="86"/>
      <c r="VHL115" s="86"/>
      <c r="VHM115" s="86"/>
      <c r="VHN115" s="86"/>
      <c r="VHO115" s="86"/>
      <c r="VHP115" s="86"/>
      <c r="VHQ115" s="86"/>
      <c r="VHR115" s="86"/>
      <c r="VHS115" s="86"/>
      <c r="VHT115" s="86"/>
      <c r="VHU115" s="86"/>
      <c r="VHV115" s="86"/>
      <c r="VHW115" s="86"/>
      <c r="VHX115" s="86"/>
      <c r="VHY115" s="86"/>
      <c r="VHZ115" s="86"/>
      <c r="VIA115" s="86"/>
      <c r="VIH115" s="86"/>
      <c r="VII115" s="86"/>
      <c r="VIJ115" s="86"/>
      <c r="VIK115" s="86"/>
      <c r="VIL115" s="86"/>
      <c r="VIM115" s="86"/>
      <c r="VIN115" s="86"/>
      <c r="VIO115" s="86"/>
      <c r="VIP115" s="86"/>
      <c r="VIQ115" s="86"/>
      <c r="VIR115" s="86"/>
      <c r="VIS115" s="86"/>
      <c r="VIT115" s="86"/>
      <c r="VIU115" s="86"/>
      <c r="VIV115" s="86"/>
      <c r="VIW115" s="86"/>
      <c r="VIX115" s="86"/>
      <c r="VIY115" s="86"/>
      <c r="VIZ115" s="86"/>
      <c r="VJA115" s="86"/>
      <c r="VJB115" s="86"/>
      <c r="VJC115" s="86"/>
      <c r="VJD115" s="86"/>
      <c r="VJE115" s="86"/>
      <c r="VJF115" s="86"/>
      <c r="VJG115" s="86"/>
      <c r="VJH115" s="86"/>
      <c r="VJI115" s="86"/>
      <c r="VJJ115" s="86"/>
      <c r="VJK115" s="86"/>
      <c r="VJL115" s="86"/>
      <c r="VJM115" s="86"/>
      <c r="VJN115" s="86"/>
      <c r="VJO115" s="86"/>
      <c r="VJP115" s="86"/>
      <c r="VJQ115" s="86"/>
      <c r="VJR115" s="86"/>
      <c r="VJS115" s="86"/>
      <c r="VJT115" s="86"/>
      <c r="VJU115" s="86"/>
      <c r="VJV115" s="86"/>
      <c r="VJW115" s="86"/>
      <c r="VJX115" s="86"/>
      <c r="VJY115" s="86"/>
      <c r="VJZ115" s="86"/>
      <c r="VKA115" s="86"/>
      <c r="VKB115" s="86"/>
      <c r="VKC115" s="86"/>
      <c r="VKD115" s="86"/>
      <c r="VKE115" s="86"/>
      <c r="VKF115" s="86"/>
      <c r="VKG115" s="86"/>
      <c r="VKH115" s="86"/>
      <c r="VKI115" s="86"/>
      <c r="VKJ115" s="86"/>
      <c r="VKK115" s="86"/>
      <c r="VKL115" s="86"/>
      <c r="VKM115" s="86"/>
      <c r="VKN115" s="86"/>
      <c r="VKO115" s="86"/>
      <c r="VKP115" s="86"/>
      <c r="VKQ115" s="86"/>
      <c r="VKR115" s="86"/>
      <c r="VKS115" s="86"/>
      <c r="VKT115" s="86"/>
      <c r="VKU115" s="86"/>
      <c r="VKV115" s="86"/>
      <c r="VKW115" s="86"/>
      <c r="VKX115" s="86"/>
      <c r="VKY115" s="86"/>
      <c r="VKZ115" s="86"/>
      <c r="VLA115" s="86"/>
      <c r="VLB115" s="86"/>
      <c r="VLC115" s="86"/>
      <c r="VLD115" s="86"/>
      <c r="VLE115" s="86"/>
      <c r="VLF115" s="86"/>
      <c r="VLG115" s="86"/>
      <c r="VLH115" s="86"/>
      <c r="VLI115" s="86"/>
      <c r="VLJ115" s="86"/>
      <c r="VLK115" s="86"/>
      <c r="VLL115" s="86"/>
      <c r="VLM115" s="86"/>
      <c r="VLN115" s="86"/>
      <c r="VLO115" s="86"/>
      <c r="VLP115" s="86"/>
      <c r="VLQ115" s="86"/>
      <c r="VLR115" s="86"/>
      <c r="VLS115" s="86"/>
      <c r="VLT115" s="86"/>
      <c r="VLU115" s="86"/>
      <c r="VLV115" s="86"/>
      <c r="VLW115" s="86"/>
      <c r="VLX115" s="86"/>
      <c r="VLY115" s="86"/>
      <c r="VLZ115" s="86"/>
      <c r="VMA115" s="86"/>
      <c r="VMB115" s="86"/>
      <c r="VMC115" s="86"/>
      <c r="VMD115" s="86"/>
      <c r="VME115" s="86"/>
      <c r="VMF115" s="86"/>
      <c r="VMG115" s="86"/>
      <c r="VMH115" s="86"/>
      <c r="VMI115" s="86"/>
      <c r="VMJ115" s="86"/>
      <c r="VMK115" s="86"/>
      <c r="VML115" s="86"/>
      <c r="VMM115" s="86"/>
      <c r="VMN115" s="86"/>
      <c r="VMO115" s="86"/>
      <c r="VMP115" s="86"/>
      <c r="VMQ115" s="86"/>
      <c r="VMR115" s="86"/>
      <c r="VMS115" s="86"/>
      <c r="VMT115" s="86"/>
      <c r="VMU115" s="86"/>
      <c r="VMV115" s="86"/>
      <c r="VMW115" s="86"/>
      <c r="VMX115" s="86"/>
      <c r="VMY115" s="86"/>
      <c r="VMZ115" s="86"/>
      <c r="VNA115" s="86"/>
      <c r="VNB115" s="86"/>
      <c r="VNC115" s="86"/>
      <c r="VND115" s="86"/>
      <c r="VNE115" s="86"/>
      <c r="VNF115" s="86"/>
      <c r="VNG115" s="86"/>
      <c r="VNH115" s="86"/>
      <c r="VNI115" s="86"/>
      <c r="VNJ115" s="86"/>
      <c r="VNK115" s="86"/>
      <c r="VNL115" s="86"/>
      <c r="VNM115" s="86"/>
      <c r="VNN115" s="86"/>
      <c r="VNO115" s="86"/>
      <c r="VNP115" s="86"/>
      <c r="VNQ115" s="86"/>
      <c r="VNR115" s="86"/>
      <c r="VNS115" s="86"/>
      <c r="VNT115" s="86"/>
      <c r="VNU115" s="86"/>
      <c r="VNV115" s="86"/>
      <c r="VNW115" s="86"/>
      <c r="VNX115" s="86"/>
      <c r="VNY115" s="86"/>
      <c r="VNZ115" s="86"/>
      <c r="VOA115" s="86"/>
      <c r="VOB115" s="86"/>
      <c r="VOC115" s="86"/>
      <c r="VOD115" s="86"/>
      <c r="VOE115" s="86"/>
      <c r="VOF115" s="86"/>
      <c r="VOG115" s="86"/>
      <c r="VOH115" s="86"/>
      <c r="VOI115" s="86"/>
      <c r="VOJ115" s="86"/>
      <c r="VOK115" s="86"/>
      <c r="VOL115" s="86"/>
      <c r="VOM115" s="86"/>
      <c r="VON115" s="86"/>
      <c r="VOO115" s="86"/>
      <c r="VOP115" s="86"/>
      <c r="VOQ115" s="86"/>
      <c r="VOR115" s="86"/>
      <c r="VOS115" s="86"/>
      <c r="VOT115" s="86"/>
      <c r="VOU115" s="86"/>
      <c r="VOV115" s="86"/>
      <c r="VOW115" s="86"/>
      <c r="VOX115" s="86"/>
      <c r="VOY115" s="86"/>
      <c r="VOZ115" s="86"/>
      <c r="VPA115" s="86"/>
      <c r="VPB115" s="86"/>
      <c r="VPC115" s="86"/>
      <c r="VPD115" s="86"/>
      <c r="VPE115" s="86"/>
      <c r="VPF115" s="86"/>
      <c r="VPG115" s="86"/>
      <c r="VPH115" s="86"/>
      <c r="VPI115" s="86"/>
      <c r="VPJ115" s="86"/>
      <c r="VPK115" s="86"/>
      <c r="VPL115" s="86"/>
      <c r="VPM115" s="86"/>
      <c r="VPN115" s="86"/>
      <c r="VPO115" s="86"/>
      <c r="VPP115" s="86"/>
      <c r="VPQ115" s="86"/>
      <c r="VPR115" s="86"/>
      <c r="VPS115" s="86"/>
      <c r="VPT115" s="86"/>
      <c r="VPU115" s="86"/>
      <c r="VPV115" s="86"/>
      <c r="VPW115" s="86"/>
      <c r="VPX115" s="86"/>
      <c r="VPY115" s="86"/>
      <c r="VPZ115" s="86"/>
      <c r="VQA115" s="86"/>
      <c r="VQB115" s="86"/>
      <c r="VQC115" s="86"/>
      <c r="VQD115" s="86"/>
      <c r="VQE115" s="86"/>
      <c r="VQF115" s="86"/>
      <c r="VQG115" s="86"/>
      <c r="VQH115" s="86"/>
      <c r="VQI115" s="86"/>
      <c r="VQJ115" s="86"/>
      <c r="VQK115" s="86"/>
      <c r="VQL115" s="86"/>
      <c r="VQM115" s="86"/>
      <c r="VQN115" s="86"/>
      <c r="VQO115" s="86"/>
      <c r="VQP115" s="86"/>
      <c r="VQQ115" s="86"/>
      <c r="VQR115" s="86"/>
      <c r="VQS115" s="86"/>
      <c r="VQT115" s="86"/>
      <c r="VQU115" s="86"/>
      <c r="VQV115" s="86"/>
      <c r="VQW115" s="86"/>
      <c r="VQX115" s="86"/>
      <c r="VQY115" s="86"/>
      <c r="VQZ115" s="86"/>
      <c r="VRA115" s="86"/>
      <c r="VRB115" s="86"/>
      <c r="VRC115" s="86"/>
      <c r="VRD115" s="86"/>
      <c r="VRE115" s="86"/>
      <c r="VRF115" s="86"/>
      <c r="VRG115" s="86"/>
      <c r="VRH115" s="86"/>
      <c r="VRI115" s="86"/>
      <c r="VRJ115" s="86"/>
      <c r="VRK115" s="86"/>
      <c r="VRL115" s="86"/>
      <c r="VRM115" s="86"/>
      <c r="VRN115" s="86"/>
      <c r="VRO115" s="86"/>
      <c r="VRP115" s="86"/>
      <c r="VRQ115" s="86"/>
      <c r="VRR115" s="86"/>
      <c r="VRS115" s="86"/>
      <c r="VRT115" s="86"/>
      <c r="VRU115" s="86"/>
      <c r="VRV115" s="86"/>
      <c r="VRW115" s="86"/>
      <c r="VSD115" s="86"/>
      <c r="VSE115" s="86"/>
      <c r="VSF115" s="86"/>
      <c r="VSG115" s="86"/>
      <c r="VSH115" s="86"/>
      <c r="VSI115" s="86"/>
      <c r="VSJ115" s="86"/>
      <c r="VSK115" s="86"/>
      <c r="VSL115" s="86"/>
      <c r="VSM115" s="86"/>
      <c r="VSN115" s="86"/>
      <c r="VSO115" s="86"/>
      <c r="VSP115" s="86"/>
      <c r="VSQ115" s="86"/>
      <c r="VSR115" s="86"/>
      <c r="VSS115" s="86"/>
      <c r="VST115" s="86"/>
      <c r="VSU115" s="86"/>
      <c r="VSV115" s="86"/>
      <c r="VSW115" s="86"/>
      <c r="VSX115" s="86"/>
      <c r="VSY115" s="86"/>
      <c r="VSZ115" s="86"/>
      <c r="VTA115" s="86"/>
      <c r="VTB115" s="86"/>
      <c r="VTC115" s="86"/>
      <c r="VTD115" s="86"/>
      <c r="VTE115" s="86"/>
      <c r="VTF115" s="86"/>
      <c r="VTG115" s="86"/>
      <c r="VTH115" s="86"/>
      <c r="VTI115" s="86"/>
      <c r="VTJ115" s="86"/>
      <c r="VTK115" s="86"/>
      <c r="VTL115" s="86"/>
      <c r="VTM115" s="86"/>
      <c r="VTN115" s="86"/>
      <c r="VTO115" s="86"/>
      <c r="VTP115" s="86"/>
      <c r="VTQ115" s="86"/>
      <c r="VTR115" s="86"/>
      <c r="VTS115" s="86"/>
      <c r="VTT115" s="86"/>
      <c r="VTU115" s="86"/>
      <c r="VTV115" s="86"/>
      <c r="VTW115" s="86"/>
      <c r="VTX115" s="86"/>
      <c r="VTY115" s="86"/>
      <c r="VTZ115" s="86"/>
      <c r="VUA115" s="86"/>
      <c r="VUB115" s="86"/>
      <c r="VUC115" s="86"/>
      <c r="VUD115" s="86"/>
      <c r="VUE115" s="86"/>
      <c r="VUF115" s="86"/>
      <c r="VUG115" s="86"/>
      <c r="VUH115" s="86"/>
      <c r="VUI115" s="86"/>
      <c r="VUJ115" s="86"/>
      <c r="VUK115" s="86"/>
      <c r="VUL115" s="86"/>
      <c r="VUM115" s="86"/>
      <c r="VUN115" s="86"/>
      <c r="VUO115" s="86"/>
      <c r="VUP115" s="86"/>
      <c r="VUQ115" s="86"/>
      <c r="VUR115" s="86"/>
      <c r="VUS115" s="86"/>
      <c r="VUT115" s="86"/>
      <c r="VUU115" s="86"/>
      <c r="VUV115" s="86"/>
      <c r="VUW115" s="86"/>
      <c r="VUX115" s="86"/>
      <c r="VUY115" s="86"/>
      <c r="VUZ115" s="86"/>
      <c r="VVA115" s="86"/>
      <c r="VVB115" s="86"/>
      <c r="VVC115" s="86"/>
      <c r="VVD115" s="86"/>
      <c r="VVE115" s="86"/>
      <c r="VVF115" s="86"/>
      <c r="VVG115" s="86"/>
      <c r="VVH115" s="86"/>
      <c r="VVI115" s="86"/>
      <c r="VVJ115" s="86"/>
      <c r="VVK115" s="86"/>
      <c r="VVL115" s="86"/>
      <c r="VVM115" s="86"/>
      <c r="VVN115" s="86"/>
      <c r="VVO115" s="86"/>
      <c r="VVP115" s="86"/>
      <c r="VVQ115" s="86"/>
      <c r="VVR115" s="86"/>
      <c r="VVS115" s="86"/>
      <c r="VVT115" s="86"/>
      <c r="VVU115" s="86"/>
      <c r="VVV115" s="86"/>
      <c r="VVW115" s="86"/>
      <c r="VVX115" s="86"/>
      <c r="VVY115" s="86"/>
      <c r="VVZ115" s="86"/>
      <c r="VWA115" s="86"/>
      <c r="VWB115" s="86"/>
      <c r="VWC115" s="86"/>
      <c r="VWD115" s="86"/>
      <c r="VWE115" s="86"/>
      <c r="VWF115" s="86"/>
      <c r="VWG115" s="86"/>
      <c r="VWH115" s="86"/>
      <c r="VWI115" s="86"/>
      <c r="VWJ115" s="86"/>
      <c r="VWK115" s="86"/>
      <c r="VWL115" s="86"/>
      <c r="VWM115" s="86"/>
      <c r="VWN115" s="86"/>
      <c r="VWO115" s="86"/>
      <c r="VWP115" s="86"/>
      <c r="VWQ115" s="86"/>
      <c r="VWR115" s="86"/>
      <c r="VWS115" s="86"/>
      <c r="VWT115" s="86"/>
      <c r="VWU115" s="86"/>
      <c r="VWV115" s="86"/>
      <c r="VWW115" s="86"/>
      <c r="VWX115" s="86"/>
      <c r="VWY115" s="86"/>
      <c r="VWZ115" s="86"/>
      <c r="VXA115" s="86"/>
      <c r="VXB115" s="86"/>
      <c r="VXC115" s="86"/>
      <c r="VXD115" s="86"/>
      <c r="VXE115" s="86"/>
      <c r="VXF115" s="86"/>
      <c r="VXG115" s="86"/>
      <c r="VXH115" s="86"/>
      <c r="VXI115" s="86"/>
      <c r="VXJ115" s="86"/>
      <c r="VXK115" s="86"/>
      <c r="VXL115" s="86"/>
      <c r="VXM115" s="86"/>
      <c r="VXN115" s="86"/>
      <c r="VXO115" s="86"/>
      <c r="VXP115" s="86"/>
      <c r="VXQ115" s="86"/>
      <c r="VXR115" s="86"/>
      <c r="VXS115" s="86"/>
      <c r="VXT115" s="86"/>
      <c r="VXU115" s="86"/>
      <c r="VXV115" s="86"/>
      <c r="VXW115" s="86"/>
      <c r="VXX115" s="86"/>
      <c r="VXY115" s="86"/>
      <c r="VXZ115" s="86"/>
      <c r="VYA115" s="86"/>
      <c r="VYB115" s="86"/>
      <c r="VYC115" s="86"/>
      <c r="VYD115" s="86"/>
      <c r="VYE115" s="86"/>
      <c r="VYF115" s="86"/>
      <c r="VYG115" s="86"/>
      <c r="VYH115" s="86"/>
      <c r="VYI115" s="86"/>
      <c r="VYJ115" s="86"/>
      <c r="VYK115" s="86"/>
      <c r="VYL115" s="86"/>
      <c r="VYM115" s="86"/>
      <c r="VYN115" s="86"/>
      <c r="VYO115" s="86"/>
      <c r="VYP115" s="86"/>
      <c r="VYQ115" s="86"/>
      <c r="VYR115" s="86"/>
      <c r="VYS115" s="86"/>
      <c r="VYT115" s="86"/>
      <c r="VYU115" s="86"/>
      <c r="VYV115" s="86"/>
      <c r="VYW115" s="86"/>
      <c r="VYX115" s="86"/>
      <c r="VYY115" s="86"/>
      <c r="VYZ115" s="86"/>
      <c r="VZA115" s="86"/>
      <c r="VZB115" s="86"/>
      <c r="VZC115" s="86"/>
      <c r="VZD115" s="86"/>
      <c r="VZE115" s="86"/>
      <c r="VZF115" s="86"/>
      <c r="VZG115" s="86"/>
      <c r="VZH115" s="86"/>
      <c r="VZI115" s="86"/>
      <c r="VZJ115" s="86"/>
      <c r="VZK115" s="86"/>
      <c r="VZL115" s="86"/>
      <c r="VZM115" s="86"/>
      <c r="VZN115" s="86"/>
      <c r="VZO115" s="86"/>
      <c r="VZP115" s="86"/>
      <c r="VZQ115" s="86"/>
      <c r="VZR115" s="86"/>
      <c r="VZS115" s="86"/>
      <c r="VZT115" s="86"/>
      <c r="VZU115" s="86"/>
      <c r="VZV115" s="86"/>
      <c r="VZW115" s="86"/>
      <c r="VZX115" s="86"/>
      <c r="VZY115" s="86"/>
      <c r="VZZ115" s="86"/>
      <c r="WAA115" s="86"/>
      <c r="WAB115" s="86"/>
      <c r="WAC115" s="86"/>
      <c r="WAD115" s="86"/>
      <c r="WAE115" s="86"/>
      <c r="WAF115" s="86"/>
      <c r="WAG115" s="86"/>
      <c r="WAH115" s="86"/>
      <c r="WAI115" s="86"/>
      <c r="WAJ115" s="86"/>
      <c r="WAK115" s="86"/>
      <c r="WAL115" s="86"/>
      <c r="WAM115" s="86"/>
      <c r="WAN115" s="86"/>
      <c r="WAO115" s="86"/>
      <c r="WAP115" s="86"/>
      <c r="WAQ115" s="86"/>
      <c r="WAR115" s="86"/>
      <c r="WAS115" s="86"/>
      <c r="WAT115" s="86"/>
      <c r="WAU115" s="86"/>
      <c r="WAV115" s="86"/>
      <c r="WAW115" s="86"/>
      <c r="WAX115" s="86"/>
      <c r="WAY115" s="86"/>
      <c r="WAZ115" s="86"/>
      <c r="WBA115" s="86"/>
      <c r="WBB115" s="86"/>
      <c r="WBC115" s="86"/>
      <c r="WBD115" s="86"/>
      <c r="WBE115" s="86"/>
      <c r="WBF115" s="86"/>
      <c r="WBG115" s="86"/>
      <c r="WBH115" s="86"/>
      <c r="WBI115" s="86"/>
      <c r="WBJ115" s="86"/>
      <c r="WBK115" s="86"/>
      <c r="WBL115" s="86"/>
      <c r="WBM115" s="86"/>
      <c r="WBN115" s="86"/>
      <c r="WBO115" s="86"/>
      <c r="WBP115" s="86"/>
      <c r="WBQ115" s="86"/>
      <c r="WBR115" s="86"/>
      <c r="WBS115" s="86"/>
      <c r="WBZ115" s="86"/>
      <c r="WCA115" s="86"/>
      <c r="WCB115" s="86"/>
      <c r="WCC115" s="86"/>
      <c r="WCD115" s="86"/>
      <c r="WCE115" s="86"/>
      <c r="WCF115" s="86"/>
      <c r="WCG115" s="86"/>
      <c r="WCH115" s="86"/>
      <c r="WCI115" s="86"/>
      <c r="WCJ115" s="86"/>
      <c r="WCK115" s="86"/>
      <c r="WCL115" s="86"/>
      <c r="WCM115" s="86"/>
      <c r="WCN115" s="86"/>
      <c r="WCO115" s="86"/>
      <c r="WCP115" s="86"/>
      <c r="WCQ115" s="86"/>
      <c r="WCR115" s="86"/>
      <c r="WCS115" s="86"/>
      <c r="WCT115" s="86"/>
      <c r="WCU115" s="86"/>
      <c r="WCV115" s="86"/>
      <c r="WCW115" s="86"/>
      <c r="WCX115" s="86"/>
      <c r="WCY115" s="86"/>
      <c r="WCZ115" s="86"/>
      <c r="WDA115" s="86"/>
      <c r="WDB115" s="86"/>
      <c r="WDC115" s="86"/>
      <c r="WDD115" s="86"/>
      <c r="WDE115" s="86"/>
      <c r="WDF115" s="86"/>
      <c r="WDG115" s="86"/>
      <c r="WDH115" s="86"/>
      <c r="WDI115" s="86"/>
      <c r="WDJ115" s="86"/>
      <c r="WDK115" s="86"/>
      <c r="WDL115" s="86"/>
      <c r="WDM115" s="86"/>
      <c r="WDN115" s="86"/>
      <c r="WDO115" s="86"/>
      <c r="WDP115" s="86"/>
      <c r="WDQ115" s="86"/>
      <c r="WDR115" s="86"/>
      <c r="WDS115" s="86"/>
      <c r="WDT115" s="86"/>
      <c r="WDU115" s="86"/>
      <c r="WDV115" s="86"/>
      <c r="WDW115" s="86"/>
      <c r="WDX115" s="86"/>
      <c r="WDY115" s="86"/>
      <c r="WDZ115" s="86"/>
      <c r="WEA115" s="86"/>
      <c r="WEB115" s="86"/>
      <c r="WEC115" s="86"/>
      <c r="WED115" s="86"/>
      <c r="WEE115" s="86"/>
      <c r="WEF115" s="86"/>
      <c r="WEG115" s="86"/>
      <c r="WEH115" s="86"/>
      <c r="WEI115" s="86"/>
      <c r="WEJ115" s="86"/>
      <c r="WEK115" s="86"/>
      <c r="WEL115" s="86"/>
      <c r="WEM115" s="86"/>
      <c r="WEN115" s="86"/>
      <c r="WEO115" s="86"/>
      <c r="WEP115" s="86"/>
      <c r="WEQ115" s="86"/>
      <c r="WER115" s="86"/>
      <c r="WES115" s="86"/>
      <c r="WET115" s="86"/>
      <c r="WEU115" s="86"/>
      <c r="WEV115" s="86"/>
      <c r="WEW115" s="86"/>
      <c r="WEX115" s="86"/>
      <c r="WEY115" s="86"/>
      <c r="WEZ115" s="86"/>
      <c r="WFA115" s="86"/>
      <c r="WFB115" s="86"/>
      <c r="WFC115" s="86"/>
      <c r="WFD115" s="86"/>
      <c r="WFE115" s="86"/>
      <c r="WFF115" s="86"/>
      <c r="WFG115" s="86"/>
      <c r="WFH115" s="86"/>
      <c r="WFI115" s="86"/>
      <c r="WFJ115" s="86"/>
      <c r="WFK115" s="86"/>
      <c r="WFL115" s="86"/>
      <c r="WFM115" s="86"/>
      <c r="WFN115" s="86"/>
      <c r="WFO115" s="86"/>
      <c r="WFP115" s="86"/>
      <c r="WFQ115" s="86"/>
      <c r="WFR115" s="86"/>
      <c r="WFS115" s="86"/>
      <c r="WFT115" s="86"/>
      <c r="WFU115" s="86"/>
      <c r="WFV115" s="86"/>
      <c r="WFW115" s="86"/>
      <c r="WFX115" s="86"/>
      <c r="WFY115" s="86"/>
      <c r="WFZ115" s="86"/>
      <c r="WGA115" s="86"/>
      <c r="WGB115" s="86"/>
      <c r="WGC115" s="86"/>
      <c r="WGD115" s="86"/>
      <c r="WGE115" s="86"/>
      <c r="WGF115" s="86"/>
      <c r="WGG115" s="86"/>
      <c r="WGH115" s="86"/>
      <c r="WGI115" s="86"/>
      <c r="WGJ115" s="86"/>
      <c r="WGK115" s="86"/>
      <c r="WGL115" s="86"/>
      <c r="WGM115" s="86"/>
      <c r="WGN115" s="86"/>
      <c r="WGO115" s="86"/>
      <c r="WGP115" s="86"/>
      <c r="WGQ115" s="86"/>
      <c r="WGR115" s="86"/>
      <c r="WGS115" s="86"/>
      <c r="WGT115" s="86"/>
      <c r="WGU115" s="86"/>
      <c r="WGV115" s="86"/>
      <c r="WGW115" s="86"/>
      <c r="WGX115" s="86"/>
      <c r="WGY115" s="86"/>
      <c r="WGZ115" s="86"/>
      <c r="WHA115" s="86"/>
      <c r="WHB115" s="86"/>
      <c r="WHC115" s="86"/>
      <c r="WHD115" s="86"/>
      <c r="WHE115" s="86"/>
      <c r="WHF115" s="86"/>
      <c r="WHG115" s="86"/>
      <c r="WHH115" s="86"/>
      <c r="WHI115" s="86"/>
      <c r="WHJ115" s="86"/>
      <c r="WHK115" s="86"/>
      <c r="WHL115" s="86"/>
      <c r="WHM115" s="86"/>
      <c r="WHN115" s="86"/>
      <c r="WHO115" s="86"/>
      <c r="WHP115" s="86"/>
      <c r="WHQ115" s="86"/>
      <c r="WHR115" s="86"/>
      <c r="WHS115" s="86"/>
      <c r="WHT115" s="86"/>
      <c r="WHU115" s="86"/>
      <c r="WHV115" s="86"/>
      <c r="WHW115" s="86"/>
      <c r="WHX115" s="86"/>
      <c r="WHY115" s="86"/>
      <c r="WHZ115" s="86"/>
      <c r="WIA115" s="86"/>
      <c r="WIB115" s="86"/>
      <c r="WIC115" s="86"/>
      <c r="WID115" s="86"/>
      <c r="WIE115" s="86"/>
      <c r="WIF115" s="86"/>
      <c r="WIG115" s="86"/>
      <c r="WIH115" s="86"/>
      <c r="WII115" s="86"/>
      <c r="WIJ115" s="86"/>
      <c r="WIK115" s="86"/>
      <c r="WIL115" s="86"/>
      <c r="WIM115" s="86"/>
      <c r="WIN115" s="86"/>
      <c r="WIO115" s="86"/>
      <c r="WIP115" s="86"/>
      <c r="WIQ115" s="86"/>
      <c r="WIR115" s="86"/>
      <c r="WIS115" s="86"/>
      <c r="WIT115" s="86"/>
      <c r="WIU115" s="86"/>
      <c r="WIV115" s="86"/>
      <c r="WIW115" s="86"/>
      <c r="WIX115" s="86"/>
      <c r="WIY115" s="86"/>
      <c r="WIZ115" s="86"/>
      <c r="WJA115" s="86"/>
      <c r="WJB115" s="86"/>
      <c r="WJC115" s="86"/>
      <c r="WJD115" s="86"/>
      <c r="WJE115" s="86"/>
      <c r="WJF115" s="86"/>
      <c r="WJG115" s="86"/>
      <c r="WJH115" s="86"/>
      <c r="WJI115" s="86"/>
      <c r="WJJ115" s="86"/>
      <c r="WJK115" s="86"/>
      <c r="WJL115" s="86"/>
      <c r="WJM115" s="86"/>
      <c r="WJN115" s="86"/>
      <c r="WJO115" s="86"/>
      <c r="WJP115" s="86"/>
      <c r="WJQ115" s="86"/>
      <c r="WJR115" s="86"/>
      <c r="WJS115" s="86"/>
      <c r="WJT115" s="86"/>
      <c r="WJU115" s="86"/>
      <c r="WJV115" s="86"/>
      <c r="WJW115" s="86"/>
      <c r="WJX115" s="86"/>
      <c r="WJY115" s="86"/>
      <c r="WJZ115" s="86"/>
      <c r="WKA115" s="86"/>
      <c r="WKB115" s="86"/>
      <c r="WKC115" s="86"/>
      <c r="WKD115" s="86"/>
      <c r="WKE115" s="86"/>
      <c r="WKF115" s="86"/>
      <c r="WKG115" s="86"/>
      <c r="WKH115" s="86"/>
      <c r="WKI115" s="86"/>
      <c r="WKJ115" s="86"/>
      <c r="WKK115" s="86"/>
      <c r="WKL115" s="86"/>
      <c r="WKM115" s="86"/>
      <c r="WKN115" s="86"/>
      <c r="WKO115" s="86"/>
      <c r="WKP115" s="86"/>
      <c r="WKQ115" s="86"/>
      <c r="WKR115" s="86"/>
      <c r="WKS115" s="86"/>
      <c r="WKT115" s="86"/>
      <c r="WKU115" s="86"/>
      <c r="WKV115" s="86"/>
      <c r="WKW115" s="86"/>
      <c r="WKX115" s="86"/>
      <c r="WKY115" s="86"/>
      <c r="WKZ115" s="86"/>
      <c r="WLA115" s="86"/>
      <c r="WLB115" s="86"/>
      <c r="WLC115" s="86"/>
      <c r="WLD115" s="86"/>
      <c r="WLE115" s="86"/>
      <c r="WLF115" s="86"/>
      <c r="WLG115" s="86"/>
      <c r="WLH115" s="86"/>
      <c r="WLI115" s="86"/>
      <c r="WLJ115" s="86"/>
      <c r="WLK115" s="86"/>
      <c r="WLL115" s="86"/>
      <c r="WLM115" s="86"/>
      <c r="WLN115" s="86"/>
      <c r="WLO115" s="86"/>
      <c r="WLV115" s="86"/>
      <c r="WLW115" s="86"/>
      <c r="WLX115" s="86"/>
      <c r="WLY115" s="86"/>
      <c r="WLZ115" s="86"/>
      <c r="WMA115" s="86"/>
      <c r="WMB115" s="86"/>
      <c r="WMC115" s="86"/>
      <c r="WMD115" s="86"/>
      <c r="WME115" s="86"/>
      <c r="WMF115" s="86"/>
      <c r="WMG115" s="86"/>
      <c r="WMH115" s="86"/>
      <c r="WMI115" s="86"/>
      <c r="WMJ115" s="86"/>
      <c r="WMK115" s="86"/>
      <c r="WML115" s="86"/>
      <c r="WMM115" s="86"/>
      <c r="WMN115" s="86"/>
      <c r="WMO115" s="86"/>
      <c r="WMP115" s="86"/>
      <c r="WMQ115" s="86"/>
      <c r="WMR115" s="86"/>
      <c r="WMS115" s="86"/>
      <c r="WMT115" s="86"/>
      <c r="WMU115" s="86"/>
      <c r="WMV115" s="86"/>
      <c r="WMW115" s="86"/>
      <c r="WMX115" s="86"/>
      <c r="WMY115" s="86"/>
      <c r="WMZ115" s="86"/>
      <c r="WNA115" s="86"/>
      <c r="WNB115" s="86"/>
      <c r="WNC115" s="86"/>
      <c r="WND115" s="86"/>
      <c r="WNE115" s="86"/>
      <c r="WNF115" s="86"/>
      <c r="WNG115" s="86"/>
      <c r="WNH115" s="86"/>
      <c r="WNI115" s="86"/>
      <c r="WNJ115" s="86"/>
      <c r="WNK115" s="86"/>
      <c r="WNL115" s="86"/>
      <c r="WNM115" s="86"/>
      <c r="WNN115" s="86"/>
      <c r="WNO115" s="86"/>
      <c r="WNP115" s="86"/>
      <c r="WNQ115" s="86"/>
      <c r="WNR115" s="86"/>
      <c r="WNS115" s="86"/>
      <c r="WNT115" s="86"/>
      <c r="WNU115" s="86"/>
      <c r="WNV115" s="86"/>
      <c r="WNW115" s="86"/>
      <c r="WNX115" s="86"/>
      <c r="WNY115" s="86"/>
      <c r="WNZ115" s="86"/>
      <c r="WOA115" s="86"/>
      <c r="WOB115" s="86"/>
      <c r="WOC115" s="86"/>
      <c r="WOD115" s="86"/>
      <c r="WOE115" s="86"/>
      <c r="WOF115" s="86"/>
      <c r="WOG115" s="86"/>
      <c r="WOH115" s="86"/>
      <c r="WOI115" s="86"/>
      <c r="WOJ115" s="86"/>
      <c r="WOK115" s="86"/>
      <c r="WOL115" s="86"/>
      <c r="WOM115" s="86"/>
      <c r="WON115" s="86"/>
      <c r="WOO115" s="86"/>
      <c r="WOP115" s="86"/>
      <c r="WOQ115" s="86"/>
      <c r="WOR115" s="86"/>
      <c r="WOS115" s="86"/>
      <c r="WOT115" s="86"/>
      <c r="WOU115" s="86"/>
      <c r="WOV115" s="86"/>
      <c r="WOW115" s="86"/>
      <c r="WOX115" s="86"/>
      <c r="WOY115" s="86"/>
      <c r="WOZ115" s="86"/>
      <c r="WPA115" s="86"/>
      <c r="WPB115" s="86"/>
      <c r="WPC115" s="86"/>
      <c r="WPD115" s="86"/>
      <c r="WPE115" s="86"/>
      <c r="WPF115" s="86"/>
      <c r="WPG115" s="86"/>
      <c r="WPH115" s="86"/>
      <c r="WPI115" s="86"/>
      <c r="WPJ115" s="86"/>
      <c r="WPK115" s="86"/>
      <c r="WPL115" s="86"/>
      <c r="WPM115" s="86"/>
      <c r="WPN115" s="86"/>
      <c r="WPO115" s="86"/>
      <c r="WPP115" s="86"/>
      <c r="WPQ115" s="86"/>
      <c r="WPR115" s="86"/>
      <c r="WPS115" s="86"/>
      <c r="WPT115" s="86"/>
      <c r="WPU115" s="86"/>
      <c r="WPV115" s="86"/>
      <c r="WPW115" s="86"/>
      <c r="WPX115" s="86"/>
      <c r="WPY115" s="86"/>
      <c r="WPZ115" s="86"/>
      <c r="WQA115" s="86"/>
      <c r="WQB115" s="86"/>
      <c r="WQC115" s="86"/>
      <c r="WQD115" s="86"/>
      <c r="WQE115" s="86"/>
      <c r="WQF115" s="86"/>
      <c r="WQG115" s="86"/>
      <c r="WQH115" s="86"/>
      <c r="WQI115" s="86"/>
      <c r="WQJ115" s="86"/>
      <c r="WQK115" s="86"/>
      <c r="WQL115" s="86"/>
      <c r="WQM115" s="86"/>
      <c r="WQN115" s="86"/>
      <c r="WQO115" s="86"/>
      <c r="WQP115" s="86"/>
      <c r="WQQ115" s="86"/>
      <c r="WQR115" s="86"/>
      <c r="WQS115" s="86"/>
      <c r="WQT115" s="86"/>
      <c r="WQU115" s="86"/>
      <c r="WQV115" s="86"/>
      <c r="WQW115" s="86"/>
      <c r="WQX115" s="86"/>
      <c r="WQY115" s="86"/>
      <c r="WQZ115" s="86"/>
      <c r="WRA115" s="86"/>
      <c r="WRB115" s="86"/>
      <c r="WRC115" s="86"/>
      <c r="WRD115" s="86"/>
      <c r="WRE115" s="86"/>
      <c r="WRF115" s="86"/>
      <c r="WRG115" s="86"/>
      <c r="WRH115" s="86"/>
      <c r="WRI115" s="86"/>
      <c r="WRJ115" s="86"/>
      <c r="WRK115" s="86"/>
      <c r="WRL115" s="86"/>
      <c r="WRM115" s="86"/>
      <c r="WRN115" s="86"/>
      <c r="WRO115" s="86"/>
      <c r="WRP115" s="86"/>
      <c r="WRQ115" s="86"/>
      <c r="WRR115" s="86"/>
      <c r="WRS115" s="86"/>
      <c r="WRT115" s="86"/>
      <c r="WRU115" s="86"/>
      <c r="WRV115" s="86"/>
      <c r="WRW115" s="86"/>
      <c r="WRX115" s="86"/>
      <c r="WRY115" s="86"/>
      <c r="WRZ115" s="86"/>
      <c r="WSA115" s="86"/>
      <c r="WSB115" s="86"/>
      <c r="WSC115" s="86"/>
      <c r="WSD115" s="86"/>
      <c r="WSE115" s="86"/>
      <c r="WSF115" s="86"/>
      <c r="WSG115" s="86"/>
      <c r="WSH115" s="86"/>
      <c r="WSI115" s="86"/>
      <c r="WSJ115" s="86"/>
      <c r="WSK115" s="86"/>
      <c r="WSL115" s="86"/>
      <c r="WSM115" s="86"/>
      <c r="WSN115" s="86"/>
      <c r="WSO115" s="86"/>
      <c r="WSP115" s="86"/>
      <c r="WSQ115" s="86"/>
      <c r="WSR115" s="86"/>
      <c r="WSS115" s="86"/>
      <c r="WST115" s="86"/>
      <c r="WSU115" s="86"/>
      <c r="WSV115" s="86"/>
      <c r="WSW115" s="86"/>
      <c r="WSX115" s="86"/>
      <c r="WSY115" s="86"/>
      <c r="WSZ115" s="86"/>
      <c r="WTA115" s="86"/>
      <c r="WTB115" s="86"/>
      <c r="WTC115" s="86"/>
      <c r="WTD115" s="86"/>
      <c r="WTE115" s="86"/>
      <c r="WTF115" s="86"/>
      <c r="WTG115" s="86"/>
      <c r="WTH115" s="86"/>
      <c r="WTI115" s="86"/>
      <c r="WTJ115" s="86"/>
      <c r="WTK115" s="86"/>
      <c r="WTL115" s="86"/>
      <c r="WTM115" s="86"/>
      <c r="WTN115" s="86"/>
      <c r="WTO115" s="86"/>
      <c r="WTP115" s="86"/>
      <c r="WTQ115" s="86"/>
      <c r="WTR115" s="86"/>
      <c r="WTS115" s="86"/>
      <c r="WTT115" s="86"/>
      <c r="WTU115" s="86"/>
      <c r="WTV115" s="86"/>
      <c r="WTW115" s="86"/>
      <c r="WTX115" s="86"/>
      <c r="WTY115" s="86"/>
      <c r="WTZ115" s="86"/>
      <c r="WUA115" s="86"/>
      <c r="WUB115" s="86"/>
      <c r="WUC115" s="86"/>
      <c r="WUD115" s="86"/>
      <c r="WUE115" s="86"/>
      <c r="WUF115" s="86"/>
      <c r="WUG115" s="86"/>
      <c r="WUH115" s="86"/>
      <c r="WUI115" s="86"/>
      <c r="WUJ115" s="86"/>
      <c r="WUK115" s="86"/>
      <c r="WUL115" s="86"/>
      <c r="WUM115" s="86"/>
      <c r="WUN115" s="86"/>
      <c r="WUO115" s="86"/>
      <c r="WUP115" s="86"/>
      <c r="WUQ115" s="86"/>
      <c r="WUR115" s="86"/>
      <c r="WUS115" s="86"/>
      <c r="WUT115" s="86"/>
      <c r="WUU115" s="86"/>
      <c r="WUV115" s="86"/>
      <c r="WUW115" s="86"/>
      <c r="WUX115" s="86"/>
      <c r="WUY115" s="86"/>
      <c r="WUZ115" s="86"/>
      <c r="WVA115" s="86"/>
      <c r="WVB115" s="86"/>
      <c r="WVC115" s="86"/>
      <c r="WVD115" s="86"/>
      <c r="WVE115" s="86"/>
      <c r="WVF115" s="86"/>
      <c r="WVG115" s="86"/>
      <c r="WVH115" s="86"/>
      <c r="WVI115" s="86"/>
      <c r="WVJ115" s="86"/>
      <c r="WVK115" s="86"/>
      <c r="WVR115" s="86"/>
      <c r="WVS115" s="86"/>
      <c r="WVT115" s="86"/>
      <c r="WVU115" s="86"/>
      <c r="WVV115" s="86"/>
      <c r="WVW115" s="86"/>
      <c r="WVX115" s="86"/>
      <c r="WVY115" s="86"/>
      <c r="WVZ115" s="86"/>
      <c r="WWA115" s="86"/>
      <c r="WWB115" s="86"/>
      <c r="WWC115" s="86"/>
      <c r="WWD115" s="86"/>
      <c r="WWE115" s="86"/>
      <c r="WWF115" s="86"/>
      <c r="WWG115" s="86"/>
      <c r="WWH115" s="86"/>
      <c r="WWI115" s="86"/>
      <c r="WWJ115" s="86"/>
      <c r="WWK115" s="86"/>
      <c r="WWL115" s="86"/>
      <c r="WWM115" s="86"/>
      <c r="WWN115" s="86"/>
      <c r="WWO115" s="86"/>
      <c r="WWP115" s="86"/>
      <c r="WWQ115" s="86"/>
      <c r="WWR115" s="86"/>
      <c r="WWS115" s="86"/>
      <c r="WWT115" s="86"/>
      <c r="WWU115" s="86"/>
      <c r="WWV115" s="86"/>
      <c r="WWW115" s="86"/>
      <c r="WWX115" s="86"/>
      <c r="WWY115" s="86"/>
      <c r="WWZ115" s="86"/>
      <c r="WXA115" s="86"/>
      <c r="WXB115" s="86"/>
      <c r="WXC115" s="86"/>
      <c r="WXD115" s="86"/>
      <c r="WXE115" s="86"/>
      <c r="WXF115" s="86"/>
      <c r="WXG115" s="86"/>
      <c r="WXH115" s="86"/>
      <c r="WXI115" s="86"/>
      <c r="WXJ115" s="86"/>
      <c r="WXK115" s="86"/>
      <c r="WXL115" s="86"/>
      <c r="WXM115" s="86"/>
      <c r="WXN115" s="86"/>
      <c r="WXO115" s="86"/>
      <c r="WXP115" s="86"/>
      <c r="WXQ115" s="86"/>
      <c r="WXR115" s="86"/>
      <c r="WXS115" s="86"/>
      <c r="WXT115" s="86"/>
      <c r="WXU115" s="86"/>
      <c r="WXV115" s="86"/>
      <c r="WXW115" s="86"/>
      <c r="WXX115" s="86"/>
      <c r="WXY115" s="86"/>
      <c r="WXZ115" s="86"/>
      <c r="WYA115" s="86"/>
      <c r="WYB115" s="86"/>
      <c r="WYC115" s="86"/>
      <c r="WYD115" s="86"/>
      <c r="WYE115" s="86"/>
      <c r="WYF115" s="86"/>
      <c r="WYG115" s="86"/>
      <c r="WYH115" s="86"/>
      <c r="WYI115" s="86"/>
      <c r="WYJ115" s="86"/>
      <c r="WYK115" s="86"/>
      <c r="WYL115" s="86"/>
      <c r="WYM115" s="86"/>
      <c r="WYN115" s="86"/>
      <c r="WYO115" s="86"/>
      <c r="WYP115" s="86"/>
      <c r="WYQ115" s="86"/>
      <c r="WYR115" s="86"/>
      <c r="WYS115" s="86"/>
      <c r="WYT115" s="86"/>
      <c r="WYU115" s="86"/>
      <c r="WYV115" s="86"/>
      <c r="WYW115" s="86"/>
      <c r="WYX115" s="86"/>
      <c r="WYY115" s="86"/>
      <c r="WYZ115" s="86"/>
      <c r="WZA115" s="86"/>
      <c r="WZB115" s="86"/>
      <c r="WZC115" s="86"/>
      <c r="WZD115" s="86"/>
      <c r="WZE115" s="86"/>
      <c r="WZF115" s="86"/>
      <c r="WZG115" s="86"/>
      <c r="WZH115" s="86"/>
      <c r="WZI115" s="86"/>
      <c r="WZJ115" s="86"/>
      <c r="WZK115" s="86"/>
      <c r="WZL115" s="86"/>
      <c r="WZM115" s="86"/>
      <c r="WZN115" s="86"/>
      <c r="WZO115" s="86"/>
      <c r="WZP115" s="86"/>
      <c r="WZQ115" s="86"/>
      <c r="WZR115" s="86"/>
      <c r="WZS115" s="86"/>
      <c r="WZT115" s="86"/>
      <c r="WZU115" s="86"/>
      <c r="WZV115" s="86"/>
      <c r="WZW115" s="86"/>
      <c r="WZX115" s="86"/>
      <c r="WZY115" s="86"/>
      <c r="WZZ115" s="86"/>
      <c r="XAA115" s="86"/>
      <c r="XAB115" s="86"/>
      <c r="XAC115" s="86"/>
      <c r="XAD115" s="86"/>
      <c r="XAE115" s="86"/>
      <c r="XAF115" s="86"/>
      <c r="XAG115" s="86"/>
      <c r="XAH115" s="86"/>
      <c r="XAI115" s="86"/>
      <c r="XAJ115" s="86"/>
      <c r="XAK115" s="86"/>
      <c r="XAL115" s="86"/>
      <c r="XAM115" s="86"/>
      <c r="XAN115" s="86"/>
      <c r="XAO115" s="86"/>
      <c r="XAP115" s="86"/>
      <c r="XAQ115" s="86"/>
      <c r="XAR115" s="86"/>
      <c r="XAS115" s="86"/>
      <c r="XAT115" s="86"/>
      <c r="XAU115" s="86"/>
      <c r="XAV115" s="86"/>
      <c r="XAW115" s="86"/>
      <c r="XAX115" s="86"/>
      <c r="XAY115" s="86"/>
      <c r="XAZ115" s="86"/>
      <c r="XBA115" s="86"/>
      <c r="XBB115" s="86"/>
      <c r="XBC115" s="86"/>
      <c r="XBD115" s="86"/>
      <c r="XBE115" s="86"/>
      <c r="XBF115" s="86"/>
      <c r="XBG115" s="86"/>
      <c r="XBH115" s="86"/>
      <c r="XBI115" s="86"/>
      <c r="XBJ115" s="86"/>
      <c r="XBK115" s="86"/>
      <c r="XBL115" s="86"/>
      <c r="XBM115" s="86"/>
      <c r="XBN115" s="86"/>
      <c r="XBO115" s="86"/>
      <c r="XBP115" s="86"/>
      <c r="XBQ115" s="86"/>
      <c r="XBR115" s="86"/>
      <c r="XBS115" s="86"/>
      <c r="XBT115" s="86"/>
      <c r="XBU115" s="86"/>
      <c r="XBV115" s="86"/>
      <c r="XBW115" s="86"/>
      <c r="XBX115" s="86"/>
      <c r="XBY115" s="86"/>
      <c r="XBZ115" s="86"/>
      <c r="XCA115" s="86"/>
      <c r="XCB115" s="86"/>
      <c r="XCC115" s="86"/>
      <c r="XCD115" s="86"/>
      <c r="XCE115" s="86"/>
      <c r="XCF115" s="86"/>
      <c r="XCG115" s="86"/>
      <c r="XCH115" s="86"/>
      <c r="XCI115" s="86"/>
      <c r="XCJ115" s="86"/>
      <c r="XCK115" s="86"/>
      <c r="XCL115" s="86"/>
      <c r="XCM115" s="86"/>
      <c r="XCN115" s="86"/>
      <c r="XCO115" s="86"/>
      <c r="XCP115" s="86"/>
      <c r="XCQ115" s="86"/>
      <c r="XCR115" s="86"/>
      <c r="XCS115" s="86"/>
      <c r="XCT115" s="86"/>
      <c r="XCU115" s="86"/>
      <c r="XCV115" s="86"/>
      <c r="XCW115" s="86"/>
      <c r="XCX115" s="86"/>
      <c r="XCY115" s="86"/>
      <c r="XCZ115" s="86"/>
      <c r="XDA115" s="86"/>
      <c r="XDB115" s="86"/>
      <c r="XDC115" s="86"/>
      <c r="XDD115" s="86"/>
      <c r="XDE115" s="86"/>
      <c r="XDF115" s="86"/>
      <c r="XDG115" s="86"/>
      <c r="XDH115" s="86"/>
      <c r="XDI115" s="86"/>
      <c r="XDJ115" s="86"/>
      <c r="XDK115" s="86"/>
      <c r="XDL115" s="86"/>
      <c r="XDM115" s="86"/>
      <c r="XDN115" s="86"/>
      <c r="XDO115" s="86"/>
      <c r="XDP115" s="86"/>
      <c r="XDQ115" s="86"/>
      <c r="XDR115" s="86"/>
      <c r="XDS115" s="86"/>
      <c r="XDT115" s="86"/>
      <c r="XDU115" s="86"/>
      <c r="XDV115" s="86"/>
      <c r="XDW115" s="86"/>
      <c r="XDX115" s="86"/>
      <c r="XDY115" s="86"/>
      <c r="XDZ115" s="86"/>
      <c r="XEA115" s="86"/>
      <c r="XEB115" s="86"/>
      <c r="XEC115" s="86"/>
      <c r="XED115" s="86"/>
      <c r="XEE115" s="86"/>
      <c r="XEF115" s="86"/>
      <c r="XEG115" s="86"/>
      <c r="XEH115" s="86"/>
      <c r="XEI115" s="86"/>
      <c r="XEJ115" s="86"/>
      <c r="XEK115" s="86"/>
      <c r="XEL115" s="86"/>
      <c r="XEM115" s="86"/>
      <c r="XEN115" s="86"/>
      <c r="XEO115" s="86"/>
      <c r="XEP115" s="86"/>
      <c r="XEQ115" s="86"/>
      <c r="XER115" s="86"/>
      <c r="XES115" s="86"/>
      <c r="XET115" s="86"/>
      <c r="XEU115" s="86"/>
      <c r="XEV115" s="86"/>
      <c r="XEW115" s="86"/>
      <c r="XEX115" s="86"/>
      <c r="XEY115" s="86"/>
      <c r="XEZ115" s="86"/>
      <c r="XFA115" s="86"/>
      <c r="XFB115" s="86"/>
      <c r="XFC115" s="86"/>
      <c r="XFD115" s="205"/>
    </row>
    <row r="116" spans="1:16384" ht="15.75" x14ac:dyDescent="0.25">
      <c r="A116" s="119" t="s">
        <v>117</v>
      </c>
      <c r="B116" s="126" t="s">
        <v>351</v>
      </c>
      <c r="C116" s="126" t="s">
        <v>108</v>
      </c>
      <c r="D116" s="118">
        <v>8664900</v>
      </c>
      <c r="E116" s="118">
        <v>8796000</v>
      </c>
      <c r="F116" s="118">
        <v>8593830</v>
      </c>
      <c r="G116" s="87">
        <v>2000000</v>
      </c>
      <c r="O116" s="199"/>
      <c r="P116" s="199"/>
    </row>
    <row r="117" spans="1:16384" ht="15.75" x14ac:dyDescent="0.25">
      <c r="A117" s="135" t="s">
        <v>420</v>
      </c>
      <c r="B117" s="125" t="s">
        <v>359</v>
      </c>
      <c r="C117" s="125"/>
      <c r="D117" s="117">
        <f>SUBTOTAL(9,D118:D120)</f>
        <v>1480304</v>
      </c>
      <c r="E117" s="117">
        <f t="shared" ref="E117:F117" si="28">SUBTOTAL(9,E118:E120)</f>
        <v>1258424</v>
      </c>
      <c r="F117" s="117">
        <f t="shared" si="28"/>
        <v>1460594</v>
      </c>
      <c r="G117" s="91"/>
      <c r="H117" s="92"/>
      <c r="I117" s="92"/>
      <c r="J117" s="91"/>
      <c r="K117" s="91"/>
      <c r="L117" s="204"/>
      <c r="M117" s="204"/>
      <c r="N117" s="205"/>
      <c r="O117" s="204"/>
      <c r="P117" s="204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05"/>
      <c r="BN117" s="205"/>
      <c r="BO117" s="205"/>
      <c r="BP117" s="205"/>
      <c r="BQ117" s="205"/>
      <c r="BR117" s="205"/>
      <c r="BS117" s="205"/>
      <c r="BT117" s="205"/>
      <c r="BU117" s="205"/>
      <c r="BV117" s="205"/>
      <c r="BW117" s="205"/>
      <c r="BX117" s="205"/>
      <c r="BY117" s="205"/>
      <c r="BZ117" s="205"/>
      <c r="CA117" s="205"/>
      <c r="CB117" s="205"/>
      <c r="CC117" s="205"/>
      <c r="CD117" s="205"/>
      <c r="CE117" s="205"/>
      <c r="CF117" s="205"/>
      <c r="CG117" s="205"/>
      <c r="CH117" s="205"/>
      <c r="CI117" s="205"/>
      <c r="CJ117" s="205"/>
      <c r="CK117" s="205"/>
      <c r="CL117" s="205"/>
      <c r="CM117" s="205"/>
      <c r="CN117" s="205"/>
      <c r="CO117" s="205"/>
      <c r="CP117" s="205"/>
      <c r="CQ117" s="205"/>
      <c r="CR117" s="205"/>
      <c r="CS117" s="205"/>
      <c r="CT117" s="205"/>
      <c r="CU117" s="205"/>
      <c r="CV117" s="205"/>
      <c r="CW117" s="205"/>
      <c r="CX117" s="205"/>
      <c r="CY117" s="205"/>
      <c r="CZ117" s="205"/>
      <c r="DA117" s="205"/>
      <c r="DB117" s="205"/>
      <c r="DC117" s="205"/>
      <c r="DD117" s="205"/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  <c r="BDV117" s="205"/>
      <c r="BDW117" s="205"/>
      <c r="BDX117" s="205"/>
      <c r="BDY117" s="205"/>
      <c r="BDZ117" s="205"/>
      <c r="BEA117" s="205"/>
      <c r="BEB117" s="205"/>
      <c r="BEC117" s="205"/>
      <c r="BED117" s="205"/>
      <c r="BEE117" s="205"/>
      <c r="BEF117" s="205"/>
      <c r="BEG117" s="205"/>
      <c r="BEH117" s="205"/>
      <c r="BEI117" s="205"/>
      <c r="BEJ117" s="205"/>
      <c r="BEK117" s="205"/>
      <c r="BEL117" s="205"/>
      <c r="BEM117" s="205"/>
      <c r="BEN117" s="205"/>
      <c r="BEO117" s="205"/>
      <c r="BEP117" s="205"/>
      <c r="BEQ117" s="205"/>
      <c r="BER117" s="205"/>
      <c r="BES117" s="205"/>
      <c r="BET117" s="205"/>
      <c r="BEU117" s="205"/>
      <c r="BEV117" s="205"/>
      <c r="BEW117" s="205"/>
      <c r="BEX117" s="205"/>
      <c r="BEY117" s="205"/>
      <c r="BEZ117" s="205"/>
      <c r="BFA117" s="205"/>
      <c r="BFB117" s="205"/>
      <c r="BFC117" s="205"/>
      <c r="BFD117" s="205"/>
      <c r="BFE117" s="205"/>
      <c r="BFF117" s="205"/>
      <c r="BFG117" s="205"/>
      <c r="BFH117" s="205"/>
      <c r="BFI117" s="205"/>
      <c r="BFJ117" s="205"/>
      <c r="BFK117" s="205"/>
      <c r="BFL117" s="205"/>
      <c r="BFM117" s="205"/>
      <c r="BFN117" s="205"/>
      <c r="BFO117" s="205"/>
      <c r="BFP117" s="205"/>
      <c r="BFQ117" s="205"/>
      <c r="BFR117" s="205"/>
      <c r="BFS117" s="205"/>
      <c r="BFT117" s="205"/>
      <c r="BFU117" s="205"/>
      <c r="BFV117" s="205"/>
      <c r="BFW117" s="205"/>
      <c r="BFX117" s="205"/>
      <c r="BFY117" s="205"/>
      <c r="BFZ117" s="205"/>
      <c r="BGA117" s="205"/>
      <c r="BGB117" s="205"/>
      <c r="BGC117" s="205"/>
      <c r="BGD117" s="205"/>
      <c r="BGE117" s="205"/>
      <c r="BGL117" s="205"/>
      <c r="BGM117" s="205"/>
      <c r="BGN117" s="205"/>
      <c r="BGO117" s="205"/>
      <c r="BGP117" s="205"/>
      <c r="BGQ117" s="205"/>
      <c r="BGR117" s="205"/>
      <c r="BGS117" s="205"/>
      <c r="BGT117" s="205"/>
      <c r="BGU117" s="205"/>
      <c r="BGV117" s="205"/>
      <c r="BGW117" s="205"/>
      <c r="BGX117" s="205"/>
      <c r="BGY117" s="205"/>
      <c r="BGZ117" s="205"/>
      <c r="BHA117" s="205"/>
      <c r="BHB117" s="205"/>
      <c r="BHC117" s="205"/>
      <c r="BHD117" s="205"/>
      <c r="BHE117" s="205"/>
      <c r="BHF117" s="205"/>
      <c r="BHG117" s="205"/>
      <c r="BHH117" s="205"/>
      <c r="BHI117" s="205"/>
      <c r="BHJ117" s="205"/>
      <c r="BHK117" s="205"/>
      <c r="BHL117" s="205"/>
      <c r="BHM117" s="205"/>
      <c r="BHN117" s="205"/>
      <c r="BHO117" s="205"/>
      <c r="BHP117" s="205"/>
      <c r="BHQ117" s="205"/>
      <c r="BHR117" s="205"/>
      <c r="BHS117" s="205"/>
      <c r="BHT117" s="205"/>
      <c r="BHU117" s="205"/>
      <c r="BHV117" s="205"/>
      <c r="BHW117" s="205"/>
      <c r="BHX117" s="205"/>
      <c r="BHY117" s="205"/>
      <c r="BHZ117" s="205"/>
      <c r="BIA117" s="205"/>
      <c r="BIB117" s="205"/>
      <c r="BIC117" s="205"/>
      <c r="BID117" s="205"/>
      <c r="BIE117" s="205"/>
      <c r="BIF117" s="205"/>
      <c r="BIG117" s="205"/>
      <c r="BIH117" s="205"/>
      <c r="BII117" s="205"/>
      <c r="BIJ117" s="205"/>
      <c r="BIK117" s="205"/>
      <c r="BIL117" s="205"/>
      <c r="BIM117" s="205"/>
      <c r="BIN117" s="205"/>
      <c r="BIO117" s="205"/>
      <c r="BIP117" s="205"/>
      <c r="BIQ117" s="205"/>
      <c r="BIR117" s="205"/>
      <c r="BIS117" s="205"/>
      <c r="BIT117" s="205"/>
      <c r="BIU117" s="205"/>
      <c r="BIV117" s="205"/>
      <c r="BIW117" s="205"/>
      <c r="BIX117" s="205"/>
      <c r="BIY117" s="205"/>
      <c r="BIZ117" s="205"/>
      <c r="BJA117" s="205"/>
      <c r="BJB117" s="205"/>
      <c r="BJC117" s="205"/>
      <c r="BJD117" s="205"/>
      <c r="BJE117" s="205"/>
      <c r="BJF117" s="205"/>
      <c r="BJG117" s="205"/>
      <c r="BJH117" s="205"/>
      <c r="BJI117" s="205"/>
      <c r="BJJ117" s="205"/>
      <c r="BJK117" s="205"/>
      <c r="BJL117" s="205"/>
      <c r="BJM117" s="205"/>
      <c r="BJN117" s="205"/>
      <c r="BJO117" s="205"/>
      <c r="BJP117" s="205"/>
      <c r="BJQ117" s="205"/>
      <c r="BJR117" s="205"/>
      <c r="BJS117" s="205"/>
      <c r="BJT117" s="205"/>
      <c r="BJU117" s="205"/>
      <c r="BJV117" s="205"/>
      <c r="BJW117" s="205"/>
      <c r="BJX117" s="205"/>
      <c r="BJY117" s="205"/>
      <c r="BJZ117" s="205"/>
      <c r="BKA117" s="205"/>
      <c r="BKB117" s="205"/>
      <c r="BKC117" s="205"/>
      <c r="BKD117" s="205"/>
      <c r="BKE117" s="205"/>
      <c r="BKF117" s="205"/>
      <c r="BKG117" s="205"/>
      <c r="BKH117" s="205"/>
      <c r="BKI117" s="205"/>
      <c r="BKJ117" s="205"/>
      <c r="BKK117" s="205"/>
      <c r="BKL117" s="205"/>
      <c r="BKM117" s="205"/>
      <c r="BKN117" s="205"/>
      <c r="BKO117" s="205"/>
      <c r="BKP117" s="205"/>
      <c r="BKQ117" s="205"/>
      <c r="BKR117" s="205"/>
      <c r="BKS117" s="205"/>
      <c r="BKT117" s="205"/>
      <c r="BKU117" s="205"/>
      <c r="BKV117" s="205"/>
      <c r="BKW117" s="205"/>
      <c r="BKX117" s="205"/>
      <c r="BKY117" s="205"/>
      <c r="BKZ117" s="205"/>
      <c r="BLA117" s="205"/>
      <c r="BLB117" s="205"/>
      <c r="BLC117" s="205"/>
      <c r="BLD117" s="205"/>
      <c r="BLE117" s="205"/>
      <c r="BLF117" s="205"/>
      <c r="BLG117" s="205"/>
      <c r="BLH117" s="205"/>
      <c r="BLI117" s="205"/>
      <c r="BLJ117" s="205"/>
      <c r="BLK117" s="205"/>
      <c r="BLL117" s="205"/>
      <c r="BLM117" s="205"/>
      <c r="BLN117" s="205"/>
      <c r="BLO117" s="205"/>
      <c r="BLP117" s="205"/>
      <c r="BLQ117" s="205"/>
      <c r="BLR117" s="205"/>
      <c r="BLS117" s="205"/>
      <c r="BLT117" s="205"/>
      <c r="BLU117" s="205"/>
      <c r="BLV117" s="205"/>
      <c r="BLW117" s="205"/>
      <c r="BLX117" s="205"/>
      <c r="BLY117" s="205"/>
      <c r="BLZ117" s="205"/>
      <c r="BMA117" s="205"/>
      <c r="BMB117" s="205"/>
      <c r="BMC117" s="205"/>
      <c r="BMD117" s="205"/>
      <c r="BME117" s="205"/>
      <c r="BMF117" s="205"/>
      <c r="BMG117" s="205"/>
      <c r="BMH117" s="205"/>
      <c r="BMI117" s="205"/>
      <c r="BMJ117" s="205"/>
      <c r="BMK117" s="205"/>
      <c r="BML117" s="205"/>
      <c r="BMM117" s="205"/>
      <c r="BMN117" s="205"/>
      <c r="BMO117" s="205"/>
      <c r="BMP117" s="205"/>
      <c r="BMQ117" s="205"/>
      <c r="BMR117" s="205"/>
      <c r="BMS117" s="205"/>
      <c r="BMT117" s="205"/>
      <c r="BMU117" s="205"/>
      <c r="BMV117" s="205"/>
      <c r="BMW117" s="205"/>
      <c r="BMX117" s="205"/>
      <c r="BMY117" s="205"/>
      <c r="BMZ117" s="205"/>
      <c r="BNA117" s="205"/>
      <c r="BNB117" s="205"/>
      <c r="BNC117" s="205"/>
      <c r="BND117" s="205"/>
      <c r="BNE117" s="205"/>
      <c r="BNF117" s="205"/>
      <c r="BNG117" s="205"/>
      <c r="BNH117" s="205"/>
      <c r="BNI117" s="205"/>
      <c r="BNJ117" s="205"/>
      <c r="BNK117" s="205"/>
      <c r="BNL117" s="205"/>
      <c r="BNM117" s="205"/>
      <c r="BNN117" s="205"/>
      <c r="BNO117" s="205"/>
      <c r="BNP117" s="205"/>
      <c r="BNQ117" s="205"/>
      <c r="BNR117" s="205"/>
      <c r="BNS117" s="205"/>
      <c r="BNT117" s="205"/>
      <c r="BNU117" s="205"/>
      <c r="BNV117" s="205"/>
      <c r="BNW117" s="205"/>
      <c r="BNX117" s="205"/>
      <c r="BNY117" s="205"/>
      <c r="BNZ117" s="205"/>
      <c r="BOA117" s="205"/>
      <c r="BOB117" s="205"/>
      <c r="BOC117" s="205"/>
      <c r="BOD117" s="205"/>
      <c r="BOE117" s="205"/>
      <c r="BOF117" s="205"/>
      <c r="BOG117" s="205"/>
      <c r="BOH117" s="205"/>
      <c r="BOI117" s="205"/>
      <c r="BOJ117" s="205"/>
      <c r="BOK117" s="205"/>
      <c r="BOL117" s="205"/>
      <c r="BOM117" s="205"/>
      <c r="BON117" s="205"/>
      <c r="BOO117" s="205"/>
      <c r="BOP117" s="205"/>
      <c r="BOQ117" s="205"/>
      <c r="BOR117" s="205"/>
      <c r="BOS117" s="205"/>
      <c r="BOT117" s="205"/>
      <c r="BOU117" s="205"/>
      <c r="BOV117" s="205"/>
      <c r="BOW117" s="205"/>
      <c r="BOX117" s="205"/>
      <c r="BOY117" s="205"/>
      <c r="BOZ117" s="205"/>
      <c r="BPA117" s="205"/>
      <c r="BPB117" s="205"/>
      <c r="BPC117" s="205"/>
      <c r="BPD117" s="205"/>
      <c r="BPE117" s="205"/>
      <c r="BPF117" s="205"/>
      <c r="BPG117" s="205"/>
      <c r="BPH117" s="205"/>
      <c r="BPI117" s="205"/>
      <c r="BPJ117" s="205"/>
      <c r="BPK117" s="205"/>
      <c r="BPL117" s="205"/>
      <c r="BPM117" s="205"/>
      <c r="BPN117" s="205"/>
      <c r="BPO117" s="205"/>
      <c r="BPP117" s="205"/>
      <c r="BPQ117" s="205"/>
      <c r="BPR117" s="205"/>
      <c r="BPS117" s="205"/>
      <c r="BPT117" s="205"/>
      <c r="BPU117" s="205"/>
      <c r="BPV117" s="205"/>
      <c r="BPW117" s="205"/>
      <c r="BPX117" s="205"/>
      <c r="BPY117" s="205"/>
      <c r="BPZ117" s="205"/>
      <c r="BQA117" s="205"/>
      <c r="BQH117" s="205"/>
      <c r="BQI117" s="205"/>
      <c r="BQJ117" s="205"/>
      <c r="BQK117" s="205"/>
      <c r="BQL117" s="205"/>
      <c r="BQM117" s="205"/>
      <c r="BQN117" s="205"/>
      <c r="BQO117" s="205"/>
      <c r="BQP117" s="205"/>
      <c r="BQQ117" s="205"/>
      <c r="BQR117" s="205"/>
      <c r="BQS117" s="205"/>
      <c r="BQT117" s="205"/>
      <c r="BQU117" s="205"/>
      <c r="BQV117" s="205"/>
      <c r="BQW117" s="205"/>
      <c r="BQX117" s="205"/>
      <c r="BQY117" s="205"/>
      <c r="BQZ117" s="205"/>
      <c r="BRA117" s="205"/>
      <c r="BRB117" s="205"/>
      <c r="BRC117" s="205"/>
      <c r="BRD117" s="205"/>
      <c r="BRE117" s="205"/>
      <c r="BRF117" s="205"/>
      <c r="BRG117" s="205"/>
      <c r="BRH117" s="205"/>
      <c r="BRI117" s="205"/>
      <c r="BRJ117" s="205"/>
      <c r="BRK117" s="205"/>
      <c r="BRL117" s="205"/>
      <c r="BRM117" s="205"/>
      <c r="BRN117" s="205"/>
      <c r="BRO117" s="205"/>
      <c r="BRP117" s="205"/>
      <c r="BRQ117" s="205"/>
      <c r="BRR117" s="205"/>
      <c r="BRS117" s="205"/>
      <c r="BRT117" s="205"/>
      <c r="BRU117" s="205"/>
      <c r="BRV117" s="205"/>
      <c r="BRW117" s="205"/>
      <c r="BRX117" s="205"/>
      <c r="BRY117" s="205"/>
      <c r="BRZ117" s="205"/>
      <c r="BSA117" s="205"/>
      <c r="BSB117" s="205"/>
      <c r="BSC117" s="205"/>
      <c r="BSD117" s="205"/>
      <c r="BSE117" s="205"/>
      <c r="BSF117" s="205"/>
      <c r="BSG117" s="205"/>
      <c r="BSH117" s="205"/>
      <c r="BSI117" s="205"/>
      <c r="BSJ117" s="205"/>
      <c r="BSK117" s="205"/>
      <c r="BSL117" s="205"/>
      <c r="BSM117" s="205"/>
      <c r="BSN117" s="205"/>
      <c r="BSO117" s="205"/>
      <c r="BSP117" s="205"/>
      <c r="BSQ117" s="205"/>
      <c r="BSR117" s="205"/>
      <c r="BSS117" s="205"/>
      <c r="BST117" s="205"/>
      <c r="BSU117" s="205"/>
      <c r="BSV117" s="205"/>
      <c r="BSW117" s="205"/>
      <c r="BSX117" s="205"/>
      <c r="BSY117" s="205"/>
      <c r="BSZ117" s="205"/>
      <c r="BTA117" s="205"/>
      <c r="BTB117" s="205"/>
      <c r="BTC117" s="205"/>
      <c r="BTD117" s="205"/>
      <c r="BTE117" s="205"/>
      <c r="BTF117" s="205"/>
      <c r="BTG117" s="205"/>
      <c r="BTH117" s="205"/>
      <c r="BTI117" s="205"/>
      <c r="BTJ117" s="205"/>
      <c r="BTK117" s="205"/>
      <c r="BTL117" s="205"/>
      <c r="BTM117" s="205"/>
      <c r="BTN117" s="205"/>
      <c r="BTO117" s="205"/>
      <c r="BTP117" s="205"/>
      <c r="BTQ117" s="205"/>
      <c r="BTR117" s="205"/>
      <c r="BTS117" s="205"/>
      <c r="BTT117" s="205"/>
      <c r="BTU117" s="205"/>
      <c r="BTV117" s="205"/>
      <c r="BTW117" s="205"/>
      <c r="BTX117" s="205"/>
      <c r="BTY117" s="205"/>
      <c r="BTZ117" s="205"/>
      <c r="BUA117" s="205"/>
      <c r="BUB117" s="205"/>
      <c r="BUC117" s="205"/>
      <c r="BUD117" s="205"/>
      <c r="BUE117" s="205"/>
      <c r="BUF117" s="205"/>
      <c r="BUG117" s="205"/>
      <c r="BUH117" s="205"/>
      <c r="BUI117" s="205"/>
      <c r="BUJ117" s="205"/>
      <c r="BUK117" s="205"/>
      <c r="BUL117" s="205"/>
      <c r="BUM117" s="205"/>
      <c r="BUN117" s="205"/>
      <c r="BUO117" s="205"/>
      <c r="BUP117" s="205"/>
      <c r="BUQ117" s="205"/>
      <c r="BUR117" s="205"/>
      <c r="BUS117" s="205"/>
      <c r="BUT117" s="205"/>
      <c r="BUU117" s="205"/>
      <c r="BUV117" s="205"/>
      <c r="BUW117" s="205"/>
      <c r="BUX117" s="205"/>
      <c r="BUY117" s="205"/>
      <c r="BUZ117" s="205"/>
      <c r="BVA117" s="205"/>
      <c r="BVB117" s="205"/>
      <c r="BVC117" s="205"/>
      <c r="BVD117" s="205"/>
      <c r="BVE117" s="205"/>
      <c r="BVF117" s="205"/>
      <c r="BVG117" s="205"/>
      <c r="BVH117" s="205"/>
      <c r="BVI117" s="205"/>
      <c r="BVJ117" s="205"/>
      <c r="BVK117" s="205"/>
      <c r="BVL117" s="205"/>
      <c r="BVM117" s="205"/>
      <c r="BVN117" s="205"/>
      <c r="BVO117" s="205"/>
      <c r="BVP117" s="205"/>
      <c r="BVQ117" s="205"/>
      <c r="BVR117" s="205"/>
      <c r="BVS117" s="205"/>
      <c r="BVT117" s="205"/>
      <c r="BVU117" s="205"/>
      <c r="BVV117" s="205"/>
      <c r="BVW117" s="205"/>
      <c r="BVX117" s="205"/>
      <c r="BVY117" s="205"/>
      <c r="BVZ117" s="205"/>
      <c r="BWA117" s="205"/>
      <c r="BWB117" s="205"/>
      <c r="BWC117" s="205"/>
      <c r="BWD117" s="205"/>
      <c r="BWE117" s="205"/>
      <c r="BWF117" s="205"/>
      <c r="BWG117" s="205"/>
      <c r="BWH117" s="205"/>
      <c r="BWI117" s="205"/>
      <c r="BWJ117" s="205"/>
      <c r="BWK117" s="205"/>
      <c r="BWL117" s="205"/>
      <c r="BWM117" s="205"/>
      <c r="BWN117" s="205"/>
      <c r="BWO117" s="205"/>
      <c r="BWP117" s="205"/>
      <c r="BWQ117" s="205"/>
      <c r="BWR117" s="205"/>
      <c r="BWS117" s="205"/>
      <c r="BWT117" s="205"/>
      <c r="BWU117" s="205"/>
      <c r="BWV117" s="205"/>
      <c r="BWW117" s="205"/>
      <c r="BWX117" s="205"/>
      <c r="BWY117" s="205"/>
      <c r="BWZ117" s="205"/>
      <c r="BXA117" s="205"/>
      <c r="BXB117" s="205"/>
      <c r="BXC117" s="205"/>
      <c r="BXD117" s="205"/>
      <c r="BXE117" s="205"/>
      <c r="BXF117" s="205"/>
      <c r="BXG117" s="205"/>
      <c r="BXH117" s="205"/>
      <c r="BXI117" s="205"/>
      <c r="BXJ117" s="205"/>
      <c r="BXK117" s="205"/>
      <c r="BXL117" s="205"/>
      <c r="BXM117" s="205"/>
      <c r="BXN117" s="205"/>
      <c r="BXO117" s="205"/>
      <c r="BXP117" s="205"/>
      <c r="BXQ117" s="205"/>
      <c r="BXR117" s="205"/>
      <c r="BXS117" s="205"/>
      <c r="BXT117" s="205"/>
      <c r="BXU117" s="205"/>
      <c r="BXV117" s="205"/>
      <c r="BXW117" s="205"/>
      <c r="BXX117" s="205"/>
      <c r="BXY117" s="205"/>
      <c r="BXZ117" s="205"/>
      <c r="BYA117" s="205"/>
      <c r="BYB117" s="205"/>
      <c r="BYC117" s="205"/>
      <c r="BYD117" s="205"/>
      <c r="BYE117" s="205"/>
      <c r="BYF117" s="205"/>
      <c r="BYG117" s="205"/>
      <c r="BYH117" s="205"/>
      <c r="BYI117" s="205"/>
      <c r="BYJ117" s="205"/>
      <c r="BYK117" s="205"/>
      <c r="BYL117" s="205"/>
      <c r="BYM117" s="205"/>
      <c r="BYN117" s="205"/>
      <c r="BYO117" s="205"/>
      <c r="BYP117" s="205"/>
      <c r="BYQ117" s="205"/>
      <c r="BYR117" s="205"/>
      <c r="BYS117" s="205"/>
      <c r="BYT117" s="205"/>
      <c r="BYU117" s="205"/>
      <c r="BYV117" s="205"/>
      <c r="BYW117" s="205"/>
      <c r="BYX117" s="205"/>
      <c r="BYY117" s="205"/>
      <c r="BYZ117" s="205"/>
      <c r="BZA117" s="205"/>
      <c r="BZB117" s="205"/>
      <c r="BZC117" s="205"/>
      <c r="BZD117" s="205"/>
      <c r="BZE117" s="205"/>
      <c r="BZF117" s="205"/>
      <c r="BZG117" s="205"/>
      <c r="BZH117" s="205"/>
      <c r="BZI117" s="205"/>
      <c r="BZJ117" s="205"/>
      <c r="BZK117" s="205"/>
      <c r="BZL117" s="205"/>
      <c r="BZM117" s="205"/>
      <c r="BZN117" s="205"/>
      <c r="BZO117" s="205"/>
      <c r="BZP117" s="205"/>
      <c r="BZQ117" s="205"/>
      <c r="BZR117" s="205"/>
      <c r="BZS117" s="205"/>
      <c r="BZT117" s="205"/>
      <c r="BZU117" s="205"/>
      <c r="BZV117" s="205"/>
      <c r="BZW117" s="205"/>
      <c r="CAD117" s="205"/>
      <c r="CAE117" s="205"/>
      <c r="CAF117" s="205"/>
      <c r="CAG117" s="205"/>
      <c r="CAH117" s="205"/>
      <c r="CAI117" s="205"/>
      <c r="CAJ117" s="205"/>
      <c r="CAK117" s="205"/>
      <c r="CAL117" s="205"/>
      <c r="CAM117" s="205"/>
      <c r="CAN117" s="205"/>
      <c r="CAO117" s="205"/>
      <c r="CAP117" s="205"/>
      <c r="CAQ117" s="205"/>
      <c r="CAR117" s="205"/>
      <c r="CAS117" s="205"/>
      <c r="CAT117" s="205"/>
      <c r="CAU117" s="205"/>
      <c r="CAV117" s="205"/>
      <c r="CAW117" s="205"/>
      <c r="CAX117" s="205"/>
      <c r="CAY117" s="205"/>
      <c r="CAZ117" s="205"/>
      <c r="CBA117" s="205"/>
      <c r="CBB117" s="205"/>
      <c r="CBC117" s="205"/>
      <c r="CBD117" s="205"/>
      <c r="CBE117" s="205"/>
      <c r="CBF117" s="205"/>
      <c r="CBG117" s="205"/>
      <c r="CBH117" s="205"/>
      <c r="CBI117" s="205"/>
      <c r="CBJ117" s="205"/>
      <c r="CBK117" s="205"/>
      <c r="CBL117" s="205"/>
      <c r="CBM117" s="205"/>
      <c r="CBN117" s="205"/>
      <c r="CBO117" s="205"/>
      <c r="CBP117" s="205"/>
      <c r="CBQ117" s="205"/>
      <c r="CBR117" s="205"/>
      <c r="CBS117" s="205"/>
      <c r="CBT117" s="205"/>
      <c r="CBU117" s="205"/>
      <c r="CBV117" s="205"/>
      <c r="CBW117" s="205"/>
      <c r="CBX117" s="205"/>
      <c r="CBY117" s="205"/>
      <c r="CBZ117" s="205"/>
      <c r="CCA117" s="205"/>
      <c r="CCB117" s="205"/>
      <c r="CCC117" s="205"/>
      <c r="CCD117" s="205"/>
      <c r="CCE117" s="205"/>
      <c r="CCF117" s="205"/>
      <c r="CCG117" s="205"/>
      <c r="CCH117" s="205"/>
      <c r="CCI117" s="205"/>
      <c r="CCJ117" s="205"/>
      <c r="CCK117" s="205"/>
      <c r="CCL117" s="205"/>
      <c r="CCM117" s="205"/>
      <c r="CCN117" s="205"/>
      <c r="CCO117" s="205"/>
      <c r="CCP117" s="205"/>
      <c r="CCQ117" s="205"/>
      <c r="CCR117" s="205"/>
      <c r="CCS117" s="205"/>
      <c r="CCT117" s="205"/>
      <c r="CCU117" s="205"/>
      <c r="CCV117" s="205"/>
      <c r="CCW117" s="205"/>
      <c r="CCX117" s="205"/>
      <c r="CCY117" s="205"/>
      <c r="CCZ117" s="205"/>
      <c r="CDA117" s="205"/>
      <c r="CDB117" s="205"/>
      <c r="CDC117" s="205"/>
      <c r="CDD117" s="205"/>
      <c r="CDE117" s="205"/>
      <c r="CDF117" s="205"/>
      <c r="CDG117" s="205"/>
      <c r="CDH117" s="205"/>
      <c r="CDI117" s="205"/>
      <c r="CDJ117" s="205"/>
      <c r="CDK117" s="205"/>
      <c r="CDL117" s="205"/>
      <c r="CDM117" s="205"/>
      <c r="CDN117" s="205"/>
      <c r="CDO117" s="205"/>
      <c r="CDP117" s="205"/>
      <c r="CDQ117" s="205"/>
      <c r="CDR117" s="205"/>
      <c r="CDS117" s="205"/>
      <c r="CDT117" s="205"/>
      <c r="CDU117" s="205"/>
      <c r="CDV117" s="205"/>
      <c r="CDW117" s="205"/>
      <c r="CDX117" s="205"/>
      <c r="CDY117" s="205"/>
      <c r="CDZ117" s="205"/>
      <c r="CEA117" s="205"/>
      <c r="CEB117" s="205"/>
      <c r="CEC117" s="205"/>
      <c r="CED117" s="205"/>
      <c r="CEE117" s="205"/>
      <c r="CEF117" s="205"/>
      <c r="CEG117" s="205"/>
      <c r="CEH117" s="205"/>
      <c r="CEI117" s="205"/>
      <c r="CEJ117" s="205"/>
      <c r="CEK117" s="205"/>
      <c r="CEL117" s="205"/>
      <c r="CEM117" s="205"/>
      <c r="CEN117" s="205"/>
      <c r="CEO117" s="205"/>
      <c r="CEP117" s="205"/>
      <c r="CEQ117" s="205"/>
      <c r="CER117" s="205"/>
      <c r="CES117" s="205"/>
      <c r="CET117" s="205"/>
      <c r="CEU117" s="205"/>
      <c r="CEV117" s="205"/>
      <c r="CEW117" s="205"/>
      <c r="CEX117" s="205"/>
      <c r="CEY117" s="205"/>
      <c r="CEZ117" s="205"/>
      <c r="CFA117" s="205"/>
      <c r="CFB117" s="205"/>
      <c r="CFC117" s="205"/>
      <c r="CFD117" s="205"/>
      <c r="CFE117" s="205"/>
      <c r="CFF117" s="205"/>
      <c r="CFG117" s="205"/>
      <c r="CFH117" s="205"/>
      <c r="CFI117" s="205"/>
      <c r="CFJ117" s="205"/>
      <c r="CFK117" s="205"/>
      <c r="CFL117" s="205"/>
      <c r="CFM117" s="205"/>
      <c r="CFN117" s="205"/>
      <c r="CFO117" s="205"/>
      <c r="CFP117" s="205"/>
      <c r="CFQ117" s="205"/>
      <c r="CFR117" s="205"/>
      <c r="CFS117" s="205"/>
      <c r="CFT117" s="205"/>
      <c r="CFU117" s="205"/>
      <c r="CFV117" s="205"/>
      <c r="CFW117" s="205"/>
      <c r="CFX117" s="205"/>
      <c r="CFY117" s="205"/>
      <c r="CFZ117" s="205"/>
      <c r="CGA117" s="205"/>
      <c r="CGB117" s="205"/>
      <c r="CGC117" s="205"/>
      <c r="CGD117" s="205"/>
      <c r="CGE117" s="205"/>
      <c r="CGF117" s="205"/>
      <c r="CGG117" s="205"/>
      <c r="CGH117" s="205"/>
      <c r="CGI117" s="205"/>
      <c r="CGJ117" s="205"/>
      <c r="CGK117" s="205"/>
      <c r="CGL117" s="205"/>
      <c r="CGM117" s="205"/>
      <c r="CGN117" s="205"/>
      <c r="CGO117" s="205"/>
      <c r="CGP117" s="205"/>
      <c r="CGQ117" s="205"/>
      <c r="CGR117" s="205"/>
      <c r="CGS117" s="205"/>
      <c r="CGT117" s="205"/>
      <c r="CGU117" s="205"/>
      <c r="CGV117" s="205"/>
      <c r="CGW117" s="205"/>
      <c r="CGX117" s="205"/>
      <c r="CGY117" s="205"/>
      <c r="CGZ117" s="205"/>
      <c r="CHA117" s="205"/>
      <c r="CHB117" s="205"/>
      <c r="CHC117" s="205"/>
      <c r="CHD117" s="205"/>
      <c r="CHE117" s="205"/>
      <c r="CHF117" s="205"/>
      <c r="CHG117" s="205"/>
      <c r="CHH117" s="205"/>
      <c r="CHI117" s="205"/>
      <c r="CHJ117" s="205"/>
      <c r="CHK117" s="205"/>
      <c r="CHL117" s="205"/>
      <c r="CHM117" s="205"/>
      <c r="CHN117" s="205"/>
      <c r="CHO117" s="205"/>
      <c r="CHP117" s="205"/>
      <c r="CHQ117" s="205"/>
      <c r="CHR117" s="205"/>
      <c r="CHS117" s="205"/>
      <c r="CHT117" s="205"/>
      <c r="CHU117" s="205"/>
      <c r="CHV117" s="205"/>
      <c r="CHW117" s="205"/>
      <c r="CHX117" s="205"/>
      <c r="CHY117" s="205"/>
      <c r="CHZ117" s="205"/>
      <c r="CIA117" s="205"/>
      <c r="CIB117" s="205"/>
      <c r="CIC117" s="205"/>
      <c r="CID117" s="205"/>
      <c r="CIE117" s="205"/>
      <c r="CIF117" s="205"/>
      <c r="CIG117" s="205"/>
      <c r="CIH117" s="205"/>
      <c r="CII117" s="205"/>
      <c r="CIJ117" s="205"/>
      <c r="CIK117" s="205"/>
      <c r="CIL117" s="205"/>
      <c r="CIM117" s="205"/>
      <c r="CIN117" s="205"/>
      <c r="CIO117" s="205"/>
      <c r="CIP117" s="205"/>
      <c r="CIQ117" s="205"/>
      <c r="CIR117" s="205"/>
      <c r="CIS117" s="205"/>
      <c r="CIT117" s="205"/>
      <c r="CIU117" s="205"/>
      <c r="CIV117" s="205"/>
      <c r="CIW117" s="205"/>
      <c r="CIX117" s="205"/>
      <c r="CIY117" s="205"/>
      <c r="CIZ117" s="205"/>
      <c r="CJA117" s="205"/>
      <c r="CJB117" s="205"/>
      <c r="CJC117" s="205"/>
      <c r="CJD117" s="205"/>
      <c r="CJE117" s="205"/>
      <c r="CJF117" s="205"/>
      <c r="CJG117" s="205"/>
      <c r="CJH117" s="205"/>
      <c r="CJI117" s="205"/>
      <c r="CJJ117" s="205"/>
      <c r="CJK117" s="205"/>
      <c r="CJL117" s="205"/>
      <c r="CJM117" s="205"/>
      <c r="CJN117" s="205"/>
      <c r="CJO117" s="205"/>
      <c r="CJP117" s="205"/>
      <c r="CJQ117" s="205"/>
      <c r="CJR117" s="205"/>
      <c r="CJS117" s="205"/>
      <c r="CJZ117" s="205"/>
      <c r="CKA117" s="205"/>
      <c r="CKB117" s="205"/>
      <c r="CKC117" s="205"/>
      <c r="CKD117" s="205"/>
      <c r="CKE117" s="205"/>
      <c r="CKF117" s="205"/>
      <c r="CKG117" s="205"/>
      <c r="CKH117" s="205"/>
      <c r="CKI117" s="205"/>
      <c r="CKJ117" s="205"/>
      <c r="CKK117" s="205"/>
      <c r="CKL117" s="205"/>
      <c r="CKM117" s="205"/>
      <c r="CKN117" s="205"/>
      <c r="CKO117" s="205"/>
      <c r="CKP117" s="205"/>
      <c r="CKQ117" s="205"/>
      <c r="CKR117" s="205"/>
      <c r="CKS117" s="205"/>
      <c r="CKT117" s="205"/>
      <c r="CKU117" s="205"/>
      <c r="CKV117" s="205"/>
      <c r="CKW117" s="205"/>
      <c r="CKX117" s="205"/>
      <c r="CKY117" s="205"/>
      <c r="CKZ117" s="205"/>
      <c r="CLA117" s="205"/>
      <c r="CLB117" s="205"/>
      <c r="CLC117" s="205"/>
      <c r="CLD117" s="205"/>
      <c r="CLE117" s="205"/>
      <c r="CLF117" s="205"/>
      <c r="CLG117" s="205"/>
      <c r="CLH117" s="205"/>
      <c r="CLI117" s="205"/>
      <c r="CLJ117" s="205"/>
      <c r="CLK117" s="205"/>
      <c r="CLL117" s="205"/>
      <c r="CLM117" s="205"/>
      <c r="CLN117" s="205"/>
      <c r="CLO117" s="205"/>
      <c r="CLP117" s="205"/>
      <c r="CLQ117" s="205"/>
      <c r="CLR117" s="205"/>
      <c r="CLS117" s="205"/>
      <c r="CLT117" s="205"/>
      <c r="CLU117" s="205"/>
      <c r="CLV117" s="205"/>
      <c r="CLW117" s="205"/>
      <c r="CLX117" s="205"/>
      <c r="CLY117" s="205"/>
      <c r="CLZ117" s="205"/>
      <c r="CMA117" s="205"/>
      <c r="CMB117" s="205"/>
      <c r="CMC117" s="205"/>
      <c r="CMD117" s="205"/>
      <c r="CME117" s="205"/>
      <c r="CMF117" s="205"/>
      <c r="CMG117" s="205"/>
      <c r="CMH117" s="205"/>
      <c r="CMI117" s="205"/>
      <c r="CMJ117" s="205"/>
      <c r="CMK117" s="205"/>
      <c r="CML117" s="205"/>
      <c r="CMM117" s="205"/>
      <c r="CMN117" s="205"/>
      <c r="CMO117" s="205"/>
      <c r="CMP117" s="205"/>
      <c r="CMQ117" s="205"/>
      <c r="CMR117" s="205"/>
      <c r="CMS117" s="205"/>
      <c r="CMT117" s="205"/>
      <c r="CMU117" s="205"/>
      <c r="CMV117" s="205"/>
      <c r="CMW117" s="205"/>
      <c r="CMX117" s="205"/>
      <c r="CMY117" s="205"/>
      <c r="CMZ117" s="205"/>
      <c r="CNA117" s="205"/>
      <c r="CNB117" s="205"/>
      <c r="CNC117" s="205"/>
      <c r="CND117" s="205"/>
      <c r="CNE117" s="205"/>
      <c r="CNF117" s="205"/>
      <c r="CNG117" s="205"/>
      <c r="CNH117" s="205"/>
      <c r="CNI117" s="205"/>
      <c r="CNJ117" s="205"/>
      <c r="CNK117" s="205"/>
      <c r="CNL117" s="205"/>
      <c r="CNM117" s="205"/>
      <c r="CNN117" s="205"/>
      <c r="CNO117" s="205"/>
      <c r="CNP117" s="205"/>
      <c r="CNQ117" s="205"/>
      <c r="CNR117" s="205"/>
      <c r="CNS117" s="205"/>
      <c r="CNT117" s="205"/>
      <c r="CNU117" s="205"/>
      <c r="CNV117" s="205"/>
      <c r="CNW117" s="205"/>
      <c r="CNX117" s="205"/>
      <c r="CNY117" s="205"/>
      <c r="CNZ117" s="205"/>
      <c r="COA117" s="205"/>
      <c r="COB117" s="205"/>
      <c r="COC117" s="205"/>
      <c r="COD117" s="205"/>
      <c r="COE117" s="205"/>
      <c r="COF117" s="205"/>
      <c r="COG117" s="205"/>
      <c r="COH117" s="205"/>
      <c r="COI117" s="205"/>
      <c r="COJ117" s="205"/>
      <c r="COK117" s="205"/>
      <c r="COL117" s="205"/>
      <c r="COM117" s="205"/>
      <c r="CON117" s="205"/>
      <c r="COO117" s="205"/>
      <c r="COP117" s="205"/>
      <c r="COQ117" s="205"/>
      <c r="COR117" s="205"/>
      <c r="COS117" s="205"/>
      <c r="COT117" s="205"/>
      <c r="COU117" s="205"/>
      <c r="COV117" s="205"/>
      <c r="COW117" s="205"/>
      <c r="COX117" s="205"/>
      <c r="COY117" s="205"/>
      <c r="COZ117" s="205"/>
      <c r="CPA117" s="205"/>
      <c r="CPB117" s="205"/>
      <c r="CPC117" s="205"/>
      <c r="CPD117" s="205"/>
      <c r="CPE117" s="205"/>
      <c r="CPF117" s="205"/>
      <c r="CPG117" s="205"/>
      <c r="CPH117" s="205"/>
      <c r="CPI117" s="205"/>
      <c r="CPJ117" s="205"/>
      <c r="CPK117" s="205"/>
      <c r="CPL117" s="205"/>
      <c r="CPM117" s="205"/>
      <c r="CPN117" s="205"/>
      <c r="CPO117" s="205"/>
      <c r="CPP117" s="205"/>
      <c r="CPQ117" s="205"/>
      <c r="CPR117" s="205"/>
      <c r="CPS117" s="205"/>
      <c r="CPT117" s="205"/>
      <c r="CPU117" s="205"/>
      <c r="CPV117" s="205"/>
      <c r="CPW117" s="205"/>
      <c r="CPX117" s="205"/>
      <c r="CPY117" s="205"/>
      <c r="CPZ117" s="205"/>
      <c r="CQA117" s="205"/>
      <c r="CQB117" s="205"/>
      <c r="CQC117" s="205"/>
      <c r="CQD117" s="205"/>
      <c r="CQE117" s="205"/>
      <c r="CQF117" s="205"/>
      <c r="CQG117" s="205"/>
      <c r="CQH117" s="205"/>
      <c r="CQI117" s="205"/>
      <c r="CQJ117" s="205"/>
      <c r="CQK117" s="205"/>
      <c r="CQL117" s="205"/>
      <c r="CQM117" s="205"/>
      <c r="CQN117" s="205"/>
      <c r="CQO117" s="205"/>
      <c r="CQP117" s="205"/>
      <c r="CQQ117" s="205"/>
      <c r="CQR117" s="205"/>
      <c r="CQS117" s="205"/>
      <c r="CQT117" s="205"/>
      <c r="CQU117" s="205"/>
      <c r="CQV117" s="205"/>
      <c r="CQW117" s="205"/>
      <c r="CQX117" s="205"/>
      <c r="CQY117" s="205"/>
      <c r="CQZ117" s="205"/>
      <c r="CRA117" s="205"/>
      <c r="CRB117" s="205"/>
      <c r="CRC117" s="205"/>
      <c r="CRD117" s="205"/>
      <c r="CRE117" s="205"/>
      <c r="CRF117" s="205"/>
      <c r="CRG117" s="205"/>
      <c r="CRH117" s="205"/>
      <c r="CRI117" s="205"/>
      <c r="CRJ117" s="205"/>
      <c r="CRK117" s="205"/>
      <c r="CRL117" s="205"/>
      <c r="CRM117" s="205"/>
      <c r="CRN117" s="205"/>
      <c r="CRO117" s="205"/>
      <c r="CRP117" s="205"/>
      <c r="CRQ117" s="205"/>
      <c r="CRR117" s="205"/>
      <c r="CRS117" s="205"/>
      <c r="CRT117" s="205"/>
      <c r="CRU117" s="205"/>
      <c r="CRV117" s="205"/>
      <c r="CRW117" s="205"/>
      <c r="CRX117" s="205"/>
      <c r="CRY117" s="205"/>
      <c r="CRZ117" s="205"/>
      <c r="CSA117" s="205"/>
      <c r="CSB117" s="205"/>
      <c r="CSC117" s="205"/>
      <c r="CSD117" s="205"/>
      <c r="CSE117" s="205"/>
      <c r="CSF117" s="205"/>
      <c r="CSG117" s="205"/>
      <c r="CSH117" s="205"/>
      <c r="CSI117" s="205"/>
      <c r="CSJ117" s="205"/>
      <c r="CSK117" s="205"/>
      <c r="CSL117" s="205"/>
      <c r="CSM117" s="205"/>
      <c r="CSN117" s="205"/>
      <c r="CSO117" s="205"/>
      <c r="CSP117" s="205"/>
      <c r="CSQ117" s="205"/>
      <c r="CSR117" s="205"/>
      <c r="CSS117" s="205"/>
      <c r="CST117" s="205"/>
      <c r="CSU117" s="205"/>
      <c r="CSV117" s="205"/>
      <c r="CSW117" s="205"/>
      <c r="CSX117" s="205"/>
      <c r="CSY117" s="205"/>
      <c r="CSZ117" s="205"/>
      <c r="CTA117" s="205"/>
      <c r="CTB117" s="205"/>
      <c r="CTC117" s="205"/>
      <c r="CTD117" s="205"/>
      <c r="CTE117" s="205"/>
      <c r="CTF117" s="205"/>
      <c r="CTG117" s="205"/>
      <c r="CTH117" s="205"/>
      <c r="CTI117" s="205"/>
      <c r="CTJ117" s="205"/>
      <c r="CTK117" s="205"/>
      <c r="CTL117" s="205"/>
      <c r="CTM117" s="205"/>
      <c r="CTN117" s="205"/>
      <c r="CTO117" s="205"/>
      <c r="CTV117" s="205"/>
      <c r="CTW117" s="205"/>
      <c r="CTX117" s="205"/>
      <c r="CTY117" s="205"/>
      <c r="CTZ117" s="205"/>
      <c r="CUA117" s="205"/>
      <c r="CUB117" s="205"/>
      <c r="CUC117" s="205"/>
      <c r="CUD117" s="205"/>
      <c r="CUE117" s="205"/>
      <c r="CUF117" s="205"/>
      <c r="CUG117" s="205"/>
      <c r="CUH117" s="205"/>
      <c r="CUI117" s="205"/>
      <c r="CUJ117" s="205"/>
      <c r="CUK117" s="205"/>
      <c r="CUL117" s="205"/>
      <c r="CUM117" s="205"/>
      <c r="CUN117" s="205"/>
      <c r="CUO117" s="205"/>
      <c r="CUP117" s="205"/>
      <c r="CUQ117" s="205"/>
      <c r="CUR117" s="205"/>
      <c r="CUS117" s="205"/>
      <c r="CUT117" s="205"/>
      <c r="CUU117" s="205"/>
      <c r="CUV117" s="205"/>
      <c r="CUW117" s="205"/>
      <c r="CUX117" s="205"/>
      <c r="CUY117" s="205"/>
      <c r="CUZ117" s="205"/>
      <c r="CVA117" s="205"/>
      <c r="CVB117" s="205"/>
      <c r="CVC117" s="205"/>
      <c r="CVD117" s="205"/>
      <c r="CVE117" s="205"/>
      <c r="CVF117" s="205"/>
      <c r="CVG117" s="205"/>
      <c r="CVH117" s="205"/>
      <c r="CVI117" s="205"/>
      <c r="CVJ117" s="205"/>
      <c r="CVK117" s="205"/>
      <c r="CVL117" s="205"/>
      <c r="CVM117" s="205"/>
      <c r="CVN117" s="205"/>
      <c r="CVO117" s="205"/>
      <c r="CVP117" s="205"/>
      <c r="CVQ117" s="205"/>
      <c r="CVR117" s="205"/>
      <c r="CVS117" s="205"/>
      <c r="CVT117" s="205"/>
      <c r="CVU117" s="205"/>
      <c r="CVV117" s="205"/>
      <c r="CVW117" s="205"/>
      <c r="CVX117" s="205"/>
      <c r="CVY117" s="205"/>
      <c r="CVZ117" s="205"/>
      <c r="CWA117" s="205"/>
      <c r="CWB117" s="205"/>
      <c r="CWC117" s="205"/>
      <c r="CWD117" s="205"/>
      <c r="CWE117" s="205"/>
      <c r="CWF117" s="205"/>
      <c r="CWG117" s="205"/>
      <c r="CWH117" s="205"/>
      <c r="CWI117" s="205"/>
      <c r="CWJ117" s="205"/>
      <c r="CWK117" s="205"/>
      <c r="CWL117" s="205"/>
      <c r="CWM117" s="205"/>
      <c r="CWN117" s="205"/>
      <c r="CWO117" s="205"/>
      <c r="CWP117" s="205"/>
      <c r="CWQ117" s="205"/>
      <c r="CWR117" s="205"/>
      <c r="CWS117" s="205"/>
      <c r="CWT117" s="205"/>
      <c r="CWU117" s="205"/>
      <c r="CWV117" s="205"/>
      <c r="CWW117" s="205"/>
      <c r="CWX117" s="205"/>
      <c r="CWY117" s="205"/>
      <c r="CWZ117" s="205"/>
      <c r="CXA117" s="205"/>
      <c r="CXB117" s="205"/>
      <c r="CXC117" s="205"/>
      <c r="CXD117" s="205"/>
      <c r="CXE117" s="205"/>
      <c r="CXF117" s="205"/>
      <c r="CXG117" s="205"/>
      <c r="CXH117" s="205"/>
      <c r="CXI117" s="205"/>
      <c r="CXJ117" s="205"/>
      <c r="CXK117" s="205"/>
      <c r="CXL117" s="205"/>
      <c r="CXM117" s="205"/>
      <c r="CXN117" s="205"/>
      <c r="CXO117" s="205"/>
      <c r="CXP117" s="205"/>
      <c r="CXQ117" s="205"/>
      <c r="CXR117" s="205"/>
      <c r="CXS117" s="205"/>
      <c r="CXT117" s="205"/>
      <c r="CXU117" s="205"/>
      <c r="CXV117" s="205"/>
      <c r="CXW117" s="205"/>
      <c r="CXX117" s="205"/>
      <c r="CXY117" s="205"/>
      <c r="CXZ117" s="205"/>
      <c r="CYA117" s="205"/>
      <c r="CYB117" s="205"/>
      <c r="CYC117" s="205"/>
      <c r="CYD117" s="205"/>
      <c r="CYE117" s="205"/>
      <c r="CYF117" s="205"/>
      <c r="CYG117" s="205"/>
      <c r="CYH117" s="205"/>
      <c r="CYI117" s="205"/>
      <c r="CYJ117" s="205"/>
      <c r="CYK117" s="205"/>
      <c r="CYL117" s="205"/>
      <c r="CYM117" s="205"/>
      <c r="CYN117" s="205"/>
      <c r="CYO117" s="205"/>
      <c r="CYP117" s="205"/>
      <c r="CYQ117" s="205"/>
      <c r="CYR117" s="205"/>
      <c r="CYS117" s="205"/>
      <c r="CYT117" s="205"/>
      <c r="CYU117" s="205"/>
      <c r="CYV117" s="205"/>
      <c r="CYW117" s="205"/>
      <c r="CYX117" s="205"/>
      <c r="CYY117" s="205"/>
      <c r="CYZ117" s="205"/>
      <c r="CZA117" s="205"/>
      <c r="CZB117" s="205"/>
      <c r="CZC117" s="205"/>
      <c r="CZD117" s="205"/>
      <c r="CZE117" s="205"/>
      <c r="CZF117" s="205"/>
      <c r="CZG117" s="205"/>
      <c r="CZH117" s="205"/>
      <c r="CZI117" s="205"/>
      <c r="CZJ117" s="205"/>
      <c r="CZK117" s="205"/>
      <c r="CZL117" s="205"/>
      <c r="CZM117" s="205"/>
      <c r="CZN117" s="205"/>
      <c r="CZO117" s="205"/>
      <c r="CZP117" s="205"/>
      <c r="CZQ117" s="205"/>
      <c r="CZR117" s="205"/>
      <c r="CZS117" s="205"/>
      <c r="CZT117" s="205"/>
      <c r="CZU117" s="205"/>
      <c r="CZV117" s="205"/>
      <c r="CZW117" s="205"/>
      <c r="CZX117" s="205"/>
      <c r="CZY117" s="205"/>
      <c r="CZZ117" s="205"/>
      <c r="DAA117" s="205"/>
      <c r="DAB117" s="205"/>
      <c r="DAC117" s="205"/>
      <c r="DAD117" s="205"/>
      <c r="DAE117" s="205"/>
      <c r="DAF117" s="205"/>
      <c r="DAG117" s="205"/>
      <c r="DAH117" s="205"/>
      <c r="DAI117" s="205"/>
      <c r="DAJ117" s="205"/>
      <c r="DAK117" s="205"/>
      <c r="DAL117" s="205"/>
      <c r="DAM117" s="205"/>
      <c r="DAN117" s="205"/>
      <c r="DAO117" s="205"/>
      <c r="DAP117" s="205"/>
      <c r="DAQ117" s="205"/>
      <c r="DAR117" s="205"/>
      <c r="DAS117" s="205"/>
      <c r="DAT117" s="205"/>
      <c r="DAU117" s="205"/>
      <c r="DAV117" s="205"/>
      <c r="DAW117" s="205"/>
      <c r="DAX117" s="205"/>
      <c r="DAY117" s="205"/>
      <c r="DAZ117" s="205"/>
      <c r="DBA117" s="205"/>
      <c r="DBB117" s="205"/>
      <c r="DBC117" s="205"/>
      <c r="DBD117" s="205"/>
      <c r="DBE117" s="205"/>
      <c r="DBF117" s="205"/>
      <c r="DBG117" s="205"/>
      <c r="DBH117" s="205"/>
      <c r="DBI117" s="205"/>
      <c r="DBJ117" s="205"/>
      <c r="DBK117" s="205"/>
      <c r="DBL117" s="205"/>
      <c r="DBM117" s="205"/>
      <c r="DBN117" s="205"/>
      <c r="DBO117" s="205"/>
      <c r="DBP117" s="205"/>
      <c r="DBQ117" s="205"/>
      <c r="DBR117" s="205"/>
      <c r="DBS117" s="205"/>
      <c r="DBT117" s="205"/>
      <c r="DBU117" s="205"/>
      <c r="DBV117" s="205"/>
      <c r="DBW117" s="205"/>
      <c r="DBX117" s="205"/>
      <c r="DBY117" s="205"/>
      <c r="DBZ117" s="205"/>
      <c r="DCA117" s="205"/>
      <c r="DCB117" s="205"/>
      <c r="DCC117" s="205"/>
      <c r="DCD117" s="205"/>
      <c r="DCE117" s="205"/>
      <c r="DCF117" s="205"/>
      <c r="DCG117" s="205"/>
      <c r="DCH117" s="205"/>
      <c r="DCI117" s="205"/>
      <c r="DCJ117" s="205"/>
      <c r="DCK117" s="205"/>
      <c r="DCL117" s="205"/>
      <c r="DCM117" s="205"/>
      <c r="DCN117" s="205"/>
      <c r="DCO117" s="205"/>
      <c r="DCP117" s="205"/>
      <c r="DCQ117" s="205"/>
      <c r="DCR117" s="205"/>
      <c r="DCS117" s="205"/>
      <c r="DCT117" s="205"/>
      <c r="DCU117" s="205"/>
      <c r="DCV117" s="205"/>
      <c r="DCW117" s="205"/>
      <c r="DCX117" s="205"/>
      <c r="DCY117" s="205"/>
      <c r="DCZ117" s="205"/>
      <c r="DDA117" s="205"/>
      <c r="DDB117" s="205"/>
      <c r="DDC117" s="205"/>
      <c r="DDD117" s="205"/>
      <c r="DDE117" s="205"/>
      <c r="DDF117" s="205"/>
      <c r="DDG117" s="205"/>
      <c r="DDH117" s="205"/>
      <c r="DDI117" s="205"/>
      <c r="DDJ117" s="205"/>
      <c r="DDK117" s="205"/>
      <c r="DDR117" s="205"/>
      <c r="DDS117" s="205"/>
      <c r="DDT117" s="205"/>
      <c r="DDU117" s="205"/>
      <c r="DDV117" s="205"/>
      <c r="DDW117" s="205"/>
      <c r="DDX117" s="205"/>
      <c r="DDY117" s="205"/>
      <c r="DDZ117" s="205"/>
      <c r="DEA117" s="205"/>
      <c r="DEB117" s="205"/>
      <c r="DEC117" s="205"/>
      <c r="DED117" s="205"/>
      <c r="DEE117" s="205"/>
      <c r="DEF117" s="205"/>
      <c r="DEG117" s="205"/>
      <c r="DEH117" s="205"/>
      <c r="DEI117" s="205"/>
      <c r="DEJ117" s="205"/>
      <c r="DEK117" s="205"/>
      <c r="DEL117" s="205"/>
      <c r="DEM117" s="205"/>
      <c r="DEN117" s="205"/>
      <c r="DEO117" s="205"/>
      <c r="DEP117" s="205"/>
      <c r="DEQ117" s="205"/>
      <c r="DER117" s="205"/>
      <c r="DES117" s="205"/>
      <c r="DET117" s="205"/>
      <c r="DEU117" s="205"/>
      <c r="DEV117" s="205"/>
      <c r="DEW117" s="205"/>
      <c r="DEX117" s="205"/>
      <c r="DEY117" s="205"/>
      <c r="DEZ117" s="205"/>
      <c r="DFA117" s="205"/>
      <c r="DFB117" s="205"/>
      <c r="DFC117" s="205"/>
      <c r="DFD117" s="205"/>
      <c r="DFE117" s="205"/>
      <c r="DFF117" s="205"/>
      <c r="DFG117" s="205"/>
      <c r="DFH117" s="205"/>
      <c r="DFI117" s="205"/>
      <c r="DFJ117" s="205"/>
      <c r="DFK117" s="205"/>
      <c r="DFL117" s="205"/>
      <c r="DFM117" s="205"/>
      <c r="DFN117" s="205"/>
      <c r="DFO117" s="205"/>
      <c r="DFP117" s="205"/>
      <c r="DFQ117" s="205"/>
      <c r="DFR117" s="205"/>
      <c r="DFS117" s="205"/>
      <c r="DFT117" s="205"/>
      <c r="DFU117" s="205"/>
      <c r="DFV117" s="205"/>
      <c r="DFW117" s="205"/>
      <c r="DFX117" s="205"/>
      <c r="DFY117" s="205"/>
      <c r="DFZ117" s="205"/>
      <c r="DGA117" s="205"/>
      <c r="DGB117" s="205"/>
      <c r="DGC117" s="205"/>
      <c r="DGD117" s="205"/>
      <c r="DGE117" s="205"/>
      <c r="DGF117" s="205"/>
      <c r="DGG117" s="205"/>
      <c r="DGH117" s="205"/>
      <c r="DGI117" s="205"/>
      <c r="DGJ117" s="205"/>
      <c r="DGK117" s="205"/>
      <c r="DGL117" s="205"/>
      <c r="DGM117" s="205"/>
      <c r="DGN117" s="205"/>
      <c r="DGO117" s="205"/>
      <c r="DGP117" s="205"/>
      <c r="DGQ117" s="205"/>
      <c r="DGR117" s="205"/>
      <c r="DGS117" s="205"/>
      <c r="DGT117" s="205"/>
      <c r="DGU117" s="205"/>
      <c r="DGV117" s="205"/>
      <c r="DGW117" s="205"/>
      <c r="DGX117" s="205"/>
      <c r="DGY117" s="205"/>
      <c r="DGZ117" s="205"/>
      <c r="DHA117" s="205"/>
      <c r="DHB117" s="205"/>
      <c r="DHC117" s="205"/>
      <c r="DHD117" s="205"/>
      <c r="DHE117" s="205"/>
      <c r="DHF117" s="205"/>
      <c r="DHG117" s="205"/>
      <c r="DHH117" s="205"/>
      <c r="DHI117" s="205"/>
      <c r="DHJ117" s="205"/>
      <c r="DHK117" s="205"/>
      <c r="DHL117" s="205"/>
      <c r="DHM117" s="205"/>
      <c r="DHN117" s="205"/>
      <c r="DHO117" s="205"/>
      <c r="DHP117" s="205"/>
      <c r="DHQ117" s="205"/>
      <c r="DHR117" s="205"/>
      <c r="DHS117" s="205"/>
      <c r="DHT117" s="205"/>
      <c r="DHU117" s="205"/>
      <c r="DHV117" s="205"/>
      <c r="DHW117" s="205"/>
      <c r="DHX117" s="205"/>
      <c r="DHY117" s="205"/>
      <c r="DHZ117" s="205"/>
      <c r="DIA117" s="205"/>
      <c r="DIB117" s="205"/>
      <c r="DIC117" s="205"/>
      <c r="DID117" s="205"/>
      <c r="DIE117" s="205"/>
      <c r="DIF117" s="205"/>
      <c r="DIG117" s="205"/>
      <c r="DIH117" s="205"/>
      <c r="DII117" s="205"/>
      <c r="DIJ117" s="205"/>
      <c r="DIK117" s="205"/>
      <c r="DIL117" s="205"/>
      <c r="DIM117" s="205"/>
      <c r="DIN117" s="205"/>
      <c r="DIO117" s="205"/>
      <c r="DIP117" s="205"/>
      <c r="DIQ117" s="205"/>
      <c r="DIR117" s="205"/>
      <c r="DIS117" s="205"/>
      <c r="DIT117" s="205"/>
      <c r="DIU117" s="205"/>
      <c r="DIV117" s="205"/>
      <c r="DIW117" s="205"/>
      <c r="DIX117" s="205"/>
      <c r="DIY117" s="205"/>
      <c r="DIZ117" s="205"/>
      <c r="DJA117" s="205"/>
      <c r="DJB117" s="205"/>
      <c r="DJC117" s="205"/>
      <c r="DJD117" s="205"/>
      <c r="DJE117" s="205"/>
      <c r="DJF117" s="205"/>
      <c r="DJG117" s="205"/>
      <c r="DJH117" s="205"/>
      <c r="DJI117" s="205"/>
      <c r="DJJ117" s="205"/>
      <c r="DJK117" s="205"/>
      <c r="DJL117" s="205"/>
      <c r="DJM117" s="205"/>
      <c r="DJN117" s="205"/>
      <c r="DJO117" s="205"/>
      <c r="DJP117" s="205"/>
      <c r="DJQ117" s="205"/>
      <c r="DJR117" s="205"/>
      <c r="DJS117" s="205"/>
      <c r="DJT117" s="205"/>
      <c r="DJU117" s="205"/>
      <c r="DJV117" s="205"/>
      <c r="DJW117" s="205"/>
      <c r="DJX117" s="205"/>
      <c r="DJY117" s="205"/>
      <c r="DJZ117" s="205"/>
      <c r="DKA117" s="205"/>
      <c r="DKB117" s="205"/>
      <c r="DKC117" s="205"/>
      <c r="DKD117" s="205"/>
      <c r="DKE117" s="205"/>
      <c r="DKF117" s="205"/>
      <c r="DKG117" s="205"/>
      <c r="DKH117" s="205"/>
      <c r="DKI117" s="205"/>
      <c r="DKJ117" s="205"/>
      <c r="DKK117" s="205"/>
      <c r="DKL117" s="205"/>
      <c r="DKM117" s="205"/>
      <c r="DKN117" s="205"/>
      <c r="DKO117" s="205"/>
      <c r="DKP117" s="205"/>
      <c r="DKQ117" s="205"/>
      <c r="DKR117" s="205"/>
      <c r="DKS117" s="205"/>
      <c r="DKT117" s="205"/>
      <c r="DKU117" s="205"/>
      <c r="DKV117" s="205"/>
      <c r="DKW117" s="205"/>
      <c r="DKX117" s="205"/>
      <c r="DKY117" s="205"/>
      <c r="DKZ117" s="205"/>
      <c r="DLA117" s="205"/>
      <c r="DLB117" s="205"/>
      <c r="DLC117" s="205"/>
      <c r="DLD117" s="205"/>
      <c r="DLE117" s="205"/>
      <c r="DLF117" s="205"/>
      <c r="DLG117" s="205"/>
      <c r="DLH117" s="205"/>
      <c r="DLI117" s="205"/>
      <c r="DLJ117" s="205"/>
      <c r="DLK117" s="205"/>
      <c r="DLL117" s="205"/>
      <c r="DLM117" s="205"/>
      <c r="DLN117" s="205"/>
      <c r="DLO117" s="205"/>
      <c r="DLP117" s="205"/>
      <c r="DLQ117" s="205"/>
      <c r="DLR117" s="205"/>
      <c r="DLS117" s="205"/>
      <c r="DLT117" s="205"/>
      <c r="DLU117" s="205"/>
      <c r="DLV117" s="205"/>
      <c r="DLW117" s="205"/>
      <c r="DLX117" s="205"/>
      <c r="DLY117" s="205"/>
      <c r="DLZ117" s="205"/>
      <c r="DMA117" s="205"/>
      <c r="DMB117" s="205"/>
      <c r="DMC117" s="205"/>
      <c r="DMD117" s="205"/>
      <c r="DME117" s="205"/>
      <c r="DMF117" s="205"/>
      <c r="DMG117" s="205"/>
      <c r="DMH117" s="205"/>
      <c r="DMI117" s="205"/>
      <c r="DMJ117" s="205"/>
      <c r="DMK117" s="205"/>
      <c r="DML117" s="205"/>
      <c r="DMM117" s="205"/>
      <c r="DMN117" s="205"/>
      <c r="DMO117" s="205"/>
      <c r="DMP117" s="205"/>
      <c r="DMQ117" s="205"/>
      <c r="DMR117" s="205"/>
      <c r="DMS117" s="205"/>
      <c r="DMT117" s="205"/>
      <c r="DMU117" s="205"/>
      <c r="DMV117" s="205"/>
      <c r="DMW117" s="205"/>
      <c r="DMX117" s="205"/>
      <c r="DMY117" s="205"/>
      <c r="DMZ117" s="205"/>
      <c r="DNA117" s="205"/>
      <c r="DNB117" s="205"/>
      <c r="DNC117" s="205"/>
      <c r="DND117" s="205"/>
      <c r="DNE117" s="205"/>
      <c r="DNF117" s="205"/>
      <c r="DNG117" s="205"/>
      <c r="DNN117" s="205"/>
      <c r="DNO117" s="205"/>
      <c r="DNP117" s="205"/>
      <c r="DNQ117" s="205"/>
      <c r="DNR117" s="205"/>
      <c r="DNS117" s="205"/>
      <c r="DNT117" s="205"/>
      <c r="DNU117" s="205"/>
      <c r="DNV117" s="205"/>
      <c r="DNW117" s="205"/>
      <c r="DNX117" s="205"/>
      <c r="DNY117" s="205"/>
      <c r="DNZ117" s="205"/>
      <c r="DOA117" s="205"/>
      <c r="DOB117" s="205"/>
      <c r="DOC117" s="205"/>
      <c r="DOD117" s="205"/>
      <c r="DOE117" s="205"/>
      <c r="DOF117" s="205"/>
      <c r="DOG117" s="205"/>
      <c r="DOH117" s="205"/>
      <c r="DOI117" s="205"/>
      <c r="DOJ117" s="205"/>
      <c r="DOK117" s="205"/>
      <c r="DOL117" s="205"/>
      <c r="DOM117" s="205"/>
      <c r="DON117" s="205"/>
      <c r="DOO117" s="205"/>
      <c r="DOP117" s="205"/>
      <c r="DOQ117" s="205"/>
      <c r="DOR117" s="205"/>
      <c r="DOS117" s="205"/>
      <c r="DOT117" s="205"/>
      <c r="DOU117" s="205"/>
      <c r="DOV117" s="205"/>
      <c r="DOW117" s="205"/>
      <c r="DOX117" s="205"/>
      <c r="DOY117" s="205"/>
      <c r="DOZ117" s="205"/>
      <c r="DPA117" s="205"/>
      <c r="DPB117" s="205"/>
      <c r="DPC117" s="205"/>
      <c r="DPD117" s="205"/>
      <c r="DPE117" s="205"/>
      <c r="DPF117" s="205"/>
      <c r="DPG117" s="205"/>
      <c r="DPH117" s="205"/>
      <c r="DPI117" s="205"/>
      <c r="DPJ117" s="205"/>
      <c r="DPK117" s="205"/>
      <c r="DPL117" s="205"/>
      <c r="DPM117" s="205"/>
      <c r="DPN117" s="205"/>
      <c r="DPO117" s="205"/>
      <c r="DPP117" s="205"/>
      <c r="DPQ117" s="205"/>
      <c r="DPR117" s="205"/>
      <c r="DPS117" s="205"/>
      <c r="DPT117" s="205"/>
      <c r="DPU117" s="205"/>
      <c r="DPV117" s="205"/>
      <c r="DPW117" s="205"/>
      <c r="DPX117" s="205"/>
      <c r="DPY117" s="205"/>
      <c r="DPZ117" s="205"/>
      <c r="DQA117" s="205"/>
      <c r="DQB117" s="205"/>
      <c r="DQC117" s="205"/>
      <c r="DQD117" s="205"/>
      <c r="DQE117" s="205"/>
      <c r="DQF117" s="205"/>
      <c r="DQG117" s="205"/>
      <c r="DQH117" s="205"/>
      <c r="DQI117" s="205"/>
      <c r="DQJ117" s="205"/>
      <c r="DQK117" s="205"/>
      <c r="DQL117" s="205"/>
      <c r="DQM117" s="205"/>
      <c r="DQN117" s="205"/>
      <c r="DQO117" s="205"/>
      <c r="DQP117" s="205"/>
      <c r="DQQ117" s="205"/>
      <c r="DQR117" s="205"/>
      <c r="DQS117" s="205"/>
      <c r="DQT117" s="205"/>
      <c r="DQU117" s="205"/>
      <c r="DQV117" s="205"/>
      <c r="DQW117" s="205"/>
      <c r="DQX117" s="205"/>
      <c r="DQY117" s="205"/>
      <c r="DQZ117" s="205"/>
      <c r="DRA117" s="205"/>
      <c r="DRB117" s="205"/>
      <c r="DRC117" s="205"/>
      <c r="DRD117" s="205"/>
      <c r="DRE117" s="205"/>
      <c r="DRF117" s="205"/>
      <c r="DRG117" s="205"/>
      <c r="DRH117" s="205"/>
      <c r="DRI117" s="205"/>
      <c r="DRJ117" s="205"/>
      <c r="DRK117" s="205"/>
      <c r="DRL117" s="205"/>
      <c r="DRM117" s="205"/>
      <c r="DRN117" s="205"/>
      <c r="DRO117" s="205"/>
      <c r="DRP117" s="205"/>
      <c r="DRQ117" s="205"/>
      <c r="DRR117" s="205"/>
      <c r="DRS117" s="205"/>
      <c r="DRT117" s="205"/>
      <c r="DRU117" s="205"/>
      <c r="DRV117" s="205"/>
      <c r="DRW117" s="205"/>
      <c r="DRX117" s="205"/>
      <c r="DRY117" s="205"/>
      <c r="DRZ117" s="205"/>
      <c r="DSA117" s="205"/>
      <c r="DSB117" s="205"/>
      <c r="DSC117" s="205"/>
      <c r="DSD117" s="205"/>
      <c r="DSE117" s="205"/>
      <c r="DSF117" s="205"/>
      <c r="DSG117" s="205"/>
      <c r="DSH117" s="205"/>
      <c r="DSI117" s="205"/>
      <c r="DSJ117" s="205"/>
      <c r="DSK117" s="205"/>
      <c r="DSL117" s="205"/>
      <c r="DSM117" s="205"/>
      <c r="DSN117" s="205"/>
      <c r="DSO117" s="205"/>
      <c r="DSP117" s="205"/>
      <c r="DSQ117" s="205"/>
      <c r="DSR117" s="205"/>
      <c r="DSS117" s="205"/>
      <c r="DST117" s="205"/>
      <c r="DSU117" s="205"/>
      <c r="DSV117" s="205"/>
      <c r="DSW117" s="205"/>
      <c r="DSX117" s="205"/>
      <c r="DSY117" s="205"/>
      <c r="DSZ117" s="205"/>
      <c r="DTA117" s="205"/>
      <c r="DTB117" s="205"/>
      <c r="DTC117" s="205"/>
      <c r="DTD117" s="205"/>
      <c r="DTE117" s="205"/>
      <c r="DTF117" s="205"/>
      <c r="DTG117" s="205"/>
      <c r="DTH117" s="205"/>
      <c r="DTI117" s="205"/>
      <c r="DTJ117" s="205"/>
      <c r="DTK117" s="205"/>
      <c r="DTL117" s="205"/>
      <c r="DTM117" s="205"/>
      <c r="DTN117" s="205"/>
      <c r="DTO117" s="205"/>
      <c r="DTP117" s="205"/>
      <c r="DTQ117" s="205"/>
      <c r="DTR117" s="205"/>
      <c r="DTS117" s="205"/>
      <c r="DTT117" s="205"/>
      <c r="DTU117" s="205"/>
      <c r="DTV117" s="205"/>
      <c r="DTW117" s="205"/>
      <c r="DTX117" s="205"/>
      <c r="DTY117" s="205"/>
      <c r="DTZ117" s="205"/>
      <c r="DUA117" s="205"/>
      <c r="DUB117" s="205"/>
      <c r="DUC117" s="205"/>
      <c r="DUD117" s="205"/>
      <c r="DUE117" s="205"/>
      <c r="DUF117" s="205"/>
      <c r="DUG117" s="205"/>
      <c r="DUH117" s="205"/>
      <c r="DUI117" s="205"/>
      <c r="DUJ117" s="205"/>
      <c r="DUK117" s="205"/>
      <c r="DUL117" s="205"/>
      <c r="DUM117" s="205"/>
      <c r="DUN117" s="205"/>
      <c r="DUO117" s="205"/>
      <c r="DUP117" s="205"/>
      <c r="DUQ117" s="205"/>
      <c r="DUR117" s="205"/>
      <c r="DUS117" s="205"/>
      <c r="DUT117" s="205"/>
      <c r="DUU117" s="205"/>
      <c r="DUV117" s="205"/>
      <c r="DUW117" s="205"/>
      <c r="DUX117" s="205"/>
      <c r="DUY117" s="205"/>
      <c r="DUZ117" s="205"/>
      <c r="DVA117" s="205"/>
      <c r="DVB117" s="205"/>
      <c r="DVC117" s="205"/>
      <c r="DVD117" s="205"/>
      <c r="DVE117" s="205"/>
      <c r="DVF117" s="205"/>
      <c r="DVG117" s="205"/>
      <c r="DVH117" s="205"/>
      <c r="DVI117" s="205"/>
      <c r="DVJ117" s="205"/>
      <c r="DVK117" s="205"/>
      <c r="DVL117" s="205"/>
      <c r="DVM117" s="205"/>
      <c r="DVN117" s="205"/>
      <c r="DVO117" s="205"/>
      <c r="DVP117" s="205"/>
      <c r="DVQ117" s="205"/>
      <c r="DVR117" s="205"/>
      <c r="DVS117" s="205"/>
      <c r="DVT117" s="205"/>
      <c r="DVU117" s="205"/>
      <c r="DVV117" s="205"/>
      <c r="DVW117" s="205"/>
      <c r="DVX117" s="205"/>
      <c r="DVY117" s="205"/>
      <c r="DVZ117" s="205"/>
      <c r="DWA117" s="205"/>
      <c r="DWB117" s="205"/>
      <c r="DWC117" s="205"/>
      <c r="DWD117" s="205"/>
      <c r="DWE117" s="205"/>
      <c r="DWF117" s="205"/>
      <c r="DWG117" s="205"/>
      <c r="DWH117" s="205"/>
      <c r="DWI117" s="205"/>
      <c r="DWJ117" s="205"/>
      <c r="DWK117" s="205"/>
      <c r="DWL117" s="205"/>
      <c r="DWM117" s="205"/>
      <c r="DWN117" s="205"/>
      <c r="DWO117" s="205"/>
      <c r="DWP117" s="205"/>
      <c r="DWQ117" s="205"/>
      <c r="DWR117" s="205"/>
      <c r="DWS117" s="205"/>
      <c r="DWT117" s="205"/>
      <c r="DWU117" s="205"/>
      <c r="DWV117" s="205"/>
      <c r="DWW117" s="205"/>
      <c r="DWX117" s="205"/>
      <c r="DWY117" s="205"/>
      <c r="DWZ117" s="205"/>
      <c r="DXA117" s="205"/>
      <c r="DXB117" s="205"/>
      <c r="DXC117" s="205"/>
      <c r="DXJ117" s="205"/>
      <c r="DXK117" s="205"/>
      <c r="DXL117" s="205"/>
      <c r="DXM117" s="205"/>
      <c r="DXN117" s="205"/>
      <c r="DXO117" s="205"/>
      <c r="DXP117" s="205"/>
      <c r="DXQ117" s="205"/>
      <c r="DXR117" s="205"/>
      <c r="DXS117" s="205"/>
      <c r="DXT117" s="205"/>
      <c r="DXU117" s="205"/>
      <c r="DXV117" s="205"/>
      <c r="DXW117" s="205"/>
      <c r="DXX117" s="205"/>
      <c r="DXY117" s="205"/>
      <c r="DXZ117" s="205"/>
      <c r="DYA117" s="205"/>
      <c r="DYB117" s="205"/>
      <c r="DYC117" s="205"/>
      <c r="DYD117" s="205"/>
      <c r="DYE117" s="205"/>
      <c r="DYF117" s="205"/>
      <c r="DYG117" s="205"/>
      <c r="DYH117" s="205"/>
      <c r="DYI117" s="205"/>
      <c r="DYJ117" s="205"/>
      <c r="DYK117" s="205"/>
      <c r="DYL117" s="205"/>
      <c r="DYM117" s="205"/>
      <c r="DYN117" s="205"/>
      <c r="DYO117" s="205"/>
      <c r="DYP117" s="205"/>
      <c r="DYQ117" s="205"/>
      <c r="DYR117" s="205"/>
      <c r="DYS117" s="205"/>
      <c r="DYT117" s="205"/>
      <c r="DYU117" s="205"/>
      <c r="DYV117" s="205"/>
      <c r="DYW117" s="205"/>
      <c r="DYX117" s="205"/>
      <c r="DYY117" s="205"/>
      <c r="DYZ117" s="205"/>
      <c r="DZA117" s="205"/>
      <c r="DZB117" s="205"/>
      <c r="DZC117" s="205"/>
      <c r="DZD117" s="205"/>
      <c r="DZE117" s="205"/>
      <c r="DZF117" s="205"/>
      <c r="DZG117" s="205"/>
      <c r="DZH117" s="205"/>
      <c r="DZI117" s="205"/>
      <c r="DZJ117" s="205"/>
      <c r="DZK117" s="205"/>
      <c r="DZL117" s="205"/>
      <c r="DZM117" s="205"/>
      <c r="DZN117" s="205"/>
      <c r="DZO117" s="205"/>
      <c r="DZP117" s="205"/>
      <c r="DZQ117" s="205"/>
      <c r="DZR117" s="205"/>
      <c r="DZS117" s="205"/>
      <c r="DZT117" s="205"/>
      <c r="DZU117" s="205"/>
      <c r="DZV117" s="205"/>
      <c r="DZW117" s="205"/>
      <c r="DZX117" s="205"/>
      <c r="DZY117" s="205"/>
      <c r="DZZ117" s="205"/>
      <c r="EAA117" s="205"/>
      <c r="EAB117" s="205"/>
      <c r="EAC117" s="205"/>
      <c r="EAD117" s="205"/>
      <c r="EAE117" s="205"/>
      <c r="EAF117" s="205"/>
      <c r="EAG117" s="205"/>
      <c r="EAH117" s="205"/>
      <c r="EAI117" s="205"/>
      <c r="EAJ117" s="205"/>
      <c r="EAK117" s="205"/>
      <c r="EAL117" s="205"/>
      <c r="EAM117" s="205"/>
      <c r="EAN117" s="205"/>
      <c r="EAO117" s="205"/>
      <c r="EAP117" s="205"/>
      <c r="EAQ117" s="205"/>
      <c r="EAR117" s="205"/>
      <c r="EAS117" s="205"/>
      <c r="EAT117" s="205"/>
      <c r="EAU117" s="205"/>
      <c r="EAV117" s="205"/>
      <c r="EAW117" s="205"/>
      <c r="EAX117" s="205"/>
      <c r="EAY117" s="205"/>
      <c r="EAZ117" s="205"/>
      <c r="EBA117" s="205"/>
      <c r="EBB117" s="205"/>
      <c r="EBC117" s="205"/>
      <c r="EBD117" s="205"/>
      <c r="EBE117" s="205"/>
      <c r="EBF117" s="205"/>
      <c r="EBG117" s="205"/>
      <c r="EBH117" s="205"/>
      <c r="EBI117" s="205"/>
      <c r="EBJ117" s="205"/>
      <c r="EBK117" s="205"/>
      <c r="EBL117" s="205"/>
      <c r="EBM117" s="205"/>
      <c r="EBN117" s="205"/>
      <c r="EBO117" s="205"/>
      <c r="EBP117" s="205"/>
      <c r="EBQ117" s="205"/>
      <c r="EBR117" s="205"/>
      <c r="EBS117" s="205"/>
      <c r="EBT117" s="205"/>
      <c r="EBU117" s="205"/>
      <c r="EBV117" s="205"/>
      <c r="EBW117" s="205"/>
      <c r="EBX117" s="205"/>
      <c r="EBY117" s="205"/>
      <c r="EBZ117" s="205"/>
      <c r="ECA117" s="205"/>
      <c r="ECB117" s="205"/>
      <c r="ECC117" s="205"/>
      <c r="ECD117" s="205"/>
      <c r="ECE117" s="205"/>
      <c r="ECF117" s="205"/>
      <c r="ECG117" s="205"/>
      <c r="ECH117" s="205"/>
      <c r="ECI117" s="205"/>
      <c r="ECJ117" s="205"/>
      <c r="ECK117" s="205"/>
      <c r="ECL117" s="205"/>
      <c r="ECM117" s="205"/>
      <c r="ECN117" s="205"/>
      <c r="ECO117" s="205"/>
      <c r="ECP117" s="205"/>
      <c r="ECQ117" s="205"/>
      <c r="ECR117" s="205"/>
      <c r="ECS117" s="205"/>
      <c r="ECT117" s="205"/>
      <c r="ECU117" s="205"/>
      <c r="ECV117" s="205"/>
      <c r="ECW117" s="205"/>
      <c r="ECX117" s="205"/>
      <c r="ECY117" s="205"/>
      <c r="ECZ117" s="205"/>
      <c r="EDA117" s="205"/>
      <c r="EDB117" s="205"/>
      <c r="EDC117" s="205"/>
      <c r="EDD117" s="205"/>
      <c r="EDE117" s="205"/>
      <c r="EDF117" s="205"/>
      <c r="EDG117" s="205"/>
      <c r="EDH117" s="205"/>
      <c r="EDI117" s="205"/>
      <c r="EDJ117" s="205"/>
      <c r="EDK117" s="205"/>
      <c r="EDL117" s="205"/>
      <c r="EDM117" s="205"/>
      <c r="EDN117" s="205"/>
      <c r="EDO117" s="205"/>
      <c r="EDP117" s="205"/>
      <c r="EDQ117" s="205"/>
      <c r="EDR117" s="205"/>
      <c r="EDS117" s="205"/>
      <c r="EDT117" s="205"/>
      <c r="EDU117" s="205"/>
      <c r="EDV117" s="205"/>
      <c r="EDW117" s="205"/>
      <c r="EDX117" s="205"/>
      <c r="EDY117" s="205"/>
      <c r="EDZ117" s="205"/>
      <c r="EEA117" s="205"/>
      <c r="EEB117" s="205"/>
      <c r="EEC117" s="205"/>
      <c r="EED117" s="205"/>
      <c r="EEE117" s="205"/>
      <c r="EEF117" s="205"/>
      <c r="EEG117" s="205"/>
      <c r="EEH117" s="205"/>
      <c r="EEI117" s="205"/>
      <c r="EEJ117" s="205"/>
      <c r="EEK117" s="205"/>
      <c r="EEL117" s="205"/>
      <c r="EEM117" s="205"/>
      <c r="EEN117" s="205"/>
      <c r="EEO117" s="205"/>
      <c r="EEP117" s="205"/>
      <c r="EEQ117" s="205"/>
      <c r="EER117" s="205"/>
      <c r="EES117" s="205"/>
      <c r="EET117" s="205"/>
      <c r="EEU117" s="205"/>
      <c r="EEV117" s="205"/>
      <c r="EEW117" s="205"/>
      <c r="EEX117" s="205"/>
      <c r="EEY117" s="205"/>
      <c r="EEZ117" s="205"/>
      <c r="EFA117" s="205"/>
      <c r="EFB117" s="205"/>
      <c r="EFC117" s="205"/>
      <c r="EFD117" s="205"/>
      <c r="EFE117" s="205"/>
      <c r="EFF117" s="205"/>
      <c r="EFG117" s="205"/>
      <c r="EFH117" s="205"/>
      <c r="EFI117" s="205"/>
      <c r="EFJ117" s="205"/>
      <c r="EFK117" s="205"/>
      <c r="EFL117" s="205"/>
      <c r="EFM117" s="205"/>
      <c r="EFN117" s="205"/>
      <c r="EFO117" s="205"/>
      <c r="EFP117" s="205"/>
      <c r="EFQ117" s="205"/>
      <c r="EFR117" s="205"/>
      <c r="EFS117" s="205"/>
      <c r="EFT117" s="205"/>
      <c r="EFU117" s="205"/>
      <c r="EFV117" s="205"/>
      <c r="EFW117" s="205"/>
      <c r="EFX117" s="205"/>
      <c r="EFY117" s="205"/>
      <c r="EFZ117" s="205"/>
      <c r="EGA117" s="205"/>
      <c r="EGB117" s="205"/>
      <c r="EGC117" s="205"/>
      <c r="EGD117" s="205"/>
      <c r="EGE117" s="205"/>
      <c r="EGF117" s="205"/>
      <c r="EGG117" s="205"/>
      <c r="EGH117" s="205"/>
      <c r="EGI117" s="205"/>
      <c r="EGJ117" s="205"/>
      <c r="EGK117" s="205"/>
      <c r="EGL117" s="205"/>
      <c r="EGM117" s="205"/>
      <c r="EGN117" s="205"/>
      <c r="EGO117" s="205"/>
      <c r="EGP117" s="205"/>
      <c r="EGQ117" s="205"/>
      <c r="EGR117" s="205"/>
      <c r="EGS117" s="205"/>
      <c r="EGT117" s="205"/>
      <c r="EGU117" s="205"/>
      <c r="EGV117" s="205"/>
      <c r="EGW117" s="205"/>
      <c r="EGX117" s="205"/>
      <c r="EGY117" s="205"/>
      <c r="EHF117" s="205"/>
      <c r="EHG117" s="205"/>
      <c r="EHH117" s="205"/>
      <c r="EHI117" s="205"/>
      <c r="EHJ117" s="205"/>
      <c r="EHK117" s="205"/>
      <c r="EHL117" s="205"/>
      <c r="EHM117" s="205"/>
      <c r="EHN117" s="205"/>
      <c r="EHO117" s="205"/>
      <c r="EHP117" s="205"/>
      <c r="EHQ117" s="205"/>
      <c r="EHR117" s="205"/>
      <c r="EHS117" s="205"/>
      <c r="EHT117" s="205"/>
      <c r="EHU117" s="205"/>
      <c r="EHV117" s="205"/>
      <c r="EHW117" s="205"/>
      <c r="EHX117" s="205"/>
      <c r="EHY117" s="205"/>
      <c r="EHZ117" s="205"/>
      <c r="EIA117" s="205"/>
      <c r="EIB117" s="205"/>
      <c r="EIC117" s="205"/>
      <c r="EID117" s="205"/>
      <c r="EIE117" s="205"/>
      <c r="EIF117" s="205"/>
      <c r="EIG117" s="205"/>
      <c r="EIH117" s="205"/>
      <c r="EII117" s="205"/>
      <c r="EIJ117" s="205"/>
      <c r="EIK117" s="205"/>
      <c r="EIL117" s="205"/>
      <c r="EIM117" s="205"/>
      <c r="EIN117" s="205"/>
      <c r="EIO117" s="205"/>
      <c r="EIP117" s="205"/>
      <c r="EIQ117" s="205"/>
      <c r="EIR117" s="205"/>
      <c r="EIS117" s="205"/>
      <c r="EIT117" s="205"/>
      <c r="EIU117" s="205"/>
      <c r="EIV117" s="205"/>
      <c r="EIW117" s="205"/>
      <c r="EIX117" s="205"/>
      <c r="EIY117" s="205"/>
      <c r="EIZ117" s="205"/>
      <c r="EJA117" s="205"/>
      <c r="EJB117" s="205"/>
      <c r="EJC117" s="205"/>
      <c r="EJD117" s="205"/>
      <c r="EJE117" s="205"/>
      <c r="EJF117" s="205"/>
      <c r="EJG117" s="205"/>
      <c r="EJH117" s="205"/>
      <c r="EJI117" s="205"/>
      <c r="EJJ117" s="205"/>
      <c r="EJK117" s="205"/>
      <c r="EJL117" s="205"/>
      <c r="EJM117" s="205"/>
      <c r="EJN117" s="205"/>
      <c r="EJO117" s="205"/>
      <c r="EJP117" s="205"/>
      <c r="EJQ117" s="205"/>
      <c r="EJR117" s="205"/>
      <c r="EJS117" s="205"/>
      <c r="EJT117" s="205"/>
      <c r="EJU117" s="205"/>
      <c r="EJV117" s="205"/>
      <c r="EJW117" s="205"/>
      <c r="EJX117" s="205"/>
      <c r="EJY117" s="205"/>
      <c r="EJZ117" s="205"/>
      <c r="EKA117" s="205"/>
      <c r="EKB117" s="205"/>
      <c r="EKC117" s="205"/>
      <c r="EKD117" s="205"/>
      <c r="EKE117" s="205"/>
      <c r="EKF117" s="205"/>
      <c r="EKG117" s="205"/>
      <c r="EKH117" s="205"/>
      <c r="EKI117" s="205"/>
      <c r="EKJ117" s="205"/>
      <c r="EKK117" s="205"/>
      <c r="EKL117" s="205"/>
      <c r="EKM117" s="205"/>
      <c r="EKN117" s="205"/>
      <c r="EKO117" s="205"/>
      <c r="EKP117" s="205"/>
      <c r="EKQ117" s="205"/>
      <c r="EKR117" s="205"/>
      <c r="EKS117" s="205"/>
      <c r="EKT117" s="205"/>
      <c r="EKU117" s="205"/>
      <c r="EKV117" s="205"/>
      <c r="EKW117" s="205"/>
      <c r="EKX117" s="205"/>
      <c r="EKY117" s="205"/>
      <c r="EKZ117" s="205"/>
      <c r="ELA117" s="205"/>
      <c r="ELB117" s="205"/>
      <c r="ELC117" s="205"/>
      <c r="ELD117" s="205"/>
      <c r="ELE117" s="205"/>
      <c r="ELF117" s="205"/>
      <c r="ELG117" s="205"/>
      <c r="ELH117" s="205"/>
      <c r="ELI117" s="205"/>
      <c r="ELJ117" s="205"/>
      <c r="ELK117" s="205"/>
      <c r="ELL117" s="205"/>
      <c r="ELM117" s="205"/>
      <c r="ELN117" s="205"/>
      <c r="ELO117" s="205"/>
      <c r="ELP117" s="205"/>
      <c r="ELQ117" s="205"/>
      <c r="ELR117" s="205"/>
      <c r="ELS117" s="205"/>
      <c r="ELT117" s="205"/>
      <c r="ELU117" s="205"/>
      <c r="ELV117" s="205"/>
      <c r="ELW117" s="205"/>
      <c r="ELX117" s="205"/>
      <c r="ELY117" s="205"/>
      <c r="ELZ117" s="205"/>
      <c r="EMA117" s="205"/>
      <c r="EMB117" s="205"/>
      <c r="EMC117" s="205"/>
      <c r="EMD117" s="205"/>
      <c r="EME117" s="205"/>
      <c r="EMF117" s="205"/>
      <c r="EMG117" s="205"/>
      <c r="EMH117" s="205"/>
      <c r="EMI117" s="205"/>
      <c r="EMJ117" s="205"/>
      <c r="EMK117" s="205"/>
      <c r="EML117" s="205"/>
      <c r="EMM117" s="205"/>
      <c r="EMN117" s="205"/>
      <c r="EMO117" s="205"/>
      <c r="EMP117" s="205"/>
      <c r="EMQ117" s="205"/>
      <c r="EMR117" s="205"/>
      <c r="EMS117" s="205"/>
      <c r="EMT117" s="205"/>
      <c r="EMU117" s="205"/>
      <c r="EMV117" s="205"/>
      <c r="EMW117" s="205"/>
      <c r="EMX117" s="205"/>
      <c r="EMY117" s="205"/>
      <c r="EMZ117" s="205"/>
      <c r="ENA117" s="205"/>
      <c r="ENB117" s="205"/>
      <c r="ENC117" s="205"/>
      <c r="END117" s="205"/>
      <c r="ENE117" s="205"/>
      <c r="ENF117" s="205"/>
      <c r="ENG117" s="205"/>
      <c r="ENH117" s="205"/>
      <c r="ENI117" s="205"/>
      <c r="ENJ117" s="205"/>
      <c r="ENK117" s="205"/>
      <c r="ENL117" s="205"/>
      <c r="ENM117" s="205"/>
      <c r="ENN117" s="205"/>
      <c r="ENO117" s="205"/>
      <c r="ENP117" s="205"/>
      <c r="ENQ117" s="205"/>
      <c r="ENR117" s="205"/>
      <c r="ENS117" s="205"/>
      <c r="ENT117" s="205"/>
      <c r="ENU117" s="205"/>
      <c r="ENV117" s="205"/>
      <c r="ENW117" s="205"/>
      <c r="ENX117" s="205"/>
      <c r="ENY117" s="205"/>
      <c r="ENZ117" s="205"/>
      <c r="EOA117" s="205"/>
      <c r="EOB117" s="205"/>
      <c r="EOC117" s="205"/>
      <c r="EOD117" s="205"/>
      <c r="EOE117" s="205"/>
      <c r="EOF117" s="205"/>
      <c r="EOG117" s="205"/>
      <c r="EOH117" s="205"/>
      <c r="EOI117" s="205"/>
      <c r="EOJ117" s="205"/>
      <c r="EOK117" s="205"/>
      <c r="EOL117" s="205"/>
      <c r="EOM117" s="205"/>
      <c r="EON117" s="205"/>
      <c r="EOO117" s="205"/>
      <c r="EOP117" s="205"/>
      <c r="EOQ117" s="205"/>
      <c r="EOR117" s="205"/>
      <c r="EOS117" s="205"/>
      <c r="EOT117" s="205"/>
      <c r="EOU117" s="205"/>
      <c r="EOV117" s="205"/>
      <c r="EOW117" s="205"/>
      <c r="EOX117" s="205"/>
      <c r="EOY117" s="205"/>
      <c r="EOZ117" s="205"/>
      <c r="EPA117" s="205"/>
      <c r="EPB117" s="205"/>
      <c r="EPC117" s="205"/>
      <c r="EPD117" s="205"/>
      <c r="EPE117" s="205"/>
      <c r="EPF117" s="205"/>
      <c r="EPG117" s="205"/>
      <c r="EPH117" s="205"/>
      <c r="EPI117" s="205"/>
      <c r="EPJ117" s="205"/>
      <c r="EPK117" s="205"/>
      <c r="EPL117" s="205"/>
      <c r="EPM117" s="205"/>
      <c r="EPN117" s="205"/>
      <c r="EPO117" s="205"/>
      <c r="EPP117" s="205"/>
      <c r="EPQ117" s="205"/>
      <c r="EPR117" s="205"/>
      <c r="EPS117" s="205"/>
      <c r="EPT117" s="205"/>
      <c r="EPU117" s="205"/>
      <c r="EPV117" s="205"/>
      <c r="EPW117" s="205"/>
      <c r="EPX117" s="205"/>
      <c r="EPY117" s="205"/>
      <c r="EPZ117" s="205"/>
      <c r="EQA117" s="205"/>
      <c r="EQB117" s="205"/>
      <c r="EQC117" s="205"/>
      <c r="EQD117" s="205"/>
      <c r="EQE117" s="205"/>
      <c r="EQF117" s="205"/>
      <c r="EQG117" s="205"/>
      <c r="EQH117" s="205"/>
      <c r="EQI117" s="205"/>
      <c r="EQJ117" s="205"/>
      <c r="EQK117" s="205"/>
      <c r="EQL117" s="205"/>
      <c r="EQM117" s="205"/>
      <c r="EQN117" s="205"/>
      <c r="EQO117" s="205"/>
      <c r="EQP117" s="205"/>
      <c r="EQQ117" s="205"/>
      <c r="EQR117" s="205"/>
      <c r="EQS117" s="205"/>
      <c r="EQT117" s="205"/>
      <c r="EQU117" s="205"/>
      <c r="ERB117" s="205"/>
      <c r="ERC117" s="205"/>
      <c r="ERD117" s="205"/>
      <c r="ERE117" s="205"/>
      <c r="ERF117" s="205"/>
      <c r="ERG117" s="205"/>
      <c r="ERH117" s="205"/>
      <c r="ERI117" s="205"/>
      <c r="ERJ117" s="205"/>
      <c r="ERK117" s="205"/>
      <c r="ERL117" s="205"/>
      <c r="ERM117" s="205"/>
      <c r="ERN117" s="205"/>
      <c r="ERO117" s="205"/>
      <c r="ERP117" s="205"/>
      <c r="ERQ117" s="205"/>
      <c r="ERR117" s="205"/>
      <c r="ERS117" s="205"/>
      <c r="ERT117" s="205"/>
      <c r="ERU117" s="205"/>
      <c r="ERV117" s="205"/>
      <c r="ERW117" s="205"/>
      <c r="ERX117" s="205"/>
      <c r="ERY117" s="205"/>
      <c r="ERZ117" s="205"/>
      <c r="ESA117" s="205"/>
      <c r="ESB117" s="205"/>
      <c r="ESC117" s="205"/>
      <c r="ESD117" s="205"/>
      <c r="ESE117" s="205"/>
      <c r="ESF117" s="205"/>
      <c r="ESG117" s="205"/>
      <c r="ESH117" s="205"/>
      <c r="ESI117" s="205"/>
      <c r="ESJ117" s="205"/>
      <c r="ESK117" s="205"/>
      <c r="ESL117" s="205"/>
      <c r="ESM117" s="205"/>
      <c r="ESN117" s="205"/>
      <c r="ESO117" s="205"/>
      <c r="ESP117" s="205"/>
      <c r="ESQ117" s="205"/>
      <c r="ESR117" s="205"/>
      <c r="ESS117" s="205"/>
      <c r="EST117" s="205"/>
      <c r="ESU117" s="205"/>
      <c r="ESV117" s="205"/>
      <c r="ESW117" s="205"/>
      <c r="ESX117" s="205"/>
      <c r="ESY117" s="205"/>
      <c r="ESZ117" s="205"/>
      <c r="ETA117" s="205"/>
      <c r="ETB117" s="205"/>
      <c r="ETC117" s="205"/>
      <c r="ETD117" s="205"/>
      <c r="ETE117" s="205"/>
      <c r="ETF117" s="205"/>
      <c r="ETG117" s="205"/>
      <c r="ETH117" s="205"/>
      <c r="ETI117" s="205"/>
      <c r="ETJ117" s="205"/>
      <c r="ETK117" s="205"/>
      <c r="ETL117" s="205"/>
      <c r="ETM117" s="205"/>
      <c r="ETN117" s="205"/>
      <c r="ETO117" s="205"/>
      <c r="ETP117" s="205"/>
      <c r="ETQ117" s="205"/>
      <c r="ETR117" s="205"/>
      <c r="ETS117" s="205"/>
      <c r="ETT117" s="205"/>
      <c r="ETU117" s="205"/>
      <c r="ETV117" s="205"/>
      <c r="ETW117" s="205"/>
      <c r="ETX117" s="205"/>
      <c r="ETY117" s="205"/>
      <c r="ETZ117" s="205"/>
      <c r="EUA117" s="205"/>
      <c r="EUB117" s="205"/>
      <c r="EUC117" s="205"/>
      <c r="EUD117" s="205"/>
      <c r="EUE117" s="205"/>
      <c r="EUF117" s="205"/>
      <c r="EUG117" s="205"/>
      <c r="EUH117" s="205"/>
      <c r="EUI117" s="205"/>
      <c r="EUJ117" s="205"/>
      <c r="EUK117" s="205"/>
      <c r="EUL117" s="205"/>
      <c r="EUM117" s="205"/>
      <c r="EUN117" s="205"/>
      <c r="EUO117" s="205"/>
      <c r="EUP117" s="205"/>
      <c r="EUQ117" s="205"/>
      <c r="EUR117" s="205"/>
      <c r="EUS117" s="205"/>
      <c r="EUT117" s="205"/>
      <c r="EUU117" s="205"/>
      <c r="EUV117" s="205"/>
      <c r="EUW117" s="205"/>
      <c r="EUX117" s="205"/>
      <c r="EUY117" s="205"/>
      <c r="EUZ117" s="205"/>
      <c r="EVA117" s="205"/>
      <c r="EVB117" s="205"/>
      <c r="EVC117" s="205"/>
      <c r="EVD117" s="205"/>
      <c r="EVE117" s="205"/>
      <c r="EVF117" s="205"/>
      <c r="EVG117" s="205"/>
      <c r="EVH117" s="205"/>
      <c r="EVI117" s="205"/>
      <c r="EVJ117" s="205"/>
      <c r="EVK117" s="205"/>
      <c r="EVL117" s="205"/>
      <c r="EVM117" s="205"/>
      <c r="EVN117" s="205"/>
      <c r="EVO117" s="205"/>
      <c r="EVP117" s="205"/>
      <c r="EVQ117" s="205"/>
      <c r="EVR117" s="205"/>
      <c r="EVS117" s="205"/>
      <c r="EVT117" s="205"/>
      <c r="EVU117" s="205"/>
      <c r="EVV117" s="205"/>
      <c r="EVW117" s="205"/>
      <c r="EVX117" s="205"/>
      <c r="EVY117" s="205"/>
      <c r="EVZ117" s="205"/>
      <c r="EWA117" s="205"/>
      <c r="EWB117" s="205"/>
      <c r="EWC117" s="205"/>
      <c r="EWD117" s="205"/>
      <c r="EWE117" s="205"/>
      <c r="EWF117" s="205"/>
      <c r="EWG117" s="205"/>
      <c r="EWH117" s="205"/>
      <c r="EWI117" s="205"/>
      <c r="EWJ117" s="205"/>
      <c r="EWK117" s="205"/>
      <c r="EWL117" s="205"/>
      <c r="EWM117" s="205"/>
      <c r="EWN117" s="205"/>
      <c r="EWO117" s="205"/>
      <c r="EWP117" s="205"/>
      <c r="EWQ117" s="205"/>
      <c r="EWR117" s="205"/>
      <c r="EWS117" s="205"/>
      <c r="EWT117" s="205"/>
      <c r="EWU117" s="205"/>
      <c r="EWV117" s="205"/>
      <c r="EWW117" s="205"/>
      <c r="EWX117" s="205"/>
      <c r="EWY117" s="205"/>
      <c r="EWZ117" s="205"/>
      <c r="EXA117" s="205"/>
      <c r="EXB117" s="205"/>
      <c r="EXC117" s="205"/>
      <c r="EXD117" s="205"/>
      <c r="EXE117" s="205"/>
      <c r="EXF117" s="205"/>
      <c r="EXG117" s="205"/>
      <c r="EXH117" s="205"/>
      <c r="EXI117" s="205"/>
      <c r="EXJ117" s="205"/>
      <c r="EXK117" s="205"/>
      <c r="EXL117" s="205"/>
      <c r="EXM117" s="205"/>
      <c r="EXN117" s="205"/>
      <c r="EXO117" s="205"/>
      <c r="EXP117" s="205"/>
      <c r="EXQ117" s="205"/>
      <c r="EXR117" s="205"/>
      <c r="EXS117" s="205"/>
      <c r="EXT117" s="205"/>
      <c r="EXU117" s="205"/>
      <c r="EXV117" s="205"/>
      <c r="EXW117" s="205"/>
      <c r="EXX117" s="205"/>
      <c r="EXY117" s="205"/>
      <c r="EXZ117" s="205"/>
      <c r="EYA117" s="205"/>
      <c r="EYB117" s="205"/>
      <c r="EYC117" s="205"/>
      <c r="EYD117" s="205"/>
      <c r="EYE117" s="205"/>
      <c r="EYF117" s="205"/>
      <c r="EYG117" s="205"/>
      <c r="EYH117" s="205"/>
      <c r="EYI117" s="205"/>
      <c r="EYJ117" s="205"/>
      <c r="EYK117" s="205"/>
      <c r="EYL117" s="205"/>
      <c r="EYM117" s="205"/>
      <c r="EYN117" s="205"/>
      <c r="EYO117" s="205"/>
      <c r="EYP117" s="205"/>
      <c r="EYQ117" s="205"/>
      <c r="EYR117" s="205"/>
      <c r="EYS117" s="205"/>
      <c r="EYT117" s="205"/>
      <c r="EYU117" s="205"/>
      <c r="EYV117" s="205"/>
      <c r="EYW117" s="205"/>
      <c r="EYX117" s="205"/>
      <c r="EYY117" s="205"/>
      <c r="EYZ117" s="205"/>
      <c r="EZA117" s="205"/>
      <c r="EZB117" s="205"/>
      <c r="EZC117" s="205"/>
      <c r="EZD117" s="205"/>
      <c r="EZE117" s="205"/>
      <c r="EZF117" s="205"/>
      <c r="EZG117" s="205"/>
      <c r="EZH117" s="205"/>
      <c r="EZI117" s="205"/>
      <c r="EZJ117" s="205"/>
      <c r="EZK117" s="205"/>
      <c r="EZL117" s="205"/>
      <c r="EZM117" s="205"/>
      <c r="EZN117" s="205"/>
      <c r="EZO117" s="205"/>
      <c r="EZP117" s="205"/>
      <c r="EZQ117" s="205"/>
      <c r="EZR117" s="205"/>
      <c r="EZS117" s="205"/>
      <c r="EZT117" s="205"/>
      <c r="EZU117" s="205"/>
      <c r="EZV117" s="205"/>
      <c r="EZW117" s="205"/>
      <c r="EZX117" s="205"/>
      <c r="EZY117" s="205"/>
      <c r="EZZ117" s="205"/>
      <c r="FAA117" s="205"/>
      <c r="FAB117" s="205"/>
      <c r="FAC117" s="205"/>
      <c r="FAD117" s="205"/>
      <c r="FAE117" s="205"/>
      <c r="FAF117" s="205"/>
      <c r="FAG117" s="205"/>
      <c r="FAH117" s="205"/>
      <c r="FAI117" s="205"/>
      <c r="FAJ117" s="205"/>
      <c r="FAK117" s="205"/>
      <c r="FAL117" s="205"/>
      <c r="FAM117" s="205"/>
      <c r="FAN117" s="205"/>
      <c r="FAO117" s="205"/>
      <c r="FAP117" s="205"/>
      <c r="FAQ117" s="205"/>
      <c r="FAX117" s="205"/>
      <c r="FAY117" s="205"/>
      <c r="FAZ117" s="205"/>
      <c r="FBA117" s="205"/>
      <c r="FBB117" s="205"/>
      <c r="FBC117" s="205"/>
      <c r="FBD117" s="205"/>
      <c r="FBE117" s="205"/>
      <c r="FBF117" s="205"/>
      <c r="FBG117" s="205"/>
      <c r="FBH117" s="205"/>
      <c r="FBI117" s="205"/>
      <c r="FBJ117" s="205"/>
      <c r="FBK117" s="205"/>
      <c r="FBL117" s="205"/>
      <c r="FBM117" s="205"/>
      <c r="FBN117" s="205"/>
      <c r="FBO117" s="205"/>
      <c r="FBP117" s="205"/>
      <c r="FBQ117" s="205"/>
      <c r="FBR117" s="205"/>
      <c r="FBS117" s="205"/>
      <c r="FBT117" s="205"/>
      <c r="FBU117" s="205"/>
      <c r="FBV117" s="205"/>
      <c r="FBW117" s="205"/>
      <c r="FBX117" s="205"/>
      <c r="FBY117" s="205"/>
      <c r="FBZ117" s="205"/>
      <c r="FCA117" s="205"/>
      <c r="FCB117" s="205"/>
      <c r="FCC117" s="205"/>
      <c r="FCD117" s="205"/>
      <c r="FCE117" s="205"/>
      <c r="FCF117" s="205"/>
      <c r="FCG117" s="205"/>
      <c r="FCH117" s="205"/>
      <c r="FCI117" s="205"/>
      <c r="FCJ117" s="205"/>
      <c r="FCK117" s="205"/>
      <c r="FCL117" s="205"/>
      <c r="FCM117" s="205"/>
      <c r="FCN117" s="205"/>
      <c r="FCO117" s="205"/>
      <c r="FCP117" s="205"/>
      <c r="FCQ117" s="205"/>
      <c r="FCR117" s="205"/>
      <c r="FCS117" s="205"/>
      <c r="FCT117" s="205"/>
      <c r="FCU117" s="205"/>
      <c r="FCV117" s="205"/>
      <c r="FCW117" s="205"/>
      <c r="FCX117" s="205"/>
      <c r="FCY117" s="205"/>
      <c r="FCZ117" s="205"/>
      <c r="FDA117" s="205"/>
      <c r="FDB117" s="205"/>
      <c r="FDC117" s="205"/>
      <c r="FDD117" s="205"/>
      <c r="FDE117" s="205"/>
      <c r="FDF117" s="205"/>
      <c r="FDG117" s="205"/>
      <c r="FDH117" s="205"/>
      <c r="FDI117" s="205"/>
      <c r="FDJ117" s="205"/>
      <c r="FDK117" s="205"/>
      <c r="FDL117" s="205"/>
      <c r="FDM117" s="205"/>
      <c r="FDN117" s="205"/>
      <c r="FDO117" s="205"/>
      <c r="FDP117" s="205"/>
      <c r="FDQ117" s="205"/>
      <c r="FDR117" s="205"/>
      <c r="FDS117" s="205"/>
      <c r="FDT117" s="205"/>
      <c r="FDU117" s="205"/>
      <c r="FDV117" s="205"/>
      <c r="FDW117" s="205"/>
      <c r="FDX117" s="205"/>
      <c r="FDY117" s="205"/>
      <c r="FDZ117" s="205"/>
      <c r="FEA117" s="205"/>
      <c r="FEB117" s="205"/>
      <c r="FEC117" s="205"/>
      <c r="FED117" s="205"/>
      <c r="FEE117" s="205"/>
      <c r="FEF117" s="205"/>
      <c r="FEG117" s="205"/>
      <c r="FEH117" s="205"/>
      <c r="FEI117" s="205"/>
      <c r="FEJ117" s="205"/>
      <c r="FEK117" s="205"/>
      <c r="FEL117" s="205"/>
      <c r="FEM117" s="205"/>
      <c r="FEN117" s="205"/>
      <c r="FEO117" s="205"/>
      <c r="FEP117" s="205"/>
      <c r="FEQ117" s="205"/>
      <c r="FER117" s="205"/>
      <c r="FES117" s="205"/>
      <c r="FET117" s="205"/>
      <c r="FEU117" s="205"/>
      <c r="FEV117" s="205"/>
      <c r="FEW117" s="205"/>
      <c r="FEX117" s="205"/>
      <c r="FEY117" s="205"/>
      <c r="FEZ117" s="205"/>
      <c r="FFA117" s="205"/>
      <c r="FFB117" s="205"/>
      <c r="FFC117" s="205"/>
      <c r="FFD117" s="205"/>
      <c r="FFE117" s="205"/>
      <c r="FFF117" s="205"/>
      <c r="FFG117" s="205"/>
      <c r="FFH117" s="205"/>
      <c r="FFI117" s="205"/>
      <c r="FFJ117" s="205"/>
      <c r="FFK117" s="205"/>
      <c r="FFL117" s="205"/>
      <c r="FFM117" s="205"/>
      <c r="FFN117" s="205"/>
      <c r="FFO117" s="205"/>
      <c r="FFP117" s="205"/>
      <c r="FFQ117" s="205"/>
      <c r="FFR117" s="205"/>
      <c r="FFS117" s="205"/>
      <c r="FFT117" s="205"/>
      <c r="FFU117" s="205"/>
      <c r="FFV117" s="205"/>
      <c r="FFW117" s="205"/>
      <c r="FFX117" s="205"/>
      <c r="FFY117" s="205"/>
      <c r="FFZ117" s="205"/>
      <c r="FGA117" s="205"/>
      <c r="FGB117" s="205"/>
      <c r="FGC117" s="205"/>
      <c r="FGD117" s="205"/>
      <c r="FGE117" s="205"/>
      <c r="FGF117" s="205"/>
      <c r="FGG117" s="205"/>
      <c r="FGH117" s="205"/>
      <c r="FGI117" s="205"/>
      <c r="FGJ117" s="205"/>
      <c r="FGK117" s="205"/>
      <c r="FGL117" s="205"/>
      <c r="FGM117" s="205"/>
      <c r="FGN117" s="205"/>
      <c r="FGO117" s="205"/>
      <c r="FGP117" s="205"/>
      <c r="FGQ117" s="205"/>
      <c r="FGR117" s="205"/>
      <c r="FGS117" s="205"/>
      <c r="FGT117" s="205"/>
      <c r="FGU117" s="205"/>
      <c r="FGV117" s="205"/>
      <c r="FGW117" s="205"/>
      <c r="FGX117" s="205"/>
      <c r="FGY117" s="205"/>
      <c r="FGZ117" s="205"/>
      <c r="FHA117" s="205"/>
      <c r="FHB117" s="205"/>
      <c r="FHC117" s="205"/>
      <c r="FHD117" s="205"/>
      <c r="FHE117" s="205"/>
      <c r="FHF117" s="205"/>
      <c r="FHG117" s="205"/>
      <c r="FHH117" s="205"/>
      <c r="FHI117" s="205"/>
      <c r="FHJ117" s="205"/>
      <c r="FHK117" s="205"/>
      <c r="FHL117" s="205"/>
      <c r="FHM117" s="205"/>
      <c r="FHN117" s="205"/>
      <c r="FHO117" s="205"/>
      <c r="FHP117" s="205"/>
      <c r="FHQ117" s="205"/>
      <c r="FHR117" s="205"/>
      <c r="FHS117" s="205"/>
      <c r="FHT117" s="205"/>
      <c r="FHU117" s="205"/>
      <c r="FHV117" s="205"/>
      <c r="FHW117" s="205"/>
      <c r="FHX117" s="205"/>
      <c r="FHY117" s="205"/>
      <c r="FHZ117" s="205"/>
      <c r="FIA117" s="205"/>
      <c r="FIB117" s="205"/>
      <c r="FIC117" s="205"/>
      <c r="FID117" s="205"/>
      <c r="FIE117" s="205"/>
      <c r="FIF117" s="205"/>
      <c r="FIG117" s="205"/>
      <c r="FIH117" s="205"/>
      <c r="FII117" s="205"/>
      <c r="FIJ117" s="205"/>
      <c r="FIK117" s="205"/>
      <c r="FIL117" s="205"/>
      <c r="FIM117" s="205"/>
      <c r="FIN117" s="205"/>
      <c r="FIO117" s="205"/>
      <c r="FIP117" s="205"/>
      <c r="FIQ117" s="205"/>
      <c r="FIR117" s="205"/>
      <c r="FIS117" s="205"/>
      <c r="FIT117" s="205"/>
      <c r="FIU117" s="205"/>
      <c r="FIV117" s="205"/>
      <c r="FIW117" s="205"/>
      <c r="FIX117" s="205"/>
      <c r="FIY117" s="205"/>
      <c r="FIZ117" s="205"/>
      <c r="FJA117" s="205"/>
      <c r="FJB117" s="205"/>
      <c r="FJC117" s="205"/>
      <c r="FJD117" s="205"/>
      <c r="FJE117" s="205"/>
      <c r="FJF117" s="205"/>
      <c r="FJG117" s="205"/>
      <c r="FJH117" s="205"/>
      <c r="FJI117" s="205"/>
      <c r="FJJ117" s="205"/>
      <c r="FJK117" s="205"/>
      <c r="FJL117" s="205"/>
      <c r="FJM117" s="205"/>
      <c r="FJN117" s="205"/>
      <c r="FJO117" s="205"/>
      <c r="FJP117" s="205"/>
      <c r="FJQ117" s="205"/>
      <c r="FJR117" s="205"/>
      <c r="FJS117" s="205"/>
      <c r="FJT117" s="205"/>
      <c r="FJU117" s="205"/>
      <c r="FJV117" s="205"/>
      <c r="FJW117" s="205"/>
      <c r="FJX117" s="205"/>
      <c r="FJY117" s="205"/>
      <c r="FJZ117" s="205"/>
      <c r="FKA117" s="205"/>
      <c r="FKB117" s="205"/>
      <c r="FKC117" s="205"/>
      <c r="FKD117" s="205"/>
      <c r="FKE117" s="205"/>
      <c r="FKF117" s="205"/>
      <c r="FKG117" s="205"/>
      <c r="FKH117" s="205"/>
      <c r="FKI117" s="205"/>
      <c r="FKJ117" s="205"/>
      <c r="FKK117" s="205"/>
      <c r="FKL117" s="205"/>
      <c r="FKM117" s="205"/>
      <c r="FKT117" s="205"/>
      <c r="FKU117" s="205"/>
      <c r="FKV117" s="205"/>
      <c r="FKW117" s="205"/>
      <c r="FKX117" s="205"/>
      <c r="FKY117" s="205"/>
      <c r="FKZ117" s="205"/>
      <c r="FLA117" s="205"/>
      <c r="FLB117" s="205"/>
      <c r="FLC117" s="205"/>
      <c r="FLD117" s="205"/>
      <c r="FLE117" s="205"/>
      <c r="FLF117" s="205"/>
      <c r="FLG117" s="205"/>
      <c r="FLH117" s="205"/>
      <c r="FLI117" s="205"/>
      <c r="FLJ117" s="205"/>
      <c r="FLK117" s="205"/>
      <c r="FLL117" s="205"/>
      <c r="FLM117" s="205"/>
      <c r="FLN117" s="205"/>
      <c r="FLO117" s="205"/>
      <c r="FLP117" s="205"/>
      <c r="FLQ117" s="205"/>
      <c r="FLR117" s="205"/>
      <c r="FLS117" s="205"/>
      <c r="FLT117" s="205"/>
      <c r="FLU117" s="205"/>
      <c r="FLV117" s="205"/>
      <c r="FLW117" s="205"/>
      <c r="FLX117" s="205"/>
      <c r="FLY117" s="205"/>
      <c r="FLZ117" s="205"/>
      <c r="FMA117" s="205"/>
      <c r="FMB117" s="205"/>
      <c r="FMC117" s="205"/>
      <c r="FMD117" s="205"/>
      <c r="FME117" s="205"/>
      <c r="FMF117" s="205"/>
      <c r="FMG117" s="205"/>
      <c r="FMH117" s="205"/>
      <c r="FMI117" s="205"/>
      <c r="FMJ117" s="205"/>
      <c r="FMK117" s="205"/>
      <c r="FML117" s="205"/>
      <c r="FMM117" s="205"/>
      <c r="FMN117" s="205"/>
      <c r="FMO117" s="205"/>
      <c r="FMP117" s="205"/>
      <c r="FMQ117" s="205"/>
      <c r="FMR117" s="205"/>
      <c r="FMS117" s="205"/>
      <c r="FMT117" s="205"/>
      <c r="FMU117" s="205"/>
      <c r="FMV117" s="205"/>
      <c r="FMW117" s="205"/>
      <c r="FMX117" s="205"/>
      <c r="FMY117" s="205"/>
      <c r="FMZ117" s="205"/>
      <c r="FNA117" s="205"/>
      <c r="FNB117" s="205"/>
      <c r="FNC117" s="205"/>
      <c r="FND117" s="205"/>
      <c r="FNE117" s="205"/>
      <c r="FNF117" s="205"/>
      <c r="FNG117" s="205"/>
      <c r="FNH117" s="205"/>
      <c r="FNI117" s="205"/>
      <c r="FNJ117" s="205"/>
      <c r="FNK117" s="205"/>
      <c r="FNL117" s="205"/>
      <c r="FNM117" s="205"/>
      <c r="FNN117" s="205"/>
      <c r="FNO117" s="205"/>
      <c r="FNP117" s="205"/>
      <c r="FNQ117" s="205"/>
      <c r="FNR117" s="205"/>
      <c r="FNS117" s="205"/>
      <c r="FNT117" s="205"/>
      <c r="FNU117" s="205"/>
      <c r="FNV117" s="205"/>
      <c r="FNW117" s="205"/>
      <c r="FNX117" s="205"/>
      <c r="FNY117" s="205"/>
      <c r="FNZ117" s="205"/>
      <c r="FOA117" s="205"/>
      <c r="FOB117" s="205"/>
      <c r="FOC117" s="205"/>
      <c r="FOD117" s="205"/>
      <c r="FOE117" s="205"/>
      <c r="FOF117" s="205"/>
      <c r="FOG117" s="205"/>
      <c r="FOH117" s="205"/>
      <c r="FOI117" s="205"/>
      <c r="FOJ117" s="205"/>
      <c r="FOK117" s="205"/>
      <c r="FOL117" s="205"/>
      <c r="FOM117" s="205"/>
      <c r="FON117" s="205"/>
      <c r="FOO117" s="205"/>
      <c r="FOP117" s="205"/>
      <c r="FOQ117" s="205"/>
      <c r="FOR117" s="205"/>
      <c r="FOS117" s="205"/>
      <c r="FOT117" s="205"/>
      <c r="FOU117" s="205"/>
      <c r="FOV117" s="205"/>
      <c r="FOW117" s="205"/>
      <c r="FOX117" s="205"/>
      <c r="FOY117" s="205"/>
      <c r="FOZ117" s="205"/>
      <c r="FPA117" s="205"/>
      <c r="FPB117" s="205"/>
      <c r="FPC117" s="205"/>
      <c r="FPD117" s="205"/>
      <c r="FPE117" s="205"/>
      <c r="FPF117" s="205"/>
      <c r="FPG117" s="205"/>
      <c r="FPH117" s="205"/>
      <c r="FPI117" s="205"/>
      <c r="FPJ117" s="205"/>
      <c r="FPK117" s="205"/>
      <c r="FPL117" s="205"/>
      <c r="FPM117" s="205"/>
      <c r="FPN117" s="205"/>
      <c r="FPO117" s="205"/>
      <c r="FPP117" s="205"/>
      <c r="FPQ117" s="205"/>
      <c r="FPR117" s="205"/>
      <c r="FPS117" s="205"/>
      <c r="FPT117" s="205"/>
      <c r="FPU117" s="205"/>
      <c r="FPV117" s="205"/>
      <c r="FPW117" s="205"/>
      <c r="FPX117" s="205"/>
      <c r="FPY117" s="205"/>
      <c r="FPZ117" s="205"/>
      <c r="FQA117" s="205"/>
      <c r="FQB117" s="205"/>
      <c r="FQC117" s="205"/>
      <c r="FQD117" s="205"/>
      <c r="FQE117" s="205"/>
      <c r="FQF117" s="205"/>
      <c r="FQG117" s="205"/>
      <c r="FQH117" s="205"/>
      <c r="FQI117" s="205"/>
      <c r="FQJ117" s="205"/>
      <c r="FQK117" s="205"/>
      <c r="FQL117" s="205"/>
      <c r="FQM117" s="205"/>
      <c r="FQN117" s="205"/>
      <c r="FQO117" s="205"/>
      <c r="FQP117" s="205"/>
      <c r="FQQ117" s="205"/>
      <c r="FQR117" s="205"/>
      <c r="FQS117" s="205"/>
      <c r="FQT117" s="205"/>
      <c r="FQU117" s="205"/>
      <c r="FQV117" s="205"/>
      <c r="FQW117" s="205"/>
      <c r="FQX117" s="205"/>
      <c r="FQY117" s="205"/>
      <c r="FQZ117" s="205"/>
      <c r="FRA117" s="205"/>
      <c r="FRB117" s="205"/>
      <c r="FRC117" s="205"/>
      <c r="FRD117" s="205"/>
      <c r="FRE117" s="205"/>
      <c r="FRF117" s="205"/>
      <c r="FRG117" s="205"/>
      <c r="FRH117" s="205"/>
      <c r="FRI117" s="205"/>
      <c r="FRJ117" s="205"/>
      <c r="FRK117" s="205"/>
      <c r="FRL117" s="205"/>
      <c r="FRM117" s="205"/>
      <c r="FRN117" s="205"/>
      <c r="FRO117" s="205"/>
      <c r="FRP117" s="205"/>
      <c r="FRQ117" s="205"/>
      <c r="FRR117" s="205"/>
      <c r="FRS117" s="205"/>
      <c r="FRT117" s="205"/>
      <c r="FRU117" s="205"/>
      <c r="FRV117" s="205"/>
      <c r="FRW117" s="205"/>
      <c r="FRX117" s="205"/>
      <c r="FRY117" s="205"/>
      <c r="FRZ117" s="205"/>
      <c r="FSA117" s="205"/>
      <c r="FSB117" s="205"/>
      <c r="FSC117" s="205"/>
      <c r="FSD117" s="205"/>
      <c r="FSE117" s="205"/>
      <c r="FSF117" s="205"/>
      <c r="FSG117" s="205"/>
      <c r="FSH117" s="205"/>
      <c r="FSI117" s="205"/>
      <c r="FSJ117" s="205"/>
      <c r="FSK117" s="205"/>
      <c r="FSL117" s="205"/>
      <c r="FSM117" s="205"/>
      <c r="FSN117" s="205"/>
      <c r="FSO117" s="205"/>
      <c r="FSP117" s="205"/>
      <c r="FSQ117" s="205"/>
      <c r="FSR117" s="205"/>
      <c r="FSS117" s="205"/>
      <c r="FST117" s="205"/>
      <c r="FSU117" s="205"/>
      <c r="FSV117" s="205"/>
      <c r="FSW117" s="205"/>
      <c r="FSX117" s="205"/>
      <c r="FSY117" s="205"/>
      <c r="FSZ117" s="205"/>
      <c r="FTA117" s="205"/>
      <c r="FTB117" s="205"/>
      <c r="FTC117" s="205"/>
      <c r="FTD117" s="205"/>
      <c r="FTE117" s="205"/>
      <c r="FTF117" s="205"/>
      <c r="FTG117" s="205"/>
      <c r="FTH117" s="205"/>
      <c r="FTI117" s="205"/>
      <c r="FTJ117" s="205"/>
      <c r="FTK117" s="205"/>
      <c r="FTL117" s="205"/>
      <c r="FTM117" s="205"/>
      <c r="FTN117" s="205"/>
      <c r="FTO117" s="205"/>
      <c r="FTP117" s="205"/>
      <c r="FTQ117" s="205"/>
      <c r="FTR117" s="205"/>
      <c r="FTS117" s="205"/>
      <c r="FTT117" s="205"/>
      <c r="FTU117" s="205"/>
      <c r="FTV117" s="205"/>
      <c r="FTW117" s="205"/>
      <c r="FTX117" s="205"/>
      <c r="FTY117" s="205"/>
      <c r="FTZ117" s="205"/>
      <c r="FUA117" s="205"/>
      <c r="FUB117" s="205"/>
      <c r="FUC117" s="205"/>
      <c r="FUD117" s="205"/>
      <c r="FUE117" s="205"/>
      <c r="FUF117" s="205"/>
      <c r="FUG117" s="205"/>
      <c r="FUH117" s="205"/>
      <c r="FUI117" s="205"/>
      <c r="FUP117" s="205"/>
      <c r="FUQ117" s="205"/>
      <c r="FUR117" s="205"/>
      <c r="FUS117" s="205"/>
      <c r="FUT117" s="205"/>
      <c r="FUU117" s="205"/>
      <c r="FUV117" s="205"/>
      <c r="FUW117" s="205"/>
      <c r="FUX117" s="205"/>
      <c r="FUY117" s="205"/>
      <c r="FUZ117" s="205"/>
      <c r="FVA117" s="205"/>
      <c r="FVB117" s="205"/>
      <c r="FVC117" s="205"/>
      <c r="FVD117" s="205"/>
      <c r="FVE117" s="205"/>
      <c r="FVF117" s="205"/>
      <c r="FVG117" s="205"/>
      <c r="FVH117" s="205"/>
      <c r="FVI117" s="205"/>
      <c r="FVJ117" s="205"/>
      <c r="FVK117" s="205"/>
      <c r="FVL117" s="205"/>
      <c r="FVM117" s="205"/>
      <c r="FVN117" s="205"/>
      <c r="FVO117" s="205"/>
      <c r="FVP117" s="205"/>
      <c r="FVQ117" s="205"/>
      <c r="FVR117" s="205"/>
      <c r="FVS117" s="205"/>
      <c r="FVT117" s="205"/>
      <c r="FVU117" s="205"/>
      <c r="FVV117" s="205"/>
      <c r="FVW117" s="205"/>
      <c r="FVX117" s="205"/>
      <c r="FVY117" s="205"/>
      <c r="FVZ117" s="205"/>
      <c r="FWA117" s="205"/>
      <c r="FWB117" s="205"/>
      <c r="FWC117" s="205"/>
      <c r="FWD117" s="205"/>
      <c r="FWE117" s="205"/>
      <c r="FWF117" s="205"/>
      <c r="FWG117" s="205"/>
      <c r="FWH117" s="205"/>
      <c r="FWI117" s="205"/>
      <c r="FWJ117" s="205"/>
      <c r="FWK117" s="205"/>
      <c r="FWL117" s="205"/>
      <c r="FWM117" s="205"/>
      <c r="FWN117" s="205"/>
      <c r="FWO117" s="205"/>
      <c r="FWP117" s="205"/>
      <c r="FWQ117" s="205"/>
      <c r="FWR117" s="205"/>
      <c r="FWS117" s="205"/>
      <c r="FWT117" s="205"/>
      <c r="FWU117" s="205"/>
      <c r="FWV117" s="205"/>
      <c r="FWW117" s="205"/>
      <c r="FWX117" s="205"/>
      <c r="FWY117" s="205"/>
      <c r="FWZ117" s="205"/>
      <c r="FXA117" s="205"/>
      <c r="FXB117" s="205"/>
      <c r="FXC117" s="205"/>
      <c r="FXD117" s="205"/>
      <c r="FXE117" s="205"/>
      <c r="FXF117" s="205"/>
      <c r="FXG117" s="205"/>
      <c r="FXH117" s="205"/>
      <c r="FXI117" s="205"/>
      <c r="FXJ117" s="205"/>
      <c r="FXK117" s="205"/>
      <c r="FXL117" s="205"/>
      <c r="FXM117" s="205"/>
      <c r="FXN117" s="205"/>
      <c r="FXO117" s="205"/>
      <c r="FXP117" s="205"/>
      <c r="FXQ117" s="205"/>
      <c r="FXR117" s="205"/>
      <c r="FXS117" s="205"/>
      <c r="FXT117" s="205"/>
      <c r="FXU117" s="205"/>
      <c r="FXV117" s="205"/>
      <c r="FXW117" s="205"/>
      <c r="FXX117" s="205"/>
      <c r="FXY117" s="205"/>
      <c r="FXZ117" s="205"/>
      <c r="FYA117" s="205"/>
      <c r="FYB117" s="205"/>
      <c r="FYC117" s="205"/>
      <c r="FYD117" s="205"/>
      <c r="FYE117" s="205"/>
      <c r="FYF117" s="205"/>
      <c r="FYG117" s="205"/>
      <c r="FYH117" s="205"/>
      <c r="FYI117" s="205"/>
      <c r="FYJ117" s="205"/>
      <c r="FYK117" s="205"/>
      <c r="FYL117" s="205"/>
      <c r="FYM117" s="205"/>
      <c r="FYN117" s="205"/>
      <c r="FYO117" s="205"/>
      <c r="FYP117" s="205"/>
      <c r="FYQ117" s="205"/>
      <c r="FYR117" s="205"/>
      <c r="FYS117" s="205"/>
      <c r="FYT117" s="205"/>
      <c r="FYU117" s="205"/>
      <c r="FYV117" s="205"/>
      <c r="FYW117" s="205"/>
      <c r="FYX117" s="205"/>
      <c r="FYY117" s="205"/>
      <c r="FYZ117" s="205"/>
      <c r="FZA117" s="205"/>
      <c r="FZB117" s="205"/>
      <c r="FZC117" s="205"/>
      <c r="FZD117" s="205"/>
      <c r="FZE117" s="205"/>
      <c r="FZF117" s="205"/>
      <c r="FZG117" s="205"/>
      <c r="FZH117" s="205"/>
      <c r="FZI117" s="205"/>
      <c r="FZJ117" s="205"/>
      <c r="FZK117" s="205"/>
      <c r="FZL117" s="205"/>
      <c r="FZM117" s="205"/>
      <c r="FZN117" s="205"/>
      <c r="FZO117" s="205"/>
      <c r="FZP117" s="205"/>
      <c r="FZQ117" s="205"/>
      <c r="FZR117" s="205"/>
      <c r="FZS117" s="205"/>
      <c r="FZT117" s="205"/>
      <c r="FZU117" s="205"/>
      <c r="FZV117" s="205"/>
      <c r="FZW117" s="205"/>
      <c r="FZX117" s="205"/>
      <c r="FZY117" s="205"/>
      <c r="FZZ117" s="205"/>
      <c r="GAA117" s="205"/>
      <c r="GAB117" s="205"/>
      <c r="GAC117" s="205"/>
      <c r="GAD117" s="205"/>
      <c r="GAE117" s="205"/>
      <c r="GAF117" s="205"/>
      <c r="GAG117" s="205"/>
      <c r="GAH117" s="205"/>
      <c r="GAI117" s="205"/>
      <c r="GAJ117" s="205"/>
      <c r="GAK117" s="205"/>
      <c r="GAL117" s="205"/>
      <c r="GAM117" s="205"/>
      <c r="GAN117" s="205"/>
      <c r="GAO117" s="205"/>
      <c r="GAP117" s="205"/>
      <c r="GAQ117" s="205"/>
      <c r="GAR117" s="205"/>
      <c r="GAS117" s="205"/>
      <c r="GAT117" s="205"/>
      <c r="GAU117" s="205"/>
      <c r="GAV117" s="205"/>
      <c r="GAW117" s="205"/>
      <c r="GAX117" s="205"/>
      <c r="GAY117" s="205"/>
      <c r="GAZ117" s="205"/>
      <c r="GBA117" s="205"/>
      <c r="GBB117" s="205"/>
      <c r="GBC117" s="205"/>
      <c r="GBD117" s="205"/>
      <c r="GBE117" s="205"/>
      <c r="GBF117" s="205"/>
      <c r="GBG117" s="205"/>
      <c r="GBH117" s="205"/>
      <c r="GBI117" s="205"/>
      <c r="GBJ117" s="205"/>
      <c r="GBK117" s="205"/>
      <c r="GBL117" s="205"/>
      <c r="GBM117" s="205"/>
      <c r="GBN117" s="205"/>
      <c r="GBO117" s="205"/>
      <c r="GBP117" s="205"/>
      <c r="GBQ117" s="205"/>
      <c r="GBR117" s="205"/>
      <c r="GBS117" s="205"/>
      <c r="GBT117" s="205"/>
      <c r="GBU117" s="205"/>
      <c r="GBV117" s="205"/>
      <c r="GBW117" s="205"/>
      <c r="GBX117" s="205"/>
      <c r="GBY117" s="205"/>
      <c r="GBZ117" s="205"/>
      <c r="GCA117" s="205"/>
      <c r="GCB117" s="205"/>
      <c r="GCC117" s="205"/>
      <c r="GCD117" s="205"/>
      <c r="GCE117" s="205"/>
      <c r="GCF117" s="205"/>
      <c r="GCG117" s="205"/>
      <c r="GCH117" s="205"/>
      <c r="GCI117" s="205"/>
      <c r="GCJ117" s="205"/>
      <c r="GCK117" s="205"/>
      <c r="GCL117" s="205"/>
      <c r="GCM117" s="205"/>
      <c r="GCN117" s="205"/>
      <c r="GCO117" s="205"/>
      <c r="GCP117" s="205"/>
      <c r="GCQ117" s="205"/>
      <c r="GCR117" s="205"/>
      <c r="GCS117" s="205"/>
      <c r="GCT117" s="205"/>
      <c r="GCU117" s="205"/>
      <c r="GCV117" s="205"/>
      <c r="GCW117" s="205"/>
      <c r="GCX117" s="205"/>
      <c r="GCY117" s="205"/>
      <c r="GCZ117" s="205"/>
      <c r="GDA117" s="205"/>
      <c r="GDB117" s="205"/>
      <c r="GDC117" s="205"/>
      <c r="GDD117" s="205"/>
      <c r="GDE117" s="205"/>
      <c r="GDF117" s="205"/>
      <c r="GDG117" s="205"/>
      <c r="GDH117" s="205"/>
      <c r="GDI117" s="205"/>
      <c r="GDJ117" s="205"/>
      <c r="GDK117" s="205"/>
      <c r="GDL117" s="205"/>
      <c r="GDM117" s="205"/>
      <c r="GDN117" s="205"/>
      <c r="GDO117" s="205"/>
      <c r="GDP117" s="205"/>
      <c r="GDQ117" s="205"/>
      <c r="GDR117" s="205"/>
      <c r="GDS117" s="205"/>
      <c r="GDT117" s="205"/>
      <c r="GDU117" s="205"/>
      <c r="GDV117" s="205"/>
      <c r="GDW117" s="205"/>
      <c r="GDX117" s="205"/>
      <c r="GDY117" s="205"/>
      <c r="GDZ117" s="205"/>
      <c r="GEA117" s="205"/>
      <c r="GEB117" s="205"/>
      <c r="GEC117" s="205"/>
      <c r="GED117" s="205"/>
      <c r="GEE117" s="205"/>
      <c r="GEL117" s="205"/>
      <c r="GEM117" s="205"/>
      <c r="GEN117" s="205"/>
      <c r="GEO117" s="205"/>
      <c r="GEP117" s="205"/>
      <c r="GEQ117" s="205"/>
      <c r="GER117" s="205"/>
      <c r="GES117" s="205"/>
      <c r="GET117" s="205"/>
      <c r="GEU117" s="205"/>
      <c r="GEV117" s="205"/>
      <c r="GEW117" s="205"/>
      <c r="GEX117" s="205"/>
      <c r="GEY117" s="205"/>
      <c r="GEZ117" s="205"/>
      <c r="GFA117" s="205"/>
      <c r="GFB117" s="205"/>
      <c r="GFC117" s="205"/>
      <c r="GFD117" s="205"/>
      <c r="GFE117" s="205"/>
      <c r="GFF117" s="205"/>
      <c r="GFG117" s="205"/>
      <c r="GFH117" s="205"/>
      <c r="GFI117" s="205"/>
      <c r="GFJ117" s="205"/>
      <c r="GFK117" s="205"/>
      <c r="GFL117" s="205"/>
      <c r="GFM117" s="205"/>
      <c r="GFN117" s="205"/>
      <c r="GFO117" s="205"/>
      <c r="GFP117" s="205"/>
      <c r="GFQ117" s="205"/>
      <c r="GFR117" s="205"/>
      <c r="GFS117" s="205"/>
      <c r="GFT117" s="205"/>
      <c r="GFU117" s="205"/>
      <c r="GFV117" s="205"/>
      <c r="GFW117" s="205"/>
      <c r="GFX117" s="205"/>
      <c r="GFY117" s="205"/>
      <c r="GFZ117" s="205"/>
      <c r="GGA117" s="205"/>
      <c r="GGB117" s="205"/>
      <c r="GGC117" s="205"/>
      <c r="GGD117" s="205"/>
      <c r="GGE117" s="205"/>
      <c r="GGF117" s="205"/>
      <c r="GGG117" s="205"/>
      <c r="GGH117" s="205"/>
      <c r="GGI117" s="205"/>
      <c r="GGJ117" s="205"/>
      <c r="GGK117" s="205"/>
      <c r="GGL117" s="205"/>
      <c r="GGM117" s="205"/>
      <c r="GGN117" s="205"/>
      <c r="GGO117" s="205"/>
      <c r="GGP117" s="205"/>
      <c r="GGQ117" s="205"/>
      <c r="GGR117" s="205"/>
      <c r="GGS117" s="205"/>
      <c r="GGT117" s="205"/>
      <c r="GGU117" s="205"/>
      <c r="GGV117" s="205"/>
      <c r="GGW117" s="205"/>
      <c r="GGX117" s="205"/>
      <c r="GGY117" s="205"/>
      <c r="GGZ117" s="205"/>
      <c r="GHA117" s="205"/>
      <c r="GHB117" s="205"/>
      <c r="GHC117" s="205"/>
      <c r="GHD117" s="205"/>
      <c r="GHE117" s="205"/>
      <c r="GHF117" s="205"/>
      <c r="GHG117" s="205"/>
      <c r="GHH117" s="205"/>
      <c r="GHI117" s="205"/>
      <c r="GHJ117" s="205"/>
      <c r="GHK117" s="205"/>
      <c r="GHL117" s="205"/>
      <c r="GHM117" s="205"/>
      <c r="GHN117" s="205"/>
      <c r="GHO117" s="205"/>
      <c r="GHP117" s="205"/>
      <c r="GHQ117" s="205"/>
      <c r="GHR117" s="205"/>
      <c r="GHS117" s="205"/>
      <c r="GHT117" s="205"/>
      <c r="GHU117" s="205"/>
      <c r="GHV117" s="205"/>
      <c r="GHW117" s="205"/>
      <c r="GHX117" s="205"/>
      <c r="GHY117" s="205"/>
      <c r="GHZ117" s="205"/>
      <c r="GIA117" s="205"/>
      <c r="GIB117" s="205"/>
      <c r="GIC117" s="205"/>
      <c r="GID117" s="205"/>
      <c r="GIE117" s="205"/>
      <c r="GIF117" s="205"/>
      <c r="GIG117" s="205"/>
      <c r="GIH117" s="205"/>
      <c r="GII117" s="205"/>
      <c r="GIJ117" s="205"/>
      <c r="GIK117" s="205"/>
      <c r="GIL117" s="205"/>
      <c r="GIM117" s="205"/>
      <c r="GIN117" s="205"/>
      <c r="GIO117" s="205"/>
      <c r="GIP117" s="205"/>
      <c r="GIQ117" s="205"/>
      <c r="GIR117" s="205"/>
      <c r="GIS117" s="205"/>
      <c r="GIT117" s="205"/>
      <c r="GIU117" s="205"/>
      <c r="GIV117" s="205"/>
      <c r="GIW117" s="205"/>
      <c r="GIX117" s="205"/>
      <c r="GIY117" s="205"/>
      <c r="GIZ117" s="205"/>
      <c r="GJA117" s="205"/>
      <c r="GJB117" s="205"/>
      <c r="GJC117" s="205"/>
      <c r="GJD117" s="205"/>
      <c r="GJE117" s="205"/>
      <c r="GJF117" s="205"/>
      <c r="GJG117" s="205"/>
      <c r="GJH117" s="205"/>
      <c r="GJI117" s="205"/>
      <c r="GJJ117" s="205"/>
      <c r="GJK117" s="205"/>
      <c r="GJL117" s="205"/>
      <c r="GJM117" s="205"/>
      <c r="GJN117" s="205"/>
      <c r="GJO117" s="205"/>
      <c r="GJP117" s="205"/>
      <c r="GJQ117" s="205"/>
      <c r="GJR117" s="205"/>
      <c r="GJS117" s="205"/>
      <c r="GJT117" s="205"/>
      <c r="GJU117" s="205"/>
      <c r="GJV117" s="205"/>
      <c r="GJW117" s="205"/>
      <c r="GJX117" s="205"/>
      <c r="GJY117" s="205"/>
      <c r="GJZ117" s="205"/>
      <c r="GKA117" s="205"/>
      <c r="GKB117" s="205"/>
      <c r="GKC117" s="205"/>
      <c r="GKD117" s="205"/>
      <c r="GKE117" s="205"/>
      <c r="GKF117" s="205"/>
      <c r="GKG117" s="205"/>
      <c r="GKH117" s="205"/>
      <c r="GKI117" s="205"/>
      <c r="GKJ117" s="205"/>
      <c r="GKK117" s="205"/>
      <c r="GKL117" s="205"/>
      <c r="GKM117" s="205"/>
      <c r="GKN117" s="205"/>
      <c r="GKO117" s="205"/>
      <c r="GKP117" s="205"/>
      <c r="GKQ117" s="205"/>
      <c r="GKR117" s="205"/>
      <c r="GKS117" s="205"/>
      <c r="GKT117" s="205"/>
      <c r="GKU117" s="205"/>
      <c r="GKV117" s="205"/>
      <c r="GKW117" s="205"/>
      <c r="GKX117" s="205"/>
      <c r="GKY117" s="205"/>
      <c r="GKZ117" s="205"/>
      <c r="GLA117" s="205"/>
      <c r="GLB117" s="205"/>
      <c r="GLC117" s="205"/>
      <c r="GLD117" s="205"/>
      <c r="GLE117" s="205"/>
      <c r="GLF117" s="205"/>
      <c r="GLG117" s="205"/>
      <c r="GLH117" s="205"/>
      <c r="GLI117" s="205"/>
      <c r="GLJ117" s="205"/>
      <c r="GLK117" s="205"/>
      <c r="GLL117" s="205"/>
      <c r="GLM117" s="205"/>
      <c r="GLN117" s="205"/>
      <c r="GLO117" s="205"/>
      <c r="GLP117" s="205"/>
      <c r="GLQ117" s="205"/>
      <c r="GLR117" s="205"/>
      <c r="GLS117" s="205"/>
      <c r="GLT117" s="205"/>
      <c r="GLU117" s="205"/>
      <c r="GLV117" s="205"/>
      <c r="GLW117" s="205"/>
      <c r="GLX117" s="205"/>
      <c r="GLY117" s="205"/>
      <c r="GLZ117" s="205"/>
      <c r="GMA117" s="205"/>
      <c r="GMB117" s="205"/>
      <c r="GMC117" s="205"/>
      <c r="GMD117" s="205"/>
      <c r="GME117" s="205"/>
      <c r="GMF117" s="205"/>
      <c r="GMG117" s="205"/>
      <c r="GMH117" s="205"/>
      <c r="GMI117" s="205"/>
      <c r="GMJ117" s="205"/>
      <c r="GMK117" s="205"/>
      <c r="GML117" s="205"/>
      <c r="GMM117" s="205"/>
      <c r="GMN117" s="205"/>
      <c r="GMO117" s="205"/>
      <c r="GMP117" s="205"/>
      <c r="GMQ117" s="205"/>
      <c r="GMR117" s="205"/>
      <c r="GMS117" s="205"/>
      <c r="GMT117" s="205"/>
      <c r="GMU117" s="205"/>
      <c r="GMV117" s="205"/>
      <c r="GMW117" s="205"/>
      <c r="GMX117" s="205"/>
      <c r="GMY117" s="205"/>
      <c r="GMZ117" s="205"/>
      <c r="GNA117" s="205"/>
      <c r="GNB117" s="205"/>
      <c r="GNC117" s="205"/>
      <c r="GND117" s="205"/>
      <c r="GNE117" s="205"/>
      <c r="GNF117" s="205"/>
      <c r="GNG117" s="205"/>
      <c r="GNH117" s="205"/>
      <c r="GNI117" s="205"/>
      <c r="GNJ117" s="205"/>
      <c r="GNK117" s="205"/>
      <c r="GNL117" s="205"/>
      <c r="GNM117" s="205"/>
      <c r="GNN117" s="205"/>
      <c r="GNO117" s="205"/>
      <c r="GNP117" s="205"/>
      <c r="GNQ117" s="205"/>
      <c r="GNR117" s="205"/>
      <c r="GNS117" s="205"/>
      <c r="GNT117" s="205"/>
      <c r="GNU117" s="205"/>
      <c r="GNV117" s="205"/>
      <c r="GNW117" s="205"/>
      <c r="GNX117" s="205"/>
      <c r="GNY117" s="205"/>
      <c r="GNZ117" s="205"/>
      <c r="GOA117" s="205"/>
      <c r="GOH117" s="205"/>
      <c r="GOI117" s="205"/>
      <c r="GOJ117" s="205"/>
      <c r="GOK117" s="205"/>
      <c r="GOL117" s="205"/>
      <c r="GOM117" s="205"/>
      <c r="GON117" s="205"/>
      <c r="GOO117" s="205"/>
      <c r="GOP117" s="205"/>
      <c r="GOQ117" s="205"/>
      <c r="GOR117" s="205"/>
      <c r="GOS117" s="205"/>
      <c r="GOT117" s="205"/>
      <c r="GOU117" s="205"/>
      <c r="GOV117" s="205"/>
      <c r="GOW117" s="205"/>
      <c r="GOX117" s="205"/>
      <c r="GOY117" s="205"/>
      <c r="GOZ117" s="205"/>
      <c r="GPA117" s="205"/>
      <c r="GPB117" s="205"/>
      <c r="GPC117" s="205"/>
      <c r="GPD117" s="205"/>
      <c r="GPE117" s="205"/>
      <c r="GPF117" s="205"/>
      <c r="GPG117" s="205"/>
      <c r="GPH117" s="205"/>
      <c r="GPI117" s="205"/>
      <c r="GPJ117" s="205"/>
      <c r="GPK117" s="205"/>
      <c r="GPL117" s="205"/>
      <c r="GPM117" s="205"/>
      <c r="GPN117" s="205"/>
      <c r="GPO117" s="205"/>
      <c r="GPP117" s="205"/>
      <c r="GPQ117" s="205"/>
      <c r="GPR117" s="205"/>
      <c r="GPS117" s="205"/>
      <c r="GPT117" s="205"/>
      <c r="GPU117" s="205"/>
      <c r="GPV117" s="205"/>
      <c r="GPW117" s="205"/>
      <c r="GPX117" s="205"/>
      <c r="GPY117" s="205"/>
      <c r="GPZ117" s="205"/>
      <c r="GQA117" s="205"/>
      <c r="GQB117" s="205"/>
      <c r="GQC117" s="205"/>
      <c r="GQD117" s="205"/>
      <c r="GQE117" s="205"/>
      <c r="GQF117" s="205"/>
      <c r="GQG117" s="205"/>
      <c r="GQH117" s="205"/>
      <c r="GQI117" s="205"/>
      <c r="GQJ117" s="205"/>
      <c r="GQK117" s="205"/>
      <c r="GQL117" s="205"/>
      <c r="GQM117" s="205"/>
      <c r="GQN117" s="205"/>
      <c r="GQO117" s="205"/>
      <c r="GQP117" s="205"/>
      <c r="GQQ117" s="205"/>
      <c r="GQR117" s="205"/>
      <c r="GQS117" s="205"/>
      <c r="GQT117" s="205"/>
      <c r="GQU117" s="205"/>
      <c r="GQV117" s="205"/>
      <c r="GQW117" s="205"/>
      <c r="GQX117" s="205"/>
      <c r="GQY117" s="205"/>
      <c r="GQZ117" s="205"/>
      <c r="GRA117" s="205"/>
      <c r="GRB117" s="205"/>
      <c r="GRC117" s="205"/>
      <c r="GRD117" s="205"/>
      <c r="GRE117" s="205"/>
      <c r="GRF117" s="205"/>
      <c r="GRG117" s="205"/>
      <c r="GRH117" s="205"/>
      <c r="GRI117" s="205"/>
      <c r="GRJ117" s="205"/>
      <c r="GRK117" s="205"/>
      <c r="GRL117" s="205"/>
      <c r="GRM117" s="205"/>
      <c r="GRN117" s="205"/>
      <c r="GRO117" s="205"/>
      <c r="GRP117" s="205"/>
      <c r="GRQ117" s="205"/>
      <c r="GRR117" s="205"/>
      <c r="GRS117" s="205"/>
      <c r="GRT117" s="205"/>
      <c r="GRU117" s="205"/>
      <c r="GRV117" s="205"/>
      <c r="GRW117" s="205"/>
      <c r="GRX117" s="205"/>
      <c r="GRY117" s="205"/>
      <c r="GRZ117" s="205"/>
      <c r="GSA117" s="205"/>
      <c r="GSB117" s="205"/>
      <c r="GSC117" s="205"/>
      <c r="GSD117" s="205"/>
      <c r="GSE117" s="205"/>
      <c r="GSF117" s="205"/>
      <c r="GSG117" s="205"/>
      <c r="GSH117" s="205"/>
      <c r="GSI117" s="205"/>
      <c r="GSJ117" s="205"/>
      <c r="GSK117" s="205"/>
      <c r="GSL117" s="205"/>
      <c r="GSM117" s="205"/>
      <c r="GSN117" s="205"/>
      <c r="GSO117" s="205"/>
      <c r="GSP117" s="205"/>
      <c r="GSQ117" s="205"/>
      <c r="GSR117" s="205"/>
      <c r="GSS117" s="205"/>
      <c r="GST117" s="205"/>
      <c r="GSU117" s="205"/>
      <c r="GSV117" s="205"/>
      <c r="GSW117" s="205"/>
      <c r="GSX117" s="205"/>
      <c r="GSY117" s="205"/>
      <c r="GSZ117" s="205"/>
      <c r="GTA117" s="205"/>
      <c r="GTB117" s="205"/>
      <c r="GTC117" s="205"/>
      <c r="GTD117" s="205"/>
      <c r="GTE117" s="205"/>
      <c r="GTF117" s="205"/>
      <c r="GTG117" s="205"/>
      <c r="GTH117" s="205"/>
      <c r="GTI117" s="205"/>
      <c r="GTJ117" s="205"/>
      <c r="GTK117" s="205"/>
      <c r="GTL117" s="205"/>
      <c r="GTM117" s="205"/>
      <c r="GTN117" s="205"/>
      <c r="GTO117" s="205"/>
      <c r="GTP117" s="205"/>
      <c r="GTQ117" s="205"/>
      <c r="GTR117" s="205"/>
      <c r="GTS117" s="205"/>
      <c r="GTT117" s="205"/>
      <c r="GTU117" s="205"/>
      <c r="GTV117" s="205"/>
      <c r="GTW117" s="205"/>
      <c r="GTX117" s="205"/>
      <c r="GTY117" s="205"/>
      <c r="GTZ117" s="205"/>
      <c r="GUA117" s="205"/>
      <c r="GUB117" s="205"/>
      <c r="GUC117" s="205"/>
      <c r="GUD117" s="205"/>
      <c r="GUE117" s="205"/>
      <c r="GUF117" s="205"/>
      <c r="GUG117" s="205"/>
      <c r="GUH117" s="205"/>
      <c r="GUI117" s="205"/>
      <c r="GUJ117" s="205"/>
      <c r="GUK117" s="205"/>
      <c r="GUL117" s="205"/>
      <c r="GUM117" s="205"/>
      <c r="GUN117" s="205"/>
      <c r="GUO117" s="205"/>
      <c r="GUP117" s="205"/>
      <c r="GUQ117" s="205"/>
      <c r="GUR117" s="205"/>
      <c r="GUS117" s="205"/>
      <c r="GUT117" s="205"/>
      <c r="GUU117" s="205"/>
      <c r="GUV117" s="205"/>
      <c r="GUW117" s="205"/>
      <c r="GUX117" s="205"/>
      <c r="GUY117" s="205"/>
      <c r="GUZ117" s="205"/>
      <c r="GVA117" s="205"/>
      <c r="GVB117" s="205"/>
      <c r="GVC117" s="205"/>
      <c r="GVD117" s="205"/>
      <c r="GVE117" s="205"/>
      <c r="GVF117" s="205"/>
      <c r="GVG117" s="205"/>
      <c r="GVH117" s="205"/>
      <c r="GVI117" s="205"/>
      <c r="GVJ117" s="205"/>
      <c r="GVK117" s="205"/>
      <c r="GVL117" s="205"/>
      <c r="GVM117" s="205"/>
      <c r="GVN117" s="205"/>
      <c r="GVO117" s="205"/>
      <c r="GVP117" s="205"/>
      <c r="GVQ117" s="205"/>
      <c r="GVR117" s="205"/>
      <c r="GVS117" s="205"/>
      <c r="GVT117" s="205"/>
      <c r="GVU117" s="205"/>
      <c r="GVV117" s="205"/>
      <c r="GVW117" s="205"/>
      <c r="GVX117" s="205"/>
      <c r="GVY117" s="205"/>
      <c r="GVZ117" s="205"/>
      <c r="GWA117" s="205"/>
      <c r="GWB117" s="205"/>
      <c r="GWC117" s="205"/>
      <c r="GWD117" s="205"/>
      <c r="GWE117" s="205"/>
      <c r="GWF117" s="205"/>
      <c r="GWG117" s="205"/>
      <c r="GWH117" s="205"/>
      <c r="GWI117" s="205"/>
      <c r="GWJ117" s="205"/>
      <c r="GWK117" s="205"/>
      <c r="GWL117" s="205"/>
      <c r="GWM117" s="205"/>
      <c r="GWN117" s="205"/>
      <c r="GWO117" s="205"/>
      <c r="GWP117" s="205"/>
      <c r="GWQ117" s="205"/>
      <c r="GWR117" s="205"/>
      <c r="GWS117" s="205"/>
      <c r="GWT117" s="205"/>
      <c r="GWU117" s="205"/>
      <c r="GWV117" s="205"/>
      <c r="GWW117" s="205"/>
      <c r="GWX117" s="205"/>
      <c r="GWY117" s="205"/>
      <c r="GWZ117" s="205"/>
      <c r="GXA117" s="205"/>
      <c r="GXB117" s="205"/>
      <c r="GXC117" s="205"/>
      <c r="GXD117" s="205"/>
      <c r="GXE117" s="205"/>
      <c r="GXF117" s="205"/>
      <c r="GXG117" s="205"/>
      <c r="GXH117" s="205"/>
      <c r="GXI117" s="205"/>
      <c r="GXJ117" s="205"/>
      <c r="GXK117" s="205"/>
      <c r="GXL117" s="205"/>
      <c r="GXM117" s="205"/>
      <c r="GXN117" s="205"/>
      <c r="GXO117" s="205"/>
      <c r="GXP117" s="205"/>
      <c r="GXQ117" s="205"/>
      <c r="GXR117" s="205"/>
      <c r="GXS117" s="205"/>
      <c r="GXT117" s="205"/>
      <c r="GXU117" s="205"/>
      <c r="GXV117" s="205"/>
      <c r="GXW117" s="205"/>
      <c r="GYD117" s="205"/>
      <c r="GYE117" s="205"/>
      <c r="GYF117" s="205"/>
      <c r="GYG117" s="205"/>
      <c r="GYH117" s="205"/>
      <c r="GYI117" s="205"/>
      <c r="GYJ117" s="205"/>
      <c r="GYK117" s="205"/>
      <c r="GYL117" s="205"/>
      <c r="GYM117" s="205"/>
      <c r="GYN117" s="205"/>
      <c r="GYO117" s="205"/>
      <c r="GYP117" s="205"/>
      <c r="GYQ117" s="205"/>
      <c r="GYR117" s="205"/>
      <c r="GYS117" s="205"/>
      <c r="GYT117" s="205"/>
      <c r="GYU117" s="205"/>
      <c r="GYV117" s="205"/>
      <c r="GYW117" s="205"/>
      <c r="GYX117" s="205"/>
      <c r="GYY117" s="205"/>
      <c r="GYZ117" s="205"/>
      <c r="GZA117" s="205"/>
      <c r="GZB117" s="205"/>
      <c r="GZC117" s="205"/>
      <c r="GZD117" s="205"/>
      <c r="GZE117" s="205"/>
      <c r="GZF117" s="205"/>
      <c r="GZG117" s="205"/>
      <c r="GZH117" s="205"/>
      <c r="GZI117" s="205"/>
      <c r="GZJ117" s="205"/>
      <c r="GZK117" s="205"/>
      <c r="GZL117" s="205"/>
      <c r="GZM117" s="205"/>
      <c r="GZN117" s="205"/>
      <c r="GZO117" s="205"/>
      <c r="GZP117" s="205"/>
      <c r="GZQ117" s="205"/>
      <c r="GZR117" s="205"/>
      <c r="GZS117" s="205"/>
      <c r="GZT117" s="205"/>
      <c r="GZU117" s="205"/>
      <c r="GZV117" s="205"/>
      <c r="GZW117" s="205"/>
      <c r="GZX117" s="205"/>
      <c r="GZY117" s="205"/>
      <c r="GZZ117" s="205"/>
      <c r="HAA117" s="205"/>
      <c r="HAB117" s="205"/>
      <c r="HAC117" s="205"/>
      <c r="HAD117" s="205"/>
      <c r="HAE117" s="205"/>
      <c r="HAF117" s="205"/>
      <c r="HAG117" s="205"/>
      <c r="HAH117" s="205"/>
      <c r="HAI117" s="205"/>
      <c r="HAJ117" s="205"/>
      <c r="HAK117" s="205"/>
      <c r="HAL117" s="205"/>
      <c r="HAM117" s="205"/>
      <c r="HAN117" s="205"/>
      <c r="HAO117" s="205"/>
      <c r="HAP117" s="205"/>
      <c r="HAQ117" s="205"/>
      <c r="HAR117" s="205"/>
      <c r="HAS117" s="205"/>
      <c r="HAT117" s="205"/>
      <c r="HAU117" s="205"/>
      <c r="HAV117" s="205"/>
      <c r="HAW117" s="205"/>
      <c r="HAX117" s="205"/>
      <c r="HAY117" s="205"/>
      <c r="HAZ117" s="205"/>
      <c r="HBA117" s="205"/>
      <c r="HBB117" s="205"/>
      <c r="HBC117" s="205"/>
      <c r="HBD117" s="205"/>
      <c r="HBE117" s="205"/>
      <c r="HBF117" s="205"/>
      <c r="HBG117" s="205"/>
      <c r="HBH117" s="205"/>
      <c r="HBI117" s="205"/>
      <c r="HBJ117" s="205"/>
      <c r="HBK117" s="205"/>
      <c r="HBL117" s="205"/>
      <c r="HBM117" s="205"/>
      <c r="HBN117" s="205"/>
      <c r="HBO117" s="205"/>
      <c r="HBP117" s="205"/>
      <c r="HBQ117" s="205"/>
      <c r="HBR117" s="205"/>
      <c r="HBS117" s="205"/>
      <c r="HBT117" s="205"/>
      <c r="HBU117" s="205"/>
      <c r="HBV117" s="205"/>
      <c r="HBW117" s="205"/>
      <c r="HBX117" s="205"/>
      <c r="HBY117" s="205"/>
      <c r="HBZ117" s="205"/>
      <c r="HCA117" s="205"/>
      <c r="HCB117" s="205"/>
      <c r="HCC117" s="205"/>
      <c r="HCD117" s="205"/>
      <c r="HCE117" s="205"/>
      <c r="HCF117" s="205"/>
      <c r="HCG117" s="205"/>
      <c r="HCH117" s="205"/>
      <c r="HCI117" s="205"/>
      <c r="HCJ117" s="205"/>
      <c r="HCK117" s="205"/>
      <c r="HCL117" s="205"/>
      <c r="HCM117" s="205"/>
      <c r="HCN117" s="205"/>
      <c r="HCO117" s="205"/>
      <c r="HCP117" s="205"/>
      <c r="HCQ117" s="205"/>
      <c r="HCR117" s="205"/>
      <c r="HCS117" s="205"/>
      <c r="HCT117" s="205"/>
      <c r="HCU117" s="205"/>
      <c r="HCV117" s="205"/>
      <c r="HCW117" s="205"/>
      <c r="HCX117" s="205"/>
      <c r="HCY117" s="205"/>
      <c r="HCZ117" s="205"/>
      <c r="HDA117" s="205"/>
      <c r="HDB117" s="205"/>
      <c r="HDC117" s="205"/>
      <c r="HDD117" s="205"/>
      <c r="HDE117" s="205"/>
      <c r="HDF117" s="205"/>
      <c r="HDG117" s="205"/>
      <c r="HDH117" s="205"/>
      <c r="HDI117" s="205"/>
      <c r="HDJ117" s="205"/>
      <c r="HDK117" s="205"/>
      <c r="HDL117" s="205"/>
      <c r="HDM117" s="205"/>
      <c r="HDN117" s="205"/>
      <c r="HDO117" s="205"/>
      <c r="HDP117" s="205"/>
      <c r="HDQ117" s="205"/>
      <c r="HDR117" s="205"/>
      <c r="HDS117" s="205"/>
      <c r="HDT117" s="205"/>
      <c r="HDU117" s="205"/>
      <c r="HDV117" s="205"/>
      <c r="HDW117" s="205"/>
      <c r="HDX117" s="205"/>
      <c r="HDY117" s="205"/>
      <c r="HDZ117" s="205"/>
      <c r="HEA117" s="205"/>
      <c r="HEB117" s="205"/>
      <c r="HEC117" s="205"/>
      <c r="HED117" s="205"/>
      <c r="HEE117" s="205"/>
      <c r="HEF117" s="205"/>
      <c r="HEG117" s="205"/>
      <c r="HEH117" s="205"/>
      <c r="HEI117" s="205"/>
      <c r="HEJ117" s="205"/>
      <c r="HEK117" s="205"/>
      <c r="HEL117" s="205"/>
      <c r="HEM117" s="205"/>
      <c r="HEN117" s="205"/>
      <c r="HEO117" s="205"/>
      <c r="HEP117" s="205"/>
      <c r="HEQ117" s="205"/>
      <c r="HER117" s="205"/>
      <c r="HES117" s="205"/>
      <c r="HET117" s="205"/>
      <c r="HEU117" s="205"/>
      <c r="HEV117" s="205"/>
      <c r="HEW117" s="205"/>
      <c r="HEX117" s="205"/>
      <c r="HEY117" s="205"/>
      <c r="HEZ117" s="205"/>
      <c r="HFA117" s="205"/>
      <c r="HFB117" s="205"/>
      <c r="HFC117" s="205"/>
      <c r="HFD117" s="205"/>
      <c r="HFE117" s="205"/>
      <c r="HFF117" s="205"/>
      <c r="HFG117" s="205"/>
      <c r="HFH117" s="205"/>
      <c r="HFI117" s="205"/>
      <c r="HFJ117" s="205"/>
      <c r="HFK117" s="205"/>
      <c r="HFL117" s="205"/>
      <c r="HFM117" s="205"/>
      <c r="HFN117" s="205"/>
      <c r="HFO117" s="205"/>
      <c r="HFP117" s="205"/>
      <c r="HFQ117" s="205"/>
      <c r="HFR117" s="205"/>
      <c r="HFS117" s="205"/>
      <c r="HFT117" s="205"/>
      <c r="HFU117" s="205"/>
      <c r="HFV117" s="205"/>
      <c r="HFW117" s="205"/>
      <c r="HFX117" s="205"/>
      <c r="HFY117" s="205"/>
      <c r="HFZ117" s="205"/>
      <c r="HGA117" s="205"/>
      <c r="HGB117" s="205"/>
      <c r="HGC117" s="205"/>
      <c r="HGD117" s="205"/>
      <c r="HGE117" s="205"/>
      <c r="HGF117" s="205"/>
      <c r="HGG117" s="205"/>
      <c r="HGH117" s="205"/>
      <c r="HGI117" s="205"/>
      <c r="HGJ117" s="205"/>
      <c r="HGK117" s="205"/>
      <c r="HGL117" s="205"/>
      <c r="HGM117" s="205"/>
      <c r="HGN117" s="205"/>
      <c r="HGO117" s="205"/>
      <c r="HGP117" s="205"/>
      <c r="HGQ117" s="205"/>
      <c r="HGR117" s="205"/>
      <c r="HGS117" s="205"/>
      <c r="HGT117" s="205"/>
      <c r="HGU117" s="205"/>
      <c r="HGV117" s="205"/>
      <c r="HGW117" s="205"/>
      <c r="HGX117" s="205"/>
      <c r="HGY117" s="205"/>
      <c r="HGZ117" s="205"/>
      <c r="HHA117" s="205"/>
      <c r="HHB117" s="205"/>
      <c r="HHC117" s="205"/>
      <c r="HHD117" s="205"/>
      <c r="HHE117" s="205"/>
      <c r="HHF117" s="205"/>
      <c r="HHG117" s="205"/>
      <c r="HHH117" s="205"/>
      <c r="HHI117" s="205"/>
      <c r="HHJ117" s="205"/>
      <c r="HHK117" s="205"/>
      <c r="HHL117" s="205"/>
      <c r="HHM117" s="205"/>
      <c r="HHN117" s="205"/>
      <c r="HHO117" s="205"/>
      <c r="HHP117" s="205"/>
      <c r="HHQ117" s="205"/>
      <c r="HHR117" s="205"/>
      <c r="HHS117" s="205"/>
      <c r="HHZ117" s="205"/>
      <c r="HIA117" s="205"/>
      <c r="HIB117" s="205"/>
      <c r="HIC117" s="205"/>
      <c r="HID117" s="205"/>
      <c r="HIE117" s="205"/>
      <c r="HIF117" s="205"/>
      <c r="HIG117" s="205"/>
      <c r="HIH117" s="205"/>
      <c r="HII117" s="205"/>
      <c r="HIJ117" s="205"/>
      <c r="HIK117" s="205"/>
      <c r="HIL117" s="205"/>
      <c r="HIM117" s="205"/>
      <c r="HIN117" s="205"/>
      <c r="HIO117" s="205"/>
      <c r="HIP117" s="205"/>
      <c r="HIQ117" s="205"/>
      <c r="HIR117" s="205"/>
      <c r="HIS117" s="205"/>
      <c r="HIT117" s="205"/>
      <c r="HIU117" s="205"/>
      <c r="HIV117" s="205"/>
      <c r="HIW117" s="205"/>
      <c r="HIX117" s="205"/>
      <c r="HIY117" s="205"/>
      <c r="HIZ117" s="205"/>
      <c r="HJA117" s="205"/>
      <c r="HJB117" s="205"/>
      <c r="HJC117" s="205"/>
      <c r="HJD117" s="205"/>
      <c r="HJE117" s="205"/>
      <c r="HJF117" s="205"/>
      <c r="HJG117" s="205"/>
      <c r="HJH117" s="205"/>
      <c r="HJI117" s="205"/>
      <c r="HJJ117" s="205"/>
      <c r="HJK117" s="205"/>
      <c r="HJL117" s="205"/>
      <c r="HJM117" s="205"/>
      <c r="HJN117" s="205"/>
      <c r="HJO117" s="205"/>
      <c r="HJP117" s="205"/>
      <c r="HJQ117" s="205"/>
      <c r="HJR117" s="205"/>
      <c r="HJS117" s="205"/>
      <c r="HJT117" s="205"/>
      <c r="HJU117" s="205"/>
      <c r="HJV117" s="205"/>
      <c r="HJW117" s="205"/>
      <c r="HJX117" s="205"/>
      <c r="HJY117" s="205"/>
      <c r="HJZ117" s="205"/>
      <c r="HKA117" s="205"/>
      <c r="HKB117" s="205"/>
      <c r="HKC117" s="205"/>
      <c r="HKD117" s="205"/>
      <c r="HKE117" s="205"/>
      <c r="HKF117" s="205"/>
      <c r="HKG117" s="205"/>
      <c r="HKH117" s="205"/>
      <c r="HKI117" s="205"/>
      <c r="HKJ117" s="205"/>
      <c r="HKK117" s="205"/>
      <c r="HKL117" s="205"/>
      <c r="HKM117" s="205"/>
      <c r="HKN117" s="205"/>
      <c r="HKO117" s="205"/>
      <c r="HKP117" s="205"/>
      <c r="HKQ117" s="205"/>
      <c r="HKR117" s="205"/>
      <c r="HKS117" s="205"/>
      <c r="HKT117" s="205"/>
      <c r="HKU117" s="205"/>
      <c r="HKV117" s="205"/>
      <c r="HKW117" s="205"/>
      <c r="HKX117" s="205"/>
      <c r="HKY117" s="205"/>
      <c r="HKZ117" s="205"/>
      <c r="HLA117" s="205"/>
      <c r="HLB117" s="205"/>
      <c r="HLC117" s="205"/>
      <c r="HLD117" s="205"/>
      <c r="HLE117" s="205"/>
      <c r="HLF117" s="205"/>
      <c r="HLG117" s="205"/>
      <c r="HLH117" s="205"/>
      <c r="HLI117" s="205"/>
      <c r="HLJ117" s="205"/>
      <c r="HLK117" s="205"/>
      <c r="HLL117" s="205"/>
      <c r="HLM117" s="205"/>
      <c r="HLN117" s="205"/>
      <c r="HLO117" s="205"/>
      <c r="HLP117" s="205"/>
      <c r="HLQ117" s="205"/>
      <c r="HLR117" s="205"/>
      <c r="HLS117" s="205"/>
      <c r="HLT117" s="205"/>
      <c r="HLU117" s="205"/>
      <c r="HLV117" s="205"/>
      <c r="HLW117" s="205"/>
      <c r="HLX117" s="205"/>
      <c r="HLY117" s="205"/>
      <c r="HLZ117" s="205"/>
      <c r="HMA117" s="205"/>
      <c r="HMB117" s="205"/>
      <c r="HMC117" s="205"/>
      <c r="HMD117" s="205"/>
      <c r="HME117" s="205"/>
      <c r="HMF117" s="205"/>
      <c r="HMG117" s="205"/>
      <c r="HMH117" s="205"/>
      <c r="HMI117" s="205"/>
      <c r="HMJ117" s="205"/>
      <c r="HMK117" s="205"/>
      <c r="HML117" s="205"/>
      <c r="HMM117" s="205"/>
      <c r="HMN117" s="205"/>
      <c r="HMO117" s="205"/>
      <c r="HMP117" s="205"/>
      <c r="HMQ117" s="205"/>
      <c r="HMR117" s="205"/>
      <c r="HMS117" s="205"/>
      <c r="HMT117" s="205"/>
      <c r="HMU117" s="205"/>
      <c r="HMV117" s="205"/>
      <c r="HMW117" s="205"/>
      <c r="HMX117" s="205"/>
      <c r="HMY117" s="205"/>
      <c r="HMZ117" s="205"/>
      <c r="HNA117" s="205"/>
      <c r="HNB117" s="205"/>
      <c r="HNC117" s="205"/>
      <c r="HND117" s="205"/>
      <c r="HNE117" s="205"/>
      <c r="HNF117" s="205"/>
      <c r="HNG117" s="205"/>
      <c r="HNH117" s="205"/>
      <c r="HNI117" s="205"/>
      <c r="HNJ117" s="205"/>
      <c r="HNK117" s="205"/>
      <c r="HNL117" s="205"/>
      <c r="HNM117" s="205"/>
      <c r="HNN117" s="205"/>
      <c r="HNO117" s="205"/>
      <c r="HNP117" s="205"/>
      <c r="HNQ117" s="205"/>
      <c r="HNR117" s="205"/>
      <c r="HNS117" s="205"/>
      <c r="HNT117" s="205"/>
      <c r="HNU117" s="205"/>
      <c r="HNV117" s="205"/>
      <c r="HNW117" s="205"/>
      <c r="HNX117" s="205"/>
      <c r="HNY117" s="205"/>
      <c r="HNZ117" s="205"/>
      <c r="HOA117" s="205"/>
      <c r="HOB117" s="205"/>
      <c r="HOC117" s="205"/>
      <c r="HOD117" s="205"/>
      <c r="HOE117" s="205"/>
      <c r="HOF117" s="205"/>
      <c r="HOG117" s="205"/>
      <c r="HOH117" s="205"/>
      <c r="HOI117" s="205"/>
      <c r="HOJ117" s="205"/>
      <c r="HOK117" s="205"/>
      <c r="HOL117" s="205"/>
      <c r="HOM117" s="205"/>
      <c r="HON117" s="205"/>
      <c r="HOO117" s="205"/>
      <c r="HOP117" s="205"/>
      <c r="HOQ117" s="205"/>
      <c r="HOR117" s="205"/>
      <c r="HOS117" s="205"/>
      <c r="HOT117" s="205"/>
      <c r="HOU117" s="205"/>
      <c r="HOV117" s="205"/>
      <c r="HOW117" s="205"/>
      <c r="HOX117" s="205"/>
      <c r="HOY117" s="205"/>
      <c r="HOZ117" s="205"/>
      <c r="HPA117" s="205"/>
      <c r="HPB117" s="205"/>
      <c r="HPC117" s="205"/>
      <c r="HPD117" s="205"/>
      <c r="HPE117" s="205"/>
      <c r="HPF117" s="205"/>
      <c r="HPG117" s="205"/>
      <c r="HPH117" s="205"/>
      <c r="HPI117" s="205"/>
      <c r="HPJ117" s="205"/>
      <c r="HPK117" s="205"/>
      <c r="HPL117" s="205"/>
      <c r="HPM117" s="205"/>
      <c r="HPN117" s="205"/>
      <c r="HPO117" s="205"/>
      <c r="HPP117" s="205"/>
      <c r="HPQ117" s="205"/>
      <c r="HPR117" s="205"/>
      <c r="HPS117" s="205"/>
      <c r="HPT117" s="205"/>
      <c r="HPU117" s="205"/>
      <c r="HPV117" s="205"/>
      <c r="HPW117" s="205"/>
      <c r="HPX117" s="205"/>
      <c r="HPY117" s="205"/>
      <c r="HPZ117" s="205"/>
      <c r="HQA117" s="205"/>
      <c r="HQB117" s="205"/>
      <c r="HQC117" s="205"/>
      <c r="HQD117" s="205"/>
      <c r="HQE117" s="205"/>
      <c r="HQF117" s="205"/>
      <c r="HQG117" s="205"/>
      <c r="HQH117" s="205"/>
      <c r="HQI117" s="205"/>
      <c r="HQJ117" s="205"/>
      <c r="HQK117" s="205"/>
      <c r="HQL117" s="205"/>
      <c r="HQM117" s="205"/>
      <c r="HQN117" s="205"/>
      <c r="HQO117" s="205"/>
      <c r="HQP117" s="205"/>
      <c r="HQQ117" s="205"/>
      <c r="HQR117" s="205"/>
      <c r="HQS117" s="205"/>
      <c r="HQT117" s="205"/>
      <c r="HQU117" s="205"/>
      <c r="HQV117" s="205"/>
      <c r="HQW117" s="205"/>
      <c r="HQX117" s="205"/>
      <c r="HQY117" s="205"/>
      <c r="HQZ117" s="205"/>
      <c r="HRA117" s="205"/>
      <c r="HRB117" s="205"/>
      <c r="HRC117" s="205"/>
      <c r="HRD117" s="205"/>
      <c r="HRE117" s="205"/>
      <c r="HRF117" s="205"/>
      <c r="HRG117" s="205"/>
      <c r="HRH117" s="205"/>
      <c r="HRI117" s="205"/>
      <c r="HRJ117" s="205"/>
      <c r="HRK117" s="205"/>
      <c r="HRL117" s="205"/>
      <c r="HRM117" s="205"/>
      <c r="HRN117" s="205"/>
      <c r="HRO117" s="205"/>
      <c r="HRV117" s="205"/>
      <c r="HRW117" s="205"/>
      <c r="HRX117" s="205"/>
      <c r="HRY117" s="205"/>
      <c r="HRZ117" s="205"/>
      <c r="HSA117" s="205"/>
      <c r="HSB117" s="205"/>
      <c r="HSC117" s="205"/>
      <c r="HSD117" s="205"/>
      <c r="HSE117" s="205"/>
      <c r="HSF117" s="205"/>
      <c r="HSG117" s="205"/>
      <c r="HSH117" s="205"/>
      <c r="HSI117" s="205"/>
      <c r="HSJ117" s="205"/>
      <c r="HSK117" s="205"/>
      <c r="HSL117" s="205"/>
      <c r="HSM117" s="205"/>
      <c r="HSN117" s="205"/>
      <c r="HSO117" s="205"/>
      <c r="HSP117" s="205"/>
      <c r="HSQ117" s="205"/>
      <c r="HSR117" s="205"/>
      <c r="HSS117" s="205"/>
      <c r="HST117" s="205"/>
      <c r="HSU117" s="205"/>
      <c r="HSV117" s="205"/>
      <c r="HSW117" s="205"/>
      <c r="HSX117" s="205"/>
      <c r="HSY117" s="205"/>
      <c r="HSZ117" s="205"/>
      <c r="HTA117" s="205"/>
      <c r="HTB117" s="205"/>
      <c r="HTC117" s="205"/>
      <c r="HTD117" s="205"/>
      <c r="HTE117" s="205"/>
      <c r="HTF117" s="205"/>
      <c r="HTG117" s="205"/>
      <c r="HTH117" s="205"/>
      <c r="HTI117" s="205"/>
      <c r="HTJ117" s="205"/>
      <c r="HTK117" s="205"/>
      <c r="HTL117" s="205"/>
      <c r="HTM117" s="205"/>
      <c r="HTN117" s="205"/>
      <c r="HTO117" s="205"/>
      <c r="HTP117" s="205"/>
      <c r="HTQ117" s="205"/>
      <c r="HTR117" s="205"/>
      <c r="HTS117" s="205"/>
      <c r="HTT117" s="205"/>
      <c r="HTU117" s="205"/>
      <c r="HTV117" s="205"/>
      <c r="HTW117" s="205"/>
      <c r="HTX117" s="205"/>
      <c r="HTY117" s="205"/>
      <c r="HTZ117" s="205"/>
      <c r="HUA117" s="205"/>
      <c r="HUB117" s="205"/>
      <c r="HUC117" s="205"/>
      <c r="HUD117" s="205"/>
      <c r="HUE117" s="205"/>
      <c r="HUF117" s="205"/>
      <c r="HUG117" s="205"/>
      <c r="HUH117" s="205"/>
      <c r="HUI117" s="205"/>
      <c r="HUJ117" s="205"/>
      <c r="HUK117" s="205"/>
      <c r="HUL117" s="205"/>
      <c r="HUM117" s="205"/>
      <c r="HUN117" s="205"/>
      <c r="HUO117" s="205"/>
      <c r="HUP117" s="205"/>
      <c r="HUQ117" s="205"/>
      <c r="HUR117" s="205"/>
      <c r="HUS117" s="205"/>
      <c r="HUT117" s="205"/>
      <c r="HUU117" s="205"/>
      <c r="HUV117" s="205"/>
      <c r="HUW117" s="205"/>
      <c r="HUX117" s="205"/>
      <c r="HUY117" s="205"/>
      <c r="HUZ117" s="205"/>
      <c r="HVA117" s="205"/>
      <c r="HVB117" s="205"/>
      <c r="HVC117" s="205"/>
      <c r="HVD117" s="205"/>
      <c r="HVE117" s="205"/>
      <c r="HVF117" s="205"/>
      <c r="HVG117" s="205"/>
      <c r="HVH117" s="205"/>
      <c r="HVI117" s="205"/>
      <c r="HVJ117" s="205"/>
      <c r="HVK117" s="205"/>
      <c r="HVL117" s="205"/>
      <c r="HVM117" s="205"/>
      <c r="HVN117" s="205"/>
      <c r="HVO117" s="205"/>
      <c r="HVP117" s="205"/>
      <c r="HVQ117" s="205"/>
      <c r="HVR117" s="205"/>
      <c r="HVS117" s="205"/>
      <c r="HVT117" s="205"/>
      <c r="HVU117" s="205"/>
      <c r="HVV117" s="205"/>
      <c r="HVW117" s="205"/>
      <c r="HVX117" s="205"/>
      <c r="HVY117" s="205"/>
      <c r="HVZ117" s="205"/>
      <c r="HWA117" s="205"/>
      <c r="HWB117" s="205"/>
      <c r="HWC117" s="205"/>
      <c r="HWD117" s="205"/>
      <c r="HWE117" s="205"/>
      <c r="HWF117" s="205"/>
      <c r="HWG117" s="205"/>
      <c r="HWH117" s="205"/>
      <c r="HWI117" s="205"/>
      <c r="HWJ117" s="205"/>
      <c r="HWK117" s="205"/>
      <c r="HWL117" s="205"/>
      <c r="HWM117" s="205"/>
      <c r="HWN117" s="205"/>
      <c r="HWO117" s="205"/>
      <c r="HWP117" s="205"/>
      <c r="HWQ117" s="205"/>
      <c r="HWR117" s="205"/>
      <c r="HWS117" s="205"/>
      <c r="HWT117" s="205"/>
      <c r="HWU117" s="205"/>
      <c r="HWV117" s="205"/>
      <c r="HWW117" s="205"/>
      <c r="HWX117" s="205"/>
      <c r="HWY117" s="205"/>
      <c r="HWZ117" s="205"/>
      <c r="HXA117" s="205"/>
      <c r="HXB117" s="205"/>
      <c r="HXC117" s="205"/>
      <c r="HXD117" s="205"/>
      <c r="HXE117" s="205"/>
      <c r="HXF117" s="205"/>
      <c r="HXG117" s="205"/>
      <c r="HXH117" s="205"/>
      <c r="HXI117" s="205"/>
      <c r="HXJ117" s="205"/>
      <c r="HXK117" s="205"/>
      <c r="HXL117" s="205"/>
      <c r="HXM117" s="205"/>
      <c r="HXN117" s="205"/>
      <c r="HXO117" s="205"/>
      <c r="HXP117" s="205"/>
      <c r="HXQ117" s="205"/>
      <c r="HXR117" s="205"/>
      <c r="HXS117" s="205"/>
      <c r="HXT117" s="205"/>
      <c r="HXU117" s="205"/>
      <c r="HXV117" s="205"/>
      <c r="HXW117" s="205"/>
      <c r="HXX117" s="205"/>
      <c r="HXY117" s="205"/>
      <c r="HXZ117" s="205"/>
      <c r="HYA117" s="205"/>
      <c r="HYB117" s="205"/>
      <c r="HYC117" s="205"/>
      <c r="HYD117" s="205"/>
      <c r="HYE117" s="205"/>
      <c r="HYF117" s="205"/>
      <c r="HYG117" s="205"/>
      <c r="HYH117" s="205"/>
      <c r="HYI117" s="205"/>
      <c r="HYJ117" s="205"/>
      <c r="HYK117" s="205"/>
      <c r="HYL117" s="205"/>
      <c r="HYM117" s="205"/>
      <c r="HYN117" s="205"/>
      <c r="HYO117" s="205"/>
      <c r="HYP117" s="205"/>
      <c r="HYQ117" s="205"/>
      <c r="HYR117" s="205"/>
      <c r="HYS117" s="205"/>
      <c r="HYT117" s="205"/>
      <c r="HYU117" s="205"/>
      <c r="HYV117" s="205"/>
      <c r="HYW117" s="205"/>
      <c r="HYX117" s="205"/>
      <c r="HYY117" s="205"/>
      <c r="HYZ117" s="205"/>
      <c r="HZA117" s="205"/>
      <c r="HZB117" s="205"/>
      <c r="HZC117" s="205"/>
      <c r="HZD117" s="205"/>
      <c r="HZE117" s="205"/>
      <c r="HZF117" s="205"/>
      <c r="HZG117" s="205"/>
      <c r="HZH117" s="205"/>
      <c r="HZI117" s="205"/>
      <c r="HZJ117" s="205"/>
      <c r="HZK117" s="205"/>
      <c r="HZL117" s="205"/>
      <c r="HZM117" s="205"/>
      <c r="HZN117" s="205"/>
      <c r="HZO117" s="205"/>
      <c r="HZP117" s="205"/>
      <c r="HZQ117" s="205"/>
      <c r="HZR117" s="205"/>
      <c r="HZS117" s="205"/>
      <c r="HZT117" s="205"/>
      <c r="HZU117" s="205"/>
      <c r="HZV117" s="205"/>
      <c r="HZW117" s="205"/>
      <c r="HZX117" s="205"/>
      <c r="HZY117" s="205"/>
      <c r="HZZ117" s="205"/>
      <c r="IAA117" s="205"/>
      <c r="IAB117" s="205"/>
      <c r="IAC117" s="205"/>
      <c r="IAD117" s="205"/>
      <c r="IAE117" s="205"/>
      <c r="IAF117" s="205"/>
      <c r="IAG117" s="205"/>
      <c r="IAH117" s="205"/>
      <c r="IAI117" s="205"/>
      <c r="IAJ117" s="205"/>
      <c r="IAK117" s="205"/>
      <c r="IAL117" s="205"/>
      <c r="IAM117" s="205"/>
      <c r="IAN117" s="205"/>
      <c r="IAO117" s="205"/>
      <c r="IAP117" s="205"/>
      <c r="IAQ117" s="205"/>
      <c r="IAR117" s="205"/>
      <c r="IAS117" s="205"/>
      <c r="IAT117" s="205"/>
      <c r="IAU117" s="205"/>
      <c r="IAV117" s="205"/>
      <c r="IAW117" s="205"/>
      <c r="IAX117" s="205"/>
      <c r="IAY117" s="205"/>
      <c r="IAZ117" s="205"/>
      <c r="IBA117" s="205"/>
      <c r="IBB117" s="205"/>
      <c r="IBC117" s="205"/>
      <c r="IBD117" s="205"/>
      <c r="IBE117" s="205"/>
      <c r="IBF117" s="205"/>
      <c r="IBG117" s="205"/>
      <c r="IBH117" s="205"/>
      <c r="IBI117" s="205"/>
      <c r="IBJ117" s="205"/>
      <c r="IBK117" s="205"/>
      <c r="IBR117" s="205"/>
      <c r="IBS117" s="205"/>
      <c r="IBT117" s="205"/>
      <c r="IBU117" s="205"/>
      <c r="IBV117" s="205"/>
      <c r="IBW117" s="205"/>
      <c r="IBX117" s="205"/>
      <c r="IBY117" s="205"/>
      <c r="IBZ117" s="205"/>
      <c r="ICA117" s="205"/>
      <c r="ICB117" s="205"/>
      <c r="ICC117" s="205"/>
      <c r="ICD117" s="205"/>
      <c r="ICE117" s="205"/>
      <c r="ICF117" s="205"/>
      <c r="ICG117" s="205"/>
      <c r="ICH117" s="205"/>
      <c r="ICI117" s="205"/>
      <c r="ICJ117" s="205"/>
      <c r="ICK117" s="205"/>
      <c r="ICL117" s="205"/>
      <c r="ICM117" s="205"/>
      <c r="ICN117" s="205"/>
      <c r="ICO117" s="205"/>
      <c r="ICP117" s="205"/>
      <c r="ICQ117" s="205"/>
      <c r="ICR117" s="205"/>
      <c r="ICS117" s="205"/>
      <c r="ICT117" s="205"/>
      <c r="ICU117" s="205"/>
      <c r="ICV117" s="205"/>
      <c r="ICW117" s="205"/>
      <c r="ICX117" s="205"/>
      <c r="ICY117" s="205"/>
      <c r="ICZ117" s="205"/>
      <c r="IDA117" s="205"/>
      <c r="IDB117" s="205"/>
      <c r="IDC117" s="205"/>
      <c r="IDD117" s="205"/>
      <c r="IDE117" s="205"/>
      <c r="IDF117" s="205"/>
      <c r="IDG117" s="205"/>
      <c r="IDH117" s="205"/>
      <c r="IDI117" s="205"/>
      <c r="IDJ117" s="205"/>
      <c r="IDK117" s="205"/>
      <c r="IDL117" s="205"/>
      <c r="IDM117" s="205"/>
      <c r="IDN117" s="205"/>
      <c r="IDO117" s="205"/>
      <c r="IDP117" s="205"/>
      <c r="IDQ117" s="205"/>
      <c r="IDR117" s="205"/>
      <c r="IDS117" s="205"/>
      <c r="IDT117" s="205"/>
      <c r="IDU117" s="205"/>
      <c r="IDV117" s="205"/>
      <c r="IDW117" s="205"/>
      <c r="IDX117" s="205"/>
      <c r="IDY117" s="205"/>
      <c r="IDZ117" s="205"/>
      <c r="IEA117" s="205"/>
      <c r="IEB117" s="205"/>
      <c r="IEC117" s="205"/>
      <c r="IED117" s="205"/>
      <c r="IEE117" s="205"/>
      <c r="IEF117" s="205"/>
      <c r="IEG117" s="205"/>
      <c r="IEH117" s="205"/>
      <c r="IEI117" s="205"/>
      <c r="IEJ117" s="205"/>
      <c r="IEK117" s="205"/>
      <c r="IEL117" s="205"/>
      <c r="IEM117" s="205"/>
      <c r="IEN117" s="205"/>
      <c r="IEO117" s="205"/>
      <c r="IEP117" s="205"/>
      <c r="IEQ117" s="205"/>
      <c r="IER117" s="205"/>
      <c r="IES117" s="205"/>
      <c r="IET117" s="205"/>
      <c r="IEU117" s="205"/>
      <c r="IEV117" s="205"/>
      <c r="IEW117" s="205"/>
      <c r="IEX117" s="205"/>
      <c r="IEY117" s="205"/>
      <c r="IEZ117" s="205"/>
      <c r="IFA117" s="205"/>
      <c r="IFB117" s="205"/>
      <c r="IFC117" s="205"/>
      <c r="IFD117" s="205"/>
      <c r="IFE117" s="205"/>
      <c r="IFF117" s="205"/>
      <c r="IFG117" s="205"/>
      <c r="IFH117" s="205"/>
      <c r="IFI117" s="205"/>
      <c r="IFJ117" s="205"/>
      <c r="IFK117" s="205"/>
      <c r="IFL117" s="205"/>
      <c r="IFM117" s="205"/>
      <c r="IFN117" s="205"/>
      <c r="IFO117" s="205"/>
      <c r="IFP117" s="205"/>
      <c r="IFQ117" s="205"/>
      <c r="IFR117" s="205"/>
      <c r="IFS117" s="205"/>
      <c r="IFT117" s="205"/>
      <c r="IFU117" s="205"/>
      <c r="IFV117" s="205"/>
      <c r="IFW117" s="205"/>
      <c r="IFX117" s="205"/>
      <c r="IFY117" s="205"/>
      <c r="IFZ117" s="205"/>
      <c r="IGA117" s="205"/>
      <c r="IGB117" s="205"/>
      <c r="IGC117" s="205"/>
      <c r="IGD117" s="205"/>
      <c r="IGE117" s="205"/>
      <c r="IGF117" s="205"/>
      <c r="IGG117" s="205"/>
      <c r="IGH117" s="205"/>
      <c r="IGI117" s="205"/>
      <c r="IGJ117" s="205"/>
      <c r="IGK117" s="205"/>
      <c r="IGL117" s="205"/>
      <c r="IGM117" s="205"/>
      <c r="IGN117" s="205"/>
      <c r="IGO117" s="205"/>
      <c r="IGP117" s="205"/>
      <c r="IGQ117" s="205"/>
      <c r="IGR117" s="205"/>
      <c r="IGS117" s="205"/>
      <c r="IGT117" s="205"/>
      <c r="IGU117" s="205"/>
      <c r="IGV117" s="205"/>
      <c r="IGW117" s="205"/>
      <c r="IGX117" s="205"/>
      <c r="IGY117" s="205"/>
      <c r="IGZ117" s="205"/>
      <c r="IHA117" s="205"/>
      <c r="IHB117" s="205"/>
      <c r="IHC117" s="205"/>
      <c r="IHD117" s="205"/>
      <c r="IHE117" s="205"/>
      <c r="IHF117" s="205"/>
      <c r="IHG117" s="205"/>
      <c r="IHH117" s="205"/>
      <c r="IHI117" s="205"/>
      <c r="IHJ117" s="205"/>
      <c r="IHK117" s="205"/>
      <c r="IHL117" s="205"/>
      <c r="IHM117" s="205"/>
      <c r="IHN117" s="205"/>
      <c r="IHO117" s="205"/>
      <c r="IHP117" s="205"/>
      <c r="IHQ117" s="205"/>
      <c r="IHR117" s="205"/>
      <c r="IHS117" s="205"/>
      <c r="IHT117" s="205"/>
      <c r="IHU117" s="205"/>
      <c r="IHV117" s="205"/>
      <c r="IHW117" s="205"/>
      <c r="IHX117" s="205"/>
      <c r="IHY117" s="205"/>
      <c r="IHZ117" s="205"/>
      <c r="IIA117" s="205"/>
      <c r="IIB117" s="205"/>
      <c r="IIC117" s="205"/>
      <c r="IID117" s="205"/>
      <c r="IIE117" s="205"/>
      <c r="IIF117" s="205"/>
      <c r="IIG117" s="205"/>
      <c r="IIH117" s="205"/>
      <c r="III117" s="205"/>
      <c r="IIJ117" s="205"/>
      <c r="IIK117" s="205"/>
      <c r="IIL117" s="205"/>
      <c r="IIM117" s="205"/>
      <c r="IIN117" s="205"/>
      <c r="IIO117" s="205"/>
      <c r="IIP117" s="205"/>
      <c r="IIQ117" s="205"/>
      <c r="IIR117" s="205"/>
      <c r="IIS117" s="205"/>
      <c r="IIT117" s="205"/>
      <c r="IIU117" s="205"/>
      <c r="IIV117" s="205"/>
      <c r="IIW117" s="205"/>
      <c r="IIX117" s="205"/>
      <c r="IIY117" s="205"/>
      <c r="IIZ117" s="205"/>
      <c r="IJA117" s="205"/>
      <c r="IJB117" s="205"/>
      <c r="IJC117" s="205"/>
      <c r="IJD117" s="205"/>
      <c r="IJE117" s="205"/>
      <c r="IJF117" s="205"/>
      <c r="IJG117" s="205"/>
      <c r="IJH117" s="205"/>
      <c r="IJI117" s="205"/>
      <c r="IJJ117" s="205"/>
      <c r="IJK117" s="205"/>
      <c r="IJL117" s="205"/>
      <c r="IJM117" s="205"/>
      <c r="IJN117" s="205"/>
      <c r="IJO117" s="205"/>
      <c r="IJP117" s="205"/>
      <c r="IJQ117" s="205"/>
      <c r="IJR117" s="205"/>
      <c r="IJS117" s="205"/>
      <c r="IJT117" s="205"/>
      <c r="IJU117" s="205"/>
      <c r="IJV117" s="205"/>
      <c r="IJW117" s="205"/>
      <c r="IJX117" s="205"/>
      <c r="IJY117" s="205"/>
      <c r="IJZ117" s="205"/>
      <c r="IKA117" s="205"/>
      <c r="IKB117" s="205"/>
      <c r="IKC117" s="205"/>
      <c r="IKD117" s="205"/>
      <c r="IKE117" s="205"/>
      <c r="IKF117" s="205"/>
      <c r="IKG117" s="205"/>
      <c r="IKH117" s="205"/>
      <c r="IKI117" s="205"/>
      <c r="IKJ117" s="205"/>
      <c r="IKK117" s="205"/>
      <c r="IKL117" s="205"/>
      <c r="IKM117" s="205"/>
      <c r="IKN117" s="205"/>
      <c r="IKO117" s="205"/>
      <c r="IKP117" s="205"/>
      <c r="IKQ117" s="205"/>
      <c r="IKR117" s="205"/>
      <c r="IKS117" s="205"/>
      <c r="IKT117" s="205"/>
      <c r="IKU117" s="205"/>
      <c r="IKV117" s="205"/>
      <c r="IKW117" s="205"/>
      <c r="IKX117" s="205"/>
      <c r="IKY117" s="205"/>
      <c r="IKZ117" s="205"/>
      <c r="ILA117" s="205"/>
      <c r="ILB117" s="205"/>
      <c r="ILC117" s="205"/>
      <c r="ILD117" s="205"/>
      <c r="ILE117" s="205"/>
      <c r="ILF117" s="205"/>
      <c r="ILG117" s="205"/>
      <c r="ILN117" s="205"/>
      <c r="ILO117" s="205"/>
      <c r="ILP117" s="205"/>
      <c r="ILQ117" s="205"/>
      <c r="ILR117" s="205"/>
      <c r="ILS117" s="205"/>
      <c r="ILT117" s="205"/>
      <c r="ILU117" s="205"/>
      <c r="ILV117" s="205"/>
      <c r="ILW117" s="205"/>
      <c r="ILX117" s="205"/>
      <c r="ILY117" s="205"/>
      <c r="ILZ117" s="205"/>
      <c r="IMA117" s="205"/>
      <c r="IMB117" s="205"/>
      <c r="IMC117" s="205"/>
      <c r="IMD117" s="205"/>
      <c r="IME117" s="205"/>
      <c r="IMF117" s="205"/>
      <c r="IMG117" s="205"/>
      <c r="IMH117" s="205"/>
      <c r="IMI117" s="205"/>
      <c r="IMJ117" s="205"/>
      <c r="IMK117" s="205"/>
      <c r="IML117" s="205"/>
      <c r="IMM117" s="205"/>
      <c r="IMN117" s="205"/>
      <c r="IMO117" s="205"/>
      <c r="IMP117" s="205"/>
      <c r="IMQ117" s="205"/>
      <c r="IMR117" s="205"/>
      <c r="IMS117" s="205"/>
      <c r="IMT117" s="205"/>
      <c r="IMU117" s="205"/>
      <c r="IMV117" s="205"/>
      <c r="IMW117" s="205"/>
      <c r="IMX117" s="205"/>
      <c r="IMY117" s="205"/>
      <c r="IMZ117" s="205"/>
      <c r="INA117" s="205"/>
      <c r="INB117" s="205"/>
      <c r="INC117" s="205"/>
      <c r="IND117" s="205"/>
      <c r="INE117" s="205"/>
      <c r="INF117" s="205"/>
      <c r="ING117" s="205"/>
      <c r="INH117" s="205"/>
      <c r="INI117" s="205"/>
      <c r="INJ117" s="205"/>
      <c r="INK117" s="205"/>
      <c r="INL117" s="205"/>
      <c r="INM117" s="205"/>
      <c r="INN117" s="205"/>
      <c r="INO117" s="205"/>
      <c r="INP117" s="205"/>
      <c r="INQ117" s="205"/>
      <c r="INR117" s="205"/>
      <c r="INS117" s="205"/>
      <c r="INT117" s="205"/>
      <c r="INU117" s="205"/>
      <c r="INV117" s="205"/>
      <c r="INW117" s="205"/>
      <c r="INX117" s="205"/>
      <c r="INY117" s="205"/>
      <c r="INZ117" s="205"/>
      <c r="IOA117" s="205"/>
      <c r="IOB117" s="205"/>
      <c r="IOC117" s="205"/>
      <c r="IOD117" s="205"/>
      <c r="IOE117" s="205"/>
      <c r="IOF117" s="205"/>
      <c r="IOG117" s="205"/>
      <c r="IOH117" s="205"/>
      <c r="IOI117" s="205"/>
      <c r="IOJ117" s="205"/>
      <c r="IOK117" s="205"/>
      <c r="IOL117" s="205"/>
      <c r="IOM117" s="205"/>
      <c r="ION117" s="205"/>
      <c r="IOO117" s="205"/>
      <c r="IOP117" s="205"/>
      <c r="IOQ117" s="205"/>
      <c r="IOR117" s="205"/>
      <c r="IOS117" s="205"/>
      <c r="IOT117" s="205"/>
      <c r="IOU117" s="205"/>
      <c r="IOV117" s="205"/>
      <c r="IOW117" s="205"/>
      <c r="IOX117" s="205"/>
      <c r="IOY117" s="205"/>
      <c r="IOZ117" s="205"/>
      <c r="IPA117" s="205"/>
      <c r="IPB117" s="205"/>
      <c r="IPC117" s="205"/>
      <c r="IPD117" s="205"/>
      <c r="IPE117" s="205"/>
      <c r="IPF117" s="205"/>
      <c r="IPG117" s="205"/>
      <c r="IPH117" s="205"/>
      <c r="IPI117" s="205"/>
      <c r="IPJ117" s="205"/>
      <c r="IPK117" s="205"/>
      <c r="IPL117" s="205"/>
      <c r="IPM117" s="205"/>
      <c r="IPN117" s="205"/>
      <c r="IPO117" s="205"/>
      <c r="IPP117" s="205"/>
      <c r="IPQ117" s="205"/>
      <c r="IPR117" s="205"/>
      <c r="IPS117" s="205"/>
      <c r="IPT117" s="205"/>
      <c r="IPU117" s="205"/>
      <c r="IPV117" s="205"/>
      <c r="IPW117" s="205"/>
      <c r="IPX117" s="205"/>
      <c r="IPY117" s="205"/>
      <c r="IPZ117" s="205"/>
      <c r="IQA117" s="205"/>
      <c r="IQB117" s="205"/>
      <c r="IQC117" s="205"/>
      <c r="IQD117" s="205"/>
      <c r="IQE117" s="205"/>
      <c r="IQF117" s="205"/>
      <c r="IQG117" s="205"/>
      <c r="IQH117" s="205"/>
      <c r="IQI117" s="205"/>
      <c r="IQJ117" s="205"/>
      <c r="IQK117" s="205"/>
      <c r="IQL117" s="205"/>
      <c r="IQM117" s="205"/>
      <c r="IQN117" s="205"/>
      <c r="IQO117" s="205"/>
      <c r="IQP117" s="205"/>
      <c r="IQQ117" s="205"/>
      <c r="IQR117" s="205"/>
      <c r="IQS117" s="205"/>
      <c r="IQT117" s="205"/>
      <c r="IQU117" s="205"/>
      <c r="IQV117" s="205"/>
      <c r="IQW117" s="205"/>
      <c r="IQX117" s="205"/>
      <c r="IQY117" s="205"/>
      <c r="IQZ117" s="205"/>
      <c r="IRA117" s="205"/>
      <c r="IRB117" s="205"/>
      <c r="IRC117" s="205"/>
      <c r="IRD117" s="205"/>
      <c r="IRE117" s="205"/>
      <c r="IRF117" s="205"/>
      <c r="IRG117" s="205"/>
      <c r="IRH117" s="205"/>
      <c r="IRI117" s="205"/>
      <c r="IRJ117" s="205"/>
      <c r="IRK117" s="205"/>
      <c r="IRL117" s="205"/>
      <c r="IRM117" s="205"/>
      <c r="IRN117" s="205"/>
      <c r="IRO117" s="205"/>
      <c r="IRP117" s="205"/>
      <c r="IRQ117" s="205"/>
      <c r="IRR117" s="205"/>
      <c r="IRS117" s="205"/>
      <c r="IRT117" s="205"/>
      <c r="IRU117" s="205"/>
      <c r="IRV117" s="205"/>
      <c r="IRW117" s="205"/>
      <c r="IRX117" s="205"/>
      <c r="IRY117" s="205"/>
      <c r="IRZ117" s="205"/>
      <c r="ISA117" s="205"/>
      <c r="ISB117" s="205"/>
      <c r="ISC117" s="205"/>
      <c r="ISD117" s="205"/>
      <c r="ISE117" s="205"/>
      <c r="ISF117" s="205"/>
      <c r="ISG117" s="205"/>
      <c r="ISH117" s="205"/>
      <c r="ISI117" s="205"/>
      <c r="ISJ117" s="205"/>
      <c r="ISK117" s="205"/>
      <c r="ISL117" s="205"/>
      <c r="ISM117" s="205"/>
      <c r="ISN117" s="205"/>
      <c r="ISO117" s="205"/>
      <c r="ISP117" s="205"/>
      <c r="ISQ117" s="205"/>
      <c r="ISR117" s="205"/>
      <c r="ISS117" s="205"/>
      <c r="IST117" s="205"/>
      <c r="ISU117" s="205"/>
      <c r="ISV117" s="205"/>
      <c r="ISW117" s="205"/>
      <c r="ISX117" s="205"/>
      <c r="ISY117" s="205"/>
      <c r="ISZ117" s="205"/>
      <c r="ITA117" s="205"/>
      <c r="ITB117" s="205"/>
      <c r="ITC117" s="205"/>
      <c r="ITD117" s="205"/>
      <c r="ITE117" s="205"/>
      <c r="ITF117" s="205"/>
      <c r="ITG117" s="205"/>
      <c r="ITH117" s="205"/>
      <c r="ITI117" s="205"/>
      <c r="ITJ117" s="205"/>
      <c r="ITK117" s="205"/>
      <c r="ITL117" s="205"/>
      <c r="ITM117" s="205"/>
      <c r="ITN117" s="205"/>
      <c r="ITO117" s="205"/>
      <c r="ITP117" s="205"/>
      <c r="ITQ117" s="205"/>
      <c r="ITR117" s="205"/>
      <c r="ITS117" s="205"/>
      <c r="ITT117" s="205"/>
      <c r="ITU117" s="205"/>
      <c r="ITV117" s="205"/>
      <c r="ITW117" s="205"/>
      <c r="ITX117" s="205"/>
      <c r="ITY117" s="205"/>
      <c r="ITZ117" s="205"/>
      <c r="IUA117" s="205"/>
      <c r="IUB117" s="205"/>
      <c r="IUC117" s="205"/>
      <c r="IUD117" s="205"/>
      <c r="IUE117" s="205"/>
      <c r="IUF117" s="205"/>
      <c r="IUG117" s="205"/>
      <c r="IUH117" s="205"/>
      <c r="IUI117" s="205"/>
      <c r="IUJ117" s="205"/>
      <c r="IUK117" s="205"/>
      <c r="IUL117" s="205"/>
      <c r="IUM117" s="205"/>
      <c r="IUN117" s="205"/>
      <c r="IUO117" s="205"/>
      <c r="IUP117" s="205"/>
      <c r="IUQ117" s="205"/>
      <c r="IUR117" s="205"/>
      <c r="IUS117" s="205"/>
      <c r="IUT117" s="205"/>
      <c r="IUU117" s="205"/>
      <c r="IUV117" s="205"/>
      <c r="IUW117" s="205"/>
      <c r="IUX117" s="205"/>
      <c r="IUY117" s="205"/>
      <c r="IUZ117" s="205"/>
      <c r="IVA117" s="205"/>
      <c r="IVB117" s="205"/>
      <c r="IVC117" s="205"/>
      <c r="IVJ117" s="205"/>
      <c r="IVK117" s="205"/>
      <c r="IVL117" s="205"/>
      <c r="IVM117" s="205"/>
      <c r="IVN117" s="205"/>
      <c r="IVO117" s="205"/>
      <c r="IVP117" s="205"/>
      <c r="IVQ117" s="205"/>
      <c r="IVR117" s="205"/>
      <c r="IVS117" s="205"/>
      <c r="IVT117" s="205"/>
      <c r="IVU117" s="205"/>
      <c r="IVV117" s="205"/>
      <c r="IVW117" s="205"/>
      <c r="IVX117" s="205"/>
      <c r="IVY117" s="205"/>
      <c r="IVZ117" s="205"/>
      <c r="IWA117" s="205"/>
      <c r="IWB117" s="205"/>
      <c r="IWC117" s="205"/>
      <c r="IWD117" s="205"/>
      <c r="IWE117" s="205"/>
      <c r="IWF117" s="205"/>
      <c r="IWG117" s="205"/>
      <c r="IWH117" s="205"/>
      <c r="IWI117" s="205"/>
      <c r="IWJ117" s="205"/>
      <c r="IWK117" s="205"/>
      <c r="IWL117" s="205"/>
      <c r="IWM117" s="205"/>
      <c r="IWN117" s="205"/>
      <c r="IWO117" s="205"/>
      <c r="IWP117" s="205"/>
      <c r="IWQ117" s="205"/>
      <c r="IWR117" s="205"/>
      <c r="IWS117" s="205"/>
      <c r="IWT117" s="205"/>
      <c r="IWU117" s="205"/>
      <c r="IWV117" s="205"/>
      <c r="IWW117" s="205"/>
      <c r="IWX117" s="205"/>
      <c r="IWY117" s="205"/>
      <c r="IWZ117" s="205"/>
      <c r="IXA117" s="205"/>
      <c r="IXB117" s="205"/>
      <c r="IXC117" s="205"/>
      <c r="IXD117" s="205"/>
      <c r="IXE117" s="205"/>
      <c r="IXF117" s="205"/>
      <c r="IXG117" s="205"/>
      <c r="IXH117" s="205"/>
      <c r="IXI117" s="205"/>
      <c r="IXJ117" s="205"/>
      <c r="IXK117" s="205"/>
      <c r="IXL117" s="205"/>
      <c r="IXM117" s="205"/>
      <c r="IXN117" s="205"/>
      <c r="IXO117" s="205"/>
      <c r="IXP117" s="205"/>
      <c r="IXQ117" s="205"/>
      <c r="IXR117" s="205"/>
      <c r="IXS117" s="205"/>
      <c r="IXT117" s="205"/>
      <c r="IXU117" s="205"/>
      <c r="IXV117" s="205"/>
      <c r="IXW117" s="205"/>
      <c r="IXX117" s="205"/>
      <c r="IXY117" s="205"/>
      <c r="IXZ117" s="205"/>
      <c r="IYA117" s="205"/>
      <c r="IYB117" s="205"/>
      <c r="IYC117" s="205"/>
      <c r="IYD117" s="205"/>
      <c r="IYE117" s="205"/>
      <c r="IYF117" s="205"/>
      <c r="IYG117" s="205"/>
      <c r="IYH117" s="205"/>
      <c r="IYI117" s="205"/>
      <c r="IYJ117" s="205"/>
      <c r="IYK117" s="205"/>
      <c r="IYL117" s="205"/>
      <c r="IYM117" s="205"/>
      <c r="IYN117" s="205"/>
      <c r="IYO117" s="205"/>
      <c r="IYP117" s="205"/>
      <c r="IYQ117" s="205"/>
      <c r="IYR117" s="205"/>
      <c r="IYS117" s="205"/>
      <c r="IYT117" s="205"/>
      <c r="IYU117" s="205"/>
      <c r="IYV117" s="205"/>
      <c r="IYW117" s="205"/>
      <c r="IYX117" s="205"/>
      <c r="IYY117" s="205"/>
      <c r="IYZ117" s="205"/>
      <c r="IZA117" s="205"/>
      <c r="IZB117" s="205"/>
      <c r="IZC117" s="205"/>
      <c r="IZD117" s="205"/>
      <c r="IZE117" s="205"/>
      <c r="IZF117" s="205"/>
      <c r="IZG117" s="205"/>
      <c r="IZH117" s="205"/>
      <c r="IZI117" s="205"/>
      <c r="IZJ117" s="205"/>
      <c r="IZK117" s="205"/>
      <c r="IZL117" s="205"/>
      <c r="IZM117" s="205"/>
      <c r="IZN117" s="205"/>
      <c r="IZO117" s="205"/>
      <c r="IZP117" s="205"/>
      <c r="IZQ117" s="205"/>
      <c r="IZR117" s="205"/>
      <c r="IZS117" s="205"/>
      <c r="IZT117" s="205"/>
      <c r="IZU117" s="205"/>
      <c r="IZV117" s="205"/>
      <c r="IZW117" s="205"/>
      <c r="IZX117" s="205"/>
      <c r="IZY117" s="205"/>
      <c r="IZZ117" s="205"/>
      <c r="JAA117" s="205"/>
      <c r="JAB117" s="205"/>
      <c r="JAC117" s="205"/>
      <c r="JAD117" s="205"/>
      <c r="JAE117" s="205"/>
      <c r="JAF117" s="205"/>
      <c r="JAG117" s="205"/>
      <c r="JAH117" s="205"/>
      <c r="JAI117" s="205"/>
      <c r="JAJ117" s="205"/>
      <c r="JAK117" s="205"/>
      <c r="JAL117" s="205"/>
      <c r="JAM117" s="205"/>
      <c r="JAN117" s="205"/>
      <c r="JAO117" s="205"/>
      <c r="JAP117" s="205"/>
      <c r="JAQ117" s="205"/>
      <c r="JAR117" s="205"/>
      <c r="JAS117" s="205"/>
      <c r="JAT117" s="205"/>
      <c r="JAU117" s="205"/>
      <c r="JAV117" s="205"/>
      <c r="JAW117" s="205"/>
      <c r="JAX117" s="205"/>
      <c r="JAY117" s="205"/>
      <c r="JAZ117" s="205"/>
      <c r="JBA117" s="205"/>
      <c r="JBB117" s="205"/>
      <c r="JBC117" s="205"/>
      <c r="JBD117" s="205"/>
      <c r="JBE117" s="205"/>
      <c r="JBF117" s="205"/>
      <c r="JBG117" s="205"/>
      <c r="JBH117" s="205"/>
      <c r="JBI117" s="205"/>
      <c r="JBJ117" s="205"/>
      <c r="JBK117" s="205"/>
      <c r="JBL117" s="205"/>
      <c r="JBM117" s="205"/>
      <c r="JBN117" s="205"/>
      <c r="JBO117" s="205"/>
      <c r="JBP117" s="205"/>
      <c r="JBQ117" s="205"/>
      <c r="JBR117" s="205"/>
      <c r="JBS117" s="205"/>
      <c r="JBT117" s="205"/>
      <c r="JBU117" s="205"/>
      <c r="JBV117" s="205"/>
      <c r="JBW117" s="205"/>
      <c r="JBX117" s="205"/>
      <c r="JBY117" s="205"/>
      <c r="JBZ117" s="205"/>
      <c r="JCA117" s="205"/>
      <c r="JCB117" s="205"/>
      <c r="JCC117" s="205"/>
      <c r="JCD117" s="205"/>
      <c r="JCE117" s="205"/>
      <c r="JCF117" s="205"/>
      <c r="JCG117" s="205"/>
      <c r="JCH117" s="205"/>
      <c r="JCI117" s="205"/>
      <c r="JCJ117" s="205"/>
      <c r="JCK117" s="205"/>
      <c r="JCL117" s="205"/>
      <c r="JCM117" s="205"/>
      <c r="JCN117" s="205"/>
      <c r="JCO117" s="205"/>
      <c r="JCP117" s="205"/>
      <c r="JCQ117" s="205"/>
      <c r="JCR117" s="205"/>
      <c r="JCS117" s="205"/>
      <c r="JCT117" s="205"/>
      <c r="JCU117" s="205"/>
      <c r="JCV117" s="205"/>
      <c r="JCW117" s="205"/>
      <c r="JCX117" s="205"/>
      <c r="JCY117" s="205"/>
      <c r="JCZ117" s="205"/>
      <c r="JDA117" s="205"/>
      <c r="JDB117" s="205"/>
      <c r="JDC117" s="205"/>
      <c r="JDD117" s="205"/>
      <c r="JDE117" s="205"/>
      <c r="JDF117" s="205"/>
      <c r="JDG117" s="205"/>
      <c r="JDH117" s="205"/>
      <c r="JDI117" s="205"/>
      <c r="JDJ117" s="205"/>
      <c r="JDK117" s="205"/>
      <c r="JDL117" s="205"/>
      <c r="JDM117" s="205"/>
      <c r="JDN117" s="205"/>
      <c r="JDO117" s="205"/>
      <c r="JDP117" s="205"/>
      <c r="JDQ117" s="205"/>
      <c r="JDR117" s="205"/>
      <c r="JDS117" s="205"/>
      <c r="JDT117" s="205"/>
      <c r="JDU117" s="205"/>
      <c r="JDV117" s="205"/>
      <c r="JDW117" s="205"/>
      <c r="JDX117" s="205"/>
      <c r="JDY117" s="205"/>
      <c r="JDZ117" s="205"/>
      <c r="JEA117" s="205"/>
      <c r="JEB117" s="205"/>
      <c r="JEC117" s="205"/>
      <c r="JED117" s="205"/>
      <c r="JEE117" s="205"/>
      <c r="JEF117" s="205"/>
      <c r="JEG117" s="205"/>
      <c r="JEH117" s="205"/>
      <c r="JEI117" s="205"/>
      <c r="JEJ117" s="205"/>
      <c r="JEK117" s="205"/>
      <c r="JEL117" s="205"/>
      <c r="JEM117" s="205"/>
      <c r="JEN117" s="205"/>
      <c r="JEO117" s="205"/>
      <c r="JEP117" s="205"/>
      <c r="JEQ117" s="205"/>
      <c r="JER117" s="205"/>
      <c r="JES117" s="205"/>
      <c r="JET117" s="205"/>
      <c r="JEU117" s="205"/>
      <c r="JEV117" s="205"/>
      <c r="JEW117" s="205"/>
      <c r="JEX117" s="205"/>
      <c r="JEY117" s="205"/>
      <c r="JFF117" s="205"/>
      <c r="JFG117" s="205"/>
      <c r="JFH117" s="205"/>
      <c r="JFI117" s="205"/>
      <c r="JFJ117" s="205"/>
      <c r="JFK117" s="205"/>
      <c r="JFL117" s="205"/>
      <c r="JFM117" s="205"/>
      <c r="JFN117" s="205"/>
      <c r="JFO117" s="205"/>
      <c r="JFP117" s="205"/>
      <c r="JFQ117" s="205"/>
      <c r="JFR117" s="205"/>
      <c r="JFS117" s="205"/>
      <c r="JFT117" s="205"/>
      <c r="JFU117" s="205"/>
      <c r="JFV117" s="205"/>
      <c r="JFW117" s="205"/>
      <c r="JFX117" s="205"/>
      <c r="JFY117" s="205"/>
      <c r="JFZ117" s="205"/>
      <c r="JGA117" s="205"/>
      <c r="JGB117" s="205"/>
      <c r="JGC117" s="205"/>
      <c r="JGD117" s="205"/>
      <c r="JGE117" s="205"/>
      <c r="JGF117" s="205"/>
      <c r="JGG117" s="205"/>
      <c r="JGH117" s="205"/>
      <c r="JGI117" s="205"/>
      <c r="JGJ117" s="205"/>
      <c r="JGK117" s="205"/>
      <c r="JGL117" s="205"/>
      <c r="JGM117" s="205"/>
      <c r="JGN117" s="205"/>
      <c r="JGO117" s="205"/>
      <c r="JGP117" s="205"/>
      <c r="JGQ117" s="205"/>
      <c r="JGR117" s="205"/>
      <c r="JGS117" s="205"/>
      <c r="JGT117" s="205"/>
      <c r="JGU117" s="205"/>
      <c r="JGV117" s="205"/>
      <c r="JGW117" s="205"/>
      <c r="JGX117" s="205"/>
      <c r="JGY117" s="205"/>
      <c r="JGZ117" s="205"/>
      <c r="JHA117" s="205"/>
      <c r="JHB117" s="205"/>
      <c r="JHC117" s="205"/>
      <c r="JHD117" s="205"/>
      <c r="JHE117" s="205"/>
      <c r="JHF117" s="205"/>
      <c r="JHG117" s="205"/>
      <c r="JHH117" s="205"/>
      <c r="JHI117" s="205"/>
      <c r="JHJ117" s="205"/>
      <c r="JHK117" s="205"/>
      <c r="JHL117" s="205"/>
      <c r="JHM117" s="205"/>
      <c r="JHN117" s="205"/>
      <c r="JHO117" s="205"/>
      <c r="JHP117" s="205"/>
      <c r="JHQ117" s="205"/>
      <c r="JHR117" s="205"/>
      <c r="JHS117" s="205"/>
      <c r="JHT117" s="205"/>
      <c r="JHU117" s="205"/>
      <c r="JHV117" s="205"/>
      <c r="JHW117" s="205"/>
      <c r="JHX117" s="205"/>
      <c r="JHY117" s="205"/>
      <c r="JHZ117" s="205"/>
      <c r="JIA117" s="205"/>
      <c r="JIB117" s="205"/>
      <c r="JIC117" s="205"/>
      <c r="JID117" s="205"/>
      <c r="JIE117" s="205"/>
      <c r="JIF117" s="205"/>
      <c r="JIG117" s="205"/>
      <c r="JIH117" s="205"/>
      <c r="JII117" s="205"/>
      <c r="JIJ117" s="205"/>
      <c r="JIK117" s="205"/>
      <c r="JIL117" s="205"/>
      <c r="JIM117" s="205"/>
      <c r="JIN117" s="205"/>
      <c r="JIO117" s="205"/>
      <c r="JIP117" s="205"/>
      <c r="JIQ117" s="205"/>
      <c r="JIR117" s="205"/>
      <c r="JIS117" s="205"/>
      <c r="JIT117" s="205"/>
      <c r="JIU117" s="205"/>
      <c r="JIV117" s="205"/>
      <c r="JIW117" s="205"/>
      <c r="JIX117" s="205"/>
      <c r="JIY117" s="205"/>
      <c r="JIZ117" s="205"/>
      <c r="JJA117" s="205"/>
      <c r="JJB117" s="205"/>
      <c r="JJC117" s="205"/>
      <c r="JJD117" s="205"/>
      <c r="JJE117" s="205"/>
      <c r="JJF117" s="205"/>
      <c r="JJG117" s="205"/>
      <c r="JJH117" s="205"/>
      <c r="JJI117" s="205"/>
      <c r="JJJ117" s="205"/>
      <c r="JJK117" s="205"/>
      <c r="JJL117" s="205"/>
      <c r="JJM117" s="205"/>
      <c r="JJN117" s="205"/>
      <c r="JJO117" s="205"/>
      <c r="JJP117" s="205"/>
      <c r="JJQ117" s="205"/>
      <c r="JJR117" s="205"/>
      <c r="JJS117" s="205"/>
      <c r="JJT117" s="205"/>
      <c r="JJU117" s="205"/>
      <c r="JJV117" s="205"/>
      <c r="JJW117" s="205"/>
      <c r="JJX117" s="205"/>
      <c r="JJY117" s="205"/>
      <c r="JJZ117" s="205"/>
      <c r="JKA117" s="205"/>
      <c r="JKB117" s="205"/>
      <c r="JKC117" s="205"/>
      <c r="JKD117" s="205"/>
      <c r="JKE117" s="205"/>
      <c r="JKF117" s="205"/>
      <c r="JKG117" s="205"/>
      <c r="JKH117" s="205"/>
      <c r="JKI117" s="205"/>
      <c r="JKJ117" s="205"/>
      <c r="JKK117" s="205"/>
      <c r="JKL117" s="205"/>
      <c r="JKM117" s="205"/>
      <c r="JKN117" s="205"/>
      <c r="JKO117" s="205"/>
      <c r="JKP117" s="205"/>
      <c r="JKQ117" s="205"/>
      <c r="JKR117" s="205"/>
      <c r="JKS117" s="205"/>
      <c r="JKT117" s="205"/>
      <c r="JKU117" s="205"/>
      <c r="JKV117" s="205"/>
      <c r="JKW117" s="205"/>
      <c r="JKX117" s="205"/>
      <c r="JKY117" s="205"/>
      <c r="JKZ117" s="205"/>
      <c r="JLA117" s="205"/>
      <c r="JLB117" s="205"/>
      <c r="JLC117" s="205"/>
      <c r="JLD117" s="205"/>
      <c r="JLE117" s="205"/>
      <c r="JLF117" s="205"/>
      <c r="JLG117" s="205"/>
      <c r="JLH117" s="205"/>
      <c r="JLI117" s="205"/>
      <c r="JLJ117" s="205"/>
      <c r="JLK117" s="205"/>
      <c r="JLL117" s="205"/>
      <c r="JLM117" s="205"/>
      <c r="JLN117" s="205"/>
      <c r="JLO117" s="205"/>
      <c r="JLP117" s="205"/>
      <c r="JLQ117" s="205"/>
      <c r="JLR117" s="205"/>
      <c r="JLS117" s="205"/>
      <c r="JLT117" s="205"/>
      <c r="JLU117" s="205"/>
      <c r="JLV117" s="205"/>
      <c r="JLW117" s="205"/>
      <c r="JLX117" s="205"/>
      <c r="JLY117" s="205"/>
      <c r="JLZ117" s="205"/>
      <c r="JMA117" s="205"/>
      <c r="JMB117" s="205"/>
      <c r="JMC117" s="205"/>
      <c r="JMD117" s="205"/>
      <c r="JME117" s="205"/>
      <c r="JMF117" s="205"/>
      <c r="JMG117" s="205"/>
      <c r="JMH117" s="205"/>
      <c r="JMI117" s="205"/>
      <c r="JMJ117" s="205"/>
      <c r="JMK117" s="205"/>
      <c r="JML117" s="205"/>
      <c r="JMM117" s="205"/>
      <c r="JMN117" s="205"/>
      <c r="JMO117" s="205"/>
      <c r="JMP117" s="205"/>
      <c r="JMQ117" s="205"/>
      <c r="JMR117" s="205"/>
      <c r="JMS117" s="205"/>
      <c r="JMT117" s="205"/>
      <c r="JMU117" s="205"/>
      <c r="JMV117" s="205"/>
      <c r="JMW117" s="205"/>
      <c r="JMX117" s="205"/>
      <c r="JMY117" s="205"/>
      <c r="JMZ117" s="205"/>
      <c r="JNA117" s="205"/>
      <c r="JNB117" s="205"/>
      <c r="JNC117" s="205"/>
      <c r="JND117" s="205"/>
      <c r="JNE117" s="205"/>
      <c r="JNF117" s="205"/>
      <c r="JNG117" s="205"/>
      <c r="JNH117" s="205"/>
      <c r="JNI117" s="205"/>
      <c r="JNJ117" s="205"/>
      <c r="JNK117" s="205"/>
      <c r="JNL117" s="205"/>
      <c r="JNM117" s="205"/>
      <c r="JNN117" s="205"/>
      <c r="JNO117" s="205"/>
      <c r="JNP117" s="205"/>
      <c r="JNQ117" s="205"/>
      <c r="JNR117" s="205"/>
      <c r="JNS117" s="205"/>
      <c r="JNT117" s="205"/>
      <c r="JNU117" s="205"/>
      <c r="JNV117" s="205"/>
      <c r="JNW117" s="205"/>
      <c r="JNX117" s="205"/>
      <c r="JNY117" s="205"/>
      <c r="JNZ117" s="205"/>
      <c r="JOA117" s="205"/>
      <c r="JOB117" s="205"/>
      <c r="JOC117" s="205"/>
      <c r="JOD117" s="205"/>
      <c r="JOE117" s="205"/>
      <c r="JOF117" s="205"/>
      <c r="JOG117" s="205"/>
      <c r="JOH117" s="205"/>
      <c r="JOI117" s="205"/>
      <c r="JOJ117" s="205"/>
      <c r="JOK117" s="205"/>
      <c r="JOL117" s="205"/>
      <c r="JOM117" s="205"/>
      <c r="JON117" s="205"/>
      <c r="JOO117" s="205"/>
      <c r="JOP117" s="205"/>
      <c r="JOQ117" s="205"/>
      <c r="JOR117" s="205"/>
      <c r="JOS117" s="205"/>
      <c r="JOT117" s="205"/>
      <c r="JOU117" s="205"/>
      <c r="JPB117" s="205"/>
      <c r="JPC117" s="205"/>
      <c r="JPD117" s="205"/>
      <c r="JPE117" s="205"/>
      <c r="JPF117" s="205"/>
      <c r="JPG117" s="205"/>
      <c r="JPH117" s="205"/>
      <c r="JPI117" s="205"/>
      <c r="JPJ117" s="205"/>
      <c r="JPK117" s="205"/>
      <c r="JPL117" s="205"/>
      <c r="JPM117" s="205"/>
      <c r="JPN117" s="205"/>
      <c r="JPO117" s="205"/>
      <c r="JPP117" s="205"/>
      <c r="JPQ117" s="205"/>
      <c r="JPR117" s="205"/>
      <c r="JPS117" s="205"/>
      <c r="JPT117" s="205"/>
      <c r="JPU117" s="205"/>
      <c r="JPV117" s="205"/>
      <c r="JPW117" s="205"/>
      <c r="JPX117" s="205"/>
      <c r="JPY117" s="205"/>
      <c r="JPZ117" s="205"/>
      <c r="JQA117" s="205"/>
      <c r="JQB117" s="205"/>
      <c r="JQC117" s="205"/>
      <c r="JQD117" s="205"/>
      <c r="JQE117" s="205"/>
      <c r="JQF117" s="205"/>
      <c r="JQG117" s="205"/>
      <c r="JQH117" s="205"/>
      <c r="JQI117" s="205"/>
      <c r="JQJ117" s="205"/>
      <c r="JQK117" s="205"/>
      <c r="JQL117" s="205"/>
      <c r="JQM117" s="205"/>
      <c r="JQN117" s="205"/>
      <c r="JQO117" s="205"/>
      <c r="JQP117" s="205"/>
      <c r="JQQ117" s="205"/>
      <c r="JQR117" s="205"/>
      <c r="JQS117" s="205"/>
      <c r="JQT117" s="205"/>
      <c r="JQU117" s="205"/>
      <c r="JQV117" s="205"/>
      <c r="JQW117" s="205"/>
      <c r="JQX117" s="205"/>
      <c r="JQY117" s="205"/>
      <c r="JQZ117" s="205"/>
      <c r="JRA117" s="205"/>
      <c r="JRB117" s="205"/>
      <c r="JRC117" s="205"/>
      <c r="JRD117" s="205"/>
      <c r="JRE117" s="205"/>
      <c r="JRF117" s="205"/>
      <c r="JRG117" s="205"/>
      <c r="JRH117" s="205"/>
      <c r="JRI117" s="205"/>
      <c r="JRJ117" s="205"/>
      <c r="JRK117" s="205"/>
      <c r="JRL117" s="205"/>
      <c r="JRM117" s="205"/>
      <c r="JRN117" s="205"/>
      <c r="JRO117" s="205"/>
      <c r="JRP117" s="205"/>
      <c r="JRQ117" s="205"/>
      <c r="JRR117" s="205"/>
      <c r="JRS117" s="205"/>
      <c r="JRT117" s="205"/>
      <c r="JRU117" s="205"/>
      <c r="JRV117" s="205"/>
      <c r="JRW117" s="205"/>
      <c r="JRX117" s="205"/>
      <c r="JRY117" s="205"/>
      <c r="JRZ117" s="205"/>
      <c r="JSA117" s="205"/>
      <c r="JSB117" s="205"/>
      <c r="JSC117" s="205"/>
      <c r="JSD117" s="205"/>
      <c r="JSE117" s="205"/>
      <c r="JSF117" s="205"/>
      <c r="JSG117" s="205"/>
      <c r="JSH117" s="205"/>
      <c r="JSI117" s="205"/>
      <c r="JSJ117" s="205"/>
      <c r="JSK117" s="205"/>
      <c r="JSL117" s="205"/>
      <c r="JSM117" s="205"/>
      <c r="JSN117" s="205"/>
      <c r="JSO117" s="205"/>
      <c r="JSP117" s="205"/>
      <c r="JSQ117" s="205"/>
      <c r="JSR117" s="205"/>
      <c r="JSS117" s="205"/>
      <c r="JST117" s="205"/>
      <c r="JSU117" s="205"/>
      <c r="JSV117" s="205"/>
      <c r="JSW117" s="205"/>
      <c r="JSX117" s="205"/>
      <c r="JSY117" s="205"/>
      <c r="JSZ117" s="205"/>
      <c r="JTA117" s="205"/>
      <c r="JTB117" s="205"/>
      <c r="JTC117" s="205"/>
      <c r="JTD117" s="205"/>
      <c r="JTE117" s="205"/>
      <c r="JTF117" s="205"/>
      <c r="JTG117" s="205"/>
      <c r="JTH117" s="205"/>
      <c r="JTI117" s="205"/>
      <c r="JTJ117" s="205"/>
      <c r="JTK117" s="205"/>
      <c r="JTL117" s="205"/>
      <c r="JTM117" s="205"/>
      <c r="JTN117" s="205"/>
      <c r="JTO117" s="205"/>
      <c r="JTP117" s="205"/>
      <c r="JTQ117" s="205"/>
      <c r="JTR117" s="205"/>
      <c r="JTS117" s="205"/>
      <c r="JTT117" s="205"/>
      <c r="JTU117" s="205"/>
      <c r="JTV117" s="205"/>
      <c r="JTW117" s="205"/>
      <c r="JTX117" s="205"/>
      <c r="JTY117" s="205"/>
      <c r="JTZ117" s="205"/>
      <c r="JUA117" s="205"/>
      <c r="JUB117" s="205"/>
      <c r="JUC117" s="205"/>
      <c r="JUD117" s="205"/>
      <c r="JUE117" s="205"/>
      <c r="JUF117" s="205"/>
      <c r="JUG117" s="205"/>
      <c r="JUH117" s="205"/>
      <c r="JUI117" s="205"/>
      <c r="JUJ117" s="205"/>
      <c r="JUK117" s="205"/>
      <c r="JUL117" s="205"/>
      <c r="JUM117" s="205"/>
      <c r="JUN117" s="205"/>
      <c r="JUO117" s="205"/>
      <c r="JUP117" s="205"/>
      <c r="JUQ117" s="205"/>
      <c r="JUR117" s="205"/>
      <c r="JUS117" s="205"/>
      <c r="JUT117" s="205"/>
      <c r="JUU117" s="205"/>
      <c r="JUV117" s="205"/>
      <c r="JUW117" s="205"/>
      <c r="JUX117" s="205"/>
      <c r="JUY117" s="205"/>
      <c r="JUZ117" s="205"/>
      <c r="JVA117" s="205"/>
      <c r="JVB117" s="205"/>
      <c r="JVC117" s="205"/>
      <c r="JVD117" s="205"/>
      <c r="JVE117" s="205"/>
      <c r="JVF117" s="205"/>
      <c r="JVG117" s="205"/>
      <c r="JVH117" s="205"/>
      <c r="JVI117" s="205"/>
      <c r="JVJ117" s="205"/>
      <c r="JVK117" s="205"/>
      <c r="JVL117" s="205"/>
      <c r="JVM117" s="205"/>
      <c r="JVN117" s="205"/>
      <c r="JVO117" s="205"/>
      <c r="JVP117" s="205"/>
      <c r="JVQ117" s="205"/>
      <c r="JVR117" s="205"/>
      <c r="JVS117" s="205"/>
      <c r="JVT117" s="205"/>
      <c r="JVU117" s="205"/>
      <c r="JVV117" s="205"/>
      <c r="JVW117" s="205"/>
      <c r="JVX117" s="205"/>
      <c r="JVY117" s="205"/>
      <c r="JVZ117" s="205"/>
      <c r="JWA117" s="205"/>
      <c r="JWB117" s="205"/>
      <c r="JWC117" s="205"/>
      <c r="JWD117" s="205"/>
      <c r="JWE117" s="205"/>
      <c r="JWF117" s="205"/>
      <c r="JWG117" s="205"/>
      <c r="JWH117" s="205"/>
      <c r="JWI117" s="205"/>
      <c r="JWJ117" s="205"/>
      <c r="JWK117" s="205"/>
      <c r="JWL117" s="205"/>
      <c r="JWM117" s="205"/>
      <c r="JWN117" s="205"/>
      <c r="JWO117" s="205"/>
      <c r="JWP117" s="205"/>
      <c r="JWQ117" s="205"/>
      <c r="JWR117" s="205"/>
      <c r="JWS117" s="205"/>
      <c r="JWT117" s="205"/>
      <c r="JWU117" s="205"/>
      <c r="JWV117" s="205"/>
      <c r="JWW117" s="205"/>
      <c r="JWX117" s="205"/>
      <c r="JWY117" s="205"/>
      <c r="JWZ117" s="205"/>
      <c r="JXA117" s="205"/>
      <c r="JXB117" s="205"/>
      <c r="JXC117" s="205"/>
      <c r="JXD117" s="205"/>
      <c r="JXE117" s="205"/>
      <c r="JXF117" s="205"/>
      <c r="JXG117" s="205"/>
      <c r="JXH117" s="205"/>
      <c r="JXI117" s="205"/>
      <c r="JXJ117" s="205"/>
      <c r="JXK117" s="205"/>
      <c r="JXL117" s="205"/>
      <c r="JXM117" s="205"/>
      <c r="JXN117" s="205"/>
      <c r="JXO117" s="205"/>
      <c r="JXP117" s="205"/>
      <c r="JXQ117" s="205"/>
      <c r="JXR117" s="205"/>
      <c r="JXS117" s="205"/>
      <c r="JXT117" s="205"/>
      <c r="JXU117" s="205"/>
      <c r="JXV117" s="205"/>
      <c r="JXW117" s="205"/>
      <c r="JXX117" s="205"/>
      <c r="JXY117" s="205"/>
      <c r="JXZ117" s="205"/>
      <c r="JYA117" s="205"/>
      <c r="JYB117" s="205"/>
      <c r="JYC117" s="205"/>
      <c r="JYD117" s="205"/>
      <c r="JYE117" s="205"/>
      <c r="JYF117" s="205"/>
      <c r="JYG117" s="205"/>
      <c r="JYH117" s="205"/>
      <c r="JYI117" s="205"/>
      <c r="JYJ117" s="205"/>
      <c r="JYK117" s="205"/>
      <c r="JYL117" s="205"/>
      <c r="JYM117" s="205"/>
      <c r="JYN117" s="205"/>
      <c r="JYO117" s="205"/>
      <c r="JYP117" s="205"/>
      <c r="JYQ117" s="205"/>
      <c r="JYX117" s="205"/>
      <c r="JYY117" s="205"/>
      <c r="JYZ117" s="205"/>
      <c r="JZA117" s="205"/>
      <c r="JZB117" s="205"/>
      <c r="JZC117" s="205"/>
      <c r="JZD117" s="205"/>
      <c r="JZE117" s="205"/>
      <c r="JZF117" s="205"/>
      <c r="JZG117" s="205"/>
      <c r="JZH117" s="205"/>
      <c r="JZI117" s="205"/>
      <c r="JZJ117" s="205"/>
      <c r="JZK117" s="205"/>
      <c r="JZL117" s="205"/>
      <c r="JZM117" s="205"/>
      <c r="JZN117" s="205"/>
      <c r="JZO117" s="205"/>
      <c r="JZP117" s="205"/>
      <c r="JZQ117" s="205"/>
      <c r="JZR117" s="205"/>
      <c r="JZS117" s="205"/>
      <c r="JZT117" s="205"/>
      <c r="JZU117" s="205"/>
      <c r="JZV117" s="205"/>
      <c r="JZW117" s="205"/>
      <c r="JZX117" s="205"/>
      <c r="JZY117" s="205"/>
      <c r="JZZ117" s="205"/>
      <c r="KAA117" s="205"/>
      <c r="KAB117" s="205"/>
      <c r="KAC117" s="205"/>
      <c r="KAD117" s="205"/>
      <c r="KAE117" s="205"/>
      <c r="KAF117" s="205"/>
      <c r="KAG117" s="205"/>
      <c r="KAH117" s="205"/>
      <c r="KAI117" s="205"/>
      <c r="KAJ117" s="205"/>
      <c r="KAK117" s="205"/>
      <c r="KAL117" s="205"/>
      <c r="KAM117" s="205"/>
      <c r="KAN117" s="205"/>
      <c r="KAO117" s="205"/>
      <c r="KAP117" s="205"/>
      <c r="KAQ117" s="205"/>
      <c r="KAR117" s="205"/>
      <c r="KAS117" s="205"/>
      <c r="KAT117" s="205"/>
      <c r="KAU117" s="205"/>
      <c r="KAV117" s="205"/>
      <c r="KAW117" s="205"/>
      <c r="KAX117" s="205"/>
      <c r="KAY117" s="205"/>
      <c r="KAZ117" s="205"/>
      <c r="KBA117" s="205"/>
      <c r="KBB117" s="205"/>
      <c r="KBC117" s="205"/>
      <c r="KBD117" s="205"/>
      <c r="KBE117" s="205"/>
      <c r="KBF117" s="205"/>
      <c r="KBG117" s="205"/>
      <c r="KBH117" s="205"/>
      <c r="KBI117" s="205"/>
      <c r="KBJ117" s="205"/>
      <c r="KBK117" s="205"/>
      <c r="KBL117" s="205"/>
      <c r="KBM117" s="205"/>
      <c r="KBN117" s="205"/>
      <c r="KBO117" s="205"/>
      <c r="KBP117" s="205"/>
      <c r="KBQ117" s="205"/>
      <c r="KBR117" s="205"/>
      <c r="KBS117" s="205"/>
      <c r="KBT117" s="205"/>
      <c r="KBU117" s="205"/>
      <c r="KBV117" s="205"/>
      <c r="KBW117" s="205"/>
      <c r="KBX117" s="205"/>
      <c r="KBY117" s="205"/>
      <c r="KBZ117" s="205"/>
      <c r="KCA117" s="205"/>
      <c r="KCB117" s="205"/>
      <c r="KCC117" s="205"/>
      <c r="KCD117" s="205"/>
      <c r="KCE117" s="205"/>
      <c r="KCF117" s="205"/>
      <c r="KCG117" s="205"/>
      <c r="KCH117" s="205"/>
      <c r="KCI117" s="205"/>
      <c r="KCJ117" s="205"/>
      <c r="KCK117" s="205"/>
      <c r="KCL117" s="205"/>
      <c r="KCM117" s="205"/>
      <c r="KCN117" s="205"/>
      <c r="KCO117" s="205"/>
      <c r="KCP117" s="205"/>
      <c r="KCQ117" s="205"/>
      <c r="KCR117" s="205"/>
      <c r="KCS117" s="205"/>
      <c r="KCT117" s="205"/>
      <c r="KCU117" s="205"/>
      <c r="KCV117" s="205"/>
      <c r="KCW117" s="205"/>
      <c r="KCX117" s="205"/>
      <c r="KCY117" s="205"/>
      <c r="KCZ117" s="205"/>
      <c r="KDA117" s="205"/>
      <c r="KDB117" s="205"/>
      <c r="KDC117" s="205"/>
      <c r="KDD117" s="205"/>
      <c r="KDE117" s="205"/>
      <c r="KDF117" s="205"/>
      <c r="KDG117" s="205"/>
      <c r="KDH117" s="205"/>
      <c r="KDI117" s="205"/>
      <c r="KDJ117" s="205"/>
      <c r="KDK117" s="205"/>
      <c r="KDL117" s="205"/>
      <c r="KDM117" s="205"/>
      <c r="KDN117" s="205"/>
      <c r="KDO117" s="205"/>
      <c r="KDP117" s="205"/>
      <c r="KDQ117" s="205"/>
      <c r="KDR117" s="205"/>
      <c r="KDS117" s="205"/>
      <c r="KDT117" s="205"/>
      <c r="KDU117" s="205"/>
      <c r="KDV117" s="205"/>
      <c r="KDW117" s="205"/>
      <c r="KDX117" s="205"/>
      <c r="KDY117" s="205"/>
      <c r="KDZ117" s="205"/>
      <c r="KEA117" s="205"/>
      <c r="KEB117" s="205"/>
      <c r="KEC117" s="205"/>
      <c r="KED117" s="205"/>
      <c r="KEE117" s="205"/>
      <c r="KEF117" s="205"/>
      <c r="KEG117" s="205"/>
      <c r="KEH117" s="205"/>
      <c r="KEI117" s="205"/>
      <c r="KEJ117" s="205"/>
      <c r="KEK117" s="205"/>
      <c r="KEL117" s="205"/>
      <c r="KEM117" s="205"/>
      <c r="KEN117" s="205"/>
      <c r="KEO117" s="205"/>
      <c r="KEP117" s="205"/>
      <c r="KEQ117" s="205"/>
      <c r="KER117" s="205"/>
      <c r="KES117" s="205"/>
      <c r="KET117" s="205"/>
      <c r="KEU117" s="205"/>
      <c r="KEV117" s="205"/>
      <c r="KEW117" s="205"/>
      <c r="KEX117" s="205"/>
      <c r="KEY117" s="205"/>
      <c r="KEZ117" s="205"/>
      <c r="KFA117" s="205"/>
      <c r="KFB117" s="205"/>
      <c r="KFC117" s="205"/>
      <c r="KFD117" s="205"/>
      <c r="KFE117" s="205"/>
      <c r="KFF117" s="205"/>
      <c r="KFG117" s="205"/>
      <c r="KFH117" s="205"/>
      <c r="KFI117" s="205"/>
      <c r="KFJ117" s="205"/>
      <c r="KFK117" s="205"/>
      <c r="KFL117" s="205"/>
      <c r="KFM117" s="205"/>
      <c r="KFN117" s="205"/>
      <c r="KFO117" s="205"/>
      <c r="KFP117" s="205"/>
      <c r="KFQ117" s="205"/>
      <c r="KFR117" s="205"/>
      <c r="KFS117" s="205"/>
      <c r="KFT117" s="205"/>
      <c r="KFU117" s="205"/>
      <c r="KFV117" s="205"/>
      <c r="KFW117" s="205"/>
      <c r="KFX117" s="205"/>
      <c r="KFY117" s="205"/>
      <c r="KFZ117" s="205"/>
      <c r="KGA117" s="205"/>
      <c r="KGB117" s="205"/>
      <c r="KGC117" s="205"/>
      <c r="KGD117" s="205"/>
      <c r="KGE117" s="205"/>
      <c r="KGF117" s="205"/>
      <c r="KGG117" s="205"/>
      <c r="KGH117" s="205"/>
      <c r="KGI117" s="205"/>
      <c r="KGJ117" s="205"/>
      <c r="KGK117" s="205"/>
      <c r="KGL117" s="205"/>
      <c r="KGM117" s="205"/>
      <c r="KGN117" s="205"/>
      <c r="KGO117" s="205"/>
      <c r="KGP117" s="205"/>
      <c r="KGQ117" s="205"/>
      <c r="KGR117" s="205"/>
      <c r="KGS117" s="205"/>
      <c r="KGT117" s="205"/>
      <c r="KGU117" s="205"/>
      <c r="KGV117" s="205"/>
      <c r="KGW117" s="205"/>
      <c r="KGX117" s="205"/>
      <c r="KGY117" s="205"/>
      <c r="KGZ117" s="205"/>
      <c r="KHA117" s="205"/>
      <c r="KHB117" s="205"/>
      <c r="KHC117" s="205"/>
      <c r="KHD117" s="205"/>
      <c r="KHE117" s="205"/>
      <c r="KHF117" s="205"/>
      <c r="KHG117" s="205"/>
      <c r="KHH117" s="205"/>
      <c r="KHI117" s="205"/>
      <c r="KHJ117" s="205"/>
      <c r="KHK117" s="205"/>
      <c r="KHL117" s="205"/>
      <c r="KHM117" s="205"/>
      <c r="KHN117" s="205"/>
      <c r="KHO117" s="205"/>
      <c r="KHP117" s="205"/>
      <c r="KHQ117" s="205"/>
      <c r="KHR117" s="205"/>
      <c r="KHS117" s="205"/>
      <c r="KHT117" s="205"/>
      <c r="KHU117" s="205"/>
      <c r="KHV117" s="205"/>
      <c r="KHW117" s="205"/>
      <c r="KHX117" s="205"/>
      <c r="KHY117" s="205"/>
      <c r="KHZ117" s="205"/>
      <c r="KIA117" s="205"/>
      <c r="KIB117" s="205"/>
      <c r="KIC117" s="205"/>
      <c r="KID117" s="205"/>
      <c r="KIE117" s="205"/>
      <c r="KIF117" s="205"/>
      <c r="KIG117" s="205"/>
      <c r="KIH117" s="205"/>
      <c r="KII117" s="205"/>
      <c r="KIJ117" s="205"/>
      <c r="KIK117" s="205"/>
      <c r="KIL117" s="205"/>
      <c r="KIM117" s="205"/>
      <c r="KIT117" s="205"/>
      <c r="KIU117" s="205"/>
      <c r="KIV117" s="205"/>
      <c r="KIW117" s="205"/>
      <c r="KIX117" s="205"/>
      <c r="KIY117" s="205"/>
      <c r="KIZ117" s="205"/>
      <c r="KJA117" s="205"/>
      <c r="KJB117" s="205"/>
      <c r="KJC117" s="205"/>
      <c r="KJD117" s="205"/>
      <c r="KJE117" s="205"/>
      <c r="KJF117" s="205"/>
      <c r="KJG117" s="205"/>
      <c r="KJH117" s="205"/>
      <c r="KJI117" s="205"/>
      <c r="KJJ117" s="205"/>
      <c r="KJK117" s="205"/>
      <c r="KJL117" s="205"/>
      <c r="KJM117" s="205"/>
      <c r="KJN117" s="205"/>
      <c r="KJO117" s="205"/>
      <c r="KJP117" s="205"/>
      <c r="KJQ117" s="205"/>
      <c r="KJR117" s="205"/>
      <c r="KJS117" s="205"/>
      <c r="KJT117" s="205"/>
      <c r="KJU117" s="205"/>
      <c r="KJV117" s="205"/>
      <c r="KJW117" s="205"/>
      <c r="KJX117" s="205"/>
      <c r="KJY117" s="205"/>
      <c r="KJZ117" s="205"/>
      <c r="KKA117" s="205"/>
      <c r="KKB117" s="205"/>
      <c r="KKC117" s="205"/>
      <c r="KKD117" s="205"/>
      <c r="KKE117" s="205"/>
      <c r="KKF117" s="205"/>
      <c r="KKG117" s="205"/>
      <c r="KKH117" s="205"/>
      <c r="KKI117" s="205"/>
      <c r="KKJ117" s="205"/>
      <c r="KKK117" s="205"/>
      <c r="KKL117" s="205"/>
      <c r="KKM117" s="205"/>
      <c r="KKN117" s="205"/>
      <c r="KKO117" s="205"/>
      <c r="KKP117" s="205"/>
      <c r="KKQ117" s="205"/>
      <c r="KKR117" s="205"/>
      <c r="KKS117" s="205"/>
      <c r="KKT117" s="205"/>
      <c r="KKU117" s="205"/>
      <c r="KKV117" s="205"/>
      <c r="KKW117" s="205"/>
      <c r="KKX117" s="205"/>
      <c r="KKY117" s="205"/>
      <c r="KKZ117" s="205"/>
      <c r="KLA117" s="205"/>
      <c r="KLB117" s="205"/>
      <c r="KLC117" s="205"/>
      <c r="KLD117" s="205"/>
      <c r="KLE117" s="205"/>
      <c r="KLF117" s="205"/>
      <c r="KLG117" s="205"/>
      <c r="KLH117" s="205"/>
      <c r="KLI117" s="205"/>
      <c r="KLJ117" s="205"/>
      <c r="KLK117" s="205"/>
      <c r="KLL117" s="205"/>
      <c r="KLM117" s="205"/>
      <c r="KLN117" s="205"/>
      <c r="KLO117" s="205"/>
      <c r="KLP117" s="205"/>
      <c r="KLQ117" s="205"/>
      <c r="KLR117" s="205"/>
      <c r="KLS117" s="205"/>
      <c r="KLT117" s="205"/>
      <c r="KLU117" s="205"/>
      <c r="KLV117" s="205"/>
      <c r="KLW117" s="205"/>
      <c r="KLX117" s="205"/>
      <c r="KLY117" s="205"/>
      <c r="KLZ117" s="205"/>
      <c r="KMA117" s="205"/>
      <c r="KMB117" s="205"/>
      <c r="KMC117" s="205"/>
      <c r="KMD117" s="205"/>
      <c r="KME117" s="205"/>
      <c r="KMF117" s="205"/>
      <c r="KMG117" s="205"/>
      <c r="KMH117" s="205"/>
      <c r="KMI117" s="205"/>
      <c r="KMJ117" s="205"/>
      <c r="KMK117" s="205"/>
      <c r="KML117" s="205"/>
      <c r="KMM117" s="205"/>
      <c r="KMN117" s="205"/>
      <c r="KMO117" s="205"/>
      <c r="KMP117" s="205"/>
      <c r="KMQ117" s="205"/>
      <c r="KMR117" s="205"/>
      <c r="KMS117" s="205"/>
      <c r="KMT117" s="205"/>
      <c r="KMU117" s="205"/>
      <c r="KMV117" s="205"/>
      <c r="KMW117" s="205"/>
      <c r="KMX117" s="205"/>
      <c r="KMY117" s="205"/>
      <c r="KMZ117" s="205"/>
      <c r="KNA117" s="205"/>
      <c r="KNB117" s="205"/>
      <c r="KNC117" s="205"/>
      <c r="KND117" s="205"/>
      <c r="KNE117" s="205"/>
      <c r="KNF117" s="205"/>
      <c r="KNG117" s="205"/>
      <c r="KNH117" s="205"/>
      <c r="KNI117" s="205"/>
      <c r="KNJ117" s="205"/>
      <c r="KNK117" s="205"/>
      <c r="KNL117" s="205"/>
      <c r="KNM117" s="205"/>
      <c r="KNN117" s="205"/>
      <c r="KNO117" s="205"/>
      <c r="KNP117" s="205"/>
      <c r="KNQ117" s="205"/>
      <c r="KNR117" s="205"/>
      <c r="KNS117" s="205"/>
      <c r="KNT117" s="205"/>
      <c r="KNU117" s="205"/>
      <c r="KNV117" s="205"/>
      <c r="KNW117" s="205"/>
      <c r="KNX117" s="205"/>
      <c r="KNY117" s="205"/>
      <c r="KNZ117" s="205"/>
      <c r="KOA117" s="205"/>
      <c r="KOB117" s="205"/>
      <c r="KOC117" s="205"/>
      <c r="KOD117" s="205"/>
      <c r="KOE117" s="205"/>
      <c r="KOF117" s="205"/>
      <c r="KOG117" s="205"/>
      <c r="KOH117" s="205"/>
      <c r="KOI117" s="205"/>
      <c r="KOJ117" s="205"/>
      <c r="KOK117" s="205"/>
      <c r="KOL117" s="205"/>
      <c r="KOM117" s="205"/>
      <c r="KON117" s="205"/>
      <c r="KOO117" s="205"/>
      <c r="KOP117" s="205"/>
      <c r="KOQ117" s="205"/>
      <c r="KOR117" s="205"/>
      <c r="KOS117" s="205"/>
      <c r="KOT117" s="205"/>
      <c r="KOU117" s="205"/>
      <c r="KOV117" s="205"/>
      <c r="KOW117" s="205"/>
      <c r="KOX117" s="205"/>
      <c r="KOY117" s="205"/>
      <c r="KOZ117" s="205"/>
      <c r="KPA117" s="205"/>
      <c r="KPB117" s="205"/>
      <c r="KPC117" s="205"/>
      <c r="KPD117" s="205"/>
      <c r="KPE117" s="205"/>
      <c r="KPF117" s="205"/>
      <c r="KPG117" s="205"/>
      <c r="KPH117" s="205"/>
      <c r="KPI117" s="205"/>
      <c r="KPJ117" s="205"/>
      <c r="KPK117" s="205"/>
      <c r="KPL117" s="205"/>
      <c r="KPM117" s="205"/>
      <c r="KPN117" s="205"/>
      <c r="KPO117" s="205"/>
      <c r="KPP117" s="205"/>
      <c r="KPQ117" s="205"/>
      <c r="KPR117" s="205"/>
      <c r="KPS117" s="205"/>
      <c r="KPT117" s="205"/>
      <c r="KPU117" s="205"/>
      <c r="KPV117" s="205"/>
      <c r="KPW117" s="205"/>
      <c r="KPX117" s="205"/>
      <c r="KPY117" s="205"/>
      <c r="KPZ117" s="205"/>
      <c r="KQA117" s="205"/>
      <c r="KQB117" s="205"/>
      <c r="KQC117" s="205"/>
      <c r="KQD117" s="205"/>
      <c r="KQE117" s="205"/>
      <c r="KQF117" s="205"/>
      <c r="KQG117" s="205"/>
      <c r="KQH117" s="205"/>
      <c r="KQI117" s="205"/>
      <c r="KQJ117" s="205"/>
      <c r="KQK117" s="205"/>
      <c r="KQL117" s="205"/>
      <c r="KQM117" s="205"/>
      <c r="KQN117" s="205"/>
      <c r="KQO117" s="205"/>
      <c r="KQP117" s="205"/>
      <c r="KQQ117" s="205"/>
      <c r="KQR117" s="205"/>
      <c r="KQS117" s="205"/>
      <c r="KQT117" s="205"/>
      <c r="KQU117" s="205"/>
      <c r="KQV117" s="205"/>
      <c r="KQW117" s="205"/>
      <c r="KQX117" s="205"/>
      <c r="KQY117" s="205"/>
      <c r="KQZ117" s="205"/>
      <c r="KRA117" s="205"/>
      <c r="KRB117" s="205"/>
      <c r="KRC117" s="205"/>
      <c r="KRD117" s="205"/>
      <c r="KRE117" s="205"/>
      <c r="KRF117" s="205"/>
      <c r="KRG117" s="205"/>
      <c r="KRH117" s="205"/>
      <c r="KRI117" s="205"/>
      <c r="KRJ117" s="205"/>
      <c r="KRK117" s="205"/>
      <c r="KRL117" s="205"/>
      <c r="KRM117" s="205"/>
      <c r="KRN117" s="205"/>
      <c r="KRO117" s="205"/>
      <c r="KRP117" s="205"/>
      <c r="KRQ117" s="205"/>
      <c r="KRR117" s="205"/>
      <c r="KRS117" s="205"/>
      <c r="KRT117" s="205"/>
      <c r="KRU117" s="205"/>
      <c r="KRV117" s="205"/>
      <c r="KRW117" s="205"/>
      <c r="KRX117" s="205"/>
      <c r="KRY117" s="205"/>
      <c r="KRZ117" s="205"/>
      <c r="KSA117" s="205"/>
      <c r="KSB117" s="205"/>
      <c r="KSC117" s="205"/>
      <c r="KSD117" s="205"/>
      <c r="KSE117" s="205"/>
      <c r="KSF117" s="205"/>
      <c r="KSG117" s="205"/>
      <c r="KSH117" s="205"/>
      <c r="KSI117" s="205"/>
      <c r="KSP117" s="205"/>
      <c r="KSQ117" s="205"/>
      <c r="KSR117" s="205"/>
      <c r="KSS117" s="205"/>
      <c r="KST117" s="205"/>
      <c r="KSU117" s="205"/>
      <c r="KSV117" s="205"/>
      <c r="KSW117" s="205"/>
      <c r="KSX117" s="205"/>
      <c r="KSY117" s="205"/>
      <c r="KSZ117" s="205"/>
      <c r="KTA117" s="205"/>
      <c r="KTB117" s="205"/>
      <c r="KTC117" s="205"/>
      <c r="KTD117" s="205"/>
      <c r="KTE117" s="205"/>
      <c r="KTF117" s="205"/>
      <c r="KTG117" s="205"/>
      <c r="KTH117" s="205"/>
      <c r="KTI117" s="205"/>
      <c r="KTJ117" s="205"/>
      <c r="KTK117" s="205"/>
      <c r="KTL117" s="205"/>
      <c r="KTM117" s="205"/>
      <c r="KTN117" s="205"/>
      <c r="KTO117" s="205"/>
      <c r="KTP117" s="205"/>
      <c r="KTQ117" s="205"/>
      <c r="KTR117" s="205"/>
      <c r="KTS117" s="205"/>
      <c r="KTT117" s="205"/>
      <c r="KTU117" s="205"/>
      <c r="KTV117" s="205"/>
      <c r="KTW117" s="205"/>
      <c r="KTX117" s="205"/>
      <c r="KTY117" s="205"/>
      <c r="KTZ117" s="205"/>
      <c r="KUA117" s="205"/>
      <c r="KUB117" s="205"/>
      <c r="KUC117" s="205"/>
      <c r="KUD117" s="205"/>
      <c r="KUE117" s="205"/>
      <c r="KUF117" s="205"/>
      <c r="KUG117" s="205"/>
      <c r="KUH117" s="205"/>
      <c r="KUI117" s="205"/>
      <c r="KUJ117" s="205"/>
      <c r="KUK117" s="205"/>
      <c r="KUL117" s="205"/>
      <c r="KUM117" s="205"/>
      <c r="KUN117" s="205"/>
      <c r="KUO117" s="205"/>
      <c r="KUP117" s="205"/>
      <c r="KUQ117" s="205"/>
      <c r="KUR117" s="205"/>
      <c r="KUS117" s="205"/>
      <c r="KUT117" s="205"/>
      <c r="KUU117" s="205"/>
      <c r="KUV117" s="205"/>
      <c r="KUW117" s="205"/>
      <c r="KUX117" s="205"/>
      <c r="KUY117" s="205"/>
      <c r="KUZ117" s="205"/>
      <c r="KVA117" s="205"/>
      <c r="KVB117" s="205"/>
      <c r="KVC117" s="205"/>
      <c r="KVD117" s="205"/>
      <c r="KVE117" s="205"/>
      <c r="KVF117" s="205"/>
      <c r="KVG117" s="205"/>
      <c r="KVH117" s="205"/>
      <c r="KVI117" s="205"/>
      <c r="KVJ117" s="205"/>
      <c r="KVK117" s="205"/>
      <c r="KVL117" s="205"/>
      <c r="KVM117" s="205"/>
      <c r="KVN117" s="205"/>
      <c r="KVO117" s="205"/>
      <c r="KVP117" s="205"/>
      <c r="KVQ117" s="205"/>
      <c r="KVR117" s="205"/>
      <c r="KVS117" s="205"/>
      <c r="KVT117" s="205"/>
      <c r="KVU117" s="205"/>
      <c r="KVV117" s="205"/>
      <c r="KVW117" s="205"/>
      <c r="KVX117" s="205"/>
      <c r="KVY117" s="205"/>
      <c r="KVZ117" s="205"/>
      <c r="KWA117" s="205"/>
      <c r="KWB117" s="205"/>
      <c r="KWC117" s="205"/>
      <c r="KWD117" s="205"/>
      <c r="KWE117" s="205"/>
      <c r="KWF117" s="205"/>
      <c r="KWG117" s="205"/>
      <c r="KWH117" s="205"/>
      <c r="KWI117" s="205"/>
      <c r="KWJ117" s="205"/>
      <c r="KWK117" s="205"/>
      <c r="KWL117" s="205"/>
      <c r="KWM117" s="205"/>
      <c r="KWN117" s="205"/>
      <c r="KWO117" s="205"/>
      <c r="KWP117" s="205"/>
      <c r="KWQ117" s="205"/>
      <c r="KWR117" s="205"/>
      <c r="KWS117" s="205"/>
      <c r="KWT117" s="205"/>
      <c r="KWU117" s="205"/>
      <c r="KWV117" s="205"/>
      <c r="KWW117" s="205"/>
      <c r="KWX117" s="205"/>
      <c r="KWY117" s="205"/>
      <c r="KWZ117" s="205"/>
      <c r="KXA117" s="205"/>
      <c r="KXB117" s="205"/>
      <c r="KXC117" s="205"/>
      <c r="KXD117" s="205"/>
      <c r="KXE117" s="205"/>
      <c r="KXF117" s="205"/>
      <c r="KXG117" s="205"/>
      <c r="KXH117" s="205"/>
      <c r="KXI117" s="205"/>
      <c r="KXJ117" s="205"/>
      <c r="KXK117" s="205"/>
      <c r="KXL117" s="205"/>
      <c r="KXM117" s="205"/>
      <c r="KXN117" s="205"/>
      <c r="KXO117" s="205"/>
      <c r="KXP117" s="205"/>
      <c r="KXQ117" s="205"/>
      <c r="KXR117" s="205"/>
      <c r="KXS117" s="205"/>
      <c r="KXT117" s="205"/>
      <c r="KXU117" s="205"/>
      <c r="KXV117" s="205"/>
      <c r="KXW117" s="205"/>
      <c r="KXX117" s="205"/>
      <c r="KXY117" s="205"/>
      <c r="KXZ117" s="205"/>
      <c r="KYA117" s="205"/>
      <c r="KYB117" s="205"/>
      <c r="KYC117" s="205"/>
      <c r="KYD117" s="205"/>
      <c r="KYE117" s="205"/>
      <c r="KYF117" s="205"/>
      <c r="KYG117" s="205"/>
      <c r="KYH117" s="205"/>
      <c r="KYI117" s="205"/>
      <c r="KYJ117" s="205"/>
      <c r="KYK117" s="205"/>
      <c r="KYL117" s="205"/>
      <c r="KYM117" s="205"/>
      <c r="KYN117" s="205"/>
      <c r="KYO117" s="205"/>
      <c r="KYP117" s="205"/>
      <c r="KYQ117" s="205"/>
      <c r="KYR117" s="205"/>
      <c r="KYS117" s="205"/>
      <c r="KYT117" s="205"/>
      <c r="KYU117" s="205"/>
      <c r="KYV117" s="205"/>
      <c r="KYW117" s="205"/>
      <c r="KYX117" s="205"/>
      <c r="KYY117" s="205"/>
      <c r="KYZ117" s="205"/>
      <c r="KZA117" s="205"/>
      <c r="KZB117" s="205"/>
      <c r="KZC117" s="205"/>
      <c r="KZD117" s="205"/>
      <c r="KZE117" s="205"/>
      <c r="KZF117" s="205"/>
      <c r="KZG117" s="205"/>
      <c r="KZH117" s="205"/>
      <c r="KZI117" s="205"/>
      <c r="KZJ117" s="205"/>
      <c r="KZK117" s="205"/>
      <c r="KZL117" s="205"/>
      <c r="KZM117" s="205"/>
      <c r="KZN117" s="205"/>
      <c r="KZO117" s="205"/>
      <c r="KZP117" s="205"/>
      <c r="KZQ117" s="205"/>
      <c r="KZR117" s="205"/>
      <c r="KZS117" s="205"/>
      <c r="KZT117" s="205"/>
      <c r="KZU117" s="205"/>
      <c r="KZV117" s="205"/>
      <c r="KZW117" s="205"/>
      <c r="KZX117" s="205"/>
      <c r="KZY117" s="205"/>
      <c r="KZZ117" s="205"/>
      <c r="LAA117" s="205"/>
      <c r="LAB117" s="205"/>
      <c r="LAC117" s="205"/>
      <c r="LAD117" s="205"/>
      <c r="LAE117" s="205"/>
      <c r="LAF117" s="205"/>
      <c r="LAG117" s="205"/>
      <c r="LAH117" s="205"/>
      <c r="LAI117" s="205"/>
      <c r="LAJ117" s="205"/>
      <c r="LAK117" s="205"/>
      <c r="LAL117" s="205"/>
      <c r="LAM117" s="205"/>
      <c r="LAN117" s="205"/>
      <c r="LAO117" s="205"/>
      <c r="LAP117" s="205"/>
      <c r="LAQ117" s="205"/>
      <c r="LAR117" s="205"/>
      <c r="LAS117" s="205"/>
      <c r="LAT117" s="205"/>
      <c r="LAU117" s="205"/>
      <c r="LAV117" s="205"/>
      <c r="LAW117" s="205"/>
      <c r="LAX117" s="205"/>
      <c r="LAY117" s="205"/>
      <c r="LAZ117" s="205"/>
      <c r="LBA117" s="205"/>
      <c r="LBB117" s="205"/>
      <c r="LBC117" s="205"/>
      <c r="LBD117" s="205"/>
      <c r="LBE117" s="205"/>
      <c r="LBF117" s="205"/>
      <c r="LBG117" s="205"/>
      <c r="LBH117" s="205"/>
      <c r="LBI117" s="205"/>
      <c r="LBJ117" s="205"/>
      <c r="LBK117" s="205"/>
      <c r="LBL117" s="205"/>
      <c r="LBM117" s="205"/>
      <c r="LBN117" s="205"/>
      <c r="LBO117" s="205"/>
      <c r="LBP117" s="205"/>
      <c r="LBQ117" s="205"/>
      <c r="LBR117" s="205"/>
      <c r="LBS117" s="205"/>
      <c r="LBT117" s="205"/>
      <c r="LBU117" s="205"/>
      <c r="LBV117" s="205"/>
      <c r="LBW117" s="205"/>
      <c r="LBX117" s="205"/>
      <c r="LBY117" s="205"/>
      <c r="LBZ117" s="205"/>
      <c r="LCA117" s="205"/>
      <c r="LCB117" s="205"/>
      <c r="LCC117" s="205"/>
      <c r="LCD117" s="205"/>
      <c r="LCE117" s="205"/>
      <c r="LCL117" s="205"/>
      <c r="LCM117" s="205"/>
      <c r="LCN117" s="205"/>
      <c r="LCO117" s="205"/>
      <c r="LCP117" s="205"/>
      <c r="LCQ117" s="205"/>
      <c r="LCR117" s="205"/>
      <c r="LCS117" s="205"/>
      <c r="LCT117" s="205"/>
      <c r="LCU117" s="205"/>
      <c r="LCV117" s="205"/>
      <c r="LCW117" s="205"/>
      <c r="LCX117" s="205"/>
      <c r="LCY117" s="205"/>
      <c r="LCZ117" s="205"/>
      <c r="LDA117" s="205"/>
      <c r="LDB117" s="205"/>
      <c r="LDC117" s="205"/>
      <c r="LDD117" s="205"/>
      <c r="LDE117" s="205"/>
      <c r="LDF117" s="205"/>
      <c r="LDG117" s="205"/>
      <c r="LDH117" s="205"/>
      <c r="LDI117" s="205"/>
      <c r="LDJ117" s="205"/>
      <c r="LDK117" s="205"/>
      <c r="LDL117" s="205"/>
      <c r="LDM117" s="205"/>
      <c r="LDN117" s="205"/>
      <c r="LDO117" s="205"/>
      <c r="LDP117" s="205"/>
      <c r="LDQ117" s="205"/>
      <c r="LDR117" s="205"/>
      <c r="LDS117" s="205"/>
      <c r="LDT117" s="205"/>
      <c r="LDU117" s="205"/>
      <c r="LDV117" s="205"/>
      <c r="LDW117" s="205"/>
      <c r="LDX117" s="205"/>
      <c r="LDY117" s="205"/>
      <c r="LDZ117" s="205"/>
      <c r="LEA117" s="205"/>
      <c r="LEB117" s="205"/>
      <c r="LEC117" s="205"/>
      <c r="LED117" s="205"/>
      <c r="LEE117" s="205"/>
      <c r="LEF117" s="205"/>
      <c r="LEG117" s="205"/>
      <c r="LEH117" s="205"/>
      <c r="LEI117" s="205"/>
      <c r="LEJ117" s="205"/>
      <c r="LEK117" s="205"/>
      <c r="LEL117" s="205"/>
      <c r="LEM117" s="205"/>
      <c r="LEN117" s="205"/>
      <c r="LEO117" s="205"/>
      <c r="LEP117" s="205"/>
      <c r="LEQ117" s="205"/>
      <c r="LER117" s="205"/>
      <c r="LES117" s="205"/>
      <c r="LET117" s="205"/>
      <c r="LEU117" s="205"/>
      <c r="LEV117" s="205"/>
      <c r="LEW117" s="205"/>
      <c r="LEX117" s="205"/>
      <c r="LEY117" s="205"/>
      <c r="LEZ117" s="205"/>
      <c r="LFA117" s="205"/>
      <c r="LFB117" s="205"/>
      <c r="LFC117" s="205"/>
      <c r="LFD117" s="205"/>
      <c r="LFE117" s="205"/>
      <c r="LFF117" s="205"/>
      <c r="LFG117" s="205"/>
      <c r="LFH117" s="205"/>
      <c r="LFI117" s="205"/>
      <c r="LFJ117" s="205"/>
      <c r="LFK117" s="205"/>
      <c r="LFL117" s="205"/>
      <c r="LFM117" s="205"/>
      <c r="LFN117" s="205"/>
      <c r="LFO117" s="205"/>
      <c r="LFP117" s="205"/>
      <c r="LFQ117" s="205"/>
      <c r="LFR117" s="205"/>
      <c r="LFS117" s="205"/>
      <c r="LFT117" s="205"/>
      <c r="LFU117" s="205"/>
      <c r="LFV117" s="205"/>
      <c r="LFW117" s="205"/>
      <c r="LFX117" s="205"/>
      <c r="LFY117" s="205"/>
      <c r="LFZ117" s="205"/>
      <c r="LGA117" s="205"/>
      <c r="LGB117" s="205"/>
      <c r="LGC117" s="205"/>
      <c r="LGD117" s="205"/>
      <c r="LGE117" s="205"/>
      <c r="LGF117" s="205"/>
      <c r="LGG117" s="205"/>
      <c r="LGH117" s="205"/>
      <c r="LGI117" s="205"/>
      <c r="LGJ117" s="205"/>
      <c r="LGK117" s="205"/>
      <c r="LGL117" s="205"/>
      <c r="LGM117" s="205"/>
      <c r="LGN117" s="205"/>
      <c r="LGO117" s="205"/>
      <c r="LGP117" s="205"/>
      <c r="LGQ117" s="205"/>
      <c r="LGR117" s="205"/>
      <c r="LGS117" s="205"/>
      <c r="LGT117" s="205"/>
      <c r="LGU117" s="205"/>
      <c r="LGV117" s="205"/>
      <c r="LGW117" s="205"/>
      <c r="LGX117" s="205"/>
      <c r="LGY117" s="205"/>
      <c r="LGZ117" s="205"/>
      <c r="LHA117" s="205"/>
      <c r="LHB117" s="205"/>
      <c r="LHC117" s="205"/>
      <c r="LHD117" s="205"/>
      <c r="LHE117" s="205"/>
      <c r="LHF117" s="205"/>
      <c r="LHG117" s="205"/>
      <c r="LHH117" s="205"/>
      <c r="LHI117" s="205"/>
      <c r="LHJ117" s="205"/>
      <c r="LHK117" s="205"/>
      <c r="LHL117" s="205"/>
      <c r="LHM117" s="205"/>
      <c r="LHN117" s="205"/>
      <c r="LHO117" s="205"/>
      <c r="LHP117" s="205"/>
      <c r="LHQ117" s="205"/>
      <c r="LHR117" s="205"/>
      <c r="LHS117" s="205"/>
      <c r="LHT117" s="205"/>
      <c r="LHU117" s="205"/>
      <c r="LHV117" s="205"/>
      <c r="LHW117" s="205"/>
      <c r="LHX117" s="205"/>
      <c r="LHY117" s="205"/>
      <c r="LHZ117" s="205"/>
      <c r="LIA117" s="205"/>
      <c r="LIB117" s="205"/>
      <c r="LIC117" s="205"/>
      <c r="LID117" s="205"/>
      <c r="LIE117" s="205"/>
      <c r="LIF117" s="205"/>
      <c r="LIG117" s="205"/>
      <c r="LIH117" s="205"/>
      <c r="LII117" s="205"/>
      <c r="LIJ117" s="205"/>
      <c r="LIK117" s="205"/>
      <c r="LIL117" s="205"/>
      <c r="LIM117" s="205"/>
      <c r="LIN117" s="205"/>
      <c r="LIO117" s="205"/>
      <c r="LIP117" s="205"/>
      <c r="LIQ117" s="205"/>
      <c r="LIR117" s="205"/>
      <c r="LIS117" s="205"/>
      <c r="LIT117" s="205"/>
      <c r="LIU117" s="205"/>
      <c r="LIV117" s="205"/>
      <c r="LIW117" s="205"/>
      <c r="LIX117" s="205"/>
      <c r="LIY117" s="205"/>
      <c r="LIZ117" s="205"/>
      <c r="LJA117" s="205"/>
      <c r="LJB117" s="205"/>
      <c r="LJC117" s="205"/>
      <c r="LJD117" s="205"/>
      <c r="LJE117" s="205"/>
      <c r="LJF117" s="205"/>
      <c r="LJG117" s="205"/>
      <c r="LJH117" s="205"/>
      <c r="LJI117" s="205"/>
      <c r="LJJ117" s="205"/>
      <c r="LJK117" s="205"/>
      <c r="LJL117" s="205"/>
      <c r="LJM117" s="205"/>
      <c r="LJN117" s="205"/>
      <c r="LJO117" s="205"/>
      <c r="LJP117" s="205"/>
      <c r="LJQ117" s="205"/>
      <c r="LJR117" s="205"/>
      <c r="LJS117" s="205"/>
      <c r="LJT117" s="205"/>
      <c r="LJU117" s="205"/>
      <c r="LJV117" s="205"/>
      <c r="LJW117" s="205"/>
      <c r="LJX117" s="205"/>
      <c r="LJY117" s="205"/>
      <c r="LJZ117" s="205"/>
      <c r="LKA117" s="205"/>
      <c r="LKB117" s="205"/>
      <c r="LKC117" s="205"/>
      <c r="LKD117" s="205"/>
      <c r="LKE117" s="205"/>
      <c r="LKF117" s="205"/>
      <c r="LKG117" s="205"/>
      <c r="LKH117" s="205"/>
      <c r="LKI117" s="205"/>
      <c r="LKJ117" s="205"/>
      <c r="LKK117" s="205"/>
      <c r="LKL117" s="205"/>
      <c r="LKM117" s="205"/>
      <c r="LKN117" s="205"/>
      <c r="LKO117" s="205"/>
      <c r="LKP117" s="205"/>
      <c r="LKQ117" s="205"/>
      <c r="LKR117" s="205"/>
      <c r="LKS117" s="205"/>
      <c r="LKT117" s="205"/>
      <c r="LKU117" s="205"/>
      <c r="LKV117" s="205"/>
      <c r="LKW117" s="205"/>
      <c r="LKX117" s="205"/>
      <c r="LKY117" s="205"/>
      <c r="LKZ117" s="205"/>
      <c r="LLA117" s="205"/>
      <c r="LLB117" s="205"/>
      <c r="LLC117" s="205"/>
      <c r="LLD117" s="205"/>
      <c r="LLE117" s="205"/>
      <c r="LLF117" s="205"/>
      <c r="LLG117" s="205"/>
      <c r="LLH117" s="205"/>
      <c r="LLI117" s="205"/>
      <c r="LLJ117" s="205"/>
      <c r="LLK117" s="205"/>
      <c r="LLL117" s="205"/>
      <c r="LLM117" s="205"/>
      <c r="LLN117" s="205"/>
      <c r="LLO117" s="205"/>
      <c r="LLP117" s="205"/>
      <c r="LLQ117" s="205"/>
      <c r="LLR117" s="205"/>
      <c r="LLS117" s="205"/>
      <c r="LLT117" s="205"/>
      <c r="LLU117" s="205"/>
      <c r="LLV117" s="205"/>
      <c r="LLW117" s="205"/>
      <c r="LLX117" s="205"/>
      <c r="LLY117" s="205"/>
      <c r="LLZ117" s="205"/>
      <c r="LMA117" s="205"/>
      <c r="LMH117" s="205"/>
      <c r="LMI117" s="205"/>
      <c r="LMJ117" s="205"/>
      <c r="LMK117" s="205"/>
      <c r="LML117" s="205"/>
      <c r="LMM117" s="205"/>
      <c r="LMN117" s="205"/>
      <c r="LMO117" s="205"/>
      <c r="LMP117" s="205"/>
      <c r="LMQ117" s="205"/>
      <c r="LMR117" s="205"/>
      <c r="LMS117" s="205"/>
      <c r="LMT117" s="205"/>
      <c r="LMU117" s="205"/>
      <c r="LMV117" s="205"/>
      <c r="LMW117" s="205"/>
      <c r="LMX117" s="205"/>
      <c r="LMY117" s="205"/>
      <c r="LMZ117" s="205"/>
      <c r="LNA117" s="205"/>
      <c r="LNB117" s="205"/>
      <c r="LNC117" s="205"/>
      <c r="LND117" s="205"/>
      <c r="LNE117" s="205"/>
      <c r="LNF117" s="205"/>
      <c r="LNG117" s="205"/>
      <c r="LNH117" s="205"/>
      <c r="LNI117" s="205"/>
      <c r="LNJ117" s="205"/>
      <c r="LNK117" s="205"/>
      <c r="LNL117" s="205"/>
      <c r="LNM117" s="205"/>
      <c r="LNN117" s="205"/>
      <c r="LNO117" s="205"/>
      <c r="LNP117" s="205"/>
      <c r="LNQ117" s="205"/>
      <c r="LNR117" s="205"/>
      <c r="LNS117" s="205"/>
      <c r="LNT117" s="205"/>
      <c r="LNU117" s="205"/>
      <c r="LNV117" s="205"/>
      <c r="LNW117" s="205"/>
      <c r="LNX117" s="205"/>
      <c r="LNY117" s="205"/>
      <c r="LNZ117" s="205"/>
      <c r="LOA117" s="205"/>
      <c r="LOB117" s="205"/>
      <c r="LOC117" s="205"/>
      <c r="LOD117" s="205"/>
      <c r="LOE117" s="205"/>
      <c r="LOF117" s="205"/>
      <c r="LOG117" s="205"/>
      <c r="LOH117" s="205"/>
      <c r="LOI117" s="205"/>
      <c r="LOJ117" s="205"/>
      <c r="LOK117" s="205"/>
      <c r="LOL117" s="205"/>
      <c r="LOM117" s="205"/>
      <c r="LON117" s="205"/>
      <c r="LOO117" s="205"/>
      <c r="LOP117" s="205"/>
      <c r="LOQ117" s="205"/>
      <c r="LOR117" s="205"/>
      <c r="LOS117" s="205"/>
      <c r="LOT117" s="205"/>
      <c r="LOU117" s="205"/>
      <c r="LOV117" s="205"/>
      <c r="LOW117" s="205"/>
      <c r="LOX117" s="205"/>
      <c r="LOY117" s="205"/>
      <c r="LOZ117" s="205"/>
      <c r="LPA117" s="205"/>
      <c r="LPB117" s="205"/>
      <c r="LPC117" s="205"/>
      <c r="LPD117" s="205"/>
      <c r="LPE117" s="205"/>
      <c r="LPF117" s="205"/>
      <c r="LPG117" s="205"/>
      <c r="LPH117" s="205"/>
      <c r="LPI117" s="205"/>
      <c r="LPJ117" s="205"/>
      <c r="LPK117" s="205"/>
      <c r="LPL117" s="205"/>
      <c r="LPM117" s="205"/>
      <c r="LPN117" s="205"/>
      <c r="LPO117" s="205"/>
      <c r="LPP117" s="205"/>
      <c r="LPQ117" s="205"/>
      <c r="LPR117" s="205"/>
      <c r="LPS117" s="205"/>
      <c r="LPT117" s="205"/>
      <c r="LPU117" s="205"/>
      <c r="LPV117" s="205"/>
      <c r="LPW117" s="205"/>
      <c r="LPX117" s="205"/>
      <c r="LPY117" s="205"/>
      <c r="LPZ117" s="205"/>
      <c r="LQA117" s="205"/>
      <c r="LQB117" s="205"/>
      <c r="LQC117" s="205"/>
      <c r="LQD117" s="205"/>
      <c r="LQE117" s="205"/>
      <c r="LQF117" s="205"/>
      <c r="LQG117" s="205"/>
      <c r="LQH117" s="205"/>
      <c r="LQI117" s="205"/>
      <c r="LQJ117" s="205"/>
      <c r="LQK117" s="205"/>
      <c r="LQL117" s="205"/>
      <c r="LQM117" s="205"/>
      <c r="LQN117" s="205"/>
      <c r="LQO117" s="205"/>
      <c r="LQP117" s="205"/>
      <c r="LQQ117" s="205"/>
      <c r="LQR117" s="205"/>
      <c r="LQS117" s="205"/>
      <c r="LQT117" s="205"/>
      <c r="LQU117" s="205"/>
      <c r="LQV117" s="205"/>
      <c r="LQW117" s="205"/>
      <c r="LQX117" s="205"/>
      <c r="LQY117" s="205"/>
      <c r="LQZ117" s="205"/>
      <c r="LRA117" s="205"/>
      <c r="LRB117" s="205"/>
      <c r="LRC117" s="205"/>
      <c r="LRD117" s="205"/>
      <c r="LRE117" s="205"/>
      <c r="LRF117" s="205"/>
      <c r="LRG117" s="205"/>
      <c r="LRH117" s="205"/>
      <c r="LRI117" s="205"/>
      <c r="LRJ117" s="205"/>
      <c r="LRK117" s="205"/>
      <c r="LRL117" s="205"/>
      <c r="LRM117" s="205"/>
      <c r="LRN117" s="205"/>
      <c r="LRO117" s="205"/>
      <c r="LRP117" s="205"/>
      <c r="LRQ117" s="205"/>
      <c r="LRR117" s="205"/>
      <c r="LRS117" s="205"/>
      <c r="LRT117" s="205"/>
      <c r="LRU117" s="205"/>
      <c r="LRV117" s="205"/>
      <c r="LRW117" s="205"/>
      <c r="LRX117" s="205"/>
      <c r="LRY117" s="205"/>
      <c r="LRZ117" s="205"/>
      <c r="LSA117" s="205"/>
      <c r="LSB117" s="205"/>
      <c r="LSC117" s="205"/>
      <c r="LSD117" s="205"/>
      <c r="LSE117" s="205"/>
      <c r="LSF117" s="205"/>
      <c r="LSG117" s="205"/>
      <c r="LSH117" s="205"/>
      <c r="LSI117" s="205"/>
      <c r="LSJ117" s="205"/>
      <c r="LSK117" s="205"/>
      <c r="LSL117" s="205"/>
      <c r="LSM117" s="205"/>
      <c r="LSN117" s="205"/>
      <c r="LSO117" s="205"/>
      <c r="LSP117" s="205"/>
      <c r="LSQ117" s="205"/>
      <c r="LSR117" s="205"/>
      <c r="LSS117" s="205"/>
      <c r="LST117" s="205"/>
      <c r="LSU117" s="205"/>
      <c r="LSV117" s="205"/>
      <c r="LSW117" s="205"/>
      <c r="LSX117" s="205"/>
      <c r="LSY117" s="205"/>
      <c r="LSZ117" s="205"/>
      <c r="LTA117" s="205"/>
      <c r="LTB117" s="205"/>
      <c r="LTC117" s="205"/>
      <c r="LTD117" s="205"/>
      <c r="LTE117" s="205"/>
      <c r="LTF117" s="205"/>
      <c r="LTG117" s="205"/>
      <c r="LTH117" s="205"/>
      <c r="LTI117" s="205"/>
      <c r="LTJ117" s="205"/>
      <c r="LTK117" s="205"/>
      <c r="LTL117" s="205"/>
      <c r="LTM117" s="205"/>
      <c r="LTN117" s="205"/>
      <c r="LTO117" s="205"/>
      <c r="LTP117" s="205"/>
      <c r="LTQ117" s="205"/>
      <c r="LTR117" s="205"/>
      <c r="LTS117" s="205"/>
      <c r="LTT117" s="205"/>
      <c r="LTU117" s="205"/>
      <c r="LTV117" s="205"/>
      <c r="LTW117" s="205"/>
      <c r="LTX117" s="205"/>
      <c r="LTY117" s="205"/>
      <c r="LTZ117" s="205"/>
      <c r="LUA117" s="205"/>
      <c r="LUB117" s="205"/>
      <c r="LUC117" s="205"/>
      <c r="LUD117" s="205"/>
      <c r="LUE117" s="205"/>
      <c r="LUF117" s="205"/>
      <c r="LUG117" s="205"/>
      <c r="LUH117" s="205"/>
      <c r="LUI117" s="205"/>
      <c r="LUJ117" s="205"/>
      <c r="LUK117" s="205"/>
      <c r="LUL117" s="205"/>
      <c r="LUM117" s="205"/>
      <c r="LUN117" s="205"/>
      <c r="LUO117" s="205"/>
      <c r="LUP117" s="205"/>
      <c r="LUQ117" s="205"/>
      <c r="LUR117" s="205"/>
      <c r="LUS117" s="205"/>
      <c r="LUT117" s="205"/>
      <c r="LUU117" s="205"/>
      <c r="LUV117" s="205"/>
      <c r="LUW117" s="205"/>
      <c r="LUX117" s="205"/>
      <c r="LUY117" s="205"/>
      <c r="LUZ117" s="205"/>
      <c r="LVA117" s="205"/>
      <c r="LVB117" s="205"/>
      <c r="LVC117" s="205"/>
      <c r="LVD117" s="205"/>
      <c r="LVE117" s="205"/>
      <c r="LVF117" s="205"/>
      <c r="LVG117" s="205"/>
      <c r="LVH117" s="205"/>
      <c r="LVI117" s="205"/>
      <c r="LVJ117" s="205"/>
      <c r="LVK117" s="205"/>
      <c r="LVL117" s="205"/>
      <c r="LVM117" s="205"/>
      <c r="LVN117" s="205"/>
      <c r="LVO117" s="205"/>
      <c r="LVP117" s="205"/>
      <c r="LVQ117" s="205"/>
      <c r="LVR117" s="205"/>
      <c r="LVS117" s="205"/>
      <c r="LVT117" s="205"/>
      <c r="LVU117" s="205"/>
      <c r="LVV117" s="205"/>
      <c r="LVW117" s="205"/>
      <c r="LWD117" s="205"/>
      <c r="LWE117" s="205"/>
      <c r="LWF117" s="205"/>
      <c r="LWG117" s="205"/>
      <c r="LWH117" s="205"/>
      <c r="LWI117" s="205"/>
      <c r="LWJ117" s="205"/>
      <c r="LWK117" s="205"/>
      <c r="LWL117" s="205"/>
      <c r="LWM117" s="205"/>
      <c r="LWN117" s="205"/>
      <c r="LWO117" s="205"/>
      <c r="LWP117" s="205"/>
      <c r="LWQ117" s="205"/>
      <c r="LWR117" s="205"/>
      <c r="LWS117" s="205"/>
      <c r="LWT117" s="205"/>
      <c r="LWU117" s="205"/>
      <c r="LWV117" s="205"/>
      <c r="LWW117" s="205"/>
      <c r="LWX117" s="205"/>
      <c r="LWY117" s="205"/>
      <c r="LWZ117" s="205"/>
      <c r="LXA117" s="205"/>
      <c r="LXB117" s="205"/>
      <c r="LXC117" s="205"/>
      <c r="LXD117" s="205"/>
      <c r="LXE117" s="205"/>
      <c r="LXF117" s="205"/>
      <c r="LXG117" s="205"/>
      <c r="LXH117" s="205"/>
      <c r="LXI117" s="205"/>
      <c r="LXJ117" s="205"/>
      <c r="LXK117" s="205"/>
      <c r="LXL117" s="205"/>
      <c r="LXM117" s="205"/>
      <c r="LXN117" s="205"/>
      <c r="LXO117" s="205"/>
      <c r="LXP117" s="205"/>
      <c r="LXQ117" s="205"/>
      <c r="LXR117" s="205"/>
      <c r="LXS117" s="205"/>
      <c r="LXT117" s="205"/>
      <c r="LXU117" s="205"/>
      <c r="LXV117" s="205"/>
      <c r="LXW117" s="205"/>
      <c r="LXX117" s="205"/>
      <c r="LXY117" s="205"/>
      <c r="LXZ117" s="205"/>
      <c r="LYA117" s="205"/>
      <c r="LYB117" s="205"/>
      <c r="LYC117" s="205"/>
      <c r="LYD117" s="205"/>
      <c r="LYE117" s="205"/>
      <c r="LYF117" s="205"/>
      <c r="LYG117" s="205"/>
      <c r="LYH117" s="205"/>
      <c r="LYI117" s="205"/>
      <c r="LYJ117" s="205"/>
      <c r="LYK117" s="205"/>
      <c r="LYL117" s="205"/>
      <c r="LYM117" s="205"/>
      <c r="LYN117" s="205"/>
      <c r="LYO117" s="205"/>
      <c r="LYP117" s="205"/>
      <c r="LYQ117" s="205"/>
      <c r="LYR117" s="205"/>
      <c r="LYS117" s="205"/>
      <c r="LYT117" s="205"/>
      <c r="LYU117" s="205"/>
      <c r="LYV117" s="205"/>
      <c r="LYW117" s="205"/>
      <c r="LYX117" s="205"/>
      <c r="LYY117" s="205"/>
      <c r="LYZ117" s="205"/>
      <c r="LZA117" s="205"/>
      <c r="LZB117" s="205"/>
      <c r="LZC117" s="205"/>
      <c r="LZD117" s="205"/>
      <c r="LZE117" s="205"/>
      <c r="LZF117" s="205"/>
      <c r="LZG117" s="205"/>
      <c r="LZH117" s="205"/>
      <c r="LZI117" s="205"/>
      <c r="LZJ117" s="205"/>
      <c r="LZK117" s="205"/>
      <c r="LZL117" s="205"/>
      <c r="LZM117" s="205"/>
      <c r="LZN117" s="205"/>
      <c r="LZO117" s="205"/>
      <c r="LZP117" s="205"/>
      <c r="LZQ117" s="205"/>
      <c r="LZR117" s="205"/>
      <c r="LZS117" s="205"/>
      <c r="LZT117" s="205"/>
      <c r="LZU117" s="205"/>
      <c r="LZV117" s="205"/>
      <c r="LZW117" s="205"/>
      <c r="LZX117" s="205"/>
      <c r="LZY117" s="205"/>
      <c r="LZZ117" s="205"/>
      <c r="MAA117" s="205"/>
      <c r="MAB117" s="205"/>
      <c r="MAC117" s="205"/>
      <c r="MAD117" s="205"/>
      <c r="MAE117" s="205"/>
      <c r="MAF117" s="205"/>
      <c r="MAG117" s="205"/>
      <c r="MAH117" s="205"/>
      <c r="MAI117" s="205"/>
      <c r="MAJ117" s="205"/>
      <c r="MAK117" s="205"/>
      <c r="MAL117" s="205"/>
      <c r="MAM117" s="205"/>
      <c r="MAN117" s="205"/>
      <c r="MAO117" s="205"/>
      <c r="MAP117" s="205"/>
      <c r="MAQ117" s="205"/>
      <c r="MAR117" s="205"/>
      <c r="MAS117" s="205"/>
      <c r="MAT117" s="205"/>
      <c r="MAU117" s="205"/>
      <c r="MAV117" s="205"/>
      <c r="MAW117" s="205"/>
      <c r="MAX117" s="205"/>
      <c r="MAY117" s="205"/>
      <c r="MAZ117" s="205"/>
      <c r="MBA117" s="205"/>
      <c r="MBB117" s="205"/>
      <c r="MBC117" s="205"/>
      <c r="MBD117" s="205"/>
      <c r="MBE117" s="205"/>
      <c r="MBF117" s="205"/>
      <c r="MBG117" s="205"/>
      <c r="MBH117" s="205"/>
      <c r="MBI117" s="205"/>
      <c r="MBJ117" s="205"/>
      <c r="MBK117" s="205"/>
      <c r="MBL117" s="205"/>
      <c r="MBM117" s="205"/>
      <c r="MBN117" s="205"/>
      <c r="MBO117" s="205"/>
      <c r="MBP117" s="205"/>
      <c r="MBQ117" s="205"/>
      <c r="MBR117" s="205"/>
      <c r="MBS117" s="205"/>
      <c r="MBT117" s="205"/>
      <c r="MBU117" s="205"/>
      <c r="MBV117" s="205"/>
      <c r="MBW117" s="205"/>
      <c r="MBX117" s="205"/>
      <c r="MBY117" s="205"/>
      <c r="MBZ117" s="205"/>
      <c r="MCA117" s="205"/>
      <c r="MCB117" s="205"/>
      <c r="MCC117" s="205"/>
      <c r="MCD117" s="205"/>
      <c r="MCE117" s="205"/>
      <c r="MCF117" s="205"/>
      <c r="MCG117" s="205"/>
      <c r="MCH117" s="205"/>
      <c r="MCI117" s="205"/>
      <c r="MCJ117" s="205"/>
      <c r="MCK117" s="205"/>
      <c r="MCL117" s="205"/>
      <c r="MCM117" s="205"/>
      <c r="MCN117" s="205"/>
      <c r="MCO117" s="205"/>
      <c r="MCP117" s="205"/>
      <c r="MCQ117" s="205"/>
      <c r="MCR117" s="205"/>
      <c r="MCS117" s="205"/>
      <c r="MCT117" s="205"/>
      <c r="MCU117" s="205"/>
      <c r="MCV117" s="205"/>
      <c r="MCW117" s="205"/>
      <c r="MCX117" s="205"/>
      <c r="MCY117" s="205"/>
      <c r="MCZ117" s="205"/>
      <c r="MDA117" s="205"/>
      <c r="MDB117" s="205"/>
      <c r="MDC117" s="205"/>
      <c r="MDD117" s="205"/>
      <c r="MDE117" s="205"/>
      <c r="MDF117" s="205"/>
      <c r="MDG117" s="205"/>
      <c r="MDH117" s="205"/>
      <c r="MDI117" s="205"/>
      <c r="MDJ117" s="205"/>
      <c r="MDK117" s="205"/>
      <c r="MDL117" s="205"/>
      <c r="MDM117" s="205"/>
      <c r="MDN117" s="205"/>
      <c r="MDO117" s="205"/>
      <c r="MDP117" s="205"/>
      <c r="MDQ117" s="205"/>
      <c r="MDR117" s="205"/>
      <c r="MDS117" s="205"/>
      <c r="MDT117" s="205"/>
      <c r="MDU117" s="205"/>
      <c r="MDV117" s="205"/>
      <c r="MDW117" s="205"/>
      <c r="MDX117" s="205"/>
      <c r="MDY117" s="205"/>
      <c r="MDZ117" s="205"/>
      <c r="MEA117" s="205"/>
      <c r="MEB117" s="205"/>
      <c r="MEC117" s="205"/>
      <c r="MED117" s="205"/>
      <c r="MEE117" s="205"/>
      <c r="MEF117" s="205"/>
      <c r="MEG117" s="205"/>
      <c r="MEH117" s="205"/>
      <c r="MEI117" s="205"/>
      <c r="MEJ117" s="205"/>
      <c r="MEK117" s="205"/>
      <c r="MEL117" s="205"/>
      <c r="MEM117" s="205"/>
      <c r="MEN117" s="205"/>
      <c r="MEO117" s="205"/>
      <c r="MEP117" s="205"/>
      <c r="MEQ117" s="205"/>
      <c r="MER117" s="205"/>
      <c r="MES117" s="205"/>
      <c r="MET117" s="205"/>
      <c r="MEU117" s="205"/>
      <c r="MEV117" s="205"/>
      <c r="MEW117" s="205"/>
      <c r="MEX117" s="205"/>
      <c r="MEY117" s="205"/>
      <c r="MEZ117" s="205"/>
      <c r="MFA117" s="205"/>
      <c r="MFB117" s="205"/>
      <c r="MFC117" s="205"/>
      <c r="MFD117" s="205"/>
      <c r="MFE117" s="205"/>
      <c r="MFF117" s="205"/>
      <c r="MFG117" s="205"/>
      <c r="MFH117" s="205"/>
      <c r="MFI117" s="205"/>
      <c r="MFJ117" s="205"/>
      <c r="MFK117" s="205"/>
      <c r="MFL117" s="205"/>
      <c r="MFM117" s="205"/>
      <c r="MFN117" s="205"/>
      <c r="MFO117" s="205"/>
      <c r="MFP117" s="205"/>
      <c r="MFQ117" s="205"/>
      <c r="MFR117" s="205"/>
      <c r="MFS117" s="205"/>
      <c r="MFZ117" s="205"/>
      <c r="MGA117" s="205"/>
      <c r="MGB117" s="205"/>
      <c r="MGC117" s="205"/>
      <c r="MGD117" s="205"/>
      <c r="MGE117" s="205"/>
      <c r="MGF117" s="205"/>
      <c r="MGG117" s="205"/>
      <c r="MGH117" s="205"/>
      <c r="MGI117" s="205"/>
      <c r="MGJ117" s="205"/>
      <c r="MGK117" s="205"/>
      <c r="MGL117" s="205"/>
      <c r="MGM117" s="205"/>
      <c r="MGN117" s="205"/>
      <c r="MGO117" s="205"/>
      <c r="MGP117" s="205"/>
      <c r="MGQ117" s="205"/>
      <c r="MGR117" s="205"/>
      <c r="MGS117" s="205"/>
      <c r="MGT117" s="205"/>
      <c r="MGU117" s="205"/>
      <c r="MGV117" s="205"/>
      <c r="MGW117" s="205"/>
      <c r="MGX117" s="205"/>
      <c r="MGY117" s="205"/>
      <c r="MGZ117" s="205"/>
      <c r="MHA117" s="205"/>
      <c r="MHB117" s="205"/>
      <c r="MHC117" s="205"/>
      <c r="MHD117" s="205"/>
      <c r="MHE117" s="205"/>
      <c r="MHF117" s="205"/>
      <c r="MHG117" s="205"/>
      <c r="MHH117" s="205"/>
      <c r="MHI117" s="205"/>
      <c r="MHJ117" s="205"/>
      <c r="MHK117" s="205"/>
      <c r="MHL117" s="205"/>
      <c r="MHM117" s="205"/>
      <c r="MHN117" s="205"/>
      <c r="MHO117" s="205"/>
      <c r="MHP117" s="205"/>
      <c r="MHQ117" s="205"/>
      <c r="MHR117" s="205"/>
      <c r="MHS117" s="205"/>
      <c r="MHT117" s="205"/>
      <c r="MHU117" s="205"/>
      <c r="MHV117" s="205"/>
      <c r="MHW117" s="205"/>
      <c r="MHX117" s="205"/>
      <c r="MHY117" s="205"/>
      <c r="MHZ117" s="205"/>
      <c r="MIA117" s="205"/>
      <c r="MIB117" s="205"/>
      <c r="MIC117" s="205"/>
      <c r="MID117" s="205"/>
      <c r="MIE117" s="205"/>
      <c r="MIF117" s="205"/>
      <c r="MIG117" s="205"/>
      <c r="MIH117" s="205"/>
      <c r="MII117" s="205"/>
      <c r="MIJ117" s="205"/>
      <c r="MIK117" s="205"/>
      <c r="MIL117" s="205"/>
      <c r="MIM117" s="205"/>
      <c r="MIN117" s="205"/>
      <c r="MIO117" s="205"/>
      <c r="MIP117" s="205"/>
      <c r="MIQ117" s="205"/>
      <c r="MIR117" s="205"/>
      <c r="MIS117" s="205"/>
      <c r="MIT117" s="205"/>
      <c r="MIU117" s="205"/>
      <c r="MIV117" s="205"/>
      <c r="MIW117" s="205"/>
      <c r="MIX117" s="205"/>
      <c r="MIY117" s="205"/>
      <c r="MIZ117" s="205"/>
      <c r="MJA117" s="205"/>
      <c r="MJB117" s="205"/>
      <c r="MJC117" s="205"/>
      <c r="MJD117" s="205"/>
      <c r="MJE117" s="205"/>
      <c r="MJF117" s="205"/>
      <c r="MJG117" s="205"/>
      <c r="MJH117" s="205"/>
      <c r="MJI117" s="205"/>
      <c r="MJJ117" s="205"/>
      <c r="MJK117" s="205"/>
      <c r="MJL117" s="205"/>
      <c r="MJM117" s="205"/>
      <c r="MJN117" s="205"/>
      <c r="MJO117" s="205"/>
      <c r="MJP117" s="205"/>
      <c r="MJQ117" s="205"/>
      <c r="MJR117" s="205"/>
      <c r="MJS117" s="205"/>
      <c r="MJT117" s="205"/>
      <c r="MJU117" s="205"/>
      <c r="MJV117" s="205"/>
      <c r="MJW117" s="205"/>
      <c r="MJX117" s="205"/>
      <c r="MJY117" s="205"/>
      <c r="MJZ117" s="205"/>
      <c r="MKA117" s="205"/>
      <c r="MKB117" s="205"/>
      <c r="MKC117" s="205"/>
      <c r="MKD117" s="205"/>
      <c r="MKE117" s="205"/>
      <c r="MKF117" s="205"/>
      <c r="MKG117" s="205"/>
      <c r="MKH117" s="205"/>
      <c r="MKI117" s="205"/>
      <c r="MKJ117" s="205"/>
      <c r="MKK117" s="205"/>
      <c r="MKL117" s="205"/>
      <c r="MKM117" s="205"/>
      <c r="MKN117" s="205"/>
      <c r="MKO117" s="205"/>
      <c r="MKP117" s="205"/>
      <c r="MKQ117" s="205"/>
      <c r="MKR117" s="205"/>
      <c r="MKS117" s="205"/>
      <c r="MKT117" s="205"/>
      <c r="MKU117" s="205"/>
      <c r="MKV117" s="205"/>
      <c r="MKW117" s="205"/>
      <c r="MKX117" s="205"/>
      <c r="MKY117" s="205"/>
      <c r="MKZ117" s="205"/>
      <c r="MLA117" s="205"/>
      <c r="MLB117" s="205"/>
      <c r="MLC117" s="205"/>
      <c r="MLD117" s="205"/>
      <c r="MLE117" s="205"/>
      <c r="MLF117" s="205"/>
      <c r="MLG117" s="205"/>
      <c r="MLH117" s="205"/>
      <c r="MLI117" s="205"/>
      <c r="MLJ117" s="205"/>
      <c r="MLK117" s="205"/>
      <c r="MLL117" s="205"/>
      <c r="MLM117" s="205"/>
      <c r="MLN117" s="205"/>
      <c r="MLO117" s="205"/>
      <c r="MLP117" s="205"/>
      <c r="MLQ117" s="205"/>
      <c r="MLR117" s="205"/>
      <c r="MLS117" s="205"/>
      <c r="MLT117" s="205"/>
      <c r="MLU117" s="205"/>
      <c r="MLV117" s="205"/>
      <c r="MLW117" s="205"/>
      <c r="MLX117" s="205"/>
      <c r="MLY117" s="205"/>
      <c r="MLZ117" s="205"/>
      <c r="MMA117" s="205"/>
      <c r="MMB117" s="205"/>
      <c r="MMC117" s="205"/>
      <c r="MMD117" s="205"/>
      <c r="MME117" s="205"/>
      <c r="MMF117" s="205"/>
      <c r="MMG117" s="205"/>
      <c r="MMH117" s="205"/>
      <c r="MMI117" s="205"/>
      <c r="MMJ117" s="205"/>
      <c r="MMK117" s="205"/>
      <c r="MML117" s="205"/>
      <c r="MMM117" s="205"/>
      <c r="MMN117" s="205"/>
      <c r="MMO117" s="205"/>
      <c r="MMP117" s="205"/>
      <c r="MMQ117" s="205"/>
      <c r="MMR117" s="205"/>
      <c r="MMS117" s="205"/>
      <c r="MMT117" s="205"/>
      <c r="MMU117" s="205"/>
      <c r="MMV117" s="205"/>
      <c r="MMW117" s="205"/>
      <c r="MMX117" s="205"/>
      <c r="MMY117" s="205"/>
      <c r="MMZ117" s="205"/>
      <c r="MNA117" s="205"/>
      <c r="MNB117" s="205"/>
      <c r="MNC117" s="205"/>
      <c r="MND117" s="205"/>
      <c r="MNE117" s="205"/>
      <c r="MNF117" s="205"/>
      <c r="MNG117" s="205"/>
      <c r="MNH117" s="205"/>
      <c r="MNI117" s="205"/>
      <c r="MNJ117" s="205"/>
      <c r="MNK117" s="205"/>
      <c r="MNL117" s="205"/>
      <c r="MNM117" s="205"/>
      <c r="MNN117" s="205"/>
      <c r="MNO117" s="205"/>
      <c r="MNP117" s="205"/>
      <c r="MNQ117" s="205"/>
      <c r="MNR117" s="205"/>
      <c r="MNS117" s="205"/>
      <c r="MNT117" s="205"/>
      <c r="MNU117" s="205"/>
      <c r="MNV117" s="205"/>
      <c r="MNW117" s="205"/>
      <c r="MNX117" s="205"/>
      <c r="MNY117" s="205"/>
      <c r="MNZ117" s="205"/>
      <c r="MOA117" s="205"/>
      <c r="MOB117" s="205"/>
      <c r="MOC117" s="205"/>
      <c r="MOD117" s="205"/>
      <c r="MOE117" s="205"/>
      <c r="MOF117" s="205"/>
      <c r="MOG117" s="205"/>
      <c r="MOH117" s="205"/>
      <c r="MOI117" s="205"/>
      <c r="MOJ117" s="205"/>
      <c r="MOK117" s="205"/>
      <c r="MOL117" s="205"/>
      <c r="MOM117" s="205"/>
      <c r="MON117" s="205"/>
      <c r="MOO117" s="205"/>
      <c r="MOP117" s="205"/>
      <c r="MOQ117" s="205"/>
      <c r="MOR117" s="205"/>
      <c r="MOS117" s="205"/>
      <c r="MOT117" s="205"/>
      <c r="MOU117" s="205"/>
      <c r="MOV117" s="205"/>
      <c r="MOW117" s="205"/>
      <c r="MOX117" s="205"/>
      <c r="MOY117" s="205"/>
      <c r="MOZ117" s="205"/>
      <c r="MPA117" s="205"/>
      <c r="MPB117" s="205"/>
      <c r="MPC117" s="205"/>
      <c r="MPD117" s="205"/>
      <c r="MPE117" s="205"/>
      <c r="MPF117" s="205"/>
      <c r="MPG117" s="205"/>
      <c r="MPH117" s="205"/>
      <c r="MPI117" s="205"/>
      <c r="MPJ117" s="205"/>
      <c r="MPK117" s="205"/>
      <c r="MPL117" s="205"/>
      <c r="MPM117" s="205"/>
      <c r="MPN117" s="205"/>
      <c r="MPO117" s="205"/>
      <c r="MPV117" s="205"/>
      <c r="MPW117" s="205"/>
      <c r="MPX117" s="205"/>
      <c r="MPY117" s="205"/>
      <c r="MPZ117" s="205"/>
      <c r="MQA117" s="205"/>
      <c r="MQB117" s="205"/>
      <c r="MQC117" s="205"/>
      <c r="MQD117" s="205"/>
      <c r="MQE117" s="205"/>
      <c r="MQF117" s="205"/>
      <c r="MQG117" s="205"/>
      <c r="MQH117" s="205"/>
      <c r="MQI117" s="205"/>
      <c r="MQJ117" s="205"/>
      <c r="MQK117" s="205"/>
      <c r="MQL117" s="205"/>
      <c r="MQM117" s="205"/>
      <c r="MQN117" s="205"/>
      <c r="MQO117" s="205"/>
      <c r="MQP117" s="205"/>
      <c r="MQQ117" s="205"/>
      <c r="MQR117" s="205"/>
      <c r="MQS117" s="205"/>
      <c r="MQT117" s="205"/>
      <c r="MQU117" s="205"/>
      <c r="MQV117" s="205"/>
      <c r="MQW117" s="205"/>
      <c r="MQX117" s="205"/>
      <c r="MQY117" s="205"/>
      <c r="MQZ117" s="205"/>
      <c r="MRA117" s="205"/>
      <c r="MRB117" s="205"/>
      <c r="MRC117" s="205"/>
      <c r="MRD117" s="205"/>
      <c r="MRE117" s="205"/>
      <c r="MRF117" s="205"/>
      <c r="MRG117" s="205"/>
      <c r="MRH117" s="205"/>
      <c r="MRI117" s="205"/>
      <c r="MRJ117" s="205"/>
      <c r="MRK117" s="205"/>
      <c r="MRL117" s="205"/>
      <c r="MRM117" s="205"/>
      <c r="MRN117" s="205"/>
      <c r="MRO117" s="205"/>
      <c r="MRP117" s="205"/>
      <c r="MRQ117" s="205"/>
      <c r="MRR117" s="205"/>
      <c r="MRS117" s="205"/>
      <c r="MRT117" s="205"/>
      <c r="MRU117" s="205"/>
      <c r="MRV117" s="205"/>
      <c r="MRW117" s="205"/>
      <c r="MRX117" s="205"/>
      <c r="MRY117" s="205"/>
      <c r="MRZ117" s="205"/>
      <c r="MSA117" s="205"/>
      <c r="MSB117" s="205"/>
      <c r="MSC117" s="205"/>
      <c r="MSD117" s="205"/>
      <c r="MSE117" s="205"/>
      <c r="MSF117" s="205"/>
      <c r="MSG117" s="205"/>
      <c r="MSH117" s="205"/>
      <c r="MSI117" s="205"/>
      <c r="MSJ117" s="205"/>
      <c r="MSK117" s="205"/>
      <c r="MSL117" s="205"/>
      <c r="MSM117" s="205"/>
      <c r="MSN117" s="205"/>
      <c r="MSO117" s="205"/>
      <c r="MSP117" s="205"/>
      <c r="MSQ117" s="205"/>
      <c r="MSR117" s="205"/>
      <c r="MSS117" s="205"/>
      <c r="MST117" s="205"/>
      <c r="MSU117" s="205"/>
      <c r="MSV117" s="205"/>
      <c r="MSW117" s="205"/>
      <c r="MSX117" s="205"/>
      <c r="MSY117" s="205"/>
      <c r="MSZ117" s="205"/>
      <c r="MTA117" s="205"/>
      <c r="MTB117" s="205"/>
      <c r="MTC117" s="205"/>
      <c r="MTD117" s="205"/>
      <c r="MTE117" s="205"/>
      <c r="MTF117" s="205"/>
      <c r="MTG117" s="205"/>
      <c r="MTH117" s="205"/>
      <c r="MTI117" s="205"/>
      <c r="MTJ117" s="205"/>
      <c r="MTK117" s="205"/>
      <c r="MTL117" s="205"/>
      <c r="MTM117" s="205"/>
      <c r="MTN117" s="205"/>
      <c r="MTO117" s="205"/>
      <c r="MTP117" s="205"/>
      <c r="MTQ117" s="205"/>
      <c r="MTR117" s="205"/>
      <c r="MTS117" s="205"/>
      <c r="MTT117" s="205"/>
      <c r="MTU117" s="205"/>
      <c r="MTV117" s="205"/>
      <c r="MTW117" s="205"/>
      <c r="MTX117" s="205"/>
      <c r="MTY117" s="205"/>
      <c r="MTZ117" s="205"/>
      <c r="MUA117" s="205"/>
      <c r="MUB117" s="205"/>
      <c r="MUC117" s="205"/>
      <c r="MUD117" s="205"/>
      <c r="MUE117" s="205"/>
      <c r="MUF117" s="205"/>
      <c r="MUG117" s="205"/>
      <c r="MUH117" s="205"/>
      <c r="MUI117" s="205"/>
      <c r="MUJ117" s="205"/>
      <c r="MUK117" s="205"/>
      <c r="MUL117" s="205"/>
      <c r="MUM117" s="205"/>
      <c r="MUN117" s="205"/>
      <c r="MUO117" s="205"/>
      <c r="MUP117" s="205"/>
      <c r="MUQ117" s="205"/>
      <c r="MUR117" s="205"/>
      <c r="MUS117" s="205"/>
      <c r="MUT117" s="205"/>
      <c r="MUU117" s="205"/>
      <c r="MUV117" s="205"/>
      <c r="MUW117" s="205"/>
      <c r="MUX117" s="205"/>
      <c r="MUY117" s="205"/>
      <c r="MUZ117" s="205"/>
      <c r="MVA117" s="205"/>
      <c r="MVB117" s="205"/>
      <c r="MVC117" s="205"/>
      <c r="MVD117" s="205"/>
      <c r="MVE117" s="205"/>
      <c r="MVF117" s="205"/>
      <c r="MVG117" s="205"/>
      <c r="MVH117" s="205"/>
      <c r="MVI117" s="205"/>
      <c r="MVJ117" s="205"/>
      <c r="MVK117" s="205"/>
      <c r="MVL117" s="205"/>
      <c r="MVM117" s="205"/>
      <c r="MVN117" s="205"/>
      <c r="MVO117" s="205"/>
      <c r="MVP117" s="205"/>
      <c r="MVQ117" s="205"/>
      <c r="MVR117" s="205"/>
      <c r="MVS117" s="205"/>
      <c r="MVT117" s="205"/>
      <c r="MVU117" s="205"/>
      <c r="MVV117" s="205"/>
      <c r="MVW117" s="205"/>
      <c r="MVX117" s="205"/>
      <c r="MVY117" s="205"/>
      <c r="MVZ117" s="205"/>
      <c r="MWA117" s="205"/>
      <c r="MWB117" s="205"/>
      <c r="MWC117" s="205"/>
      <c r="MWD117" s="205"/>
      <c r="MWE117" s="205"/>
      <c r="MWF117" s="205"/>
      <c r="MWG117" s="205"/>
      <c r="MWH117" s="205"/>
      <c r="MWI117" s="205"/>
      <c r="MWJ117" s="205"/>
      <c r="MWK117" s="205"/>
      <c r="MWL117" s="205"/>
      <c r="MWM117" s="205"/>
      <c r="MWN117" s="205"/>
      <c r="MWO117" s="205"/>
      <c r="MWP117" s="205"/>
      <c r="MWQ117" s="205"/>
      <c r="MWR117" s="205"/>
      <c r="MWS117" s="205"/>
      <c r="MWT117" s="205"/>
      <c r="MWU117" s="205"/>
      <c r="MWV117" s="205"/>
      <c r="MWW117" s="205"/>
      <c r="MWX117" s="205"/>
      <c r="MWY117" s="205"/>
      <c r="MWZ117" s="205"/>
      <c r="MXA117" s="205"/>
      <c r="MXB117" s="205"/>
      <c r="MXC117" s="205"/>
      <c r="MXD117" s="205"/>
      <c r="MXE117" s="205"/>
      <c r="MXF117" s="205"/>
      <c r="MXG117" s="205"/>
      <c r="MXH117" s="205"/>
      <c r="MXI117" s="205"/>
      <c r="MXJ117" s="205"/>
      <c r="MXK117" s="205"/>
      <c r="MXL117" s="205"/>
      <c r="MXM117" s="205"/>
      <c r="MXN117" s="205"/>
      <c r="MXO117" s="205"/>
      <c r="MXP117" s="205"/>
      <c r="MXQ117" s="205"/>
      <c r="MXR117" s="205"/>
      <c r="MXS117" s="205"/>
      <c r="MXT117" s="205"/>
      <c r="MXU117" s="205"/>
      <c r="MXV117" s="205"/>
      <c r="MXW117" s="205"/>
      <c r="MXX117" s="205"/>
      <c r="MXY117" s="205"/>
      <c r="MXZ117" s="205"/>
      <c r="MYA117" s="205"/>
      <c r="MYB117" s="205"/>
      <c r="MYC117" s="205"/>
      <c r="MYD117" s="205"/>
      <c r="MYE117" s="205"/>
      <c r="MYF117" s="205"/>
      <c r="MYG117" s="205"/>
      <c r="MYH117" s="205"/>
      <c r="MYI117" s="205"/>
      <c r="MYJ117" s="205"/>
      <c r="MYK117" s="205"/>
      <c r="MYL117" s="205"/>
      <c r="MYM117" s="205"/>
      <c r="MYN117" s="205"/>
      <c r="MYO117" s="205"/>
      <c r="MYP117" s="205"/>
      <c r="MYQ117" s="205"/>
      <c r="MYR117" s="205"/>
      <c r="MYS117" s="205"/>
      <c r="MYT117" s="205"/>
      <c r="MYU117" s="205"/>
      <c r="MYV117" s="205"/>
      <c r="MYW117" s="205"/>
      <c r="MYX117" s="205"/>
      <c r="MYY117" s="205"/>
      <c r="MYZ117" s="205"/>
      <c r="MZA117" s="205"/>
      <c r="MZB117" s="205"/>
      <c r="MZC117" s="205"/>
      <c r="MZD117" s="205"/>
      <c r="MZE117" s="205"/>
      <c r="MZF117" s="205"/>
      <c r="MZG117" s="205"/>
      <c r="MZH117" s="205"/>
      <c r="MZI117" s="205"/>
      <c r="MZJ117" s="205"/>
      <c r="MZK117" s="205"/>
      <c r="MZR117" s="205"/>
      <c r="MZS117" s="205"/>
      <c r="MZT117" s="205"/>
      <c r="MZU117" s="205"/>
      <c r="MZV117" s="205"/>
      <c r="MZW117" s="205"/>
      <c r="MZX117" s="205"/>
      <c r="MZY117" s="205"/>
      <c r="MZZ117" s="205"/>
      <c r="NAA117" s="205"/>
      <c r="NAB117" s="205"/>
      <c r="NAC117" s="205"/>
      <c r="NAD117" s="205"/>
      <c r="NAE117" s="205"/>
      <c r="NAF117" s="205"/>
      <c r="NAG117" s="205"/>
      <c r="NAH117" s="205"/>
      <c r="NAI117" s="205"/>
      <c r="NAJ117" s="205"/>
      <c r="NAK117" s="205"/>
      <c r="NAL117" s="205"/>
      <c r="NAM117" s="205"/>
      <c r="NAN117" s="205"/>
      <c r="NAO117" s="205"/>
      <c r="NAP117" s="205"/>
      <c r="NAQ117" s="205"/>
      <c r="NAR117" s="205"/>
      <c r="NAS117" s="205"/>
      <c r="NAT117" s="205"/>
      <c r="NAU117" s="205"/>
      <c r="NAV117" s="205"/>
      <c r="NAW117" s="205"/>
      <c r="NAX117" s="205"/>
      <c r="NAY117" s="205"/>
      <c r="NAZ117" s="205"/>
      <c r="NBA117" s="205"/>
      <c r="NBB117" s="205"/>
      <c r="NBC117" s="205"/>
      <c r="NBD117" s="205"/>
      <c r="NBE117" s="205"/>
      <c r="NBF117" s="205"/>
      <c r="NBG117" s="205"/>
      <c r="NBH117" s="205"/>
      <c r="NBI117" s="205"/>
      <c r="NBJ117" s="205"/>
      <c r="NBK117" s="205"/>
      <c r="NBL117" s="205"/>
      <c r="NBM117" s="205"/>
      <c r="NBN117" s="205"/>
      <c r="NBO117" s="205"/>
      <c r="NBP117" s="205"/>
      <c r="NBQ117" s="205"/>
      <c r="NBR117" s="205"/>
      <c r="NBS117" s="205"/>
      <c r="NBT117" s="205"/>
      <c r="NBU117" s="205"/>
      <c r="NBV117" s="205"/>
      <c r="NBW117" s="205"/>
      <c r="NBX117" s="205"/>
      <c r="NBY117" s="205"/>
      <c r="NBZ117" s="205"/>
      <c r="NCA117" s="205"/>
      <c r="NCB117" s="205"/>
      <c r="NCC117" s="205"/>
      <c r="NCD117" s="205"/>
      <c r="NCE117" s="205"/>
      <c r="NCF117" s="205"/>
      <c r="NCG117" s="205"/>
      <c r="NCH117" s="205"/>
      <c r="NCI117" s="205"/>
      <c r="NCJ117" s="205"/>
      <c r="NCK117" s="205"/>
      <c r="NCL117" s="205"/>
      <c r="NCM117" s="205"/>
      <c r="NCN117" s="205"/>
      <c r="NCO117" s="205"/>
      <c r="NCP117" s="205"/>
      <c r="NCQ117" s="205"/>
      <c r="NCR117" s="205"/>
      <c r="NCS117" s="205"/>
      <c r="NCT117" s="205"/>
      <c r="NCU117" s="205"/>
      <c r="NCV117" s="205"/>
      <c r="NCW117" s="205"/>
      <c r="NCX117" s="205"/>
      <c r="NCY117" s="205"/>
      <c r="NCZ117" s="205"/>
      <c r="NDA117" s="205"/>
      <c r="NDB117" s="205"/>
      <c r="NDC117" s="205"/>
      <c r="NDD117" s="205"/>
      <c r="NDE117" s="205"/>
      <c r="NDF117" s="205"/>
      <c r="NDG117" s="205"/>
      <c r="NDH117" s="205"/>
      <c r="NDI117" s="205"/>
      <c r="NDJ117" s="205"/>
      <c r="NDK117" s="205"/>
      <c r="NDL117" s="205"/>
      <c r="NDM117" s="205"/>
      <c r="NDN117" s="205"/>
      <c r="NDO117" s="205"/>
      <c r="NDP117" s="205"/>
      <c r="NDQ117" s="205"/>
      <c r="NDR117" s="205"/>
      <c r="NDS117" s="205"/>
      <c r="NDT117" s="205"/>
      <c r="NDU117" s="205"/>
      <c r="NDV117" s="205"/>
      <c r="NDW117" s="205"/>
      <c r="NDX117" s="205"/>
      <c r="NDY117" s="205"/>
      <c r="NDZ117" s="205"/>
      <c r="NEA117" s="205"/>
      <c r="NEB117" s="205"/>
      <c r="NEC117" s="205"/>
      <c r="NED117" s="205"/>
      <c r="NEE117" s="205"/>
      <c r="NEF117" s="205"/>
      <c r="NEG117" s="205"/>
      <c r="NEH117" s="205"/>
      <c r="NEI117" s="205"/>
      <c r="NEJ117" s="205"/>
      <c r="NEK117" s="205"/>
      <c r="NEL117" s="205"/>
      <c r="NEM117" s="205"/>
      <c r="NEN117" s="205"/>
      <c r="NEO117" s="205"/>
      <c r="NEP117" s="205"/>
      <c r="NEQ117" s="205"/>
      <c r="NER117" s="205"/>
      <c r="NES117" s="205"/>
      <c r="NET117" s="205"/>
      <c r="NEU117" s="205"/>
      <c r="NEV117" s="205"/>
      <c r="NEW117" s="205"/>
      <c r="NEX117" s="205"/>
      <c r="NEY117" s="205"/>
      <c r="NEZ117" s="205"/>
      <c r="NFA117" s="205"/>
      <c r="NFB117" s="205"/>
      <c r="NFC117" s="205"/>
      <c r="NFD117" s="205"/>
      <c r="NFE117" s="205"/>
      <c r="NFF117" s="205"/>
      <c r="NFG117" s="205"/>
      <c r="NFH117" s="205"/>
      <c r="NFI117" s="205"/>
      <c r="NFJ117" s="205"/>
      <c r="NFK117" s="205"/>
      <c r="NFL117" s="205"/>
      <c r="NFM117" s="205"/>
      <c r="NFN117" s="205"/>
      <c r="NFO117" s="205"/>
      <c r="NFP117" s="205"/>
      <c r="NFQ117" s="205"/>
      <c r="NFR117" s="205"/>
      <c r="NFS117" s="205"/>
      <c r="NFT117" s="205"/>
      <c r="NFU117" s="205"/>
      <c r="NFV117" s="205"/>
      <c r="NFW117" s="205"/>
      <c r="NFX117" s="205"/>
      <c r="NFY117" s="205"/>
      <c r="NFZ117" s="205"/>
      <c r="NGA117" s="205"/>
      <c r="NGB117" s="205"/>
      <c r="NGC117" s="205"/>
      <c r="NGD117" s="205"/>
      <c r="NGE117" s="205"/>
      <c r="NGF117" s="205"/>
      <c r="NGG117" s="205"/>
      <c r="NGH117" s="205"/>
      <c r="NGI117" s="205"/>
      <c r="NGJ117" s="205"/>
      <c r="NGK117" s="205"/>
      <c r="NGL117" s="205"/>
      <c r="NGM117" s="205"/>
      <c r="NGN117" s="205"/>
      <c r="NGO117" s="205"/>
      <c r="NGP117" s="205"/>
      <c r="NGQ117" s="205"/>
      <c r="NGR117" s="205"/>
      <c r="NGS117" s="205"/>
      <c r="NGT117" s="205"/>
      <c r="NGU117" s="205"/>
      <c r="NGV117" s="205"/>
      <c r="NGW117" s="205"/>
      <c r="NGX117" s="205"/>
      <c r="NGY117" s="205"/>
      <c r="NGZ117" s="205"/>
      <c r="NHA117" s="205"/>
      <c r="NHB117" s="205"/>
      <c r="NHC117" s="205"/>
      <c r="NHD117" s="205"/>
      <c r="NHE117" s="205"/>
      <c r="NHF117" s="205"/>
      <c r="NHG117" s="205"/>
      <c r="NHH117" s="205"/>
      <c r="NHI117" s="205"/>
      <c r="NHJ117" s="205"/>
      <c r="NHK117" s="205"/>
      <c r="NHL117" s="205"/>
      <c r="NHM117" s="205"/>
      <c r="NHN117" s="205"/>
      <c r="NHO117" s="205"/>
      <c r="NHP117" s="205"/>
      <c r="NHQ117" s="205"/>
      <c r="NHR117" s="205"/>
      <c r="NHS117" s="205"/>
      <c r="NHT117" s="205"/>
      <c r="NHU117" s="205"/>
      <c r="NHV117" s="205"/>
      <c r="NHW117" s="205"/>
      <c r="NHX117" s="205"/>
      <c r="NHY117" s="205"/>
      <c r="NHZ117" s="205"/>
      <c r="NIA117" s="205"/>
      <c r="NIB117" s="205"/>
      <c r="NIC117" s="205"/>
      <c r="NID117" s="205"/>
      <c r="NIE117" s="205"/>
      <c r="NIF117" s="205"/>
      <c r="NIG117" s="205"/>
      <c r="NIH117" s="205"/>
      <c r="NII117" s="205"/>
      <c r="NIJ117" s="205"/>
      <c r="NIK117" s="205"/>
      <c r="NIL117" s="205"/>
      <c r="NIM117" s="205"/>
      <c r="NIN117" s="205"/>
      <c r="NIO117" s="205"/>
      <c r="NIP117" s="205"/>
      <c r="NIQ117" s="205"/>
      <c r="NIR117" s="205"/>
      <c r="NIS117" s="205"/>
      <c r="NIT117" s="205"/>
      <c r="NIU117" s="205"/>
      <c r="NIV117" s="205"/>
      <c r="NIW117" s="205"/>
      <c r="NIX117" s="205"/>
      <c r="NIY117" s="205"/>
      <c r="NIZ117" s="205"/>
      <c r="NJA117" s="205"/>
      <c r="NJB117" s="205"/>
      <c r="NJC117" s="205"/>
      <c r="NJD117" s="205"/>
      <c r="NJE117" s="205"/>
      <c r="NJF117" s="205"/>
      <c r="NJG117" s="205"/>
      <c r="NJN117" s="205"/>
      <c r="NJO117" s="205"/>
      <c r="NJP117" s="205"/>
      <c r="NJQ117" s="205"/>
      <c r="NJR117" s="205"/>
      <c r="NJS117" s="205"/>
      <c r="NJT117" s="205"/>
      <c r="NJU117" s="205"/>
      <c r="NJV117" s="205"/>
      <c r="NJW117" s="205"/>
      <c r="NJX117" s="205"/>
      <c r="NJY117" s="205"/>
      <c r="NJZ117" s="205"/>
      <c r="NKA117" s="205"/>
      <c r="NKB117" s="205"/>
      <c r="NKC117" s="205"/>
      <c r="NKD117" s="205"/>
      <c r="NKE117" s="205"/>
      <c r="NKF117" s="205"/>
      <c r="NKG117" s="205"/>
      <c r="NKH117" s="205"/>
      <c r="NKI117" s="205"/>
      <c r="NKJ117" s="205"/>
      <c r="NKK117" s="205"/>
      <c r="NKL117" s="205"/>
      <c r="NKM117" s="205"/>
      <c r="NKN117" s="205"/>
      <c r="NKO117" s="205"/>
      <c r="NKP117" s="205"/>
      <c r="NKQ117" s="205"/>
      <c r="NKR117" s="205"/>
      <c r="NKS117" s="205"/>
      <c r="NKT117" s="205"/>
      <c r="NKU117" s="205"/>
      <c r="NKV117" s="205"/>
      <c r="NKW117" s="205"/>
      <c r="NKX117" s="205"/>
      <c r="NKY117" s="205"/>
      <c r="NKZ117" s="205"/>
      <c r="NLA117" s="205"/>
      <c r="NLB117" s="205"/>
      <c r="NLC117" s="205"/>
      <c r="NLD117" s="205"/>
      <c r="NLE117" s="205"/>
      <c r="NLF117" s="205"/>
      <c r="NLG117" s="205"/>
      <c r="NLH117" s="205"/>
      <c r="NLI117" s="205"/>
      <c r="NLJ117" s="205"/>
      <c r="NLK117" s="205"/>
      <c r="NLL117" s="205"/>
      <c r="NLM117" s="205"/>
      <c r="NLN117" s="205"/>
      <c r="NLO117" s="205"/>
      <c r="NLP117" s="205"/>
      <c r="NLQ117" s="205"/>
      <c r="NLR117" s="205"/>
      <c r="NLS117" s="205"/>
      <c r="NLT117" s="205"/>
      <c r="NLU117" s="205"/>
      <c r="NLV117" s="205"/>
      <c r="NLW117" s="205"/>
      <c r="NLX117" s="205"/>
      <c r="NLY117" s="205"/>
      <c r="NLZ117" s="205"/>
      <c r="NMA117" s="205"/>
      <c r="NMB117" s="205"/>
      <c r="NMC117" s="205"/>
      <c r="NMD117" s="205"/>
      <c r="NME117" s="205"/>
      <c r="NMF117" s="205"/>
      <c r="NMG117" s="205"/>
      <c r="NMH117" s="205"/>
      <c r="NMI117" s="205"/>
      <c r="NMJ117" s="205"/>
      <c r="NMK117" s="205"/>
      <c r="NML117" s="205"/>
      <c r="NMM117" s="205"/>
      <c r="NMN117" s="205"/>
      <c r="NMO117" s="205"/>
      <c r="NMP117" s="205"/>
      <c r="NMQ117" s="205"/>
      <c r="NMR117" s="205"/>
      <c r="NMS117" s="205"/>
      <c r="NMT117" s="205"/>
      <c r="NMU117" s="205"/>
      <c r="NMV117" s="205"/>
      <c r="NMW117" s="205"/>
      <c r="NMX117" s="205"/>
      <c r="NMY117" s="205"/>
      <c r="NMZ117" s="205"/>
      <c r="NNA117" s="205"/>
      <c r="NNB117" s="205"/>
      <c r="NNC117" s="205"/>
      <c r="NND117" s="205"/>
      <c r="NNE117" s="205"/>
      <c r="NNF117" s="205"/>
      <c r="NNG117" s="205"/>
      <c r="NNH117" s="205"/>
      <c r="NNI117" s="205"/>
      <c r="NNJ117" s="205"/>
      <c r="NNK117" s="205"/>
      <c r="NNL117" s="205"/>
      <c r="NNM117" s="205"/>
      <c r="NNN117" s="205"/>
      <c r="NNO117" s="205"/>
      <c r="NNP117" s="205"/>
      <c r="NNQ117" s="205"/>
      <c r="NNR117" s="205"/>
      <c r="NNS117" s="205"/>
      <c r="NNT117" s="205"/>
      <c r="NNU117" s="205"/>
      <c r="NNV117" s="205"/>
      <c r="NNW117" s="205"/>
      <c r="NNX117" s="205"/>
      <c r="NNY117" s="205"/>
      <c r="NNZ117" s="205"/>
      <c r="NOA117" s="205"/>
      <c r="NOB117" s="205"/>
      <c r="NOC117" s="205"/>
      <c r="NOD117" s="205"/>
      <c r="NOE117" s="205"/>
      <c r="NOF117" s="205"/>
      <c r="NOG117" s="205"/>
      <c r="NOH117" s="205"/>
      <c r="NOI117" s="205"/>
      <c r="NOJ117" s="205"/>
      <c r="NOK117" s="205"/>
      <c r="NOL117" s="205"/>
      <c r="NOM117" s="205"/>
      <c r="NON117" s="205"/>
      <c r="NOO117" s="205"/>
      <c r="NOP117" s="205"/>
      <c r="NOQ117" s="205"/>
      <c r="NOR117" s="205"/>
      <c r="NOS117" s="205"/>
      <c r="NOT117" s="205"/>
      <c r="NOU117" s="205"/>
      <c r="NOV117" s="205"/>
      <c r="NOW117" s="205"/>
      <c r="NOX117" s="205"/>
      <c r="NOY117" s="205"/>
      <c r="NOZ117" s="205"/>
      <c r="NPA117" s="205"/>
      <c r="NPB117" s="205"/>
      <c r="NPC117" s="205"/>
      <c r="NPD117" s="205"/>
      <c r="NPE117" s="205"/>
      <c r="NPF117" s="205"/>
      <c r="NPG117" s="205"/>
      <c r="NPH117" s="205"/>
      <c r="NPI117" s="205"/>
      <c r="NPJ117" s="205"/>
      <c r="NPK117" s="205"/>
      <c r="NPL117" s="205"/>
      <c r="NPM117" s="205"/>
      <c r="NPN117" s="205"/>
      <c r="NPO117" s="205"/>
      <c r="NPP117" s="205"/>
      <c r="NPQ117" s="205"/>
      <c r="NPR117" s="205"/>
      <c r="NPS117" s="205"/>
      <c r="NPT117" s="205"/>
      <c r="NPU117" s="205"/>
      <c r="NPV117" s="205"/>
      <c r="NPW117" s="205"/>
      <c r="NPX117" s="205"/>
      <c r="NPY117" s="205"/>
      <c r="NPZ117" s="205"/>
      <c r="NQA117" s="205"/>
      <c r="NQB117" s="205"/>
      <c r="NQC117" s="205"/>
      <c r="NQD117" s="205"/>
      <c r="NQE117" s="205"/>
      <c r="NQF117" s="205"/>
      <c r="NQG117" s="205"/>
      <c r="NQH117" s="205"/>
      <c r="NQI117" s="205"/>
      <c r="NQJ117" s="205"/>
      <c r="NQK117" s="205"/>
      <c r="NQL117" s="205"/>
      <c r="NQM117" s="205"/>
      <c r="NQN117" s="205"/>
      <c r="NQO117" s="205"/>
      <c r="NQP117" s="205"/>
      <c r="NQQ117" s="205"/>
      <c r="NQR117" s="205"/>
      <c r="NQS117" s="205"/>
      <c r="NQT117" s="205"/>
      <c r="NQU117" s="205"/>
      <c r="NQV117" s="205"/>
      <c r="NQW117" s="205"/>
      <c r="NQX117" s="205"/>
      <c r="NQY117" s="205"/>
      <c r="NQZ117" s="205"/>
      <c r="NRA117" s="205"/>
      <c r="NRB117" s="205"/>
      <c r="NRC117" s="205"/>
      <c r="NRD117" s="205"/>
      <c r="NRE117" s="205"/>
      <c r="NRF117" s="205"/>
      <c r="NRG117" s="205"/>
      <c r="NRH117" s="205"/>
      <c r="NRI117" s="205"/>
      <c r="NRJ117" s="205"/>
      <c r="NRK117" s="205"/>
      <c r="NRL117" s="205"/>
      <c r="NRM117" s="205"/>
      <c r="NRN117" s="205"/>
      <c r="NRO117" s="205"/>
      <c r="NRP117" s="205"/>
      <c r="NRQ117" s="205"/>
      <c r="NRR117" s="205"/>
      <c r="NRS117" s="205"/>
      <c r="NRT117" s="205"/>
      <c r="NRU117" s="205"/>
      <c r="NRV117" s="205"/>
      <c r="NRW117" s="205"/>
      <c r="NRX117" s="205"/>
      <c r="NRY117" s="205"/>
      <c r="NRZ117" s="205"/>
      <c r="NSA117" s="205"/>
      <c r="NSB117" s="205"/>
      <c r="NSC117" s="205"/>
      <c r="NSD117" s="205"/>
      <c r="NSE117" s="205"/>
      <c r="NSF117" s="205"/>
      <c r="NSG117" s="205"/>
      <c r="NSH117" s="205"/>
      <c r="NSI117" s="205"/>
      <c r="NSJ117" s="205"/>
      <c r="NSK117" s="205"/>
      <c r="NSL117" s="205"/>
      <c r="NSM117" s="205"/>
      <c r="NSN117" s="205"/>
      <c r="NSO117" s="205"/>
      <c r="NSP117" s="205"/>
      <c r="NSQ117" s="205"/>
      <c r="NSR117" s="205"/>
      <c r="NSS117" s="205"/>
      <c r="NST117" s="205"/>
      <c r="NSU117" s="205"/>
      <c r="NSV117" s="205"/>
      <c r="NSW117" s="205"/>
      <c r="NSX117" s="205"/>
      <c r="NSY117" s="205"/>
      <c r="NSZ117" s="205"/>
      <c r="NTA117" s="205"/>
      <c r="NTB117" s="205"/>
      <c r="NTC117" s="205"/>
      <c r="NTJ117" s="205"/>
      <c r="NTK117" s="205"/>
      <c r="NTL117" s="205"/>
      <c r="NTM117" s="205"/>
      <c r="NTN117" s="205"/>
      <c r="NTO117" s="205"/>
      <c r="NTP117" s="205"/>
      <c r="NTQ117" s="205"/>
      <c r="NTR117" s="205"/>
      <c r="NTS117" s="205"/>
      <c r="NTT117" s="205"/>
      <c r="NTU117" s="205"/>
      <c r="NTV117" s="205"/>
      <c r="NTW117" s="205"/>
      <c r="NTX117" s="205"/>
      <c r="NTY117" s="205"/>
      <c r="NTZ117" s="205"/>
      <c r="NUA117" s="205"/>
      <c r="NUB117" s="205"/>
      <c r="NUC117" s="205"/>
      <c r="NUD117" s="205"/>
      <c r="NUE117" s="205"/>
      <c r="NUF117" s="205"/>
      <c r="NUG117" s="205"/>
      <c r="NUH117" s="205"/>
      <c r="NUI117" s="205"/>
      <c r="NUJ117" s="205"/>
      <c r="NUK117" s="205"/>
      <c r="NUL117" s="205"/>
      <c r="NUM117" s="205"/>
      <c r="NUN117" s="205"/>
      <c r="NUO117" s="205"/>
      <c r="NUP117" s="205"/>
      <c r="NUQ117" s="205"/>
      <c r="NUR117" s="205"/>
      <c r="NUS117" s="205"/>
      <c r="NUT117" s="205"/>
      <c r="NUU117" s="205"/>
      <c r="NUV117" s="205"/>
      <c r="NUW117" s="205"/>
      <c r="NUX117" s="205"/>
      <c r="NUY117" s="205"/>
      <c r="NUZ117" s="205"/>
      <c r="NVA117" s="205"/>
      <c r="NVB117" s="205"/>
      <c r="NVC117" s="205"/>
      <c r="NVD117" s="205"/>
      <c r="NVE117" s="205"/>
      <c r="NVF117" s="205"/>
      <c r="NVG117" s="205"/>
      <c r="NVH117" s="205"/>
      <c r="NVI117" s="205"/>
      <c r="NVJ117" s="205"/>
      <c r="NVK117" s="205"/>
      <c r="NVL117" s="205"/>
      <c r="NVM117" s="205"/>
      <c r="NVN117" s="205"/>
      <c r="NVO117" s="205"/>
      <c r="NVP117" s="205"/>
      <c r="NVQ117" s="205"/>
      <c r="NVR117" s="205"/>
      <c r="NVS117" s="205"/>
      <c r="NVT117" s="205"/>
      <c r="NVU117" s="205"/>
      <c r="NVV117" s="205"/>
      <c r="NVW117" s="205"/>
      <c r="NVX117" s="205"/>
      <c r="NVY117" s="205"/>
      <c r="NVZ117" s="205"/>
      <c r="NWA117" s="205"/>
      <c r="NWB117" s="205"/>
      <c r="NWC117" s="205"/>
      <c r="NWD117" s="205"/>
      <c r="NWE117" s="205"/>
      <c r="NWF117" s="205"/>
      <c r="NWG117" s="205"/>
      <c r="NWH117" s="205"/>
      <c r="NWI117" s="205"/>
      <c r="NWJ117" s="205"/>
      <c r="NWK117" s="205"/>
      <c r="NWL117" s="205"/>
      <c r="NWM117" s="205"/>
      <c r="NWN117" s="205"/>
      <c r="NWO117" s="205"/>
      <c r="NWP117" s="205"/>
      <c r="NWQ117" s="205"/>
      <c r="NWR117" s="205"/>
      <c r="NWS117" s="205"/>
      <c r="NWT117" s="205"/>
      <c r="NWU117" s="205"/>
      <c r="NWV117" s="205"/>
      <c r="NWW117" s="205"/>
      <c r="NWX117" s="205"/>
      <c r="NWY117" s="205"/>
      <c r="NWZ117" s="205"/>
      <c r="NXA117" s="205"/>
      <c r="NXB117" s="205"/>
      <c r="NXC117" s="205"/>
      <c r="NXD117" s="205"/>
      <c r="NXE117" s="205"/>
      <c r="NXF117" s="205"/>
      <c r="NXG117" s="205"/>
      <c r="NXH117" s="205"/>
      <c r="NXI117" s="205"/>
      <c r="NXJ117" s="205"/>
      <c r="NXK117" s="205"/>
      <c r="NXL117" s="205"/>
      <c r="NXM117" s="205"/>
      <c r="NXN117" s="205"/>
      <c r="NXO117" s="205"/>
      <c r="NXP117" s="205"/>
      <c r="NXQ117" s="205"/>
      <c r="NXR117" s="205"/>
      <c r="NXS117" s="205"/>
      <c r="NXT117" s="205"/>
      <c r="NXU117" s="205"/>
      <c r="NXV117" s="205"/>
      <c r="NXW117" s="205"/>
      <c r="NXX117" s="205"/>
      <c r="NXY117" s="205"/>
      <c r="NXZ117" s="205"/>
      <c r="NYA117" s="205"/>
      <c r="NYB117" s="205"/>
      <c r="NYC117" s="205"/>
      <c r="NYD117" s="205"/>
      <c r="NYE117" s="205"/>
      <c r="NYF117" s="205"/>
      <c r="NYG117" s="205"/>
      <c r="NYH117" s="205"/>
      <c r="NYI117" s="205"/>
      <c r="NYJ117" s="205"/>
      <c r="NYK117" s="205"/>
      <c r="NYL117" s="205"/>
      <c r="NYM117" s="205"/>
      <c r="NYN117" s="205"/>
      <c r="NYO117" s="205"/>
      <c r="NYP117" s="205"/>
      <c r="NYQ117" s="205"/>
      <c r="NYR117" s="205"/>
      <c r="NYS117" s="205"/>
      <c r="NYT117" s="205"/>
      <c r="NYU117" s="205"/>
      <c r="NYV117" s="205"/>
      <c r="NYW117" s="205"/>
      <c r="NYX117" s="205"/>
      <c r="NYY117" s="205"/>
      <c r="NYZ117" s="205"/>
      <c r="NZA117" s="205"/>
      <c r="NZB117" s="205"/>
      <c r="NZC117" s="205"/>
      <c r="NZD117" s="205"/>
      <c r="NZE117" s="205"/>
      <c r="NZF117" s="205"/>
      <c r="NZG117" s="205"/>
      <c r="NZH117" s="205"/>
      <c r="NZI117" s="205"/>
      <c r="NZJ117" s="205"/>
      <c r="NZK117" s="205"/>
      <c r="NZL117" s="205"/>
      <c r="NZM117" s="205"/>
      <c r="NZN117" s="205"/>
      <c r="NZO117" s="205"/>
      <c r="NZP117" s="205"/>
      <c r="NZQ117" s="205"/>
      <c r="NZR117" s="205"/>
      <c r="NZS117" s="205"/>
      <c r="NZT117" s="205"/>
      <c r="NZU117" s="205"/>
      <c r="NZV117" s="205"/>
      <c r="NZW117" s="205"/>
      <c r="NZX117" s="205"/>
      <c r="NZY117" s="205"/>
      <c r="NZZ117" s="205"/>
      <c r="OAA117" s="205"/>
      <c r="OAB117" s="205"/>
      <c r="OAC117" s="205"/>
      <c r="OAD117" s="205"/>
      <c r="OAE117" s="205"/>
      <c r="OAF117" s="205"/>
      <c r="OAG117" s="205"/>
      <c r="OAH117" s="205"/>
      <c r="OAI117" s="205"/>
      <c r="OAJ117" s="205"/>
      <c r="OAK117" s="205"/>
      <c r="OAL117" s="205"/>
      <c r="OAM117" s="205"/>
      <c r="OAN117" s="205"/>
      <c r="OAO117" s="205"/>
      <c r="OAP117" s="205"/>
      <c r="OAQ117" s="205"/>
      <c r="OAR117" s="205"/>
      <c r="OAS117" s="205"/>
      <c r="OAT117" s="205"/>
      <c r="OAU117" s="205"/>
      <c r="OAV117" s="205"/>
      <c r="OAW117" s="205"/>
      <c r="OAX117" s="205"/>
      <c r="OAY117" s="205"/>
      <c r="OAZ117" s="205"/>
      <c r="OBA117" s="205"/>
      <c r="OBB117" s="205"/>
      <c r="OBC117" s="205"/>
      <c r="OBD117" s="205"/>
      <c r="OBE117" s="205"/>
      <c r="OBF117" s="205"/>
      <c r="OBG117" s="205"/>
      <c r="OBH117" s="205"/>
      <c r="OBI117" s="205"/>
      <c r="OBJ117" s="205"/>
      <c r="OBK117" s="205"/>
      <c r="OBL117" s="205"/>
      <c r="OBM117" s="205"/>
      <c r="OBN117" s="205"/>
      <c r="OBO117" s="205"/>
      <c r="OBP117" s="205"/>
      <c r="OBQ117" s="205"/>
      <c r="OBR117" s="205"/>
      <c r="OBS117" s="205"/>
      <c r="OBT117" s="205"/>
      <c r="OBU117" s="205"/>
      <c r="OBV117" s="205"/>
      <c r="OBW117" s="205"/>
      <c r="OBX117" s="205"/>
      <c r="OBY117" s="205"/>
      <c r="OBZ117" s="205"/>
      <c r="OCA117" s="205"/>
      <c r="OCB117" s="205"/>
      <c r="OCC117" s="205"/>
      <c r="OCD117" s="205"/>
      <c r="OCE117" s="205"/>
      <c r="OCF117" s="205"/>
      <c r="OCG117" s="205"/>
      <c r="OCH117" s="205"/>
      <c r="OCI117" s="205"/>
      <c r="OCJ117" s="205"/>
      <c r="OCK117" s="205"/>
      <c r="OCL117" s="205"/>
      <c r="OCM117" s="205"/>
      <c r="OCN117" s="205"/>
      <c r="OCO117" s="205"/>
      <c r="OCP117" s="205"/>
      <c r="OCQ117" s="205"/>
      <c r="OCR117" s="205"/>
      <c r="OCS117" s="205"/>
      <c r="OCT117" s="205"/>
      <c r="OCU117" s="205"/>
      <c r="OCV117" s="205"/>
      <c r="OCW117" s="205"/>
      <c r="OCX117" s="205"/>
      <c r="OCY117" s="205"/>
      <c r="ODF117" s="205"/>
      <c r="ODG117" s="205"/>
      <c r="ODH117" s="205"/>
      <c r="ODI117" s="205"/>
      <c r="ODJ117" s="205"/>
      <c r="ODK117" s="205"/>
      <c r="ODL117" s="205"/>
      <c r="ODM117" s="205"/>
      <c r="ODN117" s="205"/>
      <c r="ODO117" s="205"/>
      <c r="ODP117" s="205"/>
      <c r="ODQ117" s="205"/>
      <c r="ODR117" s="205"/>
      <c r="ODS117" s="205"/>
      <c r="ODT117" s="205"/>
      <c r="ODU117" s="205"/>
      <c r="ODV117" s="205"/>
      <c r="ODW117" s="205"/>
      <c r="ODX117" s="205"/>
      <c r="ODY117" s="205"/>
      <c r="ODZ117" s="205"/>
      <c r="OEA117" s="205"/>
      <c r="OEB117" s="205"/>
      <c r="OEC117" s="205"/>
      <c r="OED117" s="205"/>
      <c r="OEE117" s="205"/>
      <c r="OEF117" s="205"/>
      <c r="OEG117" s="205"/>
      <c r="OEH117" s="205"/>
      <c r="OEI117" s="205"/>
      <c r="OEJ117" s="205"/>
      <c r="OEK117" s="205"/>
      <c r="OEL117" s="205"/>
      <c r="OEM117" s="205"/>
      <c r="OEN117" s="205"/>
      <c r="OEO117" s="205"/>
      <c r="OEP117" s="205"/>
      <c r="OEQ117" s="205"/>
      <c r="OER117" s="205"/>
      <c r="OES117" s="205"/>
      <c r="OET117" s="205"/>
      <c r="OEU117" s="205"/>
      <c r="OEV117" s="205"/>
      <c r="OEW117" s="205"/>
      <c r="OEX117" s="205"/>
      <c r="OEY117" s="205"/>
      <c r="OEZ117" s="205"/>
      <c r="OFA117" s="205"/>
      <c r="OFB117" s="205"/>
      <c r="OFC117" s="205"/>
      <c r="OFD117" s="205"/>
      <c r="OFE117" s="205"/>
      <c r="OFF117" s="205"/>
      <c r="OFG117" s="205"/>
      <c r="OFH117" s="205"/>
      <c r="OFI117" s="205"/>
      <c r="OFJ117" s="205"/>
      <c r="OFK117" s="205"/>
      <c r="OFL117" s="205"/>
      <c r="OFM117" s="205"/>
      <c r="OFN117" s="205"/>
      <c r="OFO117" s="205"/>
      <c r="OFP117" s="205"/>
      <c r="OFQ117" s="205"/>
      <c r="OFR117" s="205"/>
      <c r="OFS117" s="205"/>
      <c r="OFT117" s="205"/>
      <c r="OFU117" s="205"/>
      <c r="OFV117" s="205"/>
      <c r="OFW117" s="205"/>
      <c r="OFX117" s="205"/>
      <c r="OFY117" s="205"/>
      <c r="OFZ117" s="205"/>
      <c r="OGA117" s="205"/>
      <c r="OGB117" s="205"/>
      <c r="OGC117" s="205"/>
      <c r="OGD117" s="205"/>
      <c r="OGE117" s="205"/>
      <c r="OGF117" s="205"/>
      <c r="OGG117" s="205"/>
      <c r="OGH117" s="205"/>
      <c r="OGI117" s="205"/>
      <c r="OGJ117" s="205"/>
      <c r="OGK117" s="205"/>
      <c r="OGL117" s="205"/>
      <c r="OGM117" s="205"/>
      <c r="OGN117" s="205"/>
      <c r="OGO117" s="205"/>
      <c r="OGP117" s="205"/>
      <c r="OGQ117" s="205"/>
      <c r="OGR117" s="205"/>
      <c r="OGS117" s="205"/>
      <c r="OGT117" s="205"/>
      <c r="OGU117" s="205"/>
      <c r="OGV117" s="205"/>
      <c r="OGW117" s="205"/>
      <c r="OGX117" s="205"/>
      <c r="OGY117" s="205"/>
      <c r="OGZ117" s="205"/>
      <c r="OHA117" s="205"/>
      <c r="OHB117" s="205"/>
      <c r="OHC117" s="205"/>
      <c r="OHD117" s="205"/>
      <c r="OHE117" s="205"/>
      <c r="OHF117" s="205"/>
      <c r="OHG117" s="205"/>
      <c r="OHH117" s="205"/>
      <c r="OHI117" s="205"/>
      <c r="OHJ117" s="205"/>
      <c r="OHK117" s="205"/>
      <c r="OHL117" s="205"/>
      <c r="OHM117" s="205"/>
      <c r="OHN117" s="205"/>
      <c r="OHO117" s="205"/>
      <c r="OHP117" s="205"/>
      <c r="OHQ117" s="205"/>
      <c r="OHR117" s="205"/>
      <c r="OHS117" s="205"/>
      <c r="OHT117" s="205"/>
      <c r="OHU117" s="205"/>
      <c r="OHV117" s="205"/>
      <c r="OHW117" s="205"/>
      <c r="OHX117" s="205"/>
      <c r="OHY117" s="205"/>
      <c r="OHZ117" s="205"/>
      <c r="OIA117" s="205"/>
      <c r="OIB117" s="205"/>
      <c r="OIC117" s="205"/>
      <c r="OID117" s="205"/>
      <c r="OIE117" s="205"/>
      <c r="OIF117" s="205"/>
      <c r="OIG117" s="205"/>
      <c r="OIH117" s="205"/>
      <c r="OII117" s="205"/>
      <c r="OIJ117" s="205"/>
      <c r="OIK117" s="205"/>
      <c r="OIL117" s="205"/>
      <c r="OIM117" s="205"/>
      <c r="OIN117" s="205"/>
      <c r="OIO117" s="205"/>
      <c r="OIP117" s="205"/>
      <c r="OIQ117" s="205"/>
      <c r="OIR117" s="205"/>
      <c r="OIS117" s="205"/>
      <c r="OIT117" s="205"/>
      <c r="OIU117" s="205"/>
      <c r="OIV117" s="205"/>
      <c r="OIW117" s="205"/>
      <c r="OIX117" s="205"/>
      <c r="OIY117" s="205"/>
      <c r="OIZ117" s="205"/>
      <c r="OJA117" s="205"/>
      <c r="OJB117" s="205"/>
      <c r="OJC117" s="205"/>
      <c r="OJD117" s="205"/>
      <c r="OJE117" s="205"/>
      <c r="OJF117" s="205"/>
      <c r="OJG117" s="205"/>
      <c r="OJH117" s="205"/>
      <c r="OJI117" s="205"/>
      <c r="OJJ117" s="205"/>
      <c r="OJK117" s="205"/>
      <c r="OJL117" s="205"/>
      <c r="OJM117" s="205"/>
      <c r="OJN117" s="205"/>
      <c r="OJO117" s="205"/>
      <c r="OJP117" s="205"/>
      <c r="OJQ117" s="205"/>
      <c r="OJR117" s="205"/>
      <c r="OJS117" s="205"/>
      <c r="OJT117" s="205"/>
      <c r="OJU117" s="205"/>
      <c r="OJV117" s="205"/>
      <c r="OJW117" s="205"/>
      <c r="OJX117" s="205"/>
      <c r="OJY117" s="205"/>
      <c r="OJZ117" s="205"/>
      <c r="OKA117" s="205"/>
      <c r="OKB117" s="205"/>
      <c r="OKC117" s="205"/>
      <c r="OKD117" s="205"/>
      <c r="OKE117" s="205"/>
      <c r="OKF117" s="205"/>
      <c r="OKG117" s="205"/>
      <c r="OKH117" s="205"/>
      <c r="OKI117" s="205"/>
      <c r="OKJ117" s="205"/>
      <c r="OKK117" s="205"/>
      <c r="OKL117" s="205"/>
      <c r="OKM117" s="205"/>
      <c r="OKN117" s="205"/>
      <c r="OKO117" s="205"/>
      <c r="OKP117" s="205"/>
      <c r="OKQ117" s="205"/>
      <c r="OKR117" s="205"/>
      <c r="OKS117" s="205"/>
      <c r="OKT117" s="205"/>
      <c r="OKU117" s="205"/>
      <c r="OKV117" s="205"/>
      <c r="OKW117" s="205"/>
      <c r="OKX117" s="205"/>
      <c r="OKY117" s="205"/>
      <c r="OKZ117" s="205"/>
      <c r="OLA117" s="205"/>
      <c r="OLB117" s="205"/>
      <c r="OLC117" s="205"/>
      <c r="OLD117" s="205"/>
      <c r="OLE117" s="205"/>
      <c r="OLF117" s="205"/>
      <c r="OLG117" s="205"/>
      <c r="OLH117" s="205"/>
      <c r="OLI117" s="205"/>
      <c r="OLJ117" s="205"/>
      <c r="OLK117" s="205"/>
      <c r="OLL117" s="205"/>
      <c r="OLM117" s="205"/>
      <c r="OLN117" s="205"/>
      <c r="OLO117" s="205"/>
      <c r="OLP117" s="205"/>
      <c r="OLQ117" s="205"/>
      <c r="OLR117" s="205"/>
      <c r="OLS117" s="205"/>
      <c r="OLT117" s="205"/>
      <c r="OLU117" s="205"/>
      <c r="OLV117" s="205"/>
      <c r="OLW117" s="205"/>
      <c r="OLX117" s="205"/>
      <c r="OLY117" s="205"/>
      <c r="OLZ117" s="205"/>
      <c r="OMA117" s="205"/>
      <c r="OMB117" s="205"/>
      <c r="OMC117" s="205"/>
      <c r="OMD117" s="205"/>
      <c r="OME117" s="205"/>
      <c r="OMF117" s="205"/>
      <c r="OMG117" s="205"/>
      <c r="OMH117" s="205"/>
      <c r="OMI117" s="205"/>
      <c r="OMJ117" s="205"/>
      <c r="OMK117" s="205"/>
      <c r="OML117" s="205"/>
      <c r="OMM117" s="205"/>
      <c r="OMN117" s="205"/>
      <c r="OMO117" s="205"/>
      <c r="OMP117" s="205"/>
      <c r="OMQ117" s="205"/>
      <c r="OMR117" s="205"/>
      <c r="OMS117" s="205"/>
      <c r="OMT117" s="205"/>
      <c r="OMU117" s="205"/>
      <c r="ONB117" s="205"/>
      <c r="ONC117" s="205"/>
      <c r="OND117" s="205"/>
      <c r="ONE117" s="205"/>
      <c r="ONF117" s="205"/>
      <c r="ONG117" s="205"/>
      <c r="ONH117" s="205"/>
      <c r="ONI117" s="205"/>
      <c r="ONJ117" s="205"/>
      <c r="ONK117" s="205"/>
      <c r="ONL117" s="205"/>
      <c r="ONM117" s="205"/>
      <c r="ONN117" s="205"/>
      <c r="ONO117" s="205"/>
      <c r="ONP117" s="205"/>
      <c r="ONQ117" s="205"/>
      <c r="ONR117" s="205"/>
      <c r="ONS117" s="205"/>
      <c r="ONT117" s="205"/>
      <c r="ONU117" s="205"/>
      <c r="ONV117" s="205"/>
      <c r="ONW117" s="205"/>
      <c r="ONX117" s="205"/>
      <c r="ONY117" s="205"/>
      <c r="ONZ117" s="205"/>
      <c r="OOA117" s="205"/>
      <c r="OOB117" s="205"/>
      <c r="OOC117" s="205"/>
      <c r="OOD117" s="205"/>
      <c r="OOE117" s="205"/>
      <c r="OOF117" s="205"/>
      <c r="OOG117" s="205"/>
      <c r="OOH117" s="205"/>
      <c r="OOI117" s="205"/>
      <c r="OOJ117" s="205"/>
      <c r="OOK117" s="205"/>
      <c r="OOL117" s="205"/>
      <c r="OOM117" s="205"/>
      <c r="OON117" s="205"/>
      <c r="OOO117" s="205"/>
      <c r="OOP117" s="205"/>
      <c r="OOQ117" s="205"/>
      <c r="OOR117" s="205"/>
      <c r="OOS117" s="205"/>
      <c r="OOT117" s="205"/>
      <c r="OOU117" s="205"/>
      <c r="OOV117" s="205"/>
      <c r="OOW117" s="205"/>
      <c r="OOX117" s="205"/>
      <c r="OOY117" s="205"/>
      <c r="OOZ117" s="205"/>
      <c r="OPA117" s="205"/>
      <c r="OPB117" s="205"/>
      <c r="OPC117" s="205"/>
      <c r="OPD117" s="205"/>
      <c r="OPE117" s="205"/>
      <c r="OPF117" s="205"/>
      <c r="OPG117" s="205"/>
      <c r="OPH117" s="205"/>
      <c r="OPI117" s="205"/>
      <c r="OPJ117" s="205"/>
      <c r="OPK117" s="205"/>
      <c r="OPL117" s="205"/>
      <c r="OPM117" s="205"/>
      <c r="OPN117" s="205"/>
      <c r="OPO117" s="205"/>
      <c r="OPP117" s="205"/>
      <c r="OPQ117" s="205"/>
      <c r="OPR117" s="205"/>
      <c r="OPS117" s="205"/>
      <c r="OPT117" s="205"/>
      <c r="OPU117" s="205"/>
      <c r="OPV117" s="205"/>
      <c r="OPW117" s="205"/>
      <c r="OPX117" s="205"/>
      <c r="OPY117" s="205"/>
      <c r="OPZ117" s="205"/>
      <c r="OQA117" s="205"/>
      <c r="OQB117" s="205"/>
      <c r="OQC117" s="205"/>
      <c r="OQD117" s="205"/>
      <c r="OQE117" s="205"/>
      <c r="OQF117" s="205"/>
      <c r="OQG117" s="205"/>
      <c r="OQH117" s="205"/>
      <c r="OQI117" s="205"/>
      <c r="OQJ117" s="205"/>
      <c r="OQK117" s="205"/>
      <c r="OQL117" s="205"/>
      <c r="OQM117" s="205"/>
      <c r="OQN117" s="205"/>
      <c r="OQO117" s="205"/>
      <c r="OQP117" s="205"/>
      <c r="OQQ117" s="205"/>
      <c r="OQR117" s="205"/>
      <c r="OQS117" s="205"/>
      <c r="OQT117" s="205"/>
      <c r="OQU117" s="205"/>
      <c r="OQV117" s="205"/>
      <c r="OQW117" s="205"/>
      <c r="OQX117" s="205"/>
      <c r="OQY117" s="205"/>
      <c r="OQZ117" s="205"/>
      <c r="ORA117" s="205"/>
      <c r="ORB117" s="205"/>
      <c r="ORC117" s="205"/>
      <c r="ORD117" s="205"/>
      <c r="ORE117" s="205"/>
      <c r="ORF117" s="205"/>
      <c r="ORG117" s="205"/>
      <c r="ORH117" s="205"/>
      <c r="ORI117" s="205"/>
      <c r="ORJ117" s="205"/>
      <c r="ORK117" s="205"/>
      <c r="ORL117" s="205"/>
      <c r="ORM117" s="205"/>
      <c r="ORN117" s="205"/>
      <c r="ORO117" s="205"/>
      <c r="ORP117" s="205"/>
      <c r="ORQ117" s="205"/>
      <c r="ORR117" s="205"/>
      <c r="ORS117" s="205"/>
      <c r="ORT117" s="205"/>
      <c r="ORU117" s="205"/>
      <c r="ORV117" s="205"/>
      <c r="ORW117" s="205"/>
      <c r="ORX117" s="205"/>
      <c r="ORY117" s="205"/>
      <c r="ORZ117" s="205"/>
      <c r="OSA117" s="205"/>
      <c r="OSB117" s="205"/>
      <c r="OSC117" s="205"/>
      <c r="OSD117" s="205"/>
      <c r="OSE117" s="205"/>
      <c r="OSF117" s="205"/>
      <c r="OSG117" s="205"/>
      <c r="OSH117" s="205"/>
      <c r="OSI117" s="205"/>
      <c r="OSJ117" s="205"/>
      <c r="OSK117" s="205"/>
      <c r="OSL117" s="205"/>
      <c r="OSM117" s="205"/>
      <c r="OSN117" s="205"/>
      <c r="OSO117" s="205"/>
      <c r="OSP117" s="205"/>
      <c r="OSQ117" s="205"/>
      <c r="OSR117" s="205"/>
      <c r="OSS117" s="205"/>
      <c r="OST117" s="205"/>
      <c r="OSU117" s="205"/>
      <c r="OSV117" s="205"/>
      <c r="OSW117" s="205"/>
      <c r="OSX117" s="205"/>
      <c r="OSY117" s="205"/>
      <c r="OSZ117" s="205"/>
      <c r="OTA117" s="205"/>
      <c r="OTB117" s="205"/>
      <c r="OTC117" s="205"/>
      <c r="OTD117" s="205"/>
      <c r="OTE117" s="205"/>
      <c r="OTF117" s="205"/>
      <c r="OTG117" s="205"/>
      <c r="OTH117" s="205"/>
      <c r="OTI117" s="205"/>
      <c r="OTJ117" s="205"/>
      <c r="OTK117" s="205"/>
      <c r="OTL117" s="205"/>
      <c r="OTM117" s="205"/>
      <c r="OTN117" s="205"/>
      <c r="OTO117" s="205"/>
      <c r="OTP117" s="205"/>
      <c r="OTQ117" s="205"/>
      <c r="OTR117" s="205"/>
      <c r="OTS117" s="205"/>
      <c r="OTT117" s="205"/>
      <c r="OTU117" s="205"/>
      <c r="OTV117" s="205"/>
      <c r="OTW117" s="205"/>
      <c r="OTX117" s="205"/>
      <c r="OTY117" s="205"/>
      <c r="OTZ117" s="205"/>
      <c r="OUA117" s="205"/>
      <c r="OUB117" s="205"/>
      <c r="OUC117" s="205"/>
      <c r="OUD117" s="205"/>
      <c r="OUE117" s="205"/>
      <c r="OUF117" s="205"/>
      <c r="OUG117" s="205"/>
      <c r="OUH117" s="205"/>
      <c r="OUI117" s="205"/>
      <c r="OUJ117" s="205"/>
      <c r="OUK117" s="205"/>
      <c r="OUL117" s="205"/>
      <c r="OUM117" s="205"/>
      <c r="OUN117" s="205"/>
      <c r="OUO117" s="205"/>
      <c r="OUP117" s="205"/>
      <c r="OUQ117" s="205"/>
      <c r="OUR117" s="205"/>
      <c r="OUS117" s="205"/>
      <c r="OUT117" s="205"/>
      <c r="OUU117" s="205"/>
      <c r="OUV117" s="205"/>
      <c r="OUW117" s="205"/>
      <c r="OUX117" s="205"/>
      <c r="OUY117" s="205"/>
      <c r="OUZ117" s="205"/>
      <c r="OVA117" s="205"/>
      <c r="OVB117" s="205"/>
      <c r="OVC117" s="205"/>
      <c r="OVD117" s="205"/>
      <c r="OVE117" s="205"/>
      <c r="OVF117" s="205"/>
      <c r="OVG117" s="205"/>
      <c r="OVH117" s="205"/>
      <c r="OVI117" s="205"/>
      <c r="OVJ117" s="205"/>
      <c r="OVK117" s="205"/>
      <c r="OVL117" s="205"/>
      <c r="OVM117" s="205"/>
      <c r="OVN117" s="205"/>
      <c r="OVO117" s="205"/>
      <c r="OVP117" s="205"/>
      <c r="OVQ117" s="205"/>
      <c r="OVR117" s="205"/>
      <c r="OVS117" s="205"/>
      <c r="OVT117" s="205"/>
      <c r="OVU117" s="205"/>
      <c r="OVV117" s="205"/>
      <c r="OVW117" s="205"/>
      <c r="OVX117" s="205"/>
      <c r="OVY117" s="205"/>
      <c r="OVZ117" s="205"/>
      <c r="OWA117" s="205"/>
      <c r="OWB117" s="205"/>
      <c r="OWC117" s="205"/>
      <c r="OWD117" s="205"/>
      <c r="OWE117" s="205"/>
      <c r="OWF117" s="205"/>
      <c r="OWG117" s="205"/>
      <c r="OWH117" s="205"/>
      <c r="OWI117" s="205"/>
      <c r="OWJ117" s="205"/>
      <c r="OWK117" s="205"/>
      <c r="OWL117" s="205"/>
      <c r="OWM117" s="205"/>
      <c r="OWN117" s="205"/>
      <c r="OWO117" s="205"/>
      <c r="OWP117" s="205"/>
      <c r="OWQ117" s="205"/>
      <c r="OWX117" s="205"/>
      <c r="OWY117" s="205"/>
      <c r="OWZ117" s="205"/>
      <c r="OXA117" s="205"/>
      <c r="OXB117" s="205"/>
      <c r="OXC117" s="205"/>
      <c r="OXD117" s="205"/>
      <c r="OXE117" s="205"/>
      <c r="OXF117" s="205"/>
      <c r="OXG117" s="205"/>
      <c r="OXH117" s="205"/>
      <c r="OXI117" s="205"/>
      <c r="OXJ117" s="205"/>
      <c r="OXK117" s="205"/>
      <c r="OXL117" s="205"/>
      <c r="OXM117" s="205"/>
      <c r="OXN117" s="205"/>
      <c r="OXO117" s="205"/>
      <c r="OXP117" s="205"/>
      <c r="OXQ117" s="205"/>
      <c r="OXR117" s="205"/>
      <c r="OXS117" s="205"/>
      <c r="OXT117" s="205"/>
      <c r="OXU117" s="205"/>
      <c r="OXV117" s="205"/>
      <c r="OXW117" s="205"/>
      <c r="OXX117" s="205"/>
      <c r="OXY117" s="205"/>
      <c r="OXZ117" s="205"/>
      <c r="OYA117" s="205"/>
      <c r="OYB117" s="205"/>
      <c r="OYC117" s="205"/>
      <c r="OYD117" s="205"/>
      <c r="OYE117" s="205"/>
      <c r="OYF117" s="205"/>
      <c r="OYG117" s="205"/>
      <c r="OYH117" s="205"/>
      <c r="OYI117" s="205"/>
      <c r="OYJ117" s="205"/>
      <c r="OYK117" s="205"/>
      <c r="OYL117" s="205"/>
      <c r="OYM117" s="205"/>
      <c r="OYN117" s="205"/>
      <c r="OYO117" s="205"/>
      <c r="OYP117" s="205"/>
      <c r="OYQ117" s="205"/>
      <c r="OYR117" s="205"/>
      <c r="OYS117" s="205"/>
      <c r="OYT117" s="205"/>
      <c r="OYU117" s="205"/>
      <c r="OYV117" s="205"/>
      <c r="OYW117" s="205"/>
      <c r="OYX117" s="205"/>
      <c r="OYY117" s="205"/>
      <c r="OYZ117" s="205"/>
      <c r="OZA117" s="205"/>
      <c r="OZB117" s="205"/>
      <c r="OZC117" s="205"/>
      <c r="OZD117" s="205"/>
      <c r="OZE117" s="205"/>
      <c r="OZF117" s="205"/>
      <c r="OZG117" s="205"/>
      <c r="OZH117" s="205"/>
      <c r="OZI117" s="205"/>
      <c r="OZJ117" s="205"/>
      <c r="OZK117" s="205"/>
      <c r="OZL117" s="205"/>
      <c r="OZM117" s="205"/>
      <c r="OZN117" s="205"/>
      <c r="OZO117" s="205"/>
      <c r="OZP117" s="205"/>
      <c r="OZQ117" s="205"/>
      <c r="OZR117" s="205"/>
      <c r="OZS117" s="205"/>
      <c r="OZT117" s="205"/>
      <c r="OZU117" s="205"/>
      <c r="OZV117" s="205"/>
      <c r="OZW117" s="205"/>
      <c r="OZX117" s="205"/>
      <c r="OZY117" s="205"/>
      <c r="OZZ117" s="205"/>
      <c r="PAA117" s="205"/>
      <c r="PAB117" s="205"/>
      <c r="PAC117" s="205"/>
      <c r="PAD117" s="205"/>
      <c r="PAE117" s="205"/>
      <c r="PAF117" s="205"/>
      <c r="PAG117" s="205"/>
      <c r="PAH117" s="205"/>
      <c r="PAI117" s="205"/>
      <c r="PAJ117" s="205"/>
      <c r="PAK117" s="205"/>
      <c r="PAL117" s="205"/>
      <c r="PAM117" s="205"/>
      <c r="PAN117" s="205"/>
      <c r="PAO117" s="205"/>
      <c r="PAP117" s="205"/>
      <c r="PAQ117" s="205"/>
      <c r="PAR117" s="205"/>
      <c r="PAS117" s="205"/>
      <c r="PAT117" s="205"/>
      <c r="PAU117" s="205"/>
      <c r="PAV117" s="205"/>
      <c r="PAW117" s="205"/>
      <c r="PAX117" s="205"/>
      <c r="PAY117" s="205"/>
      <c r="PAZ117" s="205"/>
      <c r="PBA117" s="205"/>
      <c r="PBB117" s="205"/>
      <c r="PBC117" s="205"/>
      <c r="PBD117" s="205"/>
      <c r="PBE117" s="205"/>
      <c r="PBF117" s="205"/>
      <c r="PBG117" s="205"/>
      <c r="PBH117" s="205"/>
      <c r="PBI117" s="205"/>
      <c r="PBJ117" s="205"/>
      <c r="PBK117" s="205"/>
      <c r="PBL117" s="205"/>
      <c r="PBM117" s="205"/>
      <c r="PBN117" s="205"/>
      <c r="PBO117" s="205"/>
      <c r="PBP117" s="205"/>
      <c r="PBQ117" s="205"/>
      <c r="PBR117" s="205"/>
      <c r="PBS117" s="205"/>
      <c r="PBT117" s="205"/>
      <c r="PBU117" s="205"/>
      <c r="PBV117" s="205"/>
      <c r="PBW117" s="205"/>
      <c r="PBX117" s="205"/>
      <c r="PBY117" s="205"/>
      <c r="PBZ117" s="205"/>
      <c r="PCA117" s="205"/>
      <c r="PCB117" s="205"/>
      <c r="PCC117" s="205"/>
      <c r="PCD117" s="205"/>
      <c r="PCE117" s="205"/>
      <c r="PCF117" s="205"/>
      <c r="PCG117" s="205"/>
      <c r="PCH117" s="205"/>
      <c r="PCI117" s="205"/>
      <c r="PCJ117" s="205"/>
      <c r="PCK117" s="205"/>
      <c r="PCL117" s="205"/>
      <c r="PCM117" s="205"/>
      <c r="PCN117" s="205"/>
      <c r="PCO117" s="205"/>
      <c r="PCP117" s="205"/>
      <c r="PCQ117" s="205"/>
      <c r="PCR117" s="205"/>
      <c r="PCS117" s="205"/>
      <c r="PCT117" s="205"/>
      <c r="PCU117" s="205"/>
      <c r="PCV117" s="205"/>
      <c r="PCW117" s="205"/>
      <c r="PCX117" s="205"/>
      <c r="PCY117" s="205"/>
      <c r="PCZ117" s="205"/>
      <c r="PDA117" s="205"/>
      <c r="PDB117" s="205"/>
      <c r="PDC117" s="205"/>
      <c r="PDD117" s="205"/>
      <c r="PDE117" s="205"/>
      <c r="PDF117" s="205"/>
      <c r="PDG117" s="205"/>
      <c r="PDH117" s="205"/>
      <c r="PDI117" s="205"/>
      <c r="PDJ117" s="205"/>
      <c r="PDK117" s="205"/>
      <c r="PDL117" s="205"/>
      <c r="PDM117" s="205"/>
      <c r="PDN117" s="205"/>
      <c r="PDO117" s="205"/>
      <c r="PDP117" s="205"/>
      <c r="PDQ117" s="205"/>
      <c r="PDR117" s="205"/>
      <c r="PDS117" s="205"/>
      <c r="PDT117" s="205"/>
      <c r="PDU117" s="205"/>
      <c r="PDV117" s="205"/>
      <c r="PDW117" s="205"/>
      <c r="PDX117" s="205"/>
      <c r="PDY117" s="205"/>
      <c r="PDZ117" s="205"/>
      <c r="PEA117" s="205"/>
      <c r="PEB117" s="205"/>
      <c r="PEC117" s="205"/>
      <c r="PED117" s="205"/>
      <c r="PEE117" s="205"/>
      <c r="PEF117" s="205"/>
      <c r="PEG117" s="205"/>
      <c r="PEH117" s="205"/>
      <c r="PEI117" s="205"/>
      <c r="PEJ117" s="205"/>
      <c r="PEK117" s="205"/>
      <c r="PEL117" s="205"/>
      <c r="PEM117" s="205"/>
      <c r="PEN117" s="205"/>
      <c r="PEO117" s="205"/>
      <c r="PEP117" s="205"/>
      <c r="PEQ117" s="205"/>
      <c r="PER117" s="205"/>
      <c r="PES117" s="205"/>
      <c r="PET117" s="205"/>
      <c r="PEU117" s="205"/>
      <c r="PEV117" s="205"/>
      <c r="PEW117" s="205"/>
      <c r="PEX117" s="205"/>
      <c r="PEY117" s="205"/>
      <c r="PEZ117" s="205"/>
      <c r="PFA117" s="205"/>
      <c r="PFB117" s="205"/>
      <c r="PFC117" s="205"/>
      <c r="PFD117" s="205"/>
      <c r="PFE117" s="205"/>
      <c r="PFF117" s="205"/>
      <c r="PFG117" s="205"/>
      <c r="PFH117" s="205"/>
      <c r="PFI117" s="205"/>
      <c r="PFJ117" s="205"/>
      <c r="PFK117" s="205"/>
      <c r="PFL117" s="205"/>
      <c r="PFM117" s="205"/>
      <c r="PFN117" s="205"/>
      <c r="PFO117" s="205"/>
      <c r="PFP117" s="205"/>
      <c r="PFQ117" s="205"/>
      <c r="PFR117" s="205"/>
      <c r="PFS117" s="205"/>
      <c r="PFT117" s="205"/>
      <c r="PFU117" s="205"/>
      <c r="PFV117" s="205"/>
      <c r="PFW117" s="205"/>
      <c r="PFX117" s="205"/>
      <c r="PFY117" s="205"/>
      <c r="PFZ117" s="205"/>
      <c r="PGA117" s="205"/>
      <c r="PGB117" s="205"/>
      <c r="PGC117" s="205"/>
      <c r="PGD117" s="205"/>
      <c r="PGE117" s="205"/>
      <c r="PGF117" s="205"/>
      <c r="PGG117" s="205"/>
      <c r="PGH117" s="205"/>
      <c r="PGI117" s="205"/>
      <c r="PGJ117" s="205"/>
      <c r="PGK117" s="205"/>
      <c r="PGL117" s="205"/>
      <c r="PGM117" s="205"/>
      <c r="PGT117" s="205"/>
      <c r="PGU117" s="205"/>
      <c r="PGV117" s="205"/>
      <c r="PGW117" s="205"/>
      <c r="PGX117" s="205"/>
      <c r="PGY117" s="205"/>
      <c r="PGZ117" s="205"/>
      <c r="PHA117" s="205"/>
      <c r="PHB117" s="205"/>
      <c r="PHC117" s="205"/>
      <c r="PHD117" s="205"/>
      <c r="PHE117" s="205"/>
      <c r="PHF117" s="205"/>
      <c r="PHG117" s="205"/>
      <c r="PHH117" s="205"/>
      <c r="PHI117" s="205"/>
      <c r="PHJ117" s="205"/>
      <c r="PHK117" s="205"/>
      <c r="PHL117" s="205"/>
      <c r="PHM117" s="205"/>
      <c r="PHN117" s="205"/>
      <c r="PHO117" s="205"/>
      <c r="PHP117" s="205"/>
      <c r="PHQ117" s="205"/>
      <c r="PHR117" s="205"/>
      <c r="PHS117" s="205"/>
      <c r="PHT117" s="205"/>
      <c r="PHU117" s="205"/>
      <c r="PHV117" s="205"/>
      <c r="PHW117" s="205"/>
      <c r="PHX117" s="205"/>
      <c r="PHY117" s="205"/>
      <c r="PHZ117" s="205"/>
      <c r="PIA117" s="205"/>
      <c r="PIB117" s="205"/>
      <c r="PIC117" s="205"/>
      <c r="PID117" s="205"/>
      <c r="PIE117" s="205"/>
      <c r="PIF117" s="205"/>
      <c r="PIG117" s="205"/>
      <c r="PIH117" s="205"/>
      <c r="PII117" s="205"/>
      <c r="PIJ117" s="205"/>
      <c r="PIK117" s="205"/>
      <c r="PIL117" s="205"/>
      <c r="PIM117" s="205"/>
      <c r="PIN117" s="205"/>
      <c r="PIO117" s="205"/>
      <c r="PIP117" s="205"/>
      <c r="PIQ117" s="205"/>
      <c r="PIR117" s="205"/>
      <c r="PIS117" s="205"/>
      <c r="PIT117" s="205"/>
      <c r="PIU117" s="205"/>
      <c r="PIV117" s="205"/>
      <c r="PIW117" s="205"/>
      <c r="PIX117" s="205"/>
      <c r="PIY117" s="205"/>
      <c r="PIZ117" s="205"/>
      <c r="PJA117" s="205"/>
      <c r="PJB117" s="205"/>
      <c r="PJC117" s="205"/>
      <c r="PJD117" s="205"/>
      <c r="PJE117" s="205"/>
      <c r="PJF117" s="205"/>
      <c r="PJG117" s="205"/>
      <c r="PJH117" s="205"/>
      <c r="PJI117" s="205"/>
      <c r="PJJ117" s="205"/>
      <c r="PJK117" s="205"/>
      <c r="PJL117" s="205"/>
      <c r="PJM117" s="205"/>
      <c r="PJN117" s="205"/>
      <c r="PJO117" s="205"/>
      <c r="PJP117" s="205"/>
      <c r="PJQ117" s="205"/>
      <c r="PJR117" s="205"/>
      <c r="PJS117" s="205"/>
      <c r="PJT117" s="205"/>
      <c r="PJU117" s="205"/>
      <c r="PJV117" s="205"/>
      <c r="PJW117" s="205"/>
      <c r="PJX117" s="205"/>
      <c r="PJY117" s="205"/>
      <c r="PJZ117" s="205"/>
      <c r="PKA117" s="205"/>
      <c r="PKB117" s="205"/>
      <c r="PKC117" s="205"/>
      <c r="PKD117" s="205"/>
      <c r="PKE117" s="205"/>
      <c r="PKF117" s="205"/>
      <c r="PKG117" s="205"/>
      <c r="PKH117" s="205"/>
      <c r="PKI117" s="205"/>
      <c r="PKJ117" s="205"/>
      <c r="PKK117" s="205"/>
      <c r="PKL117" s="205"/>
      <c r="PKM117" s="205"/>
      <c r="PKN117" s="205"/>
      <c r="PKO117" s="205"/>
      <c r="PKP117" s="205"/>
      <c r="PKQ117" s="205"/>
      <c r="PKR117" s="205"/>
      <c r="PKS117" s="205"/>
      <c r="PKT117" s="205"/>
      <c r="PKU117" s="205"/>
      <c r="PKV117" s="205"/>
      <c r="PKW117" s="205"/>
      <c r="PKX117" s="205"/>
      <c r="PKY117" s="205"/>
      <c r="PKZ117" s="205"/>
      <c r="PLA117" s="205"/>
      <c r="PLB117" s="205"/>
      <c r="PLC117" s="205"/>
      <c r="PLD117" s="205"/>
      <c r="PLE117" s="205"/>
      <c r="PLF117" s="205"/>
      <c r="PLG117" s="205"/>
      <c r="PLH117" s="205"/>
      <c r="PLI117" s="205"/>
      <c r="PLJ117" s="205"/>
      <c r="PLK117" s="205"/>
      <c r="PLL117" s="205"/>
      <c r="PLM117" s="205"/>
      <c r="PLN117" s="205"/>
      <c r="PLO117" s="205"/>
      <c r="PLP117" s="205"/>
      <c r="PLQ117" s="205"/>
      <c r="PLR117" s="205"/>
      <c r="PLS117" s="205"/>
      <c r="PLT117" s="205"/>
      <c r="PLU117" s="205"/>
      <c r="PLV117" s="205"/>
      <c r="PLW117" s="205"/>
      <c r="PLX117" s="205"/>
      <c r="PLY117" s="205"/>
      <c r="PLZ117" s="205"/>
      <c r="PMA117" s="205"/>
      <c r="PMB117" s="205"/>
      <c r="PMC117" s="205"/>
      <c r="PMD117" s="205"/>
      <c r="PME117" s="205"/>
      <c r="PMF117" s="205"/>
      <c r="PMG117" s="205"/>
      <c r="PMH117" s="205"/>
      <c r="PMI117" s="205"/>
      <c r="PMJ117" s="205"/>
      <c r="PMK117" s="205"/>
      <c r="PML117" s="205"/>
      <c r="PMM117" s="205"/>
      <c r="PMN117" s="205"/>
      <c r="PMO117" s="205"/>
      <c r="PMP117" s="205"/>
      <c r="PMQ117" s="205"/>
      <c r="PMR117" s="205"/>
      <c r="PMS117" s="205"/>
      <c r="PMT117" s="205"/>
      <c r="PMU117" s="205"/>
      <c r="PMV117" s="205"/>
      <c r="PMW117" s="205"/>
      <c r="PMX117" s="205"/>
      <c r="PMY117" s="205"/>
      <c r="PMZ117" s="205"/>
      <c r="PNA117" s="205"/>
      <c r="PNB117" s="205"/>
      <c r="PNC117" s="205"/>
      <c r="PND117" s="205"/>
      <c r="PNE117" s="205"/>
      <c r="PNF117" s="205"/>
      <c r="PNG117" s="205"/>
      <c r="PNH117" s="205"/>
      <c r="PNI117" s="205"/>
      <c r="PNJ117" s="205"/>
      <c r="PNK117" s="205"/>
      <c r="PNL117" s="205"/>
      <c r="PNM117" s="205"/>
      <c r="PNN117" s="205"/>
      <c r="PNO117" s="205"/>
      <c r="PNP117" s="205"/>
      <c r="PNQ117" s="205"/>
      <c r="PNR117" s="205"/>
      <c r="PNS117" s="205"/>
      <c r="PNT117" s="205"/>
      <c r="PNU117" s="205"/>
      <c r="PNV117" s="205"/>
      <c r="PNW117" s="205"/>
      <c r="PNX117" s="205"/>
      <c r="PNY117" s="205"/>
      <c r="PNZ117" s="205"/>
      <c r="POA117" s="205"/>
      <c r="POB117" s="205"/>
      <c r="POC117" s="205"/>
      <c r="POD117" s="205"/>
      <c r="POE117" s="205"/>
      <c r="POF117" s="205"/>
      <c r="POG117" s="205"/>
      <c r="POH117" s="205"/>
      <c r="POI117" s="205"/>
      <c r="POJ117" s="205"/>
      <c r="POK117" s="205"/>
      <c r="POL117" s="205"/>
      <c r="POM117" s="205"/>
      <c r="PON117" s="205"/>
      <c r="POO117" s="205"/>
      <c r="POP117" s="205"/>
      <c r="POQ117" s="205"/>
      <c r="POR117" s="205"/>
      <c r="POS117" s="205"/>
      <c r="POT117" s="205"/>
      <c r="POU117" s="205"/>
      <c r="POV117" s="205"/>
      <c r="POW117" s="205"/>
      <c r="POX117" s="205"/>
      <c r="POY117" s="205"/>
      <c r="POZ117" s="205"/>
      <c r="PPA117" s="205"/>
      <c r="PPB117" s="205"/>
      <c r="PPC117" s="205"/>
      <c r="PPD117" s="205"/>
      <c r="PPE117" s="205"/>
      <c r="PPF117" s="205"/>
      <c r="PPG117" s="205"/>
      <c r="PPH117" s="205"/>
      <c r="PPI117" s="205"/>
      <c r="PPJ117" s="205"/>
      <c r="PPK117" s="205"/>
      <c r="PPL117" s="205"/>
      <c r="PPM117" s="205"/>
      <c r="PPN117" s="205"/>
      <c r="PPO117" s="205"/>
      <c r="PPP117" s="205"/>
      <c r="PPQ117" s="205"/>
      <c r="PPR117" s="205"/>
      <c r="PPS117" s="205"/>
      <c r="PPT117" s="205"/>
      <c r="PPU117" s="205"/>
      <c r="PPV117" s="205"/>
      <c r="PPW117" s="205"/>
      <c r="PPX117" s="205"/>
      <c r="PPY117" s="205"/>
      <c r="PPZ117" s="205"/>
      <c r="PQA117" s="205"/>
      <c r="PQB117" s="205"/>
      <c r="PQC117" s="205"/>
      <c r="PQD117" s="205"/>
      <c r="PQE117" s="205"/>
      <c r="PQF117" s="205"/>
      <c r="PQG117" s="205"/>
      <c r="PQH117" s="205"/>
      <c r="PQI117" s="205"/>
      <c r="PQP117" s="205"/>
      <c r="PQQ117" s="205"/>
      <c r="PQR117" s="205"/>
      <c r="PQS117" s="205"/>
      <c r="PQT117" s="205"/>
      <c r="PQU117" s="205"/>
      <c r="PQV117" s="205"/>
      <c r="PQW117" s="205"/>
      <c r="PQX117" s="205"/>
      <c r="PQY117" s="205"/>
      <c r="PQZ117" s="205"/>
      <c r="PRA117" s="205"/>
      <c r="PRB117" s="205"/>
      <c r="PRC117" s="205"/>
      <c r="PRD117" s="205"/>
      <c r="PRE117" s="205"/>
      <c r="PRF117" s="205"/>
      <c r="PRG117" s="205"/>
      <c r="PRH117" s="205"/>
      <c r="PRI117" s="205"/>
      <c r="PRJ117" s="205"/>
      <c r="PRK117" s="205"/>
      <c r="PRL117" s="205"/>
      <c r="PRM117" s="205"/>
      <c r="PRN117" s="205"/>
      <c r="PRO117" s="205"/>
      <c r="PRP117" s="205"/>
      <c r="PRQ117" s="205"/>
      <c r="PRR117" s="205"/>
      <c r="PRS117" s="205"/>
      <c r="PRT117" s="205"/>
      <c r="PRU117" s="205"/>
      <c r="PRV117" s="205"/>
      <c r="PRW117" s="205"/>
      <c r="PRX117" s="205"/>
      <c r="PRY117" s="205"/>
      <c r="PRZ117" s="205"/>
      <c r="PSA117" s="205"/>
      <c r="PSB117" s="205"/>
      <c r="PSC117" s="205"/>
      <c r="PSD117" s="205"/>
      <c r="PSE117" s="205"/>
      <c r="PSF117" s="205"/>
      <c r="PSG117" s="205"/>
      <c r="PSH117" s="205"/>
      <c r="PSI117" s="205"/>
      <c r="PSJ117" s="205"/>
      <c r="PSK117" s="205"/>
      <c r="PSL117" s="205"/>
      <c r="PSM117" s="205"/>
      <c r="PSN117" s="205"/>
      <c r="PSO117" s="205"/>
      <c r="PSP117" s="205"/>
      <c r="PSQ117" s="205"/>
      <c r="PSR117" s="205"/>
      <c r="PSS117" s="205"/>
      <c r="PST117" s="205"/>
      <c r="PSU117" s="205"/>
      <c r="PSV117" s="205"/>
      <c r="PSW117" s="205"/>
      <c r="PSX117" s="205"/>
      <c r="PSY117" s="205"/>
      <c r="PSZ117" s="205"/>
      <c r="PTA117" s="205"/>
      <c r="PTB117" s="205"/>
      <c r="PTC117" s="205"/>
      <c r="PTD117" s="205"/>
      <c r="PTE117" s="205"/>
      <c r="PTF117" s="205"/>
      <c r="PTG117" s="205"/>
      <c r="PTH117" s="205"/>
      <c r="PTI117" s="205"/>
      <c r="PTJ117" s="205"/>
      <c r="PTK117" s="205"/>
      <c r="PTL117" s="205"/>
      <c r="PTM117" s="205"/>
      <c r="PTN117" s="205"/>
      <c r="PTO117" s="205"/>
      <c r="PTP117" s="205"/>
      <c r="PTQ117" s="205"/>
      <c r="PTR117" s="205"/>
      <c r="PTS117" s="205"/>
      <c r="PTT117" s="205"/>
      <c r="PTU117" s="205"/>
      <c r="PTV117" s="205"/>
      <c r="PTW117" s="205"/>
      <c r="PTX117" s="205"/>
      <c r="PTY117" s="205"/>
      <c r="PTZ117" s="205"/>
      <c r="PUA117" s="205"/>
      <c r="PUB117" s="205"/>
      <c r="PUC117" s="205"/>
      <c r="PUD117" s="205"/>
      <c r="PUE117" s="205"/>
      <c r="PUF117" s="205"/>
      <c r="PUG117" s="205"/>
      <c r="PUH117" s="205"/>
      <c r="PUI117" s="205"/>
      <c r="PUJ117" s="205"/>
      <c r="PUK117" s="205"/>
      <c r="PUL117" s="205"/>
      <c r="PUM117" s="205"/>
      <c r="PUN117" s="205"/>
      <c r="PUO117" s="205"/>
      <c r="PUP117" s="205"/>
      <c r="PUQ117" s="205"/>
      <c r="PUR117" s="205"/>
      <c r="PUS117" s="205"/>
      <c r="PUT117" s="205"/>
      <c r="PUU117" s="205"/>
      <c r="PUV117" s="205"/>
      <c r="PUW117" s="205"/>
      <c r="PUX117" s="205"/>
      <c r="PUY117" s="205"/>
      <c r="PUZ117" s="205"/>
      <c r="PVA117" s="205"/>
      <c r="PVB117" s="205"/>
      <c r="PVC117" s="205"/>
      <c r="PVD117" s="205"/>
      <c r="PVE117" s="205"/>
      <c r="PVF117" s="205"/>
      <c r="PVG117" s="205"/>
      <c r="PVH117" s="205"/>
      <c r="PVI117" s="205"/>
      <c r="PVJ117" s="205"/>
      <c r="PVK117" s="205"/>
      <c r="PVL117" s="205"/>
      <c r="PVM117" s="205"/>
      <c r="PVN117" s="205"/>
      <c r="PVO117" s="205"/>
      <c r="PVP117" s="205"/>
      <c r="PVQ117" s="205"/>
      <c r="PVR117" s="205"/>
      <c r="PVS117" s="205"/>
      <c r="PVT117" s="205"/>
      <c r="PVU117" s="205"/>
      <c r="PVV117" s="205"/>
      <c r="PVW117" s="205"/>
      <c r="PVX117" s="205"/>
      <c r="PVY117" s="205"/>
      <c r="PVZ117" s="205"/>
      <c r="PWA117" s="205"/>
      <c r="PWB117" s="205"/>
      <c r="PWC117" s="205"/>
      <c r="PWD117" s="205"/>
      <c r="PWE117" s="205"/>
      <c r="PWF117" s="205"/>
      <c r="PWG117" s="205"/>
      <c r="PWH117" s="205"/>
      <c r="PWI117" s="205"/>
      <c r="PWJ117" s="205"/>
      <c r="PWK117" s="205"/>
      <c r="PWL117" s="205"/>
      <c r="PWM117" s="205"/>
      <c r="PWN117" s="205"/>
      <c r="PWO117" s="205"/>
      <c r="PWP117" s="205"/>
      <c r="PWQ117" s="205"/>
      <c r="PWR117" s="205"/>
      <c r="PWS117" s="205"/>
      <c r="PWT117" s="205"/>
      <c r="PWU117" s="205"/>
      <c r="PWV117" s="205"/>
      <c r="PWW117" s="205"/>
      <c r="PWX117" s="205"/>
      <c r="PWY117" s="205"/>
      <c r="PWZ117" s="205"/>
      <c r="PXA117" s="205"/>
      <c r="PXB117" s="205"/>
      <c r="PXC117" s="205"/>
      <c r="PXD117" s="205"/>
      <c r="PXE117" s="205"/>
      <c r="PXF117" s="205"/>
      <c r="PXG117" s="205"/>
      <c r="PXH117" s="205"/>
      <c r="PXI117" s="205"/>
      <c r="PXJ117" s="205"/>
      <c r="PXK117" s="205"/>
      <c r="PXL117" s="205"/>
      <c r="PXM117" s="205"/>
      <c r="PXN117" s="205"/>
      <c r="PXO117" s="205"/>
      <c r="PXP117" s="205"/>
      <c r="PXQ117" s="205"/>
      <c r="PXR117" s="205"/>
      <c r="PXS117" s="205"/>
      <c r="PXT117" s="205"/>
      <c r="PXU117" s="205"/>
      <c r="PXV117" s="205"/>
      <c r="PXW117" s="205"/>
      <c r="PXX117" s="205"/>
      <c r="PXY117" s="205"/>
      <c r="PXZ117" s="205"/>
      <c r="PYA117" s="205"/>
      <c r="PYB117" s="205"/>
      <c r="PYC117" s="205"/>
      <c r="PYD117" s="205"/>
      <c r="PYE117" s="205"/>
      <c r="PYF117" s="205"/>
      <c r="PYG117" s="205"/>
      <c r="PYH117" s="205"/>
      <c r="PYI117" s="205"/>
      <c r="PYJ117" s="205"/>
      <c r="PYK117" s="205"/>
      <c r="PYL117" s="205"/>
      <c r="PYM117" s="205"/>
      <c r="PYN117" s="205"/>
      <c r="PYO117" s="205"/>
      <c r="PYP117" s="205"/>
      <c r="PYQ117" s="205"/>
      <c r="PYR117" s="205"/>
      <c r="PYS117" s="205"/>
      <c r="PYT117" s="205"/>
      <c r="PYU117" s="205"/>
      <c r="PYV117" s="205"/>
      <c r="PYW117" s="205"/>
      <c r="PYX117" s="205"/>
      <c r="PYY117" s="205"/>
      <c r="PYZ117" s="205"/>
      <c r="PZA117" s="205"/>
      <c r="PZB117" s="205"/>
      <c r="PZC117" s="205"/>
      <c r="PZD117" s="205"/>
      <c r="PZE117" s="205"/>
      <c r="PZF117" s="205"/>
      <c r="PZG117" s="205"/>
      <c r="PZH117" s="205"/>
      <c r="PZI117" s="205"/>
      <c r="PZJ117" s="205"/>
      <c r="PZK117" s="205"/>
      <c r="PZL117" s="205"/>
      <c r="PZM117" s="205"/>
      <c r="PZN117" s="205"/>
      <c r="PZO117" s="205"/>
      <c r="PZP117" s="205"/>
      <c r="PZQ117" s="205"/>
      <c r="PZR117" s="205"/>
      <c r="PZS117" s="205"/>
      <c r="PZT117" s="205"/>
      <c r="PZU117" s="205"/>
      <c r="PZV117" s="205"/>
      <c r="PZW117" s="205"/>
      <c r="PZX117" s="205"/>
      <c r="PZY117" s="205"/>
      <c r="PZZ117" s="205"/>
      <c r="QAA117" s="205"/>
      <c r="QAB117" s="205"/>
      <c r="QAC117" s="205"/>
      <c r="QAD117" s="205"/>
      <c r="QAE117" s="205"/>
      <c r="QAL117" s="205"/>
      <c r="QAM117" s="205"/>
      <c r="QAN117" s="205"/>
      <c r="QAO117" s="205"/>
      <c r="QAP117" s="205"/>
      <c r="QAQ117" s="205"/>
      <c r="QAR117" s="205"/>
      <c r="QAS117" s="205"/>
      <c r="QAT117" s="205"/>
      <c r="QAU117" s="205"/>
      <c r="QAV117" s="205"/>
      <c r="QAW117" s="205"/>
      <c r="QAX117" s="205"/>
      <c r="QAY117" s="205"/>
      <c r="QAZ117" s="205"/>
      <c r="QBA117" s="205"/>
      <c r="QBB117" s="205"/>
      <c r="QBC117" s="205"/>
      <c r="QBD117" s="205"/>
      <c r="QBE117" s="205"/>
      <c r="QBF117" s="205"/>
      <c r="QBG117" s="205"/>
      <c r="QBH117" s="205"/>
      <c r="QBI117" s="205"/>
      <c r="QBJ117" s="205"/>
      <c r="QBK117" s="205"/>
      <c r="QBL117" s="205"/>
      <c r="QBM117" s="205"/>
      <c r="QBN117" s="205"/>
      <c r="QBO117" s="205"/>
      <c r="QBP117" s="205"/>
      <c r="QBQ117" s="205"/>
      <c r="QBR117" s="205"/>
      <c r="QBS117" s="205"/>
      <c r="QBT117" s="205"/>
      <c r="QBU117" s="205"/>
      <c r="QBV117" s="205"/>
      <c r="QBW117" s="205"/>
      <c r="QBX117" s="205"/>
      <c r="QBY117" s="205"/>
      <c r="QBZ117" s="205"/>
      <c r="QCA117" s="205"/>
      <c r="QCB117" s="205"/>
      <c r="QCC117" s="205"/>
      <c r="QCD117" s="205"/>
      <c r="QCE117" s="205"/>
      <c r="QCF117" s="205"/>
      <c r="QCG117" s="205"/>
      <c r="QCH117" s="205"/>
      <c r="QCI117" s="205"/>
      <c r="QCJ117" s="205"/>
      <c r="QCK117" s="205"/>
      <c r="QCL117" s="205"/>
      <c r="QCM117" s="205"/>
      <c r="QCN117" s="205"/>
      <c r="QCO117" s="205"/>
      <c r="QCP117" s="205"/>
      <c r="QCQ117" s="205"/>
      <c r="QCR117" s="205"/>
      <c r="QCS117" s="205"/>
      <c r="QCT117" s="205"/>
      <c r="QCU117" s="205"/>
      <c r="QCV117" s="205"/>
      <c r="QCW117" s="205"/>
      <c r="QCX117" s="205"/>
      <c r="QCY117" s="205"/>
      <c r="QCZ117" s="205"/>
      <c r="QDA117" s="205"/>
      <c r="QDB117" s="205"/>
      <c r="QDC117" s="205"/>
      <c r="QDD117" s="205"/>
      <c r="QDE117" s="205"/>
      <c r="QDF117" s="205"/>
      <c r="QDG117" s="205"/>
      <c r="QDH117" s="205"/>
      <c r="QDI117" s="205"/>
      <c r="QDJ117" s="205"/>
      <c r="QDK117" s="205"/>
      <c r="QDL117" s="205"/>
      <c r="QDM117" s="205"/>
      <c r="QDN117" s="205"/>
      <c r="QDO117" s="205"/>
      <c r="QDP117" s="205"/>
      <c r="QDQ117" s="205"/>
      <c r="QDR117" s="205"/>
      <c r="QDS117" s="205"/>
      <c r="QDT117" s="205"/>
      <c r="QDU117" s="205"/>
      <c r="QDV117" s="205"/>
      <c r="QDW117" s="205"/>
      <c r="QDX117" s="205"/>
      <c r="QDY117" s="205"/>
      <c r="QDZ117" s="205"/>
      <c r="QEA117" s="205"/>
      <c r="QEB117" s="205"/>
      <c r="QEC117" s="205"/>
      <c r="QED117" s="205"/>
      <c r="QEE117" s="205"/>
      <c r="QEF117" s="205"/>
      <c r="QEG117" s="205"/>
      <c r="QEH117" s="205"/>
      <c r="QEI117" s="205"/>
      <c r="QEJ117" s="205"/>
      <c r="QEK117" s="205"/>
      <c r="QEL117" s="205"/>
      <c r="QEM117" s="205"/>
      <c r="QEN117" s="205"/>
      <c r="QEO117" s="205"/>
      <c r="QEP117" s="205"/>
      <c r="QEQ117" s="205"/>
      <c r="QER117" s="205"/>
      <c r="QES117" s="205"/>
      <c r="QET117" s="205"/>
      <c r="QEU117" s="205"/>
      <c r="QEV117" s="205"/>
      <c r="QEW117" s="205"/>
      <c r="QEX117" s="205"/>
      <c r="QEY117" s="205"/>
      <c r="QEZ117" s="205"/>
      <c r="QFA117" s="205"/>
      <c r="QFB117" s="205"/>
      <c r="QFC117" s="205"/>
      <c r="QFD117" s="205"/>
      <c r="QFE117" s="205"/>
      <c r="QFF117" s="205"/>
      <c r="QFG117" s="205"/>
      <c r="QFH117" s="205"/>
      <c r="QFI117" s="205"/>
      <c r="QFJ117" s="205"/>
      <c r="QFK117" s="205"/>
      <c r="QFL117" s="205"/>
      <c r="QFM117" s="205"/>
      <c r="QFN117" s="205"/>
      <c r="QFO117" s="205"/>
      <c r="QFP117" s="205"/>
      <c r="QFQ117" s="205"/>
      <c r="QFR117" s="205"/>
      <c r="QFS117" s="205"/>
      <c r="QFT117" s="205"/>
      <c r="QFU117" s="205"/>
      <c r="QFV117" s="205"/>
      <c r="QFW117" s="205"/>
      <c r="QFX117" s="205"/>
      <c r="QFY117" s="205"/>
      <c r="QFZ117" s="205"/>
      <c r="QGA117" s="205"/>
      <c r="QGB117" s="205"/>
      <c r="QGC117" s="205"/>
      <c r="QGD117" s="205"/>
      <c r="QGE117" s="205"/>
      <c r="QGF117" s="205"/>
      <c r="QGG117" s="205"/>
      <c r="QGH117" s="205"/>
      <c r="QGI117" s="205"/>
      <c r="QGJ117" s="205"/>
      <c r="QGK117" s="205"/>
      <c r="QGL117" s="205"/>
      <c r="QGM117" s="205"/>
      <c r="QGN117" s="205"/>
      <c r="QGO117" s="205"/>
      <c r="QGP117" s="205"/>
      <c r="QGQ117" s="205"/>
      <c r="QGR117" s="205"/>
      <c r="QGS117" s="205"/>
      <c r="QGT117" s="205"/>
      <c r="QGU117" s="205"/>
      <c r="QGV117" s="205"/>
      <c r="QGW117" s="205"/>
      <c r="QGX117" s="205"/>
      <c r="QGY117" s="205"/>
      <c r="QGZ117" s="205"/>
      <c r="QHA117" s="205"/>
      <c r="QHB117" s="205"/>
      <c r="QHC117" s="205"/>
      <c r="QHD117" s="205"/>
      <c r="QHE117" s="205"/>
      <c r="QHF117" s="205"/>
      <c r="QHG117" s="205"/>
      <c r="QHH117" s="205"/>
      <c r="QHI117" s="205"/>
      <c r="QHJ117" s="205"/>
      <c r="QHK117" s="205"/>
      <c r="QHL117" s="205"/>
      <c r="QHM117" s="205"/>
      <c r="QHN117" s="205"/>
      <c r="QHO117" s="205"/>
      <c r="QHP117" s="205"/>
      <c r="QHQ117" s="205"/>
      <c r="QHR117" s="205"/>
      <c r="QHS117" s="205"/>
      <c r="QHT117" s="205"/>
      <c r="QHU117" s="205"/>
      <c r="QHV117" s="205"/>
      <c r="QHW117" s="205"/>
      <c r="QHX117" s="205"/>
      <c r="QHY117" s="205"/>
      <c r="QHZ117" s="205"/>
      <c r="QIA117" s="205"/>
      <c r="QIB117" s="205"/>
      <c r="QIC117" s="205"/>
      <c r="QID117" s="205"/>
      <c r="QIE117" s="205"/>
      <c r="QIF117" s="205"/>
      <c r="QIG117" s="205"/>
      <c r="QIH117" s="205"/>
      <c r="QII117" s="205"/>
      <c r="QIJ117" s="205"/>
      <c r="QIK117" s="205"/>
      <c r="QIL117" s="205"/>
      <c r="QIM117" s="205"/>
      <c r="QIN117" s="205"/>
      <c r="QIO117" s="205"/>
      <c r="QIP117" s="205"/>
      <c r="QIQ117" s="205"/>
      <c r="QIR117" s="205"/>
      <c r="QIS117" s="205"/>
      <c r="QIT117" s="205"/>
      <c r="QIU117" s="205"/>
      <c r="QIV117" s="205"/>
      <c r="QIW117" s="205"/>
      <c r="QIX117" s="205"/>
      <c r="QIY117" s="205"/>
      <c r="QIZ117" s="205"/>
      <c r="QJA117" s="205"/>
      <c r="QJB117" s="205"/>
      <c r="QJC117" s="205"/>
      <c r="QJD117" s="205"/>
      <c r="QJE117" s="205"/>
      <c r="QJF117" s="205"/>
      <c r="QJG117" s="205"/>
      <c r="QJH117" s="205"/>
      <c r="QJI117" s="205"/>
      <c r="QJJ117" s="205"/>
      <c r="QJK117" s="205"/>
      <c r="QJL117" s="205"/>
      <c r="QJM117" s="205"/>
      <c r="QJN117" s="205"/>
      <c r="QJO117" s="205"/>
      <c r="QJP117" s="205"/>
      <c r="QJQ117" s="205"/>
      <c r="QJR117" s="205"/>
      <c r="QJS117" s="205"/>
      <c r="QJT117" s="205"/>
      <c r="QJU117" s="205"/>
      <c r="QJV117" s="205"/>
      <c r="QJW117" s="205"/>
      <c r="QJX117" s="205"/>
      <c r="QJY117" s="205"/>
      <c r="QJZ117" s="205"/>
      <c r="QKA117" s="205"/>
      <c r="QKH117" s="205"/>
      <c r="QKI117" s="205"/>
      <c r="QKJ117" s="205"/>
      <c r="QKK117" s="205"/>
      <c r="QKL117" s="205"/>
      <c r="QKM117" s="205"/>
      <c r="QKN117" s="205"/>
      <c r="QKO117" s="205"/>
      <c r="QKP117" s="205"/>
      <c r="QKQ117" s="205"/>
      <c r="QKR117" s="205"/>
      <c r="QKS117" s="205"/>
      <c r="QKT117" s="205"/>
      <c r="QKU117" s="205"/>
      <c r="QKV117" s="205"/>
      <c r="QKW117" s="205"/>
      <c r="QKX117" s="205"/>
      <c r="QKY117" s="205"/>
      <c r="QKZ117" s="205"/>
      <c r="QLA117" s="205"/>
      <c r="QLB117" s="205"/>
      <c r="QLC117" s="205"/>
      <c r="QLD117" s="205"/>
      <c r="QLE117" s="205"/>
      <c r="QLF117" s="205"/>
      <c r="QLG117" s="205"/>
      <c r="QLH117" s="205"/>
      <c r="QLI117" s="205"/>
      <c r="QLJ117" s="205"/>
      <c r="QLK117" s="205"/>
      <c r="QLL117" s="205"/>
      <c r="QLM117" s="205"/>
      <c r="QLN117" s="205"/>
      <c r="QLO117" s="205"/>
      <c r="QLP117" s="205"/>
      <c r="QLQ117" s="205"/>
      <c r="QLR117" s="205"/>
      <c r="QLS117" s="205"/>
      <c r="QLT117" s="205"/>
      <c r="QLU117" s="205"/>
      <c r="QLV117" s="205"/>
      <c r="QLW117" s="205"/>
      <c r="QLX117" s="205"/>
      <c r="QLY117" s="205"/>
      <c r="QLZ117" s="205"/>
      <c r="QMA117" s="205"/>
      <c r="QMB117" s="205"/>
      <c r="QMC117" s="205"/>
      <c r="QMD117" s="205"/>
      <c r="QME117" s="205"/>
      <c r="QMF117" s="205"/>
      <c r="QMG117" s="205"/>
      <c r="QMH117" s="205"/>
      <c r="QMI117" s="205"/>
      <c r="QMJ117" s="205"/>
      <c r="QMK117" s="205"/>
      <c r="QML117" s="205"/>
      <c r="QMM117" s="205"/>
      <c r="QMN117" s="205"/>
      <c r="QMO117" s="205"/>
      <c r="QMP117" s="205"/>
      <c r="QMQ117" s="205"/>
      <c r="QMR117" s="205"/>
      <c r="QMS117" s="205"/>
      <c r="QMT117" s="205"/>
      <c r="QMU117" s="205"/>
      <c r="QMV117" s="205"/>
      <c r="QMW117" s="205"/>
      <c r="QMX117" s="205"/>
      <c r="QMY117" s="205"/>
      <c r="QMZ117" s="205"/>
      <c r="QNA117" s="205"/>
      <c r="QNB117" s="205"/>
      <c r="QNC117" s="205"/>
      <c r="QND117" s="205"/>
      <c r="QNE117" s="205"/>
      <c r="QNF117" s="205"/>
      <c r="QNG117" s="205"/>
      <c r="QNH117" s="205"/>
      <c r="QNI117" s="205"/>
      <c r="QNJ117" s="205"/>
      <c r="QNK117" s="205"/>
      <c r="QNL117" s="205"/>
      <c r="QNM117" s="205"/>
      <c r="QNN117" s="205"/>
      <c r="QNO117" s="205"/>
      <c r="QNP117" s="205"/>
      <c r="QNQ117" s="205"/>
      <c r="QNR117" s="205"/>
      <c r="QNS117" s="205"/>
      <c r="QNT117" s="205"/>
      <c r="QNU117" s="205"/>
      <c r="QNV117" s="205"/>
      <c r="QNW117" s="205"/>
      <c r="QNX117" s="205"/>
      <c r="QNY117" s="205"/>
      <c r="QNZ117" s="205"/>
      <c r="QOA117" s="205"/>
      <c r="QOB117" s="205"/>
      <c r="QOC117" s="205"/>
      <c r="QOD117" s="205"/>
      <c r="QOE117" s="205"/>
      <c r="QOF117" s="205"/>
      <c r="QOG117" s="205"/>
      <c r="QOH117" s="205"/>
      <c r="QOI117" s="205"/>
      <c r="QOJ117" s="205"/>
      <c r="QOK117" s="205"/>
      <c r="QOL117" s="205"/>
      <c r="QOM117" s="205"/>
      <c r="QON117" s="205"/>
      <c r="QOO117" s="205"/>
      <c r="QOP117" s="205"/>
      <c r="QOQ117" s="205"/>
      <c r="QOR117" s="205"/>
      <c r="QOS117" s="205"/>
      <c r="QOT117" s="205"/>
      <c r="QOU117" s="205"/>
      <c r="QOV117" s="205"/>
      <c r="QOW117" s="205"/>
      <c r="QOX117" s="205"/>
      <c r="QOY117" s="205"/>
      <c r="QOZ117" s="205"/>
      <c r="QPA117" s="205"/>
      <c r="QPB117" s="205"/>
      <c r="QPC117" s="205"/>
      <c r="QPD117" s="205"/>
      <c r="QPE117" s="205"/>
      <c r="QPF117" s="205"/>
      <c r="QPG117" s="205"/>
      <c r="QPH117" s="205"/>
      <c r="QPI117" s="205"/>
      <c r="QPJ117" s="205"/>
      <c r="QPK117" s="205"/>
      <c r="QPL117" s="205"/>
      <c r="QPM117" s="205"/>
      <c r="QPN117" s="205"/>
      <c r="QPO117" s="205"/>
      <c r="QPP117" s="205"/>
      <c r="QPQ117" s="205"/>
      <c r="QPR117" s="205"/>
      <c r="QPS117" s="205"/>
      <c r="QPT117" s="205"/>
      <c r="QPU117" s="205"/>
      <c r="QPV117" s="205"/>
      <c r="QPW117" s="205"/>
      <c r="QPX117" s="205"/>
      <c r="QPY117" s="205"/>
      <c r="QPZ117" s="205"/>
      <c r="QQA117" s="205"/>
      <c r="QQB117" s="205"/>
      <c r="QQC117" s="205"/>
      <c r="QQD117" s="205"/>
      <c r="QQE117" s="205"/>
      <c r="QQF117" s="205"/>
      <c r="QQG117" s="205"/>
      <c r="QQH117" s="205"/>
      <c r="QQI117" s="205"/>
      <c r="QQJ117" s="205"/>
      <c r="QQK117" s="205"/>
      <c r="QQL117" s="205"/>
      <c r="QQM117" s="205"/>
      <c r="QQN117" s="205"/>
      <c r="QQO117" s="205"/>
      <c r="QQP117" s="205"/>
      <c r="QQQ117" s="205"/>
      <c r="QQR117" s="205"/>
      <c r="QQS117" s="205"/>
      <c r="QQT117" s="205"/>
      <c r="QQU117" s="205"/>
      <c r="QQV117" s="205"/>
      <c r="QQW117" s="205"/>
      <c r="QQX117" s="205"/>
      <c r="QQY117" s="205"/>
      <c r="QQZ117" s="205"/>
      <c r="QRA117" s="205"/>
      <c r="QRB117" s="205"/>
      <c r="QRC117" s="205"/>
      <c r="QRD117" s="205"/>
      <c r="QRE117" s="205"/>
      <c r="QRF117" s="205"/>
      <c r="QRG117" s="205"/>
      <c r="QRH117" s="205"/>
      <c r="QRI117" s="205"/>
      <c r="QRJ117" s="205"/>
      <c r="QRK117" s="205"/>
      <c r="QRL117" s="205"/>
      <c r="QRM117" s="205"/>
      <c r="QRN117" s="205"/>
      <c r="QRO117" s="205"/>
      <c r="QRP117" s="205"/>
      <c r="QRQ117" s="205"/>
      <c r="QRR117" s="205"/>
      <c r="QRS117" s="205"/>
      <c r="QRT117" s="205"/>
      <c r="QRU117" s="205"/>
      <c r="QRV117" s="205"/>
      <c r="QRW117" s="205"/>
      <c r="QRX117" s="205"/>
      <c r="QRY117" s="205"/>
      <c r="QRZ117" s="205"/>
      <c r="QSA117" s="205"/>
      <c r="QSB117" s="205"/>
      <c r="QSC117" s="205"/>
      <c r="QSD117" s="205"/>
      <c r="QSE117" s="205"/>
      <c r="QSF117" s="205"/>
      <c r="QSG117" s="205"/>
      <c r="QSH117" s="205"/>
      <c r="QSI117" s="205"/>
      <c r="QSJ117" s="205"/>
      <c r="QSK117" s="205"/>
      <c r="QSL117" s="205"/>
      <c r="QSM117" s="205"/>
      <c r="QSN117" s="205"/>
      <c r="QSO117" s="205"/>
      <c r="QSP117" s="205"/>
      <c r="QSQ117" s="205"/>
      <c r="QSR117" s="205"/>
      <c r="QSS117" s="205"/>
      <c r="QST117" s="205"/>
      <c r="QSU117" s="205"/>
      <c r="QSV117" s="205"/>
      <c r="QSW117" s="205"/>
      <c r="QSX117" s="205"/>
      <c r="QSY117" s="205"/>
      <c r="QSZ117" s="205"/>
      <c r="QTA117" s="205"/>
      <c r="QTB117" s="205"/>
      <c r="QTC117" s="205"/>
      <c r="QTD117" s="205"/>
      <c r="QTE117" s="205"/>
      <c r="QTF117" s="205"/>
      <c r="QTG117" s="205"/>
      <c r="QTH117" s="205"/>
      <c r="QTI117" s="205"/>
      <c r="QTJ117" s="205"/>
      <c r="QTK117" s="205"/>
      <c r="QTL117" s="205"/>
      <c r="QTM117" s="205"/>
      <c r="QTN117" s="205"/>
      <c r="QTO117" s="205"/>
      <c r="QTP117" s="205"/>
      <c r="QTQ117" s="205"/>
      <c r="QTR117" s="205"/>
      <c r="QTS117" s="205"/>
      <c r="QTT117" s="205"/>
      <c r="QTU117" s="205"/>
      <c r="QTV117" s="205"/>
      <c r="QTW117" s="205"/>
      <c r="QUD117" s="205"/>
      <c r="QUE117" s="205"/>
      <c r="QUF117" s="205"/>
      <c r="QUG117" s="205"/>
      <c r="QUH117" s="205"/>
      <c r="QUI117" s="205"/>
      <c r="QUJ117" s="205"/>
      <c r="QUK117" s="205"/>
      <c r="QUL117" s="205"/>
      <c r="QUM117" s="205"/>
      <c r="QUN117" s="205"/>
      <c r="QUO117" s="205"/>
      <c r="QUP117" s="205"/>
      <c r="QUQ117" s="205"/>
      <c r="QUR117" s="205"/>
      <c r="QUS117" s="205"/>
      <c r="QUT117" s="205"/>
      <c r="QUU117" s="205"/>
      <c r="QUV117" s="205"/>
      <c r="QUW117" s="205"/>
      <c r="QUX117" s="205"/>
      <c r="QUY117" s="205"/>
      <c r="QUZ117" s="205"/>
      <c r="QVA117" s="205"/>
      <c r="QVB117" s="205"/>
      <c r="QVC117" s="205"/>
      <c r="QVD117" s="205"/>
      <c r="QVE117" s="205"/>
      <c r="QVF117" s="205"/>
      <c r="QVG117" s="205"/>
      <c r="QVH117" s="205"/>
      <c r="QVI117" s="205"/>
      <c r="QVJ117" s="205"/>
      <c r="QVK117" s="205"/>
      <c r="QVL117" s="205"/>
      <c r="QVM117" s="205"/>
      <c r="QVN117" s="205"/>
      <c r="QVO117" s="205"/>
      <c r="QVP117" s="205"/>
      <c r="QVQ117" s="205"/>
      <c r="QVR117" s="205"/>
      <c r="QVS117" s="205"/>
      <c r="QVT117" s="205"/>
      <c r="QVU117" s="205"/>
      <c r="QVV117" s="205"/>
      <c r="QVW117" s="205"/>
      <c r="QVX117" s="205"/>
      <c r="QVY117" s="205"/>
      <c r="QVZ117" s="205"/>
      <c r="QWA117" s="205"/>
      <c r="QWB117" s="205"/>
      <c r="QWC117" s="205"/>
      <c r="QWD117" s="205"/>
      <c r="QWE117" s="205"/>
      <c r="QWF117" s="205"/>
      <c r="QWG117" s="205"/>
      <c r="QWH117" s="205"/>
      <c r="QWI117" s="205"/>
      <c r="QWJ117" s="205"/>
      <c r="QWK117" s="205"/>
      <c r="QWL117" s="205"/>
      <c r="QWM117" s="205"/>
      <c r="QWN117" s="205"/>
      <c r="QWO117" s="205"/>
      <c r="QWP117" s="205"/>
      <c r="QWQ117" s="205"/>
      <c r="QWR117" s="205"/>
      <c r="QWS117" s="205"/>
      <c r="QWT117" s="205"/>
      <c r="QWU117" s="205"/>
      <c r="QWV117" s="205"/>
      <c r="QWW117" s="205"/>
      <c r="QWX117" s="205"/>
      <c r="QWY117" s="205"/>
      <c r="QWZ117" s="205"/>
      <c r="QXA117" s="205"/>
      <c r="QXB117" s="205"/>
      <c r="QXC117" s="205"/>
      <c r="QXD117" s="205"/>
      <c r="QXE117" s="205"/>
      <c r="QXF117" s="205"/>
      <c r="QXG117" s="205"/>
      <c r="QXH117" s="205"/>
      <c r="QXI117" s="205"/>
      <c r="QXJ117" s="205"/>
      <c r="QXK117" s="205"/>
      <c r="QXL117" s="205"/>
      <c r="QXM117" s="205"/>
      <c r="QXN117" s="205"/>
      <c r="QXO117" s="205"/>
      <c r="QXP117" s="205"/>
      <c r="QXQ117" s="205"/>
      <c r="QXR117" s="205"/>
      <c r="QXS117" s="205"/>
      <c r="QXT117" s="205"/>
      <c r="QXU117" s="205"/>
      <c r="QXV117" s="205"/>
      <c r="QXW117" s="205"/>
      <c r="QXX117" s="205"/>
      <c r="QXY117" s="205"/>
      <c r="QXZ117" s="205"/>
      <c r="QYA117" s="205"/>
      <c r="QYB117" s="205"/>
      <c r="QYC117" s="205"/>
      <c r="QYD117" s="205"/>
      <c r="QYE117" s="205"/>
      <c r="QYF117" s="205"/>
      <c r="QYG117" s="205"/>
      <c r="QYH117" s="205"/>
      <c r="QYI117" s="205"/>
      <c r="QYJ117" s="205"/>
      <c r="QYK117" s="205"/>
      <c r="QYL117" s="205"/>
      <c r="QYM117" s="205"/>
      <c r="QYN117" s="205"/>
      <c r="QYO117" s="205"/>
      <c r="QYP117" s="205"/>
      <c r="QYQ117" s="205"/>
      <c r="QYR117" s="205"/>
      <c r="QYS117" s="205"/>
      <c r="QYT117" s="205"/>
      <c r="QYU117" s="205"/>
      <c r="QYV117" s="205"/>
      <c r="QYW117" s="205"/>
      <c r="QYX117" s="205"/>
      <c r="QYY117" s="205"/>
      <c r="QYZ117" s="205"/>
      <c r="QZA117" s="205"/>
      <c r="QZB117" s="205"/>
      <c r="QZC117" s="205"/>
      <c r="QZD117" s="205"/>
      <c r="QZE117" s="205"/>
      <c r="QZF117" s="205"/>
      <c r="QZG117" s="205"/>
      <c r="QZH117" s="205"/>
      <c r="QZI117" s="205"/>
      <c r="QZJ117" s="205"/>
      <c r="QZK117" s="205"/>
      <c r="QZL117" s="205"/>
      <c r="QZM117" s="205"/>
      <c r="QZN117" s="205"/>
      <c r="QZO117" s="205"/>
      <c r="QZP117" s="205"/>
      <c r="QZQ117" s="205"/>
      <c r="QZR117" s="205"/>
      <c r="QZS117" s="205"/>
      <c r="QZT117" s="205"/>
      <c r="QZU117" s="205"/>
      <c r="QZV117" s="205"/>
      <c r="QZW117" s="205"/>
      <c r="QZX117" s="205"/>
      <c r="QZY117" s="205"/>
      <c r="QZZ117" s="205"/>
      <c r="RAA117" s="205"/>
      <c r="RAB117" s="205"/>
      <c r="RAC117" s="205"/>
      <c r="RAD117" s="205"/>
      <c r="RAE117" s="205"/>
      <c r="RAF117" s="205"/>
      <c r="RAG117" s="205"/>
      <c r="RAH117" s="205"/>
      <c r="RAI117" s="205"/>
      <c r="RAJ117" s="205"/>
      <c r="RAK117" s="205"/>
      <c r="RAL117" s="205"/>
      <c r="RAM117" s="205"/>
      <c r="RAN117" s="205"/>
      <c r="RAO117" s="205"/>
      <c r="RAP117" s="205"/>
      <c r="RAQ117" s="205"/>
      <c r="RAR117" s="205"/>
      <c r="RAS117" s="205"/>
      <c r="RAT117" s="205"/>
      <c r="RAU117" s="205"/>
      <c r="RAV117" s="205"/>
      <c r="RAW117" s="205"/>
      <c r="RAX117" s="205"/>
      <c r="RAY117" s="205"/>
      <c r="RAZ117" s="205"/>
      <c r="RBA117" s="205"/>
      <c r="RBB117" s="205"/>
      <c r="RBC117" s="205"/>
      <c r="RBD117" s="205"/>
      <c r="RBE117" s="205"/>
      <c r="RBF117" s="205"/>
      <c r="RBG117" s="205"/>
      <c r="RBH117" s="205"/>
      <c r="RBI117" s="205"/>
      <c r="RBJ117" s="205"/>
      <c r="RBK117" s="205"/>
      <c r="RBL117" s="205"/>
      <c r="RBM117" s="205"/>
      <c r="RBN117" s="205"/>
      <c r="RBO117" s="205"/>
      <c r="RBP117" s="205"/>
      <c r="RBQ117" s="205"/>
      <c r="RBR117" s="205"/>
      <c r="RBS117" s="205"/>
      <c r="RBT117" s="205"/>
      <c r="RBU117" s="205"/>
      <c r="RBV117" s="205"/>
      <c r="RBW117" s="205"/>
      <c r="RBX117" s="205"/>
      <c r="RBY117" s="205"/>
      <c r="RBZ117" s="205"/>
      <c r="RCA117" s="205"/>
      <c r="RCB117" s="205"/>
      <c r="RCC117" s="205"/>
      <c r="RCD117" s="205"/>
      <c r="RCE117" s="205"/>
      <c r="RCF117" s="205"/>
      <c r="RCG117" s="205"/>
      <c r="RCH117" s="205"/>
      <c r="RCI117" s="205"/>
      <c r="RCJ117" s="205"/>
      <c r="RCK117" s="205"/>
      <c r="RCL117" s="205"/>
      <c r="RCM117" s="205"/>
      <c r="RCN117" s="205"/>
      <c r="RCO117" s="205"/>
      <c r="RCP117" s="205"/>
      <c r="RCQ117" s="205"/>
      <c r="RCR117" s="205"/>
      <c r="RCS117" s="205"/>
      <c r="RCT117" s="205"/>
      <c r="RCU117" s="205"/>
      <c r="RCV117" s="205"/>
      <c r="RCW117" s="205"/>
      <c r="RCX117" s="205"/>
      <c r="RCY117" s="205"/>
      <c r="RCZ117" s="205"/>
      <c r="RDA117" s="205"/>
      <c r="RDB117" s="205"/>
      <c r="RDC117" s="205"/>
      <c r="RDD117" s="205"/>
      <c r="RDE117" s="205"/>
      <c r="RDF117" s="205"/>
      <c r="RDG117" s="205"/>
      <c r="RDH117" s="205"/>
      <c r="RDI117" s="205"/>
      <c r="RDJ117" s="205"/>
      <c r="RDK117" s="205"/>
      <c r="RDL117" s="205"/>
      <c r="RDM117" s="205"/>
      <c r="RDN117" s="205"/>
      <c r="RDO117" s="205"/>
      <c r="RDP117" s="205"/>
      <c r="RDQ117" s="205"/>
      <c r="RDR117" s="205"/>
      <c r="RDS117" s="205"/>
      <c r="RDZ117" s="205"/>
      <c r="REA117" s="205"/>
      <c r="REB117" s="205"/>
      <c r="REC117" s="205"/>
      <c r="RED117" s="205"/>
      <c r="REE117" s="205"/>
      <c r="REF117" s="205"/>
      <c r="REG117" s="205"/>
      <c r="REH117" s="205"/>
      <c r="REI117" s="205"/>
      <c r="REJ117" s="205"/>
      <c r="REK117" s="205"/>
      <c r="REL117" s="205"/>
      <c r="REM117" s="205"/>
      <c r="REN117" s="205"/>
      <c r="REO117" s="205"/>
      <c r="REP117" s="205"/>
      <c r="REQ117" s="205"/>
      <c r="RER117" s="205"/>
      <c r="RES117" s="205"/>
      <c r="RET117" s="205"/>
      <c r="REU117" s="205"/>
      <c r="REV117" s="205"/>
      <c r="REW117" s="205"/>
      <c r="REX117" s="205"/>
      <c r="REY117" s="205"/>
      <c r="REZ117" s="205"/>
      <c r="RFA117" s="205"/>
      <c r="RFB117" s="205"/>
      <c r="RFC117" s="205"/>
      <c r="RFD117" s="205"/>
      <c r="RFE117" s="205"/>
      <c r="RFF117" s="205"/>
      <c r="RFG117" s="205"/>
      <c r="RFH117" s="205"/>
      <c r="RFI117" s="205"/>
      <c r="RFJ117" s="205"/>
      <c r="RFK117" s="205"/>
      <c r="RFL117" s="205"/>
      <c r="RFM117" s="205"/>
      <c r="RFN117" s="205"/>
      <c r="RFO117" s="205"/>
      <c r="RFP117" s="205"/>
      <c r="RFQ117" s="205"/>
      <c r="RFR117" s="205"/>
      <c r="RFS117" s="205"/>
      <c r="RFT117" s="205"/>
      <c r="RFU117" s="205"/>
      <c r="RFV117" s="205"/>
      <c r="RFW117" s="205"/>
      <c r="RFX117" s="205"/>
      <c r="RFY117" s="205"/>
      <c r="RFZ117" s="205"/>
      <c r="RGA117" s="205"/>
      <c r="RGB117" s="205"/>
      <c r="RGC117" s="205"/>
      <c r="RGD117" s="205"/>
      <c r="RGE117" s="205"/>
      <c r="RGF117" s="205"/>
      <c r="RGG117" s="205"/>
      <c r="RGH117" s="205"/>
      <c r="RGI117" s="205"/>
      <c r="RGJ117" s="205"/>
      <c r="RGK117" s="205"/>
      <c r="RGL117" s="205"/>
      <c r="RGM117" s="205"/>
      <c r="RGN117" s="205"/>
      <c r="RGO117" s="205"/>
      <c r="RGP117" s="205"/>
      <c r="RGQ117" s="205"/>
      <c r="RGR117" s="205"/>
      <c r="RGS117" s="205"/>
      <c r="RGT117" s="205"/>
      <c r="RGU117" s="205"/>
      <c r="RGV117" s="205"/>
      <c r="RGW117" s="205"/>
      <c r="RGX117" s="205"/>
      <c r="RGY117" s="205"/>
      <c r="RGZ117" s="205"/>
      <c r="RHA117" s="205"/>
      <c r="RHB117" s="205"/>
      <c r="RHC117" s="205"/>
      <c r="RHD117" s="205"/>
      <c r="RHE117" s="205"/>
      <c r="RHF117" s="205"/>
      <c r="RHG117" s="205"/>
      <c r="RHH117" s="205"/>
      <c r="RHI117" s="205"/>
      <c r="RHJ117" s="205"/>
      <c r="RHK117" s="205"/>
      <c r="RHL117" s="205"/>
      <c r="RHM117" s="205"/>
      <c r="RHN117" s="205"/>
      <c r="RHO117" s="205"/>
      <c r="RHP117" s="205"/>
      <c r="RHQ117" s="205"/>
      <c r="RHR117" s="205"/>
      <c r="RHS117" s="205"/>
      <c r="RHT117" s="205"/>
      <c r="RHU117" s="205"/>
      <c r="RHV117" s="205"/>
      <c r="RHW117" s="205"/>
      <c r="RHX117" s="205"/>
      <c r="RHY117" s="205"/>
      <c r="RHZ117" s="205"/>
      <c r="RIA117" s="205"/>
      <c r="RIB117" s="205"/>
      <c r="RIC117" s="205"/>
      <c r="RID117" s="205"/>
      <c r="RIE117" s="205"/>
      <c r="RIF117" s="205"/>
      <c r="RIG117" s="205"/>
      <c r="RIH117" s="205"/>
      <c r="RII117" s="205"/>
      <c r="RIJ117" s="205"/>
      <c r="RIK117" s="205"/>
      <c r="RIL117" s="205"/>
      <c r="RIM117" s="205"/>
      <c r="RIN117" s="205"/>
      <c r="RIO117" s="205"/>
      <c r="RIP117" s="205"/>
      <c r="RIQ117" s="205"/>
      <c r="RIR117" s="205"/>
      <c r="RIS117" s="205"/>
      <c r="RIT117" s="205"/>
      <c r="RIU117" s="205"/>
      <c r="RIV117" s="205"/>
      <c r="RIW117" s="205"/>
      <c r="RIX117" s="205"/>
      <c r="RIY117" s="205"/>
      <c r="RIZ117" s="205"/>
      <c r="RJA117" s="205"/>
      <c r="RJB117" s="205"/>
      <c r="RJC117" s="205"/>
      <c r="RJD117" s="205"/>
      <c r="RJE117" s="205"/>
      <c r="RJF117" s="205"/>
      <c r="RJG117" s="205"/>
      <c r="RJH117" s="205"/>
      <c r="RJI117" s="205"/>
      <c r="RJJ117" s="205"/>
      <c r="RJK117" s="205"/>
      <c r="RJL117" s="205"/>
      <c r="RJM117" s="205"/>
      <c r="RJN117" s="205"/>
      <c r="RJO117" s="205"/>
      <c r="RJP117" s="205"/>
      <c r="RJQ117" s="205"/>
      <c r="RJR117" s="205"/>
      <c r="RJS117" s="205"/>
      <c r="RJT117" s="205"/>
      <c r="RJU117" s="205"/>
      <c r="RJV117" s="205"/>
      <c r="RJW117" s="205"/>
      <c r="RJX117" s="205"/>
      <c r="RJY117" s="205"/>
      <c r="RJZ117" s="205"/>
      <c r="RKA117" s="205"/>
      <c r="RKB117" s="205"/>
      <c r="RKC117" s="205"/>
      <c r="RKD117" s="205"/>
      <c r="RKE117" s="205"/>
      <c r="RKF117" s="205"/>
      <c r="RKG117" s="205"/>
      <c r="RKH117" s="205"/>
      <c r="RKI117" s="205"/>
      <c r="RKJ117" s="205"/>
      <c r="RKK117" s="205"/>
      <c r="RKL117" s="205"/>
      <c r="RKM117" s="205"/>
      <c r="RKN117" s="205"/>
      <c r="RKO117" s="205"/>
      <c r="RKP117" s="205"/>
      <c r="RKQ117" s="205"/>
      <c r="RKR117" s="205"/>
      <c r="RKS117" s="205"/>
      <c r="RKT117" s="205"/>
      <c r="RKU117" s="205"/>
      <c r="RKV117" s="205"/>
      <c r="RKW117" s="205"/>
      <c r="RKX117" s="205"/>
      <c r="RKY117" s="205"/>
      <c r="RKZ117" s="205"/>
      <c r="RLA117" s="205"/>
      <c r="RLB117" s="205"/>
      <c r="RLC117" s="205"/>
      <c r="RLD117" s="205"/>
      <c r="RLE117" s="205"/>
      <c r="RLF117" s="205"/>
      <c r="RLG117" s="205"/>
      <c r="RLH117" s="205"/>
      <c r="RLI117" s="205"/>
      <c r="RLJ117" s="205"/>
      <c r="RLK117" s="205"/>
      <c r="RLL117" s="205"/>
      <c r="RLM117" s="205"/>
      <c r="RLN117" s="205"/>
      <c r="RLO117" s="205"/>
      <c r="RLP117" s="205"/>
      <c r="RLQ117" s="205"/>
      <c r="RLR117" s="205"/>
      <c r="RLS117" s="205"/>
      <c r="RLT117" s="205"/>
      <c r="RLU117" s="205"/>
      <c r="RLV117" s="205"/>
      <c r="RLW117" s="205"/>
      <c r="RLX117" s="205"/>
      <c r="RLY117" s="205"/>
      <c r="RLZ117" s="205"/>
      <c r="RMA117" s="205"/>
      <c r="RMB117" s="205"/>
      <c r="RMC117" s="205"/>
      <c r="RMD117" s="205"/>
      <c r="RME117" s="205"/>
      <c r="RMF117" s="205"/>
      <c r="RMG117" s="205"/>
      <c r="RMH117" s="205"/>
      <c r="RMI117" s="205"/>
      <c r="RMJ117" s="205"/>
      <c r="RMK117" s="205"/>
      <c r="RML117" s="205"/>
      <c r="RMM117" s="205"/>
      <c r="RMN117" s="205"/>
      <c r="RMO117" s="205"/>
      <c r="RMP117" s="205"/>
      <c r="RMQ117" s="205"/>
      <c r="RMR117" s="205"/>
      <c r="RMS117" s="205"/>
      <c r="RMT117" s="205"/>
      <c r="RMU117" s="205"/>
      <c r="RMV117" s="205"/>
      <c r="RMW117" s="205"/>
      <c r="RMX117" s="205"/>
      <c r="RMY117" s="205"/>
      <c r="RMZ117" s="205"/>
      <c r="RNA117" s="205"/>
      <c r="RNB117" s="205"/>
      <c r="RNC117" s="205"/>
      <c r="RND117" s="205"/>
      <c r="RNE117" s="205"/>
      <c r="RNF117" s="205"/>
      <c r="RNG117" s="205"/>
      <c r="RNH117" s="205"/>
      <c r="RNI117" s="205"/>
      <c r="RNJ117" s="205"/>
      <c r="RNK117" s="205"/>
      <c r="RNL117" s="205"/>
      <c r="RNM117" s="205"/>
      <c r="RNN117" s="205"/>
      <c r="RNO117" s="205"/>
      <c r="RNV117" s="205"/>
      <c r="RNW117" s="205"/>
      <c r="RNX117" s="205"/>
      <c r="RNY117" s="205"/>
      <c r="RNZ117" s="205"/>
      <c r="ROA117" s="205"/>
      <c r="ROB117" s="205"/>
      <c r="ROC117" s="205"/>
      <c r="ROD117" s="205"/>
      <c r="ROE117" s="205"/>
      <c r="ROF117" s="205"/>
      <c r="ROG117" s="205"/>
      <c r="ROH117" s="205"/>
      <c r="ROI117" s="205"/>
      <c r="ROJ117" s="205"/>
      <c r="ROK117" s="205"/>
      <c r="ROL117" s="205"/>
      <c r="ROM117" s="205"/>
      <c r="RON117" s="205"/>
      <c r="ROO117" s="205"/>
      <c r="ROP117" s="205"/>
      <c r="ROQ117" s="205"/>
      <c r="ROR117" s="205"/>
      <c r="ROS117" s="205"/>
      <c r="ROT117" s="205"/>
      <c r="ROU117" s="205"/>
      <c r="ROV117" s="205"/>
      <c r="ROW117" s="205"/>
      <c r="ROX117" s="205"/>
      <c r="ROY117" s="205"/>
      <c r="ROZ117" s="205"/>
      <c r="RPA117" s="205"/>
      <c r="RPB117" s="205"/>
      <c r="RPC117" s="205"/>
      <c r="RPD117" s="205"/>
      <c r="RPE117" s="205"/>
      <c r="RPF117" s="205"/>
      <c r="RPG117" s="205"/>
      <c r="RPH117" s="205"/>
      <c r="RPI117" s="205"/>
      <c r="RPJ117" s="205"/>
      <c r="RPK117" s="205"/>
      <c r="RPL117" s="205"/>
      <c r="RPM117" s="205"/>
      <c r="RPN117" s="205"/>
      <c r="RPO117" s="205"/>
      <c r="RPP117" s="205"/>
      <c r="RPQ117" s="205"/>
      <c r="RPR117" s="205"/>
      <c r="RPS117" s="205"/>
      <c r="RPT117" s="205"/>
      <c r="RPU117" s="205"/>
      <c r="RPV117" s="205"/>
      <c r="RPW117" s="205"/>
      <c r="RPX117" s="205"/>
      <c r="RPY117" s="205"/>
      <c r="RPZ117" s="205"/>
      <c r="RQA117" s="205"/>
      <c r="RQB117" s="205"/>
      <c r="RQC117" s="205"/>
      <c r="RQD117" s="205"/>
      <c r="RQE117" s="205"/>
      <c r="RQF117" s="205"/>
      <c r="RQG117" s="205"/>
      <c r="RQH117" s="205"/>
      <c r="RQI117" s="205"/>
      <c r="RQJ117" s="205"/>
      <c r="RQK117" s="205"/>
      <c r="RQL117" s="205"/>
      <c r="RQM117" s="205"/>
      <c r="RQN117" s="205"/>
      <c r="RQO117" s="205"/>
      <c r="RQP117" s="205"/>
      <c r="RQQ117" s="205"/>
      <c r="RQR117" s="205"/>
      <c r="RQS117" s="205"/>
      <c r="RQT117" s="205"/>
      <c r="RQU117" s="205"/>
      <c r="RQV117" s="205"/>
      <c r="RQW117" s="205"/>
      <c r="RQX117" s="205"/>
      <c r="RQY117" s="205"/>
      <c r="RQZ117" s="205"/>
      <c r="RRA117" s="205"/>
      <c r="RRB117" s="205"/>
      <c r="RRC117" s="205"/>
      <c r="RRD117" s="205"/>
      <c r="RRE117" s="205"/>
      <c r="RRF117" s="205"/>
      <c r="RRG117" s="205"/>
      <c r="RRH117" s="205"/>
      <c r="RRI117" s="205"/>
      <c r="RRJ117" s="205"/>
      <c r="RRK117" s="205"/>
      <c r="RRL117" s="205"/>
      <c r="RRM117" s="205"/>
      <c r="RRN117" s="205"/>
      <c r="RRO117" s="205"/>
      <c r="RRP117" s="205"/>
      <c r="RRQ117" s="205"/>
      <c r="RRR117" s="205"/>
      <c r="RRS117" s="205"/>
      <c r="RRT117" s="205"/>
      <c r="RRU117" s="205"/>
      <c r="RRV117" s="205"/>
      <c r="RRW117" s="205"/>
      <c r="RRX117" s="205"/>
      <c r="RRY117" s="205"/>
      <c r="RRZ117" s="205"/>
      <c r="RSA117" s="205"/>
      <c r="RSB117" s="205"/>
      <c r="RSC117" s="205"/>
      <c r="RSD117" s="205"/>
      <c r="RSE117" s="205"/>
      <c r="RSF117" s="205"/>
      <c r="RSG117" s="205"/>
      <c r="RSH117" s="205"/>
      <c r="RSI117" s="205"/>
      <c r="RSJ117" s="205"/>
      <c r="RSK117" s="205"/>
      <c r="RSL117" s="205"/>
      <c r="RSM117" s="205"/>
      <c r="RSN117" s="205"/>
      <c r="RSO117" s="205"/>
      <c r="RSP117" s="205"/>
      <c r="RSQ117" s="205"/>
      <c r="RSR117" s="205"/>
      <c r="RSS117" s="205"/>
      <c r="RST117" s="205"/>
      <c r="RSU117" s="205"/>
      <c r="RSV117" s="205"/>
      <c r="RSW117" s="205"/>
      <c r="RSX117" s="205"/>
      <c r="RSY117" s="205"/>
      <c r="RSZ117" s="205"/>
      <c r="RTA117" s="205"/>
      <c r="RTB117" s="205"/>
      <c r="RTC117" s="205"/>
      <c r="RTD117" s="205"/>
      <c r="RTE117" s="205"/>
      <c r="RTF117" s="205"/>
      <c r="RTG117" s="205"/>
      <c r="RTH117" s="205"/>
      <c r="RTI117" s="205"/>
      <c r="RTJ117" s="205"/>
      <c r="RTK117" s="205"/>
      <c r="RTL117" s="205"/>
      <c r="RTM117" s="205"/>
      <c r="RTN117" s="205"/>
      <c r="RTO117" s="205"/>
      <c r="RTP117" s="205"/>
      <c r="RTQ117" s="205"/>
      <c r="RTR117" s="205"/>
      <c r="RTS117" s="205"/>
      <c r="RTT117" s="205"/>
      <c r="RTU117" s="205"/>
      <c r="RTV117" s="205"/>
      <c r="RTW117" s="205"/>
      <c r="RTX117" s="205"/>
      <c r="RTY117" s="205"/>
      <c r="RTZ117" s="205"/>
      <c r="RUA117" s="205"/>
      <c r="RUB117" s="205"/>
      <c r="RUC117" s="205"/>
      <c r="RUD117" s="205"/>
      <c r="RUE117" s="205"/>
      <c r="RUF117" s="205"/>
      <c r="RUG117" s="205"/>
      <c r="RUH117" s="205"/>
      <c r="RUI117" s="205"/>
      <c r="RUJ117" s="205"/>
      <c r="RUK117" s="205"/>
      <c r="RUL117" s="205"/>
      <c r="RUM117" s="205"/>
      <c r="RUN117" s="205"/>
      <c r="RUO117" s="205"/>
      <c r="RUP117" s="205"/>
      <c r="RUQ117" s="205"/>
      <c r="RUR117" s="205"/>
      <c r="RUS117" s="205"/>
      <c r="RUT117" s="205"/>
      <c r="RUU117" s="205"/>
      <c r="RUV117" s="205"/>
      <c r="RUW117" s="205"/>
      <c r="RUX117" s="205"/>
      <c r="RUY117" s="205"/>
      <c r="RUZ117" s="205"/>
      <c r="RVA117" s="205"/>
      <c r="RVB117" s="205"/>
      <c r="RVC117" s="205"/>
      <c r="RVD117" s="205"/>
      <c r="RVE117" s="205"/>
      <c r="RVF117" s="205"/>
      <c r="RVG117" s="205"/>
      <c r="RVH117" s="205"/>
      <c r="RVI117" s="205"/>
      <c r="RVJ117" s="205"/>
      <c r="RVK117" s="205"/>
      <c r="RVL117" s="205"/>
      <c r="RVM117" s="205"/>
      <c r="RVN117" s="205"/>
      <c r="RVO117" s="205"/>
      <c r="RVP117" s="205"/>
      <c r="RVQ117" s="205"/>
      <c r="RVR117" s="205"/>
      <c r="RVS117" s="205"/>
      <c r="RVT117" s="205"/>
      <c r="RVU117" s="205"/>
      <c r="RVV117" s="205"/>
      <c r="RVW117" s="205"/>
      <c r="RVX117" s="205"/>
      <c r="RVY117" s="205"/>
      <c r="RVZ117" s="205"/>
      <c r="RWA117" s="205"/>
      <c r="RWB117" s="205"/>
      <c r="RWC117" s="205"/>
      <c r="RWD117" s="205"/>
      <c r="RWE117" s="205"/>
      <c r="RWF117" s="205"/>
      <c r="RWG117" s="205"/>
      <c r="RWH117" s="205"/>
      <c r="RWI117" s="205"/>
      <c r="RWJ117" s="205"/>
      <c r="RWK117" s="205"/>
      <c r="RWL117" s="205"/>
      <c r="RWM117" s="205"/>
      <c r="RWN117" s="205"/>
      <c r="RWO117" s="205"/>
      <c r="RWP117" s="205"/>
      <c r="RWQ117" s="205"/>
      <c r="RWR117" s="205"/>
      <c r="RWS117" s="205"/>
      <c r="RWT117" s="205"/>
      <c r="RWU117" s="205"/>
      <c r="RWV117" s="205"/>
      <c r="RWW117" s="205"/>
      <c r="RWX117" s="205"/>
      <c r="RWY117" s="205"/>
      <c r="RWZ117" s="205"/>
      <c r="RXA117" s="205"/>
      <c r="RXB117" s="205"/>
      <c r="RXC117" s="205"/>
      <c r="RXD117" s="205"/>
      <c r="RXE117" s="205"/>
      <c r="RXF117" s="205"/>
      <c r="RXG117" s="205"/>
      <c r="RXH117" s="205"/>
      <c r="RXI117" s="205"/>
      <c r="RXJ117" s="205"/>
      <c r="RXK117" s="205"/>
      <c r="RXR117" s="205"/>
      <c r="RXS117" s="205"/>
      <c r="RXT117" s="205"/>
      <c r="RXU117" s="205"/>
      <c r="RXV117" s="205"/>
      <c r="RXW117" s="205"/>
      <c r="RXX117" s="205"/>
      <c r="RXY117" s="205"/>
      <c r="RXZ117" s="205"/>
      <c r="RYA117" s="205"/>
      <c r="RYB117" s="205"/>
      <c r="RYC117" s="205"/>
      <c r="RYD117" s="205"/>
      <c r="RYE117" s="205"/>
      <c r="RYF117" s="205"/>
      <c r="RYG117" s="205"/>
      <c r="RYH117" s="205"/>
      <c r="RYI117" s="205"/>
      <c r="RYJ117" s="205"/>
      <c r="RYK117" s="205"/>
      <c r="RYL117" s="205"/>
      <c r="RYM117" s="205"/>
      <c r="RYN117" s="205"/>
      <c r="RYO117" s="205"/>
      <c r="RYP117" s="205"/>
      <c r="RYQ117" s="205"/>
      <c r="RYR117" s="205"/>
      <c r="RYS117" s="205"/>
      <c r="RYT117" s="205"/>
      <c r="RYU117" s="205"/>
      <c r="RYV117" s="205"/>
      <c r="RYW117" s="205"/>
      <c r="RYX117" s="205"/>
      <c r="RYY117" s="205"/>
      <c r="RYZ117" s="205"/>
      <c r="RZA117" s="205"/>
      <c r="RZB117" s="205"/>
      <c r="RZC117" s="205"/>
      <c r="RZD117" s="205"/>
      <c r="RZE117" s="205"/>
      <c r="RZF117" s="205"/>
      <c r="RZG117" s="205"/>
      <c r="RZH117" s="205"/>
      <c r="RZI117" s="205"/>
      <c r="RZJ117" s="205"/>
      <c r="RZK117" s="205"/>
      <c r="RZL117" s="205"/>
      <c r="RZM117" s="205"/>
      <c r="RZN117" s="205"/>
      <c r="RZO117" s="205"/>
      <c r="RZP117" s="205"/>
      <c r="RZQ117" s="205"/>
      <c r="RZR117" s="205"/>
      <c r="RZS117" s="205"/>
      <c r="RZT117" s="205"/>
      <c r="RZU117" s="205"/>
      <c r="RZV117" s="205"/>
      <c r="RZW117" s="205"/>
      <c r="RZX117" s="205"/>
      <c r="RZY117" s="205"/>
      <c r="RZZ117" s="205"/>
      <c r="SAA117" s="205"/>
      <c r="SAB117" s="205"/>
      <c r="SAC117" s="205"/>
      <c r="SAD117" s="205"/>
      <c r="SAE117" s="205"/>
      <c r="SAF117" s="205"/>
      <c r="SAG117" s="205"/>
      <c r="SAH117" s="205"/>
      <c r="SAI117" s="205"/>
      <c r="SAJ117" s="205"/>
      <c r="SAK117" s="205"/>
      <c r="SAL117" s="205"/>
      <c r="SAM117" s="205"/>
      <c r="SAN117" s="205"/>
      <c r="SAO117" s="205"/>
      <c r="SAP117" s="205"/>
      <c r="SAQ117" s="205"/>
      <c r="SAR117" s="205"/>
      <c r="SAS117" s="205"/>
      <c r="SAT117" s="205"/>
      <c r="SAU117" s="205"/>
      <c r="SAV117" s="205"/>
      <c r="SAW117" s="205"/>
      <c r="SAX117" s="205"/>
      <c r="SAY117" s="205"/>
      <c r="SAZ117" s="205"/>
      <c r="SBA117" s="205"/>
      <c r="SBB117" s="205"/>
      <c r="SBC117" s="205"/>
      <c r="SBD117" s="205"/>
      <c r="SBE117" s="205"/>
      <c r="SBF117" s="205"/>
      <c r="SBG117" s="205"/>
      <c r="SBH117" s="205"/>
      <c r="SBI117" s="205"/>
      <c r="SBJ117" s="205"/>
      <c r="SBK117" s="205"/>
      <c r="SBL117" s="205"/>
      <c r="SBM117" s="205"/>
      <c r="SBN117" s="205"/>
      <c r="SBO117" s="205"/>
      <c r="SBP117" s="205"/>
      <c r="SBQ117" s="205"/>
      <c r="SBR117" s="205"/>
      <c r="SBS117" s="205"/>
      <c r="SBT117" s="205"/>
      <c r="SBU117" s="205"/>
      <c r="SBV117" s="205"/>
      <c r="SBW117" s="205"/>
      <c r="SBX117" s="205"/>
      <c r="SBY117" s="205"/>
      <c r="SBZ117" s="205"/>
      <c r="SCA117" s="205"/>
      <c r="SCB117" s="205"/>
      <c r="SCC117" s="205"/>
      <c r="SCD117" s="205"/>
      <c r="SCE117" s="205"/>
      <c r="SCF117" s="205"/>
      <c r="SCG117" s="205"/>
      <c r="SCH117" s="205"/>
      <c r="SCI117" s="205"/>
      <c r="SCJ117" s="205"/>
      <c r="SCK117" s="205"/>
      <c r="SCL117" s="205"/>
      <c r="SCM117" s="205"/>
      <c r="SCN117" s="205"/>
      <c r="SCO117" s="205"/>
      <c r="SCP117" s="205"/>
      <c r="SCQ117" s="205"/>
      <c r="SCR117" s="205"/>
      <c r="SCS117" s="205"/>
      <c r="SCT117" s="205"/>
      <c r="SCU117" s="205"/>
      <c r="SCV117" s="205"/>
      <c r="SCW117" s="205"/>
      <c r="SCX117" s="205"/>
      <c r="SCY117" s="205"/>
      <c r="SCZ117" s="205"/>
      <c r="SDA117" s="205"/>
      <c r="SDB117" s="205"/>
      <c r="SDC117" s="205"/>
      <c r="SDD117" s="205"/>
      <c r="SDE117" s="205"/>
      <c r="SDF117" s="205"/>
      <c r="SDG117" s="205"/>
      <c r="SDH117" s="205"/>
      <c r="SDI117" s="205"/>
      <c r="SDJ117" s="205"/>
      <c r="SDK117" s="205"/>
      <c r="SDL117" s="205"/>
      <c r="SDM117" s="205"/>
      <c r="SDN117" s="205"/>
      <c r="SDO117" s="205"/>
      <c r="SDP117" s="205"/>
      <c r="SDQ117" s="205"/>
      <c r="SDR117" s="205"/>
      <c r="SDS117" s="205"/>
      <c r="SDT117" s="205"/>
      <c r="SDU117" s="205"/>
      <c r="SDV117" s="205"/>
      <c r="SDW117" s="205"/>
      <c r="SDX117" s="205"/>
      <c r="SDY117" s="205"/>
      <c r="SDZ117" s="205"/>
      <c r="SEA117" s="205"/>
      <c r="SEB117" s="205"/>
      <c r="SEC117" s="205"/>
      <c r="SED117" s="205"/>
      <c r="SEE117" s="205"/>
      <c r="SEF117" s="205"/>
      <c r="SEG117" s="205"/>
      <c r="SEH117" s="205"/>
      <c r="SEI117" s="205"/>
      <c r="SEJ117" s="205"/>
      <c r="SEK117" s="205"/>
      <c r="SEL117" s="205"/>
      <c r="SEM117" s="205"/>
      <c r="SEN117" s="205"/>
      <c r="SEO117" s="205"/>
      <c r="SEP117" s="205"/>
      <c r="SEQ117" s="205"/>
      <c r="SER117" s="205"/>
      <c r="SES117" s="205"/>
      <c r="SET117" s="205"/>
      <c r="SEU117" s="205"/>
      <c r="SEV117" s="205"/>
      <c r="SEW117" s="205"/>
      <c r="SEX117" s="205"/>
      <c r="SEY117" s="205"/>
      <c r="SEZ117" s="205"/>
      <c r="SFA117" s="205"/>
      <c r="SFB117" s="205"/>
      <c r="SFC117" s="205"/>
      <c r="SFD117" s="205"/>
      <c r="SFE117" s="205"/>
      <c r="SFF117" s="205"/>
      <c r="SFG117" s="205"/>
      <c r="SFH117" s="205"/>
      <c r="SFI117" s="205"/>
      <c r="SFJ117" s="205"/>
      <c r="SFK117" s="205"/>
      <c r="SFL117" s="205"/>
      <c r="SFM117" s="205"/>
      <c r="SFN117" s="205"/>
      <c r="SFO117" s="205"/>
      <c r="SFP117" s="205"/>
      <c r="SFQ117" s="205"/>
      <c r="SFR117" s="205"/>
      <c r="SFS117" s="205"/>
      <c r="SFT117" s="205"/>
      <c r="SFU117" s="205"/>
      <c r="SFV117" s="205"/>
      <c r="SFW117" s="205"/>
      <c r="SFX117" s="205"/>
      <c r="SFY117" s="205"/>
      <c r="SFZ117" s="205"/>
      <c r="SGA117" s="205"/>
      <c r="SGB117" s="205"/>
      <c r="SGC117" s="205"/>
      <c r="SGD117" s="205"/>
      <c r="SGE117" s="205"/>
      <c r="SGF117" s="205"/>
      <c r="SGG117" s="205"/>
      <c r="SGH117" s="205"/>
      <c r="SGI117" s="205"/>
      <c r="SGJ117" s="205"/>
      <c r="SGK117" s="205"/>
      <c r="SGL117" s="205"/>
      <c r="SGM117" s="205"/>
      <c r="SGN117" s="205"/>
      <c r="SGO117" s="205"/>
      <c r="SGP117" s="205"/>
      <c r="SGQ117" s="205"/>
      <c r="SGR117" s="205"/>
      <c r="SGS117" s="205"/>
      <c r="SGT117" s="205"/>
      <c r="SGU117" s="205"/>
      <c r="SGV117" s="205"/>
      <c r="SGW117" s="205"/>
      <c r="SGX117" s="205"/>
      <c r="SGY117" s="205"/>
      <c r="SGZ117" s="205"/>
      <c r="SHA117" s="205"/>
      <c r="SHB117" s="205"/>
      <c r="SHC117" s="205"/>
      <c r="SHD117" s="205"/>
      <c r="SHE117" s="205"/>
      <c r="SHF117" s="205"/>
      <c r="SHG117" s="205"/>
      <c r="SHN117" s="205"/>
      <c r="SHO117" s="205"/>
      <c r="SHP117" s="205"/>
      <c r="SHQ117" s="205"/>
      <c r="SHR117" s="205"/>
      <c r="SHS117" s="205"/>
      <c r="SHT117" s="205"/>
      <c r="SHU117" s="205"/>
      <c r="SHV117" s="205"/>
      <c r="SHW117" s="205"/>
      <c r="SHX117" s="205"/>
      <c r="SHY117" s="205"/>
      <c r="SHZ117" s="205"/>
      <c r="SIA117" s="205"/>
      <c r="SIB117" s="205"/>
      <c r="SIC117" s="205"/>
      <c r="SID117" s="205"/>
      <c r="SIE117" s="205"/>
      <c r="SIF117" s="205"/>
      <c r="SIG117" s="205"/>
      <c r="SIH117" s="205"/>
      <c r="SII117" s="205"/>
      <c r="SIJ117" s="205"/>
      <c r="SIK117" s="205"/>
      <c r="SIL117" s="205"/>
      <c r="SIM117" s="205"/>
      <c r="SIN117" s="205"/>
      <c r="SIO117" s="205"/>
      <c r="SIP117" s="205"/>
      <c r="SIQ117" s="205"/>
      <c r="SIR117" s="205"/>
      <c r="SIS117" s="205"/>
      <c r="SIT117" s="205"/>
      <c r="SIU117" s="205"/>
      <c r="SIV117" s="205"/>
      <c r="SIW117" s="205"/>
      <c r="SIX117" s="205"/>
      <c r="SIY117" s="205"/>
      <c r="SIZ117" s="205"/>
      <c r="SJA117" s="205"/>
      <c r="SJB117" s="205"/>
      <c r="SJC117" s="205"/>
      <c r="SJD117" s="205"/>
      <c r="SJE117" s="205"/>
      <c r="SJF117" s="205"/>
      <c r="SJG117" s="205"/>
      <c r="SJH117" s="205"/>
      <c r="SJI117" s="205"/>
      <c r="SJJ117" s="205"/>
      <c r="SJK117" s="205"/>
      <c r="SJL117" s="205"/>
      <c r="SJM117" s="205"/>
      <c r="SJN117" s="205"/>
      <c r="SJO117" s="205"/>
      <c r="SJP117" s="205"/>
      <c r="SJQ117" s="205"/>
      <c r="SJR117" s="205"/>
      <c r="SJS117" s="205"/>
      <c r="SJT117" s="205"/>
      <c r="SJU117" s="205"/>
      <c r="SJV117" s="205"/>
      <c r="SJW117" s="205"/>
      <c r="SJX117" s="205"/>
      <c r="SJY117" s="205"/>
      <c r="SJZ117" s="205"/>
      <c r="SKA117" s="205"/>
      <c r="SKB117" s="205"/>
      <c r="SKC117" s="205"/>
      <c r="SKD117" s="205"/>
      <c r="SKE117" s="205"/>
      <c r="SKF117" s="205"/>
      <c r="SKG117" s="205"/>
      <c r="SKH117" s="205"/>
      <c r="SKI117" s="205"/>
      <c r="SKJ117" s="205"/>
      <c r="SKK117" s="205"/>
      <c r="SKL117" s="205"/>
      <c r="SKM117" s="205"/>
      <c r="SKN117" s="205"/>
      <c r="SKO117" s="205"/>
      <c r="SKP117" s="205"/>
      <c r="SKQ117" s="205"/>
      <c r="SKR117" s="205"/>
      <c r="SKS117" s="205"/>
      <c r="SKT117" s="205"/>
      <c r="SKU117" s="205"/>
      <c r="SKV117" s="205"/>
      <c r="SKW117" s="205"/>
      <c r="SKX117" s="205"/>
      <c r="SKY117" s="205"/>
      <c r="SKZ117" s="205"/>
      <c r="SLA117" s="205"/>
      <c r="SLB117" s="205"/>
      <c r="SLC117" s="205"/>
      <c r="SLD117" s="205"/>
      <c r="SLE117" s="205"/>
      <c r="SLF117" s="205"/>
      <c r="SLG117" s="205"/>
      <c r="SLH117" s="205"/>
      <c r="SLI117" s="205"/>
      <c r="SLJ117" s="205"/>
      <c r="SLK117" s="205"/>
      <c r="SLL117" s="205"/>
      <c r="SLM117" s="205"/>
      <c r="SLN117" s="205"/>
      <c r="SLO117" s="205"/>
      <c r="SLP117" s="205"/>
      <c r="SLQ117" s="205"/>
      <c r="SLR117" s="205"/>
      <c r="SLS117" s="205"/>
      <c r="SLT117" s="205"/>
      <c r="SLU117" s="205"/>
      <c r="SLV117" s="205"/>
      <c r="SLW117" s="205"/>
      <c r="SLX117" s="205"/>
      <c r="SLY117" s="205"/>
      <c r="SLZ117" s="205"/>
      <c r="SMA117" s="205"/>
      <c r="SMB117" s="205"/>
      <c r="SMC117" s="205"/>
      <c r="SMD117" s="205"/>
      <c r="SME117" s="205"/>
      <c r="SMF117" s="205"/>
      <c r="SMG117" s="205"/>
      <c r="SMH117" s="205"/>
      <c r="SMI117" s="205"/>
      <c r="SMJ117" s="205"/>
      <c r="SMK117" s="205"/>
      <c r="SML117" s="205"/>
      <c r="SMM117" s="205"/>
      <c r="SMN117" s="205"/>
      <c r="SMO117" s="205"/>
      <c r="SMP117" s="205"/>
      <c r="SMQ117" s="205"/>
      <c r="SMR117" s="205"/>
      <c r="SMS117" s="205"/>
      <c r="SMT117" s="205"/>
      <c r="SMU117" s="205"/>
      <c r="SMV117" s="205"/>
      <c r="SMW117" s="205"/>
      <c r="SMX117" s="205"/>
      <c r="SMY117" s="205"/>
      <c r="SMZ117" s="205"/>
      <c r="SNA117" s="205"/>
      <c r="SNB117" s="205"/>
      <c r="SNC117" s="205"/>
      <c r="SND117" s="205"/>
      <c r="SNE117" s="205"/>
      <c r="SNF117" s="205"/>
      <c r="SNG117" s="205"/>
      <c r="SNH117" s="205"/>
      <c r="SNI117" s="205"/>
      <c r="SNJ117" s="205"/>
      <c r="SNK117" s="205"/>
      <c r="SNL117" s="205"/>
      <c r="SNM117" s="205"/>
      <c r="SNN117" s="205"/>
      <c r="SNO117" s="205"/>
      <c r="SNP117" s="205"/>
      <c r="SNQ117" s="205"/>
      <c r="SNR117" s="205"/>
      <c r="SNS117" s="205"/>
      <c r="SNT117" s="205"/>
      <c r="SNU117" s="205"/>
      <c r="SNV117" s="205"/>
      <c r="SNW117" s="205"/>
      <c r="SNX117" s="205"/>
      <c r="SNY117" s="205"/>
      <c r="SNZ117" s="205"/>
      <c r="SOA117" s="205"/>
      <c r="SOB117" s="205"/>
      <c r="SOC117" s="205"/>
      <c r="SOD117" s="205"/>
      <c r="SOE117" s="205"/>
      <c r="SOF117" s="205"/>
      <c r="SOG117" s="205"/>
      <c r="SOH117" s="205"/>
      <c r="SOI117" s="205"/>
      <c r="SOJ117" s="205"/>
      <c r="SOK117" s="205"/>
      <c r="SOL117" s="205"/>
      <c r="SOM117" s="205"/>
      <c r="SON117" s="205"/>
      <c r="SOO117" s="205"/>
      <c r="SOP117" s="205"/>
      <c r="SOQ117" s="205"/>
      <c r="SOR117" s="205"/>
      <c r="SOS117" s="205"/>
      <c r="SOT117" s="205"/>
      <c r="SOU117" s="205"/>
      <c r="SOV117" s="205"/>
      <c r="SOW117" s="205"/>
      <c r="SOX117" s="205"/>
      <c r="SOY117" s="205"/>
      <c r="SOZ117" s="205"/>
      <c r="SPA117" s="205"/>
      <c r="SPB117" s="205"/>
      <c r="SPC117" s="205"/>
      <c r="SPD117" s="205"/>
      <c r="SPE117" s="205"/>
      <c r="SPF117" s="205"/>
      <c r="SPG117" s="205"/>
      <c r="SPH117" s="205"/>
      <c r="SPI117" s="205"/>
      <c r="SPJ117" s="205"/>
      <c r="SPK117" s="205"/>
      <c r="SPL117" s="205"/>
      <c r="SPM117" s="205"/>
      <c r="SPN117" s="205"/>
      <c r="SPO117" s="205"/>
      <c r="SPP117" s="205"/>
      <c r="SPQ117" s="205"/>
      <c r="SPR117" s="205"/>
      <c r="SPS117" s="205"/>
      <c r="SPT117" s="205"/>
      <c r="SPU117" s="205"/>
      <c r="SPV117" s="205"/>
      <c r="SPW117" s="205"/>
      <c r="SPX117" s="205"/>
      <c r="SPY117" s="205"/>
      <c r="SPZ117" s="205"/>
      <c r="SQA117" s="205"/>
      <c r="SQB117" s="205"/>
      <c r="SQC117" s="205"/>
      <c r="SQD117" s="205"/>
      <c r="SQE117" s="205"/>
      <c r="SQF117" s="205"/>
      <c r="SQG117" s="205"/>
      <c r="SQH117" s="205"/>
      <c r="SQI117" s="205"/>
      <c r="SQJ117" s="205"/>
      <c r="SQK117" s="205"/>
      <c r="SQL117" s="205"/>
      <c r="SQM117" s="205"/>
      <c r="SQN117" s="205"/>
      <c r="SQO117" s="205"/>
      <c r="SQP117" s="205"/>
      <c r="SQQ117" s="205"/>
      <c r="SQR117" s="205"/>
      <c r="SQS117" s="205"/>
      <c r="SQT117" s="205"/>
      <c r="SQU117" s="205"/>
      <c r="SQV117" s="205"/>
      <c r="SQW117" s="205"/>
      <c r="SQX117" s="205"/>
      <c r="SQY117" s="205"/>
      <c r="SQZ117" s="205"/>
      <c r="SRA117" s="205"/>
      <c r="SRB117" s="205"/>
      <c r="SRC117" s="205"/>
      <c r="SRJ117" s="205"/>
      <c r="SRK117" s="205"/>
      <c r="SRL117" s="205"/>
      <c r="SRM117" s="205"/>
      <c r="SRN117" s="205"/>
      <c r="SRO117" s="205"/>
      <c r="SRP117" s="205"/>
      <c r="SRQ117" s="205"/>
      <c r="SRR117" s="205"/>
      <c r="SRS117" s="205"/>
      <c r="SRT117" s="205"/>
      <c r="SRU117" s="205"/>
      <c r="SRV117" s="205"/>
      <c r="SRW117" s="205"/>
      <c r="SRX117" s="205"/>
      <c r="SRY117" s="205"/>
      <c r="SRZ117" s="205"/>
      <c r="SSA117" s="205"/>
      <c r="SSB117" s="205"/>
      <c r="SSC117" s="205"/>
      <c r="SSD117" s="205"/>
      <c r="SSE117" s="205"/>
      <c r="SSF117" s="205"/>
      <c r="SSG117" s="205"/>
      <c r="SSH117" s="205"/>
      <c r="SSI117" s="205"/>
      <c r="SSJ117" s="205"/>
      <c r="SSK117" s="205"/>
      <c r="SSL117" s="205"/>
      <c r="SSM117" s="205"/>
      <c r="SSN117" s="205"/>
      <c r="SSO117" s="205"/>
      <c r="SSP117" s="205"/>
      <c r="SSQ117" s="205"/>
      <c r="SSR117" s="205"/>
      <c r="SSS117" s="205"/>
      <c r="SST117" s="205"/>
      <c r="SSU117" s="205"/>
      <c r="SSV117" s="205"/>
      <c r="SSW117" s="205"/>
      <c r="SSX117" s="205"/>
      <c r="SSY117" s="205"/>
      <c r="SSZ117" s="205"/>
      <c r="STA117" s="205"/>
      <c r="STB117" s="205"/>
      <c r="STC117" s="205"/>
      <c r="STD117" s="205"/>
      <c r="STE117" s="205"/>
      <c r="STF117" s="205"/>
      <c r="STG117" s="205"/>
      <c r="STH117" s="205"/>
      <c r="STI117" s="205"/>
      <c r="STJ117" s="205"/>
      <c r="STK117" s="205"/>
      <c r="STL117" s="205"/>
      <c r="STM117" s="205"/>
      <c r="STN117" s="205"/>
      <c r="STO117" s="205"/>
      <c r="STP117" s="205"/>
      <c r="STQ117" s="205"/>
      <c r="STR117" s="205"/>
      <c r="STS117" s="205"/>
      <c r="STT117" s="205"/>
      <c r="STU117" s="205"/>
      <c r="STV117" s="205"/>
      <c r="STW117" s="205"/>
      <c r="STX117" s="205"/>
      <c r="STY117" s="205"/>
      <c r="STZ117" s="205"/>
      <c r="SUA117" s="205"/>
      <c r="SUB117" s="205"/>
      <c r="SUC117" s="205"/>
      <c r="SUD117" s="205"/>
      <c r="SUE117" s="205"/>
      <c r="SUF117" s="205"/>
      <c r="SUG117" s="205"/>
      <c r="SUH117" s="205"/>
      <c r="SUI117" s="205"/>
      <c r="SUJ117" s="205"/>
      <c r="SUK117" s="205"/>
      <c r="SUL117" s="205"/>
      <c r="SUM117" s="205"/>
      <c r="SUN117" s="205"/>
      <c r="SUO117" s="205"/>
      <c r="SUP117" s="205"/>
      <c r="SUQ117" s="205"/>
      <c r="SUR117" s="205"/>
      <c r="SUS117" s="205"/>
      <c r="SUT117" s="205"/>
      <c r="SUU117" s="205"/>
      <c r="SUV117" s="205"/>
      <c r="SUW117" s="205"/>
      <c r="SUX117" s="205"/>
      <c r="SUY117" s="205"/>
      <c r="SUZ117" s="205"/>
      <c r="SVA117" s="205"/>
      <c r="SVB117" s="205"/>
      <c r="SVC117" s="205"/>
      <c r="SVD117" s="205"/>
      <c r="SVE117" s="205"/>
      <c r="SVF117" s="205"/>
      <c r="SVG117" s="205"/>
      <c r="SVH117" s="205"/>
      <c r="SVI117" s="205"/>
      <c r="SVJ117" s="205"/>
      <c r="SVK117" s="205"/>
      <c r="SVL117" s="205"/>
      <c r="SVM117" s="205"/>
      <c r="SVN117" s="205"/>
      <c r="SVO117" s="205"/>
      <c r="SVP117" s="205"/>
      <c r="SVQ117" s="205"/>
      <c r="SVR117" s="205"/>
      <c r="SVS117" s="205"/>
      <c r="SVT117" s="205"/>
      <c r="SVU117" s="205"/>
      <c r="SVV117" s="205"/>
      <c r="SVW117" s="205"/>
      <c r="SVX117" s="205"/>
      <c r="SVY117" s="205"/>
      <c r="SVZ117" s="205"/>
      <c r="SWA117" s="205"/>
      <c r="SWB117" s="205"/>
      <c r="SWC117" s="205"/>
      <c r="SWD117" s="205"/>
      <c r="SWE117" s="205"/>
      <c r="SWF117" s="205"/>
      <c r="SWG117" s="205"/>
      <c r="SWH117" s="205"/>
      <c r="SWI117" s="205"/>
      <c r="SWJ117" s="205"/>
      <c r="SWK117" s="205"/>
      <c r="SWL117" s="205"/>
      <c r="SWM117" s="205"/>
      <c r="SWN117" s="205"/>
      <c r="SWO117" s="205"/>
      <c r="SWP117" s="205"/>
      <c r="SWQ117" s="205"/>
      <c r="SWR117" s="205"/>
      <c r="SWS117" s="205"/>
      <c r="SWT117" s="205"/>
      <c r="SWU117" s="205"/>
      <c r="SWV117" s="205"/>
      <c r="SWW117" s="205"/>
      <c r="SWX117" s="205"/>
      <c r="SWY117" s="205"/>
      <c r="SWZ117" s="205"/>
      <c r="SXA117" s="205"/>
      <c r="SXB117" s="205"/>
      <c r="SXC117" s="205"/>
      <c r="SXD117" s="205"/>
      <c r="SXE117" s="205"/>
      <c r="SXF117" s="205"/>
      <c r="SXG117" s="205"/>
      <c r="SXH117" s="205"/>
      <c r="SXI117" s="205"/>
      <c r="SXJ117" s="205"/>
      <c r="SXK117" s="205"/>
      <c r="SXL117" s="205"/>
      <c r="SXM117" s="205"/>
      <c r="SXN117" s="205"/>
      <c r="SXO117" s="205"/>
      <c r="SXP117" s="205"/>
      <c r="SXQ117" s="205"/>
      <c r="SXR117" s="205"/>
      <c r="SXS117" s="205"/>
      <c r="SXT117" s="205"/>
      <c r="SXU117" s="205"/>
      <c r="SXV117" s="205"/>
      <c r="SXW117" s="205"/>
      <c r="SXX117" s="205"/>
      <c r="SXY117" s="205"/>
      <c r="SXZ117" s="205"/>
      <c r="SYA117" s="205"/>
      <c r="SYB117" s="205"/>
      <c r="SYC117" s="205"/>
      <c r="SYD117" s="205"/>
      <c r="SYE117" s="205"/>
      <c r="SYF117" s="205"/>
      <c r="SYG117" s="205"/>
      <c r="SYH117" s="205"/>
      <c r="SYI117" s="205"/>
      <c r="SYJ117" s="205"/>
      <c r="SYK117" s="205"/>
      <c r="SYL117" s="205"/>
      <c r="SYM117" s="205"/>
      <c r="SYN117" s="205"/>
      <c r="SYO117" s="205"/>
      <c r="SYP117" s="205"/>
      <c r="SYQ117" s="205"/>
      <c r="SYR117" s="205"/>
      <c r="SYS117" s="205"/>
      <c r="SYT117" s="205"/>
      <c r="SYU117" s="205"/>
      <c r="SYV117" s="205"/>
      <c r="SYW117" s="205"/>
      <c r="SYX117" s="205"/>
      <c r="SYY117" s="205"/>
      <c r="SYZ117" s="205"/>
      <c r="SZA117" s="205"/>
      <c r="SZB117" s="205"/>
      <c r="SZC117" s="205"/>
      <c r="SZD117" s="205"/>
      <c r="SZE117" s="205"/>
      <c r="SZF117" s="205"/>
      <c r="SZG117" s="205"/>
      <c r="SZH117" s="205"/>
      <c r="SZI117" s="205"/>
      <c r="SZJ117" s="205"/>
      <c r="SZK117" s="205"/>
      <c r="SZL117" s="205"/>
      <c r="SZM117" s="205"/>
      <c r="SZN117" s="205"/>
      <c r="SZO117" s="205"/>
      <c r="SZP117" s="205"/>
      <c r="SZQ117" s="205"/>
      <c r="SZR117" s="205"/>
      <c r="SZS117" s="205"/>
      <c r="SZT117" s="205"/>
      <c r="SZU117" s="205"/>
      <c r="SZV117" s="205"/>
      <c r="SZW117" s="205"/>
      <c r="SZX117" s="205"/>
      <c r="SZY117" s="205"/>
      <c r="SZZ117" s="205"/>
      <c r="TAA117" s="205"/>
      <c r="TAB117" s="205"/>
      <c r="TAC117" s="205"/>
      <c r="TAD117" s="205"/>
      <c r="TAE117" s="205"/>
      <c r="TAF117" s="205"/>
      <c r="TAG117" s="205"/>
      <c r="TAH117" s="205"/>
      <c r="TAI117" s="205"/>
      <c r="TAJ117" s="205"/>
      <c r="TAK117" s="205"/>
      <c r="TAL117" s="205"/>
      <c r="TAM117" s="205"/>
      <c r="TAN117" s="205"/>
      <c r="TAO117" s="205"/>
      <c r="TAP117" s="205"/>
      <c r="TAQ117" s="205"/>
      <c r="TAR117" s="205"/>
      <c r="TAS117" s="205"/>
      <c r="TAT117" s="205"/>
      <c r="TAU117" s="205"/>
      <c r="TAV117" s="205"/>
      <c r="TAW117" s="205"/>
      <c r="TAX117" s="205"/>
      <c r="TAY117" s="205"/>
      <c r="TBF117" s="205"/>
      <c r="TBG117" s="205"/>
      <c r="TBH117" s="205"/>
      <c r="TBI117" s="205"/>
      <c r="TBJ117" s="205"/>
      <c r="TBK117" s="205"/>
      <c r="TBL117" s="205"/>
      <c r="TBM117" s="205"/>
      <c r="TBN117" s="205"/>
      <c r="TBO117" s="205"/>
      <c r="TBP117" s="205"/>
      <c r="TBQ117" s="205"/>
      <c r="TBR117" s="205"/>
      <c r="TBS117" s="205"/>
      <c r="TBT117" s="205"/>
      <c r="TBU117" s="205"/>
      <c r="TBV117" s="205"/>
      <c r="TBW117" s="205"/>
      <c r="TBX117" s="205"/>
      <c r="TBY117" s="205"/>
      <c r="TBZ117" s="205"/>
      <c r="TCA117" s="205"/>
      <c r="TCB117" s="205"/>
      <c r="TCC117" s="205"/>
      <c r="TCD117" s="205"/>
      <c r="TCE117" s="205"/>
      <c r="TCF117" s="205"/>
      <c r="TCG117" s="205"/>
      <c r="TCH117" s="205"/>
      <c r="TCI117" s="205"/>
      <c r="TCJ117" s="205"/>
      <c r="TCK117" s="205"/>
      <c r="TCL117" s="205"/>
      <c r="TCM117" s="205"/>
      <c r="TCN117" s="205"/>
      <c r="TCO117" s="205"/>
      <c r="TCP117" s="205"/>
      <c r="TCQ117" s="205"/>
      <c r="TCR117" s="205"/>
      <c r="TCS117" s="205"/>
      <c r="TCT117" s="205"/>
      <c r="TCU117" s="205"/>
      <c r="TCV117" s="205"/>
      <c r="TCW117" s="205"/>
      <c r="TCX117" s="205"/>
      <c r="TCY117" s="205"/>
      <c r="TCZ117" s="205"/>
      <c r="TDA117" s="205"/>
      <c r="TDB117" s="205"/>
      <c r="TDC117" s="205"/>
      <c r="TDD117" s="205"/>
      <c r="TDE117" s="205"/>
      <c r="TDF117" s="205"/>
      <c r="TDG117" s="205"/>
      <c r="TDH117" s="205"/>
      <c r="TDI117" s="205"/>
      <c r="TDJ117" s="205"/>
      <c r="TDK117" s="205"/>
      <c r="TDL117" s="205"/>
      <c r="TDM117" s="205"/>
      <c r="TDN117" s="205"/>
      <c r="TDO117" s="205"/>
      <c r="TDP117" s="205"/>
      <c r="TDQ117" s="205"/>
      <c r="TDR117" s="205"/>
      <c r="TDS117" s="205"/>
      <c r="TDT117" s="205"/>
      <c r="TDU117" s="205"/>
      <c r="TDV117" s="205"/>
      <c r="TDW117" s="205"/>
      <c r="TDX117" s="205"/>
      <c r="TDY117" s="205"/>
      <c r="TDZ117" s="205"/>
      <c r="TEA117" s="205"/>
      <c r="TEB117" s="205"/>
      <c r="TEC117" s="205"/>
      <c r="TED117" s="205"/>
      <c r="TEE117" s="205"/>
      <c r="TEF117" s="205"/>
      <c r="TEG117" s="205"/>
      <c r="TEH117" s="205"/>
      <c r="TEI117" s="205"/>
      <c r="TEJ117" s="205"/>
      <c r="TEK117" s="205"/>
      <c r="TEL117" s="205"/>
      <c r="TEM117" s="205"/>
      <c r="TEN117" s="205"/>
      <c r="TEO117" s="205"/>
      <c r="TEP117" s="205"/>
      <c r="TEQ117" s="205"/>
      <c r="TER117" s="205"/>
      <c r="TES117" s="205"/>
      <c r="TET117" s="205"/>
      <c r="TEU117" s="205"/>
      <c r="TEV117" s="205"/>
      <c r="TEW117" s="205"/>
      <c r="TEX117" s="205"/>
      <c r="TEY117" s="205"/>
      <c r="TEZ117" s="205"/>
      <c r="TFA117" s="205"/>
      <c r="TFB117" s="205"/>
      <c r="TFC117" s="205"/>
      <c r="TFD117" s="205"/>
      <c r="TFE117" s="205"/>
      <c r="TFF117" s="205"/>
      <c r="TFG117" s="205"/>
      <c r="TFH117" s="205"/>
      <c r="TFI117" s="205"/>
      <c r="TFJ117" s="205"/>
      <c r="TFK117" s="205"/>
      <c r="TFL117" s="205"/>
      <c r="TFM117" s="205"/>
      <c r="TFN117" s="205"/>
      <c r="TFO117" s="205"/>
      <c r="TFP117" s="205"/>
      <c r="TFQ117" s="205"/>
      <c r="TFR117" s="205"/>
      <c r="TFS117" s="205"/>
      <c r="TFT117" s="205"/>
      <c r="TFU117" s="205"/>
      <c r="TFV117" s="205"/>
      <c r="TFW117" s="205"/>
      <c r="TFX117" s="205"/>
      <c r="TFY117" s="205"/>
      <c r="TFZ117" s="205"/>
      <c r="TGA117" s="205"/>
      <c r="TGB117" s="205"/>
      <c r="TGC117" s="205"/>
      <c r="TGD117" s="205"/>
      <c r="TGE117" s="205"/>
      <c r="TGF117" s="205"/>
      <c r="TGG117" s="205"/>
      <c r="TGH117" s="205"/>
      <c r="TGI117" s="205"/>
      <c r="TGJ117" s="205"/>
      <c r="TGK117" s="205"/>
      <c r="TGL117" s="205"/>
      <c r="TGM117" s="205"/>
      <c r="TGN117" s="205"/>
      <c r="TGO117" s="205"/>
      <c r="TGP117" s="205"/>
      <c r="TGQ117" s="205"/>
      <c r="TGR117" s="205"/>
      <c r="TGS117" s="205"/>
      <c r="TGT117" s="205"/>
      <c r="TGU117" s="205"/>
      <c r="TGV117" s="205"/>
      <c r="TGW117" s="205"/>
      <c r="TGX117" s="205"/>
      <c r="TGY117" s="205"/>
      <c r="TGZ117" s="205"/>
      <c r="THA117" s="205"/>
      <c r="THB117" s="205"/>
      <c r="THC117" s="205"/>
      <c r="THD117" s="205"/>
      <c r="THE117" s="205"/>
      <c r="THF117" s="205"/>
      <c r="THG117" s="205"/>
      <c r="THH117" s="205"/>
      <c r="THI117" s="205"/>
      <c r="THJ117" s="205"/>
      <c r="THK117" s="205"/>
      <c r="THL117" s="205"/>
      <c r="THM117" s="205"/>
      <c r="THN117" s="205"/>
      <c r="THO117" s="205"/>
      <c r="THP117" s="205"/>
      <c r="THQ117" s="205"/>
      <c r="THR117" s="205"/>
      <c r="THS117" s="205"/>
      <c r="THT117" s="205"/>
      <c r="THU117" s="205"/>
      <c r="THV117" s="205"/>
      <c r="THW117" s="205"/>
      <c r="THX117" s="205"/>
      <c r="THY117" s="205"/>
      <c r="THZ117" s="205"/>
      <c r="TIA117" s="205"/>
      <c r="TIB117" s="205"/>
      <c r="TIC117" s="205"/>
      <c r="TID117" s="205"/>
      <c r="TIE117" s="205"/>
      <c r="TIF117" s="205"/>
      <c r="TIG117" s="205"/>
      <c r="TIH117" s="205"/>
      <c r="TII117" s="205"/>
      <c r="TIJ117" s="205"/>
      <c r="TIK117" s="205"/>
      <c r="TIL117" s="205"/>
      <c r="TIM117" s="205"/>
      <c r="TIN117" s="205"/>
      <c r="TIO117" s="205"/>
      <c r="TIP117" s="205"/>
      <c r="TIQ117" s="205"/>
      <c r="TIR117" s="205"/>
      <c r="TIS117" s="205"/>
      <c r="TIT117" s="205"/>
      <c r="TIU117" s="205"/>
      <c r="TIV117" s="205"/>
      <c r="TIW117" s="205"/>
      <c r="TIX117" s="205"/>
      <c r="TIY117" s="205"/>
      <c r="TIZ117" s="205"/>
      <c r="TJA117" s="205"/>
      <c r="TJB117" s="205"/>
      <c r="TJC117" s="205"/>
      <c r="TJD117" s="205"/>
      <c r="TJE117" s="205"/>
      <c r="TJF117" s="205"/>
      <c r="TJG117" s="205"/>
      <c r="TJH117" s="205"/>
      <c r="TJI117" s="205"/>
      <c r="TJJ117" s="205"/>
      <c r="TJK117" s="205"/>
      <c r="TJL117" s="205"/>
      <c r="TJM117" s="205"/>
      <c r="TJN117" s="205"/>
      <c r="TJO117" s="205"/>
      <c r="TJP117" s="205"/>
      <c r="TJQ117" s="205"/>
      <c r="TJR117" s="205"/>
      <c r="TJS117" s="205"/>
      <c r="TJT117" s="205"/>
      <c r="TJU117" s="205"/>
      <c r="TJV117" s="205"/>
      <c r="TJW117" s="205"/>
      <c r="TJX117" s="205"/>
      <c r="TJY117" s="205"/>
      <c r="TJZ117" s="205"/>
      <c r="TKA117" s="205"/>
      <c r="TKB117" s="205"/>
      <c r="TKC117" s="205"/>
      <c r="TKD117" s="205"/>
      <c r="TKE117" s="205"/>
      <c r="TKF117" s="205"/>
      <c r="TKG117" s="205"/>
      <c r="TKH117" s="205"/>
      <c r="TKI117" s="205"/>
      <c r="TKJ117" s="205"/>
      <c r="TKK117" s="205"/>
      <c r="TKL117" s="205"/>
      <c r="TKM117" s="205"/>
      <c r="TKN117" s="205"/>
      <c r="TKO117" s="205"/>
      <c r="TKP117" s="205"/>
      <c r="TKQ117" s="205"/>
      <c r="TKR117" s="205"/>
      <c r="TKS117" s="205"/>
      <c r="TKT117" s="205"/>
      <c r="TKU117" s="205"/>
      <c r="TLB117" s="205"/>
      <c r="TLC117" s="205"/>
      <c r="TLD117" s="205"/>
      <c r="TLE117" s="205"/>
      <c r="TLF117" s="205"/>
      <c r="TLG117" s="205"/>
      <c r="TLH117" s="205"/>
      <c r="TLI117" s="205"/>
      <c r="TLJ117" s="205"/>
      <c r="TLK117" s="205"/>
      <c r="TLL117" s="205"/>
      <c r="TLM117" s="205"/>
      <c r="TLN117" s="205"/>
      <c r="TLO117" s="205"/>
      <c r="TLP117" s="205"/>
      <c r="TLQ117" s="205"/>
      <c r="TLR117" s="205"/>
      <c r="TLS117" s="205"/>
      <c r="TLT117" s="205"/>
      <c r="TLU117" s="205"/>
      <c r="TLV117" s="205"/>
      <c r="TLW117" s="205"/>
      <c r="TLX117" s="205"/>
      <c r="TLY117" s="205"/>
      <c r="TLZ117" s="205"/>
      <c r="TMA117" s="205"/>
      <c r="TMB117" s="205"/>
      <c r="TMC117" s="205"/>
      <c r="TMD117" s="205"/>
      <c r="TME117" s="205"/>
      <c r="TMF117" s="205"/>
      <c r="TMG117" s="205"/>
      <c r="TMH117" s="205"/>
      <c r="TMI117" s="205"/>
      <c r="TMJ117" s="205"/>
      <c r="TMK117" s="205"/>
      <c r="TML117" s="205"/>
      <c r="TMM117" s="205"/>
      <c r="TMN117" s="205"/>
      <c r="TMO117" s="205"/>
      <c r="TMP117" s="205"/>
      <c r="TMQ117" s="205"/>
      <c r="TMR117" s="205"/>
      <c r="TMS117" s="205"/>
      <c r="TMT117" s="205"/>
      <c r="TMU117" s="205"/>
      <c r="TMV117" s="205"/>
      <c r="TMW117" s="205"/>
      <c r="TMX117" s="205"/>
      <c r="TMY117" s="205"/>
      <c r="TMZ117" s="205"/>
      <c r="TNA117" s="205"/>
      <c r="TNB117" s="205"/>
      <c r="TNC117" s="205"/>
      <c r="TND117" s="205"/>
      <c r="TNE117" s="205"/>
      <c r="TNF117" s="205"/>
      <c r="TNG117" s="205"/>
      <c r="TNH117" s="205"/>
      <c r="TNI117" s="205"/>
      <c r="TNJ117" s="205"/>
      <c r="TNK117" s="205"/>
      <c r="TNL117" s="205"/>
      <c r="TNM117" s="205"/>
      <c r="TNN117" s="205"/>
      <c r="TNO117" s="205"/>
      <c r="TNP117" s="205"/>
      <c r="TNQ117" s="205"/>
      <c r="TNR117" s="205"/>
      <c r="TNS117" s="205"/>
      <c r="TNT117" s="205"/>
      <c r="TNU117" s="205"/>
      <c r="TNV117" s="205"/>
      <c r="TNW117" s="205"/>
      <c r="TNX117" s="205"/>
      <c r="TNY117" s="205"/>
      <c r="TNZ117" s="205"/>
      <c r="TOA117" s="205"/>
      <c r="TOB117" s="205"/>
      <c r="TOC117" s="205"/>
      <c r="TOD117" s="205"/>
      <c r="TOE117" s="205"/>
      <c r="TOF117" s="205"/>
      <c r="TOG117" s="205"/>
      <c r="TOH117" s="205"/>
      <c r="TOI117" s="205"/>
      <c r="TOJ117" s="205"/>
      <c r="TOK117" s="205"/>
      <c r="TOL117" s="205"/>
      <c r="TOM117" s="205"/>
      <c r="TON117" s="205"/>
      <c r="TOO117" s="205"/>
      <c r="TOP117" s="205"/>
      <c r="TOQ117" s="205"/>
      <c r="TOR117" s="205"/>
      <c r="TOS117" s="205"/>
      <c r="TOT117" s="205"/>
      <c r="TOU117" s="205"/>
      <c r="TOV117" s="205"/>
      <c r="TOW117" s="205"/>
      <c r="TOX117" s="205"/>
      <c r="TOY117" s="205"/>
      <c r="TOZ117" s="205"/>
      <c r="TPA117" s="205"/>
      <c r="TPB117" s="205"/>
      <c r="TPC117" s="205"/>
      <c r="TPD117" s="205"/>
      <c r="TPE117" s="205"/>
      <c r="TPF117" s="205"/>
      <c r="TPG117" s="205"/>
      <c r="TPH117" s="205"/>
      <c r="TPI117" s="205"/>
      <c r="TPJ117" s="205"/>
      <c r="TPK117" s="205"/>
      <c r="TPL117" s="205"/>
      <c r="TPM117" s="205"/>
      <c r="TPN117" s="205"/>
      <c r="TPO117" s="205"/>
      <c r="TPP117" s="205"/>
      <c r="TPQ117" s="205"/>
      <c r="TPR117" s="205"/>
      <c r="TPS117" s="205"/>
      <c r="TPT117" s="205"/>
      <c r="TPU117" s="205"/>
      <c r="TPV117" s="205"/>
      <c r="TPW117" s="205"/>
      <c r="TPX117" s="205"/>
      <c r="TPY117" s="205"/>
      <c r="TPZ117" s="205"/>
      <c r="TQA117" s="205"/>
      <c r="TQB117" s="205"/>
      <c r="TQC117" s="205"/>
      <c r="TQD117" s="205"/>
      <c r="TQE117" s="205"/>
      <c r="TQF117" s="205"/>
      <c r="TQG117" s="205"/>
      <c r="TQH117" s="205"/>
      <c r="TQI117" s="205"/>
      <c r="TQJ117" s="205"/>
      <c r="TQK117" s="205"/>
      <c r="TQL117" s="205"/>
      <c r="TQM117" s="205"/>
      <c r="TQN117" s="205"/>
      <c r="TQO117" s="205"/>
      <c r="TQP117" s="205"/>
      <c r="TQQ117" s="205"/>
      <c r="TQR117" s="205"/>
      <c r="TQS117" s="205"/>
      <c r="TQT117" s="205"/>
      <c r="TQU117" s="205"/>
      <c r="TQV117" s="205"/>
      <c r="TQW117" s="205"/>
      <c r="TQX117" s="205"/>
      <c r="TQY117" s="205"/>
      <c r="TQZ117" s="205"/>
      <c r="TRA117" s="205"/>
      <c r="TRB117" s="205"/>
      <c r="TRC117" s="205"/>
      <c r="TRD117" s="205"/>
      <c r="TRE117" s="205"/>
      <c r="TRF117" s="205"/>
      <c r="TRG117" s="205"/>
      <c r="TRH117" s="205"/>
      <c r="TRI117" s="205"/>
      <c r="TRJ117" s="205"/>
      <c r="TRK117" s="205"/>
      <c r="TRL117" s="205"/>
      <c r="TRM117" s="205"/>
      <c r="TRN117" s="205"/>
      <c r="TRO117" s="205"/>
      <c r="TRP117" s="205"/>
      <c r="TRQ117" s="205"/>
      <c r="TRR117" s="205"/>
      <c r="TRS117" s="205"/>
      <c r="TRT117" s="205"/>
      <c r="TRU117" s="205"/>
      <c r="TRV117" s="205"/>
      <c r="TRW117" s="205"/>
      <c r="TRX117" s="205"/>
      <c r="TRY117" s="205"/>
      <c r="TRZ117" s="205"/>
      <c r="TSA117" s="205"/>
      <c r="TSB117" s="205"/>
      <c r="TSC117" s="205"/>
      <c r="TSD117" s="205"/>
      <c r="TSE117" s="205"/>
      <c r="TSF117" s="205"/>
      <c r="TSG117" s="205"/>
      <c r="TSH117" s="205"/>
      <c r="TSI117" s="205"/>
      <c r="TSJ117" s="205"/>
      <c r="TSK117" s="205"/>
      <c r="TSL117" s="205"/>
      <c r="TSM117" s="205"/>
      <c r="TSN117" s="205"/>
      <c r="TSO117" s="205"/>
      <c r="TSP117" s="205"/>
      <c r="TSQ117" s="205"/>
      <c r="TSR117" s="205"/>
      <c r="TSS117" s="205"/>
      <c r="TST117" s="205"/>
      <c r="TSU117" s="205"/>
      <c r="TSV117" s="205"/>
      <c r="TSW117" s="205"/>
      <c r="TSX117" s="205"/>
      <c r="TSY117" s="205"/>
      <c r="TSZ117" s="205"/>
      <c r="TTA117" s="205"/>
      <c r="TTB117" s="205"/>
      <c r="TTC117" s="205"/>
      <c r="TTD117" s="205"/>
      <c r="TTE117" s="205"/>
      <c r="TTF117" s="205"/>
      <c r="TTG117" s="205"/>
      <c r="TTH117" s="205"/>
      <c r="TTI117" s="205"/>
      <c r="TTJ117" s="205"/>
      <c r="TTK117" s="205"/>
      <c r="TTL117" s="205"/>
      <c r="TTM117" s="205"/>
      <c r="TTN117" s="205"/>
      <c r="TTO117" s="205"/>
      <c r="TTP117" s="205"/>
      <c r="TTQ117" s="205"/>
      <c r="TTR117" s="205"/>
      <c r="TTS117" s="205"/>
      <c r="TTT117" s="205"/>
      <c r="TTU117" s="205"/>
      <c r="TTV117" s="205"/>
      <c r="TTW117" s="205"/>
      <c r="TTX117" s="205"/>
      <c r="TTY117" s="205"/>
      <c r="TTZ117" s="205"/>
      <c r="TUA117" s="205"/>
      <c r="TUB117" s="205"/>
      <c r="TUC117" s="205"/>
      <c r="TUD117" s="205"/>
      <c r="TUE117" s="205"/>
      <c r="TUF117" s="205"/>
      <c r="TUG117" s="205"/>
      <c r="TUH117" s="205"/>
      <c r="TUI117" s="205"/>
      <c r="TUJ117" s="205"/>
      <c r="TUK117" s="205"/>
      <c r="TUL117" s="205"/>
      <c r="TUM117" s="205"/>
      <c r="TUN117" s="205"/>
      <c r="TUO117" s="205"/>
      <c r="TUP117" s="205"/>
      <c r="TUQ117" s="205"/>
      <c r="TUX117" s="205"/>
      <c r="TUY117" s="205"/>
      <c r="TUZ117" s="205"/>
      <c r="TVA117" s="205"/>
      <c r="TVB117" s="205"/>
      <c r="TVC117" s="205"/>
      <c r="TVD117" s="205"/>
      <c r="TVE117" s="205"/>
      <c r="TVF117" s="205"/>
      <c r="TVG117" s="205"/>
      <c r="TVH117" s="205"/>
      <c r="TVI117" s="205"/>
      <c r="TVJ117" s="205"/>
      <c r="TVK117" s="205"/>
      <c r="TVL117" s="205"/>
      <c r="TVM117" s="205"/>
      <c r="TVN117" s="205"/>
      <c r="TVO117" s="205"/>
      <c r="TVP117" s="205"/>
      <c r="TVQ117" s="205"/>
      <c r="TVR117" s="205"/>
      <c r="TVS117" s="205"/>
      <c r="TVT117" s="205"/>
      <c r="TVU117" s="205"/>
      <c r="TVV117" s="205"/>
      <c r="TVW117" s="205"/>
      <c r="TVX117" s="205"/>
      <c r="TVY117" s="205"/>
      <c r="TVZ117" s="205"/>
      <c r="TWA117" s="205"/>
      <c r="TWB117" s="205"/>
      <c r="TWC117" s="205"/>
      <c r="TWD117" s="205"/>
      <c r="TWE117" s="205"/>
      <c r="TWF117" s="205"/>
      <c r="TWG117" s="205"/>
      <c r="TWH117" s="205"/>
      <c r="TWI117" s="205"/>
      <c r="TWJ117" s="205"/>
      <c r="TWK117" s="205"/>
      <c r="TWL117" s="205"/>
      <c r="TWM117" s="205"/>
      <c r="TWN117" s="205"/>
      <c r="TWO117" s="205"/>
      <c r="TWP117" s="205"/>
      <c r="TWQ117" s="205"/>
      <c r="TWR117" s="205"/>
      <c r="TWS117" s="205"/>
      <c r="TWT117" s="205"/>
      <c r="TWU117" s="205"/>
      <c r="TWV117" s="205"/>
      <c r="TWW117" s="205"/>
      <c r="TWX117" s="205"/>
      <c r="TWY117" s="205"/>
      <c r="TWZ117" s="205"/>
      <c r="TXA117" s="205"/>
      <c r="TXB117" s="205"/>
      <c r="TXC117" s="205"/>
      <c r="TXD117" s="205"/>
      <c r="TXE117" s="205"/>
      <c r="TXF117" s="205"/>
      <c r="TXG117" s="205"/>
      <c r="TXH117" s="205"/>
      <c r="TXI117" s="205"/>
      <c r="TXJ117" s="205"/>
      <c r="TXK117" s="205"/>
      <c r="TXL117" s="205"/>
      <c r="TXM117" s="205"/>
      <c r="TXN117" s="205"/>
      <c r="TXO117" s="205"/>
      <c r="TXP117" s="205"/>
      <c r="TXQ117" s="205"/>
      <c r="TXR117" s="205"/>
      <c r="TXS117" s="205"/>
      <c r="TXT117" s="205"/>
      <c r="TXU117" s="205"/>
      <c r="TXV117" s="205"/>
      <c r="TXW117" s="205"/>
      <c r="TXX117" s="205"/>
      <c r="TXY117" s="205"/>
      <c r="TXZ117" s="205"/>
      <c r="TYA117" s="205"/>
      <c r="TYB117" s="205"/>
      <c r="TYC117" s="205"/>
      <c r="TYD117" s="205"/>
      <c r="TYE117" s="205"/>
      <c r="TYF117" s="205"/>
      <c r="TYG117" s="205"/>
      <c r="TYH117" s="205"/>
      <c r="TYI117" s="205"/>
      <c r="TYJ117" s="205"/>
      <c r="TYK117" s="205"/>
      <c r="TYL117" s="205"/>
      <c r="TYM117" s="205"/>
      <c r="TYN117" s="205"/>
      <c r="TYO117" s="205"/>
      <c r="TYP117" s="205"/>
      <c r="TYQ117" s="205"/>
      <c r="TYR117" s="205"/>
      <c r="TYS117" s="205"/>
      <c r="TYT117" s="205"/>
      <c r="TYU117" s="205"/>
      <c r="TYV117" s="205"/>
      <c r="TYW117" s="205"/>
      <c r="TYX117" s="205"/>
      <c r="TYY117" s="205"/>
      <c r="TYZ117" s="205"/>
      <c r="TZA117" s="205"/>
      <c r="TZB117" s="205"/>
      <c r="TZC117" s="205"/>
      <c r="TZD117" s="205"/>
      <c r="TZE117" s="205"/>
      <c r="TZF117" s="205"/>
      <c r="TZG117" s="205"/>
      <c r="TZH117" s="205"/>
      <c r="TZI117" s="205"/>
      <c r="TZJ117" s="205"/>
      <c r="TZK117" s="205"/>
      <c r="TZL117" s="205"/>
      <c r="TZM117" s="205"/>
      <c r="TZN117" s="205"/>
      <c r="TZO117" s="205"/>
      <c r="TZP117" s="205"/>
      <c r="TZQ117" s="205"/>
      <c r="TZR117" s="205"/>
      <c r="TZS117" s="205"/>
      <c r="TZT117" s="205"/>
      <c r="TZU117" s="205"/>
      <c r="TZV117" s="205"/>
      <c r="TZW117" s="205"/>
      <c r="TZX117" s="205"/>
      <c r="TZY117" s="205"/>
      <c r="TZZ117" s="205"/>
      <c r="UAA117" s="205"/>
      <c r="UAB117" s="205"/>
      <c r="UAC117" s="205"/>
      <c r="UAD117" s="205"/>
      <c r="UAE117" s="205"/>
      <c r="UAF117" s="205"/>
      <c r="UAG117" s="205"/>
      <c r="UAH117" s="205"/>
      <c r="UAI117" s="205"/>
      <c r="UAJ117" s="205"/>
      <c r="UAK117" s="205"/>
      <c r="UAL117" s="205"/>
      <c r="UAM117" s="205"/>
      <c r="UAN117" s="205"/>
      <c r="UAO117" s="205"/>
      <c r="UAP117" s="205"/>
      <c r="UAQ117" s="205"/>
      <c r="UAR117" s="205"/>
      <c r="UAS117" s="205"/>
      <c r="UAT117" s="205"/>
      <c r="UAU117" s="205"/>
      <c r="UAV117" s="205"/>
      <c r="UAW117" s="205"/>
      <c r="UAX117" s="205"/>
      <c r="UAY117" s="205"/>
      <c r="UAZ117" s="205"/>
      <c r="UBA117" s="205"/>
      <c r="UBB117" s="205"/>
      <c r="UBC117" s="205"/>
      <c r="UBD117" s="205"/>
      <c r="UBE117" s="205"/>
      <c r="UBF117" s="205"/>
      <c r="UBG117" s="205"/>
      <c r="UBH117" s="205"/>
      <c r="UBI117" s="205"/>
      <c r="UBJ117" s="205"/>
      <c r="UBK117" s="205"/>
      <c r="UBL117" s="205"/>
      <c r="UBM117" s="205"/>
      <c r="UBN117" s="205"/>
      <c r="UBO117" s="205"/>
      <c r="UBP117" s="205"/>
      <c r="UBQ117" s="205"/>
      <c r="UBR117" s="205"/>
      <c r="UBS117" s="205"/>
      <c r="UBT117" s="205"/>
      <c r="UBU117" s="205"/>
      <c r="UBV117" s="205"/>
      <c r="UBW117" s="205"/>
      <c r="UBX117" s="205"/>
      <c r="UBY117" s="205"/>
      <c r="UBZ117" s="205"/>
      <c r="UCA117" s="205"/>
      <c r="UCB117" s="205"/>
      <c r="UCC117" s="205"/>
      <c r="UCD117" s="205"/>
      <c r="UCE117" s="205"/>
      <c r="UCF117" s="205"/>
      <c r="UCG117" s="205"/>
      <c r="UCH117" s="205"/>
      <c r="UCI117" s="205"/>
      <c r="UCJ117" s="205"/>
      <c r="UCK117" s="205"/>
      <c r="UCL117" s="205"/>
      <c r="UCM117" s="205"/>
      <c r="UCN117" s="205"/>
      <c r="UCO117" s="205"/>
      <c r="UCP117" s="205"/>
      <c r="UCQ117" s="205"/>
      <c r="UCR117" s="205"/>
      <c r="UCS117" s="205"/>
      <c r="UCT117" s="205"/>
      <c r="UCU117" s="205"/>
      <c r="UCV117" s="205"/>
      <c r="UCW117" s="205"/>
      <c r="UCX117" s="205"/>
      <c r="UCY117" s="205"/>
      <c r="UCZ117" s="205"/>
      <c r="UDA117" s="205"/>
      <c r="UDB117" s="205"/>
      <c r="UDC117" s="205"/>
      <c r="UDD117" s="205"/>
      <c r="UDE117" s="205"/>
      <c r="UDF117" s="205"/>
      <c r="UDG117" s="205"/>
      <c r="UDH117" s="205"/>
      <c r="UDI117" s="205"/>
      <c r="UDJ117" s="205"/>
      <c r="UDK117" s="205"/>
      <c r="UDL117" s="205"/>
      <c r="UDM117" s="205"/>
      <c r="UDN117" s="205"/>
      <c r="UDO117" s="205"/>
      <c r="UDP117" s="205"/>
      <c r="UDQ117" s="205"/>
      <c r="UDR117" s="205"/>
      <c r="UDS117" s="205"/>
      <c r="UDT117" s="205"/>
      <c r="UDU117" s="205"/>
      <c r="UDV117" s="205"/>
      <c r="UDW117" s="205"/>
      <c r="UDX117" s="205"/>
      <c r="UDY117" s="205"/>
      <c r="UDZ117" s="205"/>
      <c r="UEA117" s="205"/>
      <c r="UEB117" s="205"/>
      <c r="UEC117" s="205"/>
      <c r="UED117" s="205"/>
      <c r="UEE117" s="205"/>
      <c r="UEF117" s="205"/>
      <c r="UEG117" s="205"/>
      <c r="UEH117" s="205"/>
      <c r="UEI117" s="205"/>
      <c r="UEJ117" s="205"/>
      <c r="UEK117" s="205"/>
      <c r="UEL117" s="205"/>
      <c r="UEM117" s="205"/>
      <c r="UET117" s="205"/>
      <c r="UEU117" s="205"/>
      <c r="UEV117" s="205"/>
      <c r="UEW117" s="205"/>
      <c r="UEX117" s="205"/>
      <c r="UEY117" s="205"/>
      <c r="UEZ117" s="205"/>
      <c r="UFA117" s="205"/>
      <c r="UFB117" s="205"/>
      <c r="UFC117" s="205"/>
      <c r="UFD117" s="205"/>
      <c r="UFE117" s="205"/>
      <c r="UFF117" s="205"/>
      <c r="UFG117" s="205"/>
      <c r="UFH117" s="205"/>
      <c r="UFI117" s="205"/>
      <c r="UFJ117" s="205"/>
      <c r="UFK117" s="205"/>
      <c r="UFL117" s="205"/>
      <c r="UFM117" s="205"/>
      <c r="UFN117" s="205"/>
      <c r="UFO117" s="205"/>
      <c r="UFP117" s="205"/>
      <c r="UFQ117" s="205"/>
      <c r="UFR117" s="205"/>
      <c r="UFS117" s="205"/>
      <c r="UFT117" s="205"/>
      <c r="UFU117" s="205"/>
      <c r="UFV117" s="205"/>
      <c r="UFW117" s="205"/>
      <c r="UFX117" s="205"/>
      <c r="UFY117" s="205"/>
      <c r="UFZ117" s="205"/>
      <c r="UGA117" s="205"/>
      <c r="UGB117" s="205"/>
      <c r="UGC117" s="205"/>
      <c r="UGD117" s="205"/>
      <c r="UGE117" s="205"/>
      <c r="UGF117" s="205"/>
      <c r="UGG117" s="205"/>
      <c r="UGH117" s="205"/>
      <c r="UGI117" s="205"/>
      <c r="UGJ117" s="205"/>
      <c r="UGK117" s="205"/>
      <c r="UGL117" s="205"/>
      <c r="UGM117" s="205"/>
      <c r="UGN117" s="205"/>
      <c r="UGO117" s="205"/>
      <c r="UGP117" s="205"/>
      <c r="UGQ117" s="205"/>
      <c r="UGR117" s="205"/>
      <c r="UGS117" s="205"/>
      <c r="UGT117" s="205"/>
      <c r="UGU117" s="205"/>
      <c r="UGV117" s="205"/>
      <c r="UGW117" s="205"/>
      <c r="UGX117" s="205"/>
      <c r="UGY117" s="205"/>
      <c r="UGZ117" s="205"/>
      <c r="UHA117" s="205"/>
      <c r="UHB117" s="205"/>
      <c r="UHC117" s="205"/>
      <c r="UHD117" s="205"/>
      <c r="UHE117" s="205"/>
      <c r="UHF117" s="205"/>
      <c r="UHG117" s="205"/>
      <c r="UHH117" s="205"/>
      <c r="UHI117" s="205"/>
      <c r="UHJ117" s="205"/>
      <c r="UHK117" s="205"/>
      <c r="UHL117" s="205"/>
      <c r="UHM117" s="205"/>
      <c r="UHN117" s="205"/>
      <c r="UHO117" s="205"/>
      <c r="UHP117" s="205"/>
      <c r="UHQ117" s="205"/>
      <c r="UHR117" s="205"/>
      <c r="UHS117" s="205"/>
      <c r="UHT117" s="205"/>
      <c r="UHU117" s="205"/>
      <c r="UHV117" s="205"/>
      <c r="UHW117" s="205"/>
      <c r="UHX117" s="205"/>
      <c r="UHY117" s="205"/>
      <c r="UHZ117" s="205"/>
      <c r="UIA117" s="205"/>
      <c r="UIB117" s="205"/>
      <c r="UIC117" s="205"/>
      <c r="UID117" s="205"/>
      <c r="UIE117" s="205"/>
      <c r="UIF117" s="205"/>
      <c r="UIG117" s="205"/>
      <c r="UIH117" s="205"/>
      <c r="UII117" s="205"/>
      <c r="UIJ117" s="205"/>
      <c r="UIK117" s="205"/>
      <c r="UIL117" s="205"/>
      <c r="UIM117" s="205"/>
      <c r="UIN117" s="205"/>
      <c r="UIO117" s="205"/>
      <c r="UIP117" s="205"/>
      <c r="UIQ117" s="205"/>
      <c r="UIR117" s="205"/>
      <c r="UIS117" s="205"/>
      <c r="UIT117" s="205"/>
      <c r="UIU117" s="205"/>
      <c r="UIV117" s="205"/>
      <c r="UIW117" s="205"/>
      <c r="UIX117" s="205"/>
      <c r="UIY117" s="205"/>
      <c r="UIZ117" s="205"/>
      <c r="UJA117" s="205"/>
      <c r="UJB117" s="205"/>
      <c r="UJC117" s="205"/>
      <c r="UJD117" s="205"/>
      <c r="UJE117" s="205"/>
      <c r="UJF117" s="205"/>
      <c r="UJG117" s="205"/>
      <c r="UJH117" s="205"/>
      <c r="UJI117" s="205"/>
      <c r="UJJ117" s="205"/>
      <c r="UJK117" s="205"/>
      <c r="UJL117" s="205"/>
      <c r="UJM117" s="205"/>
      <c r="UJN117" s="205"/>
      <c r="UJO117" s="205"/>
      <c r="UJP117" s="205"/>
      <c r="UJQ117" s="205"/>
      <c r="UJR117" s="205"/>
      <c r="UJS117" s="205"/>
      <c r="UJT117" s="205"/>
      <c r="UJU117" s="205"/>
      <c r="UJV117" s="205"/>
      <c r="UJW117" s="205"/>
      <c r="UJX117" s="205"/>
      <c r="UJY117" s="205"/>
      <c r="UJZ117" s="205"/>
      <c r="UKA117" s="205"/>
      <c r="UKB117" s="205"/>
      <c r="UKC117" s="205"/>
      <c r="UKD117" s="205"/>
      <c r="UKE117" s="205"/>
      <c r="UKF117" s="205"/>
      <c r="UKG117" s="205"/>
      <c r="UKH117" s="205"/>
      <c r="UKI117" s="205"/>
      <c r="UKJ117" s="205"/>
      <c r="UKK117" s="205"/>
      <c r="UKL117" s="205"/>
      <c r="UKM117" s="205"/>
      <c r="UKN117" s="205"/>
      <c r="UKO117" s="205"/>
      <c r="UKP117" s="205"/>
      <c r="UKQ117" s="205"/>
      <c r="UKR117" s="205"/>
      <c r="UKS117" s="205"/>
      <c r="UKT117" s="205"/>
      <c r="UKU117" s="205"/>
      <c r="UKV117" s="205"/>
      <c r="UKW117" s="205"/>
      <c r="UKX117" s="205"/>
      <c r="UKY117" s="205"/>
      <c r="UKZ117" s="205"/>
      <c r="ULA117" s="205"/>
      <c r="ULB117" s="205"/>
      <c r="ULC117" s="205"/>
      <c r="ULD117" s="205"/>
      <c r="ULE117" s="205"/>
      <c r="ULF117" s="205"/>
      <c r="ULG117" s="205"/>
      <c r="ULH117" s="205"/>
      <c r="ULI117" s="205"/>
      <c r="ULJ117" s="205"/>
      <c r="ULK117" s="205"/>
      <c r="ULL117" s="205"/>
      <c r="ULM117" s="205"/>
      <c r="ULN117" s="205"/>
      <c r="ULO117" s="205"/>
      <c r="ULP117" s="205"/>
      <c r="ULQ117" s="205"/>
      <c r="ULR117" s="205"/>
      <c r="ULS117" s="205"/>
      <c r="ULT117" s="205"/>
      <c r="ULU117" s="205"/>
      <c r="ULV117" s="205"/>
      <c r="ULW117" s="205"/>
      <c r="ULX117" s="205"/>
      <c r="ULY117" s="205"/>
      <c r="ULZ117" s="205"/>
      <c r="UMA117" s="205"/>
      <c r="UMB117" s="205"/>
      <c r="UMC117" s="205"/>
      <c r="UMD117" s="205"/>
      <c r="UME117" s="205"/>
      <c r="UMF117" s="205"/>
      <c r="UMG117" s="205"/>
      <c r="UMH117" s="205"/>
      <c r="UMI117" s="205"/>
      <c r="UMJ117" s="205"/>
      <c r="UMK117" s="205"/>
      <c r="UML117" s="205"/>
      <c r="UMM117" s="205"/>
      <c r="UMN117" s="205"/>
      <c r="UMO117" s="205"/>
      <c r="UMP117" s="205"/>
      <c r="UMQ117" s="205"/>
      <c r="UMR117" s="205"/>
      <c r="UMS117" s="205"/>
      <c r="UMT117" s="205"/>
      <c r="UMU117" s="205"/>
      <c r="UMV117" s="205"/>
      <c r="UMW117" s="205"/>
      <c r="UMX117" s="205"/>
      <c r="UMY117" s="205"/>
      <c r="UMZ117" s="205"/>
      <c r="UNA117" s="205"/>
      <c r="UNB117" s="205"/>
      <c r="UNC117" s="205"/>
      <c r="UND117" s="205"/>
      <c r="UNE117" s="205"/>
      <c r="UNF117" s="205"/>
      <c r="UNG117" s="205"/>
      <c r="UNH117" s="205"/>
      <c r="UNI117" s="205"/>
      <c r="UNJ117" s="205"/>
      <c r="UNK117" s="205"/>
      <c r="UNL117" s="205"/>
      <c r="UNM117" s="205"/>
      <c r="UNN117" s="205"/>
      <c r="UNO117" s="205"/>
      <c r="UNP117" s="205"/>
      <c r="UNQ117" s="205"/>
      <c r="UNR117" s="205"/>
      <c r="UNS117" s="205"/>
      <c r="UNT117" s="205"/>
      <c r="UNU117" s="205"/>
      <c r="UNV117" s="205"/>
      <c r="UNW117" s="205"/>
      <c r="UNX117" s="205"/>
      <c r="UNY117" s="205"/>
      <c r="UNZ117" s="205"/>
      <c r="UOA117" s="205"/>
      <c r="UOB117" s="205"/>
      <c r="UOC117" s="205"/>
      <c r="UOD117" s="205"/>
      <c r="UOE117" s="205"/>
      <c r="UOF117" s="205"/>
      <c r="UOG117" s="205"/>
      <c r="UOH117" s="205"/>
      <c r="UOI117" s="205"/>
      <c r="UOP117" s="205"/>
      <c r="UOQ117" s="205"/>
      <c r="UOR117" s="205"/>
      <c r="UOS117" s="205"/>
      <c r="UOT117" s="205"/>
      <c r="UOU117" s="205"/>
      <c r="UOV117" s="205"/>
      <c r="UOW117" s="205"/>
      <c r="UOX117" s="205"/>
      <c r="UOY117" s="205"/>
      <c r="UOZ117" s="205"/>
      <c r="UPA117" s="205"/>
      <c r="UPB117" s="205"/>
      <c r="UPC117" s="205"/>
      <c r="UPD117" s="205"/>
      <c r="UPE117" s="205"/>
      <c r="UPF117" s="205"/>
      <c r="UPG117" s="205"/>
      <c r="UPH117" s="205"/>
      <c r="UPI117" s="205"/>
      <c r="UPJ117" s="205"/>
      <c r="UPK117" s="205"/>
      <c r="UPL117" s="205"/>
      <c r="UPM117" s="205"/>
      <c r="UPN117" s="205"/>
      <c r="UPO117" s="205"/>
      <c r="UPP117" s="205"/>
      <c r="UPQ117" s="205"/>
      <c r="UPR117" s="205"/>
      <c r="UPS117" s="205"/>
      <c r="UPT117" s="205"/>
      <c r="UPU117" s="205"/>
      <c r="UPV117" s="205"/>
      <c r="UPW117" s="205"/>
      <c r="UPX117" s="205"/>
      <c r="UPY117" s="205"/>
      <c r="UPZ117" s="205"/>
      <c r="UQA117" s="205"/>
      <c r="UQB117" s="205"/>
      <c r="UQC117" s="205"/>
      <c r="UQD117" s="205"/>
      <c r="UQE117" s="205"/>
      <c r="UQF117" s="205"/>
      <c r="UQG117" s="205"/>
      <c r="UQH117" s="205"/>
      <c r="UQI117" s="205"/>
      <c r="UQJ117" s="205"/>
      <c r="UQK117" s="205"/>
      <c r="UQL117" s="205"/>
      <c r="UQM117" s="205"/>
      <c r="UQN117" s="205"/>
      <c r="UQO117" s="205"/>
      <c r="UQP117" s="205"/>
      <c r="UQQ117" s="205"/>
      <c r="UQR117" s="205"/>
      <c r="UQS117" s="205"/>
      <c r="UQT117" s="205"/>
      <c r="UQU117" s="205"/>
      <c r="UQV117" s="205"/>
      <c r="UQW117" s="205"/>
      <c r="UQX117" s="205"/>
      <c r="UQY117" s="205"/>
      <c r="UQZ117" s="205"/>
      <c r="URA117" s="205"/>
      <c r="URB117" s="205"/>
      <c r="URC117" s="205"/>
      <c r="URD117" s="205"/>
      <c r="URE117" s="205"/>
      <c r="URF117" s="205"/>
      <c r="URG117" s="205"/>
      <c r="URH117" s="205"/>
      <c r="URI117" s="205"/>
      <c r="URJ117" s="205"/>
      <c r="URK117" s="205"/>
      <c r="URL117" s="205"/>
      <c r="URM117" s="205"/>
      <c r="URN117" s="205"/>
      <c r="URO117" s="205"/>
      <c r="URP117" s="205"/>
      <c r="URQ117" s="205"/>
      <c r="URR117" s="205"/>
      <c r="URS117" s="205"/>
      <c r="URT117" s="205"/>
      <c r="URU117" s="205"/>
      <c r="URV117" s="205"/>
      <c r="URW117" s="205"/>
      <c r="URX117" s="205"/>
      <c r="URY117" s="205"/>
      <c r="URZ117" s="205"/>
      <c r="USA117" s="205"/>
      <c r="USB117" s="205"/>
      <c r="USC117" s="205"/>
      <c r="USD117" s="205"/>
      <c r="USE117" s="205"/>
      <c r="USF117" s="205"/>
      <c r="USG117" s="205"/>
      <c r="USH117" s="205"/>
      <c r="USI117" s="205"/>
      <c r="USJ117" s="205"/>
      <c r="USK117" s="205"/>
      <c r="USL117" s="205"/>
      <c r="USM117" s="205"/>
      <c r="USN117" s="205"/>
      <c r="USO117" s="205"/>
      <c r="USP117" s="205"/>
      <c r="USQ117" s="205"/>
      <c r="USR117" s="205"/>
      <c r="USS117" s="205"/>
      <c r="UST117" s="205"/>
      <c r="USU117" s="205"/>
      <c r="USV117" s="205"/>
      <c r="USW117" s="205"/>
      <c r="USX117" s="205"/>
      <c r="USY117" s="205"/>
      <c r="USZ117" s="205"/>
      <c r="UTA117" s="205"/>
      <c r="UTB117" s="205"/>
      <c r="UTC117" s="205"/>
      <c r="UTD117" s="205"/>
      <c r="UTE117" s="205"/>
      <c r="UTF117" s="205"/>
      <c r="UTG117" s="205"/>
      <c r="UTH117" s="205"/>
      <c r="UTI117" s="205"/>
      <c r="UTJ117" s="205"/>
      <c r="UTK117" s="205"/>
      <c r="UTL117" s="205"/>
      <c r="UTM117" s="205"/>
      <c r="UTN117" s="205"/>
      <c r="UTO117" s="205"/>
      <c r="UTP117" s="205"/>
      <c r="UTQ117" s="205"/>
      <c r="UTR117" s="205"/>
      <c r="UTS117" s="205"/>
      <c r="UTT117" s="205"/>
      <c r="UTU117" s="205"/>
      <c r="UTV117" s="205"/>
      <c r="UTW117" s="205"/>
      <c r="UTX117" s="205"/>
      <c r="UTY117" s="205"/>
      <c r="UTZ117" s="205"/>
      <c r="UUA117" s="205"/>
      <c r="UUB117" s="205"/>
      <c r="UUC117" s="205"/>
      <c r="UUD117" s="205"/>
      <c r="UUE117" s="205"/>
      <c r="UUF117" s="205"/>
      <c r="UUG117" s="205"/>
      <c r="UUH117" s="205"/>
      <c r="UUI117" s="205"/>
      <c r="UUJ117" s="205"/>
      <c r="UUK117" s="205"/>
      <c r="UUL117" s="205"/>
      <c r="UUM117" s="205"/>
      <c r="UUN117" s="205"/>
      <c r="UUO117" s="205"/>
      <c r="UUP117" s="205"/>
      <c r="UUQ117" s="205"/>
      <c r="UUR117" s="205"/>
      <c r="UUS117" s="205"/>
      <c r="UUT117" s="205"/>
      <c r="UUU117" s="205"/>
      <c r="UUV117" s="205"/>
      <c r="UUW117" s="205"/>
      <c r="UUX117" s="205"/>
      <c r="UUY117" s="205"/>
      <c r="UUZ117" s="205"/>
      <c r="UVA117" s="205"/>
      <c r="UVB117" s="205"/>
      <c r="UVC117" s="205"/>
      <c r="UVD117" s="205"/>
      <c r="UVE117" s="205"/>
      <c r="UVF117" s="205"/>
      <c r="UVG117" s="205"/>
      <c r="UVH117" s="205"/>
      <c r="UVI117" s="205"/>
      <c r="UVJ117" s="205"/>
      <c r="UVK117" s="205"/>
      <c r="UVL117" s="205"/>
      <c r="UVM117" s="205"/>
      <c r="UVN117" s="205"/>
      <c r="UVO117" s="205"/>
      <c r="UVP117" s="205"/>
      <c r="UVQ117" s="205"/>
      <c r="UVR117" s="205"/>
      <c r="UVS117" s="205"/>
      <c r="UVT117" s="205"/>
      <c r="UVU117" s="205"/>
      <c r="UVV117" s="205"/>
      <c r="UVW117" s="205"/>
      <c r="UVX117" s="205"/>
      <c r="UVY117" s="205"/>
      <c r="UVZ117" s="205"/>
      <c r="UWA117" s="205"/>
      <c r="UWB117" s="205"/>
      <c r="UWC117" s="205"/>
      <c r="UWD117" s="205"/>
      <c r="UWE117" s="205"/>
      <c r="UWF117" s="205"/>
      <c r="UWG117" s="205"/>
      <c r="UWH117" s="205"/>
      <c r="UWI117" s="205"/>
      <c r="UWJ117" s="205"/>
      <c r="UWK117" s="205"/>
      <c r="UWL117" s="205"/>
      <c r="UWM117" s="205"/>
      <c r="UWN117" s="205"/>
      <c r="UWO117" s="205"/>
      <c r="UWP117" s="205"/>
      <c r="UWQ117" s="205"/>
      <c r="UWR117" s="205"/>
      <c r="UWS117" s="205"/>
      <c r="UWT117" s="205"/>
      <c r="UWU117" s="205"/>
      <c r="UWV117" s="205"/>
      <c r="UWW117" s="205"/>
      <c r="UWX117" s="205"/>
      <c r="UWY117" s="205"/>
      <c r="UWZ117" s="205"/>
      <c r="UXA117" s="205"/>
      <c r="UXB117" s="205"/>
      <c r="UXC117" s="205"/>
      <c r="UXD117" s="205"/>
      <c r="UXE117" s="205"/>
      <c r="UXF117" s="205"/>
      <c r="UXG117" s="205"/>
      <c r="UXH117" s="205"/>
      <c r="UXI117" s="205"/>
      <c r="UXJ117" s="205"/>
      <c r="UXK117" s="205"/>
      <c r="UXL117" s="205"/>
      <c r="UXM117" s="205"/>
      <c r="UXN117" s="205"/>
      <c r="UXO117" s="205"/>
      <c r="UXP117" s="205"/>
      <c r="UXQ117" s="205"/>
      <c r="UXR117" s="205"/>
      <c r="UXS117" s="205"/>
      <c r="UXT117" s="205"/>
      <c r="UXU117" s="205"/>
      <c r="UXV117" s="205"/>
      <c r="UXW117" s="205"/>
      <c r="UXX117" s="205"/>
      <c r="UXY117" s="205"/>
      <c r="UXZ117" s="205"/>
      <c r="UYA117" s="205"/>
      <c r="UYB117" s="205"/>
      <c r="UYC117" s="205"/>
      <c r="UYD117" s="205"/>
      <c r="UYE117" s="205"/>
      <c r="UYL117" s="205"/>
      <c r="UYM117" s="205"/>
      <c r="UYN117" s="205"/>
      <c r="UYO117" s="205"/>
      <c r="UYP117" s="205"/>
      <c r="UYQ117" s="205"/>
      <c r="UYR117" s="205"/>
      <c r="UYS117" s="205"/>
      <c r="UYT117" s="205"/>
      <c r="UYU117" s="205"/>
      <c r="UYV117" s="205"/>
      <c r="UYW117" s="205"/>
      <c r="UYX117" s="205"/>
      <c r="UYY117" s="205"/>
      <c r="UYZ117" s="205"/>
      <c r="UZA117" s="205"/>
      <c r="UZB117" s="205"/>
      <c r="UZC117" s="205"/>
      <c r="UZD117" s="205"/>
      <c r="UZE117" s="205"/>
      <c r="UZF117" s="205"/>
      <c r="UZG117" s="205"/>
      <c r="UZH117" s="205"/>
      <c r="UZI117" s="205"/>
      <c r="UZJ117" s="205"/>
      <c r="UZK117" s="205"/>
      <c r="UZL117" s="205"/>
      <c r="UZM117" s="205"/>
      <c r="UZN117" s="205"/>
      <c r="UZO117" s="205"/>
      <c r="UZP117" s="205"/>
      <c r="UZQ117" s="205"/>
      <c r="UZR117" s="205"/>
      <c r="UZS117" s="205"/>
      <c r="UZT117" s="205"/>
      <c r="UZU117" s="205"/>
      <c r="UZV117" s="205"/>
      <c r="UZW117" s="205"/>
      <c r="UZX117" s="205"/>
      <c r="UZY117" s="205"/>
      <c r="UZZ117" s="205"/>
      <c r="VAA117" s="205"/>
      <c r="VAB117" s="205"/>
      <c r="VAC117" s="205"/>
      <c r="VAD117" s="205"/>
      <c r="VAE117" s="205"/>
      <c r="VAF117" s="205"/>
      <c r="VAG117" s="205"/>
      <c r="VAH117" s="205"/>
      <c r="VAI117" s="205"/>
      <c r="VAJ117" s="205"/>
      <c r="VAK117" s="205"/>
      <c r="VAL117" s="205"/>
      <c r="VAM117" s="205"/>
      <c r="VAN117" s="205"/>
      <c r="VAO117" s="205"/>
      <c r="VAP117" s="205"/>
      <c r="VAQ117" s="205"/>
      <c r="VAR117" s="205"/>
      <c r="VAS117" s="205"/>
      <c r="VAT117" s="205"/>
      <c r="VAU117" s="205"/>
      <c r="VAV117" s="205"/>
      <c r="VAW117" s="205"/>
      <c r="VAX117" s="205"/>
      <c r="VAY117" s="205"/>
      <c r="VAZ117" s="205"/>
      <c r="VBA117" s="205"/>
      <c r="VBB117" s="205"/>
      <c r="VBC117" s="205"/>
      <c r="VBD117" s="205"/>
      <c r="VBE117" s="205"/>
      <c r="VBF117" s="205"/>
      <c r="VBG117" s="205"/>
      <c r="VBH117" s="205"/>
      <c r="VBI117" s="205"/>
      <c r="VBJ117" s="205"/>
      <c r="VBK117" s="205"/>
      <c r="VBL117" s="205"/>
      <c r="VBM117" s="205"/>
      <c r="VBN117" s="205"/>
      <c r="VBO117" s="205"/>
      <c r="VBP117" s="205"/>
      <c r="VBQ117" s="205"/>
      <c r="VBR117" s="205"/>
      <c r="VBS117" s="205"/>
      <c r="VBT117" s="205"/>
      <c r="VBU117" s="205"/>
      <c r="VBV117" s="205"/>
      <c r="VBW117" s="205"/>
      <c r="VBX117" s="205"/>
      <c r="VBY117" s="205"/>
      <c r="VBZ117" s="205"/>
      <c r="VCA117" s="205"/>
      <c r="VCB117" s="205"/>
      <c r="VCC117" s="205"/>
      <c r="VCD117" s="205"/>
      <c r="VCE117" s="205"/>
      <c r="VCF117" s="205"/>
      <c r="VCG117" s="205"/>
      <c r="VCH117" s="205"/>
      <c r="VCI117" s="205"/>
      <c r="VCJ117" s="205"/>
      <c r="VCK117" s="205"/>
      <c r="VCL117" s="205"/>
      <c r="VCM117" s="205"/>
      <c r="VCN117" s="205"/>
      <c r="VCO117" s="205"/>
      <c r="VCP117" s="205"/>
      <c r="VCQ117" s="205"/>
      <c r="VCR117" s="205"/>
      <c r="VCS117" s="205"/>
      <c r="VCT117" s="205"/>
      <c r="VCU117" s="205"/>
      <c r="VCV117" s="205"/>
      <c r="VCW117" s="205"/>
      <c r="VCX117" s="205"/>
      <c r="VCY117" s="205"/>
      <c r="VCZ117" s="205"/>
      <c r="VDA117" s="205"/>
      <c r="VDB117" s="205"/>
      <c r="VDC117" s="205"/>
      <c r="VDD117" s="205"/>
      <c r="VDE117" s="205"/>
      <c r="VDF117" s="205"/>
      <c r="VDG117" s="205"/>
      <c r="VDH117" s="205"/>
      <c r="VDI117" s="205"/>
      <c r="VDJ117" s="205"/>
      <c r="VDK117" s="205"/>
      <c r="VDL117" s="205"/>
      <c r="VDM117" s="205"/>
      <c r="VDN117" s="205"/>
      <c r="VDO117" s="205"/>
      <c r="VDP117" s="205"/>
      <c r="VDQ117" s="205"/>
      <c r="VDR117" s="205"/>
      <c r="VDS117" s="205"/>
      <c r="VDT117" s="205"/>
      <c r="VDU117" s="205"/>
      <c r="VDV117" s="205"/>
      <c r="VDW117" s="205"/>
      <c r="VDX117" s="205"/>
      <c r="VDY117" s="205"/>
      <c r="VDZ117" s="205"/>
      <c r="VEA117" s="205"/>
      <c r="VEB117" s="205"/>
      <c r="VEC117" s="205"/>
      <c r="VED117" s="205"/>
      <c r="VEE117" s="205"/>
      <c r="VEF117" s="205"/>
      <c r="VEG117" s="205"/>
      <c r="VEH117" s="205"/>
      <c r="VEI117" s="205"/>
      <c r="VEJ117" s="205"/>
      <c r="VEK117" s="205"/>
      <c r="VEL117" s="205"/>
      <c r="VEM117" s="205"/>
      <c r="VEN117" s="205"/>
      <c r="VEO117" s="205"/>
      <c r="VEP117" s="205"/>
      <c r="VEQ117" s="205"/>
      <c r="VER117" s="205"/>
      <c r="VES117" s="205"/>
      <c r="VET117" s="205"/>
      <c r="VEU117" s="205"/>
      <c r="VEV117" s="205"/>
      <c r="VEW117" s="205"/>
      <c r="VEX117" s="205"/>
      <c r="VEY117" s="205"/>
      <c r="VEZ117" s="205"/>
      <c r="VFA117" s="205"/>
      <c r="VFB117" s="205"/>
      <c r="VFC117" s="205"/>
      <c r="VFD117" s="205"/>
      <c r="VFE117" s="205"/>
      <c r="VFF117" s="205"/>
      <c r="VFG117" s="205"/>
      <c r="VFH117" s="205"/>
      <c r="VFI117" s="205"/>
      <c r="VFJ117" s="205"/>
      <c r="VFK117" s="205"/>
      <c r="VFL117" s="205"/>
      <c r="VFM117" s="205"/>
      <c r="VFN117" s="205"/>
      <c r="VFO117" s="205"/>
      <c r="VFP117" s="205"/>
      <c r="VFQ117" s="205"/>
      <c r="VFR117" s="205"/>
      <c r="VFS117" s="205"/>
      <c r="VFT117" s="205"/>
      <c r="VFU117" s="205"/>
      <c r="VFV117" s="205"/>
      <c r="VFW117" s="205"/>
      <c r="VFX117" s="205"/>
      <c r="VFY117" s="205"/>
      <c r="VFZ117" s="205"/>
      <c r="VGA117" s="205"/>
      <c r="VGB117" s="205"/>
      <c r="VGC117" s="205"/>
      <c r="VGD117" s="205"/>
      <c r="VGE117" s="205"/>
      <c r="VGF117" s="205"/>
      <c r="VGG117" s="205"/>
      <c r="VGH117" s="205"/>
      <c r="VGI117" s="205"/>
      <c r="VGJ117" s="205"/>
      <c r="VGK117" s="205"/>
      <c r="VGL117" s="205"/>
      <c r="VGM117" s="205"/>
      <c r="VGN117" s="205"/>
      <c r="VGO117" s="205"/>
      <c r="VGP117" s="205"/>
      <c r="VGQ117" s="205"/>
      <c r="VGR117" s="205"/>
      <c r="VGS117" s="205"/>
      <c r="VGT117" s="205"/>
      <c r="VGU117" s="205"/>
      <c r="VGV117" s="205"/>
      <c r="VGW117" s="205"/>
      <c r="VGX117" s="205"/>
      <c r="VGY117" s="205"/>
      <c r="VGZ117" s="205"/>
      <c r="VHA117" s="205"/>
      <c r="VHB117" s="205"/>
      <c r="VHC117" s="205"/>
      <c r="VHD117" s="205"/>
      <c r="VHE117" s="205"/>
      <c r="VHF117" s="205"/>
      <c r="VHG117" s="205"/>
      <c r="VHH117" s="205"/>
      <c r="VHI117" s="205"/>
      <c r="VHJ117" s="205"/>
      <c r="VHK117" s="205"/>
      <c r="VHL117" s="205"/>
      <c r="VHM117" s="205"/>
      <c r="VHN117" s="205"/>
      <c r="VHO117" s="205"/>
      <c r="VHP117" s="205"/>
      <c r="VHQ117" s="205"/>
      <c r="VHR117" s="205"/>
      <c r="VHS117" s="205"/>
      <c r="VHT117" s="205"/>
      <c r="VHU117" s="205"/>
      <c r="VHV117" s="205"/>
      <c r="VHW117" s="205"/>
      <c r="VHX117" s="205"/>
      <c r="VHY117" s="205"/>
      <c r="VHZ117" s="205"/>
      <c r="VIA117" s="205"/>
      <c r="VIH117" s="205"/>
      <c r="VII117" s="205"/>
      <c r="VIJ117" s="205"/>
      <c r="VIK117" s="205"/>
      <c r="VIL117" s="205"/>
      <c r="VIM117" s="205"/>
      <c r="VIN117" s="205"/>
      <c r="VIO117" s="205"/>
      <c r="VIP117" s="205"/>
      <c r="VIQ117" s="205"/>
      <c r="VIR117" s="205"/>
      <c r="VIS117" s="205"/>
      <c r="VIT117" s="205"/>
      <c r="VIU117" s="205"/>
      <c r="VIV117" s="205"/>
      <c r="VIW117" s="205"/>
      <c r="VIX117" s="205"/>
      <c r="VIY117" s="205"/>
      <c r="VIZ117" s="205"/>
      <c r="VJA117" s="205"/>
      <c r="VJB117" s="205"/>
      <c r="VJC117" s="205"/>
      <c r="VJD117" s="205"/>
      <c r="VJE117" s="205"/>
      <c r="VJF117" s="205"/>
      <c r="VJG117" s="205"/>
      <c r="VJH117" s="205"/>
      <c r="VJI117" s="205"/>
      <c r="VJJ117" s="205"/>
      <c r="VJK117" s="205"/>
      <c r="VJL117" s="205"/>
      <c r="VJM117" s="205"/>
      <c r="VJN117" s="205"/>
      <c r="VJO117" s="205"/>
      <c r="VJP117" s="205"/>
      <c r="VJQ117" s="205"/>
      <c r="VJR117" s="205"/>
      <c r="VJS117" s="205"/>
      <c r="VJT117" s="205"/>
      <c r="VJU117" s="205"/>
      <c r="VJV117" s="205"/>
      <c r="VJW117" s="205"/>
      <c r="VJX117" s="205"/>
      <c r="VJY117" s="205"/>
      <c r="VJZ117" s="205"/>
      <c r="VKA117" s="205"/>
      <c r="VKB117" s="205"/>
      <c r="VKC117" s="205"/>
      <c r="VKD117" s="205"/>
      <c r="VKE117" s="205"/>
      <c r="VKF117" s="205"/>
      <c r="VKG117" s="205"/>
      <c r="VKH117" s="205"/>
      <c r="VKI117" s="205"/>
      <c r="VKJ117" s="205"/>
      <c r="VKK117" s="205"/>
      <c r="VKL117" s="205"/>
      <c r="VKM117" s="205"/>
      <c r="VKN117" s="205"/>
      <c r="VKO117" s="205"/>
      <c r="VKP117" s="205"/>
      <c r="VKQ117" s="205"/>
      <c r="VKR117" s="205"/>
      <c r="VKS117" s="205"/>
      <c r="VKT117" s="205"/>
      <c r="VKU117" s="205"/>
      <c r="VKV117" s="205"/>
      <c r="VKW117" s="205"/>
      <c r="VKX117" s="205"/>
      <c r="VKY117" s="205"/>
      <c r="VKZ117" s="205"/>
      <c r="VLA117" s="205"/>
      <c r="VLB117" s="205"/>
      <c r="VLC117" s="205"/>
      <c r="VLD117" s="205"/>
      <c r="VLE117" s="205"/>
      <c r="VLF117" s="205"/>
      <c r="VLG117" s="205"/>
      <c r="VLH117" s="205"/>
      <c r="VLI117" s="205"/>
      <c r="VLJ117" s="205"/>
      <c r="VLK117" s="205"/>
      <c r="VLL117" s="205"/>
      <c r="VLM117" s="205"/>
      <c r="VLN117" s="205"/>
      <c r="VLO117" s="205"/>
      <c r="VLP117" s="205"/>
      <c r="VLQ117" s="205"/>
      <c r="VLR117" s="205"/>
      <c r="VLS117" s="205"/>
      <c r="VLT117" s="205"/>
      <c r="VLU117" s="205"/>
      <c r="VLV117" s="205"/>
      <c r="VLW117" s="205"/>
      <c r="VLX117" s="205"/>
      <c r="VLY117" s="205"/>
      <c r="VLZ117" s="205"/>
      <c r="VMA117" s="205"/>
      <c r="VMB117" s="205"/>
      <c r="VMC117" s="205"/>
      <c r="VMD117" s="205"/>
      <c r="VME117" s="205"/>
      <c r="VMF117" s="205"/>
      <c r="VMG117" s="205"/>
      <c r="VMH117" s="205"/>
      <c r="VMI117" s="205"/>
      <c r="VMJ117" s="205"/>
      <c r="VMK117" s="205"/>
      <c r="VML117" s="205"/>
      <c r="VMM117" s="205"/>
      <c r="VMN117" s="205"/>
      <c r="VMO117" s="205"/>
      <c r="VMP117" s="205"/>
      <c r="VMQ117" s="205"/>
      <c r="VMR117" s="205"/>
      <c r="VMS117" s="205"/>
      <c r="VMT117" s="205"/>
      <c r="VMU117" s="205"/>
      <c r="VMV117" s="205"/>
      <c r="VMW117" s="205"/>
      <c r="VMX117" s="205"/>
      <c r="VMY117" s="205"/>
      <c r="VMZ117" s="205"/>
      <c r="VNA117" s="205"/>
      <c r="VNB117" s="205"/>
      <c r="VNC117" s="205"/>
      <c r="VND117" s="205"/>
      <c r="VNE117" s="205"/>
      <c r="VNF117" s="205"/>
      <c r="VNG117" s="205"/>
      <c r="VNH117" s="205"/>
      <c r="VNI117" s="205"/>
      <c r="VNJ117" s="205"/>
      <c r="VNK117" s="205"/>
      <c r="VNL117" s="205"/>
      <c r="VNM117" s="205"/>
      <c r="VNN117" s="205"/>
      <c r="VNO117" s="205"/>
      <c r="VNP117" s="205"/>
      <c r="VNQ117" s="205"/>
      <c r="VNR117" s="205"/>
      <c r="VNS117" s="205"/>
      <c r="VNT117" s="205"/>
      <c r="VNU117" s="205"/>
      <c r="VNV117" s="205"/>
      <c r="VNW117" s="205"/>
      <c r="VNX117" s="205"/>
      <c r="VNY117" s="205"/>
      <c r="VNZ117" s="205"/>
      <c r="VOA117" s="205"/>
      <c r="VOB117" s="205"/>
      <c r="VOC117" s="205"/>
      <c r="VOD117" s="205"/>
      <c r="VOE117" s="205"/>
      <c r="VOF117" s="205"/>
      <c r="VOG117" s="205"/>
      <c r="VOH117" s="205"/>
      <c r="VOI117" s="205"/>
      <c r="VOJ117" s="205"/>
      <c r="VOK117" s="205"/>
      <c r="VOL117" s="205"/>
      <c r="VOM117" s="205"/>
      <c r="VON117" s="205"/>
      <c r="VOO117" s="205"/>
      <c r="VOP117" s="205"/>
      <c r="VOQ117" s="205"/>
      <c r="VOR117" s="205"/>
      <c r="VOS117" s="205"/>
      <c r="VOT117" s="205"/>
      <c r="VOU117" s="205"/>
      <c r="VOV117" s="205"/>
      <c r="VOW117" s="205"/>
      <c r="VOX117" s="205"/>
      <c r="VOY117" s="205"/>
      <c r="VOZ117" s="205"/>
      <c r="VPA117" s="205"/>
      <c r="VPB117" s="205"/>
      <c r="VPC117" s="205"/>
      <c r="VPD117" s="205"/>
      <c r="VPE117" s="205"/>
      <c r="VPF117" s="205"/>
      <c r="VPG117" s="205"/>
      <c r="VPH117" s="205"/>
      <c r="VPI117" s="205"/>
      <c r="VPJ117" s="205"/>
      <c r="VPK117" s="205"/>
      <c r="VPL117" s="205"/>
      <c r="VPM117" s="205"/>
      <c r="VPN117" s="205"/>
      <c r="VPO117" s="205"/>
      <c r="VPP117" s="205"/>
      <c r="VPQ117" s="205"/>
      <c r="VPR117" s="205"/>
      <c r="VPS117" s="205"/>
      <c r="VPT117" s="205"/>
      <c r="VPU117" s="205"/>
      <c r="VPV117" s="205"/>
      <c r="VPW117" s="205"/>
      <c r="VPX117" s="205"/>
      <c r="VPY117" s="205"/>
      <c r="VPZ117" s="205"/>
      <c r="VQA117" s="205"/>
      <c r="VQB117" s="205"/>
      <c r="VQC117" s="205"/>
      <c r="VQD117" s="205"/>
      <c r="VQE117" s="205"/>
      <c r="VQF117" s="205"/>
      <c r="VQG117" s="205"/>
      <c r="VQH117" s="205"/>
      <c r="VQI117" s="205"/>
      <c r="VQJ117" s="205"/>
      <c r="VQK117" s="205"/>
      <c r="VQL117" s="205"/>
      <c r="VQM117" s="205"/>
      <c r="VQN117" s="205"/>
      <c r="VQO117" s="205"/>
      <c r="VQP117" s="205"/>
      <c r="VQQ117" s="205"/>
      <c r="VQR117" s="205"/>
      <c r="VQS117" s="205"/>
      <c r="VQT117" s="205"/>
      <c r="VQU117" s="205"/>
      <c r="VQV117" s="205"/>
      <c r="VQW117" s="205"/>
      <c r="VQX117" s="205"/>
      <c r="VQY117" s="205"/>
      <c r="VQZ117" s="205"/>
      <c r="VRA117" s="205"/>
      <c r="VRB117" s="205"/>
      <c r="VRC117" s="205"/>
      <c r="VRD117" s="205"/>
      <c r="VRE117" s="205"/>
      <c r="VRF117" s="205"/>
      <c r="VRG117" s="205"/>
      <c r="VRH117" s="205"/>
      <c r="VRI117" s="205"/>
      <c r="VRJ117" s="205"/>
      <c r="VRK117" s="205"/>
      <c r="VRL117" s="205"/>
      <c r="VRM117" s="205"/>
      <c r="VRN117" s="205"/>
      <c r="VRO117" s="205"/>
      <c r="VRP117" s="205"/>
      <c r="VRQ117" s="205"/>
      <c r="VRR117" s="205"/>
      <c r="VRS117" s="205"/>
      <c r="VRT117" s="205"/>
      <c r="VRU117" s="205"/>
      <c r="VRV117" s="205"/>
      <c r="VRW117" s="205"/>
      <c r="VSD117" s="205"/>
      <c r="VSE117" s="205"/>
      <c r="VSF117" s="205"/>
      <c r="VSG117" s="205"/>
      <c r="VSH117" s="205"/>
      <c r="VSI117" s="205"/>
      <c r="VSJ117" s="205"/>
      <c r="VSK117" s="205"/>
      <c r="VSL117" s="205"/>
      <c r="VSM117" s="205"/>
      <c r="VSN117" s="205"/>
      <c r="VSO117" s="205"/>
      <c r="VSP117" s="205"/>
      <c r="VSQ117" s="205"/>
      <c r="VSR117" s="205"/>
      <c r="VSS117" s="205"/>
      <c r="VST117" s="205"/>
      <c r="VSU117" s="205"/>
      <c r="VSV117" s="205"/>
      <c r="VSW117" s="205"/>
      <c r="VSX117" s="205"/>
      <c r="VSY117" s="205"/>
      <c r="VSZ117" s="205"/>
      <c r="VTA117" s="205"/>
      <c r="VTB117" s="205"/>
      <c r="VTC117" s="205"/>
      <c r="VTD117" s="205"/>
      <c r="VTE117" s="205"/>
      <c r="VTF117" s="205"/>
      <c r="VTG117" s="205"/>
      <c r="VTH117" s="205"/>
      <c r="VTI117" s="205"/>
      <c r="VTJ117" s="205"/>
      <c r="VTK117" s="205"/>
      <c r="VTL117" s="205"/>
      <c r="VTM117" s="205"/>
      <c r="VTN117" s="205"/>
      <c r="VTO117" s="205"/>
      <c r="VTP117" s="205"/>
      <c r="VTQ117" s="205"/>
      <c r="VTR117" s="205"/>
      <c r="VTS117" s="205"/>
      <c r="VTT117" s="205"/>
      <c r="VTU117" s="205"/>
      <c r="VTV117" s="205"/>
      <c r="VTW117" s="205"/>
      <c r="VTX117" s="205"/>
      <c r="VTY117" s="205"/>
      <c r="VTZ117" s="205"/>
      <c r="VUA117" s="205"/>
      <c r="VUB117" s="205"/>
      <c r="VUC117" s="205"/>
      <c r="VUD117" s="205"/>
      <c r="VUE117" s="205"/>
      <c r="VUF117" s="205"/>
      <c r="VUG117" s="205"/>
      <c r="VUH117" s="205"/>
      <c r="VUI117" s="205"/>
      <c r="VUJ117" s="205"/>
      <c r="VUK117" s="205"/>
      <c r="VUL117" s="205"/>
      <c r="VUM117" s="205"/>
      <c r="VUN117" s="205"/>
      <c r="VUO117" s="205"/>
      <c r="VUP117" s="205"/>
      <c r="VUQ117" s="205"/>
      <c r="VUR117" s="205"/>
      <c r="VUS117" s="205"/>
      <c r="VUT117" s="205"/>
      <c r="VUU117" s="205"/>
      <c r="VUV117" s="205"/>
      <c r="VUW117" s="205"/>
      <c r="VUX117" s="205"/>
      <c r="VUY117" s="205"/>
      <c r="VUZ117" s="205"/>
      <c r="VVA117" s="205"/>
      <c r="VVB117" s="205"/>
      <c r="VVC117" s="205"/>
      <c r="VVD117" s="205"/>
      <c r="VVE117" s="205"/>
      <c r="VVF117" s="205"/>
      <c r="VVG117" s="205"/>
      <c r="VVH117" s="205"/>
      <c r="VVI117" s="205"/>
      <c r="VVJ117" s="205"/>
      <c r="VVK117" s="205"/>
      <c r="VVL117" s="205"/>
      <c r="VVM117" s="205"/>
      <c r="VVN117" s="205"/>
      <c r="VVO117" s="205"/>
      <c r="VVP117" s="205"/>
      <c r="VVQ117" s="205"/>
      <c r="VVR117" s="205"/>
      <c r="VVS117" s="205"/>
      <c r="VVT117" s="205"/>
      <c r="VVU117" s="205"/>
      <c r="VVV117" s="205"/>
      <c r="VVW117" s="205"/>
      <c r="VVX117" s="205"/>
      <c r="VVY117" s="205"/>
      <c r="VVZ117" s="205"/>
      <c r="VWA117" s="205"/>
      <c r="VWB117" s="205"/>
      <c r="VWC117" s="205"/>
      <c r="VWD117" s="205"/>
      <c r="VWE117" s="205"/>
      <c r="VWF117" s="205"/>
      <c r="VWG117" s="205"/>
      <c r="VWH117" s="205"/>
      <c r="VWI117" s="205"/>
      <c r="VWJ117" s="205"/>
      <c r="VWK117" s="205"/>
      <c r="VWL117" s="205"/>
      <c r="VWM117" s="205"/>
      <c r="VWN117" s="205"/>
      <c r="VWO117" s="205"/>
      <c r="VWP117" s="205"/>
      <c r="VWQ117" s="205"/>
      <c r="VWR117" s="205"/>
      <c r="VWS117" s="205"/>
      <c r="VWT117" s="205"/>
      <c r="VWU117" s="205"/>
      <c r="VWV117" s="205"/>
      <c r="VWW117" s="205"/>
      <c r="VWX117" s="205"/>
      <c r="VWY117" s="205"/>
      <c r="VWZ117" s="205"/>
      <c r="VXA117" s="205"/>
      <c r="VXB117" s="205"/>
      <c r="VXC117" s="205"/>
      <c r="VXD117" s="205"/>
      <c r="VXE117" s="205"/>
      <c r="VXF117" s="205"/>
      <c r="VXG117" s="205"/>
      <c r="VXH117" s="205"/>
      <c r="VXI117" s="205"/>
      <c r="VXJ117" s="205"/>
      <c r="VXK117" s="205"/>
      <c r="VXL117" s="205"/>
      <c r="VXM117" s="205"/>
      <c r="VXN117" s="205"/>
      <c r="VXO117" s="205"/>
      <c r="VXP117" s="205"/>
      <c r="VXQ117" s="205"/>
      <c r="VXR117" s="205"/>
      <c r="VXS117" s="205"/>
      <c r="VXT117" s="205"/>
      <c r="VXU117" s="205"/>
      <c r="VXV117" s="205"/>
      <c r="VXW117" s="205"/>
      <c r="VXX117" s="205"/>
      <c r="VXY117" s="205"/>
      <c r="VXZ117" s="205"/>
      <c r="VYA117" s="205"/>
      <c r="VYB117" s="205"/>
      <c r="VYC117" s="205"/>
      <c r="VYD117" s="205"/>
      <c r="VYE117" s="205"/>
      <c r="VYF117" s="205"/>
      <c r="VYG117" s="205"/>
      <c r="VYH117" s="205"/>
      <c r="VYI117" s="205"/>
      <c r="VYJ117" s="205"/>
      <c r="VYK117" s="205"/>
      <c r="VYL117" s="205"/>
      <c r="VYM117" s="205"/>
      <c r="VYN117" s="205"/>
      <c r="VYO117" s="205"/>
      <c r="VYP117" s="205"/>
      <c r="VYQ117" s="205"/>
      <c r="VYR117" s="205"/>
      <c r="VYS117" s="205"/>
      <c r="VYT117" s="205"/>
      <c r="VYU117" s="205"/>
      <c r="VYV117" s="205"/>
      <c r="VYW117" s="205"/>
      <c r="VYX117" s="205"/>
      <c r="VYY117" s="205"/>
      <c r="VYZ117" s="205"/>
      <c r="VZA117" s="205"/>
      <c r="VZB117" s="205"/>
      <c r="VZC117" s="205"/>
      <c r="VZD117" s="205"/>
      <c r="VZE117" s="205"/>
      <c r="VZF117" s="205"/>
      <c r="VZG117" s="205"/>
      <c r="VZH117" s="205"/>
      <c r="VZI117" s="205"/>
      <c r="VZJ117" s="205"/>
      <c r="VZK117" s="205"/>
      <c r="VZL117" s="205"/>
      <c r="VZM117" s="205"/>
      <c r="VZN117" s="205"/>
      <c r="VZO117" s="205"/>
      <c r="VZP117" s="205"/>
      <c r="VZQ117" s="205"/>
      <c r="VZR117" s="205"/>
      <c r="VZS117" s="205"/>
      <c r="VZT117" s="205"/>
      <c r="VZU117" s="205"/>
      <c r="VZV117" s="205"/>
      <c r="VZW117" s="205"/>
      <c r="VZX117" s="205"/>
      <c r="VZY117" s="205"/>
      <c r="VZZ117" s="205"/>
      <c r="WAA117" s="205"/>
      <c r="WAB117" s="205"/>
      <c r="WAC117" s="205"/>
      <c r="WAD117" s="205"/>
      <c r="WAE117" s="205"/>
      <c r="WAF117" s="205"/>
      <c r="WAG117" s="205"/>
      <c r="WAH117" s="205"/>
      <c r="WAI117" s="205"/>
      <c r="WAJ117" s="205"/>
      <c r="WAK117" s="205"/>
      <c r="WAL117" s="205"/>
      <c r="WAM117" s="205"/>
      <c r="WAN117" s="205"/>
      <c r="WAO117" s="205"/>
      <c r="WAP117" s="205"/>
      <c r="WAQ117" s="205"/>
      <c r="WAR117" s="205"/>
      <c r="WAS117" s="205"/>
      <c r="WAT117" s="205"/>
      <c r="WAU117" s="205"/>
      <c r="WAV117" s="205"/>
      <c r="WAW117" s="205"/>
      <c r="WAX117" s="205"/>
      <c r="WAY117" s="205"/>
      <c r="WAZ117" s="205"/>
      <c r="WBA117" s="205"/>
      <c r="WBB117" s="205"/>
      <c r="WBC117" s="205"/>
      <c r="WBD117" s="205"/>
      <c r="WBE117" s="205"/>
      <c r="WBF117" s="205"/>
      <c r="WBG117" s="205"/>
      <c r="WBH117" s="205"/>
      <c r="WBI117" s="205"/>
      <c r="WBJ117" s="205"/>
      <c r="WBK117" s="205"/>
      <c r="WBL117" s="205"/>
      <c r="WBM117" s="205"/>
      <c r="WBN117" s="205"/>
      <c r="WBO117" s="205"/>
      <c r="WBP117" s="205"/>
      <c r="WBQ117" s="205"/>
      <c r="WBR117" s="205"/>
      <c r="WBS117" s="205"/>
      <c r="WBZ117" s="205"/>
      <c r="WCA117" s="205"/>
      <c r="WCB117" s="205"/>
      <c r="WCC117" s="205"/>
      <c r="WCD117" s="205"/>
      <c r="WCE117" s="205"/>
      <c r="WCF117" s="205"/>
      <c r="WCG117" s="205"/>
      <c r="WCH117" s="205"/>
      <c r="WCI117" s="205"/>
      <c r="WCJ117" s="205"/>
      <c r="WCK117" s="205"/>
      <c r="WCL117" s="205"/>
      <c r="WCM117" s="205"/>
      <c r="WCN117" s="205"/>
      <c r="WCO117" s="205"/>
      <c r="WCP117" s="205"/>
      <c r="WCQ117" s="205"/>
      <c r="WCR117" s="205"/>
      <c r="WCS117" s="205"/>
      <c r="WCT117" s="205"/>
      <c r="WCU117" s="205"/>
      <c r="WCV117" s="205"/>
      <c r="WCW117" s="205"/>
      <c r="WCX117" s="205"/>
      <c r="WCY117" s="205"/>
      <c r="WCZ117" s="205"/>
      <c r="WDA117" s="205"/>
      <c r="WDB117" s="205"/>
      <c r="WDC117" s="205"/>
      <c r="WDD117" s="205"/>
      <c r="WDE117" s="205"/>
      <c r="WDF117" s="205"/>
      <c r="WDG117" s="205"/>
      <c r="WDH117" s="205"/>
      <c r="WDI117" s="205"/>
      <c r="WDJ117" s="205"/>
      <c r="WDK117" s="205"/>
      <c r="WDL117" s="205"/>
      <c r="WDM117" s="205"/>
      <c r="WDN117" s="205"/>
      <c r="WDO117" s="205"/>
      <c r="WDP117" s="205"/>
      <c r="WDQ117" s="205"/>
      <c r="WDR117" s="205"/>
      <c r="WDS117" s="205"/>
      <c r="WDT117" s="205"/>
      <c r="WDU117" s="205"/>
      <c r="WDV117" s="205"/>
      <c r="WDW117" s="205"/>
      <c r="WDX117" s="205"/>
      <c r="WDY117" s="205"/>
      <c r="WDZ117" s="205"/>
      <c r="WEA117" s="205"/>
      <c r="WEB117" s="205"/>
      <c r="WEC117" s="205"/>
      <c r="WED117" s="205"/>
      <c r="WEE117" s="205"/>
      <c r="WEF117" s="205"/>
      <c r="WEG117" s="205"/>
      <c r="WEH117" s="205"/>
      <c r="WEI117" s="205"/>
      <c r="WEJ117" s="205"/>
      <c r="WEK117" s="205"/>
      <c r="WEL117" s="205"/>
      <c r="WEM117" s="205"/>
      <c r="WEN117" s="205"/>
      <c r="WEO117" s="205"/>
      <c r="WEP117" s="205"/>
      <c r="WEQ117" s="205"/>
      <c r="WER117" s="205"/>
      <c r="WES117" s="205"/>
      <c r="WET117" s="205"/>
      <c r="WEU117" s="205"/>
      <c r="WEV117" s="205"/>
      <c r="WEW117" s="205"/>
      <c r="WEX117" s="205"/>
      <c r="WEY117" s="205"/>
      <c r="WEZ117" s="205"/>
      <c r="WFA117" s="205"/>
      <c r="WFB117" s="205"/>
      <c r="WFC117" s="205"/>
      <c r="WFD117" s="205"/>
      <c r="WFE117" s="205"/>
      <c r="WFF117" s="205"/>
      <c r="WFG117" s="205"/>
      <c r="WFH117" s="205"/>
      <c r="WFI117" s="205"/>
      <c r="WFJ117" s="205"/>
      <c r="WFK117" s="205"/>
      <c r="WFL117" s="205"/>
      <c r="WFM117" s="205"/>
      <c r="WFN117" s="205"/>
      <c r="WFO117" s="205"/>
      <c r="WFP117" s="205"/>
      <c r="WFQ117" s="205"/>
      <c r="WFR117" s="205"/>
      <c r="WFS117" s="205"/>
      <c r="WFT117" s="205"/>
      <c r="WFU117" s="205"/>
      <c r="WFV117" s="205"/>
      <c r="WFW117" s="205"/>
      <c r="WFX117" s="205"/>
      <c r="WFY117" s="205"/>
      <c r="WFZ117" s="205"/>
      <c r="WGA117" s="205"/>
      <c r="WGB117" s="205"/>
      <c r="WGC117" s="205"/>
      <c r="WGD117" s="205"/>
      <c r="WGE117" s="205"/>
      <c r="WGF117" s="205"/>
      <c r="WGG117" s="205"/>
      <c r="WGH117" s="205"/>
      <c r="WGI117" s="205"/>
      <c r="WGJ117" s="205"/>
      <c r="WGK117" s="205"/>
      <c r="WGL117" s="205"/>
      <c r="WGM117" s="205"/>
      <c r="WGN117" s="205"/>
      <c r="WGO117" s="205"/>
      <c r="WGP117" s="205"/>
      <c r="WGQ117" s="205"/>
      <c r="WGR117" s="205"/>
      <c r="WGS117" s="205"/>
      <c r="WGT117" s="205"/>
      <c r="WGU117" s="205"/>
      <c r="WGV117" s="205"/>
      <c r="WGW117" s="205"/>
      <c r="WGX117" s="205"/>
      <c r="WGY117" s="205"/>
      <c r="WGZ117" s="205"/>
      <c r="WHA117" s="205"/>
      <c r="WHB117" s="205"/>
      <c r="WHC117" s="205"/>
      <c r="WHD117" s="205"/>
      <c r="WHE117" s="205"/>
      <c r="WHF117" s="205"/>
      <c r="WHG117" s="205"/>
      <c r="WHH117" s="205"/>
      <c r="WHI117" s="205"/>
      <c r="WHJ117" s="205"/>
      <c r="WHK117" s="205"/>
      <c r="WHL117" s="205"/>
      <c r="WHM117" s="205"/>
      <c r="WHN117" s="205"/>
      <c r="WHO117" s="205"/>
      <c r="WHP117" s="205"/>
      <c r="WHQ117" s="205"/>
      <c r="WHR117" s="205"/>
      <c r="WHS117" s="205"/>
      <c r="WHT117" s="205"/>
      <c r="WHU117" s="205"/>
      <c r="WHV117" s="205"/>
      <c r="WHW117" s="205"/>
      <c r="WHX117" s="205"/>
      <c r="WHY117" s="205"/>
      <c r="WHZ117" s="205"/>
      <c r="WIA117" s="205"/>
      <c r="WIB117" s="205"/>
      <c r="WIC117" s="205"/>
      <c r="WID117" s="205"/>
      <c r="WIE117" s="205"/>
      <c r="WIF117" s="205"/>
      <c r="WIG117" s="205"/>
      <c r="WIH117" s="205"/>
      <c r="WII117" s="205"/>
      <c r="WIJ117" s="205"/>
      <c r="WIK117" s="205"/>
      <c r="WIL117" s="205"/>
      <c r="WIM117" s="205"/>
      <c r="WIN117" s="205"/>
      <c r="WIO117" s="205"/>
      <c r="WIP117" s="205"/>
      <c r="WIQ117" s="205"/>
      <c r="WIR117" s="205"/>
      <c r="WIS117" s="205"/>
      <c r="WIT117" s="205"/>
      <c r="WIU117" s="205"/>
      <c r="WIV117" s="205"/>
      <c r="WIW117" s="205"/>
      <c r="WIX117" s="205"/>
      <c r="WIY117" s="205"/>
      <c r="WIZ117" s="205"/>
      <c r="WJA117" s="205"/>
      <c r="WJB117" s="205"/>
      <c r="WJC117" s="205"/>
      <c r="WJD117" s="205"/>
      <c r="WJE117" s="205"/>
      <c r="WJF117" s="205"/>
      <c r="WJG117" s="205"/>
      <c r="WJH117" s="205"/>
      <c r="WJI117" s="205"/>
      <c r="WJJ117" s="205"/>
      <c r="WJK117" s="205"/>
      <c r="WJL117" s="205"/>
      <c r="WJM117" s="205"/>
      <c r="WJN117" s="205"/>
      <c r="WJO117" s="205"/>
      <c r="WJP117" s="205"/>
      <c r="WJQ117" s="205"/>
      <c r="WJR117" s="205"/>
      <c r="WJS117" s="205"/>
      <c r="WJT117" s="205"/>
      <c r="WJU117" s="205"/>
      <c r="WJV117" s="205"/>
      <c r="WJW117" s="205"/>
      <c r="WJX117" s="205"/>
      <c r="WJY117" s="205"/>
      <c r="WJZ117" s="205"/>
      <c r="WKA117" s="205"/>
      <c r="WKB117" s="205"/>
      <c r="WKC117" s="205"/>
      <c r="WKD117" s="205"/>
      <c r="WKE117" s="205"/>
      <c r="WKF117" s="205"/>
      <c r="WKG117" s="205"/>
      <c r="WKH117" s="205"/>
      <c r="WKI117" s="205"/>
      <c r="WKJ117" s="205"/>
      <c r="WKK117" s="205"/>
      <c r="WKL117" s="205"/>
      <c r="WKM117" s="205"/>
      <c r="WKN117" s="205"/>
      <c r="WKO117" s="205"/>
      <c r="WKP117" s="205"/>
      <c r="WKQ117" s="205"/>
      <c r="WKR117" s="205"/>
      <c r="WKS117" s="205"/>
      <c r="WKT117" s="205"/>
      <c r="WKU117" s="205"/>
      <c r="WKV117" s="205"/>
      <c r="WKW117" s="205"/>
      <c r="WKX117" s="205"/>
      <c r="WKY117" s="205"/>
      <c r="WKZ117" s="205"/>
      <c r="WLA117" s="205"/>
      <c r="WLB117" s="205"/>
      <c r="WLC117" s="205"/>
      <c r="WLD117" s="205"/>
      <c r="WLE117" s="205"/>
      <c r="WLF117" s="205"/>
      <c r="WLG117" s="205"/>
      <c r="WLH117" s="205"/>
      <c r="WLI117" s="205"/>
      <c r="WLJ117" s="205"/>
      <c r="WLK117" s="205"/>
      <c r="WLL117" s="205"/>
      <c r="WLM117" s="205"/>
      <c r="WLN117" s="205"/>
      <c r="WLO117" s="205"/>
      <c r="WLV117" s="205"/>
      <c r="WLW117" s="205"/>
      <c r="WLX117" s="205"/>
      <c r="WLY117" s="205"/>
      <c r="WLZ117" s="205"/>
      <c r="WMA117" s="205"/>
      <c r="WMB117" s="205"/>
      <c r="WMC117" s="205"/>
      <c r="WMD117" s="205"/>
      <c r="WME117" s="205"/>
      <c r="WMF117" s="205"/>
      <c r="WMG117" s="205"/>
      <c r="WMH117" s="205"/>
      <c r="WMI117" s="205"/>
      <c r="WMJ117" s="205"/>
      <c r="WMK117" s="205"/>
      <c r="WML117" s="205"/>
      <c r="WMM117" s="205"/>
      <c r="WMN117" s="205"/>
      <c r="WMO117" s="205"/>
      <c r="WMP117" s="205"/>
      <c r="WMQ117" s="205"/>
      <c r="WMR117" s="205"/>
      <c r="WMS117" s="205"/>
      <c r="WMT117" s="205"/>
      <c r="WMU117" s="205"/>
      <c r="WMV117" s="205"/>
      <c r="WMW117" s="205"/>
      <c r="WMX117" s="205"/>
      <c r="WMY117" s="205"/>
      <c r="WMZ117" s="205"/>
      <c r="WNA117" s="205"/>
      <c r="WNB117" s="205"/>
      <c r="WNC117" s="205"/>
      <c r="WND117" s="205"/>
      <c r="WNE117" s="205"/>
      <c r="WNF117" s="205"/>
      <c r="WNG117" s="205"/>
      <c r="WNH117" s="205"/>
      <c r="WNI117" s="205"/>
      <c r="WNJ117" s="205"/>
      <c r="WNK117" s="205"/>
      <c r="WNL117" s="205"/>
      <c r="WNM117" s="205"/>
      <c r="WNN117" s="205"/>
      <c r="WNO117" s="205"/>
      <c r="WNP117" s="205"/>
      <c r="WNQ117" s="205"/>
      <c r="WNR117" s="205"/>
      <c r="WNS117" s="205"/>
      <c r="WNT117" s="205"/>
      <c r="WNU117" s="205"/>
      <c r="WNV117" s="205"/>
      <c r="WNW117" s="205"/>
      <c r="WNX117" s="205"/>
      <c r="WNY117" s="205"/>
      <c r="WNZ117" s="205"/>
      <c r="WOA117" s="205"/>
      <c r="WOB117" s="205"/>
      <c r="WOC117" s="205"/>
      <c r="WOD117" s="205"/>
      <c r="WOE117" s="205"/>
      <c r="WOF117" s="205"/>
      <c r="WOG117" s="205"/>
      <c r="WOH117" s="205"/>
      <c r="WOI117" s="205"/>
      <c r="WOJ117" s="205"/>
      <c r="WOK117" s="205"/>
      <c r="WOL117" s="205"/>
      <c r="WOM117" s="205"/>
      <c r="WON117" s="205"/>
      <c r="WOO117" s="205"/>
      <c r="WOP117" s="205"/>
      <c r="WOQ117" s="205"/>
      <c r="WOR117" s="205"/>
      <c r="WOS117" s="205"/>
      <c r="WOT117" s="205"/>
      <c r="WOU117" s="205"/>
      <c r="WOV117" s="205"/>
      <c r="WOW117" s="205"/>
      <c r="WOX117" s="205"/>
      <c r="WOY117" s="205"/>
      <c r="WOZ117" s="205"/>
      <c r="WPA117" s="205"/>
      <c r="WPB117" s="205"/>
      <c r="WPC117" s="205"/>
      <c r="WPD117" s="205"/>
      <c r="WPE117" s="205"/>
      <c r="WPF117" s="205"/>
      <c r="WPG117" s="205"/>
      <c r="WPH117" s="205"/>
      <c r="WPI117" s="205"/>
      <c r="WPJ117" s="205"/>
      <c r="WPK117" s="205"/>
      <c r="WPL117" s="205"/>
      <c r="WPM117" s="205"/>
      <c r="WPN117" s="205"/>
      <c r="WPO117" s="205"/>
      <c r="WPP117" s="205"/>
      <c r="WPQ117" s="205"/>
      <c r="WPR117" s="205"/>
      <c r="WPS117" s="205"/>
      <c r="WPT117" s="205"/>
      <c r="WPU117" s="205"/>
      <c r="WPV117" s="205"/>
      <c r="WPW117" s="205"/>
      <c r="WPX117" s="205"/>
      <c r="WPY117" s="205"/>
      <c r="WPZ117" s="205"/>
      <c r="WQA117" s="205"/>
      <c r="WQB117" s="205"/>
      <c r="WQC117" s="205"/>
      <c r="WQD117" s="205"/>
      <c r="WQE117" s="205"/>
      <c r="WQF117" s="205"/>
      <c r="WQG117" s="205"/>
      <c r="WQH117" s="205"/>
      <c r="WQI117" s="205"/>
      <c r="WQJ117" s="205"/>
      <c r="WQK117" s="205"/>
      <c r="WQL117" s="205"/>
      <c r="WQM117" s="205"/>
      <c r="WQN117" s="205"/>
      <c r="WQO117" s="205"/>
      <c r="WQP117" s="205"/>
      <c r="WQQ117" s="205"/>
      <c r="WQR117" s="205"/>
      <c r="WQS117" s="205"/>
      <c r="WQT117" s="205"/>
      <c r="WQU117" s="205"/>
      <c r="WQV117" s="205"/>
      <c r="WQW117" s="205"/>
      <c r="WQX117" s="205"/>
      <c r="WQY117" s="205"/>
      <c r="WQZ117" s="205"/>
      <c r="WRA117" s="205"/>
      <c r="WRB117" s="205"/>
      <c r="WRC117" s="205"/>
      <c r="WRD117" s="205"/>
      <c r="WRE117" s="205"/>
      <c r="WRF117" s="205"/>
      <c r="WRG117" s="205"/>
      <c r="WRH117" s="205"/>
      <c r="WRI117" s="205"/>
      <c r="WRJ117" s="205"/>
      <c r="WRK117" s="205"/>
      <c r="WRL117" s="205"/>
      <c r="WRM117" s="205"/>
      <c r="WRN117" s="205"/>
      <c r="WRO117" s="205"/>
      <c r="WRP117" s="205"/>
      <c r="WRQ117" s="205"/>
      <c r="WRR117" s="205"/>
      <c r="WRS117" s="205"/>
      <c r="WRT117" s="205"/>
      <c r="WRU117" s="205"/>
      <c r="WRV117" s="205"/>
      <c r="WRW117" s="205"/>
      <c r="WRX117" s="205"/>
      <c r="WRY117" s="205"/>
      <c r="WRZ117" s="205"/>
      <c r="WSA117" s="205"/>
      <c r="WSB117" s="205"/>
      <c r="WSC117" s="205"/>
      <c r="WSD117" s="205"/>
      <c r="WSE117" s="205"/>
      <c r="WSF117" s="205"/>
      <c r="WSG117" s="205"/>
      <c r="WSH117" s="205"/>
      <c r="WSI117" s="205"/>
      <c r="WSJ117" s="205"/>
      <c r="WSK117" s="205"/>
      <c r="WSL117" s="205"/>
      <c r="WSM117" s="205"/>
      <c r="WSN117" s="205"/>
      <c r="WSO117" s="205"/>
      <c r="WSP117" s="205"/>
      <c r="WSQ117" s="205"/>
      <c r="WSR117" s="205"/>
      <c r="WSS117" s="205"/>
      <c r="WST117" s="205"/>
      <c r="WSU117" s="205"/>
      <c r="WSV117" s="205"/>
      <c r="WSW117" s="205"/>
      <c r="WSX117" s="205"/>
      <c r="WSY117" s="205"/>
      <c r="WSZ117" s="205"/>
      <c r="WTA117" s="205"/>
      <c r="WTB117" s="205"/>
      <c r="WTC117" s="205"/>
      <c r="WTD117" s="205"/>
      <c r="WTE117" s="205"/>
      <c r="WTF117" s="205"/>
      <c r="WTG117" s="205"/>
      <c r="WTH117" s="205"/>
      <c r="WTI117" s="205"/>
      <c r="WTJ117" s="205"/>
      <c r="WTK117" s="205"/>
      <c r="WTL117" s="205"/>
      <c r="WTM117" s="205"/>
      <c r="WTN117" s="205"/>
      <c r="WTO117" s="205"/>
      <c r="WTP117" s="205"/>
      <c r="WTQ117" s="205"/>
      <c r="WTR117" s="205"/>
      <c r="WTS117" s="205"/>
      <c r="WTT117" s="205"/>
      <c r="WTU117" s="205"/>
      <c r="WTV117" s="205"/>
      <c r="WTW117" s="205"/>
      <c r="WTX117" s="205"/>
      <c r="WTY117" s="205"/>
      <c r="WTZ117" s="205"/>
      <c r="WUA117" s="205"/>
      <c r="WUB117" s="205"/>
      <c r="WUC117" s="205"/>
      <c r="WUD117" s="205"/>
      <c r="WUE117" s="205"/>
      <c r="WUF117" s="205"/>
      <c r="WUG117" s="205"/>
      <c r="WUH117" s="205"/>
      <c r="WUI117" s="205"/>
      <c r="WUJ117" s="205"/>
      <c r="WUK117" s="205"/>
      <c r="WUL117" s="205"/>
      <c r="WUM117" s="205"/>
      <c r="WUN117" s="205"/>
      <c r="WUO117" s="205"/>
      <c r="WUP117" s="205"/>
      <c r="WUQ117" s="205"/>
      <c r="WUR117" s="205"/>
      <c r="WUS117" s="205"/>
      <c r="WUT117" s="205"/>
      <c r="WUU117" s="205"/>
      <c r="WUV117" s="205"/>
      <c r="WUW117" s="205"/>
      <c r="WUX117" s="205"/>
      <c r="WUY117" s="205"/>
      <c r="WUZ117" s="205"/>
      <c r="WVA117" s="205"/>
      <c r="WVB117" s="205"/>
      <c r="WVC117" s="205"/>
      <c r="WVD117" s="205"/>
      <c r="WVE117" s="205"/>
      <c r="WVF117" s="205"/>
      <c r="WVG117" s="205"/>
      <c r="WVH117" s="205"/>
      <c r="WVI117" s="205"/>
      <c r="WVJ117" s="205"/>
      <c r="WVK117" s="205"/>
      <c r="WVR117" s="205"/>
      <c r="WVS117" s="205"/>
      <c r="WVT117" s="205"/>
      <c r="WVU117" s="205"/>
      <c r="WVV117" s="205"/>
      <c r="WVW117" s="205"/>
      <c r="WVX117" s="205"/>
      <c r="WVY117" s="205"/>
      <c r="WVZ117" s="205"/>
      <c r="WWA117" s="205"/>
      <c r="WWB117" s="205"/>
      <c r="WWC117" s="205"/>
      <c r="WWD117" s="205"/>
      <c r="WWE117" s="205"/>
      <c r="WWF117" s="205"/>
      <c r="WWG117" s="205"/>
      <c r="WWH117" s="205"/>
      <c r="WWI117" s="205"/>
      <c r="WWJ117" s="205"/>
      <c r="WWK117" s="205"/>
      <c r="WWL117" s="205"/>
      <c r="WWM117" s="205"/>
      <c r="WWN117" s="205"/>
      <c r="WWO117" s="205"/>
      <c r="WWP117" s="205"/>
      <c r="WWQ117" s="205"/>
      <c r="WWR117" s="205"/>
      <c r="WWS117" s="205"/>
      <c r="WWT117" s="205"/>
      <c r="WWU117" s="205"/>
      <c r="WWV117" s="205"/>
      <c r="WWW117" s="205"/>
      <c r="WWX117" s="205"/>
      <c r="WWY117" s="205"/>
      <c r="WWZ117" s="205"/>
      <c r="WXA117" s="205"/>
      <c r="WXB117" s="205"/>
      <c r="WXC117" s="205"/>
      <c r="WXD117" s="205"/>
      <c r="WXE117" s="205"/>
      <c r="WXF117" s="205"/>
      <c r="WXG117" s="205"/>
      <c r="WXH117" s="205"/>
      <c r="WXI117" s="205"/>
      <c r="WXJ117" s="205"/>
      <c r="WXK117" s="205"/>
      <c r="WXL117" s="205"/>
      <c r="WXM117" s="205"/>
      <c r="WXN117" s="205"/>
      <c r="WXO117" s="205"/>
      <c r="WXP117" s="205"/>
      <c r="WXQ117" s="205"/>
      <c r="WXR117" s="205"/>
      <c r="WXS117" s="205"/>
      <c r="WXT117" s="205"/>
      <c r="WXU117" s="205"/>
      <c r="WXV117" s="205"/>
      <c r="WXW117" s="205"/>
      <c r="WXX117" s="205"/>
      <c r="WXY117" s="205"/>
      <c r="WXZ117" s="205"/>
      <c r="WYA117" s="205"/>
      <c r="WYB117" s="205"/>
      <c r="WYC117" s="205"/>
      <c r="WYD117" s="205"/>
      <c r="WYE117" s="205"/>
      <c r="WYF117" s="205"/>
      <c r="WYG117" s="205"/>
      <c r="WYH117" s="205"/>
      <c r="WYI117" s="205"/>
      <c r="WYJ117" s="205"/>
      <c r="WYK117" s="205"/>
      <c r="WYL117" s="205"/>
      <c r="WYM117" s="205"/>
      <c r="WYN117" s="205"/>
      <c r="WYO117" s="205"/>
      <c r="WYP117" s="205"/>
      <c r="WYQ117" s="205"/>
      <c r="WYR117" s="205"/>
      <c r="WYS117" s="205"/>
      <c r="WYT117" s="205"/>
      <c r="WYU117" s="205"/>
      <c r="WYV117" s="205"/>
      <c r="WYW117" s="205"/>
      <c r="WYX117" s="205"/>
      <c r="WYY117" s="205"/>
      <c r="WYZ117" s="205"/>
      <c r="WZA117" s="205"/>
      <c r="WZB117" s="205"/>
      <c r="WZC117" s="205"/>
      <c r="WZD117" s="205"/>
      <c r="WZE117" s="205"/>
      <c r="WZF117" s="205"/>
      <c r="WZG117" s="205"/>
      <c r="WZH117" s="205"/>
      <c r="WZI117" s="205"/>
      <c r="WZJ117" s="205"/>
      <c r="WZK117" s="205"/>
      <c r="WZL117" s="205"/>
      <c r="WZM117" s="205"/>
      <c r="WZN117" s="205"/>
      <c r="WZO117" s="205"/>
      <c r="WZP117" s="205"/>
      <c r="WZQ117" s="205"/>
      <c r="WZR117" s="205"/>
      <c r="WZS117" s="205"/>
      <c r="WZT117" s="205"/>
      <c r="WZU117" s="205"/>
      <c r="WZV117" s="205"/>
      <c r="WZW117" s="205"/>
      <c r="WZX117" s="205"/>
      <c r="WZY117" s="205"/>
      <c r="WZZ117" s="205"/>
      <c r="XAA117" s="205"/>
      <c r="XAB117" s="205"/>
      <c r="XAC117" s="205"/>
      <c r="XAD117" s="205"/>
      <c r="XAE117" s="205"/>
      <c r="XAF117" s="205"/>
      <c r="XAG117" s="205"/>
      <c r="XAH117" s="205"/>
      <c r="XAI117" s="205"/>
      <c r="XAJ117" s="205"/>
      <c r="XAK117" s="205"/>
      <c r="XAL117" s="205"/>
      <c r="XAM117" s="205"/>
      <c r="XAN117" s="205"/>
      <c r="XAO117" s="205"/>
      <c r="XAP117" s="205"/>
      <c r="XAQ117" s="205"/>
      <c r="XAR117" s="205"/>
      <c r="XAS117" s="205"/>
      <c r="XAT117" s="205"/>
      <c r="XAU117" s="205"/>
      <c r="XAV117" s="205"/>
      <c r="XAW117" s="205"/>
      <c r="XAX117" s="205"/>
      <c r="XAY117" s="205"/>
      <c r="XAZ117" s="205"/>
      <c r="XBA117" s="205"/>
      <c r="XBB117" s="205"/>
      <c r="XBC117" s="205"/>
      <c r="XBD117" s="205"/>
      <c r="XBE117" s="205"/>
      <c r="XBF117" s="205"/>
      <c r="XBG117" s="205"/>
      <c r="XBH117" s="205"/>
      <c r="XBI117" s="205"/>
      <c r="XBJ117" s="205"/>
      <c r="XBK117" s="205"/>
      <c r="XBL117" s="205"/>
      <c r="XBM117" s="205"/>
      <c r="XBN117" s="205"/>
      <c r="XBO117" s="205"/>
      <c r="XBP117" s="205"/>
      <c r="XBQ117" s="205"/>
      <c r="XBR117" s="205"/>
      <c r="XBS117" s="205"/>
      <c r="XBT117" s="205"/>
      <c r="XBU117" s="205"/>
      <c r="XBV117" s="205"/>
      <c r="XBW117" s="205"/>
      <c r="XBX117" s="205"/>
      <c r="XBY117" s="205"/>
      <c r="XBZ117" s="205"/>
      <c r="XCA117" s="205"/>
      <c r="XCB117" s="205"/>
      <c r="XCC117" s="205"/>
      <c r="XCD117" s="205"/>
      <c r="XCE117" s="205"/>
      <c r="XCF117" s="205"/>
      <c r="XCG117" s="205"/>
      <c r="XCH117" s="205"/>
      <c r="XCI117" s="205"/>
      <c r="XCJ117" s="205"/>
      <c r="XCK117" s="205"/>
      <c r="XCL117" s="205"/>
      <c r="XCM117" s="205"/>
      <c r="XCN117" s="205"/>
      <c r="XCO117" s="205"/>
      <c r="XCP117" s="205"/>
      <c r="XCQ117" s="205"/>
      <c r="XCR117" s="205"/>
      <c r="XCS117" s="205"/>
      <c r="XCT117" s="205"/>
      <c r="XCU117" s="205"/>
      <c r="XCV117" s="205"/>
      <c r="XCW117" s="205"/>
      <c r="XCX117" s="205"/>
      <c r="XCY117" s="205"/>
      <c r="XCZ117" s="205"/>
      <c r="XDA117" s="205"/>
      <c r="XDB117" s="205"/>
      <c r="XDC117" s="205"/>
      <c r="XDD117" s="205"/>
      <c r="XDE117" s="205"/>
      <c r="XDF117" s="205"/>
      <c r="XDG117" s="205"/>
      <c r="XDH117" s="205"/>
      <c r="XDI117" s="205"/>
      <c r="XDJ117" s="205"/>
      <c r="XDK117" s="205"/>
      <c r="XDL117" s="205"/>
      <c r="XDM117" s="205"/>
      <c r="XDN117" s="205"/>
      <c r="XDO117" s="205"/>
      <c r="XDP117" s="205"/>
      <c r="XDQ117" s="205"/>
      <c r="XDR117" s="205"/>
      <c r="XDS117" s="205"/>
      <c r="XDT117" s="205"/>
      <c r="XDU117" s="205"/>
      <c r="XDV117" s="205"/>
      <c r="XDW117" s="205"/>
      <c r="XDX117" s="205"/>
      <c r="XDY117" s="205"/>
      <c r="XDZ117" s="205"/>
      <c r="XEA117" s="205"/>
      <c r="XEB117" s="205"/>
      <c r="XEC117" s="205"/>
      <c r="XED117" s="205"/>
      <c r="XEE117" s="205"/>
      <c r="XEF117" s="205"/>
      <c r="XEG117" s="205"/>
      <c r="XEH117" s="205"/>
      <c r="XEI117" s="205"/>
      <c r="XEJ117" s="205"/>
      <c r="XEK117" s="205"/>
      <c r="XEL117" s="205"/>
      <c r="XEM117" s="205"/>
      <c r="XEN117" s="205"/>
      <c r="XEO117" s="205"/>
      <c r="XEP117" s="205"/>
      <c r="XEQ117" s="205"/>
      <c r="XER117" s="205"/>
      <c r="XES117" s="205"/>
      <c r="XET117" s="205"/>
      <c r="XEU117" s="205"/>
      <c r="XEV117" s="205"/>
      <c r="XEW117" s="205"/>
      <c r="XEX117" s="205"/>
      <c r="XEY117" s="205"/>
      <c r="XEZ117" s="205"/>
      <c r="XFA117" s="205"/>
      <c r="XFB117" s="205"/>
      <c r="XFC117" s="205"/>
    </row>
    <row r="118" spans="1:16384" ht="84" customHeight="1" x14ac:dyDescent="0.25">
      <c r="A118" s="119" t="s">
        <v>111</v>
      </c>
      <c r="B118" s="126" t="s">
        <v>359</v>
      </c>
      <c r="C118" s="126" t="s">
        <v>105</v>
      </c>
      <c r="D118" s="118">
        <v>145600</v>
      </c>
      <c r="E118" s="118"/>
      <c r="F118" s="118">
        <v>99047.74</v>
      </c>
      <c r="G118" s="91"/>
      <c r="H118" s="92"/>
      <c r="I118" s="92"/>
      <c r="J118" s="91"/>
      <c r="K118" s="91"/>
      <c r="L118" s="204"/>
      <c r="M118" s="204"/>
      <c r="N118" s="205"/>
      <c r="O118" s="204"/>
      <c r="P118" s="204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5"/>
      <c r="BW118" s="205"/>
      <c r="BX118" s="205"/>
      <c r="BY118" s="205"/>
      <c r="BZ118" s="205"/>
      <c r="CA118" s="205"/>
      <c r="CB118" s="205"/>
      <c r="CC118" s="205"/>
      <c r="CD118" s="205"/>
      <c r="CE118" s="205"/>
      <c r="CF118" s="205"/>
      <c r="CG118" s="205"/>
      <c r="CH118" s="205"/>
      <c r="CI118" s="205"/>
      <c r="CJ118" s="205"/>
      <c r="CK118" s="205"/>
      <c r="CL118" s="205"/>
      <c r="CM118" s="205"/>
      <c r="CN118" s="205"/>
      <c r="CO118" s="205"/>
      <c r="CP118" s="205"/>
      <c r="CQ118" s="205"/>
      <c r="CR118" s="205"/>
      <c r="CS118" s="205"/>
      <c r="CT118" s="205"/>
      <c r="CU118" s="205"/>
      <c r="CV118" s="205"/>
      <c r="CW118" s="205"/>
      <c r="CX118" s="205"/>
      <c r="CY118" s="205"/>
      <c r="CZ118" s="205"/>
      <c r="DA118" s="205"/>
      <c r="DB118" s="205"/>
      <c r="DC118" s="205"/>
      <c r="DD118" s="205"/>
      <c r="DE118" s="205"/>
      <c r="DF118" s="205"/>
      <c r="DG118" s="205"/>
      <c r="DH118" s="205"/>
      <c r="DI118" s="205"/>
      <c r="DJ118" s="205"/>
      <c r="DK118" s="205"/>
      <c r="DL118" s="205"/>
      <c r="DM118" s="205"/>
      <c r="DN118" s="205"/>
      <c r="DO118" s="205"/>
      <c r="DP118" s="205"/>
      <c r="DQ118" s="205"/>
      <c r="DR118" s="205"/>
      <c r="DS118" s="205"/>
      <c r="DT118" s="205"/>
      <c r="DU118" s="205"/>
      <c r="DV118" s="205"/>
      <c r="DW118" s="205"/>
      <c r="DX118" s="205"/>
      <c r="DY118" s="205"/>
      <c r="DZ118" s="205"/>
      <c r="EA118" s="205"/>
      <c r="EB118" s="205"/>
      <c r="EC118" s="205"/>
      <c r="ED118" s="205"/>
      <c r="EE118" s="205"/>
      <c r="EF118" s="205"/>
      <c r="EG118" s="205"/>
      <c r="EH118" s="205"/>
      <c r="EI118" s="205"/>
      <c r="EJ118" s="205"/>
      <c r="EK118" s="205"/>
      <c r="EL118" s="205"/>
      <c r="EM118" s="205"/>
      <c r="EN118" s="205"/>
      <c r="EO118" s="205"/>
      <c r="EP118" s="205"/>
      <c r="EQ118" s="205"/>
      <c r="ER118" s="205"/>
      <c r="ES118" s="205"/>
      <c r="ET118" s="205"/>
      <c r="EU118" s="205"/>
      <c r="EV118" s="205"/>
      <c r="EW118" s="205"/>
      <c r="EX118" s="205"/>
      <c r="EY118" s="205"/>
      <c r="EZ118" s="205"/>
      <c r="FA118" s="205"/>
      <c r="FB118" s="205"/>
      <c r="FC118" s="205"/>
      <c r="FD118" s="205"/>
      <c r="FE118" s="205"/>
      <c r="FF118" s="205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205"/>
      <c r="GF118" s="205"/>
      <c r="GG118" s="205"/>
      <c r="GH118" s="205"/>
      <c r="GI118" s="205"/>
      <c r="GJ118" s="205"/>
      <c r="GK118" s="205"/>
      <c r="GL118" s="205"/>
      <c r="GM118" s="205"/>
      <c r="GN118" s="205"/>
      <c r="GO118" s="205"/>
      <c r="GP118" s="205"/>
      <c r="GQ118" s="205"/>
      <c r="GR118" s="205"/>
      <c r="GS118" s="205"/>
      <c r="GT118" s="205"/>
      <c r="GU118" s="205"/>
      <c r="GV118" s="205"/>
      <c r="GW118" s="205"/>
      <c r="GX118" s="205"/>
      <c r="GY118" s="205"/>
      <c r="GZ118" s="205"/>
      <c r="HA118" s="205"/>
      <c r="HB118" s="205"/>
      <c r="HC118" s="205"/>
      <c r="HD118" s="205"/>
      <c r="HE118" s="205"/>
      <c r="HF118" s="205"/>
      <c r="HG118" s="205"/>
      <c r="HH118" s="205"/>
      <c r="HI118" s="205"/>
      <c r="HJ118" s="205"/>
      <c r="HK118" s="205"/>
      <c r="HL118" s="205"/>
      <c r="HM118" s="205"/>
      <c r="HN118" s="205"/>
      <c r="HO118" s="205"/>
      <c r="HP118" s="205"/>
      <c r="HQ118" s="205"/>
      <c r="HR118" s="205"/>
      <c r="HS118" s="205"/>
      <c r="HT118" s="205"/>
      <c r="HU118" s="205"/>
      <c r="HV118" s="205"/>
      <c r="HW118" s="205"/>
      <c r="HX118" s="205"/>
      <c r="HY118" s="205"/>
      <c r="HZ118" s="205"/>
      <c r="IA118" s="205"/>
      <c r="IB118" s="205"/>
      <c r="IC118" s="205"/>
      <c r="ID118" s="205"/>
      <c r="IE118" s="205"/>
      <c r="IF118" s="205"/>
      <c r="IG118" s="205"/>
      <c r="IH118" s="205"/>
      <c r="II118" s="205"/>
      <c r="IJ118" s="205"/>
      <c r="IK118" s="205"/>
      <c r="IL118" s="205"/>
      <c r="IM118" s="205"/>
      <c r="IN118" s="205"/>
      <c r="IO118" s="205"/>
      <c r="IP118" s="205"/>
      <c r="IQ118" s="205"/>
      <c r="IR118" s="205"/>
      <c r="IS118" s="205"/>
      <c r="IT118" s="205"/>
      <c r="IU118" s="205"/>
      <c r="IV118" s="205"/>
      <c r="IW118" s="205"/>
      <c r="IX118" s="205"/>
      <c r="IY118" s="205"/>
      <c r="JF118" s="205"/>
      <c r="JG118" s="205"/>
      <c r="JH118" s="205"/>
      <c r="JI118" s="205"/>
      <c r="JJ118" s="205"/>
      <c r="JK118" s="205"/>
      <c r="JL118" s="205"/>
      <c r="JM118" s="205"/>
      <c r="JN118" s="205"/>
      <c r="JO118" s="205"/>
      <c r="JP118" s="205"/>
      <c r="JQ118" s="205"/>
      <c r="JR118" s="205"/>
      <c r="JS118" s="205"/>
      <c r="JT118" s="205"/>
      <c r="JU118" s="205"/>
      <c r="JV118" s="205"/>
      <c r="JW118" s="205"/>
      <c r="JX118" s="205"/>
      <c r="JY118" s="205"/>
      <c r="JZ118" s="205"/>
      <c r="KA118" s="205"/>
      <c r="KB118" s="205"/>
      <c r="KC118" s="205"/>
      <c r="KD118" s="205"/>
      <c r="KE118" s="205"/>
      <c r="KF118" s="205"/>
      <c r="KG118" s="205"/>
      <c r="KH118" s="205"/>
      <c r="KI118" s="205"/>
      <c r="KJ118" s="205"/>
      <c r="KK118" s="205"/>
      <c r="KL118" s="205"/>
      <c r="KM118" s="205"/>
      <c r="KN118" s="205"/>
      <c r="KO118" s="205"/>
      <c r="KP118" s="205"/>
      <c r="KQ118" s="205"/>
      <c r="KR118" s="205"/>
      <c r="KS118" s="205"/>
      <c r="KT118" s="205"/>
      <c r="KU118" s="205"/>
      <c r="KV118" s="205"/>
      <c r="KW118" s="205"/>
      <c r="KX118" s="205"/>
      <c r="KY118" s="205"/>
      <c r="KZ118" s="205"/>
      <c r="LA118" s="205"/>
      <c r="LB118" s="205"/>
      <c r="LC118" s="205"/>
      <c r="LD118" s="205"/>
      <c r="LE118" s="205"/>
      <c r="LF118" s="205"/>
      <c r="LG118" s="205"/>
      <c r="LH118" s="205"/>
      <c r="LI118" s="205"/>
      <c r="LJ118" s="205"/>
      <c r="LK118" s="205"/>
      <c r="LL118" s="205"/>
      <c r="LM118" s="205"/>
      <c r="LN118" s="205"/>
      <c r="LO118" s="205"/>
      <c r="LP118" s="205"/>
      <c r="LQ118" s="205"/>
      <c r="LR118" s="205"/>
      <c r="LS118" s="205"/>
      <c r="LT118" s="205"/>
      <c r="LU118" s="205"/>
      <c r="LV118" s="205"/>
      <c r="LW118" s="205"/>
      <c r="LX118" s="205"/>
      <c r="LY118" s="205"/>
      <c r="LZ118" s="205"/>
      <c r="MA118" s="205"/>
      <c r="MB118" s="205"/>
      <c r="MC118" s="205"/>
      <c r="MD118" s="205"/>
      <c r="ME118" s="205"/>
      <c r="MF118" s="205"/>
      <c r="MG118" s="205"/>
      <c r="MH118" s="205"/>
      <c r="MI118" s="205"/>
      <c r="MJ118" s="205"/>
      <c r="MK118" s="205"/>
      <c r="ML118" s="205"/>
      <c r="MM118" s="205"/>
      <c r="MN118" s="205"/>
      <c r="MO118" s="205"/>
      <c r="MP118" s="205"/>
      <c r="MQ118" s="205"/>
      <c r="MR118" s="205"/>
      <c r="MS118" s="205"/>
      <c r="MT118" s="205"/>
      <c r="MU118" s="205"/>
      <c r="MV118" s="205"/>
      <c r="MW118" s="205"/>
      <c r="MX118" s="205"/>
      <c r="MY118" s="205"/>
      <c r="MZ118" s="205"/>
      <c r="NA118" s="205"/>
      <c r="NB118" s="205"/>
      <c r="NC118" s="205"/>
      <c r="ND118" s="205"/>
      <c r="NE118" s="205"/>
      <c r="NF118" s="205"/>
      <c r="NG118" s="205"/>
      <c r="NH118" s="205"/>
      <c r="NI118" s="205"/>
      <c r="NJ118" s="205"/>
      <c r="NK118" s="205"/>
      <c r="NL118" s="205"/>
      <c r="NM118" s="205"/>
      <c r="NN118" s="205"/>
      <c r="NO118" s="205"/>
      <c r="NP118" s="205"/>
      <c r="NQ118" s="205"/>
      <c r="NR118" s="205"/>
      <c r="NS118" s="205"/>
      <c r="NT118" s="205"/>
      <c r="NU118" s="205"/>
      <c r="NV118" s="205"/>
      <c r="NW118" s="205"/>
      <c r="NX118" s="205"/>
      <c r="NY118" s="205"/>
      <c r="NZ118" s="205"/>
      <c r="OA118" s="205"/>
      <c r="OB118" s="205"/>
      <c r="OC118" s="205"/>
      <c r="OD118" s="205"/>
      <c r="OE118" s="205"/>
      <c r="OF118" s="205"/>
      <c r="OG118" s="205"/>
      <c r="OH118" s="205"/>
      <c r="OI118" s="205"/>
      <c r="OJ118" s="205"/>
      <c r="OK118" s="205"/>
      <c r="OL118" s="205"/>
      <c r="OM118" s="205"/>
      <c r="ON118" s="205"/>
      <c r="OO118" s="205"/>
      <c r="OP118" s="205"/>
      <c r="OQ118" s="205"/>
      <c r="OR118" s="205"/>
      <c r="OS118" s="205"/>
      <c r="OT118" s="205"/>
      <c r="OU118" s="205"/>
      <c r="OV118" s="205"/>
      <c r="OW118" s="205"/>
      <c r="OX118" s="205"/>
      <c r="OY118" s="205"/>
      <c r="OZ118" s="205"/>
      <c r="PA118" s="205"/>
      <c r="PB118" s="205"/>
      <c r="PC118" s="205"/>
      <c r="PD118" s="205"/>
      <c r="PE118" s="205"/>
      <c r="PF118" s="205"/>
      <c r="PG118" s="205"/>
      <c r="PH118" s="205"/>
      <c r="PI118" s="205"/>
      <c r="PJ118" s="205"/>
      <c r="PK118" s="205"/>
      <c r="PL118" s="205"/>
      <c r="PM118" s="205"/>
      <c r="PN118" s="205"/>
      <c r="PO118" s="205"/>
      <c r="PP118" s="205"/>
      <c r="PQ118" s="205"/>
      <c r="PR118" s="205"/>
      <c r="PS118" s="205"/>
      <c r="PT118" s="205"/>
      <c r="PU118" s="205"/>
      <c r="PV118" s="205"/>
      <c r="PW118" s="205"/>
      <c r="PX118" s="205"/>
      <c r="PY118" s="205"/>
      <c r="PZ118" s="205"/>
      <c r="QA118" s="205"/>
      <c r="QB118" s="205"/>
      <c r="QC118" s="205"/>
      <c r="QD118" s="205"/>
      <c r="QE118" s="205"/>
      <c r="QF118" s="205"/>
      <c r="QG118" s="205"/>
      <c r="QH118" s="205"/>
      <c r="QI118" s="205"/>
      <c r="QJ118" s="205"/>
      <c r="QK118" s="205"/>
      <c r="QL118" s="205"/>
      <c r="QM118" s="205"/>
      <c r="QN118" s="205"/>
      <c r="QO118" s="205"/>
      <c r="QP118" s="205"/>
      <c r="QQ118" s="205"/>
      <c r="QR118" s="205"/>
      <c r="QS118" s="205"/>
      <c r="QT118" s="205"/>
      <c r="QU118" s="205"/>
      <c r="QV118" s="205"/>
      <c r="QW118" s="205"/>
      <c r="QX118" s="205"/>
      <c r="QY118" s="205"/>
      <c r="QZ118" s="205"/>
      <c r="RA118" s="205"/>
      <c r="RB118" s="205"/>
      <c r="RC118" s="205"/>
      <c r="RD118" s="205"/>
      <c r="RE118" s="205"/>
      <c r="RF118" s="205"/>
      <c r="RG118" s="205"/>
      <c r="RH118" s="205"/>
      <c r="RI118" s="205"/>
      <c r="RJ118" s="205"/>
      <c r="RK118" s="205"/>
      <c r="RL118" s="205"/>
      <c r="RM118" s="205"/>
      <c r="RN118" s="205"/>
      <c r="RO118" s="205"/>
      <c r="RP118" s="205"/>
      <c r="RQ118" s="205"/>
      <c r="RR118" s="205"/>
      <c r="RS118" s="205"/>
      <c r="RT118" s="205"/>
      <c r="RU118" s="205"/>
      <c r="RV118" s="205"/>
      <c r="RW118" s="205"/>
      <c r="RX118" s="205"/>
      <c r="RY118" s="205"/>
      <c r="RZ118" s="205"/>
      <c r="SA118" s="205"/>
      <c r="SB118" s="205"/>
      <c r="SC118" s="205"/>
      <c r="SD118" s="205"/>
      <c r="SE118" s="205"/>
      <c r="SF118" s="205"/>
      <c r="SG118" s="205"/>
      <c r="SH118" s="205"/>
      <c r="SI118" s="205"/>
      <c r="SJ118" s="205"/>
      <c r="SK118" s="205"/>
      <c r="SL118" s="205"/>
      <c r="SM118" s="205"/>
      <c r="SN118" s="205"/>
      <c r="SO118" s="205"/>
      <c r="SP118" s="205"/>
      <c r="SQ118" s="205"/>
      <c r="SR118" s="205"/>
      <c r="SS118" s="205"/>
      <c r="ST118" s="205"/>
      <c r="SU118" s="205"/>
      <c r="TB118" s="205"/>
      <c r="TC118" s="205"/>
      <c r="TD118" s="205"/>
      <c r="TE118" s="205"/>
      <c r="TF118" s="205"/>
      <c r="TG118" s="205"/>
      <c r="TH118" s="205"/>
      <c r="TI118" s="205"/>
      <c r="TJ118" s="205"/>
      <c r="TK118" s="205"/>
      <c r="TL118" s="205"/>
      <c r="TM118" s="205"/>
      <c r="TN118" s="205"/>
      <c r="TO118" s="205"/>
      <c r="TP118" s="205"/>
      <c r="TQ118" s="205"/>
      <c r="TR118" s="205"/>
      <c r="TS118" s="205"/>
      <c r="TT118" s="205"/>
      <c r="TU118" s="205"/>
      <c r="TV118" s="205"/>
      <c r="TW118" s="205"/>
      <c r="TX118" s="205"/>
      <c r="TY118" s="205"/>
      <c r="TZ118" s="205"/>
      <c r="UA118" s="205"/>
      <c r="UB118" s="205"/>
      <c r="UC118" s="205"/>
      <c r="UD118" s="205"/>
      <c r="UE118" s="205"/>
      <c r="UF118" s="205"/>
      <c r="UG118" s="205"/>
      <c r="UH118" s="205"/>
      <c r="UI118" s="205"/>
      <c r="UJ118" s="205"/>
      <c r="UK118" s="205"/>
      <c r="UL118" s="205"/>
      <c r="UM118" s="205"/>
      <c r="UN118" s="205"/>
      <c r="UO118" s="205"/>
      <c r="UP118" s="205"/>
      <c r="UQ118" s="205"/>
      <c r="UR118" s="205"/>
      <c r="US118" s="205"/>
      <c r="UT118" s="205"/>
      <c r="UU118" s="205"/>
      <c r="UV118" s="205"/>
      <c r="UW118" s="205"/>
      <c r="UX118" s="205"/>
      <c r="UY118" s="205"/>
      <c r="UZ118" s="205"/>
      <c r="VA118" s="205"/>
      <c r="VB118" s="205"/>
      <c r="VC118" s="205"/>
      <c r="VD118" s="205"/>
      <c r="VE118" s="205"/>
      <c r="VF118" s="205"/>
      <c r="VG118" s="205"/>
      <c r="VH118" s="205"/>
      <c r="VI118" s="205"/>
      <c r="VJ118" s="205"/>
      <c r="VK118" s="205"/>
      <c r="VL118" s="205"/>
      <c r="VM118" s="205"/>
      <c r="VN118" s="205"/>
      <c r="VO118" s="205"/>
      <c r="VP118" s="205"/>
      <c r="VQ118" s="205"/>
      <c r="VR118" s="205"/>
      <c r="VS118" s="205"/>
      <c r="VT118" s="205"/>
      <c r="VU118" s="205"/>
      <c r="VV118" s="205"/>
      <c r="VW118" s="205"/>
      <c r="VX118" s="205"/>
      <c r="VY118" s="205"/>
      <c r="VZ118" s="205"/>
      <c r="WA118" s="205"/>
      <c r="WB118" s="205"/>
      <c r="WC118" s="205"/>
      <c r="WD118" s="205"/>
      <c r="WE118" s="205"/>
      <c r="WF118" s="205"/>
      <c r="WG118" s="205"/>
      <c r="WH118" s="205"/>
      <c r="WI118" s="205"/>
      <c r="WJ118" s="205"/>
      <c r="WK118" s="205"/>
      <c r="WL118" s="205"/>
      <c r="WM118" s="205"/>
      <c r="WN118" s="205"/>
      <c r="WO118" s="205"/>
      <c r="WP118" s="205"/>
      <c r="WQ118" s="205"/>
      <c r="WR118" s="205"/>
      <c r="WS118" s="205"/>
      <c r="WT118" s="205"/>
      <c r="WU118" s="205"/>
      <c r="WV118" s="205"/>
      <c r="WW118" s="205"/>
      <c r="WX118" s="205"/>
      <c r="WY118" s="205"/>
      <c r="WZ118" s="205"/>
      <c r="XA118" s="205"/>
      <c r="XB118" s="205"/>
      <c r="XC118" s="205"/>
      <c r="XD118" s="205"/>
      <c r="XE118" s="205"/>
      <c r="XF118" s="205"/>
      <c r="XG118" s="205"/>
      <c r="XH118" s="205"/>
      <c r="XI118" s="205"/>
      <c r="XJ118" s="205"/>
      <c r="XK118" s="205"/>
      <c r="XL118" s="205"/>
      <c r="XM118" s="205"/>
      <c r="XN118" s="205"/>
      <c r="XO118" s="205"/>
      <c r="XP118" s="205"/>
      <c r="XQ118" s="205"/>
      <c r="XR118" s="205"/>
      <c r="XS118" s="205"/>
      <c r="XT118" s="205"/>
      <c r="XU118" s="205"/>
      <c r="XV118" s="205"/>
      <c r="XW118" s="205"/>
      <c r="XX118" s="205"/>
      <c r="XY118" s="205"/>
      <c r="XZ118" s="205"/>
      <c r="YA118" s="205"/>
      <c r="YB118" s="205"/>
      <c r="YC118" s="205"/>
      <c r="YD118" s="205"/>
      <c r="YE118" s="205"/>
      <c r="YF118" s="205"/>
      <c r="YG118" s="205"/>
      <c r="YH118" s="205"/>
      <c r="YI118" s="205"/>
      <c r="YJ118" s="205"/>
      <c r="YK118" s="205"/>
      <c r="YL118" s="205"/>
      <c r="YM118" s="205"/>
      <c r="YN118" s="205"/>
      <c r="YO118" s="205"/>
      <c r="YP118" s="205"/>
      <c r="YQ118" s="205"/>
      <c r="YR118" s="205"/>
      <c r="YS118" s="205"/>
      <c r="YT118" s="205"/>
      <c r="YU118" s="205"/>
      <c r="YV118" s="205"/>
      <c r="YW118" s="205"/>
      <c r="YX118" s="205"/>
      <c r="YY118" s="205"/>
      <c r="YZ118" s="205"/>
      <c r="ZA118" s="205"/>
      <c r="ZB118" s="205"/>
      <c r="ZC118" s="205"/>
      <c r="ZD118" s="205"/>
      <c r="ZE118" s="205"/>
      <c r="ZF118" s="205"/>
      <c r="ZG118" s="205"/>
      <c r="ZH118" s="205"/>
      <c r="ZI118" s="205"/>
      <c r="ZJ118" s="205"/>
      <c r="ZK118" s="205"/>
      <c r="ZL118" s="205"/>
      <c r="ZM118" s="205"/>
      <c r="ZN118" s="205"/>
      <c r="ZO118" s="205"/>
      <c r="ZP118" s="205"/>
      <c r="ZQ118" s="205"/>
      <c r="ZR118" s="205"/>
      <c r="ZS118" s="205"/>
      <c r="ZT118" s="205"/>
      <c r="ZU118" s="205"/>
      <c r="ZV118" s="205"/>
      <c r="ZW118" s="205"/>
      <c r="ZX118" s="205"/>
      <c r="ZY118" s="205"/>
      <c r="ZZ118" s="205"/>
      <c r="AAA118" s="205"/>
      <c r="AAB118" s="205"/>
      <c r="AAC118" s="205"/>
      <c r="AAD118" s="205"/>
      <c r="AAE118" s="205"/>
      <c r="AAF118" s="205"/>
      <c r="AAG118" s="205"/>
      <c r="AAH118" s="205"/>
      <c r="AAI118" s="205"/>
      <c r="AAJ118" s="205"/>
      <c r="AAK118" s="205"/>
      <c r="AAL118" s="205"/>
      <c r="AAM118" s="205"/>
      <c r="AAN118" s="205"/>
      <c r="AAO118" s="205"/>
      <c r="AAP118" s="205"/>
      <c r="AAQ118" s="205"/>
      <c r="AAR118" s="205"/>
      <c r="AAS118" s="205"/>
      <c r="AAT118" s="205"/>
      <c r="AAU118" s="205"/>
      <c r="AAV118" s="205"/>
      <c r="AAW118" s="205"/>
      <c r="AAX118" s="205"/>
      <c r="AAY118" s="205"/>
      <c r="AAZ118" s="205"/>
      <c r="ABA118" s="205"/>
      <c r="ABB118" s="205"/>
      <c r="ABC118" s="205"/>
      <c r="ABD118" s="205"/>
      <c r="ABE118" s="205"/>
      <c r="ABF118" s="205"/>
      <c r="ABG118" s="205"/>
      <c r="ABH118" s="205"/>
      <c r="ABI118" s="205"/>
      <c r="ABJ118" s="205"/>
      <c r="ABK118" s="205"/>
      <c r="ABL118" s="205"/>
      <c r="ABM118" s="205"/>
      <c r="ABN118" s="205"/>
      <c r="ABO118" s="205"/>
      <c r="ABP118" s="205"/>
      <c r="ABQ118" s="205"/>
      <c r="ABR118" s="205"/>
      <c r="ABS118" s="205"/>
      <c r="ABT118" s="205"/>
      <c r="ABU118" s="205"/>
      <c r="ABV118" s="205"/>
      <c r="ABW118" s="205"/>
      <c r="ABX118" s="205"/>
      <c r="ABY118" s="205"/>
      <c r="ABZ118" s="205"/>
      <c r="ACA118" s="205"/>
      <c r="ACB118" s="205"/>
      <c r="ACC118" s="205"/>
      <c r="ACD118" s="205"/>
      <c r="ACE118" s="205"/>
      <c r="ACF118" s="205"/>
      <c r="ACG118" s="205"/>
      <c r="ACH118" s="205"/>
      <c r="ACI118" s="205"/>
      <c r="ACJ118" s="205"/>
      <c r="ACK118" s="205"/>
      <c r="ACL118" s="205"/>
      <c r="ACM118" s="205"/>
      <c r="ACN118" s="205"/>
      <c r="ACO118" s="205"/>
      <c r="ACP118" s="205"/>
      <c r="ACQ118" s="205"/>
      <c r="ACX118" s="205"/>
      <c r="ACY118" s="205"/>
      <c r="ACZ118" s="205"/>
      <c r="ADA118" s="205"/>
      <c r="ADB118" s="205"/>
      <c r="ADC118" s="205"/>
      <c r="ADD118" s="205"/>
      <c r="ADE118" s="205"/>
      <c r="ADF118" s="205"/>
      <c r="ADG118" s="205"/>
      <c r="ADH118" s="205"/>
      <c r="ADI118" s="205"/>
      <c r="ADJ118" s="205"/>
      <c r="ADK118" s="205"/>
      <c r="ADL118" s="205"/>
      <c r="ADM118" s="205"/>
      <c r="ADN118" s="205"/>
      <c r="ADO118" s="205"/>
      <c r="ADP118" s="205"/>
      <c r="ADQ118" s="205"/>
      <c r="ADR118" s="205"/>
      <c r="ADS118" s="205"/>
      <c r="ADT118" s="205"/>
      <c r="ADU118" s="205"/>
      <c r="ADV118" s="205"/>
      <c r="ADW118" s="205"/>
      <c r="ADX118" s="205"/>
      <c r="ADY118" s="205"/>
      <c r="ADZ118" s="205"/>
      <c r="AEA118" s="205"/>
      <c r="AEB118" s="205"/>
      <c r="AEC118" s="205"/>
      <c r="AED118" s="205"/>
      <c r="AEE118" s="205"/>
      <c r="AEF118" s="205"/>
      <c r="AEG118" s="205"/>
      <c r="AEH118" s="205"/>
      <c r="AEI118" s="205"/>
      <c r="AEJ118" s="205"/>
      <c r="AEK118" s="205"/>
      <c r="AEL118" s="205"/>
      <c r="AEM118" s="205"/>
      <c r="AEN118" s="205"/>
      <c r="AEO118" s="205"/>
      <c r="AEP118" s="205"/>
      <c r="AEQ118" s="205"/>
      <c r="AER118" s="205"/>
      <c r="AES118" s="205"/>
      <c r="AET118" s="205"/>
      <c r="AEU118" s="205"/>
      <c r="AEV118" s="205"/>
      <c r="AEW118" s="205"/>
      <c r="AEX118" s="205"/>
      <c r="AEY118" s="205"/>
      <c r="AEZ118" s="205"/>
      <c r="AFA118" s="205"/>
      <c r="AFB118" s="205"/>
      <c r="AFC118" s="205"/>
      <c r="AFD118" s="205"/>
      <c r="AFE118" s="205"/>
      <c r="AFF118" s="205"/>
      <c r="AFG118" s="205"/>
      <c r="AFH118" s="205"/>
      <c r="AFI118" s="205"/>
      <c r="AFJ118" s="205"/>
      <c r="AFK118" s="205"/>
      <c r="AFL118" s="205"/>
      <c r="AFM118" s="205"/>
      <c r="AFN118" s="205"/>
      <c r="AFO118" s="205"/>
      <c r="AFP118" s="205"/>
      <c r="AFQ118" s="205"/>
      <c r="AFR118" s="205"/>
      <c r="AFS118" s="205"/>
      <c r="AFT118" s="205"/>
      <c r="AFU118" s="205"/>
      <c r="AFV118" s="205"/>
      <c r="AFW118" s="205"/>
      <c r="AFX118" s="205"/>
      <c r="AFY118" s="205"/>
      <c r="AFZ118" s="205"/>
      <c r="AGA118" s="205"/>
      <c r="AGB118" s="205"/>
      <c r="AGC118" s="205"/>
      <c r="AGD118" s="205"/>
      <c r="AGE118" s="205"/>
      <c r="AGF118" s="205"/>
      <c r="AGG118" s="205"/>
      <c r="AGH118" s="205"/>
      <c r="AGI118" s="205"/>
      <c r="AGJ118" s="205"/>
      <c r="AGK118" s="205"/>
      <c r="AGL118" s="205"/>
      <c r="AGM118" s="205"/>
      <c r="AGN118" s="205"/>
      <c r="AGO118" s="205"/>
      <c r="AGP118" s="205"/>
      <c r="AGQ118" s="205"/>
      <c r="AGR118" s="205"/>
      <c r="AGS118" s="205"/>
      <c r="AGT118" s="205"/>
      <c r="AGU118" s="205"/>
      <c r="AGV118" s="205"/>
      <c r="AGW118" s="205"/>
      <c r="AGX118" s="205"/>
      <c r="AGY118" s="205"/>
      <c r="AGZ118" s="205"/>
      <c r="AHA118" s="205"/>
      <c r="AHB118" s="205"/>
      <c r="AHC118" s="205"/>
      <c r="AHD118" s="205"/>
      <c r="AHE118" s="205"/>
      <c r="AHF118" s="205"/>
      <c r="AHG118" s="205"/>
      <c r="AHH118" s="205"/>
      <c r="AHI118" s="205"/>
      <c r="AHJ118" s="205"/>
      <c r="AHK118" s="205"/>
      <c r="AHL118" s="205"/>
      <c r="AHM118" s="205"/>
      <c r="AHN118" s="205"/>
      <c r="AHO118" s="205"/>
      <c r="AHP118" s="205"/>
      <c r="AHQ118" s="205"/>
      <c r="AHR118" s="205"/>
      <c r="AHS118" s="205"/>
      <c r="AHT118" s="205"/>
      <c r="AHU118" s="205"/>
      <c r="AHV118" s="205"/>
      <c r="AHW118" s="205"/>
      <c r="AHX118" s="205"/>
      <c r="AHY118" s="205"/>
      <c r="AHZ118" s="205"/>
      <c r="AIA118" s="205"/>
      <c r="AIB118" s="205"/>
      <c r="AIC118" s="205"/>
      <c r="AID118" s="205"/>
      <c r="AIE118" s="205"/>
      <c r="AIF118" s="205"/>
      <c r="AIG118" s="205"/>
      <c r="AIH118" s="205"/>
      <c r="AII118" s="205"/>
      <c r="AIJ118" s="205"/>
      <c r="AIK118" s="205"/>
      <c r="AIL118" s="205"/>
      <c r="AIM118" s="205"/>
      <c r="AIN118" s="205"/>
      <c r="AIO118" s="205"/>
      <c r="AIP118" s="205"/>
      <c r="AIQ118" s="205"/>
      <c r="AIR118" s="205"/>
      <c r="AIS118" s="205"/>
      <c r="AIT118" s="205"/>
      <c r="AIU118" s="205"/>
      <c r="AIV118" s="205"/>
      <c r="AIW118" s="205"/>
      <c r="AIX118" s="205"/>
      <c r="AIY118" s="205"/>
      <c r="AIZ118" s="205"/>
      <c r="AJA118" s="205"/>
      <c r="AJB118" s="205"/>
      <c r="AJC118" s="205"/>
      <c r="AJD118" s="205"/>
      <c r="AJE118" s="205"/>
      <c r="AJF118" s="205"/>
      <c r="AJG118" s="205"/>
      <c r="AJH118" s="205"/>
      <c r="AJI118" s="205"/>
      <c r="AJJ118" s="205"/>
      <c r="AJK118" s="205"/>
      <c r="AJL118" s="205"/>
      <c r="AJM118" s="205"/>
      <c r="AJN118" s="205"/>
      <c r="AJO118" s="205"/>
      <c r="AJP118" s="205"/>
      <c r="AJQ118" s="205"/>
      <c r="AJR118" s="205"/>
      <c r="AJS118" s="205"/>
      <c r="AJT118" s="205"/>
      <c r="AJU118" s="205"/>
      <c r="AJV118" s="205"/>
      <c r="AJW118" s="205"/>
      <c r="AJX118" s="205"/>
      <c r="AJY118" s="205"/>
      <c r="AJZ118" s="205"/>
      <c r="AKA118" s="205"/>
      <c r="AKB118" s="205"/>
      <c r="AKC118" s="205"/>
      <c r="AKD118" s="205"/>
      <c r="AKE118" s="205"/>
      <c r="AKF118" s="205"/>
      <c r="AKG118" s="205"/>
      <c r="AKH118" s="205"/>
      <c r="AKI118" s="205"/>
      <c r="AKJ118" s="205"/>
      <c r="AKK118" s="205"/>
      <c r="AKL118" s="205"/>
      <c r="AKM118" s="205"/>
      <c r="AKN118" s="205"/>
      <c r="AKO118" s="205"/>
      <c r="AKP118" s="205"/>
      <c r="AKQ118" s="205"/>
      <c r="AKR118" s="205"/>
      <c r="AKS118" s="205"/>
      <c r="AKT118" s="205"/>
      <c r="AKU118" s="205"/>
      <c r="AKV118" s="205"/>
      <c r="AKW118" s="205"/>
      <c r="AKX118" s="205"/>
      <c r="AKY118" s="205"/>
      <c r="AKZ118" s="205"/>
      <c r="ALA118" s="205"/>
      <c r="ALB118" s="205"/>
      <c r="ALC118" s="205"/>
      <c r="ALD118" s="205"/>
      <c r="ALE118" s="205"/>
      <c r="ALF118" s="205"/>
      <c r="ALG118" s="205"/>
      <c r="ALH118" s="205"/>
      <c r="ALI118" s="205"/>
      <c r="ALJ118" s="205"/>
      <c r="ALK118" s="205"/>
      <c r="ALL118" s="205"/>
      <c r="ALM118" s="205"/>
      <c r="ALN118" s="205"/>
      <c r="ALO118" s="205"/>
      <c r="ALP118" s="205"/>
      <c r="ALQ118" s="205"/>
      <c r="ALR118" s="205"/>
      <c r="ALS118" s="205"/>
      <c r="ALT118" s="205"/>
      <c r="ALU118" s="205"/>
      <c r="ALV118" s="205"/>
      <c r="ALW118" s="205"/>
      <c r="ALX118" s="205"/>
      <c r="ALY118" s="205"/>
      <c r="ALZ118" s="205"/>
      <c r="AMA118" s="205"/>
      <c r="AMB118" s="205"/>
      <c r="AMC118" s="205"/>
      <c r="AMD118" s="205"/>
      <c r="AME118" s="205"/>
      <c r="AMF118" s="205"/>
      <c r="AMG118" s="205"/>
      <c r="AMH118" s="205"/>
      <c r="AMI118" s="205"/>
      <c r="AMJ118" s="205"/>
      <c r="AMK118" s="205"/>
      <c r="AML118" s="205"/>
      <c r="AMM118" s="205"/>
      <c r="AMT118" s="205"/>
      <c r="AMU118" s="205"/>
      <c r="AMV118" s="205"/>
      <c r="AMW118" s="205"/>
      <c r="AMX118" s="205"/>
      <c r="AMY118" s="205"/>
      <c r="AMZ118" s="205"/>
      <c r="ANA118" s="205"/>
      <c r="ANB118" s="205"/>
      <c r="ANC118" s="205"/>
      <c r="AND118" s="205"/>
      <c r="ANE118" s="205"/>
      <c r="ANF118" s="205"/>
      <c r="ANG118" s="205"/>
      <c r="ANH118" s="205"/>
      <c r="ANI118" s="205"/>
      <c r="ANJ118" s="205"/>
      <c r="ANK118" s="205"/>
      <c r="ANL118" s="205"/>
      <c r="ANM118" s="205"/>
      <c r="ANN118" s="205"/>
      <c r="ANO118" s="205"/>
      <c r="ANP118" s="205"/>
      <c r="ANQ118" s="205"/>
      <c r="ANR118" s="205"/>
      <c r="ANS118" s="205"/>
      <c r="ANT118" s="205"/>
      <c r="ANU118" s="205"/>
      <c r="ANV118" s="205"/>
      <c r="ANW118" s="205"/>
      <c r="ANX118" s="205"/>
      <c r="ANY118" s="205"/>
      <c r="ANZ118" s="205"/>
      <c r="AOA118" s="205"/>
      <c r="AOB118" s="205"/>
      <c r="AOC118" s="205"/>
      <c r="AOD118" s="205"/>
      <c r="AOE118" s="205"/>
      <c r="AOF118" s="205"/>
      <c r="AOG118" s="205"/>
      <c r="AOH118" s="205"/>
      <c r="AOI118" s="205"/>
      <c r="AOJ118" s="205"/>
      <c r="AOK118" s="205"/>
      <c r="AOL118" s="205"/>
      <c r="AOM118" s="205"/>
      <c r="AON118" s="205"/>
      <c r="AOO118" s="205"/>
      <c r="AOP118" s="205"/>
      <c r="AOQ118" s="205"/>
      <c r="AOR118" s="205"/>
      <c r="AOS118" s="205"/>
      <c r="AOT118" s="205"/>
      <c r="AOU118" s="205"/>
      <c r="AOV118" s="205"/>
      <c r="AOW118" s="205"/>
      <c r="AOX118" s="205"/>
      <c r="AOY118" s="205"/>
      <c r="AOZ118" s="205"/>
      <c r="APA118" s="205"/>
      <c r="APB118" s="205"/>
      <c r="APC118" s="205"/>
      <c r="APD118" s="205"/>
      <c r="APE118" s="205"/>
      <c r="APF118" s="205"/>
      <c r="APG118" s="205"/>
      <c r="APH118" s="205"/>
      <c r="API118" s="205"/>
      <c r="APJ118" s="205"/>
      <c r="APK118" s="205"/>
      <c r="APL118" s="205"/>
      <c r="APM118" s="205"/>
      <c r="APN118" s="205"/>
      <c r="APO118" s="205"/>
      <c r="APP118" s="205"/>
      <c r="APQ118" s="205"/>
      <c r="APR118" s="205"/>
      <c r="APS118" s="205"/>
      <c r="APT118" s="205"/>
      <c r="APU118" s="205"/>
      <c r="APV118" s="205"/>
      <c r="APW118" s="205"/>
      <c r="APX118" s="205"/>
      <c r="APY118" s="205"/>
      <c r="APZ118" s="205"/>
      <c r="AQA118" s="205"/>
      <c r="AQB118" s="205"/>
      <c r="AQC118" s="205"/>
      <c r="AQD118" s="205"/>
      <c r="AQE118" s="205"/>
      <c r="AQF118" s="205"/>
      <c r="AQG118" s="205"/>
      <c r="AQH118" s="205"/>
      <c r="AQI118" s="205"/>
      <c r="AQJ118" s="205"/>
      <c r="AQK118" s="205"/>
      <c r="AQL118" s="205"/>
      <c r="AQM118" s="205"/>
      <c r="AQN118" s="205"/>
      <c r="AQO118" s="205"/>
      <c r="AQP118" s="205"/>
      <c r="AQQ118" s="205"/>
      <c r="AQR118" s="205"/>
      <c r="AQS118" s="205"/>
      <c r="AQT118" s="205"/>
      <c r="AQU118" s="205"/>
      <c r="AQV118" s="205"/>
      <c r="AQW118" s="205"/>
      <c r="AQX118" s="205"/>
      <c r="AQY118" s="205"/>
      <c r="AQZ118" s="205"/>
      <c r="ARA118" s="205"/>
      <c r="ARB118" s="205"/>
      <c r="ARC118" s="205"/>
      <c r="ARD118" s="205"/>
      <c r="ARE118" s="205"/>
      <c r="ARF118" s="205"/>
      <c r="ARG118" s="205"/>
      <c r="ARH118" s="205"/>
      <c r="ARI118" s="205"/>
      <c r="ARJ118" s="205"/>
      <c r="ARK118" s="205"/>
      <c r="ARL118" s="205"/>
      <c r="ARM118" s="205"/>
      <c r="ARN118" s="205"/>
      <c r="ARO118" s="205"/>
      <c r="ARP118" s="205"/>
      <c r="ARQ118" s="205"/>
      <c r="ARR118" s="205"/>
      <c r="ARS118" s="205"/>
      <c r="ART118" s="205"/>
      <c r="ARU118" s="205"/>
      <c r="ARV118" s="205"/>
      <c r="ARW118" s="205"/>
      <c r="ARX118" s="205"/>
      <c r="ARY118" s="205"/>
      <c r="ARZ118" s="205"/>
      <c r="ASA118" s="205"/>
      <c r="ASB118" s="205"/>
      <c r="ASC118" s="205"/>
      <c r="ASD118" s="205"/>
      <c r="ASE118" s="205"/>
      <c r="ASF118" s="205"/>
      <c r="ASG118" s="205"/>
      <c r="ASH118" s="205"/>
      <c r="ASI118" s="205"/>
      <c r="ASJ118" s="205"/>
      <c r="ASK118" s="205"/>
      <c r="ASL118" s="205"/>
      <c r="ASM118" s="205"/>
      <c r="ASN118" s="205"/>
      <c r="ASO118" s="205"/>
      <c r="ASP118" s="205"/>
      <c r="ASQ118" s="205"/>
      <c r="ASR118" s="205"/>
      <c r="ASS118" s="205"/>
      <c r="AST118" s="205"/>
      <c r="ASU118" s="205"/>
      <c r="ASV118" s="205"/>
      <c r="ASW118" s="205"/>
      <c r="ASX118" s="205"/>
      <c r="ASY118" s="205"/>
      <c r="ASZ118" s="205"/>
      <c r="ATA118" s="205"/>
      <c r="ATB118" s="205"/>
      <c r="ATC118" s="205"/>
      <c r="ATD118" s="205"/>
      <c r="ATE118" s="205"/>
      <c r="ATF118" s="205"/>
      <c r="ATG118" s="205"/>
      <c r="ATH118" s="205"/>
      <c r="ATI118" s="205"/>
      <c r="ATJ118" s="205"/>
      <c r="ATK118" s="205"/>
      <c r="ATL118" s="205"/>
      <c r="ATM118" s="205"/>
      <c r="ATN118" s="205"/>
      <c r="ATO118" s="205"/>
      <c r="ATP118" s="205"/>
      <c r="ATQ118" s="205"/>
      <c r="ATR118" s="205"/>
      <c r="ATS118" s="205"/>
      <c r="ATT118" s="205"/>
      <c r="ATU118" s="205"/>
      <c r="ATV118" s="205"/>
      <c r="ATW118" s="205"/>
      <c r="ATX118" s="205"/>
      <c r="ATY118" s="205"/>
      <c r="ATZ118" s="205"/>
      <c r="AUA118" s="205"/>
      <c r="AUB118" s="205"/>
      <c r="AUC118" s="205"/>
      <c r="AUD118" s="205"/>
      <c r="AUE118" s="205"/>
      <c r="AUF118" s="205"/>
      <c r="AUG118" s="205"/>
      <c r="AUH118" s="205"/>
      <c r="AUI118" s="205"/>
      <c r="AUJ118" s="205"/>
      <c r="AUK118" s="205"/>
      <c r="AUL118" s="205"/>
      <c r="AUM118" s="205"/>
      <c r="AUN118" s="205"/>
      <c r="AUO118" s="205"/>
      <c r="AUP118" s="205"/>
      <c r="AUQ118" s="205"/>
      <c r="AUR118" s="205"/>
      <c r="AUS118" s="205"/>
      <c r="AUT118" s="205"/>
      <c r="AUU118" s="205"/>
      <c r="AUV118" s="205"/>
      <c r="AUW118" s="205"/>
      <c r="AUX118" s="205"/>
      <c r="AUY118" s="205"/>
      <c r="AUZ118" s="205"/>
      <c r="AVA118" s="205"/>
      <c r="AVB118" s="205"/>
      <c r="AVC118" s="205"/>
      <c r="AVD118" s="205"/>
      <c r="AVE118" s="205"/>
      <c r="AVF118" s="205"/>
      <c r="AVG118" s="205"/>
      <c r="AVH118" s="205"/>
      <c r="AVI118" s="205"/>
      <c r="AVJ118" s="205"/>
      <c r="AVK118" s="205"/>
      <c r="AVL118" s="205"/>
      <c r="AVM118" s="205"/>
      <c r="AVN118" s="205"/>
      <c r="AVO118" s="205"/>
      <c r="AVP118" s="205"/>
      <c r="AVQ118" s="205"/>
      <c r="AVR118" s="205"/>
      <c r="AVS118" s="205"/>
      <c r="AVT118" s="205"/>
      <c r="AVU118" s="205"/>
      <c r="AVV118" s="205"/>
      <c r="AVW118" s="205"/>
      <c r="AVX118" s="205"/>
      <c r="AVY118" s="205"/>
      <c r="AVZ118" s="205"/>
      <c r="AWA118" s="205"/>
      <c r="AWB118" s="205"/>
      <c r="AWC118" s="205"/>
      <c r="AWD118" s="205"/>
      <c r="AWE118" s="205"/>
      <c r="AWF118" s="205"/>
      <c r="AWG118" s="205"/>
      <c r="AWH118" s="205"/>
      <c r="AWI118" s="205"/>
      <c r="AWP118" s="205"/>
      <c r="AWQ118" s="205"/>
      <c r="AWR118" s="205"/>
      <c r="AWS118" s="205"/>
      <c r="AWT118" s="205"/>
      <c r="AWU118" s="205"/>
      <c r="AWV118" s="205"/>
      <c r="AWW118" s="205"/>
      <c r="AWX118" s="205"/>
      <c r="AWY118" s="205"/>
      <c r="AWZ118" s="205"/>
      <c r="AXA118" s="205"/>
      <c r="AXB118" s="205"/>
      <c r="AXC118" s="205"/>
      <c r="AXD118" s="205"/>
      <c r="AXE118" s="205"/>
      <c r="AXF118" s="205"/>
      <c r="AXG118" s="205"/>
      <c r="AXH118" s="205"/>
      <c r="AXI118" s="205"/>
      <c r="AXJ118" s="205"/>
      <c r="AXK118" s="205"/>
      <c r="AXL118" s="205"/>
      <c r="AXM118" s="205"/>
      <c r="AXN118" s="205"/>
      <c r="AXO118" s="205"/>
      <c r="AXP118" s="205"/>
      <c r="AXQ118" s="205"/>
      <c r="AXR118" s="205"/>
      <c r="AXS118" s="205"/>
      <c r="AXT118" s="205"/>
      <c r="AXU118" s="205"/>
      <c r="AXV118" s="205"/>
      <c r="AXW118" s="205"/>
      <c r="AXX118" s="205"/>
      <c r="AXY118" s="205"/>
      <c r="AXZ118" s="205"/>
      <c r="AYA118" s="205"/>
      <c r="AYB118" s="205"/>
      <c r="AYC118" s="205"/>
      <c r="AYD118" s="205"/>
      <c r="AYE118" s="205"/>
      <c r="AYF118" s="205"/>
      <c r="AYG118" s="205"/>
      <c r="AYH118" s="205"/>
      <c r="AYI118" s="205"/>
      <c r="AYJ118" s="205"/>
      <c r="AYK118" s="205"/>
      <c r="AYL118" s="205"/>
      <c r="AYM118" s="205"/>
      <c r="AYN118" s="205"/>
      <c r="AYO118" s="205"/>
      <c r="AYP118" s="205"/>
      <c r="AYQ118" s="205"/>
      <c r="AYR118" s="205"/>
      <c r="AYS118" s="205"/>
      <c r="AYT118" s="205"/>
      <c r="AYU118" s="205"/>
      <c r="AYV118" s="205"/>
      <c r="AYW118" s="205"/>
      <c r="AYX118" s="205"/>
      <c r="AYY118" s="205"/>
      <c r="AYZ118" s="205"/>
      <c r="AZA118" s="205"/>
      <c r="AZB118" s="205"/>
      <c r="AZC118" s="205"/>
      <c r="AZD118" s="205"/>
      <c r="AZE118" s="205"/>
      <c r="AZF118" s="205"/>
      <c r="AZG118" s="205"/>
      <c r="AZH118" s="205"/>
      <c r="AZI118" s="205"/>
      <c r="AZJ118" s="205"/>
      <c r="AZK118" s="205"/>
      <c r="AZL118" s="205"/>
      <c r="AZM118" s="205"/>
      <c r="AZN118" s="205"/>
      <c r="AZO118" s="205"/>
      <c r="AZP118" s="205"/>
      <c r="AZQ118" s="205"/>
      <c r="AZR118" s="205"/>
      <c r="AZS118" s="205"/>
      <c r="AZT118" s="205"/>
      <c r="AZU118" s="205"/>
      <c r="AZV118" s="205"/>
      <c r="AZW118" s="205"/>
      <c r="AZX118" s="205"/>
      <c r="AZY118" s="205"/>
      <c r="AZZ118" s="205"/>
      <c r="BAA118" s="205"/>
      <c r="BAB118" s="205"/>
      <c r="BAC118" s="205"/>
      <c r="BAD118" s="205"/>
      <c r="BAE118" s="205"/>
      <c r="BAF118" s="205"/>
      <c r="BAG118" s="205"/>
      <c r="BAH118" s="205"/>
      <c r="BAI118" s="205"/>
      <c r="BAJ118" s="205"/>
      <c r="BAK118" s="205"/>
      <c r="BAL118" s="205"/>
      <c r="BAM118" s="205"/>
      <c r="BAN118" s="205"/>
      <c r="BAO118" s="205"/>
      <c r="BAP118" s="205"/>
      <c r="BAQ118" s="205"/>
      <c r="BAR118" s="205"/>
      <c r="BAS118" s="205"/>
      <c r="BAT118" s="205"/>
      <c r="BAU118" s="205"/>
      <c r="BAV118" s="205"/>
      <c r="BAW118" s="205"/>
      <c r="BAX118" s="205"/>
      <c r="BAY118" s="205"/>
      <c r="BAZ118" s="205"/>
      <c r="BBA118" s="205"/>
      <c r="BBB118" s="205"/>
      <c r="BBC118" s="205"/>
      <c r="BBD118" s="205"/>
      <c r="BBE118" s="205"/>
      <c r="BBF118" s="205"/>
      <c r="BBG118" s="205"/>
      <c r="BBH118" s="205"/>
      <c r="BBI118" s="205"/>
      <c r="BBJ118" s="205"/>
      <c r="BBK118" s="205"/>
      <c r="BBL118" s="205"/>
      <c r="BBM118" s="205"/>
      <c r="BBN118" s="205"/>
      <c r="BBO118" s="205"/>
      <c r="BBP118" s="205"/>
      <c r="BBQ118" s="205"/>
      <c r="BBR118" s="205"/>
      <c r="BBS118" s="205"/>
      <c r="BBT118" s="205"/>
      <c r="BBU118" s="205"/>
      <c r="BBV118" s="205"/>
      <c r="BBW118" s="205"/>
      <c r="BBX118" s="205"/>
      <c r="BBY118" s="205"/>
      <c r="BBZ118" s="205"/>
      <c r="BCA118" s="205"/>
      <c r="BCB118" s="205"/>
      <c r="BCC118" s="205"/>
      <c r="BCD118" s="205"/>
      <c r="BCE118" s="205"/>
      <c r="BCF118" s="205"/>
      <c r="BCG118" s="205"/>
      <c r="BCH118" s="205"/>
      <c r="BCI118" s="205"/>
      <c r="BCJ118" s="205"/>
      <c r="BCK118" s="205"/>
      <c r="BCL118" s="205"/>
      <c r="BCM118" s="205"/>
      <c r="BCN118" s="205"/>
      <c r="BCO118" s="205"/>
      <c r="BCP118" s="205"/>
      <c r="BCQ118" s="205"/>
      <c r="BCR118" s="205"/>
      <c r="BCS118" s="205"/>
      <c r="BCT118" s="205"/>
      <c r="BCU118" s="205"/>
      <c r="BCV118" s="205"/>
      <c r="BCW118" s="205"/>
      <c r="BCX118" s="205"/>
      <c r="BCY118" s="205"/>
      <c r="BCZ118" s="205"/>
      <c r="BDA118" s="205"/>
      <c r="BDB118" s="205"/>
      <c r="BDC118" s="205"/>
      <c r="BDD118" s="205"/>
      <c r="BDE118" s="205"/>
      <c r="BDF118" s="205"/>
      <c r="BDG118" s="205"/>
      <c r="BDH118" s="205"/>
      <c r="BDI118" s="205"/>
      <c r="BDJ118" s="205"/>
      <c r="BDK118" s="205"/>
      <c r="BDL118" s="205"/>
      <c r="BDM118" s="205"/>
      <c r="BDN118" s="205"/>
      <c r="BDO118" s="205"/>
      <c r="BDP118" s="205"/>
      <c r="BDQ118" s="205"/>
      <c r="BDR118" s="205"/>
      <c r="BDS118" s="205"/>
      <c r="BDT118" s="205"/>
      <c r="BDU118" s="205"/>
      <c r="BDV118" s="205"/>
      <c r="BDW118" s="205"/>
      <c r="BDX118" s="205"/>
      <c r="BDY118" s="205"/>
      <c r="BDZ118" s="205"/>
      <c r="BEA118" s="205"/>
      <c r="BEB118" s="205"/>
      <c r="BEC118" s="205"/>
      <c r="BED118" s="205"/>
      <c r="BEE118" s="205"/>
      <c r="BEF118" s="205"/>
      <c r="BEG118" s="205"/>
      <c r="BEH118" s="205"/>
      <c r="BEI118" s="205"/>
      <c r="BEJ118" s="205"/>
      <c r="BEK118" s="205"/>
      <c r="BEL118" s="205"/>
      <c r="BEM118" s="205"/>
      <c r="BEN118" s="205"/>
      <c r="BEO118" s="205"/>
      <c r="BEP118" s="205"/>
      <c r="BEQ118" s="205"/>
      <c r="BER118" s="205"/>
      <c r="BES118" s="205"/>
      <c r="BET118" s="205"/>
      <c r="BEU118" s="205"/>
      <c r="BEV118" s="205"/>
      <c r="BEW118" s="205"/>
      <c r="BEX118" s="205"/>
      <c r="BEY118" s="205"/>
      <c r="BEZ118" s="205"/>
      <c r="BFA118" s="205"/>
      <c r="BFB118" s="205"/>
      <c r="BFC118" s="205"/>
      <c r="BFD118" s="205"/>
      <c r="BFE118" s="205"/>
      <c r="BFF118" s="205"/>
      <c r="BFG118" s="205"/>
      <c r="BFH118" s="205"/>
      <c r="BFI118" s="205"/>
      <c r="BFJ118" s="205"/>
      <c r="BFK118" s="205"/>
      <c r="BFL118" s="205"/>
      <c r="BFM118" s="205"/>
      <c r="BFN118" s="205"/>
      <c r="BFO118" s="205"/>
      <c r="BFP118" s="205"/>
      <c r="BFQ118" s="205"/>
      <c r="BFR118" s="205"/>
      <c r="BFS118" s="205"/>
      <c r="BFT118" s="205"/>
      <c r="BFU118" s="205"/>
      <c r="BFV118" s="205"/>
      <c r="BFW118" s="205"/>
      <c r="BFX118" s="205"/>
      <c r="BFY118" s="205"/>
      <c r="BFZ118" s="205"/>
      <c r="BGA118" s="205"/>
      <c r="BGB118" s="205"/>
      <c r="BGC118" s="205"/>
      <c r="BGD118" s="205"/>
      <c r="BGE118" s="205"/>
      <c r="BGL118" s="205"/>
      <c r="BGM118" s="205"/>
      <c r="BGN118" s="205"/>
      <c r="BGO118" s="205"/>
      <c r="BGP118" s="205"/>
      <c r="BGQ118" s="205"/>
      <c r="BGR118" s="205"/>
      <c r="BGS118" s="205"/>
      <c r="BGT118" s="205"/>
      <c r="BGU118" s="205"/>
      <c r="BGV118" s="205"/>
      <c r="BGW118" s="205"/>
      <c r="BGX118" s="205"/>
      <c r="BGY118" s="205"/>
      <c r="BGZ118" s="205"/>
      <c r="BHA118" s="205"/>
      <c r="BHB118" s="205"/>
      <c r="BHC118" s="205"/>
      <c r="BHD118" s="205"/>
      <c r="BHE118" s="205"/>
      <c r="BHF118" s="205"/>
      <c r="BHG118" s="205"/>
      <c r="BHH118" s="205"/>
      <c r="BHI118" s="205"/>
      <c r="BHJ118" s="205"/>
      <c r="BHK118" s="205"/>
      <c r="BHL118" s="205"/>
      <c r="BHM118" s="205"/>
      <c r="BHN118" s="205"/>
      <c r="BHO118" s="205"/>
      <c r="BHP118" s="205"/>
      <c r="BHQ118" s="205"/>
      <c r="BHR118" s="205"/>
      <c r="BHS118" s="205"/>
      <c r="BHT118" s="205"/>
      <c r="BHU118" s="205"/>
      <c r="BHV118" s="205"/>
      <c r="BHW118" s="205"/>
      <c r="BHX118" s="205"/>
      <c r="BHY118" s="205"/>
      <c r="BHZ118" s="205"/>
      <c r="BIA118" s="205"/>
      <c r="BIB118" s="205"/>
      <c r="BIC118" s="205"/>
      <c r="BID118" s="205"/>
      <c r="BIE118" s="205"/>
      <c r="BIF118" s="205"/>
      <c r="BIG118" s="205"/>
      <c r="BIH118" s="205"/>
      <c r="BII118" s="205"/>
      <c r="BIJ118" s="205"/>
      <c r="BIK118" s="205"/>
      <c r="BIL118" s="205"/>
      <c r="BIM118" s="205"/>
      <c r="BIN118" s="205"/>
      <c r="BIO118" s="205"/>
      <c r="BIP118" s="205"/>
      <c r="BIQ118" s="205"/>
      <c r="BIR118" s="205"/>
      <c r="BIS118" s="205"/>
      <c r="BIT118" s="205"/>
      <c r="BIU118" s="205"/>
      <c r="BIV118" s="205"/>
      <c r="BIW118" s="205"/>
      <c r="BIX118" s="205"/>
      <c r="BIY118" s="205"/>
      <c r="BIZ118" s="205"/>
      <c r="BJA118" s="205"/>
      <c r="BJB118" s="205"/>
      <c r="BJC118" s="205"/>
      <c r="BJD118" s="205"/>
      <c r="BJE118" s="205"/>
      <c r="BJF118" s="205"/>
      <c r="BJG118" s="205"/>
      <c r="BJH118" s="205"/>
      <c r="BJI118" s="205"/>
      <c r="BJJ118" s="205"/>
      <c r="BJK118" s="205"/>
      <c r="BJL118" s="205"/>
      <c r="BJM118" s="205"/>
      <c r="BJN118" s="205"/>
      <c r="BJO118" s="205"/>
      <c r="BJP118" s="205"/>
      <c r="BJQ118" s="205"/>
      <c r="BJR118" s="205"/>
      <c r="BJS118" s="205"/>
      <c r="BJT118" s="205"/>
      <c r="BJU118" s="205"/>
      <c r="BJV118" s="205"/>
      <c r="BJW118" s="205"/>
      <c r="BJX118" s="205"/>
      <c r="BJY118" s="205"/>
      <c r="BJZ118" s="205"/>
      <c r="BKA118" s="205"/>
      <c r="BKB118" s="205"/>
      <c r="BKC118" s="205"/>
      <c r="BKD118" s="205"/>
      <c r="BKE118" s="205"/>
      <c r="BKF118" s="205"/>
      <c r="BKG118" s="205"/>
      <c r="BKH118" s="205"/>
      <c r="BKI118" s="205"/>
      <c r="BKJ118" s="205"/>
      <c r="BKK118" s="205"/>
      <c r="BKL118" s="205"/>
      <c r="BKM118" s="205"/>
      <c r="BKN118" s="205"/>
      <c r="BKO118" s="205"/>
      <c r="BKP118" s="205"/>
      <c r="BKQ118" s="205"/>
      <c r="BKR118" s="205"/>
      <c r="BKS118" s="205"/>
      <c r="BKT118" s="205"/>
      <c r="BKU118" s="205"/>
      <c r="BKV118" s="205"/>
      <c r="BKW118" s="205"/>
      <c r="BKX118" s="205"/>
      <c r="BKY118" s="205"/>
      <c r="BKZ118" s="205"/>
      <c r="BLA118" s="205"/>
      <c r="BLB118" s="205"/>
      <c r="BLC118" s="205"/>
      <c r="BLD118" s="205"/>
      <c r="BLE118" s="205"/>
      <c r="BLF118" s="205"/>
      <c r="BLG118" s="205"/>
      <c r="BLH118" s="205"/>
      <c r="BLI118" s="205"/>
      <c r="BLJ118" s="205"/>
      <c r="BLK118" s="205"/>
      <c r="BLL118" s="205"/>
      <c r="BLM118" s="205"/>
      <c r="BLN118" s="205"/>
      <c r="BLO118" s="205"/>
      <c r="BLP118" s="205"/>
      <c r="BLQ118" s="205"/>
      <c r="BLR118" s="205"/>
      <c r="BLS118" s="205"/>
      <c r="BLT118" s="205"/>
      <c r="BLU118" s="205"/>
      <c r="BLV118" s="205"/>
      <c r="BLW118" s="205"/>
      <c r="BLX118" s="205"/>
      <c r="BLY118" s="205"/>
      <c r="BLZ118" s="205"/>
      <c r="BMA118" s="205"/>
      <c r="BMB118" s="205"/>
      <c r="BMC118" s="205"/>
      <c r="BMD118" s="205"/>
      <c r="BME118" s="205"/>
      <c r="BMF118" s="205"/>
      <c r="BMG118" s="205"/>
      <c r="BMH118" s="205"/>
      <c r="BMI118" s="205"/>
      <c r="BMJ118" s="205"/>
      <c r="BMK118" s="205"/>
      <c r="BML118" s="205"/>
      <c r="BMM118" s="205"/>
      <c r="BMN118" s="205"/>
      <c r="BMO118" s="205"/>
      <c r="BMP118" s="205"/>
      <c r="BMQ118" s="205"/>
      <c r="BMR118" s="205"/>
      <c r="BMS118" s="205"/>
      <c r="BMT118" s="205"/>
      <c r="BMU118" s="205"/>
      <c r="BMV118" s="205"/>
      <c r="BMW118" s="205"/>
      <c r="BMX118" s="205"/>
      <c r="BMY118" s="205"/>
      <c r="BMZ118" s="205"/>
      <c r="BNA118" s="205"/>
      <c r="BNB118" s="205"/>
      <c r="BNC118" s="205"/>
      <c r="BND118" s="205"/>
      <c r="BNE118" s="205"/>
      <c r="BNF118" s="205"/>
      <c r="BNG118" s="205"/>
      <c r="BNH118" s="205"/>
      <c r="BNI118" s="205"/>
      <c r="BNJ118" s="205"/>
      <c r="BNK118" s="205"/>
      <c r="BNL118" s="205"/>
      <c r="BNM118" s="205"/>
      <c r="BNN118" s="205"/>
      <c r="BNO118" s="205"/>
      <c r="BNP118" s="205"/>
      <c r="BNQ118" s="205"/>
      <c r="BNR118" s="205"/>
      <c r="BNS118" s="205"/>
      <c r="BNT118" s="205"/>
      <c r="BNU118" s="205"/>
      <c r="BNV118" s="205"/>
      <c r="BNW118" s="205"/>
      <c r="BNX118" s="205"/>
      <c r="BNY118" s="205"/>
      <c r="BNZ118" s="205"/>
      <c r="BOA118" s="205"/>
      <c r="BOB118" s="205"/>
      <c r="BOC118" s="205"/>
      <c r="BOD118" s="205"/>
      <c r="BOE118" s="205"/>
      <c r="BOF118" s="205"/>
      <c r="BOG118" s="205"/>
      <c r="BOH118" s="205"/>
      <c r="BOI118" s="205"/>
      <c r="BOJ118" s="205"/>
      <c r="BOK118" s="205"/>
      <c r="BOL118" s="205"/>
      <c r="BOM118" s="205"/>
      <c r="BON118" s="205"/>
      <c r="BOO118" s="205"/>
      <c r="BOP118" s="205"/>
      <c r="BOQ118" s="205"/>
      <c r="BOR118" s="205"/>
      <c r="BOS118" s="205"/>
      <c r="BOT118" s="205"/>
      <c r="BOU118" s="205"/>
      <c r="BOV118" s="205"/>
      <c r="BOW118" s="205"/>
      <c r="BOX118" s="205"/>
      <c r="BOY118" s="205"/>
      <c r="BOZ118" s="205"/>
      <c r="BPA118" s="205"/>
      <c r="BPB118" s="205"/>
      <c r="BPC118" s="205"/>
      <c r="BPD118" s="205"/>
      <c r="BPE118" s="205"/>
      <c r="BPF118" s="205"/>
      <c r="BPG118" s="205"/>
      <c r="BPH118" s="205"/>
      <c r="BPI118" s="205"/>
      <c r="BPJ118" s="205"/>
      <c r="BPK118" s="205"/>
      <c r="BPL118" s="205"/>
      <c r="BPM118" s="205"/>
      <c r="BPN118" s="205"/>
      <c r="BPO118" s="205"/>
      <c r="BPP118" s="205"/>
      <c r="BPQ118" s="205"/>
      <c r="BPR118" s="205"/>
      <c r="BPS118" s="205"/>
      <c r="BPT118" s="205"/>
      <c r="BPU118" s="205"/>
      <c r="BPV118" s="205"/>
      <c r="BPW118" s="205"/>
      <c r="BPX118" s="205"/>
      <c r="BPY118" s="205"/>
      <c r="BPZ118" s="205"/>
      <c r="BQA118" s="205"/>
      <c r="BQH118" s="205"/>
      <c r="BQI118" s="205"/>
      <c r="BQJ118" s="205"/>
      <c r="BQK118" s="205"/>
      <c r="BQL118" s="205"/>
      <c r="BQM118" s="205"/>
      <c r="BQN118" s="205"/>
      <c r="BQO118" s="205"/>
      <c r="BQP118" s="205"/>
      <c r="BQQ118" s="205"/>
      <c r="BQR118" s="205"/>
      <c r="BQS118" s="205"/>
      <c r="BQT118" s="205"/>
      <c r="BQU118" s="205"/>
      <c r="BQV118" s="205"/>
      <c r="BQW118" s="205"/>
      <c r="BQX118" s="205"/>
      <c r="BQY118" s="205"/>
      <c r="BQZ118" s="205"/>
      <c r="BRA118" s="205"/>
      <c r="BRB118" s="205"/>
      <c r="BRC118" s="205"/>
      <c r="BRD118" s="205"/>
      <c r="BRE118" s="205"/>
      <c r="BRF118" s="205"/>
      <c r="BRG118" s="205"/>
      <c r="BRH118" s="205"/>
      <c r="BRI118" s="205"/>
      <c r="BRJ118" s="205"/>
      <c r="BRK118" s="205"/>
      <c r="BRL118" s="205"/>
      <c r="BRM118" s="205"/>
      <c r="BRN118" s="205"/>
      <c r="BRO118" s="205"/>
      <c r="BRP118" s="205"/>
      <c r="BRQ118" s="205"/>
      <c r="BRR118" s="205"/>
      <c r="BRS118" s="205"/>
      <c r="BRT118" s="205"/>
      <c r="BRU118" s="205"/>
      <c r="BRV118" s="205"/>
      <c r="BRW118" s="205"/>
      <c r="BRX118" s="205"/>
      <c r="BRY118" s="205"/>
      <c r="BRZ118" s="205"/>
      <c r="BSA118" s="205"/>
      <c r="BSB118" s="205"/>
      <c r="BSC118" s="205"/>
      <c r="BSD118" s="205"/>
      <c r="BSE118" s="205"/>
      <c r="BSF118" s="205"/>
      <c r="BSG118" s="205"/>
      <c r="BSH118" s="205"/>
      <c r="BSI118" s="205"/>
      <c r="BSJ118" s="205"/>
      <c r="BSK118" s="205"/>
      <c r="BSL118" s="205"/>
      <c r="BSM118" s="205"/>
      <c r="BSN118" s="205"/>
      <c r="BSO118" s="205"/>
      <c r="BSP118" s="205"/>
      <c r="BSQ118" s="205"/>
      <c r="BSR118" s="205"/>
      <c r="BSS118" s="205"/>
      <c r="BST118" s="205"/>
      <c r="BSU118" s="205"/>
      <c r="BSV118" s="205"/>
      <c r="BSW118" s="205"/>
      <c r="BSX118" s="205"/>
      <c r="BSY118" s="205"/>
      <c r="BSZ118" s="205"/>
      <c r="BTA118" s="205"/>
      <c r="BTB118" s="205"/>
      <c r="BTC118" s="205"/>
      <c r="BTD118" s="205"/>
      <c r="BTE118" s="205"/>
      <c r="BTF118" s="205"/>
      <c r="BTG118" s="205"/>
      <c r="BTH118" s="205"/>
      <c r="BTI118" s="205"/>
      <c r="BTJ118" s="205"/>
      <c r="BTK118" s="205"/>
      <c r="BTL118" s="205"/>
      <c r="BTM118" s="205"/>
      <c r="BTN118" s="205"/>
      <c r="BTO118" s="205"/>
      <c r="BTP118" s="205"/>
      <c r="BTQ118" s="205"/>
      <c r="BTR118" s="205"/>
      <c r="BTS118" s="205"/>
      <c r="BTT118" s="205"/>
      <c r="BTU118" s="205"/>
      <c r="BTV118" s="205"/>
      <c r="BTW118" s="205"/>
      <c r="BTX118" s="205"/>
      <c r="BTY118" s="205"/>
      <c r="BTZ118" s="205"/>
      <c r="BUA118" s="205"/>
      <c r="BUB118" s="205"/>
      <c r="BUC118" s="205"/>
      <c r="BUD118" s="205"/>
      <c r="BUE118" s="205"/>
      <c r="BUF118" s="205"/>
      <c r="BUG118" s="205"/>
      <c r="BUH118" s="205"/>
      <c r="BUI118" s="205"/>
      <c r="BUJ118" s="205"/>
      <c r="BUK118" s="205"/>
      <c r="BUL118" s="205"/>
      <c r="BUM118" s="205"/>
      <c r="BUN118" s="205"/>
      <c r="BUO118" s="205"/>
      <c r="BUP118" s="205"/>
      <c r="BUQ118" s="205"/>
      <c r="BUR118" s="205"/>
      <c r="BUS118" s="205"/>
      <c r="BUT118" s="205"/>
      <c r="BUU118" s="205"/>
      <c r="BUV118" s="205"/>
      <c r="BUW118" s="205"/>
      <c r="BUX118" s="205"/>
      <c r="BUY118" s="205"/>
      <c r="BUZ118" s="205"/>
      <c r="BVA118" s="205"/>
      <c r="BVB118" s="205"/>
      <c r="BVC118" s="205"/>
      <c r="BVD118" s="205"/>
      <c r="BVE118" s="205"/>
      <c r="BVF118" s="205"/>
      <c r="BVG118" s="205"/>
      <c r="BVH118" s="205"/>
      <c r="BVI118" s="205"/>
      <c r="BVJ118" s="205"/>
      <c r="BVK118" s="205"/>
      <c r="BVL118" s="205"/>
      <c r="BVM118" s="205"/>
      <c r="BVN118" s="205"/>
      <c r="BVO118" s="205"/>
      <c r="BVP118" s="205"/>
      <c r="BVQ118" s="205"/>
      <c r="BVR118" s="205"/>
      <c r="BVS118" s="205"/>
      <c r="BVT118" s="205"/>
      <c r="BVU118" s="205"/>
      <c r="BVV118" s="205"/>
      <c r="BVW118" s="205"/>
      <c r="BVX118" s="205"/>
      <c r="BVY118" s="205"/>
      <c r="BVZ118" s="205"/>
      <c r="BWA118" s="205"/>
      <c r="BWB118" s="205"/>
      <c r="BWC118" s="205"/>
      <c r="BWD118" s="205"/>
      <c r="BWE118" s="205"/>
      <c r="BWF118" s="205"/>
      <c r="BWG118" s="205"/>
      <c r="BWH118" s="205"/>
      <c r="BWI118" s="205"/>
      <c r="BWJ118" s="205"/>
      <c r="BWK118" s="205"/>
      <c r="BWL118" s="205"/>
      <c r="BWM118" s="205"/>
      <c r="BWN118" s="205"/>
      <c r="BWO118" s="205"/>
      <c r="BWP118" s="205"/>
      <c r="BWQ118" s="205"/>
      <c r="BWR118" s="205"/>
      <c r="BWS118" s="205"/>
      <c r="BWT118" s="205"/>
      <c r="BWU118" s="205"/>
      <c r="BWV118" s="205"/>
      <c r="BWW118" s="205"/>
      <c r="BWX118" s="205"/>
      <c r="BWY118" s="205"/>
      <c r="BWZ118" s="205"/>
      <c r="BXA118" s="205"/>
      <c r="BXB118" s="205"/>
      <c r="BXC118" s="205"/>
      <c r="BXD118" s="205"/>
      <c r="BXE118" s="205"/>
      <c r="BXF118" s="205"/>
      <c r="BXG118" s="205"/>
      <c r="BXH118" s="205"/>
      <c r="BXI118" s="205"/>
      <c r="BXJ118" s="205"/>
      <c r="BXK118" s="205"/>
      <c r="BXL118" s="205"/>
      <c r="BXM118" s="205"/>
      <c r="BXN118" s="205"/>
      <c r="BXO118" s="205"/>
      <c r="BXP118" s="205"/>
      <c r="BXQ118" s="205"/>
      <c r="BXR118" s="205"/>
      <c r="BXS118" s="205"/>
      <c r="BXT118" s="205"/>
      <c r="BXU118" s="205"/>
      <c r="BXV118" s="205"/>
      <c r="BXW118" s="205"/>
      <c r="BXX118" s="205"/>
      <c r="BXY118" s="205"/>
      <c r="BXZ118" s="205"/>
      <c r="BYA118" s="205"/>
      <c r="BYB118" s="205"/>
      <c r="BYC118" s="205"/>
      <c r="BYD118" s="205"/>
      <c r="BYE118" s="205"/>
      <c r="BYF118" s="205"/>
      <c r="BYG118" s="205"/>
      <c r="BYH118" s="205"/>
      <c r="BYI118" s="205"/>
      <c r="BYJ118" s="205"/>
      <c r="BYK118" s="205"/>
      <c r="BYL118" s="205"/>
      <c r="BYM118" s="205"/>
      <c r="BYN118" s="205"/>
      <c r="BYO118" s="205"/>
      <c r="BYP118" s="205"/>
      <c r="BYQ118" s="205"/>
      <c r="BYR118" s="205"/>
      <c r="BYS118" s="205"/>
      <c r="BYT118" s="205"/>
      <c r="BYU118" s="205"/>
      <c r="BYV118" s="205"/>
      <c r="BYW118" s="205"/>
      <c r="BYX118" s="205"/>
      <c r="BYY118" s="205"/>
      <c r="BYZ118" s="205"/>
      <c r="BZA118" s="205"/>
      <c r="BZB118" s="205"/>
      <c r="BZC118" s="205"/>
      <c r="BZD118" s="205"/>
      <c r="BZE118" s="205"/>
      <c r="BZF118" s="205"/>
      <c r="BZG118" s="205"/>
      <c r="BZH118" s="205"/>
      <c r="BZI118" s="205"/>
      <c r="BZJ118" s="205"/>
      <c r="BZK118" s="205"/>
      <c r="BZL118" s="205"/>
      <c r="BZM118" s="205"/>
      <c r="BZN118" s="205"/>
      <c r="BZO118" s="205"/>
      <c r="BZP118" s="205"/>
      <c r="BZQ118" s="205"/>
      <c r="BZR118" s="205"/>
      <c r="BZS118" s="205"/>
      <c r="BZT118" s="205"/>
      <c r="BZU118" s="205"/>
      <c r="BZV118" s="205"/>
      <c r="BZW118" s="205"/>
      <c r="CAD118" s="205"/>
      <c r="CAE118" s="205"/>
      <c r="CAF118" s="205"/>
      <c r="CAG118" s="205"/>
      <c r="CAH118" s="205"/>
      <c r="CAI118" s="205"/>
      <c r="CAJ118" s="205"/>
      <c r="CAK118" s="205"/>
      <c r="CAL118" s="205"/>
      <c r="CAM118" s="205"/>
      <c r="CAN118" s="205"/>
      <c r="CAO118" s="205"/>
      <c r="CAP118" s="205"/>
      <c r="CAQ118" s="205"/>
      <c r="CAR118" s="205"/>
      <c r="CAS118" s="205"/>
      <c r="CAT118" s="205"/>
      <c r="CAU118" s="205"/>
      <c r="CAV118" s="205"/>
      <c r="CAW118" s="205"/>
      <c r="CAX118" s="205"/>
      <c r="CAY118" s="205"/>
      <c r="CAZ118" s="205"/>
      <c r="CBA118" s="205"/>
      <c r="CBB118" s="205"/>
      <c r="CBC118" s="205"/>
      <c r="CBD118" s="205"/>
      <c r="CBE118" s="205"/>
      <c r="CBF118" s="205"/>
      <c r="CBG118" s="205"/>
      <c r="CBH118" s="205"/>
      <c r="CBI118" s="205"/>
      <c r="CBJ118" s="205"/>
      <c r="CBK118" s="205"/>
      <c r="CBL118" s="205"/>
      <c r="CBM118" s="205"/>
      <c r="CBN118" s="205"/>
      <c r="CBO118" s="205"/>
      <c r="CBP118" s="205"/>
      <c r="CBQ118" s="205"/>
      <c r="CBR118" s="205"/>
      <c r="CBS118" s="205"/>
      <c r="CBT118" s="205"/>
      <c r="CBU118" s="205"/>
      <c r="CBV118" s="205"/>
      <c r="CBW118" s="205"/>
      <c r="CBX118" s="205"/>
      <c r="CBY118" s="205"/>
      <c r="CBZ118" s="205"/>
      <c r="CCA118" s="205"/>
      <c r="CCB118" s="205"/>
      <c r="CCC118" s="205"/>
      <c r="CCD118" s="205"/>
      <c r="CCE118" s="205"/>
      <c r="CCF118" s="205"/>
      <c r="CCG118" s="205"/>
      <c r="CCH118" s="205"/>
      <c r="CCI118" s="205"/>
      <c r="CCJ118" s="205"/>
      <c r="CCK118" s="205"/>
      <c r="CCL118" s="205"/>
      <c r="CCM118" s="205"/>
      <c r="CCN118" s="205"/>
      <c r="CCO118" s="205"/>
      <c r="CCP118" s="205"/>
      <c r="CCQ118" s="205"/>
      <c r="CCR118" s="205"/>
      <c r="CCS118" s="205"/>
      <c r="CCT118" s="205"/>
      <c r="CCU118" s="205"/>
      <c r="CCV118" s="205"/>
      <c r="CCW118" s="205"/>
      <c r="CCX118" s="205"/>
      <c r="CCY118" s="205"/>
      <c r="CCZ118" s="205"/>
      <c r="CDA118" s="205"/>
      <c r="CDB118" s="205"/>
      <c r="CDC118" s="205"/>
      <c r="CDD118" s="205"/>
      <c r="CDE118" s="205"/>
      <c r="CDF118" s="205"/>
      <c r="CDG118" s="205"/>
      <c r="CDH118" s="205"/>
      <c r="CDI118" s="205"/>
      <c r="CDJ118" s="205"/>
      <c r="CDK118" s="205"/>
      <c r="CDL118" s="205"/>
      <c r="CDM118" s="205"/>
      <c r="CDN118" s="205"/>
      <c r="CDO118" s="205"/>
      <c r="CDP118" s="205"/>
      <c r="CDQ118" s="205"/>
      <c r="CDR118" s="205"/>
      <c r="CDS118" s="205"/>
      <c r="CDT118" s="205"/>
      <c r="CDU118" s="205"/>
      <c r="CDV118" s="205"/>
      <c r="CDW118" s="205"/>
      <c r="CDX118" s="205"/>
      <c r="CDY118" s="205"/>
      <c r="CDZ118" s="205"/>
      <c r="CEA118" s="205"/>
      <c r="CEB118" s="205"/>
      <c r="CEC118" s="205"/>
      <c r="CED118" s="205"/>
      <c r="CEE118" s="205"/>
      <c r="CEF118" s="205"/>
      <c r="CEG118" s="205"/>
      <c r="CEH118" s="205"/>
      <c r="CEI118" s="205"/>
      <c r="CEJ118" s="205"/>
      <c r="CEK118" s="205"/>
      <c r="CEL118" s="205"/>
      <c r="CEM118" s="205"/>
      <c r="CEN118" s="205"/>
      <c r="CEO118" s="205"/>
      <c r="CEP118" s="205"/>
      <c r="CEQ118" s="205"/>
      <c r="CER118" s="205"/>
      <c r="CES118" s="205"/>
      <c r="CET118" s="205"/>
      <c r="CEU118" s="205"/>
      <c r="CEV118" s="205"/>
      <c r="CEW118" s="205"/>
      <c r="CEX118" s="205"/>
      <c r="CEY118" s="205"/>
      <c r="CEZ118" s="205"/>
      <c r="CFA118" s="205"/>
      <c r="CFB118" s="205"/>
      <c r="CFC118" s="205"/>
      <c r="CFD118" s="205"/>
      <c r="CFE118" s="205"/>
      <c r="CFF118" s="205"/>
      <c r="CFG118" s="205"/>
      <c r="CFH118" s="205"/>
      <c r="CFI118" s="205"/>
      <c r="CFJ118" s="205"/>
      <c r="CFK118" s="205"/>
      <c r="CFL118" s="205"/>
      <c r="CFM118" s="205"/>
      <c r="CFN118" s="205"/>
      <c r="CFO118" s="205"/>
      <c r="CFP118" s="205"/>
      <c r="CFQ118" s="205"/>
      <c r="CFR118" s="205"/>
      <c r="CFS118" s="205"/>
      <c r="CFT118" s="205"/>
      <c r="CFU118" s="205"/>
      <c r="CFV118" s="205"/>
      <c r="CFW118" s="205"/>
      <c r="CFX118" s="205"/>
      <c r="CFY118" s="205"/>
      <c r="CFZ118" s="205"/>
      <c r="CGA118" s="205"/>
      <c r="CGB118" s="205"/>
      <c r="CGC118" s="205"/>
      <c r="CGD118" s="205"/>
      <c r="CGE118" s="205"/>
      <c r="CGF118" s="205"/>
      <c r="CGG118" s="205"/>
      <c r="CGH118" s="205"/>
      <c r="CGI118" s="205"/>
      <c r="CGJ118" s="205"/>
      <c r="CGK118" s="205"/>
      <c r="CGL118" s="205"/>
      <c r="CGM118" s="205"/>
      <c r="CGN118" s="205"/>
      <c r="CGO118" s="205"/>
      <c r="CGP118" s="205"/>
      <c r="CGQ118" s="205"/>
      <c r="CGR118" s="205"/>
      <c r="CGS118" s="205"/>
      <c r="CGT118" s="205"/>
      <c r="CGU118" s="205"/>
      <c r="CGV118" s="205"/>
      <c r="CGW118" s="205"/>
      <c r="CGX118" s="205"/>
      <c r="CGY118" s="205"/>
      <c r="CGZ118" s="205"/>
      <c r="CHA118" s="205"/>
      <c r="CHB118" s="205"/>
      <c r="CHC118" s="205"/>
      <c r="CHD118" s="205"/>
      <c r="CHE118" s="205"/>
      <c r="CHF118" s="205"/>
      <c r="CHG118" s="205"/>
      <c r="CHH118" s="205"/>
      <c r="CHI118" s="205"/>
      <c r="CHJ118" s="205"/>
      <c r="CHK118" s="205"/>
      <c r="CHL118" s="205"/>
      <c r="CHM118" s="205"/>
      <c r="CHN118" s="205"/>
      <c r="CHO118" s="205"/>
      <c r="CHP118" s="205"/>
      <c r="CHQ118" s="205"/>
      <c r="CHR118" s="205"/>
      <c r="CHS118" s="205"/>
      <c r="CHT118" s="205"/>
      <c r="CHU118" s="205"/>
      <c r="CHV118" s="205"/>
      <c r="CHW118" s="205"/>
      <c r="CHX118" s="205"/>
      <c r="CHY118" s="205"/>
      <c r="CHZ118" s="205"/>
      <c r="CIA118" s="205"/>
      <c r="CIB118" s="205"/>
      <c r="CIC118" s="205"/>
      <c r="CID118" s="205"/>
      <c r="CIE118" s="205"/>
      <c r="CIF118" s="205"/>
      <c r="CIG118" s="205"/>
      <c r="CIH118" s="205"/>
      <c r="CII118" s="205"/>
      <c r="CIJ118" s="205"/>
      <c r="CIK118" s="205"/>
      <c r="CIL118" s="205"/>
      <c r="CIM118" s="205"/>
      <c r="CIN118" s="205"/>
      <c r="CIO118" s="205"/>
      <c r="CIP118" s="205"/>
      <c r="CIQ118" s="205"/>
      <c r="CIR118" s="205"/>
      <c r="CIS118" s="205"/>
      <c r="CIT118" s="205"/>
      <c r="CIU118" s="205"/>
      <c r="CIV118" s="205"/>
      <c r="CIW118" s="205"/>
      <c r="CIX118" s="205"/>
      <c r="CIY118" s="205"/>
      <c r="CIZ118" s="205"/>
      <c r="CJA118" s="205"/>
      <c r="CJB118" s="205"/>
      <c r="CJC118" s="205"/>
      <c r="CJD118" s="205"/>
      <c r="CJE118" s="205"/>
      <c r="CJF118" s="205"/>
      <c r="CJG118" s="205"/>
      <c r="CJH118" s="205"/>
      <c r="CJI118" s="205"/>
      <c r="CJJ118" s="205"/>
      <c r="CJK118" s="205"/>
      <c r="CJL118" s="205"/>
      <c r="CJM118" s="205"/>
      <c r="CJN118" s="205"/>
      <c r="CJO118" s="205"/>
      <c r="CJP118" s="205"/>
      <c r="CJQ118" s="205"/>
      <c r="CJR118" s="205"/>
      <c r="CJS118" s="205"/>
      <c r="CJZ118" s="205"/>
      <c r="CKA118" s="205"/>
      <c r="CKB118" s="205"/>
      <c r="CKC118" s="205"/>
      <c r="CKD118" s="205"/>
      <c r="CKE118" s="205"/>
      <c r="CKF118" s="205"/>
      <c r="CKG118" s="205"/>
      <c r="CKH118" s="205"/>
      <c r="CKI118" s="205"/>
      <c r="CKJ118" s="205"/>
      <c r="CKK118" s="205"/>
      <c r="CKL118" s="205"/>
      <c r="CKM118" s="205"/>
      <c r="CKN118" s="205"/>
      <c r="CKO118" s="205"/>
      <c r="CKP118" s="205"/>
      <c r="CKQ118" s="205"/>
      <c r="CKR118" s="205"/>
      <c r="CKS118" s="205"/>
      <c r="CKT118" s="205"/>
      <c r="CKU118" s="205"/>
      <c r="CKV118" s="205"/>
      <c r="CKW118" s="205"/>
      <c r="CKX118" s="205"/>
      <c r="CKY118" s="205"/>
      <c r="CKZ118" s="205"/>
      <c r="CLA118" s="205"/>
      <c r="CLB118" s="205"/>
      <c r="CLC118" s="205"/>
      <c r="CLD118" s="205"/>
      <c r="CLE118" s="205"/>
      <c r="CLF118" s="205"/>
      <c r="CLG118" s="205"/>
      <c r="CLH118" s="205"/>
      <c r="CLI118" s="205"/>
      <c r="CLJ118" s="205"/>
      <c r="CLK118" s="205"/>
      <c r="CLL118" s="205"/>
      <c r="CLM118" s="205"/>
      <c r="CLN118" s="205"/>
      <c r="CLO118" s="205"/>
      <c r="CLP118" s="205"/>
      <c r="CLQ118" s="205"/>
      <c r="CLR118" s="205"/>
      <c r="CLS118" s="205"/>
      <c r="CLT118" s="205"/>
      <c r="CLU118" s="205"/>
      <c r="CLV118" s="205"/>
      <c r="CLW118" s="205"/>
      <c r="CLX118" s="205"/>
      <c r="CLY118" s="205"/>
      <c r="CLZ118" s="205"/>
      <c r="CMA118" s="205"/>
      <c r="CMB118" s="205"/>
      <c r="CMC118" s="205"/>
      <c r="CMD118" s="205"/>
      <c r="CME118" s="205"/>
      <c r="CMF118" s="205"/>
      <c r="CMG118" s="205"/>
      <c r="CMH118" s="205"/>
      <c r="CMI118" s="205"/>
      <c r="CMJ118" s="205"/>
      <c r="CMK118" s="205"/>
      <c r="CML118" s="205"/>
      <c r="CMM118" s="205"/>
      <c r="CMN118" s="205"/>
      <c r="CMO118" s="205"/>
      <c r="CMP118" s="205"/>
      <c r="CMQ118" s="205"/>
      <c r="CMR118" s="205"/>
      <c r="CMS118" s="205"/>
      <c r="CMT118" s="205"/>
      <c r="CMU118" s="205"/>
      <c r="CMV118" s="205"/>
      <c r="CMW118" s="205"/>
      <c r="CMX118" s="205"/>
      <c r="CMY118" s="205"/>
      <c r="CMZ118" s="205"/>
      <c r="CNA118" s="205"/>
      <c r="CNB118" s="205"/>
      <c r="CNC118" s="205"/>
      <c r="CND118" s="205"/>
      <c r="CNE118" s="205"/>
      <c r="CNF118" s="205"/>
      <c r="CNG118" s="205"/>
      <c r="CNH118" s="205"/>
      <c r="CNI118" s="205"/>
      <c r="CNJ118" s="205"/>
      <c r="CNK118" s="205"/>
      <c r="CNL118" s="205"/>
      <c r="CNM118" s="205"/>
      <c r="CNN118" s="205"/>
      <c r="CNO118" s="205"/>
      <c r="CNP118" s="205"/>
      <c r="CNQ118" s="205"/>
      <c r="CNR118" s="205"/>
      <c r="CNS118" s="205"/>
      <c r="CNT118" s="205"/>
      <c r="CNU118" s="205"/>
      <c r="CNV118" s="205"/>
      <c r="CNW118" s="205"/>
      <c r="CNX118" s="205"/>
      <c r="CNY118" s="205"/>
      <c r="CNZ118" s="205"/>
      <c r="COA118" s="205"/>
      <c r="COB118" s="205"/>
      <c r="COC118" s="205"/>
      <c r="COD118" s="205"/>
      <c r="COE118" s="205"/>
      <c r="COF118" s="205"/>
      <c r="COG118" s="205"/>
      <c r="COH118" s="205"/>
      <c r="COI118" s="205"/>
      <c r="COJ118" s="205"/>
      <c r="COK118" s="205"/>
      <c r="COL118" s="205"/>
      <c r="COM118" s="205"/>
      <c r="CON118" s="205"/>
      <c r="COO118" s="205"/>
      <c r="COP118" s="205"/>
      <c r="COQ118" s="205"/>
      <c r="COR118" s="205"/>
      <c r="COS118" s="205"/>
      <c r="COT118" s="205"/>
      <c r="COU118" s="205"/>
      <c r="COV118" s="205"/>
      <c r="COW118" s="205"/>
      <c r="COX118" s="205"/>
      <c r="COY118" s="205"/>
      <c r="COZ118" s="205"/>
      <c r="CPA118" s="205"/>
      <c r="CPB118" s="205"/>
      <c r="CPC118" s="205"/>
      <c r="CPD118" s="205"/>
      <c r="CPE118" s="205"/>
      <c r="CPF118" s="205"/>
      <c r="CPG118" s="205"/>
      <c r="CPH118" s="205"/>
      <c r="CPI118" s="205"/>
      <c r="CPJ118" s="205"/>
      <c r="CPK118" s="205"/>
      <c r="CPL118" s="205"/>
      <c r="CPM118" s="205"/>
      <c r="CPN118" s="205"/>
      <c r="CPO118" s="205"/>
      <c r="CPP118" s="205"/>
      <c r="CPQ118" s="205"/>
      <c r="CPR118" s="205"/>
      <c r="CPS118" s="205"/>
      <c r="CPT118" s="205"/>
      <c r="CPU118" s="205"/>
      <c r="CPV118" s="205"/>
      <c r="CPW118" s="205"/>
      <c r="CPX118" s="205"/>
      <c r="CPY118" s="205"/>
      <c r="CPZ118" s="205"/>
      <c r="CQA118" s="205"/>
      <c r="CQB118" s="205"/>
      <c r="CQC118" s="205"/>
      <c r="CQD118" s="205"/>
      <c r="CQE118" s="205"/>
      <c r="CQF118" s="205"/>
      <c r="CQG118" s="205"/>
      <c r="CQH118" s="205"/>
      <c r="CQI118" s="205"/>
      <c r="CQJ118" s="205"/>
      <c r="CQK118" s="205"/>
      <c r="CQL118" s="205"/>
      <c r="CQM118" s="205"/>
      <c r="CQN118" s="205"/>
      <c r="CQO118" s="205"/>
      <c r="CQP118" s="205"/>
      <c r="CQQ118" s="205"/>
      <c r="CQR118" s="205"/>
      <c r="CQS118" s="205"/>
      <c r="CQT118" s="205"/>
      <c r="CQU118" s="205"/>
      <c r="CQV118" s="205"/>
      <c r="CQW118" s="205"/>
      <c r="CQX118" s="205"/>
      <c r="CQY118" s="205"/>
      <c r="CQZ118" s="205"/>
      <c r="CRA118" s="205"/>
      <c r="CRB118" s="205"/>
      <c r="CRC118" s="205"/>
      <c r="CRD118" s="205"/>
      <c r="CRE118" s="205"/>
      <c r="CRF118" s="205"/>
      <c r="CRG118" s="205"/>
      <c r="CRH118" s="205"/>
      <c r="CRI118" s="205"/>
      <c r="CRJ118" s="205"/>
      <c r="CRK118" s="205"/>
      <c r="CRL118" s="205"/>
      <c r="CRM118" s="205"/>
      <c r="CRN118" s="205"/>
      <c r="CRO118" s="205"/>
      <c r="CRP118" s="205"/>
      <c r="CRQ118" s="205"/>
      <c r="CRR118" s="205"/>
      <c r="CRS118" s="205"/>
      <c r="CRT118" s="205"/>
      <c r="CRU118" s="205"/>
      <c r="CRV118" s="205"/>
      <c r="CRW118" s="205"/>
      <c r="CRX118" s="205"/>
      <c r="CRY118" s="205"/>
      <c r="CRZ118" s="205"/>
      <c r="CSA118" s="205"/>
      <c r="CSB118" s="205"/>
      <c r="CSC118" s="205"/>
      <c r="CSD118" s="205"/>
      <c r="CSE118" s="205"/>
      <c r="CSF118" s="205"/>
      <c r="CSG118" s="205"/>
      <c r="CSH118" s="205"/>
      <c r="CSI118" s="205"/>
      <c r="CSJ118" s="205"/>
      <c r="CSK118" s="205"/>
      <c r="CSL118" s="205"/>
      <c r="CSM118" s="205"/>
      <c r="CSN118" s="205"/>
      <c r="CSO118" s="205"/>
      <c r="CSP118" s="205"/>
      <c r="CSQ118" s="205"/>
      <c r="CSR118" s="205"/>
      <c r="CSS118" s="205"/>
      <c r="CST118" s="205"/>
      <c r="CSU118" s="205"/>
      <c r="CSV118" s="205"/>
      <c r="CSW118" s="205"/>
      <c r="CSX118" s="205"/>
      <c r="CSY118" s="205"/>
      <c r="CSZ118" s="205"/>
      <c r="CTA118" s="205"/>
      <c r="CTB118" s="205"/>
      <c r="CTC118" s="205"/>
      <c r="CTD118" s="205"/>
      <c r="CTE118" s="205"/>
      <c r="CTF118" s="205"/>
      <c r="CTG118" s="205"/>
      <c r="CTH118" s="205"/>
      <c r="CTI118" s="205"/>
      <c r="CTJ118" s="205"/>
      <c r="CTK118" s="205"/>
      <c r="CTL118" s="205"/>
      <c r="CTM118" s="205"/>
      <c r="CTN118" s="205"/>
      <c r="CTO118" s="205"/>
      <c r="CTV118" s="205"/>
      <c r="CTW118" s="205"/>
      <c r="CTX118" s="205"/>
      <c r="CTY118" s="205"/>
      <c r="CTZ118" s="205"/>
      <c r="CUA118" s="205"/>
      <c r="CUB118" s="205"/>
      <c r="CUC118" s="205"/>
      <c r="CUD118" s="205"/>
      <c r="CUE118" s="205"/>
      <c r="CUF118" s="205"/>
      <c r="CUG118" s="205"/>
      <c r="CUH118" s="205"/>
      <c r="CUI118" s="205"/>
      <c r="CUJ118" s="205"/>
      <c r="CUK118" s="205"/>
      <c r="CUL118" s="205"/>
      <c r="CUM118" s="205"/>
      <c r="CUN118" s="205"/>
      <c r="CUO118" s="205"/>
      <c r="CUP118" s="205"/>
      <c r="CUQ118" s="205"/>
      <c r="CUR118" s="205"/>
      <c r="CUS118" s="205"/>
      <c r="CUT118" s="205"/>
      <c r="CUU118" s="205"/>
      <c r="CUV118" s="205"/>
      <c r="CUW118" s="205"/>
      <c r="CUX118" s="205"/>
      <c r="CUY118" s="205"/>
      <c r="CUZ118" s="205"/>
      <c r="CVA118" s="205"/>
      <c r="CVB118" s="205"/>
      <c r="CVC118" s="205"/>
      <c r="CVD118" s="205"/>
      <c r="CVE118" s="205"/>
      <c r="CVF118" s="205"/>
      <c r="CVG118" s="205"/>
      <c r="CVH118" s="205"/>
      <c r="CVI118" s="205"/>
      <c r="CVJ118" s="205"/>
      <c r="CVK118" s="205"/>
      <c r="CVL118" s="205"/>
      <c r="CVM118" s="205"/>
      <c r="CVN118" s="205"/>
      <c r="CVO118" s="205"/>
      <c r="CVP118" s="205"/>
      <c r="CVQ118" s="205"/>
      <c r="CVR118" s="205"/>
      <c r="CVS118" s="205"/>
      <c r="CVT118" s="205"/>
      <c r="CVU118" s="205"/>
      <c r="CVV118" s="205"/>
      <c r="CVW118" s="205"/>
      <c r="CVX118" s="205"/>
      <c r="CVY118" s="205"/>
      <c r="CVZ118" s="205"/>
      <c r="CWA118" s="205"/>
      <c r="CWB118" s="205"/>
      <c r="CWC118" s="205"/>
      <c r="CWD118" s="205"/>
      <c r="CWE118" s="205"/>
      <c r="CWF118" s="205"/>
      <c r="CWG118" s="205"/>
      <c r="CWH118" s="205"/>
      <c r="CWI118" s="205"/>
      <c r="CWJ118" s="205"/>
      <c r="CWK118" s="205"/>
      <c r="CWL118" s="205"/>
      <c r="CWM118" s="205"/>
      <c r="CWN118" s="205"/>
      <c r="CWO118" s="205"/>
      <c r="CWP118" s="205"/>
      <c r="CWQ118" s="205"/>
      <c r="CWR118" s="205"/>
      <c r="CWS118" s="205"/>
      <c r="CWT118" s="205"/>
      <c r="CWU118" s="205"/>
      <c r="CWV118" s="205"/>
      <c r="CWW118" s="205"/>
      <c r="CWX118" s="205"/>
      <c r="CWY118" s="205"/>
      <c r="CWZ118" s="205"/>
      <c r="CXA118" s="205"/>
      <c r="CXB118" s="205"/>
      <c r="CXC118" s="205"/>
      <c r="CXD118" s="205"/>
      <c r="CXE118" s="205"/>
      <c r="CXF118" s="205"/>
      <c r="CXG118" s="205"/>
      <c r="CXH118" s="205"/>
      <c r="CXI118" s="205"/>
      <c r="CXJ118" s="205"/>
      <c r="CXK118" s="205"/>
      <c r="CXL118" s="205"/>
      <c r="CXM118" s="205"/>
      <c r="CXN118" s="205"/>
      <c r="CXO118" s="205"/>
      <c r="CXP118" s="205"/>
      <c r="CXQ118" s="205"/>
      <c r="CXR118" s="205"/>
      <c r="CXS118" s="205"/>
      <c r="CXT118" s="205"/>
      <c r="CXU118" s="205"/>
      <c r="CXV118" s="205"/>
      <c r="CXW118" s="205"/>
      <c r="CXX118" s="205"/>
      <c r="CXY118" s="205"/>
      <c r="CXZ118" s="205"/>
      <c r="CYA118" s="205"/>
      <c r="CYB118" s="205"/>
      <c r="CYC118" s="205"/>
      <c r="CYD118" s="205"/>
      <c r="CYE118" s="205"/>
      <c r="CYF118" s="205"/>
      <c r="CYG118" s="205"/>
      <c r="CYH118" s="205"/>
      <c r="CYI118" s="205"/>
      <c r="CYJ118" s="205"/>
      <c r="CYK118" s="205"/>
      <c r="CYL118" s="205"/>
      <c r="CYM118" s="205"/>
      <c r="CYN118" s="205"/>
      <c r="CYO118" s="205"/>
      <c r="CYP118" s="205"/>
      <c r="CYQ118" s="205"/>
      <c r="CYR118" s="205"/>
      <c r="CYS118" s="205"/>
      <c r="CYT118" s="205"/>
      <c r="CYU118" s="205"/>
      <c r="CYV118" s="205"/>
      <c r="CYW118" s="205"/>
      <c r="CYX118" s="205"/>
      <c r="CYY118" s="205"/>
      <c r="CYZ118" s="205"/>
      <c r="CZA118" s="205"/>
      <c r="CZB118" s="205"/>
      <c r="CZC118" s="205"/>
      <c r="CZD118" s="205"/>
      <c r="CZE118" s="205"/>
      <c r="CZF118" s="205"/>
      <c r="CZG118" s="205"/>
      <c r="CZH118" s="205"/>
      <c r="CZI118" s="205"/>
      <c r="CZJ118" s="205"/>
      <c r="CZK118" s="205"/>
      <c r="CZL118" s="205"/>
      <c r="CZM118" s="205"/>
      <c r="CZN118" s="205"/>
      <c r="CZO118" s="205"/>
      <c r="CZP118" s="205"/>
      <c r="CZQ118" s="205"/>
      <c r="CZR118" s="205"/>
      <c r="CZS118" s="205"/>
      <c r="CZT118" s="205"/>
      <c r="CZU118" s="205"/>
      <c r="CZV118" s="205"/>
      <c r="CZW118" s="205"/>
      <c r="CZX118" s="205"/>
      <c r="CZY118" s="205"/>
      <c r="CZZ118" s="205"/>
      <c r="DAA118" s="205"/>
      <c r="DAB118" s="205"/>
      <c r="DAC118" s="205"/>
      <c r="DAD118" s="205"/>
      <c r="DAE118" s="205"/>
      <c r="DAF118" s="205"/>
      <c r="DAG118" s="205"/>
      <c r="DAH118" s="205"/>
      <c r="DAI118" s="205"/>
      <c r="DAJ118" s="205"/>
      <c r="DAK118" s="205"/>
      <c r="DAL118" s="205"/>
      <c r="DAM118" s="205"/>
      <c r="DAN118" s="205"/>
      <c r="DAO118" s="205"/>
      <c r="DAP118" s="205"/>
      <c r="DAQ118" s="205"/>
      <c r="DAR118" s="205"/>
      <c r="DAS118" s="205"/>
      <c r="DAT118" s="205"/>
      <c r="DAU118" s="205"/>
      <c r="DAV118" s="205"/>
      <c r="DAW118" s="205"/>
      <c r="DAX118" s="205"/>
      <c r="DAY118" s="205"/>
      <c r="DAZ118" s="205"/>
      <c r="DBA118" s="205"/>
      <c r="DBB118" s="205"/>
      <c r="DBC118" s="205"/>
      <c r="DBD118" s="205"/>
      <c r="DBE118" s="205"/>
      <c r="DBF118" s="205"/>
      <c r="DBG118" s="205"/>
      <c r="DBH118" s="205"/>
      <c r="DBI118" s="205"/>
      <c r="DBJ118" s="205"/>
      <c r="DBK118" s="205"/>
      <c r="DBL118" s="205"/>
      <c r="DBM118" s="205"/>
      <c r="DBN118" s="205"/>
      <c r="DBO118" s="205"/>
      <c r="DBP118" s="205"/>
      <c r="DBQ118" s="205"/>
      <c r="DBR118" s="205"/>
      <c r="DBS118" s="205"/>
      <c r="DBT118" s="205"/>
      <c r="DBU118" s="205"/>
      <c r="DBV118" s="205"/>
      <c r="DBW118" s="205"/>
      <c r="DBX118" s="205"/>
      <c r="DBY118" s="205"/>
      <c r="DBZ118" s="205"/>
      <c r="DCA118" s="205"/>
      <c r="DCB118" s="205"/>
      <c r="DCC118" s="205"/>
      <c r="DCD118" s="205"/>
      <c r="DCE118" s="205"/>
      <c r="DCF118" s="205"/>
      <c r="DCG118" s="205"/>
      <c r="DCH118" s="205"/>
      <c r="DCI118" s="205"/>
      <c r="DCJ118" s="205"/>
      <c r="DCK118" s="205"/>
      <c r="DCL118" s="205"/>
      <c r="DCM118" s="205"/>
      <c r="DCN118" s="205"/>
      <c r="DCO118" s="205"/>
      <c r="DCP118" s="205"/>
      <c r="DCQ118" s="205"/>
      <c r="DCR118" s="205"/>
      <c r="DCS118" s="205"/>
      <c r="DCT118" s="205"/>
      <c r="DCU118" s="205"/>
      <c r="DCV118" s="205"/>
      <c r="DCW118" s="205"/>
      <c r="DCX118" s="205"/>
      <c r="DCY118" s="205"/>
      <c r="DCZ118" s="205"/>
      <c r="DDA118" s="205"/>
      <c r="DDB118" s="205"/>
      <c r="DDC118" s="205"/>
      <c r="DDD118" s="205"/>
      <c r="DDE118" s="205"/>
      <c r="DDF118" s="205"/>
      <c r="DDG118" s="205"/>
      <c r="DDH118" s="205"/>
      <c r="DDI118" s="205"/>
      <c r="DDJ118" s="205"/>
      <c r="DDK118" s="205"/>
      <c r="DDR118" s="205"/>
      <c r="DDS118" s="205"/>
      <c r="DDT118" s="205"/>
      <c r="DDU118" s="205"/>
      <c r="DDV118" s="205"/>
      <c r="DDW118" s="205"/>
      <c r="DDX118" s="205"/>
      <c r="DDY118" s="205"/>
      <c r="DDZ118" s="205"/>
      <c r="DEA118" s="205"/>
      <c r="DEB118" s="205"/>
      <c r="DEC118" s="205"/>
      <c r="DED118" s="205"/>
      <c r="DEE118" s="205"/>
      <c r="DEF118" s="205"/>
      <c r="DEG118" s="205"/>
      <c r="DEH118" s="205"/>
      <c r="DEI118" s="205"/>
      <c r="DEJ118" s="205"/>
      <c r="DEK118" s="205"/>
      <c r="DEL118" s="205"/>
      <c r="DEM118" s="205"/>
      <c r="DEN118" s="205"/>
      <c r="DEO118" s="205"/>
      <c r="DEP118" s="205"/>
      <c r="DEQ118" s="205"/>
      <c r="DER118" s="205"/>
      <c r="DES118" s="205"/>
      <c r="DET118" s="205"/>
      <c r="DEU118" s="205"/>
      <c r="DEV118" s="205"/>
      <c r="DEW118" s="205"/>
      <c r="DEX118" s="205"/>
      <c r="DEY118" s="205"/>
      <c r="DEZ118" s="205"/>
      <c r="DFA118" s="205"/>
      <c r="DFB118" s="205"/>
      <c r="DFC118" s="205"/>
      <c r="DFD118" s="205"/>
      <c r="DFE118" s="205"/>
      <c r="DFF118" s="205"/>
      <c r="DFG118" s="205"/>
      <c r="DFH118" s="205"/>
      <c r="DFI118" s="205"/>
      <c r="DFJ118" s="205"/>
      <c r="DFK118" s="205"/>
      <c r="DFL118" s="205"/>
      <c r="DFM118" s="205"/>
      <c r="DFN118" s="205"/>
      <c r="DFO118" s="205"/>
      <c r="DFP118" s="205"/>
      <c r="DFQ118" s="205"/>
      <c r="DFR118" s="205"/>
      <c r="DFS118" s="205"/>
      <c r="DFT118" s="205"/>
      <c r="DFU118" s="205"/>
      <c r="DFV118" s="205"/>
      <c r="DFW118" s="205"/>
      <c r="DFX118" s="205"/>
      <c r="DFY118" s="205"/>
      <c r="DFZ118" s="205"/>
      <c r="DGA118" s="205"/>
      <c r="DGB118" s="205"/>
      <c r="DGC118" s="205"/>
      <c r="DGD118" s="205"/>
      <c r="DGE118" s="205"/>
      <c r="DGF118" s="205"/>
      <c r="DGG118" s="205"/>
      <c r="DGH118" s="205"/>
      <c r="DGI118" s="205"/>
      <c r="DGJ118" s="205"/>
      <c r="DGK118" s="205"/>
      <c r="DGL118" s="205"/>
      <c r="DGM118" s="205"/>
      <c r="DGN118" s="205"/>
      <c r="DGO118" s="205"/>
      <c r="DGP118" s="205"/>
      <c r="DGQ118" s="205"/>
      <c r="DGR118" s="205"/>
      <c r="DGS118" s="205"/>
      <c r="DGT118" s="205"/>
      <c r="DGU118" s="205"/>
      <c r="DGV118" s="205"/>
      <c r="DGW118" s="205"/>
      <c r="DGX118" s="205"/>
      <c r="DGY118" s="205"/>
      <c r="DGZ118" s="205"/>
      <c r="DHA118" s="205"/>
      <c r="DHB118" s="205"/>
      <c r="DHC118" s="205"/>
      <c r="DHD118" s="205"/>
      <c r="DHE118" s="205"/>
      <c r="DHF118" s="205"/>
      <c r="DHG118" s="205"/>
      <c r="DHH118" s="205"/>
      <c r="DHI118" s="205"/>
      <c r="DHJ118" s="205"/>
      <c r="DHK118" s="205"/>
      <c r="DHL118" s="205"/>
      <c r="DHM118" s="205"/>
      <c r="DHN118" s="205"/>
      <c r="DHO118" s="205"/>
      <c r="DHP118" s="205"/>
      <c r="DHQ118" s="205"/>
      <c r="DHR118" s="205"/>
      <c r="DHS118" s="205"/>
      <c r="DHT118" s="205"/>
      <c r="DHU118" s="205"/>
      <c r="DHV118" s="205"/>
      <c r="DHW118" s="205"/>
      <c r="DHX118" s="205"/>
      <c r="DHY118" s="205"/>
      <c r="DHZ118" s="205"/>
      <c r="DIA118" s="205"/>
      <c r="DIB118" s="205"/>
      <c r="DIC118" s="205"/>
      <c r="DID118" s="205"/>
      <c r="DIE118" s="205"/>
      <c r="DIF118" s="205"/>
      <c r="DIG118" s="205"/>
      <c r="DIH118" s="205"/>
      <c r="DII118" s="205"/>
      <c r="DIJ118" s="205"/>
      <c r="DIK118" s="205"/>
      <c r="DIL118" s="205"/>
      <c r="DIM118" s="205"/>
      <c r="DIN118" s="205"/>
      <c r="DIO118" s="205"/>
      <c r="DIP118" s="205"/>
      <c r="DIQ118" s="205"/>
      <c r="DIR118" s="205"/>
      <c r="DIS118" s="205"/>
      <c r="DIT118" s="205"/>
      <c r="DIU118" s="205"/>
      <c r="DIV118" s="205"/>
      <c r="DIW118" s="205"/>
      <c r="DIX118" s="205"/>
      <c r="DIY118" s="205"/>
      <c r="DIZ118" s="205"/>
      <c r="DJA118" s="205"/>
      <c r="DJB118" s="205"/>
      <c r="DJC118" s="205"/>
      <c r="DJD118" s="205"/>
      <c r="DJE118" s="205"/>
      <c r="DJF118" s="205"/>
      <c r="DJG118" s="205"/>
      <c r="DJH118" s="205"/>
      <c r="DJI118" s="205"/>
      <c r="DJJ118" s="205"/>
      <c r="DJK118" s="205"/>
      <c r="DJL118" s="205"/>
      <c r="DJM118" s="205"/>
      <c r="DJN118" s="205"/>
      <c r="DJO118" s="205"/>
      <c r="DJP118" s="205"/>
      <c r="DJQ118" s="205"/>
      <c r="DJR118" s="205"/>
      <c r="DJS118" s="205"/>
      <c r="DJT118" s="205"/>
      <c r="DJU118" s="205"/>
      <c r="DJV118" s="205"/>
      <c r="DJW118" s="205"/>
      <c r="DJX118" s="205"/>
      <c r="DJY118" s="205"/>
      <c r="DJZ118" s="205"/>
      <c r="DKA118" s="205"/>
      <c r="DKB118" s="205"/>
      <c r="DKC118" s="205"/>
      <c r="DKD118" s="205"/>
      <c r="DKE118" s="205"/>
      <c r="DKF118" s="205"/>
      <c r="DKG118" s="205"/>
      <c r="DKH118" s="205"/>
      <c r="DKI118" s="205"/>
      <c r="DKJ118" s="205"/>
      <c r="DKK118" s="205"/>
      <c r="DKL118" s="205"/>
      <c r="DKM118" s="205"/>
      <c r="DKN118" s="205"/>
      <c r="DKO118" s="205"/>
      <c r="DKP118" s="205"/>
      <c r="DKQ118" s="205"/>
      <c r="DKR118" s="205"/>
      <c r="DKS118" s="205"/>
      <c r="DKT118" s="205"/>
      <c r="DKU118" s="205"/>
      <c r="DKV118" s="205"/>
      <c r="DKW118" s="205"/>
      <c r="DKX118" s="205"/>
      <c r="DKY118" s="205"/>
      <c r="DKZ118" s="205"/>
      <c r="DLA118" s="205"/>
      <c r="DLB118" s="205"/>
      <c r="DLC118" s="205"/>
      <c r="DLD118" s="205"/>
      <c r="DLE118" s="205"/>
      <c r="DLF118" s="205"/>
      <c r="DLG118" s="205"/>
      <c r="DLH118" s="205"/>
      <c r="DLI118" s="205"/>
      <c r="DLJ118" s="205"/>
      <c r="DLK118" s="205"/>
      <c r="DLL118" s="205"/>
      <c r="DLM118" s="205"/>
      <c r="DLN118" s="205"/>
      <c r="DLO118" s="205"/>
      <c r="DLP118" s="205"/>
      <c r="DLQ118" s="205"/>
      <c r="DLR118" s="205"/>
      <c r="DLS118" s="205"/>
      <c r="DLT118" s="205"/>
      <c r="DLU118" s="205"/>
      <c r="DLV118" s="205"/>
      <c r="DLW118" s="205"/>
      <c r="DLX118" s="205"/>
      <c r="DLY118" s="205"/>
      <c r="DLZ118" s="205"/>
      <c r="DMA118" s="205"/>
      <c r="DMB118" s="205"/>
      <c r="DMC118" s="205"/>
      <c r="DMD118" s="205"/>
      <c r="DME118" s="205"/>
      <c r="DMF118" s="205"/>
      <c r="DMG118" s="205"/>
      <c r="DMH118" s="205"/>
      <c r="DMI118" s="205"/>
      <c r="DMJ118" s="205"/>
      <c r="DMK118" s="205"/>
      <c r="DML118" s="205"/>
      <c r="DMM118" s="205"/>
      <c r="DMN118" s="205"/>
      <c r="DMO118" s="205"/>
      <c r="DMP118" s="205"/>
      <c r="DMQ118" s="205"/>
      <c r="DMR118" s="205"/>
      <c r="DMS118" s="205"/>
      <c r="DMT118" s="205"/>
      <c r="DMU118" s="205"/>
      <c r="DMV118" s="205"/>
      <c r="DMW118" s="205"/>
      <c r="DMX118" s="205"/>
      <c r="DMY118" s="205"/>
      <c r="DMZ118" s="205"/>
      <c r="DNA118" s="205"/>
      <c r="DNB118" s="205"/>
      <c r="DNC118" s="205"/>
      <c r="DND118" s="205"/>
      <c r="DNE118" s="205"/>
      <c r="DNF118" s="205"/>
      <c r="DNG118" s="205"/>
      <c r="DNN118" s="205"/>
      <c r="DNO118" s="205"/>
      <c r="DNP118" s="205"/>
      <c r="DNQ118" s="205"/>
      <c r="DNR118" s="205"/>
      <c r="DNS118" s="205"/>
      <c r="DNT118" s="205"/>
      <c r="DNU118" s="205"/>
      <c r="DNV118" s="205"/>
      <c r="DNW118" s="205"/>
      <c r="DNX118" s="205"/>
      <c r="DNY118" s="205"/>
      <c r="DNZ118" s="205"/>
      <c r="DOA118" s="205"/>
      <c r="DOB118" s="205"/>
      <c r="DOC118" s="205"/>
      <c r="DOD118" s="205"/>
      <c r="DOE118" s="205"/>
      <c r="DOF118" s="205"/>
      <c r="DOG118" s="205"/>
      <c r="DOH118" s="205"/>
      <c r="DOI118" s="205"/>
      <c r="DOJ118" s="205"/>
      <c r="DOK118" s="205"/>
      <c r="DOL118" s="205"/>
      <c r="DOM118" s="205"/>
      <c r="DON118" s="205"/>
      <c r="DOO118" s="205"/>
      <c r="DOP118" s="205"/>
      <c r="DOQ118" s="205"/>
      <c r="DOR118" s="205"/>
      <c r="DOS118" s="205"/>
      <c r="DOT118" s="205"/>
      <c r="DOU118" s="205"/>
      <c r="DOV118" s="205"/>
      <c r="DOW118" s="205"/>
      <c r="DOX118" s="205"/>
      <c r="DOY118" s="205"/>
      <c r="DOZ118" s="205"/>
      <c r="DPA118" s="205"/>
      <c r="DPB118" s="205"/>
      <c r="DPC118" s="205"/>
      <c r="DPD118" s="205"/>
      <c r="DPE118" s="205"/>
      <c r="DPF118" s="205"/>
      <c r="DPG118" s="205"/>
      <c r="DPH118" s="205"/>
      <c r="DPI118" s="205"/>
      <c r="DPJ118" s="205"/>
      <c r="DPK118" s="205"/>
      <c r="DPL118" s="205"/>
      <c r="DPM118" s="205"/>
      <c r="DPN118" s="205"/>
      <c r="DPO118" s="205"/>
      <c r="DPP118" s="205"/>
      <c r="DPQ118" s="205"/>
      <c r="DPR118" s="205"/>
      <c r="DPS118" s="205"/>
      <c r="DPT118" s="205"/>
      <c r="DPU118" s="205"/>
      <c r="DPV118" s="205"/>
      <c r="DPW118" s="205"/>
      <c r="DPX118" s="205"/>
      <c r="DPY118" s="205"/>
      <c r="DPZ118" s="205"/>
      <c r="DQA118" s="205"/>
      <c r="DQB118" s="205"/>
      <c r="DQC118" s="205"/>
      <c r="DQD118" s="205"/>
      <c r="DQE118" s="205"/>
      <c r="DQF118" s="205"/>
      <c r="DQG118" s="205"/>
      <c r="DQH118" s="205"/>
      <c r="DQI118" s="205"/>
      <c r="DQJ118" s="205"/>
      <c r="DQK118" s="205"/>
      <c r="DQL118" s="205"/>
      <c r="DQM118" s="205"/>
      <c r="DQN118" s="205"/>
      <c r="DQO118" s="205"/>
      <c r="DQP118" s="205"/>
      <c r="DQQ118" s="205"/>
      <c r="DQR118" s="205"/>
      <c r="DQS118" s="205"/>
      <c r="DQT118" s="205"/>
      <c r="DQU118" s="205"/>
      <c r="DQV118" s="205"/>
      <c r="DQW118" s="205"/>
      <c r="DQX118" s="205"/>
      <c r="DQY118" s="205"/>
      <c r="DQZ118" s="205"/>
      <c r="DRA118" s="205"/>
      <c r="DRB118" s="205"/>
      <c r="DRC118" s="205"/>
      <c r="DRD118" s="205"/>
      <c r="DRE118" s="205"/>
      <c r="DRF118" s="205"/>
      <c r="DRG118" s="205"/>
      <c r="DRH118" s="205"/>
      <c r="DRI118" s="205"/>
      <c r="DRJ118" s="205"/>
      <c r="DRK118" s="205"/>
      <c r="DRL118" s="205"/>
      <c r="DRM118" s="205"/>
      <c r="DRN118" s="205"/>
      <c r="DRO118" s="205"/>
      <c r="DRP118" s="205"/>
      <c r="DRQ118" s="205"/>
      <c r="DRR118" s="205"/>
      <c r="DRS118" s="205"/>
      <c r="DRT118" s="205"/>
      <c r="DRU118" s="205"/>
      <c r="DRV118" s="205"/>
      <c r="DRW118" s="205"/>
      <c r="DRX118" s="205"/>
      <c r="DRY118" s="205"/>
      <c r="DRZ118" s="205"/>
      <c r="DSA118" s="205"/>
      <c r="DSB118" s="205"/>
      <c r="DSC118" s="205"/>
      <c r="DSD118" s="205"/>
      <c r="DSE118" s="205"/>
      <c r="DSF118" s="205"/>
      <c r="DSG118" s="205"/>
      <c r="DSH118" s="205"/>
      <c r="DSI118" s="205"/>
      <c r="DSJ118" s="205"/>
      <c r="DSK118" s="205"/>
      <c r="DSL118" s="205"/>
      <c r="DSM118" s="205"/>
      <c r="DSN118" s="205"/>
      <c r="DSO118" s="205"/>
      <c r="DSP118" s="205"/>
      <c r="DSQ118" s="205"/>
      <c r="DSR118" s="205"/>
      <c r="DSS118" s="205"/>
      <c r="DST118" s="205"/>
      <c r="DSU118" s="205"/>
      <c r="DSV118" s="205"/>
      <c r="DSW118" s="205"/>
      <c r="DSX118" s="205"/>
      <c r="DSY118" s="205"/>
      <c r="DSZ118" s="205"/>
      <c r="DTA118" s="205"/>
      <c r="DTB118" s="205"/>
      <c r="DTC118" s="205"/>
      <c r="DTD118" s="205"/>
      <c r="DTE118" s="205"/>
      <c r="DTF118" s="205"/>
      <c r="DTG118" s="205"/>
      <c r="DTH118" s="205"/>
      <c r="DTI118" s="205"/>
      <c r="DTJ118" s="205"/>
      <c r="DTK118" s="205"/>
      <c r="DTL118" s="205"/>
      <c r="DTM118" s="205"/>
      <c r="DTN118" s="205"/>
      <c r="DTO118" s="205"/>
      <c r="DTP118" s="205"/>
      <c r="DTQ118" s="205"/>
      <c r="DTR118" s="205"/>
      <c r="DTS118" s="205"/>
      <c r="DTT118" s="205"/>
      <c r="DTU118" s="205"/>
      <c r="DTV118" s="205"/>
      <c r="DTW118" s="205"/>
      <c r="DTX118" s="205"/>
      <c r="DTY118" s="205"/>
      <c r="DTZ118" s="205"/>
      <c r="DUA118" s="205"/>
      <c r="DUB118" s="205"/>
      <c r="DUC118" s="205"/>
      <c r="DUD118" s="205"/>
      <c r="DUE118" s="205"/>
      <c r="DUF118" s="205"/>
      <c r="DUG118" s="205"/>
      <c r="DUH118" s="205"/>
      <c r="DUI118" s="205"/>
      <c r="DUJ118" s="205"/>
      <c r="DUK118" s="205"/>
      <c r="DUL118" s="205"/>
      <c r="DUM118" s="205"/>
      <c r="DUN118" s="205"/>
      <c r="DUO118" s="205"/>
      <c r="DUP118" s="205"/>
      <c r="DUQ118" s="205"/>
      <c r="DUR118" s="205"/>
      <c r="DUS118" s="205"/>
      <c r="DUT118" s="205"/>
      <c r="DUU118" s="205"/>
      <c r="DUV118" s="205"/>
      <c r="DUW118" s="205"/>
      <c r="DUX118" s="205"/>
      <c r="DUY118" s="205"/>
      <c r="DUZ118" s="205"/>
      <c r="DVA118" s="205"/>
      <c r="DVB118" s="205"/>
      <c r="DVC118" s="205"/>
      <c r="DVD118" s="205"/>
      <c r="DVE118" s="205"/>
      <c r="DVF118" s="205"/>
      <c r="DVG118" s="205"/>
      <c r="DVH118" s="205"/>
      <c r="DVI118" s="205"/>
      <c r="DVJ118" s="205"/>
      <c r="DVK118" s="205"/>
      <c r="DVL118" s="205"/>
      <c r="DVM118" s="205"/>
      <c r="DVN118" s="205"/>
      <c r="DVO118" s="205"/>
      <c r="DVP118" s="205"/>
      <c r="DVQ118" s="205"/>
      <c r="DVR118" s="205"/>
      <c r="DVS118" s="205"/>
      <c r="DVT118" s="205"/>
      <c r="DVU118" s="205"/>
      <c r="DVV118" s="205"/>
      <c r="DVW118" s="205"/>
      <c r="DVX118" s="205"/>
      <c r="DVY118" s="205"/>
      <c r="DVZ118" s="205"/>
      <c r="DWA118" s="205"/>
      <c r="DWB118" s="205"/>
      <c r="DWC118" s="205"/>
      <c r="DWD118" s="205"/>
      <c r="DWE118" s="205"/>
      <c r="DWF118" s="205"/>
      <c r="DWG118" s="205"/>
      <c r="DWH118" s="205"/>
      <c r="DWI118" s="205"/>
      <c r="DWJ118" s="205"/>
      <c r="DWK118" s="205"/>
      <c r="DWL118" s="205"/>
      <c r="DWM118" s="205"/>
      <c r="DWN118" s="205"/>
      <c r="DWO118" s="205"/>
      <c r="DWP118" s="205"/>
      <c r="DWQ118" s="205"/>
      <c r="DWR118" s="205"/>
      <c r="DWS118" s="205"/>
      <c r="DWT118" s="205"/>
      <c r="DWU118" s="205"/>
      <c r="DWV118" s="205"/>
      <c r="DWW118" s="205"/>
      <c r="DWX118" s="205"/>
      <c r="DWY118" s="205"/>
      <c r="DWZ118" s="205"/>
      <c r="DXA118" s="205"/>
      <c r="DXB118" s="205"/>
      <c r="DXC118" s="205"/>
      <c r="DXJ118" s="205"/>
      <c r="DXK118" s="205"/>
      <c r="DXL118" s="205"/>
      <c r="DXM118" s="205"/>
      <c r="DXN118" s="205"/>
      <c r="DXO118" s="205"/>
      <c r="DXP118" s="205"/>
      <c r="DXQ118" s="205"/>
      <c r="DXR118" s="205"/>
      <c r="DXS118" s="205"/>
      <c r="DXT118" s="205"/>
      <c r="DXU118" s="205"/>
      <c r="DXV118" s="205"/>
      <c r="DXW118" s="205"/>
      <c r="DXX118" s="205"/>
      <c r="DXY118" s="205"/>
      <c r="DXZ118" s="205"/>
      <c r="DYA118" s="205"/>
      <c r="DYB118" s="205"/>
      <c r="DYC118" s="205"/>
      <c r="DYD118" s="205"/>
      <c r="DYE118" s="205"/>
      <c r="DYF118" s="205"/>
      <c r="DYG118" s="205"/>
      <c r="DYH118" s="205"/>
      <c r="DYI118" s="205"/>
      <c r="DYJ118" s="205"/>
      <c r="DYK118" s="205"/>
      <c r="DYL118" s="205"/>
      <c r="DYM118" s="205"/>
      <c r="DYN118" s="205"/>
      <c r="DYO118" s="205"/>
      <c r="DYP118" s="205"/>
      <c r="DYQ118" s="205"/>
      <c r="DYR118" s="205"/>
      <c r="DYS118" s="205"/>
      <c r="DYT118" s="205"/>
      <c r="DYU118" s="205"/>
      <c r="DYV118" s="205"/>
      <c r="DYW118" s="205"/>
      <c r="DYX118" s="205"/>
      <c r="DYY118" s="205"/>
      <c r="DYZ118" s="205"/>
      <c r="DZA118" s="205"/>
      <c r="DZB118" s="205"/>
      <c r="DZC118" s="205"/>
      <c r="DZD118" s="205"/>
      <c r="DZE118" s="205"/>
      <c r="DZF118" s="205"/>
      <c r="DZG118" s="205"/>
      <c r="DZH118" s="205"/>
      <c r="DZI118" s="205"/>
      <c r="DZJ118" s="205"/>
      <c r="DZK118" s="205"/>
      <c r="DZL118" s="205"/>
      <c r="DZM118" s="205"/>
      <c r="DZN118" s="205"/>
      <c r="DZO118" s="205"/>
      <c r="DZP118" s="205"/>
      <c r="DZQ118" s="205"/>
      <c r="DZR118" s="205"/>
      <c r="DZS118" s="205"/>
      <c r="DZT118" s="205"/>
      <c r="DZU118" s="205"/>
      <c r="DZV118" s="205"/>
      <c r="DZW118" s="205"/>
      <c r="DZX118" s="205"/>
      <c r="DZY118" s="205"/>
      <c r="DZZ118" s="205"/>
      <c r="EAA118" s="205"/>
      <c r="EAB118" s="205"/>
      <c r="EAC118" s="205"/>
      <c r="EAD118" s="205"/>
      <c r="EAE118" s="205"/>
      <c r="EAF118" s="205"/>
      <c r="EAG118" s="205"/>
      <c r="EAH118" s="205"/>
      <c r="EAI118" s="205"/>
      <c r="EAJ118" s="205"/>
      <c r="EAK118" s="205"/>
      <c r="EAL118" s="205"/>
      <c r="EAM118" s="205"/>
      <c r="EAN118" s="205"/>
      <c r="EAO118" s="205"/>
      <c r="EAP118" s="205"/>
      <c r="EAQ118" s="205"/>
      <c r="EAR118" s="205"/>
      <c r="EAS118" s="205"/>
      <c r="EAT118" s="205"/>
      <c r="EAU118" s="205"/>
      <c r="EAV118" s="205"/>
      <c r="EAW118" s="205"/>
      <c r="EAX118" s="205"/>
      <c r="EAY118" s="205"/>
      <c r="EAZ118" s="205"/>
      <c r="EBA118" s="205"/>
      <c r="EBB118" s="205"/>
      <c r="EBC118" s="205"/>
      <c r="EBD118" s="205"/>
      <c r="EBE118" s="205"/>
      <c r="EBF118" s="205"/>
      <c r="EBG118" s="205"/>
      <c r="EBH118" s="205"/>
      <c r="EBI118" s="205"/>
      <c r="EBJ118" s="205"/>
      <c r="EBK118" s="205"/>
      <c r="EBL118" s="205"/>
      <c r="EBM118" s="205"/>
      <c r="EBN118" s="205"/>
      <c r="EBO118" s="205"/>
      <c r="EBP118" s="205"/>
      <c r="EBQ118" s="205"/>
      <c r="EBR118" s="205"/>
      <c r="EBS118" s="205"/>
      <c r="EBT118" s="205"/>
      <c r="EBU118" s="205"/>
      <c r="EBV118" s="205"/>
      <c r="EBW118" s="205"/>
      <c r="EBX118" s="205"/>
      <c r="EBY118" s="205"/>
      <c r="EBZ118" s="205"/>
      <c r="ECA118" s="205"/>
      <c r="ECB118" s="205"/>
      <c r="ECC118" s="205"/>
      <c r="ECD118" s="205"/>
      <c r="ECE118" s="205"/>
      <c r="ECF118" s="205"/>
      <c r="ECG118" s="205"/>
      <c r="ECH118" s="205"/>
      <c r="ECI118" s="205"/>
      <c r="ECJ118" s="205"/>
      <c r="ECK118" s="205"/>
      <c r="ECL118" s="205"/>
      <c r="ECM118" s="205"/>
      <c r="ECN118" s="205"/>
      <c r="ECO118" s="205"/>
      <c r="ECP118" s="205"/>
      <c r="ECQ118" s="205"/>
      <c r="ECR118" s="205"/>
      <c r="ECS118" s="205"/>
      <c r="ECT118" s="205"/>
      <c r="ECU118" s="205"/>
      <c r="ECV118" s="205"/>
      <c r="ECW118" s="205"/>
      <c r="ECX118" s="205"/>
      <c r="ECY118" s="205"/>
      <c r="ECZ118" s="205"/>
      <c r="EDA118" s="205"/>
      <c r="EDB118" s="205"/>
      <c r="EDC118" s="205"/>
      <c r="EDD118" s="205"/>
      <c r="EDE118" s="205"/>
      <c r="EDF118" s="205"/>
      <c r="EDG118" s="205"/>
      <c r="EDH118" s="205"/>
      <c r="EDI118" s="205"/>
      <c r="EDJ118" s="205"/>
      <c r="EDK118" s="205"/>
      <c r="EDL118" s="205"/>
      <c r="EDM118" s="205"/>
      <c r="EDN118" s="205"/>
      <c r="EDO118" s="205"/>
      <c r="EDP118" s="205"/>
      <c r="EDQ118" s="205"/>
      <c r="EDR118" s="205"/>
      <c r="EDS118" s="205"/>
      <c r="EDT118" s="205"/>
      <c r="EDU118" s="205"/>
      <c r="EDV118" s="205"/>
      <c r="EDW118" s="205"/>
      <c r="EDX118" s="205"/>
      <c r="EDY118" s="205"/>
      <c r="EDZ118" s="205"/>
      <c r="EEA118" s="205"/>
      <c r="EEB118" s="205"/>
      <c r="EEC118" s="205"/>
      <c r="EED118" s="205"/>
      <c r="EEE118" s="205"/>
      <c r="EEF118" s="205"/>
      <c r="EEG118" s="205"/>
      <c r="EEH118" s="205"/>
      <c r="EEI118" s="205"/>
      <c r="EEJ118" s="205"/>
      <c r="EEK118" s="205"/>
      <c r="EEL118" s="205"/>
      <c r="EEM118" s="205"/>
      <c r="EEN118" s="205"/>
      <c r="EEO118" s="205"/>
      <c r="EEP118" s="205"/>
      <c r="EEQ118" s="205"/>
      <c r="EER118" s="205"/>
      <c r="EES118" s="205"/>
      <c r="EET118" s="205"/>
      <c r="EEU118" s="205"/>
      <c r="EEV118" s="205"/>
      <c r="EEW118" s="205"/>
      <c r="EEX118" s="205"/>
      <c r="EEY118" s="205"/>
      <c r="EEZ118" s="205"/>
      <c r="EFA118" s="205"/>
      <c r="EFB118" s="205"/>
      <c r="EFC118" s="205"/>
      <c r="EFD118" s="205"/>
      <c r="EFE118" s="205"/>
      <c r="EFF118" s="205"/>
      <c r="EFG118" s="205"/>
      <c r="EFH118" s="205"/>
      <c r="EFI118" s="205"/>
      <c r="EFJ118" s="205"/>
      <c r="EFK118" s="205"/>
      <c r="EFL118" s="205"/>
      <c r="EFM118" s="205"/>
      <c r="EFN118" s="205"/>
      <c r="EFO118" s="205"/>
      <c r="EFP118" s="205"/>
      <c r="EFQ118" s="205"/>
      <c r="EFR118" s="205"/>
      <c r="EFS118" s="205"/>
      <c r="EFT118" s="205"/>
      <c r="EFU118" s="205"/>
      <c r="EFV118" s="205"/>
      <c r="EFW118" s="205"/>
      <c r="EFX118" s="205"/>
      <c r="EFY118" s="205"/>
      <c r="EFZ118" s="205"/>
      <c r="EGA118" s="205"/>
      <c r="EGB118" s="205"/>
      <c r="EGC118" s="205"/>
      <c r="EGD118" s="205"/>
      <c r="EGE118" s="205"/>
      <c r="EGF118" s="205"/>
      <c r="EGG118" s="205"/>
      <c r="EGH118" s="205"/>
      <c r="EGI118" s="205"/>
      <c r="EGJ118" s="205"/>
      <c r="EGK118" s="205"/>
      <c r="EGL118" s="205"/>
      <c r="EGM118" s="205"/>
      <c r="EGN118" s="205"/>
      <c r="EGO118" s="205"/>
      <c r="EGP118" s="205"/>
      <c r="EGQ118" s="205"/>
      <c r="EGR118" s="205"/>
      <c r="EGS118" s="205"/>
      <c r="EGT118" s="205"/>
      <c r="EGU118" s="205"/>
      <c r="EGV118" s="205"/>
      <c r="EGW118" s="205"/>
      <c r="EGX118" s="205"/>
      <c r="EGY118" s="205"/>
      <c r="EHF118" s="205"/>
      <c r="EHG118" s="205"/>
      <c r="EHH118" s="205"/>
      <c r="EHI118" s="205"/>
      <c r="EHJ118" s="205"/>
      <c r="EHK118" s="205"/>
      <c r="EHL118" s="205"/>
      <c r="EHM118" s="205"/>
      <c r="EHN118" s="205"/>
      <c r="EHO118" s="205"/>
      <c r="EHP118" s="205"/>
      <c r="EHQ118" s="205"/>
      <c r="EHR118" s="205"/>
      <c r="EHS118" s="205"/>
      <c r="EHT118" s="205"/>
      <c r="EHU118" s="205"/>
      <c r="EHV118" s="205"/>
      <c r="EHW118" s="205"/>
      <c r="EHX118" s="205"/>
      <c r="EHY118" s="205"/>
      <c r="EHZ118" s="205"/>
      <c r="EIA118" s="205"/>
      <c r="EIB118" s="205"/>
      <c r="EIC118" s="205"/>
      <c r="EID118" s="205"/>
      <c r="EIE118" s="205"/>
      <c r="EIF118" s="205"/>
      <c r="EIG118" s="205"/>
      <c r="EIH118" s="205"/>
      <c r="EII118" s="205"/>
      <c r="EIJ118" s="205"/>
      <c r="EIK118" s="205"/>
      <c r="EIL118" s="205"/>
      <c r="EIM118" s="205"/>
      <c r="EIN118" s="205"/>
      <c r="EIO118" s="205"/>
      <c r="EIP118" s="205"/>
      <c r="EIQ118" s="205"/>
      <c r="EIR118" s="205"/>
      <c r="EIS118" s="205"/>
      <c r="EIT118" s="205"/>
      <c r="EIU118" s="205"/>
      <c r="EIV118" s="205"/>
      <c r="EIW118" s="205"/>
      <c r="EIX118" s="205"/>
      <c r="EIY118" s="205"/>
      <c r="EIZ118" s="205"/>
      <c r="EJA118" s="205"/>
      <c r="EJB118" s="205"/>
      <c r="EJC118" s="205"/>
      <c r="EJD118" s="205"/>
      <c r="EJE118" s="205"/>
      <c r="EJF118" s="205"/>
      <c r="EJG118" s="205"/>
      <c r="EJH118" s="205"/>
      <c r="EJI118" s="205"/>
      <c r="EJJ118" s="205"/>
      <c r="EJK118" s="205"/>
      <c r="EJL118" s="205"/>
      <c r="EJM118" s="205"/>
      <c r="EJN118" s="205"/>
      <c r="EJO118" s="205"/>
      <c r="EJP118" s="205"/>
      <c r="EJQ118" s="205"/>
      <c r="EJR118" s="205"/>
      <c r="EJS118" s="205"/>
      <c r="EJT118" s="205"/>
      <c r="EJU118" s="205"/>
      <c r="EJV118" s="205"/>
      <c r="EJW118" s="205"/>
      <c r="EJX118" s="205"/>
      <c r="EJY118" s="205"/>
      <c r="EJZ118" s="205"/>
      <c r="EKA118" s="205"/>
      <c r="EKB118" s="205"/>
      <c r="EKC118" s="205"/>
      <c r="EKD118" s="205"/>
      <c r="EKE118" s="205"/>
      <c r="EKF118" s="205"/>
      <c r="EKG118" s="205"/>
      <c r="EKH118" s="205"/>
      <c r="EKI118" s="205"/>
      <c r="EKJ118" s="205"/>
      <c r="EKK118" s="205"/>
      <c r="EKL118" s="205"/>
      <c r="EKM118" s="205"/>
      <c r="EKN118" s="205"/>
      <c r="EKO118" s="205"/>
      <c r="EKP118" s="205"/>
      <c r="EKQ118" s="205"/>
      <c r="EKR118" s="205"/>
      <c r="EKS118" s="205"/>
      <c r="EKT118" s="205"/>
      <c r="EKU118" s="205"/>
      <c r="EKV118" s="205"/>
      <c r="EKW118" s="205"/>
      <c r="EKX118" s="205"/>
      <c r="EKY118" s="205"/>
      <c r="EKZ118" s="205"/>
      <c r="ELA118" s="205"/>
      <c r="ELB118" s="205"/>
      <c r="ELC118" s="205"/>
      <c r="ELD118" s="205"/>
      <c r="ELE118" s="205"/>
      <c r="ELF118" s="205"/>
      <c r="ELG118" s="205"/>
      <c r="ELH118" s="205"/>
      <c r="ELI118" s="205"/>
      <c r="ELJ118" s="205"/>
      <c r="ELK118" s="205"/>
      <c r="ELL118" s="205"/>
      <c r="ELM118" s="205"/>
      <c r="ELN118" s="205"/>
      <c r="ELO118" s="205"/>
      <c r="ELP118" s="205"/>
      <c r="ELQ118" s="205"/>
      <c r="ELR118" s="205"/>
      <c r="ELS118" s="205"/>
      <c r="ELT118" s="205"/>
      <c r="ELU118" s="205"/>
      <c r="ELV118" s="205"/>
      <c r="ELW118" s="205"/>
      <c r="ELX118" s="205"/>
      <c r="ELY118" s="205"/>
      <c r="ELZ118" s="205"/>
      <c r="EMA118" s="205"/>
      <c r="EMB118" s="205"/>
      <c r="EMC118" s="205"/>
      <c r="EMD118" s="205"/>
      <c r="EME118" s="205"/>
      <c r="EMF118" s="205"/>
      <c r="EMG118" s="205"/>
      <c r="EMH118" s="205"/>
      <c r="EMI118" s="205"/>
      <c r="EMJ118" s="205"/>
      <c r="EMK118" s="205"/>
      <c r="EML118" s="205"/>
      <c r="EMM118" s="205"/>
      <c r="EMN118" s="205"/>
      <c r="EMO118" s="205"/>
      <c r="EMP118" s="205"/>
      <c r="EMQ118" s="205"/>
      <c r="EMR118" s="205"/>
      <c r="EMS118" s="205"/>
      <c r="EMT118" s="205"/>
      <c r="EMU118" s="205"/>
      <c r="EMV118" s="205"/>
      <c r="EMW118" s="205"/>
      <c r="EMX118" s="205"/>
      <c r="EMY118" s="205"/>
      <c r="EMZ118" s="205"/>
      <c r="ENA118" s="205"/>
      <c r="ENB118" s="205"/>
      <c r="ENC118" s="205"/>
      <c r="END118" s="205"/>
      <c r="ENE118" s="205"/>
      <c r="ENF118" s="205"/>
      <c r="ENG118" s="205"/>
      <c r="ENH118" s="205"/>
      <c r="ENI118" s="205"/>
      <c r="ENJ118" s="205"/>
      <c r="ENK118" s="205"/>
      <c r="ENL118" s="205"/>
      <c r="ENM118" s="205"/>
      <c r="ENN118" s="205"/>
      <c r="ENO118" s="205"/>
      <c r="ENP118" s="205"/>
      <c r="ENQ118" s="205"/>
      <c r="ENR118" s="205"/>
      <c r="ENS118" s="205"/>
      <c r="ENT118" s="205"/>
      <c r="ENU118" s="205"/>
      <c r="ENV118" s="205"/>
      <c r="ENW118" s="205"/>
      <c r="ENX118" s="205"/>
      <c r="ENY118" s="205"/>
      <c r="ENZ118" s="205"/>
      <c r="EOA118" s="205"/>
      <c r="EOB118" s="205"/>
      <c r="EOC118" s="205"/>
      <c r="EOD118" s="205"/>
      <c r="EOE118" s="205"/>
      <c r="EOF118" s="205"/>
      <c r="EOG118" s="205"/>
      <c r="EOH118" s="205"/>
      <c r="EOI118" s="205"/>
      <c r="EOJ118" s="205"/>
      <c r="EOK118" s="205"/>
      <c r="EOL118" s="205"/>
      <c r="EOM118" s="205"/>
      <c r="EON118" s="205"/>
      <c r="EOO118" s="205"/>
      <c r="EOP118" s="205"/>
      <c r="EOQ118" s="205"/>
      <c r="EOR118" s="205"/>
      <c r="EOS118" s="205"/>
      <c r="EOT118" s="205"/>
      <c r="EOU118" s="205"/>
      <c r="EOV118" s="205"/>
      <c r="EOW118" s="205"/>
      <c r="EOX118" s="205"/>
      <c r="EOY118" s="205"/>
      <c r="EOZ118" s="205"/>
      <c r="EPA118" s="205"/>
      <c r="EPB118" s="205"/>
      <c r="EPC118" s="205"/>
      <c r="EPD118" s="205"/>
      <c r="EPE118" s="205"/>
      <c r="EPF118" s="205"/>
      <c r="EPG118" s="205"/>
      <c r="EPH118" s="205"/>
      <c r="EPI118" s="205"/>
      <c r="EPJ118" s="205"/>
      <c r="EPK118" s="205"/>
      <c r="EPL118" s="205"/>
      <c r="EPM118" s="205"/>
      <c r="EPN118" s="205"/>
      <c r="EPO118" s="205"/>
      <c r="EPP118" s="205"/>
      <c r="EPQ118" s="205"/>
      <c r="EPR118" s="205"/>
      <c r="EPS118" s="205"/>
      <c r="EPT118" s="205"/>
      <c r="EPU118" s="205"/>
      <c r="EPV118" s="205"/>
      <c r="EPW118" s="205"/>
      <c r="EPX118" s="205"/>
      <c r="EPY118" s="205"/>
      <c r="EPZ118" s="205"/>
      <c r="EQA118" s="205"/>
      <c r="EQB118" s="205"/>
      <c r="EQC118" s="205"/>
      <c r="EQD118" s="205"/>
      <c r="EQE118" s="205"/>
      <c r="EQF118" s="205"/>
      <c r="EQG118" s="205"/>
      <c r="EQH118" s="205"/>
      <c r="EQI118" s="205"/>
      <c r="EQJ118" s="205"/>
      <c r="EQK118" s="205"/>
      <c r="EQL118" s="205"/>
      <c r="EQM118" s="205"/>
      <c r="EQN118" s="205"/>
      <c r="EQO118" s="205"/>
      <c r="EQP118" s="205"/>
      <c r="EQQ118" s="205"/>
      <c r="EQR118" s="205"/>
      <c r="EQS118" s="205"/>
      <c r="EQT118" s="205"/>
      <c r="EQU118" s="205"/>
      <c r="ERB118" s="205"/>
      <c r="ERC118" s="205"/>
      <c r="ERD118" s="205"/>
      <c r="ERE118" s="205"/>
      <c r="ERF118" s="205"/>
      <c r="ERG118" s="205"/>
      <c r="ERH118" s="205"/>
      <c r="ERI118" s="205"/>
      <c r="ERJ118" s="205"/>
      <c r="ERK118" s="205"/>
      <c r="ERL118" s="205"/>
      <c r="ERM118" s="205"/>
      <c r="ERN118" s="205"/>
      <c r="ERO118" s="205"/>
      <c r="ERP118" s="205"/>
      <c r="ERQ118" s="205"/>
      <c r="ERR118" s="205"/>
      <c r="ERS118" s="205"/>
      <c r="ERT118" s="205"/>
      <c r="ERU118" s="205"/>
      <c r="ERV118" s="205"/>
      <c r="ERW118" s="205"/>
      <c r="ERX118" s="205"/>
      <c r="ERY118" s="205"/>
      <c r="ERZ118" s="205"/>
      <c r="ESA118" s="205"/>
      <c r="ESB118" s="205"/>
      <c r="ESC118" s="205"/>
      <c r="ESD118" s="205"/>
      <c r="ESE118" s="205"/>
      <c r="ESF118" s="205"/>
      <c r="ESG118" s="205"/>
      <c r="ESH118" s="205"/>
      <c r="ESI118" s="205"/>
      <c r="ESJ118" s="205"/>
      <c r="ESK118" s="205"/>
      <c r="ESL118" s="205"/>
      <c r="ESM118" s="205"/>
      <c r="ESN118" s="205"/>
      <c r="ESO118" s="205"/>
      <c r="ESP118" s="205"/>
      <c r="ESQ118" s="205"/>
      <c r="ESR118" s="205"/>
      <c r="ESS118" s="205"/>
      <c r="EST118" s="205"/>
      <c r="ESU118" s="205"/>
      <c r="ESV118" s="205"/>
      <c r="ESW118" s="205"/>
      <c r="ESX118" s="205"/>
      <c r="ESY118" s="205"/>
      <c r="ESZ118" s="205"/>
      <c r="ETA118" s="205"/>
      <c r="ETB118" s="205"/>
      <c r="ETC118" s="205"/>
      <c r="ETD118" s="205"/>
      <c r="ETE118" s="205"/>
      <c r="ETF118" s="205"/>
      <c r="ETG118" s="205"/>
      <c r="ETH118" s="205"/>
      <c r="ETI118" s="205"/>
      <c r="ETJ118" s="205"/>
      <c r="ETK118" s="205"/>
      <c r="ETL118" s="205"/>
      <c r="ETM118" s="205"/>
      <c r="ETN118" s="205"/>
      <c r="ETO118" s="205"/>
      <c r="ETP118" s="205"/>
      <c r="ETQ118" s="205"/>
      <c r="ETR118" s="205"/>
      <c r="ETS118" s="205"/>
      <c r="ETT118" s="205"/>
      <c r="ETU118" s="205"/>
      <c r="ETV118" s="205"/>
      <c r="ETW118" s="205"/>
      <c r="ETX118" s="205"/>
      <c r="ETY118" s="205"/>
      <c r="ETZ118" s="205"/>
      <c r="EUA118" s="205"/>
      <c r="EUB118" s="205"/>
      <c r="EUC118" s="205"/>
      <c r="EUD118" s="205"/>
      <c r="EUE118" s="205"/>
      <c r="EUF118" s="205"/>
      <c r="EUG118" s="205"/>
      <c r="EUH118" s="205"/>
      <c r="EUI118" s="205"/>
      <c r="EUJ118" s="205"/>
      <c r="EUK118" s="205"/>
      <c r="EUL118" s="205"/>
      <c r="EUM118" s="205"/>
      <c r="EUN118" s="205"/>
      <c r="EUO118" s="205"/>
      <c r="EUP118" s="205"/>
      <c r="EUQ118" s="205"/>
      <c r="EUR118" s="205"/>
      <c r="EUS118" s="205"/>
      <c r="EUT118" s="205"/>
      <c r="EUU118" s="205"/>
      <c r="EUV118" s="205"/>
      <c r="EUW118" s="205"/>
      <c r="EUX118" s="205"/>
      <c r="EUY118" s="205"/>
      <c r="EUZ118" s="205"/>
      <c r="EVA118" s="205"/>
      <c r="EVB118" s="205"/>
      <c r="EVC118" s="205"/>
      <c r="EVD118" s="205"/>
      <c r="EVE118" s="205"/>
      <c r="EVF118" s="205"/>
      <c r="EVG118" s="205"/>
      <c r="EVH118" s="205"/>
      <c r="EVI118" s="205"/>
      <c r="EVJ118" s="205"/>
      <c r="EVK118" s="205"/>
      <c r="EVL118" s="205"/>
      <c r="EVM118" s="205"/>
      <c r="EVN118" s="205"/>
      <c r="EVO118" s="205"/>
      <c r="EVP118" s="205"/>
      <c r="EVQ118" s="205"/>
      <c r="EVR118" s="205"/>
      <c r="EVS118" s="205"/>
      <c r="EVT118" s="205"/>
      <c r="EVU118" s="205"/>
      <c r="EVV118" s="205"/>
      <c r="EVW118" s="205"/>
      <c r="EVX118" s="205"/>
      <c r="EVY118" s="205"/>
      <c r="EVZ118" s="205"/>
      <c r="EWA118" s="205"/>
      <c r="EWB118" s="205"/>
      <c r="EWC118" s="205"/>
      <c r="EWD118" s="205"/>
      <c r="EWE118" s="205"/>
      <c r="EWF118" s="205"/>
      <c r="EWG118" s="205"/>
      <c r="EWH118" s="205"/>
      <c r="EWI118" s="205"/>
      <c r="EWJ118" s="205"/>
      <c r="EWK118" s="205"/>
      <c r="EWL118" s="205"/>
      <c r="EWM118" s="205"/>
      <c r="EWN118" s="205"/>
      <c r="EWO118" s="205"/>
      <c r="EWP118" s="205"/>
      <c r="EWQ118" s="205"/>
      <c r="EWR118" s="205"/>
      <c r="EWS118" s="205"/>
      <c r="EWT118" s="205"/>
      <c r="EWU118" s="205"/>
      <c r="EWV118" s="205"/>
      <c r="EWW118" s="205"/>
      <c r="EWX118" s="205"/>
      <c r="EWY118" s="205"/>
      <c r="EWZ118" s="205"/>
      <c r="EXA118" s="205"/>
      <c r="EXB118" s="205"/>
      <c r="EXC118" s="205"/>
      <c r="EXD118" s="205"/>
      <c r="EXE118" s="205"/>
      <c r="EXF118" s="205"/>
      <c r="EXG118" s="205"/>
      <c r="EXH118" s="205"/>
      <c r="EXI118" s="205"/>
      <c r="EXJ118" s="205"/>
      <c r="EXK118" s="205"/>
      <c r="EXL118" s="205"/>
      <c r="EXM118" s="205"/>
      <c r="EXN118" s="205"/>
      <c r="EXO118" s="205"/>
      <c r="EXP118" s="205"/>
      <c r="EXQ118" s="205"/>
      <c r="EXR118" s="205"/>
      <c r="EXS118" s="205"/>
      <c r="EXT118" s="205"/>
      <c r="EXU118" s="205"/>
      <c r="EXV118" s="205"/>
      <c r="EXW118" s="205"/>
      <c r="EXX118" s="205"/>
      <c r="EXY118" s="205"/>
      <c r="EXZ118" s="205"/>
      <c r="EYA118" s="205"/>
      <c r="EYB118" s="205"/>
      <c r="EYC118" s="205"/>
      <c r="EYD118" s="205"/>
      <c r="EYE118" s="205"/>
      <c r="EYF118" s="205"/>
      <c r="EYG118" s="205"/>
      <c r="EYH118" s="205"/>
      <c r="EYI118" s="205"/>
      <c r="EYJ118" s="205"/>
      <c r="EYK118" s="205"/>
      <c r="EYL118" s="205"/>
      <c r="EYM118" s="205"/>
      <c r="EYN118" s="205"/>
      <c r="EYO118" s="205"/>
      <c r="EYP118" s="205"/>
      <c r="EYQ118" s="205"/>
      <c r="EYR118" s="205"/>
      <c r="EYS118" s="205"/>
      <c r="EYT118" s="205"/>
      <c r="EYU118" s="205"/>
      <c r="EYV118" s="205"/>
      <c r="EYW118" s="205"/>
      <c r="EYX118" s="205"/>
      <c r="EYY118" s="205"/>
      <c r="EYZ118" s="205"/>
      <c r="EZA118" s="205"/>
      <c r="EZB118" s="205"/>
      <c r="EZC118" s="205"/>
      <c r="EZD118" s="205"/>
      <c r="EZE118" s="205"/>
      <c r="EZF118" s="205"/>
      <c r="EZG118" s="205"/>
      <c r="EZH118" s="205"/>
      <c r="EZI118" s="205"/>
      <c r="EZJ118" s="205"/>
      <c r="EZK118" s="205"/>
      <c r="EZL118" s="205"/>
      <c r="EZM118" s="205"/>
      <c r="EZN118" s="205"/>
      <c r="EZO118" s="205"/>
      <c r="EZP118" s="205"/>
      <c r="EZQ118" s="205"/>
      <c r="EZR118" s="205"/>
      <c r="EZS118" s="205"/>
      <c r="EZT118" s="205"/>
      <c r="EZU118" s="205"/>
      <c r="EZV118" s="205"/>
      <c r="EZW118" s="205"/>
      <c r="EZX118" s="205"/>
      <c r="EZY118" s="205"/>
      <c r="EZZ118" s="205"/>
      <c r="FAA118" s="205"/>
      <c r="FAB118" s="205"/>
      <c r="FAC118" s="205"/>
      <c r="FAD118" s="205"/>
      <c r="FAE118" s="205"/>
      <c r="FAF118" s="205"/>
      <c r="FAG118" s="205"/>
      <c r="FAH118" s="205"/>
      <c r="FAI118" s="205"/>
      <c r="FAJ118" s="205"/>
      <c r="FAK118" s="205"/>
      <c r="FAL118" s="205"/>
      <c r="FAM118" s="205"/>
      <c r="FAN118" s="205"/>
      <c r="FAO118" s="205"/>
      <c r="FAP118" s="205"/>
      <c r="FAQ118" s="205"/>
      <c r="FAX118" s="205"/>
      <c r="FAY118" s="205"/>
      <c r="FAZ118" s="205"/>
      <c r="FBA118" s="205"/>
      <c r="FBB118" s="205"/>
      <c r="FBC118" s="205"/>
      <c r="FBD118" s="205"/>
      <c r="FBE118" s="205"/>
      <c r="FBF118" s="205"/>
      <c r="FBG118" s="205"/>
      <c r="FBH118" s="205"/>
      <c r="FBI118" s="205"/>
      <c r="FBJ118" s="205"/>
      <c r="FBK118" s="205"/>
      <c r="FBL118" s="205"/>
      <c r="FBM118" s="205"/>
      <c r="FBN118" s="205"/>
      <c r="FBO118" s="205"/>
      <c r="FBP118" s="205"/>
      <c r="FBQ118" s="205"/>
      <c r="FBR118" s="205"/>
      <c r="FBS118" s="205"/>
      <c r="FBT118" s="205"/>
      <c r="FBU118" s="205"/>
      <c r="FBV118" s="205"/>
      <c r="FBW118" s="205"/>
      <c r="FBX118" s="205"/>
      <c r="FBY118" s="205"/>
      <c r="FBZ118" s="205"/>
      <c r="FCA118" s="205"/>
      <c r="FCB118" s="205"/>
      <c r="FCC118" s="205"/>
      <c r="FCD118" s="205"/>
      <c r="FCE118" s="205"/>
      <c r="FCF118" s="205"/>
      <c r="FCG118" s="205"/>
      <c r="FCH118" s="205"/>
      <c r="FCI118" s="205"/>
      <c r="FCJ118" s="205"/>
      <c r="FCK118" s="205"/>
      <c r="FCL118" s="205"/>
      <c r="FCM118" s="205"/>
      <c r="FCN118" s="205"/>
      <c r="FCO118" s="205"/>
      <c r="FCP118" s="205"/>
      <c r="FCQ118" s="205"/>
      <c r="FCR118" s="205"/>
      <c r="FCS118" s="205"/>
      <c r="FCT118" s="205"/>
      <c r="FCU118" s="205"/>
      <c r="FCV118" s="205"/>
      <c r="FCW118" s="205"/>
      <c r="FCX118" s="205"/>
      <c r="FCY118" s="205"/>
      <c r="FCZ118" s="205"/>
      <c r="FDA118" s="205"/>
      <c r="FDB118" s="205"/>
      <c r="FDC118" s="205"/>
      <c r="FDD118" s="205"/>
      <c r="FDE118" s="205"/>
      <c r="FDF118" s="205"/>
      <c r="FDG118" s="205"/>
      <c r="FDH118" s="205"/>
      <c r="FDI118" s="205"/>
      <c r="FDJ118" s="205"/>
      <c r="FDK118" s="205"/>
      <c r="FDL118" s="205"/>
      <c r="FDM118" s="205"/>
      <c r="FDN118" s="205"/>
      <c r="FDO118" s="205"/>
      <c r="FDP118" s="205"/>
      <c r="FDQ118" s="205"/>
      <c r="FDR118" s="205"/>
      <c r="FDS118" s="205"/>
      <c r="FDT118" s="205"/>
      <c r="FDU118" s="205"/>
      <c r="FDV118" s="205"/>
      <c r="FDW118" s="205"/>
      <c r="FDX118" s="205"/>
      <c r="FDY118" s="205"/>
      <c r="FDZ118" s="205"/>
      <c r="FEA118" s="205"/>
      <c r="FEB118" s="205"/>
      <c r="FEC118" s="205"/>
      <c r="FED118" s="205"/>
      <c r="FEE118" s="205"/>
      <c r="FEF118" s="205"/>
      <c r="FEG118" s="205"/>
      <c r="FEH118" s="205"/>
      <c r="FEI118" s="205"/>
      <c r="FEJ118" s="205"/>
      <c r="FEK118" s="205"/>
      <c r="FEL118" s="205"/>
      <c r="FEM118" s="205"/>
      <c r="FEN118" s="205"/>
      <c r="FEO118" s="205"/>
      <c r="FEP118" s="205"/>
      <c r="FEQ118" s="205"/>
      <c r="FER118" s="205"/>
      <c r="FES118" s="205"/>
      <c r="FET118" s="205"/>
      <c r="FEU118" s="205"/>
      <c r="FEV118" s="205"/>
      <c r="FEW118" s="205"/>
      <c r="FEX118" s="205"/>
      <c r="FEY118" s="205"/>
      <c r="FEZ118" s="205"/>
      <c r="FFA118" s="205"/>
      <c r="FFB118" s="205"/>
      <c r="FFC118" s="205"/>
      <c r="FFD118" s="205"/>
      <c r="FFE118" s="205"/>
      <c r="FFF118" s="205"/>
      <c r="FFG118" s="205"/>
      <c r="FFH118" s="205"/>
      <c r="FFI118" s="205"/>
      <c r="FFJ118" s="205"/>
      <c r="FFK118" s="205"/>
      <c r="FFL118" s="205"/>
      <c r="FFM118" s="205"/>
      <c r="FFN118" s="205"/>
      <c r="FFO118" s="205"/>
      <c r="FFP118" s="205"/>
      <c r="FFQ118" s="205"/>
      <c r="FFR118" s="205"/>
      <c r="FFS118" s="205"/>
      <c r="FFT118" s="205"/>
      <c r="FFU118" s="205"/>
      <c r="FFV118" s="205"/>
      <c r="FFW118" s="205"/>
      <c r="FFX118" s="205"/>
      <c r="FFY118" s="205"/>
      <c r="FFZ118" s="205"/>
      <c r="FGA118" s="205"/>
      <c r="FGB118" s="205"/>
      <c r="FGC118" s="205"/>
      <c r="FGD118" s="205"/>
      <c r="FGE118" s="205"/>
      <c r="FGF118" s="205"/>
      <c r="FGG118" s="205"/>
      <c r="FGH118" s="205"/>
      <c r="FGI118" s="205"/>
      <c r="FGJ118" s="205"/>
      <c r="FGK118" s="205"/>
      <c r="FGL118" s="205"/>
      <c r="FGM118" s="205"/>
      <c r="FGN118" s="205"/>
      <c r="FGO118" s="205"/>
      <c r="FGP118" s="205"/>
      <c r="FGQ118" s="205"/>
      <c r="FGR118" s="205"/>
      <c r="FGS118" s="205"/>
      <c r="FGT118" s="205"/>
      <c r="FGU118" s="205"/>
      <c r="FGV118" s="205"/>
      <c r="FGW118" s="205"/>
      <c r="FGX118" s="205"/>
      <c r="FGY118" s="205"/>
      <c r="FGZ118" s="205"/>
      <c r="FHA118" s="205"/>
      <c r="FHB118" s="205"/>
      <c r="FHC118" s="205"/>
      <c r="FHD118" s="205"/>
      <c r="FHE118" s="205"/>
      <c r="FHF118" s="205"/>
      <c r="FHG118" s="205"/>
      <c r="FHH118" s="205"/>
      <c r="FHI118" s="205"/>
      <c r="FHJ118" s="205"/>
      <c r="FHK118" s="205"/>
      <c r="FHL118" s="205"/>
      <c r="FHM118" s="205"/>
      <c r="FHN118" s="205"/>
      <c r="FHO118" s="205"/>
      <c r="FHP118" s="205"/>
      <c r="FHQ118" s="205"/>
      <c r="FHR118" s="205"/>
      <c r="FHS118" s="205"/>
      <c r="FHT118" s="205"/>
      <c r="FHU118" s="205"/>
      <c r="FHV118" s="205"/>
      <c r="FHW118" s="205"/>
      <c r="FHX118" s="205"/>
      <c r="FHY118" s="205"/>
      <c r="FHZ118" s="205"/>
      <c r="FIA118" s="205"/>
      <c r="FIB118" s="205"/>
      <c r="FIC118" s="205"/>
      <c r="FID118" s="205"/>
      <c r="FIE118" s="205"/>
      <c r="FIF118" s="205"/>
      <c r="FIG118" s="205"/>
      <c r="FIH118" s="205"/>
      <c r="FII118" s="205"/>
      <c r="FIJ118" s="205"/>
      <c r="FIK118" s="205"/>
      <c r="FIL118" s="205"/>
      <c r="FIM118" s="205"/>
      <c r="FIN118" s="205"/>
      <c r="FIO118" s="205"/>
      <c r="FIP118" s="205"/>
      <c r="FIQ118" s="205"/>
      <c r="FIR118" s="205"/>
      <c r="FIS118" s="205"/>
      <c r="FIT118" s="205"/>
      <c r="FIU118" s="205"/>
      <c r="FIV118" s="205"/>
      <c r="FIW118" s="205"/>
      <c r="FIX118" s="205"/>
      <c r="FIY118" s="205"/>
      <c r="FIZ118" s="205"/>
      <c r="FJA118" s="205"/>
      <c r="FJB118" s="205"/>
      <c r="FJC118" s="205"/>
      <c r="FJD118" s="205"/>
      <c r="FJE118" s="205"/>
      <c r="FJF118" s="205"/>
      <c r="FJG118" s="205"/>
      <c r="FJH118" s="205"/>
      <c r="FJI118" s="205"/>
      <c r="FJJ118" s="205"/>
      <c r="FJK118" s="205"/>
      <c r="FJL118" s="205"/>
      <c r="FJM118" s="205"/>
      <c r="FJN118" s="205"/>
      <c r="FJO118" s="205"/>
      <c r="FJP118" s="205"/>
      <c r="FJQ118" s="205"/>
      <c r="FJR118" s="205"/>
      <c r="FJS118" s="205"/>
      <c r="FJT118" s="205"/>
      <c r="FJU118" s="205"/>
      <c r="FJV118" s="205"/>
      <c r="FJW118" s="205"/>
      <c r="FJX118" s="205"/>
      <c r="FJY118" s="205"/>
      <c r="FJZ118" s="205"/>
      <c r="FKA118" s="205"/>
      <c r="FKB118" s="205"/>
      <c r="FKC118" s="205"/>
      <c r="FKD118" s="205"/>
      <c r="FKE118" s="205"/>
      <c r="FKF118" s="205"/>
      <c r="FKG118" s="205"/>
      <c r="FKH118" s="205"/>
      <c r="FKI118" s="205"/>
      <c r="FKJ118" s="205"/>
      <c r="FKK118" s="205"/>
      <c r="FKL118" s="205"/>
      <c r="FKM118" s="205"/>
      <c r="FKT118" s="205"/>
      <c r="FKU118" s="205"/>
      <c r="FKV118" s="205"/>
      <c r="FKW118" s="205"/>
      <c r="FKX118" s="205"/>
      <c r="FKY118" s="205"/>
      <c r="FKZ118" s="205"/>
      <c r="FLA118" s="205"/>
      <c r="FLB118" s="205"/>
      <c r="FLC118" s="205"/>
      <c r="FLD118" s="205"/>
      <c r="FLE118" s="205"/>
      <c r="FLF118" s="205"/>
      <c r="FLG118" s="205"/>
      <c r="FLH118" s="205"/>
      <c r="FLI118" s="205"/>
      <c r="FLJ118" s="205"/>
      <c r="FLK118" s="205"/>
      <c r="FLL118" s="205"/>
      <c r="FLM118" s="205"/>
      <c r="FLN118" s="205"/>
      <c r="FLO118" s="205"/>
      <c r="FLP118" s="205"/>
      <c r="FLQ118" s="205"/>
      <c r="FLR118" s="205"/>
      <c r="FLS118" s="205"/>
      <c r="FLT118" s="205"/>
      <c r="FLU118" s="205"/>
      <c r="FLV118" s="205"/>
      <c r="FLW118" s="205"/>
      <c r="FLX118" s="205"/>
      <c r="FLY118" s="205"/>
      <c r="FLZ118" s="205"/>
      <c r="FMA118" s="205"/>
      <c r="FMB118" s="205"/>
      <c r="FMC118" s="205"/>
      <c r="FMD118" s="205"/>
      <c r="FME118" s="205"/>
      <c r="FMF118" s="205"/>
      <c r="FMG118" s="205"/>
      <c r="FMH118" s="205"/>
      <c r="FMI118" s="205"/>
      <c r="FMJ118" s="205"/>
      <c r="FMK118" s="205"/>
      <c r="FML118" s="205"/>
      <c r="FMM118" s="205"/>
      <c r="FMN118" s="205"/>
      <c r="FMO118" s="205"/>
      <c r="FMP118" s="205"/>
      <c r="FMQ118" s="205"/>
      <c r="FMR118" s="205"/>
      <c r="FMS118" s="205"/>
      <c r="FMT118" s="205"/>
      <c r="FMU118" s="205"/>
      <c r="FMV118" s="205"/>
      <c r="FMW118" s="205"/>
      <c r="FMX118" s="205"/>
      <c r="FMY118" s="205"/>
      <c r="FMZ118" s="205"/>
      <c r="FNA118" s="205"/>
      <c r="FNB118" s="205"/>
      <c r="FNC118" s="205"/>
      <c r="FND118" s="205"/>
      <c r="FNE118" s="205"/>
      <c r="FNF118" s="205"/>
      <c r="FNG118" s="205"/>
      <c r="FNH118" s="205"/>
      <c r="FNI118" s="205"/>
      <c r="FNJ118" s="205"/>
      <c r="FNK118" s="205"/>
      <c r="FNL118" s="205"/>
      <c r="FNM118" s="205"/>
      <c r="FNN118" s="205"/>
      <c r="FNO118" s="205"/>
      <c r="FNP118" s="205"/>
      <c r="FNQ118" s="205"/>
      <c r="FNR118" s="205"/>
      <c r="FNS118" s="205"/>
      <c r="FNT118" s="205"/>
      <c r="FNU118" s="205"/>
      <c r="FNV118" s="205"/>
      <c r="FNW118" s="205"/>
      <c r="FNX118" s="205"/>
      <c r="FNY118" s="205"/>
      <c r="FNZ118" s="205"/>
      <c r="FOA118" s="205"/>
      <c r="FOB118" s="205"/>
      <c r="FOC118" s="205"/>
      <c r="FOD118" s="205"/>
      <c r="FOE118" s="205"/>
      <c r="FOF118" s="205"/>
      <c r="FOG118" s="205"/>
      <c r="FOH118" s="205"/>
      <c r="FOI118" s="205"/>
      <c r="FOJ118" s="205"/>
      <c r="FOK118" s="205"/>
      <c r="FOL118" s="205"/>
      <c r="FOM118" s="205"/>
      <c r="FON118" s="205"/>
      <c r="FOO118" s="205"/>
      <c r="FOP118" s="205"/>
      <c r="FOQ118" s="205"/>
      <c r="FOR118" s="205"/>
      <c r="FOS118" s="205"/>
      <c r="FOT118" s="205"/>
      <c r="FOU118" s="205"/>
      <c r="FOV118" s="205"/>
      <c r="FOW118" s="205"/>
      <c r="FOX118" s="205"/>
      <c r="FOY118" s="205"/>
      <c r="FOZ118" s="205"/>
      <c r="FPA118" s="205"/>
      <c r="FPB118" s="205"/>
      <c r="FPC118" s="205"/>
      <c r="FPD118" s="205"/>
      <c r="FPE118" s="205"/>
      <c r="FPF118" s="205"/>
      <c r="FPG118" s="205"/>
      <c r="FPH118" s="205"/>
      <c r="FPI118" s="205"/>
      <c r="FPJ118" s="205"/>
      <c r="FPK118" s="205"/>
      <c r="FPL118" s="205"/>
      <c r="FPM118" s="205"/>
      <c r="FPN118" s="205"/>
      <c r="FPO118" s="205"/>
      <c r="FPP118" s="205"/>
      <c r="FPQ118" s="205"/>
      <c r="FPR118" s="205"/>
      <c r="FPS118" s="205"/>
      <c r="FPT118" s="205"/>
      <c r="FPU118" s="205"/>
      <c r="FPV118" s="205"/>
      <c r="FPW118" s="205"/>
      <c r="FPX118" s="205"/>
      <c r="FPY118" s="205"/>
      <c r="FPZ118" s="205"/>
      <c r="FQA118" s="205"/>
      <c r="FQB118" s="205"/>
      <c r="FQC118" s="205"/>
      <c r="FQD118" s="205"/>
      <c r="FQE118" s="205"/>
      <c r="FQF118" s="205"/>
      <c r="FQG118" s="205"/>
      <c r="FQH118" s="205"/>
      <c r="FQI118" s="205"/>
      <c r="FQJ118" s="205"/>
      <c r="FQK118" s="205"/>
      <c r="FQL118" s="205"/>
      <c r="FQM118" s="205"/>
      <c r="FQN118" s="205"/>
      <c r="FQO118" s="205"/>
      <c r="FQP118" s="205"/>
      <c r="FQQ118" s="205"/>
      <c r="FQR118" s="205"/>
      <c r="FQS118" s="205"/>
      <c r="FQT118" s="205"/>
      <c r="FQU118" s="205"/>
      <c r="FQV118" s="205"/>
      <c r="FQW118" s="205"/>
      <c r="FQX118" s="205"/>
      <c r="FQY118" s="205"/>
      <c r="FQZ118" s="205"/>
      <c r="FRA118" s="205"/>
      <c r="FRB118" s="205"/>
      <c r="FRC118" s="205"/>
      <c r="FRD118" s="205"/>
      <c r="FRE118" s="205"/>
      <c r="FRF118" s="205"/>
      <c r="FRG118" s="205"/>
      <c r="FRH118" s="205"/>
      <c r="FRI118" s="205"/>
      <c r="FRJ118" s="205"/>
      <c r="FRK118" s="205"/>
      <c r="FRL118" s="205"/>
      <c r="FRM118" s="205"/>
      <c r="FRN118" s="205"/>
      <c r="FRO118" s="205"/>
      <c r="FRP118" s="205"/>
      <c r="FRQ118" s="205"/>
      <c r="FRR118" s="205"/>
      <c r="FRS118" s="205"/>
      <c r="FRT118" s="205"/>
      <c r="FRU118" s="205"/>
      <c r="FRV118" s="205"/>
      <c r="FRW118" s="205"/>
      <c r="FRX118" s="205"/>
      <c r="FRY118" s="205"/>
      <c r="FRZ118" s="205"/>
      <c r="FSA118" s="205"/>
      <c r="FSB118" s="205"/>
      <c r="FSC118" s="205"/>
      <c r="FSD118" s="205"/>
      <c r="FSE118" s="205"/>
      <c r="FSF118" s="205"/>
      <c r="FSG118" s="205"/>
      <c r="FSH118" s="205"/>
      <c r="FSI118" s="205"/>
      <c r="FSJ118" s="205"/>
      <c r="FSK118" s="205"/>
      <c r="FSL118" s="205"/>
      <c r="FSM118" s="205"/>
      <c r="FSN118" s="205"/>
      <c r="FSO118" s="205"/>
      <c r="FSP118" s="205"/>
      <c r="FSQ118" s="205"/>
      <c r="FSR118" s="205"/>
      <c r="FSS118" s="205"/>
      <c r="FST118" s="205"/>
      <c r="FSU118" s="205"/>
      <c r="FSV118" s="205"/>
      <c r="FSW118" s="205"/>
      <c r="FSX118" s="205"/>
      <c r="FSY118" s="205"/>
      <c r="FSZ118" s="205"/>
      <c r="FTA118" s="205"/>
      <c r="FTB118" s="205"/>
      <c r="FTC118" s="205"/>
      <c r="FTD118" s="205"/>
      <c r="FTE118" s="205"/>
      <c r="FTF118" s="205"/>
      <c r="FTG118" s="205"/>
      <c r="FTH118" s="205"/>
      <c r="FTI118" s="205"/>
      <c r="FTJ118" s="205"/>
      <c r="FTK118" s="205"/>
      <c r="FTL118" s="205"/>
      <c r="FTM118" s="205"/>
      <c r="FTN118" s="205"/>
      <c r="FTO118" s="205"/>
      <c r="FTP118" s="205"/>
      <c r="FTQ118" s="205"/>
      <c r="FTR118" s="205"/>
      <c r="FTS118" s="205"/>
      <c r="FTT118" s="205"/>
      <c r="FTU118" s="205"/>
      <c r="FTV118" s="205"/>
      <c r="FTW118" s="205"/>
      <c r="FTX118" s="205"/>
      <c r="FTY118" s="205"/>
      <c r="FTZ118" s="205"/>
      <c r="FUA118" s="205"/>
      <c r="FUB118" s="205"/>
      <c r="FUC118" s="205"/>
      <c r="FUD118" s="205"/>
      <c r="FUE118" s="205"/>
      <c r="FUF118" s="205"/>
      <c r="FUG118" s="205"/>
      <c r="FUH118" s="205"/>
      <c r="FUI118" s="205"/>
      <c r="FUP118" s="205"/>
      <c r="FUQ118" s="205"/>
      <c r="FUR118" s="205"/>
      <c r="FUS118" s="205"/>
      <c r="FUT118" s="205"/>
      <c r="FUU118" s="205"/>
      <c r="FUV118" s="205"/>
      <c r="FUW118" s="205"/>
      <c r="FUX118" s="205"/>
      <c r="FUY118" s="205"/>
      <c r="FUZ118" s="205"/>
      <c r="FVA118" s="205"/>
      <c r="FVB118" s="205"/>
      <c r="FVC118" s="205"/>
      <c r="FVD118" s="205"/>
      <c r="FVE118" s="205"/>
      <c r="FVF118" s="205"/>
      <c r="FVG118" s="205"/>
      <c r="FVH118" s="205"/>
      <c r="FVI118" s="205"/>
      <c r="FVJ118" s="205"/>
      <c r="FVK118" s="205"/>
      <c r="FVL118" s="205"/>
      <c r="FVM118" s="205"/>
      <c r="FVN118" s="205"/>
      <c r="FVO118" s="205"/>
      <c r="FVP118" s="205"/>
      <c r="FVQ118" s="205"/>
      <c r="FVR118" s="205"/>
      <c r="FVS118" s="205"/>
      <c r="FVT118" s="205"/>
      <c r="FVU118" s="205"/>
      <c r="FVV118" s="205"/>
      <c r="FVW118" s="205"/>
      <c r="FVX118" s="205"/>
      <c r="FVY118" s="205"/>
      <c r="FVZ118" s="205"/>
      <c r="FWA118" s="205"/>
      <c r="FWB118" s="205"/>
      <c r="FWC118" s="205"/>
      <c r="FWD118" s="205"/>
      <c r="FWE118" s="205"/>
      <c r="FWF118" s="205"/>
      <c r="FWG118" s="205"/>
      <c r="FWH118" s="205"/>
      <c r="FWI118" s="205"/>
      <c r="FWJ118" s="205"/>
      <c r="FWK118" s="205"/>
      <c r="FWL118" s="205"/>
      <c r="FWM118" s="205"/>
      <c r="FWN118" s="205"/>
      <c r="FWO118" s="205"/>
      <c r="FWP118" s="205"/>
      <c r="FWQ118" s="205"/>
      <c r="FWR118" s="205"/>
      <c r="FWS118" s="205"/>
      <c r="FWT118" s="205"/>
      <c r="FWU118" s="205"/>
      <c r="FWV118" s="205"/>
      <c r="FWW118" s="205"/>
      <c r="FWX118" s="205"/>
      <c r="FWY118" s="205"/>
      <c r="FWZ118" s="205"/>
      <c r="FXA118" s="205"/>
      <c r="FXB118" s="205"/>
      <c r="FXC118" s="205"/>
      <c r="FXD118" s="205"/>
      <c r="FXE118" s="205"/>
      <c r="FXF118" s="205"/>
      <c r="FXG118" s="205"/>
      <c r="FXH118" s="205"/>
      <c r="FXI118" s="205"/>
      <c r="FXJ118" s="205"/>
      <c r="FXK118" s="205"/>
      <c r="FXL118" s="205"/>
      <c r="FXM118" s="205"/>
      <c r="FXN118" s="205"/>
      <c r="FXO118" s="205"/>
      <c r="FXP118" s="205"/>
      <c r="FXQ118" s="205"/>
      <c r="FXR118" s="205"/>
      <c r="FXS118" s="205"/>
      <c r="FXT118" s="205"/>
      <c r="FXU118" s="205"/>
      <c r="FXV118" s="205"/>
      <c r="FXW118" s="205"/>
      <c r="FXX118" s="205"/>
      <c r="FXY118" s="205"/>
      <c r="FXZ118" s="205"/>
      <c r="FYA118" s="205"/>
      <c r="FYB118" s="205"/>
      <c r="FYC118" s="205"/>
      <c r="FYD118" s="205"/>
      <c r="FYE118" s="205"/>
      <c r="FYF118" s="205"/>
      <c r="FYG118" s="205"/>
      <c r="FYH118" s="205"/>
      <c r="FYI118" s="205"/>
      <c r="FYJ118" s="205"/>
      <c r="FYK118" s="205"/>
      <c r="FYL118" s="205"/>
      <c r="FYM118" s="205"/>
      <c r="FYN118" s="205"/>
      <c r="FYO118" s="205"/>
      <c r="FYP118" s="205"/>
      <c r="FYQ118" s="205"/>
      <c r="FYR118" s="205"/>
      <c r="FYS118" s="205"/>
      <c r="FYT118" s="205"/>
      <c r="FYU118" s="205"/>
      <c r="FYV118" s="205"/>
      <c r="FYW118" s="205"/>
      <c r="FYX118" s="205"/>
      <c r="FYY118" s="205"/>
      <c r="FYZ118" s="205"/>
      <c r="FZA118" s="205"/>
      <c r="FZB118" s="205"/>
      <c r="FZC118" s="205"/>
      <c r="FZD118" s="205"/>
      <c r="FZE118" s="205"/>
      <c r="FZF118" s="205"/>
      <c r="FZG118" s="205"/>
      <c r="FZH118" s="205"/>
      <c r="FZI118" s="205"/>
      <c r="FZJ118" s="205"/>
      <c r="FZK118" s="205"/>
      <c r="FZL118" s="205"/>
      <c r="FZM118" s="205"/>
      <c r="FZN118" s="205"/>
      <c r="FZO118" s="205"/>
      <c r="FZP118" s="205"/>
      <c r="FZQ118" s="205"/>
      <c r="FZR118" s="205"/>
      <c r="FZS118" s="205"/>
      <c r="FZT118" s="205"/>
      <c r="FZU118" s="205"/>
      <c r="FZV118" s="205"/>
      <c r="FZW118" s="205"/>
      <c r="FZX118" s="205"/>
      <c r="FZY118" s="205"/>
      <c r="FZZ118" s="205"/>
      <c r="GAA118" s="205"/>
      <c r="GAB118" s="205"/>
      <c r="GAC118" s="205"/>
      <c r="GAD118" s="205"/>
      <c r="GAE118" s="205"/>
      <c r="GAF118" s="205"/>
      <c r="GAG118" s="205"/>
      <c r="GAH118" s="205"/>
      <c r="GAI118" s="205"/>
      <c r="GAJ118" s="205"/>
      <c r="GAK118" s="205"/>
      <c r="GAL118" s="205"/>
      <c r="GAM118" s="205"/>
      <c r="GAN118" s="205"/>
      <c r="GAO118" s="205"/>
      <c r="GAP118" s="205"/>
      <c r="GAQ118" s="205"/>
      <c r="GAR118" s="205"/>
      <c r="GAS118" s="205"/>
      <c r="GAT118" s="205"/>
      <c r="GAU118" s="205"/>
      <c r="GAV118" s="205"/>
      <c r="GAW118" s="205"/>
      <c r="GAX118" s="205"/>
      <c r="GAY118" s="205"/>
      <c r="GAZ118" s="205"/>
      <c r="GBA118" s="205"/>
      <c r="GBB118" s="205"/>
      <c r="GBC118" s="205"/>
      <c r="GBD118" s="205"/>
      <c r="GBE118" s="205"/>
      <c r="GBF118" s="205"/>
      <c r="GBG118" s="205"/>
      <c r="GBH118" s="205"/>
      <c r="GBI118" s="205"/>
      <c r="GBJ118" s="205"/>
      <c r="GBK118" s="205"/>
      <c r="GBL118" s="205"/>
      <c r="GBM118" s="205"/>
      <c r="GBN118" s="205"/>
      <c r="GBO118" s="205"/>
      <c r="GBP118" s="205"/>
      <c r="GBQ118" s="205"/>
      <c r="GBR118" s="205"/>
      <c r="GBS118" s="205"/>
      <c r="GBT118" s="205"/>
      <c r="GBU118" s="205"/>
      <c r="GBV118" s="205"/>
      <c r="GBW118" s="205"/>
      <c r="GBX118" s="205"/>
      <c r="GBY118" s="205"/>
      <c r="GBZ118" s="205"/>
      <c r="GCA118" s="205"/>
      <c r="GCB118" s="205"/>
      <c r="GCC118" s="205"/>
      <c r="GCD118" s="205"/>
      <c r="GCE118" s="205"/>
      <c r="GCF118" s="205"/>
      <c r="GCG118" s="205"/>
      <c r="GCH118" s="205"/>
      <c r="GCI118" s="205"/>
      <c r="GCJ118" s="205"/>
      <c r="GCK118" s="205"/>
      <c r="GCL118" s="205"/>
      <c r="GCM118" s="205"/>
      <c r="GCN118" s="205"/>
      <c r="GCO118" s="205"/>
      <c r="GCP118" s="205"/>
      <c r="GCQ118" s="205"/>
      <c r="GCR118" s="205"/>
      <c r="GCS118" s="205"/>
      <c r="GCT118" s="205"/>
      <c r="GCU118" s="205"/>
      <c r="GCV118" s="205"/>
      <c r="GCW118" s="205"/>
      <c r="GCX118" s="205"/>
      <c r="GCY118" s="205"/>
      <c r="GCZ118" s="205"/>
      <c r="GDA118" s="205"/>
      <c r="GDB118" s="205"/>
      <c r="GDC118" s="205"/>
      <c r="GDD118" s="205"/>
      <c r="GDE118" s="205"/>
      <c r="GDF118" s="205"/>
      <c r="GDG118" s="205"/>
      <c r="GDH118" s="205"/>
      <c r="GDI118" s="205"/>
      <c r="GDJ118" s="205"/>
      <c r="GDK118" s="205"/>
      <c r="GDL118" s="205"/>
      <c r="GDM118" s="205"/>
      <c r="GDN118" s="205"/>
      <c r="GDO118" s="205"/>
      <c r="GDP118" s="205"/>
      <c r="GDQ118" s="205"/>
      <c r="GDR118" s="205"/>
      <c r="GDS118" s="205"/>
      <c r="GDT118" s="205"/>
      <c r="GDU118" s="205"/>
      <c r="GDV118" s="205"/>
      <c r="GDW118" s="205"/>
      <c r="GDX118" s="205"/>
      <c r="GDY118" s="205"/>
      <c r="GDZ118" s="205"/>
      <c r="GEA118" s="205"/>
      <c r="GEB118" s="205"/>
      <c r="GEC118" s="205"/>
      <c r="GED118" s="205"/>
      <c r="GEE118" s="205"/>
      <c r="GEL118" s="205"/>
      <c r="GEM118" s="205"/>
      <c r="GEN118" s="205"/>
      <c r="GEO118" s="205"/>
      <c r="GEP118" s="205"/>
      <c r="GEQ118" s="205"/>
      <c r="GER118" s="205"/>
      <c r="GES118" s="205"/>
      <c r="GET118" s="205"/>
      <c r="GEU118" s="205"/>
      <c r="GEV118" s="205"/>
      <c r="GEW118" s="205"/>
      <c r="GEX118" s="205"/>
      <c r="GEY118" s="205"/>
      <c r="GEZ118" s="205"/>
      <c r="GFA118" s="205"/>
      <c r="GFB118" s="205"/>
      <c r="GFC118" s="205"/>
      <c r="GFD118" s="205"/>
      <c r="GFE118" s="205"/>
      <c r="GFF118" s="205"/>
      <c r="GFG118" s="205"/>
      <c r="GFH118" s="205"/>
      <c r="GFI118" s="205"/>
      <c r="GFJ118" s="205"/>
      <c r="GFK118" s="205"/>
      <c r="GFL118" s="205"/>
      <c r="GFM118" s="205"/>
      <c r="GFN118" s="205"/>
      <c r="GFO118" s="205"/>
      <c r="GFP118" s="205"/>
      <c r="GFQ118" s="205"/>
      <c r="GFR118" s="205"/>
      <c r="GFS118" s="205"/>
      <c r="GFT118" s="205"/>
      <c r="GFU118" s="205"/>
      <c r="GFV118" s="205"/>
      <c r="GFW118" s="205"/>
      <c r="GFX118" s="205"/>
      <c r="GFY118" s="205"/>
      <c r="GFZ118" s="205"/>
      <c r="GGA118" s="205"/>
      <c r="GGB118" s="205"/>
      <c r="GGC118" s="205"/>
      <c r="GGD118" s="205"/>
      <c r="GGE118" s="205"/>
      <c r="GGF118" s="205"/>
      <c r="GGG118" s="205"/>
      <c r="GGH118" s="205"/>
      <c r="GGI118" s="205"/>
      <c r="GGJ118" s="205"/>
      <c r="GGK118" s="205"/>
      <c r="GGL118" s="205"/>
      <c r="GGM118" s="205"/>
      <c r="GGN118" s="205"/>
      <c r="GGO118" s="205"/>
      <c r="GGP118" s="205"/>
      <c r="GGQ118" s="205"/>
      <c r="GGR118" s="205"/>
      <c r="GGS118" s="205"/>
      <c r="GGT118" s="205"/>
      <c r="GGU118" s="205"/>
      <c r="GGV118" s="205"/>
      <c r="GGW118" s="205"/>
      <c r="GGX118" s="205"/>
      <c r="GGY118" s="205"/>
      <c r="GGZ118" s="205"/>
      <c r="GHA118" s="205"/>
      <c r="GHB118" s="205"/>
      <c r="GHC118" s="205"/>
      <c r="GHD118" s="205"/>
      <c r="GHE118" s="205"/>
      <c r="GHF118" s="205"/>
      <c r="GHG118" s="205"/>
      <c r="GHH118" s="205"/>
      <c r="GHI118" s="205"/>
      <c r="GHJ118" s="205"/>
      <c r="GHK118" s="205"/>
      <c r="GHL118" s="205"/>
      <c r="GHM118" s="205"/>
      <c r="GHN118" s="205"/>
      <c r="GHO118" s="205"/>
      <c r="GHP118" s="205"/>
      <c r="GHQ118" s="205"/>
      <c r="GHR118" s="205"/>
      <c r="GHS118" s="205"/>
      <c r="GHT118" s="205"/>
      <c r="GHU118" s="205"/>
      <c r="GHV118" s="205"/>
      <c r="GHW118" s="205"/>
      <c r="GHX118" s="205"/>
      <c r="GHY118" s="205"/>
      <c r="GHZ118" s="205"/>
      <c r="GIA118" s="205"/>
      <c r="GIB118" s="205"/>
      <c r="GIC118" s="205"/>
      <c r="GID118" s="205"/>
      <c r="GIE118" s="205"/>
      <c r="GIF118" s="205"/>
      <c r="GIG118" s="205"/>
      <c r="GIH118" s="205"/>
      <c r="GII118" s="205"/>
      <c r="GIJ118" s="205"/>
      <c r="GIK118" s="205"/>
      <c r="GIL118" s="205"/>
      <c r="GIM118" s="205"/>
      <c r="GIN118" s="205"/>
      <c r="GIO118" s="205"/>
      <c r="GIP118" s="205"/>
      <c r="GIQ118" s="205"/>
      <c r="GIR118" s="205"/>
      <c r="GIS118" s="205"/>
      <c r="GIT118" s="205"/>
      <c r="GIU118" s="205"/>
      <c r="GIV118" s="205"/>
      <c r="GIW118" s="205"/>
      <c r="GIX118" s="205"/>
      <c r="GIY118" s="205"/>
      <c r="GIZ118" s="205"/>
      <c r="GJA118" s="205"/>
      <c r="GJB118" s="205"/>
      <c r="GJC118" s="205"/>
      <c r="GJD118" s="205"/>
      <c r="GJE118" s="205"/>
      <c r="GJF118" s="205"/>
      <c r="GJG118" s="205"/>
      <c r="GJH118" s="205"/>
      <c r="GJI118" s="205"/>
      <c r="GJJ118" s="205"/>
      <c r="GJK118" s="205"/>
      <c r="GJL118" s="205"/>
      <c r="GJM118" s="205"/>
      <c r="GJN118" s="205"/>
      <c r="GJO118" s="205"/>
      <c r="GJP118" s="205"/>
      <c r="GJQ118" s="205"/>
      <c r="GJR118" s="205"/>
      <c r="GJS118" s="205"/>
      <c r="GJT118" s="205"/>
      <c r="GJU118" s="205"/>
      <c r="GJV118" s="205"/>
      <c r="GJW118" s="205"/>
      <c r="GJX118" s="205"/>
      <c r="GJY118" s="205"/>
      <c r="GJZ118" s="205"/>
      <c r="GKA118" s="205"/>
      <c r="GKB118" s="205"/>
      <c r="GKC118" s="205"/>
      <c r="GKD118" s="205"/>
      <c r="GKE118" s="205"/>
      <c r="GKF118" s="205"/>
      <c r="GKG118" s="205"/>
      <c r="GKH118" s="205"/>
      <c r="GKI118" s="205"/>
      <c r="GKJ118" s="205"/>
      <c r="GKK118" s="205"/>
      <c r="GKL118" s="205"/>
      <c r="GKM118" s="205"/>
      <c r="GKN118" s="205"/>
      <c r="GKO118" s="205"/>
      <c r="GKP118" s="205"/>
      <c r="GKQ118" s="205"/>
      <c r="GKR118" s="205"/>
      <c r="GKS118" s="205"/>
      <c r="GKT118" s="205"/>
      <c r="GKU118" s="205"/>
      <c r="GKV118" s="205"/>
      <c r="GKW118" s="205"/>
      <c r="GKX118" s="205"/>
      <c r="GKY118" s="205"/>
      <c r="GKZ118" s="205"/>
      <c r="GLA118" s="205"/>
      <c r="GLB118" s="205"/>
      <c r="GLC118" s="205"/>
      <c r="GLD118" s="205"/>
      <c r="GLE118" s="205"/>
      <c r="GLF118" s="205"/>
      <c r="GLG118" s="205"/>
      <c r="GLH118" s="205"/>
      <c r="GLI118" s="205"/>
      <c r="GLJ118" s="205"/>
      <c r="GLK118" s="205"/>
      <c r="GLL118" s="205"/>
      <c r="GLM118" s="205"/>
      <c r="GLN118" s="205"/>
      <c r="GLO118" s="205"/>
      <c r="GLP118" s="205"/>
      <c r="GLQ118" s="205"/>
      <c r="GLR118" s="205"/>
      <c r="GLS118" s="205"/>
      <c r="GLT118" s="205"/>
      <c r="GLU118" s="205"/>
      <c r="GLV118" s="205"/>
      <c r="GLW118" s="205"/>
      <c r="GLX118" s="205"/>
      <c r="GLY118" s="205"/>
      <c r="GLZ118" s="205"/>
      <c r="GMA118" s="205"/>
      <c r="GMB118" s="205"/>
      <c r="GMC118" s="205"/>
      <c r="GMD118" s="205"/>
      <c r="GME118" s="205"/>
      <c r="GMF118" s="205"/>
      <c r="GMG118" s="205"/>
      <c r="GMH118" s="205"/>
      <c r="GMI118" s="205"/>
      <c r="GMJ118" s="205"/>
      <c r="GMK118" s="205"/>
      <c r="GML118" s="205"/>
      <c r="GMM118" s="205"/>
      <c r="GMN118" s="205"/>
      <c r="GMO118" s="205"/>
      <c r="GMP118" s="205"/>
      <c r="GMQ118" s="205"/>
      <c r="GMR118" s="205"/>
      <c r="GMS118" s="205"/>
      <c r="GMT118" s="205"/>
      <c r="GMU118" s="205"/>
      <c r="GMV118" s="205"/>
      <c r="GMW118" s="205"/>
      <c r="GMX118" s="205"/>
      <c r="GMY118" s="205"/>
      <c r="GMZ118" s="205"/>
      <c r="GNA118" s="205"/>
      <c r="GNB118" s="205"/>
      <c r="GNC118" s="205"/>
      <c r="GND118" s="205"/>
      <c r="GNE118" s="205"/>
      <c r="GNF118" s="205"/>
      <c r="GNG118" s="205"/>
      <c r="GNH118" s="205"/>
      <c r="GNI118" s="205"/>
      <c r="GNJ118" s="205"/>
      <c r="GNK118" s="205"/>
      <c r="GNL118" s="205"/>
      <c r="GNM118" s="205"/>
      <c r="GNN118" s="205"/>
      <c r="GNO118" s="205"/>
      <c r="GNP118" s="205"/>
      <c r="GNQ118" s="205"/>
      <c r="GNR118" s="205"/>
      <c r="GNS118" s="205"/>
      <c r="GNT118" s="205"/>
      <c r="GNU118" s="205"/>
      <c r="GNV118" s="205"/>
      <c r="GNW118" s="205"/>
      <c r="GNX118" s="205"/>
      <c r="GNY118" s="205"/>
      <c r="GNZ118" s="205"/>
      <c r="GOA118" s="205"/>
      <c r="GOH118" s="205"/>
      <c r="GOI118" s="205"/>
      <c r="GOJ118" s="205"/>
      <c r="GOK118" s="205"/>
      <c r="GOL118" s="205"/>
      <c r="GOM118" s="205"/>
      <c r="GON118" s="205"/>
      <c r="GOO118" s="205"/>
      <c r="GOP118" s="205"/>
      <c r="GOQ118" s="205"/>
      <c r="GOR118" s="205"/>
      <c r="GOS118" s="205"/>
      <c r="GOT118" s="205"/>
      <c r="GOU118" s="205"/>
      <c r="GOV118" s="205"/>
      <c r="GOW118" s="205"/>
      <c r="GOX118" s="205"/>
      <c r="GOY118" s="205"/>
      <c r="GOZ118" s="205"/>
      <c r="GPA118" s="205"/>
      <c r="GPB118" s="205"/>
      <c r="GPC118" s="205"/>
      <c r="GPD118" s="205"/>
      <c r="GPE118" s="205"/>
      <c r="GPF118" s="205"/>
      <c r="GPG118" s="205"/>
      <c r="GPH118" s="205"/>
      <c r="GPI118" s="205"/>
      <c r="GPJ118" s="205"/>
      <c r="GPK118" s="205"/>
      <c r="GPL118" s="205"/>
      <c r="GPM118" s="205"/>
      <c r="GPN118" s="205"/>
      <c r="GPO118" s="205"/>
      <c r="GPP118" s="205"/>
      <c r="GPQ118" s="205"/>
      <c r="GPR118" s="205"/>
      <c r="GPS118" s="205"/>
      <c r="GPT118" s="205"/>
      <c r="GPU118" s="205"/>
      <c r="GPV118" s="205"/>
      <c r="GPW118" s="205"/>
      <c r="GPX118" s="205"/>
      <c r="GPY118" s="205"/>
      <c r="GPZ118" s="205"/>
      <c r="GQA118" s="205"/>
      <c r="GQB118" s="205"/>
      <c r="GQC118" s="205"/>
      <c r="GQD118" s="205"/>
      <c r="GQE118" s="205"/>
      <c r="GQF118" s="205"/>
      <c r="GQG118" s="205"/>
      <c r="GQH118" s="205"/>
      <c r="GQI118" s="205"/>
      <c r="GQJ118" s="205"/>
      <c r="GQK118" s="205"/>
      <c r="GQL118" s="205"/>
      <c r="GQM118" s="205"/>
      <c r="GQN118" s="205"/>
      <c r="GQO118" s="205"/>
      <c r="GQP118" s="205"/>
      <c r="GQQ118" s="205"/>
      <c r="GQR118" s="205"/>
      <c r="GQS118" s="205"/>
      <c r="GQT118" s="205"/>
      <c r="GQU118" s="205"/>
      <c r="GQV118" s="205"/>
      <c r="GQW118" s="205"/>
      <c r="GQX118" s="205"/>
      <c r="GQY118" s="205"/>
      <c r="GQZ118" s="205"/>
      <c r="GRA118" s="205"/>
      <c r="GRB118" s="205"/>
      <c r="GRC118" s="205"/>
      <c r="GRD118" s="205"/>
      <c r="GRE118" s="205"/>
      <c r="GRF118" s="205"/>
      <c r="GRG118" s="205"/>
      <c r="GRH118" s="205"/>
      <c r="GRI118" s="205"/>
      <c r="GRJ118" s="205"/>
      <c r="GRK118" s="205"/>
      <c r="GRL118" s="205"/>
      <c r="GRM118" s="205"/>
      <c r="GRN118" s="205"/>
      <c r="GRO118" s="205"/>
      <c r="GRP118" s="205"/>
      <c r="GRQ118" s="205"/>
      <c r="GRR118" s="205"/>
      <c r="GRS118" s="205"/>
      <c r="GRT118" s="205"/>
      <c r="GRU118" s="205"/>
      <c r="GRV118" s="205"/>
      <c r="GRW118" s="205"/>
      <c r="GRX118" s="205"/>
      <c r="GRY118" s="205"/>
      <c r="GRZ118" s="205"/>
      <c r="GSA118" s="205"/>
      <c r="GSB118" s="205"/>
      <c r="GSC118" s="205"/>
      <c r="GSD118" s="205"/>
      <c r="GSE118" s="205"/>
      <c r="GSF118" s="205"/>
      <c r="GSG118" s="205"/>
      <c r="GSH118" s="205"/>
      <c r="GSI118" s="205"/>
      <c r="GSJ118" s="205"/>
      <c r="GSK118" s="205"/>
      <c r="GSL118" s="205"/>
      <c r="GSM118" s="205"/>
      <c r="GSN118" s="205"/>
      <c r="GSO118" s="205"/>
      <c r="GSP118" s="205"/>
      <c r="GSQ118" s="205"/>
      <c r="GSR118" s="205"/>
      <c r="GSS118" s="205"/>
      <c r="GST118" s="205"/>
      <c r="GSU118" s="205"/>
      <c r="GSV118" s="205"/>
      <c r="GSW118" s="205"/>
      <c r="GSX118" s="205"/>
      <c r="GSY118" s="205"/>
      <c r="GSZ118" s="205"/>
      <c r="GTA118" s="205"/>
      <c r="GTB118" s="205"/>
      <c r="GTC118" s="205"/>
      <c r="GTD118" s="205"/>
      <c r="GTE118" s="205"/>
      <c r="GTF118" s="205"/>
      <c r="GTG118" s="205"/>
      <c r="GTH118" s="205"/>
      <c r="GTI118" s="205"/>
      <c r="GTJ118" s="205"/>
      <c r="GTK118" s="205"/>
      <c r="GTL118" s="205"/>
      <c r="GTM118" s="205"/>
      <c r="GTN118" s="205"/>
      <c r="GTO118" s="205"/>
      <c r="GTP118" s="205"/>
      <c r="GTQ118" s="205"/>
      <c r="GTR118" s="205"/>
      <c r="GTS118" s="205"/>
      <c r="GTT118" s="205"/>
      <c r="GTU118" s="205"/>
      <c r="GTV118" s="205"/>
      <c r="GTW118" s="205"/>
      <c r="GTX118" s="205"/>
      <c r="GTY118" s="205"/>
      <c r="GTZ118" s="205"/>
      <c r="GUA118" s="205"/>
      <c r="GUB118" s="205"/>
      <c r="GUC118" s="205"/>
      <c r="GUD118" s="205"/>
      <c r="GUE118" s="205"/>
      <c r="GUF118" s="205"/>
      <c r="GUG118" s="205"/>
      <c r="GUH118" s="205"/>
      <c r="GUI118" s="205"/>
      <c r="GUJ118" s="205"/>
      <c r="GUK118" s="205"/>
      <c r="GUL118" s="205"/>
      <c r="GUM118" s="205"/>
      <c r="GUN118" s="205"/>
      <c r="GUO118" s="205"/>
      <c r="GUP118" s="205"/>
      <c r="GUQ118" s="205"/>
      <c r="GUR118" s="205"/>
      <c r="GUS118" s="205"/>
      <c r="GUT118" s="205"/>
      <c r="GUU118" s="205"/>
      <c r="GUV118" s="205"/>
      <c r="GUW118" s="205"/>
      <c r="GUX118" s="205"/>
      <c r="GUY118" s="205"/>
      <c r="GUZ118" s="205"/>
      <c r="GVA118" s="205"/>
      <c r="GVB118" s="205"/>
      <c r="GVC118" s="205"/>
      <c r="GVD118" s="205"/>
      <c r="GVE118" s="205"/>
      <c r="GVF118" s="205"/>
      <c r="GVG118" s="205"/>
      <c r="GVH118" s="205"/>
      <c r="GVI118" s="205"/>
      <c r="GVJ118" s="205"/>
      <c r="GVK118" s="205"/>
      <c r="GVL118" s="205"/>
      <c r="GVM118" s="205"/>
      <c r="GVN118" s="205"/>
      <c r="GVO118" s="205"/>
      <c r="GVP118" s="205"/>
      <c r="GVQ118" s="205"/>
      <c r="GVR118" s="205"/>
      <c r="GVS118" s="205"/>
      <c r="GVT118" s="205"/>
      <c r="GVU118" s="205"/>
      <c r="GVV118" s="205"/>
      <c r="GVW118" s="205"/>
      <c r="GVX118" s="205"/>
      <c r="GVY118" s="205"/>
      <c r="GVZ118" s="205"/>
      <c r="GWA118" s="205"/>
      <c r="GWB118" s="205"/>
      <c r="GWC118" s="205"/>
      <c r="GWD118" s="205"/>
      <c r="GWE118" s="205"/>
      <c r="GWF118" s="205"/>
      <c r="GWG118" s="205"/>
      <c r="GWH118" s="205"/>
      <c r="GWI118" s="205"/>
      <c r="GWJ118" s="205"/>
      <c r="GWK118" s="205"/>
      <c r="GWL118" s="205"/>
      <c r="GWM118" s="205"/>
      <c r="GWN118" s="205"/>
      <c r="GWO118" s="205"/>
      <c r="GWP118" s="205"/>
      <c r="GWQ118" s="205"/>
      <c r="GWR118" s="205"/>
      <c r="GWS118" s="205"/>
      <c r="GWT118" s="205"/>
      <c r="GWU118" s="205"/>
      <c r="GWV118" s="205"/>
      <c r="GWW118" s="205"/>
      <c r="GWX118" s="205"/>
      <c r="GWY118" s="205"/>
      <c r="GWZ118" s="205"/>
      <c r="GXA118" s="205"/>
      <c r="GXB118" s="205"/>
      <c r="GXC118" s="205"/>
      <c r="GXD118" s="205"/>
      <c r="GXE118" s="205"/>
      <c r="GXF118" s="205"/>
      <c r="GXG118" s="205"/>
      <c r="GXH118" s="205"/>
      <c r="GXI118" s="205"/>
      <c r="GXJ118" s="205"/>
      <c r="GXK118" s="205"/>
      <c r="GXL118" s="205"/>
      <c r="GXM118" s="205"/>
      <c r="GXN118" s="205"/>
      <c r="GXO118" s="205"/>
      <c r="GXP118" s="205"/>
      <c r="GXQ118" s="205"/>
      <c r="GXR118" s="205"/>
      <c r="GXS118" s="205"/>
      <c r="GXT118" s="205"/>
      <c r="GXU118" s="205"/>
      <c r="GXV118" s="205"/>
      <c r="GXW118" s="205"/>
      <c r="GYD118" s="205"/>
      <c r="GYE118" s="205"/>
      <c r="GYF118" s="205"/>
      <c r="GYG118" s="205"/>
      <c r="GYH118" s="205"/>
      <c r="GYI118" s="205"/>
      <c r="GYJ118" s="205"/>
      <c r="GYK118" s="205"/>
      <c r="GYL118" s="205"/>
      <c r="GYM118" s="205"/>
      <c r="GYN118" s="205"/>
      <c r="GYO118" s="205"/>
      <c r="GYP118" s="205"/>
      <c r="GYQ118" s="205"/>
      <c r="GYR118" s="205"/>
      <c r="GYS118" s="205"/>
      <c r="GYT118" s="205"/>
      <c r="GYU118" s="205"/>
      <c r="GYV118" s="205"/>
      <c r="GYW118" s="205"/>
      <c r="GYX118" s="205"/>
      <c r="GYY118" s="205"/>
      <c r="GYZ118" s="205"/>
      <c r="GZA118" s="205"/>
      <c r="GZB118" s="205"/>
      <c r="GZC118" s="205"/>
      <c r="GZD118" s="205"/>
      <c r="GZE118" s="205"/>
      <c r="GZF118" s="205"/>
      <c r="GZG118" s="205"/>
      <c r="GZH118" s="205"/>
      <c r="GZI118" s="205"/>
      <c r="GZJ118" s="205"/>
      <c r="GZK118" s="205"/>
      <c r="GZL118" s="205"/>
      <c r="GZM118" s="205"/>
      <c r="GZN118" s="205"/>
      <c r="GZO118" s="205"/>
      <c r="GZP118" s="205"/>
      <c r="GZQ118" s="205"/>
      <c r="GZR118" s="205"/>
      <c r="GZS118" s="205"/>
      <c r="GZT118" s="205"/>
      <c r="GZU118" s="205"/>
      <c r="GZV118" s="205"/>
      <c r="GZW118" s="205"/>
      <c r="GZX118" s="205"/>
      <c r="GZY118" s="205"/>
      <c r="GZZ118" s="205"/>
      <c r="HAA118" s="205"/>
      <c r="HAB118" s="205"/>
      <c r="HAC118" s="205"/>
      <c r="HAD118" s="205"/>
      <c r="HAE118" s="205"/>
      <c r="HAF118" s="205"/>
      <c r="HAG118" s="205"/>
      <c r="HAH118" s="205"/>
      <c r="HAI118" s="205"/>
      <c r="HAJ118" s="205"/>
      <c r="HAK118" s="205"/>
      <c r="HAL118" s="205"/>
      <c r="HAM118" s="205"/>
      <c r="HAN118" s="205"/>
      <c r="HAO118" s="205"/>
      <c r="HAP118" s="205"/>
      <c r="HAQ118" s="205"/>
      <c r="HAR118" s="205"/>
      <c r="HAS118" s="205"/>
      <c r="HAT118" s="205"/>
      <c r="HAU118" s="205"/>
      <c r="HAV118" s="205"/>
      <c r="HAW118" s="205"/>
      <c r="HAX118" s="205"/>
      <c r="HAY118" s="205"/>
      <c r="HAZ118" s="205"/>
      <c r="HBA118" s="205"/>
      <c r="HBB118" s="205"/>
      <c r="HBC118" s="205"/>
      <c r="HBD118" s="205"/>
      <c r="HBE118" s="205"/>
      <c r="HBF118" s="205"/>
      <c r="HBG118" s="205"/>
      <c r="HBH118" s="205"/>
      <c r="HBI118" s="205"/>
      <c r="HBJ118" s="205"/>
      <c r="HBK118" s="205"/>
      <c r="HBL118" s="205"/>
      <c r="HBM118" s="205"/>
      <c r="HBN118" s="205"/>
      <c r="HBO118" s="205"/>
      <c r="HBP118" s="205"/>
      <c r="HBQ118" s="205"/>
      <c r="HBR118" s="205"/>
      <c r="HBS118" s="205"/>
      <c r="HBT118" s="205"/>
      <c r="HBU118" s="205"/>
      <c r="HBV118" s="205"/>
      <c r="HBW118" s="205"/>
      <c r="HBX118" s="205"/>
      <c r="HBY118" s="205"/>
      <c r="HBZ118" s="205"/>
      <c r="HCA118" s="205"/>
      <c r="HCB118" s="205"/>
      <c r="HCC118" s="205"/>
      <c r="HCD118" s="205"/>
      <c r="HCE118" s="205"/>
      <c r="HCF118" s="205"/>
      <c r="HCG118" s="205"/>
      <c r="HCH118" s="205"/>
      <c r="HCI118" s="205"/>
      <c r="HCJ118" s="205"/>
      <c r="HCK118" s="205"/>
      <c r="HCL118" s="205"/>
      <c r="HCM118" s="205"/>
      <c r="HCN118" s="205"/>
      <c r="HCO118" s="205"/>
      <c r="HCP118" s="205"/>
      <c r="HCQ118" s="205"/>
      <c r="HCR118" s="205"/>
      <c r="HCS118" s="205"/>
      <c r="HCT118" s="205"/>
      <c r="HCU118" s="205"/>
      <c r="HCV118" s="205"/>
      <c r="HCW118" s="205"/>
      <c r="HCX118" s="205"/>
      <c r="HCY118" s="205"/>
      <c r="HCZ118" s="205"/>
      <c r="HDA118" s="205"/>
      <c r="HDB118" s="205"/>
      <c r="HDC118" s="205"/>
      <c r="HDD118" s="205"/>
      <c r="HDE118" s="205"/>
      <c r="HDF118" s="205"/>
      <c r="HDG118" s="205"/>
      <c r="HDH118" s="205"/>
      <c r="HDI118" s="205"/>
      <c r="HDJ118" s="205"/>
      <c r="HDK118" s="205"/>
      <c r="HDL118" s="205"/>
      <c r="HDM118" s="205"/>
      <c r="HDN118" s="205"/>
      <c r="HDO118" s="205"/>
      <c r="HDP118" s="205"/>
      <c r="HDQ118" s="205"/>
      <c r="HDR118" s="205"/>
      <c r="HDS118" s="205"/>
      <c r="HDT118" s="205"/>
      <c r="HDU118" s="205"/>
      <c r="HDV118" s="205"/>
      <c r="HDW118" s="205"/>
      <c r="HDX118" s="205"/>
      <c r="HDY118" s="205"/>
      <c r="HDZ118" s="205"/>
      <c r="HEA118" s="205"/>
      <c r="HEB118" s="205"/>
      <c r="HEC118" s="205"/>
      <c r="HED118" s="205"/>
      <c r="HEE118" s="205"/>
      <c r="HEF118" s="205"/>
      <c r="HEG118" s="205"/>
      <c r="HEH118" s="205"/>
      <c r="HEI118" s="205"/>
      <c r="HEJ118" s="205"/>
      <c r="HEK118" s="205"/>
      <c r="HEL118" s="205"/>
      <c r="HEM118" s="205"/>
      <c r="HEN118" s="205"/>
      <c r="HEO118" s="205"/>
      <c r="HEP118" s="205"/>
      <c r="HEQ118" s="205"/>
      <c r="HER118" s="205"/>
      <c r="HES118" s="205"/>
      <c r="HET118" s="205"/>
      <c r="HEU118" s="205"/>
      <c r="HEV118" s="205"/>
      <c r="HEW118" s="205"/>
      <c r="HEX118" s="205"/>
      <c r="HEY118" s="205"/>
      <c r="HEZ118" s="205"/>
      <c r="HFA118" s="205"/>
      <c r="HFB118" s="205"/>
      <c r="HFC118" s="205"/>
      <c r="HFD118" s="205"/>
      <c r="HFE118" s="205"/>
      <c r="HFF118" s="205"/>
      <c r="HFG118" s="205"/>
      <c r="HFH118" s="205"/>
      <c r="HFI118" s="205"/>
      <c r="HFJ118" s="205"/>
      <c r="HFK118" s="205"/>
      <c r="HFL118" s="205"/>
      <c r="HFM118" s="205"/>
      <c r="HFN118" s="205"/>
      <c r="HFO118" s="205"/>
      <c r="HFP118" s="205"/>
      <c r="HFQ118" s="205"/>
      <c r="HFR118" s="205"/>
      <c r="HFS118" s="205"/>
      <c r="HFT118" s="205"/>
      <c r="HFU118" s="205"/>
      <c r="HFV118" s="205"/>
      <c r="HFW118" s="205"/>
      <c r="HFX118" s="205"/>
      <c r="HFY118" s="205"/>
      <c r="HFZ118" s="205"/>
      <c r="HGA118" s="205"/>
      <c r="HGB118" s="205"/>
      <c r="HGC118" s="205"/>
      <c r="HGD118" s="205"/>
      <c r="HGE118" s="205"/>
      <c r="HGF118" s="205"/>
      <c r="HGG118" s="205"/>
      <c r="HGH118" s="205"/>
      <c r="HGI118" s="205"/>
      <c r="HGJ118" s="205"/>
      <c r="HGK118" s="205"/>
      <c r="HGL118" s="205"/>
      <c r="HGM118" s="205"/>
      <c r="HGN118" s="205"/>
      <c r="HGO118" s="205"/>
      <c r="HGP118" s="205"/>
      <c r="HGQ118" s="205"/>
      <c r="HGR118" s="205"/>
      <c r="HGS118" s="205"/>
      <c r="HGT118" s="205"/>
      <c r="HGU118" s="205"/>
      <c r="HGV118" s="205"/>
      <c r="HGW118" s="205"/>
      <c r="HGX118" s="205"/>
      <c r="HGY118" s="205"/>
      <c r="HGZ118" s="205"/>
      <c r="HHA118" s="205"/>
      <c r="HHB118" s="205"/>
      <c r="HHC118" s="205"/>
      <c r="HHD118" s="205"/>
      <c r="HHE118" s="205"/>
      <c r="HHF118" s="205"/>
      <c r="HHG118" s="205"/>
      <c r="HHH118" s="205"/>
      <c r="HHI118" s="205"/>
      <c r="HHJ118" s="205"/>
      <c r="HHK118" s="205"/>
      <c r="HHL118" s="205"/>
      <c r="HHM118" s="205"/>
      <c r="HHN118" s="205"/>
      <c r="HHO118" s="205"/>
      <c r="HHP118" s="205"/>
      <c r="HHQ118" s="205"/>
      <c r="HHR118" s="205"/>
      <c r="HHS118" s="205"/>
      <c r="HHZ118" s="205"/>
      <c r="HIA118" s="205"/>
      <c r="HIB118" s="205"/>
      <c r="HIC118" s="205"/>
      <c r="HID118" s="205"/>
      <c r="HIE118" s="205"/>
      <c r="HIF118" s="205"/>
      <c r="HIG118" s="205"/>
      <c r="HIH118" s="205"/>
      <c r="HII118" s="205"/>
      <c r="HIJ118" s="205"/>
      <c r="HIK118" s="205"/>
      <c r="HIL118" s="205"/>
      <c r="HIM118" s="205"/>
      <c r="HIN118" s="205"/>
      <c r="HIO118" s="205"/>
      <c r="HIP118" s="205"/>
      <c r="HIQ118" s="205"/>
      <c r="HIR118" s="205"/>
      <c r="HIS118" s="205"/>
      <c r="HIT118" s="205"/>
      <c r="HIU118" s="205"/>
      <c r="HIV118" s="205"/>
      <c r="HIW118" s="205"/>
      <c r="HIX118" s="205"/>
      <c r="HIY118" s="205"/>
      <c r="HIZ118" s="205"/>
      <c r="HJA118" s="205"/>
      <c r="HJB118" s="205"/>
      <c r="HJC118" s="205"/>
      <c r="HJD118" s="205"/>
      <c r="HJE118" s="205"/>
      <c r="HJF118" s="205"/>
      <c r="HJG118" s="205"/>
      <c r="HJH118" s="205"/>
      <c r="HJI118" s="205"/>
      <c r="HJJ118" s="205"/>
      <c r="HJK118" s="205"/>
      <c r="HJL118" s="205"/>
      <c r="HJM118" s="205"/>
      <c r="HJN118" s="205"/>
      <c r="HJO118" s="205"/>
      <c r="HJP118" s="205"/>
      <c r="HJQ118" s="205"/>
      <c r="HJR118" s="205"/>
      <c r="HJS118" s="205"/>
      <c r="HJT118" s="205"/>
      <c r="HJU118" s="205"/>
      <c r="HJV118" s="205"/>
      <c r="HJW118" s="205"/>
      <c r="HJX118" s="205"/>
      <c r="HJY118" s="205"/>
      <c r="HJZ118" s="205"/>
      <c r="HKA118" s="205"/>
      <c r="HKB118" s="205"/>
      <c r="HKC118" s="205"/>
      <c r="HKD118" s="205"/>
      <c r="HKE118" s="205"/>
      <c r="HKF118" s="205"/>
      <c r="HKG118" s="205"/>
      <c r="HKH118" s="205"/>
      <c r="HKI118" s="205"/>
      <c r="HKJ118" s="205"/>
      <c r="HKK118" s="205"/>
      <c r="HKL118" s="205"/>
      <c r="HKM118" s="205"/>
      <c r="HKN118" s="205"/>
      <c r="HKO118" s="205"/>
      <c r="HKP118" s="205"/>
      <c r="HKQ118" s="205"/>
      <c r="HKR118" s="205"/>
      <c r="HKS118" s="205"/>
      <c r="HKT118" s="205"/>
      <c r="HKU118" s="205"/>
      <c r="HKV118" s="205"/>
      <c r="HKW118" s="205"/>
      <c r="HKX118" s="205"/>
      <c r="HKY118" s="205"/>
      <c r="HKZ118" s="205"/>
      <c r="HLA118" s="205"/>
      <c r="HLB118" s="205"/>
      <c r="HLC118" s="205"/>
      <c r="HLD118" s="205"/>
      <c r="HLE118" s="205"/>
      <c r="HLF118" s="205"/>
      <c r="HLG118" s="205"/>
      <c r="HLH118" s="205"/>
      <c r="HLI118" s="205"/>
      <c r="HLJ118" s="205"/>
      <c r="HLK118" s="205"/>
      <c r="HLL118" s="205"/>
      <c r="HLM118" s="205"/>
      <c r="HLN118" s="205"/>
      <c r="HLO118" s="205"/>
      <c r="HLP118" s="205"/>
      <c r="HLQ118" s="205"/>
      <c r="HLR118" s="205"/>
      <c r="HLS118" s="205"/>
      <c r="HLT118" s="205"/>
      <c r="HLU118" s="205"/>
      <c r="HLV118" s="205"/>
      <c r="HLW118" s="205"/>
      <c r="HLX118" s="205"/>
      <c r="HLY118" s="205"/>
      <c r="HLZ118" s="205"/>
      <c r="HMA118" s="205"/>
      <c r="HMB118" s="205"/>
      <c r="HMC118" s="205"/>
      <c r="HMD118" s="205"/>
      <c r="HME118" s="205"/>
      <c r="HMF118" s="205"/>
      <c r="HMG118" s="205"/>
      <c r="HMH118" s="205"/>
      <c r="HMI118" s="205"/>
      <c r="HMJ118" s="205"/>
      <c r="HMK118" s="205"/>
      <c r="HML118" s="205"/>
      <c r="HMM118" s="205"/>
      <c r="HMN118" s="205"/>
      <c r="HMO118" s="205"/>
      <c r="HMP118" s="205"/>
      <c r="HMQ118" s="205"/>
      <c r="HMR118" s="205"/>
      <c r="HMS118" s="205"/>
      <c r="HMT118" s="205"/>
      <c r="HMU118" s="205"/>
      <c r="HMV118" s="205"/>
      <c r="HMW118" s="205"/>
      <c r="HMX118" s="205"/>
      <c r="HMY118" s="205"/>
      <c r="HMZ118" s="205"/>
      <c r="HNA118" s="205"/>
      <c r="HNB118" s="205"/>
      <c r="HNC118" s="205"/>
      <c r="HND118" s="205"/>
      <c r="HNE118" s="205"/>
      <c r="HNF118" s="205"/>
      <c r="HNG118" s="205"/>
      <c r="HNH118" s="205"/>
      <c r="HNI118" s="205"/>
      <c r="HNJ118" s="205"/>
      <c r="HNK118" s="205"/>
      <c r="HNL118" s="205"/>
      <c r="HNM118" s="205"/>
      <c r="HNN118" s="205"/>
      <c r="HNO118" s="205"/>
      <c r="HNP118" s="205"/>
      <c r="HNQ118" s="205"/>
      <c r="HNR118" s="205"/>
      <c r="HNS118" s="205"/>
      <c r="HNT118" s="205"/>
      <c r="HNU118" s="205"/>
      <c r="HNV118" s="205"/>
      <c r="HNW118" s="205"/>
      <c r="HNX118" s="205"/>
      <c r="HNY118" s="205"/>
      <c r="HNZ118" s="205"/>
      <c r="HOA118" s="205"/>
      <c r="HOB118" s="205"/>
      <c r="HOC118" s="205"/>
      <c r="HOD118" s="205"/>
      <c r="HOE118" s="205"/>
      <c r="HOF118" s="205"/>
      <c r="HOG118" s="205"/>
      <c r="HOH118" s="205"/>
      <c r="HOI118" s="205"/>
      <c r="HOJ118" s="205"/>
      <c r="HOK118" s="205"/>
      <c r="HOL118" s="205"/>
      <c r="HOM118" s="205"/>
      <c r="HON118" s="205"/>
      <c r="HOO118" s="205"/>
      <c r="HOP118" s="205"/>
      <c r="HOQ118" s="205"/>
      <c r="HOR118" s="205"/>
      <c r="HOS118" s="205"/>
      <c r="HOT118" s="205"/>
      <c r="HOU118" s="205"/>
      <c r="HOV118" s="205"/>
      <c r="HOW118" s="205"/>
      <c r="HOX118" s="205"/>
      <c r="HOY118" s="205"/>
      <c r="HOZ118" s="205"/>
      <c r="HPA118" s="205"/>
      <c r="HPB118" s="205"/>
      <c r="HPC118" s="205"/>
      <c r="HPD118" s="205"/>
      <c r="HPE118" s="205"/>
      <c r="HPF118" s="205"/>
      <c r="HPG118" s="205"/>
      <c r="HPH118" s="205"/>
      <c r="HPI118" s="205"/>
      <c r="HPJ118" s="205"/>
      <c r="HPK118" s="205"/>
      <c r="HPL118" s="205"/>
      <c r="HPM118" s="205"/>
      <c r="HPN118" s="205"/>
      <c r="HPO118" s="205"/>
      <c r="HPP118" s="205"/>
      <c r="HPQ118" s="205"/>
      <c r="HPR118" s="205"/>
      <c r="HPS118" s="205"/>
      <c r="HPT118" s="205"/>
      <c r="HPU118" s="205"/>
      <c r="HPV118" s="205"/>
      <c r="HPW118" s="205"/>
      <c r="HPX118" s="205"/>
      <c r="HPY118" s="205"/>
      <c r="HPZ118" s="205"/>
      <c r="HQA118" s="205"/>
      <c r="HQB118" s="205"/>
      <c r="HQC118" s="205"/>
      <c r="HQD118" s="205"/>
      <c r="HQE118" s="205"/>
      <c r="HQF118" s="205"/>
      <c r="HQG118" s="205"/>
      <c r="HQH118" s="205"/>
      <c r="HQI118" s="205"/>
      <c r="HQJ118" s="205"/>
      <c r="HQK118" s="205"/>
      <c r="HQL118" s="205"/>
      <c r="HQM118" s="205"/>
      <c r="HQN118" s="205"/>
      <c r="HQO118" s="205"/>
      <c r="HQP118" s="205"/>
      <c r="HQQ118" s="205"/>
      <c r="HQR118" s="205"/>
      <c r="HQS118" s="205"/>
      <c r="HQT118" s="205"/>
      <c r="HQU118" s="205"/>
      <c r="HQV118" s="205"/>
      <c r="HQW118" s="205"/>
      <c r="HQX118" s="205"/>
      <c r="HQY118" s="205"/>
      <c r="HQZ118" s="205"/>
      <c r="HRA118" s="205"/>
      <c r="HRB118" s="205"/>
      <c r="HRC118" s="205"/>
      <c r="HRD118" s="205"/>
      <c r="HRE118" s="205"/>
      <c r="HRF118" s="205"/>
      <c r="HRG118" s="205"/>
      <c r="HRH118" s="205"/>
      <c r="HRI118" s="205"/>
      <c r="HRJ118" s="205"/>
      <c r="HRK118" s="205"/>
      <c r="HRL118" s="205"/>
      <c r="HRM118" s="205"/>
      <c r="HRN118" s="205"/>
      <c r="HRO118" s="205"/>
      <c r="HRV118" s="205"/>
      <c r="HRW118" s="205"/>
      <c r="HRX118" s="205"/>
      <c r="HRY118" s="205"/>
      <c r="HRZ118" s="205"/>
      <c r="HSA118" s="205"/>
      <c r="HSB118" s="205"/>
      <c r="HSC118" s="205"/>
      <c r="HSD118" s="205"/>
      <c r="HSE118" s="205"/>
      <c r="HSF118" s="205"/>
      <c r="HSG118" s="205"/>
      <c r="HSH118" s="205"/>
      <c r="HSI118" s="205"/>
      <c r="HSJ118" s="205"/>
      <c r="HSK118" s="205"/>
      <c r="HSL118" s="205"/>
      <c r="HSM118" s="205"/>
      <c r="HSN118" s="205"/>
      <c r="HSO118" s="205"/>
      <c r="HSP118" s="205"/>
      <c r="HSQ118" s="205"/>
      <c r="HSR118" s="205"/>
      <c r="HSS118" s="205"/>
      <c r="HST118" s="205"/>
      <c r="HSU118" s="205"/>
      <c r="HSV118" s="205"/>
      <c r="HSW118" s="205"/>
      <c r="HSX118" s="205"/>
      <c r="HSY118" s="205"/>
      <c r="HSZ118" s="205"/>
      <c r="HTA118" s="205"/>
      <c r="HTB118" s="205"/>
      <c r="HTC118" s="205"/>
      <c r="HTD118" s="205"/>
      <c r="HTE118" s="205"/>
      <c r="HTF118" s="205"/>
      <c r="HTG118" s="205"/>
      <c r="HTH118" s="205"/>
      <c r="HTI118" s="205"/>
      <c r="HTJ118" s="205"/>
      <c r="HTK118" s="205"/>
      <c r="HTL118" s="205"/>
      <c r="HTM118" s="205"/>
      <c r="HTN118" s="205"/>
      <c r="HTO118" s="205"/>
      <c r="HTP118" s="205"/>
      <c r="HTQ118" s="205"/>
      <c r="HTR118" s="205"/>
      <c r="HTS118" s="205"/>
      <c r="HTT118" s="205"/>
      <c r="HTU118" s="205"/>
      <c r="HTV118" s="205"/>
      <c r="HTW118" s="205"/>
      <c r="HTX118" s="205"/>
      <c r="HTY118" s="205"/>
      <c r="HTZ118" s="205"/>
      <c r="HUA118" s="205"/>
      <c r="HUB118" s="205"/>
      <c r="HUC118" s="205"/>
      <c r="HUD118" s="205"/>
      <c r="HUE118" s="205"/>
      <c r="HUF118" s="205"/>
      <c r="HUG118" s="205"/>
      <c r="HUH118" s="205"/>
      <c r="HUI118" s="205"/>
      <c r="HUJ118" s="205"/>
      <c r="HUK118" s="205"/>
      <c r="HUL118" s="205"/>
      <c r="HUM118" s="205"/>
      <c r="HUN118" s="205"/>
      <c r="HUO118" s="205"/>
      <c r="HUP118" s="205"/>
      <c r="HUQ118" s="205"/>
      <c r="HUR118" s="205"/>
      <c r="HUS118" s="205"/>
      <c r="HUT118" s="205"/>
      <c r="HUU118" s="205"/>
      <c r="HUV118" s="205"/>
      <c r="HUW118" s="205"/>
      <c r="HUX118" s="205"/>
      <c r="HUY118" s="205"/>
      <c r="HUZ118" s="205"/>
      <c r="HVA118" s="205"/>
      <c r="HVB118" s="205"/>
      <c r="HVC118" s="205"/>
      <c r="HVD118" s="205"/>
      <c r="HVE118" s="205"/>
      <c r="HVF118" s="205"/>
      <c r="HVG118" s="205"/>
      <c r="HVH118" s="205"/>
      <c r="HVI118" s="205"/>
      <c r="HVJ118" s="205"/>
      <c r="HVK118" s="205"/>
      <c r="HVL118" s="205"/>
      <c r="HVM118" s="205"/>
      <c r="HVN118" s="205"/>
      <c r="HVO118" s="205"/>
      <c r="HVP118" s="205"/>
      <c r="HVQ118" s="205"/>
      <c r="HVR118" s="205"/>
      <c r="HVS118" s="205"/>
      <c r="HVT118" s="205"/>
      <c r="HVU118" s="205"/>
      <c r="HVV118" s="205"/>
      <c r="HVW118" s="205"/>
      <c r="HVX118" s="205"/>
      <c r="HVY118" s="205"/>
      <c r="HVZ118" s="205"/>
      <c r="HWA118" s="205"/>
      <c r="HWB118" s="205"/>
      <c r="HWC118" s="205"/>
      <c r="HWD118" s="205"/>
      <c r="HWE118" s="205"/>
      <c r="HWF118" s="205"/>
      <c r="HWG118" s="205"/>
      <c r="HWH118" s="205"/>
      <c r="HWI118" s="205"/>
      <c r="HWJ118" s="205"/>
      <c r="HWK118" s="205"/>
      <c r="HWL118" s="205"/>
      <c r="HWM118" s="205"/>
      <c r="HWN118" s="205"/>
      <c r="HWO118" s="205"/>
      <c r="HWP118" s="205"/>
      <c r="HWQ118" s="205"/>
      <c r="HWR118" s="205"/>
      <c r="HWS118" s="205"/>
      <c r="HWT118" s="205"/>
      <c r="HWU118" s="205"/>
      <c r="HWV118" s="205"/>
      <c r="HWW118" s="205"/>
      <c r="HWX118" s="205"/>
      <c r="HWY118" s="205"/>
      <c r="HWZ118" s="205"/>
      <c r="HXA118" s="205"/>
      <c r="HXB118" s="205"/>
      <c r="HXC118" s="205"/>
      <c r="HXD118" s="205"/>
      <c r="HXE118" s="205"/>
      <c r="HXF118" s="205"/>
      <c r="HXG118" s="205"/>
      <c r="HXH118" s="205"/>
      <c r="HXI118" s="205"/>
      <c r="HXJ118" s="205"/>
      <c r="HXK118" s="205"/>
      <c r="HXL118" s="205"/>
      <c r="HXM118" s="205"/>
      <c r="HXN118" s="205"/>
      <c r="HXO118" s="205"/>
      <c r="HXP118" s="205"/>
      <c r="HXQ118" s="205"/>
      <c r="HXR118" s="205"/>
      <c r="HXS118" s="205"/>
      <c r="HXT118" s="205"/>
      <c r="HXU118" s="205"/>
      <c r="HXV118" s="205"/>
      <c r="HXW118" s="205"/>
      <c r="HXX118" s="205"/>
      <c r="HXY118" s="205"/>
      <c r="HXZ118" s="205"/>
      <c r="HYA118" s="205"/>
      <c r="HYB118" s="205"/>
      <c r="HYC118" s="205"/>
      <c r="HYD118" s="205"/>
      <c r="HYE118" s="205"/>
      <c r="HYF118" s="205"/>
      <c r="HYG118" s="205"/>
      <c r="HYH118" s="205"/>
      <c r="HYI118" s="205"/>
      <c r="HYJ118" s="205"/>
      <c r="HYK118" s="205"/>
      <c r="HYL118" s="205"/>
      <c r="HYM118" s="205"/>
      <c r="HYN118" s="205"/>
      <c r="HYO118" s="205"/>
      <c r="HYP118" s="205"/>
      <c r="HYQ118" s="205"/>
      <c r="HYR118" s="205"/>
      <c r="HYS118" s="205"/>
      <c r="HYT118" s="205"/>
      <c r="HYU118" s="205"/>
      <c r="HYV118" s="205"/>
      <c r="HYW118" s="205"/>
      <c r="HYX118" s="205"/>
      <c r="HYY118" s="205"/>
      <c r="HYZ118" s="205"/>
      <c r="HZA118" s="205"/>
      <c r="HZB118" s="205"/>
      <c r="HZC118" s="205"/>
      <c r="HZD118" s="205"/>
      <c r="HZE118" s="205"/>
      <c r="HZF118" s="205"/>
      <c r="HZG118" s="205"/>
      <c r="HZH118" s="205"/>
      <c r="HZI118" s="205"/>
      <c r="HZJ118" s="205"/>
      <c r="HZK118" s="205"/>
      <c r="HZL118" s="205"/>
      <c r="HZM118" s="205"/>
      <c r="HZN118" s="205"/>
      <c r="HZO118" s="205"/>
      <c r="HZP118" s="205"/>
      <c r="HZQ118" s="205"/>
      <c r="HZR118" s="205"/>
      <c r="HZS118" s="205"/>
      <c r="HZT118" s="205"/>
      <c r="HZU118" s="205"/>
      <c r="HZV118" s="205"/>
      <c r="HZW118" s="205"/>
      <c r="HZX118" s="205"/>
      <c r="HZY118" s="205"/>
      <c r="HZZ118" s="205"/>
      <c r="IAA118" s="205"/>
      <c r="IAB118" s="205"/>
      <c r="IAC118" s="205"/>
      <c r="IAD118" s="205"/>
      <c r="IAE118" s="205"/>
      <c r="IAF118" s="205"/>
      <c r="IAG118" s="205"/>
      <c r="IAH118" s="205"/>
      <c r="IAI118" s="205"/>
      <c r="IAJ118" s="205"/>
      <c r="IAK118" s="205"/>
      <c r="IAL118" s="205"/>
      <c r="IAM118" s="205"/>
      <c r="IAN118" s="205"/>
      <c r="IAO118" s="205"/>
      <c r="IAP118" s="205"/>
      <c r="IAQ118" s="205"/>
      <c r="IAR118" s="205"/>
      <c r="IAS118" s="205"/>
      <c r="IAT118" s="205"/>
      <c r="IAU118" s="205"/>
      <c r="IAV118" s="205"/>
      <c r="IAW118" s="205"/>
      <c r="IAX118" s="205"/>
      <c r="IAY118" s="205"/>
      <c r="IAZ118" s="205"/>
      <c r="IBA118" s="205"/>
      <c r="IBB118" s="205"/>
      <c r="IBC118" s="205"/>
      <c r="IBD118" s="205"/>
      <c r="IBE118" s="205"/>
      <c r="IBF118" s="205"/>
      <c r="IBG118" s="205"/>
      <c r="IBH118" s="205"/>
      <c r="IBI118" s="205"/>
      <c r="IBJ118" s="205"/>
      <c r="IBK118" s="205"/>
      <c r="IBR118" s="205"/>
      <c r="IBS118" s="205"/>
      <c r="IBT118" s="205"/>
      <c r="IBU118" s="205"/>
      <c r="IBV118" s="205"/>
      <c r="IBW118" s="205"/>
      <c r="IBX118" s="205"/>
      <c r="IBY118" s="205"/>
      <c r="IBZ118" s="205"/>
      <c r="ICA118" s="205"/>
      <c r="ICB118" s="205"/>
      <c r="ICC118" s="205"/>
      <c r="ICD118" s="205"/>
      <c r="ICE118" s="205"/>
      <c r="ICF118" s="205"/>
      <c r="ICG118" s="205"/>
      <c r="ICH118" s="205"/>
      <c r="ICI118" s="205"/>
      <c r="ICJ118" s="205"/>
      <c r="ICK118" s="205"/>
      <c r="ICL118" s="205"/>
      <c r="ICM118" s="205"/>
      <c r="ICN118" s="205"/>
      <c r="ICO118" s="205"/>
      <c r="ICP118" s="205"/>
      <c r="ICQ118" s="205"/>
      <c r="ICR118" s="205"/>
      <c r="ICS118" s="205"/>
      <c r="ICT118" s="205"/>
      <c r="ICU118" s="205"/>
      <c r="ICV118" s="205"/>
      <c r="ICW118" s="205"/>
      <c r="ICX118" s="205"/>
      <c r="ICY118" s="205"/>
      <c r="ICZ118" s="205"/>
      <c r="IDA118" s="205"/>
      <c r="IDB118" s="205"/>
      <c r="IDC118" s="205"/>
      <c r="IDD118" s="205"/>
      <c r="IDE118" s="205"/>
      <c r="IDF118" s="205"/>
      <c r="IDG118" s="205"/>
      <c r="IDH118" s="205"/>
      <c r="IDI118" s="205"/>
      <c r="IDJ118" s="205"/>
      <c r="IDK118" s="205"/>
      <c r="IDL118" s="205"/>
      <c r="IDM118" s="205"/>
      <c r="IDN118" s="205"/>
      <c r="IDO118" s="205"/>
      <c r="IDP118" s="205"/>
      <c r="IDQ118" s="205"/>
      <c r="IDR118" s="205"/>
      <c r="IDS118" s="205"/>
      <c r="IDT118" s="205"/>
      <c r="IDU118" s="205"/>
      <c r="IDV118" s="205"/>
      <c r="IDW118" s="205"/>
      <c r="IDX118" s="205"/>
      <c r="IDY118" s="205"/>
      <c r="IDZ118" s="205"/>
      <c r="IEA118" s="205"/>
      <c r="IEB118" s="205"/>
      <c r="IEC118" s="205"/>
      <c r="IED118" s="205"/>
      <c r="IEE118" s="205"/>
      <c r="IEF118" s="205"/>
      <c r="IEG118" s="205"/>
      <c r="IEH118" s="205"/>
      <c r="IEI118" s="205"/>
      <c r="IEJ118" s="205"/>
      <c r="IEK118" s="205"/>
      <c r="IEL118" s="205"/>
      <c r="IEM118" s="205"/>
      <c r="IEN118" s="205"/>
      <c r="IEO118" s="205"/>
      <c r="IEP118" s="205"/>
      <c r="IEQ118" s="205"/>
      <c r="IER118" s="205"/>
      <c r="IES118" s="205"/>
      <c r="IET118" s="205"/>
      <c r="IEU118" s="205"/>
      <c r="IEV118" s="205"/>
      <c r="IEW118" s="205"/>
      <c r="IEX118" s="205"/>
      <c r="IEY118" s="205"/>
      <c r="IEZ118" s="205"/>
      <c r="IFA118" s="205"/>
      <c r="IFB118" s="205"/>
      <c r="IFC118" s="205"/>
      <c r="IFD118" s="205"/>
      <c r="IFE118" s="205"/>
      <c r="IFF118" s="205"/>
      <c r="IFG118" s="205"/>
      <c r="IFH118" s="205"/>
      <c r="IFI118" s="205"/>
      <c r="IFJ118" s="205"/>
      <c r="IFK118" s="205"/>
      <c r="IFL118" s="205"/>
      <c r="IFM118" s="205"/>
      <c r="IFN118" s="205"/>
      <c r="IFO118" s="205"/>
      <c r="IFP118" s="205"/>
      <c r="IFQ118" s="205"/>
      <c r="IFR118" s="205"/>
      <c r="IFS118" s="205"/>
      <c r="IFT118" s="205"/>
      <c r="IFU118" s="205"/>
      <c r="IFV118" s="205"/>
      <c r="IFW118" s="205"/>
      <c r="IFX118" s="205"/>
      <c r="IFY118" s="205"/>
      <c r="IFZ118" s="205"/>
      <c r="IGA118" s="205"/>
      <c r="IGB118" s="205"/>
      <c r="IGC118" s="205"/>
      <c r="IGD118" s="205"/>
      <c r="IGE118" s="205"/>
      <c r="IGF118" s="205"/>
      <c r="IGG118" s="205"/>
      <c r="IGH118" s="205"/>
      <c r="IGI118" s="205"/>
      <c r="IGJ118" s="205"/>
      <c r="IGK118" s="205"/>
      <c r="IGL118" s="205"/>
      <c r="IGM118" s="205"/>
      <c r="IGN118" s="205"/>
      <c r="IGO118" s="205"/>
      <c r="IGP118" s="205"/>
      <c r="IGQ118" s="205"/>
      <c r="IGR118" s="205"/>
      <c r="IGS118" s="205"/>
      <c r="IGT118" s="205"/>
      <c r="IGU118" s="205"/>
      <c r="IGV118" s="205"/>
      <c r="IGW118" s="205"/>
      <c r="IGX118" s="205"/>
      <c r="IGY118" s="205"/>
      <c r="IGZ118" s="205"/>
      <c r="IHA118" s="205"/>
      <c r="IHB118" s="205"/>
      <c r="IHC118" s="205"/>
      <c r="IHD118" s="205"/>
      <c r="IHE118" s="205"/>
      <c r="IHF118" s="205"/>
      <c r="IHG118" s="205"/>
      <c r="IHH118" s="205"/>
      <c r="IHI118" s="205"/>
      <c r="IHJ118" s="205"/>
      <c r="IHK118" s="205"/>
      <c r="IHL118" s="205"/>
      <c r="IHM118" s="205"/>
      <c r="IHN118" s="205"/>
      <c r="IHO118" s="205"/>
      <c r="IHP118" s="205"/>
      <c r="IHQ118" s="205"/>
      <c r="IHR118" s="205"/>
      <c r="IHS118" s="205"/>
      <c r="IHT118" s="205"/>
      <c r="IHU118" s="205"/>
      <c r="IHV118" s="205"/>
      <c r="IHW118" s="205"/>
      <c r="IHX118" s="205"/>
      <c r="IHY118" s="205"/>
      <c r="IHZ118" s="205"/>
      <c r="IIA118" s="205"/>
      <c r="IIB118" s="205"/>
      <c r="IIC118" s="205"/>
      <c r="IID118" s="205"/>
      <c r="IIE118" s="205"/>
      <c r="IIF118" s="205"/>
      <c r="IIG118" s="205"/>
      <c r="IIH118" s="205"/>
      <c r="III118" s="205"/>
      <c r="IIJ118" s="205"/>
      <c r="IIK118" s="205"/>
      <c r="IIL118" s="205"/>
      <c r="IIM118" s="205"/>
      <c r="IIN118" s="205"/>
      <c r="IIO118" s="205"/>
      <c r="IIP118" s="205"/>
      <c r="IIQ118" s="205"/>
      <c r="IIR118" s="205"/>
      <c r="IIS118" s="205"/>
      <c r="IIT118" s="205"/>
      <c r="IIU118" s="205"/>
      <c r="IIV118" s="205"/>
      <c r="IIW118" s="205"/>
      <c r="IIX118" s="205"/>
      <c r="IIY118" s="205"/>
      <c r="IIZ118" s="205"/>
      <c r="IJA118" s="205"/>
      <c r="IJB118" s="205"/>
      <c r="IJC118" s="205"/>
      <c r="IJD118" s="205"/>
      <c r="IJE118" s="205"/>
      <c r="IJF118" s="205"/>
      <c r="IJG118" s="205"/>
      <c r="IJH118" s="205"/>
      <c r="IJI118" s="205"/>
      <c r="IJJ118" s="205"/>
      <c r="IJK118" s="205"/>
      <c r="IJL118" s="205"/>
      <c r="IJM118" s="205"/>
      <c r="IJN118" s="205"/>
      <c r="IJO118" s="205"/>
      <c r="IJP118" s="205"/>
      <c r="IJQ118" s="205"/>
      <c r="IJR118" s="205"/>
      <c r="IJS118" s="205"/>
      <c r="IJT118" s="205"/>
      <c r="IJU118" s="205"/>
      <c r="IJV118" s="205"/>
      <c r="IJW118" s="205"/>
      <c r="IJX118" s="205"/>
      <c r="IJY118" s="205"/>
      <c r="IJZ118" s="205"/>
      <c r="IKA118" s="205"/>
      <c r="IKB118" s="205"/>
      <c r="IKC118" s="205"/>
      <c r="IKD118" s="205"/>
      <c r="IKE118" s="205"/>
      <c r="IKF118" s="205"/>
      <c r="IKG118" s="205"/>
      <c r="IKH118" s="205"/>
      <c r="IKI118" s="205"/>
      <c r="IKJ118" s="205"/>
      <c r="IKK118" s="205"/>
      <c r="IKL118" s="205"/>
      <c r="IKM118" s="205"/>
      <c r="IKN118" s="205"/>
      <c r="IKO118" s="205"/>
      <c r="IKP118" s="205"/>
      <c r="IKQ118" s="205"/>
      <c r="IKR118" s="205"/>
      <c r="IKS118" s="205"/>
      <c r="IKT118" s="205"/>
      <c r="IKU118" s="205"/>
      <c r="IKV118" s="205"/>
      <c r="IKW118" s="205"/>
      <c r="IKX118" s="205"/>
      <c r="IKY118" s="205"/>
      <c r="IKZ118" s="205"/>
      <c r="ILA118" s="205"/>
      <c r="ILB118" s="205"/>
      <c r="ILC118" s="205"/>
      <c r="ILD118" s="205"/>
      <c r="ILE118" s="205"/>
      <c r="ILF118" s="205"/>
      <c r="ILG118" s="205"/>
      <c r="ILN118" s="205"/>
      <c r="ILO118" s="205"/>
      <c r="ILP118" s="205"/>
      <c r="ILQ118" s="205"/>
      <c r="ILR118" s="205"/>
      <c r="ILS118" s="205"/>
      <c r="ILT118" s="205"/>
      <c r="ILU118" s="205"/>
      <c r="ILV118" s="205"/>
      <c r="ILW118" s="205"/>
      <c r="ILX118" s="205"/>
      <c r="ILY118" s="205"/>
      <c r="ILZ118" s="205"/>
      <c r="IMA118" s="205"/>
      <c r="IMB118" s="205"/>
      <c r="IMC118" s="205"/>
      <c r="IMD118" s="205"/>
      <c r="IME118" s="205"/>
      <c r="IMF118" s="205"/>
      <c r="IMG118" s="205"/>
      <c r="IMH118" s="205"/>
      <c r="IMI118" s="205"/>
      <c r="IMJ118" s="205"/>
      <c r="IMK118" s="205"/>
      <c r="IML118" s="205"/>
      <c r="IMM118" s="205"/>
      <c r="IMN118" s="205"/>
      <c r="IMO118" s="205"/>
      <c r="IMP118" s="205"/>
      <c r="IMQ118" s="205"/>
      <c r="IMR118" s="205"/>
      <c r="IMS118" s="205"/>
      <c r="IMT118" s="205"/>
      <c r="IMU118" s="205"/>
      <c r="IMV118" s="205"/>
      <c r="IMW118" s="205"/>
      <c r="IMX118" s="205"/>
      <c r="IMY118" s="205"/>
      <c r="IMZ118" s="205"/>
      <c r="INA118" s="205"/>
      <c r="INB118" s="205"/>
      <c r="INC118" s="205"/>
      <c r="IND118" s="205"/>
      <c r="INE118" s="205"/>
      <c r="INF118" s="205"/>
      <c r="ING118" s="205"/>
      <c r="INH118" s="205"/>
      <c r="INI118" s="205"/>
      <c r="INJ118" s="205"/>
      <c r="INK118" s="205"/>
      <c r="INL118" s="205"/>
      <c r="INM118" s="205"/>
      <c r="INN118" s="205"/>
      <c r="INO118" s="205"/>
      <c r="INP118" s="205"/>
      <c r="INQ118" s="205"/>
      <c r="INR118" s="205"/>
      <c r="INS118" s="205"/>
      <c r="INT118" s="205"/>
      <c r="INU118" s="205"/>
      <c r="INV118" s="205"/>
      <c r="INW118" s="205"/>
      <c r="INX118" s="205"/>
      <c r="INY118" s="205"/>
      <c r="INZ118" s="205"/>
      <c r="IOA118" s="205"/>
      <c r="IOB118" s="205"/>
      <c r="IOC118" s="205"/>
      <c r="IOD118" s="205"/>
      <c r="IOE118" s="205"/>
      <c r="IOF118" s="205"/>
      <c r="IOG118" s="205"/>
      <c r="IOH118" s="205"/>
      <c r="IOI118" s="205"/>
      <c r="IOJ118" s="205"/>
      <c r="IOK118" s="205"/>
      <c r="IOL118" s="205"/>
      <c r="IOM118" s="205"/>
      <c r="ION118" s="205"/>
      <c r="IOO118" s="205"/>
      <c r="IOP118" s="205"/>
      <c r="IOQ118" s="205"/>
      <c r="IOR118" s="205"/>
      <c r="IOS118" s="205"/>
      <c r="IOT118" s="205"/>
      <c r="IOU118" s="205"/>
      <c r="IOV118" s="205"/>
      <c r="IOW118" s="205"/>
      <c r="IOX118" s="205"/>
      <c r="IOY118" s="205"/>
      <c r="IOZ118" s="205"/>
      <c r="IPA118" s="205"/>
      <c r="IPB118" s="205"/>
      <c r="IPC118" s="205"/>
      <c r="IPD118" s="205"/>
      <c r="IPE118" s="205"/>
      <c r="IPF118" s="205"/>
      <c r="IPG118" s="205"/>
      <c r="IPH118" s="205"/>
      <c r="IPI118" s="205"/>
      <c r="IPJ118" s="205"/>
      <c r="IPK118" s="205"/>
      <c r="IPL118" s="205"/>
      <c r="IPM118" s="205"/>
      <c r="IPN118" s="205"/>
      <c r="IPO118" s="205"/>
      <c r="IPP118" s="205"/>
      <c r="IPQ118" s="205"/>
      <c r="IPR118" s="205"/>
      <c r="IPS118" s="205"/>
      <c r="IPT118" s="205"/>
      <c r="IPU118" s="205"/>
      <c r="IPV118" s="205"/>
      <c r="IPW118" s="205"/>
      <c r="IPX118" s="205"/>
      <c r="IPY118" s="205"/>
      <c r="IPZ118" s="205"/>
      <c r="IQA118" s="205"/>
      <c r="IQB118" s="205"/>
      <c r="IQC118" s="205"/>
      <c r="IQD118" s="205"/>
      <c r="IQE118" s="205"/>
      <c r="IQF118" s="205"/>
      <c r="IQG118" s="205"/>
      <c r="IQH118" s="205"/>
      <c r="IQI118" s="205"/>
      <c r="IQJ118" s="205"/>
      <c r="IQK118" s="205"/>
      <c r="IQL118" s="205"/>
      <c r="IQM118" s="205"/>
      <c r="IQN118" s="205"/>
      <c r="IQO118" s="205"/>
      <c r="IQP118" s="205"/>
      <c r="IQQ118" s="205"/>
      <c r="IQR118" s="205"/>
      <c r="IQS118" s="205"/>
      <c r="IQT118" s="205"/>
      <c r="IQU118" s="205"/>
      <c r="IQV118" s="205"/>
      <c r="IQW118" s="205"/>
      <c r="IQX118" s="205"/>
      <c r="IQY118" s="205"/>
      <c r="IQZ118" s="205"/>
      <c r="IRA118" s="205"/>
      <c r="IRB118" s="205"/>
      <c r="IRC118" s="205"/>
      <c r="IRD118" s="205"/>
      <c r="IRE118" s="205"/>
      <c r="IRF118" s="205"/>
      <c r="IRG118" s="205"/>
      <c r="IRH118" s="205"/>
      <c r="IRI118" s="205"/>
      <c r="IRJ118" s="205"/>
      <c r="IRK118" s="205"/>
      <c r="IRL118" s="205"/>
      <c r="IRM118" s="205"/>
      <c r="IRN118" s="205"/>
      <c r="IRO118" s="205"/>
      <c r="IRP118" s="205"/>
      <c r="IRQ118" s="205"/>
      <c r="IRR118" s="205"/>
      <c r="IRS118" s="205"/>
      <c r="IRT118" s="205"/>
      <c r="IRU118" s="205"/>
      <c r="IRV118" s="205"/>
      <c r="IRW118" s="205"/>
      <c r="IRX118" s="205"/>
      <c r="IRY118" s="205"/>
      <c r="IRZ118" s="205"/>
      <c r="ISA118" s="205"/>
      <c r="ISB118" s="205"/>
      <c r="ISC118" s="205"/>
      <c r="ISD118" s="205"/>
      <c r="ISE118" s="205"/>
      <c r="ISF118" s="205"/>
      <c r="ISG118" s="205"/>
      <c r="ISH118" s="205"/>
      <c r="ISI118" s="205"/>
      <c r="ISJ118" s="205"/>
      <c r="ISK118" s="205"/>
      <c r="ISL118" s="205"/>
      <c r="ISM118" s="205"/>
      <c r="ISN118" s="205"/>
      <c r="ISO118" s="205"/>
      <c r="ISP118" s="205"/>
      <c r="ISQ118" s="205"/>
      <c r="ISR118" s="205"/>
      <c r="ISS118" s="205"/>
      <c r="IST118" s="205"/>
      <c r="ISU118" s="205"/>
      <c r="ISV118" s="205"/>
      <c r="ISW118" s="205"/>
      <c r="ISX118" s="205"/>
      <c r="ISY118" s="205"/>
      <c r="ISZ118" s="205"/>
      <c r="ITA118" s="205"/>
      <c r="ITB118" s="205"/>
      <c r="ITC118" s="205"/>
      <c r="ITD118" s="205"/>
      <c r="ITE118" s="205"/>
      <c r="ITF118" s="205"/>
      <c r="ITG118" s="205"/>
      <c r="ITH118" s="205"/>
      <c r="ITI118" s="205"/>
      <c r="ITJ118" s="205"/>
      <c r="ITK118" s="205"/>
      <c r="ITL118" s="205"/>
      <c r="ITM118" s="205"/>
      <c r="ITN118" s="205"/>
      <c r="ITO118" s="205"/>
      <c r="ITP118" s="205"/>
      <c r="ITQ118" s="205"/>
      <c r="ITR118" s="205"/>
      <c r="ITS118" s="205"/>
      <c r="ITT118" s="205"/>
      <c r="ITU118" s="205"/>
      <c r="ITV118" s="205"/>
      <c r="ITW118" s="205"/>
      <c r="ITX118" s="205"/>
      <c r="ITY118" s="205"/>
      <c r="ITZ118" s="205"/>
      <c r="IUA118" s="205"/>
      <c r="IUB118" s="205"/>
      <c r="IUC118" s="205"/>
      <c r="IUD118" s="205"/>
      <c r="IUE118" s="205"/>
      <c r="IUF118" s="205"/>
      <c r="IUG118" s="205"/>
      <c r="IUH118" s="205"/>
      <c r="IUI118" s="205"/>
      <c r="IUJ118" s="205"/>
      <c r="IUK118" s="205"/>
      <c r="IUL118" s="205"/>
      <c r="IUM118" s="205"/>
      <c r="IUN118" s="205"/>
      <c r="IUO118" s="205"/>
      <c r="IUP118" s="205"/>
      <c r="IUQ118" s="205"/>
      <c r="IUR118" s="205"/>
      <c r="IUS118" s="205"/>
      <c r="IUT118" s="205"/>
      <c r="IUU118" s="205"/>
      <c r="IUV118" s="205"/>
      <c r="IUW118" s="205"/>
      <c r="IUX118" s="205"/>
      <c r="IUY118" s="205"/>
      <c r="IUZ118" s="205"/>
      <c r="IVA118" s="205"/>
      <c r="IVB118" s="205"/>
      <c r="IVC118" s="205"/>
      <c r="IVJ118" s="205"/>
      <c r="IVK118" s="205"/>
      <c r="IVL118" s="205"/>
      <c r="IVM118" s="205"/>
      <c r="IVN118" s="205"/>
      <c r="IVO118" s="205"/>
      <c r="IVP118" s="205"/>
      <c r="IVQ118" s="205"/>
      <c r="IVR118" s="205"/>
      <c r="IVS118" s="205"/>
      <c r="IVT118" s="205"/>
      <c r="IVU118" s="205"/>
      <c r="IVV118" s="205"/>
      <c r="IVW118" s="205"/>
      <c r="IVX118" s="205"/>
      <c r="IVY118" s="205"/>
      <c r="IVZ118" s="205"/>
      <c r="IWA118" s="205"/>
      <c r="IWB118" s="205"/>
      <c r="IWC118" s="205"/>
      <c r="IWD118" s="205"/>
      <c r="IWE118" s="205"/>
      <c r="IWF118" s="205"/>
      <c r="IWG118" s="205"/>
      <c r="IWH118" s="205"/>
      <c r="IWI118" s="205"/>
      <c r="IWJ118" s="205"/>
      <c r="IWK118" s="205"/>
      <c r="IWL118" s="205"/>
      <c r="IWM118" s="205"/>
      <c r="IWN118" s="205"/>
      <c r="IWO118" s="205"/>
      <c r="IWP118" s="205"/>
      <c r="IWQ118" s="205"/>
      <c r="IWR118" s="205"/>
      <c r="IWS118" s="205"/>
      <c r="IWT118" s="205"/>
      <c r="IWU118" s="205"/>
      <c r="IWV118" s="205"/>
      <c r="IWW118" s="205"/>
      <c r="IWX118" s="205"/>
      <c r="IWY118" s="205"/>
      <c r="IWZ118" s="205"/>
      <c r="IXA118" s="205"/>
      <c r="IXB118" s="205"/>
      <c r="IXC118" s="205"/>
      <c r="IXD118" s="205"/>
      <c r="IXE118" s="205"/>
      <c r="IXF118" s="205"/>
      <c r="IXG118" s="205"/>
      <c r="IXH118" s="205"/>
      <c r="IXI118" s="205"/>
      <c r="IXJ118" s="205"/>
      <c r="IXK118" s="205"/>
      <c r="IXL118" s="205"/>
      <c r="IXM118" s="205"/>
      <c r="IXN118" s="205"/>
      <c r="IXO118" s="205"/>
      <c r="IXP118" s="205"/>
      <c r="IXQ118" s="205"/>
      <c r="IXR118" s="205"/>
      <c r="IXS118" s="205"/>
      <c r="IXT118" s="205"/>
      <c r="IXU118" s="205"/>
      <c r="IXV118" s="205"/>
      <c r="IXW118" s="205"/>
      <c r="IXX118" s="205"/>
      <c r="IXY118" s="205"/>
      <c r="IXZ118" s="205"/>
      <c r="IYA118" s="205"/>
      <c r="IYB118" s="205"/>
      <c r="IYC118" s="205"/>
      <c r="IYD118" s="205"/>
      <c r="IYE118" s="205"/>
      <c r="IYF118" s="205"/>
      <c r="IYG118" s="205"/>
      <c r="IYH118" s="205"/>
      <c r="IYI118" s="205"/>
      <c r="IYJ118" s="205"/>
      <c r="IYK118" s="205"/>
      <c r="IYL118" s="205"/>
      <c r="IYM118" s="205"/>
      <c r="IYN118" s="205"/>
      <c r="IYO118" s="205"/>
      <c r="IYP118" s="205"/>
      <c r="IYQ118" s="205"/>
      <c r="IYR118" s="205"/>
      <c r="IYS118" s="205"/>
      <c r="IYT118" s="205"/>
      <c r="IYU118" s="205"/>
      <c r="IYV118" s="205"/>
      <c r="IYW118" s="205"/>
      <c r="IYX118" s="205"/>
      <c r="IYY118" s="205"/>
      <c r="IYZ118" s="205"/>
      <c r="IZA118" s="205"/>
      <c r="IZB118" s="205"/>
      <c r="IZC118" s="205"/>
      <c r="IZD118" s="205"/>
      <c r="IZE118" s="205"/>
      <c r="IZF118" s="205"/>
      <c r="IZG118" s="205"/>
      <c r="IZH118" s="205"/>
      <c r="IZI118" s="205"/>
      <c r="IZJ118" s="205"/>
      <c r="IZK118" s="205"/>
      <c r="IZL118" s="205"/>
      <c r="IZM118" s="205"/>
      <c r="IZN118" s="205"/>
      <c r="IZO118" s="205"/>
      <c r="IZP118" s="205"/>
      <c r="IZQ118" s="205"/>
      <c r="IZR118" s="205"/>
      <c r="IZS118" s="205"/>
      <c r="IZT118" s="205"/>
      <c r="IZU118" s="205"/>
      <c r="IZV118" s="205"/>
      <c r="IZW118" s="205"/>
      <c r="IZX118" s="205"/>
      <c r="IZY118" s="205"/>
      <c r="IZZ118" s="205"/>
      <c r="JAA118" s="205"/>
      <c r="JAB118" s="205"/>
      <c r="JAC118" s="205"/>
      <c r="JAD118" s="205"/>
      <c r="JAE118" s="205"/>
      <c r="JAF118" s="205"/>
      <c r="JAG118" s="205"/>
      <c r="JAH118" s="205"/>
      <c r="JAI118" s="205"/>
      <c r="JAJ118" s="205"/>
      <c r="JAK118" s="205"/>
      <c r="JAL118" s="205"/>
      <c r="JAM118" s="205"/>
      <c r="JAN118" s="205"/>
      <c r="JAO118" s="205"/>
      <c r="JAP118" s="205"/>
      <c r="JAQ118" s="205"/>
      <c r="JAR118" s="205"/>
      <c r="JAS118" s="205"/>
      <c r="JAT118" s="205"/>
      <c r="JAU118" s="205"/>
      <c r="JAV118" s="205"/>
      <c r="JAW118" s="205"/>
      <c r="JAX118" s="205"/>
      <c r="JAY118" s="205"/>
      <c r="JAZ118" s="205"/>
      <c r="JBA118" s="205"/>
      <c r="JBB118" s="205"/>
      <c r="JBC118" s="205"/>
      <c r="JBD118" s="205"/>
      <c r="JBE118" s="205"/>
      <c r="JBF118" s="205"/>
      <c r="JBG118" s="205"/>
      <c r="JBH118" s="205"/>
      <c r="JBI118" s="205"/>
      <c r="JBJ118" s="205"/>
      <c r="JBK118" s="205"/>
      <c r="JBL118" s="205"/>
      <c r="JBM118" s="205"/>
      <c r="JBN118" s="205"/>
      <c r="JBO118" s="205"/>
      <c r="JBP118" s="205"/>
      <c r="JBQ118" s="205"/>
      <c r="JBR118" s="205"/>
      <c r="JBS118" s="205"/>
      <c r="JBT118" s="205"/>
      <c r="JBU118" s="205"/>
      <c r="JBV118" s="205"/>
      <c r="JBW118" s="205"/>
      <c r="JBX118" s="205"/>
      <c r="JBY118" s="205"/>
      <c r="JBZ118" s="205"/>
      <c r="JCA118" s="205"/>
      <c r="JCB118" s="205"/>
      <c r="JCC118" s="205"/>
      <c r="JCD118" s="205"/>
      <c r="JCE118" s="205"/>
      <c r="JCF118" s="205"/>
      <c r="JCG118" s="205"/>
      <c r="JCH118" s="205"/>
      <c r="JCI118" s="205"/>
      <c r="JCJ118" s="205"/>
      <c r="JCK118" s="205"/>
      <c r="JCL118" s="205"/>
      <c r="JCM118" s="205"/>
      <c r="JCN118" s="205"/>
      <c r="JCO118" s="205"/>
      <c r="JCP118" s="205"/>
      <c r="JCQ118" s="205"/>
      <c r="JCR118" s="205"/>
      <c r="JCS118" s="205"/>
      <c r="JCT118" s="205"/>
      <c r="JCU118" s="205"/>
      <c r="JCV118" s="205"/>
      <c r="JCW118" s="205"/>
      <c r="JCX118" s="205"/>
      <c r="JCY118" s="205"/>
      <c r="JCZ118" s="205"/>
      <c r="JDA118" s="205"/>
      <c r="JDB118" s="205"/>
      <c r="JDC118" s="205"/>
      <c r="JDD118" s="205"/>
      <c r="JDE118" s="205"/>
      <c r="JDF118" s="205"/>
      <c r="JDG118" s="205"/>
      <c r="JDH118" s="205"/>
      <c r="JDI118" s="205"/>
      <c r="JDJ118" s="205"/>
      <c r="JDK118" s="205"/>
      <c r="JDL118" s="205"/>
      <c r="JDM118" s="205"/>
      <c r="JDN118" s="205"/>
      <c r="JDO118" s="205"/>
      <c r="JDP118" s="205"/>
      <c r="JDQ118" s="205"/>
      <c r="JDR118" s="205"/>
      <c r="JDS118" s="205"/>
      <c r="JDT118" s="205"/>
      <c r="JDU118" s="205"/>
      <c r="JDV118" s="205"/>
      <c r="JDW118" s="205"/>
      <c r="JDX118" s="205"/>
      <c r="JDY118" s="205"/>
      <c r="JDZ118" s="205"/>
      <c r="JEA118" s="205"/>
      <c r="JEB118" s="205"/>
      <c r="JEC118" s="205"/>
      <c r="JED118" s="205"/>
      <c r="JEE118" s="205"/>
      <c r="JEF118" s="205"/>
      <c r="JEG118" s="205"/>
      <c r="JEH118" s="205"/>
      <c r="JEI118" s="205"/>
      <c r="JEJ118" s="205"/>
      <c r="JEK118" s="205"/>
      <c r="JEL118" s="205"/>
      <c r="JEM118" s="205"/>
      <c r="JEN118" s="205"/>
      <c r="JEO118" s="205"/>
      <c r="JEP118" s="205"/>
      <c r="JEQ118" s="205"/>
      <c r="JER118" s="205"/>
      <c r="JES118" s="205"/>
      <c r="JET118" s="205"/>
      <c r="JEU118" s="205"/>
      <c r="JEV118" s="205"/>
      <c r="JEW118" s="205"/>
      <c r="JEX118" s="205"/>
      <c r="JEY118" s="205"/>
      <c r="JFF118" s="205"/>
      <c r="JFG118" s="205"/>
      <c r="JFH118" s="205"/>
      <c r="JFI118" s="205"/>
      <c r="JFJ118" s="205"/>
      <c r="JFK118" s="205"/>
      <c r="JFL118" s="205"/>
      <c r="JFM118" s="205"/>
      <c r="JFN118" s="205"/>
      <c r="JFO118" s="205"/>
      <c r="JFP118" s="205"/>
      <c r="JFQ118" s="205"/>
      <c r="JFR118" s="205"/>
      <c r="JFS118" s="205"/>
      <c r="JFT118" s="205"/>
      <c r="JFU118" s="205"/>
      <c r="JFV118" s="205"/>
      <c r="JFW118" s="205"/>
      <c r="JFX118" s="205"/>
      <c r="JFY118" s="205"/>
      <c r="JFZ118" s="205"/>
      <c r="JGA118" s="205"/>
      <c r="JGB118" s="205"/>
      <c r="JGC118" s="205"/>
      <c r="JGD118" s="205"/>
      <c r="JGE118" s="205"/>
      <c r="JGF118" s="205"/>
      <c r="JGG118" s="205"/>
      <c r="JGH118" s="205"/>
      <c r="JGI118" s="205"/>
      <c r="JGJ118" s="205"/>
      <c r="JGK118" s="205"/>
      <c r="JGL118" s="205"/>
      <c r="JGM118" s="205"/>
      <c r="JGN118" s="205"/>
      <c r="JGO118" s="205"/>
      <c r="JGP118" s="205"/>
      <c r="JGQ118" s="205"/>
      <c r="JGR118" s="205"/>
      <c r="JGS118" s="205"/>
      <c r="JGT118" s="205"/>
      <c r="JGU118" s="205"/>
      <c r="JGV118" s="205"/>
      <c r="JGW118" s="205"/>
      <c r="JGX118" s="205"/>
      <c r="JGY118" s="205"/>
      <c r="JGZ118" s="205"/>
      <c r="JHA118" s="205"/>
      <c r="JHB118" s="205"/>
      <c r="JHC118" s="205"/>
      <c r="JHD118" s="205"/>
      <c r="JHE118" s="205"/>
      <c r="JHF118" s="205"/>
      <c r="JHG118" s="205"/>
      <c r="JHH118" s="205"/>
      <c r="JHI118" s="205"/>
      <c r="JHJ118" s="205"/>
      <c r="JHK118" s="205"/>
      <c r="JHL118" s="205"/>
      <c r="JHM118" s="205"/>
      <c r="JHN118" s="205"/>
      <c r="JHO118" s="205"/>
      <c r="JHP118" s="205"/>
      <c r="JHQ118" s="205"/>
      <c r="JHR118" s="205"/>
      <c r="JHS118" s="205"/>
      <c r="JHT118" s="205"/>
      <c r="JHU118" s="205"/>
      <c r="JHV118" s="205"/>
      <c r="JHW118" s="205"/>
      <c r="JHX118" s="205"/>
      <c r="JHY118" s="205"/>
      <c r="JHZ118" s="205"/>
      <c r="JIA118" s="205"/>
      <c r="JIB118" s="205"/>
      <c r="JIC118" s="205"/>
      <c r="JID118" s="205"/>
      <c r="JIE118" s="205"/>
      <c r="JIF118" s="205"/>
      <c r="JIG118" s="205"/>
      <c r="JIH118" s="205"/>
      <c r="JII118" s="205"/>
      <c r="JIJ118" s="205"/>
      <c r="JIK118" s="205"/>
      <c r="JIL118" s="205"/>
      <c r="JIM118" s="205"/>
      <c r="JIN118" s="205"/>
      <c r="JIO118" s="205"/>
      <c r="JIP118" s="205"/>
      <c r="JIQ118" s="205"/>
      <c r="JIR118" s="205"/>
      <c r="JIS118" s="205"/>
      <c r="JIT118" s="205"/>
      <c r="JIU118" s="205"/>
      <c r="JIV118" s="205"/>
      <c r="JIW118" s="205"/>
      <c r="JIX118" s="205"/>
      <c r="JIY118" s="205"/>
      <c r="JIZ118" s="205"/>
      <c r="JJA118" s="205"/>
      <c r="JJB118" s="205"/>
      <c r="JJC118" s="205"/>
      <c r="JJD118" s="205"/>
      <c r="JJE118" s="205"/>
      <c r="JJF118" s="205"/>
      <c r="JJG118" s="205"/>
      <c r="JJH118" s="205"/>
      <c r="JJI118" s="205"/>
      <c r="JJJ118" s="205"/>
      <c r="JJK118" s="205"/>
      <c r="JJL118" s="205"/>
      <c r="JJM118" s="205"/>
      <c r="JJN118" s="205"/>
      <c r="JJO118" s="205"/>
      <c r="JJP118" s="205"/>
      <c r="JJQ118" s="205"/>
      <c r="JJR118" s="205"/>
      <c r="JJS118" s="205"/>
      <c r="JJT118" s="205"/>
      <c r="JJU118" s="205"/>
      <c r="JJV118" s="205"/>
      <c r="JJW118" s="205"/>
      <c r="JJX118" s="205"/>
      <c r="JJY118" s="205"/>
      <c r="JJZ118" s="205"/>
      <c r="JKA118" s="205"/>
      <c r="JKB118" s="205"/>
      <c r="JKC118" s="205"/>
      <c r="JKD118" s="205"/>
      <c r="JKE118" s="205"/>
      <c r="JKF118" s="205"/>
      <c r="JKG118" s="205"/>
      <c r="JKH118" s="205"/>
      <c r="JKI118" s="205"/>
      <c r="JKJ118" s="205"/>
      <c r="JKK118" s="205"/>
      <c r="JKL118" s="205"/>
      <c r="JKM118" s="205"/>
      <c r="JKN118" s="205"/>
      <c r="JKO118" s="205"/>
      <c r="JKP118" s="205"/>
      <c r="JKQ118" s="205"/>
      <c r="JKR118" s="205"/>
      <c r="JKS118" s="205"/>
      <c r="JKT118" s="205"/>
      <c r="JKU118" s="205"/>
      <c r="JKV118" s="205"/>
      <c r="JKW118" s="205"/>
      <c r="JKX118" s="205"/>
      <c r="JKY118" s="205"/>
      <c r="JKZ118" s="205"/>
      <c r="JLA118" s="205"/>
      <c r="JLB118" s="205"/>
      <c r="JLC118" s="205"/>
      <c r="JLD118" s="205"/>
      <c r="JLE118" s="205"/>
      <c r="JLF118" s="205"/>
      <c r="JLG118" s="205"/>
      <c r="JLH118" s="205"/>
      <c r="JLI118" s="205"/>
      <c r="JLJ118" s="205"/>
      <c r="JLK118" s="205"/>
      <c r="JLL118" s="205"/>
      <c r="JLM118" s="205"/>
      <c r="JLN118" s="205"/>
      <c r="JLO118" s="205"/>
      <c r="JLP118" s="205"/>
      <c r="JLQ118" s="205"/>
      <c r="JLR118" s="205"/>
      <c r="JLS118" s="205"/>
      <c r="JLT118" s="205"/>
      <c r="JLU118" s="205"/>
      <c r="JLV118" s="205"/>
      <c r="JLW118" s="205"/>
      <c r="JLX118" s="205"/>
      <c r="JLY118" s="205"/>
      <c r="JLZ118" s="205"/>
      <c r="JMA118" s="205"/>
      <c r="JMB118" s="205"/>
      <c r="JMC118" s="205"/>
      <c r="JMD118" s="205"/>
      <c r="JME118" s="205"/>
      <c r="JMF118" s="205"/>
      <c r="JMG118" s="205"/>
      <c r="JMH118" s="205"/>
      <c r="JMI118" s="205"/>
      <c r="JMJ118" s="205"/>
      <c r="JMK118" s="205"/>
      <c r="JML118" s="205"/>
      <c r="JMM118" s="205"/>
      <c r="JMN118" s="205"/>
      <c r="JMO118" s="205"/>
      <c r="JMP118" s="205"/>
      <c r="JMQ118" s="205"/>
      <c r="JMR118" s="205"/>
      <c r="JMS118" s="205"/>
      <c r="JMT118" s="205"/>
      <c r="JMU118" s="205"/>
      <c r="JMV118" s="205"/>
      <c r="JMW118" s="205"/>
      <c r="JMX118" s="205"/>
      <c r="JMY118" s="205"/>
      <c r="JMZ118" s="205"/>
      <c r="JNA118" s="205"/>
      <c r="JNB118" s="205"/>
      <c r="JNC118" s="205"/>
      <c r="JND118" s="205"/>
      <c r="JNE118" s="205"/>
      <c r="JNF118" s="205"/>
      <c r="JNG118" s="205"/>
      <c r="JNH118" s="205"/>
      <c r="JNI118" s="205"/>
      <c r="JNJ118" s="205"/>
      <c r="JNK118" s="205"/>
      <c r="JNL118" s="205"/>
      <c r="JNM118" s="205"/>
      <c r="JNN118" s="205"/>
      <c r="JNO118" s="205"/>
      <c r="JNP118" s="205"/>
      <c r="JNQ118" s="205"/>
      <c r="JNR118" s="205"/>
      <c r="JNS118" s="205"/>
      <c r="JNT118" s="205"/>
      <c r="JNU118" s="205"/>
      <c r="JNV118" s="205"/>
      <c r="JNW118" s="205"/>
      <c r="JNX118" s="205"/>
      <c r="JNY118" s="205"/>
      <c r="JNZ118" s="205"/>
      <c r="JOA118" s="205"/>
      <c r="JOB118" s="205"/>
      <c r="JOC118" s="205"/>
      <c r="JOD118" s="205"/>
      <c r="JOE118" s="205"/>
      <c r="JOF118" s="205"/>
      <c r="JOG118" s="205"/>
      <c r="JOH118" s="205"/>
      <c r="JOI118" s="205"/>
      <c r="JOJ118" s="205"/>
      <c r="JOK118" s="205"/>
      <c r="JOL118" s="205"/>
      <c r="JOM118" s="205"/>
      <c r="JON118" s="205"/>
      <c r="JOO118" s="205"/>
      <c r="JOP118" s="205"/>
      <c r="JOQ118" s="205"/>
      <c r="JOR118" s="205"/>
      <c r="JOS118" s="205"/>
      <c r="JOT118" s="205"/>
      <c r="JOU118" s="205"/>
      <c r="JPB118" s="205"/>
      <c r="JPC118" s="205"/>
      <c r="JPD118" s="205"/>
      <c r="JPE118" s="205"/>
      <c r="JPF118" s="205"/>
      <c r="JPG118" s="205"/>
      <c r="JPH118" s="205"/>
      <c r="JPI118" s="205"/>
      <c r="JPJ118" s="205"/>
      <c r="JPK118" s="205"/>
      <c r="JPL118" s="205"/>
      <c r="JPM118" s="205"/>
      <c r="JPN118" s="205"/>
      <c r="JPO118" s="205"/>
      <c r="JPP118" s="205"/>
      <c r="JPQ118" s="205"/>
      <c r="JPR118" s="205"/>
      <c r="JPS118" s="205"/>
      <c r="JPT118" s="205"/>
      <c r="JPU118" s="205"/>
      <c r="JPV118" s="205"/>
      <c r="JPW118" s="205"/>
      <c r="JPX118" s="205"/>
      <c r="JPY118" s="205"/>
      <c r="JPZ118" s="205"/>
      <c r="JQA118" s="205"/>
      <c r="JQB118" s="205"/>
      <c r="JQC118" s="205"/>
      <c r="JQD118" s="205"/>
      <c r="JQE118" s="205"/>
      <c r="JQF118" s="205"/>
      <c r="JQG118" s="205"/>
      <c r="JQH118" s="205"/>
      <c r="JQI118" s="205"/>
      <c r="JQJ118" s="205"/>
      <c r="JQK118" s="205"/>
      <c r="JQL118" s="205"/>
      <c r="JQM118" s="205"/>
      <c r="JQN118" s="205"/>
      <c r="JQO118" s="205"/>
      <c r="JQP118" s="205"/>
      <c r="JQQ118" s="205"/>
      <c r="JQR118" s="205"/>
      <c r="JQS118" s="205"/>
      <c r="JQT118" s="205"/>
      <c r="JQU118" s="205"/>
      <c r="JQV118" s="205"/>
      <c r="JQW118" s="205"/>
      <c r="JQX118" s="205"/>
      <c r="JQY118" s="205"/>
      <c r="JQZ118" s="205"/>
      <c r="JRA118" s="205"/>
      <c r="JRB118" s="205"/>
      <c r="JRC118" s="205"/>
      <c r="JRD118" s="205"/>
      <c r="JRE118" s="205"/>
      <c r="JRF118" s="205"/>
      <c r="JRG118" s="205"/>
      <c r="JRH118" s="205"/>
      <c r="JRI118" s="205"/>
      <c r="JRJ118" s="205"/>
      <c r="JRK118" s="205"/>
      <c r="JRL118" s="205"/>
      <c r="JRM118" s="205"/>
      <c r="JRN118" s="205"/>
      <c r="JRO118" s="205"/>
      <c r="JRP118" s="205"/>
      <c r="JRQ118" s="205"/>
      <c r="JRR118" s="205"/>
      <c r="JRS118" s="205"/>
      <c r="JRT118" s="205"/>
      <c r="JRU118" s="205"/>
      <c r="JRV118" s="205"/>
      <c r="JRW118" s="205"/>
      <c r="JRX118" s="205"/>
      <c r="JRY118" s="205"/>
      <c r="JRZ118" s="205"/>
      <c r="JSA118" s="205"/>
      <c r="JSB118" s="205"/>
      <c r="JSC118" s="205"/>
      <c r="JSD118" s="205"/>
      <c r="JSE118" s="205"/>
      <c r="JSF118" s="205"/>
      <c r="JSG118" s="205"/>
      <c r="JSH118" s="205"/>
      <c r="JSI118" s="205"/>
      <c r="JSJ118" s="205"/>
      <c r="JSK118" s="205"/>
      <c r="JSL118" s="205"/>
      <c r="JSM118" s="205"/>
      <c r="JSN118" s="205"/>
      <c r="JSO118" s="205"/>
      <c r="JSP118" s="205"/>
      <c r="JSQ118" s="205"/>
      <c r="JSR118" s="205"/>
      <c r="JSS118" s="205"/>
      <c r="JST118" s="205"/>
      <c r="JSU118" s="205"/>
      <c r="JSV118" s="205"/>
      <c r="JSW118" s="205"/>
      <c r="JSX118" s="205"/>
      <c r="JSY118" s="205"/>
      <c r="JSZ118" s="205"/>
      <c r="JTA118" s="205"/>
      <c r="JTB118" s="205"/>
      <c r="JTC118" s="205"/>
      <c r="JTD118" s="205"/>
      <c r="JTE118" s="205"/>
      <c r="JTF118" s="205"/>
      <c r="JTG118" s="205"/>
      <c r="JTH118" s="205"/>
      <c r="JTI118" s="205"/>
      <c r="JTJ118" s="205"/>
      <c r="JTK118" s="205"/>
      <c r="JTL118" s="205"/>
      <c r="JTM118" s="205"/>
      <c r="JTN118" s="205"/>
      <c r="JTO118" s="205"/>
      <c r="JTP118" s="205"/>
      <c r="JTQ118" s="205"/>
      <c r="JTR118" s="205"/>
      <c r="JTS118" s="205"/>
      <c r="JTT118" s="205"/>
      <c r="JTU118" s="205"/>
      <c r="JTV118" s="205"/>
      <c r="JTW118" s="205"/>
      <c r="JTX118" s="205"/>
      <c r="JTY118" s="205"/>
      <c r="JTZ118" s="205"/>
      <c r="JUA118" s="205"/>
      <c r="JUB118" s="205"/>
      <c r="JUC118" s="205"/>
      <c r="JUD118" s="205"/>
      <c r="JUE118" s="205"/>
      <c r="JUF118" s="205"/>
      <c r="JUG118" s="205"/>
      <c r="JUH118" s="205"/>
      <c r="JUI118" s="205"/>
      <c r="JUJ118" s="205"/>
      <c r="JUK118" s="205"/>
      <c r="JUL118" s="205"/>
      <c r="JUM118" s="205"/>
      <c r="JUN118" s="205"/>
      <c r="JUO118" s="205"/>
      <c r="JUP118" s="205"/>
      <c r="JUQ118" s="205"/>
      <c r="JUR118" s="205"/>
      <c r="JUS118" s="205"/>
      <c r="JUT118" s="205"/>
      <c r="JUU118" s="205"/>
      <c r="JUV118" s="205"/>
      <c r="JUW118" s="205"/>
      <c r="JUX118" s="205"/>
      <c r="JUY118" s="205"/>
      <c r="JUZ118" s="205"/>
      <c r="JVA118" s="205"/>
      <c r="JVB118" s="205"/>
      <c r="JVC118" s="205"/>
      <c r="JVD118" s="205"/>
      <c r="JVE118" s="205"/>
      <c r="JVF118" s="205"/>
      <c r="JVG118" s="205"/>
      <c r="JVH118" s="205"/>
      <c r="JVI118" s="205"/>
      <c r="JVJ118" s="205"/>
      <c r="JVK118" s="205"/>
      <c r="JVL118" s="205"/>
      <c r="JVM118" s="205"/>
      <c r="JVN118" s="205"/>
      <c r="JVO118" s="205"/>
      <c r="JVP118" s="205"/>
      <c r="JVQ118" s="205"/>
      <c r="JVR118" s="205"/>
      <c r="JVS118" s="205"/>
      <c r="JVT118" s="205"/>
      <c r="JVU118" s="205"/>
      <c r="JVV118" s="205"/>
      <c r="JVW118" s="205"/>
      <c r="JVX118" s="205"/>
      <c r="JVY118" s="205"/>
      <c r="JVZ118" s="205"/>
      <c r="JWA118" s="205"/>
      <c r="JWB118" s="205"/>
      <c r="JWC118" s="205"/>
      <c r="JWD118" s="205"/>
      <c r="JWE118" s="205"/>
      <c r="JWF118" s="205"/>
      <c r="JWG118" s="205"/>
      <c r="JWH118" s="205"/>
      <c r="JWI118" s="205"/>
      <c r="JWJ118" s="205"/>
      <c r="JWK118" s="205"/>
      <c r="JWL118" s="205"/>
      <c r="JWM118" s="205"/>
      <c r="JWN118" s="205"/>
      <c r="JWO118" s="205"/>
      <c r="JWP118" s="205"/>
      <c r="JWQ118" s="205"/>
      <c r="JWR118" s="205"/>
      <c r="JWS118" s="205"/>
      <c r="JWT118" s="205"/>
      <c r="JWU118" s="205"/>
      <c r="JWV118" s="205"/>
      <c r="JWW118" s="205"/>
      <c r="JWX118" s="205"/>
      <c r="JWY118" s="205"/>
      <c r="JWZ118" s="205"/>
      <c r="JXA118" s="205"/>
      <c r="JXB118" s="205"/>
      <c r="JXC118" s="205"/>
      <c r="JXD118" s="205"/>
      <c r="JXE118" s="205"/>
      <c r="JXF118" s="205"/>
      <c r="JXG118" s="205"/>
      <c r="JXH118" s="205"/>
      <c r="JXI118" s="205"/>
      <c r="JXJ118" s="205"/>
      <c r="JXK118" s="205"/>
      <c r="JXL118" s="205"/>
      <c r="JXM118" s="205"/>
      <c r="JXN118" s="205"/>
      <c r="JXO118" s="205"/>
      <c r="JXP118" s="205"/>
      <c r="JXQ118" s="205"/>
      <c r="JXR118" s="205"/>
      <c r="JXS118" s="205"/>
      <c r="JXT118" s="205"/>
      <c r="JXU118" s="205"/>
      <c r="JXV118" s="205"/>
      <c r="JXW118" s="205"/>
      <c r="JXX118" s="205"/>
      <c r="JXY118" s="205"/>
      <c r="JXZ118" s="205"/>
      <c r="JYA118" s="205"/>
      <c r="JYB118" s="205"/>
      <c r="JYC118" s="205"/>
      <c r="JYD118" s="205"/>
      <c r="JYE118" s="205"/>
      <c r="JYF118" s="205"/>
      <c r="JYG118" s="205"/>
      <c r="JYH118" s="205"/>
      <c r="JYI118" s="205"/>
      <c r="JYJ118" s="205"/>
      <c r="JYK118" s="205"/>
      <c r="JYL118" s="205"/>
      <c r="JYM118" s="205"/>
      <c r="JYN118" s="205"/>
      <c r="JYO118" s="205"/>
      <c r="JYP118" s="205"/>
      <c r="JYQ118" s="205"/>
      <c r="JYX118" s="205"/>
      <c r="JYY118" s="205"/>
      <c r="JYZ118" s="205"/>
      <c r="JZA118" s="205"/>
      <c r="JZB118" s="205"/>
      <c r="JZC118" s="205"/>
      <c r="JZD118" s="205"/>
      <c r="JZE118" s="205"/>
      <c r="JZF118" s="205"/>
      <c r="JZG118" s="205"/>
      <c r="JZH118" s="205"/>
      <c r="JZI118" s="205"/>
      <c r="JZJ118" s="205"/>
      <c r="JZK118" s="205"/>
      <c r="JZL118" s="205"/>
      <c r="JZM118" s="205"/>
      <c r="JZN118" s="205"/>
      <c r="JZO118" s="205"/>
      <c r="JZP118" s="205"/>
      <c r="JZQ118" s="205"/>
      <c r="JZR118" s="205"/>
      <c r="JZS118" s="205"/>
      <c r="JZT118" s="205"/>
      <c r="JZU118" s="205"/>
      <c r="JZV118" s="205"/>
      <c r="JZW118" s="205"/>
      <c r="JZX118" s="205"/>
      <c r="JZY118" s="205"/>
      <c r="JZZ118" s="205"/>
      <c r="KAA118" s="205"/>
      <c r="KAB118" s="205"/>
      <c r="KAC118" s="205"/>
      <c r="KAD118" s="205"/>
      <c r="KAE118" s="205"/>
      <c r="KAF118" s="205"/>
      <c r="KAG118" s="205"/>
      <c r="KAH118" s="205"/>
      <c r="KAI118" s="205"/>
      <c r="KAJ118" s="205"/>
      <c r="KAK118" s="205"/>
      <c r="KAL118" s="205"/>
      <c r="KAM118" s="205"/>
      <c r="KAN118" s="205"/>
      <c r="KAO118" s="205"/>
      <c r="KAP118" s="205"/>
      <c r="KAQ118" s="205"/>
      <c r="KAR118" s="205"/>
      <c r="KAS118" s="205"/>
      <c r="KAT118" s="205"/>
      <c r="KAU118" s="205"/>
      <c r="KAV118" s="205"/>
      <c r="KAW118" s="205"/>
      <c r="KAX118" s="205"/>
      <c r="KAY118" s="205"/>
      <c r="KAZ118" s="205"/>
      <c r="KBA118" s="205"/>
      <c r="KBB118" s="205"/>
      <c r="KBC118" s="205"/>
      <c r="KBD118" s="205"/>
      <c r="KBE118" s="205"/>
      <c r="KBF118" s="205"/>
      <c r="KBG118" s="205"/>
      <c r="KBH118" s="205"/>
      <c r="KBI118" s="205"/>
      <c r="KBJ118" s="205"/>
      <c r="KBK118" s="205"/>
      <c r="KBL118" s="205"/>
      <c r="KBM118" s="205"/>
      <c r="KBN118" s="205"/>
      <c r="KBO118" s="205"/>
      <c r="KBP118" s="205"/>
      <c r="KBQ118" s="205"/>
      <c r="KBR118" s="205"/>
      <c r="KBS118" s="205"/>
      <c r="KBT118" s="205"/>
      <c r="KBU118" s="205"/>
      <c r="KBV118" s="205"/>
      <c r="KBW118" s="205"/>
      <c r="KBX118" s="205"/>
      <c r="KBY118" s="205"/>
      <c r="KBZ118" s="205"/>
      <c r="KCA118" s="205"/>
      <c r="KCB118" s="205"/>
      <c r="KCC118" s="205"/>
      <c r="KCD118" s="205"/>
      <c r="KCE118" s="205"/>
      <c r="KCF118" s="205"/>
      <c r="KCG118" s="205"/>
      <c r="KCH118" s="205"/>
      <c r="KCI118" s="205"/>
      <c r="KCJ118" s="205"/>
      <c r="KCK118" s="205"/>
      <c r="KCL118" s="205"/>
      <c r="KCM118" s="205"/>
      <c r="KCN118" s="205"/>
      <c r="KCO118" s="205"/>
      <c r="KCP118" s="205"/>
      <c r="KCQ118" s="205"/>
      <c r="KCR118" s="205"/>
      <c r="KCS118" s="205"/>
      <c r="KCT118" s="205"/>
      <c r="KCU118" s="205"/>
      <c r="KCV118" s="205"/>
      <c r="KCW118" s="205"/>
      <c r="KCX118" s="205"/>
      <c r="KCY118" s="205"/>
      <c r="KCZ118" s="205"/>
      <c r="KDA118" s="205"/>
      <c r="KDB118" s="205"/>
      <c r="KDC118" s="205"/>
      <c r="KDD118" s="205"/>
      <c r="KDE118" s="205"/>
      <c r="KDF118" s="205"/>
      <c r="KDG118" s="205"/>
      <c r="KDH118" s="205"/>
      <c r="KDI118" s="205"/>
      <c r="KDJ118" s="205"/>
      <c r="KDK118" s="205"/>
      <c r="KDL118" s="205"/>
      <c r="KDM118" s="205"/>
      <c r="KDN118" s="205"/>
      <c r="KDO118" s="205"/>
      <c r="KDP118" s="205"/>
      <c r="KDQ118" s="205"/>
      <c r="KDR118" s="205"/>
      <c r="KDS118" s="205"/>
      <c r="KDT118" s="205"/>
      <c r="KDU118" s="205"/>
      <c r="KDV118" s="205"/>
      <c r="KDW118" s="205"/>
      <c r="KDX118" s="205"/>
      <c r="KDY118" s="205"/>
      <c r="KDZ118" s="205"/>
      <c r="KEA118" s="205"/>
      <c r="KEB118" s="205"/>
      <c r="KEC118" s="205"/>
      <c r="KED118" s="205"/>
      <c r="KEE118" s="205"/>
      <c r="KEF118" s="205"/>
      <c r="KEG118" s="205"/>
      <c r="KEH118" s="205"/>
      <c r="KEI118" s="205"/>
      <c r="KEJ118" s="205"/>
      <c r="KEK118" s="205"/>
      <c r="KEL118" s="205"/>
      <c r="KEM118" s="205"/>
      <c r="KEN118" s="205"/>
      <c r="KEO118" s="205"/>
      <c r="KEP118" s="205"/>
      <c r="KEQ118" s="205"/>
      <c r="KER118" s="205"/>
      <c r="KES118" s="205"/>
      <c r="KET118" s="205"/>
      <c r="KEU118" s="205"/>
      <c r="KEV118" s="205"/>
      <c r="KEW118" s="205"/>
      <c r="KEX118" s="205"/>
      <c r="KEY118" s="205"/>
      <c r="KEZ118" s="205"/>
      <c r="KFA118" s="205"/>
      <c r="KFB118" s="205"/>
      <c r="KFC118" s="205"/>
      <c r="KFD118" s="205"/>
      <c r="KFE118" s="205"/>
      <c r="KFF118" s="205"/>
      <c r="KFG118" s="205"/>
      <c r="KFH118" s="205"/>
      <c r="KFI118" s="205"/>
      <c r="KFJ118" s="205"/>
      <c r="KFK118" s="205"/>
      <c r="KFL118" s="205"/>
      <c r="KFM118" s="205"/>
      <c r="KFN118" s="205"/>
      <c r="KFO118" s="205"/>
      <c r="KFP118" s="205"/>
      <c r="KFQ118" s="205"/>
      <c r="KFR118" s="205"/>
      <c r="KFS118" s="205"/>
      <c r="KFT118" s="205"/>
      <c r="KFU118" s="205"/>
      <c r="KFV118" s="205"/>
      <c r="KFW118" s="205"/>
      <c r="KFX118" s="205"/>
      <c r="KFY118" s="205"/>
      <c r="KFZ118" s="205"/>
      <c r="KGA118" s="205"/>
      <c r="KGB118" s="205"/>
      <c r="KGC118" s="205"/>
      <c r="KGD118" s="205"/>
      <c r="KGE118" s="205"/>
      <c r="KGF118" s="205"/>
      <c r="KGG118" s="205"/>
      <c r="KGH118" s="205"/>
      <c r="KGI118" s="205"/>
      <c r="KGJ118" s="205"/>
      <c r="KGK118" s="205"/>
      <c r="KGL118" s="205"/>
      <c r="KGM118" s="205"/>
      <c r="KGN118" s="205"/>
      <c r="KGO118" s="205"/>
      <c r="KGP118" s="205"/>
      <c r="KGQ118" s="205"/>
      <c r="KGR118" s="205"/>
      <c r="KGS118" s="205"/>
      <c r="KGT118" s="205"/>
      <c r="KGU118" s="205"/>
      <c r="KGV118" s="205"/>
      <c r="KGW118" s="205"/>
      <c r="KGX118" s="205"/>
      <c r="KGY118" s="205"/>
      <c r="KGZ118" s="205"/>
      <c r="KHA118" s="205"/>
      <c r="KHB118" s="205"/>
      <c r="KHC118" s="205"/>
      <c r="KHD118" s="205"/>
      <c r="KHE118" s="205"/>
      <c r="KHF118" s="205"/>
      <c r="KHG118" s="205"/>
      <c r="KHH118" s="205"/>
      <c r="KHI118" s="205"/>
      <c r="KHJ118" s="205"/>
      <c r="KHK118" s="205"/>
      <c r="KHL118" s="205"/>
      <c r="KHM118" s="205"/>
      <c r="KHN118" s="205"/>
      <c r="KHO118" s="205"/>
      <c r="KHP118" s="205"/>
      <c r="KHQ118" s="205"/>
      <c r="KHR118" s="205"/>
      <c r="KHS118" s="205"/>
      <c r="KHT118" s="205"/>
      <c r="KHU118" s="205"/>
      <c r="KHV118" s="205"/>
      <c r="KHW118" s="205"/>
      <c r="KHX118" s="205"/>
      <c r="KHY118" s="205"/>
      <c r="KHZ118" s="205"/>
      <c r="KIA118" s="205"/>
      <c r="KIB118" s="205"/>
      <c r="KIC118" s="205"/>
      <c r="KID118" s="205"/>
      <c r="KIE118" s="205"/>
      <c r="KIF118" s="205"/>
      <c r="KIG118" s="205"/>
      <c r="KIH118" s="205"/>
      <c r="KII118" s="205"/>
      <c r="KIJ118" s="205"/>
      <c r="KIK118" s="205"/>
      <c r="KIL118" s="205"/>
      <c r="KIM118" s="205"/>
      <c r="KIT118" s="205"/>
      <c r="KIU118" s="205"/>
      <c r="KIV118" s="205"/>
      <c r="KIW118" s="205"/>
      <c r="KIX118" s="205"/>
      <c r="KIY118" s="205"/>
      <c r="KIZ118" s="205"/>
      <c r="KJA118" s="205"/>
      <c r="KJB118" s="205"/>
      <c r="KJC118" s="205"/>
      <c r="KJD118" s="205"/>
      <c r="KJE118" s="205"/>
      <c r="KJF118" s="205"/>
      <c r="KJG118" s="205"/>
      <c r="KJH118" s="205"/>
      <c r="KJI118" s="205"/>
      <c r="KJJ118" s="205"/>
      <c r="KJK118" s="205"/>
      <c r="KJL118" s="205"/>
      <c r="KJM118" s="205"/>
      <c r="KJN118" s="205"/>
      <c r="KJO118" s="205"/>
      <c r="KJP118" s="205"/>
      <c r="KJQ118" s="205"/>
      <c r="KJR118" s="205"/>
      <c r="KJS118" s="205"/>
      <c r="KJT118" s="205"/>
      <c r="KJU118" s="205"/>
      <c r="KJV118" s="205"/>
      <c r="KJW118" s="205"/>
      <c r="KJX118" s="205"/>
      <c r="KJY118" s="205"/>
      <c r="KJZ118" s="205"/>
      <c r="KKA118" s="205"/>
      <c r="KKB118" s="205"/>
      <c r="KKC118" s="205"/>
      <c r="KKD118" s="205"/>
      <c r="KKE118" s="205"/>
      <c r="KKF118" s="205"/>
      <c r="KKG118" s="205"/>
      <c r="KKH118" s="205"/>
      <c r="KKI118" s="205"/>
      <c r="KKJ118" s="205"/>
      <c r="KKK118" s="205"/>
      <c r="KKL118" s="205"/>
      <c r="KKM118" s="205"/>
      <c r="KKN118" s="205"/>
      <c r="KKO118" s="205"/>
      <c r="KKP118" s="205"/>
      <c r="KKQ118" s="205"/>
      <c r="KKR118" s="205"/>
      <c r="KKS118" s="205"/>
      <c r="KKT118" s="205"/>
      <c r="KKU118" s="205"/>
      <c r="KKV118" s="205"/>
      <c r="KKW118" s="205"/>
      <c r="KKX118" s="205"/>
      <c r="KKY118" s="205"/>
      <c r="KKZ118" s="205"/>
      <c r="KLA118" s="205"/>
      <c r="KLB118" s="205"/>
      <c r="KLC118" s="205"/>
      <c r="KLD118" s="205"/>
      <c r="KLE118" s="205"/>
      <c r="KLF118" s="205"/>
      <c r="KLG118" s="205"/>
      <c r="KLH118" s="205"/>
      <c r="KLI118" s="205"/>
      <c r="KLJ118" s="205"/>
      <c r="KLK118" s="205"/>
      <c r="KLL118" s="205"/>
      <c r="KLM118" s="205"/>
      <c r="KLN118" s="205"/>
      <c r="KLO118" s="205"/>
      <c r="KLP118" s="205"/>
      <c r="KLQ118" s="205"/>
      <c r="KLR118" s="205"/>
      <c r="KLS118" s="205"/>
      <c r="KLT118" s="205"/>
      <c r="KLU118" s="205"/>
      <c r="KLV118" s="205"/>
      <c r="KLW118" s="205"/>
      <c r="KLX118" s="205"/>
      <c r="KLY118" s="205"/>
      <c r="KLZ118" s="205"/>
      <c r="KMA118" s="205"/>
      <c r="KMB118" s="205"/>
      <c r="KMC118" s="205"/>
      <c r="KMD118" s="205"/>
      <c r="KME118" s="205"/>
      <c r="KMF118" s="205"/>
      <c r="KMG118" s="205"/>
      <c r="KMH118" s="205"/>
      <c r="KMI118" s="205"/>
      <c r="KMJ118" s="205"/>
      <c r="KMK118" s="205"/>
      <c r="KML118" s="205"/>
      <c r="KMM118" s="205"/>
      <c r="KMN118" s="205"/>
      <c r="KMO118" s="205"/>
      <c r="KMP118" s="205"/>
      <c r="KMQ118" s="205"/>
      <c r="KMR118" s="205"/>
      <c r="KMS118" s="205"/>
      <c r="KMT118" s="205"/>
      <c r="KMU118" s="205"/>
      <c r="KMV118" s="205"/>
      <c r="KMW118" s="205"/>
      <c r="KMX118" s="205"/>
      <c r="KMY118" s="205"/>
      <c r="KMZ118" s="205"/>
      <c r="KNA118" s="205"/>
      <c r="KNB118" s="205"/>
      <c r="KNC118" s="205"/>
      <c r="KND118" s="205"/>
      <c r="KNE118" s="205"/>
      <c r="KNF118" s="205"/>
      <c r="KNG118" s="205"/>
      <c r="KNH118" s="205"/>
      <c r="KNI118" s="205"/>
      <c r="KNJ118" s="205"/>
      <c r="KNK118" s="205"/>
      <c r="KNL118" s="205"/>
      <c r="KNM118" s="205"/>
      <c r="KNN118" s="205"/>
      <c r="KNO118" s="205"/>
      <c r="KNP118" s="205"/>
      <c r="KNQ118" s="205"/>
      <c r="KNR118" s="205"/>
      <c r="KNS118" s="205"/>
      <c r="KNT118" s="205"/>
      <c r="KNU118" s="205"/>
      <c r="KNV118" s="205"/>
      <c r="KNW118" s="205"/>
      <c r="KNX118" s="205"/>
      <c r="KNY118" s="205"/>
      <c r="KNZ118" s="205"/>
      <c r="KOA118" s="205"/>
      <c r="KOB118" s="205"/>
      <c r="KOC118" s="205"/>
      <c r="KOD118" s="205"/>
      <c r="KOE118" s="205"/>
      <c r="KOF118" s="205"/>
      <c r="KOG118" s="205"/>
      <c r="KOH118" s="205"/>
      <c r="KOI118" s="205"/>
      <c r="KOJ118" s="205"/>
      <c r="KOK118" s="205"/>
      <c r="KOL118" s="205"/>
      <c r="KOM118" s="205"/>
      <c r="KON118" s="205"/>
      <c r="KOO118" s="205"/>
      <c r="KOP118" s="205"/>
      <c r="KOQ118" s="205"/>
      <c r="KOR118" s="205"/>
      <c r="KOS118" s="205"/>
      <c r="KOT118" s="205"/>
      <c r="KOU118" s="205"/>
      <c r="KOV118" s="205"/>
      <c r="KOW118" s="205"/>
      <c r="KOX118" s="205"/>
      <c r="KOY118" s="205"/>
      <c r="KOZ118" s="205"/>
      <c r="KPA118" s="205"/>
      <c r="KPB118" s="205"/>
      <c r="KPC118" s="205"/>
      <c r="KPD118" s="205"/>
      <c r="KPE118" s="205"/>
      <c r="KPF118" s="205"/>
      <c r="KPG118" s="205"/>
      <c r="KPH118" s="205"/>
      <c r="KPI118" s="205"/>
      <c r="KPJ118" s="205"/>
      <c r="KPK118" s="205"/>
      <c r="KPL118" s="205"/>
      <c r="KPM118" s="205"/>
      <c r="KPN118" s="205"/>
      <c r="KPO118" s="205"/>
      <c r="KPP118" s="205"/>
      <c r="KPQ118" s="205"/>
      <c r="KPR118" s="205"/>
      <c r="KPS118" s="205"/>
      <c r="KPT118" s="205"/>
      <c r="KPU118" s="205"/>
      <c r="KPV118" s="205"/>
      <c r="KPW118" s="205"/>
      <c r="KPX118" s="205"/>
      <c r="KPY118" s="205"/>
      <c r="KPZ118" s="205"/>
      <c r="KQA118" s="205"/>
      <c r="KQB118" s="205"/>
      <c r="KQC118" s="205"/>
      <c r="KQD118" s="205"/>
      <c r="KQE118" s="205"/>
      <c r="KQF118" s="205"/>
      <c r="KQG118" s="205"/>
      <c r="KQH118" s="205"/>
      <c r="KQI118" s="205"/>
      <c r="KQJ118" s="205"/>
      <c r="KQK118" s="205"/>
      <c r="KQL118" s="205"/>
      <c r="KQM118" s="205"/>
      <c r="KQN118" s="205"/>
      <c r="KQO118" s="205"/>
      <c r="KQP118" s="205"/>
      <c r="KQQ118" s="205"/>
      <c r="KQR118" s="205"/>
      <c r="KQS118" s="205"/>
      <c r="KQT118" s="205"/>
      <c r="KQU118" s="205"/>
      <c r="KQV118" s="205"/>
      <c r="KQW118" s="205"/>
      <c r="KQX118" s="205"/>
      <c r="KQY118" s="205"/>
      <c r="KQZ118" s="205"/>
      <c r="KRA118" s="205"/>
      <c r="KRB118" s="205"/>
      <c r="KRC118" s="205"/>
      <c r="KRD118" s="205"/>
      <c r="KRE118" s="205"/>
      <c r="KRF118" s="205"/>
      <c r="KRG118" s="205"/>
      <c r="KRH118" s="205"/>
      <c r="KRI118" s="205"/>
      <c r="KRJ118" s="205"/>
      <c r="KRK118" s="205"/>
      <c r="KRL118" s="205"/>
      <c r="KRM118" s="205"/>
      <c r="KRN118" s="205"/>
      <c r="KRO118" s="205"/>
      <c r="KRP118" s="205"/>
      <c r="KRQ118" s="205"/>
      <c r="KRR118" s="205"/>
      <c r="KRS118" s="205"/>
      <c r="KRT118" s="205"/>
      <c r="KRU118" s="205"/>
      <c r="KRV118" s="205"/>
      <c r="KRW118" s="205"/>
      <c r="KRX118" s="205"/>
      <c r="KRY118" s="205"/>
      <c r="KRZ118" s="205"/>
      <c r="KSA118" s="205"/>
      <c r="KSB118" s="205"/>
      <c r="KSC118" s="205"/>
      <c r="KSD118" s="205"/>
      <c r="KSE118" s="205"/>
      <c r="KSF118" s="205"/>
      <c r="KSG118" s="205"/>
      <c r="KSH118" s="205"/>
      <c r="KSI118" s="205"/>
      <c r="KSP118" s="205"/>
      <c r="KSQ118" s="205"/>
      <c r="KSR118" s="205"/>
      <c r="KSS118" s="205"/>
      <c r="KST118" s="205"/>
      <c r="KSU118" s="205"/>
      <c r="KSV118" s="205"/>
      <c r="KSW118" s="205"/>
      <c r="KSX118" s="205"/>
      <c r="KSY118" s="205"/>
      <c r="KSZ118" s="205"/>
      <c r="KTA118" s="205"/>
      <c r="KTB118" s="205"/>
      <c r="KTC118" s="205"/>
      <c r="KTD118" s="205"/>
      <c r="KTE118" s="205"/>
      <c r="KTF118" s="205"/>
      <c r="KTG118" s="205"/>
      <c r="KTH118" s="205"/>
      <c r="KTI118" s="205"/>
      <c r="KTJ118" s="205"/>
      <c r="KTK118" s="205"/>
      <c r="KTL118" s="205"/>
      <c r="KTM118" s="205"/>
      <c r="KTN118" s="205"/>
      <c r="KTO118" s="205"/>
      <c r="KTP118" s="205"/>
      <c r="KTQ118" s="205"/>
      <c r="KTR118" s="205"/>
      <c r="KTS118" s="205"/>
      <c r="KTT118" s="205"/>
      <c r="KTU118" s="205"/>
      <c r="KTV118" s="205"/>
      <c r="KTW118" s="205"/>
      <c r="KTX118" s="205"/>
      <c r="KTY118" s="205"/>
      <c r="KTZ118" s="205"/>
      <c r="KUA118" s="205"/>
      <c r="KUB118" s="205"/>
      <c r="KUC118" s="205"/>
      <c r="KUD118" s="205"/>
      <c r="KUE118" s="205"/>
      <c r="KUF118" s="205"/>
      <c r="KUG118" s="205"/>
      <c r="KUH118" s="205"/>
      <c r="KUI118" s="205"/>
      <c r="KUJ118" s="205"/>
      <c r="KUK118" s="205"/>
      <c r="KUL118" s="205"/>
      <c r="KUM118" s="205"/>
      <c r="KUN118" s="205"/>
      <c r="KUO118" s="205"/>
      <c r="KUP118" s="205"/>
      <c r="KUQ118" s="205"/>
      <c r="KUR118" s="205"/>
      <c r="KUS118" s="205"/>
      <c r="KUT118" s="205"/>
      <c r="KUU118" s="205"/>
      <c r="KUV118" s="205"/>
      <c r="KUW118" s="205"/>
      <c r="KUX118" s="205"/>
      <c r="KUY118" s="205"/>
      <c r="KUZ118" s="205"/>
      <c r="KVA118" s="205"/>
      <c r="KVB118" s="205"/>
      <c r="KVC118" s="205"/>
      <c r="KVD118" s="205"/>
      <c r="KVE118" s="205"/>
      <c r="KVF118" s="205"/>
      <c r="KVG118" s="205"/>
      <c r="KVH118" s="205"/>
      <c r="KVI118" s="205"/>
      <c r="KVJ118" s="205"/>
      <c r="KVK118" s="205"/>
      <c r="KVL118" s="205"/>
      <c r="KVM118" s="205"/>
      <c r="KVN118" s="205"/>
      <c r="KVO118" s="205"/>
      <c r="KVP118" s="205"/>
      <c r="KVQ118" s="205"/>
      <c r="KVR118" s="205"/>
      <c r="KVS118" s="205"/>
      <c r="KVT118" s="205"/>
      <c r="KVU118" s="205"/>
      <c r="KVV118" s="205"/>
      <c r="KVW118" s="205"/>
      <c r="KVX118" s="205"/>
      <c r="KVY118" s="205"/>
      <c r="KVZ118" s="205"/>
      <c r="KWA118" s="205"/>
      <c r="KWB118" s="205"/>
      <c r="KWC118" s="205"/>
      <c r="KWD118" s="205"/>
      <c r="KWE118" s="205"/>
      <c r="KWF118" s="205"/>
      <c r="KWG118" s="205"/>
      <c r="KWH118" s="205"/>
      <c r="KWI118" s="205"/>
      <c r="KWJ118" s="205"/>
      <c r="KWK118" s="205"/>
      <c r="KWL118" s="205"/>
      <c r="KWM118" s="205"/>
      <c r="KWN118" s="205"/>
      <c r="KWO118" s="205"/>
      <c r="KWP118" s="205"/>
      <c r="KWQ118" s="205"/>
      <c r="KWR118" s="205"/>
      <c r="KWS118" s="205"/>
      <c r="KWT118" s="205"/>
      <c r="KWU118" s="205"/>
      <c r="KWV118" s="205"/>
      <c r="KWW118" s="205"/>
      <c r="KWX118" s="205"/>
      <c r="KWY118" s="205"/>
      <c r="KWZ118" s="205"/>
      <c r="KXA118" s="205"/>
      <c r="KXB118" s="205"/>
      <c r="KXC118" s="205"/>
      <c r="KXD118" s="205"/>
      <c r="KXE118" s="205"/>
      <c r="KXF118" s="205"/>
      <c r="KXG118" s="205"/>
      <c r="KXH118" s="205"/>
      <c r="KXI118" s="205"/>
      <c r="KXJ118" s="205"/>
      <c r="KXK118" s="205"/>
      <c r="KXL118" s="205"/>
      <c r="KXM118" s="205"/>
      <c r="KXN118" s="205"/>
      <c r="KXO118" s="205"/>
      <c r="KXP118" s="205"/>
      <c r="KXQ118" s="205"/>
      <c r="KXR118" s="205"/>
      <c r="KXS118" s="205"/>
      <c r="KXT118" s="205"/>
      <c r="KXU118" s="205"/>
      <c r="KXV118" s="205"/>
      <c r="KXW118" s="205"/>
      <c r="KXX118" s="205"/>
      <c r="KXY118" s="205"/>
      <c r="KXZ118" s="205"/>
      <c r="KYA118" s="205"/>
      <c r="KYB118" s="205"/>
      <c r="KYC118" s="205"/>
      <c r="KYD118" s="205"/>
      <c r="KYE118" s="205"/>
      <c r="KYF118" s="205"/>
      <c r="KYG118" s="205"/>
      <c r="KYH118" s="205"/>
      <c r="KYI118" s="205"/>
      <c r="KYJ118" s="205"/>
      <c r="KYK118" s="205"/>
      <c r="KYL118" s="205"/>
      <c r="KYM118" s="205"/>
      <c r="KYN118" s="205"/>
      <c r="KYO118" s="205"/>
      <c r="KYP118" s="205"/>
      <c r="KYQ118" s="205"/>
      <c r="KYR118" s="205"/>
      <c r="KYS118" s="205"/>
      <c r="KYT118" s="205"/>
      <c r="KYU118" s="205"/>
      <c r="KYV118" s="205"/>
      <c r="KYW118" s="205"/>
      <c r="KYX118" s="205"/>
      <c r="KYY118" s="205"/>
      <c r="KYZ118" s="205"/>
      <c r="KZA118" s="205"/>
      <c r="KZB118" s="205"/>
      <c r="KZC118" s="205"/>
      <c r="KZD118" s="205"/>
      <c r="KZE118" s="205"/>
      <c r="KZF118" s="205"/>
      <c r="KZG118" s="205"/>
      <c r="KZH118" s="205"/>
      <c r="KZI118" s="205"/>
      <c r="KZJ118" s="205"/>
      <c r="KZK118" s="205"/>
      <c r="KZL118" s="205"/>
      <c r="KZM118" s="205"/>
      <c r="KZN118" s="205"/>
      <c r="KZO118" s="205"/>
      <c r="KZP118" s="205"/>
      <c r="KZQ118" s="205"/>
      <c r="KZR118" s="205"/>
      <c r="KZS118" s="205"/>
      <c r="KZT118" s="205"/>
      <c r="KZU118" s="205"/>
      <c r="KZV118" s="205"/>
      <c r="KZW118" s="205"/>
      <c r="KZX118" s="205"/>
      <c r="KZY118" s="205"/>
      <c r="KZZ118" s="205"/>
      <c r="LAA118" s="205"/>
      <c r="LAB118" s="205"/>
      <c r="LAC118" s="205"/>
      <c r="LAD118" s="205"/>
      <c r="LAE118" s="205"/>
      <c r="LAF118" s="205"/>
      <c r="LAG118" s="205"/>
      <c r="LAH118" s="205"/>
      <c r="LAI118" s="205"/>
      <c r="LAJ118" s="205"/>
      <c r="LAK118" s="205"/>
      <c r="LAL118" s="205"/>
      <c r="LAM118" s="205"/>
      <c r="LAN118" s="205"/>
      <c r="LAO118" s="205"/>
      <c r="LAP118" s="205"/>
      <c r="LAQ118" s="205"/>
      <c r="LAR118" s="205"/>
      <c r="LAS118" s="205"/>
      <c r="LAT118" s="205"/>
      <c r="LAU118" s="205"/>
      <c r="LAV118" s="205"/>
      <c r="LAW118" s="205"/>
      <c r="LAX118" s="205"/>
      <c r="LAY118" s="205"/>
      <c r="LAZ118" s="205"/>
      <c r="LBA118" s="205"/>
      <c r="LBB118" s="205"/>
      <c r="LBC118" s="205"/>
      <c r="LBD118" s="205"/>
      <c r="LBE118" s="205"/>
      <c r="LBF118" s="205"/>
      <c r="LBG118" s="205"/>
      <c r="LBH118" s="205"/>
      <c r="LBI118" s="205"/>
      <c r="LBJ118" s="205"/>
      <c r="LBK118" s="205"/>
      <c r="LBL118" s="205"/>
      <c r="LBM118" s="205"/>
      <c r="LBN118" s="205"/>
      <c r="LBO118" s="205"/>
      <c r="LBP118" s="205"/>
      <c r="LBQ118" s="205"/>
      <c r="LBR118" s="205"/>
      <c r="LBS118" s="205"/>
      <c r="LBT118" s="205"/>
      <c r="LBU118" s="205"/>
      <c r="LBV118" s="205"/>
      <c r="LBW118" s="205"/>
      <c r="LBX118" s="205"/>
      <c r="LBY118" s="205"/>
      <c r="LBZ118" s="205"/>
      <c r="LCA118" s="205"/>
      <c r="LCB118" s="205"/>
      <c r="LCC118" s="205"/>
      <c r="LCD118" s="205"/>
      <c r="LCE118" s="205"/>
      <c r="LCL118" s="205"/>
      <c r="LCM118" s="205"/>
      <c r="LCN118" s="205"/>
      <c r="LCO118" s="205"/>
      <c r="LCP118" s="205"/>
      <c r="LCQ118" s="205"/>
      <c r="LCR118" s="205"/>
      <c r="LCS118" s="205"/>
      <c r="LCT118" s="205"/>
      <c r="LCU118" s="205"/>
      <c r="LCV118" s="205"/>
      <c r="LCW118" s="205"/>
      <c r="LCX118" s="205"/>
      <c r="LCY118" s="205"/>
      <c r="LCZ118" s="205"/>
      <c r="LDA118" s="205"/>
      <c r="LDB118" s="205"/>
      <c r="LDC118" s="205"/>
      <c r="LDD118" s="205"/>
      <c r="LDE118" s="205"/>
      <c r="LDF118" s="205"/>
      <c r="LDG118" s="205"/>
      <c r="LDH118" s="205"/>
      <c r="LDI118" s="205"/>
      <c r="LDJ118" s="205"/>
      <c r="LDK118" s="205"/>
      <c r="LDL118" s="205"/>
      <c r="LDM118" s="205"/>
      <c r="LDN118" s="205"/>
      <c r="LDO118" s="205"/>
      <c r="LDP118" s="205"/>
      <c r="LDQ118" s="205"/>
      <c r="LDR118" s="205"/>
      <c r="LDS118" s="205"/>
      <c r="LDT118" s="205"/>
      <c r="LDU118" s="205"/>
      <c r="LDV118" s="205"/>
      <c r="LDW118" s="205"/>
      <c r="LDX118" s="205"/>
      <c r="LDY118" s="205"/>
      <c r="LDZ118" s="205"/>
      <c r="LEA118" s="205"/>
      <c r="LEB118" s="205"/>
      <c r="LEC118" s="205"/>
      <c r="LED118" s="205"/>
      <c r="LEE118" s="205"/>
      <c r="LEF118" s="205"/>
      <c r="LEG118" s="205"/>
      <c r="LEH118" s="205"/>
      <c r="LEI118" s="205"/>
      <c r="LEJ118" s="205"/>
      <c r="LEK118" s="205"/>
      <c r="LEL118" s="205"/>
      <c r="LEM118" s="205"/>
      <c r="LEN118" s="205"/>
      <c r="LEO118" s="205"/>
      <c r="LEP118" s="205"/>
      <c r="LEQ118" s="205"/>
      <c r="LER118" s="205"/>
      <c r="LES118" s="205"/>
      <c r="LET118" s="205"/>
      <c r="LEU118" s="205"/>
      <c r="LEV118" s="205"/>
      <c r="LEW118" s="205"/>
      <c r="LEX118" s="205"/>
      <c r="LEY118" s="205"/>
      <c r="LEZ118" s="205"/>
      <c r="LFA118" s="205"/>
      <c r="LFB118" s="205"/>
      <c r="LFC118" s="205"/>
      <c r="LFD118" s="205"/>
      <c r="LFE118" s="205"/>
      <c r="LFF118" s="205"/>
      <c r="LFG118" s="205"/>
      <c r="LFH118" s="205"/>
      <c r="LFI118" s="205"/>
      <c r="LFJ118" s="205"/>
      <c r="LFK118" s="205"/>
      <c r="LFL118" s="205"/>
      <c r="LFM118" s="205"/>
      <c r="LFN118" s="205"/>
      <c r="LFO118" s="205"/>
      <c r="LFP118" s="205"/>
      <c r="LFQ118" s="205"/>
      <c r="LFR118" s="205"/>
      <c r="LFS118" s="205"/>
      <c r="LFT118" s="205"/>
      <c r="LFU118" s="205"/>
      <c r="LFV118" s="205"/>
      <c r="LFW118" s="205"/>
      <c r="LFX118" s="205"/>
      <c r="LFY118" s="205"/>
      <c r="LFZ118" s="205"/>
      <c r="LGA118" s="205"/>
      <c r="LGB118" s="205"/>
      <c r="LGC118" s="205"/>
      <c r="LGD118" s="205"/>
      <c r="LGE118" s="205"/>
      <c r="LGF118" s="205"/>
      <c r="LGG118" s="205"/>
      <c r="LGH118" s="205"/>
      <c r="LGI118" s="205"/>
      <c r="LGJ118" s="205"/>
      <c r="LGK118" s="205"/>
      <c r="LGL118" s="205"/>
      <c r="LGM118" s="205"/>
      <c r="LGN118" s="205"/>
      <c r="LGO118" s="205"/>
      <c r="LGP118" s="205"/>
      <c r="LGQ118" s="205"/>
      <c r="LGR118" s="205"/>
      <c r="LGS118" s="205"/>
      <c r="LGT118" s="205"/>
      <c r="LGU118" s="205"/>
      <c r="LGV118" s="205"/>
      <c r="LGW118" s="205"/>
      <c r="LGX118" s="205"/>
      <c r="LGY118" s="205"/>
      <c r="LGZ118" s="205"/>
      <c r="LHA118" s="205"/>
      <c r="LHB118" s="205"/>
      <c r="LHC118" s="205"/>
      <c r="LHD118" s="205"/>
      <c r="LHE118" s="205"/>
      <c r="LHF118" s="205"/>
      <c r="LHG118" s="205"/>
      <c r="LHH118" s="205"/>
      <c r="LHI118" s="205"/>
      <c r="LHJ118" s="205"/>
      <c r="LHK118" s="205"/>
      <c r="LHL118" s="205"/>
      <c r="LHM118" s="205"/>
      <c r="LHN118" s="205"/>
      <c r="LHO118" s="205"/>
      <c r="LHP118" s="205"/>
      <c r="LHQ118" s="205"/>
      <c r="LHR118" s="205"/>
      <c r="LHS118" s="205"/>
      <c r="LHT118" s="205"/>
      <c r="LHU118" s="205"/>
      <c r="LHV118" s="205"/>
      <c r="LHW118" s="205"/>
      <c r="LHX118" s="205"/>
      <c r="LHY118" s="205"/>
      <c r="LHZ118" s="205"/>
      <c r="LIA118" s="205"/>
      <c r="LIB118" s="205"/>
      <c r="LIC118" s="205"/>
      <c r="LID118" s="205"/>
      <c r="LIE118" s="205"/>
      <c r="LIF118" s="205"/>
      <c r="LIG118" s="205"/>
      <c r="LIH118" s="205"/>
      <c r="LII118" s="205"/>
      <c r="LIJ118" s="205"/>
      <c r="LIK118" s="205"/>
      <c r="LIL118" s="205"/>
      <c r="LIM118" s="205"/>
      <c r="LIN118" s="205"/>
      <c r="LIO118" s="205"/>
      <c r="LIP118" s="205"/>
      <c r="LIQ118" s="205"/>
      <c r="LIR118" s="205"/>
      <c r="LIS118" s="205"/>
      <c r="LIT118" s="205"/>
      <c r="LIU118" s="205"/>
      <c r="LIV118" s="205"/>
      <c r="LIW118" s="205"/>
      <c r="LIX118" s="205"/>
      <c r="LIY118" s="205"/>
      <c r="LIZ118" s="205"/>
      <c r="LJA118" s="205"/>
      <c r="LJB118" s="205"/>
      <c r="LJC118" s="205"/>
      <c r="LJD118" s="205"/>
      <c r="LJE118" s="205"/>
      <c r="LJF118" s="205"/>
      <c r="LJG118" s="205"/>
      <c r="LJH118" s="205"/>
      <c r="LJI118" s="205"/>
      <c r="LJJ118" s="205"/>
      <c r="LJK118" s="205"/>
      <c r="LJL118" s="205"/>
      <c r="LJM118" s="205"/>
      <c r="LJN118" s="205"/>
      <c r="LJO118" s="205"/>
      <c r="LJP118" s="205"/>
      <c r="LJQ118" s="205"/>
      <c r="LJR118" s="205"/>
      <c r="LJS118" s="205"/>
      <c r="LJT118" s="205"/>
      <c r="LJU118" s="205"/>
      <c r="LJV118" s="205"/>
      <c r="LJW118" s="205"/>
      <c r="LJX118" s="205"/>
      <c r="LJY118" s="205"/>
      <c r="LJZ118" s="205"/>
      <c r="LKA118" s="205"/>
      <c r="LKB118" s="205"/>
      <c r="LKC118" s="205"/>
      <c r="LKD118" s="205"/>
      <c r="LKE118" s="205"/>
      <c r="LKF118" s="205"/>
      <c r="LKG118" s="205"/>
      <c r="LKH118" s="205"/>
      <c r="LKI118" s="205"/>
      <c r="LKJ118" s="205"/>
      <c r="LKK118" s="205"/>
      <c r="LKL118" s="205"/>
      <c r="LKM118" s="205"/>
      <c r="LKN118" s="205"/>
      <c r="LKO118" s="205"/>
      <c r="LKP118" s="205"/>
      <c r="LKQ118" s="205"/>
      <c r="LKR118" s="205"/>
      <c r="LKS118" s="205"/>
      <c r="LKT118" s="205"/>
      <c r="LKU118" s="205"/>
      <c r="LKV118" s="205"/>
      <c r="LKW118" s="205"/>
      <c r="LKX118" s="205"/>
      <c r="LKY118" s="205"/>
      <c r="LKZ118" s="205"/>
      <c r="LLA118" s="205"/>
      <c r="LLB118" s="205"/>
      <c r="LLC118" s="205"/>
      <c r="LLD118" s="205"/>
      <c r="LLE118" s="205"/>
      <c r="LLF118" s="205"/>
      <c r="LLG118" s="205"/>
      <c r="LLH118" s="205"/>
      <c r="LLI118" s="205"/>
      <c r="LLJ118" s="205"/>
      <c r="LLK118" s="205"/>
      <c r="LLL118" s="205"/>
      <c r="LLM118" s="205"/>
      <c r="LLN118" s="205"/>
      <c r="LLO118" s="205"/>
      <c r="LLP118" s="205"/>
      <c r="LLQ118" s="205"/>
      <c r="LLR118" s="205"/>
      <c r="LLS118" s="205"/>
      <c r="LLT118" s="205"/>
      <c r="LLU118" s="205"/>
      <c r="LLV118" s="205"/>
      <c r="LLW118" s="205"/>
      <c r="LLX118" s="205"/>
      <c r="LLY118" s="205"/>
      <c r="LLZ118" s="205"/>
      <c r="LMA118" s="205"/>
      <c r="LMH118" s="205"/>
      <c r="LMI118" s="205"/>
      <c r="LMJ118" s="205"/>
      <c r="LMK118" s="205"/>
      <c r="LML118" s="205"/>
      <c r="LMM118" s="205"/>
      <c r="LMN118" s="205"/>
      <c r="LMO118" s="205"/>
      <c r="LMP118" s="205"/>
      <c r="LMQ118" s="205"/>
      <c r="LMR118" s="205"/>
      <c r="LMS118" s="205"/>
      <c r="LMT118" s="205"/>
      <c r="LMU118" s="205"/>
      <c r="LMV118" s="205"/>
      <c r="LMW118" s="205"/>
      <c r="LMX118" s="205"/>
      <c r="LMY118" s="205"/>
      <c r="LMZ118" s="205"/>
      <c r="LNA118" s="205"/>
      <c r="LNB118" s="205"/>
      <c r="LNC118" s="205"/>
      <c r="LND118" s="205"/>
      <c r="LNE118" s="205"/>
      <c r="LNF118" s="205"/>
      <c r="LNG118" s="205"/>
      <c r="LNH118" s="205"/>
      <c r="LNI118" s="205"/>
      <c r="LNJ118" s="205"/>
      <c r="LNK118" s="205"/>
      <c r="LNL118" s="205"/>
      <c r="LNM118" s="205"/>
      <c r="LNN118" s="205"/>
      <c r="LNO118" s="205"/>
      <c r="LNP118" s="205"/>
      <c r="LNQ118" s="205"/>
      <c r="LNR118" s="205"/>
      <c r="LNS118" s="205"/>
      <c r="LNT118" s="205"/>
      <c r="LNU118" s="205"/>
      <c r="LNV118" s="205"/>
      <c r="LNW118" s="205"/>
      <c r="LNX118" s="205"/>
      <c r="LNY118" s="205"/>
      <c r="LNZ118" s="205"/>
      <c r="LOA118" s="205"/>
      <c r="LOB118" s="205"/>
      <c r="LOC118" s="205"/>
      <c r="LOD118" s="205"/>
      <c r="LOE118" s="205"/>
      <c r="LOF118" s="205"/>
      <c r="LOG118" s="205"/>
      <c r="LOH118" s="205"/>
      <c r="LOI118" s="205"/>
      <c r="LOJ118" s="205"/>
      <c r="LOK118" s="205"/>
      <c r="LOL118" s="205"/>
      <c r="LOM118" s="205"/>
      <c r="LON118" s="205"/>
      <c r="LOO118" s="205"/>
      <c r="LOP118" s="205"/>
      <c r="LOQ118" s="205"/>
      <c r="LOR118" s="205"/>
      <c r="LOS118" s="205"/>
      <c r="LOT118" s="205"/>
      <c r="LOU118" s="205"/>
      <c r="LOV118" s="205"/>
      <c r="LOW118" s="205"/>
      <c r="LOX118" s="205"/>
      <c r="LOY118" s="205"/>
      <c r="LOZ118" s="205"/>
      <c r="LPA118" s="205"/>
      <c r="LPB118" s="205"/>
      <c r="LPC118" s="205"/>
      <c r="LPD118" s="205"/>
      <c r="LPE118" s="205"/>
      <c r="LPF118" s="205"/>
      <c r="LPG118" s="205"/>
      <c r="LPH118" s="205"/>
      <c r="LPI118" s="205"/>
      <c r="LPJ118" s="205"/>
      <c r="LPK118" s="205"/>
      <c r="LPL118" s="205"/>
      <c r="LPM118" s="205"/>
      <c r="LPN118" s="205"/>
      <c r="LPO118" s="205"/>
      <c r="LPP118" s="205"/>
      <c r="LPQ118" s="205"/>
      <c r="LPR118" s="205"/>
      <c r="LPS118" s="205"/>
      <c r="LPT118" s="205"/>
      <c r="LPU118" s="205"/>
      <c r="LPV118" s="205"/>
      <c r="LPW118" s="205"/>
      <c r="LPX118" s="205"/>
      <c r="LPY118" s="205"/>
      <c r="LPZ118" s="205"/>
      <c r="LQA118" s="205"/>
      <c r="LQB118" s="205"/>
      <c r="LQC118" s="205"/>
      <c r="LQD118" s="205"/>
      <c r="LQE118" s="205"/>
      <c r="LQF118" s="205"/>
      <c r="LQG118" s="205"/>
      <c r="LQH118" s="205"/>
      <c r="LQI118" s="205"/>
      <c r="LQJ118" s="205"/>
      <c r="LQK118" s="205"/>
      <c r="LQL118" s="205"/>
      <c r="LQM118" s="205"/>
      <c r="LQN118" s="205"/>
      <c r="LQO118" s="205"/>
      <c r="LQP118" s="205"/>
      <c r="LQQ118" s="205"/>
      <c r="LQR118" s="205"/>
      <c r="LQS118" s="205"/>
      <c r="LQT118" s="205"/>
      <c r="LQU118" s="205"/>
      <c r="LQV118" s="205"/>
      <c r="LQW118" s="205"/>
      <c r="LQX118" s="205"/>
      <c r="LQY118" s="205"/>
      <c r="LQZ118" s="205"/>
      <c r="LRA118" s="205"/>
      <c r="LRB118" s="205"/>
      <c r="LRC118" s="205"/>
      <c r="LRD118" s="205"/>
      <c r="LRE118" s="205"/>
      <c r="LRF118" s="205"/>
      <c r="LRG118" s="205"/>
      <c r="LRH118" s="205"/>
      <c r="LRI118" s="205"/>
      <c r="LRJ118" s="205"/>
      <c r="LRK118" s="205"/>
      <c r="LRL118" s="205"/>
      <c r="LRM118" s="205"/>
      <c r="LRN118" s="205"/>
      <c r="LRO118" s="205"/>
      <c r="LRP118" s="205"/>
      <c r="LRQ118" s="205"/>
      <c r="LRR118" s="205"/>
      <c r="LRS118" s="205"/>
      <c r="LRT118" s="205"/>
      <c r="LRU118" s="205"/>
      <c r="LRV118" s="205"/>
      <c r="LRW118" s="205"/>
      <c r="LRX118" s="205"/>
      <c r="LRY118" s="205"/>
      <c r="LRZ118" s="205"/>
      <c r="LSA118" s="205"/>
      <c r="LSB118" s="205"/>
      <c r="LSC118" s="205"/>
      <c r="LSD118" s="205"/>
      <c r="LSE118" s="205"/>
      <c r="LSF118" s="205"/>
      <c r="LSG118" s="205"/>
      <c r="LSH118" s="205"/>
      <c r="LSI118" s="205"/>
      <c r="LSJ118" s="205"/>
      <c r="LSK118" s="205"/>
      <c r="LSL118" s="205"/>
      <c r="LSM118" s="205"/>
      <c r="LSN118" s="205"/>
      <c r="LSO118" s="205"/>
      <c r="LSP118" s="205"/>
      <c r="LSQ118" s="205"/>
      <c r="LSR118" s="205"/>
      <c r="LSS118" s="205"/>
      <c r="LST118" s="205"/>
      <c r="LSU118" s="205"/>
      <c r="LSV118" s="205"/>
      <c r="LSW118" s="205"/>
      <c r="LSX118" s="205"/>
      <c r="LSY118" s="205"/>
      <c r="LSZ118" s="205"/>
      <c r="LTA118" s="205"/>
      <c r="LTB118" s="205"/>
      <c r="LTC118" s="205"/>
      <c r="LTD118" s="205"/>
      <c r="LTE118" s="205"/>
      <c r="LTF118" s="205"/>
      <c r="LTG118" s="205"/>
      <c r="LTH118" s="205"/>
      <c r="LTI118" s="205"/>
      <c r="LTJ118" s="205"/>
      <c r="LTK118" s="205"/>
      <c r="LTL118" s="205"/>
      <c r="LTM118" s="205"/>
      <c r="LTN118" s="205"/>
      <c r="LTO118" s="205"/>
      <c r="LTP118" s="205"/>
      <c r="LTQ118" s="205"/>
      <c r="LTR118" s="205"/>
      <c r="LTS118" s="205"/>
      <c r="LTT118" s="205"/>
      <c r="LTU118" s="205"/>
      <c r="LTV118" s="205"/>
      <c r="LTW118" s="205"/>
      <c r="LTX118" s="205"/>
      <c r="LTY118" s="205"/>
      <c r="LTZ118" s="205"/>
      <c r="LUA118" s="205"/>
      <c r="LUB118" s="205"/>
      <c r="LUC118" s="205"/>
      <c r="LUD118" s="205"/>
      <c r="LUE118" s="205"/>
      <c r="LUF118" s="205"/>
      <c r="LUG118" s="205"/>
      <c r="LUH118" s="205"/>
      <c r="LUI118" s="205"/>
      <c r="LUJ118" s="205"/>
      <c r="LUK118" s="205"/>
      <c r="LUL118" s="205"/>
      <c r="LUM118" s="205"/>
      <c r="LUN118" s="205"/>
      <c r="LUO118" s="205"/>
      <c r="LUP118" s="205"/>
      <c r="LUQ118" s="205"/>
      <c r="LUR118" s="205"/>
      <c r="LUS118" s="205"/>
      <c r="LUT118" s="205"/>
      <c r="LUU118" s="205"/>
      <c r="LUV118" s="205"/>
      <c r="LUW118" s="205"/>
      <c r="LUX118" s="205"/>
      <c r="LUY118" s="205"/>
      <c r="LUZ118" s="205"/>
      <c r="LVA118" s="205"/>
      <c r="LVB118" s="205"/>
      <c r="LVC118" s="205"/>
      <c r="LVD118" s="205"/>
      <c r="LVE118" s="205"/>
      <c r="LVF118" s="205"/>
      <c r="LVG118" s="205"/>
      <c r="LVH118" s="205"/>
      <c r="LVI118" s="205"/>
      <c r="LVJ118" s="205"/>
      <c r="LVK118" s="205"/>
      <c r="LVL118" s="205"/>
      <c r="LVM118" s="205"/>
      <c r="LVN118" s="205"/>
      <c r="LVO118" s="205"/>
      <c r="LVP118" s="205"/>
      <c r="LVQ118" s="205"/>
      <c r="LVR118" s="205"/>
      <c r="LVS118" s="205"/>
      <c r="LVT118" s="205"/>
      <c r="LVU118" s="205"/>
      <c r="LVV118" s="205"/>
      <c r="LVW118" s="205"/>
      <c r="LWD118" s="205"/>
      <c r="LWE118" s="205"/>
      <c r="LWF118" s="205"/>
      <c r="LWG118" s="205"/>
      <c r="LWH118" s="205"/>
      <c r="LWI118" s="205"/>
      <c r="LWJ118" s="205"/>
      <c r="LWK118" s="205"/>
      <c r="LWL118" s="205"/>
      <c r="LWM118" s="205"/>
      <c r="LWN118" s="205"/>
      <c r="LWO118" s="205"/>
      <c r="LWP118" s="205"/>
      <c r="LWQ118" s="205"/>
      <c r="LWR118" s="205"/>
      <c r="LWS118" s="205"/>
      <c r="LWT118" s="205"/>
      <c r="LWU118" s="205"/>
      <c r="LWV118" s="205"/>
      <c r="LWW118" s="205"/>
      <c r="LWX118" s="205"/>
      <c r="LWY118" s="205"/>
      <c r="LWZ118" s="205"/>
      <c r="LXA118" s="205"/>
      <c r="LXB118" s="205"/>
      <c r="LXC118" s="205"/>
      <c r="LXD118" s="205"/>
      <c r="LXE118" s="205"/>
      <c r="LXF118" s="205"/>
      <c r="LXG118" s="205"/>
      <c r="LXH118" s="205"/>
      <c r="LXI118" s="205"/>
      <c r="LXJ118" s="205"/>
      <c r="LXK118" s="205"/>
      <c r="LXL118" s="205"/>
      <c r="LXM118" s="205"/>
      <c r="LXN118" s="205"/>
      <c r="LXO118" s="205"/>
      <c r="LXP118" s="205"/>
      <c r="LXQ118" s="205"/>
      <c r="LXR118" s="205"/>
      <c r="LXS118" s="205"/>
      <c r="LXT118" s="205"/>
      <c r="LXU118" s="205"/>
      <c r="LXV118" s="205"/>
      <c r="LXW118" s="205"/>
      <c r="LXX118" s="205"/>
      <c r="LXY118" s="205"/>
      <c r="LXZ118" s="205"/>
      <c r="LYA118" s="205"/>
      <c r="LYB118" s="205"/>
      <c r="LYC118" s="205"/>
      <c r="LYD118" s="205"/>
      <c r="LYE118" s="205"/>
      <c r="LYF118" s="205"/>
      <c r="LYG118" s="205"/>
      <c r="LYH118" s="205"/>
      <c r="LYI118" s="205"/>
      <c r="LYJ118" s="205"/>
      <c r="LYK118" s="205"/>
      <c r="LYL118" s="205"/>
      <c r="LYM118" s="205"/>
      <c r="LYN118" s="205"/>
      <c r="LYO118" s="205"/>
      <c r="LYP118" s="205"/>
      <c r="LYQ118" s="205"/>
      <c r="LYR118" s="205"/>
      <c r="LYS118" s="205"/>
      <c r="LYT118" s="205"/>
      <c r="LYU118" s="205"/>
      <c r="LYV118" s="205"/>
      <c r="LYW118" s="205"/>
      <c r="LYX118" s="205"/>
      <c r="LYY118" s="205"/>
      <c r="LYZ118" s="205"/>
      <c r="LZA118" s="205"/>
      <c r="LZB118" s="205"/>
      <c r="LZC118" s="205"/>
      <c r="LZD118" s="205"/>
      <c r="LZE118" s="205"/>
      <c r="LZF118" s="205"/>
      <c r="LZG118" s="205"/>
      <c r="LZH118" s="205"/>
      <c r="LZI118" s="205"/>
      <c r="LZJ118" s="205"/>
      <c r="LZK118" s="205"/>
      <c r="LZL118" s="205"/>
      <c r="LZM118" s="205"/>
      <c r="LZN118" s="205"/>
      <c r="LZO118" s="205"/>
      <c r="LZP118" s="205"/>
      <c r="LZQ118" s="205"/>
      <c r="LZR118" s="205"/>
      <c r="LZS118" s="205"/>
      <c r="LZT118" s="205"/>
      <c r="LZU118" s="205"/>
      <c r="LZV118" s="205"/>
      <c r="LZW118" s="205"/>
      <c r="LZX118" s="205"/>
      <c r="LZY118" s="205"/>
      <c r="LZZ118" s="205"/>
      <c r="MAA118" s="205"/>
      <c r="MAB118" s="205"/>
      <c r="MAC118" s="205"/>
      <c r="MAD118" s="205"/>
      <c r="MAE118" s="205"/>
      <c r="MAF118" s="205"/>
      <c r="MAG118" s="205"/>
      <c r="MAH118" s="205"/>
      <c r="MAI118" s="205"/>
      <c r="MAJ118" s="205"/>
      <c r="MAK118" s="205"/>
      <c r="MAL118" s="205"/>
      <c r="MAM118" s="205"/>
      <c r="MAN118" s="205"/>
      <c r="MAO118" s="205"/>
      <c r="MAP118" s="205"/>
      <c r="MAQ118" s="205"/>
      <c r="MAR118" s="205"/>
      <c r="MAS118" s="205"/>
      <c r="MAT118" s="205"/>
      <c r="MAU118" s="205"/>
      <c r="MAV118" s="205"/>
      <c r="MAW118" s="205"/>
      <c r="MAX118" s="205"/>
      <c r="MAY118" s="205"/>
      <c r="MAZ118" s="205"/>
      <c r="MBA118" s="205"/>
      <c r="MBB118" s="205"/>
      <c r="MBC118" s="205"/>
      <c r="MBD118" s="205"/>
      <c r="MBE118" s="205"/>
      <c r="MBF118" s="205"/>
      <c r="MBG118" s="205"/>
      <c r="MBH118" s="205"/>
      <c r="MBI118" s="205"/>
      <c r="MBJ118" s="205"/>
      <c r="MBK118" s="205"/>
      <c r="MBL118" s="205"/>
      <c r="MBM118" s="205"/>
      <c r="MBN118" s="205"/>
      <c r="MBO118" s="205"/>
      <c r="MBP118" s="205"/>
      <c r="MBQ118" s="205"/>
      <c r="MBR118" s="205"/>
      <c r="MBS118" s="205"/>
      <c r="MBT118" s="205"/>
      <c r="MBU118" s="205"/>
      <c r="MBV118" s="205"/>
      <c r="MBW118" s="205"/>
      <c r="MBX118" s="205"/>
      <c r="MBY118" s="205"/>
      <c r="MBZ118" s="205"/>
      <c r="MCA118" s="205"/>
      <c r="MCB118" s="205"/>
      <c r="MCC118" s="205"/>
      <c r="MCD118" s="205"/>
      <c r="MCE118" s="205"/>
      <c r="MCF118" s="205"/>
      <c r="MCG118" s="205"/>
      <c r="MCH118" s="205"/>
      <c r="MCI118" s="205"/>
      <c r="MCJ118" s="205"/>
      <c r="MCK118" s="205"/>
      <c r="MCL118" s="205"/>
      <c r="MCM118" s="205"/>
      <c r="MCN118" s="205"/>
      <c r="MCO118" s="205"/>
      <c r="MCP118" s="205"/>
      <c r="MCQ118" s="205"/>
      <c r="MCR118" s="205"/>
      <c r="MCS118" s="205"/>
      <c r="MCT118" s="205"/>
      <c r="MCU118" s="205"/>
      <c r="MCV118" s="205"/>
      <c r="MCW118" s="205"/>
      <c r="MCX118" s="205"/>
      <c r="MCY118" s="205"/>
      <c r="MCZ118" s="205"/>
      <c r="MDA118" s="205"/>
      <c r="MDB118" s="205"/>
      <c r="MDC118" s="205"/>
      <c r="MDD118" s="205"/>
      <c r="MDE118" s="205"/>
      <c r="MDF118" s="205"/>
      <c r="MDG118" s="205"/>
      <c r="MDH118" s="205"/>
      <c r="MDI118" s="205"/>
      <c r="MDJ118" s="205"/>
      <c r="MDK118" s="205"/>
      <c r="MDL118" s="205"/>
      <c r="MDM118" s="205"/>
      <c r="MDN118" s="205"/>
      <c r="MDO118" s="205"/>
      <c r="MDP118" s="205"/>
      <c r="MDQ118" s="205"/>
      <c r="MDR118" s="205"/>
      <c r="MDS118" s="205"/>
      <c r="MDT118" s="205"/>
      <c r="MDU118" s="205"/>
      <c r="MDV118" s="205"/>
      <c r="MDW118" s="205"/>
      <c r="MDX118" s="205"/>
      <c r="MDY118" s="205"/>
      <c r="MDZ118" s="205"/>
      <c r="MEA118" s="205"/>
      <c r="MEB118" s="205"/>
      <c r="MEC118" s="205"/>
      <c r="MED118" s="205"/>
      <c r="MEE118" s="205"/>
      <c r="MEF118" s="205"/>
      <c r="MEG118" s="205"/>
      <c r="MEH118" s="205"/>
      <c r="MEI118" s="205"/>
      <c r="MEJ118" s="205"/>
      <c r="MEK118" s="205"/>
      <c r="MEL118" s="205"/>
      <c r="MEM118" s="205"/>
      <c r="MEN118" s="205"/>
      <c r="MEO118" s="205"/>
      <c r="MEP118" s="205"/>
      <c r="MEQ118" s="205"/>
      <c r="MER118" s="205"/>
      <c r="MES118" s="205"/>
      <c r="MET118" s="205"/>
      <c r="MEU118" s="205"/>
      <c r="MEV118" s="205"/>
      <c r="MEW118" s="205"/>
      <c r="MEX118" s="205"/>
      <c r="MEY118" s="205"/>
      <c r="MEZ118" s="205"/>
      <c r="MFA118" s="205"/>
      <c r="MFB118" s="205"/>
      <c r="MFC118" s="205"/>
      <c r="MFD118" s="205"/>
      <c r="MFE118" s="205"/>
      <c r="MFF118" s="205"/>
      <c r="MFG118" s="205"/>
      <c r="MFH118" s="205"/>
      <c r="MFI118" s="205"/>
      <c r="MFJ118" s="205"/>
      <c r="MFK118" s="205"/>
      <c r="MFL118" s="205"/>
      <c r="MFM118" s="205"/>
      <c r="MFN118" s="205"/>
      <c r="MFO118" s="205"/>
      <c r="MFP118" s="205"/>
      <c r="MFQ118" s="205"/>
      <c r="MFR118" s="205"/>
      <c r="MFS118" s="205"/>
      <c r="MFZ118" s="205"/>
      <c r="MGA118" s="205"/>
      <c r="MGB118" s="205"/>
      <c r="MGC118" s="205"/>
      <c r="MGD118" s="205"/>
      <c r="MGE118" s="205"/>
      <c r="MGF118" s="205"/>
      <c r="MGG118" s="205"/>
      <c r="MGH118" s="205"/>
      <c r="MGI118" s="205"/>
      <c r="MGJ118" s="205"/>
      <c r="MGK118" s="205"/>
      <c r="MGL118" s="205"/>
      <c r="MGM118" s="205"/>
      <c r="MGN118" s="205"/>
      <c r="MGO118" s="205"/>
      <c r="MGP118" s="205"/>
      <c r="MGQ118" s="205"/>
      <c r="MGR118" s="205"/>
      <c r="MGS118" s="205"/>
      <c r="MGT118" s="205"/>
      <c r="MGU118" s="205"/>
      <c r="MGV118" s="205"/>
      <c r="MGW118" s="205"/>
      <c r="MGX118" s="205"/>
      <c r="MGY118" s="205"/>
      <c r="MGZ118" s="205"/>
      <c r="MHA118" s="205"/>
      <c r="MHB118" s="205"/>
      <c r="MHC118" s="205"/>
      <c r="MHD118" s="205"/>
      <c r="MHE118" s="205"/>
      <c r="MHF118" s="205"/>
      <c r="MHG118" s="205"/>
      <c r="MHH118" s="205"/>
      <c r="MHI118" s="205"/>
      <c r="MHJ118" s="205"/>
      <c r="MHK118" s="205"/>
      <c r="MHL118" s="205"/>
      <c r="MHM118" s="205"/>
      <c r="MHN118" s="205"/>
      <c r="MHO118" s="205"/>
      <c r="MHP118" s="205"/>
      <c r="MHQ118" s="205"/>
      <c r="MHR118" s="205"/>
      <c r="MHS118" s="205"/>
      <c r="MHT118" s="205"/>
      <c r="MHU118" s="205"/>
      <c r="MHV118" s="205"/>
      <c r="MHW118" s="205"/>
      <c r="MHX118" s="205"/>
      <c r="MHY118" s="205"/>
      <c r="MHZ118" s="205"/>
      <c r="MIA118" s="205"/>
      <c r="MIB118" s="205"/>
      <c r="MIC118" s="205"/>
      <c r="MID118" s="205"/>
      <c r="MIE118" s="205"/>
      <c r="MIF118" s="205"/>
      <c r="MIG118" s="205"/>
      <c r="MIH118" s="205"/>
      <c r="MII118" s="205"/>
      <c r="MIJ118" s="205"/>
      <c r="MIK118" s="205"/>
      <c r="MIL118" s="205"/>
      <c r="MIM118" s="205"/>
      <c r="MIN118" s="205"/>
      <c r="MIO118" s="205"/>
      <c r="MIP118" s="205"/>
      <c r="MIQ118" s="205"/>
      <c r="MIR118" s="205"/>
      <c r="MIS118" s="205"/>
      <c r="MIT118" s="205"/>
      <c r="MIU118" s="205"/>
      <c r="MIV118" s="205"/>
      <c r="MIW118" s="205"/>
      <c r="MIX118" s="205"/>
      <c r="MIY118" s="205"/>
      <c r="MIZ118" s="205"/>
      <c r="MJA118" s="205"/>
      <c r="MJB118" s="205"/>
      <c r="MJC118" s="205"/>
      <c r="MJD118" s="205"/>
      <c r="MJE118" s="205"/>
      <c r="MJF118" s="205"/>
      <c r="MJG118" s="205"/>
      <c r="MJH118" s="205"/>
      <c r="MJI118" s="205"/>
      <c r="MJJ118" s="205"/>
      <c r="MJK118" s="205"/>
      <c r="MJL118" s="205"/>
      <c r="MJM118" s="205"/>
      <c r="MJN118" s="205"/>
      <c r="MJO118" s="205"/>
      <c r="MJP118" s="205"/>
      <c r="MJQ118" s="205"/>
      <c r="MJR118" s="205"/>
      <c r="MJS118" s="205"/>
      <c r="MJT118" s="205"/>
      <c r="MJU118" s="205"/>
      <c r="MJV118" s="205"/>
      <c r="MJW118" s="205"/>
      <c r="MJX118" s="205"/>
      <c r="MJY118" s="205"/>
      <c r="MJZ118" s="205"/>
      <c r="MKA118" s="205"/>
      <c r="MKB118" s="205"/>
      <c r="MKC118" s="205"/>
      <c r="MKD118" s="205"/>
      <c r="MKE118" s="205"/>
      <c r="MKF118" s="205"/>
      <c r="MKG118" s="205"/>
      <c r="MKH118" s="205"/>
      <c r="MKI118" s="205"/>
      <c r="MKJ118" s="205"/>
      <c r="MKK118" s="205"/>
      <c r="MKL118" s="205"/>
      <c r="MKM118" s="205"/>
      <c r="MKN118" s="205"/>
      <c r="MKO118" s="205"/>
      <c r="MKP118" s="205"/>
      <c r="MKQ118" s="205"/>
      <c r="MKR118" s="205"/>
      <c r="MKS118" s="205"/>
      <c r="MKT118" s="205"/>
      <c r="MKU118" s="205"/>
      <c r="MKV118" s="205"/>
      <c r="MKW118" s="205"/>
      <c r="MKX118" s="205"/>
      <c r="MKY118" s="205"/>
      <c r="MKZ118" s="205"/>
      <c r="MLA118" s="205"/>
      <c r="MLB118" s="205"/>
      <c r="MLC118" s="205"/>
      <c r="MLD118" s="205"/>
      <c r="MLE118" s="205"/>
      <c r="MLF118" s="205"/>
      <c r="MLG118" s="205"/>
      <c r="MLH118" s="205"/>
      <c r="MLI118" s="205"/>
      <c r="MLJ118" s="205"/>
      <c r="MLK118" s="205"/>
      <c r="MLL118" s="205"/>
      <c r="MLM118" s="205"/>
      <c r="MLN118" s="205"/>
      <c r="MLO118" s="205"/>
      <c r="MLP118" s="205"/>
      <c r="MLQ118" s="205"/>
      <c r="MLR118" s="205"/>
      <c r="MLS118" s="205"/>
      <c r="MLT118" s="205"/>
      <c r="MLU118" s="205"/>
      <c r="MLV118" s="205"/>
      <c r="MLW118" s="205"/>
      <c r="MLX118" s="205"/>
      <c r="MLY118" s="205"/>
      <c r="MLZ118" s="205"/>
      <c r="MMA118" s="205"/>
      <c r="MMB118" s="205"/>
      <c r="MMC118" s="205"/>
      <c r="MMD118" s="205"/>
      <c r="MME118" s="205"/>
      <c r="MMF118" s="205"/>
      <c r="MMG118" s="205"/>
      <c r="MMH118" s="205"/>
      <c r="MMI118" s="205"/>
      <c r="MMJ118" s="205"/>
      <c r="MMK118" s="205"/>
      <c r="MML118" s="205"/>
      <c r="MMM118" s="205"/>
      <c r="MMN118" s="205"/>
      <c r="MMO118" s="205"/>
      <c r="MMP118" s="205"/>
      <c r="MMQ118" s="205"/>
      <c r="MMR118" s="205"/>
      <c r="MMS118" s="205"/>
      <c r="MMT118" s="205"/>
      <c r="MMU118" s="205"/>
      <c r="MMV118" s="205"/>
      <c r="MMW118" s="205"/>
      <c r="MMX118" s="205"/>
      <c r="MMY118" s="205"/>
      <c r="MMZ118" s="205"/>
      <c r="MNA118" s="205"/>
      <c r="MNB118" s="205"/>
      <c r="MNC118" s="205"/>
      <c r="MND118" s="205"/>
      <c r="MNE118" s="205"/>
      <c r="MNF118" s="205"/>
      <c r="MNG118" s="205"/>
      <c r="MNH118" s="205"/>
      <c r="MNI118" s="205"/>
      <c r="MNJ118" s="205"/>
      <c r="MNK118" s="205"/>
      <c r="MNL118" s="205"/>
      <c r="MNM118" s="205"/>
      <c r="MNN118" s="205"/>
      <c r="MNO118" s="205"/>
      <c r="MNP118" s="205"/>
      <c r="MNQ118" s="205"/>
      <c r="MNR118" s="205"/>
      <c r="MNS118" s="205"/>
      <c r="MNT118" s="205"/>
      <c r="MNU118" s="205"/>
      <c r="MNV118" s="205"/>
      <c r="MNW118" s="205"/>
      <c r="MNX118" s="205"/>
      <c r="MNY118" s="205"/>
      <c r="MNZ118" s="205"/>
      <c r="MOA118" s="205"/>
      <c r="MOB118" s="205"/>
      <c r="MOC118" s="205"/>
      <c r="MOD118" s="205"/>
      <c r="MOE118" s="205"/>
      <c r="MOF118" s="205"/>
      <c r="MOG118" s="205"/>
      <c r="MOH118" s="205"/>
      <c r="MOI118" s="205"/>
      <c r="MOJ118" s="205"/>
      <c r="MOK118" s="205"/>
      <c r="MOL118" s="205"/>
      <c r="MOM118" s="205"/>
      <c r="MON118" s="205"/>
      <c r="MOO118" s="205"/>
      <c r="MOP118" s="205"/>
      <c r="MOQ118" s="205"/>
      <c r="MOR118" s="205"/>
      <c r="MOS118" s="205"/>
      <c r="MOT118" s="205"/>
      <c r="MOU118" s="205"/>
      <c r="MOV118" s="205"/>
      <c r="MOW118" s="205"/>
      <c r="MOX118" s="205"/>
      <c r="MOY118" s="205"/>
      <c r="MOZ118" s="205"/>
      <c r="MPA118" s="205"/>
      <c r="MPB118" s="205"/>
      <c r="MPC118" s="205"/>
      <c r="MPD118" s="205"/>
      <c r="MPE118" s="205"/>
      <c r="MPF118" s="205"/>
      <c r="MPG118" s="205"/>
      <c r="MPH118" s="205"/>
      <c r="MPI118" s="205"/>
      <c r="MPJ118" s="205"/>
      <c r="MPK118" s="205"/>
      <c r="MPL118" s="205"/>
      <c r="MPM118" s="205"/>
      <c r="MPN118" s="205"/>
      <c r="MPO118" s="205"/>
      <c r="MPV118" s="205"/>
      <c r="MPW118" s="205"/>
      <c r="MPX118" s="205"/>
      <c r="MPY118" s="205"/>
      <c r="MPZ118" s="205"/>
      <c r="MQA118" s="205"/>
      <c r="MQB118" s="205"/>
      <c r="MQC118" s="205"/>
      <c r="MQD118" s="205"/>
      <c r="MQE118" s="205"/>
      <c r="MQF118" s="205"/>
      <c r="MQG118" s="205"/>
      <c r="MQH118" s="205"/>
      <c r="MQI118" s="205"/>
      <c r="MQJ118" s="205"/>
      <c r="MQK118" s="205"/>
      <c r="MQL118" s="205"/>
      <c r="MQM118" s="205"/>
      <c r="MQN118" s="205"/>
      <c r="MQO118" s="205"/>
      <c r="MQP118" s="205"/>
      <c r="MQQ118" s="205"/>
      <c r="MQR118" s="205"/>
      <c r="MQS118" s="205"/>
      <c r="MQT118" s="205"/>
      <c r="MQU118" s="205"/>
      <c r="MQV118" s="205"/>
      <c r="MQW118" s="205"/>
      <c r="MQX118" s="205"/>
      <c r="MQY118" s="205"/>
      <c r="MQZ118" s="205"/>
      <c r="MRA118" s="205"/>
      <c r="MRB118" s="205"/>
      <c r="MRC118" s="205"/>
      <c r="MRD118" s="205"/>
      <c r="MRE118" s="205"/>
      <c r="MRF118" s="205"/>
      <c r="MRG118" s="205"/>
      <c r="MRH118" s="205"/>
      <c r="MRI118" s="205"/>
      <c r="MRJ118" s="205"/>
      <c r="MRK118" s="205"/>
      <c r="MRL118" s="205"/>
      <c r="MRM118" s="205"/>
      <c r="MRN118" s="205"/>
      <c r="MRO118" s="205"/>
      <c r="MRP118" s="205"/>
      <c r="MRQ118" s="205"/>
      <c r="MRR118" s="205"/>
      <c r="MRS118" s="205"/>
      <c r="MRT118" s="205"/>
      <c r="MRU118" s="205"/>
      <c r="MRV118" s="205"/>
      <c r="MRW118" s="205"/>
      <c r="MRX118" s="205"/>
      <c r="MRY118" s="205"/>
      <c r="MRZ118" s="205"/>
      <c r="MSA118" s="205"/>
      <c r="MSB118" s="205"/>
      <c r="MSC118" s="205"/>
      <c r="MSD118" s="205"/>
      <c r="MSE118" s="205"/>
      <c r="MSF118" s="205"/>
      <c r="MSG118" s="205"/>
      <c r="MSH118" s="205"/>
      <c r="MSI118" s="205"/>
      <c r="MSJ118" s="205"/>
      <c r="MSK118" s="205"/>
      <c r="MSL118" s="205"/>
      <c r="MSM118" s="205"/>
      <c r="MSN118" s="205"/>
      <c r="MSO118" s="205"/>
      <c r="MSP118" s="205"/>
      <c r="MSQ118" s="205"/>
      <c r="MSR118" s="205"/>
      <c r="MSS118" s="205"/>
      <c r="MST118" s="205"/>
      <c r="MSU118" s="205"/>
      <c r="MSV118" s="205"/>
      <c r="MSW118" s="205"/>
      <c r="MSX118" s="205"/>
      <c r="MSY118" s="205"/>
      <c r="MSZ118" s="205"/>
      <c r="MTA118" s="205"/>
      <c r="MTB118" s="205"/>
      <c r="MTC118" s="205"/>
      <c r="MTD118" s="205"/>
      <c r="MTE118" s="205"/>
      <c r="MTF118" s="205"/>
      <c r="MTG118" s="205"/>
      <c r="MTH118" s="205"/>
      <c r="MTI118" s="205"/>
      <c r="MTJ118" s="205"/>
      <c r="MTK118" s="205"/>
      <c r="MTL118" s="205"/>
      <c r="MTM118" s="205"/>
      <c r="MTN118" s="205"/>
      <c r="MTO118" s="205"/>
      <c r="MTP118" s="205"/>
      <c r="MTQ118" s="205"/>
      <c r="MTR118" s="205"/>
      <c r="MTS118" s="205"/>
      <c r="MTT118" s="205"/>
      <c r="MTU118" s="205"/>
      <c r="MTV118" s="205"/>
      <c r="MTW118" s="205"/>
      <c r="MTX118" s="205"/>
      <c r="MTY118" s="205"/>
      <c r="MTZ118" s="205"/>
      <c r="MUA118" s="205"/>
      <c r="MUB118" s="205"/>
      <c r="MUC118" s="205"/>
      <c r="MUD118" s="205"/>
      <c r="MUE118" s="205"/>
      <c r="MUF118" s="205"/>
      <c r="MUG118" s="205"/>
      <c r="MUH118" s="205"/>
      <c r="MUI118" s="205"/>
      <c r="MUJ118" s="205"/>
      <c r="MUK118" s="205"/>
      <c r="MUL118" s="205"/>
      <c r="MUM118" s="205"/>
      <c r="MUN118" s="205"/>
      <c r="MUO118" s="205"/>
      <c r="MUP118" s="205"/>
      <c r="MUQ118" s="205"/>
      <c r="MUR118" s="205"/>
      <c r="MUS118" s="205"/>
      <c r="MUT118" s="205"/>
      <c r="MUU118" s="205"/>
      <c r="MUV118" s="205"/>
      <c r="MUW118" s="205"/>
      <c r="MUX118" s="205"/>
      <c r="MUY118" s="205"/>
      <c r="MUZ118" s="205"/>
      <c r="MVA118" s="205"/>
      <c r="MVB118" s="205"/>
      <c r="MVC118" s="205"/>
      <c r="MVD118" s="205"/>
      <c r="MVE118" s="205"/>
      <c r="MVF118" s="205"/>
      <c r="MVG118" s="205"/>
      <c r="MVH118" s="205"/>
      <c r="MVI118" s="205"/>
      <c r="MVJ118" s="205"/>
      <c r="MVK118" s="205"/>
      <c r="MVL118" s="205"/>
      <c r="MVM118" s="205"/>
      <c r="MVN118" s="205"/>
      <c r="MVO118" s="205"/>
      <c r="MVP118" s="205"/>
      <c r="MVQ118" s="205"/>
      <c r="MVR118" s="205"/>
      <c r="MVS118" s="205"/>
      <c r="MVT118" s="205"/>
      <c r="MVU118" s="205"/>
      <c r="MVV118" s="205"/>
      <c r="MVW118" s="205"/>
      <c r="MVX118" s="205"/>
      <c r="MVY118" s="205"/>
      <c r="MVZ118" s="205"/>
      <c r="MWA118" s="205"/>
      <c r="MWB118" s="205"/>
      <c r="MWC118" s="205"/>
      <c r="MWD118" s="205"/>
      <c r="MWE118" s="205"/>
      <c r="MWF118" s="205"/>
      <c r="MWG118" s="205"/>
      <c r="MWH118" s="205"/>
      <c r="MWI118" s="205"/>
      <c r="MWJ118" s="205"/>
      <c r="MWK118" s="205"/>
      <c r="MWL118" s="205"/>
      <c r="MWM118" s="205"/>
      <c r="MWN118" s="205"/>
      <c r="MWO118" s="205"/>
      <c r="MWP118" s="205"/>
      <c r="MWQ118" s="205"/>
      <c r="MWR118" s="205"/>
      <c r="MWS118" s="205"/>
      <c r="MWT118" s="205"/>
      <c r="MWU118" s="205"/>
      <c r="MWV118" s="205"/>
      <c r="MWW118" s="205"/>
      <c r="MWX118" s="205"/>
      <c r="MWY118" s="205"/>
      <c r="MWZ118" s="205"/>
      <c r="MXA118" s="205"/>
      <c r="MXB118" s="205"/>
      <c r="MXC118" s="205"/>
      <c r="MXD118" s="205"/>
      <c r="MXE118" s="205"/>
      <c r="MXF118" s="205"/>
      <c r="MXG118" s="205"/>
      <c r="MXH118" s="205"/>
      <c r="MXI118" s="205"/>
      <c r="MXJ118" s="205"/>
      <c r="MXK118" s="205"/>
      <c r="MXL118" s="205"/>
      <c r="MXM118" s="205"/>
      <c r="MXN118" s="205"/>
      <c r="MXO118" s="205"/>
      <c r="MXP118" s="205"/>
      <c r="MXQ118" s="205"/>
      <c r="MXR118" s="205"/>
      <c r="MXS118" s="205"/>
      <c r="MXT118" s="205"/>
      <c r="MXU118" s="205"/>
      <c r="MXV118" s="205"/>
      <c r="MXW118" s="205"/>
      <c r="MXX118" s="205"/>
      <c r="MXY118" s="205"/>
      <c r="MXZ118" s="205"/>
      <c r="MYA118" s="205"/>
      <c r="MYB118" s="205"/>
      <c r="MYC118" s="205"/>
      <c r="MYD118" s="205"/>
      <c r="MYE118" s="205"/>
      <c r="MYF118" s="205"/>
      <c r="MYG118" s="205"/>
      <c r="MYH118" s="205"/>
      <c r="MYI118" s="205"/>
      <c r="MYJ118" s="205"/>
      <c r="MYK118" s="205"/>
      <c r="MYL118" s="205"/>
      <c r="MYM118" s="205"/>
      <c r="MYN118" s="205"/>
      <c r="MYO118" s="205"/>
      <c r="MYP118" s="205"/>
      <c r="MYQ118" s="205"/>
      <c r="MYR118" s="205"/>
      <c r="MYS118" s="205"/>
      <c r="MYT118" s="205"/>
      <c r="MYU118" s="205"/>
      <c r="MYV118" s="205"/>
      <c r="MYW118" s="205"/>
      <c r="MYX118" s="205"/>
      <c r="MYY118" s="205"/>
      <c r="MYZ118" s="205"/>
      <c r="MZA118" s="205"/>
      <c r="MZB118" s="205"/>
      <c r="MZC118" s="205"/>
      <c r="MZD118" s="205"/>
      <c r="MZE118" s="205"/>
      <c r="MZF118" s="205"/>
      <c r="MZG118" s="205"/>
      <c r="MZH118" s="205"/>
      <c r="MZI118" s="205"/>
      <c r="MZJ118" s="205"/>
      <c r="MZK118" s="205"/>
      <c r="MZR118" s="205"/>
      <c r="MZS118" s="205"/>
      <c r="MZT118" s="205"/>
      <c r="MZU118" s="205"/>
      <c r="MZV118" s="205"/>
      <c r="MZW118" s="205"/>
      <c r="MZX118" s="205"/>
      <c r="MZY118" s="205"/>
      <c r="MZZ118" s="205"/>
      <c r="NAA118" s="205"/>
      <c r="NAB118" s="205"/>
      <c r="NAC118" s="205"/>
      <c r="NAD118" s="205"/>
      <c r="NAE118" s="205"/>
      <c r="NAF118" s="205"/>
      <c r="NAG118" s="205"/>
      <c r="NAH118" s="205"/>
      <c r="NAI118" s="205"/>
      <c r="NAJ118" s="205"/>
      <c r="NAK118" s="205"/>
      <c r="NAL118" s="205"/>
      <c r="NAM118" s="205"/>
      <c r="NAN118" s="205"/>
      <c r="NAO118" s="205"/>
      <c r="NAP118" s="205"/>
      <c r="NAQ118" s="205"/>
      <c r="NAR118" s="205"/>
      <c r="NAS118" s="205"/>
      <c r="NAT118" s="205"/>
      <c r="NAU118" s="205"/>
      <c r="NAV118" s="205"/>
      <c r="NAW118" s="205"/>
      <c r="NAX118" s="205"/>
      <c r="NAY118" s="205"/>
      <c r="NAZ118" s="205"/>
      <c r="NBA118" s="205"/>
      <c r="NBB118" s="205"/>
      <c r="NBC118" s="205"/>
      <c r="NBD118" s="205"/>
      <c r="NBE118" s="205"/>
      <c r="NBF118" s="205"/>
      <c r="NBG118" s="205"/>
      <c r="NBH118" s="205"/>
      <c r="NBI118" s="205"/>
      <c r="NBJ118" s="205"/>
      <c r="NBK118" s="205"/>
      <c r="NBL118" s="205"/>
      <c r="NBM118" s="205"/>
      <c r="NBN118" s="205"/>
      <c r="NBO118" s="205"/>
      <c r="NBP118" s="205"/>
      <c r="NBQ118" s="205"/>
      <c r="NBR118" s="205"/>
      <c r="NBS118" s="205"/>
      <c r="NBT118" s="205"/>
      <c r="NBU118" s="205"/>
      <c r="NBV118" s="205"/>
      <c r="NBW118" s="205"/>
      <c r="NBX118" s="205"/>
      <c r="NBY118" s="205"/>
      <c r="NBZ118" s="205"/>
      <c r="NCA118" s="205"/>
      <c r="NCB118" s="205"/>
      <c r="NCC118" s="205"/>
      <c r="NCD118" s="205"/>
      <c r="NCE118" s="205"/>
      <c r="NCF118" s="205"/>
      <c r="NCG118" s="205"/>
      <c r="NCH118" s="205"/>
      <c r="NCI118" s="205"/>
      <c r="NCJ118" s="205"/>
      <c r="NCK118" s="205"/>
      <c r="NCL118" s="205"/>
      <c r="NCM118" s="205"/>
      <c r="NCN118" s="205"/>
      <c r="NCO118" s="205"/>
      <c r="NCP118" s="205"/>
      <c r="NCQ118" s="205"/>
      <c r="NCR118" s="205"/>
      <c r="NCS118" s="205"/>
      <c r="NCT118" s="205"/>
      <c r="NCU118" s="205"/>
      <c r="NCV118" s="205"/>
      <c r="NCW118" s="205"/>
      <c r="NCX118" s="205"/>
      <c r="NCY118" s="205"/>
      <c r="NCZ118" s="205"/>
      <c r="NDA118" s="205"/>
      <c r="NDB118" s="205"/>
      <c r="NDC118" s="205"/>
      <c r="NDD118" s="205"/>
      <c r="NDE118" s="205"/>
      <c r="NDF118" s="205"/>
      <c r="NDG118" s="205"/>
      <c r="NDH118" s="205"/>
      <c r="NDI118" s="205"/>
      <c r="NDJ118" s="205"/>
      <c r="NDK118" s="205"/>
      <c r="NDL118" s="205"/>
      <c r="NDM118" s="205"/>
      <c r="NDN118" s="205"/>
      <c r="NDO118" s="205"/>
      <c r="NDP118" s="205"/>
      <c r="NDQ118" s="205"/>
      <c r="NDR118" s="205"/>
      <c r="NDS118" s="205"/>
      <c r="NDT118" s="205"/>
      <c r="NDU118" s="205"/>
      <c r="NDV118" s="205"/>
      <c r="NDW118" s="205"/>
      <c r="NDX118" s="205"/>
      <c r="NDY118" s="205"/>
      <c r="NDZ118" s="205"/>
      <c r="NEA118" s="205"/>
      <c r="NEB118" s="205"/>
      <c r="NEC118" s="205"/>
      <c r="NED118" s="205"/>
      <c r="NEE118" s="205"/>
      <c r="NEF118" s="205"/>
      <c r="NEG118" s="205"/>
      <c r="NEH118" s="205"/>
      <c r="NEI118" s="205"/>
      <c r="NEJ118" s="205"/>
      <c r="NEK118" s="205"/>
      <c r="NEL118" s="205"/>
      <c r="NEM118" s="205"/>
      <c r="NEN118" s="205"/>
      <c r="NEO118" s="205"/>
      <c r="NEP118" s="205"/>
      <c r="NEQ118" s="205"/>
      <c r="NER118" s="205"/>
      <c r="NES118" s="205"/>
      <c r="NET118" s="205"/>
      <c r="NEU118" s="205"/>
      <c r="NEV118" s="205"/>
      <c r="NEW118" s="205"/>
      <c r="NEX118" s="205"/>
      <c r="NEY118" s="205"/>
      <c r="NEZ118" s="205"/>
      <c r="NFA118" s="205"/>
      <c r="NFB118" s="205"/>
      <c r="NFC118" s="205"/>
      <c r="NFD118" s="205"/>
      <c r="NFE118" s="205"/>
      <c r="NFF118" s="205"/>
      <c r="NFG118" s="205"/>
      <c r="NFH118" s="205"/>
      <c r="NFI118" s="205"/>
      <c r="NFJ118" s="205"/>
      <c r="NFK118" s="205"/>
      <c r="NFL118" s="205"/>
      <c r="NFM118" s="205"/>
      <c r="NFN118" s="205"/>
      <c r="NFO118" s="205"/>
      <c r="NFP118" s="205"/>
      <c r="NFQ118" s="205"/>
      <c r="NFR118" s="205"/>
      <c r="NFS118" s="205"/>
      <c r="NFT118" s="205"/>
      <c r="NFU118" s="205"/>
      <c r="NFV118" s="205"/>
      <c r="NFW118" s="205"/>
      <c r="NFX118" s="205"/>
      <c r="NFY118" s="205"/>
      <c r="NFZ118" s="205"/>
      <c r="NGA118" s="205"/>
      <c r="NGB118" s="205"/>
      <c r="NGC118" s="205"/>
      <c r="NGD118" s="205"/>
      <c r="NGE118" s="205"/>
      <c r="NGF118" s="205"/>
      <c r="NGG118" s="205"/>
      <c r="NGH118" s="205"/>
      <c r="NGI118" s="205"/>
      <c r="NGJ118" s="205"/>
      <c r="NGK118" s="205"/>
      <c r="NGL118" s="205"/>
      <c r="NGM118" s="205"/>
      <c r="NGN118" s="205"/>
      <c r="NGO118" s="205"/>
      <c r="NGP118" s="205"/>
      <c r="NGQ118" s="205"/>
      <c r="NGR118" s="205"/>
      <c r="NGS118" s="205"/>
      <c r="NGT118" s="205"/>
      <c r="NGU118" s="205"/>
      <c r="NGV118" s="205"/>
      <c r="NGW118" s="205"/>
      <c r="NGX118" s="205"/>
      <c r="NGY118" s="205"/>
      <c r="NGZ118" s="205"/>
      <c r="NHA118" s="205"/>
      <c r="NHB118" s="205"/>
      <c r="NHC118" s="205"/>
      <c r="NHD118" s="205"/>
      <c r="NHE118" s="205"/>
      <c r="NHF118" s="205"/>
      <c r="NHG118" s="205"/>
      <c r="NHH118" s="205"/>
      <c r="NHI118" s="205"/>
      <c r="NHJ118" s="205"/>
      <c r="NHK118" s="205"/>
      <c r="NHL118" s="205"/>
      <c r="NHM118" s="205"/>
      <c r="NHN118" s="205"/>
      <c r="NHO118" s="205"/>
      <c r="NHP118" s="205"/>
      <c r="NHQ118" s="205"/>
      <c r="NHR118" s="205"/>
      <c r="NHS118" s="205"/>
      <c r="NHT118" s="205"/>
      <c r="NHU118" s="205"/>
      <c r="NHV118" s="205"/>
      <c r="NHW118" s="205"/>
      <c r="NHX118" s="205"/>
      <c r="NHY118" s="205"/>
      <c r="NHZ118" s="205"/>
      <c r="NIA118" s="205"/>
      <c r="NIB118" s="205"/>
      <c r="NIC118" s="205"/>
      <c r="NID118" s="205"/>
      <c r="NIE118" s="205"/>
      <c r="NIF118" s="205"/>
      <c r="NIG118" s="205"/>
      <c r="NIH118" s="205"/>
      <c r="NII118" s="205"/>
      <c r="NIJ118" s="205"/>
      <c r="NIK118" s="205"/>
      <c r="NIL118" s="205"/>
      <c r="NIM118" s="205"/>
      <c r="NIN118" s="205"/>
      <c r="NIO118" s="205"/>
      <c r="NIP118" s="205"/>
      <c r="NIQ118" s="205"/>
      <c r="NIR118" s="205"/>
      <c r="NIS118" s="205"/>
      <c r="NIT118" s="205"/>
      <c r="NIU118" s="205"/>
      <c r="NIV118" s="205"/>
      <c r="NIW118" s="205"/>
      <c r="NIX118" s="205"/>
      <c r="NIY118" s="205"/>
      <c r="NIZ118" s="205"/>
      <c r="NJA118" s="205"/>
      <c r="NJB118" s="205"/>
      <c r="NJC118" s="205"/>
      <c r="NJD118" s="205"/>
      <c r="NJE118" s="205"/>
      <c r="NJF118" s="205"/>
      <c r="NJG118" s="205"/>
      <c r="NJN118" s="205"/>
      <c r="NJO118" s="205"/>
      <c r="NJP118" s="205"/>
      <c r="NJQ118" s="205"/>
      <c r="NJR118" s="205"/>
      <c r="NJS118" s="205"/>
      <c r="NJT118" s="205"/>
      <c r="NJU118" s="205"/>
      <c r="NJV118" s="205"/>
      <c r="NJW118" s="205"/>
      <c r="NJX118" s="205"/>
      <c r="NJY118" s="205"/>
      <c r="NJZ118" s="205"/>
      <c r="NKA118" s="205"/>
      <c r="NKB118" s="205"/>
      <c r="NKC118" s="205"/>
      <c r="NKD118" s="205"/>
      <c r="NKE118" s="205"/>
      <c r="NKF118" s="205"/>
      <c r="NKG118" s="205"/>
      <c r="NKH118" s="205"/>
      <c r="NKI118" s="205"/>
      <c r="NKJ118" s="205"/>
      <c r="NKK118" s="205"/>
      <c r="NKL118" s="205"/>
      <c r="NKM118" s="205"/>
      <c r="NKN118" s="205"/>
      <c r="NKO118" s="205"/>
      <c r="NKP118" s="205"/>
      <c r="NKQ118" s="205"/>
      <c r="NKR118" s="205"/>
      <c r="NKS118" s="205"/>
      <c r="NKT118" s="205"/>
      <c r="NKU118" s="205"/>
      <c r="NKV118" s="205"/>
      <c r="NKW118" s="205"/>
      <c r="NKX118" s="205"/>
      <c r="NKY118" s="205"/>
      <c r="NKZ118" s="205"/>
      <c r="NLA118" s="205"/>
      <c r="NLB118" s="205"/>
      <c r="NLC118" s="205"/>
      <c r="NLD118" s="205"/>
      <c r="NLE118" s="205"/>
      <c r="NLF118" s="205"/>
      <c r="NLG118" s="205"/>
      <c r="NLH118" s="205"/>
      <c r="NLI118" s="205"/>
      <c r="NLJ118" s="205"/>
      <c r="NLK118" s="205"/>
      <c r="NLL118" s="205"/>
      <c r="NLM118" s="205"/>
      <c r="NLN118" s="205"/>
      <c r="NLO118" s="205"/>
      <c r="NLP118" s="205"/>
      <c r="NLQ118" s="205"/>
      <c r="NLR118" s="205"/>
      <c r="NLS118" s="205"/>
      <c r="NLT118" s="205"/>
      <c r="NLU118" s="205"/>
      <c r="NLV118" s="205"/>
      <c r="NLW118" s="205"/>
      <c r="NLX118" s="205"/>
      <c r="NLY118" s="205"/>
      <c r="NLZ118" s="205"/>
      <c r="NMA118" s="205"/>
      <c r="NMB118" s="205"/>
      <c r="NMC118" s="205"/>
      <c r="NMD118" s="205"/>
      <c r="NME118" s="205"/>
      <c r="NMF118" s="205"/>
      <c r="NMG118" s="205"/>
      <c r="NMH118" s="205"/>
      <c r="NMI118" s="205"/>
      <c r="NMJ118" s="205"/>
      <c r="NMK118" s="205"/>
      <c r="NML118" s="205"/>
      <c r="NMM118" s="205"/>
      <c r="NMN118" s="205"/>
      <c r="NMO118" s="205"/>
      <c r="NMP118" s="205"/>
      <c r="NMQ118" s="205"/>
      <c r="NMR118" s="205"/>
      <c r="NMS118" s="205"/>
      <c r="NMT118" s="205"/>
      <c r="NMU118" s="205"/>
      <c r="NMV118" s="205"/>
      <c r="NMW118" s="205"/>
      <c r="NMX118" s="205"/>
      <c r="NMY118" s="205"/>
      <c r="NMZ118" s="205"/>
      <c r="NNA118" s="205"/>
      <c r="NNB118" s="205"/>
      <c r="NNC118" s="205"/>
      <c r="NND118" s="205"/>
      <c r="NNE118" s="205"/>
      <c r="NNF118" s="205"/>
      <c r="NNG118" s="205"/>
      <c r="NNH118" s="205"/>
      <c r="NNI118" s="205"/>
      <c r="NNJ118" s="205"/>
      <c r="NNK118" s="205"/>
      <c r="NNL118" s="205"/>
      <c r="NNM118" s="205"/>
      <c r="NNN118" s="205"/>
      <c r="NNO118" s="205"/>
      <c r="NNP118" s="205"/>
      <c r="NNQ118" s="205"/>
      <c r="NNR118" s="205"/>
      <c r="NNS118" s="205"/>
      <c r="NNT118" s="205"/>
      <c r="NNU118" s="205"/>
      <c r="NNV118" s="205"/>
      <c r="NNW118" s="205"/>
      <c r="NNX118" s="205"/>
      <c r="NNY118" s="205"/>
      <c r="NNZ118" s="205"/>
      <c r="NOA118" s="205"/>
      <c r="NOB118" s="205"/>
      <c r="NOC118" s="205"/>
      <c r="NOD118" s="205"/>
      <c r="NOE118" s="205"/>
      <c r="NOF118" s="205"/>
      <c r="NOG118" s="205"/>
      <c r="NOH118" s="205"/>
      <c r="NOI118" s="205"/>
      <c r="NOJ118" s="205"/>
      <c r="NOK118" s="205"/>
      <c r="NOL118" s="205"/>
      <c r="NOM118" s="205"/>
      <c r="NON118" s="205"/>
      <c r="NOO118" s="205"/>
      <c r="NOP118" s="205"/>
      <c r="NOQ118" s="205"/>
      <c r="NOR118" s="205"/>
      <c r="NOS118" s="205"/>
      <c r="NOT118" s="205"/>
      <c r="NOU118" s="205"/>
      <c r="NOV118" s="205"/>
      <c r="NOW118" s="205"/>
      <c r="NOX118" s="205"/>
      <c r="NOY118" s="205"/>
      <c r="NOZ118" s="205"/>
      <c r="NPA118" s="205"/>
      <c r="NPB118" s="205"/>
      <c r="NPC118" s="205"/>
      <c r="NPD118" s="205"/>
      <c r="NPE118" s="205"/>
      <c r="NPF118" s="205"/>
      <c r="NPG118" s="205"/>
      <c r="NPH118" s="205"/>
      <c r="NPI118" s="205"/>
      <c r="NPJ118" s="205"/>
      <c r="NPK118" s="205"/>
      <c r="NPL118" s="205"/>
      <c r="NPM118" s="205"/>
      <c r="NPN118" s="205"/>
      <c r="NPO118" s="205"/>
      <c r="NPP118" s="205"/>
      <c r="NPQ118" s="205"/>
      <c r="NPR118" s="205"/>
      <c r="NPS118" s="205"/>
      <c r="NPT118" s="205"/>
      <c r="NPU118" s="205"/>
      <c r="NPV118" s="205"/>
      <c r="NPW118" s="205"/>
      <c r="NPX118" s="205"/>
      <c r="NPY118" s="205"/>
      <c r="NPZ118" s="205"/>
      <c r="NQA118" s="205"/>
      <c r="NQB118" s="205"/>
      <c r="NQC118" s="205"/>
      <c r="NQD118" s="205"/>
      <c r="NQE118" s="205"/>
      <c r="NQF118" s="205"/>
      <c r="NQG118" s="205"/>
      <c r="NQH118" s="205"/>
      <c r="NQI118" s="205"/>
      <c r="NQJ118" s="205"/>
      <c r="NQK118" s="205"/>
      <c r="NQL118" s="205"/>
      <c r="NQM118" s="205"/>
      <c r="NQN118" s="205"/>
      <c r="NQO118" s="205"/>
      <c r="NQP118" s="205"/>
      <c r="NQQ118" s="205"/>
      <c r="NQR118" s="205"/>
      <c r="NQS118" s="205"/>
      <c r="NQT118" s="205"/>
      <c r="NQU118" s="205"/>
      <c r="NQV118" s="205"/>
      <c r="NQW118" s="205"/>
      <c r="NQX118" s="205"/>
      <c r="NQY118" s="205"/>
      <c r="NQZ118" s="205"/>
      <c r="NRA118" s="205"/>
      <c r="NRB118" s="205"/>
      <c r="NRC118" s="205"/>
      <c r="NRD118" s="205"/>
      <c r="NRE118" s="205"/>
      <c r="NRF118" s="205"/>
      <c r="NRG118" s="205"/>
      <c r="NRH118" s="205"/>
      <c r="NRI118" s="205"/>
      <c r="NRJ118" s="205"/>
      <c r="NRK118" s="205"/>
      <c r="NRL118" s="205"/>
      <c r="NRM118" s="205"/>
      <c r="NRN118" s="205"/>
      <c r="NRO118" s="205"/>
      <c r="NRP118" s="205"/>
      <c r="NRQ118" s="205"/>
      <c r="NRR118" s="205"/>
      <c r="NRS118" s="205"/>
      <c r="NRT118" s="205"/>
      <c r="NRU118" s="205"/>
      <c r="NRV118" s="205"/>
      <c r="NRW118" s="205"/>
      <c r="NRX118" s="205"/>
      <c r="NRY118" s="205"/>
      <c r="NRZ118" s="205"/>
      <c r="NSA118" s="205"/>
      <c r="NSB118" s="205"/>
      <c r="NSC118" s="205"/>
      <c r="NSD118" s="205"/>
      <c r="NSE118" s="205"/>
      <c r="NSF118" s="205"/>
      <c r="NSG118" s="205"/>
      <c r="NSH118" s="205"/>
      <c r="NSI118" s="205"/>
      <c r="NSJ118" s="205"/>
      <c r="NSK118" s="205"/>
      <c r="NSL118" s="205"/>
      <c r="NSM118" s="205"/>
      <c r="NSN118" s="205"/>
      <c r="NSO118" s="205"/>
      <c r="NSP118" s="205"/>
      <c r="NSQ118" s="205"/>
      <c r="NSR118" s="205"/>
      <c r="NSS118" s="205"/>
      <c r="NST118" s="205"/>
      <c r="NSU118" s="205"/>
      <c r="NSV118" s="205"/>
      <c r="NSW118" s="205"/>
      <c r="NSX118" s="205"/>
      <c r="NSY118" s="205"/>
      <c r="NSZ118" s="205"/>
      <c r="NTA118" s="205"/>
      <c r="NTB118" s="205"/>
      <c r="NTC118" s="205"/>
      <c r="NTJ118" s="205"/>
      <c r="NTK118" s="205"/>
      <c r="NTL118" s="205"/>
      <c r="NTM118" s="205"/>
      <c r="NTN118" s="205"/>
      <c r="NTO118" s="205"/>
      <c r="NTP118" s="205"/>
      <c r="NTQ118" s="205"/>
      <c r="NTR118" s="205"/>
      <c r="NTS118" s="205"/>
      <c r="NTT118" s="205"/>
      <c r="NTU118" s="205"/>
      <c r="NTV118" s="205"/>
      <c r="NTW118" s="205"/>
      <c r="NTX118" s="205"/>
      <c r="NTY118" s="205"/>
      <c r="NTZ118" s="205"/>
      <c r="NUA118" s="205"/>
      <c r="NUB118" s="205"/>
      <c r="NUC118" s="205"/>
      <c r="NUD118" s="205"/>
      <c r="NUE118" s="205"/>
      <c r="NUF118" s="205"/>
      <c r="NUG118" s="205"/>
      <c r="NUH118" s="205"/>
      <c r="NUI118" s="205"/>
      <c r="NUJ118" s="205"/>
      <c r="NUK118" s="205"/>
      <c r="NUL118" s="205"/>
      <c r="NUM118" s="205"/>
      <c r="NUN118" s="205"/>
      <c r="NUO118" s="205"/>
      <c r="NUP118" s="205"/>
      <c r="NUQ118" s="205"/>
      <c r="NUR118" s="205"/>
      <c r="NUS118" s="205"/>
      <c r="NUT118" s="205"/>
      <c r="NUU118" s="205"/>
      <c r="NUV118" s="205"/>
      <c r="NUW118" s="205"/>
      <c r="NUX118" s="205"/>
      <c r="NUY118" s="205"/>
      <c r="NUZ118" s="205"/>
      <c r="NVA118" s="205"/>
      <c r="NVB118" s="205"/>
      <c r="NVC118" s="205"/>
      <c r="NVD118" s="205"/>
      <c r="NVE118" s="205"/>
      <c r="NVF118" s="205"/>
      <c r="NVG118" s="205"/>
      <c r="NVH118" s="205"/>
      <c r="NVI118" s="205"/>
      <c r="NVJ118" s="205"/>
      <c r="NVK118" s="205"/>
      <c r="NVL118" s="205"/>
      <c r="NVM118" s="205"/>
      <c r="NVN118" s="205"/>
      <c r="NVO118" s="205"/>
      <c r="NVP118" s="205"/>
      <c r="NVQ118" s="205"/>
      <c r="NVR118" s="205"/>
      <c r="NVS118" s="205"/>
      <c r="NVT118" s="205"/>
      <c r="NVU118" s="205"/>
      <c r="NVV118" s="205"/>
      <c r="NVW118" s="205"/>
      <c r="NVX118" s="205"/>
      <c r="NVY118" s="205"/>
      <c r="NVZ118" s="205"/>
      <c r="NWA118" s="205"/>
      <c r="NWB118" s="205"/>
      <c r="NWC118" s="205"/>
      <c r="NWD118" s="205"/>
      <c r="NWE118" s="205"/>
      <c r="NWF118" s="205"/>
      <c r="NWG118" s="205"/>
      <c r="NWH118" s="205"/>
      <c r="NWI118" s="205"/>
      <c r="NWJ118" s="205"/>
      <c r="NWK118" s="205"/>
      <c r="NWL118" s="205"/>
      <c r="NWM118" s="205"/>
      <c r="NWN118" s="205"/>
      <c r="NWO118" s="205"/>
      <c r="NWP118" s="205"/>
      <c r="NWQ118" s="205"/>
      <c r="NWR118" s="205"/>
      <c r="NWS118" s="205"/>
      <c r="NWT118" s="205"/>
      <c r="NWU118" s="205"/>
      <c r="NWV118" s="205"/>
      <c r="NWW118" s="205"/>
      <c r="NWX118" s="205"/>
      <c r="NWY118" s="205"/>
      <c r="NWZ118" s="205"/>
      <c r="NXA118" s="205"/>
      <c r="NXB118" s="205"/>
      <c r="NXC118" s="205"/>
      <c r="NXD118" s="205"/>
      <c r="NXE118" s="205"/>
      <c r="NXF118" s="205"/>
      <c r="NXG118" s="205"/>
      <c r="NXH118" s="205"/>
      <c r="NXI118" s="205"/>
      <c r="NXJ118" s="205"/>
      <c r="NXK118" s="205"/>
      <c r="NXL118" s="205"/>
      <c r="NXM118" s="205"/>
      <c r="NXN118" s="205"/>
      <c r="NXO118" s="205"/>
      <c r="NXP118" s="205"/>
      <c r="NXQ118" s="205"/>
      <c r="NXR118" s="205"/>
      <c r="NXS118" s="205"/>
      <c r="NXT118" s="205"/>
      <c r="NXU118" s="205"/>
      <c r="NXV118" s="205"/>
      <c r="NXW118" s="205"/>
      <c r="NXX118" s="205"/>
      <c r="NXY118" s="205"/>
      <c r="NXZ118" s="205"/>
      <c r="NYA118" s="205"/>
      <c r="NYB118" s="205"/>
      <c r="NYC118" s="205"/>
      <c r="NYD118" s="205"/>
      <c r="NYE118" s="205"/>
      <c r="NYF118" s="205"/>
      <c r="NYG118" s="205"/>
      <c r="NYH118" s="205"/>
      <c r="NYI118" s="205"/>
      <c r="NYJ118" s="205"/>
      <c r="NYK118" s="205"/>
      <c r="NYL118" s="205"/>
      <c r="NYM118" s="205"/>
      <c r="NYN118" s="205"/>
      <c r="NYO118" s="205"/>
      <c r="NYP118" s="205"/>
      <c r="NYQ118" s="205"/>
      <c r="NYR118" s="205"/>
      <c r="NYS118" s="205"/>
      <c r="NYT118" s="205"/>
      <c r="NYU118" s="205"/>
      <c r="NYV118" s="205"/>
      <c r="NYW118" s="205"/>
      <c r="NYX118" s="205"/>
      <c r="NYY118" s="205"/>
      <c r="NYZ118" s="205"/>
      <c r="NZA118" s="205"/>
      <c r="NZB118" s="205"/>
      <c r="NZC118" s="205"/>
      <c r="NZD118" s="205"/>
      <c r="NZE118" s="205"/>
      <c r="NZF118" s="205"/>
      <c r="NZG118" s="205"/>
      <c r="NZH118" s="205"/>
      <c r="NZI118" s="205"/>
      <c r="NZJ118" s="205"/>
      <c r="NZK118" s="205"/>
      <c r="NZL118" s="205"/>
      <c r="NZM118" s="205"/>
      <c r="NZN118" s="205"/>
      <c r="NZO118" s="205"/>
      <c r="NZP118" s="205"/>
      <c r="NZQ118" s="205"/>
      <c r="NZR118" s="205"/>
      <c r="NZS118" s="205"/>
      <c r="NZT118" s="205"/>
      <c r="NZU118" s="205"/>
      <c r="NZV118" s="205"/>
      <c r="NZW118" s="205"/>
      <c r="NZX118" s="205"/>
      <c r="NZY118" s="205"/>
      <c r="NZZ118" s="205"/>
      <c r="OAA118" s="205"/>
      <c r="OAB118" s="205"/>
      <c r="OAC118" s="205"/>
      <c r="OAD118" s="205"/>
      <c r="OAE118" s="205"/>
      <c r="OAF118" s="205"/>
      <c r="OAG118" s="205"/>
      <c r="OAH118" s="205"/>
      <c r="OAI118" s="205"/>
      <c r="OAJ118" s="205"/>
      <c r="OAK118" s="205"/>
      <c r="OAL118" s="205"/>
      <c r="OAM118" s="205"/>
      <c r="OAN118" s="205"/>
      <c r="OAO118" s="205"/>
      <c r="OAP118" s="205"/>
      <c r="OAQ118" s="205"/>
      <c r="OAR118" s="205"/>
      <c r="OAS118" s="205"/>
      <c r="OAT118" s="205"/>
      <c r="OAU118" s="205"/>
      <c r="OAV118" s="205"/>
      <c r="OAW118" s="205"/>
      <c r="OAX118" s="205"/>
      <c r="OAY118" s="205"/>
      <c r="OAZ118" s="205"/>
      <c r="OBA118" s="205"/>
      <c r="OBB118" s="205"/>
      <c r="OBC118" s="205"/>
      <c r="OBD118" s="205"/>
      <c r="OBE118" s="205"/>
      <c r="OBF118" s="205"/>
      <c r="OBG118" s="205"/>
      <c r="OBH118" s="205"/>
      <c r="OBI118" s="205"/>
      <c r="OBJ118" s="205"/>
      <c r="OBK118" s="205"/>
      <c r="OBL118" s="205"/>
      <c r="OBM118" s="205"/>
      <c r="OBN118" s="205"/>
      <c r="OBO118" s="205"/>
      <c r="OBP118" s="205"/>
      <c r="OBQ118" s="205"/>
      <c r="OBR118" s="205"/>
      <c r="OBS118" s="205"/>
      <c r="OBT118" s="205"/>
      <c r="OBU118" s="205"/>
      <c r="OBV118" s="205"/>
      <c r="OBW118" s="205"/>
      <c r="OBX118" s="205"/>
      <c r="OBY118" s="205"/>
      <c r="OBZ118" s="205"/>
      <c r="OCA118" s="205"/>
      <c r="OCB118" s="205"/>
      <c r="OCC118" s="205"/>
      <c r="OCD118" s="205"/>
      <c r="OCE118" s="205"/>
      <c r="OCF118" s="205"/>
      <c r="OCG118" s="205"/>
      <c r="OCH118" s="205"/>
      <c r="OCI118" s="205"/>
      <c r="OCJ118" s="205"/>
      <c r="OCK118" s="205"/>
      <c r="OCL118" s="205"/>
      <c r="OCM118" s="205"/>
      <c r="OCN118" s="205"/>
      <c r="OCO118" s="205"/>
      <c r="OCP118" s="205"/>
      <c r="OCQ118" s="205"/>
      <c r="OCR118" s="205"/>
      <c r="OCS118" s="205"/>
      <c r="OCT118" s="205"/>
      <c r="OCU118" s="205"/>
      <c r="OCV118" s="205"/>
      <c r="OCW118" s="205"/>
      <c r="OCX118" s="205"/>
      <c r="OCY118" s="205"/>
      <c r="ODF118" s="205"/>
      <c r="ODG118" s="205"/>
      <c r="ODH118" s="205"/>
      <c r="ODI118" s="205"/>
      <c r="ODJ118" s="205"/>
      <c r="ODK118" s="205"/>
      <c r="ODL118" s="205"/>
      <c r="ODM118" s="205"/>
      <c r="ODN118" s="205"/>
      <c r="ODO118" s="205"/>
      <c r="ODP118" s="205"/>
      <c r="ODQ118" s="205"/>
      <c r="ODR118" s="205"/>
      <c r="ODS118" s="205"/>
      <c r="ODT118" s="205"/>
      <c r="ODU118" s="205"/>
      <c r="ODV118" s="205"/>
      <c r="ODW118" s="205"/>
      <c r="ODX118" s="205"/>
      <c r="ODY118" s="205"/>
      <c r="ODZ118" s="205"/>
      <c r="OEA118" s="205"/>
      <c r="OEB118" s="205"/>
      <c r="OEC118" s="205"/>
      <c r="OED118" s="205"/>
      <c r="OEE118" s="205"/>
      <c r="OEF118" s="205"/>
      <c r="OEG118" s="205"/>
      <c r="OEH118" s="205"/>
      <c r="OEI118" s="205"/>
      <c r="OEJ118" s="205"/>
      <c r="OEK118" s="205"/>
      <c r="OEL118" s="205"/>
      <c r="OEM118" s="205"/>
      <c r="OEN118" s="205"/>
      <c r="OEO118" s="205"/>
      <c r="OEP118" s="205"/>
      <c r="OEQ118" s="205"/>
      <c r="OER118" s="205"/>
      <c r="OES118" s="205"/>
      <c r="OET118" s="205"/>
      <c r="OEU118" s="205"/>
      <c r="OEV118" s="205"/>
      <c r="OEW118" s="205"/>
      <c r="OEX118" s="205"/>
      <c r="OEY118" s="205"/>
      <c r="OEZ118" s="205"/>
      <c r="OFA118" s="205"/>
      <c r="OFB118" s="205"/>
      <c r="OFC118" s="205"/>
      <c r="OFD118" s="205"/>
      <c r="OFE118" s="205"/>
      <c r="OFF118" s="205"/>
      <c r="OFG118" s="205"/>
      <c r="OFH118" s="205"/>
      <c r="OFI118" s="205"/>
      <c r="OFJ118" s="205"/>
      <c r="OFK118" s="205"/>
      <c r="OFL118" s="205"/>
      <c r="OFM118" s="205"/>
      <c r="OFN118" s="205"/>
      <c r="OFO118" s="205"/>
      <c r="OFP118" s="205"/>
      <c r="OFQ118" s="205"/>
      <c r="OFR118" s="205"/>
      <c r="OFS118" s="205"/>
      <c r="OFT118" s="205"/>
      <c r="OFU118" s="205"/>
      <c r="OFV118" s="205"/>
      <c r="OFW118" s="205"/>
      <c r="OFX118" s="205"/>
      <c r="OFY118" s="205"/>
      <c r="OFZ118" s="205"/>
      <c r="OGA118" s="205"/>
      <c r="OGB118" s="205"/>
      <c r="OGC118" s="205"/>
      <c r="OGD118" s="205"/>
      <c r="OGE118" s="205"/>
      <c r="OGF118" s="205"/>
      <c r="OGG118" s="205"/>
      <c r="OGH118" s="205"/>
      <c r="OGI118" s="205"/>
      <c r="OGJ118" s="205"/>
      <c r="OGK118" s="205"/>
      <c r="OGL118" s="205"/>
      <c r="OGM118" s="205"/>
      <c r="OGN118" s="205"/>
      <c r="OGO118" s="205"/>
      <c r="OGP118" s="205"/>
      <c r="OGQ118" s="205"/>
      <c r="OGR118" s="205"/>
      <c r="OGS118" s="205"/>
      <c r="OGT118" s="205"/>
      <c r="OGU118" s="205"/>
      <c r="OGV118" s="205"/>
      <c r="OGW118" s="205"/>
      <c r="OGX118" s="205"/>
      <c r="OGY118" s="205"/>
      <c r="OGZ118" s="205"/>
      <c r="OHA118" s="205"/>
      <c r="OHB118" s="205"/>
      <c r="OHC118" s="205"/>
      <c r="OHD118" s="205"/>
      <c r="OHE118" s="205"/>
      <c r="OHF118" s="205"/>
      <c r="OHG118" s="205"/>
      <c r="OHH118" s="205"/>
      <c r="OHI118" s="205"/>
      <c r="OHJ118" s="205"/>
      <c r="OHK118" s="205"/>
      <c r="OHL118" s="205"/>
      <c r="OHM118" s="205"/>
      <c r="OHN118" s="205"/>
      <c r="OHO118" s="205"/>
      <c r="OHP118" s="205"/>
      <c r="OHQ118" s="205"/>
      <c r="OHR118" s="205"/>
      <c r="OHS118" s="205"/>
      <c r="OHT118" s="205"/>
      <c r="OHU118" s="205"/>
      <c r="OHV118" s="205"/>
      <c r="OHW118" s="205"/>
      <c r="OHX118" s="205"/>
      <c r="OHY118" s="205"/>
      <c r="OHZ118" s="205"/>
      <c r="OIA118" s="205"/>
      <c r="OIB118" s="205"/>
      <c r="OIC118" s="205"/>
      <c r="OID118" s="205"/>
      <c r="OIE118" s="205"/>
      <c r="OIF118" s="205"/>
      <c r="OIG118" s="205"/>
      <c r="OIH118" s="205"/>
      <c r="OII118" s="205"/>
      <c r="OIJ118" s="205"/>
      <c r="OIK118" s="205"/>
      <c r="OIL118" s="205"/>
      <c r="OIM118" s="205"/>
      <c r="OIN118" s="205"/>
      <c r="OIO118" s="205"/>
      <c r="OIP118" s="205"/>
      <c r="OIQ118" s="205"/>
      <c r="OIR118" s="205"/>
      <c r="OIS118" s="205"/>
      <c r="OIT118" s="205"/>
      <c r="OIU118" s="205"/>
      <c r="OIV118" s="205"/>
      <c r="OIW118" s="205"/>
      <c r="OIX118" s="205"/>
      <c r="OIY118" s="205"/>
      <c r="OIZ118" s="205"/>
      <c r="OJA118" s="205"/>
      <c r="OJB118" s="205"/>
      <c r="OJC118" s="205"/>
      <c r="OJD118" s="205"/>
      <c r="OJE118" s="205"/>
      <c r="OJF118" s="205"/>
      <c r="OJG118" s="205"/>
      <c r="OJH118" s="205"/>
      <c r="OJI118" s="205"/>
      <c r="OJJ118" s="205"/>
      <c r="OJK118" s="205"/>
      <c r="OJL118" s="205"/>
      <c r="OJM118" s="205"/>
      <c r="OJN118" s="205"/>
      <c r="OJO118" s="205"/>
      <c r="OJP118" s="205"/>
      <c r="OJQ118" s="205"/>
      <c r="OJR118" s="205"/>
      <c r="OJS118" s="205"/>
      <c r="OJT118" s="205"/>
      <c r="OJU118" s="205"/>
      <c r="OJV118" s="205"/>
      <c r="OJW118" s="205"/>
      <c r="OJX118" s="205"/>
      <c r="OJY118" s="205"/>
      <c r="OJZ118" s="205"/>
      <c r="OKA118" s="205"/>
      <c r="OKB118" s="205"/>
      <c r="OKC118" s="205"/>
      <c r="OKD118" s="205"/>
      <c r="OKE118" s="205"/>
      <c r="OKF118" s="205"/>
      <c r="OKG118" s="205"/>
      <c r="OKH118" s="205"/>
      <c r="OKI118" s="205"/>
      <c r="OKJ118" s="205"/>
      <c r="OKK118" s="205"/>
      <c r="OKL118" s="205"/>
      <c r="OKM118" s="205"/>
      <c r="OKN118" s="205"/>
      <c r="OKO118" s="205"/>
      <c r="OKP118" s="205"/>
      <c r="OKQ118" s="205"/>
      <c r="OKR118" s="205"/>
      <c r="OKS118" s="205"/>
      <c r="OKT118" s="205"/>
      <c r="OKU118" s="205"/>
      <c r="OKV118" s="205"/>
      <c r="OKW118" s="205"/>
      <c r="OKX118" s="205"/>
      <c r="OKY118" s="205"/>
      <c r="OKZ118" s="205"/>
      <c r="OLA118" s="205"/>
      <c r="OLB118" s="205"/>
      <c r="OLC118" s="205"/>
      <c r="OLD118" s="205"/>
      <c r="OLE118" s="205"/>
      <c r="OLF118" s="205"/>
      <c r="OLG118" s="205"/>
      <c r="OLH118" s="205"/>
      <c r="OLI118" s="205"/>
      <c r="OLJ118" s="205"/>
      <c r="OLK118" s="205"/>
      <c r="OLL118" s="205"/>
      <c r="OLM118" s="205"/>
      <c r="OLN118" s="205"/>
      <c r="OLO118" s="205"/>
      <c r="OLP118" s="205"/>
      <c r="OLQ118" s="205"/>
      <c r="OLR118" s="205"/>
      <c r="OLS118" s="205"/>
      <c r="OLT118" s="205"/>
      <c r="OLU118" s="205"/>
      <c r="OLV118" s="205"/>
      <c r="OLW118" s="205"/>
      <c r="OLX118" s="205"/>
      <c r="OLY118" s="205"/>
      <c r="OLZ118" s="205"/>
      <c r="OMA118" s="205"/>
      <c r="OMB118" s="205"/>
      <c r="OMC118" s="205"/>
      <c r="OMD118" s="205"/>
      <c r="OME118" s="205"/>
      <c r="OMF118" s="205"/>
      <c r="OMG118" s="205"/>
      <c r="OMH118" s="205"/>
      <c r="OMI118" s="205"/>
      <c r="OMJ118" s="205"/>
      <c r="OMK118" s="205"/>
      <c r="OML118" s="205"/>
      <c r="OMM118" s="205"/>
      <c r="OMN118" s="205"/>
      <c r="OMO118" s="205"/>
      <c r="OMP118" s="205"/>
      <c r="OMQ118" s="205"/>
      <c r="OMR118" s="205"/>
      <c r="OMS118" s="205"/>
      <c r="OMT118" s="205"/>
      <c r="OMU118" s="205"/>
      <c r="ONB118" s="205"/>
      <c r="ONC118" s="205"/>
      <c r="OND118" s="205"/>
      <c r="ONE118" s="205"/>
      <c r="ONF118" s="205"/>
      <c r="ONG118" s="205"/>
      <c r="ONH118" s="205"/>
      <c r="ONI118" s="205"/>
      <c r="ONJ118" s="205"/>
      <c r="ONK118" s="205"/>
      <c r="ONL118" s="205"/>
      <c r="ONM118" s="205"/>
      <c r="ONN118" s="205"/>
      <c r="ONO118" s="205"/>
      <c r="ONP118" s="205"/>
      <c r="ONQ118" s="205"/>
      <c r="ONR118" s="205"/>
      <c r="ONS118" s="205"/>
      <c r="ONT118" s="205"/>
      <c r="ONU118" s="205"/>
      <c r="ONV118" s="205"/>
      <c r="ONW118" s="205"/>
      <c r="ONX118" s="205"/>
      <c r="ONY118" s="205"/>
      <c r="ONZ118" s="205"/>
      <c r="OOA118" s="205"/>
      <c r="OOB118" s="205"/>
      <c r="OOC118" s="205"/>
      <c r="OOD118" s="205"/>
      <c r="OOE118" s="205"/>
      <c r="OOF118" s="205"/>
      <c r="OOG118" s="205"/>
      <c r="OOH118" s="205"/>
      <c r="OOI118" s="205"/>
      <c r="OOJ118" s="205"/>
      <c r="OOK118" s="205"/>
      <c r="OOL118" s="205"/>
      <c r="OOM118" s="205"/>
      <c r="OON118" s="205"/>
      <c r="OOO118" s="205"/>
      <c r="OOP118" s="205"/>
      <c r="OOQ118" s="205"/>
      <c r="OOR118" s="205"/>
      <c r="OOS118" s="205"/>
      <c r="OOT118" s="205"/>
      <c r="OOU118" s="205"/>
      <c r="OOV118" s="205"/>
      <c r="OOW118" s="205"/>
      <c r="OOX118" s="205"/>
      <c r="OOY118" s="205"/>
      <c r="OOZ118" s="205"/>
      <c r="OPA118" s="205"/>
      <c r="OPB118" s="205"/>
      <c r="OPC118" s="205"/>
      <c r="OPD118" s="205"/>
      <c r="OPE118" s="205"/>
      <c r="OPF118" s="205"/>
      <c r="OPG118" s="205"/>
      <c r="OPH118" s="205"/>
      <c r="OPI118" s="205"/>
      <c r="OPJ118" s="205"/>
      <c r="OPK118" s="205"/>
      <c r="OPL118" s="205"/>
      <c r="OPM118" s="205"/>
      <c r="OPN118" s="205"/>
      <c r="OPO118" s="205"/>
      <c r="OPP118" s="205"/>
      <c r="OPQ118" s="205"/>
      <c r="OPR118" s="205"/>
      <c r="OPS118" s="205"/>
      <c r="OPT118" s="205"/>
      <c r="OPU118" s="205"/>
      <c r="OPV118" s="205"/>
      <c r="OPW118" s="205"/>
      <c r="OPX118" s="205"/>
      <c r="OPY118" s="205"/>
      <c r="OPZ118" s="205"/>
      <c r="OQA118" s="205"/>
      <c r="OQB118" s="205"/>
      <c r="OQC118" s="205"/>
      <c r="OQD118" s="205"/>
      <c r="OQE118" s="205"/>
      <c r="OQF118" s="205"/>
      <c r="OQG118" s="205"/>
      <c r="OQH118" s="205"/>
      <c r="OQI118" s="205"/>
      <c r="OQJ118" s="205"/>
      <c r="OQK118" s="205"/>
      <c r="OQL118" s="205"/>
      <c r="OQM118" s="205"/>
      <c r="OQN118" s="205"/>
      <c r="OQO118" s="205"/>
      <c r="OQP118" s="205"/>
      <c r="OQQ118" s="205"/>
      <c r="OQR118" s="205"/>
      <c r="OQS118" s="205"/>
      <c r="OQT118" s="205"/>
      <c r="OQU118" s="205"/>
      <c r="OQV118" s="205"/>
      <c r="OQW118" s="205"/>
      <c r="OQX118" s="205"/>
      <c r="OQY118" s="205"/>
      <c r="OQZ118" s="205"/>
      <c r="ORA118" s="205"/>
      <c r="ORB118" s="205"/>
      <c r="ORC118" s="205"/>
      <c r="ORD118" s="205"/>
      <c r="ORE118" s="205"/>
      <c r="ORF118" s="205"/>
      <c r="ORG118" s="205"/>
      <c r="ORH118" s="205"/>
      <c r="ORI118" s="205"/>
      <c r="ORJ118" s="205"/>
      <c r="ORK118" s="205"/>
      <c r="ORL118" s="205"/>
      <c r="ORM118" s="205"/>
      <c r="ORN118" s="205"/>
      <c r="ORO118" s="205"/>
      <c r="ORP118" s="205"/>
      <c r="ORQ118" s="205"/>
      <c r="ORR118" s="205"/>
      <c r="ORS118" s="205"/>
      <c r="ORT118" s="205"/>
      <c r="ORU118" s="205"/>
      <c r="ORV118" s="205"/>
      <c r="ORW118" s="205"/>
      <c r="ORX118" s="205"/>
      <c r="ORY118" s="205"/>
      <c r="ORZ118" s="205"/>
      <c r="OSA118" s="205"/>
      <c r="OSB118" s="205"/>
      <c r="OSC118" s="205"/>
      <c r="OSD118" s="205"/>
      <c r="OSE118" s="205"/>
      <c r="OSF118" s="205"/>
      <c r="OSG118" s="205"/>
      <c r="OSH118" s="205"/>
      <c r="OSI118" s="205"/>
      <c r="OSJ118" s="205"/>
      <c r="OSK118" s="205"/>
      <c r="OSL118" s="205"/>
      <c r="OSM118" s="205"/>
      <c r="OSN118" s="205"/>
      <c r="OSO118" s="205"/>
      <c r="OSP118" s="205"/>
      <c r="OSQ118" s="205"/>
      <c r="OSR118" s="205"/>
      <c r="OSS118" s="205"/>
      <c r="OST118" s="205"/>
      <c r="OSU118" s="205"/>
      <c r="OSV118" s="205"/>
      <c r="OSW118" s="205"/>
      <c r="OSX118" s="205"/>
      <c r="OSY118" s="205"/>
      <c r="OSZ118" s="205"/>
      <c r="OTA118" s="205"/>
      <c r="OTB118" s="205"/>
      <c r="OTC118" s="205"/>
      <c r="OTD118" s="205"/>
      <c r="OTE118" s="205"/>
      <c r="OTF118" s="205"/>
      <c r="OTG118" s="205"/>
      <c r="OTH118" s="205"/>
      <c r="OTI118" s="205"/>
      <c r="OTJ118" s="205"/>
      <c r="OTK118" s="205"/>
      <c r="OTL118" s="205"/>
      <c r="OTM118" s="205"/>
      <c r="OTN118" s="205"/>
      <c r="OTO118" s="205"/>
      <c r="OTP118" s="205"/>
      <c r="OTQ118" s="205"/>
      <c r="OTR118" s="205"/>
      <c r="OTS118" s="205"/>
      <c r="OTT118" s="205"/>
      <c r="OTU118" s="205"/>
      <c r="OTV118" s="205"/>
      <c r="OTW118" s="205"/>
      <c r="OTX118" s="205"/>
      <c r="OTY118" s="205"/>
      <c r="OTZ118" s="205"/>
      <c r="OUA118" s="205"/>
      <c r="OUB118" s="205"/>
      <c r="OUC118" s="205"/>
      <c r="OUD118" s="205"/>
      <c r="OUE118" s="205"/>
      <c r="OUF118" s="205"/>
      <c r="OUG118" s="205"/>
      <c r="OUH118" s="205"/>
      <c r="OUI118" s="205"/>
      <c r="OUJ118" s="205"/>
      <c r="OUK118" s="205"/>
      <c r="OUL118" s="205"/>
      <c r="OUM118" s="205"/>
      <c r="OUN118" s="205"/>
      <c r="OUO118" s="205"/>
      <c r="OUP118" s="205"/>
      <c r="OUQ118" s="205"/>
      <c r="OUR118" s="205"/>
      <c r="OUS118" s="205"/>
      <c r="OUT118" s="205"/>
      <c r="OUU118" s="205"/>
      <c r="OUV118" s="205"/>
      <c r="OUW118" s="205"/>
      <c r="OUX118" s="205"/>
      <c r="OUY118" s="205"/>
      <c r="OUZ118" s="205"/>
      <c r="OVA118" s="205"/>
      <c r="OVB118" s="205"/>
      <c r="OVC118" s="205"/>
      <c r="OVD118" s="205"/>
      <c r="OVE118" s="205"/>
      <c r="OVF118" s="205"/>
      <c r="OVG118" s="205"/>
      <c r="OVH118" s="205"/>
      <c r="OVI118" s="205"/>
      <c r="OVJ118" s="205"/>
      <c r="OVK118" s="205"/>
      <c r="OVL118" s="205"/>
      <c r="OVM118" s="205"/>
      <c r="OVN118" s="205"/>
      <c r="OVO118" s="205"/>
      <c r="OVP118" s="205"/>
      <c r="OVQ118" s="205"/>
      <c r="OVR118" s="205"/>
      <c r="OVS118" s="205"/>
      <c r="OVT118" s="205"/>
      <c r="OVU118" s="205"/>
      <c r="OVV118" s="205"/>
      <c r="OVW118" s="205"/>
      <c r="OVX118" s="205"/>
      <c r="OVY118" s="205"/>
      <c r="OVZ118" s="205"/>
      <c r="OWA118" s="205"/>
      <c r="OWB118" s="205"/>
      <c r="OWC118" s="205"/>
      <c r="OWD118" s="205"/>
      <c r="OWE118" s="205"/>
      <c r="OWF118" s="205"/>
      <c r="OWG118" s="205"/>
      <c r="OWH118" s="205"/>
      <c r="OWI118" s="205"/>
      <c r="OWJ118" s="205"/>
      <c r="OWK118" s="205"/>
      <c r="OWL118" s="205"/>
      <c r="OWM118" s="205"/>
      <c r="OWN118" s="205"/>
      <c r="OWO118" s="205"/>
      <c r="OWP118" s="205"/>
      <c r="OWQ118" s="205"/>
      <c r="OWX118" s="205"/>
      <c r="OWY118" s="205"/>
      <c r="OWZ118" s="205"/>
      <c r="OXA118" s="205"/>
      <c r="OXB118" s="205"/>
      <c r="OXC118" s="205"/>
      <c r="OXD118" s="205"/>
      <c r="OXE118" s="205"/>
      <c r="OXF118" s="205"/>
      <c r="OXG118" s="205"/>
      <c r="OXH118" s="205"/>
      <c r="OXI118" s="205"/>
      <c r="OXJ118" s="205"/>
      <c r="OXK118" s="205"/>
      <c r="OXL118" s="205"/>
      <c r="OXM118" s="205"/>
      <c r="OXN118" s="205"/>
      <c r="OXO118" s="205"/>
      <c r="OXP118" s="205"/>
      <c r="OXQ118" s="205"/>
      <c r="OXR118" s="205"/>
      <c r="OXS118" s="205"/>
      <c r="OXT118" s="205"/>
      <c r="OXU118" s="205"/>
      <c r="OXV118" s="205"/>
      <c r="OXW118" s="205"/>
      <c r="OXX118" s="205"/>
      <c r="OXY118" s="205"/>
      <c r="OXZ118" s="205"/>
      <c r="OYA118" s="205"/>
      <c r="OYB118" s="205"/>
      <c r="OYC118" s="205"/>
      <c r="OYD118" s="205"/>
      <c r="OYE118" s="205"/>
      <c r="OYF118" s="205"/>
      <c r="OYG118" s="205"/>
      <c r="OYH118" s="205"/>
      <c r="OYI118" s="205"/>
      <c r="OYJ118" s="205"/>
      <c r="OYK118" s="205"/>
      <c r="OYL118" s="205"/>
      <c r="OYM118" s="205"/>
      <c r="OYN118" s="205"/>
      <c r="OYO118" s="205"/>
      <c r="OYP118" s="205"/>
      <c r="OYQ118" s="205"/>
      <c r="OYR118" s="205"/>
      <c r="OYS118" s="205"/>
      <c r="OYT118" s="205"/>
      <c r="OYU118" s="205"/>
      <c r="OYV118" s="205"/>
      <c r="OYW118" s="205"/>
      <c r="OYX118" s="205"/>
      <c r="OYY118" s="205"/>
      <c r="OYZ118" s="205"/>
      <c r="OZA118" s="205"/>
      <c r="OZB118" s="205"/>
      <c r="OZC118" s="205"/>
      <c r="OZD118" s="205"/>
      <c r="OZE118" s="205"/>
      <c r="OZF118" s="205"/>
      <c r="OZG118" s="205"/>
      <c r="OZH118" s="205"/>
      <c r="OZI118" s="205"/>
      <c r="OZJ118" s="205"/>
      <c r="OZK118" s="205"/>
      <c r="OZL118" s="205"/>
      <c r="OZM118" s="205"/>
      <c r="OZN118" s="205"/>
      <c r="OZO118" s="205"/>
      <c r="OZP118" s="205"/>
      <c r="OZQ118" s="205"/>
      <c r="OZR118" s="205"/>
      <c r="OZS118" s="205"/>
      <c r="OZT118" s="205"/>
      <c r="OZU118" s="205"/>
      <c r="OZV118" s="205"/>
      <c r="OZW118" s="205"/>
      <c r="OZX118" s="205"/>
      <c r="OZY118" s="205"/>
      <c r="OZZ118" s="205"/>
      <c r="PAA118" s="205"/>
      <c r="PAB118" s="205"/>
      <c r="PAC118" s="205"/>
      <c r="PAD118" s="205"/>
      <c r="PAE118" s="205"/>
      <c r="PAF118" s="205"/>
      <c r="PAG118" s="205"/>
      <c r="PAH118" s="205"/>
      <c r="PAI118" s="205"/>
      <c r="PAJ118" s="205"/>
      <c r="PAK118" s="205"/>
      <c r="PAL118" s="205"/>
      <c r="PAM118" s="205"/>
      <c r="PAN118" s="205"/>
      <c r="PAO118" s="205"/>
      <c r="PAP118" s="205"/>
      <c r="PAQ118" s="205"/>
      <c r="PAR118" s="205"/>
      <c r="PAS118" s="205"/>
      <c r="PAT118" s="205"/>
      <c r="PAU118" s="205"/>
      <c r="PAV118" s="205"/>
      <c r="PAW118" s="205"/>
      <c r="PAX118" s="205"/>
      <c r="PAY118" s="205"/>
      <c r="PAZ118" s="205"/>
      <c r="PBA118" s="205"/>
      <c r="PBB118" s="205"/>
      <c r="PBC118" s="205"/>
      <c r="PBD118" s="205"/>
      <c r="PBE118" s="205"/>
      <c r="PBF118" s="205"/>
      <c r="PBG118" s="205"/>
      <c r="PBH118" s="205"/>
      <c r="PBI118" s="205"/>
      <c r="PBJ118" s="205"/>
      <c r="PBK118" s="205"/>
      <c r="PBL118" s="205"/>
      <c r="PBM118" s="205"/>
      <c r="PBN118" s="205"/>
      <c r="PBO118" s="205"/>
      <c r="PBP118" s="205"/>
      <c r="PBQ118" s="205"/>
      <c r="PBR118" s="205"/>
      <c r="PBS118" s="205"/>
      <c r="PBT118" s="205"/>
      <c r="PBU118" s="205"/>
      <c r="PBV118" s="205"/>
      <c r="PBW118" s="205"/>
      <c r="PBX118" s="205"/>
      <c r="PBY118" s="205"/>
      <c r="PBZ118" s="205"/>
      <c r="PCA118" s="205"/>
      <c r="PCB118" s="205"/>
      <c r="PCC118" s="205"/>
      <c r="PCD118" s="205"/>
      <c r="PCE118" s="205"/>
      <c r="PCF118" s="205"/>
      <c r="PCG118" s="205"/>
      <c r="PCH118" s="205"/>
      <c r="PCI118" s="205"/>
      <c r="PCJ118" s="205"/>
      <c r="PCK118" s="205"/>
      <c r="PCL118" s="205"/>
      <c r="PCM118" s="205"/>
      <c r="PCN118" s="205"/>
      <c r="PCO118" s="205"/>
      <c r="PCP118" s="205"/>
      <c r="PCQ118" s="205"/>
      <c r="PCR118" s="205"/>
      <c r="PCS118" s="205"/>
      <c r="PCT118" s="205"/>
      <c r="PCU118" s="205"/>
      <c r="PCV118" s="205"/>
      <c r="PCW118" s="205"/>
      <c r="PCX118" s="205"/>
      <c r="PCY118" s="205"/>
      <c r="PCZ118" s="205"/>
      <c r="PDA118" s="205"/>
      <c r="PDB118" s="205"/>
      <c r="PDC118" s="205"/>
      <c r="PDD118" s="205"/>
      <c r="PDE118" s="205"/>
      <c r="PDF118" s="205"/>
      <c r="PDG118" s="205"/>
      <c r="PDH118" s="205"/>
      <c r="PDI118" s="205"/>
      <c r="PDJ118" s="205"/>
      <c r="PDK118" s="205"/>
      <c r="PDL118" s="205"/>
      <c r="PDM118" s="205"/>
      <c r="PDN118" s="205"/>
      <c r="PDO118" s="205"/>
      <c r="PDP118" s="205"/>
      <c r="PDQ118" s="205"/>
      <c r="PDR118" s="205"/>
      <c r="PDS118" s="205"/>
      <c r="PDT118" s="205"/>
      <c r="PDU118" s="205"/>
      <c r="PDV118" s="205"/>
      <c r="PDW118" s="205"/>
      <c r="PDX118" s="205"/>
      <c r="PDY118" s="205"/>
      <c r="PDZ118" s="205"/>
      <c r="PEA118" s="205"/>
      <c r="PEB118" s="205"/>
      <c r="PEC118" s="205"/>
      <c r="PED118" s="205"/>
      <c r="PEE118" s="205"/>
      <c r="PEF118" s="205"/>
      <c r="PEG118" s="205"/>
      <c r="PEH118" s="205"/>
      <c r="PEI118" s="205"/>
      <c r="PEJ118" s="205"/>
      <c r="PEK118" s="205"/>
      <c r="PEL118" s="205"/>
      <c r="PEM118" s="205"/>
      <c r="PEN118" s="205"/>
      <c r="PEO118" s="205"/>
      <c r="PEP118" s="205"/>
      <c r="PEQ118" s="205"/>
      <c r="PER118" s="205"/>
      <c r="PES118" s="205"/>
      <c r="PET118" s="205"/>
      <c r="PEU118" s="205"/>
      <c r="PEV118" s="205"/>
      <c r="PEW118" s="205"/>
      <c r="PEX118" s="205"/>
      <c r="PEY118" s="205"/>
      <c r="PEZ118" s="205"/>
      <c r="PFA118" s="205"/>
      <c r="PFB118" s="205"/>
      <c r="PFC118" s="205"/>
      <c r="PFD118" s="205"/>
      <c r="PFE118" s="205"/>
      <c r="PFF118" s="205"/>
      <c r="PFG118" s="205"/>
      <c r="PFH118" s="205"/>
      <c r="PFI118" s="205"/>
      <c r="PFJ118" s="205"/>
      <c r="PFK118" s="205"/>
      <c r="PFL118" s="205"/>
      <c r="PFM118" s="205"/>
      <c r="PFN118" s="205"/>
      <c r="PFO118" s="205"/>
      <c r="PFP118" s="205"/>
      <c r="PFQ118" s="205"/>
      <c r="PFR118" s="205"/>
      <c r="PFS118" s="205"/>
      <c r="PFT118" s="205"/>
      <c r="PFU118" s="205"/>
      <c r="PFV118" s="205"/>
      <c r="PFW118" s="205"/>
      <c r="PFX118" s="205"/>
      <c r="PFY118" s="205"/>
      <c r="PFZ118" s="205"/>
      <c r="PGA118" s="205"/>
      <c r="PGB118" s="205"/>
      <c r="PGC118" s="205"/>
      <c r="PGD118" s="205"/>
      <c r="PGE118" s="205"/>
      <c r="PGF118" s="205"/>
      <c r="PGG118" s="205"/>
      <c r="PGH118" s="205"/>
      <c r="PGI118" s="205"/>
      <c r="PGJ118" s="205"/>
      <c r="PGK118" s="205"/>
      <c r="PGL118" s="205"/>
      <c r="PGM118" s="205"/>
      <c r="PGT118" s="205"/>
      <c r="PGU118" s="205"/>
      <c r="PGV118" s="205"/>
      <c r="PGW118" s="205"/>
      <c r="PGX118" s="205"/>
      <c r="PGY118" s="205"/>
      <c r="PGZ118" s="205"/>
      <c r="PHA118" s="205"/>
      <c r="PHB118" s="205"/>
      <c r="PHC118" s="205"/>
      <c r="PHD118" s="205"/>
      <c r="PHE118" s="205"/>
      <c r="PHF118" s="205"/>
      <c r="PHG118" s="205"/>
      <c r="PHH118" s="205"/>
      <c r="PHI118" s="205"/>
      <c r="PHJ118" s="205"/>
      <c r="PHK118" s="205"/>
      <c r="PHL118" s="205"/>
      <c r="PHM118" s="205"/>
      <c r="PHN118" s="205"/>
      <c r="PHO118" s="205"/>
      <c r="PHP118" s="205"/>
      <c r="PHQ118" s="205"/>
      <c r="PHR118" s="205"/>
      <c r="PHS118" s="205"/>
      <c r="PHT118" s="205"/>
      <c r="PHU118" s="205"/>
      <c r="PHV118" s="205"/>
      <c r="PHW118" s="205"/>
      <c r="PHX118" s="205"/>
      <c r="PHY118" s="205"/>
      <c r="PHZ118" s="205"/>
      <c r="PIA118" s="205"/>
      <c r="PIB118" s="205"/>
      <c r="PIC118" s="205"/>
      <c r="PID118" s="205"/>
      <c r="PIE118" s="205"/>
      <c r="PIF118" s="205"/>
      <c r="PIG118" s="205"/>
      <c r="PIH118" s="205"/>
      <c r="PII118" s="205"/>
      <c r="PIJ118" s="205"/>
      <c r="PIK118" s="205"/>
      <c r="PIL118" s="205"/>
      <c r="PIM118" s="205"/>
      <c r="PIN118" s="205"/>
      <c r="PIO118" s="205"/>
      <c r="PIP118" s="205"/>
      <c r="PIQ118" s="205"/>
      <c r="PIR118" s="205"/>
      <c r="PIS118" s="205"/>
      <c r="PIT118" s="205"/>
      <c r="PIU118" s="205"/>
      <c r="PIV118" s="205"/>
      <c r="PIW118" s="205"/>
      <c r="PIX118" s="205"/>
      <c r="PIY118" s="205"/>
      <c r="PIZ118" s="205"/>
      <c r="PJA118" s="205"/>
      <c r="PJB118" s="205"/>
      <c r="PJC118" s="205"/>
      <c r="PJD118" s="205"/>
      <c r="PJE118" s="205"/>
      <c r="PJF118" s="205"/>
      <c r="PJG118" s="205"/>
      <c r="PJH118" s="205"/>
      <c r="PJI118" s="205"/>
      <c r="PJJ118" s="205"/>
      <c r="PJK118" s="205"/>
      <c r="PJL118" s="205"/>
      <c r="PJM118" s="205"/>
      <c r="PJN118" s="205"/>
      <c r="PJO118" s="205"/>
      <c r="PJP118" s="205"/>
      <c r="PJQ118" s="205"/>
      <c r="PJR118" s="205"/>
      <c r="PJS118" s="205"/>
      <c r="PJT118" s="205"/>
      <c r="PJU118" s="205"/>
      <c r="PJV118" s="205"/>
      <c r="PJW118" s="205"/>
      <c r="PJX118" s="205"/>
      <c r="PJY118" s="205"/>
      <c r="PJZ118" s="205"/>
      <c r="PKA118" s="205"/>
      <c r="PKB118" s="205"/>
      <c r="PKC118" s="205"/>
      <c r="PKD118" s="205"/>
      <c r="PKE118" s="205"/>
      <c r="PKF118" s="205"/>
      <c r="PKG118" s="205"/>
      <c r="PKH118" s="205"/>
      <c r="PKI118" s="205"/>
      <c r="PKJ118" s="205"/>
      <c r="PKK118" s="205"/>
      <c r="PKL118" s="205"/>
      <c r="PKM118" s="205"/>
      <c r="PKN118" s="205"/>
      <c r="PKO118" s="205"/>
      <c r="PKP118" s="205"/>
      <c r="PKQ118" s="205"/>
      <c r="PKR118" s="205"/>
      <c r="PKS118" s="205"/>
      <c r="PKT118" s="205"/>
      <c r="PKU118" s="205"/>
      <c r="PKV118" s="205"/>
      <c r="PKW118" s="205"/>
      <c r="PKX118" s="205"/>
      <c r="PKY118" s="205"/>
      <c r="PKZ118" s="205"/>
      <c r="PLA118" s="205"/>
      <c r="PLB118" s="205"/>
      <c r="PLC118" s="205"/>
      <c r="PLD118" s="205"/>
      <c r="PLE118" s="205"/>
      <c r="PLF118" s="205"/>
      <c r="PLG118" s="205"/>
      <c r="PLH118" s="205"/>
      <c r="PLI118" s="205"/>
      <c r="PLJ118" s="205"/>
      <c r="PLK118" s="205"/>
      <c r="PLL118" s="205"/>
      <c r="PLM118" s="205"/>
      <c r="PLN118" s="205"/>
      <c r="PLO118" s="205"/>
      <c r="PLP118" s="205"/>
      <c r="PLQ118" s="205"/>
      <c r="PLR118" s="205"/>
      <c r="PLS118" s="205"/>
      <c r="PLT118" s="205"/>
      <c r="PLU118" s="205"/>
      <c r="PLV118" s="205"/>
      <c r="PLW118" s="205"/>
      <c r="PLX118" s="205"/>
      <c r="PLY118" s="205"/>
      <c r="PLZ118" s="205"/>
      <c r="PMA118" s="205"/>
      <c r="PMB118" s="205"/>
      <c r="PMC118" s="205"/>
      <c r="PMD118" s="205"/>
      <c r="PME118" s="205"/>
      <c r="PMF118" s="205"/>
      <c r="PMG118" s="205"/>
      <c r="PMH118" s="205"/>
      <c r="PMI118" s="205"/>
      <c r="PMJ118" s="205"/>
      <c r="PMK118" s="205"/>
      <c r="PML118" s="205"/>
      <c r="PMM118" s="205"/>
      <c r="PMN118" s="205"/>
      <c r="PMO118" s="205"/>
      <c r="PMP118" s="205"/>
      <c r="PMQ118" s="205"/>
      <c r="PMR118" s="205"/>
      <c r="PMS118" s="205"/>
      <c r="PMT118" s="205"/>
      <c r="PMU118" s="205"/>
      <c r="PMV118" s="205"/>
      <c r="PMW118" s="205"/>
      <c r="PMX118" s="205"/>
      <c r="PMY118" s="205"/>
      <c r="PMZ118" s="205"/>
      <c r="PNA118" s="205"/>
      <c r="PNB118" s="205"/>
      <c r="PNC118" s="205"/>
      <c r="PND118" s="205"/>
      <c r="PNE118" s="205"/>
      <c r="PNF118" s="205"/>
      <c r="PNG118" s="205"/>
      <c r="PNH118" s="205"/>
      <c r="PNI118" s="205"/>
      <c r="PNJ118" s="205"/>
      <c r="PNK118" s="205"/>
      <c r="PNL118" s="205"/>
      <c r="PNM118" s="205"/>
      <c r="PNN118" s="205"/>
      <c r="PNO118" s="205"/>
      <c r="PNP118" s="205"/>
      <c r="PNQ118" s="205"/>
      <c r="PNR118" s="205"/>
      <c r="PNS118" s="205"/>
      <c r="PNT118" s="205"/>
      <c r="PNU118" s="205"/>
      <c r="PNV118" s="205"/>
      <c r="PNW118" s="205"/>
      <c r="PNX118" s="205"/>
      <c r="PNY118" s="205"/>
      <c r="PNZ118" s="205"/>
      <c r="POA118" s="205"/>
      <c r="POB118" s="205"/>
      <c r="POC118" s="205"/>
      <c r="POD118" s="205"/>
      <c r="POE118" s="205"/>
      <c r="POF118" s="205"/>
      <c r="POG118" s="205"/>
      <c r="POH118" s="205"/>
      <c r="POI118" s="205"/>
      <c r="POJ118" s="205"/>
      <c r="POK118" s="205"/>
      <c r="POL118" s="205"/>
      <c r="POM118" s="205"/>
      <c r="PON118" s="205"/>
      <c r="POO118" s="205"/>
      <c r="POP118" s="205"/>
      <c r="POQ118" s="205"/>
      <c r="POR118" s="205"/>
      <c r="POS118" s="205"/>
      <c r="POT118" s="205"/>
      <c r="POU118" s="205"/>
      <c r="POV118" s="205"/>
      <c r="POW118" s="205"/>
      <c r="POX118" s="205"/>
      <c r="POY118" s="205"/>
      <c r="POZ118" s="205"/>
      <c r="PPA118" s="205"/>
      <c r="PPB118" s="205"/>
      <c r="PPC118" s="205"/>
      <c r="PPD118" s="205"/>
      <c r="PPE118" s="205"/>
      <c r="PPF118" s="205"/>
      <c r="PPG118" s="205"/>
      <c r="PPH118" s="205"/>
      <c r="PPI118" s="205"/>
      <c r="PPJ118" s="205"/>
      <c r="PPK118" s="205"/>
      <c r="PPL118" s="205"/>
      <c r="PPM118" s="205"/>
      <c r="PPN118" s="205"/>
      <c r="PPO118" s="205"/>
      <c r="PPP118" s="205"/>
      <c r="PPQ118" s="205"/>
      <c r="PPR118" s="205"/>
      <c r="PPS118" s="205"/>
      <c r="PPT118" s="205"/>
      <c r="PPU118" s="205"/>
      <c r="PPV118" s="205"/>
      <c r="PPW118" s="205"/>
      <c r="PPX118" s="205"/>
      <c r="PPY118" s="205"/>
      <c r="PPZ118" s="205"/>
      <c r="PQA118" s="205"/>
      <c r="PQB118" s="205"/>
      <c r="PQC118" s="205"/>
      <c r="PQD118" s="205"/>
      <c r="PQE118" s="205"/>
      <c r="PQF118" s="205"/>
      <c r="PQG118" s="205"/>
      <c r="PQH118" s="205"/>
      <c r="PQI118" s="205"/>
      <c r="PQP118" s="205"/>
      <c r="PQQ118" s="205"/>
      <c r="PQR118" s="205"/>
      <c r="PQS118" s="205"/>
      <c r="PQT118" s="205"/>
      <c r="PQU118" s="205"/>
      <c r="PQV118" s="205"/>
      <c r="PQW118" s="205"/>
      <c r="PQX118" s="205"/>
      <c r="PQY118" s="205"/>
      <c r="PQZ118" s="205"/>
      <c r="PRA118" s="205"/>
      <c r="PRB118" s="205"/>
      <c r="PRC118" s="205"/>
      <c r="PRD118" s="205"/>
      <c r="PRE118" s="205"/>
      <c r="PRF118" s="205"/>
      <c r="PRG118" s="205"/>
      <c r="PRH118" s="205"/>
      <c r="PRI118" s="205"/>
      <c r="PRJ118" s="205"/>
      <c r="PRK118" s="205"/>
      <c r="PRL118" s="205"/>
      <c r="PRM118" s="205"/>
      <c r="PRN118" s="205"/>
      <c r="PRO118" s="205"/>
      <c r="PRP118" s="205"/>
      <c r="PRQ118" s="205"/>
      <c r="PRR118" s="205"/>
      <c r="PRS118" s="205"/>
      <c r="PRT118" s="205"/>
      <c r="PRU118" s="205"/>
      <c r="PRV118" s="205"/>
      <c r="PRW118" s="205"/>
      <c r="PRX118" s="205"/>
      <c r="PRY118" s="205"/>
      <c r="PRZ118" s="205"/>
      <c r="PSA118" s="205"/>
      <c r="PSB118" s="205"/>
      <c r="PSC118" s="205"/>
      <c r="PSD118" s="205"/>
      <c r="PSE118" s="205"/>
      <c r="PSF118" s="205"/>
      <c r="PSG118" s="205"/>
      <c r="PSH118" s="205"/>
      <c r="PSI118" s="205"/>
      <c r="PSJ118" s="205"/>
      <c r="PSK118" s="205"/>
      <c r="PSL118" s="205"/>
      <c r="PSM118" s="205"/>
      <c r="PSN118" s="205"/>
      <c r="PSO118" s="205"/>
      <c r="PSP118" s="205"/>
      <c r="PSQ118" s="205"/>
      <c r="PSR118" s="205"/>
      <c r="PSS118" s="205"/>
      <c r="PST118" s="205"/>
      <c r="PSU118" s="205"/>
      <c r="PSV118" s="205"/>
      <c r="PSW118" s="205"/>
      <c r="PSX118" s="205"/>
      <c r="PSY118" s="205"/>
      <c r="PSZ118" s="205"/>
      <c r="PTA118" s="205"/>
      <c r="PTB118" s="205"/>
      <c r="PTC118" s="205"/>
      <c r="PTD118" s="205"/>
      <c r="PTE118" s="205"/>
      <c r="PTF118" s="205"/>
      <c r="PTG118" s="205"/>
      <c r="PTH118" s="205"/>
      <c r="PTI118" s="205"/>
      <c r="PTJ118" s="205"/>
      <c r="PTK118" s="205"/>
      <c r="PTL118" s="205"/>
      <c r="PTM118" s="205"/>
      <c r="PTN118" s="205"/>
      <c r="PTO118" s="205"/>
      <c r="PTP118" s="205"/>
      <c r="PTQ118" s="205"/>
      <c r="PTR118" s="205"/>
      <c r="PTS118" s="205"/>
      <c r="PTT118" s="205"/>
      <c r="PTU118" s="205"/>
      <c r="PTV118" s="205"/>
      <c r="PTW118" s="205"/>
      <c r="PTX118" s="205"/>
      <c r="PTY118" s="205"/>
      <c r="PTZ118" s="205"/>
      <c r="PUA118" s="205"/>
      <c r="PUB118" s="205"/>
      <c r="PUC118" s="205"/>
      <c r="PUD118" s="205"/>
      <c r="PUE118" s="205"/>
      <c r="PUF118" s="205"/>
      <c r="PUG118" s="205"/>
      <c r="PUH118" s="205"/>
      <c r="PUI118" s="205"/>
      <c r="PUJ118" s="205"/>
      <c r="PUK118" s="205"/>
      <c r="PUL118" s="205"/>
      <c r="PUM118" s="205"/>
      <c r="PUN118" s="205"/>
      <c r="PUO118" s="205"/>
      <c r="PUP118" s="205"/>
      <c r="PUQ118" s="205"/>
      <c r="PUR118" s="205"/>
      <c r="PUS118" s="205"/>
      <c r="PUT118" s="205"/>
      <c r="PUU118" s="205"/>
      <c r="PUV118" s="205"/>
      <c r="PUW118" s="205"/>
      <c r="PUX118" s="205"/>
      <c r="PUY118" s="205"/>
      <c r="PUZ118" s="205"/>
      <c r="PVA118" s="205"/>
      <c r="PVB118" s="205"/>
      <c r="PVC118" s="205"/>
      <c r="PVD118" s="205"/>
      <c r="PVE118" s="205"/>
      <c r="PVF118" s="205"/>
      <c r="PVG118" s="205"/>
      <c r="PVH118" s="205"/>
      <c r="PVI118" s="205"/>
      <c r="PVJ118" s="205"/>
      <c r="PVK118" s="205"/>
      <c r="PVL118" s="205"/>
      <c r="PVM118" s="205"/>
      <c r="PVN118" s="205"/>
      <c r="PVO118" s="205"/>
      <c r="PVP118" s="205"/>
      <c r="PVQ118" s="205"/>
      <c r="PVR118" s="205"/>
      <c r="PVS118" s="205"/>
      <c r="PVT118" s="205"/>
      <c r="PVU118" s="205"/>
      <c r="PVV118" s="205"/>
      <c r="PVW118" s="205"/>
      <c r="PVX118" s="205"/>
      <c r="PVY118" s="205"/>
      <c r="PVZ118" s="205"/>
      <c r="PWA118" s="205"/>
      <c r="PWB118" s="205"/>
      <c r="PWC118" s="205"/>
      <c r="PWD118" s="205"/>
      <c r="PWE118" s="205"/>
      <c r="PWF118" s="205"/>
      <c r="PWG118" s="205"/>
      <c r="PWH118" s="205"/>
      <c r="PWI118" s="205"/>
      <c r="PWJ118" s="205"/>
      <c r="PWK118" s="205"/>
      <c r="PWL118" s="205"/>
      <c r="PWM118" s="205"/>
      <c r="PWN118" s="205"/>
      <c r="PWO118" s="205"/>
      <c r="PWP118" s="205"/>
      <c r="PWQ118" s="205"/>
      <c r="PWR118" s="205"/>
      <c r="PWS118" s="205"/>
      <c r="PWT118" s="205"/>
      <c r="PWU118" s="205"/>
      <c r="PWV118" s="205"/>
      <c r="PWW118" s="205"/>
      <c r="PWX118" s="205"/>
      <c r="PWY118" s="205"/>
      <c r="PWZ118" s="205"/>
      <c r="PXA118" s="205"/>
      <c r="PXB118" s="205"/>
      <c r="PXC118" s="205"/>
      <c r="PXD118" s="205"/>
      <c r="PXE118" s="205"/>
      <c r="PXF118" s="205"/>
      <c r="PXG118" s="205"/>
      <c r="PXH118" s="205"/>
      <c r="PXI118" s="205"/>
      <c r="PXJ118" s="205"/>
      <c r="PXK118" s="205"/>
      <c r="PXL118" s="205"/>
      <c r="PXM118" s="205"/>
      <c r="PXN118" s="205"/>
      <c r="PXO118" s="205"/>
      <c r="PXP118" s="205"/>
      <c r="PXQ118" s="205"/>
      <c r="PXR118" s="205"/>
      <c r="PXS118" s="205"/>
      <c r="PXT118" s="205"/>
      <c r="PXU118" s="205"/>
      <c r="PXV118" s="205"/>
      <c r="PXW118" s="205"/>
      <c r="PXX118" s="205"/>
      <c r="PXY118" s="205"/>
      <c r="PXZ118" s="205"/>
      <c r="PYA118" s="205"/>
      <c r="PYB118" s="205"/>
      <c r="PYC118" s="205"/>
      <c r="PYD118" s="205"/>
      <c r="PYE118" s="205"/>
      <c r="PYF118" s="205"/>
      <c r="PYG118" s="205"/>
      <c r="PYH118" s="205"/>
      <c r="PYI118" s="205"/>
      <c r="PYJ118" s="205"/>
      <c r="PYK118" s="205"/>
      <c r="PYL118" s="205"/>
      <c r="PYM118" s="205"/>
      <c r="PYN118" s="205"/>
      <c r="PYO118" s="205"/>
      <c r="PYP118" s="205"/>
      <c r="PYQ118" s="205"/>
      <c r="PYR118" s="205"/>
      <c r="PYS118" s="205"/>
      <c r="PYT118" s="205"/>
      <c r="PYU118" s="205"/>
      <c r="PYV118" s="205"/>
      <c r="PYW118" s="205"/>
      <c r="PYX118" s="205"/>
      <c r="PYY118" s="205"/>
      <c r="PYZ118" s="205"/>
      <c r="PZA118" s="205"/>
      <c r="PZB118" s="205"/>
      <c r="PZC118" s="205"/>
      <c r="PZD118" s="205"/>
      <c r="PZE118" s="205"/>
      <c r="PZF118" s="205"/>
      <c r="PZG118" s="205"/>
      <c r="PZH118" s="205"/>
      <c r="PZI118" s="205"/>
      <c r="PZJ118" s="205"/>
      <c r="PZK118" s="205"/>
      <c r="PZL118" s="205"/>
      <c r="PZM118" s="205"/>
      <c r="PZN118" s="205"/>
      <c r="PZO118" s="205"/>
      <c r="PZP118" s="205"/>
      <c r="PZQ118" s="205"/>
      <c r="PZR118" s="205"/>
      <c r="PZS118" s="205"/>
      <c r="PZT118" s="205"/>
      <c r="PZU118" s="205"/>
      <c r="PZV118" s="205"/>
      <c r="PZW118" s="205"/>
      <c r="PZX118" s="205"/>
      <c r="PZY118" s="205"/>
      <c r="PZZ118" s="205"/>
      <c r="QAA118" s="205"/>
      <c r="QAB118" s="205"/>
      <c r="QAC118" s="205"/>
      <c r="QAD118" s="205"/>
      <c r="QAE118" s="205"/>
      <c r="QAL118" s="205"/>
      <c r="QAM118" s="205"/>
      <c r="QAN118" s="205"/>
      <c r="QAO118" s="205"/>
      <c r="QAP118" s="205"/>
      <c r="QAQ118" s="205"/>
      <c r="QAR118" s="205"/>
      <c r="QAS118" s="205"/>
      <c r="QAT118" s="205"/>
      <c r="QAU118" s="205"/>
      <c r="QAV118" s="205"/>
      <c r="QAW118" s="205"/>
      <c r="QAX118" s="205"/>
      <c r="QAY118" s="205"/>
      <c r="QAZ118" s="205"/>
      <c r="QBA118" s="205"/>
      <c r="QBB118" s="205"/>
      <c r="QBC118" s="205"/>
      <c r="QBD118" s="205"/>
      <c r="QBE118" s="205"/>
      <c r="QBF118" s="205"/>
      <c r="QBG118" s="205"/>
      <c r="QBH118" s="205"/>
      <c r="QBI118" s="205"/>
      <c r="QBJ118" s="205"/>
      <c r="QBK118" s="205"/>
      <c r="QBL118" s="205"/>
      <c r="QBM118" s="205"/>
      <c r="QBN118" s="205"/>
      <c r="QBO118" s="205"/>
      <c r="QBP118" s="205"/>
      <c r="QBQ118" s="205"/>
      <c r="QBR118" s="205"/>
      <c r="QBS118" s="205"/>
      <c r="QBT118" s="205"/>
      <c r="QBU118" s="205"/>
      <c r="QBV118" s="205"/>
      <c r="QBW118" s="205"/>
      <c r="QBX118" s="205"/>
      <c r="QBY118" s="205"/>
      <c r="QBZ118" s="205"/>
      <c r="QCA118" s="205"/>
      <c r="QCB118" s="205"/>
      <c r="QCC118" s="205"/>
      <c r="QCD118" s="205"/>
      <c r="QCE118" s="205"/>
      <c r="QCF118" s="205"/>
      <c r="QCG118" s="205"/>
      <c r="QCH118" s="205"/>
      <c r="QCI118" s="205"/>
      <c r="QCJ118" s="205"/>
      <c r="QCK118" s="205"/>
      <c r="QCL118" s="205"/>
      <c r="QCM118" s="205"/>
      <c r="QCN118" s="205"/>
      <c r="QCO118" s="205"/>
      <c r="QCP118" s="205"/>
      <c r="QCQ118" s="205"/>
      <c r="QCR118" s="205"/>
      <c r="QCS118" s="205"/>
      <c r="QCT118" s="205"/>
      <c r="QCU118" s="205"/>
      <c r="QCV118" s="205"/>
      <c r="QCW118" s="205"/>
      <c r="QCX118" s="205"/>
      <c r="QCY118" s="205"/>
      <c r="QCZ118" s="205"/>
      <c r="QDA118" s="205"/>
      <c r="QDB118" s="205"/>
      <c r="QDC118" s="205"/>
      <c r="QDD118" s="205"/>
      <c r="QDE118" s="205"/>
      <c r="QDF118" s="205"/>
      <c r="QDG118" s="205"/>
      <c r="QDH118" s="205"/>
      <c r="QDI118" s="205"/>
      <c r="QDJ118" s="205"/>
      <c r="QDK118" s="205"/>
      <c r="QDL118" s="205"/>
      <c r="QDM118" s="205"/>
      <c r="QDN118" s="205"/>
      <c r="QDO118" s="205"/>
      <c r="QDP118" s="205"/>
      <c r="QDQ118" s="205"/>
      <c r="QDR118" s="205"/>
      <c r="QDS118" s="205"/>
      <c r="QDT118" s="205"/>
      <c r="QDU118" s="205"/>
      <c r="QDV118" s="205"/>
      <c r="QDW118" s="205"/>
      <c r="QDX118" s="205"/>
      <c r="QDY118" s="205"/>
      <c r="QDZ118" s="205"/>
      <c r="QEA118" s="205"/>
      <c r="QEB118" s="205"/>
      <c r="QEC118" s="205"/>
      <c r="QED118" s="205"/>
      <c r="QEE118" s="205"/>
      <c r="QEF118" s="205"/>
      <c r="QEG118" s="205"/>
      <c r="QEH118" s="205"/>
      <c r="QEI118" s="205"/>
      <c r="QEJ118" s="205"/>
      <c r="QEK118" s="205"/>
      <c r="QEL118" s="205"/>
      <c r="QEM118" s="205"/>
      <c r="QEN118" s="205"/>
      <c r="QEO118" s="205"/>
      <c r="QEP118" s="205"/>
      <c r="QEQ118" s="205"/>
      <c r="QER118" s="205"/>
      <c r="QES118" s="205"/>
      <c r="QET118" s="205"/>
      <c r="QEU118" s="205"/>
      <c r="QEV118" s="205"/>
      <c r="QEW118" s="205"/>
      <c r="QEX118" s="205"/>
      <c r="QEY118" s="205"/>
      <c r="QEZ118" s="205"/>
      <c r="QFA118" s="205"/>
      <c r="QFB118" s="205"/>
      <c r="QFC118" s="205"/>
      <c r="QFD118" s="205"/>
      <c r="QFE118" s="205"/>
      <c r="QFF118" s="205"/>
      <c r="QFG118" s="205"/>
      <c r="QFH118" s="205"/>
      <c r="QFI118" s="205"/>
      <c r="QFJ118" s="205"/>
      <c r="QFK118" s="205"/>
      <c r="QFL118" s="205"/>
      <c r="QFM118" s="205"/>
      <c r="QFN118" s="205"/>
      <c r="QFO118" s="205"/>
      <c r="QFP118" s="205"/>
      <c r="QFQ118" s="205"/>
      <c r="QFR118" s="205"/>
      <c r="QFS118" s="205"/>
      <c r="QFT118" s="205"/>
      <c r="QFU118" s="205"/>
      <c r="QFV118" s="205"/>
      <c r="QFW118" s="205"/>
      <c r="QFX118" s="205"/>
      <c r="QFY118" s="205"/>
      <c r="QFZ118" s="205"/>
      <c r="QGA118" s="205"/>
      <c r="QGB118" s="205"/>
      <c r="QGC118" s="205"/>
      <c r="QGD118" s="205"/>
      <c r="QGE118" s="205"/>
      <c r="QGF118" s="205"/>
      <c r="QGG118" s="205"/>
      <c r="QGH118" s="205"/>
      <c r="QGI118" s="205"/>
      <c r="QGJ118" s="205"/>
      <c r="QGK118" s="205"/>
      <c r="QGL118" s="205"/>
      <c r="QGM118" s="205"/>
      <c r="QGN118" s="205"/>
      <c r="QGO118" s="205"/>
      <c r="QGP118" s="205"/>
      <c r="QGQ118" s="205"/>
      <c r="QGR118" s="205"/>
      <c r="QGS118" s="205"/>
      <c r="QGT118" s="205"/>
      <c r="QGU118" s="205"/>
      <c r="QGV118" s="205"/>
      <c r="QGW118" s="205"/>
      <c r="QGX118" s="205"/>
      <c r="QGY118" s="205"/>
      <c r="QGZ118" s="205"/>
      <c r="QHA118" s="205"/>
      <c r="QHB118" s="205"/>
      <c r="QHC118" s="205"/>
      <c r="QHD118" s="205"/>
      <c r="QHE118" s="205"/>
      <c r="QHF118" s="205"/>
      <c r="QHG118" s="205"/>
      <c r="QHH118" s="205"/>
      <c r="QHI118" s="205"/>
      <c r="QHJ118" s="205"/>
      <c r="QHK118" s="205"/>
      <c r="QHL118" s="205"/>
      <c r="QHM118" s="205"/>
      <c r="QHN118" s="205"/>
      <c r="QHO118" s="205"/>
      <c r="QHP118" s="205"/>
      <c r="QHQ118" s="205"/>
      <c r="QHR118" s="205"/>
      <c r="QHS118" s="205"/>
      <c r="QHT118" s="205"/>
      <c r="QHU118" s="205"/>
      <c r="QHV118" s="205"/>
      <c r="QHW118" s="205"/>
      <c r="QHX118" s="205"/>
      <c r="QHY118" s="205"/>
      <c r="QHZ118" s="205"/>
      <c r="QIA118" s="205"/>
      <c r="QIB118" s="205"/>
      <c r="QIC118" s="205"/>
      <c r="QID118" s="205"/>
      <c r="QIE118" s="205"/>
      <c r="QIF118" s="205"/>
      <c r="QIG118" s="205"/>
      <c r="QIH118" s="205"/>
      <c r="QII118" s="205"/>
      <c r="QIJ118" s="205"/>
      <c r="QIK118" s="205"/>
      <c r="QIL118" s="205"/>
      <c r="QIM118" s="205"/>
      <c r="QIN118" s="205"/>
      <c r="QIO118" s="205"/>
      <c r="QIP118" s="205"/>
      <c r="QIQ118" s="205"/>
      <c r="QIR118" s="205"/>
      <c r="QIS118" s="205"/>
      <c r="QIT118" s="205"/>
      <c r="QIU118" s="205"/>
      <c r="QIV118" s="205"/>
      <c r="QIW118" s="205"/>
      <c r="QIX118" s="205"/>
      <c r="QIY118" s="205"/>
      <c r="QIZ118" s="205"/>
      <c r="QJA118" s="205"/>
      <c r="QJB118" s="205"/>
      <c r="QJC118" s="205"/>
      <c r="QJD118" s="205"/>
      <c r="QJE118" s="205"/>
      <c r="QJF118" s="205"/>
      <c r="QJG118" s="205"/>
      <c r="QJH118" s="205"/>
      <c r="QJI118" s="205"/>
      <c r="QJJ118" s="205"/>
      <c r="QJK118" s="205"/>
      <c r="QJL118" s="205"/>
      <c r="QJM118" s="205"/>
      <c r="QJN118" s="205"/>
      <c r="QJO118" s="205"/>
      <c r="QJP118" s="205"/>
      <c r="QJQ118" s="205"/>
      <c r="QJR118" s="205"/>
      <c r="QJS118" s="205"/>
      <c r="QJT118" s="205"/>
      <c r="QJU118" s="205"/>
      <c r="QJV118" s="205"/>
      <c r="QJW118" s="205"/>
      <c r="QJX118" s="205"/>
      <c r="QJY118" s="205"/>
      <c r="QJZ118" s="205"/>
      <c r="QKA118" s="205"/>
      <c r="QKH118" s="205"/>
      <c r="QKI118" s="205"/>
      <c r="QKJ118" s="205"/>
      <c r="QKK118" s="205"/>
      <c r="QKL118" s="205"/>
      <c r="QKM118" s="205"/>
      <c r="QKN118" s="205"/>
      <c r="QKO118" s="205"/>
      <c r="QKP118" s="205"/>
      <c r="QKQ118" s="205"/>
      <c r="QKR118" s="205"/>
      <c r="QKS118" s="205"/>
      <c r="QKT118" s="205"/>
      <c r="QKU118" s="205"/>
      <c r="QKV118" s="205"/>
      <c r="QKW118" s="205"/>
      <c r="QKX118" s="205"/>
      <c r="QKY118" s="205"/>
      <c r="QKZ118" s="205"/>
      <c r="QLA118" s="205"/>
      <c r="QLB118" s="205"/>
      <c r="QLC118" s="205"/>
      <c r="QLD118" s="205"/>
      <c r="QLE118" s="205"/>
      <c r="QLF118" s="205"/>
      <c r="QLG118" s="205"/>
      <c r="QLH118" s="205"/>
      <c r="QLI118" s="205"/>
      <c r="QLJ118" s="205"/>
      <c r="QLK118" s="205"/>
      <c r="QLL118" s="205"/>
      <c r="QLM118" s="205"/>
      <c r="QLN118" s="205"/>
      <c r="QLO118" s="205"/>
      <c r="QLP118" s="205"/>
      <c r="QLQ118" s="205"/>
      <c r="QLR118" s="205"/>
      <c r="QLS118" s="205"/>
      <c r="QLT118" s="205"/>
      <c r="QLU118" s="205"/>
      <c r="QLV118" s="205"/>
      <c r="QLW118" s="205"/>
      <c r="QLX118" s="205"/>
      <c r="QLY118" s="205"/>
      <c r="QLZ118" s="205"/>
      <c r="QMA118" s="205"/>
      <c r="QMB118" s="205"/>
      <c r="QMC118" s="205"/>
      <c r="QMD118" s="205"/>
      <c r="QME118" s="205"/>
      <c r="QMF118" s="205"/>
      <c r="QMG118" s="205"/>
      <c r="QMH118" s="205"/>
      <c r="QMI118" s="205"/>
      <c r="QMJ118" s="205"/>
      <c r="QMK118" s="205"/>
      <c r="QML118" s="205"/>
      <c r="QMM118" s="205"/>
      <c r="QMN118" s="205"/>
      <c r="QMO118" s="205"/>
      <c r="QMP118" s="205"/>
      <c r="QMQ118" s="205"/>
      <c r="QMR118" s="205"/>
      <c r="QMS118" s="205"/>
      <c r="QMT118" s="205"/>
      <c r="QMU118" s="205"/>
      <c r="QMV118" s="205"/>
      <c r="QMW118" s="205"/>
      <c r="QMX118" s="205"/>
      <c r="QMY118" s="205"/>
      <c r="QMZ118" s="205"/>
      <c r="QNA118" s="205"/>
      <c r="QNB118" s="205"/>
      <c r="QNC118" s="205"/>
      <c r="QND118" s="205"/>
      <c r="QNE118" s="205"/>
      <c r="QNF118" s="205"/>
      <c r="QNG118" s="205"/>
      <c r="QNH118" s="205"/>
      <c r="QNI118" s="205"/>
      <c r="QNJ118" s="205"/>
      <c r="QNK118" s="205"/>
      <c r="QNL118" s="205"/>
      <c r="QNM118" s="205"/>
      <c r="QNN118" s="205"/>
      <c r="QNO118" s="205"/>
      <c r="QNP118" s="205"/>
      <c r="QNQ118" s="205"/>
      <c r="QNR118" s="205"/>
      <c r="QNS118" s="205"/>
      <c r="QNT118" s="205"/>
      <c r="QNU118" s="205"/>
      <c r="QNV118" s="205"/>
      <c r="QNW118" s="205"/>
      <c r="QNX118" s="205"/>
      <c r="QNY118" s="205"/>
      <c r="QNZ118" s="205"/>
      <c r="QOA118" s="205"/>
      <c r="QOB118" s="205"/>
      <c r="QOC118" s="205"/>
      <c r="QOD118" s="205"/>
      <c r="QOE118" s="205"/>
      <c r="QOF118" s="205"/>
      <c r="QOG118" s="205"/>
      <c r="QOH118" s="205"/>
      <c r="QOI118" s="205"/>
      <c r="QOJ118" s="205"/>
      <c r="QOK118" s="205"/>
      <c r="QOL118" s="205"/>
      <c r="QOM118" s="205"/>
      <c r="QON118" s="205"/>
      <c r="QOO118" s="205"/>
      <c r="QOP118" s="205"/>
      <c r="QOQ118" s="205"/>
      <c r="QOR118" s="205"/>
      <c r="QOS118" s="205"/>
      <c r="QOT118" s="205"/>
      <c r="QOU118" s="205"/>
      <c r="QOV118" s="205"/>
      <c r="QOW118" s="205"/>
      <c r="QOX118" s="205"/>
      <c r="QOY118" s="205"/>
      <c r="QOZ118" s="205"/>
      <c r="QPA118" s="205"/>
      <c r="QPB118" s="205"/>
      <c r="QPC118" s="205"/>
      <c r="QPD118" s="205"/>
      <c r="QPE118" s="205"/>
      <c r="QPF118" s="205"/>
      <c r="QPG118" s="205"/>
      <c r="QPH118" s="205"/>
      <c r="QPI118" s="205"/>
      <c r="QPJ118" s="205"/>
      <c r="QPK118" s="205"/>
      <c r="QPL118" s="205"/>
      <c r="QPM118" s="205"/>
      <c r="QPN118" s="205"/>
      <c r="QPO118" s="205"/>
      <c r="QPP118" s="205"/>
      <c r="QPQ118" s="205"/>
      <c r="QPR118" s="205"/>
      <c r="QPS118" s="205"/>
      <c r="QPT118" s="205"/>
      <c r="QPU118" s="205"/>
      <c r="QPV118" s="205"/>
      <c r="QPW118" s="205"/>
      <c r="QPX118" s="205"/>
      <c r="QPY118" s="205"/>
      <c r="QPZ118" s="205"/>
      <c r="QQA118" s="205"/>
      <c r="QQB118" s="205"/>
      <c r="QQC118" s="205"/>
      <c r="QQD118" s="205"/>
      <c r="QQE118" s="205"/>
      <c r="QQF118" s="205"/>
      <c r="QQG118" s="205"/>
      <c r="QQH118" s="205"/>
      <c r="QQI118" s="205"/>
      <c r="QQJ118" s="205"/>
      <c r="QQK118" s="205"/>
      <c r="QQL118" s="205"/>
      <c r="QQM118" s="205"/>
      <c r="QQN118" s="205"/>
      <c r="QQO118" s="205"/>
      <c r="QQP118" s="205"/>
      <c r="QQQ118" s="205"/>
      <c r="QQR118" s="205"/>
      <c r="QQS118" s="205"/>
      <c r="QQT118" s="205"/>
      <c r="QQU118" s="205"/>
      <c r="QQV118" s="205"/>
      <c r="QQW118" s="205"/>
      <c r="QQX118" s="205"/>
      <c r="QQY118" s="205"/>
      <c r="QQZ118" s="205"/>
      <c r="QRA118" s="205"/>
      <c r="QRB118" s="205"/>
      <c r="QRC118" s="205"/>
      <c r="QRD118" s="205"/>
      <c r="QRE118" s="205"/>
      <c r="QRF118" s="205"/>
      <c r="QRG118" s="205"/>
      <c r="QRH118" s="205"/>
      <c r="QRI118" s="205"/>
      <c r="QRJ118" s="205"/>
      <c r="QRK118" s="205"/>
      <c r="QRL118" s="205"/>
      <c r="QRM118" s="205"/>
      <c r="QRN118" s="205"/>
      <c r="QRO118" s="205"/>
      <c r="QRP118" s="205"/>
      <c r="QRQ118" s="205"/>
      <c r="QRR118" s="205"/>
      <c r="QRS118" s="205"/>
      <c r="QRT118" s="205"/>
      <c r="QRU118" s="205"/>
      <c r="QRV118" s="205"/>
      <c r="QRW118" s="205"/>
      <c r="QRX118" s="205"/>
      <c r="QRY118" s="205"/>
      <c r="QRZ118" s="205"/>
      <c r="QSA118" s="205"/>
      <c r="QSB118" s="205"/>
      <c r="QSC118" s="205"/>
      <c r="QSD118" s="205"/>
      <c r="QSE118" s="205"/>
      <c r="QSF118" s="205"/>
      <c r="QSG118" s="205"/>
      <c r="QSH118" s="205"/>
      <c r="QSI118" s="205"/>
      <c r="QSJ118" s="205"/>
      <c r="QSK118" s="205"/>
      <c r="QSL118" s="205"/>
      <c r="QSM118" s="205"/>
      <c r="QSN118" s="205"/>
      <c r="QSO118" s="205"/>
      <c r="QSP118" s="205"/>
      <c r="QSQ118" s="205"/>
      <c r="QSR118" s="205"/>
      <c r="QSS118" s="205"/>
      <c r="QST118" s="205"/>
      <c r="QSU118" s="205"/>
      <c r="QSV118" s="205"/>
      <c r="QSW118" s="205"/>
      <c r="QSX118" s="205"/>
      <c r="QSY118" s="205"/>
      <c r="QSZ118" s="205"/>
      <c r="QTA118" s="205"/>
      <c r="QTB118" s="205"/>
      <c r="QTC118" s="205"/>
      <c r="QTD118" s="205"/>
      <c r="QTE118" s="205"/>
      <c r="QTF118" s="205"/>
      <c r="QTG118" s="205"/>
      <c r="QTH118" s="205"/>
      <c r="QTI118" s="205"/>
      <c r="QTJ118" s="205"/>
      <c r="QTK118" s="205"/>
      <c r="QTL118" s="205"/>
      <c r="QTM118" s="205"/>
      <c r="QTN118" s="205"/>
      <c r="QTO118" s="205"/>
      <c r="QTP118" s="205"/>
      <c r="QTQ118" s="205"/>
      <c r="QTR118" s="205"/>
      <c r="QTS118" s="205"/>
      <c r="QTT118" s="205"/>
      <c r="QTU118" s="205"/>
      <c r="QTV118" s="205"/>
      <c r="QTW118" s="205"/>
      <c r="QUD118" s="205"/>
      <c r="QUE118" s="205"/>
      <c r="QUF118" s="205"/>
      <c r="QUG118" s="205"/>
      <c r="QUH118" s="205"/>
      <c r="QUI118" s="205"/>
      <c r="QUJ118" s="205"/>
      <c r="QUK118" s="205"/>
      <c r="QUL118" s="205"/>
      <c r="QUM118" s="205"/>
      <c r="QUN118" s="205"/>
      <c r="QUO118" s="205"/>
      <c r="QUP118" s="205"/>
      <c r="QUQ118" s="205"/>
      <c r="QUR118" s="205"/>
      <c r="QUS118" s="205"/>
      <c r="QUT118" s="205"/>
      <c r="QUU118" s="205"/>
      <c r="QUV118" s="205"/>
      <c r="QUW118" s="205"/>
      <c r="QUX118" s="205"/>
      <c r="QUY118" s="205"/>
      <c r="QUZ118" s="205"/>
      <c r="QVA118" s="205"/>
      <c r="QVB118" s="205"/>
      <c r="QVC118" s="205"/>
      <c r="QVD118" s="205"/>
      <c r="QVE118" s="205"/>
      <c r="QVF118" s="205"/>
      <c r="QVG118" s="205"/>
      <c r="QVH118" s="205"/>
      <c r="QVI118" s="205"/>
      <c r="QVJ118" s="205"/>
      <c r="QVK118" s="205"/>
      <c r="QVL118" s="205"/>
      <c r="QVM118" s="205"/>
      <c r="QVN118" s="205"/>
      <c r="QVO118" s="205"/>
      <c r="QVP118" s="205"/>
      <c r="QVQ118" s="205"/>
      <c r="QVR118" s="205"/>
      <c r="QVS118" s="205"/>
      <c r="QVT118" s="205"/>
      <c r="QVU118" s="205"/>
      <c r="QVV118" s="205"/>
      <c r="QVW118" s="205"/>
      <c r="QVX118" s="205"/>
      <c r="QVY118" s="205"/>
      <c r="QVZ118" s="205"/>
      <c r="QWA118" s="205"/>
      <c r="QWB118" s="205"/>
      <c r="QWC118" s="205"/>
      <c r="QWD118" s="205"/>
      <c r="QWE118" s="205"/>
      <c r="QWF118" s="205"/>
      <c r="QWG118" s="205"/>
      <c r="QWH118" s="205"/>
      <c r="QWI118" s="205"/>
      <c r="QWJ118" s="205"/>
      <c r="QWK118" s="205"/>
      <c r="QWL118" s="205"/>
      <c r="QWM118" s="205"/>
      <c r="QWN118" s="205"/>
      <c r="QWO118" s="205"/>
      <c r="QWP118" s="205"/>
      <c r="QWQ118" s="205"/>
      <c r="QWR118" s="205"/>
      <c r="QWS118" s="205"/>
      <c r="QWT118" s="205"/>
      <c r="QWU118" s="205"/>
      <c r="QWV118" s="205"/>
      <c r="QWW118" s="205"/>
      <c r="QWX118" s="205"/>
      <c r="QWY118" s="205"/>
      <c r="QWZ118" s="205"/>
      <c r="QXA118" s="205"/>
      <c r="QXB118" s="205"/>
      <c r="QXC118" s="205"/>
      <c r="QXD118" s="205"/>
      <c r="QXE118" s="205"/>
      <c r="QXF118" s="205"/>
      <c r="QXG118" s="205"/>
      <c r="QXH118" s="205"/>
      <c r="QXI118" s="205"/>
      <c r="QXJ118" s="205"/>
      <c r="QXK118" s="205"/>
      <c r="QXL118" s="205"/>
      <c r="QXM118" s="205"/>
      <c r="QXN118" s="205"/>
      <c r="QXO118" s="205"/>
      <c r="QXP118" s="205"/>
      <c r="QXQ118" s="205"/>
      <c r="QXR118" s="205"/>
      <c r="QXS118" s="205"/>
      <c r="QXT118" s="205"/>
      <c r="QXU118" s="205"/>
      <c r="QXV118" s="205"/>
      <c r="QXW118" s="205"/>
      <c r="QXX118" s="205"/>
      <c r="QXY118" s="205"/>
      <c r="QXZ118" s="205"/>
      <c r="QYA118" s="205"/>
      <c r="QYB118" s="205"/>
      <c r="QYC118" s="205"/>
      <c r="QYD118" s="205"/>
      <c r="QYE118" s="205"/>
      <c r="QYF118" s="205"/>
      <c r="QYG118" s="205"/>
      <c r="QYH118" s="205"/>
      <c r="QYI118" s="205"/>
      <c r="QYJ118" s="205"/>
      <c r="QYK118" s="205"/>
      <c r="QYL118" s="205"/>
      <c r="QYM118" s="205"/>
      <c r="QYN118" s="205"/>
      <c r="QYO118" s="205"/>
      <c r="QYP118" s="205"/>
      <c r="QYQ118" s="205"/>
      <c r="QYR118" s="205"/>
      <c r="QYS118" s="205"/>
      <c r="QYT118" s="205"/>
      <c r="QYU118" s="205"/>
      <c r="QYV118" s="205"/>
      <c r="QYW118" s="205"/>
      <c r="QYX118" s="205"/>
      <c r="QYY118" s="205"/>
      <c r="QYZ118" s="205"/>
      <c r="QZA118" s="205"/>
      <c r="QZB118" s="205"/>
      <c r="QZC118" s="205"/>
      <c r="QZD118" s="205"/>
      <c r="QZE118" s="205"/>
      <c r="QZF118" s="205"/>
      <c r="QZG118" s="205"/>
      <c r="QZH118" s="205"/>
      <c r="QZI118" s="205"/>
      <c r="QZJ118" s="205"/>
      <c r="QZK118" s="205"/>
      <c r="QZL118" s="205"/>
      <c r="QZM118" s="205"/>
      <c r="QZN118" s="205"/>
      <c r="QZO118" s="205"/>
      <c r="QZP118" s="205"/>
      <c r="QZQ118" s="205"/>
      <c r="QZR118" s="205"/>
      <c r="QZS118" s="205"/>
      <c r="QZT118" s="205"/>
      <c r="QZU118" s="205"/>
      <c r="QZV118" s="205"/>
      <c r="QZW118" s="205"/>
      <c r="QZX118" s="205"/>
      <c r="QZY118" s="205"/>
      <c r="QZZ118" s="205"/>
      <c r="RAA118" s="205"/>
      <c r="RAB118" s="205"/>
      <c r="RAC118" s="205"/>
      <c r="RAD118" s="205"/>
      <c r="RAE118" s="205"/>
      <c r="RAF118" s="205"/>
      <c r="RAG118" s="205"/>
      <c r="RAH118" s="205"/>
      <c r="RAI118" s="205"/>
      <c r="RAJ118" s="205"/>
      <c r="RAK118" s="205"/>
      <c r="RAL118" s="205"/>
      <c r="RAM118" s="205"/>
      <c r="RAN118" s="205"/>
      <c r="RAO118" s="205"/>
      <c r="RAP118" s="205"/>
      <c r="RAQ118" s="205"/>
      <c r="RAR118" s="205"/>
      <c r="RAS118" s="205"/>
      <c r="RAT118" s="205"/>
      <c r="RAU118" s="205"/>
      <c r="RAV118" s="205"/>
      <c r="RAW118" s="205"/>
      <c r="RAX118" s="205"/>
      <c r="RAY118" s="205"/>
      <c r="RAZ118" s="205"/>
      <c r="RBA118" s="205"/>
      <c r="RBB118" s="205"/>
      <c r="RBC118" s="205"/>
      <c r="RBD118" s="205"/>
      <c r="RBE118" s="205"/>
      <c r="RBF118" s="205"/>
      <c r="RBG118" s="205"/>
      <c r="RBH118" s="205"/>
      <c r="RBI118" s="205"/>
      <c r="RBJ118" s="205"/>
      <c r="RBK118" s="205"/>
      <c r="RBL118" s="205"/>
      <c r="RBM118" s="205"/>
      <c r="RBN118" s="205"/>
      <c r="RBO118" s="205"/>
      <c r="RBP118" s="205"/>
      <c r="RBQ118" s="205"/>
      <c r="RBR118" s="205"/>
      <c r="RBS118" s="205"/>
      <c r="RBT118" s="205"/>
      <c r="RBU118" s="205"/>
      <c r="RBV118" s="205"/>
      <c r="RBW118" s="205"/>
      <c r="RBX118" s="205"/>
      <c r="RBY118" s="205"/>
      <c r="RBZ118" s="205"/>
      <c r="RCA118" s="205"/>
      <c r="RCB118" s="205"/>
      <c r="RCC118" s="205"/>
      <c r="RCD118" s="205"/>
      <c r="RCE118" s="205"/>
      <c r="RCF118" s="205"/>
      <c r="RCG118" s="205"/>
      <c r="RCH118" s="205"/>
      <c r="RCI118" s="205"/>
      <c r="RCJ118" s="205"/>
      <c r="RCK118" s="205"/>
      <c r="RCL118" s="205"/>
      <c r="RCM118" s="205"/>
      <c r="RCN118" s="205"/>
      <c r="RCO118" s="205"/>
      <c r="RCP118" s="205"/>
      <c r="RCQ118" s="205"/>
      <c r="RCR118" s="205"/>
      <c r="RCS118" s="205"/>
      <c r="RCT118" s="205"/>
      <c r="RCU118" s="205"/>
      <c r="RCV118" s="205"/>
      <c r="RCW118" s="205"/>
      <c r="RCX118" s="205"/>
      <c r="RCY118" s="205"/>
      <c r="RCZ118" s="205"/>
      <c r="RDA118" s="205"/>
      <c r="RDB118" s="205"/>
      <c r="RDC118" s="205"/>
      <c r="RDD118" s="205"/>
      <c r="RDE118" s="205"/>
      <c r="RDF118" s="205"/>
      <c r="RDG118" s="205"/>
      <c r="RDH118" s="205"/>
      <c r="RDI118" s="205"/>
      <c r="RDJ118" s="205"/>
      <c r="RDK118" s="205"/>
      <c r="RDL118" s="205"/>
      <c r="RDM118" s="205"/>
      <c r="RDN118" s="205"/>
      <c r="RDO118" s="205"/>
      <c r="RDP118" s="205"/>
      <c r="RDQ118" s="205"/>
      <c r="RDR118" s="205"/>
      <c r="RDS118" s="205"/>
      <c r="RDZ118" s="205"/>
      <c r="REA118" s="205"/>
      <c r="REB118" s="205"/>
      <c r="REC118" s="205"/>
      <c r="RED118" s="205"/>
      <c r="REE118" s="205"/>
      <c r="REF118" s="205"/>
      <c r="REG118" s="205"/>
      <c r="REH118" s="205"/>
      <c r="REI118" s="205"/>
      <c r="REJ118" s="205"/>
      <c r="REK118" s="205"/>
      <c r="REL118" s="205"/>
      <c r="REM118" s="205"/>
      <c r="REN118" s="205"/>
      <c r="REO118" s="205"/>
      <c r="REP118" s="205"/>
      <c r="REQ118" s="205"/>
      <c r="RER118" s="205"/>
      <c r="RES118" s="205"/>
      <c r="RET118" s="205"/>
      <c r="REU118" s="205"/>
      <c r="REV118" s="205"/>
      <c r="REW118" s="205"/>
      <c r="REX118" s="205"/>
      <c r="REY118" s="205"/>
      <c r="REZ118" s="205"/>
      <c r="RFA118" s="205"/>
      <c r="RFB118" s="205"/>
      <c r="RFC118" s="205"/>
      <c r="RFD118" s="205"/>
      <c r="RFE118" s="205"/>
      <c r="RFF118" s="205"/>
      <c r="RFG118" s="205"/>
      <c r="RFH118" s="205"/>
      <c r="RFI118" s="205"/>
      <c r="RFJ118" s="205"/>
      <c r="RFK118" s="205"/>
      <c r="RFL118" s="205"/>
      <c r="RFM118" s="205"/>
      <c r="RFN118" s="205"/>
      <c r="RFO118" s="205"/>
      <c r="RFP118" s="205"/>
      <c r="RFQ118" s="205"/>
      <c r="RFR118" s="205"/>
      <c r="RFS118" s="205"/>
      <c r="RFT118" s="205"/>
      <c r="RFU118" s="205"/>
      <c r="RFV118" s="205"/>
      <c r="RFW118" s="205"/>
      <c r="RFX118" s="205"/>
      <c r="RFY118" s="205"/>
      <c r="RFZ118" s="205"/>
      <c r="RGA118" s="205"/>
      <c r="RGB118" s="205"/>
      <c r="RGC118" s="205"/>
      <c r="RGD118" s="205"/>
      <c r="RGE118" s="205"/>
      <c r="RGF118" s="205"/>
      <c r="RGG118" s="205"/>
      <c r="RGH118" s="205"/>
      <c r="RGI118" s="205"/>
      <c r="RGJ118" s="205"/>
      <c r="RGK118" s="205"/>
      <c r="RGL118" s="205"/>
      <c r="RGM118" s="205"/>
      <c r="RGN118" s="205"/>
      <c r="RGO118" s="205"/>
      <c r="RGP118" s="205"/>
      <c r="RGQ118" s="205"/>
      <c r="RGR118" s="205"/>
      <c r="RGS118" s="205"/>
      <c r="RGT118" s="205"/>
      <c r="RGU118" s="205"/>
      <c r="RGV118" s="205"/>
      <c r="RGW118" s="205"/>
      <c r="RGX118" s="205"/>
      <c r="RGY118" s="205"/>
      <c r="RGZ118" s="205"/>
      <c r="RHA118" s="205"/>
      <c r="RHB118" s="205"/>
      <c r="RHC118" s="205"/>
      <c r="RHD118" s="205"/>
      <c r="RHE118" s="205"/>
      <c r="RHF118" s="205"/>
      <c r="RHG118" s="205"/>
      <c r="RHH118" s="205"/>
      <c r="RHI118" s="205"/>
      <c r="RHJ118" s="205"/>
      <c r="RHK118" s="205"/>
      <c r="RHL118" s="205"/>
      <c r="RHM118" s="205"/>
      <c r="RHN118" s="205"/>
      <c r="RHO118" s="205"/>
      <c r="RHP118" s="205"/>
      <c r="RHQ118" s="205"/>
      <c r="RHR118" s="205"/>
      <c r="RHS118" s="205"/>
      <c r="RHT118" s="205"/>
      <c r="RHU118" s="205"/>
      <c r="RHV118" s="205"/>
      <c r="RHW118" s="205"/>
      <c r="RHX118" s="205"/>
      <c r="RHY118" s="205"/>
      <c r="RHZ118" s="205"/>
      <c r="RIA118" s="205"/>
      <c r="RIB118" s="205"/>
      <c r="RIC118" s="205"/>
      <c r="RID118" s="205"/>
      <c r="RIE118" s="205"/>
      <c r="RIF118" s="205"/>
      <c r="RIG118" s="205"/>
      <c r="RIH118" s="205"/>
      <c r="RII118" s="205"/>
      <c r="RIJ118" s="205"/>
      <c r="RIK118" s="205"/>
      <c r="RIL118" s="205"/>
      <c r="RIM118" s="205"/>
      <c r="RIN118" s="205"/>
      <c r="RIO118" s="205"/>
      <c r="RIP118" s="205"/>
      <c r="RIQ118" s="205"/>
      <c r="RIR118" s="205"/>
      <c r="RIS118" s="205"/>
      <c r="RIT118" s="205"/>
      <c r="RIU118" s="205"/>
      <c r="RIV118" s="205"/>
      <c r="RIW118" s="205"/>
      <c r="RIX118" s="205"/>
      <c r="RIY118" s="205"/>
      <c r="RIZ118" s="205"/>
      <c r="RJA118" s="205"/>
      <c r="RJB118" s="205"/>
      <c r="RJC118" s="205"/>
      <c r="RJD118" s="205"/>
      <c r="RJE118" s="205"/>
      <c r="RJF118" s="205"/>
      <c r="RJG118" s="205"/>
      <c r="RJH118" s="205"/>
      <c r="RJI118" s="205"/>
      <c r="RJJ118" s="205"/>
      <c r="RJK118" s="205"/>
      <c r="RJL118" s="205"/>
      <c r="RJM118" s="205"/>
      <c r="RJN118" s="205"/>
      <c r="RJO118" s="205"/>
      <c r="RJP118" s="205"/>
      <c r="RJQ118" s="205"/>
      <c r="RJR118" s="205"/>
      <c r="RJS118" s="205"/>
      <c r="RJT118" s="205"/>
      <c r="RJU118" s="205"/>
      <c r="RJV118" s="205"/>
      <c r="RJW118" s="205"/>
      <c r="RJX118" s="205"/>
      <c r="RJY118" s="205"/>
      <c r="RJZ118" s="205"/>
      <c r="RKA118" s="205"/>
      <c r="RKB118" s="205"/>
      <c r="RKC118" s="205"/>
      <c r="RKD118" s="205"/>
      <c r="RKE118" s="205"/>
      <c r="RKF118" s="205"/>
      <c r="RKG118" s="205"/>
      <c r="RKH118" s="205"/>
      <c r="RKI118" s="205"/>
      <c r="RKJ118" s="205"/>
      <c r="RKK118" s="205"/>
      <c r="RKL118" s="205"/>
      <c r="RKM118" s="205"/>
      <c r="RKN118" s="205"/>
      <c r="RKO118" s="205"/>
      <c r="RKP118" s="205"/>
      <c r="RKQ118" s="205"/>
      <c r="RKR118" s="205"/>
      <c r="RKS118" s="205"/>
      <c r="RKT118" s="205"/>
      <c r="RKU118" s="205"/>
      <c r="RKV118" s="205"/>
      <c r="RKW118" s="205"/>
      <c r="RKX118" s="205"/>
      <c r="RKY118" s="205"/>
      <c r="RKZ118" s="205"/>
      <c r="RLA118" s="205"/>
      <c r="RLB118" s="205"/>
      <c r="RLC118" s="205"/>
      <c r="RLD118" s="205"/>
      <c r="RLE118" s="205"/>
      <c r="RLF118" s="205"/>
      <c r="RLG118" s="205"/>
      <c r="RLH118" s="205"/>
      <c r="RLI118" s="205"/>
      <c r="RLJ118" s="205"/>
      <c r="RLK118" s="205"/>
      <c r="RLL118" s="205"/>
      <c r="RLM118" s="205"/>
      <c r="RLN118" s="205"/>
      <c r="RLO118" s="205"/>
      <c r="RLP118" s="205"/>
      <c r="RLQ118" s="205"/>
      <c r="RLR118" s="205"/>
      <c r="RLS118" s="205"/>
      <c r="RLT118" s="205"/>
      <c r="RLU118" s="205"/>
      <c r="RLV118" s="205"/>
      <c r="RLW118" s="205"/>
      <c r="RLX118" s="205"/>
      <c r="RLY118" s="205"/>
      <c r="RLZ118" s="205"/>
      <c r="RMA118" s="205"/>
      <c r="RMB118" s="205"/>
      <c r="RMC118" s="205"/>
      <c r="RMD118" s="205"/>
      <c r="RME118" s="205"/>
      <c r="RMF118" s="205"/>
      <c r="RMG118" s="205"/>
      <c r="RMH118" s="205"/>
      <c r="RMI118" s="205"/>
      <c r="RMJ118" s="205"/>
      <c r="RMK118" s="205"/>
      <c r="RML118" s="205"/>
      <c r="RMM118" s="205"/>
      <c r="RMN118" s="205"/>
      <c r="RMO118" s="205"/>
      <c r="RMP118" s="205"/>
      <c r="RMQ118" s="205"/>
      <c r="RMR118" s="205"/>
      <c r="RMS118" s="205"/>
      <c r="RMT118" s="205"/>
      <c r="RMU118" s="205"/>
      <c r="RMV118" s="205"/>
      <c r="RMW118" s="205"/>
      <c r="RMX118" s="205"/>
      <c r="RMY118" s="205"/>
      <c r="RMZ118" s="205"/>
      <c r="RNA118" s="205"/>
      <c r="RNB118" s="205"/>
      <c r="RNC118" s="205"/>
      <c r="RND118" s="205"/>
      <c r="RNE118" s="205"/>
      <c r="RNF118" s="205"/>
      <c r="RNG118" s="205"/>
      <c r="RNH118" s="205"/>
      <c r="RNI118" s="205"/>
      <c r="RNJ118" s="205"/>
      <c r="RNK118" s="205"/>
      <c r="RNL118" s="205"/>
      <c r="RNM118" s="205"/>
      <c r="RNN118" s="205"/>
      <c r="RNO118" s="205"/>
      <c r="RNV118" s="205"/>
      <c r="RNW118" s="205"/>
      <c r="RNX118" s="205"/>
      <c r="RNY118" s="205"/>
      <c r="RNZ118" s="205"/>
      <c r="ROA118" s="205"/>
      <c r="ROB118" s="205"/>
      <c r="ROC118" s="205"/>
      <c r="ROD118" s="205"/>
      <c r="ROE118" s="205"/>
      <c r="ROF118" s="205"/>
      <c r="ROG118" s="205"/>
      <c r="ROH118" s="205"/>
      <c r="ROI118" s="205"/>
      <c r="ROJ118" s="205"/>
      <c r="ROK118" s="205"/>
      <c r="ROL118" s="205"/>
      <c r="ROM118" s="205"/>
      <c r="RON118" s="205"/>
      <c r="ROO118" s="205"/>
      <c r="ROP118" s="205"/>
      <c r="ROQ118" s="205"/>
      <c r="ROR118" s="205"/>
      <c r="ROS118" s="205"/>
      <c r="ROT118" s="205"/>
      <c r="ROU118" s="205"/>
      <c r="ROV118" s="205"/>
      <c r="ROW118" s="205"/>
      <c r="ROX118" s="205"/>
      <c r="ROY118" s="205"/>
      <c r="ROZ118" s="205"/>
      <c r="RPA118" s="205"/>
      <c r="RPB118" s="205"/>
      <c r="RPC118" s="205"/>
      <c r="RPD118" s="205"/>
      <c r="RPE118" s="205"/>
      <c r="RPF118" s="205"/>
      <c r="RPG118" s="205"/>
      <c r="RPH118" s="205"/>
      <c r="RPI118" s="205"/>
      <c r="RPJ118" s="205"/>
      <c r="RPK118" s="205"/>
      <c r="RPL118" s="205"/>
      <c r="RPM118" s="205"/>
      <c r="RPN118" s="205"/>
      <c r="RPO118" s="205"/>
      <c r="RPP118" s="205"/>
      <c r="RPQ118" s="205"/>
      <c r="RPR118" s="205"/>
      <c r="RPS118" s="205"/>
      <c r="RPT118" s="205"/>
      <c r="RPU118" s="205"/>
      <c r="RPV118" s="205"/>
      <c r="RPW118" s="205"/>
      <c r="RPX118" s="205"/>
      <c r="RPY118" s="205"/>
      <c r="RPZ118" s="205"/>
      <c r="RQA118" s="205"/>
      <c r="RQB118" s="205"/>
      <c r="RQC118" s="205"/>
      <c r="RQD118" s="205"/>
      <c r="RQE118" s="205"/>
      <c r="RQF118" s="205"/>
      <c r="RQG118" s="205"/>
      <c r="RQH118" s="205"/>
      <c r="RQI118" s="205"/>
      <c r="RQJ118" s="205"/>
      <c r="RQK118" s="205"/>
      <c r="RQL118" s="205"/>
      <c r="RQM118" s="205"/>
      <c r="RQN118" s="205"/>
      <c r="RQO118" s="205"/>
      <c r="RQP118" s="205"/>
      <c r="RQQ118" s="205"/>
      <c r="RQR118" s="205"/>
      <c r="RQS118" s="205"/>
      <c r="RQT118" s="205"/>
      <c r="RQU118" s="205"/>
      <c r="RQV118" s="205"/>
      <c r="RQW118" s="205"/>
      <c r="RQX118" s="205"/>
      <c r="RQY118" s="205"/>
      <c r="RQZ118" s="205"/>
      <c r="RRA118" s="205"/>
      <c r="RRB118" s="205"/>
      <c r="RRC118" s="205"/>
      <c r="RRD118" s="205"/>
      <c r="RRE118" s="205"/>
      <c r="RRF118" s="205"/>
      <c r="RRG118" s="205"/>
      <c r="RRH118" s="205"/>
      <c r="RRI118" s="205"/>
      <c r="RRJ118" s="205"/>
      <c r="RRK118" s="205"/>
      <c r="RRL118" s="205"/>
      <c r="RRM118" s="205"/>
      <c r="RRN118" s="205"/>
      <c r="RRO118" s="205"/>
      <c r="RRP118" s="205"/>
      <c r="RRQ118" s="205"/>
      <c r="RRR118" s="205"/>
      <c r="RRS118" s="205"/>
      <c r="RRT118" s="205"/>
      <c r="RRU118" s="205"/>
      <c r="RRV118" s="205"/>
      <c r="RRW118" s="205"/>
      <c r="RRX118" s="205"/>
      <c r="RRY118" s="205"/>
      <c r="RRZ118" s="205"/>
      <c r="RSA118" s="205"/>
      <c r="RSB118" s="205"/>
      <c r="RSC118" s="205"/>
      <c r="RSD118" s="205"/>
      <c r="RSE118" s="205"/>
      <c r="RSF118" s="205"/>
      <c r="RSG118" s="205"/>
      <c r="RSH118" s="205"/>
      <c r="RSI118" s="205"/>
      <c r="RSJ118" s="205"/>
      <c r="RSK118" s="205"/>
      <c r="RSL118" s="205"/>
      <c r="RSM118" s="205"/>
      <c r="RSN118" s="205"/>
      <c r="RSO118" s="205"/>
      <c r="RSP118" s="205"/>
      <c r="RSQ118" s="205"/>
      <c r="RSR118" s="205"/>
      <c r="RSS118" s="205"/>
      <c r="RST118" s="205"/>
      <c r="RSU118" s="205"/>
      <c r="RSV118" s="205"/>
      <c r="RSW118" s="205"/>
      <c r="RSX118" s="205"/>
      <c r="RSY118" s="205"/>
      <c r="RSZ118" s="205"/>
      <c r="RTA118" s="205"/>
      <c r="RTB118" s="205"/>
      <c r="RTC118" s="205"/>
      <c r="RTD118" s="205"/>
      <c r="RTE118" s="205"/>
      <c r="RTF118" s="205"/>
      <c r="RTG118" s="205"/>
      <c r="RTH118" s="205"/>
      <c r="RTI118" s="205"/>
      <c r="RTJ118" s="205"/>
      <c r="RTK118" s="205"/>
      <c r="RTL118" s="205"/>
      <c r="RTM118" s="205"/>
      <c r="RTN118" s="205"/>
      <c r="RTO118" s="205"/>
      <c r="RTP118" s="205"/>
      <c r="RTQ118" s="205"/>
      <c r="RTR118" s="205"/>
      <c r="RTS118" s="205"/>
      <c r="RTT118" s="205"/>
      <c r="RTU118" s="205"/>
      <c r="RTV118" s="205"/>
      <c r="RTW118" s="205"/>
      <c r="RTX118" s="205"/>
      <c r="RTY118" s="205"/>
      <c r="RTZ118" s="205"/>
      <c r="RUA118" s="205"/>
      <c r="RUB118" s="205"/>
      <c r="RUC118" s="205"/>
      <c r="RUD118" s="205"/>
      <c r="RUE118" s="205"/>
      <c r="RUF118" s="205"/>
      <c r="RUG118" s="205"/>
      <c r="RUH118" s="205"/>
      <c r="RUI118" s="205"/>
      <c r="RUJ118" s="205"/>
      <c r="RUK118" s="205"/>
      <c r="RUL118" s="205"/>
      <c r="RUM118" s="205"/>
      <c r="RUN118" s="205"/>
      <c r="RUO118" s="205"/>
      <c r="RUP118" s="205"/>
      <c r="RUQ118" s="205"/>
      <c r="RUR118" s="205"/>
      <c r="RUS118" s="205"/>
      <c r="RUT118" s="205"/>
      <c r="RUU118" s="205"/>
      <c r="RUV118" s="205"/>
      <c r="RUW118" s="205"/>
      <c r="RUX118" s="205"/>
      <c r="RUY118" s="205"/>
      <c r="RUZ118" s="205"/>
      <c r="RVA118" s="205"/>
      <c r="RVB118" s="205"/>
      <c r="RVC118" s="205"/>
      <c r="RVD118" s="205"/>
      <c r="RVE118" s="205"/>
      <c r="RVF118" s="205"/>
      <c r="RVG118" s="205"/>
      <c r="RVH118" s="205"/>
      <c r="RVI118" s="205"/>
      <c r="RVJ118" s="205"/>
      <c r="RVK118" s="205"/>
      <c r="RVL118" s="205"/>
      <c r="RVM118" s="205"/>
      <c r="RVN118" s="205"/>
      <c r="RVO118" s="205"/>
      <c r="RVP118" s="205"/>
      <c r="RVQ118" s="205"/>
      <c r="RVR118" s="205"/>
      <c r="RVS118" s="205"/>
      <c r="RVT118" s="205"/>
      <c r="RVU118" s="205"/>
      <c r="RVV118" s="205"/>
      <c r="RVW118" s="205"/>
      <c r="RVX118" s="205"/>
      <c r="RVY118" s="205"/>
      <c r="RVZ118" s="205"/>
      <c r="RWA118" s="205"/>
      <c r="RWB118" s="205"/>
      <c r="RWC118" s="205"/>
      <c r="RWD118" s="205"/>
      <c r="RWE118" s="205"/>
      <c r="RWF118" s="205"/>
      <c r="RWG118" s="205"/>
      <c r="RWH118" s="205"/>
      <c r="RWI118" s="205"/>
      <c r="RWJ118" s="205"/>
      <c r="RWK118" s="205"/>
      <c r="RWL118" s="205"/>
      <c r="RWM118" s="205"/>
      <c r="RWN118" s="205"/>
      <c r="RWO118" s="205"/>
      <c r="RWP118" s="205"/>
      <c r="RWQ118" s="205"/>
      <c r="RWR118" s="205"/>
      <c r="RWS118" s="205"/>
      <c r="RWT118" s="205"/>
      <c r="RWU118" s="205"/>
      <c r="RWV118" s="205"/>
      <c r="RWW118" s="205"/>
      <c r="RWX118" s="205"/>
      <c r="RWY118" s="205"/>
      <c r="RWZ118" s="205"/>
      <c r="RXA118" s="205"/>
      <c r="RXB118" s="205"/>
      <c r="RXC118" s="205"/>
      <c r="RXD118" s="205"/>
      <c r="RXE118" s="205"/>
      <c r="RXF118" s="205"/>
      <c r="RXG118" s="205"/>
      <c r="RXH118" s="205"/>
      <c r="RXI118" s="205"/>
      <c r="RXJ118" s="205"/>
      <c r="RXK118" s="205"/>
      <c r="RXR118" s="205"/>
      <c r="RXS118" s="205"/>
      <c r="RXT118" s="205"/>
      <c r="RXU118" s="205"/>
      <c r="RXV118" s="205"/>
      <c r="RXW118" s="205"/>
      <c r="RXX118" s="205"/>
      <c r="RXY118" s="205"/>
      <c r="RXZ118" s="205"/>
      <c r="RYA118" s="205"/>
      <c r="RYB118" s="205"/>
      <c r="RYC118" s="205"/>
      <c r="RYD118" s="205"/>
      <c r="RYE118" s="205"/>
      <c r="RYF118" s="205"/>
      <c r="RYG118" s="205"/>
      <c r="RYH118" s="205"/>
      <c r="RYI118" s="205"/>
      <c r="RYJ118" s="205"/>
      <c r="RYK118" s="205"/>
      <c r="RYL118" s="205"/>
      <c r="RYM118" s="205"/>
      <c r="RYN118" s="205"/>
      <c r="RYO118" s="205"/>
      <c r="RYP118" s="205"/>
      <c r="RYQ118" s="205"/>
      <c r="RYR118" s="205"/>
      <c r="RYS118" s="205"/>
      <c r="RYT118" s="205"/>
      <c r="RYU118" s="205"/>
      <c r="RYV118" s="205"/>
      <c r="RYW118" s="205"/>
      <c r="RYX118" s="205"/>
      <c r="RYY118" s="205"/>
      <c r="RYZ118" s="205"/>
      <c r="RZA118" s="205"/>
      <c r="RZB118" s="205"/>
      <c r="RZC118" s="205"/>
      <c r="RZD118" s="205"/>
      <c r="RZE118" s="205"/>
      <c r="RZF118" s="205"/>
      <c r="RZG118" s="205"/>
      <c r="RZH118" s="205"/>
      <c r="RZI118" s="205"/>
      <c r="RZJ118" s="205"/>
      <c r="RZK118" s="205"/>
      <c r="RZL118" s="205"/>
      <c r="RZM118" s="205"/>
      <c r="RZN118" s="205"/>
      <c r="RZO118" s="205"/>
      <c r="RZP118" s="205"/>
      <c r="RZQ118" s="205"/>
      <c r="RZR118" s="205"/>
      <c r="RZS118" s="205"/>
      <c r="RZT118" s="205"/>
      <c r="RZU118" s="205"/>
      <c r="RZV118" s="205"/>
      <c r="RZW118" s="205"/>
      <c r="RZX118" s="205"/>
      <c r="RZY118" s="205"/>
      <c r="RZZ118" s="205"/>
      <c r="SAA118" s="205"/>
      <c r="SAB118" s="205"/>
      <c r="SAC118" s="205"/>
      <c r="SAD118" s="205"/>
      <c r="SAE118" s="205"/>
      <c r="SAF118" s="205"/>
      <c r="SAG118" s="205"/>
      <c r="SAH118" s="205"/>
      <c r="SAI118" s="205"/>
      <c r="SAJ118" s="205"/>
      <c r="SAK118" s="205"/>
      <c r="SAL118" s="205"/>
      <c r="SAM118" s="205"/>
      <c r="SAN118" s="205"/>
      <c r="SAO118" s="205"/>
      <c r="SAP118" s="205"/>
      <c r="SAQ118" s="205"/>
      <c r="SAR118" s="205"/>
      <c r="SAS118" s="205"/>
      <c r="SAT118" s="205"/>
      <c r="SAU118" s="205"/>
      <c r="SAV118" s="205"/>
      <c r="SAW118" s="205"/>
      <c r="SAX118" s="205"/>
      <c r="SAY118" s="205"/>
      <c r="SAZ118" s="205"/>
      <c r="SBA118" s="205"/>
      <c r="SBB118" s="205"/>
      <c r="SBC118" s="205"/>
      <c r="SBD118" s="205"/>
      <c r="SBE118" s="205"/>
      <c r="SBF118" s="205"/>
      <c r="SBG118" s="205"/>
      <c r="SBH118" s="205"/>
      <c r="SBI118" s="205"/>
      <c r="SBJ118" s="205"/>
      <c r="SBK118" s="205"/>
      <c r="SBL118" s="205"/>
      <c r="SBM118" s="205"/>
      <c r="SBN118" s="205"/>
      <c r="SBO118" s="205"/>
      <c r="SBP118" s="205"/>
      <c r="SBQ118" s="205"/>
      <c r="SBR118" s="205"/>
      <c r="SBS118" s="205"/>
      <c r="SBT118" s="205"/>
      <c r="SBU118" s="205"/>
      <c r="SBV118" s="205"/>
      <c r="SBW118" s="205"/>
      <c r="SBX118" s="205"/>
      <c r="SBY118" s="205"/>
      <c r="SBZ118" s="205"/>
      <c r="SCA118" s="205"/>
      <c r="SCB118" s="205"/>
      <c r="SCC118" s="205"/>
      <c r="SCD118" s="205"/>
      <c r="SCE118" s="205"/>
      <c r="SCF118" s="205"/>
      <c r="SCG118" s="205"/>
      <c r="SCH118" s="205"/>
      <c r="SCI118" s="205"/>
      <c r="SCJ118" s="205"/>
      <c r="SCK118" s="205"/>
      <c r="SCL118" s="205"/>
      <c r="SCM118" s="205"/>
      <c r="SCN118" s="205"/>
      <c r="SCO118" s="205"/>
      <c r="SCP118" s="205"/>
      <c r="SCQ118" s="205"/>
      <c r="SCR118" s="205"/>
      <c r="SCS118" s="205"/>
      <c r="SCT118" s="205"/>
      <c r="SCU118" s="205"/>
      <c r="SCV118" s="205"/>
      <c r="SCW118" s="205"/>
      <c r="SCX118" s="205"/>
      <c r="SCY118" s="205"/>
      <c r="SCZ118" s="205"/>
      <c r="SDA118" s="205"/>
      <c r="SDB118" s="205"/>
      <c r="SDC118" s="205"/>
      <c r="SDD118" s="205"/>
      <c r="SDE118" s="205"/>
      <c r="SDF118" s="205"/>
      <c r="SDG118" s="205"/>
      <c r="SDH118" s="205"/>
      <c r="SDI118" s="205"/>
      <c r="SDJ118" s="205"/>
      <c r="SDK118" s="205"/>
      <c r="SDL118" s="205"/>
      <c r="SDM118" s="205"/>
      <c r="SDN118" s="205"/>
      <c r="SDO118" s="205"/>
      <c r="SDP118" s="205"/>
      <c r="SDQ118" s="205"/>
      <c r="SDR118" s="205"/>
      <c r="SDS118" s="205"/>
      <c r="SDT118" s="205"/>
      <c r="SDU118" s="205"/>
      <c r="SDV118" s="205"/>
      <c r="SDW118" s="205"/>
      <c r="SDX118" s="205"/>
      <c r="SDY118" s="205"/>
      <c r="SDZ118" s="205"/>
      <c r="SEA118" s="205"/>
      <c r="SEB118" s="205"/>
      <c r="SEC118" s="205"/>
      <c r="SED118" s="205"/>
      <c r="SEE118" s="205"/>
      <c r="SEF118" s="205"/>
      <c r="SEG118" s="205"/>
      <c r="SEH118" s="205"/>
      <c r="SEI118" s="205"/>
      <c r="SEJ118" s="205"/>
      <c r="SEK118" s="205"/>
      <c r="SEL118" s="205"/>
      <c r="SEM118" s="205"/>
      <c r="SEN118" s="205"/>
      <c r="SEO118" s="205"/>
      <c r="SEP118" s="205"/>
      <c r="SEQ118" s="205"/>
      <c r="SER118" s="205"/>
      <c r="SES118" s="205"/>
      <c r="SET118" s="205"/>
      <c r="SEU118" s="205"/>
      <c r="SEV118" s="205"/>
      <c r="SEW118" s="205"/>
      <c r="SEX118" s="205"/>
      <c r="SEY118" s="205"/>
      <c r="SEZ118" s="205"/>
      <c r="SFA118" s="205"/>
      <c r="SFB118" s="205"/>
      <c r="SFC118" s="205"/>
      <c r="SFD118" s="205"/>
      <c r="SFE118" s="205"/>
      <c r="SFF118" s="205"/>
      <c r="SFG118" s="205"/>
      <c r="SFH118" s="205"/>
      <c r="SFI118" s="205"/>
      <c r="SFJ118" s="205"/>
      <c r="SFK118" s="205"/>
      <c r="SFL118" s="205"/>
      <c r="SFM118" s="205"/>
      <c r="SFN118" s="205"/>
      <c r="SFO118" s="205"/>
      <c r="SFP118" s="205"/>
      <c r="SFQ118" s="205"/>
      <c r="SFR118" s="205"/>
      <c r="SFS118" s="205"/>
      <c r="SFT118" s="205"/>
      <c r="SFU118" s="205"/>
      <c r="SFV118" s="205"/>
      <c r="SFW118" s="205"/>
      <c r="SFX118" s="205"/>
      <c r="SFY118" s="205"/>
      <c r="SFZ118" s="205"/>
      <c r="SGA118" s="205"/>
      <c r="SGB118" s="205"/>
      <c r="SGC118" s="205"/>
      <c r="SGD118" s="205"/>
      <c r="SGE118" s="205"/>
      <c r="SGF118" s="205"/>
      <c r="SGG118" s="205"/>
      <c r="SGH118" s="205"/>
      <c r="SGI118" s="205"/>
      <c r="SGJ118" s="205"/>
      <c r="SGK118" s="205"/>
      <c r="SGL118" s="205"/>
      <c r="SGM118" s="205"/>
      <c r="SGN118" s="205"/>
      <c r="SGO118" s="205"/>
      <c r="SGP118" s="205"/>
      <c r="SGQ118" s="205"/>
      <c r="SGR118" s="205"/>
      <c r="SGS118" s="205"/>
      <c r="SGT118" s="205"/>
      <c r="SGU118" s="205"/>
      <c r="SGV118" s="205"/>
      <c r="SGW118" s="205"/>
      <c r="SGX118" s="205"/>
      <c r="SGY118" s="205"/>
      <c r="SGZ118" s="205"/>
      <c r="SHA118" s="205"/>
      <c r="SHB118" s="205"/>
      <c r="SHC118" s="205"/>
      <c r="SHD118" s="205"/>
      <c r="SHE118" s="205"/>
      <c r="SHF118" s="205"/>
      <c r="SHG118" s="205"/>
      <c r="SHN118" s="205"/>
      <c r="SHO118" s="205"/>
      <c r="SHP118" s="205"/>
      <c r="SHQ118" s="205"/>
      <c r="SHR118" s="205"/>
      <c r="SHS118" s="205"/>
      <c r="SHT118" s="205"/>
      <c r="SHU118" s="205"/>
      <c r="SHV118" s="205"/>
      <c r="SHW118" s="205"/>
      <c r="SHX118" s="205"/>
      <c r="SHY118" s="205"/>
      <c r="SHZ118" s="205"/>
      <c r="SIA118" s="205"/>
      <c r="SIB118" s="205"/>
      <c r="SIC118" s="205"/>
      <c r="SID118" s="205"/>
      <c r="SIE118" s="205"/>
      <c r="SIF118" s="205"/>
      <c r="SIG118" s="205"/>
      <c r="SIH118" s="205"/>
      <c r="SII118" s="205"/>
      <c r="SIJ118" s="205"/>
      <c r="SIK118" s="205"/>
      <c r="SIL118" s="205"/>
      <c r="SIM118" s="205"/>
      <c r="SIN118" s="205"/>
      <c r="SIO118" s="205"/>
      <c r="SIP118" s="205"/>
      <c r="SIQ118" s="205"/>
      <c r="SIR118" s="205"/>
      <c r="SIS118" s="205"/>
      <c r="SIT118" s="205"/>
      <c r="SIU118" s="205"/>
      <c r="SIV118" s="205"/>
      <c r="SIW118" s="205"/>
      <c r="SIX118" s="205"/>
      <c r="SIY118" s="205"/>
      <c r="SIZ118" s="205"/>
      <c r="SJA118" s="205"/>
      <c r="SJB118" s="205"/>
      <c r="SJC118" s="205"/>
      <c r="SJD118" s="205"/>
      <c r="SJE118" s="205"/>
      <c r="SJF118" s="205"/>
      <c r="SJG118" s="205"/>
      <c r="SJH118" s="205"/>
      <c r="SJI118" s="205"/>
      <c r="SJJ118" s="205"/>
      <c r="SJK118" s="205"/>
      <c r="SJL118" s="205"/>
      <c r="SJM118" s="205"/>
      <c r="SJN118" s="205"/>
      <c r="SJO118" s="205"/>
      <c r="SJP118" s="205"/>
      <c r="SJQ118" s="205"/>
      <c r="SJR118" s="205"/>
      <c r="SJS118" s="205"/>
      <c r="SJT118" s="205"/>
      <c r="SJU118" s="205"/>
      <c r="SJV118" s="205"/>
      <c r="SJW118" s="205"/>
      <c r="SJX118" s="205"/>
      <c r="SJY118" s="205"/>
      <c r="SJZ118" s="205"/>
      <c r="SKA118" s="205"/>
      <c r="SKB118" s="205"/>
      <c r="SKC118" s="205"/>
      <c r="SKD118" s="205"/>
      <c r="SKE118" s="205"/>
      <c r="SKF118" s="205"/>
      <c r="SKG118" s="205"/>
      <c r="SKH118" s="205"/>
      <c r="SKI118" s="205"/>
      <c r="SKJ118" s="205"/>
      <c r="SKK118" s="205"/>
      <c r="SKL118" s="205"/>
      <c r="SKM118" s="205"/>
      <c r="SKN118" s="205"/>
      <c r="SKO118" s="205"/>
      <c r="SKP118" s="205"/>
      <c r="SKQ118" s="205"/>
      <c r="SKR118" s="205"/>
      <c r="SKS118" s="205"/>
      <c r="SKT118" s="205"/>
      <c r="SKU118" s="205"/>
      <c r="SKV118" s="205"/>
      <c r="SKW118" s="205"/>
      <c r="SKX118" s="205"/>
      <c r="SKY118" s="205"/>
      <c r="SKZ118" s="205"/>
      <c r="SLA118" s="205"/>
      <c r="SLB118" s="205"/>
      <c r="SLC118" s="205"/>
      <c r="SLD118" s="205"/>
      <c r="SLE118" s="205"/>
      <c r="SLF118" s="205"/>
      <c r="SLG118" s="205"/>
      <c r="SLH118" s="205"/>
      <c r="SLI118" s="205"/>
      <c r="SLJ118" s="205"/>
      <c r="SLK118" s="205"/>
      <c r="SLL118" s="205"/>
      <c r="SLM118" s="205"/>
      <c r="SLN118" s="205"/>
      <c r="SLO118" s="205"/>
      <c r="SLP118" s="205"/>
      <c r="SLQ118" s="205"/>
      <c r="SLR118" s="205"/>
      <c r="SLS118" s="205"/>
      <c r="SLT118" s="205"/>
      <c r="SLU118" s="205"/>
      <c r="SLV118" s="205"/>
      <c r="SLW118" s="205"/>
      <c r="SLX118" s="205"/>
      <c r="SLY118" s="205"/>
      <c r="SLZ118" s="205"/>
      <c r="SMA118" s="205"/>
      <c r="SMB118" s="205"/>
      <c r="SMC118" s="205"/>
      <c r="SMD118" s="205"/>
      <c r="SME118" s="205"/>
      <c r="SMF118" s="205"/>
      <c r="SMG118" s="205"/>
      <c r="SMH118" s="205"/>
      <c r="SMI118" s="205"/>
      <c r="SMJ118" s="205"/>
      <c r="SMK118" s="205"/>
      <c r="SML118" s="205"/>
      <c r="SMM118" s="205"/>
      <c r="SMN118" s="205"/>
      <c r="SMO118" s="205"/>
      <c r="SMP118" s="205"/>
      <c r="SMQ118" s="205"/>
      <c r="SMR118" s="205"/>
      <c r="SMS118" s="205"/>
      <c r="SMT118" s="205"/>
      <c r="SMU118" s="205"/>
      <c r="SMV118" s="205"/>
      <c r="SMW118" s="205"/>
      <c r="SMX118" s="205"/>
      <c r="SMY118" s="205"/>
      <c r="SMZ118" s="205"/>
      <c r="SNA118" s="205"/>
      <c r="SNB118" s="205"/>
      <c r="SNC118" s="205"/>
      <c r="SND118" s="205"/>
      <c r="SNE118" s="205"/>
      <c r="SNF118" s="205"/>
      <c r="SNG118" s="205"/>
      <c r="SNH118" s="205"/>
      <c r="SNI118" s="205"/>
      <c r="SNJ118" s="205"/>
      <c r="SNK118" s="205"/>
      <c r="SNL118" s="205"/>
      <c r="SNM118" s="205"/>
      <c r="SNN118" s="205"/>
      <c r="SNO118" s="205"/>
      <c r="SNP118" s="205"/>
      <c r="SNQ118" s="205"/>
      <c r="SNR118" s="205"/>
      <c r="SNS118" s="205"/>
      <c r="SNT118" s="205"/>
      <c r="SNU118" s="205"/>
      <c r="SNV118" s="205"/>
      <c r="SNW118" s="205"/>
      <c r="SNX118" s="205"/>
      <c r="SNY118" s="205"/>
      <c r="SNZ118" s="205"/>
      <c r="SOA118" s="205"/>
      <c r="SOB118" s="205"/>
      <c r="SOC118" s="205"/>
      <c r="SOD118" s="205"/>
      <c r="SOE118" s="205"/>
      <c r="SOF118" s="205"/>
      <c r="SOG118" s="205"/>
      <c r="SOH118" s="205"/>
      <c r="SOI118" s="205"/>
      <c r="SOJ118" s="205"/>
      <c r="SOK118" s="205"/>
      <c r="SOL118" s="205"/>
      <c r="SOM118" s="205"/>
      <c r="SON118" s="205"/>
      <c r="SOO118" s="205"/>
      <c r="SOP118" s="205"/>
      <c r="SOQ118" s="205"/>
      <c r="SOR118" s="205"/>
      <c r="SOS118" s="205"/>
      <c r="SOT118" s="205"/>
      <c r="SOU118" s="205"/>
      <c r="SOV118" s="205"/>
      <c r="SOW118" s="205"/>
      <c r="SOX118" s="205"/>
      <c r="SOY118" s="205"/>
      <c r="SOZ118" s="205"/>
      <c r="SPA118" s="205"/>
      <c r="SPB118" s="205"/>
      <c r="SPC118" s="205"/>
      <c r="SPD118" s="205"/>
      <c r="SPE118" s="205"/>
      <c r="SPF118" s="205"/>
      <c r="SPG118" s="205"/>
      <c r="SPH118" s="205"/>
      <c r="SPI118" s="205"/>
      <c r="SPJ118" s="205"/>
      <c r="SPK118" s="205"/>
      <c r="SPL118" s="205"/>
      <c r="SPM118" s="205"/>
      <c r="SPN118" s="205"/>
      <c r="SPO118" s="205"/>
      <c r="SPP118" s="205"/>
      <c r="SPQ118" s="205"/>
      <c r="SPR118" s="205"/>
      <c r="SPS118" s="205"/>
      <c r="SPT118" s="205"/>
      <c r="SPU118" s="205"/>
      <c r="SPV118" s="205"/>
      <c r="SPW118" s="205"/>
      <c r="SPX118" s="205"/>
      <c r="SPY118" s="205"/>
      <c r="SPZ118" s="205"/>
      <c r="SQA118" s="205"/>
      <c r="SQB118" s="205"/>
      <c r="SQC118" s="205"/>
      <c r="SQD118" s="205"/>
      <c r="SQE118" s="205"/>
      <c r="SQF118" s="205"/>
      <c r="SQG118" s="205"/>
      <c r="SQH118" s="205"/>
      <c r="SQI118" s="205"/>
      <c r="SQJ118" s="205"/>
      <c r="SQK118" s="205"/>
      <c r="SQL118" s="205"/>
      <c r="SQM118" s="205"/>
      <c r="SQN118" s="205"/>
      <c r="SQO118" s="205"/>
      <c r="SQP118" s="205"/>
      <c r="SQQ118" s="205"/>
      <c r="SQR118" s="205"/>
      <c r="SQS118" s="205"/>
      <c r="SQT118" s="205"/>
      <c r="SQU118" s="205"/>
      <c r="SQV118" s="205"/>
      <c r="SQW118" s="205"/>
      <c r="SQX118" s="205"/>
      <c r="SQY118" s="205"/>
      <c r="SQZ118" s="205"/>
      <c r="SRA118" s="205"/>
      <c r="SRB118" s="205"/>
      <c r="SRC118" s="205"/>
      <c r="SRJ118" s="205"/>
      <c r="SRK118" s="205"/>
      <c r="SRL118" s="205"/>
      <c r="SRM118" s="205"/>
      <c r="SRN118" s="205"/>
      <c r="SRO118" s="205"/>
      <c r="SRP118" s="205"/>
      <c r="SRQ118" s="205"/>
      <c r="SRR118" s="205"/>
      <c r="SRS118" s="205"/>
      <c r="SRT118" s="205"/>
      <c r="SRU118" s="205"/>
      <c r="SRV118" s="205"/>
      <c r="SRW118" s="205"/>
      <c r="SRX118" s="205"/>
      <c r="SRY118" s="205"/>
      <c r="SRZ118" s="205"/>
      <c r="SSA118" s="205"/>
      <c r="SSB118" s="205"/>
      <c r="SSC118" s="205"/>
      <c r="SSD118" s="205"/>
      <c r="SSE118" s="205"/>
      <c r="SSF118" s="205"/>
      <c r="SSG118" s="205"/>
      <c r="SSH118" s="205"/>
      <c r="SSI118" s="205"/>
      <c r="SSJ118" s="205"/>
      <c r="SSK118" s="205"/>
      <c r="SSL118" s="205"/>
      <c r="SSM118" s="205"/>
      <c r="SSN118" s="205"/>
      <c r="SSO118" s="205"/>
      <c r="SSP118" s="205"/>
      <c r="SSQ118" s="205"/>
      <c r="SSR118" s="205"/>
      <c r="SSS118" s="205"/>
      <c r="SST118" s="205"/>
      <c r="SSU118" s="205"/>
      <c r="SSV118" s="205"/>
      <c r="SSW118" s="205"/>
      <c r="SSX118" s="205"/>
      <c r="SSY118" s="205"/>
      <c r="SSZ118" s="205"/>
      <c r="STA118" s="205"/>
      <c r="STB118" s="205"/>
      <c r="STC118" s="205"/>
      <c r="STD118" s="205"/>
      <c r="STE118" s="205"/>
      <c r="STF118" s="205"/>
      <c r="STG118" s="205"/>
      <c r="STH118" s="205"/>
      <c r="STI118" s="205"/>
      <c r="STJ118" s="205"/>
      <c r="STK118" s="205"/>
      <c r="STL118" s="205"/>
      <c r="STM118" s="205"/>
      <c r="STN118" s="205"/>
      <c r="STO118" s="205"/>
      <c r="STP118" s="205"/>
      <c r="STQ118" s="205"/>
      <c r="STR118" s="205"/>
      <c r="STS118" s="205"/>
      <c r="STT118" s="205"/>
      <c r="STU118" s="205"/>
      <c r="STV118" s="205"/>
      <c r="STW118" s="205"/>
      <c r="STX118" s="205"/>
      <c r="STY118" s="205"/>
      <c r="STZ118" s="205"/>
      <c r="SUA118" s="205"/>
      <c r="SUB118" s="205"/>
      <c r="SUC118" s="205"/>
      <c r="SUD118" s="205"/>
      <c r="SUE118" s="205"/>
      <c r="SUF118" s="205"/>
      <c r="SUG118" s="205"/>
      <c r="SUH118" s="205"/>
      <c r="SUI118" s="205"/>
      <c r="SUJ118" s="205"/>
      <c r="SUK118" s="205"/>
      <c r="SUL118" s="205"/>
      <c r="SUM118" s="205"/>
      <c r="SUN118" s="205"/>
      <c r="SUO118" s="205"/>
      <c r="SUP118" s="205"/>
      <c r="SUQ118" s="205"/>
      <c r="SUR118" s="205"/>
      <c r="SUS118" s="205"/>
      <c r="SUT118" s="205"/>
      <c r="SUU118" s="205"/>
      <c r="SUV118" s="205"/>
      <c r="SUW118" s="205"/>
      <c r="SUX118" s="205"/>
      <c r="SUY118" s="205"/>
      <c r="SUZ118" s="205"/>
      <c r="SVA118" s="205"/>
      <c r="SVB118" s="205"/>
      <c r="SVC118" s="205"/>
      <c r="SVD118" s="205"/>
      <c r="SVE118" s="205"/>
      <c r="SVF118" s="205"/>
      <c r="SVG118" s="205"/>
      <c r="SVH118" s="205"/>
      <c r="SVI118" s="205"/>
      <c r="SVJ118" s="205"/>
      <c r="SVK118" s="205"/>
      <c r="SVL118" s="205"/>
      <c r="SVM118" s="205"/>
      <c r="SVN118" s="205"/>
      <c r="SVO118" s="205"/>
      <c r="SVP118" s="205"/>
      <c r="SVQ118" s="205"/>
      <c r="SVR118" s="205"/>
      <c r="SVS118" s="205"/>
      <c r="SVT118" s="205"/>
      <c r="SVU118" s="205"/>
      <c r="SVV118" s="205"/>
      <c r="SVW118" s="205"/>
      <c r="SVX118" s="205"/>
      <c r="SVY118" s="205"/>
      <c r="SVZ118" s="205"/>
      <c r="SWA118" s="205"/>
      <c r="SWB118" s="205"/>
      <c r="SWC118" s="205"/>
      <c r="SWD118" s="205"/>
      <c r="SWE118" s="205"/>
      <c r="SWF118" s="205"/>
      <c r="SWG118" s="205"/>
      <c r="SWH118" s="205"/>
      <c r="SWI118" s="205"/>
      <c r="SWJ118" s="205"/>
      <c r="SWK118" s="205"/>
      <c r="SWL118" s="205"/>
      <c r="SWM118" s="205"/>
      <c r="SWN118" s="205"/>
      <c r="SWO118" s="205"/>
      <c r="SWP118" s="205"/>
      <c r="SWQ118" s="205"/>
      <c r="SWR118" s="205"/>
      <c r="SWS118" s="205"/>
      <c r="SWT118" s="205"/>
      <c r="SWU118" s="205"/>
      <c r="SWV118" s="205"/>
      <c r="SWW118" s="205"/>
      <c r="SWX118" s="205"/>
      <c r="SWY118" s="205"/>
      <c r="SWZ118" s="205"/>
      <c r="SXA118" s="205"/>
      <c r="SXB118" s="205"/>
      <c r="SXC118" s="205"/>
      <c r="SXD118" s="205"/>
      <c r="SXE118" s="205"/>
      <c r="SXF118" s="205"/>
      <c r="SXG118" s="205"/>
      <c r="SXH118" s="205"/>
      <c r="SXI118" s="205"/>
      <c r="SXJ118" s="205"/>
      <c r="SXK118" s="205"/>
      <c r="SXL118" s="205"/>
      <c r="SXM118" s="205"/>
      <c r="SXN118" s="205"/>
      <c r="SXO118" s="205"/>
      <c r="SXP118" s="205"/>
      <c r="SXQ118" s="205"/>
      <c r="SXR118" s="205"/>
      <c r="SXS118" s="205"/>
      <c r="SXT118" s="205"/>
      <c r="SXU118" s="205"/>
      <c r="SXV118" s="205"/>
      <c r="SXW118" s="205"/>
      <c r="SXX118" s="205"/>
      <c r="SXY118" s="205"/>
      <c r="SXZ118" s="205"/>
      <c r="SYA118" s="205"/>
      <c r="SYB118" s="205"/>
      <c r="SYC118" s="205"/>
      <c r="SYD118" s="205"/>
      <c r="SYE118" s="205"/>
      <c r="SYF118" s="205"/>
      <c r="SYG118" s="205"/>
      <c r="SYH118" s="205"/>
      <c r="SYI118" s="205"/>
      <c r="SYJ118" s="205"/>
      <c r="SYK118" s="205"/>
      <c r="SYL118" s="205"/>
      <c r="SYM118" s="205"/>
      <c r="SYN118" s="205"/>
      <c r="SYO118" s="205"/>
      <c r="SYP118" s="205"/>
      <c r="SYQ118" s="205"/>
      <c r="SYR118" s="205"/>
      <c r="SYS118" s="205"/>
      <c r="SYT118" s="205"/>
      <c r="SYU118" s="205"/>
      <c r="SYV118" s="205"/>
      <c r="SYW118" s="205"/>
      <c r="SYX118" s="205"/>
      <c r="SYY118" s="205"/>
      <c r="SYZ118" s="205"/>
      <c r="SZA118" s="205"/>
      <c r="SZB118" s="205"/>
      <c r="SZC118" s="205"/>
      <c r="SZD118" s="205"/>
      <c r="SZE118" s="205"/>
      <c r="SZF118" s="205"/>
      <c r="SZG118" s="205"/>
      <c r="SZH118" s="205"/>
      <c r="SZI118" s="205"/>
      <c r="SZJ118" s="205"/>
      <c r="SZK118" s="205"/>
      <c r="SZL118" s="205"/>
      <c r="SZM118" s="205"/>
      <c r="SZN118" s="205"/>
      <c r="SZO118" s="205"/>
      <c r="SZP118" s="205"/>
      <c r="SZQ118" s="205"/>
      <c r="SZR118" s="205"/>
      <c r="SZS118" s="205"/>
      <c r="SZT118" s="205"/>
      <c r="SZU118" s="205"/>
      <c r="SZV118" s="205"/>
      <c r="SZW118" s="205"/>
      <c r="SZX118" s="205"/>
      <c r="SZY118" s="205"/>
      <c r="SZZ118" s="205"/>
      <c r="TAA118" s="205"/>
      <c r="TAB118" s="205"/>
      <c r="TAC118" s="205"/>
      <c r="TAD118" s="205"/>
      <c r="TAE118" s="205"/>
      <c r="TAF118" s="205"/>
      <c r="TAG118" s="205"/>
      <c r="TAH118" s="205"/>
      <c r="TAI118" s="205"/>
      <c r="TAJ118" s="205"/>
      <c r="TAK118" s="205"/>
      <c r="TAL118" s="205"/>
      <c r="TAM118" s="205"/>
      <c r="TAN118" s="205"/>
      <c r="TAO118" s="205"/>
      <c r="TAP118" s="205"/>
      <c r="TAQ118" s="205"/>
      <c r="TAR118" s="205"/>
      <c r="TAS118" s="205"/>
      <c r="TAT118" s="205"/>
      <c r="TAU118" s="205"/>
      <c r="TAV118" s="205"/>
      <c r="TAW118" s="205"/>
      <c r="TAX118" s="205"/>
      <c r="TAY118" s="205"/>
      <c r="TBF118" s="205"/>
      <c r="TBG118" s="205"/>
      <c r="TBH118" s="205"/>
      <c r="TBI118" s="205"/>
      <c r="TBJ118" s="205"/>
      <c r="TBK118" s="205"/>
      <c r="TBL118" s="205"/>
      <c r="TBM118" s="205"/>
      <c r="TBN118" s="205"/>
      <c r="TBO118" s="205"/>
      <c r="TBP118" s="205"/>
      <c r="TBQ118" s="205"/>
      <c r="TBR118" s="205"/>
      <c r="TBS118" s="205"/>
      <c r="TBT118" s="205"/>
      <c r="TBU118" s="205"/>
      <c r="TBV118" s="205"/>
      <c r="TBW118" s="205"/>
      <c r="TBX118" s="205"/>
      <c r="TBY118" s="205"/>
      <c r="TBZ118" s="205"/>
      <c r="TCA118" s="205"/>
      <c r="TCB118" s="205"/>
      <c r="TCC118" s="205"/>
      <c r="TCD118" s="205"/>
      <c r="TCE118" s="205"/>
      <c r="TCF118" s="205"/>
      <c r="TCG118" s="205"/>
      <c r="TCH118" s="205"/>
      <c r="TCI118" s="205"/>
      <c r="TCJ118" s="205"/>
      <c r="TCK118" s="205"/>
      <c r="TCL118" s="205"/>
      <c r="TCM118" s="205"/>
      <c r="TCN118" s="205"/>
      <c r="TCO118" s="205"/>
      <c r="TCP118" s="205"/>
      <c r="TCQ118" s="205"/>
      <c r="TCR118" s="205"/>
      <c r="TCS118" s="205"/>
      <c r="TCT118" s="205"/>
      <c r="TCU118" s="205"/>
      <c r="TCV118" s="205"/>
      <c r="TCW118" s="205"/>
      <c r="TCX118" s="205"/>
      <c r="TCY118" s="205"/>
      <c r="TCZ118" s="205"/>
      <c r="TDA118" s="205"/>
      <c r="TDB118" s="205"/>
      <c r="TDC118" s="205"/>
      <c r="TDD118" s="205"/>
      <c r="TDE118" s="205"/>
      <c r="TDF118" s="205"/>
      <c r="TDG118" s="205"/>
      <c r="TDH118" s="205"/>
      <c r="TDI118" s="205"/>
      <c r="TDJ118" s="205"/>
      <c r="TDK118" s="205"/>
      <c r="TDL118" s="205"/>
      <c r="TDM118" s="205"/>
      <c r="TDN118" s="205"/>
      <c r="TDO118" s="205"/>
      <c r="TDP118" s="205"/>
      <c r="TDQ118" s="205"/>
      <c r="TDR118" s="205"/>
      <c r="TDS118" s="205"/>
      <c r="TDT118" s="205"/>
      <c r="TDU118" s="205"/>
      <c r="TDV118" s="205"/>
      <c r="TDW118" s="205"/>
      <c r="TDX118" s="205"/>
      <c r="TDY118" s="205"/>
      <c r="TDZ118" s="205"/>
      <c r="TEA118" s="205"/>
      <c r="TEB118" s="205"/>
      <c r="TEC118" s="205"/>
      <c r="TED118" s="205"/>
      <c r="TEE118" s="205"/>
      <c r="TEF118" s="205"/>
      <c r="TEG118" s="205"/>
      <c r="TEH118" s="205"/>
      <c r="TEI118" s="205"/>
      <c r="TEJ118" s="205"/>
      <c r="TEK118" s="205"/>
      <c r="TEL118" s="205"/>
      <c r="TEM118" s="205"/>
      <c r="TEN118" s="205"/>
      <c r="TEO118" s="205"/>
      <c r="TEP118" s="205"/>
      <c r="TEQ118" s="205"/>
      <c r="TER118" s="205"/>
      <c r="TES118" s="205"/>
      <c r="TET118" s="205"/>
      <c r="TEU118" s="205"/>
      <c r="TEV118" s="205"/>
      <c r="TEW118" s="205"/>
      <c r="TEX118" s="205"/>
      <c r="TEY118" s="205"/>
      <c r="TEZ118" s="205"/>
      <c r="TFA118" s="205"/>
      <c r="TFB118" s="205"/>
      <c r="TFC118" s="205"/>
      <c r="TFD118" s="205"/>
      <c r="TFE118" s="205"/>
      <c r="TFF118" s="205"/>
      <c r="TFG118" s="205"/>
      <c r="TFH118" s="205"/>
      <c r="TFI118" s="205"/>
      <c r="TFJ118" s="205"/>
      <c r="TFK118" s="205"/>
      <c r="TFL118" s="205"/>
      <c r="TFM118" s="205"/>
      <c r="TFN118" s="205"/>
      <c r="TFO118" s="205"/>
      <c r="TFP118" s="205"/>
      <c r="TFQ118" s="205"/>
      <c r="TFR118" s="205"/>
      <c r="TFS118" s="205"/>
      <c r="TFT118" s="205"/>
      <c r="TFU118" s="205"/>
      <c r="TFV118" s="205"/>
      <c r="TFW118" s="205"/>
      <c r="TFX118" s="205"/>
      <c r="TFY118" s="205"/>
      <c r="TFZ118" s="205"/>
      <c r="TGA118" s="205"/>
      <c r="TGB118" s="205"/>
      <c r="TGC118" s="205"/>
      <c r="TGD118" s="205"/>
      <c r="TGE118" s="205"/>
      <c r="TGF118" s="205"/>
      <c r="TGG118" s="205"/>
      <c r="TGH118" s="205"/>
      <c r="TGI118" s="205"/>
      <c r="TGJ118" s="205"/>
      <c r="TGK118" s="205"/>
      <c r="TGL118" s="205"/>
      <c r="TGM118" s="205"/>
      <c r="TGN118" s="205"/>
      <c r="TGO118" s="205"/>
      <c r="TGP118" s="205"/>
      <c r="TGQ118" s="205"/>
      <c r="TGR118" s="205"/>
      <c r="TGS118" s="205"/>
      <c r="TGT118" s="205"/>
      <c r="TGU118" s="205"/>
      <c r="TGV118" s="205"/>
      <c r="TGW118" s="205"/>
      <c r="TGX118" s="205"/>
      <c r="TGY118" s="205"/>
      <c r="TGZ118" s="205"/>
      <c r="THA118" s="205"/>
      <c r="THB118" s="205"/>
      <c r="THC118" s="205"/>
      <c r="THD118" s="205"/>
      <c r="THE118" s="205"/>
      <c r="THF118" s="205"/>
      <c r="THG118" s="205"/>
      <c r="THH118" s="205"/>
      <c r="THI118" s="205"/>
      <c r="THJ118" s="205"/>
      <c r="THK118" s="205"/>
      <c r="THL118" s="205"/>
      <c r="THM118" s="205"/>
      <c r="THN118" s="205"/>
      <c r="THO118" s="205"/>
      <c r="THP118" s="205"/>
      <c r="THQ118" s="205"/>
      <c r="THR118" s="205"/>
      <c r="THS118" s="205"/>
      <c r="THT118" s="205"/>
      <c r="THU118" s="205"/>
      <c r="THV118" s="205"/>
      <c r="THW118" s="205"/>
      <c r="THX118" s="205"/>
      <c r="THY118" s="205"/>
      <c r="THZ118" s="205"/>
      <c r="TIA118" s="205"/>
      <c r="TIB118" s="205"/>
      <c r="TIC118" s="205"/>
      <c r="TID118" s="205"/>
      <c r="TIE118" s="205"/>
      <c r="TIF118" s="205"/>
      <c r="TIG118" s="205"/>
      <c r="TIH118" s="205"/>
      <c r="TII118" s="205"/>
      <c r="TIJ118" s="205"/>
      <c r="TIK118" s="205"/>
      <c r="TIL118" s="205"/>
      <c r="TIM118" s="205"/>
      <c r="TIN118" s="205"/>
      <c r="TIO118" s="205"/>
      <c r="TIP118" s="205"/>
      <c r="TIQ118" s="205"/>
      <c r="TIR118" s="205"/>
      <c r="TIS118" s="205"/>
      <c r="TIT118" s="205"/>
      <c r="TIU118" s="205"/>
      <c r="TIV118" s="205"/>
      <c r="TIW118" s="205"/>
      <c r="TIX118" s="205"/>
      <c r="TIY118" s="205"/>
      <c r="TIZ118" s="205"/>
      <c r="TJA118" s="205"/>
      <c r="TJB118" s="205"/>
      <c r="TJC118" s="205"/>
      <c r="TJD118" s="205"/>
      <c r="TJE118" s="205"/>
      <c r="TJF118" s="205"/>
      <c r="TJG118" s="205"/>
      <c r="TJH118" s="205"/>
      <c r="TJI118" s="205"/>
      <c r="TJJ118" s="205"/>
      <c r="TJK118" s="205"/>
      <c r="TJL118" s="205"/>
      <c r="TJM118" s="205"/>
      <c r="TJN118" s="205"/>
      <c r="TJO118" s="205"/>
      <c r="TJP118" s="205"/>
      <c r="TJQ118" s="205"/>
      <c r="TJR118" s="205"/>
      <c r="TJS118" s="205"/>
      <c r="TJT118" s="205"/>
      <c r="TJU118" s="205"/>
      <c r="TJV118" s="205"/>
      <c r="TJW118" s="205"/>
      <c r="TJX118" s="205"/>
      <c r="TJY118" s="205"/>
      <c r="TJZ118" s="205"/>
      <c r="TKA118" s="205"/>
      <c r="TKB118" s="205"/>
      <c r="TKC118" s="205"/>
      <c r="TKD118" s="205"/>
      <c r="TKE118" s="205"/>
      <c r="TKF118" s="205"/>
      <c r="TKG118" s="205"/>
      <c r="TKH118" s="205"/>
      <c r="TKI118" s="205"/>
      <c r="TKJ118" s="205"/>
      <c r="TKK118" s="205"/>
      <c r="TKL118" s="205"/>
      <c r="TKM118" s="205"/>
      <c r="TKN118" s="205"/>
      <c r="TKO118" s="205"/>
      <c r="TKP118" s="205"/>
      <c r="TKQ118" s="205"/>
      <c r="TKR118" s="205"/>
      <c r="TKS118" s="205"/>
      <c r="TKT118" s="205"/>
      <c r="TKU118" s="205"/>
      <c r="TLB118" s="205"/>
      <c r="TLC118" s="205"/>
      <c r="TLD118" s="205"/>
      <c r="TLE118" s="205"/>
      <c r="TLF118" s="205"/>
      <c r="TLG118" s="205"/>
      <c r="TLH118" s="205"/>
      <c r="TLI118" s="205"/>
      <c r="TLJ118" s="205"/>
      <c r="TLK118" s="205"/>
      <c r="TLL118" s="205"/>
      <c r="TLM118" s="205"/>
      <c r="TLN118" s="205"/>
      <c r="TLO118" s="205"/>
      <c r="TLP118" s="205"/>
      <c r="TLQ118" s="205"/>
      <c r="TLR118" s="205"/>
      <c r="TLS118" s="205"/>
      <c r="TLT118" s="205"/>
      <c r="TLU118" s="205"/>
      <c r="TLV118" s="205"/>
      <c r="TLW118" s="205"/>
      <c r="TLX118" s="205"/>
      <c r="TLY118" s="205"/>
      <c r="TLZ118" s="205"/>
      <c r="TMA118" s="205"/>
      <c r="TMB118" s="205"/>
      <c r="TMC118" s="205"/>
      <c r="TMD118" s="205"/>
      <c r="TME118" s="205"/>
      <c r="TMF118" s="205"/>
      <c r="TMG118" s="205"/>
      <c r="TMH118" s="205"/>
      <c r="TMI118" s="205"/>
      <c r="TMJ118" s="205"/>
      <c r="TMK118" s="205"/>
      <c r="TML118" s="205"/>
      <c r="TMM118" s="205"/>
      <c r="TMN118" s="205"/>
      <c r="TMO118" s="205"/>
      <c r="TMP118" s="205"/>
      <c r="TMQ118" s="205"/>
      <c r="TMR118" s="205"/>
      <c r="TMS118" s="205"/>
      <c r="TMT118" s="205"/>
      <c r="TMU118" s="205"/>
      <c r="TMV118" s="205"/>
      <c r="TMW118" s="205"/>
      <c r="TMX118" s="205"/>
      <c r="TMY118" s="205"/>
      <c r="TMZ118" s="205"/>
      <c r="TNA118" s="205"/>
      <c r="TNB118" s="205"/>
      <c r="TNC118" s="205"/>
      <c r="TND118" s="205"/>
      <c r="TNE118" s="205"/>
      <c r="TNF118" s="205"/>
      <c r="TNG118" s="205"/>
      <c r="TNH118" s="205"/>
      <c r="TNI118" s="205"/>
      <c r="TNJ118" s="205"/>
      <c r="TNK118" s="205"/>
      <c r="TNL118" s="205"/>
      <c r="TNM118" s="205"/>
      <c r="TNN118" s="205"/>
      <c r="TNO118" s="205"/>
      <c r="TNP118" s="205"/>
      <c r="TNQ118" s="205"/>
      <c r="TNR118" s="205"/>
      <c r="TNS118" s="205"/>
      <c r="TNT118" s="205"/>
      <c r="TNU118" s="205"/>
      <c r="TNV118" s="205"/>
      <c r="TNW118" s="205"/>
      <c r="TNX118" s="205"/>
      <c r="TNY118" s="205"/>
      <c r="TNZ118" s="205"/>
      <c r="TOA118" s="205"/>
      <c r="TOB118" s="205"/>
      <c r="TOC118" s="205"/>
      <c r="TOD118" s="205"/>
      <c r="TOE118" s="205"/>
      <c r="TOF118" s="205"/>
      <c r="TOG118" s="205"/>
      <c r="TOH118" s="205"/>
      <c r="TOI118" s="205"/>
      <c r="TOJ118" s="205"/>
      <c r="TOK118" s="205"/>
      <c r="TOL118" s="205"/>
      <c r="TOM118" s="205"/>
      <c r="TON118" s="205"/>
      <c r="TOO118" s="205"/>
      <c r="TOP118" s="205"/>
      <c r="TOQ118" s="205"/>
      <c r="TOR118" s="205"/>
      <c r="TOS118" s="205"/>
      <c r="TOT118" s="205"/>
      <c r="TOU118" s="205"/>
      <c r="TOV118" s="205"/>
      <c r="TOW118" s="205"/>
      <c r="TOX118" s="205"/>
      <c r="TOY118" s="205"/>
      <c r="TOZ118" s="205"/>
      <c r="TPA118" s="205"/>
      <c r="TPB118" s="205"/>
      <c r="TPC118" s="205"/>
      <c r="TPD118" s="205"/>
      <c r="TPE118" s="205"/>
      <c r="TPF118" s="205"/>
      <c r="TPG118" s="205"/>
      <c r="TPH118" s="205"/>
      <c r="TPI118" s="205"/>
      <c r="TPJ118" s="205"/>
      <c r="TPK118" s="205"/>
      <c r="TPL118" s="205"/>
      <c r="TPM118" s="205"/>
      <c r="TPN118" s="205"/>
      <c r="TPO118" s="205"/>
      <c r="TPP118" s="205"/>
      <c r="TPQ118" s="205"/>
      <c r="TPR118" s="205"/>
      <c r="TPS118" s="205"/>
      <c r="TPT118" s="205"/>
      <c r="TPU118" s="205"/>
      <c r="TPV118" s="205"/>
      <c r="TPW118" s="205"/>
      <c r="TPX118" s="205"/>
      <c r="TPY118" s="205"/>
      <c r="TPZ118" s="205"/>
      <c r="TQA118" s="205"/>
      <c r="TQB118" s="205"/>
      <c r="TQC118" s="205"/>
      <c r="TQD118" s="205"/>
      <c r="TQE118" s="205"/>
      <c r="TQF118" s="205"/>
      <c r="TQG118" s="205"/>
      <c r="TQH118" s="205"/>
      <c r="TQI118" s="205"/>
      <c r="TQJ118" s="205"/>
      <c r="TQK118" s="205"/>
      <c r="TQL118" s="205"/>
      <c r="TQM118" s="205"/>
      <c r="TQN118" s="205"/>
      <c r="TQO118" s="205"/>
      <c r="TQP118" s="205"/>
      <c r="TQQ118" s="205"/>
      <c r="TQR118" s="205"/>
      <c r="TQS118" s="205"/>
      <c r="TQT118" s="205"/>
      <c r="TQU118" s="205"/>
      <c r="TQV118" s="205"/>
      <c r="TQW118" s="205"/>
      <c r="TQX118" s="205"/>
      <c r="TQY118" s="205"/>
      <c r="TQZ118" s="205"/>
      <c r="TRA118" s="205"/>
      <c r="TRB118" s="205"/>
      <c r="TRC118" s="205"/>
      <c r="TRD118" s="205"/>
      <c r="TRE118" s="205"/>
      <c r="TRF118" s="205"/>
      <c r="TRG118" s="205"/>
      <c r="TRH118" s="205"/>
      <c r="TRI118" s="205"/>
      <c r="TRJ118" s="205"/>
      <c r="TRK118" s="205"/>
      <c r="TRL118" s="205"/>
      <c r="TRM118" s="205"/>
      <c r="TRN118" s="205"/>
      <c r="TRO118" s="205"/>
      <c r="TRP118" s="205"/>
      <c r="TRQ118" s="205"/>
      <c r="TRR118" s="205"/>
      <c r="TRS118" s="205"/>
      <c r="TRT118" s="205"/>
      <c r="TRU118" s="205"/>
      <c r="TRV118" s="205"/>
      <c r="TRW118" s="205"/>
      <c r="TRX118" s="205"/>
      <c r="TRY118" s="205"/>
      <c r="TRZ118" s="205"/>
      <c r="TSA118" s="205"/>
      <c r="TSB118" s="205"/>
      <c r="TSC118" s="205"/>
      <c r="TSD118" s="205"/>
      <c r="TSE118" s="205"/>
      <c r="TSF118" s="205"/>
      <c r="TSG118" s="205"/>
      <c r="TSH118" s="205"/>
      <c r="TSI118" s="205"/>
      <c r="TSJ118" s="205"/>
      <c r="TSK118" s="205"/>
      <c r="TSL118" s="205"/>
      <c r="TSM118" s="205"/>
      <c r="TSN118" s="205"/>
      <c r="TSO118" s="205"/>
      <c r="TSP118" s="205"/>
      <c r="TSQ118" s="205"/>
      <c r="TSR118" s="205"/>
      <c r="TSS118" s="205"/>
      <c r="TST118" s="205"/>
      <c r="TSU118" s="205"/>
      <c r="TSV118" s="205"/>
      <c r="TSW118" s="205"/>
      <c r="TSX118" s="205"/>
      <c r="TSY118" s="205"/>
      <c r="TSZ118" s="205"/>
      <c r="TTA118" s="205"/>
      <c r="TTB118" s="205"/>
      <c r="TTC118" s="205"/>
      <c r="TTD118" s="205"/>
      <c r="TTE118" s="205"/>
      <c r="TTF118" s="205"/>
      <c r="TTG118" s="205"/>
      <c r="TTH118" s="205"/>
      <c r="TTI118" s="205"/>
      <c r="TTJ118" s="205"/>
      <c r="TTK118" s="205"/>
      <c r="TTL118" s="205"/>
      <c r="TTM118" s="205"/>
      <c r="TTN118" s="205"/>
      <c r="TTO118" s="205"/>
      <c r="TTP118" s="205"/>
      <c r="TTQ118" s="205"/>
      <c r="TTR118" s="205"/>
      <c r="TTS118" s="205"/>
      <c r="TTT118" s="205"/>
      <c r="TTU118" s="205"/>
      <c r="TTV118" s="205"/>
      <c r="TTW118" s="205"/>
      <c r="TTX118" s="205"/>
      <c r="TTY118" s="205"/>
      <c r="TTZ118" s="205"/>
      <c r="TUA118" s="205"/>
      <c r="TUB118" s="205"/>
      <c r="TUC118" s="205"/>
      <c r="TUD118" s="205"/>
      <c r="TUE118" s="205"/>
      <c r="TUF118" s="205"/>
      <c r="TUG118" s="205"/>
      <c r="TUH118" s="205"/>
      <c r="TUI118" s="205"/>
      <c r="TUJ118" s="205"/>
      <c r="TUK118" s="205"/>
      <c r="TUL118" s="205"/>
      <c r="TUM118" s="205"/>
      <c r="TUN118" s="205"/>
      <c r="TUO118" s="205"/>
      <c r="TUP118" s="205"/>
      <c r="TUQ118" s="205"/>
      <c r="TUX118" s="205"/>
      <c r="TUY118" s="205"/>
      <c r="TUZ118" s="205"/>
      <c r="TVA118" s="205"/>
      <c r="TVB118" s="205"/>
      <c r="TVC118" s="205"/>
      <c r="TVD118" s="205"/>
      <c r="TVE118" s="205"/>
      <c r="TVF118" s="205"/>
      <c r="TVG118" s="205"/>
      <c r="TVH118" s="205"/>
      <c r="TVI118" s="205"/>
      <c r="TVJ118" s="205"/>
      <c r="TVK118" s="205"/>
      <c r="TVL118" s="205"/>
      <c r="TVM118" s="205"/>
      <c r="TVN118" s="205"/>
      <c r="TVO118" s="205"/>
      <c r="TVP118" s="205"/>
      <c r="TVQ118" s="205"/>
      <c r="TVR118" s="205"/>
      <c r="TVS118" s="205"/>
      <c r="TVT118" s="205"/>
      <c r="TVU118" s="205"/>
      <c r="TVV118" s="205"/>
      <c r="TVW118" s="205"/>
      <c r="TVX118" s="205"/>
      <c r="TVY118" s="205"/>
      <c r="TVZ118" s="205"/>
      <c r="TWA118" s="205"/>
      <c r="TWB118" s="205"/>
      <c r="TWC118" s="205"/>
      <c r="TWD118" s="205"/>
      <c r="TWE118" s="205"/>
      <c r="TWF118" s="205"/>
      <c r="TWG118" s="205"/>
      <c r="TWH118" s="205"/>
      <c r="TWI118" s="205"/>
      <c r="TWJ118" s="205"/>
      <c r="TWK118" s="205"/>
      <c r="TWL118" s="205"/>
      <c r="TWM118" s="205"/>
      <c r="TWN118" s="205"/>
      <c r="TWO118" s="205"/>
      <c r="TWP118" s="205"/>
      <c r="TWQ118" s="205"/>
      <c r="TWR118" s="205"/>
      <c r="TWS118" s="205"/>
      <c r="TWT118" s="205"/>
      <c r="TWU118" s="205"/>
      <c r="TWV118" s="205"/>
      <c r="TWW118" s="205"/>
      <c r="TWX118" s="205"/>
      <c r="TWY118" s="205"/>
      <c r="TWZ118" s="205"/>
      <c r="TXA118" s="205"/>
      <c r="TXB118" s="205"/>
      <c r="TXC118" s="205"/>
      <c r="TXD118" s="205"/>
      <c r="TXE118" s="205"/>
      <c r="TXF118" s="205"/>
      <c r="TXG118" s="205"/>
      <c r="TXH118" s="205"/>
      <c r="TXI118" s="205"/>
      <c r="TXJ118" s="205"/>
      <c r="TXK118" s="205"/>
      <c r="TXL118" s="205"/>
      <c r="TXM118" s="205"/>
      <c r="TXN118" s="205"/>
      <c r="TXO118" s="205"/>
      <c r="TXP118" s="205"/>
      <c r="TXQ118" s="205"/>
      <c r="TXR118" s="205"/>
      <c r="TXS118" s="205"/>
      <c r="TXT118" s="205"/>
      <c r="TXU118" s="205"/>
      <c r="TXV118" s="205"/>
      <c r="TXW118" s="205"/>
      <c r="TXX118" s="205"/>
      <c r="TXY118" s="205"/>
      <c r="TXZ118" s="205"/>
      <c r="TYA118" s="205"/>
      <c r="TYB118" s="205"/>
      <c r="TYC118" s="205"/>
      <c r="TYD118" s="205"/>
      <c r="TYE118" s="205"/>
      <c r="TYF118" s="205"/>
      <c r="TYG118" s="205"/>
      <c r="TYH118" s="205"/>
      <c r="TYI118" s="205"/>
      <c r="TYJ118" s="205"/>
      <c r="TYK118" s="205"/>
      <c r="TYL118" s="205"/>
      <c r="TYM118" s="205"/>
      <c r="TYN118" s="205"/>
      <c r="TYO118" s="205"/>
      <c r="TYP118" s="205"/>
      <c r="TYQ118" s="205"/>
      <c r="TYR118" s="205"/>
      <c r="TYS118" s="205"/>
      <c r="TYT118" s="205"/>
      <c r="TYU118" s="205"/>
      <c r="TYV118" s="205"/>
      <c r="TYW118" s="205"/>
      <c r="TYX118" s="205"/>
      <c r="TYY118" s="205"/>
      <c r="TYZ118" s="205"/>
      <c r="TZA118" s="205"/>
      <c r="TZB118" s="205"/>
      <c r="TZC118" s="205"/>
      <c r="TZD118" s="205"/>
      <c r="TZE118" s="205"/>
      <c r="TZF118" s="205"/>
      <c r="TZG118" s="205"/>
      <c r="TZH118" s="205"/>
      <c r="TZI118" s="205"/>
      <c r="TZJ118" s="205"/>
      <c r="TZK118" s="205"/>
      <c r="TZL118" s="205"/>
      <c r="TZM118" s="205"/>
      <c r="TZN118" s="205"/>
      <c r="TZO118" s="205"/>
      <c r="TZP118" s="205"/>
      <c r="TZQ118" s="205"/>
      <c r="TZR118" s="205"/>
      <c r="TZS118" s="205"/>
      <c r="TZT118" s="205"/>
      <c r="TZU118" s="205"/>
      <c r="TZV118" s="205"/>
      <c r="TZW118" s="205"/>
      <c r="TZX118" s="205"/>
      <c r="TZY118" s="205"/>
      <c r="TZZ118" s="205"/>
      <c r="UAA118" s="205"/>
      <c r="UAB118" s="205"/>
      <c r="UAC118" s="205"/>
      <c r="UAD118" s="205"/>
      <c r="UAE118" s="205"/>
      <c r="UAF118" s="205"/>
      <c r="UAG118" s="205"/>
      <c r="UAH118" s="205"/>
      <c r="UAI118" s="205"/>
      <c r="UAJ118" s="205"/>
      <c r="UAK118" s="205"/>
      <c r="UAL118" s="205"/>
      <c r="UAM118" s="205"/>
      <c r="UAN118" s="205"/>
      <c r="UAO118" s="205"/>
      <c r="UAP118" s="205"/>
      <c r="UAQ118" s="205"/>
      <c r="UAR118" s="205"/>
      <c r="UAS118" s="205"/>
      <c r="UAT118" s="205"/>
      <c r="UAU118" s="205"/>
      <c r="UAV118" s="205"/>
      <c r="UAW118" s="205"/>
      <c r="UAX118" s="205"/>
      <c r="UAY118" s="205"/>
      <c r="UAZ118" s="205"/>
      <c r="UBA118" s="205"/>
      <c r="UBB118" s="205"/>
      <c r="UBC118" s="205"/>
      <c r="UBD118" s="205"/>
      <c r="UBE118" s="205"/>
      <c r="UBF118" s="205"/>
      <c r="UBG118" s="205"/>
      <c r="UBH118" s="205"/>
      <c r="UBI118" s="205"/>
      <c r="UBJ118" s="205"/>
      <c r="UBK118" s="205"/>
      <c r="UBL118" s="205"/>
      <c r="UBM118" s="205"/>
      <c r="UBN118" s="205"/>
      <c r="UBO118" s="205"/>
      <c r="UBP118" s="205"/>
      <c r="UBQ118" s="205"/>
      <c r="UBR118" s="205"/>
      <c r="UBS118" s="205"/>
      <c r="UBT118" s="205"/>
      <c r="UBU118" s="205"/>
      <c r="UBV118" s="205"/>
      <c r="UBW118" s="205"/>
      <c r="UBX118" s="205"/>
      <c r="UBY118" s="205"/>
      <c r="UBZ118" s="205"/>
      <c r="UCA118" s="205"/>
      <c r="UCB118" s="205"/>
      <c r="UCC118" s="205"/>
      <c r="UCD118" s="205"/>
      <c r="UCE118" s="205"/>
      <c r="UCF118" s="205"/>
      <c r="UCG118" s="205"/>
      <c r="UCH118" s="205"/>
      <c r="UCI118" s="205"/>
      <c r="UCJ118" s="205"/>
      <c r="UCK118" s="205"/>
      <c r="UCL118" s="205"/>
      <c r="UCM118" s="205"/>
      <c r="UCN118" s="205"/>
      <c r="UCO118" s="205"/>
      <c r="UCP118" s="205"/>
      <c r="UCQ118" s="205"/>
      <c r="UCR118" s="205"/>
      <c r="UCS118" s="205"/>
      <c r="UCT118" s="205"/>
      <c r="UCU118" s="205"/>
      <c r="UCV118" s="205"/>
      <c r="UCW118" s="205"/>
      <c r="UCX118" s="205"/>
      <c r="UCY118" s="205"/>
      <c r="UCZ118" s="205"/>
      <c r="UDA118" s="205"/>
      <c r="UDB118" s="205"/>
      <c r="UDC118" s="205"/>
      <c r="UDD118" s="205"/>
      <c r="UDE118" s="205"/>
      <c r="UDF118" s="205"/>
      <c r="UDG118" s="205"/>
      <c r="UDH118" s="205"/>
      <c r="UDI118" s="205"/>
      <c r="UDJ118" s="205"/>
      <c r="UDK118" s="205"/>
      <c r="UDL118" s="205"/>
      <c r="UDM118" s="205"/>
      <c r="UDN118" s="205"/>
      <c r="UDO118" s="205"/>
      <c r="UDP118" s="205"/>
      <c r="UDQ118" s="205"/>
      <c r="UDR118" s="205"/>
      <c r="UDS118" s="205"/>
      <c r="UDT118" s="205"/>
      <c r="UDU118" s="205"/>
      <c r="UDV118" s="205"/>
      <c r="UDW118" s="205"/>
      <c r="UDX118" s="205"/>
      <c r="UDY118" s="205"/>
      <c r="UDZ118" s="205"/>
      <c r="UEA118" s="205"/>
      <c r="UEB118" s="205"/>
      <c r="UEC118" s="205"/>
      <c r="UED118" s="205"/>
      <c r="UEE118" s="205"/>
      <c r="UEF118" s="205"/>
      <c r="UEG118" s="205"/>
      <c r="UEH118" s="205"/>
      <c r="UEI118" s="205"/>
      <c r="UEJ118" s="205"/>
      <c r="UEK118" s="205"/>
      <c r="UEL118" s="205"/>
      <c r="UEM118" s="205"/>
      <c r="UET118" s="205"/>
      <c r="UEU118" s="205"/>
      <c r="UEV118" s="205"/>
      <c r="UEW118" s="205"/>
      <c r="UEX118" s="205"/>
      <c r="UEY118" s="205"/>
      <c r="UEZ118" s="205"/>
      <c r="UFA118" s="205"/>
      <c r="UFB118" s="205"/>
      <c r="UFC118" s="205"/>
      <c r="UFD118" s="205"/>
      <c r="UFE118" s="205"/>
      <c r="UFF118" s="205"/>
      <c r="UFG118" s="205"/>
      <c r="UFH118" s="205"/>
      <c r="UFI118" s="205"/>
      <c r="UFJ118" s="205"/>
      <c r="UFK118" s="205"/>
      <c r="UFL118" s="205"/>
      <c r="UFM118" s="205"/>
      <c r="UFN118" s="205"/>
      <c r="UFO118" s="205"/>
      <c r="UFP118" s="205"/>
      <c r="UFQ118" s="205"/>
      <c r="UFR118" s="205"/>
      <c r="UFS118" s="205"/>
      <c r="UFT118" s="205"/>
      <c r="UFU118" s="205"/>
      <c r="UFV118" s="205"/>
      <c r="UFW118" s="205"/>
      <c r="UFX118" s="205"/>
      <c r="UFY118" s="205"/>
      <c r="UFZ118" s="205"/>
      <c r="UGA118" s="205"/>
      <c r="UGB118" s="205"/>
      <c r="UGC118" s="205"/>
      <c r="UGD118" s="205"/>
      <c r="UGE118" s="205"/>
      <c r="UGF118" s="205"/>
      <c r="UGG118" s="205"/>
      <c r="UGH118" s="205"/>
      <c r="UGI118" s="205"/>
      <c r="UGJ118" s="205"/>
      <c r="UGK118" s="205"/>
      <c r="UGL118" s="205"/>
      <c r="UGM118" s="205"/>
      <c r="UGN118" s="205"/>
      <c r="UGO118" s="205"/>
      <c r="UGP118" s="205"/>
      <c r="UGQ118" s="205"/>
      <c r="UGR118" s="205"/>
      <c r="UGS118" s="205"/>
      <c r="UGT118" s="205"/>
      <c r="UGU118" s="205"/>
      <c r="UGV118" s="205"/>
      <c r="UGW118" s="205"/>
      <c r="UGX118" s="205"/>
      <c r="UGY118" s="205"/>
      <c r="UGZ118" s="205"/>
      <c r="UHA118" s="205"/>
      <c r="UHB118" s="205"/>
      <c r="UHC118" s="205"/>
      <c r="UHD118" s="205"/>
      <c r="UHE118" s="205"/>
      <c r="UHF118" s="205"/>
      <c r="UHG118" s="205"/>
      <c r="UHH118" s="205"/>
      <c r="UHI118" s="205"/>
      <c r="UHJ118" s="205"/>
      <c r="UHK118" s="205"/>
      <c r="UHL118" s="205"/>
      <c r="UHM118" s="205"/>
      <c r="UHN118" s="205"/>
      <c r="UHO118" s="205"/>
      <c r="UHP118" s="205"/>
      <c r="UHQ118" s="205"/>
      <c r="UHR118" s="205"/>
      <c r="UHS118" s="205"/>
      <c r="UHT118" s="205"/>
      <c r="UHU118" s="205"/>
      <c r="UHV118" s="205"/>
      <c r="UHW118" s="205"/>
      <c r="UHX118" s="205"/>
      <c r="UHY118" s="205"/>
      <c r="UHZ118" s="205"/>
      <c r="UIA118" s="205"/>
      <c r="UIB118" s="205"/>
      <c r="UIC118" s="205"/>
      <c r="UID118" s="205"/>
      <c r="UIE118" s="205"/>
      <c r="UIF118" s="205"/>
      <c r="UIG118" s="205"/>
      <c r="UIH118" s="205"/>
      <c r="UII118" s="205"/>
      <c r="UIJ118" s="205"/>
      <c r="UIK118" s="205"/>
      <c r="UIL118" s="205"/>
      <c r="UIM118" s="205"/>
      <c r="UIN118" s="205"/>
      <c r="UIO118" s="205"/>
      <c r="UIP118" s="205"/>
      <c r="UIQ118" s="205"/>
      <c r="UIR118" s="205"/>
      <c r="UIS118" s="205"/>
      <c r="UIT118" s="205"/>
      <c r="UIU118" s="205"/>
      <c r="UIV118" s="205"/>
      <c r="UIW118" s="205"/>
      <c r="UIX118" s="205"/>
      <c r="UIY118" s="205"/>
      <c r="UIZ118" s="205"/>
      <c r="UJA118" s="205"/>
      <c r="UJB118" s="205"/>
      <c r="UJC118" s="205"/>
      <c r="UJD118" s="205"/>
      <c r="UJE118" s="205"/>
      <c r="UJF118" s="205"/>
      <c r="UJG118" s="205"/>
      <c r="UJH118" s="205"/>
      <c r="UJI118" s="205"/>
      <c r="UJJ118" s="205"/>
      <c r="UJK118" s="205"/>
      <c r="UJL118" s="205"/>
      <c r="UJM118" s="205"/>
      <c r="UJN118" s="205"/>
      <c r="UJO118" s="205"/>
      <c r="UJP118" s="205"/>
      <c r="UJQ118" s="205"/>
      <c r="UJR118" s="205"/>
      <c r="UJS118" s="205"/>
      <c r="UJT118" s="205"/>
      <c r="UJU118" s="205"/>
      <c r="UJV118" s="205"/>
      <c r="UJW118" s="205"/>
      <c r="UJX118" s="205"/>
      <c r="UJY118" s="205"/>
      <c r="UJZ118" s="205"/>
      <c r="UKA118" s="205"/>
      <c r="UKB118" s="205"/>
      <c r="UKC118" s="205"/>
      <c r="UKD118" s="205"/>
      <c r="UKE118" s="205"/>
      <c r="UKF118" s="205"/>
      <c r="UKG118" s="205"/>
      <c r="UKH118" s="205"/>
      <c r="UKI118" s="205"/>
      <c r="UKJ118" s="205"/>
      <c r="UKK118" s="205"/>
      <c r="UKL118" s="205"/>
      <c r="UKM118" s="205"/>
      <c r="UKN118" s="205"/>
      <c r="UKO118" s="205"/>
      <c r="UKP118" s="205"/>
      <c r="UKQ118" s="205"/>
      <c r="UKR118" s="205"/>
      <c r="UKS118" s="205"/>
      <c r="UKT118" s="205"/>
      <c r="UKU118" s="205"/>
      <c r="UKV118" s="205"/>
      <c r="UKW118" s="205"/>
      <c r="UKX118" s="205"/>
      <c r="UKY118" s="205"/>
      <c r="UKZ118" s="205"/>
      <c r="ULA118" s="205"/>
      <c r="ULB118" s="205"/>
      <c r="ULC118" s="205"/>
      <c r="ULD118" s="205"/>
      <c r="ULE118" s="205"/>
      <c r="ULF118" s="205"/>
      <c r="ULG118" s="205"/>
      <c r="ULH118" s="205"/>
      <c r="ULI118" s="205"/>
      <c r="ULJ118" s="205"/>
      <c r="ULK118" s="205"/>
      <c r="ULL118" s="205"/>
      <c r="ULM118" s="205"/>
      <c r="ULN118" s="205"/>
      <c r="ULO118" s="205"/>
      <c r="ULP118" s="205"/>
      <c r="ULQ118" s="205"/>
      <c r="ULR118" s="205"/>
      <c r="ULS118" s="205"/>
      <c r="ULT118" s="205"/>
      <c r="ULU118" s="205"/>
      <c r="ULV118" s="205"/>
      <c r="ULW118" s="205"/>
      <c r="ULX118" s="205"/>
      <c r="ULY118" s="205"/>
      <c r="ULZ118" s="205"/>
      <c r="UMA118" s="205"/>
      <c r="UMB118" s="205"/>
      <c r="UMC118" s="205"/>
      <c r="UMD118" s="205"/>
      <c r="UME118" s="205"/>
      <c r="UMF118" s="205"/>
      <c r="UMG118" s="205"/>
      <c r="UMH118" s="205"/>
      <c r="UMI118" s="205"/>
      <c r="UMJ118" s="205"/>
      <c r="UMK118" s="205"/>
      <c r="UML118" s="205"/>
      <c r="UMM118" s="205"/>
      <c r="UMN118" s="205"/>
      <c r="UMO118" s="205"/>
      <c r="UMP118" s="205"/>
      <c r="UMQ118" s="205"/>
      <c r="UMR118" s="205"/>
      <c r="UMS118" s="205"/>
      <c r="UMT118" s="205"/>
      <c r="UMU118" s="205"/>
      <c r="UMV118" s="205"/>
      <c r="UMW118" s="205"/>
      <c r="UMX118" s="205"/>
      <c r="UMY118" s="205"/>
      <c r="UMZ118" s="205"/>
      <c r="UNA118" s="205"/>
      <c r="UNB118" s="205"/>
      <c r="UNC118" s="205"/>
      <c r="UND118" s="205"/>
      <c r="UNE118" s="205"/>
      <c r="UNF118" s="205"/>
      <c r="UNG118" s="205"/>
      <c r="UNH118" s="205"/>
      <c r="UNI118" s="205"/>
      <c r="UNJ118" s="205"/>
      <c r="UNK118" s="205"/>
      <c r="UNL118" s="205"/>
      <c r="UNM118" s="205"/>
      <c r="UNN118" s="205"/>
      <c r="UNO118" s="205"/>
      <c r="UNP118" s="205"/>
      <c r="UNQ118" s="205"/>
      <c r="UNR118" s="205"/>
      <c r="UNS118" s="205"/>
      <c r="UNT118" s="205"/>
      <c r="UNU118" s="205"/>
      <c r="UNV118" s="205"/>
      <c r="UNW118" s="205"/>
      <c r="UNX118" s="205"/>
      <c r="UNY118" s="205"/>
      <c r="UNZ118" s="205"/>
      <c r="UOA118" s="205"/>
      <c r="UOB118" s="205"/>
      <c r="UOC118" s="205"/>
      <c r="UOD118" s="205"/>
      <c r="UOE118" s="205"/>
      <c r="UOF118" s="205"/>
      <c r="UOG118" s="205"/>
      <c r="UOH118" s="205"/>
      <c r="UOI118" s="205"/>
      <c r="UOP118" s="205"/>
      <c r="UOQ118" s="205"/>
      <c r="UOR118" s="205"/>
      <c r="UOS118" s="205"/>
      <c r="UOT118" s="205"/>
      <c r="UOU118" s="205"/>
      <c r="UOV118" s="205"/>
      <c r="UOW118" s="205"/>
      <c r="UOX118" s="205"/>
      <c r="UOY118" s="205"/>
      <c r="UOZ118" s="205"/>
      <c r="UPA118" s="205"/>
      <c r="UPB118" s="205"/>
      <c r="UPC118" s="205"/>
      <c r="UPD118" s="205"/>
      <c r="UPE118" s="205"/>
      <c r="UPF118" s="205"/>
      <c r="UPG118" s="205"/>
      <c r="UPH118" s="205"/>
      <c r="UPI118" s="205"/>
      <c r="UPJ118" s="205"/>
      <c r="UPK118" s="205"/>
      <c r="UPL118" s="205"/>
      <c r="UPM118" s="205"/>
      <c r="UPN118" s="205"/>
      <c r="UPO118" s="205"/>
      <c r="UPP118" s="205"/>
      <c r="UPQ118" s="205"/>
      <c r="UPR118" s="205"/>
      <c r="UPS118" s="205"/>
      <c r="UPT118" s="205"/>
      <c r="UPU118" s="205"/>
      <c r="UPV118" s="205"/>
      <c r="UPW118" s="205"/>
      <c r="UPX118" s="205"/>
      <c r="UPY118" s="205"/>
      <c r="UPZ118" s="205"/>
      <c r="UQA118" s="205"/>
      <c r="UQB118" s="205"/>
      <c r="UQC118" s="205"/>
      <c r="UQD118" s="205"/>
      <c r="UQE118" s="205"/>
      <c r="UQF118" s="205"/>
      <c r="UQG118" s="205"/>
      <c r="UQH118" s="205"/>
      <c r="UQI118" s="205"/>
      <c r="UQJ118" s="205"/>
      <c r="UQK118" s="205"/>
      <c r="UQL118" s="205"/>
      <c r="UQM118" s="205"/>
      <c r="UQN118" s="205"/>
      <c r="UQO118" s="205"/>
      <c r="UQP118" s="205"/>
      <c r="UQQ118" s="205"/>
      <c r="UQR118" s="205"/>
      <c r="UQS118" s="205"/>
      <c r="UQT118" s="205"/>
      <c r="UQU118" s="205"/>
      <c r="UQV118" s="205"/>
      <c r="UQW118" s="205"/>
      <c r="UQX118" s="205"/>
      <c r="UQY118" s="205"/>
      <c r="UQZ118" s="205"/>
      <c r="URA118" s="205"/>
      <c r="URB118" s="205"/>
      <c r="URC118" s="205"/>
      <c r="URD118" s="205"/>
      <c r="URE118" s="205"/>
      <c r="URF118" s="205"/>
      <c r="URG118" s="205"/>
      <c r="URH118" s="205"/>
      <c r="URI118" s="205"/>
      <c r="URJ118" s="205"/>
      <c r="URK118" s="205"/>
      <c r="URL118" s="205"/>
      <c r="URM118" s="205"/>
      <c r="URN118" s="205"/>
      <c r="URO118" s="205"/>
      <c r="URP118" s="205"/>
      <c r="URQ118" s="205"/>
      <c r="URR118" s="205"/>
      <c r="URS118" s="205"/>
      <c r="URT118" s="205"/>
      <c r="URU118" s="205"/>
      <c r="URV118" s="205"/>
      <c r="URW118" s="205"/>
      <c r="URX118" s="205"/>
      <c r="URY118" s="205"/>
      <c r="URZ118" s="205"/>
      <c r="USA118" s="205"/>
      <c r="USB118" s="205"/>
      <c r="USC118" s="205"/>
      <c r="USD118" s="205"/>
      <c r="USE118" s="205"/>
      <c r="USF118" s="205"/>
      <c r="USG118" s="205"/>
      <c r="USH118" s="205"/>
      <c r="USI118" s="205"/>
      <c r="USJ118" s="205"/>
      <c r="USK118" s="205"/>
      <c r="USL118" s="205"/>
      <c r="USM118" s="205"/>
      <c r="USN118" s="205"/>
      <c r="USO118" s="205"/>
      <c r="USP118" s="205"/>
      <c r="USQ118" s="205"/>
      <c r="USR118" s="205"/>
      <c r="USS118" s="205"/>
      <c r="UST118" s="205"/>
      <c r="USU118" s="205"/>
      <c r="USV118" s="205"/>
      <c r="USW118" s="205"/>
      <c r="USX118" s="205"/>
      <c r="USY118" s="205"/>
      <c r="USZ118" s="205"/>
      <c r="UTA118" s="205"/>
      <c r="UTB118" s="205"/>
      <c r="UTC118" s="205"/>
      <c r="UTD118" s="205"/>
      <c r="UTE118" s="205"/>
      <c r="UTF118" s="205"/>
      <c r="UTG118" s="205"/>
      <c r="UTH118" s="205"/>
      <c r="UTI118" s="205"/>
      <c r="UTJ118" s="205"/>
      <c r="UTK118" s="205"/>
      <c r="UTL118" s="205"/>
      <c r="UTM118" s="205"/>
      <c r="UTN118" s="205"/>
      <c r="UTO118" s="205"/>
      <c r="UTP118" s="205"/>
      <c r="UTQ118" s="205"/>
      <c r="UTR118" s="205"/>
      <c r="UTS118" s="205"/>
      <c r="UTT118" s="205"/>
      <c r="UTU118" s="205"/>
      <c r="UTV118" s="205"/>
      <c r="UTW118" s="205"/>
      <c r="UTX118" s="205"/>
      <c r="UTY118" s="205"/>
      <c r="UTZ118" s="205"/>
      <c r="UUA118" s="205"/>
      <c r="UUB118" s="205"/>
      <c r="UUC118" s="205"/>
      <c r="UUD118" s="205"/>
      <c r="UUE118" s="205"/>
      <c r="UUF118" s="205"/>
      <c r="UUG118" s="205"/>
      <c r="UUH118" s="205"/>
      <c r="UUI118" s="205"/>
      <c r="UUJ118" s="205"/>
      <c r="UUK118" s="205"/>
      <c r="UUL118" s="205"/>
      <c r="UUM118" s="205"/>
      <c r="UUN118" s="205"/>
      <c r="UUO118" s="205"/>
      <c r="UUP118" s="205"/>
      <c r="UUQ118" s="205"/>
      <c r="UUR118" s="205"/>
      <c r="UUS118" s="205"/>
      <c r="UUT118" s="205"/>
      <c r="UUU118" s="205"/>
      <c r="UUV118" s="205"/>
      <c r="UUW118" s="205"/>
      <c r="UUX118" s="205"/>
      <c r="UUY118" s="205"/>
      <c r="UUZ118" s="205"/>
      <c r="UVA118" s="205"/>
      <c r="UVB118" s="205"/>
      <c r="UVC118" s="205"/>
      <c r="UVD118" s="205"/>
      <c r="UVE118" s="205"/>
      <c r="UVF118" s="205"/>
      <c r="UVG118" s="205"/>
      <c r="UVH118" s="205"/>
      <c r="UVI118" s="205"/>
      <c r="UVJ118" s="205"/>
      <c r="UVK118" s="205"/>
      <c r="UVL118" s="205"/>
      <c r="UVM118" s="205"/>
      <c r="UVN118" s="205"/>
      <c r="UVO118" s="205"/>
      <c r="UVP118" s="205"/>
      <c r="UVQ118" s="205"/>
      <c r="UVR118" s="205"/>
      <c r="UVS118" s="205"/>
      <c r="UVT118" s="205"/>
      <c r="UVU118" s="205"/>
      <c r="UVV118" s="205"/>
      <c r="UVW118" s="205"/>
      <c r="UVX118" s="205"/>
      <c r="UVY118" s="205"/>
      <c r="UVZ118" s="205"/>
      <c r="UWA118" s="205"/>
      <c r="UWB118" s="205"/>
      <c r="UWC118" s="205"/>
      <c r="UWD118" s="205"/>
      <c r="UWE118" s="205"/>
      <c r="UWF118" s="205"/>
      <c r="UWG118" s="205"/>
      <c r="UWH118" s="205"/>
      <c r="UWI118" s="205"/>
      <c r="UWJ118" s="205"/>
      <c r="UWK118" s="205"/>
      <c r="UWL118" s="205"/>
      <c r="UWM118" s="205"/>
      <c r="UWN118" s="205"/>
      <c r="UWO118" s="205"/>
      <c r="UWP118" s="205"/>
      <c r="UWQ118" s="205"/>
      <c r="UWR118" s="205"/>
      <c r="UWS118" s="205"/>
      <c r="UWT118" s="205"/>
      <c r="UWU118" s="205"/>
      <c r="UWV118" s="205"/>
      <c r="UWW118" s="205"/>
      <c r="UWX118" s="205"/>
      <c r="UWY118" s="205"/>
      <c r="UWZ118" s="205"/>
      <c r="UXA118" s="205"/>
      <c r="UXB118" s="205"/>
      <c r="UXC118" s="205"/>
      <c r="UXD118" s="205"/>
      <c r="UXE118" s="205"/>
      <c r="UXF118" s="205"/>
      <c r="UXG118" s="205"/>
      <c r="UXH118" s="205"/>
      <c r="UXI118" s="205"/>
      <c r="UXJ118" s="205"/>
      <c r="UXK118" s="205"/>
      <c r="UXL118" s="205"/>
      <c r="UXM118" s="205"/>
      <c r="UXN118" s="205"/>
      <c r="UXO118" s="205"/>
      <c r="UXP118" s="205"/>
      <c r="UXQ118" s="205"/>
      <c r="UXR118" s="205"/>
      <c r="UXS118" s="205"/>
      <c r="UXT118" s="205"/>
      <c r="UXU118" s="205"/>
      <c r="UXV118" s="205"/>
      <c r="UXW118" s="205"/>
      <c r="UXX118" s="205"/>
      <c r="UXY118" s="205"/>
      <c r="UXZ118" s="205"/>
      <c r="UYA118" s="205"/>
      <c r="UYB118" s="205"/>
      <c r="UYC118" s="205"/>
      <c r="UYD118" s="205"/>
      <c r="UYE118" s="205"/>
      <c r="UYL118" s="205"/>
      <c r="UYM118" s="205"/>
      <c r="UYN118" s="205"/>
      <c r="UYO118" s="205"/>
      <c r="UYP118" s="205"/>
      <c r="UYQ118" s="205"/>
      <c r="UYR118" s="205"/>
      <c r="UYS118" s="205"/>
      <c r="UYT118" s="205"/>
      <c r="UYU118" s="205"/>
      <c r="UYV118" s="205"/>
      <c r="UYW118" s="205"/>
      <c r="UYX118" s="205"/>
      <c r="UYY118" s="205"/>
      <c r="UYZ118" s="205"/>
      <c r="UZA118" s="205"/>
      <c r="UZB118" s="205"/>
      <c r="UZC118" s="205"/>
      <c r="UZD118" s="205"/>
      <c r="UZE118" s="205"/>
      <c r="UZF118" s="205"/>
      <c r="UZG118" s="205"/>
      <c r="UZH118" s="205"/>
      <c r="UZI118" s="205"/>
      <c r="UZJ118" s="205"/>
      <c r="UZK118" s="205"/>
      <c r="UZL118" s="205"/>
      <c r="UZM118" s="205"/>
      <c r="UZN118" s="205"/>
      <c r="UZO118" s="205"/>
      <c r="UZP118" s="205"/>
      <c r="UZQ118" s="205"/>
      <c r="UZR118" s="205"/>
      <c r="UZS118" s="205"/>
      <c r="UZT118" s="205"/>
      <c r="UZU118" s="205"/>
      <c r="UZV118" s="205"/>
      <c r="UZW118" s="205"/>
      <c r="UZX118" s="205"/>
      <c r="UZY118" s="205"/>
      <c r="UZZ118" s="205"/>
      <c r="VAA118" s="205"/>
      <c r="VAB118" s="205"/>
      <c r="VAC118" s="205"/>
      <c r="VAD118" s="205"/>
      <c r="VAE118" s="205"/>
      <c r="VAF118" s="205"/>
      <c r="VAG118" s="205"/>
      <c r="VAH118" s="205"/>
      <c r="VAI118" s="205"/>
      <c r="VAJ118" s="205"/>
      <c r="VAK118" s="205"/>
      <c r="VAL118" s="205"/>
      <c r="VAM118" s="205"/>
      <c r="VAN118" s="205"/>
      <c r="VAO118" s="205"/>
      <c r="VAP118" s="205"/>
      <c r="VAQ118" s="205"/>
      <c r="VAR118" s="205"/>
      <c r="VAS118" s="205"/>
      <c r="VAT118" s="205"/>
      <c r="VAU118" s="205"/>
      <c r="VAV118" s="205"/>
      <c r="VAW118" s="205"/>
      <c r="VAX118" s="205"/>
      <c r="VAY118" s="205"/>
      <c r="VAZ118" s="205"/>
      <c r="VBA118" s="205"/>
      <c r="VBB118" s="205"/>
      <c r="VBC118" s="205"/>
      <c r="VBD118" s="205"/>
      <c r="VBE118" s="205"/>
      <c r="VBF118" s="205"/>
      <c r="VBG118" s="205"/>
      <c r="VBH118" s="205"/>
      <c r="VBI118" s="205"/>
      <c r="VBJ118" s="205"/>
      <c r="VBK118" s="205"/>
      <c r="VBL118" s="205"/>
      <c r="VBM118" s="205"/>
      <c r="VBN118" s="205"/>
      <c r="VBO118" s="205"/>
      <c r="VBP118" s="205"/>
      <c r="VBQ118" s="205"/>
      <c r="VBR118" s="205"/>
      <c r="VBS118" s="205"/>
      <c r="VBT118" s="205"/>
      <c r="VBU118" s="205"/>
      <c r="VBV118" s="205"/>
      <c r="VBW118" s="205"/>
      <c r="VBX118" s="205"/>
      <c r="VBY118" s="205"/>
      <c r="VBZ118" s="205"/>
      <c r="VCA118" s="205"/>
      <c r="VCB118" s="205"/>
      <c r="VCC118" s="205"/>
      <c r="VCD118" s="205"/>
      <c r="VCE118" s="205"/>
      <c r="VCF118" s="205"/>
      <c r="VCG118" s="205"/>
      <c r="VCH118" s="205"/>
      <c r="VCI118" s="205"/>
      <c r="VCJ118" s="205"/>
      <c r="VCK118" s="205"/>
      <c r="VCL118" s="205"/>
      <c r="VCM118" s="205"/>
      <c r="VCN118" s="205"/>
      <c r="VCO118" s="205"/>
      <c r="VCP118" s="205"/>
      <c r="VCQ118" s="205"/>
      <c r="VCR118" s="205"/>
      <c r="VCS118" s="205"/>
      <c r="VCT118" s="205"/>
      <c r="VCU118" s="205"/>
      <c r="VCV118" s="205"/>
      <c r="VCW118" s="205"/>
      <c r="VCX118" s="205"/>
      <c r="VCY118" s="205"/>
      <c r="VCZ118" s="205"/>
      <c r="VDA118" s="205"/>
      <c r="VDB118" s="205"/>
      <c r="VDC118" s="205"/>
      <c r="VDD118" s="205"/>
      <c r="VDE118" s="205"/>
      <c r="VDF118" s="205"/>
      <c r="VDG118" s="205"/>
      <c r="VDH118" s="205"/>
      <c r="VDI118" s="205"/>
      <c r="VDJ118" s="205"/>
      <c r="VDK118" s="205"/>
      <c r="VDL118" s="205"/>
      <c r="VDM118" s="205"/>
      <c r="VDN118" s="205"/>
      <c r="VDO118" s="205"/>
      <c r="VDP118" s="205"/>
      <c r="VDQ118" s="205"/>
      <c r="VDR118" s="205"/>
      <c r="VDS118" s="205"/>
      <c r="VDT118" s="205"/>
      <c r="VDU118" s="205"/>
      <c r="VDV118" s="205"/>
      <c r="VDW118" s="205"/>
      <c r="VDX118" s="205"/>
      <c r="VDY118" s="205"/>
      <c r="VDZ118" s="205"/>
      <c r="VEA118" s="205"/>
      <c r="VEB118" s="205"/>
      <c r="VEC118" s="205"/>
      <c r="VED118" s="205"/>
      <c r="VEE118" s="205"/>
      <c r="VEF118" s="205"/>
      <c r="VEG118" s="205"/>
      <c r="VEH118" s="205"/>
      <c r="VEI118" s="205"/>
      <c r="VEJ118" s="205"/>
      <c r="VEK118" s="205"/>
      <c r="VEL118" s="205"/>
      <c r="VEM118" s="205"/>
      <c r="VEN118" s="205"/>
      <c r="VEO118" s="205"/>
      <c r="VEP118" s="205"/>
      <c r="VEQ118" s="205"/>
      <c r="VER118" s="205"/>
      <c r="VES118" s="205"/>
      <c r="VET118" s="205"/>
      <c r="VEU118" s="205"/>
      <c r="VEV118" s="205"/>
      <c r="VEW118" s="205"/>
      <c r="VEX118" s="205"/>
      <c r="VEY118" s="205"/>
      <c r="VEZ118" s="205"/>
      <c r="VFA118" s="205"/>
      <c r="VFB118" s="205"/>
      <c r="VFC118" s="205"/>
      <c r="VFD118" s="205"/>
      <c r="VFE118" s="205"/>
      <c r="VFF118" s="205"/>
      <c r="VFG118" s="205"/>
      <c r="VFH118" s="205"/>
      <c r="VFI118" s="205"/>
      <c r="VFJ118" s="205"/>
      <c r="VFK118" s="205"/>
      <c r="VFL118" s="205"/>
      <c r="VFM118" s="205"/>
      <c r="VFN118" s="205"/>
      <c r="VFO118" s="205"/>
      <c r="VFP118" s="205"/>
      <c r="VFQ118" s="205"/>
      <c r="VFR118" s="205"/>
      <c r="VFS118" s="205"/>
      <c r="VFT118" s="205"/>
      <c r="VFU118" s="205"/>
      <c r="VFV118" s="205"/>
      <c r="VFW118" s="205"/>
      <c r="VFX118" s="205"/>
      <c r="VFY118" s="205"/>
      <c r="VFZ118" s="205"/>
      <c r="VGA118" s="205"/>
      <c r="VGB118" s="205"/>
      <c r="VGC118" s="205"/>
      <c r="VGD118" s="205"/>
      <c r="VGE118" s="205"/>
      <c r="VGF118" s="205"/>
      <c r="VGG118" s="205"/>
      <c r="VGH118" s="205"/>
      <c r="VGI118" s="205"/>
      <c r="VGJ118" s="205"/>
      <c r="VGK118" s="205"/>
      <c r="VGL118" s="205"/>
      <c r="VGM118" s="205"/>
      <c r="VGN118" s="205"/>
      <c r="VGO118" s="205"/>
      <c r="VGP118" s="205"/>
      <c r="VGQ118" s="205"/>
      <c r="VGR118" s="205"/>
      <c r="VGS118" s="205"/>
      <c r="VGT118" s="205"/>
      <c r="VGU118" s="205"/>
      <c r="VGV118" s="205"/>
      <c r="VGW118" s="205"/>
      <c r="VGX118" s="205"/>
      <c r="VGY118" s="205"/>
      <c r="VGZ118" s="205"/>
      <c r="VHA118" s="205"/>
      <c r="VHB118" s="205"/>
      <c r="VHC118" s="205"/>
      <c r="VHD118" s="205"/>
      <c r="VHE118" s="205"/>
      <c r="VHF118" s="205"/>
      <c r="VHG118" s="205"/>
      <c r="VHH118" s="205"/>
      <c r="VHI118" s="205"/>
      <c r="VHJ118" s="205"/>
      <c r="VHK118" s="205"/>
      <c r="VHL118" s="205"/>
      <c r="VHM118" s="205"/>
      <c r="VHN118" s="205"/>
      <c r="VHO118" s="205"/>
      <c r="VHP118" s="205"/>
      <c r="VHQ118" s="205"/>
      <c r="VHR118" s="205"/>
      <c r="VHS118" s="205"/>
      <c r="VHT118" s="205"/>
      <c r="VHU118" s="205"/>
      <c r="VHV118" s="205"/>
      <c r="VHW118" s="205"/>
      <c r="VHX118" s="205"/>
      <c r="VHY118" s="205"/>
      <c r="VHZ118" s="205"/>
      <c r="VIA118" s="205"/>
      <c r="VIH118" s="205"/>
      <c r="VII118" s="205"/>
      <c r="VIJ118" s="205"/>
      <c r="VIK118" s="205"/>
      <c r="VIL118" s="205"/>
      <c r="VIM118" s="205"/>
      <c r="VIN118" s="205"/>
      <c r="VIO118" s="205"/>
      <c r="VIP118" s="205"/>
      <c r="VIQ118" s="205"/>
      <c r="VIR118" s="205"/>
      <c r="VIS118" s="205"/>
      <c r="VIT118" s="205"/>
      <c r="VIU118" s="205"/>
      <c r="VIV118" s="205"/>
      <c r="VIW118" s="205"/>
      <c r="VIX118" s="205"/>
      <c r="VIY118" s="205"/>
      <c r="VIZ118" s="205"/>
      <c r="VJA118" s="205"/>
      <c r="VJB118" s="205"/>
      <c r="VJC118" s="205"/>
      <c r="VJD118" s="205"/>
      <c r="VJE118" s="205"/>
      <c r="VJF118" s="205"/>
      <c r="VJG118" s="205"/>
      <c r="VJH118" s="205"/>
      <c r="VJI118" s="205"/>
      <c r="VJJ118" s="205"/>
      <c r="VJK118" s="205"/>
      <c r="VJL118" s="205"/>
      <c r="VJM118" s="205"/>
      <c r="VJN118" s="205"/>
      <c r="VJO118" s="205"/>
      <c r="VJP118" s="205"/>
      <c r="VJQ118" s="205"/>
      <c r="VJR118" s="205"/>
      <c r="VJS118" s="205"/>
      <c r="VJT118" s="205"/>
      <c r="VJU118" s="205"/>
      <c r="VJV118" s="205"/>
      <c r="VJW118" s="205"/>
      <c r="VJX118" s="205"/>
      <c r="VJY118" s="205"/>
      <c r="VJZ118" s="205"/>
      <c r="VKA118" s="205"/>
      <c r="VKB118" s="205"/>
      <c r="VKC118" s="205"/>
      <c r="VKD118" s="205"/>
      <c r="VKE118" s="205"/>
      <c r="VKF118" s="205"/>
      <c r="VKG118" s="205"/>
      <c r="VKH118" s="205"/>
      <c r="VKI118" s="205"/>
      <c r="VKJ118" s="205"/>
      <c r="VKK118" s="205"/>
      <c r="VKL118" s="205"/>
      <c r="VKM118" s="205"/>
      <c r="VKN118" s="205"/>
      <c r="VKO118" s="205"/>
      <c r="VKP118" s="205"/>
      <c r="VKQ118" s="205"/>
      <c r="VKR118" s="205"/>
      <c r="VKS118" s="205"/>
      <c r="VKT118" s="205"/>
      <c r="VKU118" s="205"/>
      <c r="VKV118" s="205"/>
      <c r="VKW118" s="205"/>
      <c r="VKX118" s="205"/>
      <c r="VKY118" s="205"/>
      <c r="VKZ118" s="205"/>
      <c r="VLA118" s="205"/>
      <c r="VLB118" s="205"/>
      <c r="VLC118" s="205"/>
      <c r="VLD118" s="205"/>
      <c r="VLE118" s="205"/>
      <c r="VLF118" s="205"/>
      <c r="VLG118" s="205"/>
      <c r="VLH118" s="205"/>
      <c r="VLI118" s="205"/>
      <c r="VLJ118" s="205"/>
      <c r="VLK118" s="205"/>
      <c r="VLL118" s="205"/>
      <c r="VLM118" s="205"/>
      <c r="VLN118" s="205"/>
      <c r="VLO118" s="205"/>
      <c r="VLP118" s="205"/>
      <c r="VLQ118" s="205"/>
      <c r="VLR118" s="205"/>
      <c r="VLS118" s="205"/>
      <c r="VLT118" s="205"/>
      <c r="VLU118" s="205"/>
      <c r="VLV118" s="205"/>
      <c r="VLW118" s="205"/>
      <c r="VLX118" s="205"/>
      <c r="VLY118" s="205"/>
      <c r="VLZ118" s="205"/>
      <c r="VMA118" s="205"/>
      <c r="VMB118" s="205"/>
      <c r="VMC118" s="205"/>
      <c r="VMD118" s="205"/>
      <c r="VME118" s="205"/>
      <c r="VMF118" s="205"/>
      <c r="VMG118" s="205"/>
      <c r="VMH118" s="205"/>
      <c r="VMI118" s="205"/>
      <c r="VMJ118" s="205"/>
      <c r="VMK118" s="205"/>
      <c r="VML118" s="205"/>
      <c r="VMM118" s="205"/>
      <c r="VMN118" s="205"/>
      <c r="VMO118" s="205"/>
      <c r="VMP118" s="205"/>
      <c r="VMQ118" s="205"/>
      <c r="VMR118" s="205"/>
      <c r="VMS118" s="205"/>
      <c r="VMT118" s="205"/>
      <c r="VMU118" s="205"/>
      <c r="VMV118" s="205"/>
      <c r="VMW118" s="205"/>
      <c r="VMX118" s="205"/>
      <c r="VMY118" s="205"/>
      <c r="VMZ118" s="205"/>
      <c r="VNA118" s="205"/>
      <c r="VNB118" s="205"/>
      <c r="VNC118" s="205"/>
      <c r="VND118" s="205"/>
      <c r="VNE118" s="205"/>
      <c r="VNF118" s="205"/>
      <c r="VNG118" s="205"/>
      <c r="VNH118" s="205"/>
      <c r="VNI118" s="205"/>
      <c r="VNJ118" s="205"/>
      <c r="VNK118" s="205"/>
      <c r="VNL118" s="205"/>
      <c r="VNM118" s="205"/>
      <c r="VNN118" s="205"/>
      <c r="VNO118" s="205"/>
      <c r="VNP118" s="205"/>
      <c r="VNQ118" s="205"/>
      <c r="VNR118" s="205"/>
      <c r="VNS118" s="205"/>
      <c r="VNT118" s="205"/>
      <c r="VNU118" s="205"/>
      <c r="VNV118" s="205"/>
      <c r="VNW118" s="205"/>
      <c r="VNX118" s="205"/>
      <c r="VNY118" s="205"/>
      <c r="VNZ118" s="205"/>
      <c r="VOA118" s="205"/>
      <c r="VOB118" s="205"/>
      <c r="VOC118" s="205"/>
      <c r="VOD118" s="205"/>
      <c r="VOE118" s="205"/>
      <c r="VOF118" s="205"/>
      <c r="VOG118" s="205"/>
      <c r="VOH118" s="205"/>
      <c r="VOI118" s="205"/>
      <c r="VOJ118" s="205"/>
      <c r="VOK118" s="205"/>
      <c r="VOL118" s="205"/>
      <c r="VOM118" s="205"/>
      <c r="VON118" s="205"/>
      <c r="VOO118" s="205"/>
      <c r="VOP118" s="205"/>
      <c r="VOQ118" s="205"/>
      <c r="VOR118" s="205"/>
      <c r="VOS118" s="205"/>
      <c r="VOT118" s="205"/>
      <c r="VOU118" s="205"/>
      <c r="VOV118" s="205"/>
      <c r="VOW118" s="205"/>
      <c r="VOX118" s="205"/>
      <c r="VOY118" s="205"/>
      <c r="VOZ118" s="205"/>
      <c r="VPA118" s="205"/>
      <c r="VPB118" s="205"/>
      <c r="VPC118" s="205"/>
      <c r="VPD118" s="205"/>
      <c r="VPE118" s="205"/>
      <c r="VPF118" s="205"/>
      <c r="VPG118" s="205"/>
      <c r="VPH118" s="205"/>
      <c r="VPI118" s="205"/>
      <c r="VPJ118" s="205"/>
      <c r="VPK118" s="205"/>
      <c r="VPL118" s="205"/>
      <c r="VPM118" s="205"/>
      <c r="VPN118" s="205"/>
      <c r="VPO118" s="205"/>
      <c r="VPP118" s="205"/>
      <c r="VPQ118" s="205"/>
      <c r="VPR118" s="205"/>
      <c r="VPS118" s="205"/>
      <c r="VPT118" s="205"/>
      <c r="VPU118" s="205"/>
      <c r="VPV118" s="205"/>
      <c r="VPW118" s="205"/>
      <c r="VPX118" s="205"/>
      <c r="VPY118" s="205"/>
      <c r="VPZ118" s="205"/>
      <c r="VQA118" s="205"/>
      <c r="VQB118" s="205"/>
      <c r="VQC118" s="205"/>
      <c r="VQD118" s="205"/>
      <c r="VQE118" s="205"/>
      <c r="VQF118" s="205"/>
      <c r="VQG118" s="205"/>
      <c r="VQH118" s="205"/>
      <c r="VQI118" s="205"/>
      <c r="VQJ118" s="205"/>
      <c r="VQK118" s="205"/>
      <c r="VQL118" s="205"/>
      <c r="VQM118" s="205"/>
      <c r="VQN118" s="205"/>
      <c r="VQO118" s="205"/>
      <c r="VQP118" s="205"/>
      <c r="VQQ118" s="205"/>
      <c r="VQR118" s="205"/>
      <c r="VQS118" s="205"/>
      <c r="VQT118" s="205"/>
      <c r="VQU118" s="205"/>
      <c r="VQV118" s="205"/>
      <c r="VQW118" s="205"/>
      <c r="VQX118" s="205"/>
      <c r="VQY118" s="205"/>
      <c r="VQZ118" s="205"/>
      <c r="VRA118" s="205"/>
      <c r="VRB118" s="205"/>
      <c r="VRC118" s="205"/>
      <c r="VRD118" s="205"/>
      <c r="VRE118" s="205"/>
      <c r="VRF118" s="205"/>
      <c r="VRG118" s="205"/>
      <c r="VRH118" s="205"/>
      <c r="VRI118" s="205"/>
      <c r="VRJ118" s="205"/>
      <c r="VRK118" s="205"/>
      <c r="VRL118" s="205"/>
      <c r="VRM118" s="205"/>
      <c r="VRN118" s="205"/>
      <c r="VRO118" s="205"/>
      <c r="VRP118" s="205"/>
      <c r="VRQ118" s="205"/>
      <c r="VRR118" s="205"/>
      <c r="VRS118" s="205"/>
      <c r="VRT118" s="205"/>
      <c r="VRU118" s="205"/>
      <c r="VRV118" s="205"/>
      <c r="VRW118" s="205"/>
      <c r="VSD118" s="205"/>
      <c r="VSE118" s="205"/>
      <c r="VSF118" s="205"/>
      <c r="VSG118" s="205"/>
      <c r="VSH118" s="205"/>
      <c r="VSI118" s="205"/>
      <c r="VSJ118" s="205"/>
      <c r="VSK118" s="205"/>
      <c r="VSL118" s="205"/>
      <c r="VSM118" s="205"/>
      <c r="VSN118" s="205"/>
      <c r="VSO118" s="205"/>
      <c r="VSP118" s="205"/>
      <c r="VSQ118" s="205"/>
      <c r="VSR118" s="205"/>
      <c r="VSS118" s="205"/>
      <c r="VST118" s="205"/>
      <c r="VSU118" s="205"/>
      <c r="VSV118" s="205"/>
      <c r="VSW118" s="205"/>
      <c r="VSX118" s="205"/>
      <c r="VSY118" s="205"/>
      <c r="VSZ118" s="205"/>
      <c r="VTA118" s="205"/>
      <c r="VTB118" s="205"/>
      <c r="VTC118" s="205"/>
      <c r="VTD118" s="205"/>
      <c r="VTE118" s="205"/>
      <c r="VTF118" s="205"/>
      <c r="VTG118" s="205"/>
      <c r="VTH118" s="205"/>
      <c r="VTI118" s="205"/>
      <c r="VTJ118" s="205"/>
      <c r="VTK118" s="205"/>
      <c r="VTL118" s="205"/>
      <c r="VTM118" s="205"/>
      <c r="VTN118" s="205"/>
      <c r="VTO118" s="205"/>
      <c r="VTP118" s="205"/>
      <c r="VTQ118" s="205"/>
      <c r="VTR118" s="205"/>
      <c r="VTS118" s="205"/>
      <c r="VTT118" s="205"/>
      <c r="VTU118" s="205"/>
      <c r="VTV118" s="205"/>
      <c r="VTW118" s="205"/>
      <c r="VTX118" s="205"/>
      <c r="VTY118" s="205"/>
      <c r="VTZ118" s="205"/>
      <c r="VUA118" s="205"/>
      <c r="VUB118" s="205"/>
      <c r="VUC118" s="205"/>
      <c r="VUD118" s="205"/>
      <c r="VUE118" s="205"/>
      <c r="VUF118" s="205"/>
      <c r="VUG118" s="205"/>
      <c r="VUH118" s="205"/>
      <c r="VUI118" s="205"/>
      <c r="VUJ118" s="205"/>
      <c r="VUK118" s="205"/>
      <c r="VUL118" s="205"/>
      <c r="VUM118" s="205"/>
      <c r="VUN118" s="205"/>
      <c r="VUO118" s="205"/>
      <c r="VUP118" s="205"/>
      <c r="VUQ118" s="205"/>
      <c r="VUR118" s="205"/>
      <c r="VUS118" s="205"/>
      <c r="VUT118" s="205"/>
      <c r="VUU118" s="205"/>
      <c r="VUV118" s="205"/>
      <c r="VUW118" s="205"/>
      <c r="VUX118" s="205"/>
      <c r="VUY118" s="205"/>
      <c r="VUZ118" s="205"/>
      <c r="VVA118" s="205"/>
      <c r="VVB118" s="205"/>
      <c r="VVC118" s="205"/>
      <c r="VVD118" s="205"/>
      <c r="VVE118" s="205"/>
      <c r="VVF118" s="205"/>
      <c r="VVG118" s="205"/>
      <c r="VVH118" s="205"/>
      <c r="VVI118" s="205"/>
      <c r="VVJ118" s="205"/>
      <c r="VVK118" s="205"/>
      <c r="VVL118" s="205"/>
      <c r="VVM118" s="205"/>
      <c r="VVN118" s="205"/>
      <c r="VVO118" s="205"/>
      <c r="VVP118" s="205"/>
      <c r="VVQ118" s="205"/>
      <c r="VVR118" s="205"/>
      <c r="VVS118" s="205"/>
      <c r="VVT118" s="205"/>
      <c r="VVU118" s="205"/>
      <c r="VVV118" s="205"/>
      <c r="VVW118" s="205"/>
      <c r="VVX118" s="205"/>
      <c r="VVY118" s="205"/>
      <c r="VVZ118" s="205"/>
      <c r="VWA118" s="205"/>
      <c r="VWB118" s="205"/>
      <c r="VWC118" s="205"/>
      <c r="VWD118" s="205"/>
      <c r="VWE118" s="205"/>
      <c r="VWF118" s="205"/>
      <c r="VWG118" s="205"/>
      <c r="VWH118" s="205"/>
      <c r="VWI118" s="205"/>
      <c r="VWJ118" s="205"/>
      <c r="VWK118" s="205"/>
      <c r="VWL118" s="205"/>
      <c r="VWM118" s="205"/>
      <c r="VWN118" s="205"/>
      <c r="VWO118" s="205"/>
      <c r="VWP118" s="205"/>
      <c r="VWQ118" s="205"/>
      <c r="VWR118" s="205"/>
      <c r="VWS118" s="205"/>
      <c r="VWT118" s="205"/>
      <c r="VWU118" s="205"/>
      <c r="VWV118" s="205"/>
      <c r="VWW118" s="205"/>
      <c r="VWX118" s="205"/>
      <c r="VWY118" s="205"/>
      <c r="VWZ118" s="205"/>
      <c r="VXA118" s="205"/>
      <c r="VXB118" s="205"/>
      <c r="VXC118" s="205"/>
      <c r="VXD118" s="205"/>
      <c r="VXE118" s="205"/>
      <c r="VXF118" s="205"/>
      <c r="VXG118" s="205"/>
      <c r="VXH118" s="205"/>
      <c r="VXI118" s="205"/>
      <c r="VXJ118" s="205"/>
      <c r="VXK118" s="205"/>
      <c r="VXL118" s="205"/>
      <c r="VXM118" s="205"/>
      <c r="VXN118" s="205"/>
      <c r="VXO118" s="205"/>
      <c r="VXP118" s="205"/>
      <c r="VXQ118" s="205"/>
      <c r="VXR118" s="205"/>
      <c r="VXS118" s="205"/>
      <c r="VXT118" s="205"/>
      <c r="VXU118" s="205"/>
      <c r="VXV118" s="205"/>
      <c r="VXW118" s="205"/>
      <c r="VXX118" s="205"/>
      <c r="VXY118" s="205"/>
      <c r="VXZ118" s="205"/>
      <c r="VYA118" s="205"/>
      <c r="VYB118" s="205"/>
      <c r="VYC118" s="205"/>
      <c r="VYD118" s="205"/>
      <c r="VYE118" s="205"/>
      <c r="VYF118" s="205"/>
      <c r="VYG118" s="205"/>
      <c r="VYH118" s="205"/>
      <c r="VYI118" s="205"/>
      <c r="VYJ118" s="205"/>
      <c r="VYK118" s="205"/>
      <c r="VYL118" s="205"/>
      <c r="VYM118" s="205"/>
      <c r="VYN118" s="205"/>
      <c r="VYO118" s="205"/>
      <c r="VYP118" s="205"/>
      <c r="VYQ118" s="205"/>
      <c r="VYR118" s="205"/>
      <c r="VYS118" s="205"/>
      <c r="VYT118" s="205"/>
      <c r="VYU118" s="205"/>
      <c r="VYV118" s="205"/>
      <c r="VYW118" s="205"/>
      <c r="VYX118" s="205"/>
      <c r="VYY118" s="205"/>
      <c r="VYZ118" s="205"/>
      <c r="VZA118" s="205"/>
      <c r="VZB118" s="205"/>
      <c r="VZC118" s="205"/>
      <c r="VZD118" s="205"/>
      <c r="VZE118" s="205"/>
      <c r="VZF118" s="205"/>
      <c r="VZG118" s="205"/>
      <c r="VZH118" s="205"/>
      <c r="VZI118" s="205"/>
      <c r="VZJ118" s="205"/>
      <c r="VZK118" s="205"/>
      <c r="VZL118" s="205"/>
      <c r="VZM118" s="205"/>
      <c r="VZN118" s="205"/>
      <c r="VZO118" s="205"/>
      <c r="VZP118" s="205"/>
      <c r="VZQ118" s="205"/>
      <c r="VZR118" s="205"/>
      <c r="VZS118" s="205"/>
      <c r="VZT118" s="205"/>
      <c r="VZU118" s="205"/>
      <c r="VZV118" s="205"/>
      <c r="VZW118" s="205"/>
      <c r="VZX118" s="205"/>
      <c r="VZY118" s="205"/>
      <c r="VZZ118" s="205"/>
      <c r="WAA118" s="205"/>
      <c r="WAB118" s="205"/>
      <c r="WAC118" s="205"/>
      <c r="WAD118" s="205"/>
      <c r="WAE118" s="205"/>
      <c r="WAF118" s="205"/>
      <c r="WAG118" s="205"/>
      <c r="WAH118" s="205"/>
      <c r="WAI118" s="205"/>
      <c r="WAJ118" s="205"/>
      <c r="WAK118" s="205"/>
      <c r="WAL118" s="205"/>
      <c r="WAM118" s="205"/>
      <c r="WAN118" s="205"/>
      <c r="WAO118" s="205"/>
      <c r="WAP118" s="205"/>
      <c r="WAQ118" s="205"/>
      <c r="WAR118" s="205"/>
      <c r="WAS118" s="205"/>
      <c r="WAT118" s="205"/>
      <c r="WAU118" s="205"/>
      <c r="WAV118" s="205"/>
      <c r="WAW118" s="205"/>
      <c r="WAX118" s="205"/>
      <c r="WAY118" s="205"/>
      <c r="WAZ118" s="205"/>
      <c r="WBA118" s="205"/>
      <c r="WBB118" s="205"/>
      <c r="WBC118" s="205"/>
      <c r="WBD118" s="205"/>
      <c r="WBE118" s="205"/>
      <c r="WBF118" s="205"/>
      <c r="WBG118" s="205"/>
      <c r="WBH118" s="205"/>
      <c r="WBI118" s="205"/>
      <c r="WBJ118" s="205"/>
      <c r="WBK118" s="205"/>
      <c r="WBL118" s="205"/>
      <c r="WBM118" s="205"/>
      <c r="WBN118" s="205"/>
      <c r="WBO118" s="205"/>
      <c r="WBP118" s="205"/>
      <c r="WBQ118" s="205"/>
      <c r="WBR118" s="205"/>
      <c r="WBS118" s="205"/>
      <c r="WBZ118" s="205"/>
      <c r="WCA118" s="205"/>
      <c r="WCB118" s="205"/>
      <c r="WCC118" s="205"/>
      <c r="WCD118" s="205"/>
      <c r="WCE118" s="205"/>
      <c r="WCF118" s="205"/>
      <c r="WCG118" s="205"/>
      <c r="WCH118" s="205"/>
      <c r="WCI118" s="205"/>
      <c r="WCJ118" s="205"/>
      <c r="WCK118" s="205"/>
      <c r="WCL118" s="205"/>
      <c r="WCM118" s="205"/>
      <c r="WCN118" s="205"/>
      <c r="WCO118" s="205"/>
      <c r="WCP118" s="205"/>
      <c r="WCQ118" s="205"/>
      <c r="WCR118" s="205"/>
      <c r="WCS118" s="205"/>
      <c r="WCT118" s="205"/>
      <c r="WCU118" s="205"/>
      <c r="WCV118" s="205"/>
      <c r="WCW118" s="205"/>
      <c r="WCX118" s="205"/>
      <c r="WCY118" s="205"/>
      <c r="WCZ118" s="205"/>
      <c r="WDA118" s="205"/>
      <c r="WDB118" s="205"/>
      <c r="WDC118" s="205"/>
      <c r="WDD118" s="205"/>
      <c r="WDE118" s="205"/>
      <c r="WDF118" s="205"/>
      <c r="WDG118" s="205"/>
      <c r="WDH118" s="205"/>
      <c r="WDI118" s="205"/>
      <c r="WDJ118" s="205"/>
      <c r="WDK118" s="205"/>
      <c r="WDL118" s="205"/>
      <c r="WDM118" s="205"/>
      <c r="WDN118" s="205"/>
      <c r="WDO118" s="205"/>
      <c r="WDP118" s="205"/>
      <c r="WDQ118" s="205"/>
      <c r="WDR118" s="205"/>
      <c r="WDS118" s="205"/>
      <c r="WDT118" s="205"/>
      <c r="WDU118" s="205"/>
      <c r="WDV118" s="205"/>
      <c r="WDW118" s="205"/>
      <c r="WDX118" s="205"/>
      <c r="WDY118" s="205"/>
      <c r="WDZ118" s="205"/>
      <c r="WEA118" s="205"/>
      <c r="WEB118" s="205"/>
      <c r="WEC118" s="205"/>
      <c r="WED118" s="205"/>
      <c r="WEE118" s="205"/>
      <c r="WEF118" s="205"/>
      <c r="WEG118" s="205"/>
      <c r="WEH118" s="205"/>
      <c r="WEI118" s="205"/>
      <c r="WEJ118" s="205"/>
      <c r="WEK118" s="205"/>
      <c r="WEL118" s="205"/>
      <c r="WEM118" s="205"/>
      <c r="WEN118" s="205"/>
      <c r="WEO118" s="205"/>
      <c r="WEP118" s="205"/>
      <c r="WEQ118" s="205"/>
      <c r="WER118" s="205"/>
      <c r="WES118" s="205"/>
      <c r="WET118" s="205"/>
      <c r="WEU118" s="205"/>
      <c r="WEV118" s="205"/>
      <c r="WEW118" s="205"/>
      <c r="WEX118" s="205"/>
      <c r="WEY118" s="205"/>
      <c r="WEZ118" s="205"/>
      <c r="WFA118" s="205"/>
      <c r="WFB118" s="205"/>
      <c r="WFC118" s="205"/>
      <c r="WFD118" s="205"/>
      <c r="WFE118" s="205"/>
      <c r="WFF118" s="205"/>
      <c r="WFG118" s="205"/>
      <c r="WFH118" s="205"/>
      <c r="WFI118" s="205"/>
      <c r="WFJ118" s="205"/>
      <c r="WFK118" s="205"/>
      <c r="WFL118" s="205"/>
      <c r="WFM118" s="205"/>
      <c r="WFN118" s="205"/>
      <c r="WFO118" s="205"/>
      <c r="WFP118" s="205"/>
      <c r="WFQ118" s="205"/>
      <c r="WFR118" s="205"/>
      <c r="WFS118" s="205"/>
      <c r="WFT118" s="205"/>
      <c r="WFU118" s="205"/>
      <c r="WFV118" s="205"/>
      <c r="WFW118" s="205"/>
      <c r="WFX118" s="205"/>
      <c r="WFY118" s="205"/>
      <c r="WFZ118" s="205"/>
      <c r="WGA118" s="205"/>
      <c r="WGB118" s="205"/>
      <c r="WGC118" s="205"/>
      <c r="WGD118" s="205"/>
      <c r="WGE118" s="205"/>
      <c r="WGF118" s="205"/>
      <c r="WGG118" s="205"/>
      <c r="WGH118" s="205"/>
      <c r="WGI118" s="205"/>
      <c r="WGJ118" s="205"/>
      <c r="WGK118" s="205"/>
      <c r="WGL118" s="205"/>
      <c r="WGM118" s="205"/>
      <c r="WGN118" s="205"/>
      <c r="WGO118" s="205"/>
      <c r="WGP118" s="205"/>
      <c r="WGQ118" s="205"/>
      <c r="WGR118" s="205"/>
      <c r="WGS118" s="205"/>
      <c r="WGT118" s="205"/>
      <c r="WGU118" s="205"/>
      <c r="WGV118" s="205"/>
      <c r="WGW118" s="205"/>
      <c r="WGX118" s="205"/>
      <c r="WGY118" s="205"/>
      <c r="WGZ118" s="205"/>
      <c r="WHA118" s="205"/>
      <c r="WHB118" s="205"/>
      <c r="WHC118" s="205"/>
      <c r="WHD118" s="205"/>
      <c r="WHE118" s="205"/>
      <c r="WHF118" s="205"/>
      <c r="WHG118" s="205"/>
      <c r="WHH118" s="205"/>
      <c r="WHI118" s="205"/>
      <c r="WHJ118" s="205"/>
      <c r="WHK118" s="205"/>
      <c r="WHL118" s="205"/>
      <c r="WHM118" s="205"/>
      <c r="WHN118" s="205"/>
      <c r="WHO118" s="205"/>
      <c r="WHP118" s="205"/>
      <c r="WHQ118" s="205"/>
      <c r="WHR118" s="205"/>
      <c r="WHS118" s="205"/>
      <c r="WHT118" s="205"/>
      <c r="WHU118" s="205"/>
      <c r="WHV118" s="205"/>
      <c r="WHW118" s="205"/>
      <c r="WHX118" s="205"/>
      <c r="WHY118" s="205"/>
      <c r="WHZ118" s="205"/>
      <c r="WIA118" s="205"/>
      <c r="WIB118" s="205"/>
      <c r="WIC118" s="205"/>
      <c r="WID118" s="205"/>
      <c r="WIE118" s="205"/>
      <c r="WIF118" s="205"/>
      <c r="WIG118" s="205"/>
      <c r="WIH118" s="205"/>
      <c r="WII118" s="205"/>
      <c r="WIJ118" s="205"/>
      <c r="WIK118" s="205"/>
      <c r="WIL118" s="205"/>
      <c r="WIM118" s="205"/>
      <c r="WIN118" s="205"/>
      <c r="WIO118" s="205"/>
      <c r="WIP118" s="205"/>
      <c r="WIQ118" s="205"/>
      <c r="WIR118" s="205"/>
      <c r="WIS118" s="205"/>
      <c r="WIT118" s="205"/>
      <c r="WIU118" s="205"/>
      <c r="WIV118" s="205"/>
      <c r="WIW118" s="205"/>
      <c r="WIX118" s="205"/>
      <c r="WIY118" s="205"/>
      <c r="WIZ118" s="205"/>
      <c r="WJA118" s="205"/>
      <c r="WJB118" s="205"/>
      <c r="WJC118" s="205"/>
      <c r="WJD118" s="205"/>
      <c r="WJE118" s="205"/>
      <c r="WJF118" s="205"/>
      <c r="WJG118" s="205"/>
      <c r="WJH118" s="205"/>
      <c r="WJI118" s="205"/>
      <c r="WJJ118" s="205"/>
      <c r="WJK118" s="205"/>
      <c r="WJL118" s="205"/>
      <c r="WJM118" s="205"/>
      <c r="WJN118" s="205"/>
      <c r="WJO118" s="205"/>
      <c r="WJP118" s="205"/>
      <c r="WJQ118" s="205"/>
      <c r="WJR118" s="205"/>
      <c r="WJS118" s="205"/>
      <c r="WJT118" s="205"/>
      <c r="WJU118" s="205"/>
      <c r="WJV118" s="205"/>
      <c r="WJW118" s="205"/>
      <c r="WJX118" s="205"/>
      <c r="WJY118" s="205"/>
      <c r="WJZ118" s="205"/>
      <c r="WKA118" s="205"/>
      <c r="WKB118" s="205"/>
      <c r="WKC118" s="205"/>
      <c r="WKD118" s="205"/>
      <c r="WKE118" s="205"/>
      <c r="WKF118" s="205"/>
      <c r="WKG118" s="205"/>
      <c r="WKH118" s="205"/>
      <c r="WKI118" s="205"/>
      <c r="WKJ118" s="205"/>
      <c r="WKK118" s="205"/>
      <c r="WKL118" s="205"/>
      <c r="WKM118" s="205"/>
      <c r="WKN118" s="205"/>
      <c r="WKO118" s="205"/>
      <c r="WKP118" s="205"/>
      <c r="WKQ118" s="205"/>
      <c r="WKR118" s="205"/>
      <c r="WKS118" s="205"/>
      <c r="WKT118" s="205"/>
      <c r="WKU118" s="205"/>
      <c r="WKV118" s="205"/>
      <c r="WKW118" s="205"/>
      <c r="WKX118" s="205"/>
      <c r="WKY118" s="205"/>
      <c r="WKZ118" s="205"/>
      <c r="WLA118" s="205"/>
      <c r="WLB118" s="205"/>
      <c r="WLC118" s="205"/>
      <c r="WLD118" s="205"/>
      <c r="WLE118" s="205"/>
      <c r="WLF118" s="205"/>
      <c r="WLG118" s="205"/>
      <c r="WLH118" s="205"/>
      <c r="WLI118" s="205"/>
      <c r="WLJ118" s="205"/>
      <c r="WLK118" s="205"/>
      <c r="WLL118" s="205"/>
      <c r="WLM118" s="205"/>
      <c r="WLN118" s="205"/>
      <c r="WLO118" s="205"/>
      <c r="WLV118" s="205"/>
      <c r="WLW118" s="205"/>
      <c r="WLX118" s="205"/>
      <c r="WLY118" s="205"/>
      <c r="WLZ118" s="205"/>
      <c r="WMA118" s="205"/>
      <c r="WMB118" s="205"/>
      <c r="WMC118" s="205"/>
      <c r="WMD118" s="205"/>
      <c r="WME118" s="205"/>
      <c r="WMF118" s="205"/>
      <c r="WMG118" s="205"/>
      <c r="WMH118" s="205"/>
      <c r="WMI118" s="205"/>
      <c r="WMJ118" s="205"/>
      <c r="WMK118" s="205"/>
      <c r="WML118" s="205"/>
      <c r="WMM118" s="205"/>
      <c r="WMN118" s="205"/>
      <c r="WMO118" s="205"/>
      <c r="WMP118" s="205"/>
      <c r="WMQ118" s="205"/>
      <c r="WMR118" s="205"/>
      <c r="WMS118" s="205"/>
      <c r="WMT118" s="205"/>
      <c r="WMU118" s="205"/>
      <c r="WMV118" s="205"/>
      <c r="WMW118" s="205"/>
      <c r="WMX118" s="205"/>
      <c r="WMY118" s="205"/>
      <c r="WMZ118" s="205"/>
      <c r="WNA118" s="205"/>
      <c r="WNB118" s="205"/>
      <c r="WNC118" s="205"/>
      <c r="WND118" s="205"/>
      <c r="WNE118" s="205"/>
      <c r="WNF118" s="205"/>
      <c r="WNG118" s="205"/>
      <c r="WNH118" s="205"/>
      <c r="WNI118" s="205"/>
      <c r="WNJ118" s="205"/>
      <c r="WNK118" s="205"/>
      <c r="WNL118" s="205"/>
      <c r="WNM118" s="205"/>
      <c r="WNN118" s="205"/>
      <c r="WNO118" s="205"/>
      <c r="WNP118" s="205"/>
      <c r="WNQ118" s="205"/>
      <c r="WNR118" s="205"/>
      <c r="WNS118" s="205"/>
      <c r="WNT118" s="205"/>
      <c r="WNU118" s="205"/>
      <c r="WNV118" s="205"/>
      <c r="WNW118" s="205"/>
      <c r="WNX118" s="205"/>
      <c r="WNY118" s="205"/>
      <c r="WNZ118" s="205"/>
      <c r="WOA118" s="205"/>
      <c r="WOB118" s="205"/>
      <c r="WOC118" s="205"/>
      <c r="WOD118" s="205"/>
      <c r="WOE118" s="205"/>
      <c r="WOF118" s="205"/>
      <c r="WOG118" s="205"/>
      <c r="WOH118" s="205"/>
      <c r="WOI118" s="205"/>
      <c r="WOJ118" s="205"/>
      <c r="WOK118" s="205"/>
      <c r="WOL118" s="205"/>
      <c r="WOM118" s="205"/>
      <c r="WON118" s="205"/>
      <c r="WOO118" s="205"/>
      <c r="WOP118" s="205"/>
      <c r="WOQ118" s="205"/>
      <c r="WOR118" s="205"/>
      <c r="WOS118" s="205"/>
      <c r="WOT118" s="205"/>
      <c r="WOU118" s="205"/>
      <c r="WOV118" s="205"/>
      <c r="WOW118" s="205"/>
      <c r="WOX118" s="205"/>
      <c r="WOY118" s="205"/>
      <c r="WOZ118" s="205"/>
      <c r="WPA118" s="205"/>
      <c r="WPB118" s="205"/>
      <c r="WPC118" s="205"/>
      <c r="WPD118" s="205"/>
      <c r="WPE118" s="205"/>
      <c r="WPF118" s="205"/>
      <c r="WPG118" s="205"/>
      <c r="WPH118" s="205"/>
      <c r="WPI118" s="205"/>
      <c r="WPJ118" s="205"/>
      <c r="WPK118" s="205"/>
      <c r="WPL118" s="205"/>
      <c r="WPM118" s="205"/>
      <c r="WPN118" s="205"/>
      <c r="WPO118" s="205"/>
      <c r="WPP118" s="205"/>
      <c r="WPQ118" s="205"/>
      <c r="WPR118" s="205"/>
      <c r="WPS118" s="205"/>
      <c r="WPT118" s="205"/>
      <c r="WPU118" s="205"/>
      <c r="WPV118" s="205"/>
      <c r="WPW118" s="205"/>
      <c r="WPX118" s="205"/>
      <c r="WPY118" s="205"/>
      <c r="WPZ118" s="205"/>
      <c r="WQA118" s="205"/>
      <c r="WQB118" s="205"/>
      <c r="WQC118" s="205"/>
      <c r="WQD118" s="205"/>
      <c r="WQE118" s="205"/>
      <c r="WQF118" s="205"/>
      <c r="WQG118" s="205"/>
      <c r="WQH118" s="205"/>
      <c r="WQI118" s="205"/>
      <c r="WQJ118" s="205"/>
      <c r="WQK118" s="205"/>
      <c r="WQL118" s="205"/>
      <c r="WQM118" s="205"/>
      <c r="WQN118" s="205"/>
      <c r="WQO118" s="205"/>
      <c r="WQP118" s="205"/>
      <c r="WQQ118" s="205"/>
      <c r="WQR118" s="205"/>
      <c r="WQS118" s="205"/>
      <c r="WQT118" s="205"/>
      <c r="WQU118" s="205"/>
      <c r="WQV118" s="205"/>
      <c r="WQW118" s="205"/>
      <c r="WQX118" s="205"/>
      <c r="WQY118" s="205"/>
      <c r="WQZ118" s="205"/>
      <c r="WRA118" s="205"/>
      <c r="WRB118" s="205"/>
      <c r="WRC118" s="205"/>
      <c r="WRD118" s="205"/>
      <c r="WRE118" s="205"/>
      <c r="WRF118" s="205"/>
      <c r="WRG118" s="205"/>
      <c r="WRH118" s="205"/>
      <c r="WRI118" s="205"/>
      <c r="WRJ118" s="205"/>
      <c r="WRK118" s="205"/>
      <c r="WRL118" s="205"/>
      <c r="WRM118" s="205"/>
      <c r="WRN118" s="205"/>
      <c r="WRO118" s="205"/>
      <c r="WRP118" s="205"/>
      <c r="WRQ118" s="205"/>
      <c r="WRR118" s="205"/>
      <c r="WRS118" s="205"/>
      <c r="WRT118" s="205"/>
      <c r="WRU118" s="205"/>
      <c r="WRV118" s="205"/>
      <c r="WRW118" s="205"/>
      <c r="WRX118" s="205"/>
      <c r="WRY118" s="205"/>
      <c r="WRZ118" s="205"/>
      <c r="WSA118" s="205"/>
      <c r="WSB118" s="205"/>
      <c r="WSC118" s="205"/>
      <c r="WSD118" s="205"/>
      <c r="WSE118" s="205"/>
      <c r="WSF118" s="205"/>
      <c r="WSG118" s="205"/>
      <c r="WSH118" s="205"/>
      <c r="WSI118" s="205"/>
      <c r="WSJ118" s="205"/>
      <c r="WSK118" s="205"/>
      <c r="WSL118" s="205"/>
      <c r="WSM118" s="205"/>
      <c r="WSN118" s="205"/>
      <c r="WSO118" s="205"/>
      <c r="WSP118" s="205"/>
      <c r="WSQ118" s="205"/>
      <c r="WSR118" s="205"/>
      <c r="WSS118" s="205"/>
      <c r="WST118" s="205"/>
      <c r="WSU118" s="205"/>
      <c r="WSV118" s="205"/>
      <c r="WSW118" s="205"/>
      <c r="WSX118" s="205"/>
      <c r="WSY118" s="205"/>
      <c r="WSZ118" s="205"/>
      <c r="WTA118" s="205"/>
      <c r="WTB118" s="205"/>
      <c r="WTC118" s="205"/>
      <c r="WTD118" s="205"/>
      <c r="WTE118" s="205"/>
      <c r="WTF118" s="205"/>
      <c r="WTG118" s="205"/>
      <c r="WTH118" s="205"/>
      <c r="WTI118" s="205"/>
      <c r="WTJ118" s="205"/>
      <c r="WTK118" s="205"/>
      <c r="WTL118" s="205"/>
      <c r="WTM118" s="205"/>
      <c r="WTN118" s="205"/>
      <c r="WTO118" s="205"/>
      <c r="WTP118" s="205"/>
      <c r="WTQ118" s="205"/>
      <c r="WTR118" s="205"/>
      <c r="WTS118" s="205"/>
      <c r="WTT118" s="205"/>
      <c r="WTU118" s="205"/>
      <c r="WTV118" s="205"/>
      <c r="WTW118" s="205"/>
      <c r="WTX118" s="205"/>
      <c r="WTY118" s="205"/>
      <c r="WTZ118" s="205"/>
      <c r="WUA118" s="205"/>
      <c r="WUB118" s="205"/>
      <c r="WUC118" s="205"/>
      <c r="WUD118" s="205"/>
      <c r="WUE118" s="205"/>
      <c r="WUF118" s="205"/>
      <c r="WUG118" s="205"/>
      <c r="WUH118" s="205"/>
      <c r="WUI118" s="205"/>
      <c r="WUJ118" s="205"/>
      <c r="WUK118" s="205"/>
      <c r="WUL118" s="205"/>
      <c r="WUM118" s="205"/>
      <c r="WUN118" s="205"/>
      <c r="WUO118" s="205"/>
      <c r="WUP118" s="205"/>
      <c r="WUQ118" s="205"/>
      <c r="WUR118" s="205"/>
      <c r="WUS118" s="205"/>
      <c r="WUT118" s="205"/>
      <c r="WUU118" s="205"/>
      <c r="WUV118" s="205"/>
      <c r="WUW118" s="205"/>
      <c r="WUX118" s="205"/>
      <c r="WUY118" s="205"/>
      <c r="WUZ118" s="205"/>
      <c r="WVA118" s="205"/>
      <c r="WVB118" s="205"/>
      <c r="WVC118" s="205"/>
      <c r="WVD118" s="205"/>
      <c r="WVE118" s="205"/>
      <c r="WVF118" s="205"/>
      <c r="WVG118" s="205"/>
      <c r="WVH118" s="205"/>
      <c r="WVI118" s="205"/>
      <c r="WVJ118" s="205"/>
      <c r="WVK118" s="205"/>
      <c r="WVR118" s="205"/>
      <c r="WVS118" s="205"/>
      <c r="WVT118" s="205"/>
      <c r="WVU118" s="205"/>
      <c r="WVV118" s="205"/>
      <c r="WVW118" s="205"/>
      <c r="WVX118" s="205"/>
      <c r="WVY118" s="205"/>
      <c r="WVZ118" s="205"/>
      <c r="WWA118" s="205"/>
      <c r="WWB118" s="205"/>
      <c r="WWC118" s="205"/>
      <c r="WWD118" s="205"/>
      <c r="WWE118" s="205"/>
      <c r="WWF118" s="205"/>
      <c r="WWG118" s="205"/>
      <c r="WWH118" s="205"/>
      <c r="WWI118" s="205"/>
      <c r="WWJ118" s="205"/>
      <c r="WWK118" s="205"/>
      <c r="WWL118" s="205"/>
      <c r="WWM118" s="205"/>
      <c r="WWN118" s="205"/>
      <c r="WWO118" s="205"/>
      <c r="WWP118" s="205"/>
      <c r="WWQ118" s="205"/>
      <c r="WWR118" s="205"/>
      <c r="WWS118" s="205"/>
      <c r="WWT118" s="205"/>
      <c r="WWU118" s="205"/>
      <c r="WWV118" s="205"/>
      <c r="WWW118" s="205"/>
      <c r="WWX118" s="205"/>
      <c r="WWY118" s="205"/>
      <c r="WWZ118" s="205"/>
      <c r="WXA118" s="205"/>
      <c r="WXB118" s="205"/>
      <c r="WXC118" s="205"/>
      <c r="WXD118" s="205"/>
      <c r="WXE118" s="205"/>
      <c r="WXF118" s="205"/>
      <c r="WXG118" s="205"/>
      <c r="WXH118" s="205"/>
      <c r="WXI118" s="205"/>
      <c r="WXJ118" s="205"/>
      <c r="WXK118" s="205"/>
      <c r="WXL118" s="205"/>
      <c r="WXM118" s="205"/>
      <c r="WXN118" s="205"/>
      <c r="WXO118" s="205"/>
      <c r="WXP118" s="205"/>
      <c r="WXQ118" s="205"/>
      <c r="WXR118" s="205"/>
      <c r="WXS118" s="205"/>
      <c r="WXT118" s="205"/>
      <c r="WXU118" s="205"/>
      <c r="WXV118" s="205"/>
      <c r="WXW118" s="205"/>
      <c r="WXX118" s="205"/>
      <c r="WXY118" s="205"/>
      <c r="WXZ118" s="205"/>
      <c r="WYA118" s="205"/>
      <c r="WYB118" s="205"/>
      <c r="WYC118" s="205"/>
      <c r="WYD118" s="205"/>
      <c r="WYE118" s="205"/>
      <c r="WYF118" s="205"/>
      <c r="WYG118" s="205"/>
      <c r="WYH118" s="205"/>
      <c r="WYI118" s="205"/>
      <c r="WYJ118" s="205"/>
      <c r="WYK118" s="205"/>
      <c r="WYL118" s="205"/>
      <c r="WYM118" s="205"/>
      <c r="WYN118" s="205"/>
      <c r="WYO118" s="205"/>
      <c r="WYP118" s="205"/>
      <c r="WYQ118" s="205"/>
      <c r="WYR118" s="205"/>
      <c r="WYS118" s="205"/>
      <c r="WYT118" s="205"/>
      <c r="WYU118" s="205"/>
      <c r="WYV118" s="205"/>
      <c r="WYW118" s="205"/>
      <c r="WYX118" s="205"/>
      <c r="WYY118" s="205"/>
      <c r="WYZ118" s="205"/>
      <c r="WZA118" s="205"/>
      <c r="WZB118" s="205"/>
      <c r="WZC118" s="205"/>
      <c r="WZD118" s="205"/>
      <c r="WZE118" s="205"/>
      <c r="WZF118" s="205"/>
      <c r="WZG118" s="205"/>
      <c r="WZH118" s="205"/>
      <c r="WZI118" s="205"/>
      <c r="WZJ118" s="205"/>
      <c r="WZK118" s="205"/>
      <c r="WZL118" s="205"/>
      <c r="WZM118" s="205"/>
      <c r="WZN118" s="205"/>
      <c r="WZO118" s="205"/>
      <c r="WZP118" s="205"/>
      <c r="WZQ118" s="205"/>
      <c r="WZR118" s="205"/>
      <c r="WZS118" s="205"/>
      <c r="WZT118" s="205"/>
      <c r="WZU118" s="205"/>
      <c r="WZV118" s="205"/>
      <c r="WZW118" s="205"/>
      <c r="WZX118" s="205"/>
      <c r="WZY118" s="205"/>
      <c r="WZZ118" s="205"/>
      <c r="XAA118" s="205"/>
      <c r="XAB118" s="205"/>
      <c r="XAC118" s="205"/>
      <c r="XAD118" s="205"/>
      <c r="XAE118" s="205"/>
      <c r="XAF118" s="205"/>
      <c r="XAG118" s="205"/>
      <c r="XAH118" s="205"/>
      <c r="XAI118" s="205"/>
      <c r="XAJ118" s="205"/>
      <c r="XAK118" s="205"/>
      <c r="XAL118" s="205"/>
      <c r="XAM118" s="205"/>
      <c r="XAN118" s="205"/>
      <c r="XAO118" s="205"/>
      <c r="XAP118" s="205"/>
      <c r="XAQ118" s="205"/>
      <c r="XAR118" s="205"/>
      <c r="XAS118" s="205"/>
      <c r="XAT118" s="205"/>
      <c r="XAU118" s="205"/>
      <c r="XAV118" s="205"/>
      <c r="XAW118" s="205"/>
      <c r="XAX118" s="205"/>
      <c r="XAY118" s="205"/>
      <c r="XAZ118" s="205"/>
      <c r="XBA118" s="205"/>
      <c r="XBB118" s="205"/>
      <c r="XBC118" s="205"/>
      <c r="XBD118" s="205"/>
      <c r="XBE118" s="205"/>
      <c r="XBF118" s="205"/>
      <c r="XBG118" s="205"/>
      <c r="XBH118" s="205"/>
      <c r="XBI118" s="205"/>
      <c r="XBJ118" s="205"/>
      <c r="XBK118" s="205"/>
      <c r="XBL118" s="205"/>
      <c r="XBM118" s="205"/>
      <c r="XBN118" s="205"/>
      <c r="XBO118" s="205"/>
      <c r="XBP118" s="205"/>
      <c r="XBQ118" s="205"/>
      <c r="XBR118" s="205"/>
      <c r="XBS118" s="205"/>
      <c r="XBT118" s="205"/>
      <c r="XBU118" s="205"/>
      <c r="XBV118" s="205"/>
      <c r="XBW118" s="205"/>
      <c r="XBX118" s="205"/>
      <c r="XBY118" s="205"/>
      <c r="XBZ118" s="205"/>
      <c r="XCA118" s="205"/>
      <c r="XCB118" s="205"/>
      <c r="XCC118" s="205"/>
      <c r="XCD118" s="205"/>
      <c r="XCE118" s="205"/>
      <c r="XCF118" s="205"/>
      <c r="XCG118" s="205"/>
      <c r="XCH118" s="205"/>
      <c r="XCI118" s="205"/>
      <c r="XCJ118" s="205"/>
      <c r="XCK118" s="205"/>
      <c r="XCL118" s="205"/>
      <c r="XCM118" s="205"/>
      <c r="XCN118" s="205"/>
      <c r="XCO118" s="205"/>
      <c r="XCP118" s="205"/>
      <c r="XCQ118" s="205"/>
      <c r="XCR118" s="205"/>
      <c r="XCS118" s="205"/>
      <c r="XCT118" s="205"/>
      <c r="XCU118" s="205"/>
      <c r="XCV118" s="205"/>
      <c r="XCW118" s="205"/>
      <c r="XCX118" s="205"/>
      <c r="XCY118" s="205"/>
      <c r="XCZ118" s="205"/>
      <c r="XDA118" s="205"/>
      <c r="XDB118" s="205"/>
      <c r="XDC118" s="205"/>
      <c r="XDD118" s="205"/>
      <c r="XDE118" s="205"/>
      <c r="XDF118" s="205"/>
      <c r="XDG118" s="205"/>
      <c r="XDH118" s="205"/>
      <c r="XDI118" s="205"/>
      <c r="XDJ118" s="205"/>
      <c r="XDK118" s="205"/>
      <c r="XDL118" s="205"/>
      <c r="XDM118" s="205"/>
      <c r="XDN118" s="205"/>
      <c r="XDO118" s="205"/>
      <c r="XDP118" s="205"/>
      <c r="XDQ118" s="205"/>
      <c r="XDR118" s="205"/>
      <c r="XDS118" s="205"/>
      <c r="XDT118" s="205"/>
      <c r="XDU118" s="205"/>
      <c r="XDV118" s="205"/>
      <c r="XDW118" s="205"/>
      <c r="XDX118" s="205"/>
      <c r="XDY118" s="205"/>
      <c r="XDZ118" s="205"/>
      <c r="XEA118" s="205"/>
      <c r="XEB118" s="205"/>
      <c r="XEC118" s="205"/>
      <c r="XED118" s="205"/>
      <c r="XEE118" s="205"/>
      <c r="XEF118" s="205"/>
      <c r="XEG118" s="205"/>
      <c r="XEH118" s="205"/>
      <c r="XEI118" s="205"/>
      <c r="XEJ118" s="205"/>
      <c r="XEK118" s="205"/>
      <c r="XEL118" s="205"/>
      <c r="XEM118" s="205"/>
      <c r="XEN118" s="205"/>
      <c r="XEO118" s="205"/>
      <c r="XEP118" s="205"/>
      <c r="XEQ118" s="205"/>
      <c r="XER118" s="205"/>
      <c r="XES118" s="205"/>
      <c r="XET118" s="205"/>
      <c r="XEU118" s="205"/>
      <c r="XEV118" s="205"/>
      <c r="XEW118" s="205"/>
      <c r="XEX118" s="205"/>
      <c r="XEY118" s="205"/>
      <c r="XEZ118" s="205"/>
      <c r="XFA118" s="205"/>
      <c r="XFB118" s="205"/>
      <c r="XFC118" s="205"/>
    </row>
    <row r="119" spans="1:16384" ht="30.75" x14ac:dyDescent="0.25">
      <c r="A119" s="119" t="s">
        <v>402</v>
      </c>
      <c r="B119" s="126" t="s">
        <v>359</v>
      </c>
      <c r="C119" s="126" t="s">
        <v>106</v>
      </c>
      <c r="D119" s="118">
        <f>1003924+90780</f>
        <v>1094704</v>
      </c>
      <c r="E119" s="118">
        <v>1258424</v>
      </c>
      <c r="F119" s="118">
        <v>1121546.26</v>
      </c>
      <c r="G119" s="91"/>
      <c r="H119" s="92"/>
      <c r="I119" s="92"/>
      <c r="J119" s="91"/>
      <c r="K119" s="91"/>
      <c r="L119" s="204"/>
      <c r="M119" s="204"/>
      <c r="N119" s="205"/>
      <c r="O119" s="204"/>
      <c r="P119" s="204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205"/>
      <c r="GQ119" s="205"/>
      <c r="GR119" s="205"/>
      <c r="GS119" s="205"/>
      <c r="GT119" s="205"/>
      <c r="GU119" s="205"/>
      <c r="GV119" s="205"/>
      <c r="GW119" s="205"/>
      <c r="GX119" s="205"/>
      <c r="GY119" s="205"/>
      <c r="GZ119" s="205"/>
      <c r="HA119" s="205"/>
      <c r="HB119" s="205"/>
      <c r="HC119" s="205"/>
      <c r="HD119" s="205"/>
      <c r="HE119" s="205"/>
      <c r="HF119" s="205"/>
      <c r="HG119" s="205"/>
      <c r="HH119" s="205"/>
      <c r="HI119" s="205"/>
      <c r="HJ119" s="205"/>
      <c r="HK119" s="205"/>
      <c r="HL119" s="205"/>
      <c r="HM119" s="205"/>
      <c r="HN119" s="205"/>
      <c r="HO119" s="205"/>
      <c r="HP119" s="205"/>
      <c r="HQ119" s="205"/>
      <c r="HR119" s="205"/>
      <c r="HS119" s="205"/>
      <c r="HT119" s="205"/>
      <c r="HU119" s="205"/>
      <c r="HV119" s="205"/>
      <c r="HW119" s="205"/>
      <c r="HX119" s="205"/>
      <c r="HY119" s="205"/>
      <c r="HZ119" s="205"/>
      <c r="IA119" s="205"/>
      <c r="IB119" s="205"/>
      <c r="IC119" s="205"/>
      <c r="ID119" s="205"/>
      <c r="IE119" s="205"/>
      <c r="IF119" s="205"/>
      <c r="IG119" s="205"/>
      <c r="IH119" s="205"/>
      <c r="II119" s="205"/>
      <c r="IJ119" s="205"/>
      <c r="IK119" s="205"/>
      <c r="IL119" s="205"/>
      <c r="IM119" s="205"/>
      <c r="IN119" s="205"/>
      <c r="IO119" s="205"/>
      <c r="IP119" s="205"/>
      <c r="IQ119" s="205"/>
      <c r="IR119" s="205"/>
      <c r="IS119" s="205"/>
      <c r="IT119" s="205"/>
      <c r="IU119" s="205"/>
      <c r="IV119" s="205"/>
      <c r="IW119" s="205"/>
      <c r="IX119" s="205"/>
      <c r="IY119" s="205"/>
      <c r="JF119" s="205"/>
      <c r="JG119" s="205"/>
      <c r="JH119" s="205"/>
      <c r="JI119" s="205"/>
      <c r="JJ119" s="205"/>
      <c r="JK119" s="205"/>
      <c r="JL119" s="205"/>
      <c r="JM119" s="205"/>
      <c r="JN119" s="205"/>
      <c r="JO119" s="205"/>
      <c r="JP119" s="205"/>
      <c r="JQ119" s="205"/>
      <c r="JR119" s="205"/>
      <c r="JS119" s="205"/>
      <c r="JT119" s="205"/>
      <c r="JU119" s="205"/>
      <c r="JV119" s="205"/>
      <c r="JW119" s="205"/>
      <c r="JX119" s="205"/>
      <c r="JY119" s="205"/>
      <c r="JZ119" s="205"/>
      <c r="KA119" s="205"/>
      <c r="KB119" s="205"/>
      <c r="KC119" s="205"/>
      <c r="KD119" s="205"/>
      <c r="KE119" s="205"/>
      <c r="KF119" s="205"/>
      <c r="KG119" s="205"/>
      <c r="KH119" s="205"/>
      <c r="KI119" s="205"/>
      <c r="KJ119" s="205"/>
      <c r="KK119" s="205"/>
      <c r="KL119" s="205"/>
      <c r="KM119" s="205"/>
      <c r="KN119" s="205"/>
      <c r="KO119" s="205"/>
      <c r="KP119" s="205"/>
      <c r="KQ119" s="205"/>
      <c r="KR119" s="205"/>
      <c r="KS119" s="205"/>
      <c r="KT119" s="205"/>
      <c r="KU119" s="205"/>
      <c r="KV119" s="205"/>
      <c r="KW119" s="205"/>
      <c r="KX119" s="205"/>
      <c r="KY119" s="205"/>
      <c r="KZ119" s="205"/>
      <c r="LA119" s="205"/>
      <c r="LB119" s="205"/>
      <c r="LC119" s="205"/>
      <c r="LD119" s="205"/>
      <c r="LE119" s="205"/>
      <c r="LF119" s="205"/>
      <c r="LG119" s="205"/>
      <c r="LH119" s="205"/>
      <c r="LI119" s="205"/>
      <c r="LJ119" s="205"/>
      <c r="LK119" s="205"/>
      <c r="LL119" s="205"/>
      <c r="LM119" s="205"/>
      <c r="LN119" s="205"/>
      <c r="LO119" s="205"/>
      <c r="LP119" s="205"/>
      <c r="LQ119" s="205"/>
      <c r="LR119" s="205"/>
      <c r="LS119" s="205"/>
      <c r="LT119" s="205"/>
      <c r="LU119" s="205"/>
      <c r="LV119" s="205"/>
      <c r="LW119" s="205"/>
      <c r="LX119" s="205"/>
      <c r="LY119" s="205"/>
      <c r="LZ119" s="205"/>
      <c r="MA119" s="205"/>
      <c r="MB119" s="205"/>
      <c r="MC119" s="205"/>
      <c r="MD119" s="205"/>
      <c r="ME119" s="205"/>
      <c r="MF119" s="205"/>
      <c r="MG119" s="205"/>
      <c r="MH119" s="205"/>
      <c r="MI119" s="205"/>
      <c r="MJ119" s="205"/>
      <c r="MK119" s="205"/>
      <c r="ML119" s="205"/>
      <c r="MM119" s="205"/>
      <c r="MN119" s="205"/>
      <c r="MO119" s="205"/>
      <c r="MP119" s="205"/>
      <c r="MQ119" s="205"/>
      <c r="MR119" s="205"/>
      <c r="MS119" s="205"/>
      <c r="MT119" s="205"/>
      <c r="MU119" s="205"/>
      <c r="MV119" s="205"/>
      <c r="MW119" s="205"/>
      <c r="MX119" s="205"/>
      <c r="MY119" s="205"/>
      <c r="MZ119" s="205"/>
      <c r="NA119" s="205"/>
      <c r="NB119" s="205"/>
      <c r="NC119" s="205"/>
      <c r="ND119" s="205"/>
      <c r="NE119" s="205"/>
      <c r="NF119" s="205"/>
      <c r="NG119" s="205"/>
      <c r="NH119" s="205"/>
      <c r="NI119" s="205"/>
      <c r="NJ119" s="205"/>
      <c r="NK119" s="205"/>
      <c r="NL119" s="205"/>
      <c r="NM119" s="205"/>
      <c r="NN119" s="205"/>
      <c r="NO119" s="205"/>
      <c r="NP119" s="205"/>
      <c r="NQ119" s="205"/>
      <c r="NR119" s="205"/>
      <c r="NS119" s="205"/>
      <c r="NT119" s="205"/>
      <c r="NU119" s="205"/>
      <c r="NV119" s="205"/>
      <c r="NW119" s="205"/>
      <c r="NX119" s="205"/>
      <c r="NY119" s="205"/>
      <c r="NZ119" s="205"/>
      <c r="OA119" s="205"/>
      <c r="OB119" s="205"/>
      <c r="OC119" s="205"/>
      <c r="OD119" s="205"/>
      <c r="OE119" s="205"/>
      <c r="OF119" s="205"/>
      <c r="OG119" s="205"/>
      <c r="OH119" s="205"/>
      <c r="OI119" s="205"/>
      <c r="OJ119" s="205"/>
      <c r="OK119" s="205"/>
      <c r="OL119" s="205"/>
      <c r="OM119" s="205"/>
      <c r="ON119" s="205"/>
      <c r="OO119" s="205"/>
      <c r="OP119" s="205"/>
      <c r="OQ119" s="205"/>
      <c r="OR119" s="205"/>
      <c r="OS119" s="205"/>
      <c r="OT119" s="205"/>
      <c r="OU119" s="205"/>
      <c r="OV119" s="205"/>
      <c r="OW119" s="205"/>
      <c r="OX119" s="205"/>
      <c r="OY119" s="205"/>
      <c r="OZ119" s="205"/>
      <c r="PA119" s="205"/>
      <c r="PB119" s="205"/>
      <c r="PC119" s="205"/>
      <c r="PD119" s="205"/>
      <c r="PE119" s="205"/>
      <c r="PF119" s="205"/>
      <c r="PG119" s="205"/>
      <c r="PH119" s="205"/>
      <c r="PI119" s="205"/>
      <c r="PJ119" s="205"/>
      <c r="PK119" s="205"/>
      <c r="PL119" s="205"/>
      <c r="PM119" s="205"/>
      <c r="PN119" s="205"/>
      <c r="PO119" s="205"/>
      <c r="PP119" s="205"/>
      <c r="PQ119" s="205"/>
      <c r="PR119" s="205"/>
      <c r="PS119" s="205"/>
      <c r="PT119" s="205"/>
      <c r="PU119" s="205"/>
      <c r="PV119" s="205"/>
      <c r="PW119" s="205"/>
      <c r="PX119" s="205"/>
      <c r="PY119" s="205"/>
      <c r="PZ119" s="205"/>
      <c r="QA119" s="205"/>
      <c r="QB119" s="205"/>
      <c r="QC119" s="205"/>
      <c r="QD119" s="205"/>
      <c r="QE119" s="205"/>
      <c r="QF119" s="205"/>
      <c r="QG119" s="205"/>
      <c r="QH119" s="205"/>
      <c r="QI119" s="205"/>
      <c r="QJ119" s="205"/>
      <c r="QK119" s="205"/>
      <c r="QL119" s="205"/>
      <c r="QM119" s="205"/>
      <c r="QN119" s="205"/>
      <c r="QO119" s="205"/>
      <c r="QP119" s="205"/>
      <c r="QQ119" s="205"/>
      <c r="QR119" s="205"/>
      <c r="QS119" s="205"/>
      <c r="QT119" s="205"/>
      <c r="QU119" s="205"/>
      <c r="QV119" s="205"/>
      <c r="QW119" s="205"/>
      <c r="QX119" s="205"/>
      <c r="QY119" s="205"/>
      <c r="QZ119" s="205"/>
      <c r="RA119" s="205"/>
      <c r="RB119" s="205"/>
      <c r="RC119" s="205"/>
      <c r="RD119" s="205"/>
      <c r="RE119" s="205"/>
      <c r="RF119" s="205"/>
      <c r="RG119" s="205"/>
      <c r="RH119" s="205"/>
      <c r="RI119" s="205"/>
      <c r="RJ119" s="205"/>
      <c r="RK119" s="205"/>
      <c r="RL119" s="205"/>
      <c r="RM119" s="205"/>
      <c r="RN119" s="205"/>
      <c r="RO119" s="205"/>
      <c r="RP119" s="205"/>
      <c r="RQ119" s="205"/>
      <c r="RR119" s="205"/>
      <c r="RS119" s="205"/>
      <c r="RT119" s="205"/>
      <c r="RU119" s="205"/>
      <c r="RV119" s="205"/>
      <c r="RW119" s="205"/>
      <c r="RX119" s="205"/>
      <c r="RY119" s="205"/>
      <c r="RZ119" s="205"/>
      <c r="SA119" s="205"/>
      <c r="SB119" s="205"/>
      <c r="SC119" s="205"/>
      <c r="SD119" s="205"/>
      <c r="SE119" s="205"/>
      <c r="SF119" s="205"/>
      <c r="SG119" s="205"/>
      <c r="SH119" s="205"/>
      <c r="SI119" s="205"/>
      <c r="SJ119" s="205"/>
      <c r="SK119" s="205"/>
      <c r="SL119" s="205"/>
      <c r="SM119" s="205"/>
      <c r="SN119" s="205"/>
      <c r="SO119" s="205"/>
      <c r="SP119" s="205"/>
      <c r="SQ119" s="205"/>
      <c r="SR119" s="205"/>
      <c r="SS119" s="205"/>
      <c r="ST119" s="205"/>
      <c r="SU119" s="205"/>
      <c r="TB119" s="205"/>
      <c r="TC119" s="205"/>
      <c r="TD119" s="205"/>
      <c r="TE119" s="205"/>
      <c r="TF119" s="205"/>
      <c r="TG119" s="205"/>
      <c r="TH119" s="205"/>
      <c r="TI119" s="205"/>
      <c r="TJ119" s="205"/>
      <c r="TK119" s="205"/>
      <c r="TL119" s="205"/>
      <c r="TM119" s="205"/>
      <c r="TN119" s="205"/>
      <c r="TO119" s="205"/>
      <c r="TP119" s="205"/>
      <c r="TQ119" s="205"/>
      <c r="TR119" s="205"/>
      <c r="TS119" s="205"/>
      <c r="TT119" s="205"/>
      <c r="TU119" s="205"/>
      <c r="TV119" s="205"/>
      <c r="TW119" s="205"/>
      <c r="TX119" s="205"/>
      <c r="TY119" s="205"/>
      <c r="TZ119" s="205"/>
      <c r="UA119" s="205"/>
      <c r="UB119" s="205"/>
      <c r="UC119" s="205"/>
      <c r="UD119" s="205"/>
      <c r="UE119" s="205"/>
      <c r="UF119" s="205"/>
      <c r="UG119" s="205"/>
      <c r="UH119" s="205"/>
      <c r="UI119" s="205"/>
      <c r="UJ119" s="205"/>
      <c r="UK119" s="205"/>
      <c r="UL119" s="205"/>
      <c r="UM119" s="205"/>
      <c r="UN119" s="205"/>
      <c r="UO119" s="205"/>
      <c r="UP119" s="205"/>
      <c r="UQ119" s="205"/>
      <c r="UR119" s="205"/>
      <c r="US119" s="205"/>
      <c r="UT119" s="205"/>
      <c r="UU119" s="205"/>
      <c r="UV119" s="205"/>
      <c r="UW119" s="205"/>
      <c r="UX119" s="205"/>
      <c r="UY119" s="205"/>
      <c r="UZ119" s="205"/>
      <c r="VA119" s="205"/>
      <c r="VB119" s="205"/>
      <c r="VC119" s="205"/>
      <c r="VD119" s="205"/>
      <c r="VE119" s="205"/>
      <c r="VF119" s="205"/>
      <c r="VG119" s="205"/>
      <c r="VH119" s="205"/>
      <c r="VI119" s="205"/>
      <c r="VJ119" s="205"/>
      <c r="VK119" s="205"/>
      <c r="VL119" s="205"/>
      <c r="VM119" s="205"/>
      <c r="VN119" s="205"/>
      <c r="VO119" s="205"/>
      <c r="VP119" s="205"/>
      <c r="VQ119" s="205"/>
      <c r="VR119" s="205"/>
      <c r="VS119" s="205"/>
      <c r="VT119" s="205"/>
      <c r="VU119" s="205"/>
      <c r="VV119" s="205"/>
      <c r="VW119" s="205"/>
      <c r="VX119" s="205"/>
      <c r="VY119" s="205"/>
      <c r="VZ119" s="205"/>
      <c r="WA119" s="205"/>
      <c r="WB119" s="205"/>
      <c r="WC119" s="205"/>
      <c r="WD119" s="205"/>
      <c r="WE119" s="205"/>
      <c r="WF119" s="205"/>
      <c r="WG119" s="205"/>
      <c r="WH119" s="205"/>
      <c r="WI119" s="205"/>
      <c r="WJ119" s="205"/>
      <c r="WK119" s="205"/>
      <c r="WL119" s="205"/>
      <c r="WM119" s="205"/>
      <c r="WN119" s="205"/>
      <c r="WO119" s="205"/>
      <c r="WP119" s="205"/>
      <c r="WQ119" s="205"/>
      <c r="WR119" s="205"/>
      <c r="WS119" s="205"/>
      <c r="WT119" s="205"/>
      <c r="WU119" s="205"/>
      <c r="WV119" s="205"/>
      <c r="WW119" s="205"/>
      <c r="WX119" s="205"/>
      <c r="WY119" s="205"/>
      <c r="WZ119" s="205"/>
      <c r="XA119" s="205"/>
      <c r="XB119" s="205"/>
      <c r="XC119" s="205"/>
      <c r="XD119" s="205"/>
      <c r="XE119" s="205"/>
      <c r="XF119" s="205"/>
      <c r="XG119" s="205"/>
      <c r="XH119" s="205"/>
      <c r="XI119" s="205"/>
      <c r="XJ119" s="205"/>
      <c r="XK119" s="205"/>
      <c r="XL119" s="205"/>
      <c r="XM119" s="205"/>
      <c r="XN119" s="205"/>
      <c r="XO119" s="205"/>
      <c r="XP119" s="205"/>
      <c r="XQ119" s="205"/>
      <c r="XR119" s="205"/>
      <c r="XS119" s="205"/>
      <c r="XT119" s="205"/>
      <c r="XU119" s="205"/>
      <c r="XV119" s="205"/>
      <c r="XW119" s="205"/>
      <c r="XX119" s="205"/>
      <c r="XY119" s="205"/>
      <c r="XZ119" s="205"/>
      <c r="YA119" s="205"/>
      <c r="YB119" s="205"/>
      <c r="YC119" s="205"/>
      <c r="YD119" s="205"/>
      <c r="YE119" s="205"/>
      <c r="YF119" s="205"/>
      <c r="YG119" s="205"/>
      <c r="YH119" s="205"/>
      <c r="YI119" s="205"/>
      <c r="YJ119" s="205"/>
      <c r="YK119" s="205"/>
      <c r="YL119" s="205"/>
      <c r="YM119" s="205"/>
      <c r="YN119" s="205"/>
      <c r="YO119" s="205"/>
      <c r="YP119" s="205"/>
      <c r="YQ119" s="205"/>
      <c r="YR119" s="205"/>
      <c r="YS119" s="205"/>
      <c r="YT119" s="205"/>
      <c r="YU119" s="205"/>
      <c r="YV119" s="205"/>
      <c r="YW119" s="205"/>
      <c r="YX119" s="205"/>
      <c r="YY119" s="205"/>
      <c r="YZ119" s="205"/>
      <c r="ZA119" s="205"/>
      <c r="ZB119" s="205"/>
      <c r="ZC119" s="205"/>
      <c r="ZD119" s="205"/>
      <c r="ZE119" s="205"/>
      <c r="ZF119" s="205"/>
      <c r="ZG119" s="205"/>
      <c r="ZH119" s="205"/>
      <c r="ZI119" s="205"/>
      <c r="ZJ119" s="205"/>
      <c r="ZK119" s="205"/>
      <c r="ZL119" s="205"/>
      <c r="ZM119" s="205"/>
      <c r="ZN119" s="205"/>
      <c r="ZO119" s="205"/>
      <c r="ZP119" s="205"/>
      <c r="ZQ119" s="205"/>
      <c r="ZR119" s="205"/>
      <c r="ZS119" s="205"/>
      <c r="ZT119" s="205"/>
      <c r="ZU119" s="205"/>
      <c r="ZV119" s="205"/>
      <c r="ZW119" s="205"/>
      <c r="ZX119" s="205"/>
      <c r="ZY119" s="205"/>
      <c r="ZZ119" s="205"/>
      <c r="AAA119" s="205"/>
      <c r="AAB119" s="205"/>
      <c r="AAC119" s="205"/>
      <c r="AAD119" s="205"/>
      <c r="AAE119" s="205"/>
      <c r="AAF119" s="205"/>
      <c r="AAG119" s="205"/>
      <c r="AAH119" s="205"/>
      <c r="AAI119" s="205"/>
      <c r="AAJ119" s="205"/>
      <c r="AAK119" s="205"/>
      <c r="AAL119" s="205"/>
      <c r="AAM119" s="205"/>
      <c r="AAN119" s="205"/>
      <c r="AAO119" s="205"/>
      <c r="AAP119" s="205"/>
      <c r="AAQ119" s="205"/>
      <c r="AAR119" s="205"/>
      <c r="AAS119" s="205"/>
      <c r="AAT119" s="205"/>
      <c r="AAU119" s="205"/>
      <c r="AAV119" s="205"/>
      <c r="AAW119" s="205"/>
      <c r="AAX119" s="205"/>
      <c r="AAY119" s="205"/>
      <c r="AAZ119" s="205"/>
      <c r="ABA119" s="205"/>
      <c r="ABB119" s="205"/>
      <c r="ABC119" s="205"/>
      <c r="ABD119" s="205"/>
      <c r="ABE119" s="205"/>
      <c r="ABF119" s="205"/>
      <c r="ABG119" s="205"/>
      <c r="ABH119" s="205"/>
      <c r="ABI119" s="205"/>
      <c r="ABJ119" s="205"/>
      <c r="ABK119" s="205"/>
      <c r="ABL119" s="205"/>
      <c r="ABM119" s="205"/>
      <c r="ABN119" s="205"/>
      <c r="ABO119" s="205"/>
      <c r="ABP119" s="205"/>
      <c r="ABQ119" s="205"/>
      <c r="ABR119" s="205"/>
      <c r="ABS119" s="205"/>
      <c r="ABT119" s="205"/>
      <c r="ABU119" s="205"/>
      <c r="ABV119" s="205"/>
      <c r="ABW119" s="205"/>
      <c r="ABX119" s="205"/>
      <c r="ABY119" s="205"/>
      <c r="ABZ119" s="205"/>
      <c r="ACA119" s="205"/>
      <c r="ACB119" s="205"/>
      <c r="ACC119" s="205"/>
      <c r="ACD119" s="205"/>
      <c r="ACE119" s="205"/>
      <c r="ACF119" s="205"/>
      <c r="ACG119" s="205"/>
      <c r="ACH119" s="205"/>
      <c r="ACI119" s="205"/>
      <c r="ACJ119" s="205"/>
      <c r="ACK119" s="205"/>
      <c r="ACL119" s="205"/>
      <c r="ACM119" s="205"/>
      <c r="ACN119" s="205"/>
      <c r="ACO119" s="205"/>
      <c r="ACP119" s="205"/>
      <c r="ACQ119" s="205"/>
      <c r="ACX119" s="205"/>
      <c r="ACY119" s="205"/>
      <c r="ACZ119" s="205"/>
      <c r="ADA119" s="205"/>
      <c r="ADB119" s="205"/>
      <c r="ADC119" s="205"/>
      <c r="ADD119" s="205"/>
      <c r="ADE119" s="205"/>
      <c r="ADF119" s="205"/>
      <c r="ADG119" s="205"/>
      <c r="ADH119" s="205"/>
      <c r="ADI119" s="205"/>
      <c r="ADJ119" s="205"/>
      <c r="ADK119" s="205"/>
      <c r="ADL119" s="205"/>
      <c r="ADM119" s="205"/>
      <c r="ADN119" s="205"/>
      <c r="ADO119" s="205"/>
      <c r="ADP119" s="205"/>
      <c r="ADQ119" s="205"/>
      <c r="ADR119" s="205"/>
      <c r="ADS119" s="205"/>
      <c r="ADT119" s="205"/>
      <c r="ADU119" s="205"/>
      <c r="ADV119" s="205"/>
      <c r="ADW119" s="205"/>
      <c r="ADX119" s="205"/>
      <c r="ADY119" s="205"/>
      <c r="ADZ119" s="205"/>
      <c r="AEA119" s="205"/>
      <c r="AEB119" s="205"/>
      <c r="AEC119" s="205"/>
      <c r="AED119" s="205"/>
      <c r="AEE119" s="205"/>
      <c r="AEF119" s="205"/>
      <c r="AEG119" s="205"/>
      <c r="AEH119" s="205"/>
      <c r="AEI119" s="205"/>
      <c r="AEJ119" s="205"/>
      <c r="AEK119" s="205"/>
      <c r="AEL119" s="205"/>
      <c r="AEM119" s="205"/>
      <c r="AEN119" s="205"/>
      <c r="AEO119" s="205"/>
      <c r="AEP119" s="205"/>
      <c r="AEQ119" s="205"/>
      <c r="AER119" s="205"/>
      <c r="AES119" s="205"/>
      <c r="AET119" s="205"/>
      <c r="AEU119" s="205"/>
      <c r="AEV119" s="205"/>
      <c r="AEW119" s="205"/>
      <c r="AEX119" s="205"/>
      <c r="AEY119" s="205"/>
      <c r="AEZ119" s="205"/>
      <c r="AFA119" s="205"/>
      <c r="AFB119" s="205"/>
      <c r="AFC119" s="205"/>
      <c r="AFD119" s="205"/>
      <c r="AFE119" s="205"/>
      <c r="AFF119" s="205"/>
      <c r="AFG119" s="205"/>
      <c r="AFH119" s="205"/>
      <c r="AFI119" s="205"/>
      <c r="AFJ119" s="205"/>
      <c r="AFK119" s="205"/>
      <c r="AFL119" s="205"/>
      <c r="AFM119" s="205"/>
      <c r="AFN119" s="205"/>
      <c r="AFO119" s="205"/>
      <c r="AFP119" s="205"/>
      <c r="AFQ119" s="205"/>
      <c r="AFR119" s="205"/>
      <c r="AFS119" s="205"/>
      <c r="AFT119" s="205"/>
      <c r="AFU119" s="205"/>
      <c r="AFV119" s="205"/>
      <c r="AFW119" s="205"/>
      <c r="AFX119" s="205"/>
      <c r="AFY119" s="205"/>
      <c r="AFZ119" s="205"/>
      <c r="AGA119" s="205"/>
      <c r="AGB119" s="205"/>
      <c r="AGC119" s="205"/>
      <c r="AGD119" s="205"/>
      <c r="AGE119" s="205"/>
      <c r="AGF119" s="205"/>
      <c r="AGG119" s="205"/>
      <c r="AGH119" s="205"/>
      <c r="AGI119" s="205"/>
      <c r="AGJ119" s="205"/>
      <c r="AGK119" s="205"/>
      <c r="AGL119" s="205"/>
      <c r="AGM119" s="205"/>
      <c r="AGN119" s="205"/>
      <c r="AGO119" s="205"/>
      <c r="AGP119" s="205"/>
      <c r="AGQ119" s="205"/>
      <c r="AGR119" s="205"/>
      <c r="AGS119" s="205"/>
      <c r="AGT119" s="205"/>
      <c r="AGU119" s="205"/>
      <c r="AGV119" s="205"/>
      <c r="AGW119" s="205"/>
      <c r="AGX119" s="205"/>
      <c r="AGY119" s="205"/>
      <c r="AGZ119" s="205"/>
      <c r="AHA119" s="205"/>
      <c r="AHB119" s="205"/>
      <c r="AHC119" s="205"/>
      <c r="AHD119" s="205"/>
      <c r="AHE119" s="205"/>
      <c r="AHF119" s="205"/>
      <c r="AHG119" s="205"/>
      <c r="AHH119" s="205"/>
      <c r="AHI119" s="205"/>
      <c r="AHJ119" s="205"/>
      <c r="AHK119" s="205"/>
      <c r="AHL119" s="205"/>
      <c r="AHM119" s="205"/>
      <c r="AHN119" s="205"/>
      <c r="AHO119" s="205"/>
      <c r="AHP119" s="205"/>
      <c r="AHQ119" s="205"/>
      <c r="AHR119" s="205"/>
      <c r="AHS119" s="205"/>
      <c r="AHT119" s="205"/>
      <c r="AHU119" s="205"/>
      <c r="AHV119" s="205"/>
      <c r="AHW119" s="205"/>
      <c r="AHX119" s="205"/>
      <c r="AHY119" s="205"/>
      <c r="AHZ119" s="205"/>
      <c r="AIA119" s="205"/>
      <c r="AIB119" s="205"/>
      <c r="AIC119" s="205"/>
      <c r="AID119" s="205"/>
      <c r="AIE119" s="205"/>
      <c r="AIF119" s="205"/>
      <c r="AIG119" s="205"/>
      <c r="AIH119" s="205"/>
      <c r="AII119" s="205"/>
      <c r="AIJ119" s="205"/>
      <c r="AIK119" s="205"/>
      <c r="AIL119" s="205"/>
      <c r="AIM119" s="205"/>
      <c r="AIN119" s="205"/>
      <c r="AIO119" s="205"/>
      <c r="AIP119" s="205"/>
      <c r="AIQ119" s="205"/>
      <c r="AIR119" s="205"/>
      <c r="AIS119" s="205"/>
      <c r="AIT119" s="205"/>
      <c r="AIU119" s="205"/>
      <c r="AIV119" s="205"/>
      <c r="AIW119" s="205"/>
      <c r="AIX119" s="205"/>
      <c r="AIY119" s="205"/>
      <c r="AIZ119" s="205"/>
      <c r="AJA119" s="205"/>
      <c r="AJB119" s="205"/>
      <c r="AJC119" s="205"/>
      <c r="AJD119" s="205"/>
      <c r="AJE119" s="205"/>
      <c r="AJF119" s="205"/>
      <c r="AJG119" s="205"/>
      <c r="AJH119" s="205"/>
      <c r="AJI119" s="205"/>
      <c r="AJJ119" s="205"/>
      <c r="AJK119" s="205"/>
      <c r="AJL119" s="205"/>
      <c r="AJM119" s="205"/>
      <c r="AJN119" s="205"/>
      <c r="AJO119" s="205"/>
      <c r="AJP119" s="205"/>
      <c r="AJQ119" s="205"/>
      <c r="AJR119" s="205"/>
      <c r="AJS119" s="205"/>
      <c r="AJT119" s="205"/>
      <c r="AJU119" s="205"/>
      <c r="AJV119" s="205"/>
      <c r="AJW119" s="205"/>
      <c r="AJX119" s="205"/>
      <c r="AJY119" s="205"/>
      <c r="AJZ119" s="205"/>
      <c r="AKA119" s="205"/>
      <c r="AKB119" s="205"/>
      <c r="AKC119" s="205"/>
      <c r="AKD119" s="205"/>
      <c r="AKE119" s="205"/>
      <c r="AKF119" s="205"/>
      <c r="AKG119" s="205"/>
      <c r="AKH119" s="205"/>
      <c r="AKI119" s="205"/>
      <c r="AKJ119" s="205"/>
      <c r="AKK119" s="205"/>
      <c r="AKL119" s="205"/>
      <c r="AKM119" s="205"/>
      <c r="AKN119" s="205"/>
      <c r="AKO119" s="205"/>
      <c r="AKP119" s="205"/>
      <c r="AKQ119" s="205"/>
      <c r="AKR119" s="205"/>
      <c r="AKS119" s="205"/>
      <c r="AKT119" s="205"/>
      <c r="AKU119" s="205"/>
      <c r="AKV119" s="205"/>
      <c r="AKW119" s="205"/>
      <c r="AKX119" s="205"/>
      <c r="AKY119" s="205"/>
      <c r="AKZ119" s="205"/>
      <c r="ALA119" s="205"/>
      <c r="ALB119" s="205"/>
      <c r="ALC119" s="205"/>
      <c r="ALD119" s="205"/>
      <c r="ALE119" s="205"/>
      <c r="ALF119" s="205"/>
      <c r="ALG119" s="205"/>
      <c r="ALH119" s="205"/>
      <c r="ALI119" s="205"/>
      <c r="ALJ119" s="205"/>
      <c r="ALK119" s="205"/>
      <c r="ALL119" s="205"/>
      <c r="ALM119" s="205"/>
      <c r="ALN119" s="205"/>
      <c r="ALO119" s="205"/>
      <c r="ALP119" s="205"/>
      <c r="ALQ119" s="205"/>
      <c r="ALR119" s="205"/>
      <c r="ALS119" s="205"/>
      <c r="ALT119" s="205"/>
      <c r="ALU119" s="205"/>
      <c r="ALV119" s="205"/>
      <c r="ALW119" s="205"/>
      <c r="ALX119" s="205"/>
      <c r="ALY119" s="205"/>
      <c r="ALZ119" s="205"/>
      <c r="AMA119" s="205"/>
      <c r="AMB119" s="205"/>
      <c r="AMC119" s="205"/>
      <c r="AMD119" s="205"/>
      <c r="AME119" s="205"/>
      <c r="AMF119" s="205"/>
      <c r="AMG119" s="205"/>
      <c r="AMH119" s="205"/>
      <c r="AMI119" s="205"/>
      <c r="AMJ119" s="205"/>
      <c r="AMK119" s="205"/>
      <c r="AML119" s="205"/>
      <c r="AMM119" s="205"/>
      <c r="AMT119" s="205"/>
      <c r="AMU119" s="205"/>
      <c r="AMV119" s="205"/>
      <c r="AMW119" s="205"/>
      <c r="AMX119" s="205"/>
      <c r="AMY119" s="205"/>
      <c r="AMZ119" s="205"/>
      <c r="ANA119" s="205"/>
      <c r="ANB119" s="205"/>
      <c r="ANC119" s="205"/>
      <c r="AND119" s="205"/>
      <c r="ANE119" s="205"/>
      <c r="ANF119" s="205"/>
      <c r="ANG119" s="205"/>
      <c r="ANH119" s="205"/>
      <c r="ANI119" s="205"/>
      <c r="ANJ119" s="205"/>
      <c r="ANK119" s="205"/>
      <c r="ANL119" s="205"/>
      <c r="ANM119" s="205"/>
      <c r="ANN119" s="205"/>
      <c r="ANO119" s="205"/>
      <c r="ANP119" s="205"/>
      <c r="ANQ119" s="205"/>
      <c r="ANR119" s="205"/>
      <c r="ANS119" s="205"/>
      <c r="ANT119" s="205"/>
      <c r="ANU119" s="205"/>
      <c r="ANV119" s="205"/>
      <c r="ANW119" s="205"/>
      <c r="ANX119" s="205"/>
      <c r="ANY119" s="205"/>
      <c r="ANZ119" s="205"/>
      <c r="AOA119" s="205"/>
      <c r="AOB119" s="205"/>
      <c r="AOC119" s="205"/>
      <c r="AOD119" s="205"/>
      <c r="AOE119" s="205"/>
      <c r="AOF119" s="205"/>
      <c r="AOG119" s="205"/>
      <c r="AOH119" s="205"/>
      <c r="AOI119" s="205"/>
      <c r="AOJ119" s="205"/>
      <c r="AOK119" s="205"/>
      <c r="AOL119" s="205"/>
      <c r="AOM119" s="205"/>
      <c r="AON119" s="205"/>
      <c r="AOO119" s="205"/>
      <c r="AOP119" s="205"/>
      <c r="AOQ119" s="205"/>
      <c r="AOR119" s="205"/>
      <c r="AOS119" s="205"/>
      <c r="AOT119" s="205"/>
      <c r="AOU119" s="205"/>
      <c r="AOV119" s="205"/>
      <c r="AOW119" s="205"/>
      <c r="AOX119" s="205"/>
      <c r="AOY119" s="205"/>
      <c r="AOZ119" s="205"/>
      <c r="APA119" s="205"/>
      <c r="APB119" s="205"/>
      <c r="APC119" s="205"/>
      <c r="APD119" s="205"/>
      <c r="APE119" s="205"/>
      <c r="APF119" s="205"/>
      <c r="APG119" s="205"/>
      <c r="APH119" s="205"/>
      <c r="API119" s="205"/>
      <c r="APJ119" s="205"/>
      <c r="APK119" s="205"/>
      <c r="APL119" s="205"/>
      <c r="APM119" s="205"/>
      <c r="APN119" s="205"/>
      <c r="APO119" s="205"/>
      <c r="APP119" s="205"/>
      <c r="APQ119" s="205"/>
      <c r="APR119" s="205"/>
      <c r="APS119" s="205"/>
      <c r="APT119" s="205"/>
      <c r="APU119" s="205"/>
      <c r="APV119" s="205"/>
      <c r="APW119" s="205"/>
      <c r="APX119" s="205"/>
      <c r="APY119" s="205"/>
      <c r="APZ119" s="205"/>
      <c r="AQA119" s="205"/>
      <c r="AQB119" s="205"/>
      <c r="AQC119" s="205"/>
      <c r="AQD119" s="205"/>
      <c r="AQE119" s="205"/>
      <c r="AQF119" s="205"/>
      <c r="AQG119" s="205"/>
      <c r="AQH119" s="205"/>
      <c r="AQI119" s="205"/>
      <c r="AQJ119" s="205"/>
      <c r="AQK119" s="205"/>
      <c r="AQL119" s="205"/>
      <c r="AQM119" s="205"/>
      <c r="AQN119" s="205"/>
      <c r="AQO119" s="205"/>
      <c r="AQP119" s="205"/>
      <c r="AQQ119" s="205"/>
      <c r="AQR119" s="205"/>
      <c r="AQS119" s="205"/>
      <c r="AQT119" s="205"/>
      <c r="AQU119" s="205"/>
      <c r="AQV119" s="205"/>
      <c r="AQW119" s="205"/>
      <c r="AQX119" s="205"/>
      <c r="AQY119" s="205"/>
      <c r="AQZ119" s="205"/>
      <c r="ARA119" s="205"/>
      <c r="ARB119" s="205"/>
      <c r="ARC119" s="205"/>
      <c r="ARD119" s="205"/>
      <c r="ARE119" s="205"/>
      <c r="ARF119" s="205"/>
      <c r="ARG119" s="205"/>
      <c r="ARH119" s="205"/>
      <c r="ARI119" s="205"/>
      <c r="ARJ119" s="205"/>
      <c r="ARK119" s="205"/>
      <c r="ARL119" s="205"/>
      <c r="ARM119" s="205"/>
      <c r="ARN119" s="205"/>
      <c r="ARO119" s="205"/>
      <c r="ARP119" s="205"/>
      <c r="ARQ119" s="205"/>
      <c r="ARR119" s="205"/>
      <c r="ARS119" s="205"/>
      <c r="ART119" s="205"/>
      <c r="ARU119" s="205"/>
      <c r="ARV119" s="205"/>
      <c r="ARW119" s="205"/>
      <c r="ARX119" s="205"/>
      <c r="ARY119" s="205"/>
      <c r="ARZ119" s="205"/>
      <c r="ASA119" s="205"/>
      <c r="ASB119" s="205"/>
      <c r="ASC119" s="205"/>
      <c r="ASD119" s="205"/>
      <c r="ASE119" s="205"/>
      <c r="ASF119" s="205"/>
      <c r="ASG119" s="205"/>
      <c r="ASH119" s="205"/>
      <c r="ASI119" s="205"/>
      <c r="ASJ119" s="205"/>
      <c r="ASK119" s="205"/>
      <c r="ASL119" s="205"/>
      <c r="ASM119" s="205"/>
      <c r="ASN119" s="205"/>
      <c r="ASO119" s="205"/>
      <c r="ASP119" s="205"/>
      <c r="ASQ119" s="205"/>
      <c r="ASR119" s="205"/>
      <c r="ASS119" s="205"/>
      <c r="AST119" s="205"/>
      <c r="ASU119" s="205"/>
      <c r="ASV119" s="205"/>
      <c r="ASW119" s="205"/>
      <c r="ASX119" s="205"/>
      <c r="ASY119" s="205"/>
      <c r="ASZ119" s="205"/>
      <c r="ATA119" s="205"/>
      <c r="ATB119" s="205"/>
      <c r="ATC119" s="205"/>
      <c r="ATD119" s="205"/>
      <c r="ATE119" s="205"/>
      <c r="ATF119" s="205"/>
      <c r="ATG119" s="205"/>
      <c r="ATH119" s="205"/>
      <c r="ATI119" s="205"/>
      <c r="ATJ119" s="205"/>
      <c r="ATK119" s="205"/>
      <c r="ATL119" s="205"/>
      <c r="ATM119" s="205"/>
      <c r="ATN119" s="205"/>
      <c r="ATO119" s="205"/>
      <c r="ATP119" s="205"/>
      <c r="ATQ119" s="205"/>
      <c r="ATR119" s="205"/>
      <c r="ATS119" s="205"/>
      <c r="ATT119" s="205"/>
      <c r="ATU119" s="205"/>
      <c r="ATV119" s="205"/>
      <c r="ATW119" s="205"/>
      <c r="ATX119" s="205"/>
      <c r="ATY119" s="205"/>
      <c r="ATZ119" s="205"/>
      <c r="AUA119" s="205"/>
      <c r="AUB119" s="205"/>
      <c r="AUC119" s="205"/>
      <c r="AUD119" s="205"/>
      <c r="AUE119" s="205"/>
      <c r="AUF119" s="205"/>
      <c r="AUG119" s="205"/>
      <c r="AUH119" s="205"/>
      <c r="AUI119" s="205"/>
      <c r="AUJ119" s="205"/>
      <c r="AUK119" s="205"/>
      <c r="AUL119" s="205"/>
      <c r="AUM119" s="205"/>
      <c r="AUN119" s="205"/>
      <c r="AUO119" s="205"/>
      <c r="AUP119" s="205"/>
      <c r="AUQ119" s="205"/>
      <c r="AUR119" s="205"/>
      <c r="AUS119" s="205"/>
      <c r="AUT119" s="205"/>
      <c r="AUU119" s="205"/>
      <c r="AUV119" s="205"/>
      <c r="AUW119" s="205"/>
      <c r="AUX119" s="205"/>
      <c r="AUY119" s="205"/>
      <c r="AUZ119" s="205"/>
      <c r="AVA119" s="205"/>
      <c r="AVB119" s="205"/>
      <c r="AVC119" s="205"/>
      <c r="AVD119" s="205"/>
      <c r="AVE119" s="205"/>
      <c r="AVF119" s="205"/>
      <c r="AVG119" s="205"/>
      <c r="AVH119" s="205"/>
      <c r="AVI119" s="205"/>
      <c r="AVJ119" s="205"/>
      <c r="AVK119" s="205"/>
      <c r="AVL119" s="205"/>
      <c r="AVM119" s="205"/>
      <c r="AVN119" s="205"/>
      <c r="AVO119" s="205"/>
      <c r="AVP119" s="205"/>
      <c r="AVQ119" s="205"/>
      <c r="AVR119" s="205"/>
      <c r="AVS119" s="205"/>
      <c r="AVT119" s="205"/>
      <c r="AVU119" s="205"/>
      <c r="AVV119" s="205"/>
      <c r="AVW119" s="205"/>
      <c r="AVX119" s="205"/>
      <c r="AVY119" s="205"/>
      <c r="AVZ119" s="205"/>
      <c r="AWA119" s="205"/>
      <c r="AWB119" s="205"/>
      <c r="AWC119" s="205"/>
      <c r="AWD119" s="205"/>
      <c r="AWE119" s="205"/>
      <c r="AWF119" s="205"/>
      <c r="AWG119" s="205"/>
      <c r="AWH119" s="205"/>
      <c r="AWI119" s="205"/>
      <c r="AWP119" s="205"/>
      <c r="AWQ119" s="205"/>
      <c r="AWR119" s="205"/>
      <c r="AWS119" s="205"/>
      <c r="AWT119" s="205"/>
      <c r="AWU119" s="205"/>
      <c r="AWV119" s="205"/>
      <c r="AWW119" s="205"/>
      <c r="AWX119" s="205"/>
      <c r="AWY119" s="205"/>
      <c r="AWZ119" s="205"/>
      <c r="AXA119" s="205"/>
      <c r="AXB119" s="205"/>
      <c r="AXC119" s="205"/>
      <c r="AXD119" s="205"/>
      <c r="AXE119" s="205"/>
      <c r="AXF119" s="205"/>
      <c r="AXG119" s="205"/>
      <c r="AXH119" s="205"/>
      <c r="AXI119" s="205"/>
      <c r="AXJ119" s="205"/>
      <c r="AXK119" s="205"/>
      <c r="AXL119" s="205"/>
      <c r="AXM119" s="205"/>
      <c r="AXN119" s="205"/>
      <c r="AXO119" s="205"/>
      <c r="AXP119" s="205"/>
      <c r="AXQ119" s="205"/>
      <c r="AXR119" s="205"/>
      <c r="AXS119" s="205"/>
      <c r="AXT119" s="205"/>
      <c r="AXU119" s="205"/>
      <c r="AXV119" s="205"/>
      <c r="AXW119" s="205"/>
      <c r="AXX119" s="205"/>
      <c r="AXY119" s="205"/>
      <c r="AXZ119" s="205"/>
      <c r="AYA119" s="205"/>
      <c r="AYB119" s="205"/>
      <c r="AYC119" s="205"/>
      <c r="AYD119" s="205"/>
      <c r="AYE119" s="205"/>
      <c r="AYF119" s="205"/>
      <c r="AYG119" s="205"/>
      <c r="AYH119" s="205"/>
      <c r="AYI119" s="205"/>
      <c r="AYJ119" s="205"/>
      <c r="AYK119" s="205"/>
      <c r="AYL119" s="205"/>
      <c r="AYM119" s="205"/>
      <c r="AYN119" s="205"/>
      <c r="AYO119" s="205"/>
      <c r="AYP119" s="205"/>
      <c r="AYQ119" s="205"/>
      <c r="AYR119" s="205"/>
      <c r="AYS119" s="205"/>
      <c r="AYT119" s="205"/>
      <c r="AYU119" s="205"/>
      <c r="AYV119" s="205"/>
      <c r="AYW119" s="205"/>
      <c r="AYX119" s="205"/>
      <c r="AYY119" s="205"/>
      <c r="AYZ119" s="205"/>
      <c r="AZA119" s="205"/>
      <c r="AZB119" s="205"/>
      <c r="AZC119" s="205"/>
      <c r="AZD119" s="205"/>
      <c r="AZE119" s="205"/>
      <c r="AZF119" s="205"/>
      <c r="AZG119" s="205"/>
      <c r="AZH119" s="205"/>
      <c r="AZI119" s="205"/>
      <c r="AZJ119" s="205"/>
      <c r="AZK119" s="205"/>
      <c r="AZL119" s="205"/>
      <c r="AZM119" s="205"/>
      <c r="AZN119" s="205"/>
      <c r="AZO119" s="205"/>
      <c r="AZP119" s="205"/>
      <c r="AZQ119" s="205"/>
      <c r="AZR119" s="205"/>
      <c r="AZS119" s="205"/>
      <c r="AZT119" s="205"/>
      <c r="AZU119" s="205"/>
      <c r="AZV119" s="205"/>
      <c r="AZW119" s="205"/>
      <c r="AZX119" s="205"/>
      <c r="AZY119" s="205"/>
      <c r="AZZ119" s="205"/>
      <c r="BAA119" s="205"/>
      <c r="BAB119" s="205"/>
      <c r="BAC119" s="205"/>
      <c r="BAD119" s="205"/>
      <c r="BAE119" s="205"/>
      <c r="BAF119" s="205"/>
      <c r="BAG119" s="205"/>
      <c r="BAH119" s="205"/>
      <c r="BAI119" s="205"/>
      <c r="BAJ119" s="205"/>
      <c r="BAK119" s="205"/>
      <c r="BAL119" s="205"/>
      <c r="BAM119" s="205"/>
      <c r="BAN119" s="205"/>
      <c r="BAO119" s="205"/>
      <c r="BAP119" s="205"/>
      <c r="BAQ119" s="205"/>
      <c r="BAR119" s="205"/>
      <c r="BAS119" s="205"/>
      <c r="BAT119" s="205"/>
      <c r="BAU119" s="205"/>
      <c r="BAV119" s="205"/>
      <c r="BAW119" s="205"/>
      <c r="BAX119" s="205"/>
      <c r="BAY119" s="205"/>
      <c r="BAZ119" s="205"/>
      <c r="BBA119" s="205"/>
      <c r="BBB119" s="205"/>
      <c r="BBC119" s="205"/>
      <c r="BBD119" s="205"/>
      <c r="BBE119" s="205"/>
      <c r="BBF119" s="205"/>
      <c r="BBG119" s="205"/>
      <c r="BBH119" s="205"/>
      <c r="BBI119" s="205"/>
      <c r="BBJ119" s="205"/>
      <c r="BBK119" s="205"/>
      <c r="BBL119" s="205"/>
      <c r="BBM119" s="205"/>
      <c r="BBN119" s="205"/>
      <c r="BBO119" s="205"/>
      <c r="BBP119" s="205"/>
      <c r="BBQ119" s="205"/>
      <c r="BBR119" s="205"/>
      <c r="BBS119" s="205"/>
      <c r="BBT119" s="205"/>
      <c r="BBU119" s="205"/>
      <c r="BBV119" s="205"/>
      <c r="BBW119" s="205"/>
      <c r="BBX119" s="205"/>
      <c r="BBY119" s="205"/>
      <c r="BBZ119" s="205"/>
      <c r="BCA119" s="205"/>
      <c r="BCB119" s="205"/>
      <c r="BCC119" s="205"/>
      <c r="BCD119" s="205"/>
      <c r="BCE119" s="205"/>
      <c r="BCF119" s="205"/>
      <c r="BCG119" s="205"/>
      <c r="BCH119" s="205"/>
      <c r="BCI119" s="205"/>
      <c r="BCJ119" s="205"/>
      <c r="BCK119" s="205"/>
      <c r="BCL119" s="205"/>
      <c r="BCM119" s="205"/>
      <c r="BCN119" s="205"/>
      <c r="BCO119" s="205"/>
      <c r="BCP119" s="205"/>
      <c r="BCQ119" s="205"/>
      <c r="BCR119" s="205"/>
      <c r="BCS119" s="205"/>
      <c r="BCT119" s="205"/>
      <c r="BCU119" s="205"/>
      <c r="BCV119" s="205"/>
      <c r="BCW119" s="205"/>
      <c r="BCX119" s="205"/>
      <c r="BCY119" s="205"/>
      <c r="BCZ119" s="205"/>
      <c r="BDA119" s="205"/>
      <c r="BDB119" s="205"/>
      <c r="BDC119" s="205"/>
      <c r="BDD119" s="205"/>
      <c r="BDE119" s="205"/>
      <c r="BDF119" s="205"/>
      <c r="BDG119" s="205"/>
      <c r="BDH119" s="205"/>
      <c r="BDI119" s="205"/>
      <c r="BDJ119" s="205"/>
      <c r="BDK119" s="205"/>
      <c r="BDL119" s="205"/>
      <c r="BDM119" s="205"/>
      <c r="BDN119" s="205"/>
      <c r="BDO119" s="205"/>
      <c r="BDP119" s="205"/>
      <c r="BDQ119" s="205"/>
      <c r="BDR119" s="205"/>
      <c r="BDS119" s="205"/>
      <c r="BDT119" s="205"/>
      <c r="BDU119" s="205"/>
      <c r="BDV119" s="205"/>
      <c r="BDW119" s="205"/>
      <c r="BDX119" s="205"/>
      <c r="BDY119" s="205"/>
      <c r="BDZ119" s="205"/>
      <c r="BEA119" s="205"/>
      <c r="BEB119" s="205"/>
      <c r="BEC119" s="205"/>
      <c r="BED119" s="205"/>
      <c r="BEE119" s="205"/>
      <c r="BEF119" s="205"/>
      <c r="BEG119" s="205"/>
      <c r="BEH119" s="205"/>
      <c r="BEI119" s="205"/>
      <c r="BEJ119" s="205"/>
      <c r="BEK119" s="205"/>
      <c r="BEL119" s="205"/>
      <c r="BEM119" s="205"/>
      <c r="BEN119" s="205"/>
      <c r="BEO119" s="205"/>
      <c r="BEP119" s="205"/>
      <c r="BEQ119" s="205"/>
      <c r="BER119" s="205"/>
      <c r="BES119" s="205"/>
      <c r="BET119" s="205"/>
      <c r="BEU119" s="205"/>
      <c r="BEV119" s="205"/>
      <c r="BEW119" s="205"/>
      <c r="BEX119" s="205"/>
      <c r="BEY119" s="205"/>
      <c r="BEZ119" s="205"/>
      <c r="BFA119" s="205"/>
      <c r="BFB119" s="205"/>
      <c r="BFC119" s="205"/>
      <c r="BFD119" s="205"/>
      <c r="BFE119" s="205"/>
      <c r="BFF119" s="205"/>
      <c r="BFG119" s="205"/>
      <c r="BFH119" s="205"/>
      <c r="BFI119" s="205"/>
      <c r="BFJ119" s="205"/>
      <c r="BFK119" s="205"/>
      <c r="BFL119" s="205"/>
      <c r="BFM119" s="205"/>
      <c r="BFN119" s="205"/>
      <c r="BFO119" s="205"/>
      <c r="BFP119" s="205"/>
      <c r="BFQ119" s="205"/>
      <c r="BFR119" s="205"/>
      <c r="BFS119" s="205"/>
      <c r="BFT119" s="205"/>
      <c r="BFU119" s="205"/>
      <c r="BFV119" s="205"/>
      <c r="BFW119" s="205"/>
      <c r="BFX119" s="205"/>
      <c r="BFY119" s="205"/>
      <c r="BFZ119" s="205"/>
      <c r="BGA119" s="205"/>
      <c r="BGB119" s="205"/>
      <c r="BGC119" s="205"/>
      <c r="BGD119" s="205"/>
      <c r="BGE119" s="205"/>
      <c r="BGL119" s="205"/>
      <c r="BGM119" s="205"/>
      <c r="BGN119" s="205"/>
      <c r="BGO119" s="205"/>
      <c r="BGP119" s="205"/>
      <c r="BGQ119" s="205"/>
      <c r="BGR119" s="205"/>
      <c r="BGS119" s="205"/>
      <c r="BGT119" s="205"/>
      <c r="BGU119" s="205"/>
      <c r="BGV119" s="205"/>
      <c r="BGW119" s="205"/>
      <c r="BGX119" s="205"/>
      <c r="BGY119" s="205"/>
      <c r="BGZ119" s="205"/>
      <c r="BHA119" s="205"/>
      <c r="BHB119" s="205"/>
      <c r="BHC119" s="205"/>
      <c r="BHD119" s="205"/>
      <c r="BHE119" s="205"/>
      <c r="BHF119" s="205"/>
      <c r="BHG119" s="205"/>
      <c r="BHH119" s="205"/>
      <c r="BHI119" s="205"/>
      <c r="BHJ119" s="205"/>
      <c r="BHK119" s="205"/>
      <c r="BHL119" s="205"/>
      <c r="BHM119" s="205"/>
      <c r="BHN119" s="205"/>
      <c r="BHO119" s="205"/>
      <c r="BHP119" s="205"/>
      <c r="BHQ119" s="205"/>
      <c r="BHR119" s="205"/>
      <c r="BHS119" s="205"/>
      <c r="BHT119" s="205"/>
      <c r="BHU119" s="205"/>
      <c r="BHV119" s="205"/>
      <c r="BHW119" s="205"/>
      <c r="BHX119" s="205"/>
      <c r="BHY119" s="205"/>
      <c r="BHZ119" s="205"/>
      <c r="BIA119" s="205"/>
      <c r="BIB119" s="205"/>
      <c r="BIC119" s="205"/>
      <c r="BID119" s="205"/>
      <c r="BIE119" s="205"/>
      <c r="BIF119" s="205"/>
      <c r="BIG119" s="205"/>
      <c r="BIH119" s="205"/>
      <c r="BII119" s="205"/>
      <c r="BIJ119" s="205"/>
      <c r="BIK119" s="205"/>
      <c r="BIL119" s="205"/>
      <c r="BIM119" s="205"/>
      <c r="BIN119" s="205"/>
      <c r="BIO119" s="205"/>
      <c r="BIP119" s="205"/>
      <c r="BIQ119" s="205"/>
      <c r="BIR119" s="205"/>
      <c r="BIS119" s="205"/>
      <c r="BIT119" s="205"/>
      <c r="BIU119" s="205"/>
      <c r="BIV119" s="205"/>
      <c r="BIW119" s="205"/>
      <c r="BIX119" s="205"/>
      <c r="BIY119" s="205"/>
      <c r="BIZ119" s="205"/>
      <c r="BJA119" s="205"/>
      <c r="BJB119" s="205"/>
      <c r="BJC119" s="205"/>
      <c r="BJD119" s="205"/>
      <c r="BJE119" s="205"/>
      <c r="BJF119" s="205"/>
      <c r="BJG119" s="205"/>
      <c r="BJH119" s="205"/>
      <c r="BJI119" s="205"/>
      <c r="BJJ119" s="205"/>
      <c r="BJK119" s="205"/>
      <c r="BJL119" s="205"/>
      <c r="BJM119" s="205"/>
      <c r="BJN119" s="205"/>
      <c r="BJO119" s="205"/>
      <c r="BJP119" s="205"/>
      <c r="BJQ119" s="205"/>
      <c r="BJR119" s="205"/>
      <c r="BJS119" s="205"/>
      <c r="BJT119" s="205"/>
      <c r="BJU119" s="205"/>
      <c r="BJV119" s="205"/>
      <c r="BJW119" s="205"/>
      <c r="BJX119" s="205"/>
      <c r="BJY119" s="205"/>
      <c r="BJZ119" s="205"/>
      <c r="BKA119" s="205"/>
      <c r="BKB119" s="205"/>
      <c r="BKC119" s="205"/>
      <c r="BKD119" s="205"/>
      <c r="BKE119" s="205"/>
      <c r="BKF119" s="205"/>
      <c r="BKG119" s="205"/>
      <c r="BKH119" s="205"/>
      <c r="BKI119" s="205"/>
      <c r="BKJ119" s="205"/>
      <c r="BKK119" s="205"/>
      <c r="BKL119" s="205"/>
      <c r="BKM119" s="205"/>
      <c r="BKN119" s="205"/>
      <c r="BKO119" s="205"/>
      <c r="BKP119" s="205"/>
      <c r="BKQ119" s="205"/>
      <c r="BKR119" s="205"/>
      <c r="BKS119" s="205"/>
      <c r="BKT119" s="205"/>
      <c r="BKU119" s="205"/>
      <c r="BKV119" s="205"/>
      <c r="BKW119" s="205"/>
      <c r="BKX119" s="205"/>
      <c r="BKY119" s="205"/>
      <c r="BKZ119" s="205"/>
      <c r="BLA119" s="205"/>
      <c r="BLB119" s="205"/>
      <c r="BLC119" s="205"/>
      <c r="BLD119" s="205"/>
      <c r="BLE119" s="205"/>
      <c r="BLF119" s="205"/>
      <c r="BLG119" s="205"/>
      <c r="BLH119" s="205"/>
      <c r="BLI119" s="205"/>
      <c r="BLJ119" s="205"/>
      <c r="BLK119" s="205"/>
      <c r="BLL119" s="205"/>
      <c r="BLM119" s="205"/>
      <c r="BLN119" s="205"/>
      <c r="BLO119" s="205"/>
      <c r="BLP119" s="205"/>
      <c r="BLQ119" s="205"/>
      <c r="BLR119" s="205"/>
      <c r="BLS119" s="205"/>
      <c r="BLT119" s="205"/>
      <c r="BLU119" s="205"/>
      <c r="BLV119" s="205"/>
      <c r="BLW119" s="205"/>
      <c r="BLX119" s="205"/>
      <c r="BLY119" s="205"/>
      <c r="BLZ119" s="205"/>
      <c r="BMA119" s="205"/>
      <c r="BMB119" s="205"/>
      <c r="BMC119" s="205"/>
      <c r="BMD119" s="205"/>
      <c r="BME119" s="205"/>
      <c r="BMF119" s="205"/>
      <c r="BMG119" s="205"/>
      <c r="BMH119" s="205"/>
      <c r="BMI119" s="205"/>
      <c r="BMJ119" s="205"/>
      <c r="BMK119" s="205"/>
      <c r="BML119" s="205"/>
      <c r="BMM119" s="205"/>
      <c r="BMN119" s="205"/>
      <c r="BMO119" s="205"/>
      <c r="BMP119" s="205"/>
      <c r="BMQ119" s="205"/>
      <c r="BMR119" s="205"/>
      <c r="BMS119" s="205"/>
      <c r="BMT119" s="205"/>
      <c r="BMU119" s="205"/>
      <c r="BMV119" s="205"/>
      <c r="BMW119" s="205"/>
      <c r="BMX119" s="205"/>
      <c r="BMY119" s="205"/>
      <c r="BMZ119" s="205"/>
      <c r="BNA119" s="205"/>
      <c r="BNB119" s="205"/>
      <c r="BNC119" s="205"/>
      <c r="BND119" s="205"/>
      <c r="BNE119" s="205"/>
      <c r="BNF119" s="205"/>
      <c r="BNG119" s="205"/>
      <c r="BNH119" s="205"/>
      <c r="BNI119" s="205"/>
      <c r="BNJ119" s="205"/>
      <c r="BNK119" s="205"/>
      <c r="BNL119" s="205"/>
      <c r="BNM119" s="205"/>
      <c r="BNN119" s="205"/>
      <c r="BNO119" s="205"/>
      <c r="BNP119" s="205"/>
      <c r="BNQ119" s="205"/>
      <c r="BNR119" s="205"/>
      <c r="BNS119" s="205"/>
      <c r="BNT119" s="205"/>
      <c r="BNU119" s="205"/>
      <c r="BNV119" s="205"/>
      <c r="BNW119" s="205"/>
      <c r="BNX119" s="205"/>
      <c r="BNY119" s="205"/>
      <c r="BNZ119" s="205"/>
      <c r="BOA119" s="205"/>
      <c r="BOB119" s="205"/>
      <c r="BOC119" s="205"/>
      <c r="BOD119" s="205"/>
      <c r="BOE119" s="205"/>
      <c r="BOF119" s="205"/>
      <c r="BOG119" s="205"/>
      <c r="BOH119" s="205"/>
      <c r="BOI119" s="205"/>
      <c r="BOJ119" s="205"/>
      <c r="BOK119" s="205"/>
      <c r="BOL119" s="205"/>
      <c r="BOM119" s="205"/>
      <c r="BON119" s="205"/>
      <c r="BOO119" s="205"/>
      <c r="BOP119" s="205"/>
      <c r="BOQ119" s="205"/>
      <c r="BOR119" s="205"/>
      <c r="BOS119" s="205"/>
      <c r="BOT119" s="205"/>
      <c r="BOU119" s="205"/>
      <c r="BOV119" s="205"/>
      <c r="BOW119" s="205"/>
      <c r="BOX119" s="205"/>
      <c r="BOY119" s="205"/>
      <c r="BOZ119" s="205"/>
      <c r="BPA119" s="205"/>
      <c r="BPB119" s="205"/>
      <c r="BPC119" s="205"/>
      <c r="BPD119" s="205"/>
      <c r="BPE119" s="205"/>
      <c r="BPF119" s="205"/>
      <c r="BPG119" s="205"/>
      <c r="BPH119" s="205"/>
      <c r="BPI119" s="205"/>
      <c r="BPJ119" s="205"/>
      <c r="BPK119" s="205"/>
      <c r="BPL119" s="205"/>
      <c r="BPM119" s="205"/>
      <c r="BPN119" s="205"/>
      <c r="BPO119" s="205"/>
      <c r="BPP119" s="205"/>
      <c r="BPQ119" s="205"/>
      <c r="BPR119" s="205"/>
      <c r="BPS119" s="205"/>
      <c r="BPT119" s="205"/>
      <c r="BPU119" s="205"/>
      <c r="BPV119" s="205"/>
      <c r="BPW119" s="205"/>
      <c r="BPX119" s="205"/>
      <c r="BPY119" s="205"/>
      <c r="BPZ119" s="205"/>
      <c r="BQA119" s="205"/>
      <c r="BQH119" s="205"/>
      <c r="BQI119" s="205"/>
      <c r="BQJ119" s="205"/>
      <c r="BQK119" s="205"/>
      <c r="BQL119" s="205"/>
      <c r="BQM119" s="205"/>
      <c r="BQN119" s="205"/>
      <c r="BQO119" s="205"/>
      <c r="BQP119" s="205"/>
      <c r="BQQ119" s="205"/>
      <c r="BQR119" s="205"/>
      <c r="BQS119" s="205"/>
      <c r="BQT119" s="205"/>
      <c r="BQU119" s="205"/>
      <c r="BQV119" s="205"/>
      <c r="BQW119" s="205"/>
      <c r="BQX119" s="205"/>
      <c r="BQY119" s="205"/>
      <c r="BQZ119" s="205"/>
      <c r="BRA119" s="205"/>
      <c r="BRB119" s="205"/>
      <c r="BRC119" s="205"/>
      <c r="BRD119" s="205"/>
      <c r="BRE119" s="205"/>
      <c r="BRF119" s="205"/>
      <c r="BRG119" s="205"/>
      <c r="BRH119" s="205"/>
      <c r="BRI119" s="205"/>
      <c r="BRJ119" s="205"/>
      <c r="BRK119" s="205"/>
      <c r="BRL119" s="205"/>
      <c r="BRM119" s="205"/>
      <c r="BRN119" s="205"/>
      <c r="BRO119" s="205"/>
      <c r="BRP119" s="205"/>
      <c r="BRQ119" s="205"/>
      <c r="BRR119" s="205"/>
      <c r="BRS119" s="205"/>
      <c r="BRT119" s="205"/>
      <c r="BRU119" s="205"/>
      <c r="BRV119" s="205"/>
      <c r="BRW119" s="205"/>
      <c r="BRX119" s="205"/>
      <c r="BRY119" s="205"/>
      <c r="BRZ119" s="205"/>
      <c r="BSA119" s="205"/>
      <c r="BSB119" s="205"/>
      <c r="BSC119" s="205"/>
      <c r="BSD119" s="205"/>
      <c r="BSE119" s="205"/>
      <c r="BSF119" s="205"/>
      <c r="BSG119" s="205"/>
      <c r="BSH119" s="205"/>
      <c r="BSI119" s="205"/>
      <c r="BSJ119" s="205"/>
      <c r="BSK119" s="205"/>
      <c r="BSL119" s="205"/>
      <c r="BSM119" s="205"/>
      <c r="BSN119" s="205"/>
      <c r="BSO119" s="205"/>
      <c r="BSP119" s="205"/>
      <c r="BSQ119" s="205"/>
      <c r="BSR119" s="205"/>
      <c r="BSS119" s="205"/>
      <c r="BST119" s="205"/>
      <c r="BSU119" s="205"/>
      <c r="BSV119" s="205"/>
      <c r="BSW119" s="205"/>
      <c r="BSX119" s="205"/>
      <c r="BSY119" s="205"/>
      <c r="BSZ119" s="205"/>
      <c r="BTA119" s="205"/>
      <c r="BTB119" s="205"/>
      <c r="BTC119" s="205"/>
      <c r="BTD119" s="205"/>
      <c r="BTE119" s="205"/>
      <c r="BTF119" s="205"/>
      <c r="BTG119" s="205"/>
      <c r="BTH119" s="205"/>
      <c r="BTI119" s="205"/>
      <c r="BTJ119" s="205"/>
      <c r="BTK119" s="205"/>
      <c r="BTL119" s="205"/>
      <c r="BTM119" s="205"/>
      <c r="BTN119" s="205"/>
      <c r="BTO119" s="205"/>
      <c r="BTP119" s="205"/>
      <c r="BTQ119" s="205"/>
      <c r="BTR119" s="205"/>
      <c r="BTS119" s="205"/>
      <c r="BTT119" s="205"/>
      <c r="BTU119" s="205"/>
      <c r="BTV119" s="205"/>
      <c r="BTW119" s="205"/>
      <c r="BTX119" s="205"/>
      <c r="BTY119" s="205"/>
      <c r="BTZ119" s="205"/>
      <c r="BUA119" s="205"/>
      <c r="BUB119" s="205"/>
      <c r="BUC119" s="205"/>
      <c r="BUD119" s="205"/>
      <c r="BUE119" s="205"/>
      <c r="BUF119" s="205"/>
      <c r="BUG119" s="205"/>
      <c r="BUH119" s="205"/>
      <c r="BUI119" s="205"/>
      <c r="BUJ119" s="205"/>
      <c r="BUK119" s="205"/>
      <c r="BUL119" s="205"/>
      <c r="BUM119" s="205"/>
      <c r="BUN119" s="205"/>
      <c r="BUO119" s="205"/>
      <c r="BUP119" s="205"/>
      <c r="BUQ119" s="205"/>
      <c r="BUR119" s="205"/>
      <c r="BUS119" s="205"/>
      <c r="BUT119" s="205"/>
      <c r="BUU119" s="205"/>
      <c r="BUV119" s="205"/>
      <c r="BUW119" s="205"/>
      <c r="BUX119" s="205"/>
      <c r="BUY119" s="205"/>
      <c r="BUZ119" s="205"/>
      <c r="BVA119" s="205"/>
      <c r="BVB119" s="205"/>
      <c r="BVC119" s="205"/>
      <c r="BVD119" s="205"/>
      <c r="BVE119" s="205"/>
      <c r="BVF119" s="205"/>
      <c r="BVG119" s="205"/>
      <c r="BVH119" s="205"/>
      <c r="BVI119" s="205"/>
      <c r="BVJ119" s="205"/>
      <c r="BVK119" s="205"/>
      <c r="BVL119" s="205"/>
      <c r="BVM119" s="205"/>
      <c r="BVN119" s="205"/>
      <c r="BVO119" s="205"/>
      <c r="BVP119" s="205"/>
      <c r="BVQ119" s="205"/>
      <c r="BVR119" s="205"/>
      <c r="BVS119" s="205"/>
      <c r="BVT119" s="205"/>
      <c r="BVU119" s="205"/>
      <c r="BVV119" s="205"/>
      <c r="BVW119" s="205"/>
      <c r="BVX119" s="205"/>
      <c r="BVY119" s="205"/>
      <c r="BVZ119" s="205"/>
      <c r="BWA119" s="205"/>
      <c r="BWB119" s="205"/>
      <c r="BWC119" s="205"/>
      <c r="BWD119" s="205"/>
      <c r="BWE119" s="205"/>
      <c r="BWF119" s="205"/>
      <c r="BWG119" s="205"/>
      <c r="BWH119" s="205"/>
      <c r="BWI119" s="205"/>
      <c r="BWJ119" s="205"/>
      <c r="BWK119" s="205"/>
      <c r="BWL119" s="205"/>
      <c r="BWM119" s="205"/>
      <c r="BWN119" s="205"/>
      <c r="BWO119" s="205"/>
      <c r="BWP119" s="205"/>
      <c r="BWQ119" s="205"/>
      <c r="BWR119" s="205"/>
      <c r="BWS119" s="205"/>
      <c r="BWT119" s="205"/>
      <c r="BWU119" s="205"/>
      <c r="BWV119" s="205"/>
      <c r="BWW119" s="205"/>
      <c r="BWX119" s="205"/>
      <c r="BWY119" s="205"/>
      <c r="BWZ119" s="205"/>
      <c r="BXA119" s="205"/>
      <c r="BXB119" s="205"/>
      <c r="BXC119" s="205"/>
      <c r="BXD119" s="205"/>
      <c r="BXE119" s="205"/>
      <c r="BXF119" s="205"/>
      <c r="BXG119" s="205"/>
      <c r="BXH119" s="205"/>
      <c r="BXI119" s="205"/>
      <c r="BXJ119" s="205"/>
      <c r="BXK119" s="205"/>
      <c r="BXL119" s="205"/>
      <c r="BXM119" s="205"/>
      <c r="BXN119" s="205"/>
      <c r="BXO119" s="205"/>
      <c r="BXP119" s="205"/>
      <c r="BXQ119" s="205"/>
      <c r="BXR119" s="205"/>
      <c r="BXS119" s="205"/>
      <c r="BXT119" s="205"/>
      <c r="BXU119" s="205"/>
      <c r="BXV119" s="205"/>
      <c r="BXW119" s="205"/>
      <c r="BXX119" s="205"/>
      <c r="BXY119" s="205"/>
      <c r="BXZ119" s="205"/>
      <c r="BYA119" s="205"/>
      <c r="BYB119" s="205"/>
      <c r="BYC119" s="205"/>
      <c r="BYD119" s="205"/>
      <c r="BYE119" s="205"/>
      <c r="BYF119" s="205"/>
      <c r="BYG119" s="205"/>
      <c r="BYH119" s="205"/>
      <c r="BYI119" s="205"/>
      <c r="BYJ119" s="205"/>
      <c r="BYK119" s="205"/>
      <c r="BYL119" s="205"/>
      <c r="BYM119" s="205"/>
      <c r="BYN119" s="205"/>
      <c r="BYO119" s="205"/>
      <c r="BYP119" s="205"/>
      <c r="BYQ119" s="205"/>
      <c r="BYR119" s="205"/>
      <c r="BYS119" s="205"/>
      <c r="BYT119" s="205"/>
      <c r="BYU119" s="205"/>
      <c r="BYV119" s="205"/>
      <c r="BYW119" s="205"/>
      <c r="BYX119" s="205"/>
      <c r="BYY119" s="205"/>
      <c r="BYZ119" s="205"/>
      <c r="BZA119" s="205"/>
      <c r="BZB119" s="205"/>
      <c r="BZC119" s="205"/>
      <c r="BZD119" s="205"/>
      <c r="BZE119" s="205"/>
      <c r="BZF119" s="205"/>
      <c r="BZG119" s="205"/>
      <c r="BZH119" s="205"/>
      <c r="BZI119" s="205"/>
      <c r="BZJ119" s="205"/>
      <c r="BZK119" s="205"/>
      <c r="BZL119" s="205"/>
      <c r="BZM119" s="205"/>
      <c r="BZN119" s="205"/>
      <c r="BZO119" s="205"/>
      <c r="BZP119" s="205"/>
      <c r="BZQ119" s="205"/>
      <c r="BZR119" s="205"/>
      <c r="BZS119" s="205"/>
      <c r="BZT119" s="205"/>
      <c r="BZU119" s="205"/>
      <c r="BZV119" s="205"/>
      <c r="BZW119" s="205"/>
      <c r="CAD119" s="205"/>
      <c r="CAE119" s="205"/>
      <c r="CAF119" s="205"/>
      <c r="CAG119" s="205"/>
      <c r="CAH119" s="205"/>
      <c r="CAI119" s="205"/>
      <c r="CAJ119" s="205"/>
      <c r="CAK119" s="205"/>
      <c r="CAL119" s="205"/>
      <c r="CAM119" s="205"/>
      <c r="CAN119" s="205"/>
      <c r="CAO119" s="205"/>
      <c r="CAP119" s="205"/>
      <c r="CAQ119" s="205"/>
      <c r="CAR119" s="205"/>
      <c r="CAS119" s="205"/>
      <c r="CAT119" s="205"/>
      <c r="CAU119" s="205"/>
      <c r="CAV119" s="205"/>
      <c r="CAW119" s="205"/>
      <c r="CAX119" s="205"/>
      <c r="CAY119" s="205"/>
      <c r="CAZ119" s="205"/>
      <c r="CBA119" s="205"/>
      <c r="CBB119" s="205"/>
      <c r="CBC119" s="205"/>
      <c r="CBD119" s="205"/>
      <c r="CBE119" s="205"/>
      <c r="CBF119" s="205"/>
      <c r="CBG119" s="205"/>
      <c r="CBH119" s="205"/>
      <c r="CBI119" s="205"/>
      <c r="CBJ119" s="205"/>
      <c r="CBK119" s="205"/>
      <c r="CBL119" s="205"/>
      <c r="CBM119" s="205"/>
      <c r="CBN119" s="205"/>
      <c r="CBO119" s="205"/>
      <c r="CBP119" s="205"/>
      <c r="CBQ119" s="205"/>
      <c r="CBR119" s="205"/>
      <c r="CBS119" s="205"/>
      <c r="CBT119" s="205"/>
      <c r="CBU119" s="205"/>
      <c r="CBV119" s="205"/>
      <c r="CBW119" s="205"/>
      <c r="CBX119" s="205"/>
      <c r="CBY119" s="205"/>
      <c r="CBZ119" s="205"/>
      <c r="CCA119" s="205"/>
      <c r="CCB119" s="205"/>
      <c r="CCC119" s="205"/>
      <c r="CCD119" s="205"/>
      <c r="CCE119" s="205"/>
      <c r="CCF119" s="205"/>
      <c r="CCG119" s="205"/>
      <c r="CCH119" s="205"/>
      <c r="CCI119" s="205"/>
      <c r="CCJ119" s="205"/>
      <c r="CCK119" s="205"/>
      <c r="CCL119" s="205"/>
      <c r="CCM119" s="205"/>
      <c r="CCN119" s="205"/>
      <c r="CCO119" s="205"/>
      <c r="CCP119" s="205"/>
      <c r="CCQ119" s="205"/>
      <c r="CCR119" s="205"/>
      <c r="CCS119" s="205"/>
      <c r="CCT119" s="205"/>
      <c r="CCU119" s="205"/>
      <c r="CCV119" s="205"/>
      <c r="CCW119" s="205"/>
      <c r="CCX119" s="205"/>
      <c r="CCY119" s="205"/>
      <c r="CCZ119" s="205"/>
      <c r="CDA119" s="205"/>
      <c r="CDB119" s="205"/>
      <c r="CDC119" s="205"/>
      <c r="CDD119" s="205"/>
      <c r="CDE119" s="205"/>
      <c r="CDF119" s="205"/>
      <c r="CDG119" s="205"/>
      <c r="CDH119" s="205"/>
      <c r="CDI119" s="205"/>
      <c r="CDJ119" s="205"/>
      <c r="CDK119" s="205"/>
      <c r="CDL119" s="205"/>
      <c r="CDM119" s="205"/>
      <c r="CDN119" s="205"/>
      <c r="CDO119" s="205"/>
      <c r="CDP119" s="205"/>
      <c r="CDQ119" s="205"/>
      <c r="CDR119" s="205"/>
      <c r="CDS119" s="205"/>
      <c r="CDT119" s="205"/>
      <c r="CDU119" s="205"/>
      <c r="CDV119" s="205"/>
      <c r="CDW119" s="205"/>
      <c r="CDX119" s="205"/>
      <c r="CDY119" s="205"/>
      <c r="CDZ119" s="205"/>
      <c r="CEA119" s="205"/>
      <c r="CEB119" s="205"/>
      <c r="CEC119" s="205"/>
      <c r="CED119" s="205"/>
      <c r="CEE119" s="205"/>
      <c r="CEF119" s="205"/>
      <c r="CEG119" s="205"/>
      <c r="CEH119" s="205"/>
      <c r="CEI119" s="205"/>
      <c r="CEJ119" s="205"/>
      <c r="CEK119" s="205"/>
      <c r="CEL119" s="205"/>
      <c r="CEM119" s="205"/>
      <c r="CEN119" s="205"/>
      <c r="CEO119" s="205"/>
      <c r="CEP119" s="205"/>
      <c r="CEQ119" s="205"/>
      <c r="CER119" s="205"/>
      <c r="CES119" s="205"/>
      <c r="CET119" s="205"/>
      <c r="CEU119" s="205"/>
      <c r="CEV119" s="205"/>
      <c r="CEW119" s="205"/>
      <c r="CEX119" s="205"/>
      <c r="CEY119" s="205"/>
      <c r="CEZ119" s="205"/>
      <c r="CFA119" s="205"/>
      <c r="CFB119" s="205"/>
      <c r="CFC119" s="205"/>
      <c r="CFD119" s="205"/>
      <c r="CFE119" s="205"/>
      <c r="CFF119" s="205"/>
      <c r="CFG119" s="205"/>
      <c r="CFH119" s="205"/>
      <c r="CFI119" s="205"/>
      <c r="CFJ119" s="205"/>
      <c r="CFK119" s="205"/>
      <c r="CFL119" s="205"/>
      <c r="CFM119" s="205"/>
      <c r="CFN119" s="205"/>
      <c r="CFO119" s="205"/>
      <c r="CFP119" s="205"/>
      <c r="CFQ119" s="205"/>
      <c r="CFR119" s="205"/>
      <c r="CFS119" s="205"/>
      <c r="CFT119" s="205"/>
      <c r="CFU119" s="205"/>
      <c r="CFV119" s="205"/>
      <c r="CFW119" s="205"/>
      <c r="CFX119" s="205"/>
      <c r="CFY119" s="205"/>
      <c r="CFZ119" s="205"/>
      <c r="CGA119" s="205"/>
      <c r="CGB119" s="205"/>
      <c r="CGC119" s="205"/>
      <c r="CGD119" s="205"/>
      <c r="CGE119" s="205"/>
      <c r="CGF119" s="205"/>
      <c r="CGG119" s="205"/>
      <c r="CGH119" s="205"/>
      <c r="CGI119" s="205"/>
      <c r="CGJ119" s="205"/>
      <c r="CGK119" s="205"/>
      <c r="CGL119" s="205"/>
      <c r="CGM119" s="205"/>
      <c r="CGN119" s="205"/>
      <c r="CGO119" s="205"/>
      <c r="CGP119" s="205"/>
      <c r="CGQ119" s="205"/>
      <c r="CGR119" s="205"/>
      <c r="CGS119" s="205"/>
      <c r="CGT119" s="205"/>
      <c r="CGU119" s="205"/>
      <c r="CGV119" s="205"/>
      <c r="CGW119" s="205"/>
      <c r="CGX119" s="205"/>
      <c r="CGY119" s="205"/>
      <c r="CGZ119" s="205"/>
      <c r="CHA119" s="205"/>
      <c r="CHB119" s="205"/>
      <c r="CHC119" s="205"/>
      <c r="CHD119" s="205"/>
      <c r="CHE119" s="205"/>
      <c r="CHF119" s="205"/>
      <c r="CHG119" s="205"/>
      <c r="CHH119" s="205"/>
      <c r="CHI119" s="205"/>
      <c r="CHJ119" s="205"/>
      <c r="CHK119" s="205"/>
      <c r="CHL119" s="205"/>
      <c r="CHM119" s="205"/>
      <c r="CHN119" s="205"/>
      <c r="CHO119" s="205"/>
      <c r="CHP119" s="205"/>
      <c r="CHQ119" s="205"/>
      <c r="CHR119" s="205"/>
      <c r="CHS119" s="205"/>
      <c r="CHT119" s="205"/>
      <c r="CHU119" s="205"/>
      <c r="CHV119" s="205"/>
      <c r="CHW119" s="205"/>
      <c r="CHX119" s="205"/>
      <c r="CHY119" s="205"/>
      <c r="CHZ119" s="205"/>
      <c r="CIA119" s="205"/>
      <c r="CIB119" s="205"/>
      <c r="CIC119" s="205"/>
      <c r="CID119" s="205"/>
      <c r="CIE119" s="205"/>
      <c r="CIF119" s="205"/>
      <c r="CIG119" s="205"/>
      <c r="CIH119" s="205"/>
      <c r="CII119" s="205"/>
      <c r="CIJ119" s="205"/>
      <c r="CIK119" s="205"/>
      <c r="CIL119" s="205"/>
      <c r="CIM119" s="205"/>
      <c r="CIN119" s="205"/>
      <c r="CIO119" s="205"/>
      <c r="CIP119" s="205"/>
      <c r="CIQ119" s="205"/>
      <c r="CIR119" s="205"/>
      <c r="CIS119" s="205"/>
      <c r="CIT119" s="205"/>
      <c r="CIU119" s="205"/>
      <c r="CIV119" s="205"/>
      <c r="CIW119" s="205"/>
      <c r="CIX119" s="205"/>
      <c r="CIY119" s="205"/>
      <c r="CIZ119" s="205"/>
      <c r="CJA119" s="205"/>
      <c r="CJB119" s="205"/>
      <c r="CJC119" s="205"/>
      <c r="CJD119" s="205"/>
      <c r="CJE119" s="205"/>
      <c r="CJF119" s="205"/>
      <c r="CJG119" s="205"/>
      <c r="CJH119" s="205"/>
      <c r="CJI119" s="205"/>
      <c r="CJJ119" s="205"/>
      <c r="CJK119" s="205"/>
      <c r="CJL119" s="205"/>
      <c r="CJM119" s="205"/>
      <c r="CJN119" s="205"/>
      <c r="CJO119" s="205"/>
      <c r="CJP119" s="205"/>
      <c r="CJQ119" s="205"/>
      <c r="CJR119" s="205"/>
      <c r="CJS119" s="205"/>
      <c r="CJZ119" s="205"/>
      <c r="CKA119" s="205"/>
      <c r="CKB119" s="205"/>
      <c r="CKC119" s="205"/>
      <c r="CKD119" s="205"/>
      <c r="CKE119" s="205"/>
      <c r="CKF119" s="205"/>
      <c r="CKG119" s="205"/>
      <c r="CKH119" s="205"/>
      <c r="CKI119" s="205"/>
      <c r="CKJ119" s="205"/>
      <c r="CKK119" s="205"/>
      <c r="CKL119" s="205"/>
      <c r="CKM119" s="205"/>
      <c r="CKN119" s="205"/>
      <c r="CKO119" s="205"/>
      <c r="CKP119" s="205"/>
      <c r="CKQ119" s="205"/>
      <c r="CKR119" s="205"/>
      <c r="CKS119" s="205"/>
      <c r="CKT119" s="205"/>
      <c r="CKU119" s="205"/>
      <c r="CKV119" s="205"/>
      <c r="CKW119" s="205"/>
      <c r="CKX119" s="205"/>
      <c r="CKY119" s="205"/>
      <c r="CKZ119" s="205"/>
      <c r="CLA119" s="205"/>
      <c r="CLB119" s="205"/>
      <c r="CLC119" s="205"/>
      <c r="CLD119" s="205"/>
      <c r="CLE119" s="205"/>
      <c r="CLF119" s="205"/>
      <c r="CLG119" s="205"/>
      <c r="CLH119" s="205"/>
      <c r="CLI119" s="205"/>
      <c r="CLJ119" s="205"/>
      <c r="CLK119" s="205"/>
      <c r="CLL119" s="205"/>
      <c r="CLM119" s="205"/>
      <c r="CLN119" s="205"/>
      <c r="CLO119" s="205"/>
      <c r="CLP119" s="205"/>
      <c r="CLQ119" s="205"/>
      <c r="CLR119" s="205"/>
      <c r="CLS119" s="205"/>
      <c r="CLT119" s="205"/>
      <c r="CLU119" s="205"/>
      <c r="CLV119" s="205"/>
      <c r="CLW119" s="205"/>
      <c r="CLX119" s="205"/>
      <c r="CLY119" s="205"/>
      <c r="CLZ119" s="205"/>
      <c r="CMA119" s="205"/>
      <c r="CMB119" s="205"/>
      <c r="CMC119" s="205"/>
      <c r="CMD119" s="205"/>
      <c r="CME119" s="205"/>
      <c r="CMF119" s="205"/>
      <c r="CMG119" s="205"/>
      <c r="CMH119" s="205"/>
      <c r="CMI119" s="205"/>
      <c r="CMJ119" s="205"/>
      <c r="CMK119" s="205"/>
      <c r="CML119" s="205"/>
      <c r="CMM119" s="205"/>
      <c r="CMN119" s="205"/>
      <c r="CMO119" s="205"/>
      <c r="CMP119" s="205"/>
      <c r="CMQ119" s="205"/>
      <c r="CMR119" s="205"/>
      <c r="CMS119" s="205"/>
      <c r="CMT119" s="205"/>
      <c r="CMU119" s="205"/>
      <c r="CMV119" s="205"/>
      <c r="CMW119" s="205"/>
      <c r="CMX119" s="205"/>
      <c r="CMY119" s="205"/>
      <c r="CMZ119" s="205"/>
      <c r="CNA119" s="205"/>
      <c r="CNB119" s="205"/>
      <c r="CNC119" s="205"/>
      <c r="CND119" s="205"/>
      <c r="CNE119" s="205"/>
      <c r="CNF119" s="205"/>
      <c r="CNG119" s="205"/>
      <c r="CNH119" s="205"/>
      <c r="CNI119" s="205"/>
      <c r="CNJ119" s="205"/>
      <c r="CNK119" s="205"/>
      <c r="CNL119" s="205"/>
      <c r="CNM119" s="205"/>
      <c r="CNN119" s="205"/>
      <c r="CNO119" s="205"/>
      <c r="CNP119" s="205"/>
      <c r="CNQ119" s="205"/>
      <c r="CNR119" s="205"/>
      <c r="CNS119" s="205"/>
      <c r="CNT119" s="205"/>
      <c r="CNU119" s="205"/>
      <c r="CNV119" s="205"/>
      <c r="CNW119" s="205"/>
      <c r="CNX119" s="205"/>
      <c r="CNY119" s="205"/>
      <c r="CNZ119" s="205"/>
      <c r="COA119" s="205"/>
      <c r="COB119" s="205"/>
      <c r="COC119" s="205"/>
      <c r="COD119" s="205"/>
      <c r="COE119" s="205"/>
      <c r="COF119" s="205"/>
      <c r="COG119" s="205"/>
      <c r="COH119" s="205"/>
      <c r="COI119" s="205"/>
      <c r="COJ119" s="205"/>
      <c r="COK119" s="205"/>
      <c r="COL119" s="205"/>
      <c r="COM119" s="205"/>
      <c r="CON119" s="205"/>
      <c r="COO119" s="205"/>
      <c r="COP119" s="205"/>
      <c r="COQ119" s="205"/>
      <c r="COR119" s="205"/>
      <c r="COS119" s="205"/>
      <c r="COT119" s="205"/>
      <c r="COU119" s="205"/>
      <c r="COV119" s="205"/>
      <c r="COW119" s="205"/>
      <c r="COX119" s="205"/>
      <c r="COY119" s="205"/>
      <c r="COZ119" s="205"/>
      <c r="CPA119" s="205"/>
      <c r="CPB119" s="205"/>
      <c r="CPC119" s="205"/>
      <c r="CPD119" s="205"/>
      <c r="CPE119" s="205"/>
      <c r="CPF119" s="205"/>
      <c r="CPG119" s="205"/>
      <c r="CPH119" s="205"/>
      <c r="CPI119" s="205"/>
      <c r="CPJ119" s="205"/>
      <c r="CPK119" s="205"/>
      <c r="CPL119" s="205"/>
      <c r="CPM119" s="205"/>
      <c r="CPN119" s="205"/>
      <c r="CPO119" s="205"/>
      <c r="CPP119" s="205"/>
      <c r="CPQ119" s="205"/>
      <c r="CPR119" s="205"/>
      <c r="CPS119" s="205"/>
      <c r="CPT119" s="205"/>
      <c r="CPU119" s="205"/>
      <c r="CPV119" s="205"/>
      <c r="CPW119" s="205"/>
      <c r="CPX119" s="205"/>
      <c r="CPY119" s="205"/>
      <c r="CPZ119" s="205"/>
      <c r="CQA119" s="205"/>
      <c r="CQB119" s="205"/>
      <c r="CQC119" s="205"/>
      <c r="CQD119" s="205"/>
      <c r="CQE119" s="205"/>
      <c r="CQF119" s="205"/>
      <c r="CQG119" s="205"/>
      <c r="CQH119" s="205"/>
      <c r="CQI119" s="205"/>
      <c r="CQJ119" s="205"/>
      <c r="CQK119" s="205"/>
      <c r="CQL119" s="205"/>
      <c r="CQM119" s="205"/>
      <c r="CQN119" s="205"/>
      <c r="CQO119" s="205"/>
      <c r="CQP119" s="205"/>
      <c r="CQQ119" s="205"/>
      <c r="CQR119" s="205"/>
      <c r="CQS119" s="205"/>
      <c r="CQT119" s="205"/>
      <c r="CQU119" s="205"/>
      <c r="CQV119" s="205"/>
      <c r="CQW119" s="205"/>
      <c r="CQX119" s="205"/>
      <c r="CQY119" s="205"/>
      <c r="CQZ119" s="205"/>
      <c r="CRA119" s="205"/>
      <c r="CRB119" s="205"/>
      <c r="CRC119" s="205"/>
      <c r="CRD119" s="205"/>
      <c r="CRE119" s="205"/>
      <c r="CRF119" s="205"/>
      <c r="CRG119" s="205"/>
      <c r="CRH119" s="205"/>
      <c r="CRI119" s="205"/>
      <c r="CRJ119" s="205"/>
      <c r="CRK119" s="205"/>
      <c r="CRL119" s="205"/>
      <c r="CRM119" s="205"/>
      <c r="CRN119" s="205"/>
      <c r="CRO119" s="205"/>
      <c r="CRP119" s="205"/>
      <c r="CRQ119" s="205"/>
      <c r="CRR119" s="205"/>
      <c r="CRS119" s="205"/>
      <c r="CRT119" s="205"/>
      <c r="CRU119" s="205"/>
      <c r="CRV119" s="205"/>
      <c r="CRW119" s="205"/>
      <c r="CRX119" s="205"/>
      <c r="CRY119" s="205"/>
      <c r="CRZ119" s="205"/>
      <c r="CSA119" s="205"/>
      <c r="CSB119" s="205"/>
      <c r="CSC119" s="205"/>
      <c r="CSD119" s="205"/>
      <c r="CSE119" s="205"/>
      <c r="CSF119" s="205"/>
      <c r="CSG119" s="205"/>
      <c r="CSH119" s="205"/>
      <c r="CSI119" s="205"/>
      <c r="CSJ119" s="205"/>
      <c r="CSK119" s="205"/>
      <c r="CSL119" s="205"/>
      <c r="CSM119" s="205"/>
      <c r="CSN119" s="205"/>
      <c r="CSO119" s="205"/>
      <c r="CSP119" s="205"/>
      <c r="CSQ119" s="205"/>
      <c r="CSR119" s="205"/>
      <c r="CSS119" s="205"/>
      <c r="CST119" s="205"/>
      <c r="CSU119" s="205"/>
      <c r="CSV119" s="205"/>
      <c r="CSW119" s="205"/>
      <c r="CSX119" s="205"/>
      <c r="CSY119" s="205"/>
      <c r="CSZ119" s="205"/>
      <c r="CTA119" s="205"/>
      <c r="CTB119" s="205"/>
      <c r="CTC119" s="205"/>
      <c r="CTD119" s="205"/>
      <c r="CTE119" s="205"/>
      <c r="CTF119" s="205"/>
      <c r="CTG119" s="205"/>
      <c r="CTH119" s="205"/>
      <c r="CTI119" s="205"/>
      <c r="CTJ119" s="205"/>
      <c r="CTK119" s="205"/>
      <c r="CTL119" s="205"/>
      <c r="CTM119" s="205"/>
      <c r="CTN119" s="205"/>
      <c r="CTO119" s="205"/>
      <c r="CTV119" s="205"/>
      <c r="CTW119" s="205"/>
      <c r="CTX119" s="205"/>
      <c r="CTY119" s="205"/>
      <c r="CTZ119" s="205"/>
      <c r="CUA119" s="205"/>
      <c r="CUB119" s="205"/>
      <c r="CUC119" s="205"/>
      <c r="CUD119" s="205"/>
      <c r="CUE119" s="205"/>
      <c r="CUF119" s="205"/>
      <c r="CUG119" s="205"/>
      <c r="CUH119" s="205"/>
      <c r="CUI119" s="205"/>
      <c r="CUJ119" s="205"/>
      <c r="CUK119" s="205"/>
      <c r="CUL119" s="205"/>
      <c r="CUM119" s="205"/>
      <c r="CUN119" s="205"/>
      <c r="CUO119" s="205"/>
      <c r="CUP119" s="205"/>
      <c r="CUQ119" s="205"/>
      <c r="CUR119" s="205"/>
      <c r="CUS119" s="205"/>
      <c r="CUT119" s="205"/>
      <c r="CUU119" s="205"/>
      <c r="CUV119" s="205"/>
      <c r="CUW119" s="205"/>
      <c r="CUX119" s="205"/>
      <c r="CUY119" s="205"/>
      <c r="CUZ119" s="205"/>
      <c r="CVA119" s="205"/>
      <c r="CVB119" s="205"/>
      <c r="CVC119" s="205"/>
      <c r="CVD119" s="205"/>
      <c r="CVE119" s="205"/>
      <c r="CVF119" s="205"/>
      <c r="CVG119" s="205"/>
      <c r="CVH119" s="205"/>
      <c r="CVI119" s="205"/>
      <c r="CVJ119" s="205"/>
      <c r="CVK119" s="205"/>
      <c r="CVL119" s="205"/>
      <c r="CVM119" s="205"/>
      <c r="CVN119" s="205"/>
      <c r="CVO119" s="205"/>
      <c r="CVP119" s="205"/>
      <c r="CVQ119" s="205"/>
      <c r="CVR119" s="205"/>
      <c r="CVS119" s="205"/>
      <c r="CVT119" s="205"/>
      <c r="CVU119" s="205"/>
      <c r="CVV119" s="205"/>
      <c r="CVW119" s="205"/>
      <c r="CVX119" s="205"/>
      <c r="CVY119" s="205"/>
      <c r="CVZ119" s="205"/>
      <c r="CWA119" s="205"/>
      <c r="CWB119" s="205"/>
      <c r="CWC119" s="205"/>
      <c r="CWD119" s="205"/>
      <c r="CWE119" s="205"/>
      <c r="CWF119" s="205"/>
      <c r="CWG119" s="205"/>
      <c r="CWH119" s="205"/>
      <c r="CWI119" s="205"/>
      <c r="CWJ119" s="205"/>
      <c r="CWK119" s="205"/>
      <c r="CWL119" s="205"/>
      <c r="CWM119" s="205"/>
      <c r="CWN119" s="205"/>
      <c r="CWO119" s="205"/>
      <c r="CWP119" s="205"/>
      <c r="CWQ119" s="205"/>
      <c r="CWR119" s="205"/>
      <c r="CWS119" s="205"/>
      <c r="CWT119" s="205"/>
      <c r="CWU119" s="205"/>
      <c r="CWV119" s="205"/>
      <c r="CWW119" s="205"/>
      <c r="CWX119" s="205"/>
      <c r="CWY119" s="205"/>
      <c r="CWZ119" s="205"/>
      <c r="CXA119" s="205"/>
      <c r="CXB119" s="205"/>
      <c r="CXC119" s="205"/>
      <c r="CXD119" s="205"/>
      <c r="CXE119" s="205"/>
      <c r="CXF119" s="205"/>
      <c r="CXG119" s="205"/>
      <c r="CXH119" s="205"/>
      <c r="CXI119" s="205"/>
      <c r="CXJ119" s="205"/>
      <c r="CXK119" s="205"/>
      <c r="CXL119" s="205"/>
      <c r="CXM119" s="205"/>
      <c r="CXN119" s="205"/>
      <c r="CXO119" s="205"/>
      <c r="CXP119" s="205"/>
      <c r="CXQ119" s="205"/>
      <c r="CXR119" s="205"/>
      <c r="CXS119" s="205"/>
      <c r="CXT119" s="205"/>
      <c r="CXU119" s="205"/>
      <c r="CXV119" s="205"/>
      <c r="CXW119" s="205"/>
      <c r="CXX119" s="205"/>
      <c r="CXY119" s="205"/>
      <c r="CXZ119" s="205"/>
      <c r="CYA119" s="205"/>
      <c r="CYB119" s="205"/>
      <c r="CYC119" s="205"/>
      <c r="CYD119" s="205"/>
      <c r="CYE119" s="205"/>
      <c r="CYF119" s="205"/>
      <c r="CYG119" s="205"/>
      <c r="CYH119" s="205"/>
      <c r="CYI119" s="205"/>
      <c r="CYJ119" s="205"/>
      <c r="CYK119" s="205"/>
      <c r="CYL119" s="205"/>
      <c r="CYM119" s="205"/>
      <c r="CYN119" s="205"/>
      <c r="CYO119" s="205"/>
      <c r="CYP119" s="205"/>
      <c r="CYQ119" s="205"/>
      <c r="CYR119" s="205"/>
      <c r="CYS119" s="205"/>
      <c r="CYT119" s="205"/>
      <c r="CYU119" s="205"/>
      <c r="CYV119" s="205"/>
      <c r="CYW119" s="205"/>
      <c r="CYX119" s="205"/>
      <c r="CYY119" s="205"/>
      <c r="CYZ119" s="205"/>
      <c r="CZA119" s="205"/>
      <c r="CZB119" s="205"/>
      <c r="CZC119" s="205"/>
      <c r="CZD119" s="205"/>
      <c r="CZE119" s="205"/>
      <c r="CZF119" s="205"/>
      <c r="CZG119" s="205"/>
      <c r="CZH119" s="205"/>
      <c r="CZI119" s="205"/>
      <c r="CZJ119" s="205"/>
      <c r="CZK119" s="205"/>
      <c r="CZL119" s="205"/>
      <c r="CZM119" s="205"/>
      <c r="CZN119" s="205"/>
      <c r="CZO119" s="205"/>
      <c r="CZP119" s="205"/>
      <c r="CZQ119" s="205"/>
      <c r="CZR119" s="205"/>
      <c r="CZS119" s="205"/>
      <c r="CZT119" s="205"/>
      <c r="CZU119" s="205"/>
      <c r="CZV119" s="205"/>
      <c r="CZW119" s="205"/>
      <c r="CZX119" s="205"/>
      <c r="CZY119" s="205"/>
      <c r="CZZ119" s="205"/>
      <c r="DAA119" s="205"/>
      <c r="DAB119" s="205"/>
      <c r="DAC119" s="205"/>
      <c r="DAD119" s="205"/>
      <c r="DAE119" s="205"/>
      <c r="DAF119" s="205"/>
      <c r="DAG119" s="205"/>
      <c r="DAH119" s="205"/>
      <c r="DAI119" s="205"/>
      <c r="DAJ119" s="205"/>
      <c r="DAK119" s="205"/>
      <c r="DAL119" s="205"/>
      <c r="DAM119" s="205"/>
      <c r="DAN119" s="205"/>
      <c r="DAO119" s="205"/>
      <c r="DAP119" s="205"/>
      <c r="DAQ119" s="205"/>
      <c r="DAR119" s="205"/>
      <c r="DAS119" s="205"/>
      <c r="DAT119" s="205"/>
      <c r="DAU119" s="205"/>
      <c r="DAV119" s="205"/>
      <c r="DAW119" s="205"/>
      <c r="DAX119" s="205"/>
      <c r="DAY119" s="205"/>
      <c r="DAZ119" s="205"/>
      <c r="DBA119" s="205"/>
      <c r="DBB119" s="205"/>
      <c r="DBC119" s="205"/>
      <c r="DBD119" s="205"/>
      <c r="DBE119" s="205"/>
      <c r="DBF119" s="205"/>
      <c r="DBG119" s="205"/>
      <c r="DBH119" s="205"/>
      <c r="DBI119" s="205"/>
      <c r="DBJ119" s="205"/>
      <c r="DBK119" s="205"/>
      <c r="DBL119" s="205"/>
      <c r="DBM119" s="205"/>
      <c r="DBN119" s="205"/>
      <c r="DBO119" s="205"/>
      <c r="DBP119" s="205"/>
      <c r="DBQ119" s="205"/>
      <c r="DBR119" s="205"/>
      <c r="DBS119" s="205"/>
      <c r="DBT119" s="205"/>
      <c r="DBU119" s="205"/>
      <c r="DBV119" s="205"/>
      <c r="DBW119" s="205"/>
      <c r="DBX119" s="205"/>
      <c r="DBY119" s="205"/>
      <c r="DBZ119" s="205"/>
      <c r="DCA119" s="205"/>
      <c r="DCB119" s="205"/>
      <c r="DCC119" s="205"/>
      <c r="DCD119" s="205"/>
      <c r="DCE119" s="205"/>
      <c r="DCF119" s="205"/>
      <c r="DCG119" s="205"/>
      <c r="DCH119" s="205"/>
      <c r="DCI119" s="205"/>
      <c r="DCJ119" s="205"/>
      <c r="DCK119" s="205"/>
      <c r="DCL119" s="205"/>
      <c r="DCM119" s="205"/>
      <c r="DCN119" s="205"/>
      <c r="DCO119" s="205"/>
      <c r="DCP119" s="205"/>
      <c r="DCQ119" s="205"/>
      <c r="DCR119" s="205"/>
      <c r="DCS119" s="205"/>
      <c r="DCT119" s="205"/>
      <c r="DCU119" s="205"/>
      <c r="DCV119" s="205"/>
      <c r="DCW119" s="205"/>
      <c r="DCX119" s="205"/>
      <c r="DCY119" s="205"/>
      <c r="DCZ119" s="205"/>
      <c r="DDA119" s="205"/>
      <c r="DDB119" s="205"/>
      <c r="DDC119" s="205"/>
      <c r="DDD119" s="205"/>
      <c r="DDE119" s="205"/>
      <c r="DDF119" s="205"/>
      <c r="DDG119" s="205"/>
      <c r="DDH119" s="205"/>
      <c r="DDI119" s="205"/>
      <c r="DDJ119" s="205"/>
      <c r="DDK119" s="205"/>
      <c r="DDR119" s="205"/>
      <c r="DDS119" s="205"/>
      <c r="DDT119" s="205"/>
      <c r="DDU119" s="205"/>
      <c r="DDV119" s="205"/>
      <c r="DDW119" s="205"/>
      <c r="DDX119" s="205"/>
      <c r="DDY119" s="205"/>
      <c r="DDZ119" s="205"/>
      <c r="DEA119" s="205"/>
      <c r="DEB119" s="205"/>
      <c r="DEC119" s="205"/>
      <c r="DED119" s="205"/>
      <c r="DEE119" s="205"/>
      <c r="DEF119" s="205"/>
      <c r="DEG119" s="205"/>
      <c r="DEH119" s="205"/>
      <c r="DEI119" s="205"/>
      <c r="DEJ119" s="205"/>
      <c r="DEK119" s="205"/>
      <c r="DEL119" s="205"/>
      <c r="DEM119" s="205"/>
      <c r="DEN119" s="205"/>
      <c r="DEO119" s="205"/>
      <c r="DEP119" s="205"/>
      <c r="DEQ119" s="205"/>
      <c r="DER119" s="205"/>
      <c r="DES119" s="205"/>
      <c r="DET119" s="205"/>
      <c r="DEU119" s="205"/>
      <c r="DEV119" s="205"/>
      <c r="DEW119" s="205"/>
      <c r="DEX119" s="205"/>
      <c r="DEY119" s="205"/>
      <c r="DEZ119" s="205"/>
      <c r="DFA119" s="205"/>
      <c r="DFB119" s="205"/>
      <c r="DFC119" s="205"/>
      <c r="DFD119" s="205"/>
      <c r="DFE119" s="205"/>
      <c r="DFF119" s="205"/>
      <c r="DFG119" s="205"/>
      <c r="DFH119" s="205"/>
      <c r="DFI119" s="205"/>
      <c r="DFJ119" s="205"/>
      <c r="DFK119" s="205"/>
      <c r="DFL119" s="205"/>
      <c r="DFM119" s="205"/>
      <c r="DFN119" s="205"/>
      <c r="DFO119" s="205"/>
      <c r="DFP119" s="205"/>
      <c r="DFQ119" s="205"/>
      <c r="DFR119" s="205"/>
      <c r="DFS119" s="205"/>
      <c r="DFT119" s="205"/>
      <c r="DFU119" s="205"/>
      <c r="DFV119" s="205"/>
      <c r="DFW119" s="205"/>
      <c r="DFX119" s="205"/>
      <c r="DFY119" s="205"/>
      <c r="DFZ119" s="205"/>
      <c r="DGA119" s="205"/>
      <c r="DGB119" s="205"/>
      <c r="DGC119" s="205"/>
      <c r="DGD119" s="205"/>
      <c r="DGE119" s="205"/>
      <c r="DGF119" s="205"/>
      <c r="DGG119" s="205"/>
      <c r="DGH119" s="205"/>
      <c r="DGI119" s="205"/>
      <c r="DGJ119" s="205"/>
      <c r="DGK119" s="205"/>
      <c r="DGL119" s="205"/>
      <c r="DGM119" s="205"/>
      <c r="DGN119" s="205"/>
      <c r="DGO119" s="205"/>
      <c r="DGP119" s="205"/>
      <c r="DGQ119" s="205"/>
      <c r="DGR119" s="205"/>
      <c r="DGS119" s="205"/>
      <c r="DGT119" s="205"/>
      <c r="DGU119" s="205"/>
      <c r="DGV119" s="205"/>
      <c r="DGW119" s="205"/>
      <c r="DGX119" s="205"/>
      <c r="DGY119" s="205"/>
      <c r="DGZ119" s="205"/>
      <c r="DHA119" s="205"/>
      <c r="DHB119" s="205"/>
      <c r="DHC119" s="205"/>
      <c r="DHD119" s="205"/>
      <c r="DHE119" s="205"/>
      <c r="DHF119" s="205"/>
      <c r="DHG119" s="205"/>
      <c r="DHH119" s="205"/>
      <c r="DHI119" s="205"/>
      <c r="DHJ119" s="205"/>
      <c r="DHK119" s="205"/>
      <c r="DHL119" s="205"/>
      <c r="DHM119" s="205"/>
      <c r="DHN119" s="205"/>
      <c r="DHO119" s="205"/>
      <c r="DHP119" s="205"/>
      <c r="DHQ119" s="205"/>
      <c r="DHR119" s="205"/>
      <c r="DHS119" s="205"/>
      <c r="DHT119" s="205"/>
      <c r="DHU119" s="205"/>
      <c r="DHV119" s="205"/>
      <c r="DHW119" s="205"/>
      <c r="DHX119" s="205"/>
      <c r="DHY119" s="205"/>
      <c r="DHZ119" s="205"/>
      <c r="DIA119" s="205"/>
      <c r="DIB119" s="205"/>
      <c r="DIC119" s="205"/>
      <c r="DID119" s="205"/>
      <c r="DIE119" s="205"/>
      <c r="DIF119" s="205"/>
      <c r="DIG119" s="205"/>
      <c r="DIH119" s="205"/>
      <c r="DII119" s="205"/>
      <c r="DIJ119" s="205"/>
      <c r="DIK119" s="205"/>
      <c r="DIL119" s="205"/>
      <c r="DIM119" s="205"/>
      <c r="DIN119" s="205"/>
      <c r="DIO119" s="205"/>
      <c r="DIP119" s="205"/>
      <c r="DIQ119" s="205"/>
      <c r="DIR119" s="205"/>
      <c r="DIS119" s="205"/>
      <c r="DIT119" s="205"/>
      <c r="DIU119" s="205"/>
      <c r="DIV119" s="205"/>
      <c r="DIW119" s="205"/>
      <c r="DIX119" s="205"/>
      <c r="DIY119" s="205"/>
      <c r="DIZ119" s="205"/>
      <c r="DJA119" s="205"/>
      <c r="DJB119" s="205"/>
      <c r="DJC119" s="205"/>
      <c r="DJD119" s="205"/>
      <c r="DJE119" s="205"/>
      <c r="DJF119" s="205"/>
      <c r="DJG119" s="205"/>
      <c r="DJH119" s="205"/>
      <c r="DJI119" s="205"/>
      <c r="DJJ119" s="205"/>
      <c r="DJK119" s="205"/>
      <c r="DJL119" s="205"/>
      <c r="DJM119" s="205"/>
      <c r="DJN119" s="205"/>
      <c r="DJO119" s="205"/>
      <c r="DJP119" s="205"/>
      <c r="DJQ119" s="205"/>
      <c r="DJR119" s="205"/>
      <c r="DJS119" s="205"/>
      <c r="DJT119" s="205"/>
      <c r="DJU119" s="205"/>
      <c r="DJV119" s="205"/>
      <c r="DJW119" s="205"/>
      <c r="DJX119" s="205"/>
      <c r="DJY119" s="205"/>
      <c r="DJZ119" s="205"/>
      <c r="DKA119" s="205"/>
      <c r="DKB119" s="205"/>
      <c r="DKC119" s="205"/>
      <c r="DKD119" s="205"/>
      <c r="DKE119" s="205"/>
      <c r="DKF119" s="205"/>
      <c r="DKG119" s="205"/>
      <c r="DKH119" s="205"/>
      <c r="DKI119" s="205"/>
      <c r="DKJ119" s="205"/>
      <c r="DKK119" s="205"/>
      <c r="DKL119" s="205"/>
      <c r="DKM119" s="205"/>
      <c r="DKN119" s="205"/>
      <c r="DKO119" s="205"/>
      <c r="DKP119" s="205"/>
      <c r="DKQ119" s="205"/>
      <c r="DKR119" s="205"/>
      <c r="DKS119" s="205"/>
      <c r="DKT119" s="205"/>
      <c r="DKU119" s="205"/>
      <c r="DKV119" s="205"/>
      <c r="DKW119" s="205"/>
      <c r="DKX119" s="205"/>
      <c r="DKY119" s="205"/>
      <c r="DKZ119" s="205"/>
      <c r="DLA119" s="205"/>
      <c r="DLB119" s="205"/>
      <c r="DLC119" s="205"/>
      <c r="DLD119" s="205"/>
      <c r="DLE119" s="205"/>
      <c r="DLF119" s="205"/>
      <c r="DLG119" s="205"/>
      <c r="DLH119" s="205"/>
      <c r="DLI119" s="205"/>
      <c r="DLJ119" s="205"/>
      <c r="DLK119" s="205"/>
      <c r="DLL119" s="205"/>
      <c r="DLM119" s="205"/>
      <c r="DLN119" s="205"/>
      <c r="DLO119" s="205"/>
      <c r="DLP119" s="205"/>
      <c r="DLQ119" s="205"/>
      <c r="DLR119" s="205"/>
      <c r="DLS119" s="205"/>
      <c r="DLT119" s="205"/>
      <c r="DLU119" s="205"/>
      <c r="DLV119" s="205"/>
      <c r="DLW119" s="205"/>
      <c r="DLX119" s="205"/>
      <c r="DLY119" s="205"/>
      <c r="DLZ119" s="205"/>
      <c r="DMA119" s="205"/>
      <c r="DMB119" s="205"/>
      <c r="DMC119" s="205"/>
      <c r="DMD119" s="205"/>
      <c r="DME119" s="205"/>
      <c r="DMF119" s="205"/>
      <c r="DMG119" s="205"/>
      <c r="DMH119" s="205"/>
      <c r="DMI119" s="205"/>
      <c r="DMJ119" s="205"/>
      <c r="DMK119" s="205"/>
      <c r="DML119" s="205"/>
      <c r="DMM119" s="205"/>
      <c r="DMN119" s="205"/>
      <c r="DMO119" s="205"/>
      <c r="DMP119" s="205"/>
      <c r="DMQ119" s="205"/>
      <c r="DMR119" s="205"/>
      <c r="DMS119" s="205"/>
      <c r="DMT119" s="205"/>
      <c r="DMU119" s="205"/>
      <c r="DMV119" s="205"/>
      <c r="DMW119" s="205"/>
      <c r="DMX119" s="205"/>
      <c r="DMY119" s="205"/>
      <c r="DMZ119" s="205"/>
      <c r="DNA119" s="205"/>
      <c r="DNB119" s="205"/>
      <c r="DNC119" s="205"/>
      <c r="DND119" s="205"/>
      <c r="DNE119" s="205"/>
      <c r="DNF119" s="205"/>
      <c r="DNG119" s="205"/>
      <c r="DNN119" s="205"/>
      <c r="DNO119" s="205"/>
      <c r="DNP119" s="205"/>
      <c r="DNQ119" s="205"/>
      <c r="DNR119" s="205"/>
      <c r="DNS119" s="205"/>
      <c r="DNT119" s="205"/>
      <c r="DNU119" s="205"/>
      <c r="DNV119" s="205"/>
      <c r="DNW119" s="205"/>
      <c r="DNX119" s="205"/>
      <c r="DNY119" s="205"/>
      <c r="DNZ119" s="205"/>
      <c r="DOA119" s="205"/>
      <c r="DOB119" s="205"/>
      <c r="DOC119" s="205"/>
      <c r="DOD119" s="205"/>
      <c r="DOE119" s="205"/>
      <c r="DOF119" s="205"/>
      <c r="DOG119" s="205"/>
      <c r="DOH119" s="205"/>
      <c r="DOI119" s="205"/>
      <c r="DOJ119" s="205"/>
      <c r="DOK119" s="205"/>
      <c r="DOL119" s="205"/>
      <c r="DOM119" s="205"/>
      <c r="DON119" s="205"/>
      <c r="DOO119" s="205"/>
      <c r="DOP119" s="205"/>
      <c r="DOQ119" s="205"/>
      <c r="DOR119" s="205"/>
      <c r="DOS119" s="205"/>
      <c r="DOT119" s="205"/>
      <c r="DOU119" s="205"/>
      <c r="DOV119" s="205"/>
      <c r="DOW119" s="205"/>
      <c r="DOX119" s="205"/>
      <c r="DOY119" s="205"/>
      <c r="DOZ119" s="205"/>
      <c r="DPA119" s="205"/>
      <c r="DPB119" s="205"/>
      <c r="DPC119" s="205"/>
      <c r="DPD119" s="205"/>
      <c r="DPE119" s="205"/>
      <c r="DPF119" s="205"/>
      <c r="DPG119" s="205"/>
      <c r="DPH119" s="205"/>
      <c r="DPI119" s="205"/>
      <c r="DPJ119" s="205"/>
      <c r="DPK119" s="205"/>
      <c r="DPL119" s="205"/>
      <c r="DPM119" s="205"/>
      <c r="DPN119" s="205"/>
      <c r="DPO119" s="205"/>
      <c r="DPP119" s="205"/>
      <c r="DPQ119" s="205"/>
      <c r="DPR119" s="205"/>
      <c r="DPS119" s="205"/>
      <c r="DPT119" s="205"/>
      <c r="DPU119" s="205"/>
      <c r="DPV119" s="205"/>
      <c r="DPW119" s="205"/>
      <c r="DPX119" s="205"/>
      <c r="DPY119" s="205"/>
      <c r="DPZ119" s="205"/>
      <c r="DQA119" s="205"/>
      <c r="DQB119" s="205"/>
      <c r="DQC119" s="205"/>
      <c r="DQD119" s="205"/>
      <c r="DQE119" s="205"/>
      <c r="DQF119" s="205"/>
      <c r="DQG119" s="205"/>
      <c r="DQH119" s="205"/>
      <c r="DQI119" s="205"/>
      <c r="DQJ119" s="205"/>
      <c r="DQK119" s="205"/>
      <c r="DQL119" s="205"/>
      <c r="DQM119" s="205"/>
      <c r="DQN119" s="205"/>
      <c r="DQO119" s="205"/>
      <c r="DQP119" s="205"/>
      <c r="DQQ119" s="205"/>
      <c r="DQR119" s="205"/>
      <c r="DQS119" s="205"/>
      <c r="DQT119" s="205"/>
      <c r="DQU119" s="205"/>
      <c r="DQV119" s="205"/>
      <c r="DQW119" s="205"/>
      <c r="DQX119" s="205"/>
      <c r="DQY119" s="205"/>
      <c r="DQZ119" s="205"/>
      <c r="DRA119" s="205"/>
      <c r="DRB119" s="205"/>
      <c r="DRC119" s="205"/>
      <c r="DRD119" s="205"/>
      <c r="DRE119" s="205"/>
      <c r="DRF119" s="205"/>
      <c r="DRG119" s="205"/>
      <c r="DRH119" s="205"/>
      <c r="DRI119" s="205"/>
      <c r="DRJ119" s="205"/>
      <c r="DRK119" s="205"/>
      <c r="DRL119" s="205"/>
      <c r="DRM119" s="205"/>
      <c r="DRN119" s="205"/>
      <c r="DRO119" s="205"/>
      <c r="DRP119" s="205"/>
      <c r="DRQ119" s="205"/>
      <c r="DRR119" s="205"/>
      <c r="DRS119" s="205"/>
      <c r="DRT119" s="205"/>
      <c r="DRU119" s="205"/>
      <c r="DRV119" s="205"/>
      <c r="DRW119" s="205"/>
      <c r="DRX119" s="205"/>
      <c r="DRY119" s="205"/>
      <c r="DRZ119" s="205"/>
      <c r="DSA119" s="205"/>
      <c r="DSB119" s="205"/>
      <c r="DSC119" s="205"/>
      <c r="DSD119" s="205"/>
      <c r="DSE119" s="205"/>
      <c r="DSF119" s="205"/>
      <c r="DSG119" s="205"/>
      <c r="DSH119" s="205"/>
      <c r="DSI119" s="205"/>
      <c r="DSJ119" s="205"/>
      <c r="DSK119" s="205"/>
      <c r="DSL119" s="205"/>
      <c r="DSM119" s="205"/>
      <c r="DSN119" s="205"/>
      <c r="DSO119" s="205"/>
      <c r="DSP119" s="205"/>
      <c r="DSQ119" s="205"/>
      <c r="DSR119" s="205"/>
      <c r="DSS119" s="205"/>
      <c r="DST119" s="205"/>
      <c r="DSU119" s="205"/>
      <c r="DSV119" s="205"/>
      <c r="DSW119" s="205"/>
      <c r="DSX119" s="205"/>
      <c r="DSY119" s="205"/>
      <c r="DSZ119" s="205"/>
      <c r="DTA119" s="205"/>
      <c r="DTB119" s="205"/>
      <c r="DTC119" s="205"/>
      <c r="DTD119" s="205"/>
      <c r="DTE119" s="205"/>
      <c r="DTF119" s="205"/>
      <c r="DTG119" s="205"/>
      <c r="DTH119" s="205"/>
      <c r="DTI119" s="205"/>
      <c r="DTJ119" s="205"/>
      <c r="DTK119" s="205"/>
      <c r="DTL119" s="205"/>
      <c r="DTM119" s="205"/>
      <c r="DTN119" s="205"/>
      <c r="DTO119" s="205"/>
      <c r="DTP119" s="205"/>
      <c r="DTQ119" s="205"/>
      <c r="DTR119" s="205"/>
      <c r="DTS119" s="205"/>
      <c r="DTT119" s="205"/>
      <c r="DTU119" s="205"/>
      <c r="DTV119" s="205"/>
      <c r="DTW119" s="205"/>
      <c r="DTX119" s="205"/>
      <c r="DTY119" s="205"/>
      <c r="DTZ119" s="205"/>
      <c r="DUA119" s="205"/>
      <c r="DUB119" s="205"/>
      <c r="DUC119" s="205"/>
      <c r="DUD119" s="205"/>
      <c r="DUE119" s="205"/>
      <c r="DUF119" s="205"/>
      <c r="DUG119" s="205"/>
      <c r="DUH119" s="205"/>
      <c r="DUI119" s="205"/>
      <c r="DUJ119" s="205"/>
      <c r="DUK119" s="205"/>
      <c r="DUL119" s="205"/>
      <c r="DUM119" s="205"/>
      <c r="DUN119" s="205"/>
      <c r="DUO119" s="205"/>
      <c r="DUP119" s="205"/>
      <c r="DUQ119" s="205"/>
      <c r="DUR119" s="205"/>
      <c r="DUS119" s="205"/>
      <c r="DUT119" s="205"/>
      <c r="DUU119" s="205"/>
      <c r="DUV119" s="205"/>
      <c r="DUW119" s="205"/>
      <c r="DUX119" s="205"/>
      <c r="DUY119" s="205"/>
      <c r="DUZ119" s="205"/>
      <c r="DVA119" s="205"/>
      <c r="DVB119" s="205"/>
      <c r="DVC119" s="205"/>
      <c r="DVD119" s="205"/>
      <c r="DVE119" s="205"/>
      <c r="DVF119" s="205"/>
      <c r="DVG119" s="205"/>
      <c r="DVH119" s="205"/>
      <c r="DVI119" s="205"/>
      <c r="DVJ119" s="205"/>
      <c r="DVK119" s="205"/>
      <c r="DVL119" s="205"/>
      <c r="DVM119" s="205"/>
      <c r="DVN119" s="205"/>
      <c r="DVO119" s="205"/>
      <c r="DVP119" s="205"/>
      <c r="DVQ119" s="205"/>
      <c r="DVR119" s="205"/>
      <c r="DVS119" s="205"/>
      <c r="DVT119" s="205"/>
      <c r="DVU119" s="205"/>
      <c r="DVV119" s="205"/>
      <c r="DVW119" s="205"/>
      <c r="DVX119" s="205"/>
      <c r="DVY119" s="205"/>
      <c r="DVZ119" s="205"/>
      <c r="DWA119" s="205"/>
      <c r="DWB119" s="205"/>
      <c r="DWC119" s="205"/>
      <c r="DWD119" s="205"/>
      <c r="DWE119" s="205"/>
      <c r="DWF119" s="205"/>
      <c r="DWG119" s="205"/>
      <c r="DWH119" s="205"/>
      <c r="DWI119" s="205"/>
      <c r="DWJ119" s="205"/>
      <c r="DWK119" s="205"/>
      <c r="DWL119" s="205"/>
      <c r="DWM119" s="205"/>
      <c r="DWN119" s="205"/>
      <c r="DWO119" s="205"/>
      <c r="DWP119" s="205"/>
      <c r="DWQ119" s="205"/>
      <c r="DWR119" s="205"/>
      <c r="DWS119" s="205"/>
      <c r="DWT119" s="205"/>
      <c r="DWU119" s="205"/>
      <c r="DWV119" s="205"/>
      <c r="DWW119" s="205"/>
      <c r="DWX119" s="205"/>
      <c r="DWY119" s="205"/>
      <c r="DWZ119" s="205"/>
      <c r="DXA119" s="205"/>
      <c r="DXB119" s="205"/>
      <c r="DXC119" s="205"/>
      <c r="DXJ119" s="205"/>
      <c r="DXK119" s="205"/>
      <c r="DXL119" s="205"/>
      <c r="DXM119" s="205"/>
      <c r="DXN119" s="205"/>
      <c r="DXO119" s="205"/>
      <c r="DXP119" s="205"/>
      <c r="DXQ119" s="205"/>
      <c r="DXR119" s="205"/>
      <c r="DXS119" s="205"/>
      <c r="DXT119" s="205"/>
      <c r="DXU119" s="205"/>
      <c r="DXV119" s="205"/>
      <c r="DXW119" s="205"/>
      <c r="DXX119" s="205"/>
      <c r="DXY119" s="205"/>
      <c r="DXZ119" s="205"/>
      <c r="DYA119" s="205"/>
      <c r="DYB119" s="205"/>
      <c r="DYC119" s="205"/>
      <c r="DYD119" s="205"/>
      <c r="DYE119" s="205"/>
      <c r="DYF119" s="205"/>
      <c r="DYG119" s="205"/>
      <c r="DYH119" s="205"/>
      <c r="DYI119" s="205"/>
      <c r="DYJ119" s="205"/>
      <c r="DYK119" s="205"/>
      <c r="DYL119" s="205"/>
      <c r="DYM119" s="205"/>
      <c r="DYN119" s="205"/>
      <c r="DYO119" s="205"/>
      <c r="DYP119" s="205"/>
      <c r="DYQ119" s="205"/>
      <c r="DYR119" s="205"/>
      <c r="DYS119" s="205"/>
      <c r="DYT119" s="205"/>
      <c r="DYU119" s="205"/>
      <c r="DYV119" s="205"/>
      <c r="DYW119" s="205"/>
      <c r="DYX119" s="205"/>
      <c r="DYY119" s="205"/>
      <c r="DYZ119" s="205"/>
      <c r="DZA119" s="205"/>
      <c r="DZB119" s="205"/>
      <c r="DZC119" s="205"/>
      <c r="DZD119" s="205"/>
      <c r="DZE119" s="205"/>
      <c r="DZF119" s="205"/>
      <c r="DZG119" s="205"/>
      <c r="DZH119" s="205"/>
      <c r="DZI119" s="205"/>
      <c r="DZJ119" s="205"/>
      <c r="DZK119" s="205"/>
      <c r="DZL119" s="205"/>
      <c r="DZM119" s="205"/>
      <c r="DZN119" s="205"/>
      <c r="DZO119" s="205"/>
      <c r="DZP119" s="205"/>
      <c r="DZQ119" s="205"/>
      <c r="DZR119" s="205"/>
      <c r="DZS119" s="205"/>
      <c r="DZT119" s="205"/>
      <c r="DZU119" s="205"/>
      <c r="DZV119" s="205"/>
      <c r="DZW119" s="205"/>
      <c r="DZX119" s="205"/>
      <c r="DZY119" s="205"/>
      <c r="DZZ119" s="205"/>
      <c r="EAA119" s="205"/>
      <c r="EAB119" s="205"/>
      <c r="EAC119" s="205"/>
      <c r="EAD119" s="205"/>
      <c r="EAE119" s="205"/>
      <c r="EAF119" s="205"/>
      <c r="EAG119" s="205"/>
      <c r="EAH119" s="205"/>
      <c r="EAI119" s="205"/>
      <c r="EAJ119" s="205"/>
      <c r="EAK119" s="205"/>
      <c r="EAL119" s="205"/>
      <c r="EAM119" s="205"/>
      <c r="EAN119" s="205"/>
      <c r="EAO119" s="205"/>
      <c r="EAP119" s="205"/>
      <c r="EAQ119" s="205"/>
      <c r="EAR119" s="205"/>
      <c r="EAS119" s="205"/>
      <c r="EAT119" s="205"/>
      <c r="EAU119" s="205"/>
      <c r="EAV119" s="205"/>
      <c r="EAW119" s="205"/>
      <c r="EAX119" s="205"/>
      <c r="EAY119" s="205"/>
      <c r="EAZ119" s="205"/>
      <c r="EBA119" s="205"/>
      <c r="EBB119" s="205"/>
      <c r="EBC119" s="205"/>
      <c r="EBD119" s="205"/>
      <c r="EBE119" s="205"/>
      <c r="EBF119" s="205"/>
      <c r="EBG119" s="205"/>
      <c r="EBH119" s="205"/>
      <c r="EBI119" s="205"/>
      <c r="EBJ119" s="205"/>
      <c r="EBK119" s="205"/>
      <c r="EBL119" s="205"/>
      <c r="EBM119" s="205"/>
      <c r="EBN119" s="205"/>
      <c r="EBO119" s="205"/>
      <c r="EBP119" s="205"/>
      <c r="EBQ119" s="205"/>
      <c r="EBR119" s="205"/>
      <c r="EBS119" s="205"/>
      <c r="EBT119" s="205"/>
      <c r="EBU119" s="205"/>
      <c r="EBV119" s="205"/>
      <c r="EBW119" s="205"/>
      <c r="EBX119" s="205"/>
      <c r="EBY119" s="205"/>
      <c r="EBZ119" s="205"/>
      <c r="ECA119" s="205"/>
      <c r="ECB119" s="205"/>
      <c r="ECC119" s="205"/>
      <c r="ECD119" s="205"/>
      <c r="ECE119" s="205"/>
      <c r="ECF119" s="205"/>
      <c r="ECG119" s="205"/>
      <c r="ECH119" s="205"/>
      <c r="ECI119" s="205"/>
      <c r="ECJ119" s="205"/>
      <c r="ECK119" s="205"/>
      <c r="ECL119" s="205"/>
      <c r="ECM119" s="205"/>
      <c r="ECN119" s="205"/>
      <c r="ECO119" s="205"/>
      <c r="ECP119" s="205"/>
      <c r="ECQ119" s="205"/>
      <c r="ECR119" s="205"/>
      <c r="ECS119" s="205"/>
      <c r="ECT119" s="205"/>
      <c r="ECU119" s="205"/>
      <c r="ECV119" s="205"/>
      <c r="ECW119" s="205"/>
      <c r="ECX119" s="205"/>
      <c r="ECY119" s="205"/>
      <c r="ECZ119" s="205"/>
      <c r="EDA119" s="205"/>
      <c r="EDB119" s="205"/>
      <c r="EDC119" s="205"/>
      <c r="EDD119" s="205"/>
      <c r="EDE119" s="205"/>
      <c r="EDF119" s="205"/>
      <c r="EDG119" s="205"/>
      <c r="EDH119" s="205"/>
      <c r="EDI119" s="205"/>
      <c r="EDJ119" s="205"/>
      <c r="EDK119" s="205"/>
      <c r="EDL119" s="205"/>
      <c r="EDM119" s="205"/>
      <c r="EDN119" s="205"/>
      <c r="EDO119" s="205"/>
      <c r="EDP119" s="205"/>
      <c r="EDQ119" s="205"/>
      <c r="EDR119" s="205"/>
      <c r="EDS119" s="205"/>
      <c r="EDT119" s="205"/>
      <c r="EDU119" s="205"/>
      <c r="EDV119" s="205"/>
      <c r="EDW119" s="205"/>
      <c r="EDX119" s="205"/>
      <c r="EDY119" s="205"/>
      <c r="EDZ119" s="205"/>
      <c r="EEA119" s="205"/>
      <c r="EEB119" s="205"/>
      <c r="EEC119" s="205"/>
      <c r="EED119" s="205"/>
      <c r="EEE119" s="205"/>
      <c r="EEF119" s="205"/>
      <c r="EEG119" s="205"/>
      <c r="EEH119" s="205"/>
      <c r="EEI119" s="205"/>
      <c r="EEJ119" s="205"/>
      <c r="EEK119" s="205"/>
      <c r="EEL119" s="205"/>
      <c r="EEM119" s="205"/>
      <c r="EEN119" s="205"/>
      <c r="EEO119" s="205"/>
      <c r="EEP119" s="205"/>
      <c r="EEQ119" s="205"/>
      <c r="EER119" s="205"/>
      <c r="EES119" s="205"/>
      <c r="EET119" s="205"/>
      <c r="EEU119" s="205"/>
      <c r="EEV119" s="205"/>
      <c r="EEW119" s="205"/>
      <c r="EEX119" s="205"/>
      <c r="EEY119" s="205"/>
      <c r="EEZ119" s="205"/>
      <c r="EFA119" s="205"/>
      <c r="EFB119" s="205"/>
      <c r="EFC119" s="205"/>
      <c r="EFD119" s="205"/>
      <c r="EFE119" s="205"/>
      <c r="EFF119" s="205"/>
      <c r="EFG119" s="205"/>
      <c r="EFH119" s="205"/>
      <c r="EFI119" s="205"/>
      <c r="EFJ119" s="205"/>
      <c r="EFK119" s="205"/>
      <c r="EFL119" s="205"/>
      <c r="EFM119" s="205"/>
      <c r="EFN119" s="205"/>
      <c r="EFO119" s="205"/>
      <c r="EFP119" s="205"/>
      <c r="EFQ119" s="205"/>
      <c r="EFR119" s="205"/>
      <c r="EFS119" s="205"/>
      <c r="EFT119" s="205"/>
      <c r="EFU119" s="205"/>
      <c r="EFV119" s="205"/>
      <c r="EFW119" s="205"/>
      <c r="EFX119" s="205"/>
      <c r="EFY119" s="205"/>
      <c r="EFZ119" s="205"/>
      <c r="EGA119" s="205"/>
      <c r="EGB119" s="205"/>
      <c r="EGC119" s="205"/>
      <c r="EGD119" s="205"/>
      <c r="EGE119" s="205"/>
      <c r="EGF119" s="205"/>
      <c r="EGG119" s="205"/>
      <c r="EGH119" s="205"/>
      <c r="EGI119" s="205"/>
      <c r="EGJ119" s="205"/>
      <c r="EGK119" s="205"/>
      <c r="EGL119" s="205"/>
      <c r="EGM119" s="205"/>
      <c r="EGN119" s="205"/>
      <c r="EGO119" s="205"/>
      <c r="EGP119" s="205"/>
      <c r="EGQ119" s="205"/>
      <c r="EGR119" s="205"/>
      <c r="EGS119" s="205"/>
      <c r="EGT119" s="205"/>
      <c r="EGU119" s="205"/>
      <c r="EGV119" s="205"/>
      <c r="EGW119" s="205"/>
      <c r="EGX119" s="205"/>
      <c r="EGY119" s="205"/>
      <c r="EHF119" s="205"/>
      <c r="EHG119" s="205"/>
      <c r="EHH119" s="205"/>
      <c r="EHI119" s="205"/>
      <c r="EHJ119" s="205"/>
      <c r="EHK119" s="205"/>
      <c r="EHL119" s="205"/>
      <c r="EHM119" s="205"/>
      <c r="EHN119" s="205"/>
      <c r="EHO119" s="205"/>
      <c r="EHP119" s="205"/>
      <c r="EHQ119" s="205"/>
      <c r="EHR119" s="205"/>
      <c r="EHS119" s="205"/>
      <c r="EHT119" s="205"/>
      <c r="EHU119" s="205"/>
      <c r="EHV119" s="205"/>
      <c r="EHW119" s="205"/>
      <c r="EHX119" s="205"/>
      <c r="EHY119" s="205"/>
      <c r="EHZ119" s="205"/>
      <c r="EIA119" s="205"/>
      <c r="EIB119" s="205"/>
      <c r="EIC119" s="205"/>
      <c r="EID119" s="205"/>
      <c r="EIE119" s="205"/>
      <c r="EIF119" s="205"/>
      <c r="EIG119" s="205"/>
      <c r="EIH119" s="205"/>
      <c r="EII119" s="205"/>
      <c r="EIJ119" s="205"/>
      <c r="EIK119" s="205"/>
      <c r="EIL119" s="205"/>
      <c r="EIM119" s="205"/>
      <c r="EIN119" s="205"/>
      <c r="EIO119" s="205"/>
      <c r="EIP119" s="205"/>
      <c r="EIQ119" s="205"/>
      <c r="EIR119" s="205"/>
      <c r="EIS119" s="205"/>
      <c r="EIT119" s="205"/>
      <c r="EIU119" s="205"/>
      <c r="EIV119" s="205"/>
      <c r="EIW119" s="205"/>
      <c r="EIX119" s="205"/>
      <c r="EIY119" s="205"/>
      <c r="EIZ119" s="205"/>
      <c r="EJA119" s="205"/>
      <c r="EJB119" s="205"/>
      <c r="EJC119" s="205"/>
      <c r="EJD119" s="205"/>
      <c r="EJE119" s="205"/>
      <c r="EJF119" s="205"/>
      <c r="EJG119" s="205"/>
      <c r="EJH119" s="205"/>
      <c r="EJI119" s="205"/>
      <c r="EJJ119" s="205"/>
      <c r="EJK119" s="205"/>
      <c r="EJL119" s="205"/>
      <c r="EJM119" s="205"/>
      <c r="EJN119" s="205"/>
      <c r="EJO119" s="205"/>
      <c r="EJP119" s="205"/>
      <c r="EJQ119" s="205"/>
      <c r="EJR119" s="205"/>
      <c r="EJS119" s="205"/>
      <c r="EJT119" s="205"/>
      <c r="EJU119" s="205"/>
      <c r="EJV119" s="205"/>
      <c r="EJW119" s="205"/>
      <c r="EJX119" s="205"/>
      <c r="EJY119" s="205"/>
      <c r="EJZ119" s="205"/>
      <c r="EKA119" s="205"/>
      <c r="EKB119" s="205"/>
      <c r="EKC119" s="205"/>
      <c r="EKD119" s="205"/>
      <c r="EKE119" s="205"/>
      <c r="EKF119" s="205"/>
      <c r="EKG119" s="205"/>
      <c r="EKH119" s="205"/>
      <c r="EKI119" s="205"/>
      <c r="EKJ119" s="205"/>
      <c r="EKK119" s="205"/>
      <c r="EKL119" s="205"/>
      <c r="EKM119" s="205"/>
      <c r="EKN119" s="205"/>
      <c r="EKO119" s="205"/>
      <c r="EKP119" s="205"/>
      <c r="EKQ119" s="205"/>
      <c r="EKR119" s="205"/>
      <c r="EKS119" s="205"/>
      <c r="EKT119" s="205"/>
      <c r="EKU119" s="205"/>
      <c r="EKV119" s="205"/>
      <c r="EKW119" s="205"/>
      <c r="EKX119" s="205"/>
      <c r="EKY119" s="205"/>
      <c r="EKZ119" s="205"/>
      <c r="ELA119" s="205"/>
      <c r="ELB119" s="205"/>
      <c r="ELC119" s="205"/>
      <c r="ELD119" s="205"/>
      <c r="ELE119" s="205"/>
      <c r="ELF119" s="205"/>
      <c r="ELG119" s="205"/>
      <c r="ELH119" s="205"/>
      <c r="ELI119" s="205"/>
      <c r="ELJ119" s="205"/>
      <c r="ELK119" s="205"/>
      <c r="ELL119" s="205"/>
      <c r="ELM119" s="205"/>
      <c r="ELN119" s="205"/>
      <c r="ELO119" s="205"/>
      <c r="ELP119" s="205"/>
      <c r="ELQ119" s="205"/>
      <c r="ELR119" s="205"/>
      <c r="ELS119" s="205"/>
      <c r="ELT119" s="205"/>
      <c r="ELU119" s="205"/>
      <c r="ELV119" s="205"/>
      <c r="ELW119" s="205"/>
      <c r="ELX119" s="205"/>
      <c r="ELY119" s="205"/>
      <c r="ELZ119" s="205"/>
      <c r="EMA119" s="205"/>
      <c r="EMB119" s="205"/>
      <c r="EMC119" s="205"/>
      <c r="EMD119" s="205"/>
      <c r="EME119" s="205"/>
      <c r="EMF119" s="205"/>
      <c r="EMG119" s="205"/>
      <c r="EMH119" s="205"/>
      <c r="EMI119" s="205"/>
      <c r="EMJ119" s="205"/>
      <c r="EMK119" s="205"/>
      <c r="EML119" s="205"/>
      <c r="EMM119" s="205"/>
      <c r="EMN119" s="205"/>
      <c r="EMO119" s="205"/>
      <c r="EMP119" s="205"/>
      <c r="EMQ119" s="205"/>
      <c r="EMR119" s="205"/>
      <c r="EMS119" s="205"/>
      <c r="EMT119" s="205"/>
      <c r="EMU119" s="205"/>
      <c r="EMV119" s="205"/>
      <c r="EMW119" s="205"/>
      <c r="EMX119" s="205"/>
      <c r="EMY119" s="205"/>
      <c r="EMZ119" s="205"/>
      <c r="ENA119" s="205"/>
      <c r="ENB119" s="205"/>
      <c r="ENC119" s="205"/>
      <c r="END119" s="205"/>
      <c r="ENE119" s="205"/>
      <c r="ENF119" s="205"/>
      <c r="ENG119" s="205"/>
      <c r="ENH119" s="205"/>
      <c r="ENI119" s="205"/>
      <c r="ENJ119" s="205"/>
      <c r="ENK119" s="205"/>
      <c r="ENL119" s="205"/>
      <c r="ENM119" s="205"/>
      <c r="ENN119" s="205"/>
      <c r="ENO119" s="205"/>
      <c r="ENP119" s="205"/>
      <c r="ENQ119" s="205"/>
      <c r="ENR119" s="205"/>
      <c r="ENS119" s="205"/>
      <c r="ENT119" s="205"/>
      <c r="ENU119" s="205"/>
      <c r="ENV119" s="205"/>
      <c r="ENW119" s="205"/>
      <c r="ENX119" s="205"/>
      <c r="ENY119" s="205"/>
      <c r="ENZ119" s="205"/>
      <c r="EOA119" s="205"/>
      <c r="EOB119" s="205"/>
      <c r="EOC119" s="205"/>
      <c r="EOD119" s="205"/>
      <c r="EOE119" s="205"/>
      <c r="EOF119" s="205"/>
      <c r="EOG119" s="205"/>
      <c r="EOH119" s="205"/>
      <c r="EOI119" s="205"/>
      <c r="EOJ119" s="205"/>
      <c r="EOK119" s="205"/>
      <c r="EOL119" s="205"/>
      <c r="EOM119" s="205"/>
      <c r="EON119" s="205"/>
      <c r="EOO119" s="205"/>
      <c r="EOP119" s="205"/>
      <c r="EOQ119" s="205"/>
      <c r="EOR119" s="205"/>
      <c r="EOS119" s="205"/>
      <c r="EOT119" s="205"/>
      <c r="EOU119" s="205"/>
      <c r="EOV119" s="205"/>
      <c r="EOW119" s="205"/>
      <c r="EOX119" s="205"/>
      <c r="EOY119" s="205"/>
      <c r="EOZ119" s="205"/>
      <c r="EPA119" s="205"/>
      <c r="EPB119" s="205"/>
      <c r="EPC119" s="205"/>
      <c r="EPD119" s="205"/>
      <c r="EPE119" s="205"/>
      <c r="EPF119" s="205"/>
      <c r="EPG119" s="205"/>
      <c r="EPH119" s="205"/>
      <c r="EPI119" s="205"/>
      <c r="EPJ119" s="205"/>
      <c r="EPK119" s="205"/>
      <c r="EPL119" s="205"/>
      <c r="EPM119" s="205"/>
      <c r="EPN119" s="205"/>
      <c r="EPO119" s="205"/>
      <c r="EPP119" s="205"/>
      <c r="EPQ119" s="205"/>
      <c r="EPR119" s="205"/>
      <c r="EPS119" s="205"/>
      <c r="EPT119" s="205"/>
      <c r="EPU119" s="205"/>
      <c r="EPV119" s="205"/>
      <c r="EPW119" s="205"/>
      <c r="EPX119" s="205"/>
      <c r="EPY119" s="205"/>
      <c r="EPZ119" s="205"/>
      <c r="EQA119" s="205"/>
      <c r="EQB119" s="205"/>
      <c r="EQC119" s="205"/>
      <c r="EQD119" s="205"/>
      <c r="EQE119" s="205"/>
      <c r="EQF119" s="205"/>
      <c r="EQG119" s="205"/>
      <c r="EQH119" s="205"/>
      <c r="EQI119" s="205"/>
      <c r="EQJ119" s="205"/>
      <c r="EQK119" s="205"/>
      <c r="EQL119" s="205"/>
      <c r="EQM119" s="205"/>
      <c r="EQN119" s="205"/>
      <c r="EQO119" s="205"/>
      <c r="EQP119" s="205"/>
      <c r="EQQ119" s="205"/>
      <c r="EQR119" s="205"/>
      <c r="EQS119" s="205"/>
      <c r="EQT119" s="205"/>
      <c r="EQU119" s="205"/>
      <c r="ERB119" s="205"/>
      <c r="ERC119" s="205"/>
      <c r="ERD119" s="205"/>
      <c r="ERE119" s="205"/>
      <c r="ERF119" s="205"/>
      <c r="ERG119" s="205"/>
      <c r="ERH119" s="205"/>
      <c r="ERI119" s="205"/>
      <c r="ERJ119" s="205"/>
      <c r="ERK119" s="205"/>
      <c r="ERL119" s="205"/>
      <c r="ERM119" s="205"/>
      <c r="ERN119" s="205"/>
      <c r="ERO119" s="205"/>
      <c r="ERP119" s="205"/>
      <c r="ERQ119" s="205"/>
      <c r="ERR119" s="205"/>
      <c r="ERS119" s="205"/>
      <c r="ERT119" s="205"/>
      <c r="ERU119" s="205"/>
      <c r="ERV119" s="205"/>
      <c r="ERW119" s="205"/>
      <c r="ERX119" s="205"/>
      <c r="ERY119" s="205"/>
      <c r="ERZ119" s="205"/>
      <c r="ESA119" s="205"/>
      <c r="ESB119" s="205"/>
      <c r="ESC119" s="205"/>
      <c r="ESD119" s="205"/>
      <c r="ESE119" s="205"/>
      <c r="ESF119" s="205"/>
      <c r="ESG119" s="205"/>
      <c r="ESH119" s="205"/>
      <c r="ESI119" s="205"/>
      <c r="ESJ119" s="205"/>
      <c r="ESK119" s="205"/>
      <c r="ESL119" s="205"/>
      <c r="ESM119" s="205"/>
      <c r="ESN119" s="205"/>
      <c r="ESO119" s="205"/>
      <c r="ESP119" s="205"/>
      <c r="ESQ119" s="205"/>
      <c r="ESR119" s="205"/>
      <c r="ESS119" s="205"/>
      <c r="EST119" s="205"/>
      <c r="ESU119" s="205"/>
      <c r="ESV119" s="205"/>
      <c r="ESW119" s="205"/>
      <c r="ESX119" s="205"/>
      <c r="ESY119" s="205"/>
      <c r="ESZ119" s="205"/>
      <c r="ETA119" s="205"/>
      <c r="ETB119" s="205"/>
      <c r="ETC119" s="205"/>
      <c r="ETD119" s="205"/>
      <c r="ETE119" s="205"/>
      <c r="ETF119" s="205"/>
      <c r="ETG119" s="205"/>
      <c r="ETH119" s="205"/>
      <c r="ETI119" s="205"/>
      <c r="ETJ119" s="205"/>
      <c r="ETK119" s="205"/>
      <c r="ETL119" s="205"/>
      <c r="ETM119" s="205"/>
      <c r="ETN119" s="205"/>
      <c r="ETO119" s="205"/>
      <c r="ETP119" s="205"/>
      <c r="ETQ119" s="205"/>
      <c r="ETR119" s="205"/>
      <c r="ETS119" s="205"/>
      <c r="ETT119" s="205"/>
      <c r="ETU119" s="205"/>
      <c r="ETV119" s="205"/>
      <c r="ETW119" s="205"/>
      <c r="ETX119" s="205"/>
      <c r="ETY119" s="205"/>
      <c r="ETZ119" s="205"/>
      <c r="EUA119" s="205"/>
      <c r="EUB119" s="205"/>
      <c r="EUC119" s="205"/>
      <c r="EUD119" s="205"/>
      <c r="EUE119" s="205"/>
      <c r="EUF119" s="205"/>
      <c r="EUG119" s="205"/>
      <c r="EUH119" s="205"/>
      <c r="EUI119" s="205"/>
      <c r="EUJ119" s="205"/>
      <c r="EUK119" s="205"/>
      <c r="EUL119" s="205"/>
      <c r="EUM119" s="205"/>
      <c r="EUN119" s="205"/>
      <c r="EUO119" s="205"/>
      <c r="EUP119" s="205"/>
      <c r="EUQ119" s="205"/>
      <c r="EUR119" s="205"/>
      <c r="EUS119" s="205"/>
      <c r="EUT119" s="205"/>
      <c r="EUU119" s="205"/>
      <c r="EUV119" s="205"/>
      <c r="EUW119" s="205"/>
      <c r="EUX119" s="205"/>
      <c r="EUY119" s="205"/>
      <c r="EUZ119" s="205"/>
      <c r="EVA119" s="205"/>
      <c r="EVB119" s="205"/>
      <c r="EVC119" s="205"/>
      <c r="EVD119" s="205"/>
      <c r="EVE119" s="205"/>
      <c r="EVF119" s="205"/>
      <c r="EVG119" s="205"/>
      <c r="EVH119" s="205"/>
      <c r="EVI119" s="205"/>
      <c r="EVJ119" s="205"/>
      <c r="EVK119" s="205"/>
      <c r="EVL119" s="205"/>
      <c r="EVM119" s="205"/>
      <c r="EVN119" s="205"/>
      <c r="EVO119" s="205"/>
      <c r="EVP119" s="205"/>
      <c r="EVQ119" s="205"/>
      <c r="EVR119" s="205"/>
      <c r="EVS119" s="205"/>
      <c r="EVT119" s="205"/>
      <c r="EVU119" s="205"/>
      <c r="EVV119" s="205"/>
      <c r="EVW119" s="205"/>
      <c r="EVX119" s="205"/>
      <c r="EVY119" s="205"/>
      <c r="EVZ119" s="205"/>
      <c r="EWA119" s="205"/>
      <c r="EWB119" s="205"/>
      <c r="EWC119" s="205"/>
      <c r="EWD119" s="205"/>
      <c r="EWE119" s="205"/>
      <c r="EWF119" s="205"/>
      <c r="EWG119" s="205"/>
      <c r="EWH119" s="205"/>
      <c r="EWI119" s="205"/>
      <c r="EWJ119" s="205"/>
      <c r="EWK119" s="205"/>
      <c r="EWL119" s="205"/>
      <c r="EWM119" s="205"/>
      <c r="EWN119" s="205"/>
      <c r="EWO119" s="205"/>
      <c r="EWP119" s="205"/>
      <c r="EWQ119" s="205"/>
      <c r="EWR119" s="205"/>
      <c r="EWS119" s="205"/>
      <c r="EWT119" s="205"/>
      <c r="EWU119" s="205"/>
      <c r="EWV119" s="205"/>
      <c r="EWW119" s="205"/>
      <c r="EWX119" s="205"/>
      <c r="EWY119" s="205"/>
      <c r="EWZ119" s="205"/>
      <c r="EXA119" s="205"/>
      <c r="EXB119" s="205"/>
      <c r="EXC119" s="205"/>
      <c r="EXD119" s="205"/>
      <c r="EXE119" s="205"/>
      <c r="EXF119" s="205"/>
      <c r="EXG119" s="205"/>
      <c r="EXH119" s="205"/>
      <c r="EXI119" s="205"/>
      <c r="EXJ119" s="205"/>
      <c r="EXK119" s="205"/>
      <c r="EXL119" s="205"/>
      <c r="EXM119" s="205"/>
      <c r="EXN119" s="205"/>
      <c r="EXO119" s="205"/>
      <c r="EXP119" s="205"/>
      <c r="EXQ119" s="205"/>
      <c r="EXR119" s="205"/>
      <c r="EXS119" s="205"/>
      <c r="EXT119" s="205"/>
      <c r="EXU119" s="205"/>
      <c r="EXV119" s="205"/>
      <c r="EXW119" s="205"/>
      <c r="EXX119" s="205"/>
      <c r="EXY119" s="205"/>
      <c r="EXZ119" s="205"/>
      <c r="EYA119" s="205"/>
      <c r="EYB119" s="205"/>
      <c r="EYC119" s="205"/>
      <c r="EYD119" s="205"/>
      <c r="EYE119" s="205"/>
      <c r="EYF119" s="205"/>
      <c r="EYG119" s="205"/>
      <c r="EYH119" s="205"/>
      <c r="EYI119" s="205"/>
      <c r="EYJ119" s="205"/>
      <c r="EYK119" s="205"/>
      <c r="EYL119" s="205"/>
      <c r="EYM119" s="205"/>
      <c r="EYN119" s="205"/>
      <c r="EYO119" s="205"/>
      <c r="EYP119" s="205"/>
      <c r="EYQ119" s="205"/>
      <c r="EYR119" s="205"/>
      <c r="EYS119" s="205"/>
      <c r="EYT119" s="205"/>
      <c r="EYU119" s="205"/>
      <c r="EYV119" s="205"/>
      <c r="EYW119" s="205"/>
      <c r="EYX119" s="205"/>
      <c r="EYY119" s="205"/>
      <c r="EYZ119" s="205"/>
      <c r="EZA119" s="205"/>
      <c r="EZB119" s="205"/>
      <c r="EZC119" s="205"/>
      <c r="EZD119" s="205"/>
      <c r="EZE119" s="205"/>
      <c r="EZF119" s="205"/>
      <c r="EZG119" s="205"/>
      <c r="EZH119" s="205"/>
      <c r="EZI119" s="205"/>
      <c r="EZJ119" s="205"/>
      <c r="EZK119" s="205"/>
      <c r="EZL119" s="205"/>
      <c r="EZM119" s="205"/>
      <c r="EZN119" s="205"/>
      <c r="EZO119" s="205"/>
      <c r="EZP119" s="205"/>
      <c r="EZQ119" s="205"/>
      <c r="EZR119" s="205"/>
      <c r="EZS119" s="205"/>
      <c r="EZT119" s="205"/>
      <c r="EZU119" s="205"/>
      <c r="EZV119" s="205"/>
      <c r="EZW119" s="205"/>
      <c r="EZX119" s="205"/>
      <c r="EZY119" s="205"/>
      <c r="EZZ119" s="205"/>
      <c r="FAA119" s="205"/>
      <c r="FAB119" s="205"/>
      <c r="FAC119" s="205"/>
      <c r="FAD119" s="205"/>
      <c r="FAE119" s="205"/>
      <c r="FAF119" s="205"/>
      <c r="FAG119" s="205"/>
      <c r="FAH119" s="205"/>
      <c r="FAI119" s="205"/>
      <c r="FAJ119" s="205"/>
      <c r="FAK119" s="205"/>
      <c r="FAL119" s="205"/>
      <c r="FAM119" s="205"/>
      <c r="FAN119" s="205"/>
      <c r="FAO119" s="205"/>
      <c r="FAP119" s="205"/>
      <c r="FAQ119" s="205"/>
      <c r="FAX119" s="205"/>
      <c r="FAY119" s="205"/>
      <c r="FAZ119" s="205"/>
      <c r="FBA119" s="205"/>
      <c r="FBB119" s="205"/>
      <c r="FBC119" s="205"/>
      <c r="FBD119" s="205"/>
      <c r="FBE119" s="205"/>
      <c r="FBF119" s="205"/>
      <c r="FBG119" s="205"/>
      <c r="FBH119" s="205"/>
      <c r="FBI119" s="205"/>
      <c r="FBJ119" s="205"/>
      <c r="FBK119" s="205"/>
      <c r="FBL119" s="205"/>
      <c r="FBM119" s="205"/>
      <c r="FBN119" s="205"/>
      <c r="FBO119" s="205"/>
      <c r="FBP119" s="205"/>
      <c r="FBQ119" s="205"/>
      <c r="FBR119" s="205"/>
      <c r="FBS119" s="205"/>
      <c r="FBT119" s="205"/>
      <c r="FBU119" s="205"/>
      <c r="FBV119" s="205"/>
      <c r="FBW119" s="205"/>
      <c r="FBX119" s="205"/>
      <c r="FBY119" s="205"/>
      <c r="FBZ119" s="205"/>
      <c r="FCA119" s="205"/>
      <c r="FCB119" s="205"/>
      <c r="FCC119" s="205"/>
      <c r="FCD119" s="205"/>
      <c r="FCE119" s="205"/>
      <c r="FCF119" s="205"/>
      <c r="FCG119" s="205"/>
      <c r="FCH119" s="205"/>
      <c r="FCI119" s="205"/>
      <c r="FCJ119" s="205"/>
      <c r="FCK119" s="205"/>
      <c r="FCL119" s="205"/>
      <c r="FCM119" s="205"/>
      <c r="FCN119" s="205"/>
      <c r="FCO119" s="205"/>
      <c r="FCP119" s="205"/>
      <c r="FCQ119" s="205"/>
      <c r="FCR119" s="205"/>
      <c r="FCS119" s="205"/>
      <c r="FCT119" s="205"/>
      <c r="FCU119" s="205"/>
      <c r="FCV119" s="205"/>
      <c r="FCW119" s="205"/>
      <c r="FCX119" s="205"/>
      <c r="FCY119" s="205"/>
      <c r="FCZ119" s="205"/>
      <c r="FDA119" s="205"/>
      <c r="FDB119" s="205"/>
      <c r="FDC119" s="205"/>
      <c r="FDD119" s="205"/>
      <c r="FDE119" s="205"/>
      <c r="FDF119" s="205"/>
      <c r="FDG119" s="205"/>
      <c r="FDH119" s="205"/>
      <c r="FDI119" s="205"/>
      <c r="FDJ119" s="205"/>
      <c r="FDK119" s="205"/>
      <c r="FDL119" s="205"/>
      <c r="FDM119" s="205"/>
      <c r="FDN119" s="205"/>
      <c r="FDO119" s="205"/>
      <c r="FDP119" s="205"/>
      <c r="FDQ119" s="205"/>
      <c r="FDR119" s="205"/>
      <c r="FDS119" s="205"/>
      <c r="FDT119" s="205"/>
      <c r="FDU119" s="205"/>
      <c r="FDV119" s="205"/>
      <c r="FDW119" s="205"/>
      <c r="FDX119" s="205"/>
      <c r="FDY119" s="205"/>
      <c r="FDZ119" s="205"/>
      <c r="FEA119" s="205"/>
      <c r="FEB119" s="205"/>
      <c r="FEC119" s="205"/>
      <c r="FED119" s="205"/>
      <c r="FEE119" s="205"/>
      <c r="FEF119" s="205"/>
      <c r="FEG119" s="205"/>
      <c r="FEH119" s="205"/>
      <c r="FEI119" s="205"/>
      <c r="FEJ119" s="205"/>
      <c r="FEK119" s="205"/>
      <c r="FEL119" s="205"/>
      <c r="FEM119" s="205"/>
      <c r="FEN119" s="205"/>
      <c r="FEO119" s="205"/>
      <c r="FEP119" s="205"/>
      <c r="FEQ119" s="205"/>
      <c r="FER119" s="205"/>
      <c r="FES119" s="205"/>
      <c r="FET119" s="205"/>
      <c r="FEU119" s="205"/>
      <c r="FEV119" s="205"/>
      <c r="FEW119" s="205"/>
      <c r="FEX119" s="205"/>
      <c r="FEY119" s="205"/>
      <c r="FEZ119" s="205"/>
      <c r="FFA119" s="205"/>
      <c r="FFB119" s="205"/>
      <c r="FFC119" s="205"/>
      <c r="FFD119" s="205"/>
      <c r="FFE119" s="205"/>
      <c r="FFF119" s="205"/>
      <c r="FFG119" s="205"/>
      <c r="FFH119" s="205"/>
      <c r="FFI119" s="205"/>
      <c r="FFJ119" s="205"/>
      <c r="FFK119" s="205"/>
      <c r="FFL119" s="205"/>
      <c r="FFM119" s="205"/>
      <c r="FFN119" s="205"/>
      <c r="FFO119" s="205"/>
      <c r="FFP119" s="205"/>
      <c r="FFQ119" s="205"/>
      <c r="FFR119" s="205"/>
      <c r="FFS119" s="205"/>
      <c r="FFT119" s="205"/>
      <c r="FFU119" s="205"/>
      <c r="FFV119" s="205"/>
      <c r="FFW119" s="205"/>
      <c r="FFX119" s="205"/>
      <c r="FFY119" s="205"/>
      <c r="FFZ119" s="205"/>
      <c r="FGA119" s="205"/>
      <c r="FGB119" s="205"/>
      <c r="FGC119" s="205"/>
      <c r="FGD119" s="205"/>
      <c r="FGE119" s="205"/>
      <c r="FGF119" s="205"/>
      <c r="FGG119" s="205"/>
      <c r="FGH119" s="205"/>
      <c r="FGI119" s="205"/>
      <c r="FGJ119" s="205"/>
      <c r="FGK119" s="205"/>
      <c r="FGL119" s="205"/>
      <c r="FGM119" s="205"/>
      <c r="FGN119" s="205"/>
      <c r="FGO119" s="205"/>
      <c r="FGP119" s="205"/>
      <c r="FGQ119" s="205"/>
      <c r="FGR119" s="205"/>
      <c r="FGS119" s="205"/>
      <c r="FGT119" s="205"/>
      <c r="FGU119" s="205"/>
      <c r="FGV119" s="205"/>
      <c r="FGW119" s="205"/>
      <c r="FGX119" s="205"/>
      <c r="FGY119" s="205"/>
      <c r="FGZ119" s="205"/>
      <c r="FHA119" s="205"/>
      <c r="FHB119" s="205"/>
      <c r="FHC119" s="205"/>
      <c r="FHD119" s="205"/>
      <c r="FHE119" s="205"/>
      <c r="FHF119" s="205"/>
      <c r="FHG119" s="205"/>
      <c r="FHH119" s="205"/>
      <c r="FHI119" s="205"/>
      <c r="FHJ119" s="205"/>
      <c r="FHK119" s="205"/>
      <c r="FHL119" s="205"/>
      <c r="FHM119" s="205"/>
      <c r="FHN119" s="205"/>
      <c r="FHO119" s="205"/>
      <c r="FHP119" s="205"/>
      <c r="FHQ119" s="205"/>
      <c r="FHR119" s="205"/>
      <c r="FHS119" s="205"/>
      <c r="FHT119" s="205"/>
      <c r="FHU119" s="205"/>
      <c r="FHV119" s="205"/>
      <c r="FHW119" s="205"/>
      <c r="FHX119" s="205"/>
      <c r="FHY119" s="205"/>
      <c r="FHZ119" s="205"/>
      <c r="FIA119" s="205"/>
      <c r="FIB119" s="205"/>
      <c r="FIC119" s="205"/>
      <c r="FID119" s="205"/>
      <c r="FIE119" s="205"/>
      <c r="FIF119" s="205"/>
      <c r="FIG119" s="205"/>
      <c r="FIH119" s="205"/>
      <c r="FII119" s="205"/>
      <c r="FIJ119" s="205"/>
      <c r="FIK119" s="205"/>
      <c r="FIL119" s="205"/>
      <c r="FIM119" s="205"/>
      <c r="FIN119" s="205"/>
      <c r="FIO119" s="205"/>
      <c r="FIP119" s="205"/>
      <c r="FIQ119" s="205"/>
      <c r="FIR119" s="205"/>
      <c r="FIS119" s="205"/>
      <c r="FIT119" s="205"/>
      <c r="FIU119" s="205"/>
      <c r="FIV119" s="205"/>
      <c r="FIW119" s="205"/>
      <c r="FIX119" s="205"/>
      <c r="FIY119" s="205"/>
      <c r="FIZ119" s="205"/>
      <c r="FJA119" s="205"/>
      <c r="FJB119" s="205"/>
      <c r="FJC119" s="205"/>
      <c r="FJD119" s="205"/>
      <c r="FJE119" s="205"/>
      <c r="FJF119" s="205"/>
      <c r="FJG119" s="205"/>
      <c r="FJH119" s="205"/>
      <c r="FJI119" s="205"/>
      <c r="FJJ119" s="205"/>
      <c r="FJK119" s="205"/>
      <c r="FJL119" s="205"/>
      <c r="FJM119" s="205"/>
      <c r="FJN119" s="205"/>
      <c r="FJO119" s="205"/>
      <c r="FJP119" s="205"/>
      <c r="FJQ119" s="205"/>
      <c r="FJR119" s="205"/>
      <c r="FJS119" s="205"/>
      <c r="FJT119" s="205"/>
      <c r="FJU119" s="205"/>
      <c r="FJV119" s="205"/>
      <c r="FJW119" s="205"/>
      <c r="FJX119" s="205"/>
      <c r="FJY119" s="205"/>
      <c r="FJZ119" s="205"/>
      <c r="FKA119" s="205"/>
      <c r="FKB119" s="205"/>
      <c r="FKC119" s="205"/>
      <c r="FKD119" s="205"/>
      <c r="FKE119" s="205"/>
      <c r="FKF119" s="205"/>
      <c r="FKG119" s="205"/>
      <c r="FKH119" s="205"/>
      <c r="FKI119" s="205"/>
      <c r="FKJ119" s="205"/>
      <c r="FKK119" s="205"/>
      <c r="FKL119" s="205"/>
      <c r="FKM119" s="205"/>
      <c r="FKT119" s="205"/>
      <c r="FKU119" s="205"/>
      <c r="FKV119" s="205"/>
      <c r="FKW119" s="205"/>
      <c r="FKX119" s="205"/>
      <c r="FKY119" s="205"/>
      <c r="FKZ119" s="205"/>
      <c r="FLA119" s="205"/>
      <c r="FLB119" s="205"/>
      <c r="FLC119" s="205"/>
      <c r="FLD119" s="205"/>
      <c r="FLE119" s="205"/>
      <c r="FLF119" s="205"/>
      <c r="FLG119" s="205"/>
      <c r="FLH119" s="205"/>
      <c r="FLI119" s="205"/>
      <c r="FLJ119" s="205"/>
      <c r="FLK119" s="205"/>
      <c r="FLL119" s="205"/>
      <c r="FLM119" s="205"/>
      <c r="FLN119" s="205"/>
      <c r="FLO119" s="205"/>
      <c r="FLP119" s="205"/>
      <c r="FLQ119" s="205"/>
      <c r="FLR119" s="205"/>
      <c r="FLS119" s="205"/>
      <c r="FLT119" s="205"/>
      <c r="FLU119" s="205"/>
      <c r="FLV119" s="205"/>
      <c r="FLW119" s="205"/>
      <c r="FLX119" s="205"/>
      <c r="FLY119" s="205"/>
      <c r="FLZ119" s="205"/>
      <c r="FMA119" s="205"/>
      <c r="FMB119" s="205"/>
      <c r="FMC119" s="205"/>
      <c r="FMD119" s="205"/>
      <c r="FME119" s="205"/>
      <c r="FMF119" s="205"/>
      <c r="FMG119" s="205"/>
      <c r="FMH119" s="205"/>
      <c r="FMI119" s="205"/>
      <c r="FMJ119" s="205"/>
      <c r="FMK119" s="205"/>
      <c r="FML119" s="205"/>
      <c r="FMM119" s="205"/>
      <c r="FMN119" s="205"/>
      <c r="FMO119" s="205"/>
      <c r="FMP119" s="205"/>
      <c r="FMQ119" s="205"/>
      <c r="FMR119" s="205"/>
      <c r="FMS119" s="205"/>
      <c r="FMT119" s="205"/>
      <c r="FMU119" s="205"/>
      <c r="FMV119" s="205"/>
      <c r="FMW119" s="205"/>
      <c r="FMX119" s="205"/>
      <c r="FMY119" s="205"/>
      <c r="FMZ119" s="205"/>
      <c r="FNA119" s="205"/>
      <c r="FNB119" s="205"/>
      <c r="FNC119" s="205"/>
      <c r="FND119" s="205"/>
      <c r="FNE119" s="205"/>
      <c r="FNF119" s="205"/>
      <c r="FNG119" s="205"/>
      <c r="FNH119" s="205"/>
      <c r="FNI119" s="205"/>
      <c r="FNJ119" s="205"/>
      <c r="FNK119" s="205"/>
      <c r="FNL119" s="205"/>
      <c r="FNM119" s="205"/>
      <c r="FNN119" s="205"/>
      <c r="FNO119" s="205"/>
      <c r="FNP119" s="205"/>
      <c r="FNQ119" s="205"/>
      <c r="FNR119" s="205"/>
      <c r="FNS119" s="205"/>
      <c r="FNT119" s="205"/>
      <c r="FNU119" s="205"/>
      <c r="FNV119" s="205"/>
      <c r="FNW119" s="205"/>
      <c r="FNX119" s="205"/>
      <c r="FNY119" s="205"/>
      <c r="FNZ119" s="205"/>
      <c r="FOA119" s="205"/>
      <c r="FOB119" s="205"/>
      <c r="FOC119" s="205"/>
      <c r="FOD119" s="205"/>
      <c r="FOE119" s="205"/>
      <c r="FOF119" s="205"/>
      <c r="FOG119" s="205"/>
      <c r="FOH119" s="205"/>
      <c r="FOI119" s="205"/>
      <c r="FOJ119" s="205"/>
      <c r="FOK119" s="205"/>
      <c r="FOL119" s="205"/>
      <c r="FOM119" s="205"/>
      <c r="FON119" s="205"/>
      <c r="FOO119" s="205"/>
      <c r="FOP119" s="205"/>
      <c r="FOQ119" s="205"/>
      <c r="FOR119" s="205"/>
      <c r="FOS119" s="205"/>
      <c r="FOT119" s="205"/>
      <c r="FOU119" s="205"/>
      <c r="FOV119" s="205"/>
      <c r="FOW119" s="205"/>
      <c r="FOX119" s="205"/>
      <c r="FOY119" s="205"/>
      <c r="FOZ119" s="205"/>
      <c r="FPA119" s="205"/>
      <c r="FPB119" s="205"/>
      <c r="FPC119" s="205"/>
      <c r="FPD119" s="205"/>
      <c r="FPE119" s="205"/>
      <c r="FPF119" s="205"/>
      <c r="FPG119" s="205"/>
      <c r="FPH119" s="205"/>
      <c r="FPI119" s="205"/>
      <c r="FPJ119" s="205"/>
      <c r="FPK119" s="205"/>
      <c r="FPL119" s="205"/>
      <c r="FPM119" s="205"/>
      <c r="FPN119" s="205"/>
      <c r="FPO119" s="205"/>
      <c r="FPP119" s="205"/>
      <c r="FPQ119" s="205"/>
      <c r="FPR119" s="205"/>
      <c r="FPS119" s="205"/>
      <c r="FPT119" s="205"/>
      <c r="FPU119" s="205"/>
      <c r="FPV119" s="205"/>
      <c r="FPW119" s="205"/>
      <c r="FPX119" s="205"/>
      <c r="FPY119" s="205"/>
      <c r="FPZ119" s="205"/>
      <c r="FQA119" s="205"/>
      <c r="FQB119" s="205"/>
      <c r="FQC119" s="205"/>
      <c r="FQD119" s="205"/>
      <c r="FQE119" s="205"/>
      <c r="FQF119" s="205"/>
      <c r="FQG119" s="205"/>
      <c r="FQH119" s="205"/>
      <c r="FQI119" s="205"/>
      <c r="FQJ119" s="205"/>
      <c r="FQK119" s="205"/>
      <c r="FQL119" s="205"/>
      <c r="FQM119" s="205"/>
      <c r="FQN119" s="205"/>
      <c r="FQO119" s="205"/>
      <c r="FQP119" s="205"/>
      <c r="FQQ119" s="205"/>
      <c r="FQR119" s="205"/>
      <c r="FQS119" s="205"/>
      <c r="FQT119" s="205"/>
      <c r="FQU119" s="205"/>
      <c r="FQV119" s="205"/>
      <c r="FQW119" s="205"/>
      <c r="FQX119" s="205"/>
      <c r="FQY119" s="205"/>
      <c r="FQZ119" s="205"/>
      <c r="FRA119" s="205"/>
      <c r="FRB119" s="205"/>
      <c r="FRC119" s="205"/>
      <c r="FRD119" s="205"/>
      <c r="FRE119" s="205"/>
      <c r="FRF119" s="205"/>
      <c r="FRG119" s="205"/>
      <c r="FRH119" s="205"/>
      <c r="FRI119" s="205"/>
      <c r="FRJ119" s="205"/>
      <c r="FRK119" s="205"/>
      <c r="FRL119" s="205"/>
      <c r="FRM119" s="205"/>
      <c r="FRN119" s="205"/>
      <c r="FRO119" s="205"/>
      <c r="FRP119" s="205"/>
      <c r="FRQ119" s="205"/>
      <c r="FRR119" s="205"/>
      <c r="FRS119" s="205"/>
      <c r="FRT119" s="205"/>
      <c r="FRU119" s="205"/>
      <c r="FRV119" s="205"/>
      <c r="FRW119" s="205"/>
      <c r="FRX119" s="205"/>
      <c r="FRY119" s="205"/>
      <c r="FRZ119" s="205"/>
      <c r="FSA119" s="205"/>
      <c r="FSB119" s="205"/>
      <c r="FSC119" s="205"/>
      <c r="FSD119" s="205"/>
      <c r="FSE119" s="205"/>
      <c r="FSF119" s="205"/>
      <c r="FSG119" s="205"/>
      <c r="FSH119" s="205"/>
      <c r="FSI119" s="205"/>
      <c r="FSJ119" s="205"/>
      <c r="FSK119" s="205"/>
      <c r="FSL119" s="205"/>
      <c r="FSM119" s="205"/>
      <c r="FSN119" s="205"/>
      <c r="FSO119" s="205"/>
      <c r="FSP119" s="205"/>
      <c r="FSQ119" s="205"/>
      <c r="FSR119" s="205"/>
      <c r="FSS119" s="205"/>
      <c r="FST119" s="205"/>
      <c r="FSU119" s="205"/>
      <c r="FSV119" s="205"/>
      <c r="FSW119" s="205"/>
      <c r="FSX119" s="205"/>
      <c r="FSY119" s="205"/>
      <c r="FSZ119" s="205"/>
      <c r="FTA119" s="205"/>
      <c r="FTB119" s="205"/>
      <c r="FTC119" s="205"/>
      <c r="FTD119" s="205"/>
      <c r="FTE119" s="205"/>
      <c r="FTF119" s="205"/>
      <c r="FTG119" s="205"/>
      <c r="FTH119" s="205"/>
      <c r="FTI119" s="205"/>
      <c r="FTJ119" s="205"/>
      <c r="FTK119" s="205"/>
      <c r="FTL119" s="205"/>
      <c r="FTM119" s="205"/>
      <c r="FTN119" s="205"/>
      <c r="FTO119" s="205"/>
      <c r="FTP119" s="205"/>
      <c r="FTQ119" s="205"/>
      <c r="FTR119" s="205"/>
      <c r="FTS119" s="205"/>
      <c r="FTT119" s="205"/>
      <c r="FTU119" s="205"/>
      <c r="FTV119" s="205"/>
      <c r="FTW119" s="205"/>
      <c r="FTX119" s="205"/>
      <c r="FTY119" s="205"/>
      <c r="FTZ119" s="205"/>
      <c r="FUA119" s="205"/>
      <c r="FUB119" s="205"/>
      <c r="FUC119" s="205"/>
      <c r="FUD119" s="205"/>
      <c r="FUE119" s="205"/>
      <c r="FUF119" s="205"/>
      <c r="FUG119" s="205"/>
      <c r="FUH119" s="205"/>
      <c r="FUI119" s="205"/>
      <c r="FUP119" s="205"/>
      <c r="FUQ119" s="205"/>
      <c r="FUR119" s="205"/>
      <c r="FUS119" s="205"/>
      <c r="FUT119" s="205"/>
      <c r="FUU119" s="205"/>
      <c r="FUV119" s="205"/>
      <c r="FUW119" s="205"/>
      <c r="FUX119" s="205"/>
      <c r="FUY119" s="205"/>
      <c r="FUZ119" s="205"/>
      <c r="FVA119" s="205"/>
      <c r="FVB119" s="205"/>
      <c r="FVC119" s="205"/>
      <c r="FVD119" s="205"/>
      <c r="FVE119" s="205"/>
      <c r="FVF119" s="205"/>
      <c r="FVG119" s="205"/>
      <c r="FVH119" s="205"/>
      <c r="FVI119" s="205"/>
      <c r="FVJ119" s="205"/>
      <c r="FVK119" s="205"/>
      <c r="FVL119" s="205"/>
      <c r="FVM119" s="205"/>
      <c r="FVN119" s="205"/>
      <c r="FVO119" s="205"/>
      <c r="FVP119" s="205"/>
      <c r="FVQ119" s="205"/>
      <c r="FVR119" s="205"/>
      <c r="FVS119" s="205"/>
      <c r="FVT119" s="205"/>
      <c r="FVU119" s="205"/>
      <c r="FVV119" s="205"/>
      <c r="FVW119" s="205"/>
      <c r="FVX119" s="205"/>
      <c r="FVY119" s="205"/>
      <c r="FVZ119" s="205"/>
      <c r="FWA119" s="205"/>
      <c r="FWB119" s="205"/>
      <c r="FWC119" s="205"/>
      <c r="FWD119" s="205"/>
      <c r="FWE119" s="205"/>
      <c r="FWF119" s="205"/>
      <c r="FWG119" s="205"/>
      <c r="FWH119" s="205"/>
      <c r="FWI119" s="205"/>
      <c r="FWJ119" s="205"/>
      <c r="FWK119" s="205"/>
      <c r="FWL119" s="205"/>
      <c r="FWM119" s="205"/>
      <c r="FWN119" s="205"/>
      <c r="FWO119" s="205"/>
      <c r="FWP119" s="205"/>
      <c r="FWQ119" s="205"/>
      <c r="FWR119" s="205"/>
      <c r="FWS119" s="205"/>
      <c r="FWT119" s="205"/>
      <c r="FWU119" s="205"/>
      <c r="FWV119" s="205"/>
      <c r="FWW119" s="205"/>
      <c r="FWX119" s="205"/>
      <c r="FWY119" s="205"/>
      <c r="FWZ119" s="205"/>
      <c r="FXA119" s="205"/>
      <c r="FXB119" s="205"/>
      <c r="FXC119" s="205"/>
      <c r="FXD119" s="205"/>
      <c r="FXE119" s="205"/>
      <c r="FXF119" s="205"/>
      <c r="FXG119" s="205"/>
      <c r="FXH119" s="205"/>
      <c r="FXI119" s="205"/>
      <c r="FXJ119" s="205"/>
      <c r="FXK119" s="205"/>
      <c r="FXL119" s="205"/>
      <c r="FXM119" s="205"/>
      <c r="FXN119" s="205"/>
      <c r="FXO119" s="205"/>
      <c r="FXP119" s="205"/>
      <c r="FXQ119" s="205"/>
      <c r="FXR119" s="205"/>
      <c r="FXS119" s="205"/>
      <c r="FXT119" s="205"/>
      <c r="FXU119" s="205"/>
      <c r="FXV119" s="205"/>
      <c r="FXW119" s="205"/>
      <c r="FXX119" s="205"/>
      <c r="FXY119" s="205"/>
      <c r="FXZ119" s="205"/>
      <c r="FYA119" s="205"/>
      <c r="FYB119" s="205"/>
      <c r="FYC119" s="205"/>
      <c r="FYD119" s="205"/>
      <c r="FYE119" s="205"/>
      <c r="FYF119" s="205"/>
      <c r="FYG119" s="205"/>
      <c r="FYH119" s="205"/>
      <c r="FYI119" s="205"/>
      <c r="FYJ119" s="205"/>
      <c r="FYK119" s="205"/>
      <c r="FYL119" s="205"/>
      <c r="FYM119" s="205"/>
      <c r="FYN119" s="205"/>
      <c r="FYO119" s="205"/>
      <c r="FYP119" s="205"/>
      <c r="FYQ119" s="205"/>
      <c r="FYR119" s="205"/>
      <c r="FYS119" s="205"/>
      <c r="FYT119" s="205"/>
      <c r="FYU119" s="205"/>
      <c r="FYV119" s="205"/>
      <c r="FYW119" s="205"/>
      <c r="FYX119" s="205"/>
      <c r="FYY119" s="205"/>
      <c r="FYZ119" s="205"/>
      <c r="FZA119" s="205"/>
      <c r="FZB119" s="205"/>
      <c r="FZC119" s="205"/>
      <c r="FZD119" s="205"/>
      <c r="FZE119" s="205"/>
      <c r="FZF119" s="205"/>
      <c r="FZG119" s="205"/>
      <c r="FZH119" s="205"/>
      <c r="FZI119" s="205"/>
      <c r="FZJ119" s="205"/>
      <c r="FZK119" s="205"/>
      <c r="FZL119" s="205"/>
      <c r="FZM119" s="205"/>
      <c r="FZN119" s="205"/>
      <c r="FZO119" s="205"/>
      <c r="FZP119" s="205"/>
      <c r="FZQ119" s="205"/>
      <c r="FZR119" s="205"/>
      <c r="FZS119" s="205"/>
      <c r="FZT119" s="205"/>
      <c r="FZU119" s="205"/>
      <c r="FZV119" s="205"/>
      <c r="FZW119" s="205"/>
      <c r="FZX119" s="205"/>
      <c r="FZY119" s="205"/>
      <c r="FZZ119" s="205"/>
      <c r="GAA119" s="205"/>
      <c r="GAB119" s="205"/>
      <c r="GAC119" s="205"/>
      <c r="GAD119" s="205"/>
      <c r="GAE119" s="205"/>
      <c r="GAF119" s="205"/>
      <c r="GAG119" s="205"/>
      <c r="GAH119" s="205"/>
      <c r="GAI119" s="205"/>
      <c r="GAJ119" s="205"/>
      <c r="GAK119" s="205"/>
      <c r="GAL119" s="205"/>
      <c r="GAM119" s="205"/>
      <c r="GAN119" s="205"/>
      <c r="GAO119" s="205"/>
      <c r="GAP119" s="205"/>
      <c r="GAQ119" s="205"/>
      <c r="GAR119" s="205"/>
      <c r="GAS119" s="205"/>
      <c r="GAT119" s="205"/>
      <c r="GAU119" s="205"/>
      <c r="GAV119" s="205"/>
      <c r="GAW119" s="205"/>
      <c r="GAX119" s="205"/>
      <c r="GAY119" s="205"/>
      <c r="GAZ119" s="205"/>
      <c r="GBA119" s="205"/>
      <c r="GBB119" s="205"/>
      <c r="GBC119" s="205"/>
      <c r="GBD119" s="205"/>
      <c r="GBE119" s="205"/>
      <c r="GBF119" s="205"/>
      <c r="GBG119" s="205"/>
      <c r="GBH119" s="205"/>
      <c r="GBI119" s="205"/>
      <c r="GBJ119" s="205"/>
      <c r="GBK119" s="205"/>
      <c r="GBL119" s="205"/>
      <c r="GBM119" s="205"/>
      <c r="GBN119" s="205"/>
      <c r="GBO119" s="205"/>
      <c r="GBP119" s="205"/>
      <c r="GBQ119" s="205"/>
      <c r="GBR119" s="205"/>
      <c r="GBS119" s="205"/>
      <c r="GBT119" s="205"/>
      <c r="GBU119" s="205"/>
      <c r="GBV119" s="205"/>
      <c r="GBW119" s="205"/>
      <c r="GBX119" s="205"/>
      <c r="GBY119" s="205"/>
      <c r="GBZ119" s="205"/>
      <c r="GCA119" s="205"/>
      <c r="GCB119" s="205"/>
      <c r="GCC119" s="205"/>
      <c r="GCD119" s="205"/>
      <c r="GCE119" s="205"/>
      <c r="GCF119" s="205"/>
      <c r="GCG119" s="205"/>
      <c r="GCH119" s="205"/>
      <c r="GCI119" s="205"/>
      <c r="GCJ119" s="205"/>
      <c r="GCK119" s="205"/>
      <c r="GCL119" s="205"/>
      <c r="GCM119" s="205"/>
      <c r="GCN119" s="205"/>
      <c r="GCO119" s="205"/>
      <c r="GCP119" s="205"/>
      <c r="GCQ119" s="205"/>
      <c r="GCR119" s="205"/>
      <c r="GCS119" s="205"/>
      <c r="GCT119" s="205"/>
      <c r="GCU119" s="205"/>
      <c r="GCV119" s="205"/>
      <c r="GCW119" s="205"/>
      <c r="GCX119" s="205"/>
      <c r="GCY119" s="205"/>
      <c r="GCZ119" s="205"/>
      <c r="GDA119" s="205"/>
      <c r="GDB119" s="205"/>
      <c r="GDC119" s="205"/>
      <c r="GDD119" s="205"/>
      <c r="GDE119" s="205"/>
      <c r="GDF119" s="205"/>
      <c r="GDG119" s="205"/>
      <c r="GDH119" s="205"/>
      <c r="GDI119" s="205"/>
      <c r="GDJ119" s="205"/>
      <c r="GDK119" s="205"/>
      <c r="GDL119" s="205"/>
      <c r="GDM119" s="205"/>
      <c r="GDN119" s="205"/>
      <c r="GDO119" s="205"/>
      <c r="GDP119" s="205"/>
      <c r="GDQ119" s="205"/>
      <c r="GDR119" s="205"/>
      <c r="GDS119" s="205"/>
      <c r="GDT119" s="205"/>
      <c r="GDU119" s="205"/>
      <c r="GDV119" s="205"/>
      <c r="GDW119" s="205"/>
      <c r="GDX119" s="205"/>
      <c r="GDY119" s="205"/>
      <c r="GDZ119" s="205"/>
      <c r="GEA119" s="205"/>
      <c r="GEB119" s="205"/>
      <c r="GEC119" s="205"/>
      <c r="GED119" s="205"/>
      <c r="GEE119" s="205"/>
      <c r="GEL119" s="205"/>
      <c r="GEM119" s="205"/>
      <c r="GEN119" s="205"/>
      <c r="GEO119" s="205"/>
      <c r="GEP119" s="205"/>
      <c r="GEQ119" s="205"/>
      <c r="GER119" s="205"/>
      <c r="GES119" s="205"/>
      <c r="GET119" s="205"/>
      <c r="GEU119" s="205"/>
      <c r="GEV119" s="205"/>
      <c r="GEW119" s="205"/>
      <c r="GEX119" s="205"/>
      <c r="GEY119" s="205"/>
      <c r="GEZ119" s="205"/>
      <c r="GFA119" s="205"/>
      <c r="GFB119" s="205"/>
      <c r="GFC119" s="205"/>
      <c r="GFD119" s="205"/>
      <c r="GFE119" s="205"/>
      <c r="GFF119" s="205"/>
      <c r="GFG119" s="205"/>
      <c r="GFH119" s="205"/>
      <c r="GFI119" s="205"/>
      <c r="GFJ119" s="205"/>
      <c r="GFK119" s="205"/>
      <c r="GFL119" s="205"/>
      <c r="GFM119" s="205"/>
      <c r="GFN119" s="205"/>
      <c r="GFO119" s="205"/>
      <c r="GFP119" s="205"/>
      <c r="GFQ119" s="205"/>
      <c r="GFR119" s="205"/>
      <c r="GFS119" s="205"/>
      <c r="GFT119" s="205"/>
      <c r="GFU119" s="205"/>
      <c r="GFV119" s="205"/>
      <c r="GFW119" s="205"/>
      <c r="GFX119" s="205"/>
      <c r="GFY119" s="205"/>
      <c r="GFZ119" s="205"/>
      <c r="GGA119" s="205"/>
      <c r="GGB119" s="205"/>
      <c r="GGC119" s="205"/>
      <c r="GGD119" s="205"/>
      <c r="GGE119" s="205"/>
      <c r="GGF119" s="205"/>
      <c r="GGG119" s="205"/>
      <c r="GGH119" s="205"/>
      <c r="GGI119" s="205"/>
      <c r="GGJ119" s="205"/>
      <c r="GGK119" s="205"/>
      <c r="GGL119" s="205"/>
      <c r="GGM119" s="205"/>
      <c r="GGN119" s="205"/>
      <c r="GGO119" s="205"/>
      <c r="GGP119" s="205"/>
      <c r="GGQ119" s="205"/>
      <c r="GGR119" s="205"/>
      <c r="GGS119" s="205"/>
      <c r="GGT119" s="205"/>
      <c r="GGU119" s="205"/>
      <c r="GGV119" s="205"/>
      <c r="GGW119" s="205"/>
      <c r="GGX119" s="205"/>
      <c r="GGY119" s="205"/>
      <c r="GGZ119" s="205"/>
      <c r="GHA119" s="205"/>
      <c r="GHB119" s="205"/>
      <c r="GHC119" s="205"/>
      <c r="GHD119" s="205"/>
      <c r="GHE119" s="205"/>
      <c r="GHF119" s="205"/>
      <c r="GHG119" s="205"/>
      <c r="GHH119" s="205"/>
      <c r="GHI119" s="205"/>
      <c r="GHJ119" s="205"/>
      <c r="GHK119" s="205"/>
      <c r="GHL119" s="205"/>
      <c r="GHM119" s="205"/>
      <c r="GHN119" s="205"/>
      <c r="GHO119" s="205"/>
      <c r="GHP119" s="205"/>
      <c r="GHQ119" s="205"/>
      <c r="GHR119" s="205"/>
      <c r="GHS119" s="205"/>
      <c r="GHT119" s="205"/>
      <c r="GHU119" s="205"/>
      <c r="GHV119" s="205"/>
      <c r="GHW119" s="205"/>
      <c r="GHX119" s="205"/>
      <c r="GHY119" s="205"/>
      <c r="GHZ119" s="205"/>
      <c r="GIA119" s="205"/>
      <c r="GIB119" s="205"/>
      <c r="GIC119" s="205"/>
      <c r="GID119" s="205"/>
      <c r="GIE119" s="205"/>
      <c r="GIF119" s="205"/>
      <c r="GIG119" s="205"/>
      <c r="GIH119" s="205"/>
      <c r="GII119" s="205"/>
      <c r="GIJ119" s="205"/>
      <c r="GIK119" s="205"/>
      <c r="GIL119" s="205"/>
      <c r="GIM119" s="205"/>
      <c r="GIN119" s="205"/>
      <c r="GIO119" s="205"/>
      <c r="GIP119" s="205"/>
      <c r="GIQ119" s="205"/>
      <c r="GIR119" s="205"/>
      <c r="GIS119" s="205"/>
      <c r="GIT119" s="205"/>
      <c r="GIU119" s="205"/>
      <c r="GIV119" s="205"/>
      <c r="GIW119" s="205"/>
      <c r="GIX119" s="205"/>
      <c r="GIY119" s="205"/>
      <c r="GIZ119" s="205"/>
      <c r="GJA119" s="205"/>
      <c r="GJB119" s="205"/>
      <c r="GJC119" s="205"/>
      <c r="GJD119" s="205"/>
      <c r="GJE119" s="205"/>
      <c r="GJF119" s="205"/>
      <c r="GJG119" s="205"/>
      <c r="GJH119" s="205"/>
      <c r="GJI119" s="205"/>
      <c r="GJJ119" s="205"/>
      <c r="GJK119" s="205"/>
      <c r="GJL119" s="205"/>
      <c r="GJM119" s="205"/>
      <c r="GJN119" s="205"/>
      <c r="GJO119" s="205"/>
      <c r="GJP119" s="205"/>
      <c r="GJQ119" s="205"/>
      <c r="GJR119" s="205"/>
      <c r="GJS119" s="205"/>
      <c r="GJT119" s="205"/>
      <c r="GJU119" s="205"/>
      <c r="GJV119" s="205"/>
      <c r="GJW119" s="205"/>
      <c r="GJX119" s="205"/>
      <c r="GJY119" s="205"/>
      <c r="GJZ119" s="205"/>
      <c r="GKA119" s="205"/>
      <c r="GKB119" s="205"/>
      <c r="GKC119" s="205"/>
      <c r="GKD119" s="205"/>
      <c r="GKE119" s="205"/>
      <c r="GKF119" s="205"/>
      <c r="GKG119" s="205"/>
      <c r="GKH119" s="205"/>
      <c r="GKI119" s="205"/>
      <c r="GKJ119" s="205"/>
      <c r="GKK119" s="205"/>
      <c r="GKL119" s="205"/>
      <c r="GKM119" s="205"/>
      <c r="GKN119" s="205"/>
      <c r="GKO119" s="205"/>
      <c r="GKP119" s="205"/>
      <c r="GKQ119" s="205"/>
      <c r="GKR119" s="205"/>
      <c r="GKS119" s="205"/>
      <c r="GKT119" s="205"/>
      <c r="GKU119" s="205"/>
      <c r="GKV119" s="205"/>
      <c r="GKW119" s="205"/>
      <c r="GKX119" s="205"/>
      <c r="GKY119" s="205"/>
      <c r="GKZ119" s="205"/>
      <c r="GLA119" s="205"/>
      <c r="GLB119" s="205"/>
      <c r="GLC119" s="205"/>
      <c r="GLD119" s="205"/>
      <c r="GLE119" s="205"/>
      <c r="GLF119" s="205"/>
      <c r="GLG119" s="205"/>
      <c r="GLH119" s="205"/>
      <c r="GLI119" s="205"/>
      <c r="GLJ119" s="205"/>
      <c r="GLK119" s="205"/>
      <c r="GLL119" s="205"/>
      <c r="GLM119" s="205"/>
      <c r="GLN119" s="205"/>
      <c r="GLO119" s="205"/>
      <c r="GLP119" s="205"/>
      <c r="GLQ119" s="205"/>
      <c r="GLR119" s="205"/>
      <c r="GLS119" s="205"/>
      <c r="GLT119" s="205"/>
      <c r="GLU119" s="205"/>
      <c r="GLV119" s="205"/>
      <c r="GLW119" s="205"/>
      <c r="GLX119" s="205"/>
      <c r="GLY119" s="205"/>
      <c r="GLZ119" s="205"/>
      <c r="GMA119" s="205"/>
      <c r="GMB119" s="205"/>
      <c r="GMC119" s="205"/>
      <c r="GMD119" s="205"/>
      <c r="GME119" s="205"/>
      <c r="GMF119" s="205"/>
      <c r="GMG119" s="205"/>
      <c r="GMH119" s="205"/>
      <c r="GMI119" s="205"/>
      <c r="GMJ119" s="205"/>
      <c r="GMK119" s="205"/>
      <c r="GML119" s="205"/>
      <c r="GMM119" s="205"/>
      <c r="GMN119" s="205"/>
      <c r="GMO119" s="205"/>
      <c r="GMP119" s="205"/>
      <c r="GMQ119" s="205"/>
      <c r="GMR119" s="205"/>
      <c r="GMS119" s="205"/>
      <c r="GMT119" s="205"/>
      <c r="GMU119" s="205"/>
      <c r="GMV119" s="205"/>
      <c r="GMW119" s="205"/>
      <c r="GMX119" s="205"/>
      <c r="GMY119" s="205"/>
      <c r="GMZ119" s="205"/>
      <c r="GNA119" s="205"/>
      <c r="GNB119" s="205"/>
      <c r="GNC119" s="205"/>
      <c r="GND119" s="205"/>
      <c r="GNE119" s="205"/>
      <c r="GNF119" s="205"/>
      <c r="GNG119" s="205"/>
      <c r="GNH119" s="205"/>
      <c r="GNI119" s="205"/>
      <c r="GNJ119" s="205"/>
      <c r="GNK119" s="205"/>
      <c r="GNL119" s="205"/>
      <c r="GNM119" s="205"/>
      <c r="GNN119" s="205"/>
      <c r="GNO119" s="205"/>
      <c r="GNP119" s="205"/>
      <c r="GNQ119" s="205"/>
      <c r="GNR119" s="205"/>
      <c r="GNS119" s="205"/>
      <c r="GNT119" s="205"/>
      <c r="GNU119" s="205"/>
      <c r="GNV119" s="205"/>
      <c r="GNW119" s="205"/>
      <c r="GNX119" s="205"/>
      <c r="GNY119" s="205"/>
      <c r="GNZ119" s="205"/>
      <c r="GOA119" s="205"/>
      <c r="GOH119" s="205"/>
      <c r="GOI119" s="205"/>
      <c r="GOJ119" s="205"/>
      <c r="GOK119" s="205"/>
      <c r="GOL119" s="205"/>
      <c r="GOM119" s="205"/>
      <c r="GON119" s="205"/>
      <c r="GOO119" s="205"/>
      <c r="GOP119" s="205"/>
      <c r="GOQ119" s="205"/>
      <c r="GOR119" s="205"/>
      <c r="GOS119" s="205"/>
      <c r="GOT119" s="205"/>
      <c r="GOU119" s="205"/>
      <c r="GOV119" s="205"/>
      <c r="GOW119" s="205"/>
      <c r="GOX119" s="205"/>
      <c r="GOY119" s="205"/>
      <c r="GOZ119" s="205"/>
      <c r="GPA119" s="205"/>
      <c r="GPB119" s="205"/>
      <c r="GPC119" s="205"/>
      <c r="GPD119" s="205"/>
      <c r="GPE119" s="205"/>
      <c r="GPF119" s="205"/>
      <c r="GPG119" s="205"/>
      <c r="GPH119" s="205"/>
      <c r="GPI119" s="205"/>
      <c r="GPJ119" s="205"/>
      <c r="GPK119" s="205"/>
      <c r="GPL119" s="205"/>
      <c r="GPM119" s="205"/>
      <c r="GPN119" s="205"/>
      <c r="GPO119" s="205"/>
      <c r="GPP119" s="205"/>
      <c r="GPQ119" s="205"/>
      <c r="GPR119" s="205"/>
      <c r="GPS119" s="205"/>
      <c r="GPT119" s="205"/>
      <c r="GPU119" s="205"/>
      <c r="GPV119" s="205"/>
      <c r="GPW119" s="205"/>
      <c r="GPX119" s="205"/>
      <c r="GPY119" s="205"/>
      <c r="GPZ119" s="205"/>
      <c r="GQA119" s="205"/>
      <c r="GQB119" s="205"/>
      <c r="GQC119" s="205"/>
      <c r="GQD119" s="205"/>
      <c r="GQE119" s="205"/>
      <c r="GQF119" s="205"/>
      <c r="GQG119" s="205"/>
      <c r="GQH119" s="205"/>
      <c r="GQI119" s="205"/>
      <c r="GQJ119" s="205"/>
      <c r="GQK119" s="205"/>
      <c r="GQL119" s="205"/>
      <c r="GQM119" s="205"/>
      <c r="GQN119" s="205"/>
      <c r="GQO119" s="205"/>
      <c r="GQP119" s="205"/>
      <c r="GQQ119" s="205"/>
      <c r="GQR119" s="205"/>
      <c r="GQS119" s="205"/>
      <c r="GQT119" s="205"/>
      <c r="GQU119" s="205"/>
      <c r="GQV119" s="205"/>
      <c r="GQW119" s="205"/>
      <c r="GQX119" s="205"/>
      <c r="GQY119" s="205"/>
      <c r="GQZ119" s="205"/>
      <c r="GRA119" s="205"/>
      <c r="GRB119" s="205"/>
      <c r="GRC119" s="205"/>
      <c r="GRD119" s="205"/>
      <c r="GRE119" s="205"/>
      <c r="GRF119" s="205"/>
      <c r="GRG119" s="205"/>
      <c r="GRH119" s="205"/>
      <c r="GRI119" s="205"/>
      <c r="GRJ119" s="205"/>
      <c r="GRK119" s="205"/>
      <c r="GRL119" s="205"/>
      <c r="GRM119" s="205"/>
      <c r="GRN119" s="205"/>
      <c r="GRO119" s="205"/>
      <c r="GRP119" s="205"/>
      <c r="GRQ119" s="205"/>
      <c r="GRR119" s="205"/>
      <c r="GRS119" s="205"/>
      <c r="GRT119" s="205"/>
      <c r="GRU119" s="205"/>
      <c r="GRV119" s="205"/>
      <c r="GRW119" s="205"/>
      <c r="GRX119" s="205"/>
      <c r="GRY119" s="205"/>
      <c r="GRZ119" s="205"/>
      <c r="GSA119" s="205"/>
      <c r="GSB119" s="205"/>
      <c r="GSC119" s="205"/>
      <c r="GSD119" s="205"/>
      <c r="GSE119" s="205"/>
      <c r="GSF119" s="205"/>
      <c r="GSG119" s="205"/>
      <c r="GSH119" s="205"/>
      <c r="GSI119" s="205"/>
      <c r="GSJ119" s="205"/>
      <c r="GSK119" s="205"/>
      <c r="GSL119" s="205"/>
      <c r="GSM119" s="205"/>
      <c r="GSN119" s="205"/>
      <c r="GSO119" s="205"/>
      <c r="GSP119" s="205"/>
      <c r="GSQ119" s="205"/>
      <c r="GSR119" s="205"/>
      <c r="GSS119" s="205"/>
      <c r="GST119" s="205"/>
      <c r="GSU119" s="205"/>
      <c r="GSV119" s="205"/>
      <c r="GSW119" s="205"/>
      <c r="GSX119" s="205"/>
      <c r="GSY119" s="205"/>
      <c r="GSZ119" s="205"/>
      <c r="GTA119" s="205"/>
      <c r="GTB119" s="205"/>
      <c r="GTC119" s="205"/>
      <c r="GTD119" s="205"/>
      <c r="GTE119" s="205"/>
      <c r="GTF119" s="205"/>
      <c r="GTG119" s="205"/>
      <c r="GTH119" s="205"/>
      <c r="GTI119" s="205"/>
      <c r="GTJ119" s="205"/>
      <c r="GTK119" s="205"/>
      <c r="GTL119" s="205"/>
      <c r="GTM119" s="205"/>
      <c r="GTN119" s="205"/>
      <c r="GTO119" s="205"/>
      <c r="GTP119" s="205"/>
      <c r="GTQ119" s="205"/>
      <c r="GTR119" s="205"/>
      <c r="GTS119" s="205"/>
      <c r="GTT119" s="205"/>
      <c r="GTU119" s="205"/>
      <c r="GTV119" s="205"/>
      <c r="GTW119" s="205"/>
      <c r="GTX119" s="205"/>
      <c r="GTY119" s="205"/>
      <c r="GTZ119" s="205"/>
      <c r="GUA119" s="205"/>
      <c r="GUB119" s="205"/>
      <c r="GUC119" s="205"/>
      <c r="GUD119" s="205"/>
      <c r="GUE119" s="205"/>
      <c r="GUF119" s="205"/>
      <c r="GUG119" s="205"/>
      <c r="GUH119" s="205"/>
      <c r="GUI119" s="205"/>
      <c r="GUJ119" s="205"/>
      <c r="GUK119" s="205"/>
      <c r="GUL119" s="205"/>
      <c r="GUM119" s="205"/>
      <c r="GUN119" s="205"/>
      <c r="GUO119" s="205"/>
      <c r="GUP119" s="205"/>
      <c r="GUQ119" s="205"/>
      <c r="GUR119" s="205"/>
      <c r="GUS119" s="205"/>
      <c r="GUT119" s="205"/>
      <c r="GUU119" s="205"/>
      <c r="GUV119" s="205"/>
      <c r="GUW119" s="205"/>
      <c r="GUX119" s="205"/>
      <c r="GUY119" s="205"/>
      <c r="GUZ119" s="205"/>
      <c r="GVA119" s="205"/>
      <c r="GVB119" s="205"/>
      <c r="GVC119" s="205"/>
      <c r="GVD119" s="205"/>
      <c r="GVE119" s="205"/>
      <c r="GVF119" s="205"/>
      <c r="GVG119" s="205"/>
      <c r="GVH119" s="205"/>
      <c r="GVI119" s="205"/>
      <c r="GVJ119" s="205"/>
      <c r="GVK119" s="205"/>
      <c r="GVL119" s="205"/>
      <c r="GVM119" s="205"/>
      <c r="GVN119" s="205"/>
      <c r="GVO119" s="205"/>
      <c r="GVP119" s="205"/>
      <c r="GVQ119" s="205"/>
      <c r="GVR119" s="205"/>
      <c r="GVS119" s="205"/>
      <c r="GVT119" s="205"/>
      <c r="GVU119" s="205"/>
      <c r="GVV119" s="205"/>
      <c r="GVW119" s="205"/>
      <c r="GVX119" s="205"/>
      <c r="GVY119" s="205"/>
      <c r="GVZ119" s="205"/>
      <c r="GWA119" s="205"/>
      <c r="GWB119" s="205"/>
      <c r="GWC119" s="205"/>
      <c r="GWD119" s="205"/>
      <c r="GWE119" s="205"/>
      <c r="GWF119" s="205"/>
      <c r="GWG119" s="205"/>
      <c r="GWH119" s="205"/>
      <c r="GWI119" s="205"/>
      <c r="GWJ119" s="205"/>
      <c r="GWK119" s="205"/>
      <c r="GWL119" s="205"/>
      <c r="GWM119" s="205"/>
      <c r="GWN119" s="205"/>
      <c r="GWO119" s="205"/>
      <c r="GWP119" s="205"/>
      <c r="GWQ119" s="205"/>
      <c r="GWR119" s="205"/>
      <c r="GWS119" s="205"/>
      <c r="GWT119" s="205"/>
      <c r="GWU119" s="205"/>
      <c r="GWV119" s="205"/>
      <c r="GWW119" s="205"/>
      <c r="GWX119" s="205"/>
      <c r="GWY119" s="205"/>
      <c r="GWZ119" s="205"/>
      <c r="GXA119" s="205"/>
      <c r="GXB119" s="205"/>
      <c r="GXC119" s="205"/>
      <c r="GXD119" s="205"/>
      <c r="GXE119" s="205"/>
      <c r="GXF119" s="205"/>
      <c r="GXG119" s="205"/>
      <c r="GXH119" s="205"/>
      <c r="GXI119" s="205"/>
      <c r="GXJ119" s="205"/>
      <c r="GXK119" s="205"/>
      <c r="GXL119" s="205"/>
      <c r="GXM119" s="205"/>
      <c r="GXN119" s="205"/>
      <c r="GXO119" s="205"/>
      <c r="GXP119" s="205"/>
      <c r="GXQ119" s="205"/>
      <c r="GXR119" s="205"/>
      <c r="GXS119" s="205"/>
      <c r="GXT119" s="205"/>
      <c r="GXU119" s="205"/>
      <c r="GXV119" s="205"/>
      <c r="GXW119" s="205"/>
      <c r="GYD119" s="205"/>
      <c r="GYE119" s="205"/>
      <c r="GYF119" s="205"/>
      <c r="GYG119" s="205"/>
      <c r="GYH119" s="205"/>
      <c r="GYI119" s="205"/>
      <c r="GYJ119" s="205"/>
      <c r="GYK119" s="205"/>
      <c r="GYL119" s="205"/>
      <c r="GYM119" s="205"/>
      <c r="GYN119" s="205"/>
      <c r="GYO119" s="205"/>
      <c r="GYP119" s="205"/>
      <c r="GYQ119" s="205"/>
      <c r="GYR119" s="205"/>
      <c r="GYS119" s="205"/>
      <c r="GYT119" s="205"/>
      <c r="GYU119" s="205"/>
      <c r="GYV119" s="205"/>
      <c r="GYW119" s="205"/>
      <c r="GYX119" s="205"/>
      <c r="GYY119" s="205"/>
      <c r="GYZ119" s="205"/>
      <c r="GZA119" s="205"/>
      <c r="GZB119" s="205"/>
      <c r="GZC119" s="205"/>
      <c r="GZD119" s="205"/>
      <c r="GZE119" s="205"/>
      <c r="GZF119" s="205"/>
      <c r="GZG119" s="205"/>
      <c r="GZH119" s="205"/>
      <c r="GZI119" s="205"/>
      <c r="GZJ119" s="205"/>
      <c r="GZK119" s="205"/>
      <c r="GZL119" s="205"/>
      <c r="GZM119" s="205"/>
      <c r="GZN119" s="205"/>
      <c r="GZO119" s="205"/>
      <c r="GZP119" s="205"/>
      <c r="GZQ119" s="205"/>
      <c r="GZR119" s="205"/>
      <c r="GZS119" s="205"/>
      <c r="GZT119" s="205"/>
      <c r="GZU119" s="205"/>
      <c r="GZV119" s="205"/>
      <c r="GZW119" s="205"/>
      <c r="GZX119" s="205"/>
      <c r="GZY119" s="205"/>
      <c r="GZZ119" s="205"/>
      <c r="HAA119" s="205"/>
      <c r="HAB119" s="205"/>
      <c r="HAC119" s="205"/>
      <c r="HAD119" s="205"/>
      <c r="HAE119" s="205"/>
      <c r="HAF119" s="205"/>
      <c r="HAG119" s="205"/>
      <c r="HAH119" s="205"/>
      <c r="HAI119" s="205"/>
      <c r="HAJ119" s="205"/>
      <c r="HAK119" s="205"/>
      <c r="HAL119" s="205"/>
      <c r="HAM119" s="205"/>
      <c r="HAN119" s="205"/>
      <c r="HAO119" s="205"/>
      <c r="HAP119" s="205"/>
      <c r="HAQ119" s="205"/>
      <c r="HAR119" s="205"/>
      <c r="HAS119" s="205"/>
      <c r="HAT119" s="205"/>
      <c r="HAU119" s="205"/>
      <c r="HAV119" s="205"/>
      <c r="HAW119" s="205"/>
      <c r="HAX119" s="205"/>
      <c r="HAY119" s="205"/>
      <c r="HAZ119" s="205"/>
      <c r="HBA119" s="205"/>
      <c r="HBB119" s="205"/>
      <c r="HBC119" s="205"/>
      <c r="HBD119" s="205"/>
      <c r="HBE119" s="205"/>
      <c r="HBF119" s="205"/>
      <c r="HBG119" s="205"/>
      <c r="HBH119" s="205"/>
      <c r="HBI119" s="205"/>
      <c r="HBJ119" s="205"/>
      <c r="HBK119" s="205"/>
      <c r="HBL119" s="205"/>
      <c r="HBM119" s="205"/>
      <c r="HBN119" s="205"/>
      <c r="HBO119" s="205"/>
      <c r="HBP119" s="205"/>
      <c r="HBQ119" s="205"/>
      <c r="HBR119" s="205"/>
      <c r="HBS119" s="205"/>
      <c r="HBT119" s="205"/>
      <c r="HBU119" s="205"/>
      <c r="HBV119" s="205"/>
      <c r="HBW119" s="205"/>
      <c r="HBX119" s="205"/>
      <c r="HBY119" s="205"/>
      <c r="HBZ119" s="205"/>
      <c r="HCA119" s="205"/>
      <c r="HCB119" s="205"/>
      <c r="HCC119" s="205"/>
      <c r="HCD119" s="205"/>
      <c r="HCE119" s="205"/>
      <c r="HCF119" s="205"/>
      <c r="HCG119" s="205"/>
      <c r="HCH119" s="205"/>
      <c r="HCI119" s="205"/>
      <c r="HCJ119" s="205"/>
      <c r="HCK119" s="205"/>
      <c r="HCL119" s="205"/>
      <c r="HCM119" s="205"/>
      <c r="HCN119" s="205"/>
      <c r="HCO119" s="205"/>
      <c r="HCP119" s="205"/>
      <c r="HCQ119" s="205"/>
      <c r="HCR119" s="205"/>
      <c r="HCS119" s="205"/>
      <c r="HCT119" s="205"/>
      <c r="HCU119" s="205"/>
      <c r="HCV119" s="205"/>
      <c r="HCW119" s="205"/>
      <c r="HCX119" s="205"/>
      <c r="HCY119" s="205"/>
      <c r="HCZ119" s="205"/>
      <c r="HDA119" s="205"/>
      <c r="HDB119" s="205"/>
      <c r="HDC119" s="205"/>
      <c r="HDD119" s="205"/>
      <c r="HDE119" s="205"/>
      <c r="HDF119" s="205"/>
      <c r="HDG119" s="205"/>
      <c r="HDH119" s="205"/>
      <c r="HDI119" s="205"/>
      <c r="HDJ119" s="205"/>
      <c r="HDK119" s="205"/>
      <c r="HDL119" s="205"/>
      <c r="HDM119" s="205"/>
      <c r="HDN119" s="205"/>
      <c r="HDO119" s="205"/>
      <c r="HDP119" s="205"/>
      <c r="HDQ119" s="205"/>
      <c r="HDR119" s="205"/>
      <c r="HDS119" s="205"/>
      <c r="HDT119" s="205"/>
      <c r="HDU119" s="205"/>
      <c r="HDV119" s="205"/>
      <c r="HDW119" s="205"/>
      <c r="HDX119" s="205"/>
      <c r="HDY119" s="205"/>
      <c r="HDZ119" s="205"/>
      <c r="HEA119" s="205"/>
      <c r="HEB119" s="205"/>
      <c r="HEC119" s="205"/>
      <c r="HED119" s="205"/>
      <c r="HEE119" s="205"/>
      <c r="HEF119" s="205"/>
      <c r="HEG119" s="205"/>
      <c r="HEH119" s="205"/>
      <c r="HEI119" s="205"/>
      <c r="HEJ119" s="205"/>
      <c r="HEK119" s="205"/>
      <c r="HEL119" s="205"/>
      <c r="HEM119" s="205"/>
      <c r="HEN119" s="205"/>
      <c r="HEO119" s="205"/>
      <c r="HEP119" s="205"/>
      <c r="HEQ119" s="205"/>
      <c r="HER119" s="205"/>
      <c r="HES119" s="205"/>
      <c r="HET119" s="205"/>
      <c r="HEU119" s="205"/>
      <c r="HEV119" s="205"/>
      <c r="HEW119" s="205"/>
      <c r="HEX119" s="205"/>
      <c r="HEY119" s="205"/>
      <c r="HEZ119" s="205"/>
      <c r="HFA119" s="205"/>
      <c r="HFB119" s="205"/>
      <c r="HFC119" s="205"/>
      <c r="HFD119" s="205"/>
      <c r="HFE119" s="205"/>
      <c r="HFF119" s="205"/>
      <c r="HFG119" s="205"/>
      <c r="HFH119" s="205"/>
      <c r="HFI119" s="205"/>
      <c r="HFJ119" s="205"/>
      <c r="HFK119" s="205"/>
      <c r="HFL119" s="205"/>
      <c r="HFM119" s="205"/>
      <c r="HFN119" s="205"/>
      <c r="HFO119" s="205"/>
      <c r="HFP119" s="205"/>
      <c r="HFQ119" s="205"/>
      <c r="HFR119" s="205"/>
      <c r="HFS119" s="205"/>
      <c r="HFT119" s="205"/>
      <c r="HFU119" s="205"/>
      <c r="HFV119" s="205"/>
      <c r="HFW119" s="205"/>
      <c r="HFX119" s="205"/>
      <c r="HFY119" s="205"/>
      <c r="HFZ119" s="205"/>
      <c r="HGA119" s="205"/>
      <c r="HGB119" s="205"/>
      <c r="HGC119" s="205"/>
      <c r="HGD119" s="205"/>
      <c r="HGE119" s="205"/>
      <c r="HGF119" s="205"/>
      <c r="HGG119" s="205"/>
      <c r="HGH119" s="205"/>
      <c r="HGI119" s="205"/>
      <c r="HGJ119" s="205"/>
      <c r="HGK119" s="205"/>
      <c r="HGL119" s="205"/>
      <c r="HGM119" s="205"/>
      <c r="HGN119" s="205"/>
      <c r="HGO119" s="205"/>
      <c r="HGP119" s="205"/>
      <c r="HGQ119" s="205"/>
      <c r="HGR119" s="205"/>
      <c r="HGS119" s="205"/>
      <c r="HGT119" s="205"/>
      <c r="HGU119" s="205"/>
      <c r="HGV119" s="205"/>
      <c r="HGW119" s="205"/>
      <c r="HGX119" s="205"/>
      <c r="HGY119" s="205"/>
      <c r="HGZ119" s="205"/>
      <c r="HHA119" s="205"/>
      <c r="HHB119" s="205"/>
      <c r="HHC119" s="205"/>
      <c r="HHD119" s="205"/>
      <c r="HHE119" s="205"/>
      <c r="HHF119" s="205"/>
      <c r="HHG119" s="205"/>
      <c r="HHH119" s="205"/>
      <c r="HHI119" s="205"/>
      <c r="HHJ119" s="205"/>
      <c r="HHK119" s="205"/>
      <c r="HHL119" s="205"/>
      <c r="HHM119" s="205"/>
      <c r="HHN119" s="205"/>
      <c r="HHO119" s="205"/>
      <c r="HHP119" s="205"/>
      <c r="HHQ119" s="205"/>
      <c r="HHR119" s="205"/>
      <c r="HHS119" s="205"/>
      <c r="HHZ119" s="205"/>
      <c r="HIA119" s="205"/>
      <c r="HIB119" s="205"/>
      <c r="HIC119" s="205"/>
      <c r="HID119" s="205"/>
      <c r="HIE119" s="205"/>
      <c r="HIF119" s="205"/>
      <c r="HIG119" s="205"/>
      <c r="HIH119" s="205"/>
      <c r="HII119" s="205"/>
      <c r="HIJ119" s="205"/>
      <c r="HIK119" s="205"/>
      <c r="HIL119" s="205"/>
      <c r="HIM119" s="205"/>
      <c r="HIN119" s="205"/>
      <c r="HIO119" s="205"/>
      <c r="HIP119" s="205"/>
      <c r="HIQ119" s="205"/>
      <c r="HIR119" s="205"/>
      <c r="HIS119" s="205"/>
      <c r="HIT119" s="205"/>
      <c r="HIU119" s="205"/>
      <c r="HIV119" s="205"/>
      <c r="HIW119" s="205"/>
      <c r="HIX119" s="205"/>
      <c r="HIY119" s="205"/>
      <c r="HIZ119" s="205"/>
      <c r="HJA119" s="205"/>
      <c r="HJB119" s="205"/>
      <c r="HJC119" s="205"/>
      <c r="HJD119" s="205"/>
      <c r="HJE119" s="205"/>
      <c r="HJF119" s="205"/>
      <c r="HJG119" s="205"/>
      <c r="HJH119" s="205"/>
      <c r="HJI119" s="205"/>
      <c r="HJJ119" s="205"/>
      <c r="HJK119" s="205"/>
      <c r="HJL119" s="205"/>
      <c r="HJM119" s="205"/>
      <c r="HJN119" s="205"/>
      <c r="HJO119" s="205"/>
      <c r="HJP119" s="205"/>
      <c r="HJQ119" s="205"/>
      <c r="HJR119" s="205"/>
      <c r="HJS119" s="205"/>
      <c r="HJT119" s="205"/>
      <c r="HJU119" s="205"/>
      <c r="HJV119" s="205"/>
      <c r="HJW119" s="205"/>
      <c r="HJX119" s="205"/>
      <c r="HJY119" s="205"/>
      <c r="HJZ119" s="205"/>
      <c r="HKA119" s="205"/>
      <c r="HKB119" s="205"/>
      <c r="HKC119" s="205"/>
      <c r="HKD119" s="205"/>
      <c r="HKE119" s="205"/>
      <c r="HKF119" s="205"/>
      <c r="HKG119" s="205"/>
      <c r="HKH119" s="205"/>
      <c r="HKI119" s="205"/>
      <c r="HKJ119" s="205"/>
      <c r="HKK119" s="205"/>
      <c r="HKL119" s="205"/>
      <c r="HKM119" s="205"/>
      <c r="HKN119" s="205"/>
      <c r="HKO119" s="205"/>
      <c r="HKP119" s="205"/>
      <c r="HKQ119" s="205"/>
      <c r="HKR119" s="205"/>
      <c r="HKS119" s="205"/>
      <c r="HKT119" s="205"/>
      <c r="HKU119" s="205"/>
      <c r="HKV119" s="205"/>
      <c r="HKW119" s="205"/>
      <c r="HKX119" s="205"/>
      <c r="HKY119" s="205"/>
      <c r="HKZ119" s="205"/>
      <c r="HLA119" s="205"/>
      <c r="HLB119" s="205"/>
      <c r="HLC119" s="205"/>
      <c r="HLD119" s="205"/>
      <c r="HLE119" s="205"/>
      <c r="HLF119" s="205"/>
      <c r="HLG119" s="205"/>
      <c r="HLH119" s="205"/>
      <c r="HLI119" s="205"/>
      <c r="HLJ119" s="205"/>
      <c r="HLK119" s="205"/>
      <c r="HLL119" s="205"/>
      <c r="HLM119" s="205"/>
      <c r="HLN119" s="205"/>
      <c r="HLO119" s="205"/>
      <c r="HLP119" s="205"/>
      <c r="HLQ119" s="205"/>
      <c r="HLR119" s="205"/>
      <c r="HLS119" s="205"/>
      <c r="HLT119" s="205"/>
      <c r="HLU119" s="205"/>
      <c r="HLV119" s="205"/>
      <c r="HLW119" s="205"/>
      <c r="HLX119" s="205"/>
      <c r="HLY119" s="205"/>
      <c r="HLZ119" s="205"/>
      <c r="HMA119" s="205"/>
      <c r="HMB119" s="205"/>
      <c r="HMC119" s="205"/>
      <c r="HMD119" s="205"/>
      <c r="HME119" s="205"/>
      <c r="HMF119" s="205"/>
      <c r="HMG119" s="205"/>
      <c r="HMH119" s="205"/>
      <c r="HMI119" s="205"/>
      <c r="HMJ119" s="205"/>
      <c r="HMK119" s="205"/>
      <c r="HML119" s="205"/>
      <c r="HMM119" s="205"/>
      <c r="HMN119" s="205"/>
      <c r="HMO119" s="205"/>
      <c r="HMP119" s="205"/>
      <c r="HMQ119" s="205"/>
      <c r="HMR119" s="205"/>
      <c r="HMS119" s="205"/>
      <c r="HMT119" s="205"/>
      <c r="HMU119" s="205"/>
      <c r="HMV119" s="205"/>
      <c r="HMW119" s="205"/>
      <c r="HMX119" s="205"/>
      <c r="HMY119" s="205"/>
      <c r="HMZ119" s="205"/>
      <c r="HNA119" s="205"/>
      <c r="HNB119" s="205"/>
      <c r="HNC119" s="205"/>
      <c r="HND119" s="205"/>
      <c r="HNE119" s="205"/>
      <c r="HNF119" s="205"/>
      <c r="HNG119" s="205"/>
      <c r="HNH119" s="205"/>
      <c r="HNI119" s="205"/>
      <c r="HNJ119" s="205"/>
      <c r="HNK119" s="205"/>
      <c r="HNL119" s="205"/>
      <c r="HNM119" s="205"/>
      <c r="HNN119" s="205"/>
      <c r="HNO119" s="205"/>
      <c r="HNP119" s="205"/>
      <c r="HNQ119" s="205"/>
      <c r="HNR119" s="205"/>
      <c r="HNS119" s="205"/>
      <c r="HNT119" s="205"/>
      <c r="HNU119" s="205"/>
      <c r="HNV119" s="205"/>
      <c r="HNW119" s="205"/>
      <c r="HNX119" s="205"/>
      <c r="HNY119" s="205"/>
      <c r="HNZ119" s="205"/>
      <c r="HOA119" s="205"/>
      <c r="HOB119" s="205"/>
      <c r="HOC119" s="205"/>
      <c r="HOD119" s="205"/>
      <c r="HOE119" s="205"/>
      <c r="HOF119" s="205"/>
      <c r="HOG119" s="205"/>
      <c r="HOH119" s="205"/>
      <c r="HOI119" s="205"/>
      <c r="HOJ119" s="205"/>
      <c r="HOK119" s="205"/>
      <c r="HOL119" s="205"/>
      <c r="HOM119" s="205"/>
      <c r="HON119" s="205"/>
      <c r="HOO119" s="205"/>
      <c r="HOP119" s="205"/>
      <c r="HOQ119" s="205"/>
      <c r="HOR119" s="205"/>
      <c r="HOS119" s="205"/>
      <c r="HOT119" s="205"/>
      <c r="HOU119" s="205"/>
      <c r="HOV119" s="205"/>
      <c r="HOW119" s="205"/>
      <c r="HOX119" s="205"/>
      <c r="HOY119" s="205"/>
      <c r="HOZ119" s="205"/>
      <c r="HPA119" s="205"/>
      <c r="HPB119" s="205"/>
      <c r="HPC119" s="205"/>
      <c r="HPD119" s="205"/>
      <c r="HPE119" s="205"/>
      <c r="HPF119" s="205"/>
      <c r="HPG119" s="205"/>
      <c r="HPH119" s="205"/>
      <c r="HPI119" s="205"/>
      <c r="HPJ119" s="205"/>
      <c r="HPK119" s="205"/>
      <c r="HPL119" s="205"/>
      <c r="HPM119" s="205"/>
      <c r="HPN119" s="205"/>
      <c r="HPO119" s="205"/>
      <c r="HPP119" s="205"/>
      <c r="HPQ119" s="205"/>
      <c r="HPR119" s="205"/>
      <c r="HPS119" s="205"/>
      <c r="HPT119" s="205"/>
      <c r="HPU119" s="205"/>
      <c r="HPV119" s="205"/>
      <c r="HPW119" s="205"/>
      <c r="HPX119" s="205"/>
      <c r="HPY119" s="205"/>
      <c r="HPZ119" s="205"/>
      <c r="HQA119" s="205"/>
      <c r="HQB119" s="205"/>
      <c r="HQC119" s="205"/>
      <c r="HQD119" s="205"/>
      <c r="HQE119" s="205"/>
      <c r="HQF119" s="205"/>
      <c r="HQG119" s="205"/>
      <c r="HQH119" s="205"/>
      <c r="HQI119" s="205"/>
      <c r="HQJ119" s="205"/>
      <c r="HQK119" s="205"/>
      <c r="HQL119" s="205"/>
      <c r="HQM119" s="205"/>
      <c r="HQN119" s="205"/>
      <c r="HQO119" s="205"/>
      <c r="HQP119" s="205"/>
      <c r="HQQ119" s="205"/>
      <c r="HQR119" s="205"/>
      <c r="HQS119" s="205"/>
      <c r="HQT119" s="205"/>
      <c r="HQU119" s="205"/>
      <c r="HQV119" s="205"/>
      <c r="HQW119" s="205"/>
      <c r="HQX119" s="205"/>
      <c r="HQY119" s="205"/>
      <c r="HQZ119" s="205"/>
      <c r="HRA119" s="205"/>
      <c r="HRB119" s="205"/>
      <c r="HRC119" s="205"/>
      <c r="HRD119" s="205"/>
      <c r="HRE119" s="205"/>
      <c r="HRF119" s="205"/>
      <c r="HRG119" s="205"/>
      <c r="HRH119" s="205"/>
      <c r="HRI119" s="205"/>
      <c r="HRJ119" s="205"/>
      <c r="HRK119" s="205"/>
      <c r="HRL119" s="205"/>
      <c r="HRM119" s="205"/>
      <c r="HRN119" s="205"/>
      <c r="HRO119" s="205"/>
      <c r="HRV119" s="205"/>
      <c r="HRW119" s="205"/>
      <c r="HRX119" s="205"/>
      <c r="HRY119" s="205"/>
      <c r="HRZ119" s="205"/>
      <c r="HSA119" s="205"/>
      <c r="HSB119" s="205"/>
      <c r="HSC119" s="205"/>
      <c r="HSD119" s="205"/>
      <c r="HSE119" s="205"/>
      <c r="HSF119" s="205"/>
      <c r="HSG119" s="205"/>
      <c r="HSH119" s="205"/>
      <c r="HSI119" s="205"/>
      <c r="HSJ119" s="205"/>
      <c r="HSK119" s="205"/>
      <c r="HSL119" s="205"/>
      <c r="HSM119" s="205"/>
      <c r="HSN119" s="205"/>
      <c r="HSO119" s="205"/>
      <c r="HSP119" s="205"/>
      <c r="HSQ119" s="205"/>
      <c r="HSR119" s="205"/>
      <c r="HSS119" s="205"/>
      <c r="HST119" s="205"/>
      <c r="HSU119" s="205"/>
      <c r="HSV119" s="205"/>
      <c r="HSW119" s="205"/>
      <c r="HSX119" s="205"/>
      <c r="HSY119" s="205"/>
      <c r="HSZ119" s="205"/>
      <c r="HTA119" s="205"/>
      <c r="HTB119" s="205"/>
      <c r="HTC119" s="205"/>
      <c r="HTD119" s="205"/>
      <c r="HTE119" s="205"/>
      <c r="HTF119" s="205"/>
      <c r="HTG119" s="205"/>
      <c r="HTH119" s="205"/>
      <c r="HTI119" s="205"/>
      <c r="HTJ119" s="205"/>
      <c r="HTK119" s="205"/>
      <c r="HTL119" s="205"/>
      <c r="HTM119" s="205"/>
      <c r="HTN119" s="205"/>
      <c r="HTO119" s="205"/>
      <c r="HTP119" s="205"/>
      <c r="HTQ119" s="205"/>
      <c r="HTR119" s="205"/>
      <c r="HTS119" s="205"/>
      <c r="HTT119" s="205"/>
      <c r="HTU119" s="205"/>
      <c r="HTV119" s="205"/>
      <c r="HTW119" s="205"/>
      <c r="HTX119" s="205"/>
      <c r="HTY119" s="205"/>
      <c r="HTZ119" s="205"/>
      <c r="HUA119" s="205"/>
      <c r="HUB119" s="205"/>
      <c r="HUC119" s="205"/>
      <c r="HUD119" s="205"/>
      <c r="HUE119" s="205"/>
      <c r="HUF119" s="205"/>
      <c r="HUG119" s="205"/>
      <c r="HUH119" s="205"/>
      <c r="HUI119" s="205"/>
      <c r="HUJ119" s="205"/>
      <c r="HUK119" s="205"/>
      <c r="HUL119" s="205"/>
      <c r="HUM119" s="205"/>
      <c r="HUN119" s="205"/>
      <c r="HUO119" s="205"/>
      <c r="HUP119" s="205"/>
      <c r="HUQ119" s="205"/>
      <c r="HUR119" s="205"/>
      <c r="HUS119" s="205"/>
      <c r="HUT119" s="205"/>
      <c r="HUU119" s="205"/>
      <c r="HUV119" s="205"/>
      <c r="HUW119" s="205"/>
      <c r="HUX119" s="205"/>
      <c r="HUY119" s="205"/>
      <c r="HUZ119" s="205"/>
      <c r="HVA119" s="205"/>
      <c r="HVB119" s="205"/>
      <c r="HVC119" s="205"/>
      <c r="HVD119" s="205"/>
      <c r="HVE119" s="205"/>
      <c r="HVF119" s="205"/>
      <c r="HVG119" s="205"/>
      <c r="HVH119" s="205"/>
      <c r="HVI119" s="205"/>
      <c r="HVJ119" s="205"/>
      <c r="HVK119" s="205"/>
      <c r="HVL119" s="205"/>
      <c r="HVM119" s="205"/>
      <c r="HVN119" s="205"/>
      <c r="HVO119" s="205"/>
      <c r="HVP119" s="205"/>
      <c r="HVQ119" s="205"/>
      <c r="HVR119" s="205"/>
      <c r="HVS119" s="205"/>
      <c r="HVT119" s="205"/>
      <c r="HVU119" s="205"/>
      <c r="HVV119" s="205"/>
      <c r="HVW119" s="205"/>
      <c r="HVX119" s="205"/>
      <c r="HVY119" s="205"/>
      <c r="HVZ119" s="205"/>
      <c r="HWA119" s="205"/>
      <c r="HWB119" s="205"/>
      <c r="HWC119" s="205"/>
      <c r="HWD119" s="205"/>
      <c r="HWE119" s="205"/>
      <c r="HWF119" s="205"/>
      <c r="HWG119" s="205"/>
      <c r="HWH119" s="205"/>
      <c r="HWI119" s="205"/>
      <c r="HWJ119" s="205"/>
      <c r="HWK119" s="205"/>
      <c r="HWL119" s="205"/>
      <c r="HWM119" s="205"/>
      <c r="HWN119" s="205"/>
      <c r="HWO119" s="205"/>
      <c r="HWP119" s="205"/>
      <c r="HWQ119" s="205"/>
      <c r="HWR119" s="205"/>
      <c r="HWS119" s="205"/>
      <c r="HWT119" s="205"/>
      <c r="HWU119" s="205"/>
      <c r="HWV119" s="205"/>
      <c r="HWW119" s="205"/>
      <c r="HWX119" s="205"/>
      <c r="HWY119" s="205"/>
      <c r="HWZ119" s="205"/>
      <c r="HXA119" s="205"/>
      <c r="HXB119" s="205"/>
      <c r="HXC119" s="205"/>
      <c r="HXD119" s="205"/>
      <c r="HXE119" s="205"/>
      <c r="HXF119" s="205"/>
      <c r="HXG119" s="205"/>
      <c r="HXH119" s="205"/>
      <c r="HXI119" s="205"/>
      <c r="HXJ119" s="205"/>
      <c r="HXK119" s="205"/>
      <c r="HXL119" s="205"/>
      <c r="HXM119" s="205"/>
      <c r="HXN119" s="205"/>
      <c r="HXO119" s="205"/>
      <c r="HXP119" s="205"/>
      <c r="HXQ119" s="205"/>
      <c r="HXR119" s="205"/>
      <c r="HXS119" s="205"/>
      <c r="HXT119" s="205"/>
      <c r="HXU119" s="205"/>
      <c r="HXV119" s="205"/>
      <c r="HXW119" s="205"/>
      <c r="HXX119" s="205"/>
      <c r="HXY119" s="205"/>
      <c r="HXZ119" s="205"/>
      <c r="HYA119" s="205"/>
      <c r="HYB119" s="205"/>
      <c r="HYC119" s="205"/>
      <c r="HYD119" s="205"/>
      <c r="HYE119" s="205"/>
      <c r="HYF119" s="205"/>
      <c r="HYG119" s="205"/>
      <c r="HYH119" s="205"/>
      <c r="HYI119" s="205"/>
      <c r="HYJ119" s="205"/>
      <c r="HYK119" s="205"/>
      <c r="HYL119" s="205"/>
      <c r="HYM119" s="205"/>
      <c r="HYN119" s="205"/>
      <c r="HYO119" s="205"/>
      <c r="HYP119" s="205"/>
      <c r="HYQ119" s="205"/>
      <c r="HYR119" s="205"/>
      <c r="HYS119" s="205"/>
      <c r="HYT119" s="205"/>
      <c r="HYU119" s="205"/>
      <c r="HYV119" s="205"/>
      <c r="HYW119" s="205"/>
      <c r="HYX119" s="205"/>
      <c r="HYY119" s="205"/>
      <c r="HYZ119" s="205"/>
      <c r="HZA119" s="205"/>
      <c r="HZB119" s="205"/>
      <c r="HZC119" s="205"/>
      <c r="HZD119" s="205"/>
      <c r="HZE119" s="205"/>
      <c r="HZF119" s="205"/>
      <c r="HZG119" s="205"/>
      <c r="HZH119" s="205"/>
      <c r="HZI119" s="205"/>
      <c r="HZJ119" s="205"/>
      <c r="HZK119" s="205"/>
      <c r="HZL119" s="205"/>
      <c r="HZM119" s="205"/>
      <c r="HZN119" s="205"/>
      <c r="HZO119" s="205"/>
      <c r="HZP119" s="205"/>
      <c r="HZQ119" s="205"/>
      <c r="HZR119" s="205"/>
      <c r="HZS119" s="205"/>
      <c r="HZT119" s="205"/>
      <c r="HZU119" s="205"/>
      <c r="HZV119" s="205"/>
      <c r="HZW119" s="205"/>
      <c r="HZX119" s="205"/>
      <c r="HZY119" s="205"/>
      <c r="HZZ119" s="205"/>
      <c r="IAA119" s="205"/>
      <c r="IAB119" s="205"/>
      <c r="IAC119" s="205"/>
      <c r="IAD119" s="205"/>
      <c r="IAE119" s="205"/>
      <c r="IAF119" s="205"/>
      <c r="IAG119" s="205"/>
      <c r="IAH119" s="205"/>
      <c r="IAI119" s="205"/>
      <c r="IAJ119" s="205"/>
      <c r="IAK119" s="205"/>
      <c r="IAL119" s="205"/>
      <c r="IAM119" s="205"/>
      <c r="IAN119" s="205"/>
      <c r="IAO119" s="205"/>
      <c r="IAP119" s="205"/>
      <c r="IAQ119" s="205"/>
      <c r="IAR119" s="205"/>
      <c r="IAS119" s="205"/>
      <c r="IAT119" s="205"/>
      <c r="IAU119" s="205"/>
      <c r="IAV119" s="205"/>
      <c r="IAW119" s="205"/>
      <c r="IAX119" s="205"/>
      <c r="IAY119" s="205"/>
      <c r="IAZ119" s="205"/>
      <c r="IBA119" s="205"/>
      <c r="IBB119" s="205"/>
      <c r="IBC119" s="205"/>
      <c r="IBD119" s="205"/>
      <c r="IBE119" s="205"/>
      <c r="IBF119" s="205"/>
      <c r="IBG119" s="205"/>
      <c r="IBH119" s="205"/>
      <c r="IBI119" s="205"/>
      <c r="IBJ119" s="205"/>
      <c r="IBK119" s="205"/>
      <c r="IBR119" s="205"/>
      <c r="IBS119" s="205"/>
      <c r="IBT119" s="205"/>
      <c r="IBU119" s="205"/>
      <c r="IBV119" s="205"/>
      <c r="IBW119" s="205"/>
      <c r="IBX119" s="205"/>
      <c r="IBY119" s="205"/>
      <c r="IBZ119" s="205"/>
      <c r="ICA119" s="205"/>
      <c r="ICB119" s="205"/>
      <c r="ICC119" s="205"/>
      <c r="ICD119" s="205"/>
      <c r="ICE119" s="205"/>
      <c r="ICF119" s="205"/>
      <c r="ICG119" s="205"/>
      <c r="ICH119" s="205"/>
      <c r="ICI119" s="205"/>
      <c r="ICJ119" s="205"/>
      <c r="ICK119" s="205"/>
      <c r="ICL119" s="205"/>
      <c r="ICM119" s="205"/>
      <c r="ICN119" s="205"/>
      <c r="ICO119" s="205"/>
      <c r="ICP119" s="205"/>
      <c r="ICQ119" s="205"/>
      <c r="ICR119" s="205"/>
      <c r="ICS119" s="205"/>
      <c r="ICT119" s="205"/>
      <c r="ICU119" s="205"/>
      <c r="ICV119" s="205"/>
      <c r="ICW119" s="205"/>
      <c r="ICX119" s="205"/>
      <c r="ICY119" s="205"/>
      <c r="ICZ119" s="205"/>
      <c r="IDA119" s="205"/>
      <c r="IDB119" s="205"/>
      <c r="IDC119" s="205"/>
      <c r="IDD119" s="205"/>
      <c r="IDE119" s="205"/>
      <c r="IDF119" s="205"/>
      <c r="IDG119" s="205"/>
      <c r="IDH119" s="205"/>
      <c r="IDI119" s="205"/>
      <c r="IDJ119" s="205"/>
      <c r="IDK119" s="205"/>
      <c r="IDL119" s="205"/>
      <c r="IDM119" s="205"/>
      <c r="IDN119" s="205"/>
      <c r="IDO119" s="205"/>
      <c r="IDP119" s="205"/>
      <c r="IDQ119" s="205"/>
      <c r="IDR119" s="205"/>
      <c r="IDS119" s="205"/>
      <c r="IDT119" s="205"/>
      <c r="IDU119" s="205"/>
      <c r="IDV119" s="205"/>
      <c r="IDW119" s="205"/>
      <c r="IDX119" s="205"/>
      <c r="IDY119" s="205"/>
      <c r="IDZ119" s="205"/>
      <c r="IEA119" s="205"/>
      <c r="IEB119" s="205"/>
      <c r="IEC119" s="205"/>
      <c r="IED119" s="205"/>
      <c r="IEE119" s="205"/>
      <c r="IEF119" s="205"/>
      <c r="IEG119" s="205"/>
      <c r="IEH119" s="205"/>
      <c r="IEI119" s="205"/>
      <c r="IEJ119" s="205"/>
      <c r="IEK119" s="205"/>
      <c r="IEL119" s="205"/>
      <c r="IEM119" s="205"/>
      <c r="IEN119" s="205"/>
      <c r="IEO119" s="205"/>
      <c r="IEP119" s="205"/>
      <c r="IEQ119" s="205"/>
      <c r="IER119" s="205"/>
      <c r="IES119" s="205"/>
      <c r="IET119" s="205"/>
      <c r="IEU119" s="205"/>
      <c r="IEV119" s="205"/>
      <c r="IEW119" s="205"/>
      <c r="IEX119" s="205"/>
      <c r="IEY119" s="205"/>
      <c r="IEZ119" s="205"/>
      <c r="IFA119" s="205"/>
      <c r="IFB119" s="205"/>
      <c r="IFC119" s="205"/>
      <c r="IFD119" s="205"/>
      <c r="IFE119" s="205"/>
      <c r="IFF119" s="205"/>
      <c r="IFG119" s="205"/>
      <c r="IFH119" s="205"/>
      <c r="IFI119" s="205"/>
      <c r="IFJ119" s="205"/>
      <c r="IFK119" s="205"/>
      <c r="IFL119" s="205"/>
      <c r="IFM119" s="205"/>
      <c r="IFN119" s="205"/>
      <c r="IFO119" s="205"/>
      <c r="IFP119" s="205"/>
      <c r="IFQ119" s="205"/>
      <c r="IFR119" s="205"/>
      <c r="IFS119" s="205"/>
      <c r="IFT119" s="205"/>
      <c r="IFU119" s="205"/>
      <c r="IFV119" s="205"/>
      <c r="IFW119" s="205"/>
      <c r="IFX119" s="205"/>
      <c r="IFY119" s="205"/>
      <c r="IFZ119" s="205"/>
      <c r="IGA119" s="205"/>
      <c r="IGB119" s="205"/>
      <c r="IGC119" s="205"/>
      <c r="IGD119" s="205"/>
      <c r="IGE119" s="205"/>
      <c r="IGF119" s="205"/>
      <c r="IGG119" s="205"/>
      <c r="IGH119" s="205"/>
      <c r="IGI119" s="205"/>
      <c r="IGJ119" s="205"/>
      <c r="IGK119" s="205"/>
      <c r="IGL119" s="205"/>
      <c r="IGM119" s="205"/>
      <c r="IGN119" s="205"/>
      <c r="IGO119" s="205"/>
      <c r="IGP119" s="205"/>
      <c r="IGQ119" s="205"/>
      <c r="IGR119" s="205"/>
      <c r="IGS119" s="205"/>
      <c r="IGT119" s="205"/>
      <c r="IGU119" s="205"/>
      <c r="IGV119" s="205"/>
      <c r="IGW119" s="205"/>
      <c r="IGX119" s="205"/>
      <c r="IGY119" s="205"/>
      <c r="IGZ119" s="205"/>
      <c r="IHA119" s="205"/>
      <c r="IHB119" s="205"/>
      <c r="IHC119" s="205"/>
      <c r="IHD119" s="205"/>
      <c r="IHE119" s="205"/>
      <c r="IHF119" s="205"/>
      <c r="IHG119" s="205"/>
      <c r="IHH119" s="205"/>
      <c r="IHI119" s="205"/>
      <c r="IHJ119" s="205"/>
      <c r="IHK119" s="205"/>
      <c r="IHL119" s="205"/>
      <c r="IHM119" s="205"/>
      <c r="IHN119" s="205"/>
      <c r="IHO119" s="205"/>
      <c r="IHP119" s="205"/>
      <c r="IHQ119" s="205"/>
      <c r="IHR119" s="205"/>
      <c r="IHS119" s="205"/>
      <c r="IHT119" s="205"/>
      <c r="IHU119" s="205"/>
      <c r="IHV119" s="205"/>
      <c r="IHW119" s="205"/>
      <c r="IHX119" s="205"/>
      <c r="IHY119" s="205"/>
      <c r="IHZ119" s="205"/>
      <c r="IIA119" s="205"/>
      <c r="IIB119" s="205"/>
      <c r="IIC119" s="205"/>
      <c r="IID119" s="205"/>
      <c r="IIE119" s="205"/>
      <c r="IIF119" s="205"/>
      <c r="IIG119" s="205"/>
      <c r="IIH119" s="205"/>
      <c r="III119" s="205"/>
      <c r="IIJ119" s="205"/>
      <c r="IIK119" s="205"/>
      <c r="IIL119" s="205"/>
      <c r="IIM119" s="205"/>
      <c r="IIN119" s="205"/>
      <c r="IIO119" s="205"/>
      <c r="IIP119" s="205"/>
      <c r="IIQ119" s="205"/>
      <c r="IIR119" s="205"/>
      <c r="IIS119" s="205"/>
      <c r="IIT119" s="205"/>
      <c r="IIU119" s="205"/>
      <c r="IIV119" s="205"/>
      <c r="IIW119" s="205"/>
      <c r="IIX119" s="205"/>
      <c r="IIY119" s="205"/>
      <c r="IIZ119" s="205"/>
      <c r="IJA119" s="205"/>
      <c r="IJB119" s="205"/>
      <c r="IJC119" s="205"/>
      <c r="IJD119" s="205"/>
      <c r="IJE119" s="205"/>
      <c r="IJF119" s="205"/>
      <c r="IJG119" s="205"/>
      <c r="IJH119" s="205"/>
      <c r="IJI119" s="205"/>
      <c r="IJJ119" s="205"/>
      <c r="IJK119" s="205"/>
      <c r="IJL119" s="205"/>
      <c r="IJM119" s="205"/>
      <c r="IJN119" s="205"/>
      <c r="IJO119" s="205"/>
      <c r="IJP119" s="205"/>
      <c r="IJQ119" s="205"/>
      <c r="IJR119" s="205"/>
      <c r="IJS119" s="205"/>
      <c r="IJT119" s="205"/>
      <c r="IJU119" s="205"/>
      <c r="IJV119" s="205"/>
      <c r="IJW119" s="205"/>
      <c r="IJX119" s="205"/>
      <c r="IJY119" s="205"/>
      <c r="IJZ119" s="205"/>
      <c r="IKA119" s="205"/>
      <c r="IKB119" s="205"/>
      <c r="IKC119" s="205"/>
      <c r="IKD119" s="205"/>
      <c r="IKE119" s="205"/>
      <c r="IKF119" s="205"/>
      <c r="IKG119" s="205"/>
      <c r="IKH119" s="205"/>
      <c r="IKI119" s="205"/>
      <c r="IKJ119" s="205"/>
      <c r="IKK119" s="205"/>
      <c r="IKL119" s="205"/>
      <c r="IKM119" s="205"/>
      <c r="IKN119" s="205"/>
      <c r="IKO119" s="205"/>
      <c r="IKP119" s="205"/>
      <c r="IKQ119" s="205"/>
      <c r="IKR119" s="205"/>
      <c r="IKS119" s="205"/>
      <c r="IKT119" s="205"/>
      <c r="IKU119" s="205"/>
      <c r="IKV119" s="205"/>
      <c r="IKW119" s="205"/>
      <c r="IKX119" s="205"/>
      <c r="IKY119" s="205"/>
      <c r="IKZ119" s="205"/>
      <c r="ILA119" s="205"/>
      <c r="ILB119" s="205"/>
      <c r="ILC119" s="205"/>
      <c r="ILD119" s="205"/>
      <c r="ILE119" s="205"/>
      <c r="ILF119" s="205"/>
      <c r="ILG119" s="205"/>
      <c r="ILN119" s="205"/>
      <c r="ILO119" s="205"/>
      <c r="ILP119" s="205"/>
      <c r="ILQ119" s="205"/>
      <c r="ILR119" s="205"/>
      <c r="ILS119" s="205"/>
      <c r="ILT119" s="205"/>
      <c r="ILU119" s="205"/>
      <c r="ILV119" s="205"/>
      <c r="ILW119" s="205"/>
      <c r="ILX119" s="205"/>
      <c r="ILY119" s="205"/>
      <c r="ILZ119" s="205"/>
      <c r="IMA119" s="205"/>
      <c r="IMB119" s="205"/>
      <c r="IMC119" s="205"/>
      <c r="IMD119" s="205"/>
      <c r="IME119" s="205"/>
      <c r="IMF119" s="205"/>
      <c r="IMG119" s="205"/>
      <c r="IMH119" s="205"/>
      <c r="IMI119" s="205"/>
      <c r="IMJ119" s="205"/>
      <c r="IMK119" s="205"/>
      <c r="IML119" s="205"/>
      <c r="IMM119" s="205"/>
      <c r="IMN119" s="205"/>
      <c r="IMO119" s="205"/>
      <c r="IMP119" s="205"/>
      <c r="IMQ119" s="205"/>
      <c r="IMR119" s="205"/>
      <c r="IMS119" s="205"/>
      <c r="IMT119" s="205"/>
      <c r="IMU119" s="205"/>
      <c r="IMV119" s="205"/>
      <c r="IMW119" s="205"/>
      <c r="IMX119" s="205"/>
      <c r="IMY119" s="205"/>
      <c r="IMZ119" s="205"/>
      <c r="INA119" s="205"/>
      <c r="INB119" s="205"/>
      <c r="INC119" s="205"/>
      <c r="IND119" s="205"/>
      <c r="INE119" s="205"/>
      <c r="INF119" s="205"/>
      <c r="ING119" s="205"/>
      <c r="INH119" s="205"/>
      <c r="INI119" s="205"/>
      <c r="INJ119" s="205"/>
      <c r="INK119" s="205"/>
      <c r="INL119" s="205"/>
      <c r="INM119" s="205"/>
      <c r="INN119" s="205"/>
      <c r="INO119" s="205"/>
      <c r="INP119" s="205"/>
      <c r="INQ119" s="205"/>
      <c r="INR119" s="205"/>
      <c r="INS119" s="205"/>
      <c r="INT119" s="205"/>
      <c r="INU119" s="205"/>
      <c r="INV119" s="205"/>
      <c r="INW119" s="205"/>
      <c r="INX119" s="205"/>
      <c r="INY119" s="205"/>
      <c r="INZ119" s="205"/>
      <c r="IOA119" s="205"/>
      <c r="IOB119" s="205"/>
      <c r="IOC119" s="205"/>
      <c r="IOD119" s="205"/>
      <c r="IOE119" s="205"/>
      <c r="IOF119" s="205"/>
      <c r="IOG119" s="205"/>
      <c r="IOH119" s="205"/>
      <c r="IOI119" s="205"/>
      <c r="IOJ119" s="205"/>
      <c r="IOK119" s="205"/>
      <c r="IOL119" s="205"/>
      <c r="IOM119" s="205"/>
      <c r="ION119" s="205"/>
      <c r="IOO119" s="205"/>
      <c r="IOP119" s="205"/>
      <c r="IOQ119" s="205"/>
      <c r="IOR119" s="205"/>
      <c r="IOS119" s="205"/>
      <c r="IOT119" s="205"/>
      <c r="IOU119" s="205"/>
      <c r="IOV119" s="205"/>
      <c r="IOW119" s="205"/>
      <c r="IOX119" s="205"/>
      <c r="IOY119" s="205"/>
      <c r="IOZ119" s="205"/>
      <c r="IPA119" s="205"/>
      <c r="IPB119" s="205"/>
      <c r="IPC119" s="205"/>
      <c r="IPD119" s="205"/>
      <c r="IPE119" s="205"/>
      <c r="IPF119" s="205"/>
      <c r="IPG119" s="205"/>
      <c r="IPH119" s="205"/>
      <c r="IPI119" s="205"/>
      <c r="IPJ119" s="205"/>
      <c r="IPK119" s="205"/>
      <c r="IPL119" s="205"/>
      <c r="IPM119" s="205"/>
      <c r="IPN119" s="205"/>
      <c r="IPO119" s="205"/>
      <c r="IPP119" s="205"/>
      <c r="IPQ119" s="205"/>
      <c r="IPR119" s="205"/>
      <c r="IPS119" s="205"/>
      <c r="IPT119" s="205"/>
      <c r="IPU119" s="205"/>
      <c r="IPV119" s="205"/>
      <c r="IPW119" s="205"/>
      <c r="IPX119" s="205"/>
      <c r="IPY119" s="205"/>
      <c r="IPZ119" s="205"/>
      <c r="IQA119" s="205"/>
      <c r="IQB119" s="205"/>
      <c r="IQC119" s="205"/>
      <c r="IQD119" s="205"/>
      <c r="IQE119" s="205"/>
      <c r="IQF119" s="205"/>
      <c r="IQG119" s="205"/>
      <c r="IQH119" s="205"/>
      <c r="IQI119" s="205"/>
      <c r="IQJ119" s="205"/>
      <c r="IQK119" s="205"/>
      <c r="IQL119" s="205"/>
      <c r="IQM119" s="205"/>
      <c r="IQN119" s="205"/>
      <c r="IQO119" s="205"/>
      <c r="IQP119" s="205"/>
      <c r="IQQ119" s="205"/>
      <c r="IQR119" s="205"/>
      <c r="IQS119" s="205"/>
      <c r="IQT119" s="205"/>
      <c r="IQU119" s="205"/>
      <c r="IQV119" s="205"/>
      <c r="IQW119" s="205"/>
      <c r="IQX119" s="205"/>
      <c r="IQY119" s="205"/>
      <c r="IQZ119" s="205"/>
      <c r="IRA119" s="205"/>
      <c r="IRB119" s="205"/>
      <c r="IRC119" s="205"/>
      <c r="IRD119" s="205"/>
      <c r="IRE119" s="205"/>
      <c r="IRF119" s="205"/>
      <c r="IRG119" s="205"/>
      <c r="IRH119" s="205"/>
      <c r="IRI119" s="205"/>
      <c r="IRJ119" s="205"/>
      <c r="IRK119" s="205"/>
      <c r="IRL119" s="205"/>
      <c r="IRM119" s="205"/>
      <c r="IRN119" s="205"/>
      <c r="IRO119" s="205"/>
      <c r="IRP119" s="205"/>
      <c r="IRQ119" s="205"/>
      <c r="IRR119" s="205"/>
      <c r="IRS119" s="205"/>
      <c r="IRT119" s="205"/>
      <c r="IRU119" s="205"/>
      <c r="IRV119" s="205"/>
      <c r="IRW119" s="205"/>
      <c r="IRX119" s="205"/>
      <c r="IRY119" s="205"/>
      <c r="IRZ119" s="205"/>
      <c r="ISA119" s="205"/>
      <c r="ISB119" s="205"/>
      <c r="ISC119" s="205"/>
      <c r="ISD119" s="205"/>
      <c r="ISE119" s="205"/>
      <c r="ISF119" s="205"/>
      <c r="ISG119" s="205"/>
      <c r="ISH119" s="205"/>
      <c r="ISI119" s="205"/>
      <c r="ISJ119" s="205"/>
      <c r="ISK119" s="205"/>
      <c r="ISL119" s="205"/>
      <c r="ISM119" s="205"/>
      <c r="ISN119" s="205"/>
      <c r="ISO119" s="205"/>
      <c r="ISP119" s="205"/>
      <c r="ISQ119" s="205"/>
      <c r="ISR119" s="205"/>
      <c r="ISS119" s="205"/>
      <c r="IST119" s="205"/>
      <c r="ISU119" s="205"/>
      <c r="ISV119" s="205"/>
      <c r="ISW119" s="205"/>
      <c r="ISX119" s="205"/>
      <c r="ISY119" s="205"/>
      <c r="ISZ119" s="205"/>
      <c r="ITA119" s="205"/>
      <c r="ITB119" s="205"/>
      <c r="ITC119" s="205"/>
      <c r="ITD119" s="205"/>
      <c r="ITE119" s="205"/>
      <c r="ITF119" s="205"/>
      <c r="ITG119" s="205"/>
      <c r="ITH119" s="205"/>
      <c r="ITI119" s="205"/>
      <c r="ITJ119" s="205"/>
      <c r="ITK119" s="205"/>
      <c r="ITL119" s="205"/>
      <c r="ITM119" s="205"/>
      <c r="ITN119" s="205"/>
      <c r="ITO119" s="205"/>
      <c r="ITP119" s="205"/>
      <c r="ITQ119" s="205"/>
      <c r="ITR119" s="205"/>
      <c r="ITS119" s="205"/>
      <c r="ITT119" s="205"/>
      <c r="ITU119" s="205"/>
      <c r="ITV119" s="205"/>
      <c r="ITW119" s="205"/>
      <c r="ITX119" s="205"/>
      <c r="ITY119" s="205"/>
      <c r="ITZ119" s="205"/>
      <c r="IUA119" s="205"/>
      <c r="IUB119" s="205"/>
      <c r="IUC119" s="205"/>
      <c r="IUD119" s="205"/>
      <c r="IUE119" s="205"/>
      <c r="IUF119" s="205"/>
      <c r="IUG119" s="205"/>
      <c r="IUH119" s="205"/>
      <c r="IUI119" s="205"/>
      <c r="IUJ119" s="205"/>
      <c r="IUK119" s="205"/>
      <c r="IUL119" s="205"/>
      <c r="IUM119" s="205"/>
      <c r="IUN119" s="205"/>
      <c r="IUO119" s="205"/>
      <c r="IUP119" s="205"/>
      <c r="IUQ119" s="205"/>
      <c r="IUR119" s="205"/>
      <c r="IUS119" s="205"/>
      <c r="IUT119" s="205"/>
      <c r="IUU119" s="205"/>
      <c r="IUV119" s="205"/>
      <c r="IUW119" s="205"/>
      <c r="IUX119" s="205"/>
      <c r="IUY119" s="205"/>
      <c r="IUZ119" s="205"/>
      <c r="IVA119" s="205"/>
      <c r="IVB119" s="205"/>
      <c r="IVC119" s="205"/>
      <c r="IVJ119" s="205"/>
      <c r="IVK119" s="205"/>
      <c r="IVL119" s="205"/>
      <c r="IVM119" s="205"/>
      <c r="IVN119" s="205"/>
      <c r="IVO119" s="205"/>
      <c r="IVP119" s="205"/>
      <c r="IVQ119" s="205"/>
      <c r="IVR119" s="205"/>
      <c r="IVS119" s="205"/>
      <c r="IVT119" s="205"/>
      <c r="IVU119" s="205"/>
      <c r="IVV119" s="205"/>
      <c r="IVW119" s="205"/>
      <c r="IVX119" s="205"/>
      <c r="IVY119" s="205"/>
      <c r="IVZ119" s="205"/>
      <c r="IWA119" s="205"/>
      <c r="IWB119" s="205"/>
      <c r="IWC119" s="205"/>
      <c r="IWD119" s="205"/>
      <c r="IWE119" s="205"/>
      <c r="IWF119" s="205"/>
      <c r="IWG119" s="205"/>
      <c r="IWH119" s="205"/>
      <c r="IWI119" s="205"/>
      <c r="IWJ119" s="205"/>
      <c r="IWK119" s="205"/>
      <c r="IWL119" s="205"/>
      <c r="IWM119" s="205"/>
      <c r="IWN119" s="205"/>
      <c r="IWO119" s="205"/>
      <c r="IWP119" s="205"/>
      <c r="IWQ119" s="205"/>
      <c r="IWR119" s="205"/>
      <c r="IWS119" s="205"/>
      <c r="IWT119" s="205"/>
      <c r="IWU119" s="205"/>
      <c r="IWV119" s="205"/>
      <c r="IWW119" s="205"/>
      <c r="IWX119" s="205"/>
      <c r="IWY119" s="205"/>
      <c r="IWZ119" s="205"/>
      <c r="IXA119" s="205"/>
      <c r="IXB119" s="205"/>
      <c r="IXC119" s="205"/>
      <c r="IXD119" s="205"/>
      <c r="IXE119" s="205"/>
      <c r="IXF119" s="205"/>
      <c r="IXG119" s="205"/>
      <c r="IXH119" s="205"/>
      <c r="IXI119" s="205"/>
      <c r="IXJ119" s="205"/>
      <c r="IXK119" s="205"/>
      <c r="IXL119" s="205"/>
      <c r="IXM119" s="205"/>
      <c r="IXN119" s="205"/>
      <c r="IXO119" s="205"/>
      <c r="IXP119" s="205"/>
      <c r="IXQ119" s="205"/>
      <c r="IXR119" s="205"/>
      <c r="IXS119" s="205"/>
      <c r="IXT119" s="205"/>
      <c r="IXU119" s="205"/>
      <c r="IXV119" s="205"/>
      <c r="IXW119" s="205"/>
      <c r="IXX119" s="205"/>
      <c r="IXY119" s="205"/>
      <c r="IXZ119" s="205"/>
      <c r="IYA119" s="205"/>
      <c r="IYB119" s="205"/>
      <c r="IYC119" s="205"/>
      <c r="IYD119" s="205"/>
      <c r="IYE119" s="205"/>
      <c r="IYF119" s="205"/>
      <c r="IYG119" s="205"/>
      <c r="IYH119" s="205"/>
      <c r="IYI119" s="205"/>
      <c r="IYJ119" s="205"/>
      <c r="IYK119" s="205"/>
      <c r="IYL119" s="205"/>
      <c r="IYM119" s="205"/>
      <c r="IYN119" s="205"/>
      <c r="IYO119" s="205"/>
      <c r="IYP119" s="205"/>
      <c r="IYQ119" s="205"/>
      <c r="IYR119" s="205"/>
      <c r="IYS119" s="205"/>
      <c r="IYT119" s="205"/>
      <c r="IYU119" s="205"/>
      <c r="IYV119" s="205"/>
      <c r="IYW119" s="205"/>
      <c r="IYX119" s="205"/>
      <c r="IYY119" s="205"/>
      <c r="IYZ119" s="205"/>
      <c r="IZA119" s="205"/>
      <c r="IZB119" s="205"/>
      <c r="IZC119" s="205"/>
      <c r="IZD119" s="205"/>
      <c r="IZE119" s="205"/>
      <c r="IZF119" s="205"/>
      <c r="IZG119" s="205"/>
      <c r="IZH119" s="205"/>
      <c r="IZI119" s="205"/>
      <c r="IZJ119" s="205"/>
      <c r="IZK119" s="205"/>
      <c r="IZL119" s="205"/>
      <c r="IZM119" s="205"/>
      <c r="IZN119" s="205"/>
      <c r="IZO119" s="205"/>
      <c r="IZP119" s="205"/>
      <c r="IZQ119" s="205"/>
      <c r="IZR119" s="205"/>
      <c r="IZS119" s="205"/>
      <c r="IZT119" s="205"/>
      <c r="IZU119" s="205"/>
      <c r="IZV119" s="205"/>
      <c r="IZW119" s="205"/>
      <c r="IZX119" s="205"/>
      <c r="IZY119" s="205"/>
      <c r="IZZ119" s="205"/>
      <c r="JAA119" s="205"/>
      <c r="JAB119" s="205"/>
      <c r="JAC119" s="205"/>
      <c r="JAD119" s="205"/>
      <c r="JAE119" s="205"/>
      <c r="JAF119" s="205"/>
      <c r="JAG119" s="205"/>
      <c r="JAH119" s="205"/>
      <c r="JAI119" s="205"/>
      <c r="JAJ119" s="205"/>
      <c r="JAK119" s="205"/>
      <c r="JAL119" s="205"/>
      <c r="JAM119" s="205"/>
      <c r="JAN119" s="205"/>
      <c r="JAO119" s="205"/>
      <c r="JAP119" s="205"/>
      <c r="JAQ119" s="205"/>
      <c r="JAR119" s="205"/>
      <c r="JAS119" s="205"/>
      <c r="JAT119" s="205"/>
      <c r="JAU119" s="205"/>
      <c r="JAV119" s="205"/>
      <c r="JAW119" s="205"/>
      <c r="JAX119" s="205"/>
      <c r="JAY119" s="205"/>
      <c r="JAZ119" s="205"/>
      <c r="JBA119" s="205"/>
      <c r="JBB119" s="205"/>
      <c r="JBC119" s="205"/>
      <c r="JBD119" s="205"/>
      <c r="JBE119" s="205"/>
      <c r="JBF119" s="205"/>
      <c r="JBG119" s="205"/>
      <c r="JBH119" s="205"/>
      <c r="JBI119" s="205"/>
      <c r="JBJ119" s="205"/>
      <c r="JBK119" s="205"/>
      <c r="JBL119" s="205"/>
      <c r="JBM119" s="205"/>
      <c r="JBN119" s="205"/>
      <c r="JBO119" s="205"/>
      <c r="JBP119" s="205"/>
      <c r="JBQ119" s="205"/>
      <c r="JBR119" s="205"/>
      <c r="JBS119" s="205"/>
      <c r="JBT119" s="205"/>
      <c r="JBU119" s="205"/>
      <c r="JBV119" s="205"/>
      <c r="JBW119" s="205"/>
      <c r="JBX119" s="205"/>
      <c r="JBY119" s="205"/>
      <c r="JBZ119" s="205"/>
      <c r="JCA119" s="205"/>
      <c r="JCB119" s="205"/>
      <c r="JCC119" s="205"/>
      <c r="JCD119" s="205"/>
      <c r="JCE119" s="205"/>
      <c r="JCF119" s="205"/>
      <c r="JCG119" s="205"/>
      <c r="JCH119" s="205"/>
      <c r="JCI119" s="205"/>
      <c r="JCJ119" s="205"/>
      <c r="JCK119" s="205"/>
      <c r="JCL119" s="205"/>
      <c r="JCM119" s="205"/>
      <c r="JCN119" s="205"/>
      <c r="JCO119" s="205"/>
      <c r="JCP119" s="205"/>
      <c r="JCQ119" s="205"/>
      <c r="JCR119" s="205"/>
      <c r="JCS119" s="205"/>
      <c r="JCT119" s="205"/>
      <c r="JCU119" s="205"/>
      <c r="JCV119" s="205"/>
      <c r="JCW119" s="205"/>
      <c r="JCX119" s="205"/>
      <c r="JCY119" s="205"/>
      <c r="JCZ119" s="205"/>
      <c r="JDA119" s="205"/>
      <c r="JDB119" s="205"/>
      <c r="JDC119" s="205"/>
      <c r="JDD119" s="205"/>
      <c r="JDE119" s="205"/>
      <c r="JDF119" s="205"/>
      <c r="JDG119" s="205"/>
      <c r="JDH119" s="205"/>
      <c r="JDI119" s="205"/>
      <c r="JDJ119" s="205"/>
      <c r="JDK119" s="205"/>
      <c r="JDL119" s="205"/>
      <c r="JDM119" s="205"/>
      <c r="JDN119" s="205"/>
      <c r="JDO119" s="205"/>
      <c r="JDP119" s="205"/>
      <c r="JDQ119" s="205"/>
      <c r="JDR119" s="205"/>
      <c r="JDS119" s="205"/>
      <c r="JDT119" s="205"/>
      <c r="JDU119" s="205"/>
      <c r="JDV119" s="205"/>
      <c r="JDW119" s="205"/>
      <c r="JDX119" s="205"/>
      <c r="JDY119" s="205"/>
      <c r="JDZ119" s="205"/>
      <c r="JEA119" s="205"/>
      <c r="JEB119" s="205"/>
      <c r="JEC119" s="205"/>
      <c r="JED119" s="205"/>
      <c r="JEE119" s="205"/>
      <c r="JEF119" s="205"/>
      <c r="JEG119" s="205"/>
      <c r="JEH119" s="205"/>
      <c r="JEI119" s="205"/>
      <c r="JEJ119" s="205"/>
      <c r="JEK119" s="205"/>
      <c r="JEL119" s="205"/>
      <c r="JEM119" s="205"/>
      <c r="JEN119" s="205"/>
      <c r="JEO119" s="205"/>
      <c r="JEP119" s="205"/>
      <c r="JEQ119" s="205"/>
      <c r="JER119" s="205"/>
      <c r="JES119" s="205"/>
      <c r="JET119" s="205"/>
      <c r="JEU119" s="205"/>
      <c r="JEV119" s="205"/>
      <c r="JEW119" s="205"/>
      <c r="JEX119" s="205"/>
      <c r="JEY119" s="205"/>
      <c r="JFF119" s="205"/>
      <c r="JFG119" s="205"/>
      <c r="JFH119" s="205"/>
      <c r="JFI119" s="205"/>
      <c r="JFJ119" s="205"/>
      <c r="JFK119" s="205"/>
      <c r="JFL119" s="205"/>
      <c r="JFM119" s="205"/>
      <c r="JFN119" s="205"/>
      <c r="JFO119" s="205"/>
      <c r="JFP119" s="205"/>
      <c r="JFQ119" s="205"/>
      <c r="JFR119" s="205"/>
      <c r="JFS119" s="205"/>
      <c r="JFT119" s="205"/>
      <c r="JFU119" s="205"/>
      <c r="JFV119" s="205"/>
      <c r="JFW119" s="205"/>
      <c r="JFX119" s="205"/>
      <c r="JFY119" s="205"/>
      <c r="JFZ119" s="205"/>
      <c r="JGA119" s="205"/>
      <c r="JGB119" s="205"/>
      <c r="JGC119" s="205"/>
      <c r="JGD119" s="205"/>
      <c r="JGE119" s="205"/>
      <c r="JGF119" s="205"/>
      <c r="JGG119" s="205"/>
      <c r="JGH119" s="205"/>
      <c r="JGI119" s="205"/>
      <c r="JGJ119" s="205"/>
      <c r="JGK119" s="205"/>
      <c r="JGL119" s="205"/>
      <c r="JGM119" s="205"/>
      <c r="JGN119" s="205"/>
      <c r="JGO119" s="205"/>
      <c r="JGP119" s="205"/>
      <c r="JGQ119" s="205"/>
      <c r="JGR119" s="205"/>
      <c r="JGS119" s="205"/>
      <c r="JGT119" s="205"/>
      <c r="JGU119" s="205"/>
      <c r="JGV119" s="205"/>
      <c r="JGW119" s="205"/>
      <c r="JGX119" s="205"/>
      <c r="JGY119" s="205"/>
      <c r="JGZ119" s="205"/>
      <c r="JHA119" s="205"/>
      <c r="JHB119" s="205"/>
      <c r="JHC119" s="205"/>
      <c r="JHD119" s="205"/>
      <c r="JHE119" s="205"/>
      <c r="JHF119" s="205"/>
      <c r="JHG119" s="205"/>
      <c r="JHH119" s="205"/>
      <c r="JHI119" s="205"/>
      <c r="JHJ119" s="205"/>
      <c r="JHK119" s="205"/>
      <c r="JHL119" s="205"/>
      <c r="JHM119" s="205"/>
      <c r="JHN119" s="205"/>
      <c r="JHO119" s="205"/>
      <c r="JHP119" s="205"/>
      <c r="JHQ119" s="205"/>
      <c r="JHR119" s="205"/>
      <c r="JHS119" s="205"/>
      <c r="JHT119" s="205"/>
      <c r="JHU119" s="205"/>
      <c r="JHV119" s="205"/>
      <c r="JHW119" s="205"/>
      <c r="JHX119" s="205"/>
      <c r="JHY119" s="205"/>
      <c r="JHZ119" s="205"/>
      <c r="JIA119" s="205"/>
      <c r="JIB119" s="205"/>
      <c r="JIC119" s="205"/>
      <c r="JID119" s="205"/>
      <c r="JIE119" s="205"/>
      <c r="JIF119" s="205"/>
      <c r="JIG119" s="205"/>
      <c r="JIH119" s="205"/>
      <c r="JII119" s="205"/>
      <c r="JIJ119" s="205"/>
      <c r="JIK119" s="205"/>
      <c r="JIL119" s="205"/>
      <c r="JIM119" s="205"/>
      <c r="JIN119" s="205"/>
      <c r="JIO119" s="205"/>
      <c r="JIP119" s="205"/>
      <c r="JIQ119" s="205"/>
      <c r="JIR119" s="205"/>
      <c r="JIS119" s="205"/>
      <c r="JIT119" s="205"/>
      <c r="JIU119" s="205"/>
      <c r="JIV119" s="205"/>
      <c r="JIW119" s="205"/>
      <c r="JIX119" s="205"/>
      <c r="JIY119" s="205"/>
      <c r="JIZ119" s="205"/>
      <c r="JJA119" s="205"/>
      <c r="JJB119" s="205"/>
      <c r="JJC119" s="205"/>
      <c r="JJD119" s="205"/>
      <c r="JJE119" s="205"/>
      <c r="JJF119" s="205"/>
      <c r="JJG119" s="205"/>
      <c r="JJH119" s="205"/>
      <c r="JJI119" s="205"/>
      <c r="JJJ119" s="205"/>
      <c r="JJK119" s="205"/>
      <c r="JJL119" s="205"/>
      <c r="JJM119" s="205"/>
      <c r="JJN119" s="205"/>
      <c r="JJO119" s="205"/>
      <c r="JJP119" s="205"/>
      <c r="JJQ119" s="205"/>
      <c r="JJR119" s="205"/>
      <c r="JJS119" s="205"/>
      <c r="JJT119" s="205"/>
      <c r="JJU119" s="205"/>
      <c r="JJV119" s="205"/>
      <c r="JJW119" s="205"/>
      <c r="JJX119" s="205"/>
      <c r="JJY119" s="205"/>
      <c r="JJZ119" s="205"/>
      <c r="JKA119" s="205"/>
      <c r="JKB119" s="205"/>
      <c r="JKC119" s="205"/>
      <c r="JKD119" s="205"/>
      <c r="JKE119" s="205"/>
      <c r="JKF119" s="205"/>
      <c r="JKG119" s="205"/>
      <c r="JKH119" s="205"/>
      <c r="JKI119" s="205"/>
      <c r="JKJ119" s="205"/>
      <c r="JKK119" s="205"/>
      <c r="JKL119" s="205"/>
      <c r="JKM119" s="205"/>
      <c r="JKN119" s="205"/>
      <c r="JKO119" s="205"/>
      <c r="JKP119" s="205"/>
      <c r="JKQ119" s="205"/>
      <c r="JKR119" s="205"/>
      <c r="JKS119" s="205"/>
      <c r="JKT119" s="205"/>
      <c r="JKU119" s="205"/>
      <c r="JKV119" s="205"/>
      <c r="JKW119" s="205"/>
      <c r="JKX119" s="205"/>
      <c r="JKY119" s="205"/>
      <c r="JKZ119" s="205"/>
      <c r="JLA119" s="205"/>
      <c r="JLB119" s="205"/>
      <c r="JLC119" s="205"/>
      <c r="JLD119" s="205"/>
      <c r="JLE119" s="205"/>
      <c r="JLF119" s="205"/>
      <c r="JLG119" s="205"/>
      <c r="JLH119" s="205"/>
      <c r="JLI119" s="205"/>
      <c r="JLJ119" s="205"/>
      <c r="JLK119" s="205"/>
      <c r="JLL119" s="205"/>
      <c r="JLM119" s="205"/>
      <c r="JLN119" s="205"/>
      <c r="JLO119" s="205"/>
      <c r="JLP119" s="205"/>
      <c r="JLQ119" s="205"/>
      <c r="JLR119" s="205"/>
      <c r="JLS119" s="205"/>
      <c r="JLT119" s="205"/>
      <c r="JLU119" s="205"/>
      <c r="JLV119" s="205"/>
      <c r="JLW119" s="205"/>
      <c r="JLX119" s="205"/>
      <c r="JLY119" s="205"/>
      <c r="JLZ119" s="205"/>
      <c r="JMA119" s="205"/>
      <c r="JMB119" s="205"/>
      <c r="JMC119" s="205"/>
      <c r="JMD119" s="205"/>
      <c r="JME119" s="205"/>
      <c r="JMF119" s="205"/>
      <c r="JMG119" s="205"/>
      <c r="JMH119" s="205"/>
      <c r="JMI119" s="205"/>
      <c r="JMJ119" s="205"/>
      <c r="JMK119" s="205"/>
      <c r="JML119" s="205"/>
      <c r="JMM119" s="205"/>
      <c r="JMN119" s="205"/>
      <c r="JMO119" s="205"/>
      <c r="JMP119" s="205"/>
      <c r="JMQ119" s="205"/>
      <c r="JMR119" s="205"/>
      <c r="JMS119" s="205"/>
      <c r="JMT119" s="205"/>
      <c r="JMU119" s="205"/>
      <c r="JMV119" s="205"/>
      <c r="JMW119" s="205"/>
      <c r="JMX119" s="205"/>
      <c r="JMY119" s="205"/>
      <c r="JMZ119" s="205"/>
      <c r="JNA119" s="205"/>
      <c r="JNB119" s="205"/>
      <c r="JNC119" s="205"/>
      <c r="JND119" s="205"/>
      <c r="JNE119" s="205"/>
      <c r="JNF119" s="205"/>
      <c r="JNG119" s="205"/>
      <c r="JNH119" s="205"/>
      <c r="JNI119" s="205"/>
      <c r="JNJ119" s="205"/>
      <c r="JNK119" s="205"/>
      <c r="JNL119" s="205"/>
      <c r="JNM119" s="205"/>
      <c r="JNN119" s="205"/>
      <c r="JNO119" s="205"/>
      <c r="JNP119" s="205"/>
      <c r="JNQ119" s="205"/>
      <c r="JNR119" s="205"/>
      <c r="JNS119" s="205"/>
      <c r="JNT119" s="205"/>
      <c r="JNU119" s="205"/>
      <c r="JNV119" s="205"/>
      <c r="JNW119" s="205"/>
      <c r="JNX119" s="205"/>
      <c r="JNY119" s="205"/>
      <c r="JNZ119" s="205"/>
      <c r="JOA119" s="205"/>
      <c r="JOB119" s="205"/>
      <c r="JOC119" s="205"/>
      <c r="JOD119" s="205"/>
      <c r="JOE119" s="205"/>
      <c r="JOF119" s="205"/>
      <c r="JOG119" s="205"/>
      <c r="JOH119" s="205"/>
      <c r="JOI119" s="205"/>
      <c r="JOJ119" s="205"/>
      <c r="JOK119" s="205"/>
      <c r="JOL119" s="205"/>
      <c r="JOM119" s="205"/>
      <c r="JON119" s="205"/>
      <c r="JOO119" s="205"/>
      <c r="JOP119" s="205"/>
      <c r="JOQ119" s="205"/>
      <c r="JOR119" s="205"/>
      <c r="JOS119" s="205"/>
      <c r="JOT119" s="205"/>
      <c r="JOU119" s="205"/>
      <c r="JPB119" s="205"/>
      <c r="JPC119" s="205"/>
      <c r="JPD119" s="205"/>
      <c r="JPE119" s="205"/>
      <c r="JPF119" s="205"/>
      <c r="JPG119" s="205"/>
      <c r="JPH119" s="205"/>
      <c r="JPI119" s="205"/>
      <c r="JPJ119" s="205"/>
      <c r="JPK119" s="205"/>
      <c r="JPL119" s="205"/>
      <c r="JPM119" s="205"/>
      <c r="JPN119" s="205"/>
      <c r="JPO119" s="205"/>
      <c r="JPP119" s="205"/>
      <c r="JPQ119" s="205"/>
      <c r="JPR119" s="205"/>
      <c r="JPS119" s="205"/>
      <c r="JPT119" s="205"/>
      <c r="JPU119" s="205"/>
      <c r="JPV119" s="205"/>
      <c r="JPW119" s="205"/>
      <c r="JPX119" s="205"/>
      <c r="JPY119" s="205"/>
      <c r="JPZ119" s="205"/>
      <c r="JQA119" s="205"/>
      <c r="JQB119" s="205"/>
      <c r="JQC119" s="205"/>
      <c r="JQD119" s="205"/>
      <c r="JQE119" s="205"/>
      <c r="JQF119" s="205"/>
      <c r="JQG119" s="205"/>
      <c r="JQH119" s="205"/>
      <c r="JQI119" s="205"/>
      <c r="JQJ119" s="205"/>
      <c r="JQK119" s="205"/>
      <c r="JQL119" s="205"/>
      <c r="JQM119" s="205"/>
      <c r="JQN119" s="205"/>
      <c r="JQO119" s="205"/>
      <c r="JQP119" s="205"/>
      <c r="JQQ119" s="205"/>
      <c r="JQR119" s="205"/>
      <c r="JQS119" s="205"/>
      <c r="JQT119" s="205"/>
      <c r="JQU119" s="205"/>
      <c r="JQV119" s="205"/>
      <c r="JQW119" s="205"/>
      <c r="JQX119" s="205"/>
      <c r="JQY119" s="205"/>
      <c r="JQZ119" s="205"/>
      <c r="JRA119" s="205"/>
      <c r="JRB119" s="205"/>
      <c r="JRC119" s="205"/>
      <c r="JRD119" s="205"/>
      <c r="JRE119" s="205"/>
      <c r="JRF119" s="205"/>
      <c r="JRG119" s="205"/>
      <c r="JRH119" s="205"/>
      <c r="JRI119" s="205"/>
      <c r="JRJ119" s="205"/>
      <c r="JRK119" s="205"/>
      <c r="JRL119" s="205"/>
      <c r="JRM119" s="205"/>
      <c r="JRN119" s="205"/>
      <c r="JRO119" s="205"/>
      <c r="JRP119" s="205"/>
      <c r="JRQ119" s="205"/>
      <c r="JRR119" s="205"/>
      <c r="JRS119" s="205"/>
      <c r="JRT119" s="205"/>
      <c r="JRU119" s="205"/>
      <c r="JRV119" s="205"/>
      <c r="JRW119" s="205"/>
      <c r="JRX119" s="205"/>
      <c r="JRY119" s="205"/>
      <c r="JRZ119" s="205"/>
      <c r="JSA119" s="205"/>
      <c r="JSB119" s="205"/>
      <c r="JSC119" s="205"/>
      <c r="JSD119" s="205"/>
      <c r="JSE119" s="205"/>
      <c r="JSF119" s="205"/>
      <c r="JSG119" s="205"/>
      <c r="JSH119" s="205"/>
      <c r="JSI119" s="205"/>
      <c r="JSJ119" s="205"/>
      <c r="JSK119" s="205"/>
      <c r="JSL119" s="205"/>
      <c r="JSM119" s="205"/>
      <c r="JSN119" s="205"/>
      <c r="JSO119" s="205"/>
      <c r="JSP119" s="205"/>
      <c r="JSQ119" s="205"/>
      <c r="JSR119" s="205"/>
      <c r="JSS119" s="205"/>
      <c r="JST119" s="205"/>
      <c r="JSU119" s="205"/>
      <c r="JSV119" s="205"/>
      <c r="JSW119" s="205"/>
      <c r="JSX119" s="205"/>
      <c r="JSY119" s="205"/>
      <c r="JSZ119" s="205"/>
      <c r="JTA119" s="205"/>
      <c r="JTB119" s="205"/>
      <c r="JTC119" s="205"/>
      <c r="JTD119" s="205"/>
      <c r="JTE119" s="205"/>
      <c r="JTF119" s="205"/>
      <c r="JTG119" s="205"/>
      <c r="JTH119" s="205"/>
      <c r="JTI119" s="205"/>
      <c r="JTJ119" s="205"/>
      <c r="JTK119" s="205"/>
      <c r="JTL119" s="205"/>
      <c r="JTM119" s="205"/>
      <c r="JTN119" s="205"/>
      <c r="JTO119" s="205"/>
      <c r="JTP119" s="205"/>
      <c r="JTQ119" s="205"/>
      <c r="JTR119" s="205"/>
      <c r="JTS119" s="205"/>
      <c r="JTT119" s="205"/>
      <c r="JTU119" s="205"/>
      <c r="JTV119" s="205"/>
      <c r="JTW119" s="205"/>
      <c r="JTX119" s="205"/>
      <c r="JTY119" s="205"/>
      <c r="JTZ119" s="205"/>
      <c r="JUA119" s="205"/>
      <c r="JUB119" s="205"/>
      <c r="JUC119" s="205"/>
      <c r="JUD119" s="205"/>
      <c r="JUE119" s="205"/>
      <c r="JUF119" s="205"/>
      <c r="JUG119" s="205"/>
      <c r="JUH119" s="205"/>
      <c r="JUI119" s="205"/>
      <c r="JUJ119" s="205"/>
      <c r="JUK119" s="205"/>
      <c r="JUL119" s="205"/>
      <c r="JUM119" s="205"/>
      <c r="JUN119" s="205"/>
      <c r="JUO119" s="205"/>
      <c r="JUP119" s="205"/>
      <c r="JUQ119" s="205"/>
      <c r="JUR119" s="205"/>
      <c r="JUS119" s="205"/>
      <c r="JUT119" s="205"/>
      <c r="JUU119" s="205"/>
      <c r="JUV119" s="205"/>
      <c r="JUW119" s="205"/>
      <c r="JUX119" s="205"/>
      <c r="JUY119" s="205"/>
      <c r="JUZ119" s="205"/>
      <c r="JVA119" s="205"/>
      <c r="JVB119" s="205"/>
      <c r="JVC119" s="205"/>
      <c r="JVD119" s="205"/>
      <c r="JVE119" s="205"/>
      <c r="JVF119" s="205"/>
      <c r="JVG119" s="205"/>
      <c r="JVH119" s="205"/>
      <c r="JVI119" s="205"/>
      <c r="JVJ119" s="205"/>
      <c r="JVK119" s="205"/>
      <c r="JVL119" s="205"/>
      <c r="JVM119" s="205"/>
      <c r="JVN119" s="205"/>
      <c r="JVO119" s="205"/>
      <c r="JVP119" s="205"/>
      <c r="JVQ119" s="205"/>
      <c r="JVR119" s="205"/>
      <c r="JVS119" s="205"/>
      <c r="JVT119" s="205"/>
      <c r="JVU119" s="205"/>
      <c r="JVV119" s="205"/>
      <c r="JVW119" s="205"/>
      <c r="JVX119" s="205"/>
      <c r="JVY119" s="205"/>
      <c r="JVZ119" s="205"/>
      <c r="JWA119" s="205"/>
      <c r="JWB119" s="205"/>
      <c r="JWC119" s="205"/>
      <c r="JWD119" s="205"/>
      <c r="JWE119" s="205"/>
      <c r="JWF119" s="205"/>
      <c r="JWG119" s="205"/>
      <c r="JWH119" s="205"/>
      <c r="JWI119" s="205"/>
      <c r="JWJ119" s="205"/>
      <c r="JWK119" s="205"/>
      <c r="JWL119" s="205"/>
      <c r="JWM119" s="205"/>
      <c r="JWN119" s="205"/>
      <c r="JWO119" s="205"/>
      <c r="JWP119" s="205"/>
      <c r="JWQ119" s="205"/>
      <c r="JWR119" s="205"/>
      <c r="JWS119" s="205"/>
      <c r="JWT119" s="205"/>
      <c r="JWU119" s="205"/>
      <c r="JWV119" s="205"/>
      <c r="JWW119" s="205"/>
      <c r="JWX119" s="205"/>
      <c r="JWY119" s="205"/>
      <c r="JWZ119" s="205"/>
      <c r="JXA119" s="205"/>
      <c r="JXB119" s="205"/>
      <c r="JXC119" s="205"/>
      <c r="JXD119" s="205"/>
      <c r="JXE119" s="205"/>
      <c r="JXF119" s="205"/>
      <c r="JXG119" s="205"/>
      <c r="JXH119" s="205"/>
      <c r="JXI119" s="205"/>
      <c r="JXJ119" s="205"/>
      <c r="JXK119" s="205"/>
      <c r="JXL119" s="205"/>
      <c r="JXM119" s="205"/>
      <c r="JXN119" s="205"/>
      <c r="JXO119" s="205"/>
      <c r="JXP119" s="205"/>
      <c r="JXQ119" s="205"/>
      <c r="JXR119" s="205"/>
      <c r="JXS119" s="205"/>
      <c r="JXT119" s="205"/>
      <c r="JXU119" s="205"/>
      <c r="JXV119" s="205"/>
      <c r="JXW119" s="205"/>
      <c r="JXX119" s="205"/>
      <c r="JXY119" s="205"/>
      <c r="JXZ119" s="205"/>
      <c r="JYA119" s="205"/>
      <c r="JYB119" s="205"/>
      <c r="JYC119" s="205"/>
      <c r="JYD119" s="205"/>
      <c r="JYE119" s="205"/>
      <c r="JYF119" s="205"/>
      <c r="JYG119" s="205"/>
      <c r="JYH119" s="205"/>
      <c r="JYI119" s="205"/>
      <c r="JYJ119" s="205"/>
      <c r="JYK119" s="205"/>
      <c r="JYL119" s="205"/>
      <c r="JYM119" s="205"/>
      <c r="JYN119" s="205"/>
      <c r="JYO119" s="205"/>
      <c r="JYP119" s="205"/>
      <c r="JYQ119" s="205"/>
      <c r="JYX119" s="205"/>
      <c r="JYY119" s="205"/>
      <c r="JYZ119" s="205"/>
      <c r="JZA119" s="205"/>
      <c r="JZB119" s="205"/>
      <c r="JZC119" s="205"/>
      <c r="JZD119" s="205"/>
      <c r="JZE119" s="205"/>
      <c r="JZF119" s="205"/>
      <c r="JZG119" s="205"/>
      <c r="JZH119" s="205"/>
      <c r="JZI119" s="205"/>
      <c r="JZJ119" s="205"/>
      <c r="JZK119" s="205"/>
      <c r="JZL119" s="205"/>
      <c r="JZM119" s="205"/>
      <c r="JZN119" s="205"/>
      <c r="JZO119" s="205"/>
      <c r="JZP119" s="205"/>
      <c r="JZQ119" s="205"/>
      <c r="JZR119" s="205"/>
      <c r="JZS119" s="205"/>
      <c r="JZT119" s="205"/>
      <c r="JZU119" s="205"/>
      <c r="JZV119" s="205"/>
      <c r="JZW119" s="205"/>
      <c r="JZX119" s="205"/>
      <c r="JZY119" s="205"/>
      <c r="JZZ119" s="205"/>
      <c r="KAA119" s="205"/>
      <c r="KAB119" s="205"/>
      <c r="KAC119" s="205"/>
      <c r="KAD119" s="205"/>
      <c r="KAE119" s="205"/>
      <c r="KAF119" s="205"/>
      <c r="KAG119" s="205"/>
      <c r="KAH119" s="205"/>
      <c r="KAI119" s="205"/>
      <c r="KAJ119" s="205"/>
      <c r="KAK119" s="205"/>
      <c r="KAL119" s="205"/>
      <c r="KAM119" s="205"/>
      <c r="KAN119" s="205"/>
      <c r="KAO119" s="205"/>
      <c r="KAP119" s="205"/>
      <c r="KAQ119" s="205"/>
      <c r="KAR119" s="205"/>
      <c r="KAS119" s="205"/>
      <c r="KAT119" s="205"/>
      <c r="KAU119" s="205"/>
      <c r="KAV119" s="205"/>
      <c r="KAW119" s="205"/>
      <c r="KAX119" s="205"/>
      <c r="KAY119" s="205"/>
      <c r="KAZ119" s="205"/>
      <c r="KBA119" s="205"/>
      <c r="KBB119" s="205"/>
      <c r="KBC119" s="205"/>
      <c r="KBD119" s="205"/>
      <c r="KBE119" s="205"/>
      <c r="KBF119" s="205"/>
      <c r="KBG119" s="205"/>
      <c r="KBH119" s="205"/>
      <c r="KBI119" s="205"/>
      <c r="KBJ119" s="205"/>
      <c r="KBK119" s="205"/>
      <c r="KBL119" s="205"/>
      <c r="KBM119" s="205"/>
      <c r="KBN119" s="205"/>
      <c r="KBO119" s="205"/>
      <c r="KBP119" s="205"/>
      <c r="KBQ119" s="205"/>
      <c r="KBR119" s="205"/>
      <c r="KBS119" s="205"/>
      <c r="KBT119" s="205"/>
      <c r="KBU119" s="205"/>
      <c r="KBV119" s="205"/>
      <c r="KBW119" s="205"/>
      <c r="KBX119" s="205"/>
      <c r="KBY119" s="205"/>
      <c r="KBZ119" s="205"/>
      <c r="KCA119" s="205"/>
      <c r="KCB119" s="205"/>
      <c r="KCC119" s="205"/>
      <c r="KCD119" s="205"/>
      <c r="KCE119" s="205"/>
      <c r="KCF119" s="205"/>
      <c r="KCG119" s="205"/>
      <c r="KCH119" s="205"/>
      <c r="KCI119" s="205"/>
      <c r="KCJ119" s="205"/>
      <c r="KCK119" s="205"/>
      <c r="KCL119" s="205"/>
      <c r="KCM119" s="205"/>
      <c r="KCN119" s="205"/>
      <c r="KCO119" s="205"/>
      <c r="KCP119" s="205"/>
      <c r="KCQ119" s="205"/>
      <c r="KCR119" s="205"/>
      <c r="KCS119" s="205"/>
      <c r="KCT119" s="205"/>
      <c r="KCU119" s="205"/>
      <c r="KCV119" s="205"/>
      <c r="KCW119" s="205"/>
      <c r="KCX119" s="205"/>
      <c r="KCY119" s="205"/>
      <c r="KCZ119" s="205"/>
      <c r="KDA119" s="205"/>
      <c r="KDB119" s="205"/>
      <c r="KDC119" s="205"/>
      <c r="KDD119" s="205"/>
      <c r="KDE119" s="205"/>
      <c r="KDF119" s="205"/>
      <c r="KDG119" s="205"/>
      <c r="KDH119" s="205"/>
      <c r="KDI119" s="205"/>
      <c r="KDJ119" s="205"/>
      <c r="KDK119" s="205"/>
      <c r="KDL119" s="205"/>
      <c r="KDM119" s="205"/>
      <c r="KDN119" s="205"/>
      <c r="KDO119" s="205"/>
      <c r="KDP119" s="205"/>
      <c r="KDQ119" s="205"/>
      <c r="KDR119" s="205"/>
      <c r="KDS119" s="205"/>
      <c r="KDT119" s="205"/>
      <c r="KDU119" s="205"/>
      <c r="KDV119" s="205"/>
      <c r="KDW119" s="205"/>
      <c r="KDX119" s="205"/>
      <c r="KDY119" s="205"/>
      <c r="KDZ119" s="205"/>
      <c r="KEA119" s="205"/>
      <c r="KEB119" s="205"/>
      <c r="KEC119" s="205"/>
      <c r="KED119" s="205"/>
      <c r="KEE119" s="205"/>
      <c r="KEF119" s="205"/>
      <c r="KEG119" s="205"/>
      <c r="KEH119" s="205"/>
      <c r="KEI119" s="205"/>
      <c r="KEJ119" s="205"/>
      <c r="KEK119" s="205"/>
      <c r="KEL119" s="205"/>
      <c r="KEM119" s="205"/>
      <c r="KEN119" s="205"/>
      <c r="KEO119" s="205"/>
      <c r="KEP119" s="205"/>
      <c r="KEQ119" s="205"/>
      <c r="KER119" s="205"/>
      <c r="KES119" s="205"/>
      <c r="KET119" s="205"/>
      <c r="KEU119" s="205"/>
      <c r="KEV119" s="205"/>
      <c r="KEW119" s="205"/>
      <c r="KEX119" s="205"/>
      <c r="KEY119" s="205"/>
      <c r="KEZ119" s="205"/>
      <c r="KFA119" s="205"/>
      <c r="KFB119" s="205"/>
      <c r="KFC119" s="205"/>
      <c r="KFD119" s="205"/>
      <c r="KFE119" s="205"/>
      <c r="KFF119" s="205"/>
      <c r="KFG119" s="205"/>
      <c r="KFH119" s="205"/>
      <c r="KFI119" s="205"/>
      <c r="KFJ119" s="205"/>
      <c r="KFK119" s="205"/>
      <c r="KFL119" s="205"/>
      <c r="KFM119" s="205"/>
      <c r="KFN119" s="205"/>
      <c r="KFO119" s="205"/>
      <c r="KFP119" s="205"/>
      <c r="KFQ119" s="205"/>
      <c r="KFR119" s="205"/>
      <c r="KFS119" s="205"/>
      <c r="KFT119" s="205"/>
      <c r="KFU119" s="205"/>
      <c r="KFV119" s="205"/>
      <c r="KFW119" s="205"/>
      <c r="KFX119" s="205"/>
      <c r="KFY119" s="205"/>
      <c r="KFZ119" s="205"/>
      <c r="KGA119" s="205"/>
      <c r="KGB119" s="205"/>
      <c r="KGC119" s="205"/>
      <c r="KGD119" s="205"/>
      <c r="KGE119" s="205"/>
      <c r="KGF119" s="205"/>
      <c r="KGG119" s="205"/>
      <c r="KGH119" s="205"/>
      <c r="KGI119" s="205"/>
      <c r="KGJ119" s="205"/>
      <c r="KGK119" s="205"/>
      <c r="KGL119" s="205"/>
      <c r="KGM119" s="205"/>
      <c r="KGN119" s="205"/>
      <c r="KGO119" s="205"/>
      <c r="KGP119" s="205"/>
      <c r="KGQ119" s="205"/>
      <c r="KGR119" s="205"/>
      <c r="KGS119" s="205"/>
      <c r="KGT119" s="205"/>
      <c r="KGU119" s="205"/>
      <c r="KGV119" s="205"/>
      <c r="KGW119" s="205"/>
      <c r="KGX119" s="205"/>
      <c r="KGY119" s="205"/>
      <c r="KGZ119" s="205"/>
      <c r="KHA119" s="205"/>
      <c r="KHB119" s="205"/>
      <c r="KHC119" s="205"/>
      <c r="KHD119" s="205"/>
      <c r="KHE119" s="205"/>
      <c r="KHF119" s="205"/>
      <c r="KHG119" s="205"/>
      <c r="KHH119" s="205"/>
      <c r="KHI119" s="205"/>
      <c r="KHJ119" s="205"/>
      <c r="KHK119" s="205"/>
      <c r="KHL119" s="205"/>
      <c r="KHM119" s="205"/>
      <c r="KHN119" s="205"/>
      <c r="KHO119" s="205"/>
      <c r="KHP119" s="205"/>
      <c r="KHQ119" s="205"/>
      <c r="KHR119" s="205"/>
      <c r="KHS119" s="205"/>
      <c r="KHT119" s="205"/>
      <c r="KHU119" s="205"/>
      <c r="KHV119" s="205"/>
      <c r="KHW119" s="205"/>
      <c r="KHX119" s="205"/>
      <c r="KHY119" s="205"/>
      <c r="KHZ119" s="205"/>
      <c r="KIA119" s="205"/>
      <c r="KIB119" s="205"/>
      <c r="KIC119" s="205"/>
      <c r="KID119" s="205"/>
      <c r="KIE119" s="205"/>
      <c r="KIF119" s="205"/>
      <c r="KIG119" s="205"/>
      <c r="KIH119" s="205"/>
      <c r="KII119" s="205"/>
      <c r="KIJ119" s="205"/>
      <c r="KIK119" s="205"/>
      <c r="KIL119" s="205"/>
      <c r="KIM119" s="205"/>
      <c r="KIT119" s="205"/>
      <c r="KIU119" s="205"/>
      <c r="KIV119" s="205"/>
      <c r="KIW119" s="205"/>
      <c r="KIX119" s="205"/>
      <c r="KIY119" s="205"/>
      <c r="KIZ119" s="205"/>
      <c r="KJA119" s="205"/>
      <c r="KJB119" s="205"/>
      <c r="KJC119" s="205"/>
      <c r="KJD119" s="205"/>
      <c r="KJE119" s="205"/>
      <c r="KJF119" s="205"/>
      <c r="KJG119" s="205"/>
      <c r="KJH119" s="205"/>
      <c r="KJI119" s="205"/>
      <c r="KJJ119" s="205"/>
      <c r="KJK119" s="205"/>
      <c r="KJL119" s="205"/>
      <c r="KJM119" s="205"/>
      <c r="KJN119" s="205"/>
      <c r="KJO119" s="205"/>
      <c r="KJP119" s="205"/>
      <c r="KJQ119" s="205"/>
      <c r="KJR119" s="205"/>
      <c r="KJS119" s="205"/>
      <c r="KJT119" s="205"/>
      <c r="KJU119" s="205"/>
      <c r="KJV119" s="205"/>
      <c r="KJW119" s="205"/>
      <c r="KJX119" s="205"/>
      <c r="KJY119" s="205"/>
      <c r="KJZ119" s="205"/>
      <c r="KKA119" s="205"/>
      <c r="KKB119" s="205"/>
      <c r="KKC119" s="205"/>
      <c r="KKD119" s="205"/>
      <c r="KKE119" s="205"/>
      <c r="KKF119" s="205"/>
      <c r="KKG119" s="205"/>
      <c r="KKH119" s="205"/>
      <c r="KKI119" s="205"/>
      <c r="KKJ119" s="205"/>
      <c r="KKK119" s="205"/>
      <c r="KKL119" s="205"/>
      <c r="KKM119" s="205"/>
      <c r="KKN119" s="205"/>
      <c r="KKO119" s="205"/>
      <c r="KKP119" s="205"/>
      <c r="KKQ119" s="205"/>
      <c r="KKR119" s="205"/>
      <c r="KKS119" s="205"/>
      <c r="KKT119" s="205"/>
      <c r="KKU119" s="205"/>
      <c r="KKV119" s="205"/>
      <c r="KKW119" s="205"/>
      <c r="KKX119" s="205"/>
      <c r="KKY119" s="205"/>
      <c r="KKZ119" s="205"/>
      <c r="KLA119" s="205"/>
      <c r="KLB119" s="205"/>
      <c r="KLC119" s="205"/>
      <c r="KLD119" s="205"/>
      <c r="KLE119" s="205"/>
      <c r="KLF119" s="205"/>
      <c r="KLG119" s="205"/>
      <c r="KLH119" s="205"/>
      <c r="KLI119" s="205"/>
      <c r="KLJ119" s="205"/>
      <c r="KLK119" s="205"/>
      <c r="KLL119" s="205"/>
      <c r="KLM119" s="205"/>
      <c r="KLN119" s="205"/>
      <c r="KLO119" s="205"/>
      <c r="KLP119" s="205"/>
      <c r="KLQ119" s="205"/>
      <c r="KLR119" s="205"/>
      <c r="KLS119" s="205"/>
      <c r="KLT119" s="205"/>
      <c r="KLU119" s="205"/>
      <c r="KLV119" s="205"/>
      <c r="KLW119" s="205"/>
      <c r="KLX119" s="205"/>
      <c r="KLY119" s="205"/>
      <c r="KLZ119" s="205"/>
      <c r="KMA119" s="205"/>
      <c r="KMB119" s="205"/>
      <c r="KMC119" s="205"/>
      <c r="KMD119" s="205"/>
      <c r="KME119" s="205"/>
      <c r="KMF119" s="205"/>
      <c r="KMG119" s="205"/>
      <c r="KMH119" s="205"/>
      <c r="KMI119" s="205"/>
      <c r="KMJ119" s="205"/>
      <c r="KMK119" s="205"/>
      <c r="KML119" s="205"/>
      <c r="KMM119" s="205"/>
      <c r="KMN119" s="205"/>
      <c r="KMO119" s="205"/>
      <c r="KMP119" s="205"/>
      <c r="KMQ119" s="205"/>
      <c r="KMR119" s="205"/>
      <c r="KMS119" s="205"/>
      <c r="KMT119" s="205"/>
      <c r="KMU119" s="205"/>
      <c r="KMV119" s="205"/>
      <c r="KMW119" s="205"/>
      <c r="KMX119" s="205"/>
      <c r="KMY119" s="205"/>
      <c r="KMZ119" s="205"/>
      <c r="KNA119" s="205"/>
      <c r="KNB119" s="205"/>
      <c r="KNC119" s="205"/>
      <c r="KND119" s="205"/>
      <c r="KNE119" s="205"/>
      <c r="KNF119" s="205"/>
      <c r="KNG119" s="205"/>
      <c r="KNH119" s="205"/>
      <c r="KNI119" s="205"/>
      <c r="KNJ119" s="205"/>
      <c r="KNK119" s="205"/>
      <c r="KNL119" s="205"/>
      <c r="KNM119" s="205"/>
      <c r="KNN119" s="205"/>
      <c r="KNO119" s="205"/>
      <c r="KNP119" s="205"/>
      <c r="KNQ119" s="205"/>
      <c r="KNR119" s="205"/>
      <c r="KNS119" s="205"/>
      <c r="KNT119" s="205"/>
      <c r="KNU119" s="205"/>
      <c r="KNV119" s="205"/>
      <c r="KNW119" s="205"/>
      <c r="KNX119" s="205"/>
      <c r="KNY119" s="205"/>
      <c r="KNZ119" s="205"/>
      <c r="KOA119" s="205"/>
      <c r="KOB119" s="205"/>
      <c r="KOC119" s="205"/>
      <c r="KOD119" s="205"/>
      <c r="KOE119" s="205"/>
      <c r="KOF119" s="205"/>
      <c r="KOG119" s="205"/>
      <c r="KOH119" s="205"/>
      <c r="KOI119" s="205"/>
      <c r="KOJ119" s="205"/>
      <c r="KOK119" s="205"/>
      <c r="KOL119" s="205"/>
      <c r="KOM119" s="205"/>
      <c r="KON119" s="205"/>
      <c r="KOO119" s="205"/>
      <c r="KOP119" s="205"/>
      <c r="KOQ119" s="205"/>
      <c r="KOR119" s="205"/>
      <c r="KOS119" s="205"/>
      <c r="KOT119" s="205"/>
      <c r="KOU119" s="205"/>
      <c r="KOV119" s="205"/>
      <c r="KOW119" s="205"/>
      <c r="KOX119" s="205"/>
      <c r="KOY119" s="205"/>
      <c r="KOZ119" s="205"/>
      <c r="KPA119" s="205"/>
      <c r="KPB119" s="205"/>
      <c r="KPC119" s="205"/>
      <c r="KPD119" s="205"/>
      <c r="KPE119" s="205"/>
      <c r="KPF119" s="205"/>
      <c r="KPG119" s="205"/>
      <c r="KPH119" s="205"/>
      <c r="KPI119" s="205"/>
      <c r="KPJ119" s="205"/>
      <c r="KPK119" s="205"/>
      <c r="KPL119" s="205"/>
      <c r="KPM119" s="205"/>
      <c r="KPN119" s="205"/>
      <c r="KPO119" s="205"/>
      <c r="KPP119" s="205"/>
      <c r="KPQ119" s="205"/>
      <c r="KPR119" s="205"/>
      <c r="KPS119" s="205"/>
      <c r="KPT119" s="205"/>
      <c r="KPU119" s="205"/>
      <c r="KPV119" s="205"/>
      <c r="KPW119" s="205"/>
      <c r="KPX119" s="205"/>
      <c r="KPY119" s="205"/>
      <c r="KPZ119" s="205"/>
      <c r="KQA119" s="205"/>
      <c r="KQB119" s="205"/>
      <c r="KQC119" s="205"/>
      <c r="KQD119" s="205"/>
      <c r="KQE119" s="205"/>
      <c r="KQF119" s="205"/>
      <c r="KQG119" s="205"/>
      <c r="KQH119" s="205"/>
      <c r="KQI119" s="205"/>
      <c r="KQJ119" s="205"/>
      <c r="KQK119" s="205"/>
      <c r="KQL119" s="205"/>
      <c r="KQM119" s="205"/>
      <c r="KQN119" s="205"/>
      <c r="KQO119" s="205"/>
      <c r="KQP119" s="205"/>
      <c r="KQQ119" s="205"/>
      <c r="KQR119" s="205"/>
      <c r="KQS119" s="205"/>
      <c r="KQT119" s="205"/>
      <c r="KQU119" s="205"/>
      <c r="KQV119" s="205"/>
      <c r="KQW119" s="205"/>
      <c r="KQX119" s="205"/>
      <c r="KQY119" s="205"/>
      <c r="KQZ119" s="205"/>
      <c r="KRA119" s="205"/>
      <c r="KRB119" s="205"/>
      <c r="KRC119" s="205"/>
      <c r="KRD119" s="205"/>
      <c r="KRE119" s="205"/>
      <c r="KRF119" s="205"/>
      <c r="KRG119" s="205"/>
      <c r="KRH119" s="205"/>
      <c r="KRI119" s="205"/>
      <c r="KRJ119" s="205"/>
      <c r="KRK119" s="205"/>
      <c r="KRL119" s="205"/>
      <c r="KRM119" s="205"/>
      <c r="KRN119" s="205"/>
      <c r="KRO119" s="205"/>
      <c r="KRP119" s="205"/>
      <c r="KRQ119" s="205"/>
      <c r="KRR119" s="205"/>
      <c r="KRS119" s="205"/>
      <c r="KRT119" s="205"/>
      <c r="KRU119" s="205"/>
      <c r="KRV119" s="205"/>
      <c r="KRW119" s="205"/>
      <c r="KRX119" s="205"/>
      <c r="KRY119" s="205"/>
      <c r="KRZ119" s="205"/>
      <c r="KSA119" s="205"/>
      <c r="KSB119" s="205"/>
      <c r="KSC119" s="205"/>
      <c r="KSD119" s="205"/>
      <c r="KSE119" s="205"/>
      <c r="KSF119" s="205"/>
      <c r="KSG119" s="205"/>
      <c r="KSH119" s="205"/>
      <c r="KSI119" s="205"/>
      <c r="KSP119" s="205"/>
      <c r="KSQ119" s="205"/>
      <c r="KSR119" s="205"/>
      <c r="KSS119" s="205"/>
      <c r="KST119" s="205"/>
      <c r="KSU119" s="205"/>
      <c r="KSV119" s="205"/>
      <c r="KSW119" s="205"/>
      <c r="KSX119" s="205"/>
      <c r="KSY119" s="205"/>
      <c r="KSZ119" s="205"/>
      <c r="KTA119" s="205"/>
      <c r="KTB119" s="205"/>
      <c r="KTC119" s="205"/>
      <c r="KTD119" s="205"/>
      <c r="KTE119" s="205"/>
      <c r="KTF119" s="205"/>
      <c r="KTG119" s="205"/>
      <c r="KTH119" s="205"/>
      <c r="KTI119" s="205"/>
      <c r="KTJ119" s="205"/>
      <c r="KTK119" s="205"/>
      <c r="KTL119" s="205"/>
      <c r="KTM119" s="205"/>
      <c r="KTN119" s="205"/>
      <c r="KTO119" s="205"/>
      <c r="KTP119" s="205"/>
      <c r="KTQ119" s="205"/>
      <c r="KTR119" s="205"/>
      <c r="KTS119" s="205"/>
      <c r="KTT119" s="205"/>
      <c r="KTU119" s="205"/>
      <c r="KTV119" s="205"/>
      <c r="KTW119" s="205"/>
      <c r="KTX119" s="205"/>
      <c r="KTY119" s="205"/>
      <c r="KTZ119" s="205"/>
      <c r="KUA119" s="205"/>
      <c r="KUB119" s="205"/>
      <c r="KUC119" s="205"/>
      <c r="KUD119" s="205"/>
      <c r="KUE119" s="205"/>
      <c r="KUF119" s="205"/>
      <c r="KUG119" s="205"/>
      <c r="KUH119" s="205"/>
      <c r="KUI119" s="205"/>
      <c r="KUJ119" s="205"/>
      <c r="KUK119" s="205"/>
      <c r="KUL119" s="205"/>
      <c r="KUM119" s="205"/>
      <c r="KUN119" s="205"/>
      <c r="KUO119" s="205"/>
      <c r="KUP119" s="205"/>
      <c r="KUQ119" s="205"/>
      <c r="KUR119" s="205"/>
      <c r="KUS119" s="205"/>
      <c r="KUT119" s="205"/>
      <c r="KUU119" s="205"/>
      <c r="KUV119" s="205"/>
      <c r="KUW119" s="205"/>
      <c r="KUX119" s="205"/>
      <c r="KUY119" s="205"/>
      <c r="KUZ119" s="205"/>
      <c r="KVA119" s="205"/>
      <c r="KVB119" s="205"/>
      <c r="KVC119" s="205"/>
      <c r="KVD119" s="205"/>
      <c r="KVE119" s="205"/>
      <c r="KVF119" s="205"/>
      <c r="KVG119" s="205"/>
      <c r="KVH119" s="205"/>
      <c r="KVI119" s="205"/>
      <c r="KVJ119" s="205"/>
      <c r="KVK119" s="205"/>
      <c r="KVL119" s="205"/>
      <c r="KVM119" s="205"/>
      <c r="KVN119" s="205"/>
      <c r="KVO119" s="205"/>
      <c r="KVP119" s="205"/>
      <c r="KVQ119" s="205"/>
      <c r="KVR119" s="205"/>
      <c r="KVS119" s="205"/>
      <c r="KVT119" s="205"/>
      <c r="KVU119" s="205"/>
      <c r="KVV119" s="205"/>
      <c r="KVW119" s="205"/>
      <c r="KVX119" s="205"/>
      <c r="KVY119" s="205"/>
      <c r="KVZ119" s="205"/>
      <c r="KWA119" s="205"/>
      <c r="KWB119" s="205"/>
      <c r="KWC119" s="205"/>
      <c r="KWD119" s="205"/>
      <c r="KWE119" s="205"/>
      <c r="KWF119" s="205"/>
      <c r="KWG119" s="205"/>
      <c r="KWH119" s="205"/>
      <c r="KWI119" s="205"/>
      <c r="KWJ119" s="205"/>
      <c r="KWK119" s="205"/>
      <c r="KWL119" s="205"/>
      <c r="KWM119" s="205"/>
      <c r="KWN119" s="205"/>
      <c r="KWO119" s="205"/>
      <c r="KWP119" s="205"/>
      <c r="KWQ119" s="205"/>
      <c r="KWR119" s="205"/>
      <c r="KWS119" s="205"/>
      <c r="KWT119" s="205"/>
      <c r="KWU119" s="205"/>
      <c r="KWV119" s="205"/>
      <c r="KWW119" s="205"/>
      <c r="KWX119" s="205"/>
      <c r="KWY119" s="205"/>
      <c r="KWZ119" s="205"/>
      <c r="KXA119" s="205"/>
      <c r="KXB119" s="205"/>
      <c r="KXC119" s="205"/>
      <c r="KXD119" s="205"/>
      <c r="KXE119" s="205"/>
      <c r="KXF119" s="205"/>
      <c r="KXG119" s="205"/>
      <c r="KXH119" s="205"/>
      <c r="KXI119" s="205"/>
      <c r="KXJ119" s="205"/>
      <c r="KXK119" s="205"/>
      <c r="KXL119" s="205"/>
      <c r="KXM119" s="205"/>
      <c r="KXN119" s="205"/>
      <c r="KXO119" s="205"/>
      <c r="KXP119" s="205"/>
      <c r="KXQ119" s="205"/>
      <c r="KXR119" s="205"/>
      <c r="KXS119" s="205"/>
      <c r="KXT119" s="205"/>
      <c r="KXU119" s="205"/>
      <c r="KXV119" s="205"/>
      <c r="KXW119" s="205"/>
      <c r="KXX119" s="205"/>
      <c r="KXY119" s="205"/>
      <c r="KXZ119" s="205"/>
      <c r="KYA119" s="205"/>
      <c r="KYB119" s="205"/>
      <c r="KYC119" s="205"/>
      <c r="KYD119" s="205"/>
      <c r="KYE119" s="205"/>
      <c r="KYF119" s="205"/>
      <c r="KYG119" s="205"/>
      <c r="KYH119" s="205"/>
      <c r="KYI119" s="205"/>
      <c r="KYJ119" s="205"/>
      <c r="KYK119" s="205"/>
      <c r="KYL119" s="205"/>
      <c r="KYM119" s="205"/>
      <c r="KYN119" s="205"/>
      <c r="KYO119" s="205"/>
      <c r="KYP119" s="205"/>
      <c r="KYQ119" s="205"/>
      <c r="KYR119" s="205"/>
      <c r="KYS119" s="205"/>
      <c r="KYT119" s="205"/>
      <c r="KYU119" s="205"/>
      <c r="KYV119" s="205"/>
      <c r="KYW119" s="205"/>
      <c r="KYX119" s="205"/>
      <c r="KYY119" s="205"/>
      <c r="KYZ119" s="205"/>
      <c r="KZA119" s="205"/>
      <c r="KZB119" s="205"/>
      <c r="KZC119" s="205"/>
      <c r="KZD119" s="205"/>
      <c r="KZE119" s="205"/>
      <c r="KZF119" s="205"/>
      <c r="KZG119" s="205"/>
      <c r="KZH119" s="205"/>
      <c r="KZI119" s="205"/>
      <c r="KZJ119" s="205"/>
      <c r="KZK119" s="205"/>
      <c r="KZL119" s="205"/>
      <c r="KZM119" s="205"/>
      <c r="KZN119" s="205"/>
      <c r="KZO119" s="205"/>
      <c r="KZP119" s="205"/>
      <c r="KZQ119" s="205"/>
      <c r="KZR119" s="205"/>
      <c r="KZS119" s="205"/>
      <c r="KZT119" s="205"/>
      <c r="KZU119" s="205"/>
      <c r="KZV119" s="205"/>
      <c r="KZW119" s="205"/>
      <c r="KZX119" s="205"/>
      <c r="KZY119" s="205"/>
      <c r="KZZ119" s="205"/>
      <c r="LAA119" s="205"/>
      <c r="LAB119" s="205"/>
      <c r="LAC119" s="205"/>
      <c r="LAD119" s="205"/>
      <c r="LAE119" s="205"/>
      <c r="LAF119" s="205"/>
      <c r="LAG119" s="205"/>
      <c r="LAH119" s="205"/>
      <c r="LAI119" s="205"/>
      <c r="LAJ119" s="205"/>
      <c r="LAK119" s="205"/>
      <c r="LAL119" s="205"/>
      <c r="LAM119" s="205"/>
      <c r="LAN119" s="205"/>
      <c r="LAO119" s="205"/>
      <c r="LAP119" s="205"/>
      <c r="LAQ119" s="205"/>
      <c r="LAR119" s="205"/>
      <c r="LAS119" s="205"/>
      <c r="LAT119" s="205"/>
      <c r="LAU119" s="205"/>
      <c r="LAV119" s="205"/>
      <c r="LAW119" s="205"/>
      <c r="LAX119" s="205"/>
      <c r="LAY119" s="205"/>
      <c r="LAZ119" s="205"/>
      <c r="LBA119" s="205"/>
      <c r="LBB119" s="205"/>
      <c r="LBC119" s="205"/>
      <c r="LBD119" s="205"/>
      <c r="LBE119" s="205"/>
      <c r="LBF119" s="205"/>
      <c r="LBG119" s="205"/>
      <c r="LBH119" s="205"/>
      <c r="LBI119" s="205"/>
      <c r="LBJ119" s="205"/>
      <c r="LBK119" s="205"/>
      <c r="LBL119" s="205"/>
      <c r="LBM119" s="205"/>
      <c r="LBN119" s="205"/>
      <c r="LBO119" s="205"/>
      <c r="LBP119" s="205"/>
      <c r="LBQ119" s="205"/>
      <c r="LBR119" s="205"/>
      <c r="LBS119" s="205"/>
      <c r="LBT119" s="205"/>
      <c r="LBU119" s="205"/>
      <c r="LBV119" s="205"/>
      <c r="LBW119" s="205"/>
      <c r="LBX119" s="205"/>
      <c r="LBY119" s="205"/>
      <c r="LBZ119" s="205"/>
      <c r="LCA119" s="205"/>
      <c r="LCB119" s="205"/>
      <c r="LCC119" s="205"/>
      <c r="LCD119" s="205"/>
      <c r="LCE119" s="205"/>
      <c r="LCL119" s="205"/>
      <c r="LCM119" s="205"/>
      <c r="LCN119" s="205"/>
      <c r="LCO119" s="205"/>
      <c r="LCP119" s="205"/>
      <c r="LCQ119" s="205"/>
      <c r="LCR119" s="205"/>
      <c r="LCS119" s="205"/>
      <c r="LCT119" s="205"/>
      <c r="LCU119" s="205"/>
      <c r="LCV119" s="205"/>
      <c r="LCW119" s="205"/>
      <c r="LCX119" s="205"/>
      <c r="LCY119" s="205"/>
      <c r="LCZ119" s="205"/>
      <c r="LDA119" s="205"/>
      <c r="LDB119" s="205"/>
      <c r="LDC119" s="205"/>
      <c r="LDD119" s="205"/>
      <c r="LDE119" s="205"/>
      <c r="LDF119" s="205"/>
      <c r="LDG119" s="205"/>
      <c r="LDH119" s="205"/>
      <c r="LDI119" s="205"/>
      <c r="LDJ119" s="205"/>
      <c r="LDK119" s="205"/>
      <c r="LDL119" s="205"/>
      <c r="LDM119" s="205"/>
      <c r="LDN119" s="205"/>
      <c r="LDO119" s="205"/>
      <c r="LDP119" s="205"/>
      <c r="LDQ119" s="205"/>
      <c r="LDR119" s="205"/>
      <c r="LDS119" s="205"/>
      <c r="LDT119" s="205"/>
      <c r="LDU119" s="205"/>
      <c r="LDV119" s="205"/>
      <c r="LDW119" s="205"/>
      <c r="LDX119" s="205"/>
      <c r="LDY119" s="205"/>
      <c r="LDZ119" s="205"/>
      <c r="LEA119" s="205"/>
      <c r="LEB119" s="205"/>
      <c r="LEC119" s="205"/>
      <c r="LED119" s="205"/>
      <c r="LEE119" s="205"/>
      <c r="LEF119" s="205"/>
      <c r="LEG119" s="205"/>
      <c r="LEH119" s="205"/>
      <c r="LEI119" s="205"/>
      <c r="LEJ119" s="205"/>
      <c r="LEK119" s="205"/>
      <c r="LEL119" s="205"/>
      <c r="LEM119" s="205"/>
      <c r="LEN119" s="205"/>
      <c r="LEO119" s="205"/>
      <c r="LEP119" s="205"/>
      <c r="LEQ119" s="205"/>
      <c r="LER119" s="205"/>
      <c r="LES119" s="205"/>
      <c r="LET119" s="205"/>
      <c r="LEU119" s="205"/>
      <c r="LEV119" s="205"/>
      <c r="LEW119" s="205"/>
      <c r="LEX119" s="205"/>
      <c r="LEY119" s="205"/>
      <c r="LEZ119" s="205"/>
      <c r="LFA119" s="205"/>
      <c r="LFB119" s="205"/>
      <c r="LFC119" s="205"/>
      <c r="LFD119" s="205"/>
      <c r="LFE119" s="205"/>
      <c r="LFF119" s="205"/>
      <c r="LFG119" s="205"/>
      <c r="LFH119" s="205"/>
      <c r="LFI119" s="205"/>
      <c r="LFJ119" s="205"/>
      <c r="LFK119" s="205"/>
      <c r="LFL119" s="205"/>
      <c r="LFM119" s="205"/>
      <c r="LFN119" s="205"/>
      <c r="LFO119" s="205"/>
      <c r="LFP119" s="205"/>
      <c r="LFQ119" s="205"/>
      <c r="LFR119" s="205"/>
      <c r="LFS119" s="205"/>
      <c r="LFT119" s="205"/>
      <c r="LFU119" s="205"/>
      <c r="LFV119" s="205"/>
      <c r="LFW119" s="205"/>
      <c r="LFX119" s="205"/>
      <c r="LFY119" s="205"/>
      <c r="LFZ119" s="205"/>
      <c r="LGA119" s="205"/>
      <c r="LGB119" s="205"/>
      <c r="LGC119" s="205"/>
      <c r="LGD119" s="205"/>
      <c r="LGE119" s="205"/>
      <c r="LGF119" s="205"/>
      <c r="LGG119" s="205"/>
      <c r="LGH119" s="205"/>
      <c r="LGI119" s="205"/>
      <c r="LGJ119" s="205"/>
      <c r="LGK119" s="205"/>
      <c r="LGL119" s="205"/>
      <c r="LGM119" s="205"/>
      <c r="LGN119" s="205"/>
      <c r="LGO119" s="205"/>
      <c r="LGP119" s="205"/>
      <c r="LGQ119" s="205"/>
      <c r="LGR119" s="205"/>
      <c r="LGS119" s="205"/>
      <c r="LGT119" s="205"/>
      <c r="LGU119" s="205"/>
      <c r="LGV119" s="205"/>
      <c r="LGW119" s="205"/>
      <c r="LGX119" s="205"/>
      <c r="LGY119" s="205"/>
      <c r="LGZ119" s="205"/>
      <c r="LHA119" s="205"/>
      <c r="LHB119" s="205"/>
      <c r="LHC119" s="205"/>
      <c r="LHD119" s="205"/>
      <c r="LHE119" s="205"/>
      <c r="LHF119" s="205"/>
      <c r="LHG119" s="205"/>
      <c r="LHH119" s="205"/>
      <c r="LHI119" s="205"/>
      <c r="LHJ119" s="205"/>
      <c r="LHK119" s="205"/>
      <c r="LHL119" s="205"/>
      <c r="LHM119" s="205"/>
      <c r="LHN119" s="205"/>
      <c r="LHO119" s="205"/>
      <c r="LHP119" s="205"/>
      <c r="LHQ119" s="205"/>
      <c r="LHR119" s="205"/>
      <c r="LHS119" s="205"/>
      <c r="LHT119" s="205"/>
      <c r="LHU119" s="205"/>
      <c r="LHV119" s="205"/>
      <c r="LHW119" s="205"/>
      <c r="LHX119" s="205"/>
      <c r="LHY119" s="205"/>
      <c r="LHZ119" s="205"/>
      <c r="LIA119" s="205"/>
      <c r="LIB119" s="205"/>
      <c r="LIC119" s="205"/>
      <c r="LID119" s="205"/>
      <c r="LIE119" s="205"/>
      <c r="LIF119" s="205"/>
      <c r="LIG119" s="205"/>
      <c r="LIH119" s="205"/>
      <c r="LII119" s="205"/>
      <c r="LIJ119" s="205"/>
      <c r="LIK119" s="205"/>
      <c r="LIL119" s="205"/>
      <c r="LIM119" s="205"/>
      <c r="LIN119" s="205"/>
      <c r="LIO119" s="205"/>
      <c r="LIP119" s="205"/>
      <c r="LIQ119" s="205"/>
      <c r="LIR119" s="205"/>
      <c r="LIS119" s="205"/>
      <c r="LIT119" s="205"/>
      <c r="LIU119" s="205"/>
      <c r="LIV119" s="205"/>
      <c r="LIW119" s="205"/>
      <c r="LIX119" s="205"/>
      <c r="LIY119" s="205"/>
      <c r="LIZ119" s="205"/>
      <c r="LJA119" s="205"/>
      <c r="LJB119" s="205"/>
      <c r="LJC119" s="205"/>
      <c r="LJD119" s="205"/>
      <c r="LJE119" s="205"/>
      <c r="LJF119" s="205"/>
      <c r="LJG119" s="205"/>
      <c r="LJH119" s="205"/>
      <c r="LJI119" s="205"/>
      <c r="LJJ119" s="205"/>
      <c r="LJK119" s="205"/>
      <c r="LJL119" s="205"/>
      <c r="LJM119" s="205"/>
      <c r="LJN119" s="205"/>
      <c r="LJO119" s="205"/>
      <c r="LJP119" s="205"/>
      <c r="LJQ119" s="205"/>
      <c r="LJR119" s="205"/>
      <c r="LJS119" s="205"/>
      <c r="LJT119" s="205"/>
      <c r="LJU119" s="205"/>
      <c r="LJV119" s="205"/>
      <c r="LJW119" s="205"/>
      <c r="LJX119" s="205"/>
      <c r="LJY119" s="205"/>
      <c r="LJZ119" s="205"/>
      <c r="LKA119" s="205"/>
      <c r="LKB119" s="205"/>
      <c r="LKC119" s="205"/>
      <c r="LKD119" s="205"/>
      <c r="LKE119" s="205"/>
      <c r="LKF119" s="205"/>
      <c r="LKG119" s="205"/>
      <c r="LKH119" s="205"/>
      <c r="LKI119" s="205"/>
      <c r="LKJ119" s="205"/>
      <c r="LKK119" s="205"/>
      <c r="LKL119" s="205"/>
      <c r="LKM119" s="205"/>
      <c r="LKN119" s="205"/>
      <c r="LKO119" s="205"/>
      <c r="LKP119" s="205"/>
      <c r="LKQ119" s="205"/>
      <c r="LKR119" s="205"/>
      <c r="LKS119" s="205"/>
      <c r="LKT119" s="205"/>
      <c r="LKU119" s="205"/>
      <c r="LKV119" s="205"/>
      <c r="LKW119" s="205"/>
      <c r="LKX119" s="205"/>
      <c r="LKY119" s="205"/>
      <c r="LKZ119" s="205"/>
      <c r="LLA119" s="205"/>
      <c r="LLB119" s="205"/>
      <c r="LLC119" s="205"/>
      <c r="LLD119" s="205"/>
      <c r="LLE119" s="205"/>
      <c r="LLF119" s="205"/>
      <c r="LLG119" s="205"/>
      <c r="LLH119" s="205"/>
      <c r="LLI119" s="205"/>
      <c r="LLJ119" s="205"/>
      <c r="LLK119" s="205"/>
      <c r="LLL119" s="205"/>
      <c r="LLM119" s="205"/>
      <c r="LLN119" s="205"/>
      <c r="LLO119" s="205"/>
      <c r="LLP119" s="205"/>
      <c r="LLQ119" s="205"/>
      <c r="LLR119" s="205"/>
      <c r="LLS119" s="205"/>
      <c r="LLT119" s="205"/>
      <c r="LLU119" s="205"/>
      <c r="LLV119" s="205"/>
      <c r="LLW119" s="205"/>
      <c r="LLX119" s="205"/>
      <c r="LLY119" s="205"/>
      <c r="LLZ119" s="205"/>
      <c r="LMA119" s="205"/>
      <c r="LMH119" s="205"/>
      <c r="LMI119" s="205"/>
      <c r="LMJ119" s="205"/>
      <c r="LMK119" s="205"/>
      <c r="LML119" s="205"/>
      <c r="LMM119" s="205"/>
      <c r="LMN119" s="205"/>
      <c r="LMO119" s="205"/>
      <c r="LMP119" s="205"/>
      <c r="LMQ119" s="205"/>
      <c r="LMR119" s="205"/>
      <c r="LMS119" s="205"/>
      <c r="LMT119" s="205"/>
      <c r="LMU119" s="205"/>
      <c r="LMV119" s="205"/>
      <c r="LMW119" s="205"/>
      <c r="LMX119" s="205"/>
      <c r="LMY119" s="205"/>
      <c r="LMZ119" s="205"/>
      <c r="LNA119" s="205"/>
      <c r="LNB119" s="205"/>
      <c r="LNC119" s="205"/>
      <c r="LND119" s="205"/>
      <c r="LNE119" s="205"/>
      <c r="LNF119" s="205"/>
      <c r="LNG119" s="205"/>
      <c r="LNH119" s="205"/>
      <c r="LNI119" s="205"/>
      <c r="LNJ119" s="205"/>
      <c r="LNK119" s="205"/>
      <c r="LNL119" s="205"/>
      <c r="LNM119" s="205"/>
      <c r="LNN119" s="205"/>
      <c r="LNO119" s="205"/>
      <c r="LNP119" s="205"/>
      <c r="LNQ119" s="205"/>
      <c r="LNR119" s="205"/>
      <c r="LNS119" s="205"/>
      <c r="LNT119" s="205"/>
      <c r="LNU119" s="205"/>
      <c r="LNV119" s="205"/>
      <c r="LNW119" s="205"/>
      <c r="LNX119" s="205"/>
      <c r="LNY119" s="205"/>
      <c r="LNZ119" s="205"/>
      <c r="LOA119" s="205"/>
      <c r="LOB119" s="205"/>
      <c r="LOC119" s="205"/>
      <c r="LOD119" s="205"/>
      <c r="LOE119" s="205"/>
      <c r="LOF119" s="205"/>
      <c r="LOG119" s="205"/>
      <c r="LOH119" s="205"/>
      <c r="LOI119" s="205"/>
      <c r="LOJ119" s="205"/>
      <c r="LOK119" s="205"/>
      <c r="LOL119" s="205"/>
      <c r="LOM119" s="205"/>
      <c r="LON119" s="205"/>
      <c r="LOO119" s="205"/>
      <c r="LOP119" s="205"/>
      <c r="LOQ119" s="205"/>
      <c r="LOR119" s="205"/>
      <c r="LOS119" s="205"/>
      <c r="LOT119" s="205"/>
      <c r="LOU119" s="205"/>
      <c r="LOV119" s="205"/>
      <c r="LOW119" s="205"/>
      <c r="LOX119" s="205"/>
      <c r="LOY119" s="205"/>
      <c r="LOZ119" s="205"/>
      <c r="LPA119" s="205"/>
      <c r="LPB119" s="205"/>
      <c r="LPC119" s="205"/>
      <c r="LPD119" s="205"/>
      <c r="LPE119" s="205"/>
      <c r="LPF119" s="205"/>
      <c r="LPG119" s="205"/>
      <c r="LPH119" s="205"/>
      <c r="LPI119" s="205"/>
      <c r="LPJ119" s="205"/>
      <c r="LPK119" s="205"/>
      <c r="LPL119" s="205"/>
      <c r="LPM119" s="205"/>
      <c r="LPN119" s="205"/>
      <c r="LPO119" s="205"/>
      <c r="LPP119" s="205"/>
      <c r="LPQ119" s="205"/>
      <c r="LPR119" s="205"/>
      <c r="LPS119" s="205"/>
      <c r="LPT119" s="205"/>
      <c r="LPU119" s="205"/>
      <c r="LPV119" s="205"/>
      <c r="LPW119" s="205"/>
      <c r="LPX119" s="205"/>
      <c r="LPY119" s="205"/>
      <c r="LPZ119" s="205"/>
      <c r="LQA119" s="205"/>
      <c r="LQB119" s="205"/>
      <c r="LQC119" s="205"/>
      <c r="LQD119" s="205"/>
      <c r="LQE119" s="205"/>
      <c r="LQF119" s="205"/>
      <c r="LQG119" s="205"/>
      <c r="LQH119" s="205"/>
      <c r="LQI119" s="205"/>
      <c r="LQJ119" s="205"/>
      <c r="LQK119" s="205"/>
      <c r="LQL119" s="205"/>
      <c r="LQM119" s="205"/>
      <c r="LQN119" s="205"/>
      <c r="LQO119" s="205"/>
      <c r="LQP119" s="205"/>
      <c r="LQQ119" s="205"/>
      <c r="LQR119" s="205"/>
      <c r="LQS119" s="205"/>
      <c r="LQT119" s="205"/>
      <c r="LQU119" s="205"/>
      <c r="LQV119" s="205"/>
      <c r="LQW119" s="205"/>
      <c r="LQX119" s="205"/>
      <c r="LQY119" s="205"/>
      <c r="LQZ119" s="205"/>
      <c r="LRA119" s="205"/>
      <c r="LRB119" s="205"/>
      <c r="LRC119" s="205"/>
      <c r="LRD119" s="205"/>
      <c r="LRE119" s="205"/>
      <c r="LRF119" s="205"/>
      <c r="LRG119" s="205"/>
      <c r="LRH119" s="205"/>
      <c r="LRI119" s="205"/>
      <c r="LRJ119" s="205"/>
      <c r="LRK119" s="205"/>
      <c r="LRL119" s="205"/>
      <c r="LRM119" s="205"/>
      <c r="LRN119" s="205"/>
      <c r="LRO119" s="205"/>
      <c r="LRP119" s="205"/>
      <c r="LRQ119" s="205"/>
      <c r="LRR119" s="205"/>
      <c r="LRS119" s="205"/>
      <c r="LRT119" s="205"/>
      <c r="LRU119" s="205"/>
      <c r="LRV119" s="205"/>
      <c r="LRW119" s="205"/>
      <c r="LRX119" s="205"/>
      <c r="LRY119" s="205"/>
      <c r="LRZ119" s="205"/>
      <c r="LSA119" s="205"/>
      <c r="LSB119" s="205"/>
      <c r="LSC119" s="205"/>
      <c r="LSD119" s="205"/>
      <c r="LSE119" s="205"/>
      <c r="LSF119" s="205"/>
      <c r="LSG119" s="205"/>
      <c r="LSH119" s="205"/>
      <c r="LSI119" s="205"/>
      <c r="LSJ119" s="205"/>
      <c r="LSK119" s="205"/>
      <c r="LSL119" s="205"/>
      <c r="LSM119" s="205"/>
      <c r="LSN119" s="205"/>
      <c r="LSO119" s="205"/>
      <c r="LSP119" s="205"/>
      <c r="LSQ119" s="205"/>
      <c r="LSR119" s="205"/>
      <c r="LSS119" s="205"/>
      <c r="LST119" s="205"/>
      <c r="LSU119" s="205"/>
      <c r="LSV119" s="205"/>
      <c r="LSW119" s="205"/>
      <c r="LSX119" s="205"/>
      <c r="LSY119" s="205"/>
      <c r="LSZ119" s="205"/>
      <c r="LTA119" s="205"/>
      <c r="LTB119" s="205"/>
      <c r="LTC119" s="205"/>
      <c r="LTD119" s="205"/>
      <c r="LTE119" s="205"/>
      <c r="LTF119" s="205"/>
      <c r="LTG119" s="205"/>
      <c r="LTH119" s="205"/>
      <c r="LTI119" s="205"/>
      <c r="LTJ119" s="205"/>
      <c r="LTK119" s="205"/>
      <c r="LTL119" s="205"/>
      <c r="LTM119" s="205"/>
      <c r="LTN119" s="205"/>
      <c r="LTO119" s="205"/>
      <c r="LTP119" s="205"/>
      <c r="LTQ119" s="205"/>
      <c r="LTR119" s="205"/>
      <c r="LTS119" s="205"/>
      <c r="LTT119" s="205"/>
      <c r="LTU119" s="205"/>
      <c r="LTV119" s="205"/>
      <c r="LTW119" s="205"/>
      <c r="LTX119" s="205"/>
      <c r="LTY119" s="205"/>
      <c r="LTZ119" s="205"/>
      <c r="LUA119" s="205"/>
      <c r="LUB119" s="205"/>
      <c r="LUC119" s="205"/>
      <c r="LUD119" s="205"/>
      <c r="LUE119" s="205"/>
      <c r="LUF119" s="205"/>
      <c r="LUG119" s="205"/>
      <c r="LUH119" s="205"/>
      <c r="LUI119" s="205"/>
      <c r="LUJ119" s="205"/>
      <c r="LUK119" s="205"/>
      <c r="LUL119" s="205"/>
      <c r="LUM119" s="205"/>
      <c r="LUN119" s="205"/>
      <c r="LUO119" s="205"/>
      <c r="LUP119" s="205"/>
      <c r="LUQ119" s="205"/>
      <c r="LUR119" s="205"/>
      <c r="LUS119" s="205"/>
      <c r="LUT119" s="205"/>
      <c r="LUU119" s="205"/>
      <c r="LUV119" s="205"/>
      <c r="LUW119" s="205"/>
      <c r="LUX119" s="205"/>
      <c r="LUY119" s="205"/>
      <c r="LUZ119" s="205"/>
      <c r="LVA119" s="205"/>
      <c r="LVB119" s="205"/>
      <c r="LVC119" s="205"/>
      <c r="LVD119" s="205"/>
      <c r="LVE119" s="205"/>
      <c r="LVF119" s="205"/>
      <c r="LVG119" s="205"/>
      <c r="LVH119" s="205"/>
      <c r="LVI119" s="205"/>
      <c r="LVJ119" s="205"/>
      <c r="LVK119" s="205"/>
      <c r="LVL119" s="205"/>
      <c r="LVM119" s="205"/>
      <c r="LVN119" s="205"/>
      <c r="LVO119" s="205"/>
      <c r="LVP119" s="205"/>
      <c r="LVQ119" s="205"/>
      <c r="LVR119" s="205"/>
      <c r="LVS119" s="205"/>
      <c r="LVT119" s="205"/>
      <c r="LVU119" s="205"/>
      <c r="LVV119" s="205"/>
      <c r="LVW119" s="205"/>
      <c r="LWD119" s="205"/>
      <c r="LWE119" s="205"/>
      <c r="LWF119" s="205"/>
      <c r="LWG119" s="205"/>
      <c r="LWH119" s="205"/>
      <c r="LWI119" s="205"/>
      <c r="LWJ119" s="205"/>
      <c r="LWK119" s="205"/>
      <c r="LWL119" s="205"/>
      <c r="LWM119" s="205"/>
      <c r="LWN119" s="205"/>
      <c r="LWO119" s="205"/>
      <c r="LWP119" s="205"/>
      <c r="LWQ119" s="205"/>
      <c r="LWR119" s="205"/>
      <c r="LWS119" s="205"/>
      <c r="LWT119" s="205"/>
      <c r="LWU119" s="205"/>
      <c r="LWV119" s="205"/>
      <c r="LWW119" s="205"/>
      <c r="LWX119" s="205"/>
      <c r="LWY119" s="205"/>
      <c r="LWZ119" s="205"/>
      <c r="LXA119" s="205"/>
      <c r="LXB119" s="205"/>
      <c r="LXC119" s="205"/>
      <c r="LXD119" s="205"/>
      <c r="LXE119" s="205"/>
      <c r="LXF119" s="205"/>
      <c r="LXG119" s="205"/>
      <c r="LXH119" s="205"/>
      <c r="LXI119" s="205"/>
      <c r="LXJ119" s="205"/>
      <c r="LXK119" s="205"/>
      <c r="LXL119" s="205"/>
      <c r="LXM119" s="205"/>
      <c r="LXN119" s="205"/>
      <c r="LXO119" s="205"/>
      <c r="LXP119" s="205"/>
      <c r="LXQ119" s="205"/>
      <c r="LXR119" s="205"/>
      <c r="LXS119" s="205"/>
      <c r="LXT119" s="205"/>
      <c r="LXU119" s="205"/>
      <c r="LXV119" s="205"/>
      <c r="LXW119" s="205"/>
      <c r="LXX119" s="205"/>
      <c r="LXY119" s="205"/>
      <c r="LXZ119" s="205"/>
      <c r="LYA119" s="205"/>
      <c r="LYB119" s="205"/>
      <c r="LYC119" s="205"/>
      <c r="LYD119" s="205"/>
      <c r="LYE119" s="205"/>
      <c r="LYF119" s="205"/>
      <c r="LYG119" s="205"/>
      <c r="LYH119" s="205"/>
      <c r="LYI119" s="205"/>
      <c r="LYJ119" s="205"/>
      <c r="LYK119" s="205"/>
      <c r="LYL119" s="205"/>
      <c r="LYM119" s="205"/>
      <c r="LYN119" s="205"/>
      <c r="LYO119" s="205"/>
      <c r="LYP119" s="205"/>
      <c r="LYQ119" s="205"/>
      <c r="LYR119" s="205"/>
      <c r="LYS119" s="205"/>
      <c r="LYT119" s="205"/>
      <c r="LYU119" s="205"/>
      <c r="LYV119" s="205"/>
      <c r="LYW119" s="205"/>
      <c r="LYX119" s="205"/>
      <c r="LYY119" s="205"/>
      <c r="LYZ119" s="205"/>
      <c r="LZA119" s="205"/>
      <c r="LZB119" s="205"/>
      <c r="LZC119" s="205"/>
      <c r="LZD119" s="205"/>
      <c r="LZE119" s="205"/>
      <c r="LZF119" s="205"/>
      <c r="LZG119" s="205"/>
      <c r="LZH119" s="205"/>
      <c r="LZI119" s="205"/>
      <c r="LZJ119" s="205"/>
      <c r="LZK119" s="205"/>
      <c r="LZL119" s="205"/>
      <c r="LZM119" s="205"/>
      <c r="LZN119" s="205"/>
      <c r="LZO119" s="205"/>
      <c r="LZP119" s="205"/>
      <c r="LZQ119" s="205"/>
      <c r="LZR119" s="205"/>
      <c r="LZS119" s="205"/>
      <c r="LZT119" s="205"/>
      <c r="LZU119" s="205"/>
      <c r="LZV119" s="205"/>
      <c r="LZW119" s="205"/>
      <c r="LZX119" s="205"/>
      <c r="LZY119" s="205"/>
      <c r="LZZ119" s="205"/>
      <c r="MAA119" s="205"/>
      <c r="MAB119" s="205"/>
      <c r="MAC119" s="205"/>
      <c r="MAD119" s="205"/>
      <c r="MAE119" s="205"/>
      <c r="MAF119" s="205"/>
      <c r="MAG119" s="205"/>
      <c r="MAH119" s="205"/>
      <c r="MAI119" s="205"/>
      <c r="MAJ119" s="205"/>
      <c r="MAK119" s="205"/>
      <c r="MAL119" s="205"/>
      <c r="MAM119" s="205"/>
      <c r="MAN119" s="205"/>
      <c r="MAO119" s="205"/>
      <c r="MAP119" s="205"/>
      <c r="MAQ119" s="205"/>
      <c r="MAR119" s="205"/>
      <c r="MAS119" s="205"/>
      <c r="MAT119" s="205"/>
      <c r="MAU119" s="205"/>
      <c r="MAV119" s="205"/>
      <c r="MAW119" s="205"/>
      <c r="MAX119" s="205"/>
      <c r="MAY119" s="205"/>
      <c r="MAZ119" s="205"/>
      <c r="MBA119" s="205"/>
      <c r="MBB119" s="205"/>
      <c r="MBC119" s="205"/>
      <c r="MBD119" s="205"/>
      <c r="MBE119" s="205"/>
      <c r="MBF119" s="205"/>
      <c r="MBG119" s="205"/>
      <c r="MBH119" s="205"/>
      <c r="MBI119" s="205"/>
      <c r="MBJ119" s="205"/>
      <c r="MBK119" s="205"/>
      <c r="MBL119" s="205"/>
      <c r="MBM119" s="205"/>
      <c r="MBN119" s="205"/>
      <c r="MBO119" s="205"/>
      <c r="MBP119" s="205"/>
      <c r="MBQ119" s="205"/>
      <c r="MBR119" s="205"/>
      <c r="MBS119" s="205"/>
      <c r="MBT119" s="205"/>
      <c r="MBU119" s="205"/>
      <c r="MBV119" s="205"/>
      <c r="MBW119" s="205"/>
      <c r="MBX119" s="205"/>
      <c r="MBY119" s="205"/>
      <c r="MBZ119" s="205"/>
      <c r="MCA119" s="205"/>
      <c r="MCB119" s="205"/>
      <c r="MCC119" s="205"/>
      <c r="MCD119" s="205"/>
      <c r="MCE119" s="205"/>
      <c r="MCF119" s="205"/>
      <c r="MCG119" s="205"/>
      <c r="MCH119" s="205"/>
      <c r="MCI119" s="205"/>
      <c r="MCJ119" s="205"/>
      <c r="MCK119" s="205"/>
      <c r="MCL119" s="205"/>
      <c r="MCM119" s="205"/>
      <c r="MCN119" s="205"/>
      <c r="MCO119" s="205"/>
      <c r="MCP119" s="205"/>
      <c r="MCQ119" s="205"/>
      <c r="MCR119" s="205"/>
      <c r="MCS119" s="205"/>
      <c r="MCT119" s="205"/>
      <c r="MCU119" s="205"/>
      <c r="MCV119" s="205"/>
      <c r="MCW119" s="205"/>
      <c r="MCX119" s="205"/>
      <c r="MCY119" s="205"/>
      <c r="MCZ119" s="205"/>
      <c r="MDA119" s="205"/>
      <c r="MDB119" s="205"/>
      <c r="MDC119" s="205"/>
      <c r="MDD119" s="205"/>
      <c r="MDE119" s="205"/>
      <c r="MDF119" s="205"/>
      <c r="MDG119" s="205"/>
      <c r="MDH119" s="205"/>
      <c r="MDI119" s="205"/>
      <c r="MDJ119" s="205"/>
      <c r="MDK119" s="205"/>
      <c r="MDL119" s="205"/>
      <c r="MDM119" s="205"/>
      <c r="MDN119" s="205"/>
      <c r="MDO119" s="205"/>
      <c r="MDP119" s="205"/>
      <c r="MDQ119" s="205"/>
      <c r="MDR119" s="205"/>
      <c r="MDS119" s="205"/>
      <c r="MDT119" s="205"/>
      <c r="MDU119" s="205"/>
      <c r="MDV119" s="205"/>
      <c r="MDW119" s="205"/>
      <c r="MDX119" s="205"/>
      <c r="MDY119" s="205"/>
      <c r="MDZ119" s="205"/>
      <c r="MEA119" s="205"/>
      <c r="MEB119" s="205"/>
      <c r="MEC119" s="205"/>
      <c r="MED119" s="205"/>
      <c r="MEE119" s="205"/>
      <c r="MEF119" s="205"/>
      <c r="MEG119" s="205"/>
      <c r="MEH119" s="205"/>
      <c r="MEI119" s="205"/>
      <c r="MEJ119" s="205"/>
      <c r="MEK119" s="205"/>
      <c r="MEL119" s="205"/>
      <c r="MEM119" s="205"/>
      <c r="MEN119" s="205"/>
      <c r="MEO119" s="205"/>
      <c r="MEP119" s="205"/>
      <c r="MEQ119" s="205"/>
      <c r="MER119" s="205"/>
      <c r="MES119" s="205"/>
      <c r="MET119" s="205"/>
      <c r="MEU119" s="205"/>
      <c r="MEV119" s="205"/>
      <c r="MEW119" s="205"/>
      <c r="MEX119" s="205"/>
      <c r="MEY119" s="205"/>
      <c r="MEZ119" s="205"/>
      <c r="MFA119" s="205"/>
      <c r="MFB119" s="205"/>
      <c r="MFC119" s="205"/>
      <c r="MFD119" s="205"/>
      <c r="MFE119" s="205"/>
      <c r="MFF119" s="205"/>
      <c r="MFG119" s="205"/>
      <c r="MFH119" s="205"/>
      <c r="MFI119" s="205"/>
      <c r="MFJ119" s="205"/>
      <c r="MFK119" s="205"/>
      <c r="MFL119" s="205"/>
      <c r="MFM119" s="205"/>
      <c r="MFN119" s="205"/>
      <c r="MFO119" s="205"/>
      <c r="MFP119" s="205"/>
      <c r="MFQ119" s="205"/>
      <c r="MFR119" s="205"/>
      <c r="MFS119" s="205"/>
      <c r="MFZ119" s="205"/>
      <c r="MGA119" s="205"/>
      <c r="MGB119" s="205"/>
      <c r="MGC119" s="205"/>
      <c r="MGD119" s="205"/>
      <c r="MGE119" s="205"/>
      <c r="MGF119" s="205"/>
      <c r="MGG119" s="205"/>
      <c r="MGH119" s="205"/>
      <c r="MGI119" s="205"/>
      <c r="MGJ119" s="205"/>
      <c r="MGK119" s="205"/>
      <c r="MGL119" s="205"/>
      <c r="MGM119" s="205"/>
      <c r="MGN119" s="205"/>
      <c r="MGO119" s="205"/>
      <c r="MGP119" s="205"/>
      <c r="MGQ119" s="205"/>
      <c r="MGR119" s="205"/>
      <c r="MGS119" s="205"/>
      <c r="MGT119" s="205"/>
      <c r="MGU119" s="205"/>
      <c r="MGV119" s="205"/>
      <c r="MGW119" s="205"/>
      <c r="MGX119" s="205"/>
      <c r="MGY119" s="205"/>
      <c r="MGZ119" s="205"/>
      <c r="MHA119" s="205"/>
      <c r="MHB119" s="205"/>
      <c r="MHC119" s="205"/>
      <c r="MHD119" s="205"/>
      <c r="MHE119" s="205"/>
      <c r="MHF119" s="205"/>
      <c r="MHG119" s="205"/>
      <c r="MHH119" s="205"/>
      <c r="MHI119" s="205"/>
      <c r="MHJ119" s="205"/>
      <c r="MHK119" s="205"/>
      <c r="MHL119" s="205"/>
      <c r="MHM119" s="205"/>
      <c r="MHN119" s="205"/>
      <c r="MHO119" s="205"/>
      <c r="MHP119" s="205"/>
      <c r="MHQ119" s="205"/>
      <c r="MHR119" s="205"/>
      <c r="MHS119" s="205"/>
      <c r="MHT119" s="205"/>
      <c r="MHU119" s="205"/>
      <c r="MHV119" s="205"/>
      <c r="MHW119" s="205"/>
      <c r="MHX119" s="205"/>
      <c r="MHY119" s="205"/>
      <c r="MHZ119" s="205"/>
      <c r="MIA119" s="205"/>
      <c r="MIB119" s="205"/>
      <c r="MIC119" s="205"/>
      <c r="MID119" s="205"/>
      <c r="MIE119" s="205"/>
      <c r="MIF119" s="205"/>
      <c r="MIG119" s="205"/>
      <c r="MIH119" s="205"/>
      <c r="MII119" s="205"/>
      <c r="MIJ119" s="205"/>
      <c r="MIK119" s="205"/>
      <c r="MIL119" s="205"/>
      <c r="MIM119" s="205"/>
      <c r="MIN119" s="205"/>
      <c r="MIO119" s="205"/>
      <c r="MIP119" s="205"/>
      <c r="MIQ119" s="205"/>
      <c r="MIR119" s="205"/>
      <c r="MIS119" s="205"/>
      <c r="MIT119" s="205"/>
      <c r="MIU119" s="205"/>
      <c r="MIV119" s="205"/>
      <c r="MIW119" s="205"/>
      <c r="MIX119" s="205"/>
      <c r="MIY119" s="205"/>
      <c r="MIZ119" s="205"/>
      <c r="MJA119" s="205"/>
      <c r="MJB119" s="205"/>
      <c r="MJC119" s="205"/>
      <c r="MJD119" s="205"/>
      <c r="MJE119" s="205"/>
      <c r="MJF119" s="205"/>
      <c r="MJG119" s="205"/>
      <c r="MJH119" s="205"/>
      <c r="MJI119" s="205"/>
      <c r="MJJ119" s="205"/>
      <c r="MJK119" s="205"/>
      <c r="MJL119" s="205"/>
      <c r="MJM119" s="205"/>
      <c r="MJN119" s="205"/>
      <c r="MJO119" s="205"/>
      <c r="MJP119" s="205"/>
      <c r="MJQ119" s="205"/>
      <c r="MJR119" s="205"/>
      <c r="MJS119" s="205"/>
      <c r="MJT119" s="205"/>
      <c r="MJU119" s="205"/>
      <c r="MJV119" s="205"/>
      <c r="MJW119" s="205"/>
      <c r="MJX119" s="205"/>
      <c r="MJY119" s="205"/>
      <c r="MJZ119" s="205"/>
      <c r="MKA119" s="205"/>
      <c r="MKB119" s="205"/>
      <c r="MKC119" s="205"/>
      <c r="MKD119" s="205"/>
      <c r="MKE119" s="205"/>
      <c r="MKF119" s="205"/>
      <c r="MKG119" s="205"/>
      <c r="MKH119" s="205"/>
      <c r="MKI119" s="205"/>
      <c r="MKJ119" s="205"/>
      <c r="MKK119" s="205"/>
      <c r="MKL119" s="205"/>
      <c r="MKM119" s="205"/>
      <c r="MKN119" s="205"/>
      <c r="MKO119" s="205"/>
      <c r="MKP119" s="205"/>
      <c r="MKQ119" s="205"/>
      <c r="MKR119" s="205"/>
      <c r="MKS119" s="205"/>
      <c r="MKT119" s="205"/>
      <c r="MKU119" s="205"/>
      <c r="MKV119" s="205"/>
      <c r="MKW119" s="205"/>
      <c r="MKX119" s="205"/>
      <c r="MKY119" s="205"/>
      <c r="MKZ119" s="205"/>
      <c r="MLA119" s="205"/>
      <c r="MLB119" s="205"/>
      <c r="MLC119" s="205"/>
      <c r="MLD119" s="205"/>
      <c r="MLE119" s="205"/>
      <c r="MLF119" s="205"/>
      <c r="MLG119" s="205"/>
      <c r="MLH119" s="205"/>
      <c r="MLI119" s="205"/>
      <c r="MLJ119" s="205"/>
      <c r="MLK119" s="205"/>
      <c r="MLL119" s="205"/>
      <c r="MLM119" s="205"/>
      <c r="MLN119" s="205"/>
      <c r="MLO119" s="205"/>
      <c r="MLP119" s="205"/>
      <c r="MLQ119" s="205"/>
      <c r="MLR119" s="205"/>
      <c r="MLS119" s="205"/>
      <c r="MLT119" s="205"/>
      <c r="MLU119" s="205"/>
      <c r="MLV119" s="205"/>
      <c r="MLW119" s="205"/>
      <c r="MLX119" s="205"/>
      <c r="MLY119" s="205"/>
      <c r="MLZ119" s="205"/>
      <c r="MMA119" s="205"/>
      <c r="MMB119" s="205"/>
      <c r="MMC119" s="205"/>
      <c r="MMD119" s="205"/>
      <c r="MME119" s="205"/>
      <c r="MMF119" s="205"/>
      <c r="MMG119" s="205"/>
      <c r="MMH119" s="205"/>
      <c r="MMI119" s="205"/>
      <c r="MMJ119" s="205"/>
      <c r="MMK119" s="205"/>
      <c r="MML119" s="205"/>
      <c r="MMM119" s="205"/>
      <c r="MMN119" s="205"/>
      <c r="MMO119" s="205"/>
      <c r="MMP119" s="205"/>
      <c r="MMQ119" s="205"/>
      <c r="MMR119" s="205"/>
      <c r="MMS119" s="205"/>
      <c r="MMT119" s="205"/>
      <c r="MMU119" s="205"/>
      <c r="MMV119" s="205"/>
      <c r="MMW119" s="205"/>
      <c r="MMX119" s="205"/>
      <c r="MMY119" s="205"/>
      <c r="MMZ119" s="205"/>
      <c r="MNA119" s="205"/>
      <c r="MNB119" s="205"/>
      <c r="MNC119" s="205"/>
      <c r="MND119" s="205"/>
      <c r="MNE119" s="205"/>
      <c r="MNF119" s="205"/>
      <c r="MNG119" s="205"/>
      <c r="MNH119" s="205"/>
      <c r="MNI119" s="205"/>
      <c r="MNJ119" s="205"/>
      <c r="MNK119" s="205"/>
      <c r="MNL119" s="205"/>
      <c r="MNM119" s="205"/>
      <c r="MNN119" s="205"/>
      <c r="MNO119" s="205"/>
      <c r="MNP119" s="205"/>
      <c r="MNQ119" s="205"/>
      <c r="MNR119" s="205"/>
      <c r="MNS119" s="205"/>
      <c r="MNT119" s="205"/>
      <c r="MNU119" s="205"/>
      <c r="MNV119" s="205"/>
      <c r="MNW119" s="205"/>
      <c r="MNX119" s="205"/>
      <c r="MNY119" s="205"/>
      <c r="MNZ119" s="205"/>
      <c r="MOA119" s="205"/>
      <c r="MOB119" s="205"/>
      <c r="MOC119" s="205"/>
      <c r="MOD119" s="205"/>
      <c r="MOE119" s="205"/>
      <c r="MOF119" s="205"/>
      <c r="MOG119" s="205"/>
      <c r="MOH119" s="205"/>
      <c r="MOI119" s="205"/>
      <c r="MOJ119" s="205"/>
      <c r="MOK119" s="205"/>
      <c r="MOL119" s="205"/>
      <c r="MOM119" s="205"/>
      <c r="MON119" s="205"/>
      <c r="MOO119" s="205"/>
      <c r="MOP119" s="205"/>
      <c r="MOQ119" s="205"/>
      <c r="MOR119" s="205"/>
      <c r="MOS119" s="205"/>
      <c r="MOT119" s="205"/>
      <c r="MOU119" s="205"/>
      <c r="MOV119" s="205"/>
      <c r="MOW119" s="205"/>
      <c r="MOX119" s="205"/>
      <c r="MOY119" s="205"/>
      <c r="MOZ119" s="205"/>
      <c r="MPA119" s="205"/>
      <c r="MPB119" s="205"/>
      <c r="MPC119" s="205"/>
      <c r="MPD119" s="205"/>
      <c r="MPE119" s="205"/>
      <c r="MPF119" s="205"/>
      <c r="MPG119" s="205"/>
      <c r="MPH119" s="205"/>
      <c r="MPI119" s="205"/>
      <c r="MPJ119" s="205"/>
      <c r="MPK119" s="205"/>
      <c r="MPL119" s="205"/>
      <c r="MPM119" s="205"/>
      <c r="MPN119" s="205"/>
      <c r="MPO119" s="205"/>
      <c r="MPV119" s="205"/>
      <c r="MPW119" s="205"/>
      <c r="MPX119" s="205"/>
      <c r="MPY119" s="205"/>
      <c r="MPZ119" s="205"/>
      <c r="MQA119" s="205"/>
      <c r="MQB119" s="205"/>
      <c r="MQC119" s="205"/>
      <c r="MQD119" s="205"/>
      <c r="MQE119" s="205"/>
      <c r="MQF119" s="205"/>
      <c r="MQG119" s="205"/>
      <c r="MQH119" s="205"/>
      <c r="MQI119" s="205"/>
      <c r="MQJ119" s="205"/>
      <c r="MQK119" s="205"/>
      <c r="MQL119" s="205"/>
      <c r="MQM119" s="205"/>
      <c r="MQN119" s="205"/>
      <c r="MQO119" s="205"/>
      <c r="MQP119" s="205"/>
      <c r="MQQ119" s="205"/>
      <c r="MQR119" s="205"/>
      <c r="MQS119" s="205"/>
      <c r="MQT119" s="205"/>
      <c r="MQU119" s="205"/>
      <c r="MQV119" s="205"/>
      <c r="MQW119" s="205"/>
      <c r="MQX119" s="205"/>
      <c r="MQY119" s="205"/>
      <c r="MQZ119" s="205"/>
      <c r="MRA119" s="205"/>
      <c r="MRB119" s="205"/>
      <c r="MRC119" s="205"/>
      <c r="MRD119" s="205"/>
      <c r="MRE119" s="205"/>
      <c r="MRF119" s="205"/>
      <c r="MRG119" s="205"/>
      <c r="MRH119" s="205"/>
      <c r="MRI119" s="205"/>
      <c r="MRJ119" s="205"/>
      <c r="MRK119" s="205"/>
      <c r="MRL119" s="205"/>
      <c r="MRM119" s="205"/>
      <c r="MRN119" s="205"/>
      <c r="MRO119" s="205"/>
      <c r="MRP119" s="205"/>
      <c r="MRQ119" s="205"/>
      <c r="MRR119" s="205"/>
      <c r="MRS119" s="205"/>
      <c r="MRT119" s="205"/>
      <c r="MRU119" s="205"/>
      <c r="MRV119" s="205"/>
      <c r="MRW119" s="205"/>
      <c r="MRX119" s="205"/>
      <c r="MRY119" s="205"/>
      <c r="MRZ119" s="205"/>
      <c r="MSA119" s="205"/>
      <c r="MSB119" s="205"/>
      <c r="MSC119" s="205"/>
      <c r="MSD119" s="205"/>
      <c r="MSE119" s="205"/>
      <c r="MSF119" s="205"/>
      <c r="MSG119" s="205"/>
      <c r="MSH119" s="205"/>
      <c r="MSI119" s="205"/>
      <c r="MSJ119" s="205"/>
      <c r="MSK119" s="205"/>
      <c r="MSL119" s="205"/>
      <c r="MSM119" s="205"/>
      <c r="MSN119" s="205"/>
      <c r="MSO119" s="205"/>
      <c r="MSP119" s="205"/>
      <c r="MSQ119" s="205"/>
      <c r="MSR119" s="205"/>
      <c r="MSS119" s="205"/>
      <c r="MST119" s="205"/>
      <c r="MSU119" s="205"/>
      <c r="MSV119" s="205"/>
      <c r="MSW119" s="205"/>
      <c r="MSX119" s="205"/>
      <c r="MSY119" s="205"/>
      <c r="MSZ119" s="205"/>
      <c r="MTA119" s="205"/>
      <c r="MTB119" s="205"/>
      <c r="MTC119" s="205"/>
      <c r="MTD119" s="205"/>
      <c r="MTE119" s="205"/>
      <c r="MTF119" s="205"/>
      <c r="MTG119" s="205"/>
      <c r="MTH119" s="205"/>
      <c r="MTI119" s="205"/>
      <c r="MTJ119" s="205"/>
      <c r="MTK119" s="205"/>
      <c r="MTL119" s="205"/>
      <c r="MTM119" s="205"/>
      <c r="MTN119" s="205"/>
      <c r="MTO119" s="205"/>
      <c r="MTP119" s="205"/>
      <c r="MTQ119" s="205"/>
      <c r="MTR119" s="205"/>
      <c r="MTS119" s="205"/>
      <c r="MTT119" s="205"/>
      <c r="MTU119" s="205"/>
      <c r="MTV119" s="205"/>
      <c r="MTW119" s="205"/>
      <c r="MTX119" s="205"/>
      <c r="MTY119" s="205"/>
      <c r="MTZ119" s="205"/>
      <c r="MUA119" s="205"/>
      <c r="MUB119" s="205"/>
      <c r="MUC119" s="205"/>
      <c r="MUD119" s="205"/>
      <c r="MUE119" s="205"/>
      <c r="MUF119" s="205"/>
      <c r="MUG119" s="205"/>
      <c r="MUH119" s="205"/>
      <c r="MUI119" s="205"/>
      <c r="MUJ119" s="205"/>
      <c r="MUK119" s="205"/>
      <c r="MUL119" s="205"/>
      <c r="MUM119" s="205"/>
      <c r="MUN119" s="205"/>
      <c r="MUO119" s="205"/>
      <c r="MUP119" s="205"/>
      <c r="MUQ119" s="205"/>
      <c r="MUR119" s="205"/>
      <c r="MUS119" s="205"/>
      <c r="MUT119" s="205"/>
      <c r="MUU119" s="205"/>
      <c r="MUV119" s="205"/>
      <c r="MUW119" s="205"/>
      <c r="MUX119" s="205"/>
      <c r="MUY119" s="205"/>
      <c r="MUZ119" s="205"/>
      <c r="MVA119" s="205"/>
      <c r="MVB119" s="205"/>
      <c r="MVC119" s="205"/>
      <c r="MVD119" s="205"/>
      <c r="MVE119" s="205"/>
      <c r="MVF119" s="205"/>
      <c r="MVG119" s="205"/>
      <c r="MVH119" s="205"/>
      <c r="MVI119" s="205"/>
      <c r="MVJ119" s="205"/>
      <c r="MVK119" s="205"/>
      <c r="MVL119" s="205"/>
      <c r="MVM119" s="205"/>
      <c r="MVN119" s="205"/>
      <c r="MVO119" s="205"/>
      <c r="MVP119" s="205"/>
      <c r="MVQ119" s="205"/>
      <c r="MVR119" s="205"/>
      <c r="MVS119" s="205"/>
      <c r="MVT119" s="205"/>
      <c r="MVU119" s="205"/>
      <c r="MVV119" s="205"/>
      <c r="MVW119" s="205"/>
      <c r="MVX119" s="205"/>
      <c r="MVY119" s="205"/>
      <c r="MVZ119" s="205"/>
      <c r="MWA119" s="205"/>
      <c r="MWB119" s="205"/>
      <c r="MWC119" s="205"/>
      <c r="MWD119" s="205"/>
      <c r="MWE119" s="205"/>
      <c r="MWF119" s="205"/>
      <c r="MWG119" s="205"/>
      <c r="MWH119" s="205"/>
      <c r="MWI119" s="205"/>
      <c r="MWJ119" s="205"/>
      <c r="MWK119" s="205"/>
      <c r="MWL119" s="205"/>
      <c r="MWM119" s="205"/>
      <c r="MWN119" s="205"/>
      <c r="MWO119" s="205"/>
      <c r="MWP119" s="205"/>
      <c r="MWQ119" s="205"/>
      <c r="MWR119" s="205"/>
      <c r="MWS119" s="205"/>
      <c r="MWT119" s="205"/>
      <c r="MWU119" s="205"/>
      <c r="MWV119" s="205"/>
      <c r="MWW119" s="205"/>
      <c r="MWX119" s="205"/>
      <c r="MWY119" s="205"/>
      <c r="MWZ119" s="205"/>
      <c r="MXA119" s="205"/>
      <c r="MXB119" s="205"/>
      <c r="MXC119" s="205"/>
      <c r="MXD119" s="205"/>
      <c r="MXE119" s="205"/>
      <c r="MXF119" s="205"/>
      <c r="MXG119" s="205"/>
      <c r="MXH119" s="205"/>
      <c r="MXI119" s="205"/>
      <c r="MXJ119" s="205"/>
      <c r="MXK119" s="205"/>
      <c r="MXL119" s="205"/>
      <c r="MXM119" s="205"/>
      <c r="MXN119" s="205"/>
      <c r="MXO119" s="205"/>
      <c r="MXP119" s="205"/>
      <c r="MXQ119" s="205"/>
      <c r="MXR119" s="205"/>
      <c r="MXS119" s="205"/>
      <c r="MXT119" s="205"/>
      <c r="MXU119" s="205"/>
      <c r="MXV119" s="205"/>
      <c r="MXW119" s="205"/>
      <c r="MXX119" s="205"/>
      <c r="MXY119" s="205"/>
      <c r="MXZ119" s="205"/>
      <c r="MYA119" s="205"/>
      <c r="MYB119" s="205"/>
      <c r="MYC119" s="205"/>
      <c r="MYD119" s="205"/>
      <c r="MYE119" s="205"/>
      <c r="MYF119" s="205"/>
      <c r="MYG119" s="205"/>
      <c r="MYH119" s="205"/>
      <c r="MYI119" s="205"/>
      <c r="MYJ119" s="205"/>
      <c r="MYK119" s="205"/>
      <c r="MYL119" s="205"/>
      <c r="MYM119" s="205"/>
      <c r="MYN119" s="205"/>
      <c r="MYO119" s="205"/>
      <c r="MYP119" s="205"/>
      <c r="MYQ119" s="205"/>
      <c r="MYR119" s="205"/>
      <c r="MYS119" s="205"/>
      <c r="MYT119" s="205"/>
      <c r="MYU119" s="205"/>
      <c r="MYV119" s="205"/>
      <c r="MYW119" s="205"/>
      <c r="MYX119" s="205"/>
      <c r="MYY119" s="205"/>
      <c r="MYZ119" s="205"/>
      <c r="MZA119" s="205"/>
      <c r="MZB119" s="205"/>
      <c r="MZC119" s="205"/>
      <c r="MZD119" s="205"/>
      <c r="MZE119" s="205"/>
      <c r="MZF119" s="205"/>
      <c r="MZG119" s="205"/>
      <c r="MZH119" s="205"/>
      <c r="MZI119" s="205"/>
      <c r="MZJ119" s="205"/>
      <c r="MZK119" s="205"/>
      <c r="MZR119" s="205"/>
      <c r="MZS119" s="205"/>
      <c r="MZT119" s="205"/>
      <c r="MZU119" s="205"/>
      <c r="MZV119" s="205"/>
      <c r="MZW119" s="205"/>
      <c r="MZX119" s="205"/>
      <c r="MZY119" s="205"/>
      <c r="MZZ119" s="205"/>
      <c r="NAA119" s="205"/>
      <c r="NAB119" s="205"/>
      <c r="NAC119" s="205"/>
      <c r="NAD119" s="205"/>
      <c r="NAE119" s="205"/>
      <c r="NAF119" s="205"/>
      <c r="NAG119" s="205"/>
      <c r="NAH119" s="205"/>
      <c r="NAI119" s="205"/>
      <c r="NAJ119" s="205"/>
      <c r="NAK119" s="205"/>
      <c r="NAL119" s="205"/>
      <c r="NAM119" s="205"/>
      <c r="NAN119" s="205"/>
      <c r="NAO119" s="205"/>
      <c r="NAP119" s="205"/>
      <c r="NAQ119" s="205"/>
      <c r="NAR119" s="205"/>
      <c r="NAS119" s="205"/>
      <c r="NAT119" s="205"/>
      <c r="NAU119" s="205"/>
      <c r="NAV119" s="205"/>
      <c r="NAW119" s="205"/>
      <c r="NAX119" s="205"/>
      <c r="NAY119" s="205"/>
      <c r="NAZ119" s="205"/>
      <c r="NBA119" s="205"/>
      <c r="NBB119" s="205"/>
      <c r="NBC119" s="205"/>
      <c r="NBD119" s="205"/>
      <c r="NBE119" s="205"/>
      <c r="NBF119" s="205"/>
      <c r="NBG119" s="205"/>
      <c r="NBH119" s="205"/>
      <c r="NBI119" s="205"/>
      <c r="NBJ119" s="205"/>
      <c r="NBK119" s="205"/>
      <c r="NBL119" s="205"/>
      <c r="NBM119" s="205"/>
      <c r="NBN119" s="205"/>
      <c r="NBO119" s="205"/>
      <c r="NBP119" s="205"/>
      <c r="NBQ119" s="205"/>
      <c r="NBR119" s="205"/>
      <c r="NBS119" s="205"/>
      <c r="NBT119" s="205"/>
      <c r="NBU119" s="205"/>
      <c r="NBV119" s="205"/>
      <c r="NBW119" s="205"/>
      <c r="NBX119" s="205"/>
      <c r="NBY119" s="205"/>
      <c r="NBZ119" s="205"/>
      <c r="NCA119" s="205"/>
      <c r="NCB119" s="205"/>
      <c r="NCC119" s="205"/>
      <c r="NCD119" s="205"/>
      <c r="NCE119" s="205"/>
      <c r="NCF119" s="205"/>
      <c r="NCG119" s="205"/>
      <c r="NCH119" s="205"/>
      <c r="NCI119" s="205"/>
      <c r="NCJ119" s="205"/>
      <c r="NCK119" s="205"/>
      <c r="NCL119" s="205"/>
      <c r="NCM119" s="205"/>
      <c r="NCN119" s="205"/>
      <c r="NCO119" s="205"/>
      <c r="NCP119" s="205"/>
      <c r="NCQ119" s="205"/>
      <c r="NCR119" s="205"/>
      <c r="NCS119" s="205"/>
      <c r="NCT119" s="205"/>
      <c r="NCU119" s="205"/>
      <c r="NCV119" s="205"/>
      <c r="NCW119" s="205"/>
      <c r="NCX119" s="205"/>
      <c r="NCY119" s="205"/>
      <c r="NCZ119" s="205"/>
      <c r="NDA119" s="205"/>
      <c r="NDB119" s="205"/>
      <c r="NDC119" s="205"/>
      <c r="NDD119" s="205"/>
      <c r="NDE119" s="205"/>
      <c r="NDF119" s="205"/>
      <c r="NDG119" s="205"/>
      <c r="NDH119" s="205"/>
      <c r="NDI119" s="205"/>
      <c r="NDJ119" s="205"/>
      <c r="NDK119" s="205"/>
      <c r="NDL119" s="205"/>
      <c r="NDM119" s="205"/>
      <c r="NDN119" s="205"/>
      <c r="NDO119" s="205"/>
      <c r="NDP119" s="205"/>
      <c r="NDQ119" s="205"/>
      <c r="NDR119" s="205"/>
      <c r="NDS119" s="205"/>
      <c r="NDT119" s="205"/>
      <c r="NDU119" s="205"/>
      <c r="NDV119" s="205"/>
      <c r="NDW119" s="205"/>
      <c r="NDX119" s="205"/>
      <c r="NDY119" s="205"/>
      <c r="NDZ119" s="205"/>
      <c r="NEA119" s="205"/>
      <c r="NEB119" s="205"/>
      <c r="NEC119" s="205"/>
      <c r="NED119" s="205"/>
      <c r="NEE119" s="205"/>
      <c r="NEF119" s="205"/>
      <c r="NEG119" s="205"/>
      <c r="NEH119" s="205"/>
      <c r="NEI119" s="205"/>
      <c r="NEJ119" s="205"/>
      <c r="NEK119" s="205"/>
      <c r="NEL119" s="205"/>
      <c r="NEM119" s="205"/>
      <c r="NEN119" s="205"/>
      <c r="NEO119" s="205"/>
      <c r="NEP119" s="205"/>
      <c r="NEQ119" s="205"/>
      <c r="NER119" s="205"/>
      <c r="NES119" s="205"/>
      <c r="NET119" s="205"/>
      <c r="NEU119" s="205"/>
      <c r="NEV119" s="205"/>
      <c r="NEW119" s="205"/>
      <c r="NEX119" s="205"/>
      <c r="NEY119" s="205"/>
      <c r="NEZ119" s="205"/>
      <c r="NFA119" s="205"/>
      <c r="NFB119" s="205"/>
      <c r="NFC119" s="205"/>
      <c r="NFD119" s="205"/>
      <c r="NFE119" s="205"/>
      <c r="NFF119" s="205"/>
      <c r="NFG119" s="205"/>
      <c r="NFH119" s="205"/>
      <c r="NFI119" s="205"/>
      <c r="NFJ119" s="205"/>
      <c r="NFK119" s="205"/>
      <c r="NFL119" s="205"/>
      <c r="NFM119" s="205"/>
      <c r="NFN119" s="205"/>
      <c r="NFO119" s="205"/>
      <c r="NFP119" s="205"/>
      <c r="NFQ119" s="205"/>
      <c r="NFR119" s="205"/>
      <c r="NFS119" s="205"/>
      <c r="NFT119" s="205"/>
      <c r="NFU119" s="205"/>
      <c r="NFV119" s="205"/>
      <c r="NFW119" s="205"/>
      <c r="NFX119" s="205"/>
      <c r="NFY119" s="205"/>
      <c r="NFZ119" s="205"/>
      <c r="NGA119" s="205"/>
      <c r="NGB119" s="205"/>
      <c r="NGC119" s="205"/>
      <c r="NGD119" s="205"/>
      <c r="NGE119" s="205"/>
      <c r="NGF119" s="205"/>
      <c r="NGG119" s="205"/>
      <c r="NGH119" s="205"/>
      <c r="NGI119" s="205"/>
      <c r="NGJ119" s="205"/>
      <c r="NGK119" s="205"/>
      <c r="NGL119" s="205"/>
      <c r="NGM119" s="205"/>
      <c r="NGN119" s="205"/>
      <c r="NGO119" s="205"/>
      <c r="NGP119" s="205"/>
      <c r="NGQ119" s="205"/>
      <c r="NGR119" s="205"/>
      <c r="NGS119" s="205"/>
      <c r="NGT119" s="205"/>
      <c r="NGU119" s="205"/>
      <c r="NGV119" s="205"/>
      <c r="NGW119" s="205"/>
      <c r="NGX119" s="205"/>
      <c r="NGY119" s="205"/>
      <c r="NGZ119" s="205"/>
      <c r="NHA119" s="205"/>
      <c r="NHB119" s="205"/>
      <c r="NHC119" s="205"/>
      <c r="NHD119" s="205"/>
      <c r="NHE119" s="205"/>
      <c r="NHF119" s="205"/>
      <c r="NHG119" s="205"/>
      <c r="NHH119" s="205"/>
      <c r="NHI119" s="205"/>
      <c r="NHJ119" s="205"/>
      <c r="NHK119" s="205"/>
      <c r="NHL119" s="205"/>
      <c r="NHM119" s="205"/>
      <c r="NHN119" s="205"/>
      <c r="NHO119" s="205"/>
      <c r="NHP119" s="205"/>
      <c r="NHQ119" s="205"/>
      <c r="NHR119" s="205"/>
      <c r="NHS119" s="205"/>
      <c r="NHT119" s="205"/>
      <c r="NHU119" s="205"/>
      <c r="NHV119" s="205"/>
      <c r="NHW119" s="205"/>
      <c r="NHX119" s="205"/>
      <c r="NHY119" s="205"/>
      <c r="NHZ119" s="205"/>
      <c r="NIA119" s="205"/>
      <c r="NIB119" s="205"/>
      <c r="NIC119" s="205"/>
      <c r="NID119" s="205"/>
      <c r="NIE119" s="205"/>
      <c r="NIF119" s="205"/>
      <c r="NIG119" s="205"/>
      <c r="NIH119" s="205"/>
      <c r="NII119" s="205"/>
      <c r="NIJ119" s="205"/>
      <c r="NIK119" s="205"/>
      <c r="NIL119" s="205"/>
      <c r="NIM119" s="205"/>
      <c r="NIN119" s="205"/>
      <c r="NIO119" s="205"/>
      <c r="NIP119" s="205"/>
      <c r="NIQ119" s="205"/>
      <c r="NIR119" s="205"/>
      <c r="NIS119" s="205"/>
      <c r="NIT119" s="205"/>
      <c r="NIU119" s="205"/>
      <c r="NIV119" s="205"/>
      <c r="NIW119" s="205"/>
      <c r="NIX119" s="205"/>
      <c r="NIY119" s="205"/>
      <c r="NIZ119" s="205"/>
      <c r="NJA119" s="205"/>
      <c r="NJB119" s="205"/>
      <c r="NJC119" s="205"/>
      <c r="NJD119" s="205"/>
      <c r="NJE119" s="205"/>
      <c r="NJF119" s="205"/>
      <c r="NJG119" s="205"/>
      <c r="NJN119" s="205"/>
      <c r="NJO119" s="205"/>
      <c r="NJP119" s="205"/>
      <c r="NJQ119" s="205"/>
      <c r="NJR119" s="205"/>
      <c r="NJS119" s="205"/>
      <c r="NJT119" s="205"/>
      <c r="NJU119" s="205"/>
      <c r="NJV119" s="205"/>
      <c r="NJW119" s="205"/>
      <c r="NJX119" s="205"/>
      <c r="NJY119" s="205"/>
      <c r="NJZ119" s="205"/>
      <c r="NKA119" s="205"/>
      <c r="NKB119" s="205"/>
      <c r="NKC119" s="205"/>
      <c r="NKD119" s="205"/>
      <c r="NKE119" s="205"/>
      <c r="NKF119" s="205"/>
      <c r="NKG119" s="205"/>
      <c r="NKH119" s="205"/>
      <c r="NKI119" s="205"/>
      <c r="NKJ119" s="205"/>
      <c r="NKK119" s="205"/>
      <c r="NKL119" s="205"/>
      <c r="NKM119" s="205"/>
      <c r="NKN119" s="205"/>
      <c r="NKO119" s="205"/>
      <c r="NKP119" s="205"/>
      <c r="NKQ119" s="205"/>
      <c r="NKR119" s="205"/>
      <c r="NKS119" s="205"/>
      <c r="NKT119" s="205"/>
      <c r="NKU119" s="205"/>
      <c r="NKV119" s="205"/>
      <c r="NKW119" s="205"/>
      <c r="NKX119" s="205"/>
      <c r="NKY119" s="205"/>
      <c r="NKZ119" s="205"/>
      <c r="NLA119" s="205"/>
      <c r="NLB119" s="205"/>
      <c r="NLC119" s="205"/>
      <c r="NLD119" s="205"/>
      <c r="NLE119" s="205"/>
      <c r="NLF119" s="205"/>
      <c r="NLG119" s="205"/>
      <c r="NLH119" s="205"/>
      <c r="NLI119" s="205"/>
      <c r="NLJ119" s="205"/>
      <c r="NLK119" s="205"/>
      <c r="NLL119" s="205"/>
      <c r="NLM119" s="205"/>
      <c r="NLN119" s="205"/>
      <c r="NLO119" s="205"/>
      <c r="NLP119" s="205"/>
      <c r="NLQ119" s="205"/>
      <c r="NLR119" s="205"/>
      <c r="NLS119" s="205"/>
      <c r="NLT119" s="205"/>
      <c r="NLU119" s="205"/>
      <c r="NLV119" s="205"/>
      <c r="NLW119" s="205"/>
      <c r="NLX119" s="205"/>
      <c r="NLY119" s="205"/>
      <c r="NLZ119" s="205"/>
      <c r="NMA119" s="205"/>
      <c r="NMB119" s="205"/>
      <c r="NMC119" s="205"/>
      <c r="NMD119" s="205"/>
      <c r="NME119" s="205"/>
      <c r="NMF119" s="205"/>
      <c r="NMG119" s="205"/>
      <c r="NMH119" s="205"/>
      <c r="NMI119" s="205"/>
      <c r="NMJ119" s="205"/>
      <c r="NMK119" s="205"/>
      <c r="NML119" s="205"/>
      <c r="NMM119" s="205"/>
      <c r="NMN119" s="205"/>
      <c r="NMO119" s="205"/>
      <c r="NMP119" s="205"/>
      <c r="NMQ119" s="205"/>
      <c r="NMR119" s="205"/>
      <c r="NMS119" s="205"/>
      <c r="NMT119" s="205"/>
      <c r="NMU119" s="205"/>
      <c r="NMV119" s="205"/>
      <c r="NMW119" s="205"/>
      <c r="NMX119" s="205"/>
      <c r="NMY119" s="205"/>
      <c r="NMZ119" s="205"/>
      <c r="NNA119" s="205"/>
      <c r="NNB119" s="205"/>
      <c r="NNC119" s="205"/>
      <c r="NND119" s="205"/>
      <c r="NNE119" s="205"/>
      <c r="NNF119" s="205"/>
      <c r="NNG119" s="205"/>
      <c r="NNH119" s="205"/>
      <c r="NNI119" s="205"/>
      <c r="NNJ119" s="205"/>
      <c r="NNK119" s="205"/>
      <c r="NNL119" s="205"/>
      <c r="NNM119" s="205"/>
      <c r="NNN119" s="205"/>
      <c r="NNO119" s="205"/>
      <c r="NNP119" s="205"/>
      <c r="NNQ119" s="205"/>
      <c r="NNR119" s="205"/>
      <c r="NNS119" s="205"/>
      <c r="NNT119" s="205"/>
      <c r="NNU119" s="205"/>
      <c r="NNV119" s="205"/>
      <c r="NNW119" s="205"/>
      <c r="NNX119" s="205"/>
      <c r="NNY119" s="205"/>
      <c r="NNZ119" s="205"/>
      <c r="NOA119" s="205"/>
      <c r="NOB119" s="205"/>
      <c r="NOC119" s="205"/>
      <c r="NOD119" s="205"/>
      <c r="NOE119" s="205"/>
      <c r="NOF119" s="205"/>
      <c r="NOG119" s="205"/>
      <c r="NOH119" s="205"/>
      <c r="NOI119" s="205"/>
      <c r="NOJ119" s="205"/>
      <c r="NOK119" s="205"/>
      <c r="NOL119" s="205"/>
      <c r="NOM119" s="205"/>
      <c r="NON119" s="205"/>
      <c r="NOO119" s="205"/>
      <c r="NOP119" s="205"/>
      <c r="NOQ119" s="205"/>
      <c r="NOR119" s="205"/>
      <c r="NOS119" s="205"/>
      <c r="NOT119" s="205"/>
      <c r="NOU119" s="205"/>
      <c r="NOV119" s="205"/>
      <c r="NOW119" s="205"/>
      <c r="NOX119" s="205"/>
      <c r="NOY119" s="205"/>
      <c r="NOZ119" s="205"/>
      <c r="NPA119" s="205"/>
      <c r="NPB119" s="205"/>
      <c r="NPC119" s="205"/>
      <c r="NPD119" s="205"/>
      <c r="NPE119" s="205"/>
      <c r="NPF119" s="205"/>
      <c r="NPG119" s="205"/>
      <c r="NPH119" s="205"/>
      <c r="NPI119" s="205"/>
      <c r="NPJ119" s="205"/>
      <c r="NPK119" s="205"/>
      <c r="NPL119" s="205"/>
      <c r="NPM119" s="205"/>
      <c r="NPN119" s="205"/>
      <c r="NPO119" s="205"/>
      <c r="NPP119" s="205"/>
      <c r="NPQ119" s="205"/>
      <c r="NPR119" s="205"/>
      <c r="NPS119" s="205"/>
      <c r="NPT119" s="205"/>
      <c r="NPU119" s="205"/>
      <c r="NPV119" s="205"/>
      <c r="NPW119" s="205"/>
      <c r="NPX119" s="205"/>
      <c r="NPY119" s="205"/>
      <c r="NPZ119" s="205"/>
      <c r="NQA119" s="205"/>
      <c r="NQB119" s="205"/>
      <c r="NQC119" s="205"/>
      <c r="NQD119" s="205"/>
      <c r="NQE119" s="205"/>
      <c r="NQF119" s="205"/>
      <c r="NQG119" s="205"/>
      <c r="NQH119" s="205"/>
      <c r="NQI119" s="205"/>
      <c r="NQJ119" s="205"/>
      <c r="NQK119" s="205"/>
      <c r="NQL119" s="205"/>
      <c r="NQM119" s="205"/>
      <c r="NQN119" s="205"/>
      <c r="NQO119" s="205"/>
      <c r="NQP119" s="205"/>
      <c r="NQQ119" s="205"/>
      <c r="NQR119" s="205"/>
      <c r="NQS119" s="205"/>
      <c r="NQT119" s="205"/>
      <c r="NQU119" s="205"/>
      <c r="NQV119" s="205"/>
      <c r="NQW119" s="205"/>
      <c r="NQX119" s="205"/>
      <c r="NQY119" s="205"/>
      <c r="NQZ119" s="205"/>
      <c r="NRA119" s="205"/>
      <c r="NRB119" s="205"/>
      <c r="NRC119" s="205"/>
      <c r="NRD119" s="205"/>
      <c r="NRE119" s="205"/>
      <c r="NRF119" s="205"/>
      <c r="NRG119" s="205"/>
      <c r="NRH119" s="205"/>
      <c r="NRI119" s="205"/>
      <c r="NRJ119" s="205"/>
      <c r="NRK119" s="205"/>
      <c r="NRL119" s="205"/>
      <c r="NRM119" s="205"/>
      <c r="NRN119" s="205"/>
      <c r="NRO119" s="205"/>
      <c r="NRP119" s="205"/>
      <c r="NRQ119" s="205"/>
      <c r="NRR119" s="205"/>
      <c r="NRS119" s="205"/>
      <c r="NRT119" s="205"/>
      <c r="NRU119" s="205"/>
      <c r="NRV119" s="205"/>
      <c r="NRW119" s="205"/>
      <c r="NRX119" s="205"/>
      <c r="NRY119" s="205"/>
      <c r="NRZ119" s="205"/>
      <c r="NSA119" s="205"/>
      <c r="NSB119" s="205"/>
      <c r="NSC119" s="205"/>
      <c r="NSD119" s="205"/>
      <c r="NSE119" s="205"/>
      <c r="NSF119" s="205"/>
      <c r="NSG119" s="205"/>
      <c r="NSH119" s="205"/>
      <c r="NSI119" s="205"/>
      <c r="NSJ119" s="205"/>
      <c r="NSK119" s="205"/>
      <c r="NSL119" s="205"/>
      <c r="NSM119" s="205"/>
      <c r="NSN119" s="205"/>
      <c r="NSO119" s="205"/>
      <c r="NSP119" s="205"/>
      <c r="NSQ119" s="205"/>
      <c r="NSR119" s="205"/>
      <c r="NSS119" s="205"/>
      <c r="NST119" s="205"/>
      <c r="NSU119" s="205"/>
      <c r="NSV119" s="205"/>
      <c r="NSW119" s="205"/>
      <c r="NSX119" s="205"/>
      <c r="NSY119" s="205"/>
      <c r="NSZ119" s="205"/>
      <c r="NTA119" s="205"/>
      <c r="NTB119" s="205"/>
      <c r="NTC119" s="205"/>
      <c r="NTJ119" s="205"/>
      <c r="NTK119" s="205"/>
      <c r="NTL119" s="205"/>
      <c r="NTM119" s="205"/>
      <c r="NTN119" s="205"/>
      <c r="NTO119" s="205"/>
      <c r="NTP119" s="205"/>
      <c r="NTQ119" s="205"/>
      <c r="NTR119" s="205"/>
      <c r="NTS119" s="205"/>
      <c r="NTT119" s="205"/>
      <c r="NTU119" s="205"/>
      <c r="NTV119" s="205"/>
      <c r="NTW119" s="205"/>
      <c r="NTX119" s="205"/>
      <c r="NTY119" s="205"/>
      <c r="NTZ119" s="205"/>
      <c r="NUA119" s="205"/>
      <c r="NUB119" s="205"/>
      <c r="NUC119" s="205"/>
      <c r="NUD119" s="205"/>
      <c r="NUE119" s="205"/>
      <c r="NUF119" s="205"/>
      <c r="NUG119" s="205"/>
      <c r="NUH119" s="205"/>
      <c r="NUI119" s="205"/>
      <c r="NUJ119" s="205"/>
      <c r="NUK119" s="205"/>
      <c r="NUL119" s="205"/>
      <c r="NUM119" s="205"/>
      <c r="NUN119" s="205"/>
      <c r="NUO119" s="205"/>
      <c r="NUP119" s="205"/>
      <c r="NUQ119" s="205"/>
      <c r="NUR119" s="205"/>
      <c r="NUS119" s="205"/>
      <c r="NUT119" s="205"/>
      <c r="NUU119" s="205"/>
      <c r="NUV119" s="205"/>
      <c r="NUW119" s="205"/>
      <c r="NUX119" s="205"/>
      <c r="NUY119" s="205"/>
      <c r="NUZ119" s="205"/>
      <c r="NVA119" s="205"/>
      <c r="NVB119" s="205"/>
      <c r="NVC119" s="205"/>
      <c r="NVD119" s="205"/>
      <c r="NVE119" s="205"/>
      <c r="NVF119" s="205"/>
      <c r="NVG119" s="205"/>
      <c r="NVH119" s="205"/>
      <c r="NVI119" s="205"/>
      <c r="NVJ119" s="205"/>
      <c r="NVK119" s="205"/>
      <c r="NVL119" s="205"/>
      <c r="NVM119" s="205"/>
      <c r="NVN119" s="205"/>
      <c r="NVO119" s="205"/>
      <c r="NVP119" s="205"/>
      <c r="NVQ119" s="205"/>
      <c r="NVR119" s="205"/>
      <c r="NVS119" s="205"/>
      <c r="NVT119" s="205"/>
      <c r="NVU119" s="205"/>
      <c r="NVV119" s="205"/>
      <c r="NVW119" s="205"/>
      <c r="NVX119" s="205"/>
      <c r="NVY119" s="205"/>
      <c r="NVZ119" s="205"/>
      <c r="NWA119" s="205"/>
      <c r="NWB119" s="205"/>
      <c r="NWC119" s="205"/>
      <c r="NWD119" s="205"/>
      <c r="NWE119" s="205"/>
      <c r="NWF119" s="205"/>
      <c r="NWG119" s="205"/>
      <c r="NWH119" s="205"/>
      <c r="NWI119" s="205"/>
      <c r="NWJ119" s="205"/>
      <c r="NWK119" s="205"/>
      <c r="NWL119" s="205"/>
      <c r="NWM119" s="205"/>
      <c r="NWN119" s="205"/>
      <c r="NWO119" s="205"/>
      <c r="NWP119" s="205"/>
      <c r="NWQ119" s="205"/>
      <c r="NWR119" s="205"/>
      <c r="NWS119" s="205"/>
      <c r="NWT119" s="205"/>
      <c r="NWU119" s="205"/>
      <c r="NWV119" s="205"/>
      <c r="NWW119" s="205"/>
      <c r="NWX119" s="205"/>
      <c r="NWY119" s="205"/>
      <c r="NWZ119" s="205"/>
      <c r="NXA119" s="205"/>
      <c r="NXB119" s="205"/>
      <c r="NXC119" s="205"/>
      <c r="NXD119" s="205"/>
      <c r="NXE119" s="205"/>
      <c r="NXF119" s="205"/>
      <c r="NXG119" s="205"/>
      <c r="NXH119" s="205"/>
      <c r="NXI119" s="205"/>
      <c r="NXJ119" s="205"/>
      <c r="NXK119" s="205"/>
      <c r="NXL119" s="205"/>
      <c r="NXM119" s="205"/>
      <c r="NXN119" s="205"/>
      <c r="NXO119" s="205"/>
      <c r="NXP119" s="205"/>
      <c r="NXQ119" s="205"/>
      <c r="NXR119" s="205"/>
      <c r="NXS119" s="205"/>
      <c r="NXT119" s="205"/>
      <c r="NXU119" s="205"/>
      <c r="NXV119" s="205"/>
      <c r="NXW119" s="205"/>
      <c r="NXX119" s="205"/>
      <c r="NXY119" s="205"/>
      <c r="NXZ119" s="205"/>
      <c r="NYA119" s="205"/>
      <c r="NYB119" s="205"/>
      <c r="NYC119" s="205"/>
      <c r="NYD119" s="205"/>
      <c r="NYE119" s="205"/>
      <c r="NYF119" s="205"/>
      <c r="NYG119" s="205"/>
      <c r="NYH119" s="205"/>
      <c r="NYI119" s="205"/>
      <c r="NYJ119" s="205"/>
      <c r="NYK119" s="205"/>
      <c r="NYL119" s="205"/>
      <c r="NYM119" s="205"/>
      <c r="NYN119" s="205"/>
      <c r="NYO119" s="205"/>
      <c r="NYP119" s="205"/>
      <c r="NYQ119" s="205"/>
      <c r="NYR119" s="205"/>
      <c r="NYS119" s="205"/>
      <c r="NYT119" s="205"/>
      <c r="NYU119" s="205"/>
      <c r="NYV119" s="205"/>
      <c r="NYW119" s="205"/>
      <c r="NYX119" s="205"/>
      <c r="NYY119" s="205"/>
      <c r="NYZ119" s="205"/>
      <c r="NZA119" s="205"/>
      <c r="NZB119" s="205"/>
      <c r="NZC119" s="205"/>
      <c r="NZD119" s="205"/>
      <c r="NZE119" s="205"/>
      <c r="NZF119" s="205"/>
      <c r="NZG119" s="205"/>
      <c r="NZH119" s="205"/>
      <c r="NZI119" s="205"/>
      <c r="NZJ119" s="205"/>
      <c r="NZK119" s="205"/>
      <c r="NZL119" s="205"/>
      <c r="NZM119" s="205"/>
      <c r="NZN119" s="205"/>
      <c r="NZO119" s="205"/>
      <c r="NZP119" s="205"/>
      <c r="NZQ119" s="205"/>
      <c r="NZR119" s="205"/>
      <c r="NZS119" s="205"/>
      <c r="NZT119" s="205"/>
      <c r="NZU119" s="205"/>
      <c r="NZV119" s="205"/>
      <c r="NZW119" s="205"/>
      <c r="NZX119" s="205"/>
      <c r="NZY119" s="205"/>
      <c r="NZZ119" s="205"/>
      <c r="OAA119" s="205"/>
      <c r="OAB119" s="205"/>
      <c r="OAC119" s="205"/>
      <c r="OAD119" s="205"/>
      <c r="OAE119" s="205"/>
      <c r="OAF119" s="205"/>
      <c r="OAG119" s="205"/>
      <c r="OAH119" s="205"/>
      <c r="OAI119" s="205"/>
      <c r="OAJ119" s="205"/>
      <c r="OAK119" s="205"/>
      <c r="OAL119" s="205"/>
      <c r="OAM119" s="205"/>
      <c r="OAN119" s="205"/>
      <c r="OAO119" s="205"/>
      <c r="OAP119" s="205"/>
      <c r="OAQ119" s="205"/>
      <c r="OAR119" s="205"/>
      <c r="OAS119" s="205"/>
      <c r="OAT119" s="205"/>
      <c r="OAU119" s="205"/>
      <c r="OAV119" s="205"/>
      <c r="OAW119" s="205"/>
      <c r="OAX119" s="205"/>
      <c r="OAY119" s="205"/>
      <c r="OAZ119" s="205"/>
      <c r="OBA119" s="205"/>
      <c r="OBB119" s="205"/>
      <c r="OBC119" s="205"/>
      <c r="OBD119" s="205"/>
      <c r="OBE119" s="205"/>
      <c r="OBF119" s="205"/>
      <c r="OBG119" s="205"/>
      <c r="OBH119" s="205"/>
      <c r="OBI119" s="205"/>
      <c r="OBJ119" s="205"/>
      <c r="OBK119" s="205"/>
      <c r="OBL119" s="205"/>
      <c r="OBM119" s="205"/>
      <c r="OBN119" s="205"/>
      <c r="OBO119" s="205"/>
      <c r="OBP119" s="205"/>
      <c r="OBQ119" s="205"/>
      <c r="OBR119" s="205"/>
      <c r="OBS119" s="205"/>
      <c r="OBT119" s="205"/>
      <c r="OBU119" s="205"/>
      <c r="OBV119" s="205"/>
      <c r="OBW119" s="205"/>
      <c r="OBX119" s="205"/>
      <c r="OBY119" s="205"/>
      <c r="OBZ119" s="205"/>
      <c r="OCA119" s="205"/>
      <c r="OCB119" s="205"/>
      <c r="OCC119" s="205"/>
      <c r="OCD119" s="205"/>
      <c r="OCE119" s="205"/>
      <c r="OCF119" s="205"/>
      <c r="OCG119" s="205"/>
      <c r="OCH119" s="205"/>
      <c r="OCI119" s="205"/>
      <c r="OCJ119" s="205"/>
      <c r="OCK119" s="205"/>
      <c r="OCL119" s="205"/>
      <c r="OCM119" s="205"/>
      <c r="OCN119" s="205"/>
      <c r="OCO119" s="205"/>
      <c r="OCP119" s="205"/>
      <c r="OCQ119" s="205"/>
      <c r="OCR119" s="205"/>
      <c r="OCS119" s="205"/>
      <c r="OCT119" s="205"/>
      <c r="OCU119" s="205"/>
      <c r="OCV119" s="205"/>
      <c r="OCW119" s="205"/>
      <c r="OCX119" s="205"/>
      <c r="OCY119" s="205"/>
      <c r="ODF119" s="205"/>
      <c r="ODG119" s="205"/>
      <c r="ODH119" s="205"/>
      <c r="ODI119" s="205"/>
      <c r="ODJ119" s="205"/>
      <c r="ODK119" s="205"/>
      <c r="ODL119" s="205"/>
      <c r="ODM119" s="205"/>
      <c r="ODN119" s="205"/>
      <c r="ODO119" s="205"/>
      <c r="ODP119" s="205"/>
      <c r="ODQ119" s="205"/>
      <c r="ODR119" s="205"/>
      <c r="ODS119" s="205"/>
      <c r="ODT119" s="205"/>
      <c r="ODU119" s="205"/>
      <c r="ODV119" s="205"/>
      <c r="ODW119" s="205"/>
      <c r="ODX119" s="205"/>
      <c r="ODY119" s="205"/>
      <c r="ODZ119" s="205"/>
      <c r="OEA119" s="205"/>
      <c r="OEB119" s="205"/>
      <c r="OEC119" s="205"/>
      <c r="OED119" s="205"/>
      <c r="OEE119" s="205"/>
      <c r="OEF119" s="205"/>
      <c r="OEG119" s="205"/>
      <c r="OEH119" s="205"/>
      <c r="OEI119" s="205"/>
      <c r="OEJ119" s="205"/>
      <c r="OEK119" s="205"/>
      <c r="OEL119" s="205"/>
      <c r="OEM119" s="205"/>
      <c r="OEN119" s="205"/>
      <c r="OEO119" s="205"/>
      <c r="OEP119" s="205"/>
      <c r="OEQ119" s="205"/>
      <c r="OER119" s="205"/>
      <c r="OES119" s="205"/>
      <c r="OET119" s="205"/>
      <c r="OEU119" s="205"/>
      <c r="OEV119" s="205"/>
      <c r="OEW119" s="205"/>
      <c r="OEX119" s="205"/>
      <c r="OEY119" s="205"/>
      <c r="OEZ119" s="205"/>
      <c r="OFA119" s="205"/>
      <c r="OFB119" s="205"/>
      <c r="OFC119" s="205"/>
      <c r="OFD119" s="205"/>
      <c r="OFE119" s="205"/>
      <c r="OFF119" s="205"/>
      <c r="OFG119" s="205"/>
      <c r="OFH119" s="205"/>
      <c r="OFI119" s="205"/>
      <c r="OFJ119" s="205"/>
      <c r="OFK119" s="205"/>
      <c r="OFL119" s="205"/>
      <c r="OFM119" s="205"/>
      <c r="OFN119" s="205"/>
      <c r="OFO119" s="205"/>
      <c r="OFP119" s="205"/>
      <c r="OFQ119" s="205"/>
      <c r="OFR119" s="205"/>
      <c r="OFS119" s="205"/>
      <c r="OFT119" s="205"/>
      <c r="OFU119" s="205"/>
      <c r="OFV119" s="205"/>
      <c r="OFW119" s="205"/>
      <c r="OFX119" s="205"/>
      <c r="OFY119" s="205"/>
      <c r="OFZ119" s="205"/>
      <c r="OGA119" s="205"/>
      <c r="OGB119" s="205"/>
      <c r="OGC119" s="205"/>
      <c r="OGD119" s="205"/>
      <c r="OGE119" s="205"/>
      <c r="OGF119" s="205"/>
      <c r="OGG119" s="205"/>
      <c r="OGH119" s="205"/>
      <c r="OGI119" s="205"/>
      <c r="OGJ119" s="205"/>
      <c r="OGK119" s="205"/>
      <c r="OGL119" s="205"/>
      <c r="OGM119" s="205"/>
      <c r="OGN119" s="205"/>
      <c r="OGO119" s="205"/>
      <c r="OGP119" s="205"/>
      <c r="OGQ119" s="205"/>
      <c r="OGR119" s="205"/>
      <c r="OGS119" s="205"/>
      <c r="OGT119" s="205"/>
      <c r="OGU119" s="205"/>
      <c r="OGV119" s="205"/>
      <c r="OGW119" s="205"/>
      <c r="OGX119" s="205"/>
      <c r="OGY119" s="205"/>
      <c r="OGZ119" s="205"/>
      <c r="OHA119" s="205"/>
      <c r="OHB119" s="205"/>
      <c r="OHC119" s="205"/>
      <c r="OHD119" s="205"/>
      <c r="OHE119" s="205"/>
      <c r="OHF119" s="205"/>
      <c r="OHG119" s="205"/>
      <c r="OHH119" s="205"/>
      <c r="OHI119" s="205"/>
      <c r="OHJ119" s="205"/>
      <c r="OHK119" s="205"/>
      <c r="OHL119" s="205"/>
      <c r="OHM119" s="205"/>
      <c r="OHN119" s="205"/>
      <c r="OHO119" s="205"/>
      <c r="OHP119" s="205"/>
      <c r="OHQ119" s="205"/>
      <c r="OHR119" s="205"/>
      <c r="OHS119" s="205"/>
      <c r="OHT119" s="205"/>
      <c r="OHU119" s="205"/>
      <c r="OHV119" s="205"/>
      <c r="OHW119" s="205"/>
      <c r="OHX119" s="205"/>
      <c r="OHY119" s="205"/>
      <c r="OHZ119" s="205"/>
      <c r="OIA119" s="205"/>
      <c r="OIB119" s="205"/>
      <c r="OIC119" s="205"/>
      <c r="OID119" s="205"/>
      <c r="OIE119" s="205"/>
      <c r="OIF119" s="205"/>
      <c r="OIG119" s="205"/>
      <c r="OIH119" s="205"/>
      <c r="OII119" s="205"/>
      <c r="OIJ119" s="205"/>
      <c r="OIK119" s="205"/>
      <c r="OIL119" s="205"/>
      <c r="OIM119" s="205"/>
      <c r="OIN119" s="205"/>
      <c r="OIO119" s="205"/>
      <c r="OIP119" s="205"/>
      <c r="OIQ119" s="205"/>
      <c r="OIR119" s="205"/>
      <c r="OIS119" s="205"/>
      <c r="OIT119" s="205"/>
      <c r="OIU119" s="205"/>
      <c r="OIV119" s="205"/>
      <c r="OIW119" s="205"/>
      <c r="OIX119" s="205"/>
      <c r="OIY119" s="205"/>
      <c r="OIZ119" s="205"/>
      <c r="OJA119" s="205"/>
      <c r="OJB119" s="205"/>
      <c r="OJC119" s="205"/>
      <c r="OJD119" s="205"/>
      <c r="OJE119" s="205"/>
      <c r="OJF119" s="205"/>
      <c r="OJG119" s="205"/>
      <c r="OJH119" s="205"/>
      <c r="OJI119" s="205"/>
      <c r="OJJ119" s="205"/>
      <c r="OJK119" s="205"/>
      <c r="OJL119" s="205"/>
      <c r="OJM119" s="205"/>
      <c r="OJN119" s="205"/>
      <c r="OJO119" s="205"/>
      <c r="OJP119" s="205"/>
      <c r="OJQ119" s="205"/>
      <c r="OJR119" s="205"/>
      <c r="OJS119" s="205"/>
      <c r="OJT119" s="205"/>
      <c r="OJU119" s="205"/>
      <c r="OJV119" s="205"/>
      <c r="OJW119" s="205"/>
      <c r="OJX119" s="205"/>
      <c r="OJY119" s="205"/>
      <c r="OJZ119" s="205"/>
      <c r="OKA119" s="205"/>
      <c r="OKB119" s="205"/>
      <c r="OKC119" s="205"/>
      <c r="OKD119" s="205"/>
      <c r="OKE119" s="205"/>
      <c r="OKF119" s="205"/>
      <c r="OKG119" s="205"/>
      <c r="OKH119" s="205"/>
      <c r="OKI119" s="205"/>
      <c r="OKJ119" s="205"/>
      <c r="OKK119" s="205"/>
      <c r="OKL119" s="205"/>
      <c r="OKM119" s="205"/>
      <c r="OKN119" s="205"/>
      <c r="OKO119" s="205"/>
      <c r="OKP119" s="205"/>
      <c r="OKQ119" s="205"/>
      <c r="OKR119" s="205"/>
      <c r="OKS119" s="205"/>
      <c r="OKT119" s="205"/>
      <c r="OKU119" s="205"/>
      <c r="OKV119" s="205"/>
      <c r="OKW119" s="205"/>
      <c r="OKX119" s="205"/>
      <c r="OKY119" s="205"/>
      <c r="OKZ119" s="205"/>
      <c r="OLA119" s="205"/>
      <c r="OLB119" s="205"/>
      <c r="OLC119" s="205"/>
      <c r="OLD119" s="205"/>
      <c r="OLE119" s="205"/>
      <c r="OLF119" s="205"/>
      <c r="OLG119" s="205"/>
      <c r="OLH119" s="205"/>
      <c r="OLI119" s="205"/>
      <c r="OLJ119" s="205"/>
      <c r="OLK119" s="205"/>
      <c r="OLL119" s="205"/>
      <c r="OLM119" s="205"/>
      <c r="OLN119" s="205"/>
      <c r="OLO119" s="205"/>
      <c r="OLP119" s="205"/>
      <c r="OLQ119" s="205"/>
      <c r="OLR119" s="205"/>
      <c r="OLS119" s="205"/>
      <c r="OLT119" s="205"/>
      <c r="OLU119" s="205"/>
      <c r="OLV119" s="205"/>
      <c r="OLW119" s="205"/>
      <c r="OLX119" s="205"/>
      <c r="OLY119" s="205"/>
      <c r="OLZ119" s="205"/>
      <c r="OMA119" s="205"/>
      <c r="OMB119" s="205"/>
      <c r="OMC119" s="205"/>
      <c r="OMD119" s="205"/>
      <c r="OME119" s="205"/>
      <c r="OMF119" s="205"/>
      <c r="OMG119" s="205"/>
      <c r="OMH119" s="205"/>
      <c r="OMI119" s="205"/>
      <c r="OMJ119" s="205"/>
      <c r="OMK119" s="205"/>
      <c r="OML119" s="205"/>
      <c r="OMM119" s="205"/>
      <c r="OMN119" s="205"/>
      <c r="OMO119" s="205"/>
      <c r="OMP119" s="205"/>
      <c r="OMQ119" s="205"/>
      <c r="OMR119" s="205"/>
      <c r="OMS119" s="205"/>
      <c r="OMT119" s="205"/>
      <c r="OMU119" s="205"/>
      <c r="ONB119" s="205"/>
      <c r="ONC119" s="205"/>
      <c r="OND119" s="205"/>
      <c r="ONE119" s="205"/>
      <c r="ONF119" s="205"/>
      <c r="ONG119" s="205"/>
      <c r="ONH119" s="205"/>
      <c r="ONI119" s="205"/>
      <c r="ONJ119" s="205"/>
      <c r="ONK119" s="205"/>
      <c r="ONL119" s="205"/>
      <c r="ONM119" s="205"/>
      <c r="ONN119" s="205"/>
      <c r="ONO119" s="205"/>
      <c r="ONP119" s="205"/>
      <c r="ONQ119" s="205"/>
      <c r="ONR119" s="205"/>
      <c r="ONS119" s="205"/>
      <c r="ONT119" s="205"/>
      <c r="ONU119" s="205"/>
      <c r="ONV119" s="205"/>
      <c r="ONW119" s="205"/>
      <c r="ONX119" s="205"/>
      <c r="ONY119" s="205"/>
      <c r="ONZ119" s="205"/>
      <c r="OOA119" s="205"/>
      <c r="OOB119" s="205"/>
      <c r="OOC119" s="205"/>
      <c r="OOD119" s="205"/>
      <c r="OOE119" s="205"/>
      <c r="OOF119" s="205"/>
      <c r="OOG119" s="205"/>
      <c r="OOH119" s="205"/>
      <c r="OOI119" s="205"/>
      <c r="OOJ119" s="205"/>
      <c r="OOK119" s="205"/>
      <c r="OOL119" s="205"/>
      <c r="OOM119" s="205"/>
      <c r="OON119" s="205"/>
      <c r="OOO119" s="205"/>
      <c r="OOP119" s="205"/>
      <c r="OOQ119" s="205"/>
      <c r="OOR119" s="205"/>
      <c r="OOS119" s="205"/>
      <c r="OOT119" s="205"/>
      <c r="OOU119" s="205"/>
      <c r="OOV119" s="205"/>
      <c r="OOW119" s="205"/>
      <c r="OOX119" s="205"/>
      <c r="OOY119" s="205"/>
      <c r="OOZ119" s="205"/>
      <c r="OPA119" s="205"/>
      <c r="OPB119" s="205"/>
      <c r="OPC119" s="205"/>
      <c r="OPD119" s="205"/>
      <c r="OPE119" s="205"/>
      <c r="OPF119" s="205"/>
      <c r="OPG119" s="205"/>
      <c r="OPH119" s="205"/>
      <c r="OPI119" s="205"/>
      <c r="OPJ119" s="205"/>
      <c r="OPK119" s="205"/>
      <c r="OPL119" s="205"/>
      <c r="OPM119" s="205"/>
      <c r="OPN119" s="205"/>
      <c r="OPO119" s="205"/>
      <c r="OPP119" s="205"/>
      <c r="OPQ119" s="205"/>
      <c r="OPR119" s="205"/>
      <c r="OPS119" s="205"/>
      <c r="OPT119" s="205"/>
      <c r="OPU119" s="205"/>
      <c r="OPV119" s="205"/>
      <c r="OPW119" s="205"/>
      <c r="OPX119" s="205"/>
      <c r="OPY119" s="205"/>
      <c r="OPZ119" s="205"/>
      <c r="OQA119" s="205"/>
      <c r="OQB119" s="205"/>
      <c r="OQC119" s="205"/>
      <c r="OQD119" s="205"/>
      <c r="OQE119" s="205"/>
      <c r="OQF119" s="205"/>
      <c r="OQG119" s="205"/>
      <c r="OQH119" s="205"/>
      <c r="OQI119" s="205"/>
      <c r="OQJ119" s="205"/>
      <c r="OQK119" s="205"/>
      <c r="OQL119" s="205"/>
      <c r="OQM119" s="205"/>
      <c r="OQN119" s="205"/>
      <c r="OQO119" s="205"/>
      <c r="OQP119" s="205"/>
      <c r="OQQ119" s="205"/>
      <c r="OQR119" s="205"/>
      <c r="OQS119" s="205"/>
      <c r="OQT119" s="205"/>
      <c r="OQU119" s="205"/>
      <c r="OQV119" s="205"/>
      <c r="OQW119" s="205"/>
      <c r="OQX119" s="205"/>
      <c r="OQY119" s="205"/>
      <c r="OQZ119" s="205"/>
      <c r="ORA119" s="205"/>
      <c r="ORB119" s="205"/>
      <c r="ORC119" s="205"/>
      <c r="ORD119" s="205"/>
      <c r="ORE119" s="205"/>
      <c r="ORF119" s="205"/>
      <c r="ORG119" s="205"/>
      <c r="ORH119" s="205"/>
      <c r="ORI119" s="205"/>
      <c r="ORJ119" s="205"/>
      <c r="ORK119" s="205"/>
      <c r="ORL119" s="205"/>
      <c r="ORM119" s="205"/>
      <c r="ORN119" s="205"/>
      <c r="ORO119" s="205"/>
      <c r="ORP119" s="205"/>
      <c r="ORQ119" s="205"/>
      <c r="ORR119" s="205"/>
      <c r="ORS119" s="205"/>
      <c r="ORT119" s="205"/>
      <c r="ORU119" s="205"/>
      <c r="ORV119" s="205"/>
      <c r="ORW119" s="205"/>
      <c r="ORX119" s="205"/>
      <c r="ORY119" s="205"/>
      <c r="ORZ119" s="205"/>
      <c r="OSA119" s="205"/>
      <c r="OSB119" s="205"/>
      <c r="OSC119" s="205"/>
      <c r="OSD119" s="205"/>
      <c r="OSE119" s="205"/>
      <c r="OSF119" s="205"/>
      <c r="OSG119" s="205"/>
      <c r="OSH119" s="205"/>
      <c r="OSI119" s="205"/>
      <c r="OSJ119" s="205"/>
      <c r="OSK119" s="205"/>
      <c r="OSL119" s="205"/>
      <c r="OSM119" s="205"/>
      <c r="OSN119" s="205"/>
      <c r="OSO119" s="205"/>
      <c r="OSP119" s="205"/>
      <c r="OSQ119" s="205"/>
      <c r="OSR119" s="205"/>
      <c r="OSS119" s="205"/>
      <c r="OST119" s="205"/>
      <c r="OSU119" s="205"/>
      <c r="OSV119" s="205"/>
      <c r="OSW119" s="205"/>
      <c r="OSX119" s="205"/>
      <c r="OSY119" s="205"/>
      <c r="OSZ119" s="205"/>
      <c r="OTA119" s="205"/>
      <c r="OTB119" s="205"/>
      <c r="OTC119" s="205"/>
      <c r="OTD119" s="205"/>
      <c r="OTE119" s="205"/>
      <c r="OTF119" s="205"/>
      <c r="OTG119" s="205"/>
      <c r="OTH119" s="205"/>
      <c r="OTI119" s="205"/>
      <c r="OTJ119" s="205"/>
      <c r="OTK119" s="205"/>
      <c r="OTL119" s="205"/>
      <c r="OTM119" s="205"/>
      <c r="OTN119" s="205"/>
      <c r="OTO119" s="205"/>
      <c r="OTP119" s="205"/>
      <c r="OTQ119" s="205"/>
      <c r="OTR119" s="205"/>
      <c r="OTS119" s="205"/>
      <c r="OTT119" s="205"/>
      <c r="OTU119" s="205"/>
      <c r="OTV119" s="205"/>
      <c r="OTW119" s="205"/>
      <c r="OTX119" s="205"/>
      <c r="OTY119" s="205"/>
      <c r="OTZ119" s="205"/>
      <c r="OUA119" s="205"/>
      <c r="OUB119" s="205"/>
      <c r="OUC119" s="205"/>
      <c r="OUD119" s="205"/>
      <c r="OUE119" s="205"/>
      <c r="OUF119" s="205"/>
      <c r="OUG119" s="205"/>
      <c r="OUH119" s="205"/>
      <c r="OUI119" s="205"/>
      <c r="OUJ119" s="205"/>
      <c r="OUK119" s="205"/>
      <c r="OUL119" s="205"/>
      <c r="OUM119" s="205"/>
      <c r="OUN119" s="205"/>
      <c r="OUO119" s="205"/>
      <c r="OUP119" s="205"/>
      <c r="OUQ119" s="205"/>
      <c r="OUR119" s="205"/>
      <c r="OUS119" s="205"/>
      <c r="OUT119" s="205"/>
      <c r="OUU119" s="205"/>
      <c r="OUV119" s="205"/>
      <c r="OUW119" s="205"/>
      <c r="OUX119" s="205"/>
      <c r="OUY119" s="205"/>
      <c r="OUZ119" s="205"/>
      <c r="OVA119" s="205"/>
      <c r="OVB119" s="205"/>
      <c r="OVC119" s="205"/>
      <c r="OVD119" s="205"/>
      <c r="OVE119" s="205"/>
      <c r="OVF119" s="205"/>
      <c r="OVG119" s="205"/>
      <c r="OVH119" s="205"/>
      <c r="OVI119" s="205"/>
      <c r="OVJ119" s="205"/>
      <c r="OVK119" s="205"/>
      <c r="OVL119" s="205"/>
      <c r="OVM119" s="205"/>
      <c r="OVN119" s="205"/>
      <c r="OVO119" s="205"/>
      <c r="OVP119" s="205"/>
      <c r="OVQ119" s="205"/>
      <c r="OVR119" s="205"/>
      <c r="OVS119" s="205"/>
      <c r="OVT119" s="205"/>
      <c r="OVU119" s="205"/>
      <c r="OVV119" s="205"/>
      <c r="OVW119" s="205"/>
      <c r="OVX119" s="205"/>
      <c r="OVY119" s="205"/>
      <c r="OVZ119" s="205"/>
      <c r="OWA119" s="205"/>
      <c r="OWB119" s="205"/>
      <c r="OWC119" s="205"/>
      <c r="OWD119" s="205"/>
      <c r="OWE119" s="205"/>
      <c r="OWF119" s="205"/>
      <c r="OWG119" s="205"/>
      <c r="OWH119" s="205"/>
      <c r="OWI119" s="205"/>
      <c r="OWJ119" s="205"/>
      <c r="OWK119" s="205"/>
      <c r="OWL119" s="205"/>
      <c r="OWM119" s="205"/>
      <c r="OWN119" s="205"/>
      <c r="OWO119" s="205"/>
      <c r="OWP119" s="205"/>
      <c r="OWQ119" s="205"/>
      <c r="OWX119" s="205"/>
      <c r="OWY119" s="205"/>
      <c r="OWZ119" s="205"/>
      <c r="OXA119" s="205"/>
      <c r="OXB119" s="205"/>
      <c r="OXC119" s="205"/>
      <c r="OXD119" s="205"/>
      <c r="OXE119" s="205"/>
      <c r="OXF119" s="205"/>
      <c r="OXG119" s="205"/>
      <c r="OXH119" s="205"/>
      <c r="OXI119" s="205"/>
      <c r="OXJ119" s="205"/>
      <c r="OXK119" s="205"/>
      <c r="OXL119" s="205"/>
      <c r="OXM119" s="205"/>
      <c r="OXN119" s="205"/>
      <c r="OXO119" s="205"/>
      <c r="OXP119" s="205"/>
      <c r="OXQ119" s="205"/>
      <c r="OXR119" s="205"/>
      <c r="OXS119" s="205"/>
      <c r="OXT119" s="205"/>
      <c r="OXU119" s="205"/>
      <c r="OXV119" s="205"/>
      <c r="OXW119" s="205"/>
      <c r="OXX119" s="205"/>
      <c r="OXY119" s="205"/>
      <c r="OXZ119" s="205"/>
      <c r="OYA119" s="205"/>
      <c r="OYB119" s="205"/>
      <c r="OYC119" s="205"/>
      <c r="OYD119" s="205"/>
      <c r="OYE119" s="205"/>
      <c r="OYF119" s="205"/>
      <c r="OYG119" s="205"/>
      <c r="OYH119" s="205"/>
      <c r="OYI119" s="205"/>
      <c r="OYJ119" s="205"/>
      <c r="OYK119" s="205"/>
      <c r="OYL119" s="205"/>
      <c r="OYM119" s="205"/>
      <c r="OYN119" s="205"/>
      <c r="OYO119" s="205"/>
      <c r="OYP119" s="205"/>
      <c r="OYQ119" s="205"/>
      <c r="OYR119" s="205"/>
      <c r="OYS119" s="205"/>
      <c r="OYT119" s="205"/>
      <c r="OYU119" s="205"/>
      <c r="OYV119" s="205"/>
      <c r="OYW119" s="205"/>
      <c r="OYX119" s="205"/>
      <c r="OYY119" s="205"/>
      <c r="OYZ119" s="205"/>
      <c r="OZA119" s="205"/>
      <c r="OZB119" s="205"/>
      <c r="OZC119" s="205"/>
      <c r="OZD119" s="205"/>
      <c r="OZE119" s="205"/>
      <c r="OZF119" s="205"/>
      <c r="OZG119" s="205"/>
      <c r="OZH119" s="205"/>
      <c r="OZI119" s="205"/>
      <c r="OZJ119" s="205"/>
      <c r="OZK119" s="205"/>
      <c r="OZL119" s="205"/>
      <c r="OZM119" s="205"/>
      <c r="OZN119" s="205"/>
      <c r="OZO119" s="205"/>
      <c r="OZP119" s="205"/>
      <c r="OZQ119" s="205"/>
      <c r="OZR119" s="205"/>
      <c r="OZS119" s="205"/>
      <c r="OZT119" s="205"/>
      <c r="OZU119" s="205"/>
      <c r="OZV119" s="205"/>
      <c r="OZW119" s="205"/>
      <c r="OZX119" s="205"/>
      <c r="OZY119" s="205"/>
      <c r="OZZ119" s="205"/>
      <c r="PAA119" s="205"/>
      <c r="PAB119" s="205"/>
      <c r="PAC119" s="205"/>
      <c r="PAD119" s="205"/>
      <c r="PAE119" s="205"/>
      <c r="PAF119" s="205"/>
      <c r="PAG119" s="205"/>
      <c r="PAH119" s="205"/>
      <c r="PAI119" s="205"/>
      <c r="PAJ119" s="205"/>
      <c r="PAK119" s="205"/>
      <c r="PAL119" s="205"/>
      <c r="PAM119" s="205"/>
      <c r="PAN119" s="205"/>
      <c r="PAO119" s="205"/>
      <c r="PAP119" s="205"/>
      <c r="PAQ119" s="205"/>
      <c r="PAR119" s="205"/>
      <c r="PAS119" s="205"/>
      <c r="PAT119" s="205"/>
      <c r="PAU119" s="205"/>
      <c r="PAV119" s="205"/>
      <c r="PAW119" s="205"/>
      <c r="PAX119" s="205"/>
      <c r="PAY119" s="205"/>
      <c r="PAZ119" s="205"/>
      <c r="PBA119" s="205"/>
      <c r="PBB119" s="205"/>
      <c r="PBC119" s="205"/>
      <c r="PBD119" s="205"/>
      <c r="PBE119" s="205"/>
      <c r="PBF119" s="205"/>
      <c r="PBG119" s="205"/>
      <c r="PBH119" s="205"/>
      <c r="PBI119" s="205"/>
      <c r="PBJ119" s="205"/>
      <c r="PBK119" s="205"/>
      <c r="PBL119" s="205"/>
      <c r="PBM119" s="205"/>
      <c r="PBN119" s="205"/>
      <c r="PBO119" s="205"/>
      <c r="PBP119" s="205"/>
      <c r="PBQ119" s="205"/>
      <c r="PBR119" s="205"/>
      <c r="PBS119" s="205"/>
      <c r="PBT119" s="205"/>
      <c r="PBU119" s="205"/>
      <c r="PBV119" s="205"/>
      <c r="PBW119" s="205"/>
      <c r="PBX119" s="205"/>
      <c r="PBY119" s="205"/>
      <c r="PBZ119" s="205"/>
      <c r="PCA119" s="205"/>
      <c r="PCB119" s="205"/>
      <c r="PCC119" s="205"/>
      <c r="PCD119" s="205"/>
      <c r="PCE119" s="205"/>
      <c r="PCF119" s="205"/>
      <c r="PCG119" s="205"/>
      <c r="PCH119" s="205"/>
      <c r="PCI119" s="205"/>
      <c r="PCJ119" s="205"/>
      <c r="PCK119" s="205"/>
      <c r="PCL119" s="205"/>
      <c r="PCM119" s="205"/>
      <c r="PCN119" s="205"/>
      <c r="PCO119" s="205"/>
      <c r="PCP119" s="205"/>
      <c r="PCQ119" s="205"/>
      <c r="PCR119" s="205"/>
      <c r="PCS119" s="205"/>
      <c r="PCT119" s="205"/>
      <c r="PCU119" s="205"/>
      <c r="PCV119" s="205"/>
      <c r="PCW119" s="205"/>
      <c r="PCX119" s="205"/>
      <c r="PCY119" s="205"/>
      <c r="PCZ119" s="205"/>
      <c r="PDA119" s="205"/>
      <c r="PDB119" s="205"/>
      <c r="PDC119" s="205"/>
      <c r="PDD119" s="205"/>
      <c r="PDE119" s="205"/>
      <c r="PDF119" s="205"/>
      <c r="PDG119" s="205"/>
      <c r="PDH119" s="205"/>
      <c r="PDI119" s="205"/>
      <c r="PDJ119" s="205"/>
      <c r="PDK119" s="205"/>
      <c r="PDL119" s="205"/>
      <c r="PDM119" s="205"/>
      <c r="PDN119" s="205"/>
      <c r="PDO119" s="205"/>
      <c r="PDP119" s="205"/>
      <c r="PDQ119" s="205"/>
      <c r="PDR119" s="205"/>
      <c r="PDS119" s="205"/>
      <c r="PDT119" s="205"/>
      <c r="PDU119" s="205"/>
      <c r="PDV119" s="205"/>
      <c r="PDW119" s="205"/>
      <c r="PDX119" s="205"/>
      <c r="PDY119" s="205"/>
      <c r="PDZ119" s="205"/>
      <c r="PEA119" s="205"/>
      <c r="PEB119" s="205"/>
      <c r="PEC119" s="205"/>
      <c r="PED119" s="205"/>
      <c r="PEE119" s="205"/>
      <c r="PEF119" s="205"/>
      <c r="PEG119" s="205"/>
      <c r="PEH119" s="205"/>
      <c r="PEI119" s="205"/>
      <c r="PEJ119" s="205"/>
      <c r="PEK119" s="205"/>
      <c r="PEL119" s="205"/>
      <c r="PEM119" s="205"/>
      <c r="PEN119" s="205"/>
      <c r="PEO119" s="205"/>
      <c r="PEP119" s="205"/>
      <c r="PEQ119" s="205"/>
      <c r="PER119" s="205"/>
      <c r="PES119" s="205"/>
      <c r="PET119" s="205"/>
      <c r="PEU119" s="205"/>
      <c r="PEV119" s="205"/>
      <c r="PEW119" s="205"/>
      <c r="PEX119" s="205"/>
      <c r="PEY119" s="205"/>
      <c r="PEZ119" s="205"/>
      <c r="PFA119" s="205"/>
      <c r="PFB119" s="205"/>
      <c r="PFC119" s="205"/>
      <c r="PFD119" s="205"/>
      <c r="PFE119" s="205"/>
      <c r="PFF119" s="205"/>
      <c r="PFG119" s="205"/>
      <c r="PFH119" s="205"/>
      <c r="PFI119" s="205"/>
      <c r="PFJ119" s="205"/>
      <c r="PFK119" s="205"/>
      <c r="PFL119" s="205"/>
      <c r="PFM119" s="205"/>
      <c r="PFN119" s="205"/>
      <c r="PFO119" s="205"/>
      <c r="PFP119" s="205"/>
      <c r="PFQ119" s="205"/>
      <c r="PFR119" s="205"/>
      <c r="PFS119" s="205"/>
      <c r="PFT119" s="205"/>
      <c r="PFU119" s="205"/>
      <c r="PFV119" s="205"/>
      <c r="PFW119" s="205"/>
      <c r="PFX119" s="205"/>
      <c r="PFY119" s="205"/>
      <c r="PFZ119" s="205"/>
      <c r="PGA119" s="205"/>
      <c r="PGB119" s="205"/>
      <c r="PGC119" s="205"/>
      <c r="PGD119" s="205"/>
      <c r="PGE119" s="205"/>
      <c r="PGF119" s="205"/>
      <c r="PGG119" s="205"/>
      <c r="PGH119" s="205"/>
      <c r="PGI119" s="205"/>
      <c r="PGJ119" s="205"/>
      <c r="PGK119" s="205"/>
      <c r="PGL119" s="205"/>
      <c r="PGM119" s="205"/>
      <c r="PGT119" s="205"/>
      <c r="PGU119" s="205"/>
      <c r="PGV119" s="205"/>
      <c r="PGW119" s="205"/>
      <c r="PGX119" s="205"/>
      <c r="PGY119" s="205"/>
      <c r="PGZ119" s="205"/>
      <c r="PHA119" s="205"/>
      <c r="PHB119" s="205"/>
      <c r="PHC119" s="205"/>
      <c r="PHD119" s="205"/>
      <c r="PHE119" s="205"/>
      <c r="PHF119" s="205"/>
      <c r="PHG119" s="205"/>
      <c r="PHH119" s="205"/>
      <c r="PHI119" s="205"/>
      <c r="PHJ119" s="205"/>
      <c r="PHK119" s="205"/>
      <c r="PHL119" s="205"/>
      <c r="PHM119" s="205"/>
      <c r="PHN119" s="205"/>
      <c r="PHO119" s="205"/>
      <c r="PHP119" s="205"/>
      <c r="PHQ119" s="205"/>
      <c r="PHR119" s="205"/>
      <c r="PHS119" s="205"/>
      <c r="PHT119" s="205"/>
      <c r="PHU119" s="205"/>
      <c r="PHV119" s="205"/>
      <c r="PHW119" s="205"/>
      <c r="PHX119" s="205"/>
      <c r="PHY119" s="205"/>
      <c r="PHZ119" s="205"/>
      <c r="PIA119" s="205"/>
      <c r="PIB119" s="205"/>
      <c r="PIC119" s="205"/>
      <c r="PID119" s="205"/>
      <c r="PIE119" s="205"/>
      <c r="PIF119" s="205"/>
      <c r="PIG119" s="205"/>
      <c r="PIH119" s="205"/>
      <c r="PII119" s="205"/>
      <c r="PIJ119" s="205"/>
      <c r="PIK119" s="205"/>
      <c r="PIL119" s="205"/>
      <c r="PIM119" s="205"/>
      <c r="PIN119" s="205"/>
      <c r="PIO119" s="205"/>
      <c r="PIP119" s="205"/>
      <c r="PIQ119" s="205"/>
      <c r="PIR119" s="205"/>
      <c r="PIS119" s="205"/>
      <c r="PIT119" s="205"/>
      <c r="PIU119" s="205"/>
      <c r="PIV119" s="205"/>
      <c r="PIW119" s="205"/>
      <c r="PIX119" s="205"/>
      <c r="PIY119" s="205"/>
      <c r="PIZ119" s="205"/>
      <c r="PJA119" s="205"/>
      <c r="PJB119" s="205"/>
      <c r="PJC119" s="205"/>
      <c r="PJD119" s="205"/>
      <c r="PJE119" s="205"/>
      <c r="PJF119" s="205"/>
      <c r="PJG119" s="205"/>
      <c r="PJH119" s="205"/>
      <c r="PJI119" s="205"/>
      <c r="PJJ119" s="205"/>
      <c r="PJK119" s="205"/>
      <c r="PJL119" s="205"/>
      <c r="PJM119" s="205"/>
      <c r="PJN119" s="205"/>
      <c r="PJO119" s="205"/>
      <c r="PJP119" s="205"/>
      <c r="PJQ119" s="205"/>
      <c r="PJR119" s="205"/>
      <c r="PJS119" s="205"/>
      <c r="PJT119" s="205"/>
      <c r="PJU119" s="205"/>
      <c r="PJV119" s="205"/>
      <c r="PJW119" s="205"/>
      <c r="PJX119" s="205"/>
      <c r="PJY119" s="205"/>
      <c r="PJZ119" s="205"/>
      <c r="PKA119" s="205"/>
      <c r="PKB119" s="205"/>
      <c r="PKC119" s="205"/>
      <c r="PKD119" s="205"/>
      <c r="PKE119" s="205"/>
      <c r="PKF119" s="205"/>
      <c r="PKG119" s="205"/>
      <c r="PKH119" s="205"/>
      <c r="PKI119" s="205"/>
      <c r="PKJ119" s="205"/>
      <c r="PKK119" s="205"/>
      <c r="PKL119" s="205"/>
      <c r="PKM119" s="205"/>
      <c r="PKN119" s="205"/>
      <c r="PKO119" s="205"/>
      <c r="PKP119" s="205"/>
      <c r="PKQ119" s="205"/>
      <c r="PKR119" s="205"/>
      <c r="PKS119" s="205"/>
      <c r="PKT119" s="205"/>
      <c r="PKU119" s="205"/>
      <c r="PKV119" s="205"/>
      <c r="PKW119" s="205"/>
      <c r="PKX119" s="205"/>
      <c r="PKY119" s="205"/>
      <c r="PKZ119" s="205"/>
      <c r="PLA119" s="205"/>
      <c r="PLB119" s="205"/>
      <c r="PLC119" s="205"/>
      <c r="PLD119" s="205"/>
      <c r="PLE119" s="205"/>
      <c r="PLF119" s="205"/>
      <c r="PLG119" s="205"/>
      <c r="PLH119" s="205"/>
      <c r="PLI119" s="205"/>
      <c r="PLJ119" s="205"/>
      <c r="PLK119" s="205"/>
      <c r="PLL119" s="205"/>
      <c r="PLM119" s="205"/>
      <c r="PLN119" s="205"/>
      <c r="PLO119" s="205"/>
      <c r="PLP119" s="205"/>
      <c r="PLQ119" s="205"/>
      <c r="PLR119" s="205"/>
      <c r="PLS119" s="205"/>
      <c r="PLT119" s="205"/>
      <c r="PLU119" s="205"/>
      <c r="PLV119" s="205"/>
      <c r="PLW119" s="205"/>
      <c r="PLX119" s="205"/>
      <c r="PLY119" s="205"/>
      <c r="PLZ119" s="205"/>
      <c r="PMA119" s="205"/>
      <c r="PMB119" s="205"/>
      <c r="PMC119" s="205"/>
      <c r="PMD119" s="205"/>
      <c r="PME119" s="205"/>
      <c r="PMF119" s="205"/>
      <c r="PMG119" s="205"/>
      <c r="PMH119" s="205"/>
      <c r="PMI119" s="205"/>
      <c r="PMJ119" s="205"/>
      <c r="PMK119" s="205"/>
      <c r="PML119" s="205"/>
      <c r="PMM119" s="205"/>
      <c r="PMN119" s="205"/>
      <c r="PMO119" s="205"/>
      <c r="PMP119" s="205"/>
      <c r="PMQ119" s="205"/>
      <c r="PMR119" s="205"/>
      <c r="PMS119" s="205"/>
      <c r="PMT119" s="205"/>
      <c r="PMU119" s="205"/>
      <c r="PMV119" s="205"/>
      <c r="PMW119" s="205"/>
      <c r="PMX119" s="205"/>
      <c r="PMY119" s="205"/>
      <c r="PMZ119" s="205"/>
      <c r="PNA119" s="205"/>
      <c r="PNB119" s="205"/>
      <c r="PNC119" s="205"/>
      <c r="PND119" s="205"/>
      <c r="PNE119" s="205"/>
      <c r="PNF119" s="205"/>
      <c r="PNG119" s="205"/>
      <c r="PNH119" s="205"/>
      <c r="PNI119" s="205"/>
      <c r="PNJ119" s="205"/>
      <c r="PNK119" s="205"/>
      <c r="PNL119" s="205"/>
      <c r="PNM119" s="205"/>
      <c r="PNN119" s="205"/>
      <c r="PNO119" s="205"/>
      <c r="PNP119" s="205"/>
      <c r="PNQ119" s="205"/>
      <c r="PNR119" s="205"/>
      <c r="PNS119" s="205"/>
      <c r="PNT119" s="205"/>
      <c r="PNU119" s="205"/>
      <c r="PNV119" s="205"/>
      <c r="PNW119" s="205"/>
      <c r="PNX119" s="205"/>
      <c r="PNY119" s="205"/>
      <c r="PNZ119" s="205"/>
      <c r="POA119" s="205"/>
      <c r="POB119" s="205"/>
      <c r="POC119" s="205"/>
      <c r="POD119" s="205"/>
      <c r="POE119" s="205"/>
      <c r="POF119" s="205"/>
      <c r="POG119" s="205"/>
      <c r="POH119" s="205"/>
      <c r="POI119" s="205"/>
      <c r="POJ119" s="205"/>
      <c r="POK119" s="205"/>
      <c r="POL119" s="205"/>
      <c r="POM119" s="205"/>
      <c r="PON119" s="205"/>
      <c r="POO119" s="205"/>
      <c r="POP119" s="205"/>
      <c r="POQ119" s="205"/>
      <c r="POR119" s="205"/>
      <c r="POS119" s="205"/>
      <c r="POT119" s="205"/>
      <c r="POU119" s="205"/>
      <c r="POV119" s="205"/>
      <c r="POW119" s="205"/>
      <c r="POX119" s="205"/>
      <c r="POY119" s="205"/>
      <c r="POZ119" s="205"/>
      <c r="PPA119" s="205"/>
      <c r="PPB119" s="205"/>
      <c r="PPC119" s="205"/>
      <c r="PPD119" s="205"/>
      <c r="PPE119" s="205"/>
      <c r="PPF119" s="205"/>
      <c r="PPG119" s="205"/>
      <c r="PPH119" s="205"/>
      <c r="PPI119" s="205"/>
      <c r="PPJ119" s="205"/>
      <c r="PPK119" s="205"/>
      <c r="PPL119" s="205"/>
      <c r="PPM119" s="205"/>
      <c r="PPN119" s="205"/>
      <c r="PPO119" s="205"/>
      <c r="PPP119" s="205"/>
      <c r="PPQ119" s="205"/>
      <c r="PPR119" s="205"/>
      <c r="PPS119" s="205"/>
      <c r="PPT119" s="205"/>
      <c r="PPU119" s="205"/>
      <c r="PPV119" s="205"/>
      <c r="PPW119" s="205"/>
      <c r="PPX119" s="205"/>
      <c r="PPY119" s="205"/>
      <c r="PPZ119" s="205"/>
      <c r="PQA119" s="205"/>
      <c r="PQB119" s="205"/>
      <c r="PQC119" s="205"/>
      <c r="PQD119" s="205"/>
      <c r="PQE119" s="205"/>
      <c r="PQF119" s="205"/>
      <c r="PQG119" s="205"/>
      <c r="PQH119" s="205"/>
      <c r="PQI119" s="205"/>
      <c r="PQP119" s="205"/>
      <c r="PQQ119" s="205"/>
      <c r="PQR119" s="205"/>
      <c r="PQS119" s="205"/>
      <c r="PQT119" s="205"/>
      <c r="PQU119" s="205"/>
      <c r="PQV119" s="205"/>
      <c r="PQW119" s="205"/>
      <c r="PQX119" s="205"/>
      <c r="PQY119" s="205"/>
      <c r="PQZ119" s="205"/>
      <c r="PRA119" s="205"/>
      <c r="PRB119" s="205"/>
      <c r="PRC119" s="205"/>
      <c r="PRD119" s="205"/>
      <c r="PRE119" s="205"/>
      <c r="PRF119" s="205"/>
      <c r="PRG119" s="205"/>
      <c r="PRH119" s="205"/>
      <c r="PRI119" s="205"/>
      <c r="PRJ119" s="205"/>
      <c r="PRK119" s="205"/>
      <c r="PRL119" s="205"/>
      <c r="PRM119" s="205"/>
      <c r="PRN119" s="205"/>
      <c r="PRO119" s="205"/>
      <c r="PRP119" s="205"/>
      <c r="PRQ119" s="205"/>
      <c r="PRR119" s="205"/>
      <c r="PRS119" s="205"/>
      <c r="PRT119" s="205"/>
      <c r="PRU119" s="205"/>
      <c r="PRV119" s="205"/>
      <c r="PRW119" s="205"/>
      <c r="PRX119" s="205"/>
      <c r="PRY119" s="205"/>
      <c r="PRZ119" s="205"/>
      <c r="PSA119" s="205"/>
      <c r="PSB119" s="205"/>
      <c r="PSC119" s="205"/>
      <c r="PSD119" s="205"/>
      <c r="PSE119" s="205"/>
      <c r="PSF119" s="205"/>
      <c r="PSG119" s="205"/>
      <c r="PSH119" s="205"/>
      <c r="PSI119" s="205"/>
      <c r="PSJ119" s="205"/>
      <c r="PSK119" s="205"/>
      <c r="PSL119" s="205"/>
      <c r="PSM119" s="205"/>
      <c r="PSN119" s="205"/>
      <c r="PSO119" s="205"/>
      <c r="PSP119" s="205"/>
      <c r="PSQ119" s="205"/>
      <c r="PSR119" s="205"/>
      <c r="PSS119" s="205"/>
      <c r="PST119" s="205"/>
      <c r="PSU119" s="205"/>
      <c r="PSV119" s="205"/>
      <c r="PSW119" s="205"/>
      <c r="PSX119" s="205"/>
      <c r="PSY119" s="205"/>
      <c r="PSZ119" s="205"/>
      <c r="PTA119" s="205"/>
      <c r="PTB119" s="205"/>
      <c r="PTC119" s="205"/>
      <c r="PTD119" s="205"/>
      <c r="PTE119" s="205"/>
      <c r="PTF119" s="205"/>
      <c r="PTG119" s="205"/>
      <c r="PTH119" s="205"/>
      <c r="PTI119" s="205"/>
      <c r="PTJ119" s="205"/>
      <c r="PTK119" s="205"/>
      <c r="PTL119" s="205"/>
      <c r="PTM119" s="205"/>
      <c r="PTN119" s="205"/>
      <c r="PTO119" s="205"/>
      <c r="PTP119" s="205"/>
      <c r="PTQ119" s="205"/>
      <c r="PTR119" s="205"/>
      <c r="PTS119" s="205"/>
      <c r="PTT119" s="205"/>
      <c r="PTU119" s="205"/>
      <c r="PTV119" s="205"/>
      <c r="PTW119" s="205"/>
      <c r="PTX119" s="205"/>
      <c r="PTY119" s="205"/>
      <c r="PTZ119" s="205"/>
      <c r="PUA119" s="205"/>
      <c r="PUB119" s="205"/>
      <c r="PUC119" s="205"/>
      <c r="PUD119" s="205"/>
      <c r="PUE119" s="205"/>
      <c r="PUF119" s="205"/>
      <c r="PUG119" s="205"/>
      <c r="PUH119" s="205"/>
      <c r="PUI119" s="205"/>
      <c r="PUJ119" s="205"/>
      <c r="PUK119" s="205"/>
      <c r="PUL119" s="205"/>
      <c r="PUM119" s="205"/>
      <c r="PUN119" s="205"/>
      <c r="PUO119" s="205"/>
      <c r="PUP119" s="205"/>
      <c r="PUQ119" s="205"/>
      <c r="PUR119" s="205"/>
      <c r="PUS119" s="205"/>
      <c r="PUT119" s="205"/>
      <c r="PUU119" s="205"/>
      <c r="PUV119" s="205"/>
      <c r="PUW119" s="205"/>
      <c r="PUX119" s="205"/>
      <c r="PUY119" s="205"/>
      <c r="PUZ119" s="205"/>
      <c r="PVA119" s="205"/>
      <c r="PVB119" s="205"/>
      <c r="PVC119" s="205"/>
      <c r="PVD119" s="205"/>
      <c r="PVE119" s="205"/>
      <c r="PVF119" s="205"/>
      <c r="PVG119" s="205"/>
      <c r="PVH119" s="205"/>
      <c r="PVI119" s="205"/>
      <c r="PVJ119" s="205"/>
      <c r="PVK119" s="205"/>
      <c r="PVL119" s="205"/>
      <c r="PVM119" s="205"/>
      <c r="PVN119" s="205"/>
      <c r="PVO119" s="205"/>
      <c r="PVP119" s="205"/>
      <c r="PVQ119" s="205"/>
      <c r="PVR119" s="205"/>
      <c r="PVS119" s="205"/>
      <c r="PVT119" s="205"/>
      <c r="PVU119" s="205"/>
      <c r="PVV119" s="205"/>
      <c r="PVW119" s="205"/>
      <c r="PVX119" s="205"/>
      <c r="PVY119" s="205"/>
      <c r="PVZ119" s="205"/>
      <c r="PWA119" s="205"/>
      <c r="PWB119" s="205"/>
      <c r="PWC119" s="205"/>
      <c r="PWD119" s="205"/>
      <c r="PWE119" s="205"/>
      <c r="PWF119" s="205"/>
      <c r="PWG119" s="205"/>
      <c r="PWH119" s="205"/>
      <c r="PWI119" s="205"/>
      <c r="PWJ119" s="205"/>
      <c r="PWK119" s="205"/>
      <c r="PWL119" s="205"/>
      <c r="PWM119" s="205"/>
      <c r="PWN119" s="205"/>
      <c r="PWO119" s="205"/>
      <c r="PWP119" s="205"/>
      <c r="PWQ119" s="205"/>
      <c r="PWR119" s="205"/>
      <c r="PWS119" s="205"/>
      <c r="PWT119" s="205"/>
      <c r="PWU119" s="205"/>
      <c r="PWV119" s="205"/>
      <c r="PWW119" s="205"/>
      <c r="PWX119" s="205"/>
      <c r="PWY119" s="205"/>
      <c r="PWZ119" s="205"/>
      <c r="PXA119" s="205"/>
      <c r="PXB119" s="205"/>
      <c r="PXC119" s="205"/>
      <c r="PXD119" s="205"/>
      <c r="PXE119" s="205"/>
      <c r="PXF119" s="205"/>
      <c r="PXG119" s="205"/>
      <c r="PXH119" s="205"/>
      <c r="PXI119" s="205"/>
      <c r="PXJ119" s="205"/>
      <c r="PXK119" s="205"/>
      <c r="PXL119" s="205"/>
      <c r="PXM119" s="205"/>
      <c r="PXN119" s="205"/>
      <c r="PXO119" s="205"/>
      <c r="PXP119" s="205"/>
      <c r="PXQ119" s="205"/>
      <c r="PXR119" s="205"/>
      <c r="PXS119" s="205"/>
      <c r="PXT119" s="205"/>
      <c r="PXU119" s="205"/>
      <c r="PXV119" s="205"/>
      <c r="PXW119" s="205"/>
      <c r="PXX119" s="205"/>
      <c r="PXY119" s="205"/>
      <c r="PXZ119" s="205"/>
      <c r="PYA119" s="205"/>
      <c r="PYB119" s="205"/>
      <c r="PYC119" s="205"/>
      <c r="PYD119" s="205"/>
      <c r="PYE119" s="205"/>
      <c r="PYF119" s="205"/>
      <c r="PYG119" s="205"/>
      <c r="PYH119" s="205"/>
      <c r="PYI119" s="205"/>
      <c r="PYJ119" s="205"/>
      <c r="PYK119" s="205"/>
      <c r="PYL119" s="205"/>
      <c r="PYM119" s="205"/>
      <c r="PYN119" s="205"/>
      <c r="PYO119" s="205"/>
      <c r="PYP119" s="205"/>
      <c r="PYQ119" s="205"/>
      <c r="PYR119" s="205"/>
      <c r="PYS119" s="205"/>
      <c r="PYT119" s="205"/>
      <c r="PYU119" s="205"/>
      <c r="PYV119" s="205"/>
      <c r="PYW119" s="205"/>
      <c r="PYX119" s="205"/>
      <c r="PYY119" s="205"/>
      <c r="PYZ119" s="205"/>
      <c r="PZA119" s="205"/>
      <c r="PZB119" s="205"/>
      <c r="PZC119" s="205"/>
      <c r="PZD119" s="205"/>
      <c r="PZE119" s="205"/>
      <c r="PZF119" s="205"/>
      <c r="PZG119" s="205"/>
      <c r="PZH119" s="205"/>
      <c r="PZI119" s="205"/>
      <c r="PZJ119" s="205"/>
      <c r="PZK119" s="205"/>
      <c r="PZL119" s="205"/>
      <c r="PZM119" s="205"/>
      <c r="PZN119" s="205"/>
      <c r="PZO119" s="205"/>
      <c r="PZP119" s="205"/>
      <c r="PZQ119" s="205"/>
      <c r="PZR119" s="205"/>
      <c r="PZS119" s="205"/>
      <c r="PZT119" s="205"/>
      <c r="PZU119" s="205"/>
      <c r="PZV119" s="205"/>
      <c r="PZW119" s="205"/>
      <c r="PZX119" s="205"/>
      <c r="PZY119" s="205"/>
      <c r="PZZ119" s="205"/>
      <c r="QAA119" s="205"/>
      <c r="QAB119" s="205"/>
      <c r="QAC119" s="205"/>
      <c r="QAD119" s="205"/>
      <c r="QAE119" s="205"/>
      <c r="QAL119" s="205"/>
      <c r="QAM119" s="205"/>
      <c r="QAN119" s="205"/>
      <c r="QAO119" s="205"/>
      <c r="QAP119" s="205"/>
      <c r="QAQ119" s="205"/>
      <c r="QAR119" s="205"/>
      <c r="QAS119" s="205"/>
      <c r="QAT119" s="205"/>
      <c r="QAU119" s="205"/>
      <c r="QAV119" s="205"/>
      <c r="QAW119" s="205"/>
      <c r="QAX119" s="205"/>
      <c r="QAY119" s="205"/>
      <c r="QAZ119" s="205"/>
      <c r="QBA119" s="205"/>
      <c r="QBB119" s="205"/>
      <c r="QBC119" s="205"/>
      <c r="QBD119" s="205"/>
      <c r="QBE119" s="205"/>
      <c r="QBF119" s="205"/>
      <c r="QBG119" s="205"/>
      <c r="QBH119" s="205"/>
      <c r="QBI119" s="205"/>
      <c r="QBJ119" s="205"/>
      <c r="QBK119" s="205"/>
      <c r="QBL119" s="205"/>
      <c r="QBM119" s="205"/>
      <c r="QBN119" s="205"/>
      <c r="QBO119" s="205"/>
      <c r="QBP119" s="205"/>
      <c r="QBQ119" s="205"/>
      <c r="QBR119" s="205"/>
      <c r="QBS119" s="205"/>
      <c r="QBT119" s="205"/>
      <c r="QBU119" s="205"/>
      <c r="QBV119" s="205"/>
      <c r="QBW119" s="205"/>
      <c r="QBX119" s="205"/>
      <c r="QBY119" s="205"/>
      <c r="QBZ119" s="205"/>
      <c r="QCA119" s="205"/>
      <c r="QCB119" s="205"/>
      <c r="QCC119" s="205"/>
      <c r="QCD119" s="205"/>
      <c r="QCE119" s="205"/>
      <c r="QCF119" s="205"/>
      <c r="QCG119" s="205"/>
      <c r="QCH119" s="205"/>
      <c r="QCI119" s="205"/>
      <c r="QCJ119" s="205"/>
      <c r="QCK119" s="205"/>
      <c r="QCL119" s="205"/>
      <c r="QCM119" s="205"/>
      <c r="QCN119" s="205"/>
      <c r="QCO119" s="205"/>
      <c r="QCP119" s="205"/>
      <c r="QCQ119" s="205"/>
      <c r="QCR119" s="205"/>
      <c r="QCS119" s="205"/>
      <c r="QCT119" s="205"/>
      <c r="QCU119" s="205"/>
      <c r="QCV119" s="205"/>
      <c r="QCW119" s="205"/>
      <c r="QCX119" s="205"/>
      <c r="QCY119" s="205"/>
      <c r="QCZ119" s="205"/>
      <c r="QDA119" s="205"/>
      <c r="QDB119" s="205"/>
      <c r="QDC119" s="205"/>
      <c r="QDD119" s="205"/>
      <c r="QDE119" s="205"/>
      <c r="QDF119" s="205"/>
      <c r="QDG119" s="205"/>
      <c r="QDH119" s="205"/>
      <c r="QDI119" s="205"/>
      <c r="QDJ119" s="205"/>
      <c r="QDK119" s="205"/>
      <c r="QDL119" s="205"/>
      <c r="QDM119" s="205"/>
      <c r="QDN119" s="205"/>
      <c r="QDO119" s="205"/>
      <c r="QDP119" s="205"/>
      <c r="QDQ119" s="205"/>
      <c r="QDR119" s="205"/>
      <c r="QDS119" s="205"/>
      <c r="QDT119" s="205"/>
      <c r="QDU119" s="205"/>
      <c r="QDV119" s="205"/>
      <c r="QDW119" s="205"/>
      <c r="QDX119" s="205"/>
      <c r="QDY119" s="205"/>
      <c r="QDZ119" s="205"/>
      <c r="QEA119" s="205"/>
      <c r="QEB119" s="205"/>
      <c r="QEC119" s="205"/>
      <c r="QED119" s="205"/>
      <c r="QEE119" s="205"/>
      <c r="QEF119" s="205"/>
      <c r="QEG119" s="205"/>
      <c r="QEH119" s="205"/>
      <c r="QEI119" s="205"/>
      <c r="QEJ119" s="205"/>
      <c r="QEK119" s="205"/>
      <c r="QEL119" s="205"/>
      <c r="QEM119" s="205"/>
      <c r="QEN119" s="205"/>
      <c r="QEO119" s="205"/>
      <c r="QEP119" s="205"/>
      <c r="QEQ119" s="205"/>
      <c r="QER119" s="205"/>
      <c r="QES119" s="205"/>
      <c r="QET119" s="205"/>
      <c r="QEU119" s="205"/>
      <c r="QEV119" s="205"/>
      <c r="QEW119" s="205"/>
      <c r="QEX119" s="205"/>
      <c r="QEY119" s="205"/>
      <c r="QEZ119" s="205"/>
      <c r="QFA119" s="205"/>
      <c r="QFB119" s="205"/>
      <c r="QFC119" s="205"/>
      <c r="QFD119" s="205"/>
      <c r="QFE119" s="205"/>
      <c r="QFF119" s="205"/>
      <c r="QFG119" s="205"/>
      <c r="QFH119" s="205"/>
      <c r="QFI119" s="205"/>
      <c r="QFJ119" s="205"/>
      <c r="QFK119" s="205"/>
      <c r="QFL119" s="205"/>
      <c r="QFM119" s="205"/>
      <c r="QFN119" s="205"/>
      <c r="QFO119" s="205"/>
      <c r="QFP119" s="205"/>
      <c r="QFQ119" s="205"/>
      <c r="QFR119" s="205"/>
      <c r="QFS119" s="205"/>
      <c r="QFT119" s="205"/>
      <c r="QFU119" s="205"/>
      <c r="QFV119" s="205"/>
      <c r="QFW119" s="205"/>
      <c r="QFX119" s="205"/>
      <c r="QFY119" s="205"/>
      <c r="QFZ119" s="205"/>
      <c r="QGA119" s="205"/>
      <c r="QGB119" s="205"/>
      <c r="QGC119" s="205"/>
      <c r="QGD119" s="205"/>
      <c r="QGE119" s="205"/>
      <c r="QGF119" s="205"/>
      <c r="QGG119" s="205"/>
      <c r="QGH119" s="205"/>
      <c r="QGI119" s="205"/>
      <c r="QGJ119" s="205"/>
      <c r="QGK119" s="205"/>
      <c r="QGL119" s="205"/>
      <c r="QGM119" s="205"/>
      <c r="QGN119" s="205"/>
      <c r="QGO119" s="205"/>
      <c r="QGP119" s="205"/>
      <c r="QGQ119" s="205"/>
      <c r="QGR119" s="205"/>
      <c r="QGS119" s="205"/>
      <c r="QGT119" s="205"/>
      <c r="QGU119" s="205"/>
      <c r="QGV119" s="205"/>
      <c r="QGW119" s="205"/>
      <c r="QGX119" s="205"/>
      <c r="QGY119" s="205"/>
      <c r="QGZ119" s="205"/>
      <c r="QHA119" s="205"/>
      <c r="QHB119" s="205"/>
      <c r="QHC119" s="205"/>
      <c r="QHD119" s="205"/>
      <c r="QHE119" s="205"/>
      <c r="QHF119" s="205"/>
      <c r="QHG119" s="205"/>
      <c r="QHH119" s="205"/>
      <c r="QHI119" s="205"/>
      <c r="QHJ119" s="205"/>
      <c r="QHK119" s="205"/>
      <c r="QHL119" s="205"/>
      <c r="QHM119" s="205"/>
      <c r="QHN119" s="205"/>
      <c r="QHO119" s="205"/>
      <c r="QHP119" s="205"/>
      <c r="QHQ119" s="205"/>
      <c r="QHR119" s="205"/>
      <c r="QHS119" s="205"/>
      <c r="QHT119" s="205"/>
      <c r="QHU119" s="205"/>
      <c r="QHV119" s="205"/>
      <c r="QHW119" s="205"/>
      <c r="QHX119" s="205"/>
      <c r="QHY119" s="205"/>
      <c r="QHZ119" s="205"/>
      <c r="QIA119" s="205"/>
      <c r="QIB119" s="205"/>
      <c r="QIC119" s="205"/>
      <c r="QID119" s="205"/>
      <c r="QIE119" s="205"/>
      <c r="QIF119" s="205"/>
      <c r="QIG119" s="205"/>
      <c r="QIH119" s="205"/>
      <c r="QII119" s="205"/>
      <c r="QIJ119" s="205"/>
      <c r="QIK119" s="205"/>
      <c r="QIL119" s="205"/>
      <c r="QIM119" s="205"/>
      <c r="QIN119" s="205"/>
      <c r="QIO119" s="205"/>
      <c r="QIP119" s="205"/>
      <c r="QIQ119" s="205"/>
      <c r="QIR119" s="205"/>
      <c r="QIS119" s="205"/>
      <c r="QIT119" s="205"/>
      <c r="QIU119" s="205"/>
      <c r="QIV119" s="205"/>
      <c r="QIW119" s="205"/>
      <c r="QIX119" s="205"/>
      <c r="QIY119" s="205"/>
      <c r="QIZ119" s="205"/>
      <c r="QJA119" s="205"/>
      <c r="QJB119" s="205"/>
      <c r="QJC119" s="205"/>
      <c r="QJD119" s="205"/>
      <c r="QJE119" s="205"/>
      <c r="QJF119" s="205"/>
      <c r="QJG119" s="205"/>
      <c r="QJH119" s="205"/>
      <c r="QJI119" s="205"/>
      <c r="QJJ119" s="205"/>
      <c r="QJK119" s="205"/>
      <c r="QJL119" s="205"/>
      <c r="QJM119" s="205"/>
      <c r="QJN119" s="205"/>
      <c r="QJO119" s="205"/>
      <c r="QJP119" s="205"/>
      <c r="QJQ119" s="205"/>
      <c r="QJR119" s="205"/>
      <c r="QJS119" s="205"/>
      <c r="QJT119" s="205"/>
      <c r="QJU119" s="205"/>
      <c r="QJV119" s="205"/>
      <c r="QJW119" s="205"/>
      <c r="QJX119" s="205"/>
      <c r="QJY119" s="205"/>
      <c r="QJZ119" s="205"/>
      <c r="QKA119" s="205"/>
      <c r="QKH119" s="205"/>
      <c r="QKI119" s="205"/>
      <c r="QKJ119" s="205"/>
      <c r="QKK119" s="205"/>
      <c r="QKL119" s="205"/>
      <c r="QKM119" s="205"/>
      <c r="QKN119" s="205"/>
      <c r="QKO119" s="205"/>
      <c r="QKP119" s="205"/>
      <c r="QKQ119" s="205"/>
      <c r="QKR119" s="205"/>
      <c r="QKS119" s="205"/>
      <c r="QKT119" s="205"/>
      <c r="QKU119" s="205"/>
      <c r="QKV119" s="205"/>
      <c r="QKW119" s="205"/>
      <c r="QKX119" s="205"/>
      <c r="QKY119" s="205"/>
      <c r="QKZ119" s="205"/>
      <c r="QLA119" s="205"/>
      <c r="QLB119" s="205"/>
      <c r="QLC119" s="205"/>
      <c r="QLD119" s="205"/>
      <c r="QLE119" s="205"/>
      <c r="QLF119" s="205"/>
      <c r="QLG119" s="205"/>
      <c r="QLH119" s="205"/>
      <c r="QLI119" s="205"/>
      <c r="QLJ119" s="205"/>
      <c r="QLK119" s="205"/>
      <c r="QLL119" s="205"/>
      <c r="QLM119" s="205"/>
      <c r="QLN119" s="205"/>
      <c r="QLO119" s="205"/>
      <c r="QLP119" s="205"/>
      <c r="QLQ119" s="205"/>
      <c r="QLR119" s="205"/>
      <c r="QLS119" s="205"/>
      <c r="QLT119" s="205"/>
      <c r="QLU119" s="205"/>
      <c r="QLV119" s="205"/>
      <c r="QLW119" s="205"/>
      <c r="QLX119" s="205"/>
      <c r="QLY119" s="205"/>
      <c r="QLZ119" s="205"/>
      <c r="QMA119" s="205"/>
      <c r="QMB119" s="205"/>
      <c r="QMC119" s="205"/>
      <c r="QMD119" s="205"/>
      <c r="QME119" s="205"/>
      <c r="QMF119" s="205"/>
      <c r="QMG119" s="205"/>
      <c r="QMH119" s="205"/>
      <c r="QMI119" s="205"/>
      <c r="QMJ119" s="205"/>
      <c r="QMK119" s="205"/>
      <c r="QML119" s="205"/>
      <c r="QMM119" s="205"/>
      <c r="QMN119" s="205"/>
      <c r="QMO119" s="205"/>
      <c r="QMP119" s="205"/>
      <c r="QMQ119" s="205"/>
      <c r="QMR119" s="205"/>
      <c r="QMS119" s="205"/>
      <c r="QMT119" s="205"/>
      <c r="QMU119" s="205"/>
      <c r="QMV119" s="205"/>
      <c r="QMW119" s="205"/>
      <c r="QMX119" s="205"/>
      <c r="QMY119" s="205"/>
      <c r="QMZ119" s="205"/>
      <c r="QNA119" s="205"/>
      <c r="QNB119" s="205"/>
      <c r="QNC119" s="205"/>
      <c r="QND119" s="205"/>
      <c r="QNE119" s="205"/>
      <c r="QNF119" s="205"/>
      <c r="QNG119" s="205"/>
      <c r="QNH119" s="205"/>
      <c r="QNI119" s="205"/>
      <c r="QNJ119" s="205"/>
      <c r="QNK119" s="205"/>
      <c r="QNL119" s="205"/>
      <c r="QNM119" s="205"/>
      <c r="QNN119" s="205"/>
      <c r="QNO119" s="205"/>
      <c r="QNP119" s="205"/>
      <c r="QNQ119" s="205"/>
      <c r="QNR119" s="205"/>
      <c r="QNS119" s="205"/>
      <c r="QNT119" s="205"/>
      <c r="QNU119" s="205"/>
      <c r="QNV119" s="205"/>
      <c r="QNW119" s="205"/>
      <c r="QNX119" s="205"/>
      <c r="QNY119" s="205"/>
      <c r="QNZ119" s="205"/>
      <c r="QOA119" s="205"/>
      <c r="QOB119" s="205"/>
      <c r="QOC119" s="205"/>
      <c r="QOD119" s="205"/>
      <c r="QOE119" s="205"/>
      <c r="QOF119" s="205"/>
      <c r="QOG119" s="205"/>
      <c r="QOH119" s="205"/>
      <c r="QOI119" s="205"/>
      <c r="QOJ119" s="205"/>
      <c r="QOK119" s="205"/>
      <c r="QOL119" s="205"/>
      <c r="QOM119" s="205"/>
      <c r="QON119" s="205"/>
      <c r="QOO119" s="205"/>
      <c r="QOP119" s="205"/>
      <c r="QOQ119" s="205"/>
      <c r="QOR119" s="205"/>
      <c r="QOS119" s="205"/>
      <c r="QOT119" s="205"/>
      <c r="QOU119" s="205"/>
      <c r="QOV119" s="205"/>
      <c r="QOW119" s="205"/>
      <c r="QOX119" s="205"/>
      <c r="QOY119" s="205"/>
      <c r="QOZ119" s="205"/>
      <c r="QPA119" s="205"/>
      <c r="QPB119" s="205"/>
      <c r="QPC119" s="205"/>
      <c r="QPD119" s="205"/>
      <c r="QPE119" s="205"/>
      <c r="QPF119" s="205"/>
      <c r="QPG119" s="205"/>
      <c r="QPH119" s="205"/>
      <c r="QPI119" s="205"/>
      <c r="QPJ119" s="205"/>
      <c r="QPK119" s="205"/>
      <c r="QPL119" s="205"/>
      <c r="QPM119" s="205"/>
      <c r="QPN119" s="205"/>
      <c r="QPO119" s="205"/>
      <c r="QPP119" s="205"/>
      <c r="QPQ119" s="205"/>
      <c r="QPR119" s="205"/>
      <c r="QPS119" s="205"/>
      <c r="QPT119" s="205"/>
      <c r="QPU119" s="205"/>
      <c r="QPV119" s="205"/>
      <c r="QPW119" s="205"/>
      <c r="QPX119" s="205"/>
      <c r="QPY119" s="205"/>
      <c r="QPZ119" s="205"/>
      <c r="QQA119" s="205"/>
      <c r="QQB119" s="205"/>
      <c r="QQC119" s="205"/>
      <c r="QQD119" s="205"/>
      <c r="QQE119" s="205"/>
      <c r="QQF119" s="205"/>
      <c r="QQG119" s="205"/>
      <c r="QQH119" s="205"/>
      <c r="QQI119" s="205"/>
      <c r="QQJ119" s="205"/>
      <c r="QQK119" s="205"/>
      <c r="QQL119" s="205"/>
      <c r="QQM119" s="205"/>
      <c r="QQN119" s="205"/>
      <c r="QQO119" s="205"/>
      <c r="QQP119" s="205"/>
      <c r="QQQ119" s="205"/>
      <c r="QQR119" s="205"/>
      <c r="QQS119" s="205"/>
      <c r="QQT119" s="205"/>
      <c r="QQU119" s="205"/>
      <c r="QQV119" s="205"/>
      <c r="QQW119" s="205"/>
      <c r="QQX119" s="205"/>
      <c r="QQY119" s="205"/>
      <c r="QQZ119" s="205"/>
      <c r="QRA119" s="205"/>
      <c r="QRB119" s="205"/>
      <c r="QRC119" s="205"/>
      <c r="QRD119" s="205"/>
      <c r="QRE119" s="205"/>
      <c r="QRF119" s="205"/>
      <c r="QRG119" s="205"/>
      <c r="QRH119" s="205"/>
      <c r="QRI119" s="205"/>
      <c r="QRJ119" s="205"/>
      <c r="QRK119" s="205"/>
      <c r="QRL119" s="205"/>
      <c r="QRM119" s="205"/>
      <c r="QRN119" s="205"/>
      <c r="QRO119" s="205"/>
      <c r="QRP119" s="205"/>
      <c r="QRQ119" s="205"/>
      <c r="QRR119" s="205"/>
      <c r="QRS119" s="205"/>
      <c r="QRT119" s="205"/>
      <c r="QRU119" s="205"/>
      <c r="QRV119" s="205"/>
      <c r="QRW119" s="205"/>
      <c r="QRX119" s="205"/>
      <c r="QRY119" s="205"/>
      <c r="QRZ119" s="205"/>
      <c r="QSA119" s="205"/>
      <c r="QSB119" s="205"/>
      <c r="QSC119" s="205"/>
      <c r="QSD119" s="205"/>
      <c r="QSE119" s="205"/>
      <c r="QSF119" s="205"/>
      <c r="QSG119" s="205"/>
      <c r="QSH119" s="205"/>
      <c r="QSI119" s="205"/>
      <c r="QSJ119" s="205"/>
      <c r="QSK119" s="205"/>
      <c r="QSL119" s="205"/>
      <c r="QSM119" s="205"/>
      <c r="QSN119" s="205"/>
      <c r="QSO119" s="205"/>
      <c r="QSP119" s="205"/>
      <c r="QSQ119" s="205"/>
      <c r="QSR119" s="205"/>
      <c r="QSS119" s="205"/>
      <c r="QST119" s="205"/>
      <c r="QSU119" s="205"/>
      <c r="QSV119" s="205"/>
      <c r="QSW119" s="205"/>
      <c r="QSX119" s="205"/>
      <c r="QSY119" s="205"/>
      <c r="QSZ119" s="205"/>
      <c r="QTA119" s="205"/>
      <c r="QTB119" s="205"/>
      <c r="QTC119" s="205"/>
      <c r="QTD119" s="205"/>
      <c r="QTE119" s="205"/>
      <c r="QTF119" s="205"/>
      <c r="QTG119" s="205"/>
      <c r="QTH119" s="205"/>
      <c r="QTI119" s="205"/>
      <c r="QTJ119" s="205"/>
      <c r="QTK119" s="205"/>
      <c r="QTL119" s="205"/>
      <c r="QTM119" s="205"/>
      <c r="QTN119" s="205"/>
      <c r="QTO119" s="205"/>
      <c r="QTP119" s="205"/>
      <c r="QTQ119" s="205"/>
      <c r="QTR119" s="205"/>
      <c r="QTS119" s="205"/>
      <c r="QTT119" s="205"/>
      <c r="QTU119" s="205"/>
      <c r="QTV119" s="205"/>
      <c r="QTW119" s="205"/>
      <c r="QUD119" s="205"/>
      <c r="QUE119" s="205"/>
      <c r="QUF119" s="205"/>
      <c r="QUG119" s="205"/>
      <c r="QUH119" s="205"/>
      <c r="QUI119" s="205"/>
      <c r="QUJ119" s="205"/>
      <c r="QUK119" s="205"/>
      <c r="QUL119" s="205"/>
      <c r="QUM119" s="205"/>
      <c r="QUN119" s="205"/>
      <c r="QUO119" s="205"/>
      <c r="QUP119" s="205"/>
      <c r="QUQ119" s="205"/>
      <c r="QUR119" s="205"/>
      <c r="QUS119" s="205"/>
      <c r="QUT119" s="205"/>
      <c r="QUU119" s="205"/>
      <c r="QUV119" s="205"/>
      <c r="QUW119" s="205"/>
      <c r="QUX119" s="205"/>
      <c r="QUY119" s="205"/>
      <c r="QUZ119" s="205"/>
      <c r="QVA119" s="205"/>
      <c r="QVB119" s="205"/>
      <c r="QVC119" s="205"/>
      <c r="QVD119" s="205"/>
      <c r="QVE119" s="205"/>
      <c r="QVF119" s="205"/>
      <c r="QVG119" s="205"/>
      <c r="QVH119" s="205"/>
      <c r="QVI119" s="205"/>
      <c r="QVJ119" s="205"/>
      <c r="QVK119" s="205"/>
      <c r="QVL119" s="205"/>
      <c r="QVM119" s="205"/>
      <c r="QVN119" s="205"/>
      <c r="QVO119" s="205"/>
      <c r="QVP119" s="205"/>
      <c r="QVQ119" s="205"/>
      <c r="QVR119" s="205"/>
      <c r="QVS119" s="205"/>
      <c r="QVT119" s="205"/>
      <c r="QVU119" s="205"/>
      <c r="QVV119" s="205"/>
      <c r="QVW119" s="205"/>
      <c r="QVX119" s="205"/>
      <c r="QVY119" s="205"/>
      <c r="QVZ119" s="205"/>
      <c r="QWA119" s="205"/>
      <c r="QWB119" s="205"/>
      <c r="QWC119" s="205"/>
      <c r="QWD119" s="205"/>
      <c r="QWE119" s="205"/>
      <c r="QWF119" s="205"/>
      <c r="QWG119" s="205"/>
      <c r="QWH119" s="205"/>
      <c r="QWI119" s="205"/>
      <c r="QWJ119" s="205"/>
      <c r="QWK119" s="205"/>
      <c r="QWL119" s="205"/>
      <c r="QWM119" s="205"/>
      <c r="QWN119" s="205"/>
      <c r="QWO119" s="205"/>
      <c r="QWP119" s="205"/>
      <c r="QWQ119" s="205"/>
      <c r="QWR119" s="205"/>
      <c r="QWS119" s="205"/>
      <c r="QWT119" s="205"/>
      <c r="QWU119" s="205"/>
      <c r="QWV119" s="205"/>
      <c r="QWW119" s="205"/>
      <c r="QWX119" s="205"/>
      <c r="QWY119" s="205"/>
      <c r="QWZ119" s="205"/>
      <c r="QXA119" s="205"/>
      <c r="QXB119" s="205"/>
      <c r="QXC119" s="205"/>
      <c r="QXD119" s="205"/>
      <c r="QXE119" s="205"/>
      <c r="QXF119" s="205"/>
      <c r="QXG119" s="205"/>
      <c r="QXH119" s="205"/>
      <c r="QXI119" s="205"/>
      <c r="QXJ119" s="205"/>
      <c r="QXK119" s="205"/>
      <c r="QXL119" s="205"/>
      <c r="QXM119" s="205"/>
      <c r="QXN119" s="205"/>
      <c r="QXO119" s="205"/>
      <c r="QXP119" s="205"/>
      <c r="QXQ119" s="205"/>
      <c r="QXR119" s="205"/>
      <c r="QXS119" s="205"/>
      <c r="QXT119" s="205"/>
      <c r="QXU119" s="205"/>
      <c r="QXV119" s="205"/>
      <c r="QXW119" s="205"/>
      <c r="QXX119" s="205"/>
      <c r="QXY119" s="205"/>
      <c r="QXZ119" s="205"/>
      <c r="QYA119" s="205"/>
      <c r="QYB119" s="205"/>
      <c r="QYC119" s="205"/>
      <c r="QYD119" s="205"/>
      <c r="QYE119" s="205"/>
      <c r="QYF119" s="205"/>
      <c r="QYG119" s="205"/>
      <c r="QYH119" s="205"/>
      <c r="QYI119" s="205"/>
      <c r="QYJ119" s="205"/>
      <c r="QYK119" s="205"/>
      <c r="QYL119" s="205"/>
      <c r="QYM119" s="205"/>
      <c r="QYN119" s="205"/>
      <c r="QYO119" s="205"/>
      <c r="QYP119" s="205"/>
      <c r="QYQ119" s="205"/>
      <c r="QYR119" s="205"/>
      <c r="QYS119" s="205"/>
      <c r="QYT119" s="205"/>
      <c r="QYU119" s="205"/>
      <c r="QYV119" s="205"/>
      <c r="QYW119" s="205"/>
      <c r="QYX119" s="205"/>
      <c r="QYY119" s="205"/>
      <c r="QYZ119" s="205"/>
      <c r="QZA119" s="205"/>
      <c r="QZB119" s="205"/>
      <c r="QZC119" s="205"/>
      <c r="QZD119" s="205"/>
      <c r="QZE119" s="205"/>
      <c r="QZF119" s="205"/>
      <c r="QZG119" s="205"/>
      <c r="QZH119" s="205"/>
      <c r="QZI119" s="205"/>
      <c r="QZJ119" s="205"/>
      <c r="QZK119" s="205"/>
      <c r="QZL119" s="205"/>
      <c r="QZM119" s="205"/>
      <c r="QZN119" s="205"/>
      <c r="QZO119" s="205"/>
      <c r="QZP119" s="205"/>
      <c r="QZQ119" s="205"/>
      <c r="QZR119" s="205"/>
      <c r="QZS119" s="205"/>
      <c r="QZT119" s="205"/>
      <c r="QZU119" s="205"/>
      <c r="QZV119" s="205"/>
      <c r="QZW119" s="205"/>
      <c r="QZX119" s="205"/>
      <c r="QZY119" s="205"/>
      <c r="QZZ119" s="205"/>
      <c r="RAA119" s="205"/>
      <c r="RAB119" s="205"/>
      <c r="RAC119" s="205"/>
      <c r="RAD119" s="205"/>
      <c r="RAE119" s="205"/>
      <c r="RAF119" s="205"/>
      <c r="RAG119" s="205"/>
      <c r="RAH119" s="205"/>
      <c r="RAI119" s="205"/>
      <c r="RAJ119" s="205"/>
      <c r="RAK119" s="205"/>
      <c r="RAL119" s="205"/>
      <c r="RAM119" s="205"/>
      <c r="RAN119" s="205"/>
      <c r="RAO119" s="205"/>
      <c r="RAP119" s="205"/>
      <c r="RAQ119" s="205"/>
      <c r="RAR119" s="205"/>
      <c r="RAS119" s="205"/>
      <c r="RAT119" s="205"/>
      <c r="RAU119" s="205"/>
      <c r="RAV119" s="205"/>
      <c r="RAW119" s="205"/>
      <c r="RAX119" s="205"/>
      <c r="RAY119" s="205"/>
      <c r="RAZ119" s="205"/>
      <c r="RBA119" s="205"/>
      <c r="RBB119" s="205"/>
      <c r="RBC119" s="205"/>
      <c r="RBD119" s="205"/>
      <c r="RBE119" s="205"/>
      <c r="RBF119" s="205"/>
      <c r="RBG119" s="205"/>
      <c r="RBH119" s="205"/>
      <c r="RBI119" s="205"/>
      <c r="RBJ119" s="205"/>
      <c r="RBK119" s="205"/>
      <c r="RBL119" s="205"/>
      <c r="RBM119" s="205"/>
      <c r="RBN119" s="205"/>
      <c r="RBO119" s="205"/>
      <c r="RBP119" s="205"/>
      <c r="RBQ119" s="205"/>
      <c r="RBR119" s="205"/>
      <c r="RBS119" s="205"/>
      <c r="RBT119" s="205"/>
      <c r="RBU119" s="205"/>
      <c r="RBV119" s="205"/>
      <c r="RBW119" s="205"/>
      <c r="RBX119" s="205"/>
      <c r="RBY119" s="205"/>
      <c r="RBZ119" s="205"/>
      <c r="RCA119" s="205"/>
      <c r="RCB119" s="205"/>
      <c r="RCC119" s="205"/>
      <c r="RCD119" s="205"/>
      <c r="RCE119" s="205"/>
      <c r="RCF119" s="205"/>
      <c r="RCG119" s="205"/>
      <c r="RCH119" s="205"/>
      <c r="RCI119" s="205"/>
      <c r="RCJ119" s="205"/>
      <c r="RCK119" s="205"/>
      <c r="RCL119" s="205"/>
      <c r="RCM119" s="205"/>
      <c r="RCN119" s="205"/>
      <c r="RCO119" s="205"/>
      <c r="RCP119" s="205"/>
      <c r="RCQ119" s="205"/>
      <c r="RCR119" s="205"/>
      <c r="RCS119" s="205"/>
      <c r="RCT119" s="205"/>
      <c r="RCU119" s="205"/>
      <c r="RCV119" s="205"/>
      <c r="RCW119" s="205"/>
      <c r="RCX119" s="205"/>
      <c r="RCY119" s="205"/>
      <c r="RCZ119" s="205"/>
      <c r="RDA119" s="205"/>
      <c r="RDB119" s="205"/>
      <c r="RDC119" s="205"/>
      <c r="RDD119" s="205"/>
      <c r="RDE119" s="205"/>
      <c r="RDF119" s="205"/>
      <c r="RDG119" s="205"/>
      <c r="RDH119" s="205"/>
      <c r="RDI119" s="205"/>
      <c r="RDJ119" s="205"/>
      <c r="RDK119" s="205"/>
      <c r="RDL119" s="205"/>
      <c r="RDM119" s="205"/>
      <c r="RDN119" s="205"/>
      <c r="RDO119" s="205"/>
      <c r="RDP119" s="205"/>
      <c r="RDQ119" s="205"/>
      <c r="RDR119" s="205"/>
      <c r="RDS119" s="205"/>
      <c r="RDZ119" s="205"/>
      <c r="REA119" s="205"/>
      <c r="REB119" s="205"/>
      <c r="REC119" s="205"/>
      <c r="RED119" s="205"/>
      <c r="REE119" s="205"/>
      <c r="REF119" s="205"/>
      <c r="REG119" s="205"/>
      <c r="REH119" s="205"/>
      <c r="REI119" s="205"/>
      <c r="REJ119" s="205"/>
      <c r="REK119" s="205"/>
      <c r="REL119" s="205"/>
      <c r="REM119" s="205"/>
      <c r="REN119" s="205"/>
      <c r="REO119" s="205"/>
      <c r="REP119" s="205"/>
      <c r="REQ119" s="205"/>
      <c r="RER119" s="205"/>
      <c r="RES119" s="205"/>
      <c r="RET119" s="205"/>
      <c r="REU119" s="205"/>
      <c r="REV119" s="205"/>
      <c r="REW119" s="205"/>
      <c r="REX119" s="205"/>
      <c r="REY119" s="205"/>
      <c r="REZ119" s="205"/>
      <c r="RFA119" s="205"/>
      <c r="RFB119" s="205"/>
      <c r="RFC119" s="205"/>
      <c r="RFD119" s="205"/>
      <c r="RFE119" s="205"/>
      <c r="RFF119" s="205"/>
      <c r="RFG119" s="205"/>
      <c r="RFH119" s="205"/>
      <c r="RFI119" s="205"/>
      <c r="RFJ119" s="205"/>
      <c r="RFK119" s="205"/>
      <c r="RFL119" s="205"/>
      <c r="RFM119" s="205"/>
      <c r="RFN119" s="205"/>
      <c r="RFO119" s="205"/>
      <c r="RFP119" s="205"/>
      <c r="RFQ119" s="205"/>
      <c r="RFR119" s="205"/>
      <c r="RFS119" s="205"/>
      <c r="RFT119" s="205"/>
      <c r="RFU119" s="205"/>
      <c r="RFV119" s="205"/>
      <c r="RFW119" s="205"/>
      <c r="RFX119" s="205"/>
      <c r="RFY119" s="205"/>
      <c r="RFZ119" s="205"/>
      <c r="RGA119" s="205"/>
      <c r="RGB119" s="205"/>
      <c r="RGC119" s="205"/>
      <c r="RGD119" s="205"/>
      <c r="RGE119" s="205"/>
      <c r="RGF119" s="205"/>
      <c r="RGG119" s="205"/>
      <c r="RGH119" s="205"/>
      <c r="RGI119" s="205"/>
      <c r="RGJ119" s="205"/>
      <c r="RGK119" s="205"/>
      <c r="RGL119" s="205"/>
      <c r="RGM119" s="205"/>
      <c r="RGN119" s="205"/>
      <c r="RGO119" s="205"/>
      <c r="RGP119" s="205"/>
      <c r="RGQ119" s="205"/>
      <c r="RGR119" s="205"/>
      <c r="RGS119" s="205"/>
      <c r="RGT119" s="205"/>
      <c r="RGU119" s="205"/>
      <c r="RGV119" s="205"/>
      <c r="RGW119" s="205"/>
      <c r="RGX119" s="205"/>
      <c r="RGY119" s="205"/>
      <c r="RGZ119" s="205"/>
      <c r="RHA119" s="205"/>
      <c r="RHB119" s="205"/>
      <c r="RHC119" s="205"/>
      <c r="RHD119" s="205"/>
      <c r="RHE119" s="205"/>
      <c r="RHF119" s="205"/>
      <c r="RHG119" s="205"/>
      <c r="RHH119" s="205"/>
      <c r="RHI119" s="205"/>
      <c r="RHJ119" s="205"/>
      <c r="RHK119" s="205"/>
      <c r="RHL119" s="205"/>
      <c r="RHM119" s="205"/>
      <c r="RHN119" s="205"/>
      <c r="RHO119" s="205"/>
      <c r="RHP119" s="205"/>
      <c r="RHQ119" s="205"/>
      <c r="RHR119" s="205"/>
      <c r="RHS119" s="205"/>
      <c r="RHT119" s="205"/>
      <c r="RHU119" s="205"/>
      <c r="RHV119" s="205"/>
      <c r="RHW119" s="205"/>
      <c r="RHX119" s="205"/>
      <c r="RHY119" s="205"/>
      <c r="RHZ119" s="205"/>
      <c r="RIA119" s="205"/>
      <c r="RIB119" s="205"/>
      <c r="RIC119" s="205"/>
      <c r="RID119" s="205"/>
      <c r="RIE119" s="205"/>
      <c r="RIF119" s="205"/>
      <c r="RIG119" s="205"/>
      <c r="RIH119" s="205"/>
      <c r="RII119" s="205"/>
      <c r="RIJ119" s="205"/>
      <c r="RIK119" s="205"/>
      <c r="RIL119" s="205"/>
      <c r="RIM119" s="205"/>
      <c r="RIN119" s="205"/>
      <c r="RIO119" s="205"/>
      <c r="RIP119" s="205"/>
      <c r="RIQ119" s="205"/>
      <c r="RIR119" s="205"/>
      <c r="RIS119" s="205"/>
      <c r="RIT119" s="205"/>
      <c r="RIU119" s="205"/>
      <c r="RIV119" s="205"/>
      <c r="RIW119" s="205"/>
      <c r="RIX119" s="205"/>
      <c r="RIY119" s="205"/>
      <c r="RIZ119" s="205"/>
      <c r="RJA119" s="205"/>
      <c r="RJB119" s="205"/>
      <c r="RJC119" s="205"/>
      <c r="RJD119" s="205"/>
      <c r="RJE119" s="205"/>
      <c r="RJF119" s="205"/>
      <c r="RJG119" s="205"/>
      <c r="RJH119" s="205"/>
      <c r="RJI119" s="205"/>
      <c r="RJJ119" s="205"/>
      <c r="RJK119" s="205"/>
      <c r="RJL119" s="205"/>
      <c r="RJM119" s="205"/>
      <c r="RJN119" s="205"/>
      <c r="RJO119" s="205"/>
      <c r="RJP119" s="205"/>
      <c r="RJQ119" s="205"/>
      <c r="RJR119" s="205"/>
      <c r="RJS119" s="205"/>
      <c r="RJT119" s="205"/>
      <c r="RJU119" s="205"/>
      <c r="RJV119" s="205"/>
      <c r="RJW119" s="205"/>
      <c r="RJX119" s="205"/>
      <c r="RJY119" s="205"/>
      <c r="RJZ119" s="205"/>
      <c r="RKA119" s="205"/>
      <c r="RKB119" s="205"/>
      <c r="RKC119" s="205"/>
      <c r="RKD119" s="205"/>
      <c r="RKE119" s="205"/>
      <c r="RKF119" s="205"/>
      <c r="RKG119" s="205"/>
      <c r="RKH119" s="205"/>
      <c r="RKI119" s="205"/>
      <c r="RKJ119" s="205"/>
      <c r="RKK119" s="205"/>
      <c r="RKL119" s="205"/>
      <c r="RKM119" s="205"/>
      <c r="RKN119" s="205"/>
      <c r="RKO119" s="205"/>
      <c r="RKP119" s="205"/>
      <c r="RKQ119" s="205"/>
      <c r="RKR119" s="205"/>
      <c r="RKS119" s="205"/>
      <c r="RKT119" s="205"/>
      <c r="RKU119" s="205"/>
      <c r="RKV119" s="205"/>
      <c r="RKW119" s="205"/>
      <c r="RKX119" s="205"/>
      <c r="RKY119" s="205"/>
      <c r="RKZ119" s="205"/>
      <c r="RLA119" s="205"/>
      <c r="RLB119" s="205"/>
      <c r="RLC119" s="205"/>
      <c r="RLD119" s="205"/>
      <c r="RLE119" s="205"/>
      <c r="RLF119" s="205"/>
      <c r="RLG119" s="205"/>
      <c r="RLH119" s="205"/>
      <c r="RLI119" s="205"/>
      <c r="RLJ119" s="205"/>
      <c r="RLK119" s="205"/>
      <c r="RLL119" s="205"/>
      <c r="RLM119" s="205"/>
      <c r="RLN119" s="205"/>
      <c r="RLO119" s="205"/>
      <c r="RLP119" s="205"/>
      <c r="RLQ119" s="205"/>
      <c r="RLR119" s="205"/>
      <c r="RLS119" s="205"/>
      <c r="RLT119" s="205"/>
      <c r="RLU119" s="205"/>
      <c r="RLV119" s="205"/>
      <c r="RLW119" s="205"/>
      <c r="RLX119" s="205"/>
      <c r="RLY119" s="205"/>
      <c r="RLZ119" s="205"/>
      <c r="RMA119" s="205"/>
      <c r="RMB119" s="205"/>
      <c r="RMC119" s="205"/>
      <c r="RMD119" s="205"/>
      <c r="RME119" s="205"/>
      <c r="RMF119" s="205"/>
      <c r="RMG119" s="205"/>
      <c r="RMH119" s="205"/>
      <c r="RMI119" s="205"/>
      <c r="RMJ119" s="205"/>
      <c r="RMK119" s="205"/>
      <c r="RML119" s="205"/>
      <c r="RMM119" s="205"/>
      <c r="RMN119" s="205"/>
      <c r="RMO119" s="205"/>
      <c r="RMP119" s="205"/>
      <c r="RMQ119" s="205"/>
      <c r="RMR119" s="205"/>
      <c r="RMS119" s="205"/>
      <c r="RMT119" s="205"/>
      <c r="RMU119" s="205"/>
      <c r="RMV119" s="205"/>
      <c r="RMW119" s="205"/>
      <c r="RMX119" s="205"/>
      <c r="RMY119" s="205"/>
      <c r="RMZ119" s="205"/>
      <c r="RNA119" s="205"/>
      <c r="RNB119" s="205"/>
      <c r="RNC119" s="205"/>
      <c r="RND119" s="205"/>
      <c r="RNE119" s="205"/>
      <c r="RNF119" s="205"/>
      <c r="RNG119" s="205"/>
      <c r="RNH119" s="205"/>
      <c r="RNI119" s="205"/>
      <c r="RNJ119" s="205"/>
      <c r="RNK119" s="205"/>
      <c r="RNL119" s="205"/>
      <c r="RNM119" s="205"/>
      <c r="RNN119" s="205"/>
      <c r="RNO119" s="205"/>
      <c r="RNV119" s="205"/>
      <c r="RNW119" s="205"/>
      <c r="RNX119" s="205"/>
      <c r="RNY119" s="205"/>
      <c r="RNZ119" s="205"/>
      <c r="ROA119" s="205"/>
      <c r="ROB119" s="205"/>
      <c r="ROC119" s="205"/>
      <c r="ROD119" s="205"/>
      <c r="ROE119" s="205"/>
      <c r="ROF119" s="205"/>
      <c r="ROG119" s="205"/>
      <c r="ROH119" s="205"/>
      <c r="ROI119" s="205"/>
      <c r="ROJ119" s="205"/>
      <c r="ROK119" s="205"/>
      <c r="ROL119" s="205"/>
      <c r="ROM119" s="205"/>
      <c r="RON119" s="205"/>
      <c r="ROO119" s="205"/>
      <c r="ROP119" s="205"/>
      <c r="ROQ119" s="205"/>
      <c r="ROR119" s="205"/>
      <c r="ROS119" s="205"/>
      <c r="ROT119" s="205"/>
      <c r="ROU119" s="205"/>
      <c r="ROV119" s="205"/>
      <c r="ROW119" s="205"/>
      <c r="ROX119" s="205"/>
      <c r="ROY119" s="205"/>
      <c r="ROZ119" s="205"/>
      <c r="RPA119" s="205"/>
      <c r="RPB119" s="205"/>
      <c r="RPC119" s="205"/>
      <c r="RPD119" s="205"/>
      <c r="RPE119" s="205"/>
      <c r="RPF119" s="205"/>
      <c r="RPG119" s="205"/>
      <c r="RPH119" s="205"/>
      <c r="RPI119" s="205"/>
      <c r="RPJ119" s="205"/>
      <c r="RPK119" s="205"/>
      <c r="RPL119" s="205"/>
      <c r="RPM119" s="205"/>
      <c r="RPN119" s="205"/>
      <c r="RPO119" s="205"/>
      <c r="RPP119" s="205"/>
      <c r="RPQ119" s="205"/>
      <c r="RPR119" s="205"/>
      <c r="RPS119" s="205"/>
      <c r="RPT119" s="205"/>
      <c r="RPU119" s="205"/>
      <c r="RPV119" s="205"/>
      <c r="RPW119" s="205"/>
      <c r="RPX119" s="205"/>
      <c r="RPY119" s="205"/>
      <c r="RPZ119" s="205"/>
      <c r="RQA119" s="205"/>
      <c r="RQB119" s="205"/>
      <c r="RQC119" s="205"/>
      <c r="RQD119" s="205"/>
      <c r="RQE119" s="205"/>
      <c r="RQF119" s="205"/>
      <c r="RQG119" s="205"/>
      <c r="RQH119" s="205"/>
      <c r="RQI119" s="205"/>
      <c r="RQJ119" s="205"/>
      <c r="RQK119" s="205"/>
      <c r="RQL119" s="205"/>
      <c r="RQM119" s="205"/>
      <c r="RQN119" s="205"/>
      <c r="RQO119" s="205"/>
      <c r="RQP119" s="205"/>
      <c r="RQQ119" s="205"/>
      <c r="RQR119" s="205"/>
      <c r="RQS119" s="205"/>
      <c r="RQT119" s="205"/>
      <c r="RQU119" s="205"/>
      <c r="RQV119" s="205"/>
      <c r="RQW119" s="205"/>
      <c r="RQX119" s="205"/>
      <c r="RQY119" s="205"/>
      <c r="RQZ119" s="205"/>
      <c r="RRA119" s="205"/>
      <c r="RRB119" s="205"/>
      <c r="RRC119" s="205"/>
      <c r="RRD119" s="205"/>
      <c r="RRE119" s="205"/>
      <c r="RRF119" s="205"/>
      <c r="RRG119" s="205"/>
      <c r="RRH119" s="205"/>
      <c r="RRI119" s="205"/>
      <c r="RRJ119" s="205"/>
      <c r="RRK119" s="205"/>
      <c r="RRL119" s="205"/>
      <c r="RRM119" s="205"/>
      <c r="RRN119" s="205"/>
      <c r="RRO119" s="205"/>
      <c r="RRP119" s="205"/>
      <c r="RRQ119" s="205"/>
      <c r="RRR119" s="205"/>
      <c r="RRS119" s="205"/>
      <c r="RRT119" s="205"/>
      <c r="RRU119" s="205"/>
      <c r="RRV119" s="205"/>
      <c r="RRW119" s="205"/>
      <c r="RRX119" s="205"/>
      <c r="RRY119" s="205"/>
      <c r="RRZ119" s="205"/>
      <c r="RSA119" s="205"/>
      <c r="RSB119" s="205"/>
      <c r="RSC119" s="205"/>
      <c r="RSD119" s="205"/>
      <c r="RSE119" s="205"/>
      <c r="RSF119" s="205"/>
      <c r="RSG119" s="205"/>
      <c r="RSH119" s="205"/>
      <c r="RSI119" s="205"/>
      <c r="RSJ119" s="205"/>
      <c r="RSK119" s="205"/>
      <c r="RSL119" s="205"/>
      <c r="RSM119" s="205"/>
      <c r="RSN119" s="205"/>
      <c r="RSO119" s="205"/>
      <c r="RSP119" s="205"/>
      <c r="RSQ119" s="205"/>
      <c r="RSR119" s="205"/>
      <c r="RSS119" s="205"/>
      <c r="RST119" s="205"/>
      <c r="RSU119" s="205"/>
      <c r="RSV119" s="205"/>
      <c r="RSW119" s="205"/>
      <c r="RSX119" s="205"/>
      <c r="RSY119" s="205"/>
      <c r="RSZ119" s="205"/>
      <c r="RTA119" s="205"/>
      <c r="RTB119" s="205"/>
      <c r="RTC119" s="205"/>
      <c r="RTD119" s="205"/>
      <c r="RTE119" s="205"/>
      <c r="RTF119" s="205"/>
      <c r="RTG119" s="205"/>
      <c r="RTH119" s="205"/>
      <c r="RTI119" s="205"/>
      <c r="RTJ119" s="205"/>
      <c r="RTK119" s="205"/>
      <c r="RTL119" s="205"/>
      <c r="RTM119" s="205"/>
      <c r="RTN119" s="205"/>
      <c r="RTO119" s="205"/>
      <c r="RTP119" s="205"/>
      <c r="RTQ119" s="205"/>
      <c r="RTR119" s="205"/>
      <c r="RTS119" s="205"/>
      <c r="RTT119" s="205"/>
      <c r="RTU119" s="205"/>
      <c r="RTV119" s="205"/>
      <c r="RTW119" s="205"/>
      <c r="RTX119" s="205"/>
      <c r="RTY119" s="205"/>
      <c r="RTZ119" s="205"/>
      <c r="RUA119" s="205"/>
      <c r="RUB119" s="205"/>
      <c r="RUC119" s="205"/>
      <c r="RUD119" s="205"/>
      <c r="RUE119" s="205"/>
      <c r="RUF119" s="205"/>
      <c r="RUG119" s="205"/>
      <c r="RUH119" s="205"/>
      <c r="RUI119" s="205"/>
      <c r="RUJ119" s="205"/>
      <c r="RUK119" s="205"/>
      <c r="RUL119" s="205"/>
      <c r="RUM119" s="205"/>
      <c r="RUN119" s="205"/>
      <c r="RUO119" s="205"/>
      <c r="RUP119" s="205"/>
      <c r="RUQ119" s="205"/>
      <c r="RUR119" s="205"/>
      <c r="RUS119" s="205"/>
      <c r="RUT119" s="205"/>
      <c r="RUU119" s="205"/>
      <c r="RUV119" s="205"/>
      <c r="RUW119" s="205"/>
      <c r="RUX119" s="205"/>
      <c r="RUY119" s="205"/>
      <c r="RUZ119" s="205"/>
      <c r="RVA119" s="205"/>
      <c r="RVB119" s="205"/>
      <c r="RVC119" s="205"/>
      <c r="RVD119" s="205"/>
      <c r="RVE119" s="205"/>
      <c r="RVF119" s="205"/>
      <c r="RVG119" s="205"/>
      <c r="RVH119" s="205"/>
      <c r="RVI119" s="205"/>
      <c r="RVJ119" s="205"/>
      <c r="RVK119" s="205"/>
      <c r="RVL119" s="205"/>
      <c r="RVM119" s="205"/>
      <c r="RVN119" s="205"/>
      <c r="RVO119" s="205"/>
      <c r="RVP119" s="205"/>
      <c r="RVQ119" s="205"/>
      <c r="RVR119" s="205"/>
      <c r="RVS119" s="205"/>
      <c r="RVT119" s="205"/>
      <c r="RVU119" s="205"/>
      <c r="RVV119" s="205"/>
      <c r="RVW119" s="205"/>
      <c r="RVX119" s="205"/>
      <c r="RVY119" s="205"/>
      <c r="RVZ119" s="205"/>
      <c r="RWA119" s="205"/>
      <c r="RWB119" s="205"/>
      <c r="RWC119" s="205"/>
      <c r="RWD119" s="205"/>
      <c r="RWE119" s="205"/>
      <c r="RWF119" s="205"/>
      <c r="RWG119" s="205"/>
      <c r="RWH119" s="205"/>
      <c r="RWI119" s="205"/>
      <c r="RWJ119" s="205"/>
      <c r="RWK119" s="205"/>
      <c r="RWL119" s="205"/>
      <c r="RWM119" s="205"/>
      <c r="RWN119" s="205"/>
      <c r="RWO119" s="205"/>
      <c r="RWP119" s="205"/>
      <c r="RWQ119" s="205"/>
      <c r="RWR119" s="205"/>
      <c r="RWS119" s="205"/>
      <c r="RWT119" s="205"/>
      <c r="RWU119" s="205"/>
      <c r="RWV119" s="205"/>
      <c r="RWW119" s="205"/>
      <c r="RWX119" s="205"/>
      <c r="RWY119" s="205"/>
      <c r="RWZ119" s="205"/>
      <c r="RXA119" s="205"/>
      <c r="RXB119" s="205"/>
      <c r="RXC119" s="205"/>
      <c r="RXD119" s="205"/>
      <c r="RXE119" s="205"/>
      <c r="RXF119" s="205"/>
      <c r="RXG119" s="205"/>
      <c r="RXH119" s="205"/>
      <c r="RXI119" s="205"/>
      <c r="RXJ119" s="205"/>
      <c r="RXK119" s="205"/>
      <c r="RXR119" s="205"/>
      <c r="RXS119" s="205"/>
      <c r="RXT119" s="205"/>
      <c r="RXU119" s="205"/>
      <c r="RXV119" s="205"/>
      <c r="RXW119" s="205"/>
      <c r="RXX119" s="205"/>
      <c r="RXY119" s="205"/>
      <c r="RXZ119" s="205"/>
      <c r="RYA119" s="205"/>
      <c r="RYB119" s="205"/>
      <c r="RYC119" s="205"/>
      <c r="RYD119" s="205"/>
      <c r="RYE119" s="205"/>
      <c r="RYF119" s="205"/>
      <c r="RYG119" s="205"/>
      <c r="RYH119" s="205"/>
      <c r="RYI119" s="205"/>
      <c r="RYJ119" s="205"/>
      <c r="RYK119" s="205"/>
      <c r="RYL119" s="205"/>
      <c r="RYM119" s="205"/>
      <c r="RYN119" s="205"/>
      <c r="RYO119" s="205"/>
      <c r="RYP119" s="205"/>
      <c r="RYQ119" s="205"/>
      <c r="RYR119" s="205"/>
      <c r="RYS119" s="205"/>
      <c r="RYT119" s="205"/>
      <c r="RYU119" s="205"/>
      <c r="RYV119" s="205"/>
      <c r="RYW119" s="205"/>
      <c r="RYX119" s="205"/>
      <c r="RYY119" s="205"/>
      <c r="RYZ119" s="205"/>
      <c r="RZA119" s="205"/>
      <c r="RZB119" s="205"/>
      <c r="RZC119" s="205"/>
      <c r="RZD119" s="205"/>
      <c r="RZE119" s="205"/>
      <c r="RZF119" s="205"/>
      <c r="RZG119" s="205"/>
      <c r="RZH119" s="205"/>
      <c r="RZI119" s="205"/>
      <c r="RZJ119" s="205"/>
      <c r="RZK119" s="205"/>
      <c r="RZL119" s="205"/>
      <c r="RZM119" s="205"/>
      <c r="RZN119" s="205"/>
      <c r="RZO119" s="205"/>
      <c r="RZP119" s="205"/>
      <c r="RZQ119" s="205"/>
      <c r="RZR119" s="205"/>
      <c r="RZS119" s="205"/>
      <c r="RZT119" s="205"/>
      <c r="RZU119" s="205"/>
      <c r="RZV119" s="205"/>
      <c r="RZW119" s="205"/>
      <c r="RZX119" s="205"/>
      <c r="RZY119" s="205"/>
      <c r="RZZ119" s="205"/>
      <c r="SAA119" s="205"/>
      <c r="SAB119" s="205"/>
      <c r="SAC119" s="205"/>
      <c r="SAD119" s="205"/>
      <c r="SAE119" s="205"/>
      <c r="SAF119" s="205"/>
      <c r="SAG119" s="205"/>
      <c r="SAH119" s="205"/>
      <c r="SAI119" s="205"/>
      <c r="SAJ119" s="205"/>
      <c r="SAK119" s="205"/>
      <c r="SAL119" s="205"/>
      <c r="SAM119" s="205"/>
      <c r="SAN119" s="205"/>
      <c r="SAO119" s="205"/>
      <c r="SAP119" s="205"/>
      <c r="SAQ119" s="205"/>
      <c r="SAR119" s="205"/>
      <c r="SAS119" s="205"/>
      <c r="SAT119" s="205"/>
      <c r="SAU119" s="205"/>
      <c r="SAV119" s="205"/>
      <c r="SAW119" s="205"/>
      <c r="SAX119" s="205"/>
      <c r="SAY119" s="205"/>
      <c r="SAZ119" s="205"/>
      <c r="SBA119" s="205"/>
      <c r="SBB119" s="205"/>
      <c r="SBC119" s="205"/>
      <c r="SBD119" s="205"/>
      <c r="SBE119" s="205"/>
      <c r="SBF119" s="205"/>
      <c r="SBG119" s="205"/>
      <c r="SBH119" s="205"/>
      <c r="SBI119" s="205"/>
      <c r="SBJ119" s="205"/>
      <c r="SBK119" s="205"/>
      <c r="SBL119" s="205"/>
      <c r="SBM119" s="205"/>
      <c r="SBN119" s="205"/>
      <c r="SBO119" s="205"/>
      <c r="SBP119" s="205"/>
      <c r="SBQ119" s="205"/>
      <c r="SBR119" s="205"/>
      <c r="SBS119" s="205"/>
      <c r="SBT119" s="205"/>
      <c r="SBU119" s="205"/>
      <c r="SBV119" s="205"/>
      <c r="SBW119" s="205"/>
      <c r="SBX119" s="205"/>
      <c r="SBY119" s="205"/>
      <c r="SBZ119" s="205"/>
      <c r="SCA119" s="205"/>
      <c r="SCB119" s="205"/>
      <c r="SCC119" s="205"/>
      <c r="SCD119" s="205"/>
      <c r="SCE119" s="205"/>
      <c r="SCF119" s="205"/>
      <c r="SCG119" s="205"/>
      <c r="SCH119" s="205"/>
      <c r="SCI119" s="205"/>
      <c r="SCJ119" s="205"/>
      <c r="SCK119" s="205"/>
      <c r="SCL119" s="205"/>
      <c r="SCM119" s="205"/>
      <c r="SCN119" s="205"/>
      <c r="SCO119" s="205"/>
      <c r="SCP119" s="205"/>
      <c r="SCQ119" s="205"/>
      <c r="SCR119" s="205"/>
      <c r="SCS119" s="205"/>
      <c r="SCT119" s="205"/>
      <c r="SCU119" s="205"/>
      <c r="SCV119" s="205"/>
      <c r="SCW119" s="205"/>
      <c r="SCX119" s="205"/>
      <c r="SCY119" s="205"/>
      <c r="SCZ119" s="205"/>
      <c r="SDA119" s="205"/>
      <c r="SDB119" s="205"/>
      <c r="SDC119" s="205"/>
      <c r="SDD119" s="205"/>
      <c r="SDE119" s="205"/>
      <c r="SDF119" s="205"/>
      <c r="SDG119" s="205"/>
      <c r="SDH119" s="205"/>
      <c r="SDI119" s="205"/>
      <c r="SDJ119" s="205"/>
      <c r="SDK119" s="205"/>
      <c r="SDL119" s="205"/>
      <c r="SDM119" s="205"/>
      <c r="SDN119" s="205"/>
      <c r="SDO119" s="205"/>
      <c r="SDP119" s="205"/>
      <c r="SDQ119" s="205"/>
      <c r="SDR119" s="205"/>
      <c r="SDS119" s="205"/>
      <c r="SDT119" s="205"/>
      <c r="SDU119" s="205"/>
      <c r="SDV119" s="205"/>
      <c r="SDW119" s="205"/>
      <c r="SDX119" s="205"/>
      <c r="SDY119" s="205"/>
      <c r="SDZ119" s="205"/>
      <c r="SEA119" s="205"/>
      <c r="SEB119" s="205"/>
      <c r="SEC119" s="205"/>
      <c r="SED119" s="205"/>
      <c r="SEE119" s="205"/>
      <c r="SEF119" s="205"/>
      <c r="SEG119" s="205"/>
      <c r="SEH119" s="205"/>
      <c r="SEI119" s="205"/>
      <c r="SEJ119" s="205"/>
      <c r="SEK119" s="205"/>
      <c r="SEL119" s="205"/>
      <c r="SEM119" s="205"/>
      <c r="SEN119" s="205"/>
      <c r="SEO119" s="205"/>
      <c r="SEP119" s="205"/>
      <c r="SEQ119" s="205"/>
      <c r="SER119" s="205"/>
      <c r="SES119" s="205"/>
      <c r="SET119" s="205"/>
      <c r="SEU119" s="205"/>
      <c r="SEV119" s="205"/>
      <c r="SEW119" s="205"/>
      <c r="SEX119" s="205"/>
      <c r="SEY119" s="205"/>
      <c r="SEZ119" s="205"/>
      <c r="SFA119" s="205"/>
      <c r="SFB119" s="205"/>
      <c r="SFC119" s="205"/>
      <c r="SFD119" s="205"/>
      <c r="SFE119" s="205"/>
      <c r="SFF119" s="205"/>
      <c r="SFG119" s="205"/>
      <c r="SFH119" s="205"/>
      <c r="SFI119" s="205"/>
      <c r="SFJ119" s="205"/>
      <c r="SFK119" s="205"/>
      <c r="SFL119" s="205"/>
      <c r="SFM119" s="205"/>
      <c r="SFN119" s="205"/>
      <c r="SFO119" s="205"/>
      <c r="SFP119" s="205"/>
      <c r="SFQ119" s="205"/>
      <c r="SFR119" s="205"/>
      <c r="SFS119" s="205"/>
      <c r="SFT119" s="205"/>
      <c r="SFU119" s="205"/>
      <c r="SFV119" s="205"/>
      <c r="SFW119" s="205"/>
      <c r="SFX119" s="205"/>
      <c r="SFY119" s="205"/>
      <c r="SFZ119" s="205"/>
      <c r="SGA119" s="205"/>
      <c r="SGB119" s="205"/>
      <c r="SGC119" s="205"/>
      <c r="SGD119" s="205"/>
      <c r="SGE119" s="205"/>
      <c r="SGF119" s="205"/>
      <c r="SGG119" s="205"/>
      <c r="SGH119" s="205"/>
      <c r="SGI119" s="205"/>
      <c r="SGJ119" s="205"/>
      <c r="SGK119" s="205"/>
      <c r="SGL119" s="205"/>
      <c r="SGM119" s="205"/>
      <c r="SGN119" s="205"/>
      <c r="SGO119" s="205"/>
      <c r="SGP119" s="205"/>
      <c r="SGQ119" s="205"/>
      <c r="SGR119" s="205"/>
      <c r="SGS119" s="205"/>
      <c r="SGT119" s="205"/>
      <c r="SGU119" s="205"/>
      <c r="SGV119" s="205"/>
      <c r="SGW119" s="205"/>
      <c r="SGX119" s="205"/>
      <c r="SGY119" s="205"/>
      <c r="SGZ119" s="205"/>
      <c r="SHA119" s="205"/>
      <c r="SHB119" s="205"/>
      <c r="SHC119" s="205"/>
      <c r="SHD119" s="205"/>
      <c r="SHE119" s="205"/>
      <c r="SHF119" s="205"/>
      <c r="SHG119" s="205"/>
      <c r="SHN119" s="205"/>
      <c r="SHO119" s="205"/>
      <c r="SHP119" s="205"/>
      <c r="SHQ119" s="205"/>
      <c r="SHR119" s="205"/>
      <c r="SHS119" s="205"/>
      <c r="SHT119" s="205"/>
      <c r="SHU119" s="205"/>
      <c r="SHV119" s="205"/>
      <c r="SHW119" s="205"/>
      <c r="SHX119" s="205"/>
      <c r="SHY119" s="205"/>
      <c r="SHZ119" s="205"/>
      <c r="SIA119" s="205"/>
      <c r="SIB119" s="205"/>
      <c r="SIC119" s="205"/>
      <c r="SID119" s="205"/>
      <c r="SIE119" s="205"/>
      <c r="SIF119" s="205"/>
      <c r="SIG119" s="205"/>
      <c r="SIH119" s="205"/>
      <c r="SII119" s="205"/>
      <c r="SIJ119" s="205"/>
      <c r="SIK119" s="205"/>
      <c r="SIL119" s="205"/>
      <c r="SIM119" s="205"/>
      <c r="SIN119" s="205"/>
      <c r="SIO119" s="205"/>
      <c r="SIP119" s="205"/>
      <c r="SIQ119" s="205"/>
      <c r="SIR119" s="205"/>
      <c r="SIS119" s="205"/>
      <c r="SIT119" s="205"/>
      <c r="SIU119" s="205"/>
      <c r="SIV119" s="205"/>
      <c r="SIW119" s="205"/>
      <c r="SIX119" s="205"/>
      <c r="SIY119" s="205"/>
      <c r="SIZ119" s="205"/>
      <c r="SJA119" s="205"/>
      <c r="SJB119" s="205"/>
      <c r="SJC119" s="205"/>
      <c r="SJD119" s="205"/>
      <c r="SJE119" s="205"/>
      <c r="SJF119" s="205"/>
      <c r="SJG119" s="205"/>
      <c r="SJH119" s="205"/>
      <c r="SJI119" s="205"/>
      <c r="SJJ119" s="205"/>
      <c r="SJK119" s="205"/>
      <c r="SJL119" s="205"/>
      <c r="SJM119" s="205"/>
      <c r="SJN119" s="205"/>
      <c r="SJO119" s="205"/>
      <c r="SJP119" s="205"/>
      <c r="SJQ119" s="205"/>
      <c r="SJR119" s="205"/>
      <c r="SJS119" s="205"/>
      <c r="SJT119" s="205"/>
      <c r="SJU119" s="205"/>
      <c r="SJV119" s="205"/>
      <c r="SJW119" s="205"/>
      <c r="SJX119" s="205"/>
      <c r="SJY119" s="205"/>
      <c r="SJZ119" s="205"/>
      <c r="SKA119" s="205"/>
      <c r="SKB119" s="205"/>
      <c r="SKC119" s="205"/>
      <c r="SKD119" s="205"/>
      <c r="SKE119" s="205"/>
      <c r="SKF119" s="205"/>
      <c r="SKG119" s="205"/>
      <c r="SKH119" s="205"/>
      <c r="SKI119" s="205"/>
      <c r="SKJ119" s="205"/>
      <c r="SKK119" s="205"/>
      <c r="SKL119" s="205"/>
      <c r="SKM119" s="205"/>
      <c r="SKN119" s="205"/>
      <c r="SKO119" s="205"/>
      <c r="SKP119" s="205"/>
      <c r="SKQ119" s="205"/>
      <c r="SKR119" s="205"/>
      <c r="SKS119" s="205"/>
      <c r="SKT119" s="205"/>
      <c r="SKU119" s="205"/>
      <c r="SKV119" s="205"/>
      <c r="SKW119" s="205"/>
      <c r="SKX119" s="205"/>
      <c r="SKY119" s="205"/>
      <c r="SKZ119" s="205"/>
      <c r="SLA119" s="205"/>
      <c r="SLB119" s="205"/>
      <c r="SLC119" s="205"/>
      <c r="SLD119" s="205"/>
      <c r="SLE119" s="205"/>
      <c r="SLF119" s="205"/>
      <c r="SLG119" s="205"/>
      <c r="SLH119" s="205"/>
      <c r="SLI119" s="205"/>
      <c r="SLJ119" s="205"/>
      <c r="SLK119" s="205"/>
      <c r="SLL119" s="205"/>
      <c r="SLM119" s="205"/>
      <c r="SLN119" s="205"/>
      <c r="SLO119" s="205"/>
      <c r="SLP119" s="205"/>
      <c r="SLQ119" s="205"/>
      <c r="SLR119" s="205"/>
      <c r="SLS119" s="205"/>
      <c r="SLT119" s="205"/>
      <c r="SLU119" s="205"/>
      <c r="SLV119" s="205"/>
      <c r="SLW119" s="205"/>
      <c r="SLX119" s="205"/>
      <c r="SLY119" s="205"/>
      <c r="SLZ119" s="205"/>
      <c r="SMA119" s="205"/>
      <c r="SMB119" s="205"/>
      <c r="SMC119" s="205"/>
      <c r="SMD119" s="205"/>
      <c r="SME119" s="205"/>
      <c r="SMF119" s="205"/>
      <c r="SMG119" s="205"/>
      <c r="SMH119" s="205"/>
      <c r="SMI119" s="205"/>
      <c r="SMJ119" s="205"/>
      <c r="SMK119" s="205"/>
      <c r="SML119" s="205"/>
      <c r="SMM119" s="205"/>
      <c r="SMN119" s="205"/>
      <c r="SMO119" s="205"/>
      <c r="SMP119" s="205"/>
      <c r="SMQ119" s="205"/>
      <c r="SMR119" s="205"/>
      <c r="SMS119" s="205"/>
      <c r="SMT119" s="205"/>
      <c r="SMU119" s="205"/>
      <c r="SMV119" s="205"/>
      <c r="SMW119" s="205"/>
      <c r="SMX119" s="205"/>
      <c r="SMY119" s="205"/>
      <c r="SMZ119" s="205"/>
      <c r="SNA119" s="205"/>
      <c r="SNB119" s="205"/>
      <c r="SNC119" s="205"/>
      <c r="SND119" s="205"/>
      <c r="SNE119" s="205"/>
      <c r="SNF119" s="205"/>
      <c r="SNG119" s="205"/>
      <c r="SNH119" s="205"/>
      <c r="SNI119" s="205"/>
      <c r="SNJ119" s="205"/>
      <c r="SNK119" s="205"/>
      <c r="SNL119" s="205"/>
      <c r="SNM119" s="205"/>
      <c r="SNN119" s="205"/>
      <c r="SNO119" s="205"/>
      <c r="SNP119" s="205"/>
      <c r="SNQ119" s="205"/>
      <c r="SNR119" s="205"/>
      <c r="SNS119" s="205"/>
      <c r="SNT119" s="205"/>
      <c r="SNU119" s="205"/>
      <c r="SNV119" s="205"/>
      <c r="SNW119" s="205"/>
      <c r="SNX119" s="205"/>
      <c r="SNY119" s="205"/>
      <c r="SNZ119" s="205"/>
      <c r="SOA119" s="205"/>
      <c r="SOB119" s="205"/>
      <c r="SOC119" s="205"/>
      <c r="SOD119" s="205"/>
      <c r="SOE119" s="205"/>
      <c r="SOF119" s="205"/>
      <c r="SOG119" s="205"/>
      <c r="SOH119" s="205"/>
      <c r="SOI119" s="205"/>
      <c r="SOJ119" s="205"/>
      <c r="SOK119" s="205"/>
      <c r="SOL119" s="205"/>
      <c r="SOM119" s="205"/>
      <c r="SON119" s="205"/>
      <c r="SOO119" s="205"/>
      <c r="SOP119" s="205"/>
      <c r="SOQ119" s="205"/>
      <c r="SOR119" s="205"/>
      <c r="SOS119" s="205"/>
      <c r="SOT119" s="205"/>
      <c r="SOU119" s="205"/>
      <c r="SOV119" s="205"/>
      <c r="SOW119" s="205"/>
      <c r="SOX119" s="205"/>
      <c r="SOY119" s="205"/>
      <c r="SOZ119" s="205"/>
      <c r="SPA119" s="205"/>
      <c r="SPB119" s="205"/>
      <c r="SPC119" s="205"/>
      <c r="SPD119" s="205"/>
      <c r="SPE119" s="205"/>
      <c r="SPF119" s="205"/>
      <c r="SPG119" s="205"/>
      <c r="SPH119" s="205"/>
      <c r="SPI119" s="205"/>
      <c r="SPJ119" s="205"/>
      <c r="SPK119" s="205"/>
      <c r="SPL119" s="205"/>
      <c r="SPM119" s="205"/>
      <c r="SPN119" s="205"/>
      <c r="SPO119" s="205"/>
      <c r="SPP119" s="205"/>
      <c r="SPQ119" s="205"/>
      <c r="SPR119" s="205"/>
      <c r="SPS119" s="205"/>
      <c r="SPT119" s="205"/>
      <c r="SPU119" s="205"/>
      <c r="SPV119" s="205"/>
      <c r="SPW119" s="205"/>
      <c r="SPX119" s="205"/>
      <c r="SPY119" s="205"/>
      <c r="SPZ119" s="205"/>
      <c r="SQA119" s="205"/>
      <c r="SQB119" s="205"/>
      <c r="SQC119" s="205"/>
      <c r="SQD119" s="205"/>
      <c r="SQE119" s="205"/>
      <c r="SQF119" s="205"/>
      <c r="SQG119" s="205"/>
      <c r="SQH119" s="205"/>
      <c r="SQI119" s="205"/>
      <c r="SQJ119" s="205"/>
      <c r="SQK119" s="205"/>
      <c r="SQL119" s="205"/>
      <c r="SQM119" s="205"/>
      <c r="SQN119" s="205"/>
      <c r="SQO119" s="205"/>
      <c r="SQP119" s="205"/>
      <c r="SQQ119" s="205"/>
      <c r="SQR119" s="205"/>
      <c r="SQS119" s="205"/>
      <c r="SQT119" s="205"/>
      <c r="SQU119" s="205"/>
      <c r="SQV119" s="205"/>
      <c r="SQW119" s="205"/>
      <c r="SQX119" s="205"/>
      <c r="SQY119" s="205"/>
      <c r="SQZ119" s="205"/>
      <c r="SRA119" s="205"/>
      <c r="SRB119" s="205"/>
      <c r="SRC119" s="205"/>
      <c r="SRJ119" s="205"/>
      <c r="SRK119" s="205"/>
      <c r="SRL119" s="205"/>
      <c r="SRM119" s="205"/>
      <c r="SRN119" s="205"/>
      <c r="SRO119" s="205"/>
      <c r="SRP119" s="205"/>
      <c r="SRQ119" s="205"/>
      <c r="SRR119" s="205"/>
      <c r="SRS119" s="205"/>
      <c r="SRT119" s="205"/>
      <c r="SRU119" s="205"/>
      <c r="SRV119" s="205"/>
      <c r="SRW119" s="205"/>
      <c r="SRX119" s="205"/>
      <c r="SRY119" s="205"/>
      <c r="SRZ119" s="205"/>
      <c r="SSA119" s="205"/>
      <c r="SSB119" s="205"/>
      <c r="SSC119" s="205"/>
      <c r="SSD119" s="205"/>
      <c r="SSE119" s="205"/>
      <c r="SSF119" s="205"/>
      <c r="SSG119" s="205"/>
      <c r="SSH119" s="205"/>
      <c r="SSI119" s="205"/>
      <c r="SSJ119" s="205"/>
      <c r="SSK119" s="205"/>
      <c r="SSL119" s="205"/>
      <c r="SSM119" s="205"/>
      <c r="SSN119" s="205"/>
      <c r="SSO119" s="205"/>
      <c r="SSP119" s="205"/>
      <c r="SSQ119" s="205"/>
      <c r="SSR119" s="205"/>
      <c r="SSS119" s="205"/>
      <c r="SST119" s="205"/>
      <c r="SSU119" s="205"/>
      <c r="SSV119" s="205"/>
      <c r="SSW119" s="205"/>
      <c r="SSX119" s="205"/>
      <c r="SSY119" s="205"/>
      <c r="SSZ119" s="205"/>
      <c r="STA119" s="205"/>
      <c r="STB119" s="205"/>
      <c r="STC119" s="205"/>
      <c r="STD119" s="205"/>
      <c r="STE119" s="205"/>
      <c r="STF119" s="205"/>
      <c r="STG119" s="205"/>
      <c r="STH119" s="205"/>
      <c r="STI119" s="205"/>
      <c r="STJ119" s="205"/>
      <c r="STK119" s="205"/>
      <c r="STL119" s="205"/>
      <c r="STM119" s="205"/>
      <c r="STN119" s="205"/>
      <c r="STO119" s="205"/>
      <c r="STP119" s="205"/>
      <c r="STQ119" s="205"/>
      <c r="STR119" s="205"/>
      <c r="STS119" s="205"/>
      <c r="STT119" s="205"/>
      <c r="STU119" s="205"/>
      <c r="STV119" s="205"/>
      <c r="STW119" s="205"/>
      <c r="STX119" s="205"/>
      <c r="STY119" s="205"/>
      <c r="STZ119" s="205"/>
      <c r="SUA119" s="205"/>
      <c r="SUB119" s="205"/>
      <c r="SUC119" s="205"/>
      <c r="SUD119" s="205"/>
      <c r="SUE119" s="205"/>
      <c r="SUF119" s="205"/>
      <c r="SUG119" s="205"/>
      <c r="SUH119" s="205"/>
      <c r="SUI119" s="205"/>
      <c r="SUJ119" s="205"/>
      <c r="SUK119" s="205"/>
      <c r="SUL119" s="205"/>
      <c r="SUM119" s="205"/>
      <c r="SUN119" s="205"/>
      <c r="SUO119" s="205"/>
      <c r="SUP119" s="205"/>
      <c r="SUQ119" s="205"/>
      <c r="SUR119" s="205"/>
      <c r="SUS119" s="205"/>
      <c r="SUT119" s="205"/>
      <c r="SUU119" s="205"/>
      <c r="SUV119" s="205"/>
      <c r="SUW119" s="205"/>
      <c r="SUX119" s="205"/>
      <c r="SUY119" s="205"/>
      <c r="SUZ119" s="205"/>
      <c r="SVA119" s="205"/>
      <c r="SVB119" s="205"/>
      <c r="SVC119" s="205"/>
      <c r="SVD119" s="205"/>
      <c r="SVE119" s="205"/>
      <c r="SVF119" s="205"/>
      <c r="SVG119" s="205"/>
      <c r="SVH119" s="205"/>
      <c r="SVI119" s="205"/>
      <c r="SVJ119" s="205"/>
      <c r="SVK119" s="205"/>
      <c r="SVL119" s="205"/>
      <c r="SVM119" s="205"/>
      <c r="SVN119" s="205"/>
      <c r="SVO119" s="205"/>
      <c r="SVP119" s="205"/>
      <c r="SVQ119" s="205"/>
      <c r="SVR119" s="205"/>
      <c r="SVS119" s="205"/>
      <c r="SVT119" s="205"/>
      <c r="SVU119" s="205"/>
      <c r="SVV119" s="205"/>
      <c r="SVW119" s="205"/>
      <c r="SVX119" s="205"/>
      <c r="SVY119" s="205"/>
      <c r="SVZ119" s="205"/>
      <c r="SWA119" s="205"/>
      <c r="SWB119" s="205"/>
      <c r="SWC119" s="205"/>
      <c r="SWD119" s="205"/>
      <c r="SWE119" s="205"/>
      <c r="SWF119" s="205"/>
      <c r="SWG119" s="205"/>
      <c r="SWH119" s="205"/>
      <c r="SWI119" s="205"/>
      <c r="SWJ119" s="205"/>
      <c r="SWK119" s="205"/>
      <c r="SWL119" s="205"/>
      <c r="SWM119" s="205"/>
      <c r="SWN119" s="205"/>
      <c r="SWO119" s="205"/>
      <c r="SWP119" s="205"/>
      <c r="SWQ119" s="205"/>
      <c r="SWR119" s="205"/>
      <c r="SWS119" s="205"/>
      <c r="SWT119" s="205"/>
      <c r="SWU119" s="205"/>
      <c r="SWV119" s="205"/>
      <c r="SWW119" s="205"/>
      <c r="SWX119" s="205"/>
      <c r="SWY119" s="205"/>
      <c r="SWZ119" s="205"/>
      <c r="SXA119" s="205"/>
      <c r="SXB119" s="205"/>
      <c r="SXC119" s="205"/>
      <c r="SXD119" s="205"/>
      <c r="SXE119" s="205"/>
      <c r="SXF119" s="205"/>
      <c r="SXG119" s="205"/>
      <c r="SXH119" s="205"/>
      <c r="SXI119" s="205"/>
      <c r="SXJ119" s="205"/>
      <c r="SXK119" s="205"/>
      <c r="SXL119" s="205"/>
      <c r="SXM119" s="205"/>
      <c r="SXN119" s="205"/>
      <c r="SXO119" s="205"/>
      <c r="SXP119" s="205"/>
      <c r="SXQ119" s="205"/>
      <c r="SXR119" s="205"/>
      <c r="SXS119" s="205"/>
      <c r="SXT119" s="205"/>
      <c r="SXU119" s="205"/>
      <c r="SXV119" s="205"/>
      <c r="SXW119" s="205"/>
      <c r="SXX119" s="205"/>
      <c r="SXY119" s="205"/>
      <c r="SXZ119" s="205"/>
      <c r="SYA119" s="205"/>
      <c r="SYB119" s="205"/>
      <c r="SYC119" s="205"/>
      <c r="SYD119" s="205"/>
      <c r="SYE119" s="205"/>
      <c r="SYF119" s="205"/>
      <c r="SYG119" s="205"/>
      <c r="SYH119" s="205"/>
      <c r="SYI119" s="205"/>
      <c r="SYJ119" s="205"/>
      <c r="SYK119" s="205"/>
      <c r="SYL119" s="205"/>
      <c r="SYM119" s="205"/>
      <c r="SYN119" s="205"/>
      <c r="SYO119" s="205"/>
      <c r="SYP119" s="205"/>
      <c r="SYQ119" s="205"/>
      <c r="SYR119" s="205"/>
      <c r="SYS119" s="205"/>
      <c r="SYT119" s="205"/>
      <c r="SYU119" s="205"/>
      <c r="SYV119" s="205"/>
      <c r="SYW119" s="205"/>
      <c r="SYX119" s="205"/>
      <c r="SYY119" s="205"/>
      <c r="SYZ119" s="205"/>
      <c r="SZA119" s="205"/>
      <c r="SZB119" s="205"/>
      <c r="SZC119" s="205"/>
      <c r="SZD119" s="205"/>
      <c r="SZE119" s="205"/>
      <c r="SZF119" s="205"/>
      <c r="SZG119" s="205"/>
      <c r="SZH119" s="205"/>
      <c r="SZI119" s="205"/>
      <c r="SZJ119" s="205"/>
      <c r="SZK119" s="205"/>
      <c r="SZL119" s="205"/>
      <c r="SZM119" s="205"/>
      <c r="SZN119" s="205"/>
      <c r="SZO119" s="205"/>
      <c r="SZP119" s="205"/>
      <c r="SZQ119" s="205"/>
      <c r="SZR119" s="205"/>
      <c r="SZS119" s="205"/>
      <c r="SZT119" s="205"/>
      <c r="SZU119" s="205"/>
      <c r="SZV119" s="205"/>
      <c r="SZW119" s="205"/>
      <c r="SZX119" s="205"/>
      <c r="SZY119" s="205"/>
      <c r="SZZ119" s="205"/>
      <c r="TAA119" s="205"/>
      <c r="TAB119" s="205"/>
      <c r="TAC119" s="205"/>
      <c r="TAD119" s="205"/>
      <c r="TAE119" s="205"/>
      <c r="TAF119" s="205"/>
      <c r="TAG119" s="205"/>
      <c r="TAH119" s="205"/>
      <c r="TAI119" s="205"/>
      <c r="TAJ119" s="205"/>
      <c r="TAK119" s="205"/>
      <c r="TAL119" s="205"/>
      <c r="TAM119" s="205"/>
      <c r="TAN119" s="205"/>
      <c r="TAO119" s="205"/>
      <c r="TAP119" s="205"/>
      <c r="TAQ119" s="205"/>
      <c r="TAR119" s="205"/>
      <c r="TAS119" s="205"/>
      <c r="TAT119" s="205"/>
      <c r="TAU119" s="205"/>
      <c r="TAV119" s="205"/>
      <c r="TAW119" s="205"/>
      <c r="TAX119" s="205"/>
      <c r="TAY119" s="205"/>
      <c r="TBF119" s="205"/>
      <c r="TBG119" s="205"/>
      <c r="TBH119" s="205"/>
      <c r="TBI119" s="205"/>
      <c r="TBJ119" s="205"/>
      <c r="TBK119" s="205"/>
      <c r="TBL119" s="205"/>
      <c r="TBM119" s="205"/>
      <c r="TBN119" s="205"/>
      <c r="TBO119" s="205"/>
      <c r="TBP119" s="205"/>
      <c r="TBQ119" s="205"/>
      <c r="TBR119" s="205"/>
      <c r="TBS119" s="205"/>
      <c r="TBT119" s="205"/>
      <c r="TBU119" s="205"/>
      <c r="TBV119" s="205"/>
      <c r="TBW119" s="205"/>
      <c r="TBX119" s="205"/>
      <c r="TBY119" s="205"/>
      <c r="TBZ119" s="205"/>
      <c r="TCA119" s="205"/>
      <c r="TCB119" s="205"/>
      <c r="TCC119" s="205"/>
      <c r="TCD119" s="205"/>
      <c r="TCE119" s="205"/>
      <c r="TCF119" s="205"/>
      <c r="TCG119" s="205"/>
      <c r="TCH119" s="205"/>
      <c r="TCI119" s="205"/>
      <c r="TCJ119" s="205"/>
      <c r="TCK119" s="205"/>
      <c r="TCL119" s="205"/>
      <c r="TCM119" s="205"/>
      <c r="TCN119" s="205"/>
      <c r="TCO119" s="205"/>
      <c r="TCP119" s="205"/>
      <c r="TCQ119" s="205"/>
      <c r="TCR119" s="205"/>
      <c r="TCS119" s="205"/>
      <c r="TCT119" s="205"/>
      <c r="TCU119" s="205"/>
      <c r="TCV119" s="205"/>
      <c r="TCW119" s="205"/>
      <c r="TCX119" s="205"/>
      <c r="TCY119" s="205"/>
      <c r="TCZ119" s="205"/>
      <c r="TDA119" s="205"/>
      <c r="TDB119" s="205"/>
      <c r="TDC119" s="205"/>
      <c r="TDD119" s="205"/>
      <c r="TDE119" s="205"/>
      <c r="TDF119" s="205"/>
      <c r="TDG119" s="205"/>
      <c r="TDH119" s="205"/>
      <c r="TDI119" s="205"/>
      <c r="TDJ119" s="205"/>
      <c r="TDK119" s="205"/>
      <c r="TDL119" s="205"/>
      <c r="TDM119" s="205"/>
      <c r="TDN119" s="205"/>
      <c r="TDO119" s="205"/>
      <c r="TDP119" s="205"/>
      <c r="TDQ119" s="205"/>
      <c r="TDR119" s="205"/>
      <c r="TDS119" s="205"/>
      <c r="TDT119" s="205"/>
      <c r="TDU119" s="205"/>
      <c r="TDV119" s="205"/>
      <c r="TDW119" s="205"/>
      <c r="TDX119" s="205"/>
      <c r="TDY119" s="205"/>
      <c r="TDZ119" s="205"/>
      <c r="TEA119" s="205"/>
      <c r="TEB119" s="205"/>
      <c r="TEC119" s="205"/>
      <c r="TED119" s="205"/>
      <c r="TEE119" s="205"/>
      <c r="TEF119" s="205"/>
      <c r="TEG119" s="205"/>
      <c r="TEH119" s="205"/>
      <c r="TEI119" s="205"/>
      <c r="TEJ119" s="205"/>
      <c r="TEK119" s="205"/>
      <c r="TEL119" s="205"/>
      <c r="TEM119" s="205"/>
      <c r="TEN119" s="205"/>
      <c r="TEO119" s="205"/>
      <c r="TEP119" s="205"/>
      <c r="TEQ119" s="205"/>
      <c r="TER119" s="205"/>
      <c r="TES119" s="205"/>
      <c r="TET119" s="205"/>
      <c r="TEU119" s="205"/>
      <c r="TEV119" s="205"/>
      <c r="TEW119" s="205"/>
      <c r="TEX119" s="205"/>
      <c r="TEY119" s="205"/>
      <c r="TEZ119" s="205"/>
      <c r="TFA119" s="205"/>
      <c r="TFB119" s="205"/>
      <c r="TFC119" s="205"/>
      <c r="TFD119" s="205"/>
      <c r="TFE119" s="205"/>
      <c r="TFF119" s="205"/>
      <c r="TFG119" s="205"/>
      <c r="TFH119" s="205"/>
      <c r="TFI119" s="205"/>
      <c r="TFJ119" s="205"/>
      <c r="TFK119" s="205"/>
      <c r="TFL119" s="205"/>
      <c r="TFM119" s="205"/>
      <c r="TFN119" s="205"/>
      <c r="TFO119" s="205"/>
      <c r="TFP119" s="205"/>
      <c r="TFQ119" s="205"/>
      <c r="TFR119" s="205"/>
      <c r="TFS119" s="205"/>
      <c r="TFT119" s="205"/>
      <c r="TFU119" s="205"/>
      <c r="TFV119" s="205"/>
      <c r="TFW119" s="205"/>
      <c r="TFX119" s="205"/>
      <c r="TFY119" s="205"/>
      <c r="TFZ119" s="205"/>
      <c r="TGA119" s="205"/>
      <c r="TGB119" s="205"/>
      <c r="TGC119" s="205"/>
      <c r="TGD119" s="205"/>
      <c r="TGE119" s="205"/>
      <c r="TGF119" s="205"/>
      <c r="TGG119" s="205"/>
      <c r="TGH119" s="205"/>
      <c r="TGI119" s="205"/>
      <c r="TGJ119" s="205"/>
      <c r="TGK119" s="205"/>
      <c r="TGL119" s="205"/>
      <c r="TGM119" s="205"/>
      <c r="TGN119" s="205"/>
      <c r="TGO119" s="205"/>
      <c r="TGP119" s="205"/>
      <c r="TGQ119" s="205"/>
      <c r="TGR119" s="205"/>
      <c r="TGS119" s="205"/>
      <c r="TGT119" s="205"/>
      <c r="TGU119" s="205"/>
      <c r="TGV119" s="205"/>
      <c r="TGW119" s="205"/>
      <c r="TGX119" s="205"/>
      <c r="TGY119" s="205"/>
      <c r="TGZ119" s="205"/>
      <c r="THA119" s="205"/>
      <c r="THB119" s="205"/>
      <c r="THC119" s="205"/>
      <c r="THD119" s="205"/>
      <c r="THE119" s="205"/>
      <c r="THF119" s="205"/>
      <c r="THG119" s="205"/>
      <c r="THH119" s="205"/>
      <c r="THI119" s="205"/>
      <c r="THJ119" s="205"/>
      <c r="THK119" s="205"/>
      <c r="THL119" s="205"/>
      <c r="THM119" s="205"/>
      <c r="THN119" s="205"/>
      <c r="THO119" s="205"/>
      <c r="THP119" s="205"/>
      <c r="THQ119" s="205"/>
      <c r="THR119" s="205"/>
      <c r="THS119" s="205"/>
      <c r="THT119" s="205"/>
      <c r="THU119" s="205"/>
      <c r="THV119" s="205"/>
      <c r="THW119" s="205"/>
      <c r="THX119" s="205"/>
      <c r="THY119" s="205"/>
      <c r="THZ119" s="205"/>
      <c r="TIA119" s="205"/>
      <c r="TIB119" s="205"/>
      <c r="TIC119" s="205"/>
      <c r="TID119" s="205"/>
      <c r="TIE119" s="205"/>
      <c r="TIF119" s="205"/>
      <c r="TIG119" s="205"/>
      <c r="TIH119" s="205"/>
      <c r="TII119" s="205"/>
      <c r="TIJ119" s="205"/>
      <c r="TIK119" s="205"/>
      <c r="TIL119" s="205"/>
      <c r="TIM119" s="205"/>
      <c r="TIN119" s="205"/>
      <c r="TIO119" s="205"/>
      <c r="TIP119" s="205"/>
      <c r="TIQ119" s="205"/>
      <c r="TIR119" s="205"/>
      <c r="TIS119" s="205"/>
      <c r="TIT119" s="205"/>
      <c r="TIU119" s="205"/>
      <c r="TIV119" s="205"/>
      <c r="TIW119" s="205"/>
      <c r="TIX119" s="205"/>
      <c r="TIY119" s="205"/>
      <c r="TIZ119" s="205"/>
      <c r="TJA119" s="205"/>
      <c r="TJB119" s="205"/>
      <c r="TJC119" s="205"/>
      <c r="TJD119" s="205"/>
      <c r="TJE119" s="205"/>
      <c r="TJF119" s="205"/>
      <c r="TJG119" s="205"/>
      <c r="TJH119" s="205"/>
      <c r="TJI119" s="205"/>
      <c r="TJJ119" s="205"/>
      <c r="TJK119" s="205"/>
      <c r="TJL119" s="205"/>
      <c r="TJM119" s="205"/>
      <c r="TJN119" s="205"/>
      <c r="TJO119" s="205"/>
      <c r="TJP119" s="205"/>
      <c r="TJQ119" s="205"/>
      <c r="TJR119" s="205"/>
      <c r="TJS119" s="205"/>
      <c r="TJT119" s="205"/>
      <c r="TJU119" s="205"/>
      <c r="TJV119" s="205"/>
      <c r="TJW119" s="205"/>
      <c r="TJX119" s="205"/>
      <c r="TJY119" s="205"/>
      <c r="TJZ119" s="205"/>
      <c r="TKA119" s="205"/>
      <c r="TKB119" s="205"/>
      <c r="TKC119" s="205"/>
      <c r="TKD119" s="205"/>
      <c r="TKE119" s="205"/>
      <c r="TKF119" s="205"/>
      <c r="TKG119" s="205"/>
      <c r="TKH119" s="205"/>
      <c r="TKI119" s="205"/>
      <c r="TKJ119" s="205"/>
      <c r="TKK119" s="205"/>
      <c r="TKL119" s="205"/>
      <c r="TKM119" s="205"/>
      <c r="TKN119" s="205"/>
      <c r="TKO119" s="205"/>
      <c r="TKP119" s="205"/>
      <c r="TKQ119" s="205"/>
      <c r="TKR119" s="205"/>
      <c r="TKS119" s="205"/>
      <c r="TKT119" s="205"/>
      <c r="TKU119" s="205"/>
      <c r="TLB119" s="205"/>
      <c r="TLC119" s="205"/>
      <c r="TLD119" s="205"/>
      <c r="TLE119" s="205"/>
      <c r="TLF119" s="205"/>
      <c r="TLG119" s="205"/>
      <c r="TLH119" s="205"/>
      <c r="TLI119" s="205"/>
      <c r="TLJ119" s="205"/>
      <c r="TLK119" s="205"/>
      <c r="TLL119" s="205"/>
      <c r="TLM119" s="205"/>
      <c r="TLN119" s="205"/>
      <c r="TLO119" s="205"/>
      <c r="TLP119" s="205"/>
      <c r="TLQ119" s="205"/>
      <c r="TLR119" s="205"/>
      <c r="TLS119" s="205"/>
      <c r="TLT119" s="205"/>
      <c r="TLU119" s="205"/>
      <c r="TLV119" s="205"/>
      <c r="TLW119" s="205"/>
      <c r="TLX119" s="205"/>
      <c r="TLY119" s="205"/>
      <c r="TLZ119" s="205"/>
      <c r="TMA119" s="205"/>
      <c r="TMB119" s="205"/>
      <c r="TMC119" s="205"/>
      <c r="TMD119" s="205"/>
      <c r="TME119" s="205"/>
      <c r="TMF119" s="205"/>
      <c r="TMG119" s="205"/>
      <c r="TMH119" s="205"/>
      <c r="TMI119" s="205"/>
      <c r="TMJ119" s="205"/>
      <c r="TMK119" s="205"/>
      <c r="TML119" s="205"/>
      <c r="TMM119" s="205"/>
      <c r="TMN119" s="205"/>
      <c r="TMO119" s="205"/>
      <c r="TMP119" s="205"/>
      <c r="TMQ119" s="205"/>
      <c r="TMR119" s="205"/>
      <c r="TMS119" s="205"/>
      <c r="TMT119" s="205"/>
      <c r="TMU119" s="205"/>
      <c r="TMV119" s="205"/>
      <c r="TMW119" s="205"/>
      <c r="TMX119" s="205"/>
      <c r="TMY119" s="205"/>
      <c r="TMZ119" s="205"/>
      <c r="TNA119" s="205"/>
      <c r="TNB119" s="205"/>
      <c r="TNC119" s="205"/>
      <c r="TND119" s="205"/>
      <c r="TNE119" s="205"/>
      <c r="TNF119" s="205"/>
      <c r="TNG119" s="205"/>
      <c r="TNH119" s="205"/>
      <c r="TNI119" s="205"/>
      <c r="TNJ119" s="205"/>
      <c r="TNK119" s="205"/>
      <c r="TNL119" s="205"/>
      <c r="TNM119" s="205"/>
      <c r="TNN119" s="205"/>
      <c r="TNO119" s="205"/>
      <c r="TNP119" s="205"/>
      <c r="TNQ119" s="205"/>
      <c r="TNR119" s="205"/>
      <c r="TNS119" s="205"/>
      <c r="TNT119" s="205"/>
      <c r="TNU119" s="205"/>
      <c r="TNV119" s="205"/>
      <c r="TNW119" s="205"/>
      <c r="TNX119" s="205"/>
      <c r="TNY119" s="205"/>
      <c r="TNZ119" s="205"/>
      <c r="TOA119" s="205"/>
      <c r="TOB119" s="205"/>
      <c r="TOC119" s="205"/>
      <c r="TOD119" s="205"/>
      <c r="TOE119" s="205"/>
      <c r="TOF119" s="205"/>
      <c r="TOG119" s="205"/>
      <c r="TOH119" s="205"/>
      <c r="TOI119" s="205"/>
      <c r="TOJ119" s="205"/>
      <c r="TOK119" s="205"/>
      <c r="TOL119" s="205"/>
      <c r="TOM119" s="205"/>
      <c r="TON119" s="205"/>
      <c r="TOO119" s="205"/>
      <c r="TOP119" s="205"/>
      <c r="TOQ119" s="205"/>
      <c r="TOR119" s="205"/>
      <c r="TOS119" s="205"/>
      <c r="TOT119" s="205"/>
      <c r="TOU119" s="205"/>
      <c r="TOV119" s="205"/>
      <c r="TOW119" s="205"/>
      <c r="TOX119" s="205"/>
      <c r="TOY119" s="205"/>
      <c r="TOZ119" s="205"/>
      <c r="TPA119" s="205"/>
      <c r="TPB119" s="205"/>
      <c r="TPC119" s="205"/>
      <c r="TPD119" s="205"/>
      <c r="TPE119" s="205"/>
      <c r="TPF119" s="205"/>
      <c r="TPG119" s="205"/>
      <c r="TPH119" s="205"/>
      <c r="TPI119" s="205"/>
      <c r="TPJ119" s="205"/>
      <c r="TPK119" s="205"/>
      <c r="TPL119" s="205"/>
      <c r="TPM119" s="205"/>
      <c r="TPN119" s="205"/>
      <c r="TPO119" s="205"/>
      <c r="TPP119" s="205"/>
      <c r="TPQ119" s="205"/>
      <c r="TPR119" s="205"/>
      <c r="TPS119" s="205"/>
      <c r="TPT119" s="205"/>
      <c r="TPU119" s="205"/>
      <c r="TPV119" s="205"/>
      <c r="TPW119" s="205"/>
      <c r="TPX119" s="205"/>
      <c r="TPY119" s="205"/>
      <c r="TPZ119" s="205"/>
      <c r="TQA119" s="205"/>
      <c r="TQB119" s="205"/>
      <c r="TQC119" s="205"/>
      <c r="TQD119" s="205"/>
      <c r="TQE119" s="205"/>
      <c r="TQF119" s="205"/>
      <c r="TQG119" s="205"/>
      <c r="TQH119" s="205"/>
      <c r="TQI119" s="205"/>
      <c r="TQJ119" s="205"/>
      <c r="TQK119" s="205"/>
      <c r="TQL119" s="205"/>
      <c r="TQM119" s="205"/>
      <c r="TQN119" s="205"/>
      <c r="TQO119" s="205"/>
      <c r="TQP119" s="205"/>
      <c r="TQQ119" s="205"/>
      <c r="TQR119" s="205"/>
      <c r="TQS119" s="205"/>
      <c r="TQT119" s="205"/>
      <c r="TQU119" s="205"/>
      <c r="TQV119" s="205"/>
      <c r="TQW119" s="205"/>
      <c r="TQX119" s="205"/>
      <c r="TQY119" s="205"/>
      <c r="TQZ119" s="205"/>
      <c r="TRA119" s="205"/>
      <c r="TRB119" s="205"/>
      <c r="TRC119" s="205"/>
      <c r="TRD119" s="205"/>
      <c r="TRE119" s="205"/>
      <c r="TRF119" s="205"/>
      <c r="TRG119" s="205"/>
      <c r="TRH119" s="205"/>
      <c r="TRI119" s="205"/>
      <c r="TRJ119" s="205"/>
      <c r="TRK119" s="205"/>
      <c r="TRL119" s="205"/>
      <c r="TRM119" s="205"/>
      <c r="TRN119" s="205"/>
      <c r="TRO119" s="205"/>
      <c r="TRP119" s="205"/>
      <c r="TRQ119" s="205"/>
      <c r="TRR119" s="205"/>
      <c r="TRS119" s="205"/>
      <c r="TRT119" s="205"/>
      <c r="TRU119" s="205"/>
      <c r="TRV119" s="205"/>
      <c r="TRW119" s="205"/>
      <c r="TRX119" s="205"/>
      <c r="TRY119" s="205"/>
      <c r="TRZ119" s="205"/>
      <c r="TSA119" s="205"/>
      <c r="TSB119" s="205"/>
      <c r="TSC119" s="205"/>
      <c r="TSD119" s="205"/>
      <c r="TSE119" s="205"/>
      <c r="TSF119" s="205"/>
      <c r="TSG119" s="205"/>
      <c r="TSH119" s="205"/>
      <c r="TSI119" s="205"/>
      <c r="TSJ119" s="205"/>
      <c r="TSK119" s="205"/>
      <c r="TSL119" s="205"/>
      <c r="TSM119" s="205"/>
      <c r="TSN119" s="205"/>
      <c r="TSO119" s="205"/>
      <c r="TSP119" s="205"/>
      <c r="TSQ119" s="205"/>
      <c r="TSR119" s="205"/>
      <c r="TSS119" s="205"/>
      <c r="TST119" s="205"/>
      <c r="TSU119" s="205"/>
      <c r="TSV119" s="205"/>
      <c r="TSW119" s="205"/>
      <c r="TSX119" s="205"/>
      <c r="TSY119" s="205"/>
      <c r="TSZ119" s="205"/>
      <c r="TTA119" s="205"/>
      <c r="TTB119" s="205"/>
      <c r="TTC119" s="205"/>
      <c r="TTD119" s="205"/>
      <c r="TTE119" s="205"/>
      <c r="TTF119" s="205"/>
      <c r="TTG119" s="205"/>
      <c r="TTH119" s="205"/>
      <c r="TTI119" s="205"/>
      <c r="TTJ119" s="205"/>
      <c r="TTK119" s="205"/>
      <c r="TTL119" s="205"/>
      <c r="TTM119" s="205"/>
      <c r="TTN119" s="205"/>
      <c r="TTO119" s="205"/>
      <c r="TTP119" s="205"/>
      <c r="TTQ119" s="205"/>
      <c r="TTR119" s="205"/>
      <c r="TTS119" s="205"/>
      <c r="TTT119" s="205"/>
      <c r="TTU119" s="205"/>
      <c r="TTV119" s="205"/>
      <c r="TTW119" s="205"/>
      <c r="TTX119" s="205"/>
      <c r="TTY119" s="205"/>
      <c r="TTZ119" s="205"/>
      <c r="TUA119" s="205"/>
      <c r="TUB119" s="205"/>
      <c r="TUC119" s="205"/>
      <c r="TUD119" s="205"/>
      <c r="TUE119" s="205"/>
      <c r="TUF119" s="205"/>
      <c r="TUG119" s="205"/>
      <c r="TUH119" s="205"/>
      <c r="TUI119" s="205"/>
      <c r="TUJ119" s="205"/>
      <c r="TUK119" s="205"/>
      <c r="TUL119" s="205"/>
      <c r="TUM119" s="205"/>
      <c r="TUN119" s="205"/>
      <c r="TUO119" s="205"/>
      <c r="TUP119" s="205"/>
      <c r="TUQ119" s="205"/>
      <c r="TUX119" s="205"/>
      <c r="TUY119" s="205"/>
      <c r="TUZ119" s="205"/>
      <c r="TVA119" s="205"/>
      <c r="TVB119" s="205"/>
      <c r="TVC119" s="205"/>
      <c r="TVD119" s="205"/>
      <c r="TVE119" s="205"/>
      <c r="TVF119" s="205"/>
      <c r="TVG119" s="205"/>
      <c r="TVH119" s="205"/>
      <c r="TVI119" s="205"/>
      <c r="TVJ119" s="205"/>
      <c r="TVK119" s="205"/>
      <c r="TVL119" s="205"/>
      <c r="TVM119" s="205"/>
      <c r="TVN119" s="205"/>
      <c r="TVO119" s="205"/>
      <c r="TVP119" s="205"/>
      <c r="TVQ119" s="205"/>
      <c r="TVR119" s="205"/>
      <c r="TVS119" s="205"/>
      <c r="TVT119" s="205"/>
      <c r="TVU119" s="205"/>
      <c r="TVV119" s="205"/>
      <c r="TVW119" s="205"/>
      <c r="TVX119" s="205"/>
      <c r="TVY119" s="205"/>
      <c r="TVZ119" s="205"/>
      <c r="TWA119" s="205"/>
      <c r="TWB119" s="205"/>
      <c r="TWC119" s="205"/>
      <c r="TWD119" s="205"/>
      <c r="TWE119" s="205"/>
      <c r="TWF119" s="205"/>
      <c r="TWG119" s="205"/>
      <c r="TWH119" s="205"/>
      <c r="TWI119" s="205"/>
      <c r="TWJ119" s="205"/>
      <c r="TWK119" s="205"/>
      <c r="TWL119" s="205"/>
      <c r="TWM119" s="205"/>
      <c r="TWN119" s="205"/>
      <c r="TWO119" s="205"/>
      <c r="TWP119" s="205"/>
      <c r="TWQ119" s="205"/>
      <c r="TWR119" s="205"/>
      <c r="TWS119" s="205"/>
      <c r="TWT119" s="205"/>
      <c r="TWU119" s="205"/>
      <c r="TWV119" s="205"/>
      <c r="TWW119" s="205"/>
      <c r="TWX119" s="205"/>
      <c r="TWY119" s="205"/>
      <c r="TWZ119" s="205"/>
      <c r="TXA119" s="205"/>
      <c r="TXB119" s="205"/>
      <c r="TXC119" s="205"/>
      <c r="TXD119" s="205"/>
      <c r="TXE119" s="205"/>
      <c r="TXF119" s="205"/>
      <c r="TXG119" s="205"/>
      <c r="TXH119" s="205"/>
      <c r="TXI119" s="205"/>
      <c r="TXJ119" s="205"/>
      <c r="TXK119" s="205"/>
      <c r="TXL119" s="205"/>
      <c r="TXM119" s="205"/>
      <c r="TXN119" s="205"/>
      <c r="TXO119" s="205"/>
      <c r="TXP119" s="205"/>
      <c r="TXQ119" s="205"/>
      <c r="TXR119" s="205"/>
      <c r="TXS119" s="205"/>
      <c r="TXT119" s="205"/>
      <c r="TXU119" s="205"/>
      <c r="TXV119" s="205"/>
      <c r="TXW119" s="205"/>
      <c r="TXX119" s="205"/>
      <c r="TXY119" s="205"/>
      <c r="TXZ119" s="205"/>
      <c r="TYA119" s="205"/>
      <c r="TYB119" s="205"/>
      <c r="TYC119" s="205"/>
      <c r="TYD119" s="205"/>
      <c r="TYE119" s="205"/>
      <c r="TYF119" s="205"/>
      <c r="TYG119" s="205"/>
      <c r="TYH119" s="205"/>
      <c r="TYI119" s="205"/>
      <c r="TYJ119" s="205"/>
      <c r="TYK119" s="205"/>
      <c r="TYL119" s="205"/>
      <c r="TYM119" s="205"/>
      <c r="TYN119" s="205"/>
      <c r="TYO119" s="205"/>
      <c r="TYP119" s="205"/>
      <c r="TYQ119" s="205"/>
      <c r="TYR119" s="205"/>
      <c r="TYS119" s="205"/>
      <c r="TYT119" s="205"/>
      <c r="TYU119" s="205"/>
      <c r="TYV119" s="205"/>
      <c r="TYW119" s="205"/>
      <c r="TYX119" s="205"/>
      <c r="TYY119" s="205"/>
      <c r="TYZ119" s="205"/>
      <c r="TZA119" s="205"/>
      <c r="TZB119" s="205"/>
      <c r="TZC119" s="205"/>
      <c r="TZD119" s="205"/>
      <c r="TZE119" s="205"/>
      <c r="TZF119" s="205"/>
      <c r="TZG119" s="205"/>
      <c r="TZH119" s="205"/>
      <c r="TZI119" s="205"/>
      <c r="TZJ119" s="205"/>
      <c r="TZK119" s="205"/>
      <c r="TZL119" s="205"/>
      <c r="TZM119" s="205"/>
      <c r="TZN119" s="205"/>
      <c r="TZO119" s="205"/>
      <c r="TZP119" s="205"/>
      <c r="TZQ119" s="205"/>
      <c r="TZR119" s="205"/>
      <c r="TZS119" s="205"/>
      <c r="TZT119" s="205"/>
      <c r="TZU119" s="205"/>
      <c r="TZV119" s="205"/>
      <c r="TZW119" s="205"/>
      <c r="TZX119" s="205"/>
      <c r="TZY119" s="205"/>
      <c r="TZZ119" s="205"/>
      <c r="UAA119" s="205"/>
      <c r="UAB119" s="205"/>
      <c r="UAC119" s="205"/>
      <c r="UAD119" s="205"/>
      <c r="UAE119" s="205"/>
      <c r="UAF119" s="205"/>
      <c r="UAG119" s="205"/>
      <c r="UAH119" s="205"/>
      <c r="UAI119" s="205"/>
      <c r="UAJ119" s="205"/>
      <c r="UAK119" s="205"/>
      <c r="UAL119" s="205"/>
      <c r="UAM119" s="205"/>
      <c r="UAN119" s="205"/>
      <c r="UAO119" s="205"/>
      <c r="UAP119" s="205"/>
      <c r="UAQ119" s="205"/>
      <c r="UAR119" s="205"/>
      <c r="UAS119" s="205"/>
      <c r="UAT119" s="205"/>
      <c r="UAU119" s="205"/>
      <c r="UAV119" s="205"/>
      <c r="UAW119" s="205"/>
      <c r="UAX119" s="205"/>
      <c r="UAY119" s="205"/>
      <c r="UAZ119" s="205"/>
      <c r="UBA119" s="205"/>
      <c r="UBB119" s="205"/>
      <c r="UBC119" s="205"/>
      <c r="UBD119" s="205"/>
      <c r="UBE119" s="205"/>
      <c r="UBF119" s="205"/>
      <c r="UBG119" s="205"/>
      <c r="UBH119" s="205"/>
      <c r="UBI119" s="205"/>
      <c r="UBJ119" s="205"/>
      <c r="UBK119" s="205"/>
      <c r="UBL119" s="205"/>
      <c r="UBM119" s="205"/>
      <c r="UBN119" s="205"/>
      <c r="UBO119" s="205"/>
      <c r="UBP119" s="205"/>
      <c r="UBQ119" s="205"/>
      <c r="UBR119" s="205"/>
      <c r="UBS119" s="205"/>
      <c r="UBT119" s="205"/>
      <c r="UBU119" s="205"/>
      <c r="UBV119" s="205"/>
      <c r="UBW119" s="205"/>
      <c r="UBX119" s="205"/>
      <c r="UBY119" s="205"/>
      <c r="UBZ119" s="205"/>
      <c r="UCA119" s="205"/>
      <c r="UCB119" s="205"/>
      <c r="UCC119" s="205"/>
      <c r="UCD119" s="205"/>
      <c r="UCE119" s="205"/>
      <c r="UCF119" s="205"/>
      <c r="UCG119" s="205"/>
      <c r="UCH119" s="205"/>
      <c r="UCI119" s="205"/>
      <c r="UCJ119" s="205"/>
      <c r="UCK119" s="205"/>
      <c r="UCL119" s="205"/>
      <c r="UCM119" s="205"/>
      <c r="UCN119" s="205"/>
      <c r="UCO119" s="205"/>
      <c r="UCP119" s="205"/>
      <c r="UCQ119" s="205"/>
      <c r="UCR119" s="205"/>
      <c r="UCS119" s="205"/>
      <c r="UCT119" s="205"/>
      <c r="UCU119" s="205"/>
      <c r="UCV119" s="205"/>
      <c r="UCW119" s="205"/>
      <c r="UCX119" s="205"/>
      <c r="UCY119" s="205"/>
      <c r="UCZ119" s="205"/>
      <c r="UDA119" s="205"/>
      <c r="UDB119" s="205"/>
      <c r="UDC119" s="205"/>
      <c r="UDD119" s="205"/>
      <c r="UDE119" s="205"/>
      <c r="UDF119" s="205"/>
      <c r="UDG119" s="205"/>
      <c r="UDH119" s="205"/>
      <c r="UDI119" s="205"/>
      <c r="UDJ119" s="205"/>
      <c r="UDK119" s="205"/>
      <c r="UDL119" s="205"/>
      <c r="UDM119" s="205"/>
      <c r="UDN119" s="205"/>
      <c r="UDO119" s="205"/>
      <c r="UDP119" s="205"/>
      <c r="UDQ119" s="205"/>
      <c r="UDR119" s="205"/>
      <c r="UDS119" s="205"/>
      <c r="UDT119" s="205"/>
      <c r="UDU119" s="205"/>
      <c r="UDV119" s="205"/>
      <c r="UDW119" s="205"/>
      <c r="UDX119" s="205"/>
      <c r="UDY119" s="205"/>
      <c r="UDZ119" s="205"/>
      <c r="UEA119" s="205"/>
      <c r="UEB119" s="205"/>
      <c r="UEC119" s="205"/>
      <c r="UED119" s="205"/>
      <c r="UEE119" s="205"/>
      <c r="UEF119" s="205"/>
      <c r="UEG119" s="205"/>
      <c r="UEH119" s="205"/>
      <c r="UEI119" s="205"/>
      <c r="UEJ119" s="205"/>
      <c r="UEK119" s="205"/>
      <c r="UEL119" s="205"/>
      <c r="UEM119" s="205"/>
      <c r="UET119" s="205"/>
      <c r="UEU119" s="205"/>
      <c r="UEV119" s="205"/>
      <c r="UEW119" s="205"/>
      <c r="UEX119" s="205"/>
      <c r="UEY119" s="205"/>
      <c r="UEZ119" s="205"/>
      <c r="UFA119" s="205"/>
      <c r="UFB119" s="205"/>
      <c r="UFC119" s="205"/>
      <c r="UFD119" s="205"/>
      <c r="UFE119" s="205"/>
      <c r="UFF119" s="205"/>
      <c r="UFG119" s="205"/>
      <c r="UFH119" s="205"/>
      <c r="UFI119" s="205"/>
      <c r="UFJ119" s="205"/>
      <c r="UFK119" s="205"/>
      <c r="UFL119" s="205"/>
      <c r="UFM119" s="205"/>
      <c r="UFN119" s="205"/>
      <c r="UFO119" s="205"/>
      <c r="UFP119" s="205"/>
      <c r="UFQ119" s="205"/>
      <c r="UFR119" s="205"/>
      <c r="UFS119" s="205"/>
      <c r="UFT119" s="205"/>
      <c r="UFU119" s="205"/>
      <c r="UFV119" s="205"/>
      <c r="UFW119" s="205"/>
      <c r="UFX119" s="205"/>
      <c r="UFY119" s="205"/>
      <c r="UFZ119" s="205"/>
      <c r="UGA119" s="205"/>
      <c r="UGB119" s="205"/>
      <c r="UGC119" s="205"/>
      <c r="UGD119" s="205"/>
      <c r="UGE119" s="205"/>
      <c r="UGF119" s="205"/>
      <c r="UGG119" s="205"/>
      <c r="UGH119" s="205"/>
      <c r="UGI119" s="205"/>
      <c r="UGJ119" s="205"/>
      <c r="UGK119" s="205"/>
      <c r="UGL119" s="205"/>
      <c r="UGM119" s="205"/>
      <c r="UGN119" s="205"/>
      <c r="UGO119" s="205"/>
      <c r="UGP119" s="205"/>
      <c r="UGQ119" s="205"/>
      <c r="UGR119" s="205"/>
      <c r="UGS119" s="205"/>
      <c r="UGT119" s="205"/>
      <c r="UGU119" s="205"/>
      <c r="UGV119" s="205"/>
      <c r="UGW119" s="205"/>
      <c r="UGX119" s="205"/>
      <c r="UGY119" s="205"/>
      <c r="UGZ119" s="205"/>
      <c r="UHA119" s="205"/>
      <c r="UHB119" s="205"/>
      <c r="UHC119" s="205"/>
      <c r="UHD119" s="205"/>
      <c r="UHE119" s="205"/>
      <c r="UHF119" s="205"/>
      <c r="UHG119" s="205"/>
      <c r="UHH119" s="205"/>
      <c r="UHI119" s="205"/>
      <c r="UHJ119" s="205"/>
      <c r="UHK119" s="205"/>
      <c r="UHL119" s="205"/>
      <c r="UHM119" s="205"/>
      <c r="UHN119" s="205"/>
      <c r="UHO119" s="205"/>
      <c r="UHP119" s="205"/>
      <c r="UHQ119" s="205"/>
      <c r="UHR119" s="205"/>
      <c r="UHS119" s="205"/>
      <c r="UHT119" s="205"/>
      <c r="UHU119" s="205"/>
      <c r="UHV119" s="205"/>
      <c r="UHW119" s="205"/>
      <c r="UHX119" s="205"/>
      <c r="UHY119" s="205"/>
      <c r="UHZ119" s="205"/>
      <c r="UIA119" s="205"/>
      <c r="UIB119" s="205"/>
      <c r="UIC119" s="205"/>
      <c r="UID119" s="205"/>
      <c r="UIE119" s="205"/>
      <c r="UIF119" s="205"/>
      <c r="UIG119" s="205"/>
      <c r="UIH119" s="205"/>
      <c r="UII119" s="205"/>
      <c r="UIJ119" s="205"/>
      <c r="UIK119" s="205"/>
      <c r="UIL119" s="205"/>
      <c r="UIM119" s="205"/>
      <c r="UIN119" s="205"/>
      <c r="UIO119" s="205"/>
      <c r="UIP119" s="205"/>
      <c r="UIQ119" s="205"/>
      <c r="UIR119" s="205"/>
      <c r="UIS119" s="205"/>
      <c r="UIT119" s="205"/>
      <c r="UIU119" s="205"/>
      <c r="UIV119" s="205"/>
      <c r="UIW119" s="205"/>
      <c r="UIX119" s="205"/>
      <c r="UIY119" s="205"/>
      <c r="UIZ119" s="205"/>
      <c r="UJA119" s="205"/>
      <c r="UJB119" s="205"/>
      <c r="UJC119" s="205"/>
      <c r="UJD119" s="205"/>
      <c r="UJE119" s="205"/>
      <c r="UJF119" s="205"/>
      <c r="UJG119" s="205"/>
      <c r="UJH119" s="205"/>
      <c r="UJI119" s="205"/>
      <c r="UJJ119" s="205"/>
      <c r="UJK119" s="205"/>
      <c r="UJL119" s="205"/>
      <c r="UJM119" s="205"/>
      <c r="UJN119" s="205"/>
      <c r="UJO119" s="205"/>
      <c r="UJP119" s="205"/>
      <c r="UJQ119" s="205"/>
      <c r="UJR119" s="205"/>
      <c r="UJS119" s="205"/>
      <c r="UJT119" s="205"/>
      <c r="UJU119" s="205"/>
      <c r="UJV119" s="205"/>
      <c r="UJW119" s="205"/>
      <c r="UJX119" s="205"/>
      <c r="UJY119" s="205"/>
      <c r="UJZ119" s="205"/>
      <c r="UKA119" s="205"/>
      <c r="UKB119" s="205"/>
      <c r="UKC119" s="205"/>
      <c r="UKD119" s="205"/>
      <c r="UKE119" s="205"/>
      <c r="UKF119" s="205"/>
      <c r="UKG119" s="205"/>
      <c r="UKH119" s="205"/>
      <c r="UKI119" s="205"/>
      <c r="UKJ119" s="205"/>
      <c r="UKK119" s="205"/>
      <c r="UKL119" s="205"/>
      <c r="UKM119" s="205"/>
      <c r="UKN119" s="205"/>
      <c r="UKO119" s="205"/>
      <c r="UKP119" s="205"/>
      <c r="UKQ119" s="205"/>
      <c r="UKR119" s="205"/>
      <c r="UKS119" s="205"/>
      <c r="UKT119" s="205"/>
      <c r="UKU119" s="205"/>
      <c r="UKV119" s="205"/>
      <c r="UKW119" s="205"/>
      <c r="UKX119" s="205"/>
      <c r="UKY119" s="205"/>
      <c r="UKZ119" s="205"/>
      <c r="ULA119" s="205"/>
      <c r="ULB119" s="205"/>
      <c r="ULC119" s="205"/>
      <c r="ULD119" s="205"/>
      <c r="ULE119" s="205"/>
      <c r="ULF119" s="205"/>
      <c r="ULG119" s="205"/>
      <c r="ULH119" s="205"/>
      <c r="ULI119" s="205"/>
      <c r="ULJ119" s="205"/>
      <c r="ULK119" s="205"/>
      <c r="ULL119" s="205"/>
      <c r="ULM119" s="205"/>
      <c r="ULN119" s="205"/>
      <c r="ULO119" s="205"/>
      <c r="ULP119" s="205"/>
      <c r="ULQ119" s="205"/>
      <c r="ULR119" s="205"/>
      <c r="ULS119" s="205"/>
      <c r="ULT119" s="205"/>
      <c r="ULU119" s="205"/>
      <c r="ULV119" s="205"/>
      <c r="ULW119" s="205"/>
      <c r="ULX119" s="205"/>
      <c r="ULY119" s="205"/>
      <c r="ULZ119" s="205"/>
      <c r="UMA119" s="205"/>
      <c r="UMB119" s="205"/>
      <c r="UMC119" s="205"/>
      <c r="UMD119" s="205"/>
      <c r="UME119" s="205"/>
      <c r="UMF119" s="205"/>
      <c r="UMG119" s="205"/>
      <c r="UMH119" s="205"/>
      <c r="UMI119" s="205"/>
      <c r="UMJ119" s="205"/>
      <c r="UMK119" s="205"/>
      <c r="UML119" s="205"/>
      <c r="UMM119" s="205"/>
      <c r="UMN119" s="205"/>
      <c r="UMO119" s="205"/>
      <c r="UMP119" s="205"/>
      <c r="UMQ119" s="205"/>
      <c r="UMR119" s="205"/>
      <c r="UMS119" s="205"/>
      <c r="UMT119" s="205"/>
      <c r="UMU119" s="205"/>
      <c r="UMV119" s="205"/>
      <c r="UMW119" s="205"/>
      <c r="UMX119" s="205"/>
      <c r="UMY119" s="205"/>
      <c r="UMZ119" s="205"/>
      <c r="UNA119" s="205"/>
      <c r="UNB119" s="205"/>
      <c r="UNC119" s="205"/>
      <c r="UND119" s="205"/>
      <c r="UNE119" s="205"/>
      <c r="UNF119" s="205"/>
      <c r="UNG119" s="205"/>
      <c r="UNH119" s="205"/>
      <c r="UNI119" s="205"/>
      <c r="UNJ119" s="205"/>
      <c r="UNK119" s="205"/>
      <c r="UNL119" s="205"/>
      <c r="UNM119" s="205"/>
      <c r="UNN119" s="205"/>
      <c r="UNO119" s="205"/>
      <c r="UNP119" s="205"/>
      <c r="UNQ119" s="205"/>
      <c r="UNR119" s="205"/>
      <c r="UNS119" s="205"/>
      <c r="UNT119" s="205"/>
      <c r="UNU119" s="205"/>
      <c r="UNV119" s="205"/>
      <c r="UNW119" s="205"/>
      <c r="UNX119" s="205"/>
      <c r="UNY119" s="205"/>
      <c r="UNZ119" s="205"/>
      <c r="UOA119" s="205"/>
      <c r="UOB119" s="205"/>
      <c r="UOC119" s="205"/>
      <c r="UOD119" s="205"/>
      <c r="UOE119" s="205"/>
      <c r="UOF119" s="205"/>
      <c r="UOG119" s="205"/>
      <c r="UOH119" s="205"/>
      <c r="UOI119" s="205"/>
      <c r="UOP119" s="205"/>
      <c r="UOQ119" s="205"/>
      <c r="UOR119" s="205"/>
      <c r="UOS119" s="205"/>
      <c r="UOT119" s="205"/>
      <c r="UOU119" s="205"/>
      <c r="UOV119" s="205"/>
      <c r="UOW119" s="205"/>
      <c r="UOX119" s="205"/>
      <c r="UOY119" s="205"/>
      <c r="UOZ119" s="205"/>
      <c r="UPA119" s="205"/>
      <c r="UPB119" s="205"/>
      <c r="UPC119" s="205"/>
      <c r="UPD119" s="205"/>
      <c r="UPE119" s="205"/>
      <c r="UPF119" s="205"/>
      <c r="UPG119" s="205"/>
      <c r="UPH119" s="205"/>
      <c r="UPI119" s="205"/>
      <c r="UPJ119" s="205"/>
      <c r="UPK119" s="205"/>
      <c r="UPL119" s="205"/>
      <c r="UPM119" s="205"/>
      <c r="UPN119" s="205"/>
      <c r="UPO119" s="205"/>
      <c r="UPP119" s="205"/>
      <c r="UPQ119" s="205"/>
      <c r="UPR119" s="205"/>
      <c r="UPS119" s="205"/>
      <c r="UPT119" s="205"/>
      <c r="UPU119" s="205"/>
      <c r="UPV119" s="205"/>
      <c r="UPW119" s="205"/>
      <c r="UPX119" s="205"/>
      <c r="UPY119" s="205"/>
      <c r="UPZ119" s="205"/>
      <c r="UQA119" s="205"/>
      <c r="UQB119" s="205"/>
      <c r="UQC119" s="205"/>
      <c r="UQD119" s="205"/>
      <c r="UQE119" s="205"/>
      <c r="UQF119" s="205"/>
      <c r="UQG119" s="205"/>
      <c r="UQH119" s="205"/>
      <c r="UQI119" s="205"/>
      <c r="UQJ119" s="205"/>
      <c r="UQK119" s="205"/>
      <c r="UQL119" s="205"/>
      <c r="UQM119" s="205"/>
      <c r="UQN119" s="205"/>
      <c r="UQO119" s="205"/>
      <c r="UQP119" s="205"/>
      <c r="UQQ119" s="205"/>
      <c r="UQR119" s="205"/>
      <c r="UQS119" s="205"/>
      <c r="UQT119" s="205"/>
      <c r="UQU119" s="205"/>
      <c r="UQV119" s="205"/>
      <c r="UQW119" s="205"/>
      <c r="UQX119" s="205"/>
      <c r="UQY119" s="205"/>
      <c r="UQZ119" s="205"/>
      <c r="URA119" s="205"/>
      <c r="URB119" s="205"/>
      <c r="URC119" s="205"/>
      <c r="URD119" s="205"/>
      <c r="URE119" s="205"/>
      <c r="URF119" s="205"/>
      <c r="URG119" s="205"/>
      <c r="URH119" s="205"/>
      <c r="URI119" s="205"/>
      <c r="URJ119" s="205"/>
      <c r="URK119" s="205"/>
      <c r="URL119" s="205"/>
      <c r="URM119" s="205"/>
      <c r="URN119" s="205"/>
      <c r="URO119" s="205"/>
      <c r="URP119" s="205"/>
      <c r="URQ119" s="205"/>
      <c r="URR119" s="205"/>
      <c r="URS119" s="205"/>
      <c r="URT119" s="205"/>
      <c r="URU119" s="205"/>
      <c r="URV119" s="205"/>
      <c r="URW119" s="205"/>
      <c r="URX119" s="205"/>
      <c r="URY119" s="205"/>
      <c r="URZ119" s="205"/>
      <c r="USA119" s="205"/>
      <c r="USB119" s="205"/>
      <c r="USC119" s="205"/>
      <c r="USD119" s="205"/>
      <c r="USE119" s="205"/>
      <c r="USF119" s="205"/>
      <c r="USG119" s="205"/>
      <c r="USH119" s="205"/>
      <c r="USI119" s="205"/>
      <c r="USJ119" s="205"/>
      <c r="USK119" s="205"/>
      <c r="USL119" s="205"/>
      <c r="USM119" s="205"/>
      <c r="USN119" s="205"/>
      <c r="USO119" s="205"/>
      <c r="USP119" s="205"/>
      <c r="USQ119" s="205"/>
      <c r="USR119" s="205"/>
      <c r="USS119" s="205"/>
      <c r="UST119" s="205"/>
      <c r="USU119" s="205"/>
      <c r="USV119" s="205"/>
      <c r="USW119" s="205"/>
      <c r="USX119" s="205"/>
      <c r="USY119" s="205"/>
      <c r="USZ119" s="205"/>
      <c r="UTA119" s="205"/>
      <c r="UTB119" s="205"/>
      <c r="UTC119" s="205"/>
      <c r="UTD119" s="205"/>
      <c r="UTE119" s="205"/>
      <c r="UTF119" s="205"/>
      <c r="UTG119" s="205"/>
      <c r="UTH119" s="205"/>
      <c r="UTI119" s="205"/>
      <c r="UTJ119" s="205"/>
      <c r="UTK119" s="205"/>
      <c r="UTL119" s="205"/>
      <c r="UTM119" s="205"/>
      <c r="UTN119" s="205"/>
      <c r="UTO119" s="205"/>
      <c r="UTP119" s="205"/>
      <c r="UTQ119" s="205"/>
      <c r="UTR119" s="205"/>
      <c r="UTS119" s="205"/>
      <c r="UTT119" s="205"/>
      <c r="UTU119" s="205"/>
      <c r="UTV119" s="205"/>
      <c r="UTW119" s="205"/>
      <c r="UTX119" s="205"/>
      <c r="UTY119" s="205"/>
      <c r="UTZ119" s="205"/>
      <c r="UUA119" s="205"/>
      <c r="UUB119" s="205"/>
      <c r="UUC119" s="205"/>
      <c r="UUD119" s="205"/>
      <c r="UUE119" s="205"/>
      <c r="UUF119" s="205"/>
      <c r="UUG119" s="205"/>
      <c r="UUH119" s="205"/>
      <c r="UUI119" s="205"/>
      <c r="UUJ119" s="205"/>
      <c r="UUK119" s="205"/>
      <c r="UUL119" s="205"/>
      <c r="UUM119" s="205"/>
      <c r="UUN119" s="205"/>
      <c r="UUO119" s="205"/>
      <c r="UUP119" s="205"/>
      <c r="UUQ119" s="205"/>
      <c r="UUR119" s="205"/>
      <c r="UUS119" s="205"/>
      <c r="UUT119" s="205"/>
      <c r="UUU119" s="205"/>
      <c r="UUV119" s="205"/>
      <c r="UUW119" s="205"/>
      <c r="UUX119" s="205"/>
      <c r="UUY119" s="205"/>
      <c r="UUZ119" s="205"/>
      <c r="UVA119" s="205"/>
      <c r="UVB119" s="205"/>
      <c r="UVC119" s="205"/>
      <c r="UVD119" s="205"/>
      <c r="UVE119" s="205"/>
      <c r="UVF119" s="205"/>
      <c r="UVG119" s="205"/>
      <c r="UVH119" s="205"/>
      <c r="UVI119" s="205"/>
      <c r="UVJ119" s="205"/>
      <c r="UVK119" s="205"/>
      <c r="UVL119" s="205"/>
      <c r="UVM119" s="205"/>
      <c r="UVN119" s="205"/>
      <c r="UVO119" s="205"/>
      <c r="UVP119" s="205"/>
      <c r="UVQ119" s="205"/>
      <c r="UVR119" s="205"/>
      <c r="UVS119" s="205"/>
      <c r="UVT119" s="205"/>
      <c r="UVU119" s="205"/>
      <c r="UVV119" s="205"/>
      <c r="UVW119" s="205"/>
      <c r="UVX119" s="205"/>
      <c r="UVY119" s="205"/>
      <c r="UVZ119" s="205"/>
      <c r="UWA119" s="205"/>
      <c r="UWB119" s="205"/>
      <c r="UWC119" s="205"/>
      <c r="UWD119" s="205"/>
      <c r="UWE119" s="205"/>
      <c r="UWF119" s="205"/>
      <c r="UWG119" s="205"/>
      <c r="UWH119" s="205"/>
      <c r="UWI119" s="205"/>
      <c r="UWJ119" s="205"/>
      <c r="UWK119" s="205"/>
      <c r="UWL119" s="205"/>
      <c r="UWM119" s="205"/>
      <c r="UWN119" s="205"/>
      <c r="UWO119" s="205"/>
      <c r="UWP119" s="205"/>
      <c r="UWQ119" s="205"/>
      <c r="UWR119" s="205"/>
      <c r="UWS119" s="205"/>
      <c r="UWT119" s="205"/>
      <c r="UWU119" s="205"/>
      <c r="UWV119" s="205"/>
      <c r="UWW119" s="205"/>
      <c r="UWX119" s="205"/>
      <c r="UWY119" s="205"/>
      <c r="UWZ119" s="205"/>
      <c r="UXA119" s="205"/>
      <c r="UXB119" s="205"/>
      <c r="UXC119" s="205"/>
      <c r="UXD119" s="205"/>
      <c r="UXE119" s="205"/>
      <c r="UXF119" s="205"/>
      <c r="UXG119" s="205"/>
      <c r="UXH119" s="205"/>
      <c r="UXI119" s="205"/>
      <c r="UXJ119" s="205"/>
      <c r="UXK119" s="205"/>
      <c r="UXL119" s="205"/>
      <c r="UXM119" s="205"/>
      <c r="UXN119" s="205"/>
      <c r="UXO119" s="205"/>
      <c r="UXP119" s="205"/>
      <c r="UXQ119" s="205"/>
      <c r="UXR119" s="205"/>
      <c r="UXS119" s="205"/>
      <c r="UXT119" s="205"/>
      <c r="UXU119" s="205"/>
      <c r="UXV119" s="205"/>
      <c r="UXW119" s="205"/>
      <c r="UXX119" s="205"/>
      <c r="UXY119" s="205"/>
      <c r="UXZ119" s="205"/>
      <c r="UYA119" s="205"/>
      <c r="UYB119" s="205"/>
      <c r="UYC119" s="205"/>
      <c r="UYD119" s="205"/>
      <c r="UYE119" s="205"/>
      <c r="UYL119" s="205"/>
      <c r="UYM119" s="205"/>
      <c r="UYN119" s="205"/>
      <c r="UYO119" s="205"/>
      <c r="UYP119" s="205"/>
      <c r="UYQ119" s="205"/>
      <c r="UYR119" s="205"/>
      <c r="UYS119" s="205"/>
      <c r="UYT119" s="205"/>
      <c r="UYU119" s="205"/>
      <c r="UYV119" s="205"/>
      <c r="UYW119" s="205"/>
      <c r="UYX119" s="205"/>
      <c r="UYY119" s="205"/>
      <c r="UYZ119" s="205"/>
      <c r="UZA119" s="205"/>
      <c r="UZB119" s="205"/>
      <c r="UZC119" s="205"/>
      <c r="UZD119" s="205"/>
      <c r="UZE119" s="205"/>
      <c r="UZF119" s="205"/>
      <c r="UZG119" s="205"/>
      <c r="UZH119" s="205"/>
      <c r="UZI119" s="205"/>
      <c r="UZJ119" s="205"/>
      <c r="UZK119" s="205"/>
      <c r="UZL119" s="205"/>
      <c r="UZM119" s="205"/>
      <c r="UZN119" s="205"/>
      <c r="UZO119" s="205"/>
      <c r="UZP119" s="205"/>
      <c r="UZQ119" s="205"/>
      <c r="UZR119" s="205"/>
      <c r="UZS119" s="205"/>
      <c r="UZT119" s="205"/>
      <c r="UZU119" s="205"/>
      <c r="UZV119" s="205"/>
      <c r="UZW119" s="205"/>
      <c r="UZX119" s="205"/>
      <c r="UZY119" s="205"/>
      <c r="UZZ119" s="205"/>
      <c r="VAA119" s="205"/>
      <c r="VAB119" s="205"/>
      <c r="VAC119" s="205"/>
      <c r="VAD119" s="205"/>
      <c r="VAE119" s="205"/>
      <c r="VAF119" s="205"/>
      <c r="VAG119" s="205"/>
      <c r="VAH119" s="205"/>
      <c r="VAI119" s="205"/>
      <c r="VAJ119" s="205"/>
      <c r="VAK119" s="205"/>
      <c r="VAL119" s="205"/>
      <c r="VAM119" s="205"/>
      <c r="VAN119" s="205"/>
      <c r="VAO119" s="205"/>
      <c r="VAP119" s="205"/>
      <c r="VAQ119" s="205"/>
      <c r="VAR119" s="205"/>
      <c r="VAS119" s="205"/>
      <c r="VAT119" s="205"/>
      <c r="VAU119" s="205"/>
      <c r="VAV119" s="205"/>
      <c r="VAW119" s="205"/>
      <c r="VAX119" s="205"/>
      <c r="VAY119" s="205"/>
      <c r="VAZ119" s="205"/>
      <c r="VBA119" s="205"/>
      <c r="VBB119" s="205"/>
      <c r="VBC119" s="205"/>
      <c r="VBD119" s="205"/>
      <c r="VBE119" s="205"/>
      <c r="VBF119" s="205"/>
      <c r="VBG119" s="205"/>
      <c r="VBH119" s="205"/>
      <c r="VBI119" s="205"/>
      <c r="VBJ119" s="205"/>
      <c r="VBK119" s="205"/>
      <c r="VBL119" s="205"/>
      <c r="VBM119" s="205"/>
      <c r="VBN119" s="205"/>
      <c r="VBO119" s="205"/>
      <c r="VBP119" s="205"/>
      <c r="VBQ119" s="205"/>
      <c r="VBR119" s="205"/>
      <c r="VBS119" s="205"/>
      <c r="VBT119" s="205"/>
      <c r="VBU119" s="205"/>
      <c r="VBV119" s="205"/>
      <c r="VBW119" s="205"/>
      <c r="VBX119" s="205"/>
      <c r="VBY119" s="205"/>
      <c r="VBZ119" s="205"/>
      <c r="VCA119" s="205"/>
      <c r="VCB119" s="205"/>
      <c r="VCC119" s="205"/>
      <c r="VCD119" s="205"/>
      <c r="VCE119" s="205"/>
      <c r="VCF119" s="205"/>
      <c r="VCG119" s="205"/>
      <c r="VCH119" s="205"/>
      <c r="VCI119" s="205"/>
      <c r="VCJ119" s="205"/>
      <c r="VCK119" s="205"/>
      <c r="VCL119" s="205"/>
      <c r="VCM119" s="205"/>
      <c r="VCN119" s="205"/>
      <c r="VCO119" s="205"/>
      <c r="VCP119" s="205"/>
      <c r="VCQ119" s="205"/>
      <c r="VCR119" s="205"/>
      <c r="VCS119" s="205"/>
      <c r="VCT119" s="205"/>
      <c r="VCU119" s="205"/>
      <c r="VCV119" s="205"/>
      <c r="VCW119" s="205"/>
      <c r="VCX119" s="205"/>
      <c r="VCY119" s="205"/>
      <c r="VCZ119" s="205"/>
      <c r="VDA119" s="205"/>
      <c r="VDB119" s="205"/>
      <c r="VDC119" s="205"/>
      <c r="VDD119" s="205"/>
      <c r="VDE119" s="205"/>
      <c r="VDF119" s="205"/>
      <c r="VDG119" s="205"/>
      <c r="VDH119" s="205"/>
      <c r="VDI119" s="205"/>
      <c r="VDJ119" s="205"/>
      <c r="VDK119" s="205"/>
      <c r="VDL119" s="205"/>
      <c r="VDM119" s="205"/>
      <c r="VDN119" s="205"/>
      <c r="VDO119" s="205"/>
      <c r="VDP119" s="205"/>
      <c r="VDQ119" s="205"/>
      <c r="VDR119" s="205"/>
      <c r="VDS119" s="205"/>
      <c r="VDT119" s="205"/>
      <c r="VDU119" s="205"/>
      <c r="VDV119" s="205"/>
      <c r="VDW119" s="205"/>
      <c r="VDX119" s="205"/>
      <c r="VDY119" s="205"/>
      <c r="VDZ119" s="205"/>
      <c r="VEA119" s="205"/>
      <c r="VEB119" s="205"/>
      <c r="VEC119" s="205"/>
      <c r="VED119" s="205"/>
      <c r="VEE119" s="205"/>
      <c r="VEF119" s="205"/>
      <c r="VEG119" s="205"/>
      <c r="VEH119" s="205"/>
      <c r="VEI119" s="205"/>
      <c r="VEJ119" s="205"/>
      <c r="VEK119" s="205"/>
      <c r="VEL119" s="205"/>
      <c r="VEM119" s="205"/>
      <c r="VEN119" s="205"/>
      <c r="VEO119" s="205"/>
      <c r="VEP119" s="205"/>
      <c r="VEQ119" s="205"/>
      <c r="VER119" s="205"/>
      <c r="VES119" s="205"/>
      <c r="VET119" s="205"/>
      <c r="VEU119" s="205"/>
      <c r="VEV119" s="205"/>
      <c r="VEW119" s="205"/>
      <c r="VEX119" s="205"/>
      <c r="VEY119" s="205"/>
      <c r="VEZ119" s="205"/>
      <c r="VFA119" s="205"/>
      <c r="VFB119" s="205"/>
      <c r="VFC119" s="205"/>
      <c r="VFD119" s="205"/>
      <c r="VFE119" s="205"/>
      <c r="VFF119" s="205"/>
      <c r="VFG119" s="205"/>
      <c r="VFH119" s="205"/>
      <c r="VFI119" s="205"/>
      <c r="VFJ119" s="205"/>
      <c r="VFK119" s="205"/>
      <c r="VFL119" s="205"/>
      <c r="VFM119" s="205"/>
      <c r="VFN119" s="205"/>
      <c r="VFO119" s="205"/>
      <c r="VFP119" s="205"/>
      <c r="VFQ119" s="205"/>
      <c r="VFR119" s="205"/>
      <c r="VFS119" s="205"/>
      <c r="VFT119" s="205"/>
      <c r="VFU119" s="205"/>
      <c r="VFV119" s="205"/>
      <c r="VFW119" s="205"/>
      <c r="VFX119" s="205"/>
      <c r="VFY119" s="205"/>
      <c r="VFZ119" s="205"/>
      <c r="VGA119" s="205"/>
      <c r="VGB119" s="205"/>
      <c r="VGC119" s="205"/>
      <c r="VGD119" s="205"/>
      <c r="VGE119" s="205"/>
      <c r="VGF119" s="205"/>
      <c r="VGG119" s="205"/>
      <c r="VGH119" s="205"/>
      <c r="VGI119" s="205"/>
      <c r="VGJ119" s="205"/>
      <c r="VGK119" s="205"/>
      <c r="VGL119" s="205"/>
      <c r="VGM119" s="205"/>
      <c r="VGN119" s="205"/>
      <c r="VGO119" s="205"/>
      <c r="VGP119" s="205"/>
      <c r="VGQ119" s="205"/>
      <c r="VGR119" s="205"/>
      <c r="VGS119" s="205"/>
      <c r="VGT119" s="205"/>
      <c r="VGU119" s="205"/>
      <c r="VGV119" s="205"/>
      <c r="VGW119" s="205"/>
      <c r="VGX119" s="205"/>
      <c r="VGY119" s="205"/>
      <c r="VGZ119" s="205"/>
      <c r="VHA119" s="205"/>
      <c r="VHB119" s="205"/>
      <c r="VHC119" s="205"/>
      <c r="VHD119" s="205"/>
      <c r="VHE119" s="205"/>
      <c r="VHF119" s="205"/>
      <c r="VHG119" s="205"/>
      <c r="VHH119" s="205"/>
      <c r="VHI119" s="205"/>
      <c r="VHJ119" s="205"/>
      <c r="VHK119" s="205"/>
      <c r="VHL119" s="205"/>
      <c r="VHM119" s="205"/>
      <c r="VHN119" s="205"/>
      <c r="VHO119" s="205"/>
      <c r="VHP119" s="205"/>
      <c r="VHQ119" s="205"/>
      <c r="VHR119" s="205"/>
      <c r="VHS119" s="205"/>
      <c r="VHT119" s="205"/>
      <c r="VHU119" s="205"/>
      <c r="VHV119" s="205"/>
      <c r="VHW119" s="205"/>
      <c r="VHX119" s="205"/>
      <c r="VHY119" s="205"/>
      <c r="VHZ119" s="205"/>
      <c r="VIA119" s="205"/>
      <c r="VIH119" s="205"/>
      <c r="VII119" s="205"/>
      <c r="VIJ119" s="205"/>
      <c r="VIK119" s="205"/>
      <c r="VIL119" s="205"/>
      <c r="VIM119" s="205"/>
      <c r="VIN119" s="205"/>
      <c r="VIO119" s="205"/>
      <c r="VIP119" s="205"/>
      <c r="VIQ119" s="205"/>
      <c r="VIR119" s="205"/>
      <c r="VIS119" s="205"/>
      <c r="VIT119" s="205"/>
      <c r="VIU119" s="205"/>
      <c r="VIV119" s="205"/>
      <c r="VIW119" s="205"/>
      <c r="VIX119" s="205"/>
      <c r="VIY119" s="205"/>
      <c r="VIZ119" s="205"/>
      <c r="VJA119" s="205"/>
      <c r="VJB119" s="205"/>
      <c r="VJC119" s="205"/>
      <c r="VJD119" s="205"/>
      <c r="VJE119" s="205"/>
      <c r="VJF119" s="205"/>
      <c r="VJG119" s="205"/>
      <c r="VJH119" s="205"/>
      <c r="VJI119" s="205"/>
      <c r="VJJ119" s="205"/>
      <c r="VJK119" s="205"/>
      <c r="VJL119" s="205"/>
      <c r="VJM119" s="205"/>
      <c r="VJN119" s="205"/>
      <c r="VJO119" s="205"/>
      <c r="VJP119" s="205"/>
      <c r="VJQ119" s="205"/>
      <c r="VJR119" s="205"/>
      <c r="VJS119" s="205"/>
      <c r="VJT119" s="205"/>
      <c r="VJU119" s="205"/>
      <c r="VJV119" s="205"/>
      <c r="VJW119" s="205"/>
      <c r="VJX119" s="205"/>
      <c r="VJY119" s="205"/>
      <c r="VJZ119" s="205"/>
      <c r="VKA119" s="205"/>
      <c r="VKB119" s="205"/>
      <c r="VKC119" s="205"/>
      <c r="VKD119" s="205"/>
      <c r="VKE119" s="205"/>
      <c r="VKF119" s="205"/>
      <c r="VKG119" s="205"/>
      <c r="VKH119" s="205"/>
      <c r="VKI119" s="205"/>
      <c r="VKJ119" s="205"/>
      <c r="VKK119" s="205"/>
      <c r="VKL119" s="205"/>
      <c r="VKM119" s="205"/>
      <c r="VKN119" s="205"/>
      <c r="VKO119" s="205"/>
      <c r="VKP119" s="205"/>
      <c r="VKQ119" s="205"/>
      <c r="VKR119" s="205"/>
      <c r="VKS119" s="205"/>
      <c r="VKT119" s="205"/>
      <c r="VKU119" s="205"/>
      <c r="VKV119" s="205"/>
      <c r="VKW119" s="205"/>
      <c r="VKX119" s="205"/>
      <c r="VKY119" s="205"/>
      <c r="VKZ119" s="205"/>
      <c r="VLA119" s="205"/>
      <c r="VLB119" s="205"/>
      <c r="VLC119" s="205"/>
      <c r="VLD119" s="205"/>
      <c r="VLE119" s="205"/>
      <c r="VLF119" s="205"/>
      <c r="VLG119" s="205"/>
      <c r="VLH119" s="205"/>
      <c r="VLI119" s="205"/>
      <c r="VLJ119" s="205"/>
      <c r="VLK119" s="205"/>
      <c r="VLL119" s="205"/>
      <c r="VLM119" s="205"/>
      <c r="VLN119" s="205"/>
      <c r="VLO119" s="205"/>
      <c r="VLP119" s="205"/>
      <c r="VLQ119" s="205"/>
      <c r="VLR119" s="205"/>
      <c r="VLS119" s="205"/>
      <c r="VLT119" s="205"/>
      <c r="VLU119" s="205"/>
      <c r="VLV119" s="205"/>
      <c r="VLW119" s="205"/>
      <c r="VLX119" s="205"/>
      <c r="VLY119" s="205"/>
      <c r="VLZ119" s="205"/>
      <c r="VMA119" s="205"/>
      <c r="VMB119" s="205"/>
      <c r="VMC119" s="205"/>
      <c r="VMD119" s="205"/>
      <c r="VME119" s="205"/>
      <c r="VMF119" s="205"/>
      <c r="VMG119" s="205"/>
      <c r="VMH119" s="205"/>
      <c r="VMI119" s="205"/>
      <c r="VMJ119" s="205"/>
      <c r="VMK119" s="205"/>
      <c r="VML119" s="205"/>
      <c r="VMM119" s="205"/>
      <c r="VMN119" s="205"/>
      <c r="VMO119" s="205"/>
      <c r="VMP119" s="205"/>
      <c r="VMQ119" s="205"/>
      <c r="VMR119" s="205"/>
      <c r="VMS119" s="205"/>
      <c r="VMT119" s="205"/>
      <c r="VMU119" s="205"/>
      <c r="VMV119" s="205"/>
      <c r="VMW119" s="205"/>
      <c r="VMX119" s="205"/>
      <c r="VMY119" s="205"/>
      <c r="VMZ119" s="205"/>
      <c r="VNA119" s="205"/>
      <c r="VNB119" s="205"/>
      <c r="VNC119" s="205"/>
      <c r="VND119" s="205"/>
      <c r="VNE119" s="205"/>
      <c r="VNF119" s="205"/>
      <c r="VNG119" s="205"/>
      <c r="VNH119" s="205"/>
      <c r="VNI119" s="205"/>
      <c r="VNJ119" s="205"/>
      <c r="VNK119" s="205"/>
      <c r="VNL119" s="205"/>
      <c r="VNM119" s="205"/>
      <c r="VNN119" s="205"/>
      <c r="VNO119" s="205"/>
      <c r="VNP119" s="205"/>
      <c r="VNQ119" s="205"/>
      <c r="VNR119" s="205"/>
      <c r="VNS119" s="205"/>
      <c r="VNT119" s="205"/>
      <c r="VNU119" s="205"/>
      <c r="VNV119" s="205"/>
      <c r="VNW119" s="205"/>
      <c r="VNX119" s="205"/>
      <c r="VNY119" s="205"/>
      <c r="VNZ119" s="205"/>
      <c r="VOA119" s="205"/>
      <c r="VOB119" s="205"/>
      <c r="VOC119" s="205"/>
      <c r="VOD119" s="205"/>
      <c r="VOE119" s="205"/>
      <c r="VOF119" s="205"/>
      <c r="VOG119" s="205"/>
      <c r="VOH119" s="205"/>
      <c r="VOI119" s="205"/>
      <c r="VOJ119" s="205"/>
      <c r="VOK119" s="205"/>
      <c r="VOL119" s="205"/>
      <c r="VOM119" s="205"/>
      <c r="VON119" s="205"/>
      <c r="VOO119" s="205"/>
      <c r="VOP119" s="205"/>
      <c r="VOQ119" s="205"/>
      <c r="VOR119" s="205"/>
      <c r="VOS119" s="205"/>
      <c r="VOT119" s="205"/>
      <c r="VOU119" s="205"/>
      <c r="VOV119" s="205"/>
      <c r="VOW119" s="205"/>
      <c r="VOX119" s="205"/>
      <c r="VOY119" s="205"/>
      <c r="VOZ119" s="205"/>
      <c r="VPA119" s="205"/>
      <c r="VPB119" s="205"/>
      <c r="VPC119" s="205"/>
      <c r="VPD119" s="205"/>
      <c r="VPE119" s="205"/>
      <c r="VPF119" s="205"/>
      <c r="VPG119" s="205"/>
      <c r="VPH119" s="205"/>
      <c r="VPI119" s="205"/>
      <c r="VPJ119" s="205"/>
      <c r="VPK119" s="205"/>
      <c r="VPL119" s="205"/>
      <c r="VPM119" s="205"/>
      <c r="VPN119" s="205"/>
      <c r="VPO119" s="205"/>
      <c r="VPP119" s="205"/>
      <c r="VPQ119" s="205"/>
      <c r="VPR119" s="205"/>
      <c r="VPS119" s="205"/>
      <c r="VPT119" s="205"/>
      <c r="VPU119" s="205"/>
      <c r="VPV119" s="205"/>
      <c r="VPW119" s="205"/>
      <c r="VPX119" s="205"/>
      <c r="VPY119" s="205"/>
      <c r="VPZ119" s="205"/>
      <c r="VQA119" s="205"/>
      <c r="VQB119" s="205"/>
      <c r="VQC119" s="205"/>
      <c r="VQD119" s="205"/>
      <c r="VQE119" s="205"/>
      <c r="VQF119" s="205"/>
      <c r="VQG119" s="205"/>
      <c r="VQH119" s="205"/>
      <c r="VQI119" s="205"/>
      <c r="VQJ119" s="205"/>
      <c r="VQK119" s="205"/>
      <c r="VQL119" s="205"/>
      <c r="VQM119" s="205"/>
      <c r="VQN119" s="205"/>
      <c r="VQO119" s="205"/>
      <c r="VQP119" s="205"/>
      <c r="VQQ119" s="205"/>
      <c r="VQR119" s="205"/>
      <c r="VQS119" s="205"/>
      <c r="VQT119" s="205"/>
      <c r="VQU119" s="205"/>
      <c r="VQV119" s="205"/>
      <c r="VQW119" s="205"/>
      <c r="VQX119" s="205"/>
      <c r="VQY119" s="205"/>
      <c r="VQZ119" s="205"/>
      <c r="VRA119" s="205"/>
      <c r="VRB119" s="205"/>
      <c r="VRC119" s="205"/>
      <c r="VRD119" s="205"/>
      <c r="VRE119" s="205"/>
      <c r="VRF119" s="205"/>
      <c r="VRG119" s="205"/>
      <c r="VRH119" s="205"/>
      <c r="VRI119" s="205"/>
      <c r="VRJ119" s="205"/>
      <c r="VRK119" s="205"/>
      <c r="VRL119" s="205"/>
      <c r="VRM119" s="205"/>
      <c r="VRN119" s="205"/>
      <c r="VRO119" s="205"/>
      <c r="VRP119" s="205"/>
      <c r="VRQ119" s="205"/>
      <c r="VRR119" s="205"/>
      <c r="VRS119" s="205"/>
      <c r="VRT119" s="205"/>
      <c r="VRU119" s="205"/>
      <c r="VRV119" s="205"/>
      <c r="VRW119" s="205"/>
      <c r="VSD119" s="205"/>
      <c r="VSE119" s="205"/>
      <c r="VSF119" s="205"/>
      <c r="VSG119" s="205"/>
      <c r="VSH119" s="205"/>
      <c r="VSI119" s="205"/>
      <c r="VSJ119" s="205"/>
      <c r="VSK119" s="205"/>
      <c r="VSL119" s="205"/>
      <c r="VSM119" s="205"/>
      <c r="VSN119" s="205"/>
      <c r="VSO119" s="205"/>
      <c r="VSP119" s="205"/>
      <c r="VSQ119" s="205"/>
      <c r="VSR119" s="205"/>
      <c r="VSS119" s="205"/>
      <c r="VST119" s="205"/>
      <c r="VSU119" s="205"/>
      <c r="VSV119" s="205"/>
      <c r="VSW119" s="205"/>
      <c r="VSX119" s="205"/>
      <c r="VSY119" s="205"/>
      <c r="VSZ119" s="205"/>
      <c r="VTA119" s="205"/>
      <c r="VTB119" s="205"/>
      <c r="VTC119" s="205"/>
      <c r="VTD119" s="205"/>
      <c r="VTE119" s="205"/>
      <c r="VTF119" s="205"/>
      <c r="VTG119" s="205"/>
      <c r="VTH119" s="205"/>
      <c r="VTI119" s="205"/>
      <c r="VTJ119" s="205"/>
      <c r="VTK119" s="205"/>
      <c r="VTL119" s="205"/>
      <c r="VTM119" s="205"/>
      <c r="VTN119" s="205"/>
      <c r="VTO119" s="205"/>
      <c r="VTP119" s="205"/>
      <c r="VTQ119" s="205"/>
      <c r="VTR119" s="205"/>
      <c r="VTS119" s="205"/>
      <c r="VTT119" s="205"/>
      <c r="VTU119" s="205"/>
      <c r="VTV119" s="205"/>
      <c r="VTW119" s="205"/>
      <c r="VTX119" s="205"/>
      <c r="VTY119" s="205"/>
      <c r="VTZ119" s="205"/>
      <c r="VUA119" s="205"/>
      <c r="VUB119" s="205"/>
      <c r="VUC119" s="205"/>
      <c r="VUD119" s="205"/>
      <c r="VUE119" s="205"/>
      <c r="VUF119" s="205"/>
      <c r="VUG119" s="205"/>
      <c r="VUH119" s="205"/>
      <c r="VUI119" s="205"/>
      <c r="VUJ119" s="205"/>
      <c r="VUK119" s="205"/>
      <c r="VUL119" s="205"/>
      <c r="VUM119" s="205"/>
      <c r="VUN119" s="205"/>
      <c r="VUO119" s="205"/>
      <c r="VUP119" s="205"/>
      <c r="VUQ119" s="205"/>
      <c r="VUR119" s="205"/>
      <c r="VUS119" s="205"/>
      <c r="VUT119" s="205"/>
      <c r="VUU119" s="205"/>
      <c r="VUV119" s="205"/>
      <c r="VUW119" s="205"/>
      <c r="VUX119" s="205"/>
      <c r="VUY119" s="205"/>
      <c r="VUZ119" s="205"/>
      <c r="VVA119" s="205"/>
      <c r="VVB119" s="205"/>
      <c r="VVC119" s="205"/>
      <c r="VVD119" s="205"/>
      <c r="VVE119" s="205"/>
      <c r="VVF119" s="205"/>
      <c r="VVG119" s="205"/>
      <c r="VVH119" s="205"/>
      <c r="VVI119" s="205"/>
      <c r="VVJ119" s="205"/>
      <c r="VVK119" s="205"/>
      <c r="VVL119" s="205"/>
      <c r="VVM119" s="205"/>
      <c r="VVN119" s="205"/>
      <c r="VVO119" s="205"/>
      <c r="VVP119" s="205"/>
      <c r="VVQ119" s="205"/>
      <c r="VVR119" s="205"/>
      <c r="VVS119" s="205"/>
      <c r="VVT119" s="205"/>
      <c r="VVU119" s="205"/>
      <c r="VVV119" s="205"/>
      <c r="VVW119" s="205"/>
      <c r="VVX119" s="205"/>
      <c r="VVY119" s="205"/>
      <c r="VVZ119" s="205"/>
      <c r="VWA119" s="205"/>
      <c r="VWB119" s="205"/>
      <c r="VWC119" s="205"/>
      <c r="VWD119" s="205"/>
      <c r="VWE119" s="205"/>
      <c r="VWF119" s="205"/>
      <c r="VWG119" s="205"/>
      <c r="VWH119" s="205"/>
      <c r="VWI119" s="205"/>
      <c r="VWJ119" s="205"/>
      <c r="VWK119" s="205"/>
      <c r="VWL119" s="205"/>
      <c r="VWM119" s="205"/>
      <c r="VWN119" s="205"/>
      <c r="VWO119" s="205"/>
      <c r="VWP119" s="205"/>
      <c r="VWQ119" s="205"/>
      <c r="VWR119" s="205"/>
      <c r="VWS119" s="205"/>
      <c r="VWT119" s="205"/>
      <c r="VWU119" s="205"/>
      <c r="VWV119" s="205"/>
      <c r="VWW119" s="205"/>
      <c r="VWX119" s="205"/>
      <c r="VWY119" s="205"/>
      <c r="VWZ119" s="205"/>
      <c r="VXA119" s="205"/>
      <c r="VXB119" s="205"/>
      <c r="VXC119" s="205"/>
      <c r="VXD119" s="205"/>
      <c r="VXE119" s="205"/>
      <c r="VXF119" s="205"/>
      <c r="VXG119" s="205"/>
      <c r="VXH119" s="205"/>
      <c r="VXI119" s="205"/>
      <c r="VXJ119" s="205"/>
      <c r="VXK119" s="205"/>
      <c r="VXL119" s="205"/>
      <c r="VXM119" s="205"/>
      <c r="VXN119" s="205"/>
      <c r="VXO119" s="205"/>
      <c r="VXP119" s="205"/>
      <c r="VXQ119" s="205"/>
      <c r="VXR119" s="205"/>
      <c r="VXS119" s="205"/>
      <c r="VXT119" s="205"/>
      <c r="VXU119" s="205"/>
      <c r="VXV119" s="205"/>
      <c r="VXW119" s="205"/>
      <c r="VXX119" s="205"/>
      <c r="VXY119" s="205"/>
      <c r="VXZ119" s="205"/>
      <c r="VYA119" s="205"/>
      <c r="VYB119" s="205"/>
      <c r="VYC119" s="205"/>
      <c r="VYD119" s="205"/>
      <c r="VYE119" s="205"/>
      <c r="VYF119" s="205"/>
      <c r="VYG119" s="205"/>
      <c r="VYH119" s="205"/>
      <c r="VYI119" s="205"/>
      <c r="VYJ119" s="205"/>
      <c r="VYK119" s="205"/>
      <c r="VYL119" s="205"/>
      <c r="VYM119" s="205"/>
      <c r="VYN119" s="205"/>
      <c r="VYO119" s="205"/>
      <c r="VYP119" s="205"/>
      <c r="VYQ119" s="205"/>
      <c r="VYR119" s="205"/>
      <c r="VYS119" s="205"/>
      <c r="VYT119" s="205"/>
      <c r="VYU119" s="205"/>
      <c r="VYV119" s="205"/>
      <c r="VYW119" s="205"/>
      <c r="VYX119" s="205"/>
      <c r="VYY119" s="205"/>
      <c r="VYZ119" s="205"/>
      <c r="VZA119" s="205"/>
      <c r="VZB119" s="205"/>
      <c r="VZC119" s="205"/>
      <c r="VZD119" s="205"/>
      <c r="VZE119" s="205"/>
      <c r="VZF119" s="205"/>
      <c r="VZG119" s="205"/>
      <c r="VZH119" s="205"/>
      <c r="VZI119" s="205"/>
      <c r="VZJ119" s="205"/>
      <c r="VZK119" s="205"/>
      <c r="VZL119" s="205"/>
      <c r="VZM119" s="205"/>
      <c r="VZN119" s="205"/>
      <c r="VZO119" s="205"/>
      <c r="VZP119" s="205"/>
      <c r="VZQ119" s="205"/>
      <c r="VZR119" s="205"/>
      <c r="VZS119" s="205"/>
      <c r="VZT119" s="205"/>
      <c r="VZU119" s="205"/>
      <c r="VZV119" s="205"/>
      <c r="VZW119" s="205"/>
      <c r="VZX119" s="205"/>
      <c r="VZY119" s="205"/>
      <c r="VZZ119" s="205"/>
      <c r="WAA119" s="205"/>
      <c r="WAB119" s="205"/>
      <c r="WAC119" s="205"/>
      <c r="WAD119" s="205"/>
      <c r="WAE119" s="205"/>
      <c r="WAF119" s="205"/>
      <c r="WAG119" s="205"/>
      <c r="WAH119" s="205"/>
      <c r="WAI119" s="205"/>
      <c r="WAJ119" s="205"/>
      <c r="WAK119" s="205"/>
      <c r="WAL119" s="205"/>
      <c r="WAM119" s="205"/>
      <c r="WAN119" s="205"/>
      <c r="WAO119" s="205"/>
      <c r="WAP119" s="205"/>
      <c r="WAQ119" s="205"/>
      <c r="WAR119" s="205"/>
      <c r="WAS119" s="205"/>
      <c r="WAT119" s="205"/>
      <c r="WAU119" s="205"/>
      <c r="WAV119" s="205"/>
      <c r="WAW119" s="205"/>
      <c r="WAX119" s="205"/>
      <c r="WAY119" s="205"/>
      <c r="WAZ119" s="205"/>
      <c r="WBA119" s="205"/>
      <c r="WBB119" s="205"/>
      <c r="WBC119" s="205"/>
      <c r="WBD119" s="205"/>
      <c r="WBE119" s="205"/>
      <c r="WBF119" s="205"/>
      <c r="WBG119" s="205"/>
      <c r="WBH119" s="205"/>
      <c r="WBI119" s="205"/>
      <c r="WBJ119" s="205"/>
      <c r="WBK119" s="205"/>
      <c r="WBL119" s="205"/>
      <c r="WBM119" s="205"/>
      <c r="WBN119" s="205"/>
      <c r="WBO119" s="205"/>
      <c r="WBP119" s="205"/>
      <c r="WBQ119" s="205"/>
      <c r="WBR119" s="205"/>
      <c r="WBS119" s="205"/>
      <c r="WBZ119" s="205"/>
      <c r="WCA119" s="205"/>
      <c r="WCB119" s="205"/>
      <c r="WCC119" s="205"/>
      <c r="WCD119" s="205"/>
      <c r="WCE119" s="205"/>
      <c r="WCF119" s="205"/>
      <c r="WCG119" s="205"/>
      <c r="WCH119" s="205"/>
      <c r="WCI119" s="205"/>
      <c r="WCJ119" s="205"/>
      <c r="WCK119" s="205"/>
      <c r="WCL119" s="205"/>
      <c r="WCM119" s="205"/>
      <c r="WCN119" s="205"/>
      <c r="WCO119" s="205"/>
      <c r="WCP119" s="205"/>
      <c r="WCQ119" s="205"/>
      <c r="WCR119" s="205"/>
      <c r="WCS119" s="205"/>
      <c r="WCT119" s="205"/>
      <c r="WCU119" s="205"/>
      <c r="WCV119" s="205"/>
      <c r="WCW119" s="205"/>
      <c r="WCX119" s="205"/>
      <c r="WCY119" s="205"/>
      <c r="WCZ119" s="205"/>
      <c r="WDA119" s="205"/>
      <c r="WDB119" s="205"/>
      <c r="WDC119" s="205"/>
      <c r="WDD119" s="205"/>
      <c r="WDE119" s="205"/>
      <c r="WDF119" s="205"/>
      <c r="WDG119" s="205"/>
      <c r="WDH119" s="205"/>
      <c r="WDI119" s="205"/>
      <c r="WDJ119" s="205"/>
      <c r="WDK119" s="205"/>
      <c r="WDL119" s="205"/>
      <c r="WDM119" s="205"/>
      <c r="WDN119" s="205"/>
      <c r="WDO119" s="205"/>
      <c r="WDP119" s="205"/>
      <c r="WDQ119" s="205"/>
      <c r="WDR119" s="205"/>
      <c r="WDS119" s="205"/>
      <c r="WDT119" s="205"/>
      <c r="WDU119" s="205"/>
      <c r="WDV119" s="205"/>
      <c r="WDW119" s="205"/>
      <c r="WDX119" s="205"/>
      <c r="WDY119" s="205"/>
      <c r="WDZ119" s="205"/>
      <c r="WEA119" s="205"/>
      <c r="WEB119" s="205"/>
      <c r="WEC119" s="205"/>
      <c r="WED119" s="205"/>
      <c r="WEE119" s="205"/>
      <c r="WEF119" s="205"/>
      <c r="WEG119" s="205"/>
      <c r="WEH119" s="205"/>
      <c r="WEI119" s="205"/>
      <c r="WEJ119" s="205"/>
      <c r="WEK119" s="205"/>
      <c r="WEL119" s="205"/>
      <c r="WEM119" s="205"/>
      <c r="WEN119" s="205"/>
      <c r="WEO119" s="205"/>
      <c r="WEP119" s="205"/>
      <c r="WEQ119" s="205"/>
      <c r="WER119" s="205"/>
      <c r="WES119" s="205"/>
      <c r="WET119" s="205"/>
      <c r="WEU119" s="205"/>
      <c r="WEV119" s="205"/>
      <c r="WEW119" s="205"/>
      <c r="WEX119" s="205"/>
      <c r="WEY119" s="205"/>
      <c r="WEZ119" s="205"/>
      <c r="WFA119" s="205"/>
      <c r="WFB119" s="205"/>
      <c r="WFC119" s="205"/>
      <c r="WFD119" s="205"/>
      <c r="WFE119" s="205"/>
      <c r="WFF119" s="205"/>
      <c r="WFG119" s="205"/>
      <c r="WFH119" s="205"/>
      <c r="WFI119" s="205"/>
      <c r="WFJ119" s="205"/>
      <c r="WFK119" s="205"/>
      <c r="WFL119" s="205"/>
      <c r="WFM119" s="205"/>
      <c r="WFN119" s="205"/>
      <c r="WFO119" s="205"/>
      <c r="WFP119" s="205"/>
      <c r="WFQ119" s="205"/>
      <c r="WFR119" s="205"/>
      <c r="WFS119" s="205"/>
      <c r="WFT119" s="205"/>
      <c r="WFU119" s="205"/>
      <c r="WFV119" s="205"/>
      <c r="WFW119" s="205"/>
      <c r="WFX119" s="205"/>
      <c r="WFY119" s="205"/>
      <c r="WFZ119" s="205"/>
      <c r="WGA119" s="205"/>
      <c r="WGB119" s="205"/>
      <c r="WGC119" s="205"/>
      <c r="WGD119" s="205"/>
      <c r="WGE119" s="205"/>
      <c r="WGF119" s="205"/>
      <c r="WGG119" s="205"/>
      <c r="WGH119" s="205"/>
      <c r="WGI119" s="205"/>
      <c r="WGJ119" s="205"/>
      <c r="WGK119" s="205"/>
      <c r="WGL119" s="205"/>
      <c r="WGM119" s="205"/>
      <c r="WGN119" s="205"/>
      <c r="WGO119" s="205"/>
      <c r="WGP119" s="205"/>
      <c r="WGQ119" s="205"/>
      <c r="WGR119" s="205"/>
      <c r="WGS119" s="205"/>
      <c r="WGT119" s="205"/>
      <c r="WGU119" s="205"/>
      <c r="WGV119" s="205"/>
      <c r="WGW119" s="205"/>
      <c r="WGX119" s="205"/>
      <c r="WGY119" s="205"/>
      <c r="WGZ119" s="205"/>
      <c r="WHA119" s="205"/>
      <c r="WHB119" s="205"/>
      <c r="WHC119" s="205"/>
      <c r="WHD119" s="205"/>
      <c r="WHE119" s="205"/>
      <c r="WHF119" s="205"/>
      <c r="WHG119" s="205"/>
      <c r="WHH119" s="205"/>
      <c r="WHI119" s="205"/>
      <c r="WHJ119" s="205"/>
      <c r="WHK119" s="205"/>
      <c r="WHL119" s="205"/>
      <c r="WHM119" s="205"/>
      <c r="WHN119" s="205"/>
      <c r="WHO119" s="205"/>
      <c r="WHP119" s="205"/>
      <c r="WHQ119" s="205"/>
      <c r="WHR119" s="205"/>
      <c r="WHS119" s="205"/>
      <c r="WHT119" s="205"/>
      <c r="WHU119" s="205"/>
      <c r="WHV119" s="205"/>
      <c r="WHW119" s="205"/>
      <c r="WHX119" s="205"/>
      <c r="WHY119" s="205"/>
      <c r="WHZ119" s="205"/>
      <c r="WIA119" s="205"/>
      <c r="WIB119" s="205"/>
      <c r="WIC119" s="205"/>
      <c r="WID119" s="205"/>
      <c r="WIE119" s="205"/>
      <c r="WIF119" s="205"/>
      <c r="WIG119" s="205"/>
      <c r="WIH119" s="205"/>
      <c r="WII119" s="205"/>
      <c r="WIJ119" s="205"/>
      <c r="WIK119" s="205"/>
      <c r="WIL119" s="205"/>
      <c r="WIM119" s="205"/>
      <c r="WIN119" s="205"/>
      <c r="WIO119" s="205"/>
      <c r="WIP119" s="205"/>
      <c r="WIQ119" s="205"/>
      <c r="WIR119" s="205"/>
      <c r="WIS119" s="205"/>
      <c r="WIT119" s="205"/>
      <c r="WIU119" s="205"/>
      <c r="WIV119" s="205"/>
      <c r="WIW119" s="205"/>
      <c r="WIX119" s="205"/>
      <c r="WIY119" s="205"/>
      <c r="WIZ119" s="205"/>
      <c r="WJA119" s="205"/>
      <c r="WJB119" s="205"/>
      <c r="WJC119" s="205"/>
      <c r="WJD119" s="205"/>
      <c r="WJE119" s="205"/>
      <c r="WJF119" s="205"/>
      <c r="WJG119" s="205"/>
      <c r="WJH119" s="205"/>
      <c r="WJI119" s="205"/>
      <c r="WJJ119" s="205"/>
      <c r="WJK119" s="205"/>
      <c r="WJL119" s="205"/>
      <c r="WJM119" s="205"/>
      <c r="WJN119" s="205"/>
      <c r="WJO119" s="205"/>
      <c r="WJP119" s="205"/>
      <c r="WJQ119" s="205"/>
      <c r="WJR119" s="205"/>
      <c r="WJS119" s="205"/>
      <c r="WJT119" s="205"/>
      <c r="WJU119" s="205"/>
      <c r="WJV119" s="205"/>
      <c r="WJW119" s="205"/>
      <c r="WJX119" s="205"/>
      <c r="WJY119" s="205"/>
      <c r="WJZ119" s="205"/>
      <c r="WKA119" s="205"/>
      <c r="WKB119" s="205"/>
      <c r="WKC119" s="205"/>
      <c r="WKD119" s="205"/>
      <c r="WKE119" s="205"/>
      <c r="WKF119" s="205"/>
      <c r="WKG119" s="205"/>
      <c r="WKH119" s="205"/>
      <c r="WKI119" s="205"/>
      <c r="WKJ119" s="205"/>
      <c r="WKK119" s="205"/>
      <c r="WKL119" s="205"/>
      <c r="WKM119" s="205"/>
      <c r="WKN119" s="205"/>
      <c r="WKO119" s="205"/>
      <c r="WKP119" s="205"/>
      <c r="WKQ119" s="205"/>
      <c r="WKR119" s="205"/>
      <c r="WKS119" s="205"/>
      <c r="WKT119" s="205"/>
      <c r="WKU119" s="205"/>
      <c r="WKV119" s="205"/>
      <c r="WKW119" s="205"/>
      <c r="WKX119" s="205"/>
      <c r="WKY119" s="205"/>
      <c r="WKZ119" s="205"/>
      <c r="WLA119" s="205"/>
      <c r="WLB119" s="205"/>
      <c r="WLC119" s="205"/>
      <c r="WLD119" s="205"/>
      <c r="WLE119" s="205"/>
      <c r="WLF119" s="205"/>
      <c r="WLG119" s="205"/>
      <c r="WLH119" s="205"/>
      <c r="WLI119" s="205"/>
      <c r="WLJ119" s="205"/>
      <c r="WLK119" s="205"/>
      <c r="WLL119" s="205"/>
      <c r="WLM119" s="205"/>
      <c r="WLN119" s="205"/>
      <c r="WLO119" s="205"/>
      <c r="WLV119" s="205"/>
      <c r="WLW119" s="205"/>
      <c r="WLX119" s="205"/>
      <c r="WLY119" s="205"/>
      <c r="WLZ119" s="205"/>
      <c r="WMA119" s="205"/>
      <c r="WMB119" s="205"/>
      <c r="WMC119" s="205"/>
      <c r="WMD119" s="205"/>
      <c r="WME119" s="205"/>
      <c r="WMF119" s="205"/>
      <c r="WMG119" s="205"/>
      <c r="WMH119" s="205"/>
      <c r="WMI119" s="205"/>
      <c r="WMJ119" s="205"/>
      <c r="WMK119" s="205"/>
      <c r="WML119" s="205"/>
      <c r="WMM119" s="205"/>
      <c r="WMN119" s="205"/>
      <c r="WMO119" s="205"/>
      <c r="WMP119" s="205"/>
      <c r="WMQ119" s="205"/>
      <c r="WMR119" s="205"/>
      <c r="WMS119" s="205"/>
      <c r="WMT119" s="205"/>
      <c r="WMU119" s="205"/>
      <c r="WMV119" s="205"/>
      <c r="WMW119" s="205"/>
      <c r="WMX119" s="205"/>
      <c r="WMY119" s="205"/>
      <c r="WMZ119" s="205"/>
      <c r="WNA119" s="205"/>
      <c r="WNB119" s="205"/>
      <c r="WNC119" s="205"/>
      <c r="WND119" s="205"/>
      <c r="WNE119" s="205"/>
      <c r="WNF119" s="205"/>
      <c r="WNG119" s="205"/>
      <c r="WNH119" s="205"/>
      <c r="WNI119" s="205"/>
      <c r="WNJ119" s="205"/>
      <c r="WNK119" s="205"/>
      <c r="WNL119" s="205"/>
      <c r="WNM119" s="205"/>
      <c r="WNN119" s="205"/>
      <c r="WNO119" s="205"/>
      <c r="WNP119" s="205"/>
      <c r="WNQ119" s="205"/>
      <c r="WNR119" s="205"/>
      <c r="WNS119" s="205"/>
      <c r="WNT119" s="205"/>
      <c r="WNU119" s="205"/>
      <c r="WNV119" s="205"/>
      <c r="WNW119" s="205"/>
      <c r="WNX119" s="205"/>
      <c r="WNY119" s="205"/>
      <c r="WNZ119" s="205"/>
      <c r="WOA119" s="205"/>
      <c r="WOB119" s="205"/>
      <c r="WOC119" s="205"/>
      <c r="WOD119" s="205"/>
      <c r="WOE119" s="205"/>
      <c r="WOF119" s="205"/>
      <c r="WOG119" s="205"/>
      <c r="WOH119" s="205"/>
      <c r="WOI119" s="205"/>
      <c r="WOJ119" s="205"/>
      <c r="WOK119" s="205"/>
      <c r="WOL119" s="205"/>
      <c r="WOM119" s="205"/>
      <c r="WON119" s="205"/>
      <c r="WOO119" s="205"/>
      <c r="WOP119" s="205"/>
      <c r="WOQ119" s="205"/>
      <c r="WOR119" s="205"/>
      <c r="WOS119" s="205"/>
      <c r="WOT119" s="205"/>
      <c r="WOU119" s="205"/>
      <c r="WOV119" s="205"/>
      <c r="WOW119" s="205"/>
      <c r="WOX119" s="205"/>
      <c r="WOY119" s="205"/>
      <c r="WOZ119" s="205"/>
      <c r="WPA119" s="205"/>
      <c r="WPB119" s="205"/>
      <c r="WPC119" s="205"/>
      <c r="WPD119" s="205"/>
      <c r="WPE119" s="205"/>
      <c r="WPF119" s="205"/>
      <c r="WPG119" s="205"/>
      <c r="WPH119" s="205"/>
      <c r="WPI119" s="205"/>
      <c r="WPJ119" s="205"/>
      <c r="WPK119" s="205"/>
      <c r="WPL119" s="205"/>
      <c r="WPM119" s="205"/>
      <c r="WPN119" s="205"/>
      <c r="WPO119" s="205"/>
      <c r="WPP119" s="205"/>
      <c r="WPQ119" s="205"/>
      <c r="WPR119" s="205"/>
      <c r="WPS119" s="205"/>
      <c r="WPT119" s="205"/>
      <c r="WPU119" s="205"/>
      <c r="WPV119" s="205"/>
      <c r="WPW119" s="205"/>
      <c r="WPX119" s="205"/>
      <c r="WPY119" s="205"/>
      <c r="WPZ119" s="205"/>
      <c r="WQA119" s="205"/>
      <c r="WQB119" s="205"/>
      <c r="WQC119" s="205"/>
      <c r="WQD119" s="205"/>
      <c r="WQE119" s="205"/>
      <c r="WQF119" s="205"/>
      <c r="WQG119" s="205"/>
      <c r="WQH119" s="205"/>
      <c r="WQI119" s="205"/>
      <c r="WQJ119" s="205"/>
      <c r="WQK119" s="205"/>
      <c r="WQL119" s="205"/>
      <c r="WQM119" s="205"/>
      <c r="WQN119" s="205"/>
      <c r="WQO119" s="205"/>
      <c r="WQP119" s="205"/>
      <c r="WQQ119" s="205"/>
      <c r="WQR119" s="205"/>
      <c r="WQS119" s="205"/>
      <c r="WQT119" s="205"/>
      <c r="WQU119" s="205"/>
      <c r="WQV119" s="205"/>
      <c r="WQW119" s="205"/>
      <c r="WQX119" s="205"/>
      <c r="WQY119" s="205"/>
      <c r="WQZ119" s="205"/>
      <c r="WRA119" s="205"/>
      <c r="WRB119" s="205"/>
      <c r="WRC119" s="205"/>
      <c r="WRD119" s="205"/>
      <c r="WRE119" s="205"/>
      <c r="WRF119" s="205"/>
      <c r="WRG119" s="205"/>
      <c r="WRH119" s="205"/>
      <c r="WRI119" s="205"/>
      <c r="WRJ119" s="205"/>
      <c r="WRK119" s="205"/>
      <c r="WRL119" s="205"/>
      <c r="WRM119" s="205"/>
      <c r="WRN119" s="205"/>
      <c r="WRO119" s="205"/>
      <c r="WRP119" s="205"/>
      <c r="WRQ119" s="205"/>
      <c r="WRR119" s="205"/>
      <c r="WRS119" s="205"/>
      <c r="WRT119" s="205"/>
      <c r="WRU119" s="205"/>
      <c r="WRV119" s="205"/>
      <c r="WRW119" s="205"/>
      <c r="WRX119" s="205"/>
      <c r="WRY119" s="205"/>
      <c r="WRZ119" s="205"/>
      <c r="WSA119" s="205"/>
      <c r="WSB119" s="205"/>
      <c r="WSC119" s="205"/>
      <c r="WSD119" s="205"/>
      <c r="WSE119" s="205"/>
      <c r="WSF119" s="205"/>
      <c r="WSG119" s="205"/>
      <c r="WSH119" s="205"/>
      <c r="WSI119" s="205"/>
      <c r="WSJ119" s="205"/>
      <c r="WSK119" s="205"/>
      <c r="WSL119" s="205"/>
      <c r="WSM119" s="205"/>
      <c r="WSN119" s="205"/>
      <c r="WSO119" s="205"/>
      <c r="WSP119" s="205"/>
      <c r="WSQ119" s="205"/>
      <c r="WSR119" s="205"/>
      <c r="WSS119" s="205"/>
      <c r="WST119" s="205"/>
      <c r="WSU119" s="205"/>
      <c r="WSV119" s="205"/>
      <c r="WSW119" s="205"/>
      <c r="WSX119" s="205"/>
      <c r="WSY119" s="205"/>
      <c r="WSZ119" s="205"/>
      <c r="WTA119" s="205"/>
      <c r="WTB119" s="205"/>
      <c r="WTC119" s="205"/>
      <c r="WTD119" s="205"/>
      <c r="WTE119" s="205"/>
      <c r="WTF119" s="205"/>
      <c r="WTG119" s="205"/>
      <c r="WTH119" s="205"/>
      <c r="WTI119" s="205"/>
      <c r="WTJ119" s="205"/>
      <c r="WTK119" s="205"/>
      <c r="WTL119" s="205"/>
      <c r="WTM119" s="205"/>
      <c r="WTN119" s="205"/>
      <c r="WTO119" s="205"/>
      <c r="WTP119" s="205"/>
      <c r="WTQ119" s="205"/>
      <c r="WTR119" s="205"/>
      <c r="WTS119" s="205"/>
      <c r="WTT119" s="205"/>
      <c r="WTU119" s="205"/>
      <c r="WTV119" s="205"/>
      <c r="WTW119" s="205"/>
      <c r="WTX119" s="205"/>
      <c r="WTY119" s="205"/>
      <c r="WTZ119" s="205"/>
      <c r="WUA119" s="205"/>
      <c r="WUB119" s="205"/>
      <c r="WUC119" s="205"/>
      <c r="WUD119" s="205"/>
      <c r="WUE119" s="205"/>
      <c r="WUF119" s="205"/>
      <c r="WUG119" s="205"/>
      <c r="WUH119" s="205"/>
      <c r="WUI119" s="205"/>
      <c r="WUJ119" s="205"/>
      <c r="WUK119" s="205"/>
      <c r="WUL119" s="205"/>
      <c r="WUM119" s="205"/>
      <c r="WUN119" s="205"/>
      <c r="WUO119" s="205"/>
      <c r="WUP119" s="205"/>
      <c r="WUQ119" s="205"/>
      <c r="WUR119" s="205"/>
      <c r="WUS119" s="205"/>
      <c r="WUT119" s="205"/>
      <c r="WUU119" s="205"/>
      <c r="WUV119" s="205"/>
      <c r="WUW119" s="205"/>
      <c r="WUX119" s="205"/>
      <c r="WUY119" s="205"/>
      <c r="WUZ119" s="205"/>
      <c r="WVA119" s="205"/>
      <c r="WVB119" s="205"/>
      <c r="WVC119" s="205"/>
      <c r="WVD119" s="205"/>
      <c r="WVE119" s="205"/>
      <c r="WVF119" s="205"/>
      <c r="WVG119" s="205"/>
      <c r="WVH119" s="205"/>
      <c r="WVI119" s="205"/>
      <c r="WVJ119" s="205"/>
      <c r="WVK119" s="205"/>
      <c r="WVR119" s="205"/>
      <c r="WVS119" s="205"/>
      <c r="WVT119" s="205"/>
      <c r="WVU119" s="205"/>
      <c r="WVV119" s="205"/>
      <c r="WVW119" s="205"/>
      <c r="WVX119" s="205"/>
      <c r="WVY119" s="205"/>
      <c r="WVZ119" s="205"/>
      <c r="WWA119" s="205"/>
      <c r="WWB119" s="205"/>
      <c r="WWC119" s="205"/>
      <c r="WWD119" s="205"/>
      <c r="WWE119" s="205"/>
      <c r="WWF119" s="205"/>
      <c r="WWG119" s="205"/>
      <c r="WWH119" s="205"/>
      <c r="WWI119" s="205"/>
      <c r="WWJ119" s="205"/>
      <c r="WWK119" s="205"/>
      <c r="WWL119" s="205"/>
      <c r="WWM119" s="205"/>
      <c r="WWN119" s="205"/>
      <c r="WWO119" s="205"/>
      <c r="WWP119" s="205"/>
      <c r="WWQ119" s="205"/>
      <c r="WWR119" s="205"/>
      <c r="WWS119" s="205"/>
      <c r="WWT119" s="205"/>
      <c r="WWU119" s="205"/>
      <c r="WWV119" s="205"/>
      <c r="WWW119" s="205"/>
      <c r="WWX119" s="205"/>
      <c r="WWY119" s="205"/>
      <c r="WWZ119" s="205"/>
      <c r="WXA119" s="205"/>
      <c r="WXB119" s="205"/>
      <c r="WXC119" s="205"/>
      <c r="WXD119" s="205"/>
      <c r="WXE119" s="205"/>
      <c r="WXF119" s="205"/>
      <c r="WXG119" s="205"/>
      <c r="WXH119" s="205"/>
      <c r="WXI119" s="205"/>
      <c r="WXJ119" s="205"/>
      <c r="WXK119" s="205"/>
      <c r="WXL119" s="205"/>
      <c r="WXM119" s="205"/>
      <c r="WXN119" s="205"/>
      <c r="WXO119" s="205"/>
      <c r="WXP119" s="205"/>
      <c r="WXQ119" s="205"/>
      <c r="WXR119" s="205"/>
      <c r="WXS119" s="205"/>
      <c r="WXT119" s="205"/>
      <c r="WXU119" s="205"/>
      <c r="WXV119" s="205"/>
      <c r="WXW119" s="205"/>
      <c r="WXX119" s="205"/>
      <c r="WXY119" s="205"/>
      <c r="WXZ119" s="205"/>
      <c r="WYA119" s="205"/>
      <c r="WYB119" s="205"/>
      <c r="WYC119" s="205"/>
      <c r="WYD119" s="205"/>
      <c r="WYE119" s="205"/>
      <c r="WYF119" s="205"/>
      <c r="WYG119" s="205"/>
      <c r="WYH119" s="205"/>
      <c r="WYI119" s="205"/>
      <c r="WYJ119" s="205"/>
      <c r="WYK119" s="205"/>
      <c r="WYL119" s="205"/>
      <c r="WYM119" s="205"/>
      <c r="WYN119" s="205"/>
      <c r="WYO119" s="205"/>
      <c r="WYP119" s="205"/>
      <c r="WYQ119" s="205"/>
      <c r="WYR119" s="205"/>
      <c r="WYS119" s="205"/>
      <c r="WYT119" s="205"/>
      <c r="WYU119" s="205"/>
      <c r="WYV119" s="205"/>
      <c r="WYW119" s="205"/>
      <c r="WYX119" s="205"/>
      <c r="WYY119" s="205"/>
      <c r="WYZ119" s="205"/>
      <c r="WZA119" s="205"/>
      <c r="WZB119" s="205"/>
      <c r="WZC119" s="205"/>
      <c r="WZD119" s="205"/>
      <c r="WZE119" s="205"/>
      <c r="WZF119" s="205"/>
      <c r="WZG119" s="205"/>
      <c r="WZH119" s="205"/>
      <c r="WZI119" s="205"/>
      <c r="WZJ119" s="205"/>
      <c r="WZK119" s="205"/>
      <c r="WZL119" s="205"/>
      <c r="WZM119" s="205"/>
      <c r="WZN119" s="205"/>
      <c r="WZO119" s="205"/>
      <c r="WZP119" s="205"/>
      <c r="WZQ119" s="205"/>
      <c r="WZR119" s="205"/>
      <c r="WZS119" s="205"/>
      <c r="WZT119" s="205"/>
      <c r="WZU119" s="205"/>
      <c r="WZV119" s="205"/>
      <c r="WZW119" s="205"/>
      <c r="WZX119" s="205"/>
      <c r="WZY119" s="205"/>
      <c r="WZZ119" s="205"/>
      <c r="XAA119" s="205"/>
      <c r="XAB119" s="205"/>
      <c r="XAC119" s="205"/>
      <c r="XAD119" s="205"/>
      <c r="XAE119" s="205"/>
      <c r="XAF119" s="205"/>
      <c r="XAG119" s="205"/>
      <c r="XAH119" s="205"/>
      <c r="XAI119" s="205"/>
      <c r="XAJ119" s="205"/>
      <c r="XAK119" s="205"/>
      <c r="XAL119" s="205"/>
      <c r="XAM119" s="205"/>
      <c r="XAN119" s="205"/>
      <c r="XAO119" s="205"/>
      <c r="XAP119" s="205"/>
      <c r="XAQ119" s="205"/>
      <c r="XAR119" s="205"/>
      <c r="XAS119" s="205"/>
      <c r="XAT119" s="205"/>
      <c r="XAU119" s="205"/>
      <c r="XAV119" s="205"/>
      <c r="XAW119" s="205"/>
      <c r="XAX119" s="205"/>
      <c r="XAY119" s="205"/>
      <c r="XAZ119" s="205"/>
      <c r="XBA119" s="205"/>
      <c r="XBB119" s="205"/>
      <c r="XBC119" s="205"/>
      <c r="XBD119" s="205"/>
      <c r="XBE119" s="205"/>
      <c r="XBF119" s="205"/>
      <c r="XBG119" s="205"/>
      <c r="XBH119" s="205"/>
      <c r="XBI119" s="205"/>
      <c r="XBJ119" s="205"/>
      <c r="XBK119" s="205"/>
      <c r="XBL119" s="205"/>
      <c r="XBM119" s="205"/>
      <c r="XBN119" s="205"/>
      <c r="XBO119" s="205"/>
      <c r="XBP119" s="205"/>
      <c r="XBQ119" s="205"/>
      <c r="XBR119" s="205"/>
      <c r="XBS119" s="205"/>
      <c r="XBT119" s="205"/>
      <c r="XBU119" s="205"/>
      <c r="XBV119" s="205"/>
      <c r="XBW119" s="205"/>
      <c r="XBX119" s="205"/>
      <c r="XBY119" s="205"/>
      <c r="XBZ119" s="205"/>
      <c r="XCA119" s="205"/>
      <c r="XCB119" s="205"/>
      <c r="XCC119" s="205"/>
      <c r="XCD119" s="205"/>
      <c r="XCE119" s="205"/>
      <c r="XCF119" s="205"/>
      <c r="XCG119" s="205"/>
      <c r="XCH119" s="205"/>
      <c r="XCI119" s="205"/>
      <c r="XCJ119" s="205"/>
      <c r="XCK119" s="205"/>
      <c r="XCL119" s="205"/>
      <c r="XCM119" s="205"/>
      <c r="XCN119" s="205"/>
      <c r="XCO119" s="205"/>
      <c r="XCP119" s="205"/>
      <c r="XCQ119" s="205"/>
      <c r="XCR119" s="205"/>
      <c r="XCS119" s="205"/>
      <c r="XCT119" s="205"/>
      <c r="XCU119" s="205"/>
      <c r="XCV119" s="205"/>
      <c r="XCW119" s="205"/>
      <c r="XCX119" s="205"/>
      <c r="XCY119" s="205"/>
      <c r="XCZ119" s="205"/>
      <c r="XDA119" s="205"/>
      <c r="XDB119" s="205"/>
      <c r="XDC119" s="205"/>
      <c r="XDD119" s="205"/>
      <c r="XDE119" s="205"/>
      <c r="XDF119" s="205"/>
      <c r="XDG119" s="205"/>
      <c r="XDH119" s="205"/>
      <c r="XDI119" s="205"/>
      <c r="XDJ119" s="205"/>
      <c r="XDK119" s="205"/>
      <c r="XDL119" s="205"/>
      <c r="XDM119" s="205"/>
      <c r="XDN119" s="205"/>
      <c r="XDO119" s="205"/>
      <c r="XDP119" s="205"/>
      <c r="XDQ119" s="205"/>
      <c r="XDR119" s="205"/>
      <c r="XDS119" s="205"/>
      <c r="XDT119" s="205"/>
      <c r="XDU119" s="205"/>
      <c r="XDV119" s="205"/>
      <c r="XDW119" s="205"/>
      <c r="XDX119" s="205"/>
      <c r="XDY119" s="205"/>
      <c r="XDZ119" s="205"/>
      <c r="XEA119" s="205"/>
      <c r="XEB119" s="205"/>
      <c r="XEC119" s="205"/>
      <c r="XED119" s="205"/>
      <c r="XEE119" s="205"/>
      <c r="XEF119" s="205"/>
      <c r="XEG119" s="205"/>
      <c r="XEH119" s="205"/>
      <c r="XEI119" s="205"/>
      <c r="XEJ119" s="205"/>
      <c r="XEK119" s="205"/>
      <c r="XEL119" s="205"/>
      <c r="XEM119" s="205"/>
      <c r="XEN119" s="205"/>
      <c r="XEO119" s="205"/>
      <c r="XEP119" s="205"/>
      <c r="XEQ119" s="205"/>
      <c r="XER119" s="205"/>
      <c r="XES119" s="205"/>
      <c r="XET119" s="205"/>
      <c r="XEU119" s="205"/>
      <c r="XEV119" s="205"/>
      <c r="XEW119" s="205"/>
      <c r="XEX119" s="205"/>
      <c r="XEY119" s="205"/>
      <c r="XEZ119" s="205"/>
      <c r="XFA119" s="205"/>
      <c r="XFB119" s="205"/>
      <c r="XFC119" s="205"/>
    </row>
    <row r="120" spans="1:16384" ht="15.75" x14ac:dyDescent="0.25">
      <c r="A120" s="119" t="s">
        <v>117</v>
      </c>
      <c r="B120" s="126">
        <v>1540000000</v>
      </c>
      <c r="C120" s="126" t="s">
        <v>108</v>
      </c>
      <c r="D120" s="118">
        <v>240000</v>
      </c>
      <c r="E120" s="123"/>
      <c r="F120" s="123">
        <v>240000</v>
      </c>
      <c r="O120" s="199"/>
      <c r="P120" s="199"/>
    </row>
    <row r="121" spans="1:16384" ht="47.25" x14ac:dyDescent="0.25">
      <c r="A121" s="135" t="s">
        <v>493</v>
      </c>
      <c r="B121" s="125" t="s">
        <v>422</v>
      </c>
      <c r="C121" s="125"/>
      <c r="D121" s="117">
        <f>D122+D124</f>
        <v>57865052.100000001</v>
      </c>
      <c r="E121" s="117">
        <f t="shared" ref="E121:F121" si="29">E122+E124</f>
        <v>63148290</v>
      </c>
      <c r="F121" s="117">
        <f t="shared" si="29"/>
        <v>66277200</v>
      </c>
      <c r="O121" s="199"/>
      <c r="P121" s="199"/>
    </row>
    <row r="122" spans="1:16384" ht="31.5" x14ac:dyDescent="0.25">
      <c r="A122" s="135" t="s">
        <v>559</v>
      </c>
      <c r="B122" s="125" t="s">
        <v>353</v>
      </c>
      <c r="C122" s="125"/>
      <c r="D122" s="117">
        <f>SUM(D123:D123)</f>
        <v>5978800</v>
      </c>
      <c r="E122" s="117">
        <f t="shared" ref="E122:F122" si="30">SUM(E123:E123)</f>
        <v>9648290</v>
      </c>
      <c r="F122" s="117">
        <f t="shared" si="30"/>
        <v>11277200</v>
      </c>
      <c r="O122" s="199"/>
      <c r="P122" s="199"/>
    </row>
    <row r="123" spans="1:16384" ht="30.75" x14ac:dyDescent="0.25">
      <c r="A123" s="119" t="s">
        <v>402</v>
      </c>
      <c r="B123" s="126" t="s">
        <v>353</v>
      </c>
      <c r="C123" s="126" t="s">
        <v>106</v>
      </c>
      <c r="D123" s="118">
        <v>5978800</v>
      </c>
      <c r="E123" s="123">
        <v>9648290</v>
      </c>
      <c r="F123" s="123">
        <v>11277200</v>
      </c>
      <c r="G123" s="87">
        <v>10337450</v>
      </c>
      <c r="O123" s="199"/>
      <c r="P123" s="199"/>
    </row>
    <row r="124" spans="1:16384" s="7" customFormat="1" ht="31.5" x14ac:dyDescent="0.25">
      <c r="A124" s="135" t="s">
        <v>421</v>
      </c>
      <c r="B124" s="125" t="s">
        <v>352</v>
      </c>
      <c r="C124" s="125"/>
      <c r="D124" s="117">
        <f>D125+D126</f>
        <v>51886252.100000001</v>
      </c>
      <c r="E124" s="117">
        <f t="shared" ref="E124:F124" si="31">E125+E126</f>
        <v>53500000</v>
      </c>
      <c r="F124" s="117">
        <f t="shared" si="31"/>
        <v>55000000</v>
      </c>
      <c r="G124" s="87"/>
      <c r="H124" s="41"/>
      <c r="I124" s="41"/>
      <c r="J124" s="91"/>
      <c r="K124" s="91"/>
      <c r="L124" s="204"/>
      <c r="M124" s="204"/>
      <c r="N124" s="205"/>
      <c r="O124" s="204"/>
      <c r="P124" s="204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5"/>
      <c r="BN124" s="205"/>
      <c r="BO124" s="205"/>
      <c r="BP124" s="205"/>
      <c r="BQ124" s="205"/>
      <c r="BR124" s="205"/>
      <c r="BS124" s="205"/>
      <c r="BT124" s="205"/>
      <c r="BU124" s="205"/>
      <c r="BV124" s="205"/>
      <c r="BW124" s="205"/>
      <c r="BX124" s="205"/>
      <c r="BY124" s="205"/>
      <c r="BZ124" s="205"/>
      <c r="CA124" s="205"/>
      <c r="CB124" s="205"/>
      <c r="CC124" s="205"/>
      <c r="CD124" s="205"/>
      <c r="CE124" s="205"/>
      <c r="CF124" s="205"/>
      <c r="CG124" s="205"/>
      <c r="CH124" s="205"/>
      <c r="CI124" s="205"/>
      <c r="CJ124" s="205"/>
      <c r="CK124" s="205"/>
      <c r="CL124" s="205"/>
      <c r="CM124" s="205"/>
      <c r="CN124" s="205"/>
      <c r="CO124" s="205"/>
      <c r="CP124" s="205"/>
      <c r="CQ124" s="205"/>
      <c r="CR124" s="205"/>
      <c r="CS124" s="205"/>
      <c r="CT124" s="205"/>
      <c r="CU124" s="205"/>
      <c r="CV124" s="205"/>
      <c r="CW124" s="205"/>
      <c r="CX124" s="205"/>
      <c r="CY124" s="205"/>
      <c r="CZ124" s="205"/>
      <c r="DA124" s="205"/>
      <c r="DB124" s="205"/>
      <c r="DC124" s="205"/>
      <c r="DD124" s="205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  <c r="BDV124" s="205"/>
      <c r="BDW124" s="205"/>
      <c r="BDX124" s="205"/>
      <c r="BDY124" s="205"/>
      <c r="BDZ124" s="205"/>
      <c r="BEA124" s="205"/>
      <c r="BEB124" s="205"/>
      <c r="BEC124" s="205"/>
      <c r="BED124" s="205"/>
      <c r="BEE124" s="205"/>
      <c r="BEF124" s="205"/>
      <c r="BEG124" s="205"/>
      <c r="BEH124" s="205"/>
      <c r="BEI124" s="205"/>
      <c r="BEJ124" s="205"/>
      <c r="BEK124" s="205"/>
      <c r="BEL124" s="205"/>
      <c r="BEM124" s="205"/>
      <c r="BEN124" s="205"/>
      <c r="BEO124" s="205"/>
      <c r="BEP124" s="205"/>
      <c r="BEQ124" s="205"/>
      <c r="BER124" s="205"/>
      <c r="BES124" s="205"/>
      <c r="BET124" s="205"/>
      <c r="BEU124" s="205"/>
      <c r="BEV124" s="205"/>
      <c r="BEW124" s="205"/>
      <c r="BEX124" s="205"/>
      <c r="BEY124" s="205"/>
      <c r="BEZ124" s="205"/>
      <c r="BFA124" s="205"/>
      <c r="BFB124" s="205"/>
      <c r="BFC124" s="205"/>
      <c r="BFD124" s="205"/>
      <c r="BFE124" s="205"/>
      <c r="BFF124" s="205"/>
      <c r="BFG124" s="205"/>
      <c r="BFH124" s="205"/>
      <c r="BFI124" s="205"/>
      <c r="BFJ124" s="205"/>
      <c r="BFK124" s="205"/>
      <c r="BFL124" s="205"/>
      <c r="BFM124" s="205"/>
      <c r="BFN124" s="205"/>
      <c r="BFO124" s="205"/>
      <c r="BFP124" s="205"/>
      <c r="BFQ124" s="205"/>
      <c r="BFR124" s="205"/>
      <c r="BFS124" s="205"/>
      <c r="BFT124" s="205"/>
      <c r="BFU124" s="205"/>
      <c r="BFV124" s="205"/>
      <c r="BFW124" s="205"/>
      <c r="BFX124" s="205"/>
      <c r="BFY124" s="205"/>
      <c r="BFZ124" s="205"/>
      <c r="BGA124" s="205"/>
      <c r="BGB124" s="205"/>
      <c r="BGC124" s="205"/>
      <c r="BGD124" s="205"/>
      <c r="BGE124" s="205"/>
      <c r="BGL124" s="205"/>
      <c r="BGM124" s="205"/>
      <c r="BGN124" s="205"/>
      <c r="BGO124" s="205"/>
      <c r="BGP124" s="205"/>
      <c r="BGQ124" s="205"/>
      <c r="BGR124" s="205"/>
      <c r="BGS124" s="205"/>
      <c r="BGT124" s="205"/>
      <c r="BGU124" s="205"/>
      <c r="BGV124" s="205"/>
      <c r="BGW124" s="205"/>
      <c r="BGX124" s="205"/>
      <c r="BGY124" s="205"/>
      <c r="BGZ124" s="205"/>
      <c r="BHA124" s="205"/>
      <c r="BHB124" s="205"/>
      <c r="BHC124" s="205"/>
      <c r="BHD124" s="205"/>
      <c r="BHE124" s="205"/>
      <c r="BHF124" s="205"/>
      <c r="BHG124" s="205"/>
      <c r="BHH124" s="205"/>
      <c r="BHI124" s="205"/>
      <c r="BHJ124" s="205"/>
      <c r="BHK124" s="205"/>
      <c r="BHL124" s="205"/>
      <c r="BHM124" s="205"/>
      <c r="BHN124" s="205"/>
      <c r="BHO124" s="205"/>
      <c r="BHP124" s="205"/>
      <c r="BHQ124" s="205"/>
      <c r="BHR124" s="205"/>
      <c r="BHS124" s="205"/>
      <c r="BHT124" s="205"/>
      <c r="BHU124" s="205"/>
      <c r="BHV124" s="205"/>
      <c r="BHW124" s="205"/>
      <c r="BHX124" s="205"/>
      <c r="BHY124" s="205"/>
      <c r="BHZ124" s="205"/>
      <c r="BIA124" s="205"/>
      <c r="BIB124" s="205"/>
      <c r="BIC124" s="205"/>
      <c r="BID124" s="205"/>
      <c r="BIE124" s="205"/>
      <c r="BIF124" s="205"/>
      <c r="BIG124" s="205"/>
      <c r="BIH124" s="205"/>
      <c r="BII124" s="205"/>
      <c r="BIJ124" s="205"/>
      <c r="BIK124" s="205"/>
      <c r="BIL124" s="205"/>
      <c r="BIM124" s="205"/>
      <c r="BIN124" s="205"/>
      <c r="BIO124" s="205"/>
      <c r="BIP124" s="205"/>
      <c r="BIQ124" s="205"/>
      <c r="BIR124" s="205"/>
      <c r="BIS124" s="205"/>
      <c r="BIT124" s="205"/>
      <c r="BIU124" s="205"/>
      <c r="BIV124" s="205"/>
      <c r="BIW124" s="205"/>
      <c r="BIX124" s="205"/>
      <c r="BIY124" s="205"/>
      <c r="BIZ124" s="205"/>
      <c r="BJA124" s="205"/>
      <c r="BJB124" s="205"/>
      <c r="BJC124" s="205"/>
      <c r="BJD124" s="205"/>
      <c r="BJE124" s="205"/>
      <c r="BJF124" s="205"/>
      <c r="BJG124" s="205"/>
      <c r="BJH124" s="205"/>
      <c r="BJI124" s="205"/>
      <c r="BJJ124" s="205"/>
      <c r="BJK124" s="205"/>
      <c r="BJL124" s="205"/>
      <c r="BJM124" s="205"/>
      <c r="BJN124" s="205"/>
      <c r="BJO124" s="205"/>
      <c r="BJP124" s="205"/>
      <c r="BJQ124" s="205"/>
      <c r="BJR124" s="205"/>
      <c r="BJS124" s="205"/>
      <c r="BJT124" s="205"/>
      <c r="BJU124" s="205"/>
      <c r="BJV124" s="205"/>
      <c r="BJW124" s="205"/>
      <c r="BJX124" s="205"/>
      <c r="BJY124" s="205"/>
      <c r="BJZ124" s="205"/>
      <c r="BKA124" s="205"/>
      <c r="BKB124" s="205"/>
      <c r="BKC124" s="205"/>
      <c r="BKD124" s="205"/>
      <c r="BKE124" s="205"/>
      <c r="BKF124" s="205"/>
      <c r="BKG124" s="205"/>
      <c r="BKH124" s="205"/>
      <c r="BKI124" s="205"/>
      <c r="BKJ124" s="205"/>
      <c r="BKK124" s="205"/>
      <c r="BKL124" s="205"/>
      <c r="BKM124" s="205"/>
      <c r="BKN124" s="205"/>
      <c r="BKO124" s="205"/>
      <c r="BKP124" s="205"/>
      <c r="BKQ124" s="205"/>
      <c r="BKR124" s="205"/>
      <c r="BKS124" s="205"/>
      <c r="BKT124" s="205"/>
      <c r="BKU124" s="205"/>
      <c r="BKV124" s="205"/>
      <c r="BKW124" s="205"/>
      <c r="BKX124" s="205"/>
      <c r="BKY124" s="205"/>
      <c r="BKZ124" s="205"/>
      <c r="BLA124" s="205"/>
      <c r="BLB124" s="205"/>
      <c r="BLC124" s="205"/>
      <c r="BLD124" s="205"/>
      <c r="BLE124" s="205"/>
      <c r="BLF124" s="205"/>
      <c r="BLG124" s="205"/>
      <c r="BLH124" s="205"/>
      <c r="BLI124" s="205"/>
      <c r="BLJ124" s="205"/>
      <c r="BLK124" s="205"/>
      <c r="BLL124" s="205"/>
      <c r="BLM124" s="205"/>
      <c r="BLN124" s="205"/>
      <c r="BLO124" s="205"/>
      <c r="BLP124" s="205"/>
      <c r="BLQ124" s="205"/>
      <c r="BLR124" s="205"/>
      <c r="BLS124" s="205"/>
      <c r="BLT124" s="205"/>
      <c r="BLU124" s="205"/>
      <c r="BLV124" s="205"/>
      <c r="BLW124" s="205"/>
      <c r="BLX124" s="205"/>
      <c r="BLY124" s="205"/>
      <c r="BLZ124" s="205"/>
      <c r="BMA124" s="205"/>
      <c r="BMB124" s="205"/>
      <c r="BMC124" s="205"/>
      <c r="BMD124" s="205"/>
      <c r="BME124" s="205"/>
      <c r="BMF124" s="205"/>
      <c r="BMG124" s="205"/>
      <c r="BMH124" s="205"/>
      <c r="BMI124" s="205"/>
      <c r="BMJ124" s="205"/>
      <c r="BMK124" s="205"/>
      <c r="BML124" s="205"/>
      <c r="BMM124" s="205"/>
      <c r="BMN124" s="205"/>
      <c r="BMO124" s="205"/>
      <c r="BMP124" s="205"/>
      <c r="BMQ124" s="205"/>
      <c r="BMR124" s="205"/>
      <c r="BMS124" s="205"/>
      <c r="BMT124" s="205"/>
      <c r="BMU124" s="205"/>
      <c r="BMV124" s="205"/>
      <c r="BMW124" s="205"/>
      <c r="BMX124" s="205"/>
      <c r="BMY124" s="205"/>
      <c r="BMZ124" s="205"/>
      <c r="BNA124" s="205"/>
      <c r="BNB124" s="205"/>
      <c r="BNC124" s="205"/>
      <c r="BND124" s="205"/>
      <c r="BNE124" s="205"/>
      <c r="BNF124" s="205"/>
      <c r="BNG124" s="205"/>
      <c r="BNH124" s="205"/>
      <c r="BNI124" s="205"/>
      <c r="BNJ124" s="205"/>
      <c r="BNK124" s="205"/>
      <c r="BNL124" s="205"/>
      <c r="BNM124" s="205"/>
      <c r="BNN124" s="205"/>
      <c r="BNO124" s="205"/>
      <c r="BNP124" s="205"/>
      <c r="BNQ124" s="205"/>
      <c r="BNR124" s="205"/>
      <c r="BNS124" s="205"/>
      <c r="BNT124" s="205"/>
      <c r="BNU124" s="205"/>
      <c r="BNV124" s="205"/>
      <c r="BNW124" s="205"/>
      <c r="BNX124" s="205"/>
      <c r="BNY124" s="205"/>
      <c r="BNZ124" s="205"/>
      <c r="BOA124" s="205"/>
      <c r="BOB124" s="205"/>
      <c r="BOC124" s="205"/>
      <c r="BOD124" s="205"/>
      <c r="BOE124" s="205"/>
      <c r="BOF124" s="205"/>
      <c r="BOG124" s="205"/>
      <c r="BOH124" s="205"/>
      <c r="BOI124" s="205"/>
      <c r="BOJ124" s="205"/>
      <c r="BOK124" s="205"/>
      <c r="BOL124" s="205"/>
      <c r="BOM124" s="205"/>
      <c r="BON124" s="205"/>
      <c r="BOO124" s="205"/>
      <c r="BOP124" s="205"/>
      <c r="BOQ124" s="205"/>
      <c r="BOR124" s="205"/>
      <c r="BOS124" s="205"/>
      <c r="BOT124" s="205"/>
      <c r="BOU124" s="205"/>
      <c r="BOV124" s="205"/>
      <c r="BOW124" s="205"/>
      <c r="BOX124" s="205"/>
      <c r="BOY124" s="205"/>
      <c r="BOZ124" s="205"/>
      <c r="BPA124" s="205"/>
      <c r="BPB124" s="205"/>
      <c r="BPC124" s="205"/>
      <c r="BPD124" s="205"/>
      <c r="BPE124" s="205"/>
      <c r="BPF124" s="205"/>
      <c r="BPG124" s="205"/>
      <c r="BPH124" s="205"/>
      <c r="BPI124" s="205"/>
      <c r="BPJ124" s="205"/>
      <c r="BPK124" s="205"/>
      <c r="BPL124" s="205"/>
      <c r="BPM124" s="205"/>
      <c r="BPN124" s="205"/>
      <c r="BPO124" s="205"/>
      <c r="BPP124" s="205"/>
      <c r="BPQ124" s="205"/>
      <c r="BPR124" s="205"/>
      <c r="BPS124" s="205"/>
      <c r="BPT124" s="205"/>
      <c r="BPU124" s="205"/>
      <c r="BPV124" s="205"/>
      <c r="BPW124" s="205"/>
      <c r="BPX124" s="205"/>
      <c r="BPY124" s="205"/>
      <c r="BPZ124" s="205"/>
      <c r="BQA124" s="205"/>
      <c r="BQH124" s="205"/>
      <c r="BQI124" s="205"/>
      <c r="BQJ124" s="205"/>
      <c r="BQK124" s="205"/>
      <c r="BQL124" s="205"/>
      <c r="BQM124" s="205"/>
      <c r="BQN124" s="205"/>
      <c r="BQO124" s="205"/>
      <c r="BQP124" s="205"/>
      <c r="BQQ124" s="205"/>
      <c r="BQR124" s="205"/>
      <c r="BQS124" s="205"/>
      <c r="BQT124" s="205"/>
      <c r="BQU124" s="205"/>
      <c r="BQV124" s="205"/>
      <c r="BQW124" s="205"/>
      <c r="BQX124" s="205"/>
      <c r="BQY124" s="205"/>
      <c r="BQZ124" s="205"/>
      <c r="BRA124" s="205"/>
      <c r="BRB124" s="205"/>
      <c r="BRC124" s="205"/>
      <c r="BRD124" s="205"/>
      <c r="BRE124" s="205"/>
      <c r="BRF124" s="205"/>
      <c r="BRG124" s="205"/>
      <c r="BRH124" s="205"/>
      <c r="BRI124" s="205"/>
      <c r="BRJ124" s="205"/>
      <c r="BRK124" s="205"/>
      <c r="BRL124" s="205"/>
      <c r="BRM124" s="205"/>
      <c r="BRN124" s="205"/>
      <c r="BRO124" s="205"/>
      <c r="BRP124" s="205"/>
      <c r="BRQ124" s="205"/>
      <c r="BRR124" s="205"/>
      <c r="BRS124" s="205"/>
      <c r="BRT124" s="205"/>
      <c r="BRU124" s="205"/>
      <c r="BRV124" s="205"/>
      <c r="BRW124" s="205"/>
      <c r="BRX124" s="205"/>
      <c r="BRY124" s="205"/>
      <c r="BRZ124" s="205"/>
      <c r="BSA124" s="205"/>
      <c r="BSB124" s="205"/>
      <c r="BSC124" s="205"/>
      <c r="BSD124" s="205"/>
      <c r="BSE124" s="205"/>
      <c r="BSF124" s="205"/>
      <c r="BSG124" s="205"/>
      <c r="BSH124" s="205"/>
      <c r="BSI124" s="205"/>
      <c r="BSJ124" s="205"/>
      <c r="BSK124" s="205"/>
      <c r="BSL124" s="205"/>
      <c r="BSM124" s="205"/>
      <c r="BSN124" s="205"/>
      <c r="BSO124" s="205"/>
      <c r="BSP124" s="205"/>
      <c r="BSQ124" s="205"/>
      <c r="BSR124" s="205"/>
      <c r="BSS124" s="205"/>
      <c r="BST124" s="205"/>
      <c r="BSU124" s="205"/>
      <c r="BSV124" s="205"/>
      <c r="BSW124" s="205"/>
      <c r="BSX124" s="205"/>
      <c r="BSY124" s="205"/>
      <c r="BSZ124" s="205"/>
      <c r="BTA124" s="205"/>
      <c r="BTB124" s="205"/>
      <c r="BTC124" s="205"/>
      <c r="BTD124" s="205"/>
      <c r="BTE124" s="205"/>
      <c r="BTF124" s="205"/>
      <c r="BTG124" s="205"/>
      <c r="BTH124" s="205"/>
      <c r="BTI124" s="205"/>
      <c r="BTJ124" s="205"/>
      <c r="BTK124" s="205"/>
      <c r="BTL124" s="205"/>
      <c r="BTM124" s="205"/>
      <c r="BTN124" s="205"/>
      <c r="BTO124" s="205"/>
      <c r="BTP124" s="205"/>
      <c r="BTQ124" s="205"/>
      <c r="BTR124" s="205"/>
      <c r="BTS124" s="205"/>
      <c r="BTT124" s="205"/>
      <c r="BTU124" s="205"/>
      <c r="BTV124" s="205"/>
      <c r="BTW124" s="205"/>
      <c r="BTX124" s="205"/>
      <c r="BTY124" s="205"/>
      <c r="BTZ124" s="205"/>
      <c r="BUA124" s="205"/>
      <c r="BUB124" s="205"/>
      <c r="BUC124" s="205"/>
      <c r="BUD124" s="205"/>
      <c r="BUE124" s="205"/>
      <c r="BUF124" s="205"/>
      <c r="BUG124" s="205"/>
      <c r="BUH124" s="205"/>
      <c r="BUI124" s="205"/>
      <c r="BUJ124" s="205"/>
      <c r="BUK124" s="205"/>
      <c r="BUL124" s="205"/>
      <c r="BUM124" s="205"/>
      <c r="BUN124" s="205"/>
      <c r="BUO124" s="205"/>
      <c r="BUP124" s="205"/>
      <c r="BUQ124" s="205"/>
      <c r="BUR124" s="205"/>
      <c r="BUS124" s="205"/>
      <c r="BUT124" s="205"/>
      <c r="BUU124" s="205"/>
      <c r="BUV124" s="205"/>
      <c r="BUW124" s="205"/>
      <c r="BUX124" s="205"/>
      <c r="BUY124" s="205"/>
      <c r="BUZ124" s="205"/>
      <c r="BVA124" s="205"/>
      <c r="BVB124" s="205"/>
      <c r="BVC124" s="205"/>
      <c r="BVD124" s="205"/>
      <c r="BVE124" s="205"/>
      <c r="BVF124" s="205"/>
      <c r="BVG124" s="205"/>
      <c r="BVH124" s="205"/>
      <c r="BVI124" s="205"/>
      <c r="BVJ124" s="205"/>
      <c r="BVK124" s="205"/>
      <c r="BVL124" s="205"/>
      <c r="BVM124" s="205"/>
      <c r="BVN124" s="205"/>
      <c r="BVO124" s="205"/>
      <c r="BVP124" s="205"/>
      <c r="BVQ124" s="205"/>
      <c r="BVR124" s="205"/>
      <c r="BVS124" s="205"/>
      <c r="BVT124" s="205"/>
      <c r="BVU124" s="205"/>
      <c r="BVV124" s="205"/>
      <c r="BVW124" s="205"/>
      <c r="BVX124" s="205"/>
      <c r="BVY124" s="205"/>
      <c r="BVZ124" s="205"/>
      <c r="BWA124" s="205"/>
      <c r="BWB124" s="205"/>
      <c r="BWC124" s="205"/>
      <c r="BWD124" s="205"/>
      <c r="BWE124" s="205"/>
      <c r="BWF124" s="205"/>
      <c r="BWG124" s="205"/>
      <c r="BWH124" s="205"/>
      <c r="BWI124" s="205"/>
      <c r="BWJ124" s="205"/>
      <c r="BWK124" s="205"/>
      <c r="BWL124" s="205"/>
      <c r="BWM124" s="205"/>
      <c r="BWN124" s="205"/>
      <c r="BWO124" s="205"/>
      <c r="BWP124" s="205"/>
      <c r="BWQ124" s="205"/>
      <c r="BWR124" s="205"/>
      <c r="BWS124" s="205"/>
      <c r="BWT124" s="205"/>
      <c r="BWU124" s="205"/>
      <c r="BWV124" s="205"/>
      <c r="BWW124" s="205"/>
      <c r="BWX124" s="205"/>
      <c r="BWY124" s="205"/>
      <c r="BWZ124" s="205"/>
      <c r="BXA124" s="205"/>
      <c r="BXB124" s="205"/>
      <c r="BXC124" s="205"/>
      <c r="BXD124" s="205"/>
      <c r="BXE124" s="205"/>
      <c r="BXF124" s="205"/>
      <c r="BXG124" s="205"/>
      <c r="BXH124" s="205"/>
      <c r="BXI124" s="205"/>
      <c r="BXJ124" s="205"/>
      <c r="BXK124" s="205"/>
      <c r="BXL124" s="205"/>
      <c r="BXM124" s="205"/>
      <c r="BXN124" s="205"/>
      <c r="BXO124" s="205"/>
      <c r="BXP124" s="205"/>
      <c r="BXQ124" s="205"/>
      <c r="BXR124" s="205"/>
      <c r="BXS124" s="205"/>
      <c r="BXT124" s="205"/>
      <c r="BXU124" s="205"/>
      <c r="BXV124" s="205"/>
      <c r="BXW124" s="205"/>
      <c r="BXX124" s="205"/>
      <c r="BXY124" s="205"/>
      <c r="BXZ124" s="205"/>
      <c r="BYA124" s="205"/>
      <c r="BYB124" s="205"/>
      <c r="BYC124" s="205"/>
      <c r="BYD124" s="205"/>
      <c r="BYE124" s="205"/>
      <c r="BYF124" s="205"/>
      <c r="BYG124" s="205"/>
      <c r="BYH124" s="205"/>
      <c r="BYI124" s="205"/>
      <c r="BYJ124" s="205"/>
      <c r="BYK124" s="205"/>
      <c r="BYL124" s="205"/>
      <c r="BYM124" s="205"/>
      <c r="BYN124" s="205"/>
      <c r="BYO124" s="205"/>
      <c r="BYP124" s="205"/>
      <c r="BYQ124" s="205"/>
      <c r="BYR124" s="205"/>
      <c r="BYS124" s="205"/>
      <c r="BYT124" s="205"/>
      <c r="BYU124" s="205"/>
      <c r="BYV124" s="205"/>
      <c r="BYW124" s="205"/>
      <c r="BYX124" s="205"/>
      <c r="BYY124" s="205"/>
      <c r="BYZ124" s="205"/>
      <c r="BZA124" s="205"/>
      <c r="BZB124" s="205"/>
      <c r="BZC124" s="205"/>
      <c r="BZD124" s="205"/>
      <c r="BZE124" s="205"/>
      <c r="BZF124" s="205"/>
      <c r="BZG124" s="205"/>
      <c r="BZH124" s="205"/>
      <c r="BZI124" s="205"/>
      <c r="BZJ124" s="205"/>
      <c r="BZK124" s="205"/>
      <c r="BZL124" s="205"/>
      <c r="BZM124" s="205"/>
      <c r="BZN124" s="205"/>
      <c r="BZO124" s="205"/>
      <c r="BZP124" s="205"/>
      <c r="BZQ124" s="205"/>
      <c r="BZR124" s="205"/>
      <c r="BZS124" s="205"/>
      <c r="BZT124" s="205"/>
      <c r="BZU124" s="205"/>
      <c r="BZV124" s="205"/>
      <c r="BZW124" s="205"/>
      <c r="CAD124" s="205"/>
      <c r="CAE124" s="205"/>
      <c r="CAF124" s="205"/>
      <c r="CAG124" s="205"/>
      <c r="CAH124" s="205"/>
      <c r="CAI124" s="205"/>
      <c r="CAJ124" s="205"/>
      <c r="CAK124" s="205"/>
      <c r="CAL124" s="205"/>
      <c r="CAM124" s="205"/>
      <c r="CAN124" s="205"/>
      <c r="CAO124" s="205"/>
      <c r="CAP124" s="205"/>
      <c r="CAQ124" s="205"/>
      <c r="CAR124" s="205"/>
      <c r="CAS124" s="205"/>
      <c r="CAT124" s="205"/>
      <c r="CAU124" s="205"/>
      <c r="CAV124" s="205"/>
      <c r="CAW124" s="205"/>
      <c r="CAX124" s="205"/>
      <c r="CAY124" s="205"/>
      <c r="CAZ124" s="205"/>
      <c r="CBA124" s="205"/>
      <c r="CBB124" s="205"/>
      <c r="CBC124" s="205"/>
      <c r="CBD124" s="205"/>
      <c r="CBE124" s="205"/>
      <c r="CBF124" s="205"/>
      <c r="CBG124" s="205"/>
      <c r="CBH124" s="205"/>
      <c r="CBI124" s="205"/>
      <c r="CBJ124" s="205"/>
      <c r="CBK124" s="205"/>
      <c r="CBL124" s="205"/>
      <c r="CBM124" s="205"/>
      <c r="CBN124" s="205"/>
      <c r="CBO124" s="205"/>
      <c r="CBP124" s="205"/>
      <c r="CBQ124" s="205"/>
      <c r="CBR124" s="205"/>
      <c r="CBS124" s="205"/>
      <c r="CBT124" s="205"/>
      <c r="CBU124" s="205"/>
      <c r="CBV124" s="205"/>
      <c r="CBW124" s="205"/>
      <c r="CBX124" s="205"/>
      <c r="CBY124" s="205"/>
      <c r="CBZ124" s="205"/>
      <c r="CCA124" s="205"/>
      <c r="CCB124" s="205"/>
      <c r="CCC124" s="205"/>
      <c r="CCD124" s="205"/>
      <c r="CCE124" s="205"/>
      <c r="CCF124" s="205"/>
      <c r="CCG124" s="205"/>
      <c r="CCH124" s="205"/>
      <c r="CCI124" s="205"/>
      <c r="CCJ124" s="205"/>
      <c r="CCK124" s="205"/>
      <c r="CCL124" s="205"/>
      <c r="CCM124" s="205"/>
      <c r="CCN124" s="205"/>
      <c r="CCO124" s="205"/>
      <c r="CCP124" s="205"/>
      <c r="CCQ124" s="205"/>
      <c r="CCR124" s="205"/>
      <c r="CCS124" s="205"/>
      <c r="CCT124" s="205"/>
      <c r="CCU124" s="205"/>
      <c r="CCV124" s="205"/>
      <c r="CCW124" s="205"/>
      <c r="CCX124" s="205"/>
      <c r="CCY124" s="205"/>
      <c r="CCZ124" s="205"/>
      <c r="CDA124" s="205"/>
      <c r="CDB124" s="205"/>
      <c r="CDC124" s="205"/>
      <c r="CDD124" s="205"/>
      <c r="CDE124" s="205"/>
      <c r="CDF124" s="205"/>
      <c r="CDG124" s="205"/>
      <c r="CDH124" s="205"/>
      <c r="CDI124" s="205"/>
      <c r="CDJ124" s="205"/>
      <c r="CDK124" s="205"/>
      <c r="CDL124" s="205"/>
      <c r="CDM124" s="205"/>
      <c r="CDN124" s="205"/>
      <c r="CDO124" s="205"/>
      <c r="CDP124" s="205"/>
      <c r="CDQ124" s="205"/>
      <c r="CDR124" s="205"/>
      <c r="CDS124" s="205"/>
      <c r="CDT124" s="205"/>
      <c r="CDU124" s="205"/>
      <c r="CDV124" s="205"/>
      <c r="CDW124" s="205"/>
      <c r="CDX124" s="205"/>
      <c r="CDY124" s="205"/>
      <c r="CDZ124" s="205"/>
      <c r="CEA124" s="205"/>
      <c r="CEB124" s="205"/>
      <c r="CEC124" s="205"/>
      <c r="CED124" s="205"/>
      <c r="CEE124" s="205"/>
      <c r="CEF124" s="205"/>
      <c r="CEG124" s="205"/>
      <c r="CEH124" s="205"/>
      <c r="CEI124" s="205"/>
      <c r="CEJ124" s="205"/>
      <c r="CEK124" s="205"/>
      <c r="CEL124" s="205"/>
      <c r="CEM124" s="205"/>
      <c r="CEN124" s="205"/>
      <c r="CEO124" s="205"/>
      <c r="CEP124" s="205"/>
      <c r="CEQ124" s="205"/>
      <c r="CER124" s="205"/>
      <c r="CES124" s="205"/>
      <c r="CET124" s="205"/>
      <c r="CEU124" s="205"/>
      <c r="CEV124" s="205"/>
      <c r="CEW124" s="205"/>
      <c r="CEX124" s="205"/>
      <c r="CEY124" s="205"/>
      <c r="CEZ124" s="205"/>
      <c r="CFA124" s="205"/>
      <c r="CFB124" s="205"/>
      <c r="CFC124" s="205"/>
      <c r="CFD124" s="205"/>
      <c r="CFE124" s="205"/>
      <c r="CFF124" s="205"/>
      <c r="CFG124" s="205"/>
      <c r="CFH124" s="205"/>
      <c r="CFI124" s="205"/>
      <c r="CFJ124" s="205"/>
      <c r="CFK124" s="205"/>
      <c r="CFL124" s="205"/>
      <c r="CFM124" s="205"/>
      <c r="CFN124" s="205"/>
      <c r="CFO124" s="205"/>
      <c r="CFP124" s="205"/>
      <c r="CFQ124" s="205"/>
      <c r="CFR124" s="205"/>
      <c r="CFS124" s="205"/>
      <c r="CFT124" s="205"/>
      <c r="CFU124" s="205"/>
      <c r="CFV124" s="205"/>
      <c r="CFW124" s="205"/>
      <c r="CFX124" s="205"/>
      <c r="CFY124" s="205"/>
      <c r="CFZ124" s="205"/>
      <c r="CGA124" s="205"/>
      <c r="CGB124" s="205"/>
      <c r="CGC124" s="205"/>
      <c r="CGD124" s="205"/>
      <c r="CGE124" s="205"/>
      <c r="CGF124" s="205"/>
      <c r="CGG124" s="205"/>
      <c r="CGH124" s="205"/>
      <c r="CGI124" s="205"/>
      <c r="CGJ124" s="205"/>
      <c r="CGK124" s="205"/>
      <c r="CGL124" s="205"/>
      <c r="CGM124" s="205"/>
      <c r="CGN124" s="205"/>
      <c r="CGO124" s="205"/>
      <c r="CGP124" s="205"/>
      <c r="CGQ124" s="205"/>
      <c r="CGR124" s="205"/>
      <c r="CGS124" s="205"/>
      <c r="CGT124" s="205"/>
      <c r="CGU124" s="205"/>
      <c r="CGV124" s="205"/>
      <c r="CGW124" s="205"/>
      <c r="CGX124" s="205"/>
      <c r="CGY124" s="205"/>
      <c r="CGZ124" s="205"/>
      <c r="CHA124" s="205"/>
      <c r="CHB124" s="205"/>
      <c r="CHC124" s="205"/>
      <c r="CHD124" s="205"/>
      <c r="CHE124" s="205"/>
      <c r="CHF124" s="205"/>
      <c r="CHG124" s="205"/>
      <c r="CHH124" s="205"/>
      <c r="CHI124" s="205"/>
      <c r="CHJ124" s="205"/>
      <c r="CHK124" s="205"/>
      <c r="CHL124" s="205"/>
      <c r="CHM124" s="205"/>
      <c r="CHN124" s="205"/>
      <c r="CHO124" s="205"/>
      <c r="CHP124" s="205"/>
      <c r="CHQ124" s="205"/>
      <c r="CHR124" s="205"/>
      <c r="CHS124" s="205"/>
      <c r="CHT124" s="205"/>
      <c r="CHU124" s="205"/>
      <c r="CHV124" s="205"/>
      <c r="CHW124" s="205"/>
      <c r="CHX124" s="205"/>
      <c r="CHY124" s="205"/>
      <c r="CHZ124" s="205"/>
      <c r="CIA124" s="205"/>
      <c r="CIB124" s="205"/>
      <c r="CIC124" s="205"/>
      <c r="CID124" s="205"/>
      <c r="CIE124" s="205"/>
      <c r="CIF124" s="205"/>
      <c r="CIG124" s="205"/>
      <c r="CIH124" s="205"/>
      <c r="CII124" s="205"/>
      <c r="CIJ124" s="205"/>
      <c r="CIK124" s="205"/>
      <c r="CIL124" s="205"/>
      <c r="CIM124" s="205"/>
      <c r="CIN124" s="205"/>
      <c r="CIO124" s="205"/>
      <c r="CIP124" s="205"/>
      <c r="CIQ124" s="205"/>
      <c r="CIR124" s="205"/>
      <c r="CIS124" s="205"/>
      <c r="CIT124" s="205"/>
      <c r="CIU124" s="205"/>
      <c r="CIV124" s="205"/>
      <c r="CIW124" s="205"/>
      <c r="CIX124" s="205"/>
      <c r="CIY124" s="205"/>
      <c r="CIZ124" s="205"/>
      <c r="CJA124" s="205"/>
      <c r="CJB124" s="205"/>
      <c r="CJC124" s="205"/>
      <c r="CJD124" s="205"/>
      <c r="CJE124" s="205"/>
      <c r="CJF124" s="205"/>
      <c r="CJG124" s="205"/>
      <c r="CJH124" s="205"/>
      <c r="CJI124" s="205"/>
      <c r="CJJ124" s="205"/>
      <c r="CJK124" s="205"/>
      <c r="CJL124" s="205"/>
      <c r="CJM124" s="205"/>
      <c r="CJN124" s="205"/>
      <c r="CJO124" s="205"/>
      <c r="CJP124" s="205"/>
      <c r="CJQ124" s="205"/>
      <c r="CJR124" s="205"/>
      <c r="CJS124" s="205"/>
      <c r="CJZ124" s="205"/>
      <c r="CKA124" s="205"/>
      <c r="CKB124" s="205"/>
      <c r="CKC124" s="205"/>
      <c r="CKD124" s="205"/>
      <c r="CKE124" s="205"/>
      <c r="CKF124" s="205"/>
      <c r="CKG124" s="205"/>
      <c r="CKH124" s="205"/>
      <c r="CKI124" s="205"/>
      <c r="CKJ124" s="205"/>
      <c r="CKK124" s="205"/>
      <c r="CKL124" s="205"/>
      <c r="CKM124" s="205"/>
      <c r="CKN124" s="205"/>
      <c r="CKO124" s="205"/>
      <c r="CKP124" s="205"/>
      <c r="CKQ124" s="205"/>
      <c r="CKR124" s="205"/>
      <c r="CKS124" s="205"/>
      <c r="CKT124" s="205"/>
      <c r="CKU124" s="205"/>
      <c r="CKV124" s="205"/>
      <c r="CKW124" s="205"/>
      <c r="CKX124" s="205"/>
      <c r="CKY124" s="205"/>
      <c r="CKZ124" s="205"/>
      <c r="CLA124" s="205"/>
      <c r="CLB124" s="205"/>
      <c r="CLC124" s="205"/>
      <c r="CLD124" s="205"/>
      <c r="CLE124" s="205"/>
      <c r="CLF124" s="205"/>
      <c r="CLG124" s="205"/>
      <c r="CLH124" s="205"/>
      <c r="CLI124" s="205"/>
      <c r="CLJ124" s="205"/>
      <c r="CLK124" s="205"/>
      <c r="CLL124" s="205"/>
      <c r="CLM124" s="205"/>
      <c r="CLN124" s="205"/>
      <c r="CLO124" s="205"/>
      <c r="CLP124" s="205"/>
      <c r="CLQ124" s="205"/>
      <c r="CLR124" s="205"/>
      <c r="CLS124" s="205"/>
      <c r="CLT124" s="205"/>
      <c r="CLU124" s="205"/>
      <c r="CLV124" s="205"/>
      <c r="CLW124" s="205"/>
      <c r="CLX124" s="205"/>
      <c r="CLY124" s="205"/>
      <c r="CLZ124" s="205"/>
      <c r="CMA124" s="205"/>
      <c r="CMB124" s="205"/>
      <c r="CMC124" s="205"/>
      <c r="CMD124" s="205"/>
      <c r="CME124" s="205"/>
      <c r="CMF124" s="205"/>
      <c r="CMG124" s="205"/>
      <c r="CMH124" s="205"/>
      <c r="CMI124" s="205"/>
      <c r="CMJ124" s="205"/>
      <c r="CMK124" s="205"/>
      <c r="CML124" s="205"/>
      <c r="CMM124" s="205"/>
      <c r="CMN124" s="205"/>
      <c r="CMO124" s="205"/>
      <c r="CMP124" s="205"/>
      <c r="CMQ124" s="205"/>
      <c r="CMR124" s="205"/>
      <c r="CMS124" s="205"/>
      <c r="CMT124" s="205"/>
      <c r="CMU124" s="205"/>
      <c r="CMV124" s="205"/>
      <c r="CMW124" s="205"/>
      <c r="CMX124" s="205"/>
      <c r="CMY124" s="205"/>
      <c r="CMZ124" s="205"/>
      <c r="CNA124" s="205"/>
      <c r="CNB124" s="205"/>
      <c r="CNC124" s="205"/>
      <c r="CND124" s="205"/>
      <c r="CNE124" s="205"/>
      <c r="CNF124" s="205"/>
      <c r="CNG124" s="205"/>
      <c r="CNH124" s="205"/>
      <c r="CNI124" s="205"/>
      <c r="CNJ124" s="205"/>
      <c r="CNK124" s="205"/>
      <c r="CNL124" s="205"/>
      <c r="CNM124" s="205"/>
      <c r="CNN124" s="205"/>
      <c r="CNO124" s="205"/>
      <c r="CNP124" s="205"/>
      <c r="CNQ124" s="205"/>
      <c r="CNR124" s="205"/>
      <c r="CNS124" s="205"/>
      <c r="CNT124" s="205"/>
      <c r="CNU124" s="205"/>
      <c r="CNV124" s="205"/>
      <c r="CNW124" s="205"/>
      <c r="CNX124" s="205"/>
      <c r="CNY124" s="205"/>
      <c r="CNZ124" s="205"/>
      <c r="COA124" s="205"/>
      <c r="COB124" s="205"/>
      <c r="COC124" s="205"/>
      <c r="COD124" s="205"/>
      <c r="COE124" s="205"/>
      <c r="COF124" s="205"/>
      <c r="COG124" s="205"/>
      <c r="COH124" s="205"/>
      <c r="COI124" s="205"/>
      <c r="COJ124" s="205"/>
      <c r="COK124" s="205"/>
      <c r="COL124" s="205"/>
      <c r="COM124" s="205"/>
      <c r="CON124" s="205"/>
      <c r="COO124" s="205"/>
      <c r="COP124" s="205"/>
      <c r="COQ124" s="205"/>
      <c r="COR124" s="205"/>
      <c r="COS124" s="205"/>
      <c r="COT124" s="205"/>
      <c r="COU124" s="205"/>
      <c r="COV124" s="205"/>
      <c r="COW124" s="205"/>
      <c r="COX124" s="205"/>
      <c r="COY124" s="205"/>
      <c r="COZ124" s="205"/>
      <c r="CPA124" s="205"/>
      <c r="CPB124" s="205"/>
      <c r="CPC124" s="205"/>
      <c r="CPD124" s="205"/>
      <c r="CPE124" s="205"/>
      <c r="CPF124" s="205"/>
      <c r="CPG124" s="205"/>
      <c r="CPH124" s="205"/>
      <c r="CPI124" s="205"/>
      <c r="CPJ124" s="205"/>
      <c r="CPK124" s="205"/>
      <c r="CPL124" s="205"/>
      <c r="CPM124" s="205"/>
      <c r="CPN124" s="205"/>
      <c r="CPO124" s="205"/>
      <c r="CPP124" s="205"/>
      <c r="CPQ124" s="205"/>
      <c r="CPR124" s="205"/>
      <c r="CPS124" s="205"/>
      <c r="CPT124" s="205"/>
      <c r="CPU124" s="205"/>
      <c r="CPV124" s="205"/>
      <c r="CPW124" s="205"/>
      <c r="CPX124" s="205"/>
      <c r="CPY124" s="205"/>
      <c r="CPZ124" s="205"/>
      <c r="CQA124" s="205"/>
      <c r="CQB124" s="205"/>
      <c r="CQC124" s="205"/>
      <c r="CQD124" s="205"/>
      <c r="CQE124" s="205"/>
      <c r="CQF124" s="205"/>
      <c r="CQG124" s="205"/>
      <c r="CQH124" s="205"/>
      <c r="CQI124" s="205"/>
      <c r="CQJ124" s="205"/>
      <c r="CQK124" s="205"/>
      <c r="CQL124" s="205"/>
      <c r="CQM124" s="205"/>
      <c r="CQN124" s="205"/>
      <c r="CQO124" s="205"/>
      <c r="CQP124" s="205"/>
      <c r="CQQ124" s="205"/>
      <c r="CQR124" s="205"/>
      <c r="CQS124" s="205"/>
      <c r="CQT124" s="205"/>
      <c r="CQU124" s="205"/>
      <c r="CQV124" s="205"/>
      <c r="CQW124" s="205"/>
      <c r="CQX124" s="205"/>
      <c r="CQY124" s="205"/>
      <c r="CQZ124" s="205"/>
      <c r="CRA124" s="205"/>
      <c r="CRB124" s="205"/>
      <c r="CRC124" s="205"/>
      <c r="CRD124" s="205"/>
      <c r="CRE124" s="205"/>
      <c r="CRF124" s="205"/>
      <c r="CRG124" s="205"/>
      <c r="CRH124" s="205"/>
      <c r="CRI124" s="205"/>
      <c r="CRJ124" s="205"/>
      <c r="CRK124" s="205"/>
      <c r="CRL124" s="205"/>
      <c r="CRM124" s="205"/>
      <c r="CRN124" s="205"/>
      <c r="CRO124" s="205"/>
      <c r="CRP124" s="205"/>
      <c r="CRQ124" s="205"/>
      <c r="CRR124" s="205"/>
      <c r="CRS124" s="205"/>
      <c r="CRT124" s="205"/>
      <c r="CRU124" s="205"/>
      <c r="CRV124" s="205"/>
      <c r="CRW124" s="205"/>
      <c r="CRX124" s="205"/>
      <c r="CRY124" s="205"/>
      <c r="CRZ124" s="205"/>
      <c r="CSA124" s="205"/>
      <c r="CSB124" s="205"/>
      <c r="CSC124" s="205"/>
      <c r="CSD124" s="205"/>
      <c r="CSE124" s="205"/>
      <c r="CSF124" s="205"/>
      <c r="CSG124" s="205"/>
      <c r="CSH124" s="205"/>
      <c r="CSI124" s="205"/>
      <c r="CSJ124" s="205"/>
      <c r="CSK124" s="205"/>
      <c r="CSL124" s="205"/>
      <c r="CSM124" s="205"/>
      <c r="CSN124" s="205"/>
      <c r="CSO124" s="205"/>
      <c r="CSP124" s="205"/>
      <c r="CSQ124" s="205"/>
      <c r="CSR124" s="205"/>
      <c r="CSS124" s="205"/>
      <c r="CST124" s="205"/>
      <c r="CSU124" s="205"/>
      <c r="CSV124" s="205"/>
      <c r="CSW124" s="205"/>
      <c r="CSX124" s="205"/>
      <c r="CSY124" s="205"/>
      <c r="CSZ124" s="205"/>
      <c r="CTA124" s="205"/>
      <c r="CTB124" s="205"/>
      <c r="CTC124" s="205"/>
      <c r="CTD124" s="205"/>
      <c r="CTE124" s="205"/>
      <c r="CTF124" s="205"/>
      <c r="CTG124" s="205"/>
      <c r="CTH124" s="205"/>
      <c r="CTI124" s="205"/>
      <c r="CTJ124" s="205"/>
      <c r="CTK124" s="205"/>
      <c r="CTL124" s="205"/>
      <c r="CTM124" s="205"/>
      <c r="CTN124" s="205"/>
      <c r="CTO124" s="205"/>
      <c r="CTV124" s="205"/>
      <c r="CTW124" s="205"/>
      <c r="CTX124" s="205"/>
      <c r="CTY124" s="205"/>
      <c r="CTZ124" s="205"/>
      <c r="CUA124" s="205"/>
      <c r="CUB124" s="205"/>
      <c r="CUC124" s="205"/>
      <c r="CUD124" s="205"/>
      <c r="CUE124" s="205"/>
      <c r="CUF124" s="205"/>
      <c r="CUG124" s="205"/>
      <c r="CUH124" s="205"/>
      <c r="CUI124" s="205"/>
      <c r="CUJ124" s="205"/>
      <c r="CUK124" s="205"/>
      <c r="CUL124" s="205"/>
      <c r="CUM124" s="205"/>
      <c r="CUN124" s="205"/>
      <c r="CUO124" s="205"/>
      <c r="CUP124" s="205"/>
      <c r="CUQ124" s="205"/>
      <c r="CUR124" s="205"/>
      <c r="CUS124" s="205"/>
      <c r="CUT124" s="205"/>
      <c r="CUU124" s="205"/>
      <c r="CUV124" s="205"/>
      <c r="CUW124" s="205"/>
      <c r="CUX124" s="205"/>
      <c r="CUY124" s="205"/>
      <c r="CUZ124" s="205"/>
      <c r="CVA124" s="205"/>
      <c r="CVB124" s="205"/>
      <c r="CVC124" s="205"/>
      <c r="CVD124" s="205"/>
      <c r="CVE124" s="205"/>
      <c r="CVF124" s="205"/>
      <c r="CVG124" s="205"/>
      <c r="CVH124" s="205"/>
      <c r="CVI124" s="205"/>
      <c r="CVJ124" s="205"/>
      <c r="CVK124" s="205"/>
      <c r="CVL124" s="205"/>
      <c r="CVM124" s="205"/>
      <c r="CVN124" s="205"/>
      <c r="CVO124" s="205"/>
      <c r="CVP124" s="205"/>
      <c r="CVQ124" s="205"/>
      <c r="CVR124" s="205"/>
      <c r="CVS124" s="205"/>
      <c r="CVT124" s="205"/>
      <c r="CVU124" s="205"/>
      <c r="CVV124" s="205"/>
      <c r="CVW124" s="205"/>
      <c r="CVX124" s="205"/>
      <c r="CVY124" s="205"/>
      <c r="CVZ124" s="205"/>
      <c r="CWA124" s="205"/>
      <c r="CWB124" s="205"/>
      <c r="CWC124" s="205"/>
      <c r="CWD124" s="205"/>
      <c r="CWE124" s="205"/>
      <c r="CWF124" s="205"/>
      <c r="CWG124" s="205"/>
      <c r="CWH124" s="205"/>
      <c r="CWI124" s="205"/>
      <c r="CWJ124" s="205"/>
      <c r="CWK124" s="205"/>
      <c r="CWL124" s="205"/>
      <c r="CWM124" s="205"/>
      <c r="CWN124" s="205"/>
      <c r="CWO124" s="205"/>
      <c r="CWP124" s="205"/>
      <c r="CWQ124" s="205"/>
      <c r="CWR124" s="205"/>
      <c r="CWS124" s="205"/>
      <c r="CWT124" s="205"/>
      <c r="CWU124" s="205"/>
      <c r="CWV124" s="205"/>
      <c r="CWW124" s="205"/>
      <c r="CWX124" s="205"/>
      <c r="CWY124" s="205"/>
      <c r="CWZ124" s="205"/>
      <c r="CXA124" s="205"/>
      <c r="CXB124" s="205"/>
      <c r="CXC124" s="205"/>
      <c r="CXD124" s="205"/>
      <c r="CXE124" s="205"/>
      <c r="CXF124" s="205"/>
      <c r="CXG124" s="205"/>
      <c r="CXH124" s="205"/>
      <c r="CXI124" s="205"/>
      <c r="CXJ124" s="205"/>
      <c r="CXK124" s="205"/>
      <c r="CXL124" s="205"/>
      <c r="CXM124" s="205"/>
      <c r="CXN124" s="205"/>
      <c r="CXO124" s="205"/>
      <c r="CXP124" s="205"/>
      <c r="CXQ124" s="205"/>
      <c r="CXR124" s="205"/>
      <c r="CXS124" s="205"/>
      <c r="CXT124" s="205"/>
      <c r="CXU124" s="205"/>
      <c r="CXV124" s="205"/>
      <c r="CXW124" s="205"/>
      <c r="CXX124" s="205"/>
      <c r="CXY124" s="205"/>
      <c r="CXZ124" s="205"/>
      <c r="CYA124" s="205"/>
      <c r="CYB124" s="205"/>
      <c r="CYC124" s="205"/>
      <c r="CYD124" s="205"/>
      <c r="CYE124" s="205"/>
      <c r="CYF124" s="205"/>
      <c r="CYG124" s="205"/>
      <c r="CYH124" s="205"/>
      <c r="CYI124" s="205"/>
      <c r="CYJ124" s="205"/>
      <c r="CYK124" s="205"/>
      <c r="CYL124" s="205"/>
      <c r="CYM124" s="205"/>
      <c r="CYN124" s="205"/>
      <c r="CYO124" s="205"/>
      <c r="CYP124" s="205"/>
      <c r="CYQ124" s="205"/>
      <c r="CYR124" s="205"/>
      <c r="CYS124" s="205"/>
      <c r="CYT124" s="205"/>
      <c r="CYU124" s="205"/>
      <c r="CYV124" s="205"/>
      <c r="CYW124" s="205"/>
      <c r="CYX124" s="205"/>
      <c r="CYY124" s="205"/>
      <c r="CYZ124" s="205"/>
      <c r="CZA124" s="205"/>
      <c r="CZB124" s="205"/>
      <c r="CZC124" s="205"/>
      <c r="CZD124" s="205"/>
      <c r="CZE124" s="205"/>
      <c r="CZF124" s="205"/>
      <c r="CZG124" s="205"/>
      <c r="CZH124" s="205"/>
      <c r="CZI124" s="205"/>
      <c r="CZJ124" s="205"/>
      <c r="CZK124" s="205"/>
      <c r="CZL124" s="205"/>
      <c r="CZM124" s="205"/>
      <c r="CZN124" s="205"/>
      <c r="CZO124" s="205"/>
      <c r="CZP124" s="205"/>
      <c r="CZQ124" s="205"/>
      <c r="CZR124" s="205"/>
      <c r="CZS124" s="205"/>
      <c r="CZT124" s="205"/>
      <c r="CZU124" s="205"/>
      <c r="CZV124" s="205"/>
      <c r="CZW124" s="205"/>
      <c r="CZX124" s="205"/>
      <c r="CZY124" s="205"/>
      <c r="CZZ124" s="205"/>
      <c r="DAA124" s="205"/>
      <c r="DAB124" s="205"/>
      <c r="DAC124" s="205"/>
      <c r="DAD124" s="205"/>
      <c r="DAE124" s="205"/>
      <c r="DAF124" s="205"/>
      <c r="DAG124" s="205"/>
      <c r="DAH124" s="205"/>
      <c r="DAI124" s="205"/>
      <c r="DAJ124" s="205"/>
      <c r="DAK124" s="205"/>
      <c r="DAL124" s="205"/>
      <c r="DAM124" s="205"/>
      <c r="DAN124" s="205"/>
      <c r="DAO124" s="205"/>
      <c r="DAP124" s="205"/>
      <c r="DAQ124" s="205"/>
      <c r="DAR124" s="205"/>
      <c r="DAS124" s="205"/>
      <c r="DAT124" s="205"/>
      <c r="DAU124" s="205"/>
      <c r="DAV124" s="205"/>
      <c r="DAW124" s="205"/>
      <c r="DAX124" s="205"/>
      <c r="DAY124" s="205"/>
      <c r="DAZ124" s="205"/>
      <c r="DBA124" s="205"/>
      <c r="DBB124" s="205"/>
      <c r="DBC124" s="205"/>
      <c r="DBD124" s="205"/>
      <c r="DBE124" s="205"/>
      <c r="DBF124" s="205"/>
      <c r="DBG124" s="205"/>
      <c r="DBH124" s="205"/>
      <c r="DBI124" s="205"/>
      <c r="DBJ124" s="205"/>
      <c r="DBK124" s="205"/>
      <c r="DBL124" s="205"/>
      <c r="DBM124" s="205"/>
      <c r="DBN124" s="205"/>
      <c r="DBO124" s="205"/>
      <c r="DBP124" s="205"/>
      <c r="DBQ124" s="205"/>
      <c r="DBR124" s="205"/>
      <c r="DBS124" s="205"/>
      <c r="DBT124" s="205"/>
      <c r="DBU124" s="205"/>
      <c r="DBV124" s="205"/>
      <c r="DBW124" s="205"/>
      <c r="DBX124" s="205"/>
      <c r="DBY124" s="205"/>
      <c r="DBZ124" s="205"/>
      <c r="DCA124" s="205"/>
      <c r="DCB124" s="205"/>
      <c r="DCC124" s="205"/>
      <c r="DCD124" s="205"/>
      <c r="DCE124" s="205"/>
      <c r="DCF124" s="205"/>
      <c r="DCG124" s="205"/>
      <c r="DCH124" s="205"/>
      <c r="DCI124" s="205"/>
      <c r="DCJ124" s="205"/>
      <c r="DCK124" s="205"/>
      <c r="DCL124" s="205"/>
      <c r="DCM124" s="205"/>
      <c r="DCN124" s="205"/>
      <c r="DCO124" s="205"/>
      <c r="DCP124" s="205"/>
      <c r="DCQ124" s="205"/>
      <c r="DCR124" s="205"/>
      <c r="DCS124" s="205"/>
      <c r="DCT124" s="205"/>
      <c r="DCU124" s="205"/>
      <c r="DCV124" s="205"/>
      <c r="DCW124" s="205"/>
      <c r="DCX124" s="205"/>
      <c r="DCY124" s="205"/>
      <c r="DCZ124" s="205"/>
      <c r="DDA124" s="205"/>
      <c r="DDB124" s="205"/>
      <c r="DDC124" s="205"/>
      <c r="DDD124" s="205"/>
      <c r="DDE124" s="205"/>
      <c r="DDF124" s="205"/>
      <c r="DDG124" s="205"/>
      <c r="DDH124" s="205"/>
      <c r="DDI124" s="205"/>
      <c r="DDJ124" s="205"/>
      <c r="DDK124" s="205"/>
      <c r="DDR124" s="205"/>
      <c r="DDS124" s="205"/>
      <c r="DDT124" s="205"/>
      <c r="DDU124" s="205"/>
      <c r="DDV124" s="205"/>
      <c r="DDW124" s="205"/>
      <c r="DDX124" s="205"/>
      <c r="DDY124" s="205"/>
      <c r="DDZ124" s="205"/>
      <c r="DEA124" s="205"/>
      <c r="DEB124" s="205"/>
      <c r="DEC124" s="205"/>
      <c r="DED124" s="205"/>
      <c r="DEE124" s="205"/>
      <c r="DEF124" s="205"/>
      <c r="DEG124" s="205"/>
      <c r="DEH124" s="205"/>
      <c r="DEI124" s="205"/>
      <c r="DEJ124" s="205"/>
      <c r="DEK124" s="205"/>
      <c r="DEL124" s="205"/>
      <c r="DEM124" s="205"/>
      <c r="DEN124" s="205"/>
      <c r="DEO124" s="205"/>
      <c r="DEP124" s="205"/>
      <c r="DEQ124" s="205"/>
      <c r="DER124" s="205"/>
      <c r="DES124" s="205"/>
      <c r="DET124" s="205"/>
      <c r="DEU124" s="205"/>
      <c r="DEV124" s="205"/>
      <c r="DEW124" s="205"/>
      <c r="DEX124" s="205"/>
      <c r="DEY124" s="205"/>
      <c r="DEZ124" s="205"/>
      <c r="DFA124" s="205"/>
      <c r="DFB124" s="205"/>
      <c r="DFC124" s="205"/>
      <c r="DFD124" s="205"/>
      <c r="DFE124" s="205"/>
      <c r="DFF124" s="205"/>
      <c r="DFG124" s="205"/>
      <c r="DFH124" s="205"/>
      <c r="DFI124" s="205"/>
      <c r="DFJ124" s="205"/>
      <c r="DFK124" s="205"/>
      <c r="DFL124" s="205"/>
      <c r="DFM124" s="205"/>
      <c r="DFN124" s="205"/>
      <c r="DFO124" s="205"/>
      <c r="DFP124" s="205"/>
      <c r="DFQ124" s="205"/>
      <c r="DFR124" s="205"/>
      <c r="DFS124" s="205"/>
      <c r="DFT124" s="205"/>
      <c r="DFU124" s="205"/>
      <c r="DFV124" s="205"/>
      <c r="DFW124" s="205"/>
      <c r="DFX124" s="205"/>
      <c r="DFY124" s="205"/>
      <c r="DFZ124" s="205"/>
      <c r="DGA124" s="205"/>
      <c r="DGB124" s="205"/>
      <c r="DGC124" s="205"/>
      <c r="DGD124" s="205"/>
      <c r="DGE124" s="205"/>
      <c r="DGF124" s="205"/>
      <c r="DGG124" s="205"/>
      <c r="DGH124" s="205"/>
      <c r="DGI124" s="205"/>
      <c r="DGJ124" s="205"/>
      <c r="DGK124" s="205"/>
      <c r="DGL124" s="205"/>
      <c r="DGM124" s="205"/>
      <c r="DGN124" s="205"/>
      <c r="DGO124" s="205"/>
      <c r="DGP124" s="205"/>
      <c r="DGQ124" s="205"/>
      <c r="DGR124" s="205"/>
      <c r="DGS124" s="205"/>
      <c r="DGT124" s="205"/>
      <c r="DGU124" s="205"/>
      <c r="DGV124" s="205"/>
      <c r="DGW124" s="205"/>
      <c r="DGX124" s="205"/>
      <c r="DGY124" s="205"/>
      <c r="DGZ124" s="205"/>
      <c r="DHA124" s="205"/>
      <c r="DHB124" s="205"/>
      <c r="DHC124" s="205"/>
      <c r="DHD124" s="205"/>
      <c r="DHE124" s="205"/>
      <c r="DHF124" s="205"/>
      <c r="DHG124" s="205"/>
      <c r="DHH124" s="205"/>
      <c r="DHI124" s="205"/>
      <c r="DHJ124" s="205"/>
      <c r="DHK124" s="205"/>
      <c r="DHL124" s="205"/>
      <c r="DHM124" s="205"/>
      <c r="DHN124" s="205"/>
      <c r="DHO124" s="205"/>
      <c r="DHP124" s="205"/>
      <c r="DHQ124" s="205"/>
      <c r="DHR124" s="205"/>
      <c r="DHS124" s="205"/>
      <c r="DHT124" s="205"/>
      <c r="DHU124" s="205"/>
      <c r="DHV124" s="205"/>
      <c r="DHW124" s="205"/>
      <c r="DHX124" s="205"/>
      <c r="DHY124" s="205"/>
      <c r="DHZ124" s="205"/>
      <c r="DIA124" s="205"/>
      <c r="DIB124" s="205"/>
      <c r="DIC124" s="205"/>
      <c r="DID124" s="205"/>
      <c r="DIE124" s="205"/>
      <c r="DIF124" s="205"/>
      <c r="DIG124" s="205"/>
      <c r="DIH124" s="205"/>
      <c r="DII124" s="205"/>
      <c r="DIJ124" s="205"/>
      <c r="DIK124" s="205"/>
      <c r="DIL124" s="205"/>
      <c r="DIM124" s="205"/>
      <c r="DIN124" s="205"/>
      <c r="DIO124" s="205"/>
      <c r="DIP124" s="205"/>
      <c r="DIQ124" s="205"/>
      <c r="DIR124" s="205"/>
      <c r="DIS124" s="205"/>
      <c r="DIT124" s="205"/>
      <c r="DIU124" s="205"/>
      <c r="DIV124" s="205"/>
      <c r="DIW124" s="205"/>
      <c r="DIX124" s="205"/>
      <c r="DIY124" s="205"/>
      <c r="DIZ124" s="205"/>
      <c r="DJA124" s="205"/>
      <c r="DJB124" s="205"/>
      <c r="DJC124" s="205"/>
      <c r="DJD124" s="205"/>
      <c r="DJE124" s="205"/>
      <c r="DJF124" s="205"/>
      <c r="DJG124" s="205"/>
      <c r="DJH124" s="205"/>
      <c r="DJI124" s="205"/>
      <c r="DJJ124" s="205"/>
      <c r="DJK124" s="205"/>
      <c r="DJL124" s="205"/>
      <c r="DJM124" s="205"/>
      <c r="DJN124" s="205"/>
      <c r="DJO124" s="205"/>
      <c r="DJP124" s="205"/>
      <c r="DJQ124" s="205"/>
      <c r="DJR124" s="205"/>
      <c r="DJS124" s="205"/>
      <c r="DJT124" s="205"/>
      <c r="DJU124" s="205"/>
      <c r="DJV124" s="205"/>
      <c r="DJW124" s="205"/>
      <c r="DJX124" s="205"/>
      <c r="DJY124" s="205"/>
      <c r="DJZ124" s="205"/>
      <c r="DKA124" s="205"/>
      <c r="DKB124" s="205"/>
      <c r="DKC124" s="205"/>
      <c r="DKD124" s="205"/>
      <c r="DKE124" s="205"/>
      <c r="DKF124" s="205"/>
      <c r="DKG124" s="205"/>
      <c r="DKH124" s="205"/>
      <c r="DKI124" s="205"/>
      <c r="DKJ124" s="205"/>
      <c r="DKK124" s="205"/>
      <c r="DKL124" s="205"/>
      <c r="DKM124" s="205"/>
      <c r="DKN124" s="205"/>
      <c r="DKO124" s="205"/>
      <c r="DKP124" s="205"/>
      <c r="DKQ124" s="205"/>
      <c r="DKR124" s="205"/>
      <c r="DKS124" s="205"/>
      <c r="DKT124" s="205"/>
      <c r="DKU124" s="205"/>
      <c r="DKV124" s="205"/>
      <c r="DKW124" s="205"/>
      <c r="DKX124" s="205"/>
      <c r="DKY124" s="205"/>
      <c r="DKZ124" s="205"/>
      <c r="DLA124" s="205"/>
      <c r="DLB124" s="205"/>
      <c r="DLC124" s="205"/>
      <c r="DLD124" s="205"/>
      <c r="DLE124" s="205"/>
      <c r="DLF124" s="205"/>
      <c r="DLG124" s="205"/>
      <c r="DLH124" s="205"/>
      <c r="DLI124" s="205"/>
      <c r="DLJ124" s="205"/>
      <c r="DLK124" s="205"/>
      <c r="DLL124" s="205"/>
      <c r="DLM124" s="205"/>
      <c r="DLN124" s="205"/>
      <c r="DLO124" s="205"/>
      <c r="DLP124" s="205"/>
      <c r="DLQ124" s="205"/>
      <c r="DLR124" s="205"/>
      <c r="DLS124" s="205"/>
      <c r="DLT124" s="205"/>
      <c r="DLU124" s="205"/>
      <c r="DLV124" s="205"/>
      <c r="DLW124" s="205"/>
      <c r="DLX124" s="205"/>
      <c r="DLY124" s="205"/>
      <c r="DLZ124" s="205"/>
      <c r="DMA124" s="205"/>
      <c r="DMB124" s="205"/>
      <c r="DMC124" s="205"/>
      <c r="DMD124" s="205"/>
      <c r="DME124" s="205"/>
      <c r="DMF124" s="205"/>
      <c r="DMG124" s="205"/>
      <c r="DMH124" s="205"/>
      <c r="DMI124" s="205"/>
      <c r="DMJ124" s="205"/>
      <c r="DMK124" s="205"/>
      <c r="DML124" s="205"/>
      <c r="DMM124" s="205"/>
      <c r="DMN124" s="205"/>
      <c r="DMO124" s="205"/>
      <c r="DMP124" s="205"/>
      <c r="DMQ124" s="205"/>
      <c r="DMR124" s="205"/>
      <c r="DMS124" s="205"/>
      <c r="DMT124" s="205"/>
      <c r="DMU124" s="205"/>
      <c r="DMV124" s="205"/>
      <c r="DMW124" s="205"/>
      <c r="DMX124" s="205"/>
      <c r="DMY124" s="205"/>
      <c r="DMZ124" s="205"/>
      <c r="DNA124" s="205"/>
      <c r="DNB124" s="205"/>
      <c r="DNC124" s="205"/>
      <c r="DND124" s="205"/>
      <c r="DNE124" s="205"/>
      <c r="DNF124" s="205"/>
      <c r="DNG124" s="205"/>
      <c r="DNN124" s="205"/>
      <c r="DNO124" s="205"/>
      <c r="DNP124" s="205"/>
      <c r="DNQ124" s="205"/>
      <c r="DNR124" s="205"/>
      <c r="DNS124" s="205"/>
      <c r="DNT124" s="205"/>
      <c r="DNU124" s="205"/>
      <c r="DNV124" s="205"/>
      <c r="DNW124" s="205"/>
      <c r="DNX124" s="205"/>
      <c r="DNY124" s="205"/>
      <c r="DNZ124" s="205"/>
      <c r="DOA124" s="205"/>
      <c r="DOB124" s="205"/>
      <c r="DOC124" s="205"/>
      <c r="DOD124" s="205"/>
      <c r="DOE124" s="205"/>
      <c r="DOF124" s="205"/>
      <c r="DOG124" s="205"/>
      <c r="DOH124" s="205"/>
      <c r="DOI124" s="205"/>
      <c r="DOJ124" s="205"/>
      <c r="DOK124" s="205"/>
      <c r="DOL124" s="205"/>
      <c r="DOM124" s="205"/>
      <c r="DON124" s="205"/>
      <c r="DOO124" s="205"/>
      <c r="DOP124" s="205"/>
      <c r="DOQ124" s="205"/>
      <c r="DOR124" s="205"/>
      <c r="DOS124" s="205"/>
      <c r="DOT124" s="205"/>
      <c r="DOU124" s="205"/>
      <c r="DOV124" s="205"/>
      <c r="DOW124" s="205"/>
      <c r="DOX124" s="205"/>
      <c r="DOY124" s="205"/>
      <c r="DOZ124" s="205"/>
      <c r="DPA124" s="205"/>
      <c r="DPB124" s="205"/>
      <c r="DPC124" s="205"/>
      <c r="DPD124" s="205"/>
      <c r="DPE124" s="205"/>
      <c r="DPF124" s="205"/>
      <c r="DPG124" s="205"/>
      <c r="DPH124" s="205"/>
      <c r="DPI124" s="205"/>
      <c r="DPJ124" s="205"/>
      <c r="DPK124" s="205"/>
      <c r="DPL124" s="205"/>
      <c r="DPM124" s="205"/>
      <c r="DPN124" s="205"/>
      <c r="DPO124" s="205"/>
      <c r="DPP124" s="205"/>
      <c r="DPQ124" s="205"/>
      <c r="DPR124" s="205"/>
      <c r="DPS124" s="205"/>
      <c r="DPT124" s="205"/>
      <c r="DPU124" s="205"/>
      <c r="DPV124" s="205"/>
      <c r="DPW124" s="205"/>
      <c r="DPX124" s="205"/>
      <c r="DPY124" s="205"/>
      <c r="DPZ124" s="205"/>
      <c r="DQA124" s="205"/>
      <c r="DQB124" s="205"/>
      <c r="DQC124" s="205"/>
      <c r="DQD124" s="205"/>
      <c r="DQE124" s="205"/>
      <c r="DQF124" s="205"/>
      <c r="DQG124" s="205"/>
      <c r="DQH124" s="205"/>
      <c r="DQI124" s="205"/>
      <c r="DQJ124" s="205"/>
      <c r="DQK124" s="205"/>
      <c r="DQL124" s="205"/>
      <c r="DQM124" s="205"/>
      <c r="DQN124" s="205"/>
      <c r="DQO124" s="205"/>
      <c r="DQP124" s="205"/>
      <c r="DQQ124" s="205"/>
      <c r="DQR124" s="205"/>
      <c r="DQS124" s="205"/>
      <c r="DQT124" s="205"/>
      <c r="DQU124" s="205"/>
      <c r="DQV124" s="205"/>
      <c r="DQW124" s="205"/>
      <c r="DQX124" s="205"/>
      <c r="DQY124" s="205"/>
      <c r="DQZ124" s="205"/>
      <c r="DRA124" s="205"/>
      <c r="DRB124" s="205"/>
      <c r="DRC124" s="205"/>
      <c r="DRD124" s="205"/>
      <c r="DRE124" s="205"/>
      <c r="DRF124" s="205"/>
      <c r="DRG124" s="205"/>
      <c r="DRH124" s="205"/>
      <c r="DRI124" s="205"/>
      <c r="DRJ124" s="205"/>
      <c r="DRK124" s="205"/>
      <c r="DRL124" s="205"/>
      <c r="DRM124" s="205"/>
      <c r="DRN124" s="205"/>
      <c r="DRO124" s="205"/>
      <c r="DRP124" s="205"/>
      <c r="DRQ124" s="205"/>
      <c r="DRR124" s="205"/>
      <c r="DRS124" s="205"/>
      <c r="DRT124" s="205"/>
      <c r="DRU124" s="205"/>
      <c r="DRV124" s="205"/>
      <c r="DRW124" s="205"/>
      <c r="DRX124" s="205"/>
      <c r="DRY124" s="205"/>
      <c r="DRZ124" s="205"/>
      <c r="DSA124" s="205"/>
      <c r="DSB124" s="205"/>
      <c r="DSC124" s="205"/>
      <c r="DSD124" s="205"/>
      <c r="DSE124" s="205"/>
      <c r="DSF124" s="205"/>
      <c r="DSG124" s="205"/>
      <c r="DSH124" s="205"/>
      <c r="DSI124" s="205"/>
      <c r="DSJ124" s="205"/>
      <c r="DSK124" s="205"/>
      <c r="DSL124" s="205"/>
      <c r="DSM124" s="205"/>
      <c r="DSN124" s="205"/>
      <c r="DSO124" s="205"/>
      <c r="DSP124" s="205"/>
      <c r="DSQ124" s="205"/>
      <c r="DSR124" s="205"/>
      <c r="DSS124" s="205"/>
      <c r="DST124" s="205"/>
      <c r="DSU124" s="205"/>
      <c r="DSV124" s="205"/>
      <c r="DSW124" s="205"/>
      <c r="DSX124" s="205"/>
      <c r="DSY124" s="205"/>
      <c r="DSZ124" s="205"/>
      <c r="DTA124" s="205"/>
      <c r="DTB124" s="205"/>
      <c r="DTC124" s="205"/>
      <c r="DTD124" s="205"/>
      <c r="DTE124" s="205"/>
      <c r="DTF124" s="205"/>
      <c r="DTG124" s="205"/>
      <c r="DTH124" s="205"/>
      <c r="DTI124" s="205"/>
      <c r="DTJ124" s="205"/>
      <c r="DTK124" s="205"/>
      <c r="DTL124" s="205"/>
      <c r="DTM124" s="205"/>
      <c r="DTN124" s="205"/>
      <c r="DTO124" s="205"/>
      <c r="DTP124" s="205"/>
      <c r="DTQ124" s="205"/>
      <c r="DTR124" s="205"/>
      <c r="DTS124" s="205"/>
      <c r="DTT124" s="205"/>
      <c r="DTU124" s="205"/>
      <c r="DTV124" s="205"/>
      <c r="DTW124" s="205"/>
      <c r="DTX124" s="205"/>
      <c r="DTY124" s="205"/>
      <c r="DTZ124" s="205"/>
      <c r="DUA124" s="205"/>
      <c r="DUB124" s="205"/>
      <c r="DUC124" s="205"/>
      <c r="DUD124" s="205"/>
      <c r="DUE124" s="205"/>
      <c r="DUF124" s="205"/>
      <c r="DUG124" s="205"/>
      <c r="DUH124" s="205"/>
      <c r="DUI124" s="205"/>
      <c r="DUJ124" s="205"/>
      <c r="DUK124" s="205"/>
      <c r="DUL124" s="205"/>
      <c r="DUM124" s="205"/>
      <c r="DUN124" s="205"/>
      <c r="DUO124" s="205"/>
      <c r="DUP124" s="205"/>
      <c r="DUQ124" s="205"/>
      <c r="DUR124" s="205"/>
      <c r="DUS124" s="205"/>
      <c r="DUT124" s="205"/>
      <c r="DUU124" s="205"/>
      <c r="DUV124" s="205"/>
      <c r="DUW124" s="205"/>
      <c r="DUX124" s="205"/>
      <c r="DUY124" s="205"/>
      <c r="DUZ124" s="205"/>
      <c r="DVA124" s="205"/>
      <c r="DVB124" s="205"/>
      <c r="DVC124" s="205"/>
      <c r="DVD124" s="205"/>
      <c r="DVE124" s="205"/>
      <c r="DVF124" s="205"/>
      <c r="DVG124" s="205"/>
      <c r="DVH124" s="205"/>
      <c r="DVI124" s="205"/>
      <c r="DVJ124" s="205"/>
      <c r="DVK124" s="205"/>
      <c r="DVL124" s="205"/>
      <c r="DVM124" s="205"/>
      <c r="DVN124" s="205"/>
      <c r="DVO124" s="205"/>
      <c r="DVP124" s="205"/>
      <c r="DVQ124" s="205"/>
      <c r="DVR124" s="205"/>
      <c r="DVS124" s="205"/>
      <c r="DVT124" s="205"/>
      <c r="DVU124" s="205"/>
      <c r="DVV124" s="205"/>
      <c r="DVW124" s="205"/>
      <c r="DVX124" s="205"/>
      <c r="DVY124" s="205"/>
      <c r="DVZ124" s="205"/>
      <c r="DWA124" s="205"/>
      <c r="DWB124" s="205"/>
      <c r="DWC124" s="205"/>
      <c r="DWD124" s="205"/>
      <c r="DWE124" s="205"/>
      <c r="DWF124" s="205"/>
      <c r="DWG124" s="205"/>
      <c r="DWH124" s="205"/>
      <c r="DWI124" s="205"/>
      <c r="DWJ124" s="205"/>
      <c r="DWK124" s="205"/>
      <c r="DWL124" s="205"/>
      <c r="DWM124" s="205"/>
      <c r="DWN124" s="205"/>
      <c r="DWO124" s="205"/>
      <c r="DWP124" s="205"/>
      <c r="DWQ124" s="205"/>
      <c r="DWR124" s="205"/>
      <c r="DWS124" s="205"/>
      <c r="DWT124" s="205"/>
      <c r="DWU124" s="205"/>
      <c r="DWV124" s="205"/>
      <c r="DWW124" s="205"/>
      <c r="DWX124" s="205"/>
      <c r="DWY124" s="205"/>
      <c r="DWZ124" s="205"/>
      <c r="DXA124" s="205"/>
      <c r="DXB124" s="205"/>
      <c r="DXC124" s="205"/>
      <c r="DXJ124" s="205"/>
      <c r="DXK124" s="205"/>
      <c r="DXL124" s="205"/>
      <c r="DXM124" s="205"/>
      <c r="DXN124" s="205"/>
      <c r="DXO124" s="205"/>
      <c r="DXP124" s="205"/>
      <c r="DXQ124" s="205"/>
      <c r="DXR124" s="205"/>
      <c r="DXS124" s="205"/>
      <c r="DXT124" s="205"/>
      <c r="DXU124" s="205"/>
      <c r="DXV124" s="205"/>
      <c r="DXW124" s="205"/>
      <c r="DXX124" s="205"/>
      <c r="DXY124" s="205"/>
      <c r="DXZ124" s="205"/>
      <c r="DYA124" s="205"/>
      <c r="DYB124" s="205"/>
      <c r="DYC124" s="205"/>
      <c r="DYD124" s="205"/>
      <c r="DYE124" s="205"/>
      <c r="DYF124" s="205"/>
      <c r="DYG124" s="205"/>
      <c r="DYH124" s="205"/>
      <c r="DYI124" s="205"/>
      <c r="DYJ124" s="205"/>
      <c r="DYK124" s="205"/>
      <c r="DYL124" s="205"/>
      <c r="DYM124" s="205"/>
      <c r="DYN124" s="205"/>
      <c r="DYO124" s="205"/>
      <c r="DYP124" s="205"/>
      <c r="DYQ124" s="205"/>
      <c r="DYR124" s="205"/>
      <c r="DYS124" s="205"/>
      <c r="DYT124" s="205"/>
      <c r="DYU124" s="205"/>
      <c r="DYV124" s="205"/>
      <c r="DYW124" s="205"/>
      <c r="DYX124" s="205"/>
      <c r="DYY124" s="205"/>
      <c r="DYZ124" s="205"/>
      <c r="DZA124" s="205"/>
      <c r="DZB124" s="205"/>
      <c r="DZC124" s="205"/>
      <c r="DZD124" s="205"/>
      <c r="DZE124" s="205"/>
      <c r="DZF124" s="205"/>
      <c r="DZG124" s="205"/>
      <c r="DZH124" s="205"/>
      <c r="DZI124" s="205"/>
      <c r="DZJ124" s="205"/>
      <c r="DZK124" s="205"/>
      <c r="DZL124" s="205"/>
      <c r="DZM124" s="205"/>
      <c r="DZN124" s="205"/>
      <c r="DZO124" s="205"/>
      <c r="DZP124" s="205"/>
      <c r="DZQ124" s="205"/>
      <c r="DZR124" s="205"/>
      <c r="DZS124" s="205"/>
      <c r="DZT124" s="205"/>
      <c r="DZU124" s="205"/>
      <c r="DZV124" s="205"/>
      <c r="DZW124" s="205"/>
      <c r="DZX124" s="205"/>
      <c r="DZY124" s="205"/>
      <c r="DZZ124" s="205"/>
      <c r="EAA124" s="205"/>
      <c r="EAB124" s="205"/>
      <c r="EAC124" s="205"/>
      <c r="EAD124" s="205"/>
      <c r="EAE124" s="205"/>
      <c r="EAF124" s="205"/>
      <c r="EAG124" s="205"/>
      <c r="EAH124" s="205"/>
      <c r="EAI124" s="205"/>
      <c r="EAJ124" s="205"/>
      <c r="EAK124" s="205"/>
      <c r="EAL124" s="205"/>
      <c r="EAM124" s="205"/>
      <c r="EAN124" s="205"/>
      <c r="EAO124" s="205"/>
      <c r="EAP124" s="205"/>
      <c r="EAQ124" s="205"/>
      <c r="EAR124" s="205"/>
      <c r="EAS124" s="205"/>
      <c r="EAT124" s="205"/>
      <c r="EAU124" s="205"/>
      <c r="EAV124" s="205"/>
      <c r="EAW124" s="205"/>
      <c r="EAX124" s="205"/>
      <c r="EAY124" s="205"/>
      <c r="EAZ124" s="205"/>
      <c r="EBA124" s="205"/>
      <c r="EBB124" s="205"/>
      <c r="EBC124" s="205"/>
      <c r="EBD124" s="205"/>
      <c r="EBE124" s="205"/>
      <c r="EBF124" s="205"/>
      <c r="EBG124" s="205"/>
      <c r="EBH124" s="205"/>
      <c r="EBI124" s="205"/>
      <c r="EBJ124" s="205"/>
      <c r="EBK124" s="205"/>
      <c r="EBL124" s="205"/>
      <c r="EBM124" s="205"/>
      <c r="EBN124" s="205"/>
      <c r="EBO124" s="205"/>
      <c r="EBP124" s="205"/>
      <c r="EBQ124" s="205"/>
      <c r="EBR124" s="205"/>
      <c r="EBS124" s="205"/>
      <c r="EBT124" s="205"/>
      <c r="EBU124" s="205"/>
      <c r="EBV124" s="205"/>
      <c r="EBW124" s="205"/>
      <c r="EBX124" s="205"/>
      <c r="EBY124" s="205"/>
      <c r="EBZ124" s="205"/>
      <c r="ECA124" s="205"/>
      <c r="ECB124" s="205"/>
      <c r="ECC124" s="205"/>
      <c r="ECD124" s="205"/>
      <c r="ECE124" s="205"/>
      <c r="ECF124" s="205"/>
      <c r="ECG124" s="205"/>
      <c r="ECH124" s="205"/>
      <c r="ECI124" s="205"/>
      <c r="ECJ124" s="205"/>
      <c r="ECK124" s="205"/>
      <c r="ECL124" s="205"/>
      <c r="ECM124" s="205"/>
      <c r="ECN124" s="205"/>
      <c r="ECO124" s="205"/>
      <c r="ECP124" s="205"/>
      <c r="ECQ124" s="205"/>
      <c r="ECR124" s="205"/>
      <c r="ECS124" s="205"/>
      <c r="ECT124" s="205"/>
      <c r="ECU124" s="205"/>
      <c r="ECV124" s="205"/>
      <c r="ECW124" s="205"/>
      <c r="ECX124" s="205"/>
      <c r="ECY124" s="205"/>
      <c r="ECZ124" s="205"/>
      <c r="EDA124" s="205"/>
      <c r="EDB124" s="205"/>
      <c r="EDC124" s="205"/>
      <c r="EDD124" s="205"/>
      <c r="EDE124" s="205"/>
      <c r="EDF124" s="205"/>
      <c r="EDG124" s="205"/>
      <c r="EDH124" s="205"/>
      <c r="EDI124" s="205"/>
      <c r="EDJ124" s="205"/>
      <c r="EDK124" s="205"/>
      <c r="EDL124" s="205"/>
      <c r="EDM124" s="205"/>
      <c r="EDN124" s="205"/>
      <c r="EDO124" s="205"/>
      <c r="EDP124" s="205"/>
      <c r="EDQ124" s="205"/>
      <c r="EDR124" s="205"/>
      <c r="EDS124" s="205"/>
      <c r="EDT124" s="205"/>
      <c r="EDU124" s="205"/>
      <c r="EDV124" s="205"/>
      <c r="EDW124" s="205"/>
      <c r="EDX124" s="205"/>
      <c r="EDY124" s="205"/>
      <c r="EDZ124" s="205"/>
      <c r="EEA124" s="205"/>
      <c r="EEB124" s="205"/>
      <c r="EEC124" s="205"/>
      <c r="EED124" s="205"/>
      <c r="EEE124" s="205"/>
      <c r="EEF124" s="205"/>
      <c r="EEG124" s="205"/>
      <c r="EEH124" s="205"/>
      <c r="EEI124" s="205"/>
      <c r="EEJ124" s="205"/>
      <c r="EEK124" s="205"/>
      <c r="EEL124" s="205"/>
      <c r="EEM124" s="205"/>
      <c r="EEN124" s="205"/>
      <c r="EEO124" s="205"/>
      <c r="EEP124" s="205"/>
      <c r="EEQ124" s="205"/>
      <c r="EER124" s="205"/>
      <c r="EES124" s="205"/>
      <c r="EET124" s="205"/>
      <c r="EEU124" s="205"/>
      <c r="EEV124" s="205"/>
      <c r="EEW124" s="205"/>
      <c r="EEX124" s="205"/>
      <c r="EEY124" s="205"/>
      <c r="EEZ124" s="205"/>
      <c r="EFA124" s="205"/>
      <c r="EFB124" s="205"/>
      <c r="EFC124" s="205"/>
      <c r="EFD124" s="205"/>
      <c r="EFE124" s="205"/>
      <c r="EFF124" s="205"/>
      <c r="EFG124" s="205"/>
      <c r="EFH124" s="205"/>
      <c r="EFI124" s="205"/>
      <c r="EFJ124" s="205"/>
      <c r="EFK124" s="205"/>
      <c r="EFL124" s="205"/>
      <c r="EFM124" s="205"/>
      <c r="EFN124" s="205"/>
      <c r="EFO124" s="205"/>
      <c r="EFP124" s="205"/>
      <c r="EFQ124" s="205"/>
      <c r="EFR124" s="205"/>
      <c r="EFS124" s="205"/>
      <c r="EFT124" s="205"/>
      <c r="EFU124" s="205"/>
      <c r="EFV124" s="205"/>
      <c r="EFW124" s="205"/>
      <c r="EFX124" s="205"/>
      <c r="EFY124" s="205"/>
      <c r="EFZ124" s="205"/>
      <c r="EGA124" s="205"/>
      <c r="EGB124" s="205"/>
      <c r="EGC124" s="205"/>
      <c r="EGD124" s="205"/>
      <c r="EGE124" s="205"/>
      <c r="EGF124" s="205"/>
      <c r="EGG124" s="205"/>
      <c r="EGH124" s="205"/>
      <c r="EGI124" s="205"/>
      <c r="EGJ124" s="205"/>
      <c r="EGK124" s="205"/>
      <c r="EGL124" s="205"/>
      <c r="EGM124" s="205"/>
      <c r="EGN124" s="205"/>
      <c r="EGO124" s="205"/>
      <c r="EGP124" s="205"/>
      <c r="EGQ124" s="205"/>
      <c r="EGR124" s="205"/>
      <c r="EGS124" s="205"/>
      <c r="EGT124" s="205"/>
      <c r="EGU124" s="205"/>
      <c r="EGV124" s="205"/>
      <c r="EGW124" s="205"/>
      <c r="EGX124" s="205"/>
      <c r="EGY124" s="205"/>
      <c r="EHF124" s="205"/>
      <c r="EHG124" s="205"/>
      <c r="EHH124" s="205"/>
      <c r="EHI124" s="205"/>
      <c r="EHJ124" s="205"/>
      <c r="EHK124" s="205"/>
      <c r="EHL124" s="205"/>
      <c r="EHM124" s="205"/>
      <c r="EHN124" s="205"/>
      <c r="EHO124" s="205"/>
      <c r="EHP124" s="205"/>
      <c r="EHQ124" s="205"/>
      <c r="EHR124" s="205"/>
      <c r="EHS124" s="205"/>
      <c r="EHT124" s="205"/>
      <c r="EHU124" s="205"/>
      <c r="EHV124" s="205"/>
      <c r="EHW124" s="205"/>
      <c r="EHX124" s="205"/>
      <c r="EHY124" s="205"/>
      <c r="EHZ124" s="205"/>
      <c r="EIA124" s="205"/>
      <c r="EIB124" s="205"/>
      <c r="EIC124" s="205"/>
      <c r="EID124" s="205"/>
      <c r="EIE124" s="205"/>
      <c r="EIF124" s="205"/>
      <c r="EIG124" s="205"/>
      <c r="EIH124" s="205"/>
      <c r="EII124" s="205"/>
      <c r="EIJ124" s="205"/>
      <c r="EIK124" s="205"/>
      <c r="EIL124" s="205"/>
      <c r="EIM124" s="205"/>
      <c r="EIN124" s="205"/>
      <c r="EIO124" s="205"/>
      <c r="EIP124" s="205"/>
      <c r="EIQ124" s="205"/>
      <c r="EIR124" s="205"/>
      <c r="EIS124" s="205"/>
      <c r="EIT124" s="205"/>
      <c r="EIU124" s="205"/>
      <c r="EIV124" s="205"/>
      <c r="EIW124" s="205"/>
      <c r="EIX124" s="205"/>
      <c r="EIY124" s="205"/>
      <c r="EIZ124" s="205"/>
      <c r="EJA124" s="205"/>
      <c r="EJB124" s="205"/>
      <c r="EJC124" s="205"/>
      <c r="EJD124" s="205"/>
      <c r="EJE124" s="205"/>
      <c r="EJF124" s="205"/>
      <c r="EJG124" s="205"/>
      <c r="EJH124" s="205"/>
      <c r="EJI124" s="205"/>
      <c r="EJJ124" s="205"/>
      <c r="EJK124" s="205"/>
      <c r="EJL124" s="205"/>
      <c r="EJM124" s="205"/>
      <c r="EJN124" s="205"/>
      <c r="EJO124" s="205"/>
      <c r="EJP124" s="205"/>
      <c r="EJQ124" s="205"/>
      <c r="EJR124" s="205"/>
      <c r="EJS124" s="205"/>
      <c r="EJT124" s="205"/>
      <c r="EJU124" s="205"/>
      <c r="EJV124" s="205"/>
      <c r="EJW124" s="205"/>
      <c r="EJX124" s="205"/>
      <c r="EJY124" s="205"/>
      <c r="EJZ124" s="205"/>
      <c r="EKA124" s="205"/>
      <c r="EKB124" s="205"/>
      <c r="EKC124" s="205"/>
      <c r="EKD124" s="205"/>
      <c r="EKE124" s="205"/>
      <c r="EKF124" s="205"/>
      <c r="EKG124" s="205"/>
      <c r="EKH124" s="205"/>
      <c r="EKI124" s="205"/>
      <c r="EKJ124" s="205"/>
      <c r="EKK124" s="205"/>
      <c r="EKL124" s="205"/>
      <c r="EKM124" s="205"/>
      <c r="EKN124" s="205"/>
      <c r="EKO124" s="205"/>
      <c r="EKP124" s="205"/>
      <c r="EKQ124" s="205"/>
      <c r="EKR124" s="205"/>
      <c r="EKS124" s="205"/>
      <c r="EKT124" s="205"/>
      <c r="EKU124" s="205"/>
      <c r="EKV124" s="205"/>
      <c r="EKW124" s="205"/>
      <c r="EKX124" s="205"/>
      <c r="EKY124" s="205"/>
      <c r="EKZ124" s="205"/>
      <c r="ELA124" s="205"/>
      <c r="ELB124" s="205"/>
      <c r="ELC124" s="205"/>
      <c r="ELD124" s="205"/>
      <c r="ELE124" s="205"/>
      <c r="ELF124" s="205"/>
      <c r="ELG124" s="205"/>
      <c r="ELH124" s="205"/>
      <c r="ELI124" s="205"/>
      <c r="ELJ124" s="205"/>
      <c r="ELK124" s="205"/>
      <c r="ELL124" s="205"/>
      <c r="ELM124" s="205"/>
      <c r="ELN124" s="205"/>
      <c r="ELO124" s="205"/>
      <c r="ELP124" s="205"/>
      <c r="ELQ124" s="205"/>
      <c r="ELR124" s="205"/>
      <c r="ELS124" s="205"/>
      <c r="ELT124" s="205"/>
      <c r="ELU124" s="205"/>
      <c r="ELV124" s="205"/>
      <c r="ELW124" s="205"/>
      <c r="ELX124" s="205"/>
      <c r="ELY124" s="205"/>
      <c r="ELZ124" s="205"/>
      <c r="EMA124" s="205"/>
      <c r="EMB124" s="205"/>
      <c r="EMC124" s="205"/>
      <c r="EMD124" s="205"/>
      <c r="EME124" s="205"/>
      <c r="EMF124" s="205"/>
      <c r="EMG124" s="205"/>
      <c r="EMH124" s="205"/>
      <c r="EMI124" s="205"/>
      <c r="EMJ124" s="205"/>
      <c r="EMK124" s="205"/>
      <c r="EML124" s="205"/>
      <c r="EMM124" s="205"/>
      <c r="EMN124" s="205"/>
      <c r="EMO124" s="205"/>
      <c r="EMP124" s="205"/>
      <c r="EMQ124" s="205"/>
      <c r="EMR124" s="205"/>
      <c r="EMS124" s="205"/>
      <c r="EMT124" s="205"/>
      <c r="EMU124" s="205"/>
      <c r="EMV124" s="205"/>
      <c r="EMW124" s="205"/>
      <c r="EMX124" s="205"/>
      <c r="EMY124" s="205"/>
      <c r="EMZ124" s="205"/>
      <c r="ENA124" s="205"/>
      <c r="ENB124" s="205"/>
      <c r="ENC124" s="205"/>
      <c r="END124" s="205"/>
      <c r="ENE124" s="205"/>
      <c r="ENF124" s="205"/>
      <c r="ENG124" s="205"/>
      <c r="ENH124" s="205"/>
      <c r="ENI124" s="205"/>
      <c r="ENJ124" s="205"/>
      <c r="ENK124" s="205"/>
      <c r="ENL124" s="205"/>
      <c r="ENM124" s="205"/>
      <c r="ENN124" s="205"/>
      <c r="ENO124" s="205"/>
      <c r="ENP124" s="205"/>
      <c r="ENQ124" s="205"/>
      <c r="ENR124" s="205"/>
      <c r="ENS124" s="205"/>
      <c r="ENT124" s="205"/>
      <c r="ENU124" s="205"/>
      <c r="ENV124" s="205"/>
      <c r="ENW124" s="205"/>
      <c r="ENX124" s="205"/>
      <c r="ENY124" s="205"/>
      <c r="ENZ124" s="205"/>
      <c r="EOA124" s="205"/>
      <c r="EOB124" s="205"/>
      <c r="EOC124" s="205"/>
      <c r="EOD124" s="205"/>
      <c r="EOE124" s="205"/>
      <c r="EOF124" s="205"/>
      <c r="EOG124" s="205"/>
      <c r="EOH124" s="205"/>
      <c r="EOI124" s="205"/>
      <c r="EOJ124" s="205"/>
      <c r="EOK124" s="205"/>
      <c r="EOL124" s="205"/>
      <c r="EOM124" s="205"/>
      <c r="EON124" s="205"/>
      <c r="EOO124" s="205"/>
      <c r="EOP124" s="205"/>
      <c r="EOQ124" s="205"/>
      <c r="EOR124" s="205"/>
      <c r="EOS124" s="205"/>
      <c r="EOT124" s="205"/>
      <c r="EOU124" s="205"/>
      <c r="EOV124" s="205"/>
      <c r="EOW124" s="205"/>
      <c r="EOX124" s="205"/>
      <c r="EOY124" s="205"/>
      <c r="EOZ124" s="205"/>
      <c r="EPA124" s="205"/>
      <c r="EPB124" s="205"/>
      <c r="EPC124" s="205"/>
      <c r="EPD124" s="205"/>
      <c r="EPE124" s="205"/>
      <c r="EPF124" s="205"/>
      <c r="EPG124" s="205"/>
      <c r="EPH124" s="205"/>
      <c r="EPI124" s="205"/>
      <c r="EPJ124" s="205"/>
      <c r="EPK124" s="205"/>
      <c r="EPL124" s="205"/>
      <c r="EPM124" s="205"/>
      <c r="EPN124" s="205"/>
      <c r="EPO124" s="205"/>
      <c r="EPP124" s="205"/>
      <c r="EPQ124" s="205"/>
      <c r="EPR124" s="205"/>
      <c r="EPS124" s="205"/>
      <c r="EPT124" s="205"/>
      <c r="EPU124" s="205"/>
      <c r="EPV124" s="205"/>
      <c r="EPW124" s="205"/>
      <c r="EPX124" s="205"/>
      <c r="EPY124" s="205"/>
      <c r="EPZ124" s="205"/>
      <c r="EQA124" s="205"/>
      <c r="EQB124" s="205"/>
      <c r="EQC124" s="205"/>
      <c r="EQD124" s="205"/>
      <c r="EQE124" s="205"/>
      <c r="EQF124" s="205"/>
      <c r="EQG124" s="205"/>
      <c r="EQH124" s="205"/>
      <c r="EQI124" s="205"/>
      <c r="EQJ124" s="205"/>
      <c r="EQK124" s="205"/>
      <c r="EQL124" s="205"/>
      <c r="EQM124" s="205"/>
      <c r="EQN124" s="205"/>
      <c r="EQO124" s="205"/>
      <c r="EQP124" s="205"/>
      <c r="EQQ124" s="205"/>
      <c r="EQR124" s="205"/>
      <c r="EQS124" s="205"/>
      <c r="EQT124" s="205"/>
      <c r="EQU124" s="205"/>
      <c r="ERB124" s="205"/>
      <c r="ERC124" s="205"/>
      <c r="ERD124" s="205"/>
      <c r="ERE124" s="205"/>
      <c r="ERF124" s="205"/>
      <c r="ERG124" s="205"/>
      <c r="ERH124" s="205"/>
      <c r="ERI124" s="205"/>
      <c r="ERJ124" s="205"/>
      <c r="ERK124" s="205"/>
      <c r="ERL124" s="205"/>
      <c r="ERM124" s="205"/>
      <c r="ERN124" s="205"/>
      <c r="ERO124" s="205"/>
      <c r="ERP124" s="205"/>
      <c r="ERQ124" s="205"/>
      <c r="ERR124" s="205"/>
      <c r="ERS124" s="205"/>
      <c r="ERT124" s="205"/>
      <c r="ERU124" s="205"/>
      <c r="ERV124" s="205"/>
      <c r="ERW124" s="205"/>
      <c r="ERX124" s="205"/>
      <c r="ERY124" s="205"/>
      <c r="ERZ124" s="205"/>
      <c r="ESA124" s="205"/>
      <c r="ESB124" s="205"/>
      <c r="ESC124" s="205"/>
      <c r="ESD124" s="205"/>
      <c r="ESE124" s="205"/>
      <c r="ESF124" s="205"/>
      <c r="ESG124" s="205"/>
      <c r="ESH124" s="205"/>
      <c r="ESI124" s="205"/>
      <c r="ESJ124" s="205"/>
      <c r="ESK124" s="205"/>
      <c r="ESL124" s="205"/>
      <c r="ESM124" s="205"/>
      <c r="ESN124" s="205"/>
      <c r="ESO124" s="205"/>
      <c r="ESP124" s="205"/>
      <c r="ESQ124" s="205"/>
      <c r="ESR124" s="205"/>
      <c r="ESS124" s="205"/>
      <c r="EST124" s="205"/>
      <c r="ESU124" s="205"/>
      <c r="ESV124" s="205"/>
      <c r="ESW124" s="205"/>
      <c r="ESX124" s="205"/>
      <c r="ESY124" s="205"/>
      <c r="ESZ124" s="205"/>
      <c r="ETA124" s="205"/>
      <c r="ETB124" s="205"/>
      <c r="ETC124" s="205"/>
      <c r="ETD124" s="205"/>
      <c r="ETE124" s="205"/>
      <c r="ETF124" s="205"/>
      <c r="ETG124" s="205"/>
      <c r="ETH124" s="205"/>
      <c r="ETI124" s="205"/>
      <c r="ETJ124" s="205"/>
      <c r="ETK124" s="205"/>
      <c r="ETL124" s="205"/>
      <c r="ETM124" s="205"/>
      <c r="ETN124" s="205"/>
      <c r="ETO124" s="205"/>
      <c r="ETP124" s="205"/>
      <c r="ETQ124" s="205"/>
      <c r="ETR124" s="205"/>
      <c r="ETS124" s="205"/>
      <c r="ETT124" s="205"/>
      <c r="ETU124" s="205"/>
      <c r="ETV124" s="205"/>
      <c r="ETW124" s="205"/>
      <c r="ETX124" s="205"/>
      <c r="ETY124" s="205"/>
      <c r="ETZ124" s="205"/>
      <c r="EUA124" s="205"/>
      <c r="EUB124" s="205"/>
      <c r="EUC124" s="205"/>
      <c r="EUD124" s="205"/>
      <c r="EUE124" s="205"/>
      <c r="EUF124" s="205"/>
      <c r="EUG124" s="205"/>
      <c r="EUH124" s="205"/>
      <c r="EUI124" s="205"/>
      <c r="EUJ124" s="205"/>
      <c r="EUK124" s="205"/>
      <c r="EUL124" s="205"/>
      <c r="EUM124" s="205"/>
      <c r="EUN124" s="205"/>
      <c r="EUO124" s="205"/>
      <c r="EUP124" s="205"/>
      <c r="EUQ124" s="205"/>
      <c r="EUR124" s="205"/>
      <c r="EUS124" s="205"/>
      <c r="EUT124" s="205"/>
      <c r="EUU124" s="205"/>
      <c r="EUV124" s="205"/>
      <c r="EUW124" s="205"/>
      <c r="EUX124" s="205"/>
      <c r="EUY124" s="205"/>
      <c r="EUZ124" s="205"/>
      <c r="EVA124" s="205"/>
      <c r="EVB124" s="205"/>
      <c r="EVC124" s="205"/>
      <c r="EVD124" s="205"/>
      <c r="EVE124" s="205"/>
      <c r="EVF124" s="205"/>
      <c r="EVG124" s="205"/>
      <c r="EVH124" s="205"/>
      <c r="EVI124" s="205"/>
      <c r="EVJ124" s="205"/>
      <c r="EVK124" s="205"/>
      <c r="EVL124" s="205"/>
      <c r="EVM124" s="205"/>
      <c r="EVN124" s="205"/>
      <c r="EVO124" s="205"/>
      <c r="EVP124" s="205"/>
      <c r="EVQ124" s="205"/>
      <c r="EVR124" s="205"/>
      <c r="EVS124" s="205"/>
      <c r="EVT124" s="205"/>
      <c r="EVU124" s="205"/>
      <c r="EVV124" s="205"/>
      <c r="EVW124" s="205"/>
      <c r="EVX124" s="205"/>
      <c r="EVY124" s="205"/>
      <c r="EVZ124" s="205"/>
      <c r="EWA124" s="205"/>
      <c r="EWB124" s="205"/>
      <c r="EWC124" s="205"/>
      <c r="EWD124" s="205"/>
      <c r="EWE124" s="205"/>
      <c r="EWF124" s="205"/>
      <c r="EWG124" s="205"/>
      <c r="EWH124" s="205"/>
      <c r="EWI124" s="205"/>
      <c r="EWJ124" s="205"/>
      <c r="EWK124" s="205"/>
      <c r="EWL124" s="205"/>
      <c r="EWM124" s="205"/>
      <c r="EWN124" s="205"/>
      <c r="EWO124" s="205"/>
      <c r="EWP124" s="205"/>
      <c r="EWQ124" s="205"/>
      <c r="EWR124" s="205"/>
      <c r="EWS124" s="205"/>
      <c r="EWT124" s="205"/>
      <c r="EWU124" s="205"/>
      <c r="EWV124" s="205"/>
      <c r="EWW124" s="205"/>
      <c r="EWX124" s="205"/>
      <c r="EWY124" s="205"/>
      <c r="EWZ124" s="205"/>
      <c r="EXA124" s="205"/>
      <c r="EXB124" s="205"/>
      <c r="EXC124" s="205"/>
      <c r="EXD124" s="205"/>
      <c r="EXE124" s="205"/>
      <c r="EXF124" s="205"/>
      <c r="EXG124" s="205"/>
      <c r="EXH124" s="205"/>
      <c r="EXI124" s="205"/>
      <c r="EXJ124" s="205"/>
      <c r="EXK124" s="205"/>
      <c r="EXL124" s="205"/>
      <c r="EXM124" s="205"/>
      <c r="EXN124" s="205"/>
      <c r="EXO124" s="205"/>
      <c r="EXP124" s="205"/>
      <c r="EXQ124" s="205"/>
      <c r="EXR124" s="205"/>
      <c r="EXS124" s="205"/>
      <c r="EXT124" s="205"/>
      <c r="EXU124" s="205"/>
      <c r="EXV124" s="205"/>
      <c r="EXW124" s="205"/>
      <c r="EXX124" s="205"/>
      <c r="EXY124" s="205"/>
      <c r="EXZ124" s="205"/>
      <c r="EYA124" s="205"/>
      <c r="EYB124" s="205"/>
      <c r="EYC124" s="205"/>
      <c r="EYD124" s="205"/>
      <c r="EYE124" s="205"/>
      <c r="EYF124" s="205"/>
      <c r="EYG124" s="205"/>
      <c r="EYH124" s="205"/>
      <c r="EYI124" s="205"/>
      <c r="EYJ124" s="205"/>
      <c r="EYK124" s="205"/>
      <c r="EYL124" s="205"/>
      <c r="EYM124" s="205"/>
      <c r="EYN124" s="205"/>
      <c r="EYO124" s="205"/>
      <c r="EYP124" s="205"/>
      <c r="EYQ124" s="205"/>
      <c r="EYR124" s="205"/>
      <c r="EYS124" s="205"/>
      <c r="EYT124" s="205"/>
      <c r="EYU124" s="205"/>
      <c r="EYV124" s="205"/>
      <c r="EYW124" s="205"/>
      <c r="EYX124" s="205"/>
      <c r="EYY124" s="205"/>
      <c r="EYZ124" s="205"/>
      <c r="EZA124" s="205"/>
      <c r="EZB124" s="205"/>
      <c r="EZC124" s="205"/>
      <c r="EZD124" s="205"/>
      <c r="EZE124" s="205"/>
      <c r="EZF124" s="205"/>
      <c r="EZG124" s="205"/>
      <c r="EZH124" s="205"/>
      <c r="EZI124" s="205"/>
      <c r="EZJ124" s="205"/>
      <c r="EZK124" s="205"/>
      <c r="EZL124" s="205"/>
      <c r="EZM124" s="205"/>
      <c r="EZN124" s="205"/>
      <c r="EZO124" s="205"/>
      <c r="EZP124" s="205"/>
      <c r="EZQ124" s="205"/>
      <c r="EZR124" s="205"/>
      <c r="EZS124" s="205"/>
      <c r="EZT124" s="205"/>
      <c r="EZU124" s="205"/>
      <c r="EZV124" s="205"/>
      <c r="EZW124" s="205"/>
      <c r="EZX124" s="205"/>
      <c r="EZY124" s="205"/>
      <c r="EZZ124" s="205"/>
      <c r="FAA124" s="205"/>
      <c r="FAB124" s="205"/>
      <c r="FAC124" s="205"/>
      <c r="FAD124" s="205"/>
      <c r="FAE124" s="205"/>
      <c r="FAF124" s="205"/>
      <c r="FAG124" s="205"/>
      <c r="FAH124" s="205"/>
      <c r="FAI124" s="205"/>
      <c r="FAJ124" s="205"/>
      <c r="FAK124" s="205"/>
      <c r="FAL124" s="205"/>
      <c r="FAM124" s="205"/>
      <c r="FAN124" s="205"/>
      <c r="FAO124" s="205"/>
      <c r="FAP124" s="205"/>
      <c r="FAQ124" s="205"/>
      <c r="FAX124" s="205"/>
      <c r="FAY124" s="205"/>
      <c r="FAZ124" s="205"/>
      <c r="FBA124" s="205"/>
      <c r="FBB124" s="205"/>
      <c r="FBC124" s="205"/>
      <c r="FBD124" s="205"/>
      <c r="FBE124" s="205"/>
      <c r="FBF124" s="205"/>
      <c r="FBG124" s="205"/>
      <c r="FBH124" s="205"/>
      <c r="FBI124" s="205"/>
      <c r="FBJ124" s="205"/>
      <c r="FBK124" s="205"/>
      <c r="FBL124" s="205"/>
      <c r="FBM124" s="205"/>
      <c r="FBN124" s="205"/>
      <c r="FBO124" s="205"/>
      <c r="FBP124" s="205"/>
      <c r="FBQ124" s="205"/>
      <c r="FBR124" s="205"/>
      <c r="FBS124" s="205"/>
      <c r="FBT124" s="205"/>
      <c r="FBU124" s="205"/>
      <c r="FBV124" s="205"/>
      <c r="FBW124" s="205"/>
      <c r="FBX124" s="205"/>
      <c r="FBY124" s="205"/>
      <c r="FBZ124" s="205"/>
      <c r="FCA124" s="205"/>
      <c r="FCB124" s="205"/>
      <c r="FCC124" s="205"/>
      <c r="FCD124" s="205"/>
      <c r="FCE124" s="205"/>
      <c r="FCF124" s="205"/>
      <c r="FCG124" s="205"/>
      <c r="FCH124" s="205"/>
      <c r="FCI124" s="205"/>
      <c r="FCJ124" s="205"/>
      <c r="FCK124" s="205"/>
      <c r="FCL124" s="205"/>
      <c r="FCM124" s="205"/>
      <c r="FCN124" s="205"/>
      <c r="FCO124" s="205"/>
      <c r="FCP124" s="205"/>
      <c r="FCQ124" s="205"/>
      <c r="FCR124" s="205"/>
      <c r="FCS124" s="205"/>
      <c r="FCT124" s="205"/>
      <c r="FCU124" s="205"/>
      <c r="FCV124" s="205"/>
      <c r="FCW124" s="205"/>
      <c r="FCX124" s="205"/>
      <c r="FCY124" s="205"/>
      <c r="FCZ124" s="205"/>
      <c r="FDA124" s="205"/>
      <c r="FDB124" s="205"/>
      <c r="FDC124" s="205"/>
      <c r="FDD124" s="205"/>
      <c r="FDE124" s="205"/>
      <c r="FDF124" s="205"/>
      <c r="FDG124" s="205"/>
      <c r="FDH124" s="205"/>
      <c r="FDI124" s="205"/>
      <c r="FDJ124" s="205"/>
      <c r="FDK124" s="205"/>
      <c r="FDL124" s="205"/>
      <c r="FDM124" s="205"/>
      <c r="FDN124" s="205"/>
      <c r="FDO124" s="205"/>
      <c r="FDP124" s="205"/>
      <c r="FDQ124" s="205"/>
      <c r="FDR124" s="205"/>
      <c r="FDS124" s="205"/>
      <c r="FDT124" s="205"/>
      <c r="FDU124" s="205"/>
      <c r="FDV124" s="205"/>
      <c r="FDW124" s="205"/>
      <c r="FDX124" s="205"/>
      <c r="FDY124" s="205"/>
      <c r="FDZ124" s="205"/>
      <c r="FEA124" s="205"/>
      <c r="FEB124" s="205"/>
      <c r="FEC124" s="205"/>
      <c r="FED124" s="205"/>
      <c r="FEE124" s="205"/>
      <c r="FEF124" s="205"/>
      <c r="FEG124" s="205"/>
      <c r="FEH124" s="205"/>
      <c r="FEI124" s="205"/>
      <c r="FEJ124" s="205"/>
      <c r="FEK124" s="205"/>
      <c r="FEL124" s="205"/>
      <c r="FEM124" s="205"/>
      <c r="FEN124" s="205"/>
      <c r="FEO124" s="205"/>
      <c r="FEP124" s="205"/>
      <c r="FEQ124" s="205"/>
      <c r="FER124" s="205"/>
      <c r="FES124" s="205"/>
      <c r="FET124" s="205"/>
      <c r="FEU124" s="205"/>
      <c r="FEV124" s="205"/>
      <c r="FEW124" s="205"/>
      <c r="FEX124" s="205"/>
      <c r="FEY124" s="205"/>
      <c r="FEZ124" s="205"/>
      <c r="FFA124" s="205"/>
      <c r="FFB124" s="205"/>
      <c r="FFC124" s="205"/>
      <c r="FFD124" s="205"/>
      <c r="FFE124" s="205"/>
      <c r="FFF124" s="205"/>
      <c r="FFG124" s="205"/>
      <c r="FFH124" s="205"/>
      <c r="FFI124" s="205"/>
      <c r="FFJ124" s="205"/>
      <c r="FFK124" s="205"/>
      <c r="FFL124" s="205"/>
      <c r="FFM124" s="205"/>
      <c r="FFN124" s="205"/>
      <c r="FFO124" s="205"/>
      <c r="FFP124" s="205"/>
      <c r="FFQ124" s="205"/>
      <c r="FFR124" s="205"/>
      <c r="FFS124" s="205"/>
      <c r="FFT124" s="205"/>
      <c r="FFU124" s="205"/>
      <c r="FFV124" s="205"/>
      <c r="FFW124" s="205"/>
      <c r="FFX124" s="205"/>
      <c r="FFY124" s="205"/>
      <c r="FFZ124" s="205"/>
      <c r="FGA124" s="205"/>
      <c r="FGB124" s="205"/>
      <c r="FGC124" s="205"/>
      <c r="FGD124" s="205"/>
      <c r="FGE124" s="205"/>
      <c r="FGF124" s="205"/>
      <c r="FGG124" s="205"/>
      <c r="FGH124" s="205"/>
      <c r="FGI124" s="205"/>
      <c r="FGJ124" s="205"/>
      <c r="FGK124" s="205"/>
      <c r="FGL124" s="205"/>
      <c r="FGM124" s="205"/>
      <c r="FGN124" s="205"/>
      <c r="FGO124" s="205"/>
      <c r="FGP124" s="205"/>
      <c r="FGQ124" s="205"/>
      <c r="FGR124" s="205"/>
      <c r="FGS124" s="205"/>
      <c r="FGT124" s="205"/>
      <c r="FGU124" s="205"/>
      <c r="FGV124" s="205"/>
      <c r="FGW124" s="205"/>
      <c r="FGX124" s="205"/>
      <c r="FGY124" s="205"/>
      <c r="FGZ124" s="205"/>
      <c r="FHA124" s="205"/>
      <c r="FHB124" s="205"/>
      <c r="FHC124" s="205"/>
      <c r="FHD124" s="205"/>
      <c r="FHE124" s="205"/>
      <c r="FHF124" s="205"/>
      <c r="FHG124" s="205"/>
      <c r="FHH124" s="205"/>
      <c r="FHI124" s="205"/>
      <c r="FHJ124" s="205"/>
      <c r="FHK124" s="205"/>
      <c r="FHL124" s="205"/>
      <c r="FHM124" s="205"/>
      <c r="FHN124" s="205"/>
      <c r="FHO124" s="205"/>
      <c r="FHP124" s="205"/>
      <c r="FHQ124" s="205"/>
      <c r="FHR124" s="205"/>
      <c r="FHS124" s="205"/>
      <c r="FHT124" s="205"/>
      <c r="FHU124" s="205"/>
      <c r="FHV124" s="205"/>
      <c r="FHW124" s="205"/>
      <c r="FHX124" s="205"/>
      <c r="FHY124" s="205"/>
      <c r="FHZ124" s="205"/>
      <c r="FIA124" s="205"/>
      <c r="FIB124" s="205"/>
      <c r="FIC124" s="205"/>
      <c r="FID124" s="205"/>
      <c r="FIE124" s="205"/>
      <c r="FIF124" s="205"/>
      <c r="FIG124" s="205"/>
      <c r="FIH124" s="205"/>
      <c r="FII124" s="205"/>
      <c r="FIJ124" s="205"/>
      <c r="FIK124" s="205"/>
      <c r="FIL124" s="205"/>
      <c r="FIM124" s="205"/>
      <c r="FIN124" s="205"/>
      <c r="FIO124" s="205"/>
      <c r="FIP124" s="205"/>
      <c r="FIQ124" s="205"/>
      <c r="FIR124" s="205"/>
      <c r="FIS124" s="205"/>
      <c r="FIT124" s="205"/>
      <c r="FIU124" s="205"/>
      <c r="FIV124" s="205"/>
      <c r="FIW124" s="205"/>
      <c r="FIX124" s="205"/>
      <c r="FIY124" s="205"/>
      <c r="FIZ124" s="205"/>
      <c r="FJA124" s="205"/>
      <c r="FJB124" s="205"/>
      <c r="FJC124" s="205"/>
      <c r="FJD124" s="205"/>
      <c r="FJE124" s="205"/>
      <c r="FJF124" s="205"/>
      <c r="FJG124" s="205"/>
      <c r="FJH124" s="205"/>
      <c r="FJI124" s="205"/>
      <c r="FJJ124" s="205"/>
      <c r="FJK124" s="205"/>
      <c r="FJL124" s="205"/>
      <c r="FJM124" s="205"/>
      <c r="FJN124" s="205"/>
      <c r="FJO124" s="205"/>
      <c r="FJP124" s="205"/>
      <c r="FJQ124" s="205"/>
      <c r="FJR124" s="205"/>
      <c r="FJS124" s="205"/>
      <c r="FJT124" s="205"/>
      <c r="FJU124" s="205"/>
      <c r="FJV124" s="205"/>
      <c r="FJW124" s="205"/>
      <c r="FJX124" s="205"/>
      <c r="FJY124" s="205"/>
      <c r="FJZ124" s="205"/>
      <c r="FKA124" s="205"/>
      <c r="FKB124" s="205"/>
      <c r="FKC124" s="205"/>
      <c r="FKD124" s="205"/>
      <c r="FKE124" s="205"/>
      <c r="FKF124" s="205"/>
      <c r="FKG124" s="205"/>
      <c r="FKH124" s="205"/>
      <c r="FKI124" s="205"/>
      <c r="FKJ124" s="205"/>
      <c r="FKK124" s="205"/>
      <c r="FKL124" s="205"/>
      <c r="FKM124" s="205"/>
      <c r="FKT124" s="205"/>
      <c r="FKU124" s="205"/>
      <c r="FKV124" s="205"/>
      <c r="FKW124" s="205"/>
      <c r="FKX124" s="205"/>
      <c r="FKY124" s="205"/>
      <c r="FKZ124" s="205"/>
      <c r="FLA124" s="205"/>
      <c r="FLB124" s="205"/>
      <c r="FLC124" s="205"/>
      <c r="FLD124" s="205"/>
      <c r="FLE124" s="205"/>
      <c r="FLF124" s="205"/>
      <c r="FLG124" s="205"/>
      <c r="FLH124" s="205"/>
      <c r="FLI124" s="205"/>
      <c r="FLJ124" s="205"/>
      <c r="FLK124" s="205"/>
      <c r="FLL124" s="205"/>
      <c r="FLM124" s="205"/>
      <c r="FLN124" s="205"/>
      <c r="FLO124" s="205"/>
      <c r="FLP124" s="205"/>
      <c r="FLQ124" s="205"/>
      <c r="FLR124" s="205"/>
      <c r="FLS124" s="205"/>
      <c r="FLT124" s="205"/>
      <c r="FLU124" s="205"/>
      <c r="FLV124" s="205"/>
      <c r="FLW124" s="205"/>
      <c r="FLX124" s="205"/>
      <c r="FLY124" s="205"/>
      <c r="FLZ124" s="205"/>
      <c r="FMA124" s="205"/>
      <c r="FMB124" s="205"/>
      <c r="FMC124" s="205"/>
      <c r="FMD124" s="205"/>
      <c r="FME124" s="205"/>
      <c r="FMF124" s="205"/>
      <c r="FMG124" s="205"/>
      <c r="FMH124" s="205"/>
      <c r="FMI124" s="205"/>
      <c r="FMJ124" s="205"/>
      <c r="FMK124" s="205"/>
      <c r="FML124" s="205"/>
      <c r="FMM124" s="205"/>
      <c r="FMN124" s="205"/>
      <c r="FMO124" s="205"/>
      <c r="FMP124" s="205"/>
      <c r="FMQ124" s="205"/>
      <c r="FMR124" s="205"/>
      <c r="FMS124" s="205"/>
      <c r="FMT124" s="205"/>
      <c r="FMU124" s="205"/>
      <c r="FMV124" s="205"/>
      <c r="FMW124" s="205"/>
      <c r="FMX124" s="205"/>
      <c r="FMY124" s="205"/>
      <c r="FMZ124" s="205"/>
      <c r="FNA124" s="205"/>
      <c r="FNB124" s="205"/>
      <c r="FNC124" s="205"/>
      <c r="FND124" s="205"/>
      <c r="FNE124" s="205"/>
      <c r="FNF124" s="205"/>
      <c r="FNG124" s="205"/>
      <c r="FNH124" s="205"/>
      <c r="FNI124" s="205"/>
      <c r="FNJ124" s="205"/>
      <c r="FNK124" s="205"/>
      <c r="FNL124" s="205"/>
      <c r="FNM124" s="205"/>
      <c r="FNN124" s="205"/>
      <c r="FNO124" s="205"/>
      <c r="FNP124" s="205"/>
      <c r="FNQ124" s="205"/>
      <c r="FNR124" s="205"/>
      <c r="FNS124" s="205"/>
      <c r="FNT124" s="205"/>
      <c r="FNU124" s="205"/>
      <c r="FNV124" s="205"/>
      <c r="FNW124" s="205"/>
      <c r="FNX124" s="205"/>
      <c r="FNY124" s="205"/>
      <c r="FNZ124" s="205"/>
      <c r="FOA124" s="205"/>
      <c r="FOB124" s="205"/>
      <c r="FOC124" s="205"/>
      <c r="FOD124" s="205"/>
      <c r="FOE124" s="205"/>
      <c r="FOF124" s="205"/>
      <c r="FOG124" s="205"/>
      <c r="FOH124" s="205"/>
      <c r="FOI124" s="205"/>
      <c r="FOJ124" s="205"/>
      <c r="FOK124" s="205"/>
      <c r="FOL124" s="205"/>
      <c r="FOM124" s="205"/>
      <c r="FON124" s="205"/>
      <c r="FOO124" s="205"/>
      <c r="FOP124" s="205"/>
      <c r="FOQ124" s="205"/>
      <c r="FOR124" s="205"/>
      <c r="FOS124" s="205"/>
      <c r="FOT124" s="205"/>
      <c r="FOU124" s="205"/>
      <c r="FOV124" s="205"/>
      <c r="FOW124" s="205"/>
      <c r="FOX124" s="205"/>
      <c r="FOY124" s="205"/>
      <c r="FOZ124" s="205"/>
      <c r="FPA124" s="205"/>
      <c r="FPB124" s="205"/>
      <c r="FPC124" s="205"/>
      <c r="FPD124" s="205"/>
      <c r="FPE124" s="205"/>
      <c r="FPF124" s="205"/>
      <c r="FPG124" s="205"/>
      <c r="FPH124" s="205"/>
      <c r="FPI124" s="205"/>
      <c r="FPJ124" s="205"/>
      <c r="FPK124" s="205"/>
      <c r="FPL124" s="205"/>
      <c r="FPM124" s="205"/>
      <c r="FPN124" s="205"/>
      <c r="FPO124" s="205"/>
      <c r="FPP124" s="205"/>
      <c r="FPQ124" s="205"/>
      <c r="FPR124" s="205"/>
      <c r="FPS124" s="205"/>
      <c r="FPT124" s="205"/>
      <c r="FPU124" s="205"/>
      <c r="FPV124" s="205"/>
      <c r="FPW124" s="205"/>
      <c r="FPX124" s="205"/>
      <c r="FPY124" s="205"/>
      <c r="FPZ124" s="205"/>
      <c r="FQA124" s="205"/>
      <c r="FQB124" s="205"/>
      <c r="FQC124" s="205"/>
      <c r="FQD124" s="205"/>
      <c r="FQE124" s="205"/>
      <c r="FQF124" s="205"/>
      <c r="FQG124" s="205"/>
      <c r="FQH124" s="205"/>
      <c r="FQI124" s="205"/>
      <c r="FQJ124" s="205"/>
      <c r="FQK124" s="205"/>
      <c r="FQL124" s="205"/>
      <c r="FQM124" s="205"/>
      <c r="FQN124" s="205"/>
      <c r="FQO124" s="205"/>
      <c r="FQP124" s="205"/>
      <c r="FQQ124" s="205"/>
      <c r="FQR124" s="205"/>
      <c r="FQS124" s="205"/>
      <c r="FQT124" s="205"/>
      <c r="FQU124" s="205"/>
      <c r="FQV124" s="205"/>
      <c r="FQW124" s="205"/>
      <c r="FQX124" s="205"/>
      <c r="FQY124" s="205"/>
      <c r="FQZ124" s="205"/>
      <c r="FRA124" s="205"/>
      <c r="FRB124" s="205"/>
      <c r="FRC124" s="205"/>
      <c r="FRD124" s="205"/>
      <c r="FRE124" s="205"/>
      <c r="FRF124" s="205"/>
      <c r="FRG124" s="205"/>
      <c r="FRH124" s="205"/>
      <c r="FRI124" s="205"/>
      <c r="FRJ124" s="205"/>
      <c r="FRK124" s="205"/>
      <c r="FRL124" s="205"/>
      <c r="FRM124" s="205"/>
      <c r="FRN124" s="205"/>
      <c r="FRO124" s="205"/>
      <c r="FRP124" s="205"/>
      <c r="FRQ124" s="205"/>
      <c r="FRR124" s="205"/>
      <c r="FRS124" s="205"/>
      <c r="FRT124" s="205"/>
      <c r="FRU124" s="205"/>
      <c r="FRV124" s="205"/>
      <c r="FRW124" s="205"/>
      <c r="FRX124" s="205"/>
      <c r="FRY124" s="205"/>
      <c r="FRZ124" s="205"/>
      <c r="FSA124" s="205"/>
      <c r="FSB124" s="205"/>
      <c r="FSC124" s="205"/>
      <c r="FSD124" s="205"/>
      <c r="FSE124" s="205"/>
      <c r="FSF124" s="205"/>
      <c r="FSG124" s="205"/>
      <c r="FSH124" s="205"/>
      <c r="FSI124" s="205"/>
      <c r="FSJ124" s="205"/>
      <c r="FSK124" s="205"/>
      <c r="FSL124" s="205"/>
      <c r="FSM124" s="205"/>
      <c r="FSN124" s="205"/>
      <c r="FSO124" s="205"/>
      <c r="FSP124" s="205"/>
      <c r="FSQ124" s="205"/>
      <c r="FSR124" s="205"/>
      <c r="FSS124" s="205"/>
      <c r="FST124" s="205"/>
      <c r="FSU124" s="205"/>
      <c r="FSV124" s="205"/>
      <c r="FSW124" s="205"/>
      <c r="FSX124" s="205"/>
      <c r="FSY124" s="205"/>
      <c r="FSZ124" s="205"/>
      <c r="FTA124" s="205"/>
      <c r="FTB124" s="205"/>
      <c r="FTC124" s="205"/>
      <c r="FTD124" s="205"/>
      <c r="FTE124" s="205"/>
      <c r="FTF124" s="205"/>
      <c r="FTG124" s="205"/>
      <c r="FTH124" s="205"/>
      <c r="FTI124" s="205"/>
      <c r="FTJ124" s="205"/>
      <c r="FTK124" s="205"/>
      <c r="FTL124" s="205"/>
      <c r="FTM124" s="205"/>
      <c r="FTN124" s="205"/>
      <c r="FTO124" s="205"/>
      <c r="FTP124" s="205"/>
      <c r="FTQ124" s="205"/>
      <c r="FTR124" s="205"/>
      <c r="FTS124" s="205"/>
      <c r="FTT124" s="205"/>
      <c r="FTU124" s="205"/>
      <c r="FTV124" s="205"/>
      <c r="FTW124" s="205"/>
      <c r="FTX124" s="205"/>
      <c r="FTY124" s="205"/>
      <c r="FTZ124" s="205"/>
      <c r="FUA124" s="205"/>
      <c r="FUB124" s="205"/>
      <c r="FUC124" s="205"/>
      <c r="FUD124" s="205"/>
      <c r="FUE124" s="205"/>
      <c r="FUF124" s="205"/>
      <c r="FUG124" s="205"/>
      <c r="FUH124" s="205"/>
      <c r="FUI124" s="205"/>
      <c r="FUP124" s="205"/>
      <c r="FUQ124" s="205"/>
      <c r="FUR124" s="205"/>
      <c r="FUS124" s="205"/>
      <c r="FUT124" s="205"/>
      <c r="FUU124" s="205"/>
      <c r="FUV124" s="205"/>
      <c r="FUW124" s="205"/>
      <c r="FUX124" s="205"/>
      <c r="FUY124" s="205"/>
      <c r="FUZ124" s="205"/>
      <c r="FVA124" s="205"/>
      <c r="FVB124" s="205"/>
      <c r="FVC124" s="205"/>
      <c r="FVD124" s="205"/>
      <c r="FVE124" s="205"/>
      <c r="FVF124" s="205"/>
      <c r="FVG124" s="205"/>
      <c r="FVH124" s="205"/>
      <c r="FVI124" s="205"/>
      <c r="FVJ124" s="205"/>
      <c r="FVK124" s="205"/>
      <c r="FVL124" s="205"/>
      <c r="FVM124" s="205"/>
      <c r="FVN124" s="205"/>
      <c r="FVO124" s="205"/>
      <c r="FVP124" s="205"/>
      <c r="FVQ124" s="205"/>
      <c r="FVR124" s="205"/>
      <c r="FVS124" s="205"/>
      <c r="FVT124" s="205"/>
      <c r="FVU124" s="205"/>
      <c r="FVV124" s="205"/>
      <c r="FVW124" s="205"/>
      <c r="FVX124" s="205"/>
      <c r="FVY124" s="205"/>
      <c r="FVZ124" s="205"/>
      <c r="FWA124" s="205"/>
      <c r="FWB124" s="205"/>
      <c r="FWC124" s="205"/>
      <c r="FWD124" s="205"/>
      <c r="FWE124" s="205"/>
      <c r="FWF124" s="205"/>
      <c r="FWG124" s="205"/>
      <c r="FWH124" s="205"/>
      <c r="FWI124" s="205"/>
      <c r="FWJ124" s="205"/>
      <c r="FWK124" s="205"/>
      <c r="FWL124" s="205"/>
      <c r="FWM124" s="205"/>
      <c r="FWN124" s="205"/>
      <c r="FWO124" s="205"/>
      <c r="FWP124" s="205"/>
      <c r="FWQ124" s="205"/>
      <c r="FWR124" s="205"/>
      <c r="FWS124" s="205"/>
      <c r="FWT124" s="205"/>
      <c r="FWU124" s="205"/>
      <c r="FWV124" s="205"/>
      <c r="FWW124" s="205"/>
      <c r="FWX124" s="205"/>
      <c r="FWY124" s="205"/>
      <c r="FWZ124" s="205"/>
      <c r="FXA124" s="205"/>
      <c r="FXB124" s="205"/>
      <c r="FXC124" s="205"/>
      <c r="FXD124" s="205"/>
      <c r="FXE124" s="205"/>
      <c r="FXF124" s="205"/>
      <c r="FXG124" s="205"/>
      <c r="FXH124" s="205"/>
      <c r="FXI124" s="205"/>
      <c r="FXJ124" s="205"/>
      <c r="FXK124" s="205"/>
      <c r="FXL124" s="205"/>
      <c r="FXM124" s="205"/>
      <c r="FXN124" s="205"/>
      <c r="FXO124" s="205"/>
      <c r="FXP124" s="205"/>
      <c r="FXQ124" s="205"/>
      <c r="FXR124" s="205"/>
      <c r="FXS124" s="205"/>
      <c r="FXT124" s="205"/>
      <c r="FXU124" s="205"/>
      <c r="FXV124" s="205"/>
      <c r="FXW124" s="205"/>
      <c r="FXX124" s="205"/>
      <c r="FXY124" s="205"/>
      <c r="FXZ124" s="205"/>
      <c r="FYA124" s="205"/>
      <c r="FYB124" s="205"/>
      <c r="FYC124" s="205"/>
      <c r="FYD124" s="205"/>
      <c r="FYE124" s="205"/>
      <c r="FYF124" s="205"/>
      <c r="FYG124" s="205"/>
      <c r="FYH124" s="205"/>
      <c r="FYI124" s="205"/>
      <c r="FYJ124" s="205"/>
      <c r="FYK124" s="205"/>
      <c r="FYL124" s="205"/>
      <c r="FYM124" s="205"/>
      <c r="FYN124" s="205"/>
      <c r="FYO124" s="205"/>
      <c r="FYP124" s="205"/>
      <c r="FYQ124" s="205"/>
      <c r="FYR124" s="205"/>
      <c r="FYS124" s="205"/>
      <c r="FYT124" s="205"/>
      <c r="FYU124" s="205"/>
      <c r="FYV124" s="205"/>
      <c r="FYW124" s="205"/>
      <c r="FYX124" s="205"/>
      <c r="FYY124" s="205"/>
      <c r="FYZ124" s="205"/>
      <c r="FZA124" s="205"/>
      <c r="FZB124" s="205"/>
      <c r="FZC124" s="205"/>
      <c r="FZD124" s="205"/>
      <c r="FZE124" s="205"/>
      <c r="FZF124" s="205"/>
      <c r="FZG124" s="205"/>
      <c r="FZH124" s="205"/>
      <c r="FZI124" s="205"/>
      <c r="FZJ124" s="205"/>
      <c r="FZK124" s="205"/>
      <c r="FZL124" s="205"/>
      <c r="FZM124" s="205"/>
      <c r="FZN124" s="205"/>
      <c r="FZO124" s="205"/>
      <c r="FZP124" s="205"/>
      <c r="FZQ124" s="205"/>
      <c r="FZR124" s="205"/>
      <c r="FZS124" s="205"/>
      <c r="FZT124" s="205"/>
      <c r="FZU124" s="205"/>
      <c r="FZV124" s="205"/>
      <c r="FZW124" s="205"/>
      <c r="FZX124" s="205"/>
      <c r="FZY124" s="205"/>
      <c r="FZZ124" s="205"/>
      <c r="GAA124" s="205"/>
      <c r="GAB124" s="205"/>
      <c r="GAC124" s="205"/>
      <c r="GAD124" s="205"/>
      <c r="GAE124" s="205"/>
      <c r="GAF124" s="205"/>
      <c r="GAG124" s="205"/>
      <c r="GAH124" s="205"/>
      <c r="GAI124" s="205"/>
      <c r="GAJ124" s="205"/>
      <c r="GAK124" s="205"/>
      <c r="GAL124" s="205"/>
      <c r="GAM124" s="205"/>
      <c r="GAN124" s="205"/>
      <c r="GAO124" s="205"/>
      <c r="GAP124" s="205"/>
      <c r="GAQ124" s="205"/>
      <c r="GAR124" s="205"/>
      <c r="GAS124" s="205"/>
      <c r="GAT124" s="205"/>
      <c r="GAU124" s="205"/>
      <c r="GAV124" s="205"/>
      <c r="GAW124" s="205"/>
      <c r="GAX124" s="205"/>
      <c r="GAY124" s="205"/>
      <c r="GAZ124" s="205"/>
      <c r="GBA124" s="205"/>
      <c r="GBB124" s="205"/>
      <c r="GBC124" s="205"/>
      <c r="GBD124" s="205"/>
      <c r="GBE124" s="205"/>
      <c r="GBF124" s="205"/>
      <c r="GBG124" s="205"/>
      <c r="GBH124" s="205"/>
      <c r="GBI124" s="205"/>
      <c r="GBJ124" s="205"/>
      <c r="GBK124" s="205"/>
      <c r="GBL124" s="205"/>
      <c r="GBM124" s="205"/>
      <c r="GBN124" s="205"/>
      <c r="GBO124" s="205"/>
      <c r="GBP124" s="205"/>
      <c r="GBQ124" s="205"/>
      <c r="GBR124" s="205"/>
      <c r="GBS124" s="205"/>
      <c r="GBT124" s="205"/>
      <c r="GBU124" s="205"/>
      <c r="GBV124" s="205"/>
      <c r="GBW124" s="205"/>
      <c r="GBX124" s="205"/>
      <c r="GBY124" s="205"/>
      <c r="GBZ124" s="205"/>
      <c r="GCA124" s="205"/>
      <c r="GCB124" s="205"/>
      <c r="GCC124" s="205"/>
      <c r="GCD124" s="205"/>
      <c r="GCE124" s="205"/>
      <c r="GCF124" s="205"/>
      <c r="GCG124" s="205"/>
      <c r="GCH124" s="205"/>
      <c r="GCI124" s="205"/>
      <c r="GCJ124" s="205"/>
      <c r="GCK124" s="205"/>
      <c r="GCL124" s="205"/>
      <c r="GCM124" s="205"/>
      <c r="GCN124" s="205"/>
      <c r="GCO124" s="205"/>
      <c r="GCP124" s="205"/>
      <c r="GCQ124" s="205"/>
      <c r="GCR124" s="205"/>
      <c r="GCS124" s="205"/>
      <c r="GCT124" s="205"/>
      <c r="GCU124" s="205"/>
      <c r="GCV124" s="205"/>
      <c r="GCW124" s="205"/>
      <c r="GCX124" s="205"/>
      <c r="GCY124" s="205"/>
      <c r="GCZ124" s="205"/>
      <c r="GDA124" s="205"/>
      <c r="GDB124" s="205"/>
      <c r="GDC124" s="205"/>
      <c r="GDD124" s="205"/>
      <c r="GDE124" s="205"/>
      <c r="GDF124" s="205"/>
      <c r="GDG124" s="205"/>
      <c r="GDH124" s="205"/>
      <c r="GDI124" s="205"/>
      <c r="GDJ124" s="205"/>
      <c r="GDK124" s="205"/>
      <c r="GDL124" s="205"/>
      <c r="GDM124" s="205"/>
      <c r="GDN124" s="205"/>
      <c r="GDO124" s="205"/>
      <c r="GDP124" s="205"/>
      <c r="GDQ124" s="205"/>
      <c r="GDR124" s="205"/>
      <c r="GDS124" s="205"/>
      <c r="GDT124" s="205"/>
      <c r="GDU124" s="205"/>
      <c r="GDV124" s="205"/>
      <c r="GDW124" s="205"/>
      <c r="GDX124" s="205"/>
      <c r="GDY124" s="205"/>
      <c r="GDZ124" s="205"/>
      <c r="GEA124" s="205"/>
      <c r="GEB124" s="205"/>
      <c r="GEC124" s="205"/>
      <c r="GED124" s="205"/>
      <c r="GEE124" s="205"/>
      <c r="GEL124" s="205"/>
      <c r="GEM124" s="205"/>
      <c r="GEN124" s="205"/>
      <c r="GEO124" s="205"/>
      <c r="GEP124" s="205"/>
      <c r="GEQ124" s="205"/>
      <c r="GER124" s="205"/>
      <c r="GES124" s="205"/>
      <c r="GET124" s="205"/>
      <c r="GEU124" s="205"/>
      <c r="GEV124" s="205"/>
      <c r="GEW124" s="205"/>
      <c r="GEX124" s="205"/>
      <c r="GEY124" s="205"/>
      <c r="GEZ124" s="205"/>
      <c r="GFA124" s="205"/>
      <c r="GFB124" s="205"/>
      <c r="GFC124" s="205"/>
      <c r="GFD124" s="205"/>
      <c r="GFE124" s="205"/>
      <c r="GFF124" s="205"/>
      <c r="GFG124" s="205"/>
      <c r="GFH124" s="205"/>
      <c r="GFI124" s="205"/>
      <c r="GFJ124" s="205"/>
      <c r="GFK124" s="205"/>
      <c r="GFL124" s="205"/>
      <c r="GFM124" s="205"/>
      <c r="GFN124" s="205"/>
      <c r="GFO124" s="205"/>
      <c r="GFP124" s="205"/>
      <c r="GFQ124" s="205"/>
      <c r="GFR124" s="205"/>
      <c r="GFS124" s="205"/>
      <c r="GFT124" s="205"/>
      <c r="GFU124" s="205"/>
      <c r="GFV124" s="205"/>
      <c r="GFW124" s="205"/>
      <c r="GFX124" s="205"/>
      <c r="GFY124" s="205"/>
      <c r="GFZ124" s="205"/>
      <c r="GGA124" s="205"/>
      <c r="GGB124" s="205"/>
      <c r="GGC124" s="205"/>
      <c r="GGD124" s="205"/>
      <c r="GGE124" s="205"/>
      <c r="GGF124" s="205"/>
      <c r="GGG124" s="205"/>
      <c r="GGH124" s="205"/>
      <c r="GGI124" s="205"/>
      <c r="GGJ124" s="205"/>
      <c r="GGK124" s="205"/>
      <c r="GGL124" s="205"/>
      <c r="GGM124" s="205"/>
      <c r="GGN124" s="205"/>
      <c r="GGO124" s="205"/>
      <c r="GGP124" s="205"/>
      <c r="GGQ124" s="205"/>
      <c r="GGR124" s="205"/>
      <c r="GGS124" s="205"/>
      <c r="GGT124" s="205"/>
      <c r="GGU124" s="205"/>
      <c r="GGV124" s="205"/>
      <c r="GGW124" s="205"/>
      <c r="GGX124" s="205"/>
      <c r="GGY124" s="205"/>
      <c r="GGZ124" s="205"/>
      <c r="GHA124" s="205"/>
      <c r="GHB124" s="205"/>
      <c r="GHC124" s="205"/>
      <c r="GHD124" s="205"/>
      <c r="GHE124" s="205"/>
      <c r="GHF124" s="205"/>
      <c r="GHG124" s="205"/>
      <c r="GHH124" s="205"/>
      <c r="GHI124" s="205"/>
      <c r="GHJ124" s="205"/>
      <c r="GHK124" s="205"/>
      <c r="GHL124" s="205"/>
      <c r="GHM124" s="205"/>
      <c r="GHN124" s="205"/>
      <c r="GHO124" s="205"/>
      <c r="GHP124" s="205"/>
      <c r="GHQ124" s="205"/>
      <c r="GHR124" s="205"/>
      <c r="GHS124" s="205"/>
      <c r="GHT124" s="205"/>
      <c r="GHU124" s="205"/>
      <c r="GHV124" s="205"/>
      <c r="GHW124" s="205"/>
      <c r="GHX124" s="205"/>
      <c r="GHY124" s="205"/>
      <c r="GHZ124" s="205"/>
      <c r="GIA124" s="205"/>
      <c r="GIB124" s="205"/>
      <c r="GIC124" s="205"/>
      <c r="GID124" s="205"/>
      <c r="GIE124" s="205"/>
      <c r="GIF124" s="205"/>
      <c r="GIG124" s="205"/>
      <c r="GIH124" s="205"/>
      <c r="GII124" s="205"/>
      <c r="GIJ124" s="205"/>
      <c r="GIK124" s="205"/>
      <c r="GIL124" s="205"/>
      <c r="GIM124" s="205"/>
      <c r="GIN124" s="205"/>
      <c r="GIO124" s="205"/>
      <c r="GIP124" s="205"/>
      <c r="GIQ124" s="205"/>
      <c r="GIR124" s="205"/>
      <c r="GIS124" s="205"/>
      <c r="GIT124" s="205"/>
      <c r="GIU124" s="205"/>
      <c r="GIV124" s="205"/>
      <c r="GIW124" s="205"/>
      <c r="GIX124" s="205"/>
      <c r="GIY124" s="205"/>
      <c r="GIZ124" s="205"/>
      <c r="GJA124" s="205"/>
      <c r="GJB124" s="205"/>
      <c r="GJC124" s="205"/>
      <c r="GJD124" s="205"/>
      <c r="GJE124" s="205"/>
      <c r="GJF124" s="205"/>
      <c r="GJG124" s="205"/>
      <c r="GJH124" s="205"/>
      <c r="GJI124" s="205"/>
      <c r="GJJ124" s="205"/>
      <c r="GJK124" s="205"/>
      <c r="GJL124" s="205"/>
      <c r="GJM124" s="205"/>
      <c r="GJN124" s="205"/>
      <c r="GJO124" s="205"/>
      <c r="GJP124" s="205"/>
      <c r="GJQ124" s="205"/>
      <c r="GJR124" s="205"/>
      <c r="GJS124" s="205"/>
      <c r="GJT124" s="205"/>
      <c r="GJU124" s="205"/>
      <c r="GJV124" s="205"/>
      <c r="GJW124" s="205"/>
      <c r="GJX124" s="205"/>
      <c r="GJY124" s="205"/>
      <c r="GJZ124" s="205"/>
      <c r="GKA124" s="205"/>
      <c r="GKB124" s="205"/>
      <c r="GKC124" s="205"/>
      <c r="GKD124" s="205"/>
      <c r="GKE124" s="205"/>
      <c r="GKF124" s="205"/>
      <c r="GKG124" s="205"/>
      <c r="GKH124" s="205"/>
      <c r="GKI124" s="205"/>
      <c r="GKJ124" s="205"/>
      <c r="GKK124" s="205"/>
      <c r="GKL124" s="205"/>
      <c r="GKM124" s="205"/>
      <c r="GKN124" s="205"/>
      <c r="GKO124" s="205"/>
      <c r="GKP124" s="205"/>
      <c r="GKQ124" s="205"/>
      <c r="GKR124" s="205"/>
      <c r="GKS124" s="205"/>
      <c r="GKT124" s="205"/>
      <c r="GKU124" s="205"/>
      <c r="GKV124" s="205"/>
      <c r="GKW124" s="205"/>
      <c r="GKX124" s="205"/>
      <c r="GKY124" s="205"/>
      <c r="GKZ124" s="205"/>
      <c r="GLA124" s="205"/>
      <c r="GLB124" s="205"/>
      <c r="GLC124" s="205"/>
      <c r="GLD124" s="205"/>
      <c r="GLE124" s="205"/>
      <c r="GLF124" s="205"/>
      <c r="GLG124" s="205"/>
      <c r="GLH124" s="205"/>
      <c r="GLI124" s="205"/>
      <c r="GLJ124" s="205"/>
      <c r="GLK124" s="205"/>
      <c r="GLL124" s="205"/>
      <c r="GLM124" s="205"/>
      <c r="GLN124" s="205"/>
      <c r="GLO124" s="205"/>
      <c r="GLP124" s="205"/>
      <c r="GLQ124" s="205"/>
      <c r="GLR124" s="205"/>
      <c r="GLS124" s="205"/>
      <c r="GLT124" s="205"/>
      <c r="GLU124" s="205"/>
      <c r="GLV124" s="205"/>
      <c r="GLW124" s="205"/>
      <c r="GLX124" s="205"/>
      <c r="GLY124" s="205"/>
      <c r="GLZ124" s="205"/>
      <c r="GMA124" s="205"/>
      <c r="GMB124" s="205"/>
      <c r="GMC124" s="205"/>
      <c r="GMD124" s="205"/>
      <c r="GME124" s="205"/>
      <c r="GMF124" s="205"/>
      <c r="GMG124" s="205"/>
      <c r="GMH124" s="205"/>
      <c r="GMI124" s="205"/>
      <c r="GMJ124" s="205"/>
      <c r="GMK124" s="205"/>
      <c r="GML124" s="205"/>
      <c r="GMM124" s="205"/>
      <c r="GMN124" s="205"/>
      <c r="GMO124" s="205"/>
      <c r="GMP124" s="205"/>
      <c r="GMQ124" s="205"/>
      <c r="GMR124" s="205"/>
      <c r="GMS124" s="205"/>
      <c r="GMT124" s="205"/>
      <c r="GMU124" s="205"/>
      <c r="GMV124" s="205"/>
      <c r="GMW124" s="205"/>
      <c r="GMX124" s="205"/>
      <c r="GMY124" s="205"/>
      <c r="GMZ124" s="205"/>
      <c r="GNA124" s="205"/>
      <c r="GNB124" s="205"/>
      <c r="GNC124" s="205"/>
      <c r="GND124" s="205"/>
      <c r="GNE124" s="205"/>
      <c r="GNF124" s="205"/>
      <c r="GNG124" s="205"/>
      <c r="GNH124" s="205"/>
      <c r="GNI124" s="205"/>
      <c r="GNJ124" s="205"/>
      <c r="GNK124" s="205"/>
      <c r="GNL124" s="205"/>
      <c r="GNM124" s="205"/>
      <c r="GNN124" s="205"/>
      <c r="GNO124" s="205"/>
      <c r="GNP124" s="205"/>
      <c r="GNQ124" s="205"/>
      <c r="GNR124" s="205"/>
      <c r="GNS124" s="205"/>
      <c r="GNT124" s="205"/>
      <c r="GNU124" s="205"/>
      <c r="GNV124" s="205"/>
      <c r="GNW124" s="205"/>
      <c r="GNX124" s="205"/>
      <c r="GNY124" s="205"/>
      <c r="GNZ124" s="205"/>
      <c r="GOA124" s="205"/>
      <c r="GOH124" s="205"/>
      <c r="GOI124" s="205"/>
      <c r="GOJ124" s="205"/>
      <c r="GOK124" s="205"/>
      <c r="GOL124" s="205"/>
      <c r="GOM124" s="205"/>
      <c r="GON124" s="205"/>
      <c r="GOO124" s="205"/>
      <c r="GOP124" s="205"/>
      <c r="GOQ124" s="205"/>
      <c r="GOR124" s="205"/>
      <c r="GOS124" s="205"/>
      <c r="GOT124" s="205"/>
      <c r="GOU124" s="205"/>
      <c r="GOV124" s="205"/>
      <c r="GOW124" s="205"/>
      <c r="GOX124" s="205"/>
      <c r="GOY124" s="205"/>
      <c r="GOZ124" s="205"/>
      <c r="GPA124" s="205"/>
      <c r="GPB124" s="205"/>
      <c r="GPC124" s="205"/>
      <c r="GPD124" s="205"/>
      <c r="GPE124" s="205"/>
      <c r="GPF124" s="205"/>
      <c r="GPG124" s="205"/>
      <c r="GPH124" s="205"/>
      <c r="GPI124" s="205"/>
      <c r="GPJ124" s="205"/>
      <c r="GPK124" s="205"/>
      <c r="GPL124" s="205"/>
      <c r="GPM124" s="205"/>
      <c r="GPN124" s="205"/>
      <c r="GPO124" s="205"/>
      <c r="GPP124" s="205"/>
      <c r="GPQ124" s="205"/>
      <c r="GPR124" s="205"/>
      <c r="GPS124" s="205"/>
      <c r="GPT124" s="205"/>
      <c r="GPU124" s="205"/>
      <c r="GPV124" s="205"/>
      <c r="GPW124" s="205"/>
      <c r="GPX124" s="205"/>
      <c r="GPY124" s="205"/>
      <c r="GPZ124" s="205"/>
      <c r="GQA124" s="205"/>
      <c r="GQB124" s="205"/>
      <c r="GQC124" s="205"/>
      <c r="GQD124" s="205"/>
      <c r="GQE124" s="205"/>
      <c r="GQF124" s="205"/>
      <c r="GQG124" s="205"/>
      <c r="GQH124" s="205"/>
      <c r="GQI124" s="205"/>
      <c r="GQJ124" s="205"/>
      <c r="GQK124" s="205"/>
      <c r="GQL124" s="205"/>
      <c r="GQM124" s="205"/>
      <c r="GQN124" s="205"/>
      <c r="GQO124" s="205"/>
      <c r="GQP124" s="205"/>
      <c r="GQQ124" s="205"/>
      <c r="GQR124" s="205"/>
      <c r="GQS124" s="205"/>
      <c r="GQT124" s="205"/>
      <c r="GQU124" s="205"/>
      <c r="GQV124" s="205"/>
      <c r="GQW124" s="205"/>
      <c r="GQX124" s="205"/>
      <c r="GQY124" s="205"/>
      <c r="GQZ124" s="205"/>
      <c r="GRA124" s="205"/>
      <c r="GRB124" s="205"/>
      <c r="GRC124" s="205"/>
      <c r="GRD124" s="205"/>
      <c r="GRE124" s="205"/>
      <c r="GRF124" s="205"/>
      <c r="GRG124" s="205"/>
      <c r="GRH124" s="205"/>
      <c r="GRI124" s="205"/>
      <c r="GRJ124" s="205"/>
      <c r="GRK124" s="205"/>
      <c r="GRL124" s="205"/>
      <c r="GRM124" s="205"/>
      <c r="GRN124" s="205"/>
      <c r="GRO124" s="205"/>
      <c r="GRP124" s="205"/>
      <c r="GRQ124" s="205"/>
      <c r="GRR124" s="205"/>
      <c r="GRS124" s="205"/>
      <c r="GRT124" s="205"/>
      <c r="GRU124" s="205"/>
      <c r="GRV124" s="205"/>
      <c r="GRW124" s="205"/>
      <c r="GRX124" s="205"/>
      <c r="GRY124" s="205"/>
      <c r="GRZ124" s="205"/>
      <c r="GSA124" s="205"/>
      <c r="GSB124" s="205"/>
      <c r="GSC124" s="205"/>
      <c r="GSD124" s="205"/>
      <c r="GSE124" s="205"/>
      <c r="GSF124" s="205"/>
      <c r="GSG124" s="205"/>
      <c r="GSH124" s="205"/>
      <c r="GSI124" s="205"/>
      <c r="GSJ124" s="205"/>
      <c r="GSK124" s="205"/>
      <c r="GSL124" s="205"/>
      <c r="GSM124" s="205"/>
      <c r="GSN124" s="205"/>
      <c r="GSO124" s="205"/>
      <c r="GSP124" s="205"/>
      <c r="GSQ124" s="205"/>
      <c r="GSR124" s="205"/>
      <c r="GSS124" s="205"/>
      <c r="GST124" s="205"/>
      <c r="GSU124" s="205"/>
      <c r="GSV124" s="205"/>
      <c r="GSW124" s="205"/>
      <c r="GSX124" s="205"/>
      <c r="GSY124" s="205"/>
      <c r="GSZ124" s="205"/>
      <c r="GTA124" s="205"/>
      <c r="GTB124" s="205"/>
      <c r="GTC124" s="205"/>
      <c r="GTD124" s="205"/>
      <c r="GTE124" s="205"/>
      <c r="GTF124" s="205"/>
      <c r="GTG124" s="205"/>
      <c r="GTH124" s="205"/>
      <c r="GTI124" s="205"/>
      <c r="GTJ124" s="205"/>
      <c r="GTK124" s="205"/>
      <c r="GTL124" s="205"/>
      <c r="GTM124" s="205"/>
      <c r="GTN124" s="205"/>
      <c r="GTO124" s="205"/>
      <c r="GTP124" s="205"/>
      <c r="GTQ124" s="205"/>
      <c r="GTR124" s="205"/>
      <c r="GTS124" s="205"/>
      <c r="GTT124" s="205"/>
      <c r="GTU124" s="205"/>
      <c r="GTV124" s="205"/>
      <c r="GTW124" s="205"/>
      <c r="GTX124" s="205"/>
      <c r="GTY124" s="205"/>
      <c r="GTZ124" s="205"/>
      <c r="GUA124" s="205"/>
      <c r="GUB124" s="205"/>
      <c r="GUC124" s="205"/>
      <c r="GUD124" s="205"/>
      <c r="GUE124" s="205"/>
      <c r="GUF124" s="205"/>
      <c r="GUG124" s="205"/>
      <c r="GUH124" s="205"/>
      <c r="GUI124" s="205"/>
      <c r="GUJ124" s="205"/>
      <c r="GUK124" s="205"/>
      <c r="GUL124" s="205"/>
      <c r="GUM124" s="205"/>
      <c r="GUN124" s="205"/>
      <c r="GUO124" s="205"/>
      <c r="GUP124" s="205"/>
      <c r="GUQ124" s="205"/>
      <c r="GUR124" s="205"/>
      <c r="GUS124" s="205"/>
      <c r="GUT124" s="205"/>
      <c r="GUU124" s="205"/>
      <c r="GUV124" s="205"/>
      <c r="GUW124" s="205"/>
      <c r="GUX124" s="205"/>
      <c r="GUY124" s="205"/>
      <c r="GUZ124" s="205"/>
      <c r="GVA124" s="205"/>
      <c r="GVB124" s="205"/>
      <c r="GVC124" s="205"/>
      <c r="GVD124" s="205"/>
      <c r="GVE124" s="205"/>
      <c r="GVF124" s="205"/>
      <c r="GVG124" s="205"/>
      <c r="GVH124" s="205"/>
      <c r="GVI124" s="205"/>
      <c r="GVJ124" s="205"/>
      <c r="GVK124" s="205"/>
      <c r="GVL124" s="205"/>
      <c r="GVM124" s="205"/>
      <c r="GVN124" s="205"/>
      <c r="GVO124" s="205"/>
      <c r="GVP124" s="205"/>
      <c r="GVQ124" s="205"/>
      <c r="GVR124" s="205"/>
      <c r="GVS124" s="205"/>
      <c r="GVT124" s="205"/>
      <c r="GVU124" s="205"/>
      <c r="GVV124" s="205"/>
      <c r="GVW124" s="205"/>
      <c r="GVX124" s="205"/>
      <c r="GVY124" s="205"/>
      <c r="GVZ124" s="205"/>
      <c r="GWA124" s="205"/>
      <c r="GWB124" s="205"/>
      <c r="GWC124" s="205"/>
      <c r="GWD124" s="205"/>
      <c r="GWE124" s="205"/>
      <c r="GWF124" s="205"/>
      <c r="GWG124" s="205"/>
      <c r="GWH124" s="205"/>
      <c r="GWI124" s="205"/>
      <c r="GWJ124" s="205"/>
      <c r="GWK124" s="205"/>
      <c r="GWL124" s="205"/>
      <c r="GWM124" s="205"/>
      <c r="GWN124" s="205"/>
      <c r="GWO124" s="205"/>
      <c r="GWP124" s="205"/>
      <c r="GWQ124" s="205"/>
      <c r="GWR124" s="205"/>
      <c r="GWS124" s="205"/>
      <c r="GWT124" s="205"/>
      <c r="GWU124" s="205"/>
      <c r="GWV124" s="205"/>
      <c r="GWW124" s="205"/>
      <c r="GWX124" s="205"/>
      <c r="GWY124" s="205"/>
      <c r="GWZ124" s="205"/>
      <c r="GXA124" s="205"/>
      <c r="GXB124" s="205"/>
      <c r="GXC124" s="205"/>
      <c r="GXD124" s="205"/>
      <c r="GXE124" s="205"/>
      <c r="GXF124" s="205"/>
      <c r="GXG124" s="205"/>
      <c r="GXH124" s="205"/>
      <c r="GXI124" s="205"/>
      <c r="GXJ124" s="205"/>
      <c r="GXK124" s="205"/>
      <c r="GXL124" s="205"/>
      <c r="GXM124" s="205"/>
      <c r="GXN124" s="205"/>
      <c r="GXO124" s="205"/>
      <c r="GXP124" s="205"/>
      <c r="GXQ124" s="205"/>
      <c r="GXR124" s="205"/>
      <c r="GXS124" s="205"/>
      <c r="GXT124" s="205"/>
      <c r="GXU124" s="205"/>
      <c r="GXV124" s="205"/>
      <c r="GXW124" s="205"/>
      <c r="GYD124" s="205"/>
      <c r="GYE124" s="205"/>
      <c r="GYF124" s="205"/>
      <c r="GYG124" s="205"/>
      <c r="GYH124" s="205"/>
      <c r="GYI124" s="205"/>
      <c r="GYJ124" s="205"/>
      <c r="GYK124" s="205"/>
      <c r="GYL124" s="205"/>
      <c r="GYM124" s="205"/>
      <c r="GYN124" s="205"/>
      <c r="GYO124" s="205"/>
      <c r="GYP124" s="205"/>
      <c r="GYQ124" s="205"/>
      <c r="GYR124" s="205"/>
      <c r="GYS124" s="205"/>
      <c r="GYT124" s="205"/>
      <c r="GYU124" s="205"/>
      <c r="GYV124" s="205"/>
      <c r="GYW124" s="205"/>
      <c r="GYX124" s="205"/>
      <c r="GYY124" s="205"/>
      <c r="GYZ124" s="205"/>
      <c r="GZA124" s="205"/>
      <c r="GZB124" s="205"/>
      <c r="GZC124" s="205"/>
      <c r="GZD124" s="205"/>
      <c r="GZE124" s="205"/>
      <c r="GZF124" s="205"/>
      <c r="GZG124" s="205"/>
      <c r="GZH124" s="205"/>
      <c r="GZI124" s="205"/>
      <c r="GZJ124" s="205"/>
      <c r="GZK124" s="205"/>
      <c r="GZL124" s="205"/>
      <c r="GZM124" s="205"/>
      <c r="GZN124" s="205"/>
      <c r="GZO124" s="205"/>
      <c r="GZP124" s="205"/>
      <c r="GZQ124" s="205"/>
      <c r="GZR124" s="205"/>
      <c r="GZS124" s="205"/>
      <c r="GZT124" s="205"/>
      <c r="GZU124" s="205"/>
      <c r="GZV124" s="205"/>
      <c r="GZW124" s="205"/>
      <c r="GZX124" s="205"/>
      <c r="GZY124" s="205"/>
      <c r="GZZ124" s="205"/>
      <c r="HAA124" s="205"/>
      <c r="HAB124" s="205"/>
      <c r="HAC124" s="205"/>
      <c r="HAD124" s="205"/>
      <c r="HAE124" s="205"/>
      <c r="HAF124" s="205"/>
      <c r="HAG124" s="205"/>
      <c r="HAH124" s="205"/>
      <c r="HAI124" s="205"/>
      <c r="HAJ124" s="205"/>
      <c r="HAK124" s="205"/>
      <c r="HAL124" s="205"/>
      <c r="HAM124" s="205"/>
      <c r="HAN124" s="205"/>
      <c r="HAO124" s="205"/>
      <c r="HAP124" s="205"/>
      <c r="HAQ124" s="205"/>
      <c r="HAR124" s="205"/>
      <c r="HAS124" s="205"/>
      <c r="HAT124" s="205"/>
      <c r="HAU124" s="205"/>
      <c r="HAV124" s="205"/>
      <c r="HAW124" s="205"/>
      <c r="HAX124" s="205"/>
      <c r="HAY124" s="205"/>
      <c r="HAZ124" s="205"/>
      <c r="HBA124" s="205"/>
      <c r="HBB124" s="205"/>
      <c r="HBC124" s="205"/>
      <c r="HBD124" s="205"/>
      <c r="HBE124" s="205"/>
      <c r="HBF124" s="205"/>
      <c r="HBG124" s="205"/>
      <c r="HBH124" s="205"/>
      <c r="HBI124" s="205"/>
      <c r="HBJ124" s="205"/>
      <c r="HBK124" s="205"/>
      <c r="HBL124" s="205"/>
      <c r="HBM124" s="205"/>
      <c r="HBN124" s="205"/>
      <c r="HBO124" s="205"/>
      <c r="HBP124" s="205"/>
      <c r="HBQ124" s="205"/>
      <c r="HBR124" s="205"/>
      <c r="HBS124" s="205"/>
      <c r="HBT124" s="205"/>
      <c r="HBU124" s="205"/>
      <c r="HBV124" s="205"/>
      <c r="HBW124" s="205"/>
      <c r="HBX124" s="205"/>
      <c r="HBY124" s="205"/>
      <c r="HBZ124" s="205"/>
      <c r="HCA124" s="205"/>
      <c r="HCB124" s="205"/>
      <c r="HCC124" s="205"/>
      <c r="HCD124" s="205"/>
      <c r="HCE124" s="205"/>
      <c r="HCF124" s="205"/>
      <c r="HCG124" s="205"/>
      <c r="HCH124" s="205"/>
      <c r="HCI124" s="205"/>
      <c r="HCJ124" s="205"/>
      <c r="HCK124" s="205"/>
      <c r="HCL124" s="205"/>
      <c r="HCM124" s="205"/>
      <c r="HCN124" s="205"/>
      <c r="HCO124" s="205"/>
      <c r="HCP124" s="205"/>
      <c r="HCQ124" s="205"/>
      <c r="HCR124" s="205"/>
      <c r="HCS124" s="205"/>
      <c r="HCT124" s="205"/>
      <c r="HCU124" s="205"/>
      <c r="HCV124" s="205"/>
      <c r="HCW124" s="205"/>
      <c r="HCX124" s="205"/>
      <c r="HCY124" s="205"/>
      <c r="HCZ124" s="205"/>
      <c r="HDA124" s="205"/>
      <c r="HDB124" s="205"/>
      <c r="HDC124" s="205"/>
      <c r="HDD124" s="205"/>
      <c r="HDE124" s="205"/>
      <c r="HDF124" s="205"/>
      <c r="HDG124" s="205"/>
      <c r="HDH124" s="205"/>
      <c r="HDI124" s="205"/>
      <c r="HDJ124" s="205"/>
      <c r="HDK124" s="205"/>
      <c r="HDL124" s="205"/>
      <c r="HDM124" s="205"/>
      <c r="HDN124" s="205"/>
      <c r="HDO124" s="205"/>
      <c r="HDP124" s="205"/>
      <c r="HDQ124" s="205"/>
      <c r="HDR124" s="205"/>
      <c r="HDS124" s="205"/>
      <c r="HDT124" s="205"/>
      <c r="HDU124" s="205"/>
      <c r="HDV124" s="205"/>
      <c r="HDW124" s="205"/>
      <c r="HDX124" s="205"/>
      <c r="HDY124" s="205"/>
      <c r="HDZ124" s="205"/>
      <c r="HEA124" s="205"/>
      <c r="HEB124" s="205"/>
      <c r="HEC124" s="205"/>
      <c r="HED124" s="205"/>
      <c r="HEE124" s="205"/>
      <c r="HEF124" s="205"/>
      <c r="HEG124" s="205"/>
      <c r="HEH124" s="205"/>
      <c r="HEI124" s="205"/>
      <c r="HEJ124" s="205"/>
      <c r="HEK124" s="205"/>
      <c r="HEL124" s="205"/>
      <c r="HEM124" s="205"/>
      <c r="HEN124" s="205"/>
      <c r="HEO124" s="205"/>
      <c r="HEP124" s="205"/>
      <c r="HEQ124" s="205"/>
      <c r="HER124" s="205"/>
      <c r="HES124" s="205"/>
      <c r="HET124" s="205"/>
      <c r="HEU124" s="205"/>
      <c r="HEV124" s="205"/>
      <c r="HEW124" s="205"/>
      <c r="HEX124" s="205"/>
      <c r="HEY124" s="205"/>
      <c r="HEZ124" s="205"/>
      <c r="HFA124" s="205"/>
      <c r="HFB124" s="205"/>
      <c r="HFC124" s="205"/>
      <c r="HFD124" s="205"/>
      <c r="HFE124" s="205"/>
      <c r="HFF124" s="205"/>
      <c r="HFG124" s="205"/>
      <c r="HFH124" s="205"/>
      <c r="HFI124" s="205"/>
      <c r="HFJ124" s="205"/>
      <c r="HFK124" s="205"/>
      <c r="HFL124" s="205"/>
      <c r="HFM124" s="205"/>
      <c r="HFN124" s="205"/>
      <c r="HFO124" s="205"/>
      <c r="HFP124" s="205"/>
      <c r="HFQ124" s="205"/>
      <c r="HFR124" s="205"/>
      <c r="HFS124" s="205"/>
      <c r="HFT124" s="205"/>
      <c r="HFU124" s="205"/>
      <c r="HFV124" s="205"/>
      <c r="HFW124" s="205"/>
      <c r="HFX124" s="205"/>
      <c r="HFY124" s="205"/>
      <c r="HFZ124" s="205"/>
      <c r="HGA124" s="205"/>
      <c r="HGB124" s="205"/>
      <c r="HGC124" s="205"/>
      <c r="HGD124" s="205"/>
      <c r="HGE124" s="205"/>
      <c r="HGF124" s="205"/>
      <c r="HGG124" s="205"/>
      <c r="HGH124" s="205"/>
      <c r="HGI124" s="205"/>
      <c r="HGJ124" s="205"/>
      <c r="HGK124" s="205"/>
      <c r="HGL124" s="205"/>
      <c r="HGM124" s="205"/>
      <c r="HGN124" s="205"/>
      <c r="HGO124" s="205"/>
      <c r="HGP124" s="205"/>
      <c r="HGQ124" s="205"/>
      <c r="HGR124" s="205"/>
      <c r="HGS124" s="205"/>
      <c r="HGT124" s="205"/>
      <c r="HGU124" s="205"/>
      <c r="HGV124" s="205"/>
      <c r="HGW124" s="205"/>
      <c r="HGX124" s="205"/>
      <c r="HGY124" s="205"/>
      <c r="HGZ124" s="205"/>
      <c r="HHA124" s="205"/>
      <c r="HHB124" s="205"/>
      <c r="HHC124" s="205"/>
      <c r="HHD124" s="205"/>
      <c r="HHE124" s="205"/>
      <c r="HHF124" s="205"/>
      <c r="HHG124" s="205"/>
      <c r="HHH124" s="205"/>
      <c r="HHI124" s="205"/>
      <c r="HHJ124" s="205"/>
      <c r="HHK124" s="205"/>
      <c r="HHL124" s="205"/>
      <c r="HHM124" s="205"/>
      <c r="HHN124" s="205"/>
      <c r="HHO124" s="205"/>
      <c r="HHP124" s="205"/>
      <c r="HHQ124" s="205"/>
      <c r="HHR124" s="205"/>
      <c r="HHS124" s="205"/>
      <c r="HHZ124" s="205"/>
      <c r="HIA124" s="205"/>
      <c r="HIB124" s="205"/>
      <c r="HIC124" s="205"/>
      <c r="HID124" s="205"/>
      <c r="HIE124" s="205"/>
      <c r="HIF124" s="205"/>
      <c r="HIG124" s="205"/>
      <c r="HIH124" s="205"/>
      <c r="HII124" s="205"/>
      <c r="HIJ124" s="205"/>
      <c r="HIK124" s="205"/>
      <c r="HIL124" s="205"/>
      <c r="HIM124" s="205"/>
      <c r="HIN124" s="205"/>
      <c r="HIO124" s="205"/>
      <c r="HIP124" s="205"/>
      <c r="HIQ124" s="205"/>
      <c r="HIR124" s="205"/>
      <c r="HIS124" s="205"/>
      <c r="HIT124" s="205"/>
      <c r="HIU124" s="205"/>
      <c r="HIV124" s="205"/>
      <c r="HIW124" s="205"/>
      <c r="HIX124" s="205"/>
      <c r="HIY124" s="205"/>
      <c r="HIZ124" s="205"/>
      <c r="HJA124" s="205"/>
      <c r="HJB124" s="205"/>
      <c r="HJC124" s="205"/>
      <c r="HJD124" s="205"/>
      <c r="HJE124" s="205"/>
      <c r="HJF124" s="205"/>
      <c r="HJG124" s="205"/>
      <c r="HJH124" s="205"/>
      <c r="HJI124" s="205"/>
      <c r="HJJ124" s="205"/>
      <c r="HJK124" s="205"/>
      <c r="HJL124" s="205"/>
      <c r="HJM124" s="205"/>
      <c r="HJN124" s="205"/>
      <c r="HJO124" s="205"/>
      <c r="HJP124" s="205"/>
      <c r="HJQ124" s="205"/>
      <c r="HJR124" s="205"/>
      <c r="HJS124" s="205"/>
      <c r="HJT124" s="205"/>
      <c r="HJU124" s="205"/>
      <c r="HJV124" s="205"/>
      <c r="HJW124" s="205"/>
      <c r="HJX124" s="205"/>
      <c r="HJY124" s="205"/>
      <c r="HJZ124" s="205"/>
      <c r="HKA124" s="205"/>
      <c r="HKB124" s="205"/>
      <c r="HKC124" s="205"/>
      <c r="HKD124" s="205"/>
      <c r="HKE124" s="205"/>
      <c r="HKF124" s="205"/>
      <c r="HKG124" s="205"/>
      <c r="HKH124" s="205"/>
      <c r="HKI124" s="205"/>
      <c r="HKJ124" s="205"/>
      <c r="HKK124" s="205"/>
      <c r="HKL124" s="205"/>
      <c r="HKM124" s="205"/>
      <c r="HKN124" s="205"/>
      <c r="HKO124" s="205"/>
      <c r="HKP124" s="205"/>
      <c r="HKQ124" s="205"/>
      <c r="HKR124" s="205"/>
      <c r="HKS124" s="205"/>
      <c r="HKT124" s="205"/>
      <c r="HKU124" s="205"/>
      <c r="HKV124" s="205"/>
      <c r="HKW124" s="205"/>
      <c r="HKX124" s="205"/>
      <c r="HKY124" s="205"/>
      <c r="HKZ124" s="205"/>
      <c r="HLA124" s="205"/>
      <c r="HLB124" s="205"/>
      <c r="HLC124" s="205"/>
      <c r="HLD124" s="205"/>
      <c r="HLE124" s="205"/>
      <c r="HLF124" s="205"/>
      <c r="HLG124" s="205"/>
      <c r="HLH124" s="205"/>
      <c r="HLI124" s="205"/>
      <c r="HLJ124" s="205"/>
      <c r="HLK124" s="205"/>
      <c r="HLL124" s="205"/>
      <c r="HLM124" s="205"/>
      <c r="HLN124" s="205"/>
      <c r="HLO124" s="205"/>
      <c r="HLP124" s="205"/>
      <c r="HLQ124" s="205"/>
      <c r="HLR124" s="205"/>
      <c r="HLS124" s="205"/>
      <c r="HLT124" s="205"/>
      <c r="HLU124" s="205"/>
      <c r="HLV124" s="205"/>
      <c r="HLW124" s="205"/>
      <c r="HLX124" s="205"/>
      <c r="HLY124" s="205"/>
      <c r="HLZ124" s="205"/>
      <c r="HMA124" s="205"/>
      <c r="HMB124" s="205"/>
      <c r="HMC124" s="205"/>
      <c r="HMD124" s="205"/>
      <c r="HME124" s="205"/>
      <c r="HMF124" s="205"/>
      <c r="HMG124" s="205"/>
      <c r="HMH124" s="205"/>
      <c r="HMI124" s="205"/>
      <c r="HMJ124" s="205"/>
      <c r="HMK124" s="205"/>
      <c r="HML124" s="205"/>
      <c r="HMM124" s="205"/>
      <c r="HMN124" s="205"/>
      <c r="HMO124" s="205"/>
      <c r="HMP124" s="205"/>
      <c r="HMQ124" s="205"/>
      <c r="HMR124" s="205"/>
      <c r="HMS124" s="205"/>
      <c r="HMT124" s="205"/>
      <c r="HMU124" s="205"/>
      <c r="HMV124" s="205"/>
      <c r="HMW124" s="205"/>
      <c r="HMX124" s="205"/>
      <c r="HMY124" s="205"/>
      <c r="HMZ124" s="205"/>
      <c r="HNA124" s="205"/>
      <c r="HNB124" s="205"/>
      <c r="HNC124" s="205"/>
      <c r="HND124" s="205"/>
      <c r="HNE124" s="205"/>
      <c r="HNF124" s="205"/>
      <c r="HNG124" s="205"/>
      <c r="HNH124" s="205"/>
      <c r="HNI124" s="205"/>
      <c r="HNJ124" s="205"/>
      <c r="HNK124" s="205"/>
      <c r="HNL124" s="205"/>
      <c r="HNM124" s="205"/>
      <c r="HNN124" s="205"/>
      <c r="HNO124" s="205"/>
      <c r="HNP124" s="205"/>
      <c r="HNQ124" s="205"/>
      <c r="HNR124" s="205"/>
      <c r="HNS124" s="205"/>
      <c r="HNT124" s="205"/>
      <c r="HNU124" s="205"/>
      <c r="HNV124" s="205"/>
      <c r="HNW124" s="205"/>
      <c r="HNX124" s="205"/>
      <c r="HNY124" s="205"/>
      <c r="HNZ124" s="205"/>
      <c r="HOA124" s="205"/>
      <c r="HOB124" s="205"/>
      <c r="HOC124" s="205"/>
      <c r="HOD124" s="205"/>
      <c r="HOE124" s="205"/>
      <c r="HOF124" s="205"/>
      <c r="HOG124" s="205"/>
      <c r="HOH124" s="205"/>
      <c r="HOI124" s="205"/>
      <c r="HOJ124" s="205"/>
      <c r="HOK124" s="205"/>
      <c r="HOL124" s="205"/>
      <c r="HOM124" s="205"/>
      <c r="HON124" s="205"/>
      <c r="HOO124" s="205"/>
      <c r="HOP124" s="205"/>
      <c r="HOQ124" s="205"/>
      <c r="HOR124" s="205"/>
      <c r="HOS124" s="205"/>
      <c r="HOT124" s="205"/>
      <c r="HOU124" s="205"/>
      <c r="HOV124" s="205"/>
      <c r="HOW124" s="205"/>
      <c r="HOX124" s="205"/>
      <c r="HOY124" s="205"/>
      <c r="HOZ124" s="205"/>
      <c r="HPA124" s="205"/>
      <c r="HPB124" s="205"/>
      <c r="HPC124" s="205"/>
      <c r="HPD124" s="205"/>
      <c r="HPE124" s="205"/>
      <c r="HPF124" s="205"/>
      <c r="HPG124" s="205"/>
      <c r="HPH124" s="205"/>
      <c r="HPI124" s="205"/>
      <c r="HPJ124" s="205"/>
      <c r="HPK124" s="205"/>
      <c r="HPL124" s="205"/>
      <c r="HPM124" s="205"/>
      <c r="HPN124" s="205"/>
      <c r="HPO124" s="205"/>
      <c r="HPP124" s="205"/>
      <c r="HPQ124" s="205"/>
      <c r="HPR124" s="205"/>
      <c r="HPS124" s="205"/>
      <c r="HPT124" s="205"/>
      <c r="HPU124" s="205"/>
      <c r="HPV124" s="205"/>
      <c r="HPW124" s="205"/>
      <c r="HPX124" s="205"/>
      <c r="HPY124" s="205"/>
      <c r="HPZ124" s="205"/>
      <c r="HQA124" s="205"/>
      <c r="HQB124" s="205"/>
      <c r="HQC124" s="205"/>
      <c r="HQD124" s="205"/>
      <c r="HQE124" s="205"/>
      <c r="HQF124" s="205"/>
      <c r="HQG124" s="205"/>
      <c r="HQH124" s="205"/>
      <c r="HQI124" s="205"/>
      <c r="HQJ124" s="205"/>
      <c r="HQK124" s="205"/>
      <c r="HQL124" s="205"/>
      <c r="HQM124" s="205"/>
      <c r="HQN124" s="205"/>
      <c r="HQO124" s="205"/>
      <c r="HQP124" s="205"/>
      <c r="HQQ124" s="205"/>
      <c r="HQR124" s="205"/>
      <c r="HQS124" s="205"/>
      <c r="HQT124" s="205"/>
      <c r="HQU124" s="205"/>
      <c r="HQV124" s="205"/>
      <c r="HQW124" s="205"/>
      <c r="HQX124" s="205"/>
      <c r="HQY124" s="205"/>
      <c r="HQZ124" s="205"/>
      <c r="HRA124" s="205"/>
      <c r="HRB124" s="205"/>
      <c r="HRC124" s="205"/>
      <c r="HRD124" s="205"/>
      <c r="HRE124" s="205"/>
      <c r="HRF124" s="205"/>
      <c r="HRG124" s="205"/>
      <c r="HRH124" s="205"/>
      <c r="HRI124" s="205"/>
      <c r="HRJ124" s="205"/>
      <c r="HRK124" s="205"/>
      <c r="HRL124" s="205"/>
      <c r="HRM124" s="205"/>
      <c r="HRN124" s="205"/>
      <c r="HRO124" s="205"/>
      <c r="HRV124" s="205"/>
      <c r="HRW124" s="205"/>
      <c r="HRX124" s="205"/>
      <c r="HRY124" s="205"/>
      <c r="HRZ124" s="205"/>
      <c r="HSA124" s="205"/>
      <c r="HSB124" s="205"/>
      <c r="HSC124" s="205"/>
      <c r="HSD124" s="205"/>
      <c r="HSE124" s="205"/>
      <c r="HSF124" s="205"/>
      <c r="HSG124" s="205"/>
      <c r="HSH124" s="205"/>
      <c r="HSI124" s="205"/>
      <c r="HSJ124" s="205"/>
      <c r="HSK124" s="205"/>
      <c r="HSL124" s="205"/>
      <c r="HSM124" s="205"/>
      <c r="HSN124" s="205"/>
      <c r="HSO124" s="205"/>
      <c r="HSP124" s="205"/>
      <c r="HSQ124" s="205"/>
      <c r="HSR124" s="205"/>
      <c r="HSS124" s="205"/>
      <c r="HST124" s="205"/>
      <c r="HSU124" s="205"/>
      <c r="HSV124" s="205"/>
      <c r="HSW124" s="205"/>
      <c r="HSX124" s="205"/>
      <c r="HSY124" s="205"/>
      <c r="HSZ124" s="205"/>
      <c r="HTA124" s="205"/>
      <c r="HTB124" s="205"/>
      <c r="HTC124" s="205"/>
      <c r="HTD124" s="205"/>
      <c r="HTE124" s="205"/>
      <c r="HTF124" s="205"/>
      <c r="HTG124" s="205"/>
      <c r="HTH124" s="205"/>
      <c r="HTI124" s="205"/>
      <c r="HTJ124" s="205"/>
      <c r="HTK124" s="205"/>
      <c r="HTL124" s="205"/>
      <c r="HTM124" s="205"/>
      <c r="HTN124" s="205"/>
      <c r="HTO124" s="205"/>
      <c r="HTP124" s="205"/>
      <c r="HTQ124" s="205"/>
      <c r="HTR124" s="205"/>
      <c r="HTS124" s="205"/>
      <c r="HTT124" s="205"/>
      <c r="HTU124" s="205"/>
      <c r="HTV124" s="205"/>
      <c r="HTW124" s="205"/>
      <c r="HTX124" s="205"/>
      <c r="HTY124" s="205"/>
      <c r="HTZ124" s="205"/>
      <c r="HUA124" s="205"/>
      <c r="HUB124" s="205"/>
      <c r="HUC124" s="205"/>
      <c r="HUD124" s="205"/>
      <c r="HUE124" s="205"/>
      <c r="HUF124" s="205"/>
      <c r="HUG124" s="205"/>
      <c r="HUH124" s="205"/>
      <c r="HUI124" s="205"/>
      <c r="HUJ124" s="205"/>
      <c r="HUK124" s="205"/>
      <c r="HUL124" s="205"/>
      <c r="HUM124" s="205"/>
      <c r="HUN124" s="205"/>
      <c r="HUO124" s="205"/>
      <c r="HUP124" s="205"/>
      <c r="HUQ124" s="205"/>
      <c r="HUR124" s="205"/>
      <c r="HUS124" s="205"/>
      <c r="HUT124" s="205"/>
      <c r="HUU124" s="205"/>
      <c r="HUV124" s="205"/>
      <c r="HUW124" s="205"/>
      <c r="HUX124" s="205"/>
      <c r="HUY124" s="205"/>
      <c r="HUZ124" s="205"/>
      <c r="HVA124" s="205"/>
      <c r="HVB124" s="205"/>
      <c r="HVC124" s="205"/>
      <c r="HVD124" s="205"/>
      <c r="HVE124" s="205"/>
      <c r="HVF124" s="205"/>
      <c r="HVG124" s="205"/>
      <c r="HVH124" s="205"/>
      <c r="HVI124" s="205"/>
      <c r="HVJ124" s="205"/>
      <c r="HVK124" s="205"/>
      <c r="HVL124" s="205"/>
      <c r="HVM124" s="205"/>
      <c r="HVN124" s="205"/>
      <c r="HVO124" s="205"/>
      <c r="HVP124" s="205"/>
      <c r="HVQ124" s="205"/>
      <c r="HVR124" s="205"/>
      <c r="HVS124" s="205"/>
      <c r="HVT124" s="205"/>
      <c r="HVU124" s="205"/>
      <c r="HVV124" s="205"/>
      <c r="HVW124" s="205"/>
      <c r="HVX124" s="205"/>
      <c r="HVY124" s="205"/>
      <c r="HVZ124" s="205"/>
      <c r="HWA124" s="205"/>
      <c r="HWB124" s="205"/>
      <c r="HWC124" s="205"/>
      <c r="HWD124" s="205"/>
      <c r="HWE124" s="205"/>
      <c r="HWF124" s="205"/>
      <c r="HWG124" s="205"/>
      <c r="HWH124" s="205"/>
      <c r="HWI124" s="205"/>
      <c r="HWJ124" s="205"/>
      <c r="HWK124" s="205"/>
      <c r="HWL124" s="205"/>
      <c r="HWM124" s="205"/>
      <c r="HWN124" s="205"/>
      <c r="HWO124" s="205"/>
      <c r="HWP124" s="205"/>
      <c r="HWQ124" s="205"/>
      <c r="HWR124" s="205"/>
      <c r="HWS124" s="205"/>
      <c r="HWT124" s="205"/>
      <c r="HWU124" s="205"/>
      <c r="HWV124" s="205"/>
      <c r="HWW124" s="205"/>
      <c r="HWX124" s="205"/>
      <c r="HWY124" s="205"/>
      <c r="HWZ124" s="205"/>
      <c r="HXA124" s="205"/>
      <c r="HXB124" s="205"/>
      <c r="HXC124" s="205"/>
      <c r="HXD124" s="205"/>
      <c r="HXE124" s="205"/>
      <c r="HXF124" s="205"/>
      <c r="HXG124" s="205"/>
      <c r="HXH124" s="205"/>
      <c r="HXI124" s="205"/>
      <c r="HXJ124" s="205"/>
      <c r="HXK124" s="205"/>
      <c r="HXL124" s="205"/>
      <c r="HXM124" s="205"/>
      <c r="HXN124" s="205"/>
      <c r="HXO124" s="205"/>
      <c r="HXP124" s="205"/>
      <c r="HXQ124" s="205"/>
      <c r="HXR124" s="205"/>
      <c r="HXS124" s="205"/>
      <c r="HXT124" s="205"/>
      <c r="HXU124" s="205"/>
      <c r="HXV124" s="205"/>
      <c r="HXW124" s="205"/>
      <c r="HXX124" s="205"/>
      <c r="HXY124" s="205"/>
      <c r="HXZ124" s="205"/>
      <c r="HYA124" s="205"/>
      <c r="HYB124" s="205"/>
      <c r="HYC124" s="205"/>
      <c r="HYD124" s="205"/>
      <c r="HYE124" s="205"/>
      <c r="HYF124" s="205"/>
      <c r="HYG124" s="205"/>
      <c r="HYH124" s="205"/>
      <c r="HYI124" s="205"/>
      <c r="HYJ124" s="205"/>
      <c r="HYK124" s="205"/>
      <c r="HYL124" s="205"/>
      <c r="HYM124" s="205"/>
      <c r="HYN124" s="205"/>
      <c r="HYO124" s="205"/>
      <c r="HYP124" s="205"/>
      <c r="HYQ124" s="205"/>
      <c r="HYR124" s="205"/>
      <c r="HYS124" s="205"/>
      <c r="HYT124" s="205"/>
      <c r="HYU124" s="205"/>
      <c r="HYV124" s="205"/>
      <c r="HYW124" s="205"/>
      <c r="HYX124" s="205"/>
      <c r="HYY124" s="205"/>
      <c r="HYZ124" s="205"/>
      <c r="HZA124" s="205"/>
      <c r="HZB124" s="205"/>
      <c r="HZC124" s="205"/>
      <c r="HZD124" s="205"/>
      <c r="HZE124" s="205"/>
      <c r="HZF124" s="205"/>
      <c r="HZG124" s="205"/>
      <c r="HZH124" s="205"/>
      <c r="HZI124" s="205"/>
      <c r="HZJ124" s="205"/>
      <c r="HZK124" s="205"/>
      <c r="HZL124" s="205"/>
      <c r="HZM124" s="205"/>
      <c r="HZN124" s="205"/>
      <c r="HZO124" s="205"/>
      <c r="HZP124" s="205"/>
      <c r="HZQ124" s="205"/>
      <c r="HZR124" s="205"/>
      <c r="HZS124" s="205"/>
      <c r="HZT124" s="205"/>
      <c r="HZU124" s="205"/>
      <c r="HZV124" s="205"/>
      <c r="HZW124" s="205"/>
      <c r="HZX124" s="205"/>
      <c r="HZY124" s="205"/>
      <c r="HZZ124" s="205"/>
      <c r="IAA124" s="205"/>
      <c r="IAB124" s="205"/>
      <c r="IAC124" s="205"/>
      <c r="IAD124" s="205"/>
      <c r="IAE124" s="205"/>
      <c r="IAF124" s="205"/>
      <c r="IAG124" s="205"/>
      <c r="IAH124" s="205"/>
      <c r="IAI124" s="205"/>
      <c r="IAJ124" s="205"/>
      <c r="IAK124" s="205"/>
      <c r="IAL124" s="205"/>
      <c r="IAM124" s="205"/>
      <c r="IAN124" s="205"/>
      <c r="IAO124" s="205"/>
      <c r="IAP124" s="205"/>
      <c r="IAQ124" s="205"/>
      <c r="IAR124" s="205"/>
      <c r="IAS124" s="205"/>
      <c r="IAT124" s="205"/>
      <c r="IAU124" s="205"/>
      <c r="IAV124" s="205"/>
      <c r="IAW124" s="205"/>
      <c r="IAX124" s="205"/>
      <c r="IAY124" s="205"/>
      <c r="IAZ124" s="205"/>
      <c r="IBA124" s="205"/>
      <c r="IBB124" s="205"/>
      <c r="IBC124" s="205"/>
      <c r="IBD124" s="205"/>
      <c r="IBE124" s="205"/>
      <c r="IBF124" s="205"/>
      <c r="IBG124" s="205"/>
      <c r="IBH124" s="205"/>
      <c r="IBI124" s="205"/>
      <c r="IBJ124" s="205"/>
      <c r="IBK124" s="205"/>
      <c r="IBR124" s="205"/>
      <c r="IBS124" s="205"/>
      <c r="IBT124" s="205"/>
      <c r="IBU124" s="205"/>
      <c r="IBV124" s="205"/>
      <c r="IBW124" s="205"/>
      <c r="IBX124" s="205"/>
      <c r="IBY124" s="205"/>
      <c r="IBZ124" s="205"/>
      <c r="ICA124" s="205"/>
      <c r="ICB124" s="205"/>
      <c r="ICC124" s="205"/>
      <c r="ICD124" s="205"/>
      <c r="ICE124" s="205"/>
      <c r="ICF124" s="205"/>
      <c r="ICG124" s="205"/>
      <c r="ICH124" s="205"/>
      <c r="ICI124" s="205"/>
      <c r="ICJ124" s="205"/>
      <c r="ICK124" s="205"/>
      <c r="ICL124" s="205"/>
      <c r="ICM124" s="205"/>
      <c r="ICN124" s="205"/>
      <c r="ICO124" s="205"/>
      <c r="ICP124" s="205"/>
      <c r="ICQ124" s="205"/>
      <c r="ICR124" s="205"/>
      <c r="ICS124" s="205"/>
      <c r="ICT124" s="205"/>
      <c r="ICU124" s="205"/>
      <c r="ICV124" s="205"/>
      <c r="ICW124" s="205"/>
      <c r="ICX124" s="205"/>
      <c r="ICY124" s="205"/>
      <c r="ICZ124" s="205"/>
      <c r="IDA124" s="205"/>
      <c r="IDB124" s="205"/>
      <c r="IDC124" s="205"/>
      <c r="IDD124" s="205"/>
      <c r="IDE124" s="205"/>
      <c r="IDF124" s="205"/>
      <c r="IDG124" s="205"/>
      <c r="IDH124" s="205"/>
      <c r="IDI124" s="205"/>
      <c r="IDJ124" s="205"/>
      <c r="IDK124" s="205"/>
      <c r="IDL124" s="205"/>
      <c r="IDM124" s="205"/>
      <c r="IDN124" s="205"/>
      <c r="IDO124" s="205"/>
      <c r="IDP124" s="205"/>
      <c r="IDQ124" s="205"/>
      <c r="IDR124" s="205"/>
      <c r="IDS124" s="205"/>
      <c r="IDT124" s="205"/>
      <c r="IDU124" s="205"/>
      <c r="IDV124" s="205"/>
      <c r="IDW124" s="205"/>
      <c r="IDX124" s="205"/>
      <c r="IDY124" s="205"/>
      <c r="IDZ124" s="205"/>
      <c r="IEA124" s="205"/>
      <c r="IEB124" s="205"/>
      <c r="IEC124" s="205"/>
      <c r="IED124" s="205"/>
      <c r="IEE124" s="205"/>
      <c r="IEF124" s="205"/>
      <c r="IEG124" s="205"/>
      <c r="IEH124" s="205"/>
      <c r="IEI124" s="205"/>
      <c r="IEJ124" s="205"/>
      <c r="IEK124" s="205"/>
      <c r="IEL124" s="205"/>
      <c r="IEM124" s="205"/>
      <c r="IEN124" s="205"/>
      <c r="IEO124" s="205"/>
      <c r="IEP124" s="205"/>
      <c r="IEQ124" s="205"/>
      <c r="IER124" s="205"/>
      <c r="IES124" s="205"/>
      <c r="IET124" s="205"/>
      <c r="IEU124" s="205"/>
      <c r="IEV124" s="205"/>
      <c r="IEW124" s="205"/>
      <c r="IEX124" s="205"/>
      <c r="IEY124" s="205"/>
      <c r="IEZ124" s="205"/>
      <c r="IFA124" s="205"/>
      <c r="IFB124" s="205"/>
      <c r="IFC124" s="205"/>
      <c r="IFD124" s="205"/>
      <c r="IFE124" s="205"/>
      <c r="IFF124" s="205"/>
      <c r="IFG124" s="205"/>
      <c r="IFH124" s="205"/>
      <c r="IFI124" s="205"/>
      <c r="IFJ124" s="205"/>
      <c r="IFK124" s="205"/>
      <c r="IFL124" s="205"/>
      <c r="IFM124" s="205"/>
      <c r="IFN124" s="205"/>
      <c r="IFO124" s="205"/>
      <c r="IFP124" s="205"/>
      <c r="IFQ124" s="205"/>
      <c r="IFR124" s="205"/>
      <c r="IFS124" s="205"/>
      <c r="IFT124" s="205"/>
      <c r="IFU124" s="205"/>
      <c r="IFV124" s="205"/>
      <c r="IFW124" s="205"/>
      <c r="IFX124" s="205"/>
      <c r="IFY124" s="205"/>
      <c r="IFZ124" s="205"/>
      <c r="IGA124" s="205"/>
      <c r="IGB124" s="205"/>
      <c r="IGC124" s="205"/>
      <c r="IGD124" s="205"/>
      <c r="IGE124" s="205"/>
      <c r="IGF124" s="205"/>
      <c r="IGG124" s="205"/>
      <c r="IGH124" s="205"/>
      <c r="IGI124" s="205"/>
      <c r="IGJ124" s="205"/>
      <c r="IGK124" s="205"/>
      <c r="IGL124" s="205"/>
      <c r="IGM124" s="205"/>
      <c r="IGN124" s="205"/>
      <c r="IGO124" s="205"/>
      <c r="IGP124" s="205"/>
      <c r="IGQ124" s="205"/>
      <c r="IGR124" s="205"/>
      <c r="IGS124" s="205"/>
      <c r="IGT124" s="205"/>
      <c r="IGU124" s="205"/>
      <c r="IGV124" s="205"/>
      <c r="IGW124" s="205"/>
      <c r="IGX124" s="205"/>
      <c r="IGY124" s="205"/>
      <c r="IGZ124" s="205"/>
      <c r="IHA124" s="205"/>
      <c r="IHB124" s="205"/>
      <c r="IHC124" s="205"/>
      <c r="IHD124" s="205"/>
      <c r="IHE124" s="205"/>
      <c r="IHF124" s="205"/>
      <c r="IHG124" s="205"/>
      <c r="IHH124" s="205"/>
      <c r="IHI124" s="205"/>
      <c r="IHJ124" s="205"/>
      <c r="IHK124" s="205"/>
      <c r="IHL124" s="205"/>
      <c r="IHM124" s="205"/>
      <c r="IHN124" s="205"/>
      <c r="IHO124" s="205"/>
      <c r="IHP124" s="205"/>
      <c r="IHQ124" s="205"/>
      <c r="IHR124" s="205"/>
      <c r="IHS124" s="205"/>
      <c r="IHT124" s="205"/>
      <c r="IHU124" s="205"/>
      <c r="IHV124" s="205"/>
      <c r="IHW124" s="205"/>
      <c r="IHX124" s="205"/>
      <c r="IHY124" s="205"/>
      <c r="IHZ124" s="205"/>
      <c r="IIA124" s="205"/>
      <c r="IIB124" s="205"/>
      <c r="IIC124" s="205"/>
      <c r="IID124" s="205"/>
      <c r="IIE124" s="205"/>
      <c r="IIF124" s="205"/>
      <c r="IIG124" s="205"/>
      <c r="IIH124" s="205"/>
      <c r="III124" s="205"/>
      <c r="IIJ124" s="205"/>
      <c r="IIK124" s="205"/>
      <c r="IIL124" s="205"/>
      <c r="IIM124" s="205"/>
      <c r="IIN124" s="205"/>
      <c r="IIO124" s="205"/>
      <c r="IIP124" s="205"/>
      <c r="IIQ124" s="205"/>
      <c r="IIR124" s="205"/>
      <c r="IIS124" s="205"/>
      <c r="IIT124" s="205"/>
      <c r="IIU124" s="205"/>
      <c r="IIV124" s="205"/>
      <c r="IIW124" s="205"/>
      <c r="IIX124" s="205"/>
      <c r="IIY124" s="205"/>
      <c r="IIZ124" s="205"/>
      <c r="IJA124" s="205"/>
      <c r="IJB124" s="205"/>
      <c r="IJC124" s="205"/>
      <c r="IJD124" s="205"/>
      <c r="IJE124" s="205"/>
      <c r="IJF124" s="205"/>
      <c r="IJG124" s="205"/>
      <c r="IJH124" s="205"/>
      <c r="IJI124" s="205"/>
      <c r="IJJ124" s="205"/>
      <c r="IJK124" s="205"/>
      <c r="IJL124" s="205"/>
      <c r="IJM124" s="205"/>
      <c r="IJN124" s="205"/>
      <c r="IJO124" s="205"/>
      <c r="IJP124" s="205"/>
      <c r="IJQ124" s="205"/>
      <c r="IJR124" s="205"/>
      <c r="IJS124" s="205"/>
      <c r="IJT124" s="205"/>
      <c r="IJU124" s="205"/>
      <c r="IJV124" s="205"/>
      <c r="IJW124" s="205"/>
      <c r="IJX124" s="205"/>
      <c r="IJY124" s="205"/>
      <c r="IJZ124" s="205"/>
      <c r="IKA124" s="205"/>
      <c r="IKB124" s="205"/>
      <c r="IKC124" s="205"/>
      <c r="IKD124" s="205"/>
      <c r="IKE124" s="205"/>
      <c r="IKF124" s="205"/>
      <c r="IKG124" s="205"/>
      <c r="IKH124" s="205"/>
      <c r="IKI124" s="205"/>
      <c r="IKJ124" s="205"/>
      <c r="IKK124" s="205"/>
      <c r="IKL124" s="205"/>
      <c r="IKM124" s="205"/>
      <c r="IKN124" s="205"/>
      <c r="IKO124" s="205"/>
      <c r="IKP124" s="205"/>
      <c r="IKQ124" s="205"/>
      <c r="IKR124" s="205"/>
      <c r="IKS124" s="205"/>
      <c r="IKT124" s="205"/>
      <c r="IKU124" s="205"/>
      <c r="IKV124" s="205"/>
      <c r="IKW124" s="205"/>
      <c r="IKX124" s="205"/>
      <c r="IKY124" s="205"/>
      <c r="IKZ124" s="205"/>
      <c r="ILA124" s="205"/>
      <c r="ILB124" s="205"/>
      <c r="ILC124" s="205"/>
      <c r="ILD124" s="205"/>
      <c r="ILE124" s="205"/>
      <c r="ILF124" s="205"/>
      <c r="ILG124" s="205"/>
      <c r="ILN124" s="205"/>
      <c r="ILO124" s="205"/>
      <c r="ILP124" s="205"/>
      <c r="ILQ124" s="205"/>
      <c r="ILR124" s="205"/>
      <c r="ILS124" s="205"/>
      <c r="ILT124" s="205"/>
      <c r="ILU124" s="205"/>
      <c r="ILV124" s="205"/>
      <c r="ILW124" s="205"/>
      <c r="ILX124" s="205"/>
      <c r="ILY124" s="205"/>
      <c r="ILZ124" s="205"/>
      <c r="IMA124" s="205"/>
      <c r="IMB124" s="205"/>
      <c r="IMC124" s="205"/>
      <c r="IMD124" s="205"/>
      <c r="IME124" s="205"/>
      <c r="IMF124" s="205"/>
      <c r="IMG124" s="205"/>
      <c r="IMH124" s="205"/>
      <c r="IMI124" s="205"/>
      <c r="IMJ124" s="205"/>
      <c r="IMK124" s="205"/>
      <c r="IML124" s="205"/>
      <c r="IMM124" s="205"/>
      <c r="IMN124" s="205"/>
      <c r="IMO124" s="205"/>
      <c r="IMP124" s="205"/>
      <c r="IMQ124" s="205"/>
      <c r="IMR124" s="205"/>
      <c r="IMS124" s="205"/>
      <c r="IMT124" s="205"/>
      <c r="IMU124" s="205"/>
      <c r="IMV124" s="205"/>
      <c r="IMW124" s="205"/>
      <c r="IMX124" s="205"/>
      <c r="IMY124" s="205"/>
      <c r="IMZ124" s="205"/>
      <c r="INA124" s="205"/>
      <c r="INB124" s="205"/>
      <c r="INC124" s="205"/>
      <c r="IND124" s="205"/>
      <c r="INE124" s="205"/>
      <c r="INF124" s="205"/>
      <c r="ING124" s="205"/>
      <c r="INH124" s="205"/>
      <c r="INI124" s="205"/>
      <c r="INJ124" s="205"/>
      <c r="INK124" s="205"/>
      <c r="INL124" s="205"/>
      <c r="INM124" s="205"/>
      <c r="INN124" s="205"/>
      <c r="INO124" s="205"/>
      <c r="INP124" s="205"/>
      <c r="INQ124" s="205"/>
      <c r="INR124" s="205"/>
      <c r="INS124" s="205"/>
      <c r="INT124" s="205"/>
      <c r="INU124" s="205"/>
      <c r="INV124" s="205"/>
      <c r="INW124" s="205"/>
      <c r="INX124" s="205"/>
      <c r="INY124" s="205"/>
      <c r="INZ124" s="205"/>
      <c r="IOA124" s="205"/>
      <c r="IOB124" s="205"/>
      <c r="IOC124" s="205"/>
      <c r="IOD124" s="205"/>
      <c r="IOE124" s="205"/>
      <c r="IOF124" s="205"/>
      <c r="IOG124" s="205"/>
      <c r="IOH124" s="205"/>
      <c r="IOI124" s="205"/>
      <c r="IOJ124" s="205"/>
      <c r="IOK124" s="205"/>
      <c r="IOL124" s="205"/>
      <c r="IOM124" s="205"/>
      <c r="ION124" s="205"/>
      <c r="IOO124" s="205"/>
      <c r="IOP124" s="205"/>
      <c r="IOQ124" s="205"/>
      <c r="IOR124" s="205"/>
      <c r="IOS124" s="205"/>
      <c r="IOT124" s="205"/>
      <c r="IOU124" s="205"/>
      <c r="IOV124" s="205"/>
      <c r="IOW124" s="205"/>
      <c r="IOX124" s="205"/>
      <c r="IOY124" s="205"/>
      <c r="IOZ124" s="205"/>
      <c r="IPA124" s="205"/>
      <c r="IPB124" s="205"/>
      <c r="IPC124" s="205"/>
      <c r="IPD124" s="205"/>
      <c r="IPE124" s="205"/>
      <c r="IPF124" s="205"/>
      <c r="IPG124" s="205"/>
      <c r="IPH124" s="205"/>
      <c r="IPI124" s="205"/>
      <c r="IPJ124" s="205"/>
      <c r="IPK124" s="205"/>
      <c r="IPL124" s="205"/>
      <c r="IPM124" s="205"/>
      <c r="IPN124" s="205"/>
      <c r="IPO124" s="205"/>
      <c r="IPP124" s="205"/>
      <c r="IPQ124" s="205"/>
      <c r="IPR124" s="205"/>
      <c r="IPS124" s="205"/>
      <c r="IPT124" s="205"/>
      <c r="IPU124" s="205"/>
      <c r="IPV124" s="205"/>
      <c r="IPW124" s="205"/>
      <c r="IPX124" s="205"/>
      <c r="IPY124" s="205"/>
      <c r="IPZ124" s="205"/>
      <c r="IQA124" s="205"/>
      <c r="IQB124" s="205"/>
      <c r="IQC124" s="205"/>
      <c r="IQD124" s="205"/>
      <c r="IQE124" s="205"/>
      <c r="IQF124" s="205"/>
      <c r="IQG124" s="205"/>
      <c r="IQH124" s="205"/>
      <c r="IQI124" s="205"/>
      <c r="IQJ124" s="205"/>
      <c r="IQK124" s="205"/>
      <c r="IQL124" s="205"/>
      <c r="IQM124" s="205"/>
      <c r="IQN124" s="205"/>
      <c r="IQO124" s="205"/>
      <c r="IQP124" s="205"/>
      <c r="IQQ124" s="205"/>
      <c r="IQR124" s="205"/>
      <c r="IQS124" s="205"/>
      <c r="IQT124" s="205"/>
      <c r="IQU124" s="205"/>
      <c r="IQV124" s="205"/>
      <c r="IQW124" s="205"/>
      <c r="IQX124" s="205"/>
      <c r="IQY124" s="205"/>
      <c r="IQZ124" s="205"/>
      <c r="IRA124" s="205"/>
      <c r="IRB124" s="205"/>
      <c r="IRC124" s="205"/>
      <c r="IRD124" s="205"/>
      <c r="IRE124" s="205"/>
      <c r="IRF124" s="205"/>
      <c r="IRG124" s="205"/>
      <c r="IRH124" s="205"/>
      <c r="IRI124" s="205"/>
      <c r="IRJ124" s="205"/>
      <c r="IRK124" s="205"/>
      <c r="IRL124" s="205"/>
      <c r="IRM124" s="205"/>
      <c r="IRN124" s="205"/>
      <c r="IRO124" s="205"/>
      <c r="IRP124" s="205"/>
      <c r="IRQ124" s="205"/>
      <c r="IRR124" s="205"/>
      <c r="IRS124" s="205"/>
      <c r="IRT124" s="205"/>
      <c r="IRU124" s="205"/>
      <c r="IRV124" s="205"/>
      <c r="IRW124" s="205"/>
      <c r="IRX124" s="205"/>
      <c r="IRY124" s="205"/>
      <c r="IRZ124" s="205"/>
      <c r="ISA124" s="205"/>
      <c r="ISB124" s="205"/>
      <c r="ISC124" s="205"/>
      <c r="ISD124" s="205"/>
      <c r="ISE124" s="205"/>
      <c r="ISF124" s="205"/>
      <c r="ISG124" s="205"/>
      <c r="ISH124" s="205"/>
      <c r="ISI124" s="205"/>
      <c r="ISJ124" s="205"/>
      <c r="ISK124" s="205"/>
      <c r="ISL124" s="205"/>
      <c r="ISM124" s="205"/>
      <c r="ISN124" s="205"/>
      <c r="ISO124" s="205"/>
      <c r="ISP124" s="205"/>
      <c r="ISQ124" s="205"/>
      <c r="ISR124" s="205"/>
      <c r="ISS124" s="205"/>
      <c r="IST124" s="205"/>
      <c r="ISU124" s="205"/>
      <c r="ISV124" s="205"/>
      <c r="ISW124" s="205"/>
      <c r="ISX124" s="205"/>
      <c r="ISY124" s="205"/>
      <c r="ISZ124" s="205"/>
      <c r="ITA124" s="205"/>
      <c r="ITB124" s="205"/>
      <c r="ITC124" s="205"/>
      <c r="ITD124" s="205"/>
      <c r="ITE124" s="205"/>
      <c r="ITF124" s="205"/>
      <c r="ITG124" s="205"/>
      <c r="ITH124" s="205"/>
      <c r="ITI124" s="205"/>
      <c r="ITJ124" s="205"/>
      <c r="ITK124" s="205"/>
      <c r="ITL124" s="205"/>
      <c r="ITM124" s="205"/>
      <c r="ITN124" s="205"/>
      <c r="ITO124" s="205"/>
      <c r="ITP124" s="205"/>
      <c r="ITQ124" s="205"/>
      <c r="ITR124" s="205"/>
      <c r="ITS124" s="205"/>
      <c r="ITT124" s="205"/>
      <c r="ITU124" s="205"/>
      <c r="ITV124" s="205"/>
      <c r="ITW124" s="205"/>
      <c r="ITX124" s="205"/>
      <c r="ITY124" s="205"/>
      <c r="ITZ124" s="205"/>
      <c r="IUA124" s="205"/>
      <c r="IUB124" s="205"/>
      <c r="IUC124" s="205"/>
      <c r="IUD124" s="205"/>
      <c r="IUE124" s="205"/>
      <c r="IUF124" s="205"/>
      <c r="IUG124" s="205"/>
      <c r="IUH124" s="205"/>
      <c r="IUI124" s="205"/>
      <c r="IUJ124" s="205"/>
      <c r="IUK124" s="205"/>
      <c r="IUL124" s="205"/>
      <c r="IUM124" s="205"/>
      <c r="IUN124" s="205"/>
      <c r="IUO124" s="205"/>
      <c r="IUP124" s="205"/>
      <c r="IUQ124" s="205"/>
      <c r="IUR124" s="205"/>
      <c r="IUS124" s="205"/>
      <c r="IUT124" s="205"/>
      <c r="IUU124" s="205"/>
      <c r="IUV124" s="205"/>
      <c r="IUW124" s="205"/>
      <c r="IUX124" s="205"/>
      <c r="IUY124" s="205"/>
      <c r="IUZ124" s="205"/>
      <c r="IVA124" s="205"/>
      <c r="IVB124" s="205"/>
      <c r="IVC124" s="205"/>
      <c r="IVJ124" s="205"/>
      <c r="IVK124" s="205"/>
      <c r="IVL124" s="205"/>
      <c r="IVM124" s="205"/>
      <c r="IVN124" s="205"/>
      <c r="IVO124" s="205"/>
      <c r="IVP124" s="205"/>
      <c r="IVQ124" s="205"/>
      <c r="IVR124" s="205"/>
      <c r="IVS124" s="205"/>
      <c r="IVT124" s="205"/>
      <c r="IVU124" s="205"/>
      <c r="IVV124" s="205"/>
      <c r="IVW124" s="205"/>
      <c r="IVX124" s="205"/>
      <c r="IVY124" s="205"/>
      <c r="IVZ124" s="205"/>
      <c r="IWA124" s="205"/>
      <c r="IWB124" s="205"/>
      <c r="IWC124" s="205"/>
      <c r="IWD124" s="205"/>
      <c r="IWE124" s="205"/>
      <c r="IWF124" s="205"/>
      <c r="IWG124" s="205"/>
      <c r="IWH124" s="205"/>
      <c r="IWI124" s="205"/>
      <c r="IWJ124" s="205"/>
      <c r="IWK124" s="205"/>
      <c r="IWL124" s="205"/>
      <c r="IWM124" s="205"/>
      <c r="IWN124" s="205"/>
      <c r="IWO124" s="205"/>
      <c r="IWP124" s="205"/>
      <c r="IWQ124" s="205"/>
      <c r="IWR124" s="205"/>
      <c r="IWS124" s="205"/>
      <c r="IWT124" s="205"/>
      <c r="IWU124" s="205"/>
      <c r="IWV124" s="205"/>
      <c r="IWW124" s="205"/>
      <c r="IWX124" s="205"/>
      <c r="IWY124" s="205"/>
      <c r="IWZ124" s="205"/>
      <c r="IXA124" s="205"/>
      <c r="IXB124" s="205"/>
      <c r="IXC124" s="205"/>
      <c r="IXD124" s="205"/>
      <c r="IXE124" s="205"/>
      <c r="IXF124" s="205"/>
      <c r="IXG124" s="205"/>
      <c r="IXH124" s="205"/>
      <c r="IXI124" s="205"/>
      <c r="IXJ124" s="205"/>
      <c r="IXK124" s="205"/>
      <c r="IXL124" s="205"/>
      <c r="IXM124" s="205"/>
      <c r="IXN124" s="205"/>
      <c r="IXO124" s="205"/>
      <c r="IXP124" s="205"/>
      <c r="IXQ124" s="205"/>
      <c r="IXR124" s="205"/>
      <c r="IXS124" s="205"/>
      <c r="IXT124" s="205"/>
      <c r="IXU124" s="205"/>
      <c r="IXV124" s="205"/>
      <c r="IXW124" s="205"/>
      <c r="IXX124" s="205"/>
      <c r="IXY124" s="205"/>
      <c r="IXZ124" s="205"/>
      <c r="IYA124" s="205"/>
      <c r="IYB124" s="205"/>
      <c r="IYC124" s="205"/>
      <c r="IYD124" s="205"/>
      <c r="IYE124" s="205"/>
      <c r="IYF124" s="205"/>
      <c r="IYG124" s="205"/>
      <c r="IYH124" s="205"/>
      <c r="IYI124" s="205"/>
      <c r="IYJ124" s="205"/>
      <c r="IYK124" s="205"/>
      <c r="IYL124" s="205"/>
      <c r="IYM124" s="205"/>
      <c r="IYN124" s="205"/>
      <c r="IYO124" s="205"/>
      <c r="IYP124" s="205"/>
      <c r="IYQ124" s="205"/>
      <c r="IYR124" s="205"/>
      <c r="IYS124" s="205"/>
      <c r="IYT124" s="205"/>
      <c r="IYU124" s="205"/>
      <c r="IYV124" s="205"/>
      <c r="IYW124" s="205"/>
      <c r="IYX124" s="205"/>
      <c r="IYY124" s="205"/>
      <c r="IYZ124" s="205"/>
      <c r="IZA124" s="205"/>
      <c r="IZB124" s="205"/>
      <c r="IZC124" s="205"/>
      <c r="IZD124" s="205"/>
      <c r="IZE124" s="205"/>
      <c r="IZF124" s="205"/>
      <c r="IZG124" s="205"/>
      <c r="IZH124" s="205"/>
      <c r="IZI124" s="205"/>
      <c r="IZJ124" s="205"/>
      <c r="IZK124" s="205"/>
      <c r="IZL124" s="205"/>
      <c r="IZM124" s="205"/>
      <c r="IZN124" s="205"/>
      <c r="IZO124" s="205"/>
      <c r="IZP124" s="205"/>
      <c r="IZQ124" s="205"/>
      <c r="IZR124" s="205"/>
      <c r="IZS124" s="205"/>
      <c r="IZT124" s="205"/>
      <c r="IZU124" s="205"/>
      <c r="IZV124" s="205"/>
      <c r="IZW124" s="205"/>
      <c r="IZX124" s="205"/>
      <c r="IZY124" s="205"/>
      <c r="IZZ124" s="205"/>
      <c r="JAA124" s="205"/>
      <c r="JAB124" s="205"/>
      <c r="JAC124" s="205"/>
      <c r="JAD124" s="205"/>
      <c r="JAE124" s="205"/>
      <c r="JAF124" s="205"/>
      <c r="JAG124" s="205"/>
      <c r="JAH124" s="205"/>
      <c r="JAI124" s="205"/>
      <c r="JAJ124" s="205"/>
      <c r="JAK124" s="205"/>
      <c r="JAL124" s="205"/>
      <c r="JAM124" s="205"/>
      <c r="JAN124" s="205"/>
      <c r="JAO124" s="205"/>
      <c r="JAP124" s="205"/>
      <c r="JAQ124" s="205"/>
      <c r="JAR124" s="205"/>
      <c r="JAS124" s="205"/>
      <c r="JAT124" s="205"/>
      <c r="JAU124" s="205"/>
      <c r="JAV124" s="205"/>
      <c r="JAW124" s="205"/>
      <c r="JAX124" s="205"/>
      <c r="JAY124" s="205"/>
      <c r="JAZ124" s="205"/>
      <c r="JBA124" s="205"/>
      <c r="JBB124" s="205"/>
      <c r="JBC124" s="205"/>
      <c r="JBD124" s="205"/>
      <c r="JBE124" s="205"/>
      <c r="JBF124" s="205"/>
      <c r="JBG124" s="205"/>
      <c r="JBH124" s="205"/>
      <c r="JBI124" s="205"/>
      <c r="JBJ124" s="205"/>
      <c r="JBK124" s="205"/>
      <c r="JBL124" s="205"/>
      <c r="JBM124" s="205"/>
      <c r="JBN124" s="205"/>
      <c r="JBO124" s="205"/>
      <c r="JBP124" s="205"/>
      <c r="JBQ124" s="205"/>
      <c r="JBR124" s="205"/>
      <c r="JBS124" s="205"/>
      <c r="JBT124" s="205"/>
      <c r="JBU124" s="205"/>
      <c r="JBV124" s="205"/>
      <c r="JBW124" s="205"/>
      <c r="JBX124" s="205"/>
      <c r="JBY124" s="205"/>
      <c r="JBZ124" s="205"/>
      <c r="JCA124" s="205"/>
      <c r="JCB124" s="205"/>
      <c r="JCC124" s="205"/>
      <c r="JCD124" s="205"/>
      <c r="JCE124" s="205"/>
      <c r="JCF124" s="205"/>
      <c r="JCG124" s="205"/>
      <c r="JCH124" s="205"/>
      <c r="JCI124" s="205"/>
      <c r="JCJ124" s="205"/>
      <c r="JCK124" s="205"/>
      <c r="JCL124" s="205"/>
      <c r="JCM124" s="205"/>
      <c r="JCN124" s="205"/>
      <c r="JCO124" s="205"/>
      <c r="JCP124" s="205"/>
      <c r="JCQ124" s="205"/>
      <c r="JCR124" s="205"/>
      <c r="JCS124" s="205"/>
      <c r="JCT124" s="205"/>
      <c r="JCU124" s="205"/>
      <c r="JCV124" s="205"/>
      <c r="JCW124" s="205"/>
      <c r="JCX124" s="205"/>
      <c r="JCY124" s="205"/>
      <c r="JCZ124" s="205"/>
      <c r="JDA124" s="205"/>
      <c r="JDB124" s="205"/>
      <c r="JDC124" s="205"/>
      <c r="JDD124" s="205"/>
      <c r="JDE124" s="205"/>
      <c r="JDF124" s="205"/>
      <c r="JDG124" s="205"/>
      <c r="JDH124" s="205"/>
      <c r="JDI124" s="205"/>
      <c r="JDJ124" s="205"/>
      <c r="JDK124" s="205"/>
      <c r="JDL124" s="205"/>
      <c r="JDM124" s="205"/>
      <c r="JDN124" s="205"/>
      <c r="JDO124" s="205"/>
      <c r="JDP124" s="205"/>
      <c r="JDQ124" s="205"/>
      <c r="JDR124" s="205"/>
      <c r="JDS124" s="205"/>
      <c r="JDT124" s="205"/>
      <c r="JDU124" s="205"/>
      <c r="JDV124" s="205"/>
      <c r="JDW124" s="205"/>
      <c r="JDX124" s="205"/>
      <c r="JDY124" s="205"/>
      <c r="JDZ124" s="205"/>
      <c r="JEA124" s="205"/>
      <c r="JEB124" s="205"/>
      <c r="JEC124" s="205"/>
      <c r="JED124" s="205"/>
      <c r="JEE124" s="205"/>
      <c r="JEF124" s="205"/>
      <c r="JEG124" s="205"/>
      <c r="JEH124" s="205"/>
      <c r="JEI124" s="205"/>
      <c r="JEJ124" s="205"/>
      <c r="JEK124" s="205"/>
      <c r="JEL124" s="205"/>
      <c r="JEM124" s="205"/>
      <c r="JEN124" s="205"/>
      <c r="JEO124" s="205"/>
      <c r="JEP124" s="205"/>
      <c r="JEQ124" s="205"/>
      <c r="JER124" s="205"/>
      <c r="JES124" s="205"/>
      <c r="JET124" s="205"/>
      <c r="JEU124" s="205"/>
      <c r="JEV124" s="205"/>
      <c r="JEW124" s="205"/>
      <c r="JEX124" s="205"/>
      <c r="JEY124" s="205"/>
      <c r="JFF124" s="205"/>
      <c r="JFG124" s="205"/>
      <c r="JFH124" s="205"/>
      <c r="JFI124" s="205"/>
      <c r="JFJ124" s="205"/>
      <c r="JFK124" s="205"/>
      <c r="JFL124" s="205"/>
      <c r="JFM124" s="205"/>
      <c r="JFN124" s="205"/>
      <c r="JFO124" s="205"/>
      <c r="JFP124" s="205"/>
      <c r="JFQ124" s="205"/>
      <c r="JFR124" s="205"/>
      <c r="JFS124" s="205"/>
      <c r="JFT124" s="205"/>
      <c r="JFU124" s="205"/>
      <c r="JFV124" s="205"/>
      <c r="JFW124" s="205"/>
      <c r="JFX124" s="205"/>
      <c r="JFY124" s="205"/>
      <c r="JFZ124" s="205"/>
      <c r="JGA124" s="205"/>
      <c r="JGB124" s="205"/>
      <c r="JGC124" s="205"/>
      <c r="JGD124" s="205"/>
      <c r="JGE124" s="205"/>
      <c r="JGF124" s="205"/>
      <c r="JGG124" s="205"/>
      <c r="JGH124" s="205"/>
      <c r="JGI124" s="205"/>
      <c r="JGJ124" s="205"/>
      <c r="JGK124" s="205"/>
      <c r="JGL124" s="205"/>
      <c r="JGM124" s="205"/>
      <c r="JGN124" s="205"/>
      <c r="JGO124" s="205"/>
      <c r="JGP124" s="205"/>
      <c r="JGQ124" s="205"/>
      <c r="JGR124" s="205"/>
      <c r="JGS124" s="205"/>
      <c r="JGT124" s="205"/>
      <c r="JGU124" s="205"/>
      <c r="JGV124" s="205"/>
      <c r="JGW124" s="205"/>
      <c r="JGX124" s="205"/>
      <c r="JGY124" s="205"/>
      <c r="JGZ124" s="205"/>
      <c r="JHA124" s="205"/>
      <c r="JHB124" s="205"/>
      <c r="JHC124" s="205"/>
      <c r="JHD124" s="205"/>
      <c r="JHE124" s="205"/>
      <c r="JHF124" s="205"/>
      <c r="JHG124" s="205"/>
      <c r="JHH124" s="205"/>
      <c r="JHI124" s="205"/>
      <c r="JHJ124" s="205"/>
      <c r="JHK124" s="205"/>
      <c r="JHL124" s="205"/>
      <c r="JHM124" s="205"/>
      <c r="JHN124" s="205"/>
      <c r="JHO124" s="205"/>
      <c r="JHP124" s="205"/>
      <c r="JHQ124" s="205"/>
      <c r="JHR124" s="205"/>
      <c r="JHS124" s="205"/>
      <c r="JHT124" s="205"/>
      <c r="JHU124" s="205"/>
      <c r="JHV124" s="205"/>
      <c r="JHW124" s="205"/>
      <c r="JHX124" s="205"/>
      <c r="JHY124" s="205"/>
      <c r="JHZ124" s="205"/>
      <c r="JIA124" s="205"/>
      <c r="JIB124" s="205"/>
      <c r="JIC124" s="205"/>
      <c r="JID124" s="205"/>
      <c r="JIE124" s="205"/>
      <c r="JIF124" s="205"/>
      <c r="JIG124" s="205"/>
      <c r="JIH124" s="205"/>
      <c r="JII124" s="205"/>
      <c r="JIJ124" s="205"/>
      <c r="JIK124" s="205"/>
      <c r="JIL124" s="205"/>
      <c r="JIM124" s="205"/>
      <c r="JIN124" s="205"/>
      <c r="JIO124" s="205"/>
      <c r="JIP124" s="205"/>
      <c r="JIQ124" s="205"/>
      <c r="JIR124" s="205"/>
      <c r="JIS124" s="205"/>
      <c r="JIT124" s="205"/>
      <c r="JIU124" s="205"/>
      <c r="JIV124" s="205"/>
      <c r="JIW124" s="205"/>
      <c r="JIX124" s="205"/>
      <c r="JIY124" s="205"/>
      <c r="JIZ124" s="205"/>
      <c r="JJA124" s="205"/>
      <c r="JJB124" s="205"/>
      <c r="JJC124" s="205"/>
      <c r="JJD124" s="205"/>
      <c r="JJE124" s="205"/>
      <c r="JJF124" s="205"/>
      <c r="JJG124" s="205"/>
      <c r="JJH124" s="205"/>
      <c r="JJI124" s="205"/>
      <c r="JJJ124" s="205"/>
      <c r="JJK124" s="205"/>
      <c r="JJL124" s="205"/>
      <c r="JJM124" s="205"/>
      <c r="JJN124" s="205"/>
      <c r="JJO124" s="205"/>
      <c r="JJP124" s="205"/>
      <c r="JJQ124" s="205"/>
      <c r="JJR124" s="205"/>
      <c r="JJS124" s="205"/>
      <c r="JJT124" s="205"/>
      <c r="JJU124" s="205"/>
      <c r="JJV124" s="205"/>
      <c r="JJW124" s="205"/>
      <c r="JJX124" s="205"/>
      <c r="JJY124" s="205"/>
      <c r="JJZ124" s="205"/>
      <c r="JKA124" s="205"/>
      <c r="JKB124" s="205"/>
      <c r="JKC124" s="205"/>
      <c r="JKD124" s="205"/>
      <c r="JKE124" s="205"/>
      <c r="JKF124" s="205"/>
      <c r="JKG124" s="205"/>
      <c r="JKH124" s="205"/>
      <c r="JKI124" s="205"/>
      <c r="JKJ124" s="205"/>
      <c r="JKK124" s="205"/>
      <c r="JKL124" s="205"/>
      <c r="JKM124" s="205"/>
      <c r="JKN124" s="205"/>
      <c r="JKO124" s="205"/>
      <c r="JKP124" s="205"/>
      <c r="JKQ124" s="205"/>
      <c r="JKR124" s="205"/>
      <c r="JKS124" s="205"/>
      <c r="JKT124" s="205"/>
      <c r="JKU124" s="205"/>
      <c r="JKV124" s="205"/>
      <c r="JKW124" s="205"/>
      <c r="JKX124" s="205"/>
      <c r="JKY124" s="205"/>
      <c r="JKZ124" s="205"/>
      <c r="JLA124" s="205"/>
      <c r="JLB124" s="205"/>
      <c r="JLC124" s="205"/>
      <c r="JLD124" s="205"/>
      <c r="JLE124" s="205"/>
      <c r="JLF124" s="205"/>
      <c r="JLG124" s="205"/>
      <c r="JLH124" s="205"/>
      <c r="JLI124" s="205"/>
      <c r="JLJ124" s="205"/>
      <c r="JLK124" s="205"/>
      <c r="JLL124" s="205"/>
      <c r="JLM124" s="205"/>
      <c r="JLN124" s="205"/>
      <c r="JLO124" s="205"/>
      <c r="JLP124" s="205"/>
      <c r="JLQ124" s="205"/>
      <c r="JLR124" s="205"/>
      <c r="JLS124" s="205"/>
      <c r="JLT124" s="205"/>
      <c r="JLU124" s="205"/>
      <c r="JLV124" s="205"/>
      <c r="JLW124" s="205"/>
      <c r="JLX124" s="205"/>
      <c r="JLY124" s="205"/>
      <c r="JLZ124" s="205"/>
      <c r="JMA124" s="205"/>
      <c r="JMB124" s="205"/>
      <c r="JMC124" s="205"/>
      <c r="JMD124" s="205"/>
      <c r="JME124" s="205"/>
      <c r="JMF124" s="205"/>
      <c r="JMG124" s="205"/>
      <c r="JMH124" s="205"/>
      <c r="JMI124" s="205"/>
      <c r="JMJ124" s="205"/>
      <c r="JMK124" s="205"/>
      <c r="JML124" s="205"/>
      <c r="JMM124" s="205"/>
      <c r="JMN124" s="205"/>
      <c r="JMO124" s="205"/>
      <c r="JMP124" s="205"/>
      <c r="JMQ124" s="205"/>
      <c r="JMR124" s="205"/>
      <c r="JMS124" s="205"/>
      <c r="JMT124" s="205"/>
      <c r="JMU124" s="205"/>
      <c r="JMV124" s="205"/>
      <c r="JMW124" s="205"/>
      <c r="JMX124" s="205"/>
      <c r="JMY124" s="205"/>
      <c r="JMZ124" s="205"/>
      <c r="JNA124" s="205"/>
      <c r="JNB124" s="205"/>
      <c r="JNC124" s="205"/>
      <c r="JND124" s="205"/>
      <c r="JNE124" s="205"/>
      <c r="JNF124" s="205"/>
      <c r="JNG124" s="205"/>
      <c r="JNH124" s="205"/>
      <c r="JNI124" s="205"/>
      <c r="JNJ124" s="205"/>
      <c r="JNK124" s="205"/>
      <c r="JNL124" s="205"/>
      <c r="JNM124" s="205"/>
      <c r="JNN124" s="205"/>
      <c r="JNO124" s="205"/>
      <c r="JNP124" s="205"/>
      <c r="JNQ124" s="205"/>
      <c r="JNR124" s="205"/>
      <c r="JNS124" s="205"/>
      <c r="JNT124" s="205"/>
      <c r="JNU124" s="205"/>
      <c r="JNV124" s="205"/>
      <c r="JNW124" s="205"/>
      <c r="JNX124" s="205"/>
      <c r="JNY124" s="205"/>
      <c r="JNZ124" s="205"/>
      <c r="JOA124" s="205"/>
      <c r="JOB124" s="205"/>
      <c r="JOC124" s="205"/>
      <c r="JOD124" s="205"/>
      <c r="JOE124" s="205"/>
      <c r="JOF124" s="205"/>
      <c r="JOG124" s="205"/>
      <c r="JOH124" s="205"/>
      <c r="JOI124" s="205"/>
      <c r="JOJ124" s="205"/>
      <c r="JOK124" s="205"/>
      <c r="JOL124" s="205"/>
      <c r="JOM124" s="205"/>
      <c r="JON124" s="205"/>
      <c r="JOO124" s="205"/>
      <c r="JOP124" s="205"/>
      <c r="JOQ124" s="205"/>
      <c r="JOR124" s="205"/>
      <c r="JOS124" s="205"/>
      <c r="JOT124" s="205"/>
      <c r="JOU124" s="205"/>
      <c r="JPB124" s="205"/>
      <c r="JPC124" s="205"/>
      <c r="JPD124" s="205"/>
      <c r="JPE124" s="205"/>
      <c r="JPF124" s="205"/>
      <c r="JPG124" s="205"/>
      <c r="JPH124" s="205"/>
      <c r="JPI124" s="205"/>
      <c r="JPJ124" s="205"/>
      <c r="JPK124" s="205"/>
      <c r="JPL124" s="205"/>
      <c r="JPM124" s="205"/>
      <c r="JPN124" s="205"/>
      <c r="JPO124" s="205"/>
      <c r="JPP124" s="205"/>
      <c r="JPQ124" s="205"/>
      <c r="JPR124" s="205"/>
      <c r="JPS124" s="205"/>
      <c r="JPT124" s="205"/>
      <c r="JPU124" s="205"/>
      <c r="JPV124" s="205"/>
      <c r="JPW124" s="205"/>
      <c r="JPX124" s="205"/>
      <c r="JPY124" s="205"/>
      <c r="JPZ124" s="205"/>
      <c r="JQA124" s="205"/>
      <c r="JQB124" s="205"/>
      <c r="JQC124" s="205"/>
      <c r="JQD124" s="205"/>
      <c r="JQE124" s="205"/>
      <c r="JQF124" s="205"/>
      <c r="JQG124" s="205"/>
      <c r="JQH124" s="205"/>
      <c r="JQI124" s="205"/>
      <c r="JQJ124" s="205"/>
      <c r="JQK124" s="205"/>
      <c r="JQL124" s="205"/>
      <c r="JQM124" s="205"/>
      <c r="JQN124" s="205"/>
      <c r="JQO124" s="205"/>
      <c r="JQP124" s="205"/>
      <c r="JQQ124" s="205"/>
      <c r="JQR124" s="205"/>
      <c r="JQS124" s="205"/>
      <c r="JQT124" s="205"/>
      <c r="JQU124" s="205"/>
      <c r="JQV124" s="205"/>
      <c r="JQW124" s="205"/>
      <c r="JQX124" s="205"/>
      <c r="JQY124" s="205"/>
      <c r="JQZ124" s="205"/>
      <c r="JRA124" s="205"/>
      <c r="JRB124" s="205"/>
      <c r="JRC124" s="205"/>
      <c r="JRD124" s="205"/>
      <c r="JRE124" s="205"/>
      <c r="JRF124" s="205"/>
      <c r="JRG124" s="205"/>
      <c r="JRH124" s="205"/>
      <c r="JRI124" s="205"/>
      <c r="JRJ124" s="205"/>
      <c r="JRK124" s="205"/>
      <c r="JRL124" s="205"/>
      <c r="JRM124" s="205"/>
      <c r="JRN124" s="205"/>
      <c r="JRO124" s="205"/>
      <c r="JRP124" s="205"/>
      <c r="JRQ124" s="205"/>
      <c r="JRR124" s="205"/>
      <c r="JRS124" s="205"/>
      <c r="JRT124" s="205"/>
      <c r="JRU124" s="205"/>
      <c r="JRV124" s="205"/>
      <c r="JRW124" s="205"/>
      <c r="JRX124" s="205"/>
      <c r="JRY124" s="205"/>
      <c r="JRZ124" s="205"/>
      <c r="JSA124" s="205"/>
      <c r="JSB124" s="205"/>
      <c r="JSC124" s="205"/>
      <c r="JSD124" s="205"/>
      <c r="JSE124" s="205"/>
      <c r="JSF124" s="205"/>
      <c r="JSG124" s="205"/>
      <c r="JSH124" s="205"/>
      <c r="JSI124" s="205"/>
      <c r="JSJ124" s="205"/>
      <c r="JSK124" s="205"/>
      <c r="JSL124" s="205"/>
      <c r="JSM124" s="205"/>
      <c r="JSN124" s="205"/>
      <c r="JSO124" s="205"/>
      <c r="JSP124" s="205"/>
      <c r="JSQ124" s="205"/>
      <c r="JSR124" s="205"/>
      <c r="JSS124" s="205"/>
      <c r="JST124" s="205"/>
      <c r="JSU124" s="205"/>
      <c r="JSV124" s="205"/>
      <c r="JSW124" s="205"/>
      <c r="JSX124" s="205"/>
      <c r="JSY124" s="205"/>
      <c r="JSZ124" s="205"/>
      <c r="JTA124" s="205"/>
      <c r="JTB124" s="205"/>
      <c r="JTC124" s="205"/>
      <c r="JTD124" s="205"/>
      <c r="JTE124" s="205"/>
      <c r="JTF124" s="205"/>
      <c r="JTG124" s="205"/>
      <c r="JTH124" s="205"/>
      <c r="JTI124" s="205"/>
      <c r="JTJ124" s="205"/>
      <c r="JTK124" s="205"/>
      <c r="JTL124" s="205"/>
      <c r="JTM124" s="205"/>
      <c r="JTN124" s="205"/>
      <c r="JTO124" s="205"/>
      <c r="JTP124" s="205"/>
      <c r="JTQ124" s="205"/>
      <c r="JTR124" s="205"/>
      <c r="JTS124" s="205"/>
      <c r="JTT124" s="205"/>
      <c r="JTU124" s="205"/>
      <c r="JTV124" s="205"/>
      <c r="JTW124" s="205"/>
      <c r="JTX124" s="205"/>
      <c r="JTY124" s="205"/>
      <c r="JTZ124" s="205"/>
      <c r="JUA124" s="205"/>
      <c r="JUB124" s="205"/>
      <c r="JUC124" s="205"/>
      <c r="JUD124" s="205"/>
      <c r="JUE124" s="205"/>
      <c r="JUF124" s="205"/>
      <c r="JUG124" s="205"/>
      <c r="JUH124" s="205"/>
      <c r="JUI124" s="205"/>
      <c r="JUJ124" s="205"/>
      <c r="JUK124" s="205"/>
      <c r="JUL124" s="205"/>
      <c r="JUM124" s="205"/>
      <c r="JUN124" s="205"/>
      <c r="JUO124" s="205"/>
      <c r="JUP124" s="205"/>
      <c r="JUQ124" s="205"/>
      <c r="JUR124" s="205"/>
      <c r="JUS124" s="205"/>
      <c r="JUT124" s="205"/>
      <c r="JUU124" s="205"/>
      <c r="JUV124" s="205"/>
      <c r="JUW124" s="205"/>
      <c r="JUX124" s="205"/>
      <c r="JUY124" s="205"/>
      <c r="JUZ124" s="205"/>
      <c r="JVA124" s="205"/>
      <c r="JVB124" s="205"/>
      <c r="JVC124" s="205"/>
      <c r="JVD124" s="205"/>
      <c r="JVE124" s="205"/>
      <c r="JVF124" s="205"/>
      <c r="JVG124" s="205"/>
      <c r="JVH124" s="205"/>
      <c r="JVI124" s="205"/>
      <c r="JVJ124" s="205"/>
      <c r="JVK124" s="205"/>
      <c r="JVL124" s="205"/>
      <c r="JVM124" s="205"/>
      <c r="JVN124" s="205"/>
      <c r="JVO124" s="205"/>
      <c r="JVP124" s="205"/>
      <c r="JVQ124" s="205"/>
      <c r="JVR124" s="205"/>
      <c r="JVS124" s="205"/>
      <c r="JVT124" s="205"/>
      <c r="JVU124" s="205"/>
      <c r="JVV124" s="205"/>
      <c r="JVW124" s="205"/>
      <c r="JVX124" s="205"/>
      <c r="JVY124" s="205"/>
      <c r="JVZ124" s="205"/>
      <c r="JWA124" s="205"/>
      <c r="JWB124" s="205"/>
      <c r="JWC124" s="205"/>
      <c r="JWD124" s="205"/>
      <c r="JWE124" s="205"/>
      <c r="JWF124" s="205"/>
      <c r="JWG124" s="205"/>
      <c r="JWH124" s="205"/>
      <c r="JWI124" s="205"/>
      <c r="JWJ124" s="205"/>
      <c r="JWK124" s="205"/>
      <c r="JWL124" s="205"/>
      <c r="JWM124" s="205"/>
      <c r="JWN124" s="205"/>
      <c r="JWO124" s="205"/>
      <c r="JWP124" s="205"/>
      <c r="JWQ124" s="205"/>
      <c r="JWR124" s="205"/>
      <c r="JWS124" s="205"/>
      <c r="JWT124" s="205"/>
      <c r="JWU124" s="205"/>
      <c r="JWV124" s="205"/>
      <c r="JWW124" s="205"/>
      <c r="JWX124" s="205"/>
      <c r="JWY124" s="205"/>
      <c r="JWZ124" s="205"/>
      <c r="JXA124" s="205"/>
      <c r="JXB124" s="205"/>
      <c r="JXC124" s="205"/>
      <c r="JXD124" s="205"/>
      <c r="JXE124" s="205"/>
      <c r="JXF124" s="205"/>
      <c r="JXG124" s="205"/>
      <c r="JXH124" s="205"/>
      <c r="JXI124" s="205"/>
      <c r="JXJ124" s="205"/>
      <c r="JXK124" s="205"/>
      <c r="JXL124" s="205"/>
      <c r="JXM124" s="205"/>
      <c r="JXN124" s="205"/>
      <c r="JXO124" s="205"/>
      <c r="JXP124" s="205"/>
      <c r="JXQ124" s="205"/>
      <c r="JXR124" s="205"/>
      <c r="JXS124" s="205"/>
      <c r="JXT124" s="205"/>
      <c r="JXU124" s="205"/>
      <c r="JXV124" s="205"/>
      <c r="JXW124" s="205"/>
      <c r="JXX124" s="205"/>
      <c r="JXY124" s="205"/>
      <c r="JXZ124" s="205"/>
      <c r="JYA124" s="205"/>
      <c r="JYB124" s="205"/>
      <c r="JYC124" s="205"/>
      <c r="JYD124" s="205"/>
      <c r="JYE124" s="205"/>
      <c r="JYF124" s="205"/>
      <c r="JYG124" s="205"/>
      <c r="JYH124" s="205"/>
      <c r="JYI124" s="205"/>
      <c r="JYJ124" s="205"/>
      <c r="JYK124" s="205"/>
      <c r="JYL124" s="205"/>
      <c r="JYM124" s="205"/>
      <c r="JYN124" s="205"/>
      <c r="JYO124" s="205"/>
      <c r="JYP124" s="205"/>
      <c r="JYQ124" s="205"/>
      <c r="JYX124" s="205"/>
      <c r="JYY124" s="205"/>
      <c r="JYZ124" s="205"/>
      <c r="JZA124" s="205"/>
      <c r="JZB124" s="205"/>
      <c r="JZC124" s="205"/>
      <c r="JZD124" s="205"/>
      <c r="JZE124" s="205"/>
      <c r="JZF124" s="205"/>
      <c r="JZG124" s="205"/>
      <c r="JZH124" s="205"/>
      <c r="JZI124" s="205"/>
      <c r="JZJ124" s="205"/>
      <c r="JZK124" s="205"/>
      <c r="JZL124" s="205"/>
      <c r="JZM124" s="205"/>
      <c r="JZN124" s="205"/>
      <c r="JZO124" s="205"/>
      <c r="JZP124" s="205"/>
      <c r="JZQ124" s="205"/>
      <c r="JZR124" s="205"/>
      <c r="JZS124" s="205"/>
      <c r="JZT124" s="205"/>
      <c r="JZU124" s="205"/>
      <c r="JZV124" s="205"/>
      <c r="JZW124" s="205"/>
      <c r="JZX124" s="205"/>
      <c r="JZY124" s="205"/>
      <c r="JZZ124" s="205"/>
      <c r="KAA124" s="205"/>
      <c r="KAB124" s="205"/>
      <c r="KAC124" s="205"/>
      <c r="KAD124" s="205"/>
      <c r="KAE124" s="205"/>
      <c r="KAF124" s="205"/>
      <c r="KAG124" s="205"/>
      <c r="KAH124" s="205"/>
      <c r="KAI124" s="205"/>
      <c r="KAJ124" s="205"/>
      <c r="KAK124" s="205"/>
      <c r="KAL124" s="205"/>
      <c r="KAM124" s="205"/>
      <c r="KAN124" s="205"/>
      <c r="KAO124" s="205"/>
      <c r="KAP124" s="205"/>
      <c r="KAQ124" s="205"/>
      <c r="KAR124" s="205"/>
      <c r="KAS124" s="205"/>
      <c r="KAT124" s="205"/>
      <c r="KAU124" s="205"/>
      <c r="KAV124" s="205"/>
      <c r="KAW124" s="205"/>
      <c r="KAX124" s="205"/>
      <c r="KAY124" s="205"/>
      <c r="KAZ124" s="205"/>
      <c r="KBA124" s="205"/>
      <c r="KBB124" s="205"/>
      <c r="KBC124" s="205"/>
      <c r="KBD124" s="205"/>
      <c r="KBE124" s="205"/>
      <c r="KBF124" s="205"/>
      <c r="KBG124" s="205"/>
      <c r="KBH124" s="205"/>
      <c r="KBI124" s="205"/>
      <c r="KBJ124" s="205"/>
      <c r="KBK124" s="205"/>
      <c r="KBL124" s="205"/>
      <c r="KBM124" s="205"/>
      <c r="KBN124" s="205"/>
      <c r="KBO124" s="205"/>
      <c r="KBP124" s="205"/>
      <c r="KBQ124" s="205"/>
      <c r="KBR124" s="205"/>
      <c r="KBS124" s="205"/>
      <c r="KBT124" s="205"/>
      <c r="KBU124" s="205"/>
      <c r="KBV124" s="205"/>
      <c r="KBW124" s="205"/>
      <c r="KBX124" s="205"/>
      <c r="KBY124" s="205"/>
      <c r="KBZ124" s="205"/>
      <c r="KCA124" s="205"/>
      <c r="KCB124" s="205"/>
      <c r="KCC124" s="205"/>
      <c r="KCD124" s="205"/>
      <c r="KCE124" s="205"/>
      <c r="KCF124" s="205"/>
      <c r="KCG124" s="205"/>
      <c r="KCH124" s="205"/>
      <c r="KCI124" s="205"/>
      <c r="KCJ124" s="205"/>
      <c r="KCK124" s="205"/>
      <c r="KCL124" s="205"/>
      <c r="KCM124" s="205"/>
      <c r="KCN124" s="205"/>
      <c r="KCO124" s="205"/>
      <c r="KCP124" s="205"/>
      <c r="KCQ124" s="205"/>
      <c r="KCR124" s="205"/>
      <c r="KCS124" s="205"/>
      <c r="KCT124" s="205"/>
      <c r="KCU124" s="205"/>
      <c r="KCV124" s="205"/>
      <c r="KCW124" s="205"/>
      <c r="KCX124" s="205"/>
      <c r="KCY124" s="205"/>
      <c r="KCZ124" s="205"/>
      <c r="KDA124" s="205"/>
      <c r="KDB124" s="205"/>
      <c r="KDC124" s="205"/>
      <c r="KDD124" s="205"/>
      <c r="KDE124" s="205"/>
      <c r="KDF124" s="205"/>
      <c r="KDG124" s="205"/>
      <c r="KDH124" s="205"/>
      <c r="KDI124" s="205"/>
      <c r="KDJ124" s="205"/>
      <c r="KDK124" s="205"/>
      <c r="KDL124" s="205"/>
      <c r="KDM124" s="205"/>
      <c r="KDN124" s="205"/>
      <c r="KDO124" s="205"/>
      <c r="KDP124" s="205"/>
      <c r="KDQ124" s="205"/>
      <c r="KDR124" s="205"/>
      <c r="KDS124" s="205"/>
      <c r="KDT124" s="205"/>
      <c r="KDU124" s="205"/>
      <c r="KDV124" s="205"/>
      <c r="KDW124" s="205"/>
      <c r="KDX124" s="205"/>
      <c r="KDY124" s="205"/>
      <c r="KDZ124" s="205"/>
      <c r="KEA124" s="205"/>
      <c r="KEB124" s="205"/>
      <c r="KEC124" s="205"/>
      <c r="KED124" s="205"/>
      <c r="KEE124" s="205"/>
      <c r="KEF124" s="205"/>
      <c r="KEG124" s="205"/>
      <c r="KEH124" s="205"/>
      <c r="KEI124" s="205"/>
      <c r="KEJ124" s="205"/>
      <c r="KEK124" s="205"/>
      <c r="KEL124" s="205"/>
      <c r="KEM124" s="205"/>
      <c r="KEN124" s="205"/>
      <c r="KEO124" s="205"/>
      <c r="KEP124" s="205"/>
      <c r="KEQ124" s="205"/>
      <c r="KER124" s="205"/>
      <c r="KES124" s="205"/>
      <c r="KET124" s="205"/>
      <c r="KEU124" s="205"/>
      <c r="KEV124" s="205"/>
      <c r="KEW124" s="205"/>
      <c r="KEX124" s="205"/>
      <c r="KEY124" s="205"/>
      <c r="KEZ124" s="205"/>
      <c r="KFA124" s="205"/>
      <c r="KFB124" s="205"/>
      <c r="KFC124" s="205"/>
      <c r="KFD124" s="205"/>
      <c r="KFE124" s="205"/>
      <c r="KFF124" s="205"/>
      <c r="KFG124" s="205"/>
      <c r="KFH124" s="205"/>
      <c r="KFI124" s="205"/>
      <c r="KFJ124" s="205"/>
      <c r="KFK124" s="205"/>
      <c r="KFL124" s="205"/>
      <c r="KFM124" s="205"/>
      <c r="KFN124" s="205"/>
      <c r="KFO124" s="205"/>
      <c r="KFP124" s="205"/>
      <c r="KFQ124" s="205"/>
      <c r="KFR124" s="205"/>
      <c r="KFS124" s="205"/>
      <c r="KFT124" s="205"/>
      <c r="KFU124" s="205"/>
      <c r="KFV124" s="205"/>
      <c r="KFW124" s="205"/>
      <c r="KFX124" s="205"/>
      <c r="KFY124" s="205"/>
      <c r="KFZ124" s="205"/>
      <c r="KGA124" s="205"/>
      <c r="KGB124" s="205"/>
      <c r="KGC124" s="205"/>
      <c r="KGD124" s="205"/>
      <c r="KGE124" s="205"/>
      <c r="KGF124" s="205"/>
      <c r="KGG124" s="205"/>
      <c r="KGH124" s="205"/>
      <c r="KGI124" s="205"/>
      <c r="KGJ124" s="205"/>
      <c r="KGK124" s="205"/>
      <c r="KGL124" s="205"/>
      <c r="KGM124" s="205"/>
      <c r="KGN124" s="205"/>
      <c r="KGO124" s="205"/>
      <c r="KGP124" s="205"/>
      <c r="KGQ124" s="205"/>
      <c r="KGR124" s="205"/>
      <c r="KGS124" s="205"/>
      <c r="KGT124" s="205"/>
      <c r="KGU124" s="205"/>
      <c r="KGV124" s="205"/>
      <c r="KGW124" s="205"/>
      <c r="KGX124" s="205"/>
      <c r="KGY124" s="205"/>
      <c r="KGZ124" s="205"/>
      <c r="KHA124" s="205"/>
      <c r="KHB124" s="205"/>
      <c r="KHC124" s="205"/>
      <c r="KHD124" s="205"/>
      <c r="KHE124" s="205"/>
      <c r="KHF124" s="205"/>
      <c r="KHG124" s="205"/>
      <c r="KHH124" s="205"/>
      <c r="KHI124" s="205"/>
      <c r="KHJ124" s="205"/>
      <c r="KHK124" s="205"/>
      <c r="KHL124" s="205"/>
      <c r="KHM124" s="205"/>
      <c r="KHN124" s="205"/>
      <c r="KHO124" s="205"/>
      <c r="KHP124" s="205"/>
      <c r="KHQ124" s="205"/>
      <c r="KHR124" s="205"/>
      <c r="KHS124" s="205"/>
      <c r="KHT124" s="205"/>
      <c r="KHU124" s="205"/>
      <c r="KHV124" s="205"/>
      <c r="KHW124" s="205"/>
      <c r="KHX124" s="205"/>
      <c r="KHY124" s="205"/>
      <c r="KHZ124" s="205"/>
      <c r="KIA124" s="205"/>
      <c r="KIB124" s="205"/>
      <c r="KIC124" s="205"/>
      <c r="KID124" s="205"/>
      <c r="KIE124" s="205"/>
      <c r="KIF124" s="205"/>
      <c r="KIG124" s="205"/>
      <c r="KIH124" s="205"/>
      <c r="KII124" s="205"/>
      <c r="KIJ124" s="205"/>
      <c r="KIK124" s="205"/>
      <c r="KIL124" s="205"/>
      <c r="KIM124" s="205"/>
      <c r="KIT124" s="205"/>
      <c r="KIU124" s="205"/>
      <c r="KIV124" s="205"/>
      <c r="KIW124" s="205"/>
      <c r="KIX124" s="205"/>
      <c r="KIY124" s="205"/>
      <c r="KIZ124" s="205"/>
      <c r="KJA124" s="205"/>
      <c r="KJB124" s="205"/>
      <c r="KJC124" s="205"/>
      <c r="KJD124" s="205"/>
      <c r="KJE124" s="205"/>
      <c r="KJF124" s="205"/>
      <c r="KJG124" s="205"/>
      <c r="KJH124" s="205"/>
      <c r="KJI124" s="205"/>
      <c r="KJJ124" s="205"/>
      <c r="KJK124" s="205"/>
      <c r="KJL124" s="205"/>
      <c r="KJM124" s="205"/>
      <c r="KJN124" s="205"/>
      <c r="KJO124" s="205"/>
      <c r="KJP124" s="205"/>
      <c r="KJQ124" s="205"/>
      <c r="KJR124" s="205"/>
      <c r="KJS124" s="205"/>
      <c r="KJT124" s="205"/>
      <c r="KJU124" s="205"/>
      <c r="KJV124" s="205"/>
      <c r="KJW124" s="205"/>
      <c r="KJX124" s="205"/>
      <c r="KJY124" s="205"/>
      <c r="KJZ124" s="205"/>
      <c r="KKA124" s="205"/>
      <c r="KKB124" s="205"/>
      <c r="KKC124" s="205"/>
      <c r="KKD124" s="205"/>
      <c r="KKE124" s="205"/>
      <c r="KKF124" s="205"/>
      <c r="KKG124" s="205"/>
      <c r="KKH124" s="205"/>
      <c r="KKI124" s="205"/>
      <c r="KKJ124" s="205"/>
      <c r="KKK124" s="205"/>
      <c r="KKL124" s="205"/>
      <c r="KKM124" s="205"/>
      <c r="KKN124" s="205"/>
      <c r="KKO124" s="205"/>
      <c r="KKP124" s="205"/>
      <c r="KKQ124" s="205"/>
      <c r="KKR124" s="205"/>
      <c r="KKS124" s="205"/>
      <c r="KKT124" s="205"/>
      <c r="KKU124" s="205"/>
      <c r="KKV124" s="205"/>
      <c r="KKW124" s="205"/>
      <c r="KKX124" s="205"/>
      <c r="KKY124" s="205"/>
      <c r="KKZ124" s="205"/>
      <c r="KLA124" s="205"/>
      <c r="KLB124" s="205"/>
      <c r="KLC124" s="205"/>
      <c r="KLD124" s="205"/>
      <c r="KLE124" s="205"/>
      <c r="KLF124" s="205"/>
      <c r="KLG124" s="205"/>
      <c r="KLH124" s="205"/>
      <c r="KLI124" s="205"/>
      <c r="KLJ124" s="205"/>
      <c r="KLK124" s="205"/>
      <c r="KLL124" s="205"/>
      <c r="KLM124" s="205"/>
      <c r="KLN124" s="205"/>
      <c r="KLO124" s="205"/>
      <c r="KLP124" s="205"/>
      <c r="KLQ124" s="205"/>
      <c r="KLR124" s="205"/>
      <c r="KLS124" s="205"/>
      <c r="KLT124" s="205"/>
      <c r="KLU124" s="205"/>
      <c r="KLV124" s="205"/>
      <c r="KLW124" s="205"/>
      <c r="KLX124" s="205"/>
      <c r="KLY124" s="205"/>
      <c r="KLZ124" s="205"/>
      <c r="KMA124" s="205"/>
      <c r="KMB124" s="205"/>
      <c r="KMC124" s="205"/>
      <c r="KMD124" s="205"/>
      <c r="KME124" s="205"/>
      <c r="KMF124" s="205"/>
      <c r="KMG124" s="205"/>
      <c r="KMH124" s="205"/>
      <c r="KMI124" s="205"/>
      <c r="KMJ124" s="205"/>
      <c r="KMK124" s="205"/>
      <c r="KML124" s="205"/>
      <c r="KMM124" s="205"/>
      <c r="KMN124" s="205"/>
      <c r="KMO124" s="205"/>
      <c r="KMP124" s="205"/>
      <c r="KMQ124" s="205"/>
      <c r="KMR124" s="205"/>
      <c r="KMS124" s="205"/>
      <c r="KMT124" s="205"/>
      <c r="KMU124" s="205"/>
      <c r="KMV124" s="205"/>
      <c r="KMW124" s="205"/>
      <c r="KMX124" s="205"/>
      <c r="KMY124" s="205"/>
      <c r="KMZ124" s="205"/>
      <c r="KNA124" s="205"/>
      <c r="KNB124" s="205"/>
      <c r="KNC124" s="205"/>
      <c r="KND124" s="205"/>
      <c r="KNE124" s="205"/>
      <c r="KNF124" s="205"/>
      <c r="KNG124" s="205"/>
      <c r="KNH124" s="205"/>
      <c r="KNI124" s="205"/>
      <c r="KNJ124" s="205"/>
      <c r="KNK124" s="205"/>
      <c r="KNL124" s="205"/>
      <c r="KNM124" s="205"/>
      <c r="KNN124" s="205"/>
      <c r="KNO124" s="205"/>
      <c r="KNP124" s="205"/>
      <c r="KNQ124" s="205"/>
      <c r="KNR124" s="205"/>
      <c r="KNS124" s="205"/>
      <c r="KNT124" s="205"/>
      <c r="KNU124" s="205"/>
      <c r="KNV124" s="205"/>
      <c r="KNW124" s="205"/>
      <c r="KNX124" s="205"/>
      <c r="KNY124" s="205"/>
      <c r="KNZ124" s="205"/>
      <c r="KOA124" s="205"/>
      <c r="KOB124" s="205"/>
      <c r="KOC124" s="205"/>
      <c r="KOD124" s="205"/>
      <c r="KOE124" s="205"/>
      <c r="KOF124" s="205"/>
      <c r="KOG124" s="205"/>
      <c r="KOH124" s="205"/>
      <c r="KOI124" s="205"/>
      <c r="KOJ124" s="205"/>
      <c r="KOK124" s="205"/>
      <c r="KOL124" s="205"/>
      <c r="KOM124" s="205"/>
      <c r="KON124" s="205"/>
      <c r="KOO124" s="205"/>
      <c r="KOP124" s="205"/>
      <c r="KOQ124" s="205"/>
      <c r="KOR124" s="205"/>
      <c r="KOS124" s="205"/>
      <c r="KOT124" s="205"/>
      <c r="KOU124" s="205"/>
      <c r="KOV124" s="205"/>
      <c r="KOW124" s="205"/>
      <c r="KOX124" s="205"/>
      <c r="KOY124" s="205"/>
      <c r="KOZ124" s="205"/>
      <c r="KPA124" s="205"/>
      <c r="KPB124" s="205"/>
      <c r="KPC124" s="205"/>
      <c r="KPD124" s="205"/>
      <c r="KPE124" s="205"/>
      <c r="KPF124" s="205"/>
      <c r="KPG124" s="205"/>
      <c r="KPH124" s="205"/>
      <c r="KPI124" s="205"/>
      <c r="KPJ124" s="205"/>
      <c r="KPK124" s="205"/>
      <c r="KPL124" s="205"/>
      <c r="KPM124" s="205"/>
      <c r="KPN124" s="205"/>
      <c r="KPO124" s="205"/>
      <c r="KPP124" s="205"/>
      <c r="KPQ124" s="205"/>
      <c r="KPR124" s="205"/>
      <c r="KPS124" s="205"/>
      <c r="KPT124" s="205"/>
      <c r="KPU124" s="205"/>
      <c r="KPV124" s="205"/>
      <c r="KPW124" s="205"/>
      <c r="KPX124" s="205"/>
      <c r="KPY124" s="205"/>
      <c r="KPZ124" s="205"/>
      <c r="KQA124" s="205"/>
      <c r="KQB124" s="205"/>
      <c r="KQC124" s="205"/>
      <c r="KQD124" s="205"/>
      <c r="KQE124" s="205"/>
      <c r="KQF124" s="205"/>
      <c r="KQG124" s="205"/>
      <c r="KQH124" s="205"/>
      <c r="KQI124" s="205"/>
      <c r="KQJ124" s="205"/>
      <c r="KQK124" s="205"/>
      <c r="KQL124" s="205"/>
      <c r="KQM124" s="205"/>
      <c r="KQN124" s="205"/>
      <c r="KQO124" s="205"/>
      <c r="KQP124" s="205"/>
      <c r="KQQ124" s="205"/>
      <c r="KQR124" s="205"/>
      <c r="KQS124" s="205"/>
      <c r="KQT124" s="205"/>
      <c r="KQU124" s="205"/>
      <c r="KQV124" s="205"/>
      <c r="KQW124" s="205"/>
      <c r="KQX124" s="205"/>
      <c r="KQY124" s="205"/>
      <c r="KQZ124" s="205"/>
      <c r="KRA124" s="205"/>
      <c r="KRB124" s="205"/>
      <c r="KRC124" s="205"/>
      <c r="KRD124" s="205"/>
      <c r="KRE124" s="205"/>
      <c r="KRF124" s="205"/>
      <c r="KRG124" s="205"/>
      <c r="KRH124" s="205"/>
      <c r="KRI124" s="205"/>
      <c r="KRJ124" s="205"/>
      <c r="KRK124" s="205"/>
      <c r="KRL124" s="205"/>
      <c r="KRM124" s="205"/>
      <c r="KRN124" s="205"/>
      <c r="KRO124" s="205"/>
      <c r="KRP124" s="205"/>
      <c r="KRQ124" s="205"/>
      <c r="KRR124" s="205"/>
      <c r="KRS124" s="205"/>
      <c r="KRT124" s="205"/>
      <c r="KRU124" s="205"/>
      <c r="KRV124" s="205"/>
      <c r="KRW124" s="205"/>
      <c r="KRX124" s="205"/>
      <c r="KRY124" s="205"/>
      <c r="KRZ124" s="205"/>
      <c r="KSA124" s="205"/>
      <c r="KSB124" s="205"/>
      <c r="KSC124" s="205"/>
      <c r="KSD124" s="205"/>
      <c r="KSE124" s="205"/>
      <c r="KSF124" s="205"/>
      <c r="KSG124" s="205"/>
      <c r="KSH124" s="205"/>
      <c r="KSI124" s="205"/>
      <c r="KSP124" s="205"/>
      <c r="KSQ124" s="205"/>
      <c r="KSR124" s="205"/>
      <c r="KSS124" s="205"/>
      <c r="KST124" s="205"/>
      <c r="KSU124" s="205"/>
      <c r="KSV124" s="205"/>
      <c r="KSW124" s="205"/>
      <c r="KSX124" s="205"/>
      <c r="KSY124" s="205"/>
      <c r="KSZ124" s="205"/>
      <c r="KTA124" s="205"/>
      <c r="KTB124" s="205"/>
      <c r="KTC124" s="205"/>
      <c r="KTD124" s="205"/>
      <c r="KTE124" s="205"/>
      <c r="KTF124" s="205"/>
      <c r="KTG124" s="205"/>
      <c r="KTH124" s="205"/>
      <c r="KTI124" s="205"/>
      <c r="KTJ124" s="205"/>
      <c r="KTK124" s="205"/>
      <c r="KTL124" s="205"/>
      <c r="KTM124" s="205"/>
      <c r="KTN124" s="205"/>
      <c r="KTO124" s="205"/>
      <c r="KTP124" s="205"/>
      <c r="KTQ124" s="205"/>
      <c r="KTR124" s="205"/>
      <c r="KTS124" s="205"/>
      <c r="KTT124" s="205"/>
      <c r="KTU124" s="205"/>
      <c r="KTV124" s="205"/>
      <c r="KTW124" s="205"/>
      <c r="KTX124" s="205"/>
      <c r="KTY124" s="205"/>
      <c r="KTZ124" s="205"/>
      <c r="KUA124" s="205"/>
      <c r="KUB124" s="205"/>
      <c r="KUC124" s="205"/>
      <c r="KUD124" s="205"/>
      <c r="KUE124" s="205"/>
      <c r="KUF124" s="205"/>
      <c r="KUG124" s="205"/>
      <c r="KUH124" s="205"/>
      <c r="KUI124" s="205"/>
      <c r="KUJ124" s="205"/>
      <c r="KUK124" s="205"/>
      <c r="KUL124" s="205"/>
      <c r="KUM124" s="205"/>
      <c r="KUN124" s="205"/>
      <c r="KUO124" s="205"/>
      <c r="KUP124" s="205"/>
      <c r="KUQ124" s="205"/>
      <c r="KUR124" s="205"/>
      <c r="KUS124" s="205"/>
      <c r="KUT124" s="205"/>
      <c r="KUU124" s="205"/>
      <c r="KUV124" s="205"/>
      <c r="KUW124" s="205"/>
      <c r="KUX124" s="205"/>
      <c r="KUY124" s="205"/>
      <c r="KUZ124" s="205"/>
      <c r="KVA124" s="205"/>
      <c r="KVB124" s="205"/>
      <c r="KVC124" s="205"/>
      <c r="KVD124" s="205"/>
      <c r="KVE124" s="205"/>
      <c r="KVF124" s="205"/>
      <c r="KVG124" s="205"/>
      <c r="KVH124" s="205"/>
      <c r="KVI124" s="205"/>
      <c r="KVJ124" s="205"/>
      <c r="KVK124" s="205"/>
      <c r="KVL124" s="205"/>
      <c r="KVM124" s="205"/>
      <c r="KVN124" s="205"/>
      <c r="KVO124" s="205"/>
      <c r="KVP124" s="205"/>
      <c r="KVQ124" s="205"/>
      <c r="KVR124" s="205"/>
      <c r="KVS124" s="205"/>
      <c r="KVT124" s="205"/>
      <c r="KVU124" s="205"/>
      <c r="KVV124" s="205"/>
      <c r="KVW124" s="205"/>
      <c r="KVX124" s="205"/>
      <c r="KVY124" s="205"/>
      <c r="KVZ124" s="205"/>
      <c r="KWA124" s="205"/>
      <c r="KWB124" s="205"/>
      <c r="KWC124" s="205"/>
      <c r="KWD124" s="205"/>
      <c r="KWE124" s="205"/>
      <c r="KWF124" s="205"/>
      <c r="KWG124" s="205"/>
      <c r="KWH124" s="205"/>
      <c r="KWI124" s="205"/>
      <c r="KWJ124" s="205"/>
      <c r="KWK124" s="205"/>
      <c r="KWL124" s="205"/>
      <c r="KWM124" s="205"/>
      <c r="KWN124" s="205"/>
      <c r="KWO124" s="205"/>
      <c r="KWP124" s="205"/>
      <c r="KWQ124" s="205"/>
      <c r="KWR124" s="205"/>
      <c r="KWS124" s="205"/>
      <c r="KWT124" s="205"/>
      <c r="KWU124" s="205"/>
      <c r="KWV124" s="205"/>
      <c r="KWW124" s="205"/>
      <c r="KWX124" s="205"/>
      <c r="KWY124" s="205"/>
      <c r="KWZ124" s="205"/>
      <c r="KXA124" s="205"/>
      <c r="KXB124" s="205"/>
      <c r="KXC124" s="205"/>
      <c r="KXD124" s="205"/>
      <c r="KXE124" s="205"/>
      <c r="KXF124" s="205"/>
      <c r="KXG124" s="205"/>
      <c r="KXH124" s="205"/>
      <c r="KXI124" s="205"/>
      <c r="KXJ124" s="205"/>
      <c r="KXK124" s="205"/>
      <c r="KXL124" s="205"/>
      <c r="KXM124" s="205"/>
      <c r="KXN124" s="205"/>
      <c r="KXO124" s="205"/>
      <c r="KXP124" s="205"/>
      <c r="KXQ124" s="205"/>
      <c r="KXR124" s="205"/>
      <c r="KXS124" s="205"/>
      <c r="KXT124" s="205"/>
      <c r="KXU124" s="205"/>
      <c r="KXV124" s="205"/>
      <c r="KXW124" s="205"/>
      <c r="KXX124" s="205"/>
      <c r="KXY124" s="205"/>
      <c r="KXZ124" s="205"/>
      <c r="KYA124" s="205"/>
      <c r="KYB124" s="205"/>
      <c r="KYC124" s="205"/>
      <c r="KYD124" s="205"/>
      <c r="KYE124" s="205"/>
      <c r="KYF124" s="205"/>
      <c r="KYG124" s="205"/>
      <c r="KYH124" s="205"/>
      <c r="KYI124" s="205"/>
      <c r="KYJ124" s="205"/>
      <c r="KYK124" s="205"/>
      <c r="KYL124" s="205"/>
      <c r="KYM124" s="205"/>
      <c r="KYN124" s="205"/>
      <c r="KYO124" s="205"/>
      <c r="KYP124" s="205"/>
      <c r="KYQ124" s="205"/>
      <c r="KYR124" s="205"/>
      <c r="KYS124" s="205"/>
      <c r="KYT124" s="205"/>
      <c r="KYU124" s="205"/>
      <c r="KYV124" s="205"/>
      <c r="KYW124" s="205"/>
      <c r="KYX124" s="205"/>
      <c r="KYY124" s="205"/>
      <c r="KYZ124" s="205"/>
      <c r="KZA124" s="205"/>
      <c r="KZB124" s="205"/>
      <c r="KZC124" s="205"/>
      <c r="KZD124" s="205"/>
      <c r="KZE124" s="205"/>
      <c r="KZF124" s="205"/>
      <c r="KZG124" s="205"/>
      <c r="KZH124" s="205"/>
      <c r="KZI124" s="205"/>
      <c r="KZJ124" s="205"/>
      <c r="KZK124" s="205"/>
      <c r="KZL124" s="205"/>
      <c r="KZM124" s="205"/>
      <c r="KZN124" s="205"/>
      <c r="KZO124" s="205"/>
      <c r="KZP124" s="205"/>
      <c r="KZQ124" s="205"/>
      <c r="KZR124" s="205"/>
      <c r="KZS124" s="205"/>
      <c r="KZT124" s="205"/>
      <c r="KZU124" s="205"/>
      <c r="KZV124" s="205"/>
      <c r="KZW124" s="205"/>
      <c r="KZX124" s="205"/>
      <c r="KZY124" s="205"/>
      <c r="KZZ124" s="205"/>
      <c r="LAA124" s="205"/>
      <c r="LAB124" s="205"/>
      <c r="LAC124" s="205"/>
      <c r="LAD124" s="205"/>
      <c r="LAE124" s="205"/>
      <c r="LAF124" s="205"/>
      <c r="LAG124" s="205"/>
      <c r="LAH124" s="205"/>
      <c r="LAI124" s="205"/>
      <c r="LAJ124" s="205"/>
      <c r="LAK124" s="205"/>
      <c r="LAL124" s="205"/>
      <c r="LAM124" s="205"/>
      <c r="LAN124" s="205"/>
      <c r="LAO124" s="205"/>
      <c r="LAP124" s="205"/>
      <c r="LAQ124" s="205"/>
      <c r="LAR124" s="205"/>
      <c r="LAS124" s="205"/>
      <c r="LAT124" s="205"/>
      <c r="LAU124" s="205"/>
      <c r="LAV124" s="205"/>
      <c r="LAW124" s="205"/>
      <c r="LAX124" s="205"/>
      <c r="LAY124" s="205"/>
      <c r="LAZ124" s="205"/>
      <c r="LBA124" s="205"/>
      <c r="LBB124" s="205"/>
      <c r="LBC124" s="205"/>
      <c r="LBD124" s="205"/>
      <c r="LBE124" s="205"/>
      <c r="LBF124" s="205"/>
      <c r="LBG124" s="205"/>
      <c r="LBH124" s="205"/>
      <c r="LBI124" s="205"/>
      <c r="LBJ124" s="205"/>
      <c r="LBK124" s="205"/>
      <c r="LBL124" s="205"/>
      <c r="LBM124" s="205"/>
      <c r="LBN124" s="205"/>
      <c r="LBO124" s="205"/>
      <c r="LBP124" s="205"/>
      <c r="LBQ124" s="205"/>
      <c r="LBR124" s="205"/>
      <c r="LBS124" s="205"/>
      <c r="LBT124" s="205"/>
      <c r="LBU124" s="205"/>
      <c r="LBV124" s="205"/>
      <c r="LBW124" s="205"/>
      <c r="LBX124" s="205"/>
      <c r="LBY124" s="205"/>
      <c r="LBZ124" s="205"/>
      <c r="LCA124" s="205"/>
      <c r="LCB124" s="205"/>
      <c r="LCC124" s="205"/>
      <c r="LCD124" s="205"/>
      <c r="LCE124" s="205"/>
      <c r="LCL124" s="205"/>
      <c r="LCM124" s="205"/>
      <c r="LCN124" s="205"/>
      <c r="LCO124" s="205"/>
      <c r="LCP124" s="205"/>
      <c r="LCQ124" s="205"/>
      <c r="LCR124" s="205"/>
      <c r="LCS124" s="205"/>
      <c r="LCT124" s="205"/>
      <c r="LCU124" s="205"/>
      <c r="LCV124" s="205"/>
      <c r="LCW124" s="205"/>
      <c r="LCX124" s="205"/>
      <c r="LCY124" s="205"/>
      <c r="LCZ124" s="205"/>
      <c r="LDA124" s="205"/>
      <c r="LDB124" s="205"/>
      <c r="LDC124" s="205"/>
      <c r="LDD124" s="205"/>
      <c r="LDE124" s="205"/>
      <c r="LDF124" s="205"/>
      <c r="LDG124" s="205"/>
      <c r="LDH124" s="205"/>
      <c r="LDI124" s="205"/>
      <c r="LDJ124" s="205"/>
      <c r="LDK124" s="205"/>
      <c r="LDL124" s="205"/>
      <c r="LDM124" s="205"/>
      <c r="LDN124" s="205"/>
      <c r="LDO124" s="205"/>
      <c r="LDP124" s="205"/>
      <c r="LDQ124" s="205"/>
      <c r="LDR124" s="205"/>
      <c r="LDS124" s="205"/>
      <c r="LDT124" s="205"/>
      <c r="LDU124" s="205"/>
      <c r="LDV124" s="205"/>
      <c r="LDW124" s="205"/>
      <c r="LDX124" s="205"/>
      <c r="LDY124" s="205"/>
      <c r="LDZ124" s="205"/>
      <c r="LEA124" s="205"/>
      <c r="LEB124" s="205"/>
      <c r="LEC124" s="205"/>
      <c r="LED124" s="205"/>
      <c r="LEE124" s="205"/>
      <c r="LEF124" s="205"/>
      <c r="LEG124" s="205"/>
      <c r="LEH124" s="205"/>
      <c r="LEI124" s="205"/>
      <c r="LEJ124" s="205"/>
      <c r="LEK124" s="205"/>
      <c r="LEL124" s="205"/>
      <c r="LEM124" s="205"/>
      <c r="LEN124" s="205"/>
      <c r="LEO124" s="205"/>
      <c r="LEP124" s="205"/>
      <c r="LEQ124" s="205"/>
      <c r="LER124" s="205"/>
      <c r="LES124" s="205"/>
      <c r="LET124" s="205"/>
      <c r="LEU124" s="205"/>
      <c r="LEV124" s="205"/>
      <c r="LEW124" s="205"/>
      <c r="LEX124" s="205"/>
      <c r="LEY124" s="205"/>
      <c r="LEZ124" s="205"/>
      <c r="LFA124" s="205"/>
      <c r="LFB124" s="205"/>
      <c r="LFC124" s="205"/>
      <c r="LFD124" s="205"/>
      <c r="LFE124" s="205"/>
      <c r="LFF124" s="205"/>
      <c r="LFG124" s="205"/>
      <c r="LFH124" s="205"/>
      <c r="LFI124" s="205"/>
      <c r="LFJ124" s="205"/>
      <c r="LFK124" s="205"/>
      <c r="LFL124" s="205"/>
      <c r="LFM124" s="205"/>
      <c r="LFN124" s="205"/>
      <c r="LFO124" s="205"/>
      <c r="LFP124" s="205"/>
      <c r="LFQ124" s="205"/>
      <c r="LFR124" s="205"/>
      <c r="LFS124" s="205"/>
      <c r="LFT124" s="205"/>
      <c r="LFU124" s="205"/>
      <c r="LFV124" s="205"/>
      <c r="LFW124" s="205"/>
      <c r="LFX124" s="205"/>
      <c r="LFY124" s="205"/>
      <c r="LFZ124" s="205"/>
      <c r="LGA124" s="205"/>
      <c r="LGB124" s="205"/>
      <c r="LGC124" s="205"/>
      <c r="LGD124" s="205"/>
      <c r="LGE124" s="205"/>
      <c r="LGF124" s="205"/>
      <c r="LGG124" s="205"/>
      <c r="LGH124" s="205"/>
      <c r="LGI124" s="205"/>
      <c r="LGJ124" s="205"/>
      <c r="LGK124" s="205"/>
      <c r="LGL124" s="205"/>
      <c r="LGM124" s="205"/>
      <c r="LGN124" s="205"/>
      <c r="LGO124" s="205"/>
      <c r="LGP124" s="205"/>
      <c r="LGQ124" s="205"/>
      <c r="LGR124" s="205"/>
      <c r="LGS124" s="205"/>
      <c r="LGT124" s="205"/>
      <c r="LGU124" s="205"/>
      <c r="LGV124" s="205"/>
      <c r="LGW124" s="205"/>
      <c r="LGX124" s="205"/>
      <c r="LGY124" s="205"/>
      <c r="LGZ124" s="205"/>
      <c r="LHA124" s="205"/>
      <c r="LHB124" s="205"/>
      <c r="LHC124" s="205"/>
      <c r="LHD124" s="205"/>
      <c r="LHE124" s="205"/>
      <c r="LHF124" s="205"/>
      <c r="LHG124" s="205"/>
      <c r="LHH124" s="205"/>
      <c r="LHI124" s="205"/>
      <c r="LHJ124" s="205"/>
      <c r="LHK124" s="205"/>
      <c r="LHL124" s="205"/>
      <c r="LHM124" s="205"/>
      <c r="LHN124" s="205"/>
      <c r="LHO124" s="205"/>
      <c r="LHP124" s="205"/>
      <c r="LHQ124" s="205"/>
      <c r="LHR124" s="205"/>
      <c r="LHS124" s="205"/>
      <c r="LHT124" s="205"/>
      <c r="LHU124" s="205"/>
      <c r="LHV124" s="205"/>
      <c r="LHW124" s="205"/>
      <c r="LHX124" s="205"/>
      <c r="LHY124" s="205"/>
      <c r="LHZ124" s="205"/>
      <c r="LIA124" s="205"/>
      <c r="LIB124" s="205"/>
      <c r="LIC124" s="205"/>
      <c r="LID124" s="205"/>
      <c r="LIE124" s="205"/>
      <c r="LIF124" s="205"/>
      <c r="LIG124" s="205"/>
      <c r="LIH124" s="205"/>
      <c r="LII124" s="205"/>
      <c r="LIJ124" s="205"/>
      <c r="LIK124" s="205"/>
      <c r="LIL124" s="205"/>
      <c r="LIM124" s="205"/>
      <c r="LIN124" s="205"/>
      <c r="LIO124" s="205"/>
      <c r="LIP124" s="205"/>
      <c r="LIQ124" s="205"/>
      <c r="LIR124" s="205"/>
      <c r="LIS124" s="205"/>
      <c r="LIT124" s="205"/>
      <c r="LIU124" s="205"/>
      <c r="LIV124" s="205"/>
      <c r="LIW124" s="205"/>
      <c r="LIX124" s="205"/>
      <c r="LIY124" s="205"/>
      <c r="LIZ124" s="205"/>
      <c r="LJA124" s="205"/>
      <c r="LJB124" s="205"/>
      <c r="LJC124" s="205"/>
      <c r="LJD124" s="205"/>
      <c r="LJE124" s="205"/>
      <c r="LJF124" s="205"/>
      <c r="LJG124" s="205"/>
      <c r="LJH124" s="205"/>
      <c r="LJI124" s="205"/>
      <c r="LJJ124" s="205"/>
      <c r="LJK124" s="205"/>
      <c r="LJL124" s="205"/>
      <c r="LJM124" s="205"/>
      <c r="LJN124" s="205"/>
      <c r="LJO124" s="205"/>
      <c r="LJP124" s="205"/>
      <c r="LJQ124" s="205"/>
      <c r="LJR124" s="205"/>
      <c r="LJS124" s="205"/>
      <c r="LJT124" s="205"/>
      <c r="LJU124" s="205"/>
      <c r="LJV124" s="205"/>
      <c r="LJW124" s="205"/>
      <c r="LJX124" s="205"/>
      <c r="LJY124" s="205"/>
      <c r="LJZ124" s="205"/>
      <c r="LKA124" s="205"/>
      <c r="LKB124" s="205"/>
      <c r="LKC124" s="205"/>
      <c r="LKD124" s="205"/>
      <c r="LKE124" s="205"/>
      <c r="LKF124" s="205"/>
      <c r="LKG124" s="205"/>
      <c r="LKH124" s="205"/>
      <c r="LKI124" s="205"/>
      <c r="LKJ124" s="205"/>
      <c r="LKK124" s="205"/>
      <c r="LKL124" s="205"/>
      <c r="LKM124" s="205"/>
      <c r="LKN124" s="205"/>
      <c r="LKO124" s="205"/>
      <c r="LKP124" s="205"/>
      <c r="LKQ124" s="205"/>
      <c r="LKR124" s="205"/>
      <c r="LKS124" s="205"/>
      <c r="LKT124" s="205"/>
      <c r="LKU124" s="205"/>
      <c r="LKV124" s="205"/>
      <c r="LKW124" s="205"/>
      <c r="LKX124" s="205"/>
      <c r="LKY124" s="205"/>
      <c r="LKZ124" s="205"/>
      <c r="LLA124" s="205"/>
      <c r="LLB124" s="205"/>
      <c r="LLC124" s="205"/>
      <c r="LLD124" s="205"/>
      <c r="LLE124" s="205"/>
      <c r="LLF124" s="205"/>
      <c r="LLG124" s="205"/>
      <c r="LLH124" s="205"/>
      <c r="LLI124" s="205"/>
      <c r="LLJ124" s="205"/>
      <c r="LLK124" s="205"/>
      <c r="LLL124" s="205"/>
      <c r="LLM124" s="205"/>
      <c r="LLN124" s="205"/>
      <c r="LLO124" s="205"/>
      <c r="LLP124" s="205"/>
      <c r="LLQ124" s="205"/>
      <c r="LLR124" s="205"/>
      <c r="LLS124" s="205"/>
      <c r="LLT124" s="205"/>
      <c r="LLU124" s="205"/>
      <c r="LLV124" s="205"/>
      <c r="LLW124" s="205"/>
      <c r="LLX124" s="205"/>
      <c r="LLY124" s="205"/>
      <c r="LLZ124" s="205"/>
      <c r="LMA124" s="205"/>
      <c r="LMH124" s="205"/>
      <c r="LMI124" s="205"/>
      <c r="LMJ124" s="205"/>
      <c r="LMK124" s="205"/>
      <c r="LML124" s="205"/>
      <c r="LMM124" s="205"/>
      <c r="LMN124" s="205"/>
      <c r="LMO124" s="205"/>
      <c r="LMP124" s="205"/>
      <c r="LMQ124" s="205"/>
      <c r="LMR124" s="205"/>
      <c r="LMS124" s="205"/>
      <c r="LMT124" s="205"/>
      <c r="LMU124" s="205"/>
      <c r="LMV124" s="205"/>
      <c r="LMW124" s="205"/>
      <c r="LMX124" s="205"/>
      <c r="LMY124" s="205"/>
      <c r="LMZ124" s="205"/>
      <c r="LNA124" s="205"/>
      <c r="LNB124" s="205"/>
      <c r="LNC124" s="205"/>
      <c r="LND124" s="205"/>
      <c r="LNE124" s="205"/>
      <c r="LNF124" s="205"/>
      <c r="LNG124" s="205"/>
      <c r="LNH124" s="205"/>
      <c r="LNI124" s="205"/>
      <c r="LNJ124" s="205"/>
      <c r="LNK124" s="205"/>
      <c r="LNL124" s="205"/>
      <c r="LNM124" s="205"/>
      <c r="LNN124" s="205"/>
      <c r="LNO124" s="205"/>
      <c r="LNP124" s="205"/>
      <c r="LNQ124" s="205"/>
      <c r="LNR124" s="205"/>
      <c r="LNS124" s="205"/>
      <c r="LNT124" s="205"/>
      <c r="LNU124" s="205"/>
      <c r="LNV124" s="205"/>
      <c r="LNW124" s="205"/>
      <c r="LNX124" s="205"/>
      <c r="LNY124" s="205"/>
      <c r="LNZ124" s="205"/>
      <c r="LOA124" s="205"/>
      <c r="LOB124" s="205"/>
      <c r="LOC124" s="205"/>
      <c r="LOD124" s="205"/>
      <c r="LOE124" s="205"/>
      <c r="LOF124" s="205"/>
      <c r="LOG124" s="205"/>
      <c r="LOH124" s="205"/>
      <c r="LOI124" s="205"/>
      <c r="LOJ124" s="205"/>
      <c r="LOK124" s="205"/>
      <c r="LOL124" s="205"/>
      <c r="LOM124" s="205"/>
      <c r="LON124" s="205"/>
      <c r="LOO124" s="205"/>
      <c r="LOP124" s="205"/>
      <c r="LOQ124" s="205"/>
      <c r="LOR124" s="205"/>
      <c r="LOS124" s="205"/>
      <c r="LOT124" s="205"/>
      <c r="LOU124" s="205"/>
      <c r="LOV124" s="205"/>
      <c r="LOW124" s="205"/>
      <c r="LOX124" s="205"/>
      <c r="LOY124" s="205"/>
      <c r="LOZ124" s="205"/>
      <c r="LPA124" s="205"/>
      <c r="LPB124" s="205"/>
      <c r="LPC124" s="205"/>
      <c r="LPD124" s="205"/>
      <c r="LPE124" s="205"/>
      <c r="LPF124" s="205"/>
      <c r="LPG124" s="205"/>
      <c r="LPH124" s="205"/>
      <c r="LPI124" s="205"/>
      <c r="LPJ124" s="205"/>
      <c r="LPK124" s="205"/>
      <c r="LPL124" s="205"/>
      <c r="LPM124" s="205"/>
      <c r="LPN124" s="205"/>
      <c r="LPO124" s="205"/>
      <c r="LPP124" s="205"/>
      <c r="LPQ124" s="205"/>
      <c r="LPR124" s="205"/>
      <c r="LPS124" s="205"/>
      <c r="LPT124" s="205"/>
      <c r="LPU124" s="205"/>
      <c r="LPV124" s="205"/>
      <c r="LPW124" s="205"/>
      <c r="LPX124" s="205"/>
      <c r="LPY124" s="205"/>
      <c r="LPZ124" s="205"/>
      <c r="LQA124" s="205"/>
      <c r="LQB124" s="205"/>
      <c r="LQC124" s="205"/>
      <c r="LQD124" s="205"/>
      <c r="LQE124" s="205"/>
      <c r="LQF124" s="205"/>
      <c r="LQG124" s="205"/>
      <c r="LQH124" s="205"/>
      <c r="LQI124" s="205"/>
      <c r="LQJ124" s="205"/>
      <c r="LQK124" s="205"/>
      <c r="LQL124" s="205"/>
      <c r="LQM124" s="205"/>
      <c r="LQN124" s="205"/>
      <c r="LQO124" s="205"/>
      <c r="LQP124" s="205"/>
      <c r="LQQ124" s="205"/>
      <c r="LQR124" s="205"/>
      <c r="LQS124" s="205"/>
      <c r="LQT124" s="205"/>
      <c r="LQU124" s="205"/>
      <c r="LQV124" s="205"/>
      <c r="LQW124" s="205"/>
      <c r="LQX124" s="205"/>
      <c r="LQY124" s="205"/>
      <c r="LQZ124" s="205"/>
      <c r="LRA124" s="205"/>
      <c r="LRB124" s="205"/>
      <c r="LRC124" s="205"/>
      <c r="LRD124" s="205"/>
      <c r="LRE124" s="205"/>
      <c r="LRF124" s="205"/>
      <c r="LRG124" s="205"/>
      <c r="LRH124" s="205"/>
      <c r="LRI124" s="205"/>
      <c r="LRJ124" s="205"/>
      <c r="LRK124" s="205"/>
      <c r="LRL124" s="205"/>
      <c r="LRM124" s="205"/>
      <c r="LRN124" s="205"/>
      <c r="LRO124" s="205"/>
      <c r="LRP124" s="205"/>
      <c r="LRQ124" s="205"/>
      <c r="LRR124" s="205"/>
      <c r="LRS124" s="205"/>
      <c r="LRT124" s="205"/>
      <c r="LRU124" s="205"/>
      <c r="LRV124" s="205"/>
      <c r="LRW124" s="205"/>
      <c r="LRX124" s="205"/>
      <c r="LRY124" s="205"/>
      <c r="LRZ124" s="205"/>
      <c r="LSA124" s="205"/>
      <c r="LSB124" s="205"/>
      <c r="LSC124" s="205"/>
      <c r="LSD124" s="205"/>
      <c r="LSE124" s="205"/>
      <c r="LSF124" s="205"/>
      <c r="LSG124" s="205"/>
      <c r="LSH124" s="205"/>
      <c r="LSI124" s="205"/>
      <c r="LSJ124" s="205"/>
      <c r="LSK124" s="205"/>
      <c r="LSL124" s="205"/>
      <c r="LSM124" s="205"/>
      <c r="LSN124" s="205"/>
      <c r="LSO124" s="205"/>
      <c r="LSP124" s="205"/>
      <c r="LSQ124" s="205"/>
      <c r="LSR124" s="205"/>
      <c r="LSS124" s="205"/>
      <c r="LST124" s="205"/>
      <c r="LSU124" s="205"/>
      <c r="LSV124" s="205"/>
      <c r="LSW124" s="205"/>
      <c r="LSX124" s="205"/>
      <c r="LSY124" s="205"/>
      <c r="LSZ124" s="205"/>
      <c r="LTA124" s="205"/>
      <c r="LTB124" s="205"/>
      <c r="LTC124" s="205"/>
      <c r="LTD124" s="205"/>
      <c r="LTE124" s="205"/>
      <c r="LTF124" s="205"/>
      <c r="LTG124" s="205"/>
      <c r="LTH124" s="205"/>
      <c r="LTI124" s="205"/>
      <c r="LTJ124" s="205"/>
      <c r="LTK124" s="205"/>
      <c r="LTL124" s="205"/>
      <c r="LTM124" s="205"/>
      <c r="LTN124" s="205"/>
      <c r="LTO124" s="205"/>
      <c r="LTP124" s="205"/>
      <c r="LTQ124" s="205"/>
      <c r="LTR124" s="205"/>
      <c r="LTS124" s="205"/>
      <c r="LTT124" s="205"/>
      <c r="LTU124" s="205"/>
      <c r="LTV124" s="205"/>
      <c r="LTW124" s="205"/>
      <c r="LTX124" s="205"/>
      <c r="LTY124" s="205"/>
      <c r="LTZ124" s="205"/>
      <c r="LUA124" s="205"/>
      <c r="LUB124" s="205"/>
      <c r="LUC124" s="205"/>
      <c r="LUD124" s="205"/>
      <c r="LUE124" s="205"/>
      <c r="LUF124" s="205"/>
      <c r="LUG124" s="205"/>
      <c r="LUH124" s="205"/>
      <c r="LUI124" s="205"/>
      <c r="LUJ124" s="205"/>
      <c r="LUK124" s="205"/>
      <c r="LUL124" s="205"/>
      <c r="LUM124" s="205"/>
      <c r="LUN124" s="205"/>
      <c r="LUO124" s="205"/>
      <c r="LUP124" s="205"/>
      <c r="LUQ124" s="205"/>
      <c r="LUR124" s="205"/>
      <c r="LUS124" s="205"/>
      <c r="LUT124" s="205"/>
      <c r="LUU124" s="205"/>
      <c r="LUV124" s="205"/>
      <c r="LUW124" s="205"/>
      <c r="LUX124" s="205"/>
      <c r="LUY124" s="205"/>
      <c r="LUZ124" s="205"/>
      <c r="LVA124" s="205"/>
      <c r="LVB124" s="205"/>
      <c r="LVC124" s="205"/>
      <c r="LVD124" s="205"/>
      <c r="LVE124" s="205"/>
      <c r="LVF124" s="205"/>
      <c r="LVG124" s="205"/>
      <c r="LVH124" s="205"/>
      <c r="LVI124" s="205"/>
      <c r="LVJ124" s="205"/>
      <c r="LVK124" s="205"/>
      <c r="LVL124" s="205"/>
      <c r="LVM124" s="205"/>
      <c r="LVN124" s="205"/>
      <c r="LVO124" s="205"/>
      <c r="LVP124" s="205"/>
      <c r="LVQ124" s="205"/>
      <c r="LVR124" s="205"/>
      <c r="LVS124" s="205"/>
      <c r="LVT124" s="205"/>
      <c r="LVU124" s="205"/>
      <c r="LVV124" s="205"/>
      <c r="LVW124" s="205"/>
      <c r="LWD124" s="205"/>
      <c r="LWE124" s="205"/>
      <c r="LWF124" s="205"/>
      <c r="LWG124" s="205"/>
      <c r="LWH124" s="205"/>
      <c r="LWI124" s="205"/>
      <c r="LWJ124" s="205"/>
      <c r="LWK124" s="205"/>
      <c r="LWL124" s="205"/>
      <c r="LWM124" s="205"/>
      <c r="LWN124" s="205"/>
      <c r="LWO124" s="205"/>
      <c r="LWP124" s="205"/>
      <c r="LWQ124" s="205"/>
      <c r="LWR124" s="205"/>
      <c r="LWS124" s="205"/>
      <c r="LWT124" s="205"/>
      <c r="LWU124" s="205"/>
      <c r="LWV124" s="205"/>
      <c r="LWW124" s="205"/>
      <c r="LWX124" s="205"/>
      <c r="LWY124" s="205"/>
      <c r="LWZ124" s="205"/>
      <c r="LXA124" s="205"/>
      <c r="LXB124" s="205"/>
      <c r="LXC124" s="205"/>
      <c r="LXD124" s="205"/>
      <c r="LXE124" s="205"/>
      <c r="LXF124" s="205"/>
      <c r="LXG124" s="205"/>
      <c r="LXH124" s="205"/>
      <c r="LXI124" s="205"/>
      <c r="LXJ124" s="205"/>
      <c r="LXK124" s="205"/>
      <c r="LXL124" s="205"/>
      <c r="LXM124" s="205"/>
      <c r="LXN124" s="205"/>
      <c r="LXO124" s="205"/>
      <c r="LXP124" s="205"/>
      <c r="LXQ124" s="205"/>
      <c r="LXR124" s="205"/>
      <c r="LXS124" s="205"/>
      <c r="LXT124" s="205"/>
      <c r="LXU124" s="205"/>
      <c r="LXV124" s="205"/>
      <c r="LXW124" s="205"/>
      <c r="LXX124" s="205"/>
      <c r="LXY124" s="205"/>
      <c r="LXZ124" s="205"/>
      <c r="LYA124" s="205"/>
      <c r="LYB124" s="205"/>
      <c r="LYC124" s="205"/>
      <c r="LYD124" s="205"/>
      <c r="LYE124" s="205"/>
      <c r="LYF124" s="205"/>
      <c r="LYG124" s="205"/>
      <c r="LYH124" s="205"/>
      <c r="LYI124" s="205"/>
      <c r="LYJ124" s="205"/>
      <c r="LYK124" s="205"/>
      <c r="LYL124" s="205"/>
      <c r="LYM124" s="205"/>
      <c r="LYN124" s="205"/>
      <c r="LYO124" s="205"/>
      <c r="LYP124" s="205"/>
      <c r="LYQ124" s="205"/>
      <c r="LYR124" s="205"/>
      <c r="LYS124" s="205"/>
      <c r="LYT124" s="205"/>
      <c r="LYU124" s="205"/>
      <c r="LYV124" s="205"/>
      <c r="LYW124" s="205"/>
      <c r="LYX124" s="205"/>
      <c r="LYY124" s="205"/>
      <c r="LYZ124" s="205"/>
      <c r="LZA124" s="205"/>
      <c r="LZB124" s="205"/>
      <c r="LZC124" s="205"/>
      <c r="LZD124" s="205"/>
      <c r="LZE124" s="205"/>
      <c r="LZF124" s="205"/>
      <c r="LZG124" s="205"/>
      <c r="LZH124" s="205"/>
      <c r="LZI124" s="205"/>
      <c r="LZJ124" s="205"/>
      <c r="LZK124" s="205"/>
      <c r="LZL124" s="205"/>
      <c r="LZM124" s="205"/>
      <c r="LZN124" s="205"/>
      <c r="LZO124" s="205"/>
      <c r="LZP124" s="205"/>
      <c r="LZQ124" s="205"/>
      <c r="LZR124" s="205"/>
      <c r="LZS124" s="205"/>
      <c r="LZT124" s="205"/>
      <c r="LZU124" s="205"/>
      <c r="LZV124" s="205"/>
      <c r="LZW124" s="205"/>
      <c r="LZX124" s="205"/>
      <c r="LZY124" s="205"/>
      <c r="LZZ124" s="205"/>
      <c r="MAA124" s="205"/>
      <c r="MAB124" s="205"/>
      <c r="MAC124" s="205"/>
      <c r="MAD124" s="205"/>
      <c r="MAE124" s="205"/>
      <c r="MAF124" s="205"/>
      <c r="MAG124" s="205"/>
      <c r="MAH124" s="205"/>
      <c r="MAI124" s="205"/>
      <c r="MAJ124" s="205"/>
      <c r="MAK124" s="205"/>
      <c r="MAL124" s="205"/>
      <c r="MAM124" s="205"/>
      <c r="MAN124" s="205"/>
      <c r="MAO124" s="205"/>
      <c r="MAP124" s="205"/>
      <c r="MAQ124" s="205"/>
      <c r="MAR124" s="205"/>
      <c r="MAS124" s="205"/>
      <c r="MAT124" s="205"/>
      <c r="MAU124" s="205"/>
      <c r="MAV124" s="205"/>
      <c r="MAW124" s="205"/>
      <c r="MAX124" s="205"/>
      <c r="MAY124" s="205"/>
      <c r="MAZ124" s="205"/>
      <c r="MBA124" s="205"/>
      <c r="MBB124" s="205"/>
      <c r="MBC124" s="205"/>
      <c r="MBD124" s="205"/>
      <c r="MBE124" s="205"/>
      <c r="MBF124" s="205"/>
      <c r="MBG124" s="205"/>
      <c r="MBH124" s="205"/>
      <c r="MBI124" s="205"/>
      <c r="MBJ124" s="205"/>
      <c r="MBK124" s="205"/>
      <c r="MBL124" s="205"/>
      <c r="MBM124" s="205"/>
      <c r="MBN124" s="205"/>
      <c r="MBO124" s="205"/>
      <c r="MBP124" s="205"/>
      <c r="MBQ124" s="205"/>
      <c r="MBR124" s="205"/>
      <c r="MBS124" s="205"/>
      <c r="MBT124" s="205"/>
      <c r="MBU124" s="205"/>
      <c r="MBV124" s="205"/>
      <c r="MBW124" s="205"/>
      <c r="MBX124" s="205"/>
      <c r="MBY124" s="205"/>
      <c r="MBZ124" s="205"/>
      <c r="MCA124" s="205"/>
      <c r="MCB124" s="205"/>
      <c r="MCC124" s="205"/>
      <c r="MCD124" s="205"/>
      <c r="MCE124" s="205"/>
      <c r="MCF124" s="205"/>
      <c r="MCG124" s="205"/>
      <c r="MCH124" s="205"/>
      <c r="MCI124" s="205"/>
      <c r="MCJ124" s="205"/>
      <c r="MCK124" s="205"/>
      <c r="MCL124" s="205"/>
      <c r="MCM124" s="205"/>
      <c r="MCN124" s="205"/>
      <c r="MCO124" s="205"/>
      <c r="MCP124" s="205"/>
      <c r="MCQ124" s="205"/>
      <c r="MCR124" s="205"/>
      <c r="MCS124" s="205"/>
      <c r="MCT124" s="205"/>
      <c r="MCU124" s="205"/>
      <c r="MCV124" s="205"/>
      <c r="MCW124" s="205"/>
      <c r="MCX124" s="205"/>
      <c r="MCY124" s="205"/>
      <c r="MCZ124" s="205"/>
      <c r="MDA124" s="205"/>
      <c r="MDB124" s="205"/>
      <c r="MDC124" s="205"/>
      <c r="MDD124" s="205"/>
      <c r="MDE124" s="205"/>
      <c r="MDF124" s="205"/>
      <c r="MDG124" s="205"/>
      <c r="MDH124" s="205"/>
      <c r="MDI124" s="205"/>
      <c r="MDJ124" s="205"/>
      <c r="MDK124" s="205"/>
      <c r="MDL124" s="205"/>
      <c r="MDM124" s="205"/>
      <c r="MDN124" s="205"/>
      <c r="MDO124" s="205"/>
      <c r="MDP124" s="205"/>
      <c r="MDQ124" s="205"/>
      <c r="MDR124" s="205"/>
      <c r="MDS124" s="205"/>
      <c r="MDT124" s="205"/>
      <c r="MDU124" s="205"/>
      <c r="MDV124" s="205"/>
      <c r="MDW124" s="205"/>
      <c r="MDX124" s="205"/>
      <c r="MDY124" s="205"/>
      <c r="MDZ124" s="205"/>
      <c r="MEA124" s="205"/>
      <c r="MEB124" s="205"/>
      <c r="MEC124" s="205"/>
      <c r="MED124" s="205"/>
      <c r="MEE124" s="205"/>
      <c r="MEF124" s="205"/>
      <c r="MEG124" s="205"/>
      <c r="MEH124" s="205"/>
      <c r="MEI124" s="205"/>
      <c r="MEJ124" s="205"/>
      <c r="MEK124" s="205"/>
      <c r="MEL124" s="205"/>
      <c r="MEM124" s="205"/>
      <c r="MEN124" s="205"/>
      <c r="MEO124" s="205"/>
      <c r="MEP124" s="205"/>
      <c r="MEQ124" s="205"/>
      <c r="MER124" s="205"/>
      <c r="MES124" s="205"/>
      <c r="MET124" s="205"/>
      <c r="MEU124" s="205"/>
      <c r="MEV124" s="205"/>
      <c r="MEW124" s="205"/>
      <c r="MEX124" s="205"/>
      <c r="MEY124" s="205"/>
      <c r="MEZ124" s="205"/>
      <c r="MFA124" s="205"/>
      <c r="MFB124" s="205"/>
      <c r="MFC124" s="205"/>
      <c r="MFD124" s="205"/>
      <c r="MFE124" s="205"/>
      <c r="MFF124" s="205"/>
      <c r="MFG124" s="205"/>
      <c r="MFH124" s="205"/>
      <c r="MFI124" s="205"/>
      <c r="MFJ124" s="205"/>
      <c r="MFK124" s="205"/>
      <c r="MFL124" s="205"/>
      <c r="MFM124" s="205"/>
      <c r="MFN124" s="205"/>
      <c r="MFO124" s="205"/>
      <c r="MFP124" s="205"/>
      <c r="MFQ124" s="205"/>
      <c r="MFR124" s="205"/>
      <c r="MFS124" s="205"/>
      <c r="MFZ124" s="205"/>
      <c r="MGA124" s="205"/>
      <c r="MGB124" s="205"/>
      <c r="MGC124" s="205"/>
      <c r="MGD124" s="205"/>
      <c r="MGE124" s="205"/>
      <c r="MGF124" s="205"/>
      <c r="MGG124" s="205"/>
      <c r="MGH124" s="205"/>
      <c r="MGI124" s="205"/>
      <c r="MGJ124" s="205"/>
      <c r="MGK124" s="205"/>
      <c r="MGL124" s="205"/>
      <c r="MGM124" s="205"/>
      <c r="MGN124" s="205"/>
      <c r="MGO124" s="205"/>
      <c r="MGP124" s="205"/>
      <c r="MGQ124" s="205"/>
      <c r="MGR124" s="205"/>
      <c r="MGS124" s="205"/>
      <c r="MGT124" s="205"/>
      <c r="MGU124" s="205"/>
      <c r="MGV124" s="205"/>
      <c r="MGW124" s="205"/>
      <c r="MGX124" s="205"/>
      <c r="MGY124" s="205"/>
      <c r="MGZ124" s="205"/>
      <c r="MHA124" s="205"/>
      <c r="MHB124" s="205"/>
      <c r="MHC124" s="205"/>
      <c r="MHD124" s="205"/>
      <c r="MHE124" s="205"/>
      <c r="MHF124" s="205"/>
      <c r="MHG124" s="205"/>
      <c r="MHH124" s="205"/>
      <c r="MHI124" s="205"/>
      <c r="MHJ124" s="205"/>
      <c r="MHK124" s="205"/>
      <c r="MHL124" s="205"/>
      <c r="MHM124" s="205"/>
      <c r="MHN124" s="205"/>
      <c r="MHO124" s="205"/>
      <c r="MHP124" s="205"/>
      <c r="MHQ124" s="205"/>
      <c r="MHR124" s="205"/>
      <c r="MHS124" s="205"/>
      <c r="MHT124" s="205"/>
      <c r="MHU124" s="205"/>
      <c r="MHV124" s="205"/>
      <c r="MHW124" s="205"/>
      <c r="MHX124" s="205"/>
      <c r="MHY124" s="205"/>
      <c r="MHZ124" s="205"/>
      <c r="MIA124" s="205"/>
      <c r="MIB124" s="205"/>
      <c r="MIC124" s="205"/>
      <c r="MID124" s="205"/>
      <c r="MIE124" s="205"/>
      <c r="MIF124" s="205"/>
      <c r="MIG124" s="205"/>
      <c r="MIH124" s="205"/>
      <c r="MII124" s="205"/>
      <c r="MIJ124" s="205"/>
      <c r="MIK124" s="205"/>
      <c r="MIL124" s="205"/>
      <c r="MIM124" s="205"/>
      <c r="MIN124" s="205"/>
      <c r="MIO124" s="205"/>
      <c r="MIP124" s="205"/>
      <c r="MIQ124" s="205"/>
      <c r="MIR124" s="205"/>
      <c r="MIS124" s="205"/>
      <c r="MIT124" s="205"/>
      <c r="MIU124" s="205"/>
      <c r="MIV124" s="205"/>
      <c r="MIW124" s="205"/>
      <c r="MIX124" s="205"/>
      <c r="MIY124" s="205"/>
      <c r="MIZ124" s="205"/>
      <c r="MJA124" s="205"/>
      <c r="MJB124" s="205"/>
      <c r="MJC124" s="205"/>
      <c r="MJD124" s="205"/>
      <c r="MJE124" s="205"/>
      <c r="MJF124" s="205"/>
      <c r="MJG124" s="205"/>
      <c r="MJH124" s="205"/>
      <c r="MJI124" s="205"/>
      <c r="MJJ124" s="205"/>
      <c r="MJK124" s="205"/>
      <c r="MJL124" s="205"/>
      <c r="MJM124" s="205"/>
      <c r="MJN124" s="205"/>
      <c r="MJO124" s="205"/>
      <c r="MJP124" s="205"/>
      <c r="MJQ124" s="205"/>
      <c r="MJR124" s="205"/>
      <c r="MJS124" s="205"/>
      <c r="MJT124" s="205"/>
      <c r="MJU124" s="205"/>
      <c r="MJV124" s="205"/>
      <c r="MJW124" s="205"/>
      <c r="MJX124" s="205"/>
      <c r="MJY124" s="205"/>
      <c r="MJZ124" s="205"/>
      <c r="MKA124" s="205"/>
      <c r="MKB124" s="205"/>
      <c r="MKC124" s="205"/>
      <c r="MKD124" s="205"/>
      <c r="MKE124" s="205"/>
      <c r="MKF124" s="205"/>
      <c r="MKG124" s="205"/>
      <c r="MKH124" s="205"/>
      <c r="MKI124" s="205"/>
      <c r="MKJ124" s="205"/>
      <c r="MKK124" s="205"/>
      <c r="MKL124" s="205"/>
      <c r="MKM124" s="205"/>
      <c r="MKN124" s="205"/>
      <c r="MKO124" s="205"/>
      <c r="MKP124" s="205"/>
      <c r="MKQ124" s="205"/>
      <c r="MKR124" s="205"/>
      <c r="MKS124" s="205"/>
      <c r="MKT124" s="205"/>
      <c r="MKU124" s="205"/>
      <c r="MKV124" s="205"/>
      <c r="MKW124" s="205"/>
      <c r="MKX124" s="205"/>
      <c r="MKY124" s="205"/>
      <c r="MKZ124" s="205"/>
      <c r="MLA124" s="205"/>
      <c r="MLB124" s="205"/>
      <c r="MLC124" s="205"/>
      <c r="MLD124" s="205"/>
      <c r="MLE124" s="205"/>
      <c r="MLF124" s="205"/>
      <c r="MLG124" s="205"/>
      <c r="MLH124" s="205"/>
      <c r="MLI124" s="205"/>
      <c r="MLJ124" s="205"/>
      <c r="MLK124" s="205"/>
      <c r="MLL124" s="205"/>
      <c r="MLM124" s="205"/>
      <c r="MLN124" s="205"/>
      <c r="MLO124" s="205"/>
      <c r="MLP124" s="205"/>
      <c r="MLQ124" s="205"/>
      <c r="MLR124" s="205"/>
      <c r="MLS124" s="205"/>
      <c r="MLT124" s="205"/>
      <c r="MLU124" s="205"/>
      <c r="MLV124" s="205"/>
      <c r="MLW124" s="205"/>
      <c r="MLX124" s="205"/>
      <c r="MLY124" s="205"/>
      <c r="MLZ124" s="205"/>
      <c r="MMA124" s="205"/>
      <c r="MMB124" s="205"/>
      <c r="MMC124" s="205"/>
      <c r="MMD124" s="205"/>
      <c r="MME124" s="205"/>
      <c r="MMF124" s="205"/>
      <c r="MMG124" s="205"/>
      <c r="MMH124" s="205"/>
      <c r="MMI124" s="205"/>
      <c r="MMJ124" s="205"/>
      <c r="MMK124" s="205"/>
      <c r="MML124" s="205"/>
      <c r="MMM124" s="205"/>
      <c r="MMN124" s="205"/>
      <c r="MMO124" s="205"/>
      <c r="MMP124" s="205"/>
      <c r="MMQ124" s="205"/>
      <c r="MMR124" s="205"/>
      <c r="MMS124" s="205"/>
      <c r="MMT124" s="205"/>
      <c r="MMU124" s="205"/>
      <c r="MMV124" s="205"/>
      <c r="MMW124" s="205"/>
      <c r="MMX124" s="205"/>
      <c r="MMY124" s="205"/>
      <c r="MMZ124" s="205"/>
      <c r="MNA124" s="205"/>
      <c r="MNB124" s="205"/>
      <c r="MNC124" s="205"/>
      <c r="MND124" s="205"/>
      <c r="MNE124" s="205"/>
      <c r="MNF124" s="205"/>
      <c r="MNG124" s="205"/>
      <c r="MNH124" s="205"/>
      <c r="MNI124" s="205"/>
      <c r="MNJ124" s="205"/>
      <c r="MNK124" s="205"/>
      <c r="MNL124" s="205"/>
      <c r="MNM124" s="205"/>
      <c r="MNN124" s="205"/>
      <c r="MNO124" s="205"/>
      <c r="MNP124" s="205"/>
      <c r="MNQ124" s="205"/>
      <c r="MNR124" s="205"/>
      <c r="MNS124" s="205"/>
      <c r="MNT124" s="205"/>
      <c r="MNU124" s="205"/>
      <c r="MNV124" s="205"/>
      <c r="MNW124" s="205"/>
      <c r="MNX124" s="205"/>
      <c r="MNY124" s="205"/>
      <c r="MNZ124" s="205"/>
      <c r="MOA124" s="205"/>
      <c r="MOB124" s="205"/>
      <c r="MOC124" s="205"/>
      <c r="MOD124" s="205"/>
      <c r="MOE124" s="205"/>
      <c r="MOF124" s="205"/>
      <c r="MOG124" s="205"/>
      <c r="MOH124" s="205"/>
      <c r="MOI124" s="205"/>
      <c r="MOJ124" s="205"/>
      <c r="MOK124" s="205"/>
      <c r="MOL124" s="205"/>
      <c r="MOM124" s="205"/>
      <c r="MON124" s="205"/>
      <c r="MOO124" s="205"/>
      <c r="MOP124" s="205"/>
      <c r="MOQ124" s="205"/>
      <c r="MOR124" s="205"/>
      <c r="MOS124" s="205"/>
      <c r="MOT124" s="205"/>
      <c r="MOU124" s="205"/>
      <c r="MOV124" s="205"/>
      <c r="MOW124" s="205"/>
      <c r="MOX124" s="205"/>
      <c r="MOY124" s="205"/>
      <c r="MOZ124" s="205"/>
      <c r="MPA124" s="205"/>
      <c r="MPB124" s="205"/>
      <c r="MPC124" s="205"/>
      <c r="MPD124" s="205"/>
      <c r="MPE124" s="205"/>
      <c r="MPF124" s="205"/>
      <c r="MPG124" s="205"/>
      <c r="MPH124" s="205"/>
      <c r="MPI124" s="205"/>
      <c r="MPJ124" s="205"/>
      <c r="MPK124" s="205"/>
      <c r="MPL124" s="205"/>
      <c r="MPM124" s="205"/>
      <c r="MPN124" s="205"/>
      <c r="MPO124" s="205"/>
      <c r="MPV124" s="205"/>
      <c r="MPW124" s="205"/>
      <c r="MPX124" s="205"/>
      <c r="MPY124" s="205"/>
      <c r="MPZ124" s="205"/>
      <c r="MQA124" s="205"/>
      <c r="MQB124" s="205"/>
      <c r="MQC124" s="205"/>
      <c r="MQD124" s="205"/>
      <c r="MQE124" s="205"/>
      <c r="MQF124" s="205"/>
      <c r="MQG124" s="205"/>
      <c r="MQH124" s="205"/>
      <c r="MQI124" s="205"/>
      <c r="MQJ124" s="205"/>
      <c r="MQK124" s="205"/>
      <c r="MQL124" s="205"/>
      <c r="MQM124" s="205"/>
      <c r="MQN124" s="205"/>
      <c r="MQO124" s="205"/>
      <c r="MQP124" s="205"/>
      <c r="MQQ124" s="205"/>
      <c r="MQR124" s="205"/>
      <c r="MQS124" s="205"/>
      <c r="MQT124" s="205"/>
      <c r="MQU124" s="205"/>
      <c r="MQV124" s="205"/>
      <c r="MQW124" s="205"/>
      <c r="MQX124" s="205"/>
      <c r="MQY124" s="205"/>
      <c r="MQZ124" s="205"/>
      <c r="MRA124" s="205"/>
      <c r="MRB124" s="205"/>
      <c r="MRC124" s="205"/>
      <c r="MRD124" s="205"/>
      <c r="MRE124" s="205"/>
      <c r="MRF124" s="205"/>
      <c r="MRG124" s="205"/>
      <c r="MRH124" s="205"/>
      <c r="MRI124" s="205"/>
      <c r="MRJ124" s="205"/>
      <c r="MRK124" s="205"/>
      <c r="MRL124" s="205"/>
      <c r="MRM124" s="205"/>
      <c r="MRN124" s="205"/>
      <c r="MRO124" s="205"/>
      <c r="MRP124" s="205"/>
      <c r="MRQ124" s="205"/>
      <c r="MRR124" s="205"/>
      <c r="MRS124" s="205"/>
      <c r="MRT124" s="205"/>
      <c r="MRU124" s="205"/>
      <c r="MRV124" s="205"/>
      <c r="MRW124" s="205"/>
      <c r="MRX124" s="205"/>
      <c r="MRY124" s="205"/>
      <c r="MRZ124" s="205"/>
      <c r="MSA124" s="205"/>
      <c r="MSB124" s="205"/>
      <c r="MSC124" s="205"/>
      <c r="MSD124" s="205"/>
      <c r="MSE124" s="205"/>
      <c r="MSF124" s="205"/>
      <c r="MSG124" s="205"/>
      <c r="MSH124" s="205"/>
      <c r="MSI124" s="205"/>
      <c r="MSJ124" s="205"/>
      <c r="MSK124" s="205"/>
      <c r="MSL124" s="205"/>
      <c r="MSM124" s="205"/>
      <c r="MSN124" s="205"/>
      <c r="MSO124" s="205"/>
      <c r="MSP124" s="205"/>
      <c r="MSQ124" s="205"/>
      <c r="MSR124" s="205"/>
      <c r="MSS124" s="205"/>
      <c r="MST124" s="205"/>
      <c r="MSU124" s="205"/>
      <c r="MSV124" s="205"/>
      <c r="MSW124" s="205"/>
      <c r="MSX124" s="205"/>
      <c r="MSY124" s="205"/>
      <c r="MSZ124" s="205"/>
      <c r="MTA124" s="205"/>
      <c r="MTB124" s="205"/>
      <c r="MTC124" s="205"/>
      <c r="MTD124" s="205"/>
      <c r="MTE124" s="205"/>
      <c r="MTF124" s="205"/>
      <c r="MTG124" s="205"/>
      <c r="MTH124" s="205"/>
      <c r="MTI124" s="205"/>
      <c r="MTJ124" s="205"/>
      <c r="MTK124" s="205"/>
      <c r="MTL124" s="205"/>
      <c r="MTM124" s="205"/>
      <c r="MTN124" s="205"/>
      <c r="MTO124" s="205"/>
      <c r="MTP124" s="205"/>
      <c r="MTQ124" s="205"/>
      <c r="MTR124" s="205"/>
      <c r="MTS124" s="205"/>
      <c r="MTT124" s="205"/>
      <c r="MTU124" s="205"/>
      <c r="MTV124" s="205"/>
      <c r="MTW124" s="205"/>
      <c r="MTX124" s="205"/>
      <c r="MTY124" s="205"/>
      <c r="MTZ124" s="205"/>
      <c r="MUA124" s="205"/>
      <c r="MUB124" s="205"/>
      <c r="MUC124" s="205"/>
      <c r="MUD124" s="205"/>
      <c r="MUE124" s="205"/>
      <c r="MUF124" s="205"/>
      <c r="MUG124" s="205"/>
      <c r="MUH124" s="205"/>
      <c r="MUI124" s="205"/>
      <c r="MUJ124" s="205"/>
      <c r="MUK124" s="205"/>
      <c r="MUL124" s="205"/>
      <c r="MUM124" s="205"/>
      <c r="MUN124" s="205"/>
      <c r="MUO124" s="205"/>
      <c r="MUP124" s="205"/>
      <c r="MUQ124" s="205"/>
      <c r="MUR124" s="205"/>
      <c r="MUS124" s="205"/>
      <c r="MUT124" s="205"/>
      <c r="MUU124" s="205"/>
      <c r="MUV124" s="205"/>
      <c r="MUW124" s="205"/>
      <c r="MUX124" s="205"/>
      <c r="MUY124" s="205"/>
      <c r="MUZ124" s="205"/>
      <c r="MVA124" s="205"/>
      <c r="MVB124" s="205"/>
      <c r="MVC124" s="205"/>
      <c r="MVD124" s="205"/>
      <c r="MVE124" s="205"/>
      <c r="MVF124" s="205"/>
      <c r="MVG124" s="205"/>
      <c r="MVH124" s="205"/>
      <c r="MVI124" s="205"/>
      <c r="MVJ124" s="205"/>
      <c r="MVK124" s="205"/>
      <c r="MVL124" s="205"/>
      <c r="MVM124" s="205"/>
      <c r="MVN124" s="205"/>
      <c r="MVO124" s="205"/>
      <c r="MVP124" s="205"/>
      <c r="MVQ124" s="205"/>
      <c r="MVR124" s="205"/>
      <c r="MVS124" s="205"/>
      <c r="MVT124" s="205"/>
      <c r="MVU124" s="205"/>
      <c r="MVV124" s="205"/>
      <c r="MVW124" s="205"/>
      <c r="MVX124" s="205"/>
      <c r="MVY124" s="205"/>
      <c r="MVZ124" s="205"/>
      <c r="MWA124" s="205"/>
      <c r="MWB124" s="205"/>
      <c r="MWC124" s="205"/>
      <c r="MWD124" s="205"/>
      <c r="MWE124" s="205"/>
      <c r="MWF124" s="205"/>
      <c r="MWG124" s="205"/>
      <c r="MWH124" s="205"/>
      <c r="MWI124" s="205"/>
      <c r="MWJ124" s="205"/>
      <c r="MWK124" s="205"/>
      <c r="MWL124" s="205"/>
      <c r="MWM124" s="205"/>
      <c r="MWN124" s="205"/>
      <c r="MWO124" s="205"/>
      <c r="MWP124" s="205"/>
      <c r="MWQ124" s="205"/>
      <c r="MWR124" s="205"/>
      <c r="MWS124" s="205"/>
      <c r="MWT124" s="205"/>
      <c r="MWU124" s="205"/>
      <c r="MWV124" s="205"/>
      <c r="MWW124" s="205"/>
      <c r="MWX124" s="205"/>
      <c r="MWY124" s="205"/>
      <c r="MWZ124" s="205"/>
      <c r="MXA124" s="205"/>
      <c r="MXB124" s="205"/>
      <c r="MXC124" s="205"/>
      <c r="MXD124" s="205"/>
      <c r="MXE124" s="205"/>
      <c r="MXF124" s="205"/>
      <c r="MXG124" s="205"/>
      <c r="MXH124" s="205"/>
      <c r="MXI124" s="205"/>
      <c r="MXJ124" s="205"/>
      <c r="MXK124" s="205"/>
      <c r="MXL124" s="205"/>
      <c r="MXM124" s="205"/>
      <c r="MXN124" s="205"/>
      <c r="MXO124" s="205"/>
      <c r="MXP124" s="205"/>
      <c r="MXQ124" s="205"/>
      <c r="MXR124" s="205"/>
      <c r="MXS124" s="205"/>
      <c r="MXT124" s="205"/>
      <c r="MXU124" s="205"/>
      <c r="MXV124" s="205"/>
      <c r="MXW124" s="205"/>
      <c r="MXX124" s="205"/>
      <c r="MXY124" s="205"/>
      <c r="MXZ124" s="205"/>
      <c r="MYA124" s="205"/>
      <c r="MYB124" s="205"/>
      <c r="MYC124" s="205"/>
      <c r="MYD124" s="205"/>
      <c r="MYE124" s="205"/>
      <c r="MYF124" s="205"/>
      <c r="MYG124" s="205"/>
      <c r="MYH124" s="205"/>
      <c r="MYI124" s="205"/>
      <c r="MYJ124" s="205"/>
      <c r="MYK124" s="205"/>
      <c r="MYL124" s="205"/>
      <c r="MYM124" s="205"/>
      <c r="MYN124" s="205"/>
      <c r="MYO124" s="205"/>
      <c r="MYP124" s="205"/>
      <c r="MYQ124" s="205"/>
      <c r="MYR124" s="205"/>
      <c r="MYS124" s="205"/>
      <c r="MYT124" s="205"/>
      <c r="MYU124" s="205"/>
      <c r="MYV124" s="205"/>
      <c r="MYW124" s="205"/>
      <c r="MYX124" s="205"/>
      <c r="MYY124" s="205"/>
      <c r="MYZ124" s="205"/>
      <c r="MZA124" s="205"/>
      <c r="MZB124" s="205"/>
      <c r="MZC124" s="205"/>
      <c r="MZD124" s="205"/>
      <c r="MZE124" s="205"/>
      <c r="MZF124" s="205"/>
      <c r="MZG124" s="205"/>
      <c r="MZH124" s="205"/>
      <c r="MZI124" s="205"/>
      <c r="MZJ124" s="205"/>
      <c r="MZK124" s="205"/>
      <c r="MZR124" s="205"/>
      <c r="MZS124" s="205"/>
      <c r="MZT124" s="205"/>
      <c r="MZU124" s="205"/>
      <c r="MZV124" s="205"/>
      <c r="MZW124" s="205"/>
      <c r="MZX124" s="205"/>
      <c r="MZY124" s="205"/>
      <c r="MZZ124" s="205"/>
      <c r="NAA124" s="205"/>
      <c r="NAB124" s="205"/>
      <c r="NAC124" s="205"/>
      <c r="NAD124" s="205"/>
      <c r="NAE124" s="205"/>
      <c r="NAF124" s="205"/>
      <c r="NAG124" s="205"/>
      <c r="NAH124" s="205"/>
      <c r="NAI124" s="205"/>
      <c r="NAJ124" s="205"/>
      <c r="NAK124" s="205"/>
      <c r="NAL124" s="205"/>
      <c r="NAM124" s="205"/>
      <c r="NAN124" s="205"/>
      <c r="NAO124" s="205"/>
      <c r="NAP124" s="205"/>
      <c r="NAQ124" s="205"/>
      <c r="NAR124" s="205"/>
      <c r="NAS124" s="205"/>
      <c r="NAT124" s="205"/>
      <c r="NAU124" s="205"/>
      <c r="NAV124" s="205"/>
      <c r="NAW124" s="205"/>
      <c r="NAX124" s="205"/>
      <c r="NAY124" s="205"/>
      <c r="NAZ124" s="205"/>
      <c r="NBA124" s="205"/>
      <c r="NBB124" s="205"/>
      <c r="NBC124" s="205"/>
      <c r="NBD124" s="205"/>
      <c r="NBE124" s="205"/>
      <c r="NBF124" s="205"/>
      <c r="NBG124" s="205"/>
      <c r="NBH124" s="205"/>
      <c r="NBI124" s="205"/>
      <c r="NBJ124" s="205"/>
      <c r="NBK124" s="205"/>
      <c r="NBL124" s="205"/>
      <c r="NBM124" s="205"/>
      <c r="NBN124" s="205"/>
      <c r="NBO124" s="205"/>
      <c r="NBP124" s="205"/>
      <c r="NBQ124" s="205"/>
      <c r="NBR124" s="205"/>
      <c r="NBS124" s="205"/>
      <c r="NBT124" s="205"/>
      <c r="NBU124" s="205"/>
      <c r="NBV124" s="205"/>
      <c r="NBW124" s="205"/>
      <c r="NBX124" s="205"/>
      <c r="NBY124" s="205"/>
      <c r="NBZ124" s="205"/>
      <c r="NCA124" s="205"/>
      <c r="NCB124" s="205"/>
      <c r="NCC124" s="205"/>
      <c r="NCD124" s="205"/>
      <c r="NCE124" s="205"/>
      <c r="NCF124" s="205"/>
      <c r="NCG124" s="205"/>
      <c r="NCH124" s="205"/>
      <c r="NCI124" s="205"/>
      <c r="NCJ124" s="205"/>
      <c r="NCK124" s="205"/>
      <c r="NCL124" s="205"/>
      <c r="NCM124" s="205"/>
      <c r="NCN124" s="205"/>
      <c r="NCO124" s="205"/>
      <c r="NCP124" s="205"/>
      <c r="NCQ124" s="205"/>
      <c r="NCR124" s="205"/>
      <c r="NCS124" s="205"/>
      <c r="NCT124" s="205"/>
      <c r="NCU124" s="205"/>
      <c r="NCV124" s="205"/>
      <c r="NCW124" s="205"/>
      <c r="NCX124" s="205"/>
      <c r="NCY124" s="205"/>
      <c r="NCZ124" s="205"/>
      <c r="NDA124" s="205"/>
      <c r="NDB124" s="205"/>
      <c r="NDC124" s="205"/>
      <c r="NDD124" s="205"/>
      <c r="NDE124" s="205"/>
      <c r="NDF124" s="205"/>
      <c r="NDG124" s="205"/>
      <c r="NDH124" s="205"/>
      <c r="NDI124" s="205"/>
      <c r="NDJ124" s="205"/>
      <c r="NDK124" s="205"/>
      <c r="NDL124" s="205"/>
      <c r="NDM124" s="205"/>
      <c r="NDN124" s="205"/>
      <c r="NDO124" s="205"/>
      <c r="NDP124" s="205"/>
      <c r="NDQ124" s="205"/>
      <c r="NDR124" s="205"/>
      <c r="NDS124" s="205"/>
      <c r="NDT124" s="205"/>
      <c r="NDU124" s="205"/>
      <c r="NDV124" s="205"/>
      <c r="NDW124" s="205"/>
      <c r="NDX124" s="205"/>
      <c r="NDY124" s="205"/>
      <c r="NDZ124" s="205"/>
      <c r="NEA124" s="205"/>
      <c r="NEB124" s="205"/>
      <c r="NEC124" s="205"/>
      <c r="NED124" s="205"/>
      <c r="NEE124" s="205"/>
      <c r="NEF124" s="205"/>
      <c r="NEG124" s="205"/>
      <c r="NEH124" s="205"/>
      <c r="NEI124" s="205"/>
      <c r="NEJ124" s="205"/>
      <c r="NEK124" s="205"/>
      <c r="NEL124" s="205"/>
      <c r="NEM124" s="205"/>
      <c r="NEN124" s="205"/>
      <c r="NEO124" s="205"/>
      <c r="NEP124" s="205"/>
      <c r="NEQ124" s="205"/>
      <c r="NER124" s="205"/>
      <c r="NES124" s="205"/>
      <c r="NET124" s="205"/>
      <c r="NEU124" s="205"/>
      <c r="NEV124" s="205"/>
      <c r="NEW124" s="205"/>
      <c r="NEX124" s="205"/>
      <c r="NEY124" s="205"/>
      <c r="NEZ124" s="205"/>
      <c r="NFA124" s="205"/>
      <c r="NFB124" s="205"/>
      <c r="NFC124" s="205"/>
      <c r="NFD124" s="205"/>
      <c r="NFE124" s="205"/>
      <c r="NFF124" s="205"/>
      <c r="NFG124" s="205"/>
      <c r="NFH124" s="205"/>
      <c r="NFI124" s="205"/>
      <c r="NFJ124" s="205"/>
      <c r="NFK124" s="205"/>
      <c r="NFL124" s="205"/>
      <c r="NFM124" s="205"/>
      <c r="NFN124" s="205"/>
      <c r="NFO124" s="205"/>
      <c r="NFP124" s="205"/>
      <c r="NFQ124" s="205"/>
      <c r="NFR124" s="205"/>
      <c r="NFS124" s="205"/>
      <c r="NFT124" s="205"/>
      <c r="NFU124" s="205"/>
      <c r="NFV124" s="205"/>
      <c r="NFW124" s="205"/>
      <c r="NFX124" s="205"/>
      <c r="NFY124" s="205"/>
      <c r="NFZ124" s="205"/>
      <c r="NGA124" s="205"/>
      <c r="NGB124" s="205"/>
      <c r="NGC124" s="205"/>
      <c r="NGD124" s="205"/>
      <c r="NGE124" s="205"/>
      <c r="NGF124" s="205"/>
      <c r="NGG124" s="205"/>
      <c r="NGH124" s="205"/>
      <c r="NGI124" s="205"/>
      <c r="NGJ124" s="205"/>
      <c r="NGK124" s="205"/>
      <c r="NGL124" s="205"/>
      <c r="NGM124" s="205"/>
      <c r="NGN124" s="205"/>
      <c r="NGO124" s="205"/>
      <c r="NGP124" s="205"/>
      <c r="NGQ124" s="205"/>
      <c r="NGR124" s="205"/>
      <c r="NGS124" s="205"/>
      <c r="NGT124" s="205"/>
      <c r="NGU124" s="205"/>
      <c r="NGV124" s="205"/>
      <c r="NGW124" s="205"/>
      <c r="NGX124" s="205"/>
      <c r="NGY124" s="205"/>
      <c r="NGZ124" s="205"/>
      <c r="NHA124" s="205"/>
      <c r="NHB124" s="205"/>
      <c r="NHC124" s="205"/>
      <c r="NHD124" s="205"/>
      <c r="NHE124" s="205"/>
      <c r="NHF124" s="205"/>
      <c r="NHG124" s="205"/>
      <c r="NHH124" s="205"/>
      <c r="NHI124" s="205"/>
      <c r="NHJ124" s="205"/>
      <c r="NHK124" s="205"/>
      <c r="NHL124" s="205"/>
      <c r="NHM124" s="205"/>
      <c r="NHN124" s="205"/>
      <c r="NHO124" s="205"/>
      <c r="NHP124" s="205"/>
      <c r="NHQ124" s="205"/>
      <c r="NHR124" s="205"/>
      <c r="NHS124" s="205"/>
      <c r="NHT124" s="205"/>
      <c r="NHU124" s="205"/>
      <c r="NHV124" s="205"/>
      <c r="NHW124" s="205"/>
      <c r="NHX124" s="205"/>
      <c r="NHY124" s="205"/>
      <c r="NHZ124" s="205"/>
      <c r="NIA124" s="205"/>
      <c r="NIB124" s="205"/>
      <c r="NIC124" s="205"/>
      <c r="NID124" s="205"/>
      <c r="NIE124" s="205"/>
      <c r="NIF124" s="205"/>
      <c r="NIG124" s="205"/>
      <c r="NIH124" s="205"/>
      <c r="NII124" s="205"/>
      <c r="NIJ124" s="205"/>
      <c r="NIK124" s="205"/>
      <c r="NIL124" s="205"/>
      <c r="NIM124" s="205"/>
      <c r="NIN124" s="205"/>
      <c r="NIO124" s="205"/>
      <c r="NIP124" s="205"/>
      <c r="NIQ124" s="205"/>
      <c r="NIR124" s="205"/>
      <c r="NIS124" s="205"/>
      <c r="NIT124" s="205"/>
      <c r="NIU124" s="205"/>
      <c r="NIV124" s="205"/>
      <c r="NIW124" s="205"/>
      <c r="NIX124" s="205"/>
      <c r="NIY124" s="205"/>
      <c r="NIZ124" s="205"/>
      <c r="NJA124" s="205"/>
      <c r="NJB124" s="205"/>
      <c r="NJC124" s="205"/>
      <c r="NJD124" s="205"/>
      <c r="NJE124" s="205"/>
      <c r="NJF124" s="205"/>
      <c r="NJG124" s="205"/>
      <c r="NJN124" s="205"/>
      <c r="NJO124" s="205"/>
      <c r="NJP124" s="205"/>
      <c r="NJQ124" s="205"/>
      <c r="NJR124" s="205"/>
      <c r="NJS124" s="205"/>
      <c r="NJT124" s="205"/>
      <c r="NJU124" s="205"/>
      <c r="NJV124" s="205"/>
      <c r="NJW124" s="205"/>
      <c r="NJX124" s="205"/>
      <c r="NJY124" s="205"/>
      <c r="NJZ124" s="205"/>
      <c r="NKA124" s="205"/>
      <c r="NKB124" s="205"/>
      <c r="NKC124" s="205"/>
      <c r="NKD124" s="205"/>
      <c r="NKE124" s="205"/>
      <c r="NKF124" s="205"/>
      <c r="NKG124" s="205"/>
      <c r="NKH124" s="205"/>
      <c r="NKI124" s="205"/>
      <c r="NKJ124" s="205"/>
      <c r="NKK124" s="205"/>
      <c r="NKL124" s="205"/>
      <c r="NKM124" s="205"/>
      <c r="NKN124" s="205"/>
      <c r="NKO124" s="205"/>
      <c r="NKP124" s="205"/>
      <c r="NKQ124" s="205"/>
      <c r="NKR124" s="205"/>
      <c r="NKS124" s="205"/>
      <c r="NKT124" s="205"/>
      <c r="NKU124" s="205"/>
      <c r="NKV124" s="205"/>
      <c r="NKW124" s="205"/>
      <c r="NKX124" s="205"/>
      <c r="NKY124" s="205"/>
      <c r="NKZ124" s="205"/>
      <c r="NLA124" s="205"/>
      <c r="NLB124" s="205"/>
      <c r="NLC124" s="205"/>
      <c r="NLD124" s="205"/>
      <c r="NLE124" s="205"/>
      <c r="NLF124" s="205"/>
      <c r="NLG124" s="205"/>
      <c r="NLH124" s="205"/>
      <c r="NLI124" s="205"/>
      <c r="NLJ124" s="205"/>
      <c r="NLK124" s="205"/>
      <c r="NLL124" s="205"/>
      <c r="NLM124" s="205"/>
      <c r="NLN124" s="205"/>
      <c r="NLO124" s="205"/>
      <c r="NLP124" s="205"/>
      <c r="NLQ124" s="205"/>
      <c r="NLR124" s="205"/>
      <c r="NLS124" s="205"/>
      <c r="NLT124" s="205"/>
      <c r="NLU124" s="205"/>
      <c r="NLV124" s="205"/>
      <c r="NLW124" s="205"/>
      <c r="NLX124" s="205"/>
      <c r="NLY124" s="205"/>
      <c r="NLZ124" s="205"/>
      <c r="NMA124" s="205"/>
      <c r="NMB124" s="205"/>
      <c r="NMC124" s="205"/>
      <c r="NMD124" s="205"/>
      <c r="NME124" s="205"/>
      <c r="NMF124" s="205"/>
      <c r="NMG124" s="205"/>
      <c r="NMH124" s="205"/>
      <c r="NMI124" s="205"/>
      <c r="NMJ124" s="205"/>
      <c r="NMK124" s="205"/>
      <c r="NML124" s="205"/>
      <c r="NMM124" s="205"/>
      <c r="NMN124" s="205"/>
      <c r="NMO124" s="205"/>
      <c r="NMP124" s="205"/>
      <c r="NMQ124" s="205"/>
      <c r="NMR124" s="205"/>
      <c r="NMS124" s="205"/>
      <c r="NMT124" s="205"/>
      <c r="NMU124" s="205"/>
      <c r="NMV124" s="205"/>
      <c r="NMW124" s="205"/>
      <c r="NMX124" s="205"/>
      <c r="NMY124" s="205"/>
      <c r="NMZ124" s="205"/>
      <c r="NNA124" s="205"/>
      <c r="NNB124" s="205"/>
      <c r="NNC124" s="205"/>
      <c r="NND124" s="205"/>
      <c r="NNE124" s="205"/>
      <c r="NNF124" s="205"/>
      <c r="NNG124" s="205"/>
      <c r="NNH124" s="205"/>
      <c r="NNI124" s="205"/>
      <c r="NNJ124" s="205"/>
      <c r="NNK124" s="205"/>
      <c r="NNL124" s="205"/>
      <c r="NNM124" s="205"/>
      <c r="NNN124" s="205"/>
      <c r="NNO124" s="205"/>
      <c r="NNP124" s="205"/>
      <c r="NNQ124" s="205"/>
      <c r="NNR124" s="205"/>
      <c r="NNS124" s="205"/>
      <c r="NNT124" s="205"/>
      <c r="NNU124" s="205"/>
      <c r="NNV124" s="205"/>
      <c r="NNW124" s="205"/>
      <c r="NNX124" s="205"/>
      <c r="NNY124" s="205"/>
      <c r="NNZ124" s="205"/>
      <c r="NOA124" s="205"/>
      <c r="NOB124" s="205"/>
      <c r="NOC124" s="205"/>
      <c r="NOD124" s="205"/>
      <c r="NOE124" s="205"/>
      <c r="NOF124" s="205"/>
      <c r="NOG124" s="205"/>
      <c r="NOH124" s="205"/>
      <c r="NOI124" s="205"/>
      <c r="NOJ124" s="205"/>
      <c r="NOK124" s="205"/>
      <c r="NOL124" s="205"/>
      <c r="NOM124" s="205"/>
      <c r="NON124" s="205"/>
      <c r="NOO124" s="205"/>
      <c r="NOP124" s="205"/>
      <c r="NOQ124" s="205"/>
      <c r="NOR124" s="205"/>
      <c r="NOS124" s="205"/>
      <c r="NOT124" s="205"/>
      <c r="NOU124" s="205"/>
      <c r="NOV124" s="205"/>
      <c r="NOW124" s="205"/>
      <c r="NOX124" s="205"/>
      <c r="NOY124" s="205"/>
      <c r="NOZ124" s="205"/>
      <c r="NPA124" s="205"/>
      <c r="NPB124" s="205"/>
      <c r="NPC124" s="205"/>
      <c r="NPD124" s="205"/>
      <c r="NPE124" s="205"/>
      <c r="NPF124" s="205"/>
      <c r="NPG124" s="205"/>
      <c r="NPH124" s="205"/>
      <c r="NPI124" s="205"/>
      <c r="NPJ124" s="205"/>
      <c r="NPK124" s="205"/>
      <c r="NPL124" s="205"/>
      <c r="NPM124" s="205"/>
      <c r="NPN124" s="205"/>
      <c r="NPO124" s="205"/>
      <c r="NPP124" s="205"/>
      <c r="NPQ124" s="205"/>
      <c r="NPR124" s="205"/>
      <c r="NPS124" s="205"/>
      <c r="NPT124" s="205"/>
      <c r="NPU124" s="205"/>
      <c r="NPV124" s="205"/>
      <c r="NPW124" s="205"/>
      <c r="NPX124" s="205"/>
      <c r="NPY124" s="205"/>
      <c r="NPZ124" s="205"/>
      <c r="NQA124" s="205"/>
      <c r="NQB124" s="205"/>
      <c r="NQC124" s="205"/>
      <c r="NQD124" s="205"/>
      <c r="NQE124" s="205"/>
      <c r="NQF124" s="205"/>
      <c r="NQG124" s="205"/>
      <c r="NQH124" s="205"/>
      <c r="NQI124" s="205"/>
      <c r="NQJ124" s="205"/>
      <c r="NQK124" s="205"/>
      <c r="NQL124" s="205"/>
      <c r="NQM124" s="205"/>
      <c r="NQN124" s="205"/>
      <c r="NQO124" s="205"/>
      <c r="NQP124" s="205"/>
      <c r="NQQ124" s="205"/>
      <c r="NQR124" s="205"/>
      <c r="NQS124" s="205"/>
      <c r="NQT124" s="205"/>
      <c r="NQU124" s="205"/>
      <c r="NQV124" s="205"/>
      <c r="NQW124" s="205"/>
      <c r="NQX124" s="205"/>
      <c r="NQY124" s="205"/>
      <c r="NQZ124" s="205"/>
      <c r="NRA124" s="205"/>
      <c r="NRB124" s="205"/>
      <c r="NRC124" s="205"/>
      <c r="NRD124" s="205"/>
      <c r="NRE124" s="205"/>
      <c r="NRF124" s="205"/>
      <c r="NRG124" s="205"/>
      <c r="NRH124" s="205"/>
      <c r="NRI124" s="205"/>
      <c r="NRJ124" s="205"/>
      <c r="NRK124" s="205"/>
      <c r="NRL124" s="205"/>
      <c r="NRM124" s="205"/>
      <c r="NRN124" s="205"/>
      <c r="NRO124" s="205"/>
      <c r="NRP124" s="205"/>
      <c r="NRQ124" s="205"/>
      <c r="NRR124" s="205"/>
      <c r="NRS124" s="205"/>
      <c r="NRT124" s="205"/>
      <c r="NRU124" s="205"/>
      <c r="NRV124" s="205"/>
      <c r="NRW124" s="205"/>
      <c r="NRX124" s="205"/>
      <c r="NRY124" s="205"/>
      <c r="NRZ124" s="205"/>
      <c r="NSA124" s="205"/>
      <c r="NSB124" s="205"/>
      <c r="NSC124" s="205"/>
      <c r="NSD124" s="205"/>
      <c r="NSE124" s="205"/>
      <c r="NSF124" s="205"/>
      <c r="NSG124" s="205"/>
      <c r="NSH124" s="205"/>
      <c r="NSI124" s="205"/>
      <c r="NSJ124" s="205"/>
      <c r="NSK124" s="205"/>
      <c r="NSL124" s="205"/>
      <c r="NSM124" s="205"/>
      <c r="NSN124" s="205"/>
      <c r="NSO124" s="205"/>
      <c r="NSP124" s="205"/>
      <c r="NSQ124" s="205"/>
      <c r="NSR124" s="205"/>
      <c r="NSS124" s="205"/>
      <c r="NST124" s="205"/>
      <c r="NSU124" s="205"/>
      <c r="NSV124" s="205"/>
      <c r="NSW124" s="205"/>
      <c r="NSX124" s="205"/>
      <c r="NSY124" s="205"/>
      <c r="NSZ124" s="205"/>
      <c r="NTA124" s="205"/>
      <c r="NTB124" s="205"/>
      <c r="NTC124" s="205"/>
      <c r="NTJ124" s="205"/>
      <c r="NTK124" s="205"/>
      <c r="NTL124" s="205"/>
      <c r="NTM124" s="205"/>
      <c r="NTN124" s="205"/>
      <c r="NTO124" s="205"/>
      <c r="NTP124" s="205"/>
      <c r="NTQ124" s="205"/>
      <c r="NTR124" s="205"/>
      <c r="NTS124" s="205"/>
      <c r="NTT124" s="205"/>
      <c r="NTU124" s="205"/>
      <c r="NTV124" s="205"/>
      <c r="NTW124" s="205"/>
      <c r="NTX124" s="205"/>
      <c r="NTY124" s="205"/>
      <c r="NTZ124" s="205"/>
      <c r="NUA124" s="205"/>
      <c r="NUB124" s="205"/>
      <c r="NUC124" s="205"/>
      <c r="NUD124" s="205"/>
      <c r="NUE124" s="205"/>
      <c r="NUF124" s="205"/>
      <c r="NUG124" s="205"/>
      <c r="NUH124" s="205"/>
      <c r="NUI124" s="205"/>
      <c r="NUJ124" s="205"/>
      <c r="NUK124" s="205"/>
      <c r="NUL124" s="205"/>
      <c r="NUM124" s="205"/>
      <c r="NUN124" s="205"/>
      <c r="NUO124" s="205"/>
      <c r="NUP124" s="205"/>
      <c r="NUQ124" s="205"/>
      <c r="NUR124" s="205"/>
      <c r="NUS124" s="205"/>
      <c r="NUT124" s="205"/>
      <c r="NUU124" s="205"/>
      <c r="NUV124" s="205"/>
      <c r="NUW124" s="205"/>
      <c r="NUX124" s="205"/>
      <c r="NUY124" s="205"/>
      <c r="NUZ124" s="205"/>
      <c r="NVA124" s="205"/>
      <c r="NVB124" s="205"/>
      <c r="NVC124" s="205"/>
      <c r="NVD124" s="205"/>
      <c r="NVE124" s="205"/>
      <c r="NVF124" s="205"/>
      <c r="NVG124" s="205"/>
      <c r="NVH124" s="205"/>
      <c r="NVI124" s="205"/>
      <c r="NVJ124" s="205"/>
      <c r="NVK124" s="205"/>
      <c r="NVL124" s="205"/>
      <c r="NVM124" s="205"/>
      <c r="NVN124" s="205"/>
      <c r="NVO124" s="205"/>
      <c r="NVP124" s="205"/>
      <c r="NVQ124" s="205"/>
      <c r="NVR124" s="205"/>
      <c r="NVS124" s="205"/>
      <c r="NVT124" s="205"/>
      <c r="NVU124" s="205"/>
      <c r="NVV124" s="205"/>
      <c r="NVW124" s="205"/>
      <c r="NVX124" s="205"/>
      <c r="NVY124" s="205"/>
      <c r="NVZ124" s="205"/>
      <c r="NWA124" s="205"/>
      <c r="NWB124" s="205"/>
      <c r="NWC124" s="205"/>
      <c r="NWD124" s="205"/>
      <c r="NWE124" s="205"/>
      <c r="NWF124" s="205"/>
      <c r="NWG124" s="205"/>
      <c r="NWH124" s="205"/>
      <c r="NWI124" s="205"/>
      <c r="NWJ124" s="205"/>
      <c r="NWK124" s="205"/>
      <c r="NWL124" s="205"/>
      <c r="NWM124" s="205"/>
      <c r="NWN124" s="205"/>
      <c r="NWO124" s="205"/>
      <c r="NWP124" s="205"/>
      <c r="NWQ124" s="205"/>
      <c r="NWR124" s="205"/>
      <c r="NWS124" s="205"/>
      <c r="NWT124" s="205"/>
      <c r="NWU124" s="205"/>
      <c r="NWV124" s="205"/>
      <c r="NWW124" s="205"/>
      <c r="NWX124" s="205"/>
      <c r="NWY124" s="205"/>
      <c r="NWZ124" s="205"/>
      <c r="NXA124" s="205"/>
      <c r="NXB124" s="205"/>
      <c r="NXC124" s="205"/>
      <c r="NXD124" s="205"/>
      <c r="NXE124" s="205"/>
      <c r="NXF124" s="205"/>
      <c r="NXG124" s="205"/>
      <c r="NXH124" s="205"/>
      <c r="NXI124" s="205"/>
      <c r="NXJ124" s="205"/>
      <c r="NXK124" s="205"/>
      <c r="NXL124" s="205"/>
      <c r="NXM124" s="205"/>
      <c r="NXN124" s="205"/>
      <c r="NXO124" s="205"/>
      <c r="NXP124" s="205"/>
      <c r="NXQ124" s="205"/>
      <c r="NXR124" s="205"/>
      <c r="NXS124" s="205"/>
      <c r="NXT124" s="205"/>
      <c r="NXU124" s="205"/>
      <c r="NXV124" s="205"/>
      <c r="NXW124" s="205"/>
      <c r="NXX124" s="205"/>
      <c r="NXY124" s="205"/>
      <c r="NXZ124" s="205"/>
      <c r="NYA124" s="205"/>
      <c r="NYB124" s="205"/>
      <c r="NYC124" s="205"/>
      <c r="NYD124" s="205"/>
      <c r="NYE124" s="205"/>
      <c r="NYF124" s="205"/>
      <c r="NYG124" s="205"/>
      <c r="NYH124" s="205"/>
      <c r="NYI124" s="205"/>
      <c r="NYJ124" s="205"/>
      <c r="NYK124" s="205"/>
      <c r="NYL124" s="205"/>
      <c r="NYM124" s="205"/>
      <c r="NYN124" s="205"/>
      <c r="NYO124" s="205"/>
      <c r="NYP124" s="205"/>
      <c r="NYQ124" s="205"/>
      <c r="NYR124" s="205"/>
      <c r="NYS124" s="205"/>
      <c r="NYT124" s="205"/>
      <c r="NYU124" s="205"/>
      <c r="NYV124" s="205"/>
      <c r="NYW124" s="205"/>
      <c r="NYX124" s="205"/>
      <c r="NYY124" s="205"/>
      <c r="NYZ124" s="205"/>
      <c r="NZA124" s="205"/>
      <c r="NZB124" s="205"/>
      <c r="NZC124" s="205"/>
      <c r="NZD124" s="205"/>
      <c r="NZE124" s="205"/>
      <c r="NZF124" s="205"/>
      <c r="NZG124" s="205"/>
      <c r="NZH124" s="205"/>
      <c r="NZI124" s="205"/>
      <c r="NZJ124" s="205"/>
      <c r="NZK124" s="205"/>
      <c r="NZL124" s="205"/>
      <c r="NZM124" s="205"/>
      <c r="NZN124" s="205"/>
      <c r="NZO124" s="205"/>
      <c r="NZP124" s="205"/>
      <c r="NZQ124" s="205"/>
      <c r="NZR124" s="205"/>
      <c r="NZS124" s="205"/>
      <c r="NZT124" s="205"/>
      <c r="NZU124" s="205"/>
      <c r="NZV124" s="205"/>
      <c r="NZW124" s="205"/>
      <c r="NZX124" s="205"/>
      <c r="NZY124" s="205"/>
      <c r="NZZ124" s="205"/>
      <c r="OAA124" s="205"/>
      <c r="OAB124" s="205"/>
      <c r="OAC124" s="205"/>
      <c r="OAD124" s="205"/>
      <c r="OAE124" s="205"/>
      <c r="OAF124" s="205"/>
      <c r="OAG124" s="205"/>
      <c r="OAH124" s="205"/>
      <c r="OAI124" s="205"/>
      <c r="OAJ124" s="205"/>
      <c r="OAK124" s="205"/>
      <c r="OAL124" s="205"/>
      <c r="OAM124" s="205"/>
      <c r="OAN124" s="205"/>
      <c r="OAO124" s="205"/>
      <c r="OAP124" s="205"/>
      <c r="OAQ124" s="205"/>
      <c r="OAR124" s="205"/>
      <c r="OAS124" s="205"/>
      <c r="OAT124" s="205"/>
      <c r="OAU124" s="205"/>
      <c r="OAV124" s="205"/>
      <c r="OAW124" s="205"/>
      <c r="OAX124" s="205"/>
      <c r="OAY124" s="205"/>
      <c r="OAZ124" s="205"/>
      <c r="OBA124" s="205"/>
      <c r="OBB124" s="205"/>
      <c r="OBC124" s="205"/>
      <c r="OBD124" s="205"/>
      <c r="OBE124" s="205"/>
      <c r="OBF124" s="205"/>
      <c r="OBG124" s="205"/>
      <c r="OBH124" s="205"/>
      <c r="OBI124" s="205"/>
      <c r="OBJ124" s="205"/>
      <c r="OBK124" s="205"/>
      <c r="OBL124" s="205"/>
      <c r="OBM124" s="205"/>
      <c r="OBN124" s="205"/>
      <c r="OBO124" s="205"/>
      <c r="OBP124" s="205"/>
      <c r="OBQ124" s="205"/>
      <c r="OBR124" s="205"/>
      <c r="OBS124" s="205"/>
      <c r="OBT124" s="205"/>
      <c r="OBU124" s="205"/>
      <c r="OBV124" s="205"/>
      <c r="OBW124" s="205"/>
      <c r="OBX124" s="205"/>
      <c r="OBY124" s="205"/>
      <c r="OBZ124" s="205"/>
      <c r="OCA124" s="205"/>
      <c r="OCB124" s="205"/>
      <c r="OCC124" s="205"/>
      <c r="OCD124" s="205"/>
      <c r="OCE124" s="205"/>
      <c r="OCF124" s="205"/>
      <c r="OCG124" s="205"/>
      <c r="OCH124" s="205"/>
      <c r="OCI124" s="205"/>
      <c r="OCJ124" s="205"/>
      <c r="OCK124" s="205"/>
      <c r="OCL124" s="205"/>
      <c r="OCM124" s="205"/>
      <c r="OCN124" s="205"/>
      <c r="OCO124" s="205"/>
      <c r="OCP124" s="205"/>
      <c r="OCQ124" s="205"/>
      <c r="OCR124" s="205"/>
      <c r="OCS124" s="205"/>
      <c r="OCT124" s="205"/>
      <c r="OCU124" s="205"/>
      <c r="OCV124" s="205"/>
      <c r="OCW124" s="205"/>
      <c r="OCX124" s="205"/>
      <c r="OCY124" s="205"/>
      <c r="ODF124" s="205"/>
      <c r="ODG124" s="205"/>
      <c r="ODH124" s="205"/>
      <c r="ODI124" s="205"/>
      <c r="ODJ124" s="205"/>
      <c r="ODK124" s="205"/>
      <c r="ODL124" s="205"/>
      <c r="ODM124" s="205"/>
      <c r="ODN124" s="205"/>
      <c r="ODO124" s="205"/>
      <c r="ODP124" s="205"/>
      <c r="ODQ124" s="205"/>
      <c r="ODR124" s="205"/>
      <c r="ODS124" s="205"/>
      <c r="ODT124" s="205"/>
      <c r="ODU124" s="205"/>
      <c r="ODV124" s="205"/>
      <c r="ODW124" s="205"/>
      <c r="ODX124" s="205"/>
      <c r="ODY124" s="205"/>
      <c r="ODZ124" s="205"/>
      <c r="OEA124" s="205"/>
      <c r="OEB124" s="205"/>
      <c r="OEC124" s="205"/>
      <c r="OED124" s="205"/>
      <c r="OEE124" s="205"/>
      <c r="OEF124" s="205"/>
      <c r="OEG124" s="205"/>
      <c r="OEH124" s="205"/>
      <c r="OEI124" s="205"/>
      <c r="OEJ124" s="205"/>
      <c r="OEK124" s="205"/>
      <c r="OEL124" s="205"/>
      <c r="OEM124" s="205"/>
      <c r="OEN124" s="205"/>
      <c r="OEO124" s="205"/>
      <c r="OEP124" s="205"/>
      <c r="OEQ124" s="205"/>
      <c r="OER124" s="205"/>
      <c r="OES124" s="205"/>
      <c r="OET124" s="205"/>
      <c r="OEU124" s="205"/>
      <c r="OEV124" s="205"/>
      <c r="OEW124" s="205"/>
      <c r="OEX124" s="205"/>
      <c r="OEY124" s="205"/>
      <c r="OEZ124" s="205"/>
      <c r="OFA124" s="205"/>
      <c r="OFB124" s="205"/>
      <c r="OFC124" s="205"/>
      <c r="OFD124" s="205"/>
      <c r="OFE124" s="205"/>
      <c r="OFF124" s="205"/>
      <c r="OFG124" s="205"/>
      <c r="OFH124" s="205"/>
      <c r="OFI124" s="205"/>
      <c r="OFJ124" s="205"/>
      <c r="OFK124" s="205"/>
      <c r="OFL124" s="205"/>
      <c r="OFM124" s="205"/>
      <c r="OFN124" s="205"/>
      <c r="OFO124" s="205"/>
      <c r="OFP124" s="205"/>
      <c r="OFQ124" s="205"/>
      <c r="OFR124" s="205"/>
      <c r="OFS124" s="205"/>
      <c r="OFT124" s="205"/>
      <c r="OFU124" s="205"/>
      <c r="OFV124" s="205"/>
      <c r="OFW124" s="205"/>
      <c r="OFX124" s="205"/>
      <c r="OFY124" s="205"/>
      <c r="OFZ124" s="205"/>
      <c r="OGA124" s="205"/>
      <c r="OGB124" s="205"/>
      <c r="OGC124" s="205"/>
      <c r="OGD124" s="205"/>
      <c r="OGE124" s="205"/>
      <c r="OGF124" s="205"/>
      <c r="OGG124" s="205"/>
      <c r="OGH124" s="205"/>
      <c r="OGI124" s="205"/>
      <c r="OGJ124" s="205"/>
      <c r="OGK124" s="205"/>
      <c r="OGL124" s="205"/>
      <c r="OGM124" s="205"/>
      <c r="OGN124" s="205"/>
      <c r="OGO124" s="205"/>
      <c r="OGP124" s="205"/>
      <c r="OGQ124" s="205"/>
      <c r="OGR124" s="205"/>
      <c r="OGS124" s="205"/>
      <c r="OGT124" s="205"/>
      <c r="OGU124" s="205"/>
      <c r="OGV124" s="205"/>
      <c r="OGW124" s="205"/>
      <c r="OGX124" s="205"/>
      <c r="OGY124" s="205"/>
      <c r="OGZ124" s="205"/>
      <c r="OHA124" s="205"/>
      <c r="OHB124" s="205"/>
      <c r="OHC124" s="205"/>
      <c r="OHD124" s="205"/>
      <c r="OHE124" s="205"/>
      <c r="OHF124" s="205"/>
      <c r="OHG124" s="205"/>
      <c r="OHH124" s="205"/>
      <c r="OHI124" s="205"/>
      <c r="OHJ124" s="205"/>
      <c r="OHK124" s="205"/>
      <c r="OHL124" s="205"/>
      <c r="OHM124" s="205"/>
      <c r="OHN124" s="205"/>
      <c r="OHO124" s="205"/>
      <c r="OHP124" s="205"/>
      <c r="OHQ124" s="205"/>
      <c r="OHR124" s="205"/>
      <c r="OHS124" s="205"/>
      <c r="OHT124" s="205"/>
      <c r="OHU124" s="205"/>
      <c r="OHV124" s="205"/>
      <c r="OHW124" s="205"/>
      <c r="OHX124" s="205"/>
      <c r="OHY124" s="205"/>
      <c r="OHZ124" s="205"/>
      <c r="OIA124" s="205"/>
      <c r="OIB124" s="205"/>
      <c r="OIC124" s="205"/>
      <c r="OID124" s="205"/>
      <c r="OIE124" s="205"/>
      <c r="OIF124" s="205"/>
      <c r="OIG124" s="205"/>
      <c r="OIH124" s="205"/>
      <c r="OII124" s="205"/>
      <c r="OIJ124" s="205"/>
      <c r="OIK124" s="205"/>
      <c r="OIL124" s="205"/>
      <c r="OIM124" s="205"/>
      <c r="OIN124" s="205"/>
      <c r="OIO124" s="205"/>
      <c r="OIP124" s="205"/>
      <c r="OIQ124" s="205"/>
      <c r="OIR124" s="205"/>
      <c r="OIS124" s="205"/>
      <c r="OIT124" s="205"/>
      <c r="OIU124" s="205"/>
      <c r="OIV124" s="205"/>
      <c r="OIW124" s="205"/>
      <c r="OIX124" s="205"/>
      <c r="OIY124" s="205"/>
      <c r="OIZ124" s="205"/>
      <c r="OJA124" s="205"/>
      <c r="OJB124" s="205"/>
      <c r="OJC124" s="205"/>
      <c r="OJD124" s="205"/>
      <c r="OJE124" s="205"/>
      <c r="OJF124" s="205"/>
      <c r="OJG124" s="205"/>
      <c r="OJH124" s="205"/>
      <c r="OJI124" s="205"/>
      <c r="OJJ124" s="205"/>
      <c r="OJK124" s="205"/>
      <c r="OJL124" s="205"/>
      <c r="OJM124" s="205"/>
      <c r="OJN124" s="205"/>
      <c r="OJO124" s="205"/>
      <c r="OJP124" s="205"/>
      <c r="OJQ124" s="205"/>
      <c r="OJR124" s="205"/>
      <c r="OJS124" s="205"/>
      <c r="OJT124" s="205"/>
      <c r="OJU124" s="205"/>
      <c r="OJV124" s="205"/>
      <c r="OJW124" s="205"/>
      <c r="OJX124" s="205"/>
      <c r="OJY124" s="205"/>
      <c r="OJZ124" s="205"/>
      <c r="OKA124" s="205"/>
      <c r="OKB124" s="205"/>
      <c r="OKC124" s="205"/>
      <c r="OKD124" s="205"/>
      <c r="OKE124" s="205"/>
      <c r="OKF124" s="205"/>
      <c r="OKG124" s="205"/>
      <c r="OKH124" s="205"/>
      <c r="OKI124" s="205"/>
      <c r="OKJ124" s="205"/>
      <c r="OKK124" s="205"/>
      <c r="OKL124" s="205"/>
      <c r="OKM124" s="205"/>
      <c r="OKN124" s="205"/>
      <c r="OKO124" s="205"/>
      <c r="OKP124" s="205"/>
      <c r="OKQ124" s="205"/>
      <c r="OKR124" s="205"/>
      <c r="OKS124" s="205"/>
      <c r="OKT124" s="205"/>
      <c r="OKU124" s="205"/>
      <c r="OKV124" s="205"/>
      <c r="OKW124" s="205"/>
      <c r="OKX124" s="205"/>
      <c r="OKY124" s="205"/>
      <c r="OKZ124" s="205"/>
      <c r="OLA124" s="205"/>
      <c r="OLB124" s="205"/>
      <c r="OLC124" s="205"/>
      <c r="OLD124" s="205"/>
      <c r="OLE124" s="205"/>
      <c r="OLF124" s="205"/>
      <c r="OLG124" s="205"/>
      <c r="OLH124" s="205"/>
      <c r="OLI124" s="205"/>
      <c r="OLJ124" s="205"/>
      <c r="OLK124" s="205"/>
      <c r="OLL124" s="205"/>
      <c r="OLM124" s="205"/>
      <c r="OLN124" s="205"/>
      <c r="OLO124" s="205"/>
      <c r="OLP124" s="205"/>
      <c r="OLQ124" s="205"/>
      <c r="OLR124" s="205"/>
      <c r="OLS124" s="205"/>
      <c r="OLT124" s="205"/>
      <c r="OLU124" s="205"/>
      <c r="OLV124" s="205"/>
      <c r="OLW124" s="205"/>
      <c r="OLX124" s="205"/>
      <c r="OLY124" s="205"/>
      <c r="OLZ124" s="205"/>
      <c r="OMA124" s="205"/>
      <c r="OMB124" s="205"/>
      <c r="OMC124" s="205"/>
      <c r="OMD124" s="205"/>
      <c r="OME124" s="205"/>
      <c r="OMF124" s="205"/>
      <c r="OMG124" s="205"/>
      <c r="OMH124" s="205"/>
      <c r="OMI124" s="205"/>
      <c r="OMJ124" s="205"/>
      <c r="OMK124" s="205"/>
      <c r="OML124" s="205"/>
      <c r="OMM124" s="205"/>
      <c r="OMN124" s="205"/>
      <c r="OMO124" s="205"/>
      <c r="OMP124" s="205"/>
      <c r="OMQ124" s="205"/>
      <c r="OMR124" s="205"/>
      <c r="OMS124" s="205"/>
      <c r="OMT124" s="205"/>
      <c r="OMU124" s="205"/>
      <c r="ONB124" s="205"/>
      <c r="ONC124" s="205"/>
      <c r="OND124" s="205"/>
      <c r="ONE124" s="205"/>
      <c r="ONF124" s="205"/>
      <c r="ONG124" s="205"/>
      <c r="ONH124" s="205"/>
      <c r="ONI124" s="205"/>
      <c r="ONJ124" s="205"/>
      <c r="ONK124" s="205"/>
      <c r="ONL124" s="205"/>
      <c r="ONM124" s="205"/>
      <c r="ONN124" s="205"/>
      <c r="ONO124" s="205"/>
      <c r="ONP124" s="205"/>
      <c r="ONQ124" s="205"/>
      <c r="ONR124" s="205"/>
      <c r="ONS124" s="205"/>
      <c r="ONT124" s="205"/>
      <c r="ONU124" s="205"/>
      <c r="ONV124" s="205"/>
      <c r="ONW124" s="205"/>
      <c r="ONX124" s="205"/>
      <c r="ONY124" s="205"/>
      <c r="ONZ124" s="205"/>
      <c r="OOA124" s="205"/>
      <c r="OOB124" s="205"/>
      <c r="OOC124" s="205"/>
      <c r="OOD124" s="205"/>
      <c r="OOE124" s="205"/>
      <c r="OOF124" s="205"/>
      <c r="OOG124" s="205"/>
      <c r="OOH124" s="205"/>
      <c r="OOI124" s="205"/>
      <c r="OOJ124" s="205"/>
      <c r="OOK124" s="205"/>
      <c r="OOL124" s="205"/>
      <c r="OOM124" s="205"/>
      <c r="OON124" s="205"/>
      <c r="OOO124" s="205"/>
      <c r="OOP124" s="205"/>
      <c r="OOQ124" s="205"/>
      <c r="OOR124" s="205"/>
      <c r="OOS124" s="205"/>
      <c r="OOT124" s="205"/>
      <c r="OOU124" s="205"/>
      <c r="OOV124" s="205"/>
      <c r="OOW124" s="205"/>
      <c r="OOX124" s="205"/>
      <c r="OOY124" s="205"/>
      <c r="OOZ124" s="205"/>
      <c r="OPA124" s="205"/>
      <c r="OPB124" s="205"/>
      <c r="OPC124" s="205"/>
      <c r="OPD124" s="205"/>
      <c r="OPE124" s="205"/>
      <c r="OPF124" s="205"/>
      <c r="OPG124" s="205"/>
      <c r="OPH124" s="205"/>
      <c r="OPI124" s="205"/>
      <c r="OPJ124" s="205"/>
      <c r="OPK124" s="205"/>
      <c r="OPL124" s="205"/>
      <c r="OPM124" s="205"/>
      <c r="OPN124" s="205"/>
      <c r="OPO124" s="205"/>
      <c r="OPP124" s="205"/>
      <c r="OPQ124" s="205"/>
      <c r="OPR124" s="205"/>
      <c r="OPS124" s="205"/>
      <c r="OPT124" s="205"/>
      <c r="OPU124" s="205"/>
      <c r="OPV124" s="205"/>
      <c r="OPW124" s="205"/>
      <c r="OPX124" s="205"/>
      <c r="OPY124" s="205"/>
      <c r="OPZ124" s="205"/>
      <c r="OQA124" s="205"/>
      <c r="OQB124" s="205"/>
      <c r="OQC124" s="205"/>
      <c r="OQD124" s="205"/>
      <c r="OQE124" s="205"/>
      <c r="OQF124" s="205"/>
      <c r="OQG124" s="205"/>
      <c r="OQH124" s="205"/>
      <c r="OQI124" s="205"/>
      <c r="OQJ124" s="205"/>
      <c r="OQK124" s="205"/>
      <c r="OQL124" s="205"/>
      <c r="OQM124" s="205"/>
      <c r="OQN124" s="205"/>
      <c r="OQO124" s="205"/>
      <c r="OQP124" s="205"/>
      <c r="OQQ124" s="205"/>
      <c r="OQR124" s="205"/>
      <c r="OQS124" s="205"/>
      <c r="OQT124" s="205"/>
      <c r="OQU124" s="205"/>
      <c r="OQV124" s="205"/>
      <c r="OQW124" s="205"/>
      <c r="OQX124" s="205"/>
      <c r="OQY124" s="205"/>
      <c r="OQZ124" s="205"/>
      <c r="ORA124" s="205"/>
      <c r="ORB124" s="205"/>
      <c r="ORC124" s="205"/>
      <c r="ORD124" s="205"/>
      <c r="ORE124" s="205"/>
      <c r="ORF124" s="205"/>
      <c r="ORG124" s="205"/>
      <c r="ORH124" s="205"/>
      <c r="ORI124" s="205"/>
      <c r="ORJ124" s="205"/>
      <c r="ORK124" s="205"/>
      <c r="ORL124" s="205"/>
      <c r="ORM124" s="205"/>
      <c r="ORN124" s="205"/>
      <c r="ORO124" s="205"/>
      <c r="ORP124" s="205"/>
      <c r="ORQ124" s="205"/>
      <c r="ORR124" s="205"/>
      <c r="ORS124" s="205"/>
      <c r="ORT124" s="205"/>
      <c r="ORU124" s="205"/>
      <c r="ORV124" s="205"/>
      <c r="ORW124" s="205"/>
      <c r="ORX124" s="205"/>
      <c r="ORY124" s="205"/>
      <c r="ORZ124" s="205"/>
      <c r="OSA124" s="205"/>
      <c r="OSB124" s="205"/>
      <c r="OSC124" s="205"/>
      <c r="OSD124" s="205"/>
      <c r="OSE124" s="205"/>
      <c r="OSF124" s="205"/>
      <c r="OSG124" s="205"/>
      <c r="OSH124" s="205"/>
      <c r="OSI124" s="205"/>
      <c r="OSJ124" s="205"/>
      <c r="OSK124" s="205"/>
      <c r="OSL124" s="205"/>
      <c r="OSM124" s="205"/>
      <c r="OSN124" s="205"/>
      <c r="OSO124" s="205"/>
      <c r="OSP124" s="205"/>
      <c r="OSQ124" s="205"/>
      <c r="OSR124" s="205"/>
      <c r="OSS124" s="205"/>
      <c r="OST124" s="205"/>
      <c r="OSU124" s="205"/>
      <c r="OSV124" s="205"/>
      <c r="OSW124" s="205"/>
      <c r="OSX124" s="205"/>
      <c r="OSY124" s="205"/>
      <c r="OSZ124" s="205"/>
      <c r="OTA124" s="205"/>
      <c r="OTB124" s="205"/>
      <c r="OTC124" s="205"/>
      <c r="OTD124" s="205"/>
      <c r="OTE124" s="205"/>
      <c r="OTF124" s="205"/>
      <c r="OTG124" s="205"/>
      <c r="OTH124" s="205"/>
      <c r="OTI124" s="205"/>
      <c r="OTJ124" s="205"/>
      <c r="OTK124" s="205"/>
      <c r="OTL124" s="205"/>
      <c r="OTM124" s="205"/>
      <c r="OTN124" s="205"/>
      <c r="OTO124" s="205"/>
      <c r="OTP124" s="205"/>
      <c r="OTQ124" s="205"/>
      <c r="OTR124" s="205"/>
      <c r="OTS124" s="205"/>
      <c r="OTT124" s="205"/>
      <c r="OTU124" s="205"/>
      <c r="OTV124" s="205"/>
      <c r="OTW124" s="205"/>
      <c r="OTX124" s="205"/>
      <c r="OTY124" s="205"/>
      <c r="OTZ124" s="205"/>
      <c r="OUA124" s="205"/>
      <c r="OUB124" s="205"/>
      <c r="OUC124" s="205"/>
      <c r="OUD124" s="205"/>
      <c r="OUE124" s="205"/>
      <c r="OUF124" s="205"/>
      <c r="OUG124" s="205"/>
      <c r="OUH124" s="205"/>
      <c r="OUI124" s="205"/>
      <c r="OUJ124" s="205"/>
      <c r="OUK124" s="205"/>
      <c r="OUL124" s="205"/>
      <c r="OUM124" s="205"/>
      <c r="OUN124" s="205"/>
      <c r="OUO124" s="205"/>
      <c r="OUP124" s="205"/>
      <c r="OUQ124" s="205"/>
      <c r="OUR124" s="205"/>
      <c r="OUS124" s="205"/>
      <c r="OUT124" s="205"/>
      <c r="OUU124" s="205"/>
      <c r="OUV124" s="205"/>
      <c r="OUW124" s="205"/>
      <c r="OUX124" s="205"/>
      <c r="OUY124" s="205"/>
      <c r="OUZ124" s="205"/>
      <c r="OVA124" s="205"/>
      <c r="OVB124" s="205"/>
      <c r="OVC124" s="205"/>
      <c r="OVD124" s="205"/>
      <c r="OVE124" s="205"/>
      <c r="OVF124" s="205"/>
      <c r="OVG124" s="205"/>
      <c r="OVH124" s="205"/>
      <c r="OVI124" s="205"/>
      <c r="OVJ124" s="205"/>
      <c r="OVK124" s="205"/>
      <c r="OVL124" s="205"/>
      <c r="OVM124" s="205"/>
      <c r="OVN124" s="205"/>
      <c r="OVO124" s="205"/>
      <c r="OVP124" s="205"/>
      <c r="OVQ124" s="205"/>
      <c r="OVR124" s="205"/>
      <c r="OVS124" s="205"/>
      <c r="OVT124" s="205"/>
      <c r="OVU124" s="205"/>
      <c r="OVV124" s="205"/>
      <c r="OVW124" s="205"/>
      <c r="OVX124" s="205"/>
      <c r="OVY124" s="205"/>
      <c r="OVZ124" s="205"/>
      <c r="OWA124" s="205"/>
      <c r="OWB124" s="205"/>
      <c r="OWC124" s="205"/>
      <c r="OWD124" s="205"/>
      <c r="OWE124" s="205"/>
      <c r="OWF124" s="205"/>
      <c r="OWG124" s="205"/>
      <c r="OWH124" s="205"/>
      <c r="OWI124" s="205"/>
      <c r="OWJ124" s="205"/>
      <c r="OWK124" s="205"/>
      <c r="OWL124" s="205"/>
      <c r="OWM124" s="205"/>
      <c r="OWN124" s="205"/>
      <c r="OWO124" s="205"/>
      <c r="OWP124" s="205"/>
      <c r="OWQ124" s="205"/>
      <c r="OWX124" s="205"/>
      <c r="OWY124" s="205"/>
      <c r="OWZ124" s="205"/>
      <c r="OXA124" s="205"/>
      <c r="OXB124" s="205"/>
      <c r="OXC124" s="205"/>
      <c r="OXD124" s="205"/>
      <c r="OXE124" s="205"/>
      <c r="OXF124" s="205"/>
      <c r="OXG124" s="205"/>
      <c r="OXH124" s="205"/>
      <c r="OXI124" s="205"/>
      <c r="OXJ124" s="205"/>
      <c r="OXK124" s="205"/>
      <c r="OXL124" s="205"/>
      <c r="OXM124" s="205"/>
      <c r="OXN124" s="205"/>
      <c r="OXO124" s="205"/>
      <c r="OXP124" s="205"/>
      <c r="OXQ124" s="205"/>
      <c r="OXR124" s="205"/>
      <c r="OXS124" s="205"/>
      <c r="OXT124" s="205"/>
      <c r="OXU124" s="205"/>
      <c r="OXV124" s="205"/>
      <c r="OXW124" s="205"/>
      <c r="OXX124" s="205"/>
      <c r="OXY124" s="205"/>
      <c r="OXZ124" s="205"/>
      <c r="OYA124" s="205"/>
      <c r="OYB124" s="205"/>
      <c r="OYC124" s="205"/>
      <c r="OYD124" s="205"/>
      <c r="OYE124" s="205"/>
      <c r="OYF124" s="205"/>
      <c r="OYG124" s="205"/>
      <c r="OYH124" s="205"/>
      <c r="OYI124" s="205"/>
      <c r="OYJ124" s="205"/>
      <c r="OYK124" s="205"/>
      <c r="OYL124" s="205"/>
      <c r="OYM124" s="205"/>
      <c r="OYN124" s="205"/>
      <c r="OYO124" s="205"/>
      <c r="OYP124" s="205"/>
      <c r="OYQ124" s="205"/>
      <c r="OYR124" s="205"/>
      <c r="OYS124" s="205"/>
      <c r="OYT124" s="205"/>
      <c r="OYU124" s="205"/>
      <c r="OYV124" s="205"/>
      <c r="OYW124" s="205"/>
      <c r="OYX124" s="205"/>
      <c r="OYY124" s="205"/>
      <c r="OYZ124" s="205"/>
      <c r="OZA124" s="205"/>
      <c r="OZB124" s="205"/>
      <c r="OZC124" s="205"/>
      <c r="OZD124" s="205"/>
      <c r="OZE124" s="205"/>
      <c r="OZF124" s="205"/>
      <c r="OZG124" s="205"/>
      <c r="OZH124" s="205"/>
      <c r="OZI124" s="205"/>
      <c r="OZJ124" s="205"/>
      <c r="OZK124" s="205"/>
      <c r="OZL124" s="205"/>
      <c r="OZM124" s="205"/>
      <c r="OZN124" s="205"/>
      <c r="OZO124" s="205"/>
      <c r="OZP124" s="205"/>
      <c r="OZQ124" s="205"/>
      <c r="OZR124" s="205"/>
      <c r="OZS124" s="205"/>
      <c r="OZT124" s="205"/>
      <c r="OZU124" s="205"/>
      <c r="OZV124" s="205"/>
      <c r="OZW124" s="205"/>
      <c r="OZX124" s="205"/>
      <c r="OZY124" s="205"/>
      <c r="OZZ124" s="205"/>
      <c r="PAA124" s="205"/>
      <c r="PAB124" s="205"/>
      <c r="PAC124" s="205"/>
      <c r="PAD124" s="205"/>
      <c r="PAE124" s="205"/>
      <c r="PAF124" s="205"/>
      <c r="PAG124" s="205"/>
      <c r="PAH124" s="205"/>
      <c r="PAI124" s="205"/>
      <c r="PAJ124" s="205"/>
      <c r="PAK124" s="205"/>
      <c r="PAL124" s="205"/>
      <c r="PAM124" s="205"/>
      <c r="PAN124" s="205"/>
      <c r="PAO124" s="205"/>
      <c r="PAP124" s="205"/>
      <c r="PAQ124" s="205"/>
      <c r="PAR124" s="205"/>
      <c r="PAS124" s="205"/>
      <c r="PAT124" s="205"/>
      <c r="PAU124" s="205"/>
      <c r="PAV124" s="205"/>
      <c r="PAW124" s="205"/>
      <c r="PAX124" s="205"/>
      <c r="PAY124" s="205"/>
      <c r="PAZ124" s="205"/>
      <c r="PBA124" s="205"/>
      <c r="PBB124" s="205"/>
      <c r="PBC124" s="205"/>
      <c r="PBD124" s="205"/>
      <c r="PBE124" s="205"/>
      <c r="PBF124" s="205"/>
      <c r="PBG124" s="205"/>
      <c r="PBH124" s="205"/>
      <c r="PBI124" s="205"/>
      <c r="PBJ124" s="205"/>
      <c r="PBK124" s="205"/>
      <c r="PBL124" s="205"/>
      <c r="PBM124" s="205"/>
      <c r="PBN124" s="205"/>
      <c r="PBO124" s="205"/>
      <c r="PBP124" s="205"/>
      <c r="PBQ124" s="205"/>
      <c r="PBR124" s="205"/>
      <c r="PBS124" s="205"/>
      <c r="PBT124" s="205"/>
      <c r="PBU124" s="205"/>
      <c r="PBV124" s="205"/>
      <c r="PBW124" s="205"/>
      <c r="PBX124" s="205"/>
      <c r="PBY124" s="205"/>
      <c r="PBZ124" s="205"/>
      <c r="PCA124" s="205"/>
      <c r="PCB124" s="205"/>
      <c r="PCC124" s="205"/>
      <c r="PCD124" s="205"/>
      <c r="PCE124" s="205"/>
      <c r="PCF124" s="205"/>
      <c r="PCG124" s="205"/>
      <c r="PCH124" s="205"/>
      <c r="PCI124" s="205"/>
      <c r="PCJ124" s="205"/>
      <c r="PCK124" s="205"/>
      <c r="PCL124" s="205"/>
      <c r="PCM124" s="205"/>
      <c r="PCN124" s="205"/>
      <c r="PCO124" s="205"/>
      <c r="PCP124" s="205"/>
      <c r="PCQ124" s="205"/>
      <c r="PCR124" s="205"/>
      <c r="PCS124" s="205"/>
      <c r="PCT124" s="205"/>
      <c r="PCU124" s="205"/>
      <c r="PCV124" s="205"/>
      <c r="PCW124" s="205"/>
      <c r="PCX124" s="205"/>
      <c r="PCY124" s="205"/>
      <c r="PCZ124" s="205"/>
      <c r="PDA124" s="205"/>
      <c r="PDB124" s="205"/>
      <c r="PDC124" s="205"/>
      <c r="PDD124" s="205"/>
      <c r="PDE124" s="205"/>
      <c r="PDF124" s="205"/>
      <c r="PDG124" s="205"/>
      <c r="PDH124" s="205"/>
      <c r="PDI124" s="205"/>
      <c r="PDJ124" s="205"/>
      <c r="PDK124" s="205"/>
      <c r="PDL124" s="205"/>
      <c r="PDM124" s="205"/>
      <c r="PDN124" s="205"/>
      <c r="PDO124" s="205"/>
      <c r="PDP124" s="205"/>
      <c r="PDQ124" s="205"/>
      <c r="PDR124" s="205"/>
      <c r="PDS124" s="205"/>
      <c r="PDT124" s="205"/>
      <c r="PDU124" s="205"/>
      <c r="PDV124" s="205"/>
      <c r="PDW124" s="205"/>
      <c r="PDX124" s="205"/>
      <c r="PDY124" s="205"/>
      <c r="PDZ124" s="205"/>
      <c r="PEA124" s="205"/>
      <c r="PEB124" s="205"/>
      <c r="PEC124" s="205"/>
      <c r="PED124" s="205"/>
      <c r="PEE124" s="205"/>
      <c r="PEF124" s="205"/>
      <c r="PEG124" s="205"/>
      <c r="PEH124" s="205"/>
      <c r="PEI124" s="205"/>
      <c r="PEJ124" s="205"/>
      <c r="PEK124" s="205"/>
      <c r="PEL124" s="205"/>
      <c r="PEM124" s="205"/>
      <c r="PEN124" s="205"/>
      <c r="PEO124" s="205"/>
      <c r="PEP124" s="205"/>
      <c r="PEQ124" s="205"/>
      <c r="PER124" s="205"/>
      <c r="PES124" s="205"/>
      <c r="PET124" s="205"/>
      <c r="PEU124" s="205"/>
      <c r="PEV124" s="205"/>
      <c r="PEW124" s="205"/>
      <c r="PEX124" s="205"/>
      <c r="PEY124" s="205"/>
      <c r="PEZ124" s="205"/>
      <c r="PFA124" s="205"/>
      <c r="PFB124" s="205"/>
      <c r="PFC124" s="205"/>
      <c r="PFD124" s="205"/>
      <c r="PFE124" s="205"/>
      <c r="PFF124" s="205"/>
      <c r="PFG124" s="205"/>
      <c r="PFH124" s="205"/>
      <c r="PFI124" s="205"/>
      <c r="PFJ124" s="205"/>
      <c r="PFK124" s="205"/>
      <c r="PFL124" s="205"/>
      <c r="PFM124" s="205"/>
      <c r="PFN124" s="205"/>
      <c r="PFO124" s="205"/>
      <c r="PFP124" s="205"/>
      <c r="PFQ124" s="205"/>
      <c r="PFR124" s="205"/>
      <c r="PFS124" s="205"/>
      <c r="PFT124" s="205"/>
      <c r="PFU124" s="205"/>
      <c r="PFV124" s="205"/>
      <c r="PFW124" s="205"/>
      <c r="PFX124" s="205"/>
      <c r="PFY124" s="205"/>
      <c r="PFZ124" s="205"/>
      <c r="PGA124" s="205"/>
      <c r="PGB124" s="205"/>
      <c r="PGC124" s="205"/>
      <c r="PGD124" s="205"/>
      <c r="PGE124" s="205"/>
      <c r="PGF124" s="205"/>
      <c r="PGG124" s="205"/>
      <c r="PGH124" s="205"/>
      <c r="PGI124" s="205"/>
      <c r="PGJ124" s="205"/>
      <c r="PGK124" s="205"/>
      <c r="PGL124" s="205"/>
      <c r="PGM124" s="205"/>
      <c r="PGT124" s="205"/>
      <c r="PGU124" s="205"/>
      <c r="PGV124" s="205"/>
      <c r="PGW124" s="205"/>
      <c r="PGX124" s="205"/>
      <c r="PGY124" s="205"/>
      <c r="PGZ124" s="205"/>
      <c r="PHA124" s="205"/>
      <c r="PHB124" s="205"/>
      <c r="PHC124" s="205"/>
      <c r="PHD124" s="205"/>
      <c r="PHE124" s="205"/>
      <c r="PHF124" s="205"/>
      <c r="PHG124" s="205"/>
      <c r="PHH124" s="205"/>
      <c r="PHI124" s="205"/>
      <c r="PHJ124" s="205"/>
      <c r="PHK124" s="205"/>
      <c r="PHL124" s="205"/>
      <c r="PHM124" s="205"/>
      <c r="PHN124" s="205"/>
      <c r="PHO124" s="205"/>
      <c r="PHP124" s="205"/>
      <c r="PHQ124" s="205"/>
      <c r="PHR124" s="205"/>
      <c r="PHS124" s="205"/>
      <c r="PHT124" s="205"/>
      <c r="PHU124" s="205"/>
      <c r="PHV124" s="205"/>
      <c r="PHW124" s="205"/>
      <c r="PHX124" s="205"/>
      <c r="PHY124" s="205"/>
      <c r="PHZ124" s="205"/>
      <c r="PIA124" s="205"/>
      <c r="PIB124" s="205"/>
      <c r="PIC124" s="205"/>
      <c r="PID124" s="205"/>
      <c r="PIE124" s="205"/>
      <c r="PIF124" s="205"/>
      <c r="PIG124" s="205"/>
      <c r="PIH124" s="205"/>
      <c r="PII124" s="205"/>
      <c r="PIJ124" s="205"/>
      <c r="PIK124" s="205"/>
      <c r="PIL124" s="205"/>
      <c r="PIM124" s="205"/>
      <c r="PIN124" s="205"/>
      <c r="PIO124" s="205"/>
      <c r="PIP124" s="205"/>
      <c r="PIQ124" s="205"/>
      <c r="PIR124" s="205"/>
      <c r="PIS124" s="205"/>
      <c r="PIT124" s="205"/>
      <c r="PIU124" s="205"/>
      <c r="PIV124" s="205"/>
      <c r="PIW124" s="205"/>
      <c r="PIX124" s="205"/>
      <c r="PIY124" s="205"/>
      <c r="PIZ124" s="205"/>
      <c r="PJA124" s="205"/>
      <c r="PJB124" s="205"/>
      <c r="PJC124" s="205"/>
      <c r="PJD124" s="205"/>
      <c r="PJE124" s="205"/>
      <c r="PJF124" s="205"/>
      <c r="PJG124" s="205"/>
      <c r="PJH124" s="205"/>
      <c r="PJI124" s="205"/>
      <c r="PJJ124" s="205"/>
      <c r="PJK124" s="205"/>
      <c r="PJL124" s="205"/>
      <c r="PJM124" s="205"/>
      <c r="PJN124" s="205"/>
      <c r="PJO124" s="205"/>
      <c r="PJP124" s="205"/>
      <c r="PJQ124" s="205"/>
      <c r="PJR124" s="205"/>
      <c r="PJS124" s="205"/>
      <c r="PJT124" s="205"/>
      <c r="PJU124" s="205"/>
      <c r="PJV124" s="205"/>
      <c r="PJW124" s="205"/>
      <c r="PJX124" s="205"/>
      <c r="PJY124" s="205"/>
      <c r="PJZ124" s="205"/>
      <c r="PKA124" s="205"/>
      <c r="PKB124" s="205"/>
      <c r="PKC124" s="205"/>
      <c r="PKD124" s="205"/>
      <c r="PKE124" s="205"/>
      <c r="PKF124" s="205"/>
      <c r="PKG124" s="205"/>
      <c r="PKH124" s="205"/>
      <c r="PKI124" s="205"/>
      <c r="PKJ124" s="205"/>
      <c r="PKK124" s="205"/>
      <c r="PKL124" s="205"/>
      <c r="PKM124" s="205"/>
      <c r="PKN124" s="205"/>
      <c r="PKO124" s="205"/>
      <c r="PKP124" s="205"/>
      <c r="PKQ124" s="205"/>
      <c r="PKR124" s="205"/>
      <c r="PKS124" s="205"/>
      <c r="PKT124" s="205"/>
      <c r="PKU124" s="205"/>
      <c r="PKV124" s="205"/>
      <c r="PKW124" s="205"/>
      <c r="PKX124" s="205"/>
      <c r="PKY124" s="205"/>
      <c r="PKZ124" s="205"/>
      <c r="PLA124" s="205"/>
      <c r="PLB124" s="205"/>
      <c r="PLC124" s="205"/>
      <c r="PLD124" s="205"/>
      <c r="PLE124" s="205"/>
      <c r="PLF124" s="205"/>
      <c r="PLG124" s="205"/>
      <c r="PLH124" s="205"/>
      <c r="PLI124" s="205"/>
      <c r="PLJ124" s="205"/>
      <c r="PLK124" s="205"/>
      <c r="PLL124" s="205"/>
      <c r="PLM124" s="205"/>
      <c r="PLN124" s="205"/>
      <c r="PLO124" s="205"/>
      <c r="PLP124" s="205"/>
      <c r="PLQ124" s="205"/>
      <c r="PLR124" s="205"/>
      <c r="PLS124" s="205"/>
      <c r="PLT124" s="205"/>
      <c r="PLU124" s="205"/>
      <c r="PLV124" s="205"/>
      <c r="PLW124" s="205"/>
      <c r="PLX124" s="205"/>
      <c r="PLY124" s="205"/>
      <c r="PLZ124" s="205"/>
      <c r="PMA124" s="205"/>
      <c r="PMB124" s="205"/>
      <c r="PMC124" s="205"/>
      <c r="PMD124" s="205"/>
      <c r="PME124" s="205"/>
      <c r="PMF124" s="205"/>
      <c r="PMG124" s="205"/>
      <c r="PMH124" s="205"/>
      <c r="PMI124" s="205"/>
      <c r="PMJ124" s="205"/>
      <c r="PMK124" s="205"/>
      <c r="PML124" s="205"/>
      <c r="PMM124" s="205"/>
      <c r="PMN124" s="205"/>
      <c r="PMO124" s="205"/>
      <c r="PMP124" s="205"/>
      <c r="PMQ124" s="205"/>
      <c r="PMR124" s="205"/>
      <c r="PMS124" s="205"/>
      <c r="PMT124" s="205"/>
      <c r="PMU124" s="205"/>
      <c r="PMV124" s="205"/>
      <c r="PMW124" s="205"/>
      <c r="PMX124" s="205"/>
      <c r="PMY124" s="205"/>
      <c r="PMZ124" s="205"/>
      <c r="PNA124" s="205"/>
      <c r="PNB124" s="205"/>
      <c r="PNC124" s="205"/>
      <c r="PND124" s="205"/>
      <c r="PNE124" s="205"/>
      <c r="PNF124" s="205"/>
      <c r="PNG124" s="205"/>
      <c r="PNH124" s="205"/>
      <c r="PNI124" s="205"/>
      <c r="PNJ124" s="205"/>
      <c r="PNK124" s="205"/>
      <c r="PNL124" s="205"/>
      <c r="PNM124" s="205"/>
      <c r="PNN124" s="205"/>
      <c r="PNO124" s="205"/>
      <c r="PNP124" s="205"/>
      <c r="PNQ124" s="205"/>
      <c r="PNR124" s="205"/>
      <c r="PNS124" s="205"/>
      <c r="PNT124" s="205"/>
      <c r="PNU124" s="205"/>
      <c r="PNV124" s="205"/>
      <c r="PNW124" s="205"/>
      <c r="PNX124" s="205"/>
      <c r="PNY124" s="205"/>
      <c r="PNZ124" s="205"/>
      <c r="POA124" s="205"/>
      <c r="POB124" s="205"/>
      <c r="POC124" s="205"/>
      <c r="POD124" s="205"/>
      <c r="POE124" s="205"/>
      <c r="POF124" s="205"/>
      <c r="POG124" s="205"/>
      <c r="POH124" s="205"/>
      <c r="POI124" s="205"/>
      <c r="POJ124" s="205"/>
      <c r="POK124" s="205"/>
      <c r="POL124" s="205"/>
      <c r="POM124" s="205"/>
      <c r="PON124" s="205"/>
      <c r="POO124" s="205"/>
      <c r="POP124" s="205"/>
      <c r="POQ124" s="205"/>
      <c r="POR124" s="205"/>
      <c r="POS124" s="205"/>
      <c r="POT124" s="205"/>
      <c r="POU124" s="205"/>
      <c r="POV124" s="205"/>
      <c r="POW124" s="205"/>
      <c r="POX124" s="205"/>
      <c r="POY124" s="205"/>
      <c r="POZ124" s="205"/>
      <c r="PPA124" s="205"/>
      <c r="PPB124" s="205"/>
      <c r="PPC124" s="205"/>
      <c r="PPD124" s="205"/>
      <c r="PPE124" s="205"/>
      <c r="PPF124" s="205"/>
      <c r="PPG124" s="205"/>
      <c r="PPH124" s="205"/>
      <c r="PPI124" s="205"/>
      <c r="PPJ124" s="205"/>
      <c r="PPK124" s="205"/>
      <c r="PPL124" s="205"/>
      <c r="PPM124" s="205"/>
      <c r="PPN124" s="205"/>
      <c r="PPO124" s="205"/>
      <c r="PPP124" s="205"/>
      <c r="PPQ124" s="205"/>
      <c r="PPR124" s="205"/>
      <c r="PPS124" s="205"/>
      <c r="PPT124" s="205"/>
      <c r="PPU124" s="205"/>
      <c r="PPV124" s="205"/>
      <c r="PPW124" s="205"/>
      <c r="PPX124" s="205"/>
      <c r="PPY124" s="205"/>
      <c r="PPZ124" s="205"/>
      <c r="PQA124" s="205"/>
      <c r="PQB124" s="205"/>
      <c r="PQC124" s="205"/>
      <c r="PQD124" s="205"/>
      <c r="PQE124" s="205"/>
      <c r="PQF124" s="205"/>
      <c r="PQG124" s="205"/>
      <c r="PQH124" s="205"/>
      <c r="PQI124" s="205"/>
      <c r="PQP124" s="205"/>
      <c r="PQQ124" s="205"/>
      <c r="PQR124" s="205"/>
      <c r="PQS124" s="205"/>
      <c r="PQT124" s="205"/>
      <c r="PQU124" s="205"/>
      <c r="PQV124" s="205"/>
      <c r="PQW124" s="205"/>
      <c r="PQX124" s="205"/>
      <c r="PQY124" s="205"/>
      <c r="PQZ124" s="205"/>
      <c r="PRA124" s="205"/>
      <c r="PRB124" s="205"/>
      <c r="PRC124" s="205"/>
      <c r="PRD124" s="205"/>
      <c r="PRE124" s="205"/>
      <c r="PRF124" s="205"/>
      <c r="PRG124" s="205"/>
      <c r="PRH124" s="205"/>
      <c r="PRI124" s="205"/>
      <c r="PRJ124" s="205"/>
      <c r="PRK124" s="205"/>
      <c r="PRL124" s="205"/>
      <c r="PRM124" s="205"/>
      <c r="PRN124" s="205"/>
      <c r="PRO124" s="205"/>
      <c r="PRP124" s="205"/>
      <c r="PRQ124" s="205"/>
      <c r="PRR124" s="205"/>
      <c r="PRS124" s="205"/>
      <c r="PRT124" s="205"/>
      <c r="PRU124" s="205"/>
      <c r="PRV124" s="205"/>
      <c r="PRW124" s="205"/>
      <c r="PRX124" s="205"/>
      <c r="PRY124" s="205"/>
      <c r="PRZ124" s="205"/>
      <c r="PSA124" s="205"/>
      <c r="PSB124" s="205"/>
      <c r="PSC124" s="205"/>
      <c r="PSD124" s="205"/>
      <c r="PSE124" s="205"/>
      <c r="PSF124" s="205"/>
      <c r="PSG124" s="205"/>
      <c r="PSH124" s="205"/>
      <c r="PSI124" s="205"/>
      <c r="PSJ124" s="205"/>
      <c r="PSK124" s="205"/>
      <c r="PSL124" s="205"/>
      <c r="PSM124" s="205"/>
      <c r="PSN124" s="205"/>
      <c r="PSO124" s="205"/>
      <c r="PSP124" s="205"/>
      <c r="PSQ124" s="205"/>
      <c r="PSR124" s="205"/>
      <c r="PSS124" s="205"/>
      <c r="PST124" s="205"/>
      <c r="PSU124" s="205"/>
      <c r="PSV124" s="205"/>
      <c r="PSW124" s="205"/>
      <c r="PSX124" s="205"/>
      <c r="PSY124" s="205"/>
      <c r="PSZ124" s="205"/>
      <c r="PTA124" s="205"/>
      <c r="PTB124" s="205"/>
      <c r="PTC124" s="205"/>
      <c r="PTD124" s="205"/>
      <c r="PTE124" s="205"/>
      <c r="PTF124" s="205"/>
      <c r="PTG124" s="205"/>
      <c r="PTH124" s="205"/>
      <c r="PTI124" s="205"/>
      <c r="PTJ124" s="205"/>
      <c r="PTK124" s="205"/>
      <c r="PTL124" s="205"/>
      <c r="PTM124" s="205"/>
      <c r="PTN124" s="205"/>
      <c r="PTO124" s="205"/>
      <c r="PTP124" s="205"/>
      <c r="PTQ124" s="205"/>
      <c r="PTR124" s="205"/>
      <c r="PTS124" s="205"/>
      <c r="PTT124" s="205"/>
      <c r="PTU124" s="205"/>
      <c r="PTV124" s="205"/>
      <c r="PTW124" s="205"/>
      <c r="PTX124" s="205"/>
      <c r="PTY124" s="205"/>
      <c r="PTZ124" s="205"/>
      <c r="PUA124" s="205"/>
      <c r="PUB124" s="205"/>
      <c r="PUC124" s="205"/>
      <c r="PUD124" s="205"/>
      <c r="PUE124" s="205"/>
      <c r="PUF124" s="205"/>
      <c r="PUG124" s="205"/>
      <c r="PUH124" s="205"/>
      <c r="PUI124" s="205"/>
      <c r="PUJ124" s="205"/>
      <c r="PUK124" s="205"/>
      <c r="PUL124" s="205"/>
      <c r="PUM124" s="205"/>
      <c r="PUN124" s="205"/>
      <c r="PUO124" s="205"/>
      <c r="PUP124" s="205"/>
      <c r="PUQ124" s="205"/>
      <c r="PUR124" s="205"/>
      <c r="PUS124" s="205"/>
      <c r="PUT124" s="205"/>
      <c r="PUU124" s="205"/>
      <c r="PUV124" s="205"/>
      <c r="PUW124" s="205"/>
      <c r="PUX124" s="205"/>
      <c r="PUY124" s="205"/>
      <c r="PUZ124" s="205"/>
      <c r="PVA124" s="205"/>
      <c r="PVB124" s="205"/>
      <c r="PVC124" s="205"/>
      <c r="PVD124" s="205"/>
      <c r="PVE124" s="205"/>
      <c r="PVF124" s="205"/>
      <c r="PVG124" s="205"/>
      <c r="PVH124" s="205"/>
      <c r="PVI124" s="205"/>
      <c r="PVJ124" s="205"/>
      <c r="PVK124" s="205"/>
      <c r="PVL124" s="205"/>
      <c r="PVM124" s="205"/>
      <c r="PVN124" s="205"/>
      <c r="PVO124" s="205"/>
      <c r="PVP124" s="205"/>
      <c r="PVQ124" s="205"/>
      <c r="PVR124" s="205"/>
      <c r="PVS124" s="205"/>
      <c r="PVT124" s="205"/>
      <c r="PVU124" s="205"/>
      <c r="PVV124" s="205"/>
      <c r="PVW124" s="205"/>
      <c r="PVX124" s="205"/>
      <c r="PVY124" s="205"/>
      <c r="PVZ124" s="205"/>
      <c r="PWA124" s="205"/>
      <c r="PWB124" s="205"/>
      <c r="PWC124" s="205"/>
      <c r="PWD124" s="205"/>
      <c r="PWE124" s="205"/>
      <c r="PWF124" s="205"/>
      <c r="PWG124" s="205"/>
      <c r="PWH124" s="205"/>
      <c r="PWI124" s="205"/>
      <c r="PWJ124" s="205"/>
      <c r="PWK124" s="205"/>
      <c r="PWL124" s="205"/>
      <c r="PWM124" s="205"/>
      <c r="PWN124" s="205"/>
      <c r="PWO124" s="205"/>
      <c r="PWP124" s="205"/>
      <c r="PWQ124" s="205"/>
      <c r="PWR124" s="205"/>
      <c r="PWS124" s="205"/>
      <c r="PWT124" s="205"/>
      <c r="PWU124" s="205"/>
      <c r="PWV124" s="205"/>
      <c r="PWW124" s="205"/>
      <c r="PWX124" s="205"/>
      <c r="PWY124" s="205"/>
      <c r="PWZ124" s="205"/>
      <c r="PXA124" s="205"/>
      <c r="PXB124" s="205"/>
      <c r="PXC124" s="205"/>
      <c r="PXD124" s="205"/>
      <c r="PXE124" s="205"/>
      <c r="PXF124" s="205"/>
      <c r="PXG124" s="205"/>
      <c r="PXH124" s="205"/>
      <c r="PXI124" s="205"/>
      <c r="PXJ124" s="205"/>
      <c r="PXK124" s="205"/>
      <c r="PXL124" s="205"/>
      <c r="PXM124" s="205"/>
      <c r="PXN124" s="205"/>
      <c r="PXO124" s="205"/>
      <c r="PXP124" s="205"/>
      <c r="PXQ124" s="205"/>
      <c r="PXR124" s="205"/>
      <c r="PXS124" s="205"/>
      <c r="PXT124" s="205"/>
      <c r="PXU124" s="205"/>
      <c r="PXV124" s="205"/>
      <c r="PXW124" s="205"/>
      <c r="PXX124" s="205"/>
      <c r="PXY124" s="205"/>
      <c r="PXZ124" s="205"/>
      <c r="PYA124" s="205"/>
      <c r="PYB124" s="205"/>
      <c r="PYC124" s="205"/>
      <c r="PYD124" s="205"/>
      <c r="PYE124" s="205"/>
      <c r="PYF124" s="205"/>
      <c r="PYG124" s="205"/>
      <c r="PYH124" s="205"/>
      <c r="PYI124" s="205"/>
      <c r="PYJ124" s="205"/>
      <c r="PYK124" s="205"/>
      <c r="PYL124" s="205"/>
      <c r="PYM124" s="205"/>
      <c r="PYN124" s="205"/>
      <c r="PYO124" s="205"/>
      <c r="PYP124" s="205"/>
      <c r="PYQ124" s="205"/>
      <c r="PYR124" s="205"/>
      <c r="PYS124" s="205"/>
      <c r="PYT124" s="205"/>
      <c r="PYU124" s="205"/>
      <c r="PYV124" s="205"/>
      <c r="PYW124" s="205"/>
      <c r="PYX124" s="205"/>
      <c r="PYY124" s="205"/>
      <c r="PYZ124" s="205"/>
      <c r="PZA124" s="205"/>
      <c r="PZB124" s="205"/>
      <c r="PZC124" s="205"/>
      <c r="PZD124" s="205"/>
      <c r="PZE124" s="205"/>
      <c r="PZF124" s="205"/>
      <c r="PZG124" s="205"/>
      <c r="PZH124" s="205"/>
      <c r="PZI124" s="205"/>
      <c r="PZJ124" s="205"/>
      <c r="PZK124" s="205"/>
      <c r="PZL124" s="205"/>
      <c r="PZM124" s="205"/>
      <c r="PZN124" s="205"/>
      <c r="PZO124" s="205"/>
      <c r="PZP124" s="205"/>
      <c r="PZQ124" s="205"/>
      <c r="PZR124" s="205"/>
      <c r="PZS124" s="205"/>
      <c r="PZT124" s="205"/>
      <c r="PZU124" s="205"/>
      <c r="PZV124" s="205"/>
      <c r="PZW124" s="205"/>
      <c r="PZX124" s="205"/>
      <c r="PZY124" s="205"/>
      <c r="PZZ124" s="205"/>
      <c r="QAA124" s="205"/>
      <c r="QAB124" s="205"/>
      <c r="QAC124" s="205"/>
      <c r="QAD124" s="205"/>
      <c r="QAE124" s="205"/>
      <c r="QAL124" s="205"/>
      <c r="QAM124" s="205"/>
      <c r="QAN124" s="205"/>
      <c r="QAO124" s="205"/>
      <c r="QAP124" s="205"/>
      <c r="QAQ124" s="205"/>
      <c r="QAR124" s="205"/>
      <c r="QAS124" s="205"/>
      <c r="QAT124" s="205"/>
      <c r="QAU124" s="205"/>
      <c r="QAV124" s="205"/>
      <c r="QAW124" s="205"/>
      <c r="QAX124" s="205"/>
      <c r="QAY124" s="205"/>
      <c r="QAZ124" s="205"/>
      <c r="QBA124" s="205"/>
      <c r="QBB124" s="205"/>
      <c r="QBC124" s="205"/>
      <c r="QBD124" s="205"/>
      <c r="QBE124" s="205"/>
      <c r="QBF124" s="205"/>
      <c r="QBG124" s="205"/>
      <c r="QBH124" s="205"/>
      <c r="QBI124" s="205"/>
      <c r="QBJ124" s="205"/>
      <c r="QBK124" s="205"/>
      <c r="QBL124" s="205"/>
      <c r="QBM124" s="205"/>
      <c r="QBN124" s="205"/>
      <c r="QBO124" s="205"/>
      <c r="QBP124" s="205"/>
      <c r="QBQ124" s="205"/>
      <c r="QBR124" s="205"/>
      <c r="QBS124" s="205"/>
      <c r="QBT124" s="205"/>
      <c r="QBU124" s="205"/>
      <c r="QBV124" s="205"/>
      <c r="QBW124" s="205"/>
      <c r="QBX124" s="205"/>
      <c r="QBY124" s="205"/>
      <c r="QBZ124" s="205"/>
      <c r="QCA124" s="205"/>
      <c r="QCB124" s="205"/>
      <c r="QCC124" s="205"/>
      <c r="QCD124" s="205"/>
      <c r="QCE124" s="205"/>
      <c r="QCF124" s="205"/>
      <c r="QCG124" s="205"/>
      <c r="QCH124" s="205"/>
      <c r="QCI124" s="205"/>
      <c r="QCJ124" s="205"/>
      <c r="QCK124" s="205"/>
      <c r="QCL124" s="205"/>
      <c r="QCM124" s="205"/>
      <c r="QCN124" s="205"/>
      <c r="QCO124" s="205"/>
      <c r="QCP124" s="205"/>
      <c r="QCQ124" s="205"/>
      <c r="QCR124" s="205"/>
      <c r="QCS124" s="205"/>
      <c r="QCT124" s="205"/>
      <c r="QCU124" s="205"/>
      <c r="QCV124" s="205"/>
      <c r="QCW124" s="205"/>
      <c r="QCX124" s="205"/>
      <c r="QCY124" s="205"/>
      <c r="QCZ124" s="205"/>
      <c r="QDA124" s="205"/>
      <c r="QDB124" s="205"/>
      <c r="QDC124" s="205"/>
      <c r="QDD124" s="205"/>
      <c r="QDE124" s="205"/>
      <c r="QDF124" s="205"/>
      <c r="QDG124" s="205"/>
      <c r="QDH124" s="205"/>
      <c r="QDI124" s="205"/>
      <c r="QDJ124" s="205"/>
      <c r="QDK124" s="205"/>
      <c r="QDL124" s="205"/>
      <c r="QDM124" s="205"/>
      <c r="QDN124" s="205"/>
      <c r="QDO124" s="205"/>
      <c r="QDP124" s="205"/>
      <c r="QDQ124" s="205"/>
      <c r="QDR124" s="205"/>
      <c r="QDS124" s="205"/>
      <c r="QDT124" s="205"/>
      <c r="QDU124" s="205"/>
      <c r="QDV124" s="205"/>
      <c r="QDW124" s="205"/>
      <c r="QDX124" s="205"/>
      <c r="QDY124" s="205"/>
      <c r="QDZ124" s="205"/>
      <c r="QEA124" s="205"/>
      <c r="QEB124" s="205"/>
      <c r="QEC124" s="205"/>
      <c r="QED124" s="205"/>
      <c r="QEE124" s="205"/>
      <c r="QEF124" s="205"/>
      <c r="QEG124" s="205"/>
      <c r="QEH124" s="205"/>
      <c r="QEI124" s="205"/>
      <c r="QEJ124" s="205"/>
      <c r="QEK124" s="205"/>
      <c r="QEL124" s="205"/>
      <c r="QEM124" s="205"/>
      <c r="QEN124" s="205"/>
      <c r="QEO124" s="205"/>
      <c r="QEP124" s="205"/>
      <c r="QEQ124" s="205"/>
      <c r="QER124" s="205"/>
      <c r="QES124" s="205"/>
      <c r="QET124" s="205"/>
      <c r="QEU124" s="205"/>
      <c r="QEV124" s="205"/>
      <c r="QEW124" s="205"/>
      <c r="QEX124" s="205"/>
      <c r="QEY124" s="205"/>
      <c r="QEZ124" s="205"/>
      <c r="QFA124" s="205"/>
      <c r="QFB124" s="205"/>
      <c r="QFC124" s="205"/>
      <c r="QFD124" s="205"/>
      <c r="QFE124" s="205"/>
      <c r="QFF124" s="205"/>
      <c r="QFG124" s="205"/>
      <c r="QFH124" s="205"/>
      <c r="QFI124" s="205"/>
      <c r="QFJ124" s="205"/>
      <c r="QFK124" s="205"/>
      <c r="QFL124" s="205"/>
      <c r="QFM124" s="205"/>
      <c r="QFN124" s="205"/>
      <c r="QFO124" s="205"/>
      <c r="QFP124" s="205"/>
      <c r="QFQ124" s="205"/>
      <c r="QFR124" s="205"/>
      <c r="QFS124" s="205"/>
      <c r="QFT124" s="205"/>
      <c r="QFU124" s="205"/>
      <c r="QFV124" s="205"/>
      <c r="QFW124" s="205"/>
      <c r="QFX124" s="205"/>
      <c r="QFY124" s="205"/>
      <c r="QFZ124" s="205"/>
      <c r="QGA124" s="205"/>
      <c r="QGB124" s="205"/>
      <c r="QGC124" s="205"/>
      <c r="QGD124" s="205"/>
      <c r="QGE124" s="205"/>
      <c r="QGF124" s="205"/>
      <c r="QGG124" s="205"/>
      <c r="QGH124" s="205"/>
      <c r="QGI124" s="205"/>
      <c r="QGJ124" s="205"/>
      <c r="QGK124" s="205"/>
      <c r="QGL124" s="205"/>
      <c r="QGM124" s="205"/>
      <c r="QGN124" s="205"/>
      <c r="QGO124" s="205"/>
      <c r="QGP124" s="205"/>
      <c r="QGQ124" s="205"/>
      <c r="QGR124" s="205"/>
      <c r="QGS124" s="205"/>
      <c r="QGT124" s="205"/>
      <c r="QGU124" s="205"/>
      <c r="QGV124" s="205"/>
      <c r="QGW124" s="205"/>
      <c r="QGX124" s="205"/>
      <c r="QGY124" s="205"/>
      <c r="QGZ124" s="205"/>
      <c r="QHA124" s="205"/>
      <c r="QHB124" s="205"/>
      <c r="QHC124" s="205"/>
      <c r="QHD124" s="205"/>
      <c r="QHE124" s="205"/>
      <c r="QHF124" s="205"/>
      <c r="QHG124" s="205"/>
      <c r="QHH124" s="205"/>
      <c r="QHI124" s="205"/>
      <c r="QHJ124" s="205"/>
      <c r="QHK124" s="205"/>
      <c r="QHL124" s="205"/>
      <c r="QHM124" s="205"/>
      <c r="QHN124" s="205"/>
      <c r="QHO124" s="205"/>
      <c r="QHP124" s="205"/>
      <c r="QHQ124" s="205"/>
      <c r="QHR124" s="205"/>
      <c r="QHS124" s="205"/>
      <c r="QHT124" s="205"/>
      <c r="QHU124" s="205"/>
      <c r="QHV124" s="205"/>
      <c r="QHW124" s="205"/>
      <c r="QHX124" s="205"/>
      <c r="QHY124" s="205"/>
      <c r="QHZ124" s="205"/>
      <c r="QIA124" s="205"/>
      <c r="QIB124" s="205"/>
      <c r="QIC124" s="205"/>
      <c r="QID124" s="205"/>
      <c r="QIE124" s="205"/>
      <c r="QIF124" s="205"/>
      <c r="QIG124" s="205"/>
      <c r="QIH124" s="205"/>
      <c r="QII124" s="205"/>
      <c r="QIJ124" s="205"/>
      <c r="QIK124" s="205"/>
      <c r="QIL124" s="205"/>
      <c r="QIM124" s="205"/>
      <c r="QIN124" s="205"/>
      <c r="QIO124" s="205"/>
      <c r="QIP124" s="205"/>
      <c r="QIQ124" s="205"/>
      <c r="QIR124" s="205"/>
      <c r="QIS124" s="205"/>
      <c r="QIT124" s="205"/>
      <c r="QIU124" s="205"/>
      <c r="QIV124" s="205"/>
      <c r="QIW124" s="205"/>
      <c r="QIX124" s="205"/>
      <c r="QIY124" s="205"/>
      <c r="QIZ124" s="205"/>
      <c r="QJA124" s="205"/>
      <c r="QJB124" s="205"/>
      <c r="QJC124" s="205"/>
      <c r="QJD124" s="205"/>
      <c r="QJE124" s="205"/>
      <c r="QJF124" s="205"/>
      <c r="QJG124" s="205"/>
      <c r="QJH124" s="205"/>
      <c r="QJI124" s="205"/>
      <c r="QJJ124" s="205"/>
      <c r="QJK124" s="205"/>
      <c r="QJL124" s="205"/>
      <c r="QJM124" s="205"/>
      <c r="QJN124" s="205"/>
      <c r="QJO124" s="205"/>
      <c r="QJP124" s="205"/>
      <c r="QJQ124" s="205"/>
      <c r="QJR124" s="205"/>
      <c r="QJS124" s="205"/>
      <c r="QJT124" s="205"/>
      <c r="QJU124" s="205"/>
      <c r="QJV124" s="205"/>
      <c r="QJW124" s="205"/>
      <c r="QJX124" s="205"/>
      <c r="QJY124" s="205"/>
      <c r="QJZ124" s="205"/>
      <c r="QKA124" s="205"/>
      <c r="QKH124" s="205"/>
      <c r="QKI124" s="205"/>
      <c r="QKJ124" s="205"/>
      <c r="QKK124" s="205"/>
      <c r="QKL124" s="205"/>
      <c r="QKM124" s="205"/>
      <c r="QKN124" s="205"/>
      <c r="QKO124" s="205"/>
      <c r="QKP124" s="205"/>
      <c r="QKQ124" s="205"/>
      <c r="QKR124" s="205"/>
      <c r="QKS124" s="205"/>
      <c r="QKT124" s="205"/>
      <c r="QKU124" s="205"/>
      <c r="QKV124" s="205"/>
      <c r="QKW124" s="205"/>
      <c r="QKX124" s="205"/>
      <c r="QKY124" s="205"/>
      <c r="QKZ124" s="205"/>
      <c r="QLA124" s="205"/>
      <c r="QLB124" s="205"/>
      <c r="QLC124" s="205"/>
      <c r="QLD124" s="205"/>
      <c r="QLE124" s="205"/>
      <c r="QLF124" s="205"/>
      <c r="QLG124" s="205"/>
      <c r="QLH124" s="205"/>
      <c r="QLI124" s="205"/>
      <c r="QLJ124" s="205"/>
      <c r="QLK124" s="205"/>
      <c r="QLL124" s="205"/>
      <c r="QLM124" s="205"/>
      <c r="QLN124" s="205"/>
      <c r="QLO124" s="205"/>
      <c r="QLP124" s="205"/>
      <c r="QLQ124" s="205"/>
      <c r="QLR124" s="205"/>
      <c r="QLS124" s="205"/>
      <c r="QLT124" s="205"/>
      <c r="QLU124" s="205"/>
      <c r="QLV124" s="205"/>
      <c r="QLW124" s="205"/>
      <c r="QLX124" s="205"/>
      <c r="QLY124" s="205"/>
      <c r="QLZ124" s="205"/>
      <c r="QMA124" s="205"/>
      <c r="QMB124" s="205"/>
      <c r="QMC124" s="205"/>
      <c r="QMD124" s="205"/>
      <c r="QME124" s="205"/>
      <c r="QMF124" s="205"/>
      <c r="QMG124" s="205"/>
      <c r="QMH124" s="205"/>
      <c r="QMI124" s="205"/>
      <c r="QMJ124" s="205"/>
      <c r="QMK124" s="205"/>
      <c r="QML124" s="205"/>
      <c r="QMM124" s="205"/>
      <c r="QMN124" s="205"/>
      <c r="QMO124" s="205"/>
      <c r="QMP124" s="205"/>
      <c r="QMQ124" s="205"/>
      <c r="QMR124" s="205"/>
      <c r="QMS124" s="205"/>
      <c r="QMT124" s="205"/>
      <c r="QMU124" s="205"/>
      <c r="QMV124" s="205"/>
      <c r="QMW124" s="205"/>
      <c r="QMX124" s="205"/>
      <c r="QMY124" s="205"/>
      <c r="QMZ124" s="205"/>
      <c r="QNA124" s="205"/>
      <c r="QNB124" s="205"/>
      <c r="QNC124" s="205"/>
      <c r="QND124" s="205"/>
      <c r="QNE124" s="205"/>
      <c r="QNF124" s="205"/>
      <c r="QNG124" s="205"/>
      <c r="QNH124" s="205"/>
      <c r="QNI124" s="205"/>
      <c r="QNJ124" s="205"/>
      <c r="QNK124" s="205"/>
      <c r="QNL124" s="205"/>
      <c r="QNM124" s="205"/>
      <c r="QNN124" s="205"/>
      <c r="QNO124" s="205"/>
      <c r="QNP124" s="205"/>
      <c r="QNQ124" s="205"/>
      <c r="QNR124" s="205"/>
      <c r="QNS124" s="205"/>
      <c r="QNT124" s="205"/>
      <c r="QNU124" s="205"/>
      <c r="QNV124" s="205"/>
      <c r="QNW124" s="205"/>
      <c r="QNX124" s="205"/>
      <c r="QNY124" s="205"/>
      <c r="QNZ124" s="205"/>
      <c r="QOA124" s="205"/>
      <c r="QOB124" s="205"/>
      <c r="QOC124" s="205"/>
      <c r="QOD124" s="205"/>
      <c r="QOE124" s="205"/>
      <c r="QOF124" s="205"/>
      <c r="QOG124" s="205"/>
      <c r="QOH124" s="205"/>
      <c r="QOI124" s="205"/>
      <c r="QOJ124" s="205"/>
      <c r="QOK124" s="205"/>
      <c r="QOL124" s="205"/>
      <c r="QOM124" s="205"/>
      <c r="QON124" s="205"/>
      <c r="QOO124" s="205"/>
      <c r="QOP124" s="205"/>
      <c r="QOQ124" s="205"/>
      <c r="QOR124" s="205"/>
      <c r="QOS124" s="205"/>
      <c r="QOT124" s="205"/>
      <c r="QOU124" s="205"/>
      <c r="QOV124" s="205"/>
      <c r="QOW124" s="205"/>
      <c r="QOX124" s="205"/>
      <c r="QOY124" s="205"/>
      <c r="QOZ124" s="205"/>
      <c r="QPA124" s="205"/>
      <c r="QPB124" s="205"/>
      <c r="QPC124" s="205"/>
      <c r="QPD124" s="205"/>
      <c r="QPE124" s="205"/>
      <c r="QPF124" s="205"/>
      <c r="QPG124" s="205"/>
      <c r="QPH124" s="205"/>
      <c r="QPI124" s="205"/>
      <c r="QPJ124" s="205"/>
      <c r="QPK124" s="205"/>
      <c r="QPL124" s="205"/>
      <c r="QPM124" s="205"/>
      <c r="QPN124" s="205"/>
      <c r="QPO124" s="205"/>
      <c r="QPP124" s="205"/>
      <c r="QPQ124" s="205"/>
      <c r="QPR124" s="205"/>
      <c r="QPS124" s="205"/>
      <c r="QPT124" s="205"/>
      <c r="QPU124" s="205"/>
      <c r="QPV124" s="205"/>
      <c r="QPW124" s="205"/>
      <c r="QPX124" s="205"/>
      <c r="QPY124" s="205"/>
      <c r="QPZ124" s="205"/>
      <c r="QQA124" s="205"/>
      <c r="QQB124" s="205"/>
      <c r="QQC124" s="205"/>
      <c r="QQD124" s="205"/>
      <c r="QQE124" s="205"/>
      <c r="QQF124" s="205"/>
      <c r="QQG124" s="205"/>
      <c r="QQH124" s="205"/>
      <c r="QQI124" s="205"/>
      <c r="QQJ124" s="205"/>
      <c r="QQK124" s="205"/>
      <c r="QQL124" s="205"/>
      <c r="QQM124" s="205"/>
      <c r="QQN124" s="205"/>
      <c r="QQO124" s="205"/>
      <c r="QQP124" s="205"/>
      <c r="QQQ124" s="205"/>
      <c r="QQR124" s="205"/>
      <c r="QQS124" s="205"/>
      <c r="QQT124" s="205"/>
      <c r="QQU124" s="205"/>
      <c r="QQV124" s="205"/>
      <c r="QQW124" s="205"/>
      <c r="QQX124" s="205"/>
      <c r="QQY124" s="205"/>
      <c r="QQZ124" s="205"/>
      <c r="QRA124" s="205"/>
      <c r="QRB124" s="205"/>
      <c r="QRC124" s="205"/>
      <c r="QRD124" s="205"/>
      <c r="QRE124" s="205"/>
      <c r="QRF124" s="205"/>
      <c r="QRG124" s="205"/>
      <c r="QRH124" s="205"/>
      <c r="QRI124" s="205"/>
      <c r="QRJ124" s="205"/>
      <c r="QRK124" s="205"/>
      <c r="QRL124" s="205"/>
      <c r="QRM124" s="205"/>
      <c r="QRN124" s="205"/>
      <c r="QRO124" s="205"/>
      <c r="QRP124" s="205"/>
      <c r="QRQ124" s="205"/>
      <c r="QRR124" s="205"/>
      <c r="QRS124" s="205"/>
      <c r="QRT124" s="205"/>
      <c r="QRU124" s="205"/>
      <c r="QRV124" s="205"/>
      <c r="QRW124" s="205"/>
      <c r="QRX124" s="205"/>
      <c r="QRY124" s="205"/>
      <c r="QRZ124" s="205"/>
      <c r="QSA124" s="205"/>
      <c r="QSB124" s="205"/>
      <c r="QSC124" s="205"/>
      <c r="QSD124" s="205"/>
      <c r="QSE124" s="205"/>
      <c r="QSF124" s="205"/>
      <c r="QSG124" s="205"/>
      <c r="QSH124" s="205"/>
      <c r="QSI124" s="205"/>
      <c r="QSJ124" s="205"/>
      <c r="QSK124" s="205"/>
      <c r="QSL124" s="205"/>
      <c r="QSM124" s="205"/>
      <c r="QSN124" s="205"/>
      <c r="QSO124" s="205"/>
      <c r="QSP124" s="205"/>
      <c r="QSQ124" s="205"/>
      <c r="QSR124" s="205"/>
      <c r="QSS124" s="205"/>
      <c r="QST124" s="205"/>
      <c r="QSU124" s="205"/>
      <c r="QSV124" s="205"/>
      <c r="QSW124" s="205"/>
      <c r="QSX124" s="205"/>
      <c r="QSY124" s="205"/>
      <c r="QSZ124" s="205"/>
      <c r="QTA124" s="205"/>
      <c r="QTB124" s="205"/>
      <c r="QTC124" s="205"/>
      <c r="QTD124" s="205"/>
      <c r="QTE124" s="205"/>
      <c r="QTF124" s="205"/>
      <c r="QTG124" s="205"/>
      <c r="QTH124" s="205"/>
      <c r="QTI124" s="205"/>
      <c r="QTJ124" s="205"/>
      <c r="QTK124" s="205"/>
      <c r="QTL124" s="205"/>
      <c r="QTM124" s="205"/>
      <c r="QTN124" s="205"/>
      <c r="QTO124" s="205"/>
      <c r="QTP124" s="205"/>
      <c r="QTQ124" s="205"/>
      <c r="QTR124" s="205"/>
      <c r="QTS124" s="205"/>
      <c r="QTT124" s="205"/>
      <c r="QTU124" s="205"/>
      <c r="QTV124" s="205"/>
      <c r="QTW124" s="205"/>
      <c r="QUD124" s="205"/>
      <c r="QUE124" s="205"/>
      <c r="QUF124" s="205"/>
      <c r="QUG124" s="205"/>
      <c r="QUH124" s="205"/>
      <c r="QUI124" s="205"/>
      <c r="QUJ124" s="205"/>
      <c r="QUK124" s="205"/>
      <c r="QUL124" s="205"/>
      <c r="QUM124" s="205"/>
      <c r="QUN124" s="205"/>
      <c r="QUO124" s="205"/>
      <c r="QUP124" s="205"/>
      <c r="QUQ124" s="205"/>
      <c r="QUR124" s="205"/>
      <c r="QUS124" s="205"/>
      <c r="QUT124" s="205"/>
      <c r="QUU124" s="205"/>
      <c r="QUV124" s="205"/>
      <c r="QUW124" s="205"/>
      <c r="QUX124" s="205"/>
      <c r="QUY124" s="205"/>
      <c r="QUZ124" s="205"/>
      <c r="QVA124" s="205"/>
      <c r="QVB124" s="205"/>
      <c r="QVC124" s="205"/>
      <c r="QVD124" s="205"/>
      <c r="QVE124" s="205"/>
      <c r="QVF124" s="205"/>
      <c r="QVG124" s="205"/>
      <c r="QVH124" s="205"/>
      <c r="QVI124" s="205"/>
      <c r="QVJ124" s="205"/>
      <c r="QVK124" s="205"/>
      <c r="QVL124" s="205"/>
      <c r="QVM124" s="205"/>
      <c r="QVN124" s="205"/>
      <c r="QVO124" s="205"/>
      <c r="QVP124" s="205"/>
      <c r="QVQ124" s="205"/>
      <c r="QVR124" s="205"/>
      <c r="QVS124" s="205"/>
      <c r="QVT124" s="205"/>
      <c r="QVU124" s="205"/>
      <c r="QVV124" s="205"/>
      <c r="QVW124" s="205"/>
      <c r="QVX124" s="205"/>
      <c r="QVY124" s="205"/>
      <c r="QVZ124" s="205"/>
      <c r="QWA124" s="205"/>
      <c r="QWB124" s="205"/>
      <c r="QWC124" s="205"/>
      <c r="QWD124" s="205"/>
      <c r="QWE124" s="205"/>
      <c r="QWF124" s="205"/>
      <c r="QWG124" s="205"/>
      <c r="QWH124" s="205"/>
      <c r="QWI124" s="205"/>
      <c r="QWJ124" s="205"/>
      <c r="QWK124" s="205"/>
      <c r="QWL124" s="205"/>
      <c r="QWM124" s="205"/>
      <c r="QWN124" s="205"/>
      <c r="QWO124" s="205"/>
      <c r="QWP124" s="205"/>
      <c r="QWQ124" s="205"/>
      <c r="QWR124" s="205"/>
      <c r="QWS124" s="205"/>
      <c r="QWT124" s="205"/>
      <c r="QWU124" s="205"/>
      <c r="QWV124" s="205"/>
      <c r="QWW124" s="205"/>
      <c r="QWX124" s="205"/>
      <c r="QWY124" s="205"/>
      <c r="QWZ124" s="205"/>
      <c r="QXA124" s="205"/>
      <c r="QXB124" s="205"/>
      <c r="QXC124" s="205"/>
      <c r="QXD124" s="205"/>
      <c r="QXE124" s="205"/>
      <c r="QXF124" s="205"/>
      <c r="QXG124" s="205"/>
      <c r="QXH124" s="205"/>
      <c r="QXI124" s="205"/>
      <c r="QXJ124" s="205"/>
      <c r="QXK124" s="205"/>
      <c r="QXL124" s="205"/>
      <c r="QXM124" s="205"/>
      <c r="QXN124" s="205"/>
      <c r="QXO124" s="205"/>
      <c r="QXP124" s="205"/>
      <c r="QXQ124" s="205"/>
      <c r="QXR124" s="205"/>
      <c r="QXS124" s="205"/>
      <c r="QXT124" s="205"/>
      <c r="QXU124" s="205"/>
      <c r="QXV124" s="205"/>
      <c r="QXW124" s="205"/>
      <c r="QXX124" s="205"/>
      <c r="QXY124" s="205"/>
      <c r="QXZ124" s="205"/>
      <c r="QYA124" s="205"/>
      <c r="QYB124" s="205"/>
      <c r="QYC124" s="205"/>
      <c r="QYD124" s="205"/>
      <c r="QYE124" s="205"/>
      <c r="QYF124" s="205"/>
      <c r="QYG124" s="205"/>
      <c r="QYH124" s="205"/>
      <c r="QYI124" s="205"/>
      <c r="QYJ124" s="205"/>
      <c r="QYK124" s="205"/>
      <c r="QYL124" s="205"/>
      <c r="QYM124" s="205"/>
      <c r="QYN124" s="205"/>
      <c r="QYO124" s="205"/>
      <c r="QYP124" s="205"/>
      <c r="QYQ124" s="205"/>
      <c r="QYR124" s="205"/>
      <c r="QYS124" s="205"/>
      <c r="QYT124" s="205"/>
      <c r="QYU124" s="205"/>
      <c r="QYV124" s="205"/>
      <c r="QYW124" s="205"/>
      <c r="QYX124" s="205"/>
      <c r="QYY124" s="205"/>
      <c r="QYZ124" s="205"/>
      <c r="QZA124" s="205"/>
      <c r="QZB124" s="205"/>
      <c r="QZC124" s="205"/>
      <c r="QZD124" s="205"/>
      <c r="QZE124" s="205"/>
      <c r="QZF124" s="205"/>
      <c r="QZG124" s="205"/>
      <c r="QZH124" s="205"/>
      <c r="QZI124" s="205"/>
      <c r="QZJ124" s="205"/>
      <c r="QZK124" s="205"/>
      <c r="QZL124" s="205"/>
      <c r="QZM124" s="205"/>
      <c r="QZN124" s="205"/>
      <c r="QZO124" s="205"/>
      <c r="QZP124" s="205"/>
      <c r="QZQ124" s="205"/>
      <c r="QZR124" s="205"/>
      <c r="QZS124" s="205"/>
      <c r="QZT124" s="205"/>
      <c r="QZU124" s="205"/>
      <c r="QZV124" s="205"/>
      <c r="QZW124" s="205"/>
      <c r="QZX124" s="205"/>
      <c r="QZY124" s="205"/>
      <c r="QZZ124" s="205"/>
      <c r="RAA124" s="205"/>
      <c r="RAB124" s="205"/>
      <c r="RAC124" s="205"/>
      <c r="RAD124" s="205"/>
      <c r="RAE124" s="205"/>
      <c r="RAF124" s="205"/>
      <c r="RAG124" s="205"/>
      <c r="RAH124" s="205"/>
      <c r="RAI124" s="205"/>
      <c r="RAJ124" s="205"/>
      <c r="RAK124" s="205"/>
      <c r="RAL124" s="205"/>
      <c r="RAM124" s="205"/>
      <c r="RAN124" s="205"/>
      <c r="RAO124" s="205"/>
      <c r="RAP124" s="205"/>
      <c r="RAQ124" s="205"/>
      <c r="RAR124" s="205"/>
      <c r="RAS124" s="205"/>
      <c r="RAT124" s="205"/>
      <c r="RAU124" s="205"/>
      <c r="RAV124" s="205"/>
      <c r="RAW124" s="205"/>
      <c r="RAX124" s="205"/>
      <c r="RAY124" s="205"/>
      <c r="RAZ124" s="205"/>
      <c r="RBA124" s="205"/>
      <c r="RBB124" s="205"/>
      <c r="RBC124" s="205"/>
      <c r="RBD124" s="205"/>
      <c r="RBE124" s="205"/>
      <c r="RBF124" s="205"/>
      <c r="RBG124" s="205"/>
      <c r="RBH124" s="205"/>
      <c r="RBI124" s="205"/>
      <c r="RBJ124" s="205"/>
      <c r="RBK124" s="205"/>
      <c r="RBL124" s="205"/>
      <c r="RBM124" s="205"/>
      <c r="RBN124" s="205"/>
      <c r="RBO124" s="205"/>
      <c r="RBP124" s="205"/>
      <c r="RBQ124" s="205"/>
      <c r="RBR124" s="205"/>
      <c r="RBS124" s="205"/>
      <c r="RBT124" s="205"/>
      <c r="RBU124" s="205"/>
      <c r="RBV124" s="205"/>
      <c r="RBW124" s="205"/>
      <c r="RBX124" s="205"/>
      <c r="RBY124" s="205"/>
      <c r="RBZ124" s="205"/>
      <c r="RCA124" s="205"/>
      <c r="RCB124" s="205"/>
      <c r="RCC124" s="205"/>
      <c r="RCD124" s="205"/>
      <c r="RCE124" s="205"/>
      <c r="RCF124" s="205"/>
      <c r="RCG124" s="205"/>
      <c r="RCH124" s="205"/>
      <c r="RCI124" s="205"/>
      <c r="RCJ124" s="205"/>
      <c r="RCK124" s="205"/>
      <c r="RCL124" s="205"/>
      <c r="RCM124" s="205"/>
      <c r="RCN124" s="205"/>
      <c r="RCO124" s="205"/>
      <c r="RCP124" s="205"/>
      <c r="RCQ124" s="205"/>
      <c r="RCR124" s="205"/>
      <c r="RCS124" s="205"/>
      <c r="RCT124" s="205"/>
      <c r="RCU124" s="205"/>
      <c r="RCV124" s="205"/>
      <c r="RCW124" s="205"/>
      <c r="RCX124" s="205"/>
      <c r="RCY124" s="205"/>
      <c r="RCZ124" s="205"/>
      <c r="RDA124" s="205"/>
      <c r="RDB124" s="205"/>
      <c r="RDC124" s="205"/>
      <c r="RDD124" s="205"/>
      <c r="RDE124" s="205"/>
      <c r="RDF124" s="205"/>
      <c r="RDG124" s="205"/>
      <c r="RDH124" s="205"/>
      <c r="RDI124" s="205"/>
      <c r="RDJ124" s="205"/>
      <c r="RDK124" s="205"/>
      <c r="RDL124" s="205"/>
      <c r="RDM124" s="205"/>
      <c r="RDN124" s="205"/>
      <c r="RDO124" s="205"/>
      <c r="RDP124" s="205"/>
      <c r="RDQ124" s="205"/>
      <c r="RDR124" s="205"/>
      <c r="RDS124" s="205"/>
      <c r="RDZ124" s="205"/>
      <c r="REA124" s="205"/>
      <c r="REB124" s="205"/>
      <c r="REC124" s="205"/>
      <c r="RED124" s="205"/>
      <c r="REE124" s="205"/>
      <c r="REF124" s="205"/>
      <c r="REG124" s="205"/>
      <c r="REH124" s="205"/>
      <c r="REI124" s="205"/>
      <c r="REJ124" s="205"/>
      <c r="REK124" s="205"/>
      <c r="REL124" s="205"/>
      <c r="REM124" s="205"/>
      <c r="REN124" s="205"/>
      <c r="REO124" s="205"/>
      <c r="REP124" s="205"/>
      <c r="REQ124" s="205"/>
      <c r="RER124" s="205"/>
      <c r="RES124" s="205"/>
      <c r="RET124" s="205"/>
      <c r="REU124" s="205"/>
      <c r="REV124" s="205"/>
      <c r="REW124" s="205"/>
      <c r="REX124" s="205"/>
      <c r="REY124" s="205"/>
      <c r="REZ124" s="205"/>
      <c r="RFA124" s="205"/>
      <c r="RFB124" s="205"/>
      <c r="RFC124" s="205"/>
      <c r="RFD124" s="205"/>
      <c r="RFE124" s="205"/>
      <c r="RFF124" s="205"/>
      <c r="RFG124" s="205"/>
      <c r="RFH124" s="205"/>
      <c r="RFI124" s="205"/>
      <c r="RFJ124" s="205"/>
      <c r="RFK124" s="205"/>
      <c r="RFL124" s="205"/>
      <c r="RFM124" s="205"/>
      <c r="RFN124" s="205"/>
      <c r="RFO124" s="205"/>
      <c r="RFP124" s="205"/>
      <c r="RFQ124" s="205"/>
      <c r="RFR124" s="205"/>
      <c r="RFS124" s="205"/>
      <c r="RFT124" s="205"/>
      <c r="RFU124" s="205"/>
      <c r="RFV124" s="205"/>
      <c r="RFW124" s="205"/>
      <c r="RFX124" s="205"/>
      <c r="RFY124" s="205"/>
      <c r="RFZ124" s="205"/>
      <c r="RGA124" s="205"/>
      <c r="RGB124" s="205"/>
      <c r="RGC124" s="205"/>
      <c r="RGD124" s="205"/>
      <c r="RGE124" s="205"/>
      <c r="RGF124" s="205"/>
      <c r="RGG124" s="205"/>
      <c r="RGH124" s="205"/>
      <c r="RGI124" s="205"/>
      <c r="RGJ124" s="205"/>
      <c r="RGK124" s="205"/>
      <c r="RGL124" s="205"/>
      <c r="RGM124" s="205"/>
      <c r="RGN124" s="205"/>
      <c r="RGO124" s="205"/>
      <c r="RGP124" s="205"/>
      <c r="RGQ124" s="205"/>
      <c r="RGR124" s="205"/>
      <c r="RGS124" s="205"/>
      <c r="RGT124" s="205"/>
      <c r="RGU124" s="205"/>
      <c r="RGV124" s="205"/>
      <c r="RGW124" s="205"/>
      <c r="RGX124" s="205"/>
      <c r="RGY124" s="205"/>
      <c r="RGZ124" s="205"/>
      <c r="RHA124" s="205"/>
      <c r="RHB124" s="205"/>
      <c r="RHC124" s="205"/>
      <c r="RHD124" s="205"/>
      <c r="RHE124" s="205"/>
      <c r="RHF124" s="205"/>
      <c r="RHG124" s="205"/>
      <c r="RHH124" s="205"/>
      <c r="RHI124" s="205"/>
      <c r="RHJ124" s="205"/>
      <c r="RHK124" s="205"/>
      <c r="RHL124" s="205"/>
      <c r="RHM124" s="205"/>
      <c r="RHN124" s="205"/>
      <c r="RHO124" s="205"/>
      <c r="RHP124" s="205"/>
      <c r="RHQ124" s="205"/>
      <c r="RHR124" s="205"/>
      <c r="RHS124" s="205"/>
      <c r="RHT124" s="205"/>
      <c r="RHU124" s="205"/>
      <c r="RHV124" s="205"/>
      <c r="RHW124" s="205"/>
      <c r="RHX124" s="205"/>
      <c r="RHY124" s="205"/>
      <c r="RHZ124" s="205"/>
      <c r="RIA124" s="205"/>
      <c r="RIB124" s="205"/>
      <c r="RIC124" s="205"/>
      <c r="RID124" s="205"/>
      <c r="RIE124" s="205"/>
      <c r="RIF124" s="205"/>
      <c r="RIG124" s="205"/>
      <c r="RIH124" s="205"/>
      <c r="RII124" s="205"/>
      <c r="RIJ124" s="205"/>
      <c r="RIK124" s="205"/>
      <c r="RIL124" s="205"/>
      <c r="RIM124" s="205"/>
      <c r="RIN124" s="205"/>
      <c r="RIO124" s="205"/>
      <c r="RIP124" s="205"/>
      <c r="RIQ124" s="205"/>
      <c r="RIR124" s="205"/>
      <c r="RIS124" s="205"/>
      <c r="RIT124" s="205"/>
      <c r="RIU124" s="205"/>
      <c r="RIV124" s="205"/>
      <c r="RIW124" s="205"/>
      <c r="RIX124" s="205"/>
      <c r="RIY124" s="205"/>
      <c r="RIZ124" s="205"/>
      <c r="RJA124" s="205"/>
      <c r="RJB124" s="205"/>
      <c r="RJC124" s="205"/>
      <c r="RJD124" s="205"/>
      <c r="RJE124" s="205"/>
      <c r="RJF124" s="205"/>
      <c r="RJG124" s="205"/>
      <c r="RJH124" s="205"/>
      <c r="RJI124" s="205"/>
      <c r="RJJ124" s="205"/>
      <c r="RJK124" s="205"/>
      <c r="RJL124" s="205"/>
      <c r="RJM124" s="205"/>
      <c r="RJN124" s="205"/>
      <c r="RJO124" s="205"/>
      <c r="RJP124" s="205"/>
      <c r="RJQ124" s="205"/>
      <c r="RJR124" s="205"/>
      <c r="RJS124" s="205"/>
      <c r="RJT124" s="205"/>
      <c r="RJU124" s="205"/>
      <c r="RJV124" s="205"/>
      <c r="RJW124" s="205"/>
      <c r="RJX124" s="205"/>
      <c r="RJY124" s="205"/>
      <c r="RJZ124" s="205"/>
      <c r="RKA124" s="205"/>
      <c r="RKB124" s="205"/>
      <c r="RKC124" s="205"/>
      <c r="RKD124" s="205"/>
      <c r="RKE124" s="205"/>
      <c r="RKF124" s="205"/>
      <c r="RKG124" s="205"/>
      <c r="RKH124" s="205"/>
      <c r="RKI124" s="205"/>
      <c r="RKJ124" s="205"/>
      <c r="RKK124" s="205"/>
      <c r="RKL124" s="205"/>
      <c r="RKM124" s="205"/>
      <c r="RKN124" s="205"/>
      <c r="RKO124" s="205"/>
      <c r="RKP124" s="205"/>
      <c r="RKQ124" s="205"/>
      <c r="RKR124" s="205"/>
      <c r="RKS124" s="205"/>
      <c r="RKT124" s="205"/>
      <c r="RKU124" s="205"/>
      <c r="RKV124" s="205"/>
      <c r="RKW124" s="205"/>
      <c r="RKX124" s="205"/>
      <c r="RKY124" s="205"/>
      <c r="RKZ124" s="205"/>
      <c r="RLA124" s="205"/>
      <c r="RLB124" s="205"/>
      <c r="RLC124" s="205"/>
      <c r="RLD124" s="205"/>
      <c r="RLE124" s="205"/>
      <c r="RLF124" s="205"/>
      <c r="RLG124" s="205"/>
      <c r="RLH124" s="205"/>
      <c r="RLI124" s="205"/>
      <c r="RLJ124" s="205"/>
      <c r="RLK124" s="205"/>
      <c r="RLL124" s="205"/>
      <c r="RLM124" s="205"/>
      <c r="RLN124" s="205"/>
      <c r="RLO124" s="205"/>
      <c r="RLP124" s="205"/>
      <c r="RLQ124" s="205"/>
      <c r="RLR124" s="205"/>
      <c r="RLS124" s="205"/>
      <c r="RLT124" s="205"/>
      <c r="RLU124" s="205"/>
      <c r="RLV124" s="205"/>
      <c r="RLW124" s="205"/>
      <c r="RLX124" s="205"/>
      <c r="RLY124" s="205"/>
      <c r="RLZ124" s="205"/>
      <c r="RMA124" s="205"/>
      <c r="RMB124" s="205"/>
      <c r="RMC124" s="205"/>
      <c r="RMD124" s="205"/>
      <c r="RME124" s="205"/>
      <c r="RMF124" s="205"/>
      <c r="RMG124" s="205"/>
      <c r="RMH124" s="205"/>
      <c r="RMI124" s="205"/>
      <c r="RMJ124" s="205"/>
      <c r="RMK124" s="205"/>
      <c r="RML124" s="205"/>
      <c r="RMM124" s="205"/>
      <c r="RMN124" s="205"/>
      <c r="RMO124" s="205"/>
      <c r="RMP124" s="205"/>
      <c r="RMQ124" s="205"/>
      <c r="RMR124" s="205"/>
      <c r="RMS124" s="205"/>
      <c r="RMT124" s="205"/>
      <c r="RMU124" s="205"/>
      <c r="RMV124" s="205"/>
      <c r="RMW124" s="205"/>
      <c r="RMX124" s="205"/>
      <c r="RMY124" s="205"/>
      <c r="RMZ124" s="205"/>
      <c r="RNA124" s="205"/>
      <c r="RNB124" s="205"/>
      <c r="RNC124" s="205"/>
      <c r="RND124" s="205"/>
      <c r="RNE124" s="205"/>
      <c r="RNF124" s="205"/>
      <c r="RNG124" s="205"/>
      <c r="RNH124" s="205"/>
      <c r="RNI124" s="205"/>
      <c r="RNJ124" s="205"/>
      <c r="RNK124" s="205"/>
      <c r="RNL124" s="205"/>
      <c r="RNM124" s="205"/>
      <c r="RNN124" s="205"/>
      <c r="RNO124" s="205"/>
      <c r="RNV124" s="205"/>
      <c r="RNW124" s="205"/>
      <c r="RNX124" s="205"/>
      <c r="RNY124" s="205"/>
      <c r="RNZ124" s="205"/>
      <c r="ROA124" s="205"/>
      <c r="ROB124" s="205"/>
      <c r="ROC124" s="205"/>
      <c r="ROD124" s="205"/>
      <c r="ROE124" s="205"/>
      <c r="ROF124" s="205"/>
      <c r="ROG124" s="205"/>
      <c r="ROH124" s="205"/>
      <c r="ROI124" s="205"/>
      <c r="ROJ124" s="205"/>
      <c r="ROK124" s="205"/>
      <c r="ROL124" s="205"/>
      <c r="ROM124" s="205"/>
      <c r="RON124" s="205"/>
      <c r="ROO124" s="205"/>
      <c r="ROP124" s="205"/>
      <c r="ROQ124" s="205"/>
      <c r="ROR124" s="205"/>
      <c r="ROS124" s="205"/>
      <c r="ROT124" s="205"/>
      <c r="ROU124" s="205"/>
      <c r="ROV124" s="205"/>
      <c r="ROW124" s="205"/>
      <c r="ROX124" s="205"/>
      <c r="ROY124" s="205"/>
      <c r="ROZ124" s="205"/>
      <c r="RPA124" s="205"/>
      <c r="RPB124" s="205"/>
      <c r="RPC124" s="205"/>
      <c r="RPD124" s="205"/>
      <c r="RPE124" s="205"/>
      <c r="RPF124" s="205"/>
      <c r="RPG124" s="205"/>
      <c r="RPH124" s="205"/>
      <c r="RPI124" s="205"/>
      <c r="RPJ124" s="205"/>
      <c r="RPK124" s="205"/>
      <c r="RPL124" s="205"/>
      <c r="RPM124" s="205"/>
      <c r="RPN124" s="205"/>
      <c r="RPO124" s="205"/>
      <c r="RPP124" s="205"/>
      <c r="RPQ124" s="205"/>
      <c r="RPR124" s="205"/>
      <c r="RPS124" s="205"/>
      <c r="RPT124" s="205"/>
      <c r="RPU124" s="205"/>
      <c r="RPV124" s="205"/>
      <c r="RPW124" s="205"/>
      <c r="RPX124" s="205"/>
      <c r="RPY124" s="205"/>
      <c r="RPZ124" s="205"/>
      <c r="RQA124" s="205"/>
      <c r="RQB124" s="205"/>
      <c r="RQC124" s="205"/>
      <c r="RQD124" s="205"/>
      <c r="RQE124" s="205"/>
      <c r="RQF124" s="205"/>
      <c r="RQG124" s="205"/>
      <c r="RQH124" s="205"/>
      <c r="RQI124" s="205"/>
      <c r="RQJ124" s="205"/>
      <c r="RQK124" s="205"/>
      <c r="RQL124" s="205"/>
      <c r="RQM124" s="205"/>
      <c r="RQN124" s="205"/>
      <c r="RQO124" s="205"/>
      <c r="RQP124" s="205"/>
      <c r="RQQ124" s="205"/>
      <c r="RQR124" s="205"/>
      <c r="RQS124" s="205"/>
      <c r="RQT124" s="205"/>
      <c r="RQU124" s="205"/>
      <c r="RQV124" s="205"/>
      <c r="RQW124" s="205"/>
      <c r="RQX124" s="205"/>
      <c r="RQY124" s="205"/>
      <c r="RQZ124" s="205"/>
      <c r="RRA124" s="205"/>
      <c r="RRB124" s="205"/>
      <c r="RRC124" s="205"/>
      <c r="RRD124" s="205"/>
      <c r="RRE124" s="205"/>
      <c r="RRF124" s="205"/>
      <c r="RRG124" s="205"/>
      <c r="RRH124" s="205"/>
      <c r="RRI124" s="205"/>
      <c r="RRJ124" s="205"/>
      <c r="RRK124" s="205"/>
      <c r="RRL124" s="205"/>
      <c r="RRM124" s="205"/>
      <c r="RRN124" s="205"/>
      <c r="RRO124" s="205"/>
      <c r="RRP124" s="205"/>
      <c r="RRQ124" s="205"/>
      <c r="RRR124" s="205"/>
      <c r="RRS124" s="205"/>
      <c r="RRT124" s="205"/>
      <c r="RRU124" s="205"/>
      <c r="RRV124" s="205"/>
      <c r="RRW124" s="205"/>
      <c r="RRX124" s="205"/>
      <c r="RRY124" s="205"/>
      <c r="RRZ124" s="205"/>
      <c r="RSA124" s="205"/>
      <c r="RSB124" s="205"/>
      <c r="RSC124" s="205"/>
      <c r="RSD124" s="205"/>
      <c r="RSE124" s="205"/>
      <c r="RSF124" s="205"/>
      <c r="RSG124" s="205"/>
      <c r="RSH124" s="205"/>
      <c r="RSI124" s="205"/>
      <c r="RSJ124" s="205"/>
      <c r="RSK124" s="205"/>
      <c r="RSL124" s="205"/>
      <c r="RSM124" s="205"/>
      <c r="RSN124" s="205"/>
      <c r="RSO124" s="205"/>
      <c r="RSP124" s="205"/>
      <c r="RSQ124" s="205"/>
      <c r="RSR124" s="205"/>
      <c r="RSS124" s="205"/>
      <c r="RST124" s="205"/>
      <c r="RSU124" s="205"/>
      <c r="RSV124" s="205"/>
      <c r="RSW124" s="205"/>
      <c r="RSX124" s="205"/>
      <c r="RSY124" s="205"/>
      <c r="RSZ124" s="205"/>
      <c r="RTA124" s="205"/>
      <c r="RTB124" s="205"/>
      <c r="RTC124" s="205"/>
      <c r="RTD124" s="205"/>
      <c r="RTE124" s="205"/>
      <c r="RTF124" s="205"/>
      <c r="RTG124" s="205"/>
      <c r="RTH124" s="205"/>
      <c r="RTI124" s="205"/>
      <c r="RTJ124" s="205"/>
      <c r="RTK124" s="205"/>
      <c r="RTL124" s="205"/>
      <c r="RTM124" s="205"/>
      <c r="RTN124" s="205"/>
      <c r="RTO124" s="205"/>
      <c r="RTP124" s="205"/>
      <c r="RTQ124" s="205"/>
      <c r="RTR124" s="205"/>
      <c r="RTS124" s="205"/>
      <c r="RTT124" s="205"/>
      <c r="RTU124" s="205"/>
      <c r="RTV124" s="205"/>
      <c r="RTW124" s="205"/>
      <c r="RTX124" s="205"/>
      <c r="RTY124" s="205"/>
      <c r="RTZ124" s="205"/>
      <c r="RUA124" s="205"/>
      <c r="RUB124" s="205"/>
      <c r="RUC124" s="205"/>
      <c r="RUD124" s="205"/>
      <c r="RUE124" s="205"/>
      <c r="RUF124" s="205"/>
      <c r="RUG124" s="205"/>
      <c r="RUH124" s="205"/>
      <c r="RUI124" s="205"/>
      <c r="RUJ124" s="205"/>
      <c r="RUK124" s="205"/>
      <c r="RUL124" s="205"/>
      <c r="RUM124" s="205"/>
      <c r="RUN124" s="205"/>
      <c r="RUO124" s="205"/>
      <c r="RUP124" s="205"/>
      <c r="RUQ124" s="205"/>
      <c r="RUR124" s="205"/>
      <c r="RUS124" s="205"/>
      <c r="RUT124" s="205"/>
      <c r="RUU124" s="205"/>
      <c r="RUV124" s="205"/>
      <c r="RUW124" s="205"/>
      <c r="RUX124" s="205"/>
      <c r="RUY124" s="205"/>
      <c r="RUZ124" s="205"/>
      <c r="RVA124" s="205"/>
      <c r="RVB124" s="205"/>
      <c r="RVC124" s="205"/>
      <c r="RVD124" s="205"/>
      <c r="RVE124" s="205"/>
      <c r="RVF124" s="205"/>
      <c r="RVG124" s="205"/>
      <c r="RVH124" s="205"/>
      <c r="RVI124" s="205"/>
      <c r="RVJ124" s="205"/>
      <c r="RVK124" s="205"/>
      <c r="RVL124" s="205"/>
      <c r="RVM124" s="205"/>
      <c r="RVN124" s="205"/>
      <c r="RVO124" s="205"/>
      <c r="RVP124" s="205"/>
      <c r="RVQ124" s="205"/>
      <c r="RVR124" s="205"/>
      <c r="RVS124" s="205"/>
      <c r="RVT124" s="205"/>
      <c r="RVU124" s="205"/>
      <c r="RVV124" s="205"/>
      <c r="RVW124" s="205"/>
      <c r="RVX124" s="205"/>
      <c r="RVY124" s="205"/>
      <c r="RVZ124" s="205"/>
      <c r="RWA124" s="205"/>
      <c r="RWB124" s="205"/>
      <c r="RWC124" s="205"/>
      <c r="RWD124" s="205"/>
      <c r="RWE124" s="205"/>
      <c r="RWF124" s="205"/>
      <c r="RWG124" s="205"/>
      <c r="RWH124" s="205"/>
      <c r="RWI124" s="205"/>
      <c r="RWJ124" s="205"/>
      <c r="RWK124" s="205"/>
      <c r="RWL124" s="205"/>
      <c r="RWM124" s="205"/>
      <c r="RWN124" s="205"/>
      <c r="RWO124" s="205"/>
      <c r="RWP124" s="205"/>
      <c r="RWQ124" s="205"/>
      <c r="RWR124" s="205"/>
      <c r="RWS124" s="205"/>
      <c r="RWT124" s="205"/>
      <c r="RWU124" s="205"/>
      <c r="RWV124" s="205"/>
      <c r="RWW124" s="205"/>
      <c r="RWX124" s="205"/>
      <c r="RWY124" s="205"/>
      <c r="RWZ124" s="205"/>
      <c r="RXA124" s="205"/>
      <c r="RXB124" s="205"/>
      <c r="RXC124" s="205"/>
      <c r="RXD124" s="205"/>
      <c r="RXE124" s="205"/>
      <c r="RXF124" s="205"/>
      <c r="RXG124" s="205"/>
      <c r="RXH124" s="205"/>
      <c r="RXI124" s="205"/>
      <c r="RXJ124" s="205"/>
      <c r="RXK124" s="205"/>
      <c r="RXR124" s="205"/>
      <c r="RXS124" s="205"/>
      <c r="RXT124" s="205"/>
      <c r="RXU124" s="205"/>
      <c r="RXV124" s="205"/>
      <c r="RXW124" s="205"/>
      <c r="RXX124" s="205"/>
      <c r="RXY124" s="205"/>
      <c r="RXZ124" s="205"/>
      <c r="RYA124" s="205"/>
      <c r="RYB124" s="205"/>
      <c r="RYC124" s="205"/>
      <c r="RYD124" s="205"/>
      <c r="RYE124" s="205"/>
      <c r="RYF124" s="205"/>
      <c r="RYG124" s="205"/>
      <c r="RYH124" s="205"/>
      <c r="RYI124" s="205"/>
      <c r="RYJ124" s="205"/>
      <c r="RYK124" s="205"/>
      <c r="RYL124" s="205"/>
      <c r="RYM124" s="205"/>
      <c r="RYN124" s="205"/>
      <c r="RYO124" s="205"/>
      <c r="RYP124" s="205"/>
      <c r="RYQ124" s="205"/>
      <c r="RYR124" s="205"/>
      <c r="RYS124" s="205"/>
      <c r="RYT124" s="205"/>
      <c r="RYU124" s="205"/>
      <c r="RYV124" s="205"/>
      <c r="RYW124" s="205"/>
      <c r="RYX124" s="205"/>
      <c r="RYY124" s="205"/>
      <c r="RYZ124" s="205"/>
      <c r="RZA124" s="205"/>
      <c r="RZB124" s="205"/>
      <c r="RZC124" s="205"/>
      <c r="RZD124" s="205"/>
      <c r="RZE124" s="205"/>
      <c r="RZF124" s="205"/>
      <c r="RZG124" s="205"/>
      <c r="RZH124" s="205"/>
      <c r="RZI124" s="205"/>
      <c r="RZJ124" s="205"/>
      <c r="RZK124" s="205"/>
      <c r="RZL124" s="205"/>
      <c r="RZM124" s="205"/>
      <c r="RZN124" s="205"/>
      <c r="RZO124" s="205"/>
      <c r="RZP124" s="205"/>
      <c r="RZQ124" s="205"/>
      <c r="RZR124" s="205"/>
      <c r="RZS124" s="205"/>
      <c r="RZT124" s="205"/>
      <c r="RZU124" s="205"/>
      <c r="RZV124" s="205"/>
      <c r="RZW124" s="205"/>
      <c r="RZX124" s="205"/>
      <c r="RZY124" s="205"/>
      <c r="RZZ124" s="205"/>
      <c r="SAA124" s="205"/>
      <c r="SAB124" s="205"/>
      <c r="SAC124" s="205"/>
      <c r="SAD124" s="205"/>
      <c r="SAE124" s="205"/>
      <c r="SAF124" s="205"/>
      <c r="SAG124" s="205"/>
      <c r="SAH124" s="205"/>
      <c r="SAI124" s="205"/>
      <c r="SAJ124" s="205"/>
      <c r="SAK124" s="205"/>
      <c r="SAL124" s="205"/>
      <c r="SAM124" s="205"/>
      <c r="SAN124" s="205"/>
      <c r="SAO124" s="205"/>
      <c r="SAP124" s="205"/>
      <c r="SAQ124" s="205"/>
      <c r="SAR124" s="205"/>
      <c r="SAS124" s="205"/>
      <c r="SAT124" s="205"/>
      <c r="SAU124" s="205"/>
      <c r="SAV124" s="205"/>
      <c r="SAW124" s="205"/>
      <c r="SAX124" s="205"/>
      <c r="SAY124" s="205"/>
      <c r="SAZ124" s="205"/>
      <c r="SBA124" s="205"/>
      <c r="SBB124" s="205"/>
      <c r="SBC124" s="205"/>
      <c r="SBD124" s="205"/>
      <c r="SBE124" s="205"/>
      <c r="SBF124" s="205"/>
      <c r="SBG124" s="205"/>
      <c r="SBH124" s="205"/>
      <c r="SBI124" s="205"/>
      <c r="SBJ124" s="205"/>
      <c r="SBK124" s="205"/>
      <c r="SBL124" s="205"/>
      <c r="SBM124" s="205"/>
      <c r="SBN124" s="205"/>
      <c r="SBO124" s="205"/>
      <c r="SBP124" s="205"/>
      <c r="SBQ124" s="205"/>
      <c r="SBR124" s="205"/>
      <c r="SBS124" s="205"/>
      <c r="SBT124" s="205"/>
      <c r="SBU124" s="205"/>
      <c r="SBV124" s="205"/>
      <c r="SBW124" s="205"/>
      <c r="SBX124" s="205"/>
      <c r="SBY124" s="205"/>
      <c r="SBZ124" s="205"/>
      <c r="SCA124" s="205"/>
      <c r="SCB124" s="205"/>
      <c r="SCC124" s="205"/>
      <c r="SCD124" s="205"/>
      <c r="SCE124" s="205"/>
      <c r="SCF124" s="205"/>
      <c r="SCG124" s="205"/>
      <c r="SCH124" s="205"/>
      <c r="SCI124" s="205"/>
      <c r="SCJ124" s="205"/>
      <c r="SCK124" s="205"/>
      <c r="SCL124" s="205"/>
      <c r="SCM124" s="205"/>
      <c r="SCN124" s="205"/>
      <c r="SCO124" s="205"/>
      <c r="SCP124" s="205"/>
      <c r="SCQ124" s="205"/>
      <c r="SCR124" s="205"/>
      <c r="SCS124" s="205"/>
      <c r="SCT124" s="205"/>
      <c r="SCU124" s="205"/>
      <c r="SCV124" s="205"/>
      <c r="SCW124" s="205"/>
      <c r="SCX124" s="205"/>
      <c r="SCY124" s="205"/>
      <c r="SCZ124" s="205"/>
      <c r="SDA124" s="205"/>
      <c r="SDB124" s="205"/>
      <c r="SDC124" s="205"/>
      <c r="SDD124" s="205"/>
      <c r="SDE124" s="205"/>
      <c r="SDF124" s="205"/>
      <c r="SDG124" s="205"/>
      <c r="SDH124" s="205"/>
      <c r="SDI124" s="205"/>
      <c r="SDJ124" s="205"/>
      <c r="SDK124" s="205"/>
      <c r="SDL124" s="205"/>
      <c r="SDM124" s="205"/>
      <c r="SDN124" s="205"/>
      <c r="SDO124" s="205"/>
      <c r="SDP124" s="205"/>
      <c r="SDQ124" s="205"/>
      <c r="SDR124" s="205"/>
      <c r="SDS124" s="205"/>
      <c r="SDT124" s="205"/>
      <c r="SDU124" s="205"/>
      <c r="SDV124" s="205"/>
      <c r="SDW124" s="205"/>
      <c r="SDX124" s="205"/>
      <c r="SDY124" s="205"/>
      <c r="SDZ124" s="205"/>
      <c r="SEA124" s="205"/>
      <c r="SEB124" s="205"/>
      <c r="SEC124" s="205"/>
      <c r="SED124" s="205"/>
      <c r="SEE124" s="205"/>
      <c r="SEF124" s="205"/>
      <c r="SEG124" s="205"/>
      <c r="SEH124" s="205"/>
      <c r="SEI124" s="205"/>
      <c r="SEJ124" s="205"/>
      <c r="SEK124" s="205"/>
      <c r="SEL124" s="205"/>
      <c r="SEM124" s="205"/>
      <c r="SEN124" s="205"/>
      <c r="SEO124" s="205"/>
      <c r="SEP124" s="205"/>
      <c r="SEQ124" s="205"/>
      <c r="SER124" s="205"/>
      <c r="SES124" s="205"/>
      <c r="SET124" s="205"/>
      <c r="SEU124" s="205"/>
      <c r="SEV124" s="205"/>
      <c r="SEW124" s="205"/>
      <c r="SEX124" s="205"/>
      <c r="SEY124" s="205"/>
      <c r="SEZ124" s="205"/>
      <c r="SFA124" s="205"/>
      <c r="SFB124" s="205"/>
      <c r="SFC124" s="205"/>
      <c r="SFD124" s="205"/>
      <c r="SFE124" s="205"/>
      <c r="SFF124" s="205"/>
      <c r="SFG124" s="205"/>
      <c r="SFH124" s="205"/>
      <c r="SFI124" s="205"/>
      <c r="SFJ124" s="205"/>
      <c r="SFK124" s="205"/>
      <c r="SFL124" s="205"/>
      <c r="SFM124" s="205"/>
      <c r="SFN124" s="205"/>
      <c r="SFO124" s="205"/>
      <c r="SFP124" s="205"/>
      <c r="SFQ124" s="205"/>
      <c r="SFR124" s="205"/>
      <c r="SFS124" s="205"/>
      <c r="SFT124" s="205"/>
      <c r="SFU124" s="205"/>
      <c r="SFV124" s="205"/>
      <c r="SFW124" s="205"/>
      <c r="SFX124" s="205"/>
      <c r="SFY124" s="205"/>
      <c r="SFZ124" s="205"/>
      <c r="SGA124" s="205"/>
      <c r="SGB124" s="205"/>
      <c r="SGC124" s="205"/>
      <c r="SGD124" s="205"/>
      <c r="SGE124" s="205"/>
      <c r="SGF124" s="205"/>
      <c r="SGG124" s="205"/>
      <c r="SGH124" s="205"/>
      <c r="SGI124" s="205"/>
      <c r="SGJ124" s="205"/>
      <c r="SGK124" s="205"/>
      <c r="SGL124" s="205"/>
      <c r="SGM124" s="205"/>
      <c r="SGN124" s="205"/>
      <c r="SGO124" s="205"/>
      <c r="SGP124" s="205"/>
      <c r="SGQ124" s="205"/>
      <c r="SGR124" s="205"/>
      <c r="SGS124" s="205"/>
      <c r="SGT124" s="205"/>
      <c r="SGU124" s="205"/>
      <c r="SGV124" s="205"/>
      <c r="SGW124" s="205"/>
      <c r="SGX124" s="205"/>
      <c r="SGY124" s="205"/>
      <c r="SGZ124" s="205"/>
      <c r="SHA124" s="205"/>
      <c r="SHB124" s="205"/>
      <c r="SHC124" s="205"/>
      <c r="SHD124" s="205"/>
      <c r="SHE124" s="205"/>
      <c r="SHF124" s="205"/>
      <c r="SHG124" s="205"/>
      <c r="SHN124" s="205"/>
      <c r="SHO124" s="205"/>
      <c r="SHP124" s="205"/>
      <c r="SHQ124" s="205"/>
      <c r="SHR124" s="205"/>
      <c r="SHS124" s="205"/>
      <c r="SHT124" s="205"/>
      <c r="SHU124" s="205"/>
      <c r="SHV124" s="205"/>
      <c r="SHW124" s="205"/>
      <c r="SHX124" s="205"/>
      <c r="SHY124" s="205"/>
      <c r="SHZ124" s="205"/>
      <c r="SIA124" s="205"/>
      <c r="SIB124" s="205"/>
      <c r="SIC124" s="205"/>
      <c r="SID124" s="205"/>
      <c r="SIE124" s="205"/>
      <c r="SIF124" s="205"/>
      <c r="SIG124" s="205"/>
      <c r="SIH124" s="205"/>
      <c r="SII124" s="205"/>
      <c r="SIJ124" s="205"/>
      <c r="SIK124" s="205"/>
      <c r="SIL124" s="205"/>
      <c r="SIM124" s="205"/>
      <c r="SIN124" s="205"/>
      <c r="SIO124" s="205"/>
      <c r="SIP124" s="205"/>
      <c r="SIQ124" s="205"/>
      <c r="SIR124" s="205"/>
      <c r="SIS124" s="205"/>
      <c r="SIT124" s="205"/>
      <c r="SIU124" s="205"/>
      <c r="SIV124" s="205"/>
      <c r="SIW124" s="205"/>
      <c r="SIX124" s="205"/>
      <c r="SIY124" s="205"/>
      <c r="SIZ124" s="205"/>
      <c r="SJA124" s="205"/>
      <c r="SJB124" s="205"/>
      <c r="SJC124" s="205"/>
      <c r="SJD124" s="205"/>
      <c r="SJE124" s="205"/>
      <c r="SJF124" s="205"/>
      <c r="SJG124" s="205"/>
      <c r="SJH124" s="205"/>
      <c r="SJI124" s="205"/>
      <c r="SJJ124" s="205"/>
      <c r="SJK124" s="205"/>
      <c r="SJL124" s="205"/>
      <c r="SJM124" s="205"/>
      <c r="SJN124" s="205"/>
      <c r="SJO124" s="205"/>
      <c r="SJP124" s="205"/>
      <c r="SJQ124" s="205"/>
      <c r="SJR124" s="205"/>
      <c r="SJS124" s="205"/>
      <c r="SJT124" s="205"/>
      <c r="SJU124" s="205"/>
      <c r="SJV124" s="205"/>
      <c r="SJW124" s="205"/>
      <c r="SJX124" s="205"/>
      <c r="SJY124" s="205"/>
      <c r="SJZ124" s="205"/>
      <c r="SKA124" s="205"/>
      <c r="SKB124" s="205"/>
      <c r="SKC124" s="205"/>
      <c r="SKD124" s="205"/>
      <c r="SKE124" s="205"/>
      <c r="SKF124" s="205"/>
      <c r="SKG124" s="205"/>
      <c r="SKH124" s="205"/>
      <c r="SKI124" s="205"/>
      <c r="SKJ124" s="205"/>
      <c r="SKK124" s="205"/>
      <c r="SKL124" s="205"/>
      <c r="SKM124" s="205"/>
      <c r="SKN124" s="205"/>
      <c r="SKO124" s="205"/>
      <c r="SKP124" s="205"/>
      <c r="SKQ124" s="205"/>
      <c r="SKR124" s="205"/>
      <c r="SKS124" s="205"/>
      <c r="SKT124" s="205"/>
      <c r="SKU124" s="205"/>
      <c r="SKV124" s="205"/>
      <c r="SKW124" s="205"/>
      <c r="SKX124" s="205"/>
      <c r="SKY124" s="205"/>
      <c r="SKZ124" s="205"/>
      <c r="SLA124" s="205"/>
      <c r="SLB124" s="205"/>
      <c r="SLC124" s="205"/>
      <c r="SLD124" s="205"/>
      <c r="SLE124" s="205"/>
      <c r="SLF124" s="205"/>
      <c r="SLG124" s="205"/>
      <c r="SLH124" s="205"/>
      <c r="SLI124" s="205"/>
      <c r="SLJ124" s="205"/>
      <c r="SLK124" s="205"/>
      <c r="SLL124" s="205"/>
      <c r="SLM124" s="205"/>
      <c r="SLN124" s="205"/>
      <c r="SLO124" s="205"/>
      <c r="SLP124" s="205"/>
      <c r="SLQ124" s="205"/>
      <c r="SLR124" s="205"/>
      <c r="SLS124" s="205"/>
      <c r="SLT124" s="205"/>
      <c r="SLU124" s="205"/>
      <c r="SLV124" s="205"/>
      <c r="SLW124" s="205"/>
      <c r="SLX124" s="205"/>
      <c r="SLY124" s="205"/>
      <c r="SLZ124" s="205"/>
      <c r="SMA124" s="205"/>
      <c r="SMB124" s="205"/>
      <c r="SMC124" s="205"/>
      <c r="SMD124" s="205"/>
      <c r="SME124" s="205"/>
      <c r="SMF124" s="205"/>
      <c r="SMG124" s="205"/>
      <c r="SMH124" s="205"/>
      <c r="SMI124" s="205"/>
      <c r="SMJ124" s="205"/>
      <c r="SMK124" s="205"/>
      <c r="SML124" s="205"/>
      <c r="SMM124" s="205"/>
      <c r="SMN124" s="205"/>
      <c r="SMO124" s="205"/>
      <c r="SMP124" s="205"/>
      <c r="SMQ124" s="205"/>
      <c r="SMR124" s="205"/>
      <c r="SMS124" s="205"/>
      <c r="SMT124" s="205"/>
      <c r="SMU124" s="205"/>
      <c r="SMV124" s="205"/>
      <c r="SMW124" s="205"/>
      <c r="SMX124" s="205"/>
      <c r="SMY124" s="205"/>
      <c r="SMZ124" s="205"/>
      <c r="SNA124" s="205"/>
      <c r="SNB124" s="205"/>
      <c r="SNC124" s="205"/>
      <c r="SND124" s="205"/>
      <c r="SNE124" s="205"/>
      <c r="SNF124" s="205"/>
      <c r="SNG124" s="205"/>
      <c r="SNH124" s="205"/>
      <c r="SNI124" s="205"/>
      <c r="SNJ124" s="205"/>
      <c r="SNK124" s="205"/>
      <c r="SNL124" s="205"/>
      <c r="SNM124" s="205"/>
      <c r="SNN124" s="205"/>
      <c r="SNO124" s="205"/>
      <c r="SNP124" s="205"/>
      <c r="SNQ124" s="205"/>
      <c r="SNR124" s="205"/>
      <c r="SNS124" s="205"/>
      <c r="SNT124" s="205"/>
      <c r="SNU124" s="205"/>
      <c r="SNV124" s="205"/>
      <c r="SNW124" s="205"/>
      <c r="SNX124" s="205"/>
      <c r="SNY124" s="205"/>
      <c r="SNZ124" s="205"/>
      <c r="SOA124" s="205"/>
      <c r="SOB124" s="205"/>
      <c r="SOC124" s="205"/>
      <c r="SOD124" s="205"/>
      <c r="SOE124" s="205"/>
      <c r="SOF124" s="205"/>
      <c r="SOG124" s="205"/>
      <c r="SOH124" s="205"/>
      <c r="SOI124" s="205"/>
      <c r="SOJ124" s="205"/>
      <c r="SOK124" s="205"/>
      <c r="SOL124" s="205"/>
      <c r="SOM124" s="205"/>
      <c r="SON124" s="205"/>
      <c r="SOO124" s="205"/>
      <c r="SOP124" s="205"/>
      <c r="SOQ124" s="205"/>
      <c r="SOR124" s="205"/>
      <c r="SOS124" s="205"/>
      <c r="SOT124" s="205"/>
      <c r="SOU124" s="205"/>
      <c r="SOV124" s="205"/>
      <c r="SOW124" s="205"/>
      <c r="SOX124" s="205"/>
      <c r="SOY124" s="205"/>
      <c r="SOZ124" s="205"/>
      <c r="SPA124" s="205"/>
      <c r="SPB124" s="205"/>
      <c r="SPC124" s="205"/>
      <c r="SPD124" s="205"/>
      <c r="SPE124" s="205"/>
      <c r="SPF124" s="205"/>
      <c r="SPG124" s="205"/>
      <c r="SPH124" s="205"/>
      <c r="SPI124" s="205"/>
      <c r="SPJ124" s="205"/>
      <c r="SPK124" s="205"/>
      <c r="SPL124" s="205"/>
      <c r="SPM124" s="205"/>
      <c r="SPN124" s="205"/>
      <c r="SPO124" s="205"/>
      <c r="SPP124" s="205"/>
      <c r="SPQ124" s="205"/>
      <c r="SPR124" s="205"/>
      <c r="SPS124" s="205"/>
      <c r="SPT124" s="205"/>
      <c r="SPU124" s="205"/>
      <c r="SPV124" s="205"/>
      <c r="SPW124" s="205"/>
      <c r="SPX124" s="205"/>
      <c r="SPY124" s="205"/>
      <c r="SPZ124" s="205"/>
      <c r="SQA124" s="205"/>
      <c r="SQB124" s="205"/>
      <c r="SQC124" s="205"/>
      <c r="SQD124" s="205"/>
      <c r="SQE124" s="205"/>
      <c r="SQF124" s="205"/>
      <c r="SQG124" s="205"/>
      <c r="SQH124" s="205"/>
      <c r="SQI124" s="205"/>
      <c r="SQJ124" s="205"/>
      <c r="SQK124" s="205"/>
      <c r="SQL124" s="205"/>
      <c r="SQM124" s="205"/>
      <c r="SQN124" s="205"/>
      <c r="SQO124" s="205"/>
      <c r="SQP124" s="205"/>
      <c r="SQQ124" s="205"/>
      <c r="SQR124" s="205"/>
      <c r="SQS124" s="205"/>
      <c r="SQT124" s="205"/>
      <c r="SQU124" s="205"/>
      <c r="SQV124" s="205"/>
      <c r="SQW124" s="205"/>
      <c r="SQX124" s="205"/>
      <c r="SQY124" s="205"/>
      <c r="SQZ124" s="205"/>
      <c r="SRA124" s="205"/>
      <c r="SRB124" s="205"/>
      <c r="SRC124" s="205"/>
      <c r="SRJ124" s="205"/>
      <c r="SRK124" s="205"/>
      <c r="SRL124" s="205"/>
      <c r="SRM124" s="205"/>
      <c r="SRN124" s="205"/>
      <c r="SRO124" s="205"/>
      <c r="SRP124" s="205"/>
      <c r="SRQ124" s="205"/>
      <c r="SRR124" s="205"/>
      <c r="SRS124" s="205"/>
      <c r="SRT124" s="205"/>
      <c r="SRU124" s="205"/>
      <c r="SRV124" s="205"/>
      <c r="SRW124" s="205"/>
      <c r="SRX124" s="205"/>
      <c r="SRY124" s="205"/>
      <c r="SRZ124" s="205"/>
      <c r="SSA124" s="205"/>
      <c r="SSB124" s="205"/>
      <c r="SSC124" s="205"/>
      <c r="SSD124" s="205"/>
      <c r="SSE124" s="205"/>
      <c r="SSF124" s="205"/>
      <c r="SSG124" s="205"/>
      <c r="SSH124" s="205"/>
      <c r="SSI124" s="205"/>
      <c r="SSJ124" s="205"/>
      <c r="SSK124" s="205"/>
      <c r="SSL124" s="205"/>
      <c r="SSM124" s="205"/>
      <c r="SSN124" s="205"/>
      <c r="SSO124" s="205"/>
      <c r="SSP124" s="205"/>
      <c r="SSQ124" s="205"/>
      <c r="SSR124" s="205"/>
      <c r="SSS124" s="205"/>
      <c r="SST124" s="205"/>
      <c r="SSU124" s="205"/>
      <c r="SSV124" s="205"/>
      <c r="SSW124" s="205"/>
      <c r="SSX124" s="205"/>
      <c r="SSY124" s="205"/>
      <c r="SSZ124" s="205"/>
      <c r="STA124" s="205"/>
      <c r="STB124" s="205"/>
      <c r="STC124" s="205"/>
      <c r="STD124" s="205"/>
      <c r="STE124" s="205"/>
      <c r="STF124" s="205"/>
      <c r="STG124" s="205"/>
      <c r="STH124" s="205"/>
      <c r="STI124" s="205"/>
      <c r="STJ124" s="205"/>
      <c r="STK124" s="205"/>
      <c r="STL124" s="205"/>
      <c r="STM124" s="205"/>
      <c r="STN124" s="205"/>
      <c r="STO124" s="205"/>
      <c r="STP124" s="205"/>
      <c r="STQ124" s="205"/>
      <c r="STR124" s="205"/>
      <c r="STS124" s="205"/>
      <c r="STT124" s="205"/>
      <c r="STU124" s="205"/>
      <c r="STV124" s="205"/>
      <c r="STW124" s="205"/>
      <c r="STX124" s="205"/>
      <c r="STY124" s="205"/>
      <c r="STZ124" s="205"/>
      <c r="SUA124" s="205"/>
      <c r="SUB124" s="205"/>
      <c r="SUC124" s="205"/>
      <c r="SUD124" s="205"/>
      <c r="SUE124" s="205"/>
      <c r="SUF124" s="205"/>
      <c r="SUG124" s="205"/>
      <c r="SUH124" s="205"/>
      <c r="SUI124" s="205"/>
      <c r="SUJ124" s="205"/>
      <c r="SUK124" s="205"/>
      <c r="SUL124" s="205"/>
      <c r="SUM124" s="205"/>
      <c r="SUN124" s="205"/>
      <c r="SUO124" s="205"/>
      <c r="SUP124" s="205"/>
      <c r="SUQ124" s="205"/>
      <c r="SUR124" s="205"/>
      <c r="SUS124" s="205"/>
      <c r="SUT124" s="205"/>
      <c r="SUU124" s="205"/>
      <c r="SUV124" s="205"/>
      <c r="SUW124" s="205"/>
      <c r="SUX124" s="205"/>
      <c r="SUY124" s="205"/>
      <c r="SUZ124" s="205"/>
      <c r="SVA124" s="205"/>
      <c r="SVB124" s="205"/>
      <c r="SVC124" s="205"/>
      <c r="SVD124" s="205"/>
      <c r="SVE124" s="205"/>
      <c r="SVF124" s="205"/>
      <c r="SVG124" s="205"/>
      <c r="SVH124" s="205"/>
      <c r="SVI124" s="205"/>
      <c r="SVJ124" s="205"/>
      <c r="SVK124" s="205"/>
      <c r="SVL124" s="205"/>
      <c r="SVM124" s="205"/>
      <c r="SVN124" s="205"/>
      <c r="SVO124" s="205"/>
      <c r="SVP124" s="205"/>
      <c r="SVQ124" s="205"/>
      <c r="SVR124" s="205"/>
      <c r="SVS124" s="205"/>
      <c r="SVT124" s="205"/>
      <c r="SVU124" s="205"/>
      <c r="SVV124" s="205"/>
      <c r="SVW124" s="205"/>
      <c r="SVX124" s="205"/>
      <c r="SVY124" s="205"/>
      <c r="SVZ124" s="205"/>
      <c r="SWA124" s="205"/>
      <c r="SWB124" s="205"/>
      <c r="SWC124" s="205"/>
      <c r="SWD124" s="205"/>
      <c r="SWE124" s="205"/>
      <c r="SWF124" s="205"/>
      <c r="SWG124" s="205"/>
      <c r="SWH124" s="205"/>
      <c r="SWI124" s="205"/>
      <c r="SWJ124" s="205"/>
      <c r="SWK124" s="205"/>
      <c r="SWL124" s="205"/>
      <c r="SWM124" s="205"/>
      <c r="SWN124" s="205"/>
      <c r="SWO124" s="205"/>
      <c r="SWP124" s="205"/>
      <c r="SWQ124" s="205"/>
      <c r="SWR124" s="205"/>
      <c r="SWS124" s="205"/>
      <c r="SWT124" s="205"/>
      <c r="SWU124" s="205"/>
      <c r="SWV124" s="205"/>
      <c r="SWW124" s="205"/>
      <c r="SWX124" s="205"/>
      <c r="SWY124" s="205"/>
      <c r="SWZ124" s="205"/>
      <c r="SXA124" s="205"/>
      <c r="SXB124" s="205"/>
      <c r="SXC124" s="205"/>
      <c r="SXD124" s="205"/>
      <c r="SXE124" s="205"/>
      <c r="SXF124" s="205"/>
      <c r="SXG124" s="205"/>
      <c r="SXH124" s="205"/>
      <c r="SXI124" s="205"/>
      <c r="SXJ124" s="205"/>
      <c r="SXK124" s="205"/>
      <c r="SXL124" s="205"/>
      <c r="SXM124" s="205"/>
      <c r="SXN124" s="205"/>
      <c r="SXO124" s="205"/>
      <c r="SXP124" s="205"/>
      <c r="SXQ124" s="205"/>
      <c r="SXR124" s="205"/>
      <c r="SXS124" s="205"/>
      <c r="SXT124" s="205"/>
      <c r="SXU124" s="205"/>
      <c r="SXV124" s="205"/>
      <c r="SXW124" s="205"/>
      <c r="SXX124" s="205"/>
      <c r="SXY124" s="205"/>
      <c r="SXZ124" s="205"/>
      <c r="SYA124" s="205"/>
      <c r="SYB124" s="205"/>
      <c r="SYC124" s="205"/>
      <c r="SYD124" s="205"/>
      <c r="SYE124" s="205"/>
      <c r="SYF124" s="205"/>
      <c r="SYG124" s="205"/>
      <c r="SYH124" s="205"/>
      <c r="SYI124" s="205"/>
      <c r="SYJ124" s="205"/>
      <c r="SYK124" s="205"/>
      <c r="SYL124" s="205"/>
      <c r="SYM124" s="205"/>
      <c r="SYN124" s="205"/>
      <c r="SYO124" s="205"/>
      <c r="SYP124" s="205"/>
      <c r="SYQ124" s="205"/>
      <c r="SYR124" s="205"/>
      <c r="SYS124" s="205"/>
      <c r="SYT124" s="205"/>
      <c r="SYU124" s="205"/>
      <c r="SYV124" s="205"/>
      <c r="SYW124" s="205"/>
      <c r="SYX124" s="205"/>
      <c r="SYY124" s="205"/>
      <c r="SYZ124" s="205"/>
      <c r="SZA124" s="205"/>
      <c r="SZB124" s="205"/>
      <c r="SZC124" s="205"/>
      <c r="SZD124" s="205"/>
      <c r="SZE124" s="205"/>
      <c r="SZF124" s="205"/>
      <c r="SZG124" s="205"/>
      <c r="SZH124" s="205"/>
      <c r="SZI124" s="205"/>
      <c r="SZJ124" s="205"/>
      <c r="SZK124" s="205"/>
      <c r="SZL124" s="205"/>
      <c r="SZM124" s="205"/>
      <c r="SZN124" s="205"/>
      <c r="SZO124" s="205"/>
      <c r="SZP124" s="205"/>
      <c r="SZQ124" s="205"/>
      <c r="SZR124" s="205"/>
      <c r="SZS124" s="205"/>
      <c r="SZT124" s="205"/>
      <c r="SZU124" s="205"/>
      <c r="SZV124" s="205"/>
      <c r="SZW124" s="205"/>
      <c r="SZX124" s="205"/>
      <c r="SZY124" s="205"/>
      <c r="SZZ124" s="205"/>
      <c r="TAA124" s="205"/>
      <c r="TAB124" s="205"/>
      <c r="TAC124" s="205"/>
      <c r="TAD124" s="205"/>
      <c r="TAE124" s="205"/>
      <c r="TAF124" s="205"/>
      <c r="TAG124" s="205"/>
      <c r="TAH124" s="205"/>
      <c r="TAI124" s="205"/>
      <c r="TAJ124" s="205"/>
      <c r="TAK124" s="205"/>
      <c r="TAL124" s="205"/>
      <c r="TAM124" s="205"/>
      <c r="TAN124" s="205"/>
      <c r="TAO124" s="205"/>
      <c r="TAP124" s="205"/>
      <c r="TAQ124" s="205"/>
      <c r="TAR124" s="205"/>
      <c r="TAS124" s="205"/>
      <c r="TAT124" s="205"/>
      <c r="TAU124" s="205"/>
      <c r="TAV124" s="205"/>
      <c r="TAW124" s="205"/>
      <c r="TAX124" s="205"/>
      <c r="TAY124" s="205"/>
      <c r="TBF124" s="205"/>
      <c r="TBG124" s="205"/>
      <c r="TBH124" s="205"/>
      <c r="TBI124" s="205"/>
      <c r="TBJ124" s="205"/>
      <c r="TBK124" s="205"/>
      <c r="TBL124" s="205"/>
      <c r="TBM124" s="205"/>
      <c r="TBN124" s="205"/>
      <c r="TBO124" s="205"/>
      <c r="TBP124" s="205"/>
      <c r="TBQ124" s="205"/>
      <c r="TBR124" s="205"/>
      <c r="TBS124" s="205"/>
      <c r="TBT124" s="205"/>
      <c r="TBU124" s="205"/>
      <c r="TBV124" s="205"/>
      <c r="TBW124" s="205"/>
      <c r="TBX124" s="205"/>
      <c r="TBY124" s="205"/>
      <c r="TBZ124" s="205"/>
      <c r="TCA124" s="205"/>
      <c r="TCB124" s="205"/>
      <c r="TCC124" s="205"/>
      <c r="TCD124" s="205"/>
      <c r="TCE124" s="205"/>
      <c r="TCF124" s="205"/>
      <c r="TCG124" s="205"/>
      <c r="TCH124" s="205"/>
      <c r="TCI124" s="205"/>
      <c r="TCJ124" s="205"/>
      <c r="TCK124" s="205"/>
      <c r="TCL124" s="205"/>
      <c r="TCM124" s="205"/>
      <c r="TCN124" s="205"/>
      <c r="TCO124" s="205"/>
      <c r="TCP124" s="205"/>
      <c r="TCQ124" s="205"/>
      <c r="TCR124" s="205"/>
      <c r="TCS124" s="205"/>
      <c r="TCT124" s="205"/>
      <c r="TCU124" s="205"/>
      <c r="TCV124" s="205"/>
      <c r="TCW124" s="205"/>
      <c r="TCX124" s="205"/>
      <c r="TCY124" s="205"/>
      <c r="TCZ124" s="205"/>
      <c r="TDA124" s="205"/>
      <c r="TDB124" s="205"/>
      <c r="TDC124" s="205"/>
      <c r="TDD124" s="205"/>
      <c r="TDE124" s="205"/>
      <c r="TDF124" s="205"/>
      <c r="TDG124" s="205"/>
      <c r="TDH124" s="205"/>
      <c r="TDI124" s="205"/>
      <c r="TDJ124" s="205"/>
      <c r="TDK124" s="205"/>
      <c r="TDL124" s="205"/>
      <c r="TDM124" s="205"/>
      <c r="TDN124" s="205"/>
      <c r="TDO124" s="205"/>
      <c r="TDP124" s="205"/>
      <c r="TDQ124" s="205"/>
      <c r="TDR124" s="205"/>
      <c r="TDS124" s="205"/>
      <c r="TDT124" s="205"/>
      <c r="TDU124" s="205"/>
      <c r="TDV124" s="205"/>
      <c r="TDW124" s="205"/>
      <c r="TDX124" s="205"/>
      <c r="TDY124" s="205"/>
      <c r="TDZ124" s="205"/>
      <c r="TEA124" s="205"/>
      <c r="TEB124" s="205"/>
      <c r="TEC124" s="205"/>
      <c r="TED124" s="205"/>
      <c r="TEE124" s="205"/>
      <c r="TEF124" s="205"/>
      <c r="TEG124" s="205"/>
      <c r="TEH124" s="205"/>
      <c r="TEI124" s="205"/>
      <c r="TEJ124" s="205"/>
      <c r="TEK124" s="205"/>
      <c r="TEL124" s="205"/>
      <c r="TEM124" s="205"/>
      <c r="TEN124" s="205"/>
      <c r="TEO124" s="205"/>
      <c r="TEP124" s="205"/>
      <c r="TEQ124" s="205"/>
      <c r="TER124" s="205"/>
      <c r="TES124" s="205"/>
      <c r="TET124" s="205"/>
      <c r="TEU124" s="205"/>
      <c r="TEV124" s="205"/>
      <c r="TEW124" s="205"/>
      <c r="TEX124" s="205"/>
      <c r="TEY124" s="205"/>
      <c r="TEZ124" s="205"/>
      <c r="TFA124" s="205"/>
      <c r="TFB124" s="205"/>
      <c r="TFC124" s="205"/>
      <c r="TFD124" s="205"/>
      <c r="TFE124" s="205"/>
      <c r="TFF124" s="205"/>
      <c r="TFG124" s="205"/>
      <c r="TFH124" s="205"/>
      <c r="TFI124" s="205"/>
      <c r="TFJ124" s="205"/>
      <c r="TFK124" s="205"/>
      <c r="TFL124" s="205"/>
      <c r="TFM124" s="205"/>
      <c r="TFN124" s="205"/>
      <c r="TFO124" s="205"/>
      <c r="TFP124" s="205"/>
      <c r="TFQ124" s="205"/>
      <c r="TFR124" s="205"/>
      <c r="TFS124" s="205"/>
      <c r="TFT124" s="205"/>
      <c r="TFU124" s="205"/>
      <c r="TFV124" s="205"/>
      <c r="TFW124" s="205"/>
      <c r="TFX124" s="205"/>
      <c r="TFY124" s="205"/>
      <c r="TFZ124" s="205"/>
      <c r="TGA124" s="205"/>
      <c r="TGB124" s="205"/>
      <c r="TGC124" s="205"/>
      <c r="TGD124" s="205"/>
      <c r="TGE124" s="205"/>
      <c r="TGF124" s="205"/>
      <c r="TGG124" s="205"/>
      <c r="TGH124" s="205"/>
      <c r="TGI124" s="205"/>
      <c r="TGJ124" s="205"/>
      <c r="TGK124" s="205"/>
      <c r="TGL124" s="205"/>
      <c r="TGM124" s="205"/>
      <c r="TGN124" s="205"/>
      <c r="TGO124" s="205"/>
      <c r="TGP124" s="205"/>
      <c r="TGQ124" s="205"/>
      <c r="TGR124" s="205"/>
      <c r="TGS124" s="205"/>
      <c r="TGT124" s="205"/>
      <c r="TGU124" s="205"/>
      <c r="TGV124" s="205"/>
      <c r="TGW124" s="205"/>
      <c r="TGX124" s="205"/>
      <c r="TGY124" s="205"/>
      <c r="TGZ124" s="205"/>
      <c r="THA124" s="205"/>
      <c r="THB124" s="205"/>
      <c r="THC124" s="205"/>
      <c r="THD124" s="205"/>
      <c r="THE124" s="205"/>
      <c r="THF124" s="205"/>
      <c r="THG124" s="205"/>
      <c r="THH124" s="205"/>
      <c r="THI124" s="205"/>
      <c r="THJ124" s="205"/>
      <c r="THK124" s="205"/>
      <c r="THL124" s="205"/>
      <c r="THM124" s="205"/>
      <c r="THN124" s="205"/>
      <c r="THO124" s="205"/>
      <c r="THP124" s="205"/>
      <c r="THQ124" s="205"/>
      <c r="THR124" s="205"/>
      <c r="THS124" s="205"/>
      <c r="THT124" s="205"/>
      <c r="THU124" s="205"/>
      <c r="THV124" s="205"/>
      <c r="THW124" s="205"/>
      <c r="THX124" s="205"/>
      <c r="THY124" s="205"/>
      <c r="THZ124" s="205"/>
      <c r="TIA124" s="205"/>
      <c r="TIB124" s="205"/>
      <c r="TIC124" s="205"/>
      <c r="TID124" s="205"/>
      <c r="TIE124" s="205"/>
      <c r="TIF124" s="205"/>
      <c r="TIG124" s="205"/>
      <c r="TIH124" s="205"/>
      <c r="TII124" s="205"/>
      <c r="TIJ124" s="205"/>
      <c r="TIK124" s="205"/>
      <c r="TIL124" s="205"/>
      <c r="TIM124" s="205"/>
      <c r="TIN124" s="205"/>
      <c r="TIO124" s="205"/>
      <c r="TIP124" s="205"/>
      <c r="TIQ124" s="205"/>
      <c r="TIR124" s="205"/>
      <c r="TIS124" s="205"/>
      <c r="TIT124" s="205"/>
      <c r="TIU124" s="205"/>
      <c r="TIV124" s="205"/>
      <c r="TIW124" s="205"/>
      <c r="TIX124" s="205"/>
      <c r="TIY124" s="205"/>
      <c r="TIZ124" s="205"/>
      <c r="TJA124" s="205"/>
      <c r="TJB124" s="205"/>
      <c r="TJC124" s="205"/>
      <c r="TJD124" s="205"/>
      <c r="TJE124" s="205"/>
      <c r="TJF124" s="205"/>
      <c r="TJG124" s="205"/>
      <c r="TJH124" s="205"/>
      <c r="TJI124" s="205"/>
      <c r="TJJ124" s="205"/>
      <c r="TJK124" s="205"/>
      <c r="TJL124" s="205"/>
      <c r="TJM124" s="205"/>
      <c r="TJN124" s="205"/>
      <c r="TJO124" s="205"/>
      <c r="TJP124" s="205"/>
      <c r="TJQ124" s="205"/>
      <c r="TJR124" s="205"/>
      <c r="TJS124" s="205"/>
      <c r="TJT124" s="205"/>
      <c r="TJU124" s="205"/>
      <c r="TJV124" s="205"/>
      <c r="TJW124" s="205"/>
      <c r="TJX124" s="205"/>
      <c r="TJY124" s="205"/>
      <c r="TJZ124" s="205"/>
      <c r="TKA124" s="205"/>
      <c r="TKB124" s="205"/>
      <c r="TKC124" s="205"/>
      <c r="TKD124" s="205"/>
      <c r="TKE124" s="205"/>
      <c r="TKF124" s="205"/>
      <c r="TKG124" s="205"/>
      <c r="TKH124" s="205"/>
      <c r="TKI124" s="205"/>
      <c r="TKJ124" s="205"/>
      <c r="TKK124" s="205"/>
      <c r="TKL124" s="205"/>
      <c r="TKM124" s="205"/>
      <c r="TKN124" s="205"/>
      <c r="TKO124" s="205"/>
      <c r="TKP124" s="205"/>
      <c r="TKQ124" s="205"/>
      <c r="TKR124" s="205"/>
      <c r="TKS124" s="205"/>
      <c r="TKT124" s="205"/>
      <c r="TKU124" s="205"/>
      <c r="TLB124" s="205"/>
      <c r="TLC124" s="205"/>
      <c r="TLD124" s="205"/>
      <c r="TLE124" s="205"/>
      <c r="TLF124" s="205"/>
      <c r="TLG124" s="205"/>
      <c r="TLH124" s="205"/>
      <c r="TLI124" s="205"/>
      <c r="TLJ124" s="205"/>
      <c r="TLK124" s="205"/>
      <c r="TLL124" s="205"/>
      <c r="TLM124" s="205"/>
      <c r="TLN124" s="205"/>
      <c r="TLO124" s="205"/>
      <c r="TLP124" s="205"/>
      <c r="TLQ124" s="205"/>
      <c r="TLR124" s="205"/>
      <c r="TLS124" s="205"/>
      <c r="TLT124" s="205"/>
      <c r="TLU124" s="205"/>
      <c r="TLV124" s="205"/>
      <c r="TLW124" s="205"/>
      <c r="TLX124" s="205"/>
      <c r="TLY124" s="205"/>
      <c r="TLZ124" s="205"/>
      <c r="TMA124" s="205"/>
      <c r="TMB124" s="205"/>
      <c r="TMC124" s="205"/>
      <c r="TMD124" s="205"/>
      <c r="TME124" s="205"/>
      <c r="TMF124" s="205"/>
      <c r="TMG124" s="205"/>
      <c r="TMH124" s="205"/>
      <c r="TMI124" s="205"/>
      <c r="TMJ124" s="205"/>
      <c r="TMK124" s="205"/>
      <c r="TML124" s="205"/>
      <c r="TMM124" s="205"/>
      <c r="TMN124" s="205"/>
      <c r="TMO124" s="205"/>
      <c r="TMP124" s="205"/>
      <c r="TMQ124" s="205"/>
      <c r="TMR124" s="205"/>
      <c r="TMS124" s="205"/>
      <c r="TMT124" s="205"/>
      <c r="TMU124" s="205"/>
      <c r="TMV124" s="205"/>
      <c r="TMW124" s="205"/>
      <c r="TMX124" s="205"/>
      <c r="TMY124" s="205"/>
      <c r="TMZ124" s="205"/>
      <c r="TNA124" s="205"/>
      <c r="TNB124" s="205"/>
      <c r="TNC124" s="205"/>
      <c r="TND124" s="205"/>
      <c r="TNE124" s="205"/>
      <c r="TNF124" s="205"/>
      <c r="TNG124" s="205"/>
      <c r="TNH124" s="205"/>
      <c r="TNI124" s="205"/>
      <c r="TNJ124" s="205"/>
      <c r="TNK124" s="205"/>
      <c r="TNL124" s="205"/>
      <c r="TNM124" s="205"/>
      <c r="TNN124" s="205"/>
      <c r="TNO124" s="205"/>
      <c r="TNP124" s="205"/>
      <c r="TNQ124" s="205"/>
      <c r="TNR124" s="205"/>
      <c r="TNS124" s="205"/>
      <c r="TNT124" s="205"/>
      <c r="TNU124" s="205"/>
      <c r="TNV124" s="205"/>
      <c r="TNW124" s="205"/>
      <c r="TNX124" s="205"/>
      <c r="TNY124" s="205"/>
      <c r="TNZ124" s="205"/>
      <c r="TOA124" s="205"/>
      <c r="TOB124" s="205"/>
      <c r="TOC124" s="205"/>
      <c r="TOD124" s="205"/>
      <c r="TOE124" s="205"/>
      <c r="TOF124" s="205"/>
      <c r="TOG124" s="205"/>
      <c r="TOH124" s="205"/>
      <c r="TOI124" s="205"/>
      <c r="TOJ124" s="205"/>
      <c r="TOK124" s="205"/>
      <c r="TOL124" s="205"/>
      <c r="TOM124" s="205"/>
      <c r="TON124" s="205"/>
      <c r="TOO124" s="205"/>
      <c r="TOP124" s="205"/>
      <c r="TOQ124" s="205"/>
      <c r="TOR124" s="205"/>
      <c r="TOS124" s="205"/>
      <c r="TOT124" s="205"/>
      <c r="TOU124" s="205"/>
      <c r="TOV124" s="205"/>
      <c r="TOW124" s="205"/>
      <c r="TOX124" s="205"/>
      <c r="TOY124" s="205"/>
      <c r="TOZ124" s="205"/>
      <c r="TPA124" s="205"/>
      <c r="TPB124" s="205"/>
      <c r="TPC124" s="205"/>
      <c r="TPD124" s="205"/>
      <c r="TPE124" s="205"/>
      <c r="TPF124" s="205"/>
      <c r="TPG124" s="205"/>
      <c r="TPH124" s="205"/>
      <c r="TPI124" s="205"/>
      <c r="TPJ124" s="205"/>
      <c r="TPK124" s="205"/>
      <c r="TPL124" s="205"/>
      <c r="TPM124" s="205"/>
      <c r="TPN124" s="205"/>
      <c r="TPO124" s="205"/>
      <c r="TPP124" s="205"/>
      <c r="TPQ124" s="205"/>
      <c r="TPR124" s="205"/>
      <c r="TPS124" s="205"/>
      <c r="TPT124" s="205"/>
      <c r="TPU124" s="205"/>
      <c r="TPV124" s="205"/>
      <c r="TPW124" s="205"/>
      <c r="TPX124" s="205"/>
      <c r="TPY124" s="205"/>
      <c r="TPZ124" s="205"/>
      <c r="TQA124" s="205"/>
      <c r="TQB124" s="205"/>
      <c r="TQC124" s="205"/>
      <c r="TQD124" s="205"/>
      <c r="TQE124" s="205"/>
      <c r="TQF124" s="205"/>
      <c r="TQG124" s="205"/>
      <c r="TQH124" s="205"/>
      <c r="TQI124" s="205"/>
      <c r="TQJ124" s="205"/>
      <c r="TQK124" s="205"/>
      <c r="TQL124" s="205"/>
      <c r="TQM124" s="205"/>
      <c r="TQN124" s="205"/>
      <c r="TQO124" s="205"/>
      <c r="TQP124" s="205"/>
      <c r="TQQ124" s="205"/>
      <c r="TQR124" s="205"/>
      <c r="TQS124" s="205"/>
      <c r="TQT124" s="205"/>
      <c r="TQU124" s="205"/>
      <c r="TQV124" s="205"/>
      <c r="TQW124" s="205"/>
      <c r="TQX124" s="205"/>
      <c r="TQY124" s="205"/>
      <c r="TQZ124" s="205"/>
      <c r="TRA124" s="205"/>
      <c r="TRB124" s="205"/>
      <c r="TRC124" s="205"/>
      <c r="TRD124" s="205"/>
      <c r="TRE124" s="205"/>
      <c r="TRF124" s="205"/>
      <c r="TRG124" s="205"/>
      <c r="TRH124" s="205"/>
      <c r="TRI124" s="205"/>
      <c r="TRJ124" s="205"/>
      <c r="TRK124" s="205"/>
      <c r="TRL124" s="205"/>
      <c r="TRM124" s="205"/>
      <c r="TRN124" s="205"/>
      <c r="TRO124" s="205"/>
      <c r="TRP124" s="205"/>
      <c r="TRQ124" s="205"/>
      <c r="TRR124" s="205"/>
      <c r="TRS124" s="205"/>
      <c r="TRT124" s="205"/>
      <c r="TRU124" s="205"/>
      <c r="TRV124" s="205"/>
      <c r="TRW124" s="205"/>
      <c r="TRX124" s="205"/>
      <c r="TRY124" s="205"/>
      <c r="TRZ124" s="205"/>
      <c r="TSA124" s="205"/>
      <c r="TSB124" s="205"/>
      <c r="TSC124" s="205"/>
      <c r="TSD124" s="205"/>
      <c r="TSE124" s="205"/>
      <c r="TSF124" s="205"/>
      <c r="TSG124" s="205"/>
      <c r="TSH124" s="205"/>
      <c r="TSI124" s="205"/>
      <c r="TSJ124" s="205"/>
      <c r="TSK124" s="205"/>
      <c r="TSL124" s="205"/>
      <c r="TSM124" s="205"/>
      <c r="TSN124" s="205"/>
      <c r="TSO124" s="205"/>
      <c r="TSP124" s="205"/>
      <c r="TSQ124" s="205"/>
      <c r="TSR124" s="205"/>
      <c r="TSS124" s="205"/>
      <c r="TST124" s="205"/>
      <c r="TSU124" s="205"/>
      <c r="TSV124" s="205"/>
      <c r="TSW124" s="205"/>
      <c r="TSX124" s="205"/>
      <c r="TSY124" s="205"/>
      <c r="TSZ124" s="205"/>
      <c r="TTA124" s="205"/>
      <c r="TTB124" s="205"/>
      <c r="TTC124" s="205"/>
      <c r="TTD124" s="205"/>
      <c r="TTE124" s="205"/>
      <c r="TTF124" s="205"/>
      <c r="TTG124" s="205"/>
      <c r="TTH124" s="205"/>
      <c r="TTI124" s="205"/>
      <c r="TTJ124" s="205"/>
      <c r="TTK124" s="205"/>
      <c r="TTL124" s="205"/>
      <c r="TTM124" s="205"/>
      <c r="TTN124" s="205"/>
      <c r="TTO124" s="205"/>
      <c r="TTP124" s="205"/>
      <c r="TTQ124" s="205"/>
      <c r="TTR124" s="205"/>
      <c r="TTS124" s="205"/>
      <c r="TTT124" s="205"/>
      <c r="TTU124" s="205"/>
      <c r="TTV124" s="205"/>
      <c r="TTW124" s="205"/>
      <c r="TTX124" s="205"/>
      <c r="TTY124" s="205"/>
      <c r="TTZ124" s="205"/>
      <c r="TUA124" s="205"/>
      <c r="TUB124" s="205"/>
      <c r="TUC124" s="205"/>
      <c r="TUD124" s="205"/>
      <c r="TUE124" s="205"/>
      <c r="TUF124" s="205"/>
      <c r="TUG124" s="205"/>
      <c r="TUH124" s="205"/>
      <c r="TUI124" s="205"/>
      <c r="TUJ124" s="205"/>
      <c r="TUK124" s="205"/>
      <c r="TUL124" s="205"/>
      <c r="TUM124" s="205"/>
      <c r="TUN124" s="205"/>
      <c r="TUO124" s="205"/>
      <c r="TUP124" s="205"/>
      <c r="TUQ124" s="205"/>
      <c r="TUX124" s="205"/>
      <c r="TUY124" s="205"/>
      <c r="TUZ124" s="205"/>
      <c r="TVA124" s="205"/>
      <c r="TVB124" s="205"/>
      <c r="TVC124" s="205"/>
      <c r="TVD124" s="205"/>
      <c r="TVE124" s="205"/>
      <c r="TVF124" s="205"/>
      <c r="TVG124" s="205"/>
      <c r="TVH124" s="205"/>
      <c r="TVI124" s="205"/>
      <c r="TVJ124" s="205"/>
      <c r="TVK124" s="205"/>
      <c r="TVL124" s="205"/>
      <c r="TVM124" s="205"/>
      <c r="TVN124" s="205"/>
      <c r="TVO124" s="205"/>
      <c r="TVP124" s="205"/>
      <c r="TVQ124" s="205"/>
      <c r="TVR124" s="205"/>
      <c r="TVS124" s="205"/>
      <c r="TVT124" s="205"/>
      <c r="TVU124" s="205"/>
      <c r="TVV124" s="205"/>
      <c r="TVW124" s="205"/>
      <c r="TVX124" s="205"/>
      <c r="TVY124" s="205"/>
      <c r="TVZ124" s="205"/>
      <c r="TWA124" s="205"/>
      <c r="TWB124" s="205"/>
      <c r="TWC124" s="205"/>
      <c r="TWD124" s="205"/>
      <c r="TWE124" s="205"/>
      <c r="TWF124" s="205"/>
      <c r="TWG124" s="205"/>
      <c r="TWH124" s="205"/>
      <c r="TWI124" s="205"/>
      <c r="TWJ124" s="205"/>
      <c r="TWK124" s="205"/>
      <c r="TWL124" s="205"/>
      <c r="TWM124" s="205"/>
      <c r="TWN124" s="205"/>
      <c r="TWO124" s="205"/>
      <c r="TWP124" s="205"/>
      <c r="TWQ124" s="205"/>
      <c r="TWR124" s="205"/>
      <c r="TWS124" s="205"/>
      <c r="TWT124" s="205"/>
      <c r="TWU124" s="205"/>
      <c r="TWV124" s="205"/>
      <c r="TWW124" s="205"/>
      <c r="TWX124" s="205"/>
      <c r="TWY124" s="205"/>
      <c r="TWZ124" s="205"/>
      <c r="TXA124" s="205"/>
      <c r="TXB124" s="205"/>
      <c r="TXC124" s="205"/>
      <c r="TXD124" s="205"/>
      <c r="TXE124" s="205"/>
      <c r="TXF124" s="205"/>
      <c r="TXG124" s="205"/>
      <c r="TXH124" s="205"/>
      <c r="TXI124" s="205"/>
      <c r="TXJ124" s="205"/>
      <c r="TXK124" s="205"/>
      <c r="TXL124" s="205"/>
      <c r="TXM124" s="205"/>
      <c r="TXN124" s="205"/>
      <c r="TXO124" s="205"/>
      <c r="TXP124" s="205"/>
      <c r="TXQ124" s="205"/>
      <c r="TXR124" s="205"/>
      <c r="TXS124" s="205"/>
      <c r="TXT124" s="205"/>
      <c r="TXU124" s="205"/>
      <c r="TXV124" s="205"/>
      <c r="TXW124" s="205"/>
      <c r="TXX124" s="205"/>
      <c r="TXY124" s="205"/>
      <c r="TXZ124" s="205"/>
      <c r="TYA124" s="205"/>
      <c r="TYB124" s="205"/>
      <c r="TYC124" s="205"/>
      <c r="TYD124" s="205"/>
      <c r="TYE124" s="205"/>
      <c r="TYF124" s="205"/>
      <c r="TYG124" s="205"/>
      <c r="TYH124" s="205"/>
      <c r="TYI124" s="205"/>
      <c r="TYJ124" s="205"/>
      <c r="TYK124" s="205"/>
      <c r="TYL124" s="205"/>
      <c r="TYM124" s="205"/>
      <c r="TYN124" s="205"/>
      <c r="TYO124" s="205"/>
      <c r="TYP124" s="205"/>
      <c r="TYQ124" s="205"/>
      <c r="TYR124" s="205"/>
      <c r="TYS124" s="205"/>
      <c r="TYT124" s="205"/>
      <c r="TYU124" s="205"/>
      <c r="TYV124" s="205"/>
      <c r="TYW124" s="205"/>
      <c r="TYX124" s="205"/>
      <c r="TYY124" s="205"/>
      <c r="TYZ124" s="205"/>
      <c r="TZA124" s="205"/>
      <c r="TZB124" s="205"/>
      <c r="TZC124" s="205"/>
      <c r="TZD124" s="205"/>
      <c r="TZE124" s="205"/>
      <c r="TZF124" s="205"/>
      <c r="TZG124" s="205"/>
      <c r="TZH124" s="205"/>
      <c r="TZI124" s="205"/>
      <c r="TZJ124" s="205"/>
      <c r="TZK124" s="205"/>
      <c r="TZL124" s="205"/>
      <c r="TZM124" s="205"/>
      <c r="TZN124" s="205"/>
      <c r="TZO124" s="205"/>
      <c r="TZP124" s="205"/>
      <c r="TZQ124" s="205"/>
      <c r="TZR124" s="205"/>
      <c r="TZS124" s="205"/>
      <c r="TZT124" s="205"/>
      <c r="TZU124" s="205"/>
      <c r="TZV124" s="205"/>
      <c r="TZW124" s="205"/>
      <c r="TZX124" s="205"/>
      <c r="TZY124" s="205"/>
      <c r="TZZ124" s="205"/>
      <c r="UAA124" s="205"/>
      <c r="UAB124" s="205"/>
      <c r="UAC124" s="205"/>
      <c r="UAD124" s="205"/>
      <c r="UAE124" s="205"/>
      <c r="UAF124" s="205"/>
      <c r="UAG124" s="205"/>
      <c r="UAH124" s="205"/>
      <c r="UAI124" s="205"/>
      <c r="UAJ124" s="205"/>
      <c r="UAK124" s="205"/>
      <c r="UAL124" s="205"/>
      <c r="UAM124" s="205"/>
      <c r="UAN124" s="205"/>
      <c r="UAO124" s="205"/>
      <c r="UAP124" s="205"/>
      <c r="UAQ124" s="205"/>
      <c r="UAR124" s="205"/>
      <c r="UAS124" s="205"/>
      <c r="UAT124" s="205"/>
      <c r="UAU124" s="205"/>
      <c r="UAV124" s="205"/>
      <c r="UAW124" s="205"/>
      <c r="UAX124" s="205"/>
      <c r="UAY124" s="205"/>
      <c r="UAZ124" s="205"/>
      <c r="UBA124" s="205"/>
      <c r="UBB124" s="205"/>
      <c r="UBC124" s="205"/>
      <c r="UBD124" s="205"/>
      <c r="UBE124" s="205"/>
      <c r="UBF124" s="205"/>
      <c r="UBG124" s="205"/>
      <c r="UBH124" s="205"/>
      <c r="UBI124" s="205"/>
      <c r="UBJ124" s="205"/>
      <c r="UBK124" s="205"/>
      <c r="UBL124" s="205"/>
      <c r="UBM124" s="205"/>
      <c r="UBN124" s="205"/>
      <c r="UBO124" s="205"/>
      <c r="UBP124" s="205"/>
      <c r="UBQ124" s="205"/>
      <c r="UBR124" s="205"/>
      <c r="UBS124" s="205"/>
      <c r="UBT124" s="205"/>
      <c r="UBU124" s="205"/>
      <c r="UBV124" s="205"/>
      <c r="UBW124" s="205"/>
      <c r="UBX124" s="205"/>
      <c r="UBY124" s="205"/>
      <c r="UBZ124" s="205"/>
      <c r="UCA124" s="205"/>
      <c r="UCB124" s="205"/>
      <c r="UCC124" s="205"/>
      <c r="UCD124" s="205"/>
      <c r="UCE124" s="205"/>
      <c r="UCF124" s="205"/>
      <c r="UCG124" s="205"/>
      <c r="UCH124" s="205"/>
      <c r="UCI124" s="205"/>
      <c r="UCJ124" s="205"/>
      <c r="UCK124" s="205"/>
      <c r="UCL124" s="205"/>
      <c r="UCM124" s="205"/>
      <c r="UCN124" s="205"/>
      <c r="UCO124" s="205"/>
      <c r="UCP124" s="205"/>
      <c r="UCQ124" s="205"/>
      <c r="UCR124" s="205"/>
      <c r="UCS124" s="205"/>
      <c r="UCT124" s="205"/>
      <c r="UCU124" s="205"/>
      <c r="UCV124" s="205"/>
      <c r="UCW124" s="205"/>
      <c r="UCX124" s="205"/>
      <c r="UCY124" s="205"/>
      <c r="UCZ124" s="205"/>
      <c r="UDA124" s="205"/>
      <c r="UDB124" s="205"/>
      <c r="UDC124" s="205"/>
      <c r="UDD124" s="205"/>
      <c r="UDE124" s="205"/>
      <c r="UDF124" s="205"/>
      <c r="UDG124" s="205"/>
      <c r="UDH124" s="205"/>
      <c r="UDI124" s="205"/>
      <c r="UDJ124" s="205"/>
      <c r="UDK124" s="205"/>
      <c r="UDL124" s="205"/>
      <c r="UDM124" s="205"/>
      <c r="UDN124" s="205"/>
      <c r="UDO124" s="205"/>
      <c r="UDP124" s="205"/>
      <c r="UDQ124" s="205"/>
      <c r="UDR124" s="205"/>
      <c r="UDS124" s="205"/>
      <c r="UDT124" s="205"/>
      <c r="UDU124" s="205"/>
      <c r="UDV124" s="205"/>
      <c r="UDW124" s="205"/>
      <c r="UDX124" s="205"/>
      <c r="UDY124" s="205"/>
      <c r="UDZ124" s="205"/>
      <c r="UEA124" s="205"/>
      <c r="UEB124" s="205"/>
      <c r="UEC124" s="205"/>
      <c r="UED124" s="205"/>
      <c r="UEE124" s="205"/>
      <c r="UEF124" s="205"/>
      <c r="UEG124" s="205"/>
      <c r="UEH124" s="205"/>
      <c r="UEI124" s="205"/>
      <c r="UEJ124" s="205"/>
      <c r="UEK124" s="205"/>
      <c r="UEL124" s="205"/>
      <c r="UEM124" s="205"/>
      <c r="UET124" s="205"/>
      <c r="UEU124" s="205"/>
      <c r="UEV124" s="205"/>
      <c r="UEW124" s="205"/>
      <c r="UEX124" s="205"/>
      <c r="UEY124" s="205"/>
      <c r="UEZ124" s="205"/>
      <c r="UFA124" s="205"/>
      <c r="UFB124" s="205"/>
      <c r="UFC124" s="205"/>
      <c r="UFD124" s="205"/>
      <c r="UFE124" s="205"/>
      <c r="UFF124" s="205"/>
      <c r="UFG124" s="205"/>
      <c r="UFH124" s="205"/>
      <c r="UFI124" s="205"/>
      <c r="UFJ124" s="205"/>
      <c r="UFK124" s="205"/>
      <c r="UFL124" s="205"/>
      <c r="UFM124" s="205"/>
      <c r="UFN124" s="205"/>
      <c r="UFO124" s="205"/>
      <c r="UFP124" s="205"/>
      <c r="UFQ124" s="205"/>
      <c r="UFR124" s="205"/>
      <c r="UFS124" s="205"/>
      <c r="UFT124" s="205"/>
      <c r="UFU124" s="205"/>
      <c r="UFV124" s="205"/>
      <c r="UFW124" s="205"/>
      <c r="UFX124" s="205"/>
      <c r="UFY124" s="205"/>
      <c r="UFZ124" s="205"/>
      <c r="UGA124" s="205"/>
      <c r="UGB124" s="205"/>
      <c r="UGC124" s="205"/>
      <c r="UGD124" s="205"/>
      <c r="UGE124" s="205"/>
      <c r="UGF124" s="205"/>
      <c r="UGG124" s="205"/>
      <c r="UGH124" s="205"/>
      <c r="UGI124" s="205"/>
      <c r="UGJ124" s="205"/>
      <c r="UGK124" s="205"/>
      <c r="UGL124" s="205"/>
      <c r="UGM124" s="205"/>
      <c r="UGN124" s="205"/>
      <c r="UGO124" s="205"/>
      <c r="UGP124" s="205"/>
      <c r="UGQ124" s="205"/>
      <c r="UGR124" s="205"/>
      <c r="UGS124" s="205"/>
      <c r="UGT124" s="205"/>
      <c r="UGU124" s="205"/>
      <c r="UGV124" s="205"/>
      <c r="UGW124" s="205"/>
      <c r="UGX124" s="205"/>
      <c r="UGY124" s="205"/>
      <c r="UGZ124" s="205"/>
      <c r="UHA124" s="205"/>
      <c r="UHB124" s="205"/>
      <c r="UHC124" s="205"/>
      <c r="UHD124" s="205"/>
      <c r="UHE124" s="205"/>
      <c r="UHF124" s="205"/>
      <c r="UHG124" s="205"/>
      <c r="UHH124" s="205"/>
      <c r="UHI124" s="205"/>
      <c r="UHJ124" s="205"/>
      <c r="UHK124" s="205"/>
      <c r="UHL124" s="205"/>
      <c r="UHM124" s="205"/>
      <c r="UHN124" s="205"/>
      <c r="UHO124" s="205"/>
      <c r="UHP124" s="205"/>
      <c r="UHQ124" s="205"/>
      <c r="UHR124" s="205"/>
      <c r="UHS124" s="205"/>
      <c r="UHT124" s="205"/>
      <c r="UHU124" s="205"/>
      <c r="UHV124" s="205"/>
      <c r="UHW124" s="205"/>
      <c r="UHX124" s="205"/>
      <c r="UHY124" s="205"/>
      <c r="UHZ124" s="205"/>
      <c r="UIA124" s="205"/>
      <c r="UIB124" s="205"/>
      <c r="UIC124" s="205"/>
      <c r="UID124" s="205"/>
      <c r="UIE124" s="205"/>
      <c r="UIF124" s="205"/>
      <c r="UIG124" s="205"/>
      <c r="UIH124" s="205"/>
      <c r="UII124" s="205"/>
      <c r="UIJ124" s="205"/>
      <c r="UIK124" s="205"/>
      <c r="UIL124" s="205"/>
      <c r="UIM124" s="205"/>
      <c r="UIN124" s="205"/>
      <c r="UIO124" s="205"/>
      <c r="UIP124" s="205"/>
      <c r="UIQ124" s="205"/>
      <c r="UIR124" s="205"/>
      <c r="UIS124" s="205"/>
      <c r="UIT124" s="205"/>
      <c r="UIU124" s="205"/>
      <c r="UIV124" s="205"/>
      <c r="UIW124" s="205"/>
      <c r="UIX124" s="205"/>
      <c r="UIY124" s="205"/>
      <c r="UIZ124" s="205"/>
      <c r="UJA124" s="205"/>
      <c r="UJB124" s="205"/>
      <c r="UJC124" s="205"/>
      <c r="UJD124" s="205"/>
      <c r="UJE124" s="205"/>
      <c r="UJF124" s="205"/>
      <c r="UJG124" s="205"/>
      <c r="UJH124" s="205"/>
      <c r="UJI124" s="205"/>
      <c r="UJJ124" s="205"/>
      <c r="UJK124" s="205"/>
      <c r="UJL124" s="205"/>
      <c r="UJM124" s="205"/>
      <c r="UJN124" s="205"/>
      <c r="UJO124" s="205"/>
      <c r="UJP124" s="205"/>
      <c r="UJQ124" s="205"/>
      <c r="UJR124" s="205"/>
      <c r="UJS124" s="205"/>
      <c r="UJT124" s="205"/>
      <c r="UJU124" s="205"/>
      <c r="UJV124" s="205"/>
      <c r="UJW124" s="205"/>
      <c r="UJX124" s="205"/>
      <c r="UJY124" s="205"/>
      <c r="UJZ124" s="205"/>
      <c r="UKA124" s="205"/>
      <c r="UKB124" s="205"/>
      <c r="UKC124" s="205"/>
      <c r="UKD124" s="205"/>
      <c r="UKE124" s="205"/>
      <c r="UKF124" s="205"/>
      <c r="UKG124" s="205"/>
      <c r="UKH124" s="205"/>
      <c r="UKI124" s="205"/>
      <c r="UKJ124" s="205"/>
      <c r="UKK124" s="205"/>
      <c r="UKL124" s="205"/>
      <c r="UKM124" s="205"/>
      <c r="UKN124" s="205"/>
      <c r="UKO124" s="205"/>
      <c r="UKP124" s="205"/>
      <c r="UKQ124" s="205"/>
      <c r="UKR124" s="205"/>
      <c r="UKS124" s="205"/>
      <c r="UKT124" s="205"/>
      <c r="UKU124" s="205"/>
      <c r="UKV124" s="205"/>
      <c r="UKW124" s="205"/>
      <c r="UKX124" s="205"/>
      <c r="UKY124" s="205"/>
      <c r="UKZ124" s="205"/>
      <c r="ULA124" s="205"/>
      <c r="ULB124" s="205"/>
      <c r="ULC124" s="205"/>
      <c r="ULD124" s="205"/>
      <c r="ULE124" s="205"/>
      <c r="ULF124" s="205"/>
      <c r="ULG124" s="205"/>
      <c r="ULH124" s="205"/>
      <c r="ULI124" s="205"/>
      <c r="ULJ124" s="205"/>
      <c r="ULK124" s="205"/>
      <c r="ULL124" s="205"/>
      <c r="ULM124" s="205"/>
      <c r="ULN124" s="205"/>
      <c r="ULO124" s="205"/>
      <c r="ULP124" s="205"/>
      <c r="ULQ124" s="205"/>
      <c r="ULR124" s="205"/>
      <c r="ULS124" s="205"/>
      <c r="ULT124" s="205"/>
      <c r="ULU124" s="205"/>
      <c r="ULV124" s="205"/>
      <c r="ULW124" s="205"/>
      <c r="ULX124" s="205"/>
      <c r="ULY124" s="205"/>
      <c r="ULZ124" s="205"/>
      <c r="UMA124" s="205"/>
      <c r="UMB124" s="205"/>
      <c r="UMC124" s="205"/>
      <c r="UMD124" s="205"/>
      <c r="UME124" s="205"/>
      <c r="UMF124" s="205"/>
      <c r="UMG124" s="205"/>
      <c r="UMH124" s="205"/>
      <c r="UMI124" s="205"/>
      <c r="UMJ124" s="205"/>
      <c r="UMK124" s="205"/>
      <c r="UML124" s="205"/>
      <c r="UMM124" s="205"/>
      <c r="UMN124" s="205"/>
      <c r="UMO124" s="205"/>
      <c r="UMP124" s="205"/>
      <c r="UMQ124" s="205"/>
      <c r="UMR124" s="205"/>
      <c r="UMS124" s="205"/>
      <c r="UMT124" s="205"/>
      <c r="UMU124" s="205"/>
      <c r="UMV124" s="205"/>
      <c r="UMW124" s="205"/>
      <c r="UMX124" s="205"/>
      <c r="UMY124" s="205"/>
      <c r="UMZ124" s="205"/>
      <c r="UNA124" s="205"/>
      <c r="UNB124" s="205"/>
      <c r="UNC124" s="205"/>
      <c r="UND124" s="205"/>
      <c r="UNE124" s="205"/>
      <c r="UNF124" s="205"/>
      <c r="UNG124" s="205"/>
      <c r="UNH124" s="205"/>
      <c r="UNI124" s="205"/>
      <c r="UNJ124" s="205"/>
      <c r="UNK124" s="205"/>
      <c r="UNL124" s="205"/>
      <c r="UNM124" s="205"/>
      <c r="UNN124" s="205"/>
      <c r="UNO124" s="205"/>
      <c r="UNP124" s="205"/>
      <c r="UNQ124" s="205"/>
      <c r="UNR124" s="205"/>
      <c r="UNS124" s="205"/>
      <c r="UNT124" s="205"/>
      <c r="UNU124" s="205"/>
      <c r="UNV124" s="205"/>
      <c r="UNW124" s="205"/>
      <c r="UNX124" s="205"/>
      <c r="UNY124" s="205"/>
      <c r="UNZ124" s="205"/>
      <c r="UOA124" s="205"/>
      <c r="UOB124" s="205"/>
      <c r="UOC124" s="205"/>
      <c r="UOD124" s="205"/>
      <c r="UOE124" s="205"/>
      <c r="UOF124" s="205"/>
      <c r="UOG124" s="205"/>
      <c r="UOH124" s="205"/>
      <c r="UOI124" s="205"/>
      <c r="UOP124" s="205"/>
      <c r="UOQ124" s="205"/>
      <c r="UOR124" s="205"/>
      <c r="UOS124" s="205"/>
      <c r="UOT124" s="205"/>
      <c r="UOU124" s="205"/>
      <c r="UOV124" s="205"/>
      <c r="UOW124" s="205"/>
      <c r="UOX124" s="205"/>
      <c r="UOY124" s="205"/>
      <c r="UOZ124" s="205"/>
      <c r="UPA124" s="205"/>
      <c r="UPB124" s="205"/>
      <c r="UPC124" s="205"/>
      <c r="UPD124" s="205"/>
      <c r="UPE124" s="205"/>
      <c r="UPF124" s="205"/>
      <c r="UPG124" s="205"/>
      <c r="UPH124" s="205"/>
      <c r="UPI124" s="205"/>
      <c r="UPJ124" s="205"/>
      <c r="UPK124" s="205"/>
      <c r="UPL124" s="205"/>
      <c r="UPM124" s="205"/>
      <c r="UPN124" s="205"/>
      <c r="UPO124" s="205"/>
      <c r="UPP124" s="205"/>
      <c r="UPQ124" s="205"/>
      <c r="UPR124" s="205"/>
      <c r="UPS124" s="205"/>
      <c r="UPT124" s="205"/>
      <c r="UPU124" s="205"/>
      <c r="UPV124" s="205"/>
      <c r="UPW124" s="205"/>
      <c r="UPX124" s="205"/>
      <c r="UPY124" s="205"/>
      <c r="UPZ124" s="205"/>
      <c r="UQA124" s="205"/>
      <c r="UQB124" s="205"/>
      <c r="UQC124" s="205"/>
      <c r="UQD124" s="205"/>
      <c r="UQE124" s="205"/>
      <c r="UQF124" s="205"/>
      <c r="UQG124" s="205"/>
      <c r="UQH124" s="205"/>
      <c r="UQI124" s="205"/>
      <c r="UQJ124" s="205"/>
      <c r="UQK124" s="205"/>
      <c r="UQL124" s="205"/>
      <c r="UQM124" s="205"/>
      <c r="UQN124" s="205"/>
      <c r="UQO124" s="205"/>
      <c r="UQP124" s="205"/>
      <c r="UQQ124" s="205"/>
      <c r="UQR124" s="205"/>
      <c r="UQS124" s="205"/>
      <c r="UQT124" s="205"/>
      <c r="UQU124" s="205"/>
      <c r="UQV124" s="205"/>
      <c r="UQW124" s="205"/>
      <c r="UQX124" s="205"/>
      <c r="UQY124" s="205"/>
      <c r="UQZ124" s="205"/>
      <c r="URA124" s="205"/>
      <c r="URB124" s="205"/>
      <c r="URC124" s="205"/>
      <c r="URD124" s="205"/>
      <c r="URE124" s="205"/>
      <c r="URF124" s="205"/>
      <c r="URG124" s="205"/>
      <c r="URH124" s="205"/>
      <c r="URI124" s="205"/>
      <c r="URJ124" s="205"/>
      <c r="URK124" s="205"/>
      <c r="URL124" s="205"/>
      <c r="URM124" s="205"/>
      <c r="URN124" s="205"/>
      <c r="URO124" s="205"/>
      <c r="URP124" s="205"/>
      <c r="URQ124" s="205"/>
      <c r="URR124" s="205"/>
      <c r="URS124" s="205"/>
      <c r="URT124" s="205"/>
      <c r="URU124" s="205"/>
      <c r="URV124" s="205"/>
      <c r="URW124" s="205"/>
      <c r="URX124" s="205"/>
      <c r="URY124" s="205"/>
      <c r="URZ124" s="205"/>
      <c r="USA124" s="205"/>
      <c r="USB124" s="205"/>
      <c r="USC124" s="205"/>
      <c r="USD124" s="205"/>
      <c r="USE124" s="205"/>
      <c r="USF124" s="205"/>
      <c r="USG124" s="205"/>
      <c r="USH124" s="205"/>
      <c r="USI124" s="205"/>
      <c r="USJ124" s="205"/>
      <c r="USK124" s="205"/>
      <c r="USL124" s="205"/>
      <c r="USM124" s="205"/>
      <c r="USN124" s="205"/>
      <c r="USO124" s="205"/>
      <c r="USP124" s="205"/>
      <c r="USQ124" s="205"/>
      <c r="USR124" s="205"/>
      <c r="USS124" s="205"/>
      <c r="UST124" s="205"/>
      <c r="USU124" s="205"/>
      <c r="USV124" s="205"/>
      <c r="USW124" s="205"/>
      <c r="USX124" s="205"/>
      <c r="USY124" s="205"/>
      <c r="USZ124" s="205"/>
      <c r="UTA124" s="205"/>
      <c r="UTB124" s="205"/>
      <c r="UTC124" s="205"/>
      <c r="UTD124" s="205"/>
      <c r="UTE124" s="205"/>
      <c r="UTF124" s="205"/>
      <c r="UTG124" s="205"/>
      <c r="UTH124" s="205"/>
      <c r="UTI124" s="205"/>
      <c r="UTJ124" s="205"/>
      <c r="UTK124" s="205"/>
      <c r="UTL124" s="205"/>
      <c r="UTM124" s="205"/>
      <c r="UTN124" s="205"/>
      <c r="UTO124" s="205"/>
      <c r="UTP124" s="205"/>
      <c r="UTQ124" s="205"/>
      <c r="UTR124" s="205"/>
      <c r="UTS124" s="205"/>
      <c r="UTT124" s="205"/>
      <c r="UTU124" s="205"/>
      <c r="UTV124" s="205"/>
      <c r="UTW124" s="205"/>
      <c r="UTX124" s="205"/>
      <c r="UTY124" s="205"/>
      <c r="UTZ124" s="205"/>
      <c r="UUA124" s="205"/>
      <c r="UUB124" s="205"/>
      <c r="UUC124" s="205"/>
      <c r="UUD124" s="205"/>
      <c r="UUE124" s="205"/>
      <c r="UUF124" s="205"/>
      <c r="UUG124" s="205"/>
      <c r="UUH124" s="205"/>
      <c r="UUI124" s="205"/>
      <c r="UUJ124" s="205"/>
      <c r="UUK124" s="205"/>
      <c r="UUL124" s="205"/>
      <c r="UUM124" s="205"/>
      <c r="UUN124" s="205"/>
      <c r="UUO124" s="205"/>
      <c r="UUP124" s="205"/>
      <c r="UUQ124" s="205"/>
      <c r="UUR124" s="205"/>
      <c r="UUS124" s="205"/>
      <c r="UUT124" s="205"/>
      <c r="UUU124" s="205"/>
      <c r="UUV124" s="205"/>
      <c r="UUW124" s="205"/>
      <c r="UUX124" s="205"/>
      <c r="UUY124" s="205"/>
      <c r="UUZ124" s="205"/>
      <c r="UVA124" s="205"/>
      <c r="UVB124" s="205"/>
      <c r="UVC124" s="205"/>
      <c r="UVD124" s="205"/>
      <c r="UVE124" s="205"/>
      <c r="UVF124" s="205"/>
      <c r="UVG124" s="205"/>
      <c r="UVH124" s="205"/>
      <c r="UVI124" s="205"/>
      <c r="UVJ124" s="205"/>
      <c r="UVK124" s="205"/>
      <c r="UVL124" s="205"/>
      <c r="UVM124" s="205"/>
      <c r="UVN124" s="205"/>
      <c r="UVO124" s="205"/>
      <c r="UVP124" s="205"/>
      <c r="UVQ124" s="205"/>
      <c r="UVR124" s="205"/>
      <c r="UVS124" s="205"/>
      <c r="UVT124" s="205"/>
      <c r="UVU124" s="205"/>
      <c r="UVV124" s="205"/>
      <c r="UVW124" s="205"/>
      <c r="UVX124" s="205"/>
      <c r="UVY124" s="205"/>
      <c r="UVZ124" s="205"/>
      <c r="UWA124" s="205"/>
      <c r="UWB124" s="205"/>
      <c r="UWC124" s="205"/>
      <c r="UWD124" s="205"/>
      <c r="UWE124" s="205"/>
      <c r="UWF124" s="205"/>
      <c r="UWG124" s="205"/>
      <c r="UWH124" s="205"/>
      <c r="UWI124" s="205"/>
      <c r="UWJ124" s="205"/>
      <c r="UWK124" s="205"/>
      <c r="UWL124" s="205"/>
      <c r="UWM124" s="205"/>
      <c r="UWN124" s="205"/>
      <c r="UWO124" s="205"/>
      <c r="UWP124" s="205"/>
      <c r="UWQ124" s="205"/>
      <c r="UWR124" s="205"/>
      <c r="UWS124" s="205"/>
      <c r="UWT124" s="205"/>
      <c r="UWU124" s="205"/>
      <c r="UWV124" s="205"/>
      <c r="UWW124" s="205"/>
      <c r="UWX124" s="205"/>
      <c r="UWY124" s="205"/>
      <c r="UWZ124" s="205"/>
      <c r="UXA124" s="205"/>
      <c r="UXB124" s="205"/>
      <c r="UXC124" s="205"/>
      <c r="UXD124" s="205"/>
      <c r="UXE124" s="205"/>
      <c r="UXF124" s="205"/>
      <c r="UXG124" s="205"/>
      <c r="UXH124" s="205"/>
      <c r="UXI124" s="205"/>
      <c r="UXJ124" s="205"/>
      <c r="UXK124" s="205"/>
      <c r="UXL124" s="205"/>
      <c r="UXM124" s="205"/>
      <c r="UXN124" s="205"/>
      <c r="UXO124" s="205"/>
      <c r="UXP124" s="205"/>
      <c r="UXQ124" s="205"/>
      <c r="UXR124" s="205"/>
      <c r="UXS124" s="205"/>
      <c r="UXT124" s="205"/>
      <c r="UXU124" s="205"/>
      <c r="UXV124" s="205"/>
      <c r="UXW124" s="205"/>
      <c r="UXX124" s="205"/>
      <c r="UXY124" s="205"/>
      <c r="UXZ124" s="205"/>
      <c r="UYA124" s="205"/>
      <c r="UYB124" s="205"/>
      <c r="UYC124" s="205"/>
      <c r="UYD124" s="205"/>
      <c r="UYE124" s="205"/>
      <c r="UYL124" s="205"/>
      <c r="UYM124" s="205"/>
      <c r="UYN124" s="205"/>
      <c r="UYO124" s="205"/>
      <c r="UYP124" s="205"/>
      <c r="UYQ124" s="205"/>
      <c r="UYR124" s="205"/>
      <c r="UYS124" s="205"/>
      <c r="UYT124" s="205"/>
      <c r="UYU124" s="205"/>
      <c r="UYV124" s="205"/>
      <c r="UYW124" s="205"/>
      <c r="UYX124" s="205"/>
      <c r="UYY124" s="205"/>
      <c r="UYZ124" s="205"/>
      <c r="UZA124" s="205"/>
      <c r="UZB124" s="205"/>
      <c r="UZC124" s="205"/>
      <c r="UZD124" s="205"/>
      <c r="UZE124" s="205"/>
      <c r="UZF124" s="205"/>
      <c r="UZG124" s="205"/>
      <c r="UZH124" s="205"/>
      <c r="UZI124" s="205"/>
      <c r="UZJ124" s="205"/>
      <c r="UZK124" s="205"/>
      <c r="UZL124" s="205"/>
      <c r="UZM124" s="205"/>
      <c r="UZN124" s="205"/>
      <c r="UZO124" s="205"/>
      <c r="UZP124" s="205"/>
      <c r="UZQ124" s="205"/>
      <c r="UZR124" s="205"/>
      <c r="UZS124" s="205"/>
      <c r="UZT124" s="205"/>
      <c r="UZU124" s="205"/>
      <c r="UZV124" s="205"/>
      <c r="UZW124" s="205"/>
      <c r="UZX124" s="205"/>
      <c r="UZY124" s="205"/>
      <c r="UZZ124" s="205"/>
      <c r="VAA124" s="205"/>
      <c r="VAB124" s="205"/>
      <c r="VAC124" s="205"/>
      <c r="VAD124" s="205"/>
      <c r="VAE124" s="205"/>
      <c r="VAF124" s="205"/>
      <c r="VAG124" s="205"/>
      <c r="VAH124" s="205"/>
      <c r="VAI124" s="205"/>
      <c r="VAJ124" s="205"/>
      <c r="VAK124" s="205"/>
      <c r="VAL124" s="205"/>
      <c r="VAM124" s="205"/>
      <c r="VAN124" s="205"/>
      <c r="VAO124" s="205"/>
      <c r="VAP124" s="205"/>
      <c r="VAQ124" s="205"/>
      <c r="VAR124" s="205"/>
      <c r="VAS124" s="205"/>
      <c r="VAT124" s="205"/>
      <c r="VAU124" s="205"/>
      <c r="VAV124" s="205"/>
      <c r="VAW124" s="205"/>
      <c r="VAX124" s="205"/>
      <c r="VAY124" s="205"/>
      <c r="VAZ124" s="205"/>
      <c r="VBA124" s="205"/>
      <c r="VBB124" s="205"/>
      <c r="VBC124" s="205"/>
      <c r="VBD124" s="205"/>
      <c r="VBE124" s="205"/>
      <c r="VBF124" s="205"/>
      <c r="VBG124" s="205"/>
      <c r="VBH124" s="205"/>
      <c r="VBI124" s="205"/>
      <c r="VBJ124" s="205"/>
      <c r="VBK124" s="205"/>
      <c r="VBL124" s="205"/>
      <c r="VBM124" s="205"/>
      <c r="VBN124" s="205"/>
      <c r="VBO124" s="205"/>
      <c r="VBP124" s="205"/>
      <c r="VBQ124" s="205"/>
      <c r="VBR124" s="205"/>
      <c r="VBS124" s="205"/>
      <c r="VBT124" s="205"/>
      <c r="VBU124" s="205"/>
      <c r="VBV124" s="205"/>
      <c r="VBW124" s="205"/>
      <c r="VBX124" s="205"/>
      <c r="VBY124" s="205"/>
      <c r="VBZ124" s="205"/>
      <c r="VCA124" s="205"/>
      <c r="VCB124" s="205"/>
      <c r="VCC124" s="205"/>
      <c r="VCD124" s="205"/>
      <c r="VCE124" s="205"/>
      <c r="VCF124" s="205"/>
      <c r="VCG124" s="205"/>
      <c r="VCH124" s="205"/>
      <c r="VCI124" s="205"/>
      <c r="VCJ124" s="205"/>
      <c r="VCK124" s="205"/>
      <c r="VCL124" s="205"/>
      <c r="VCM124" s="205"/>
      <c r="VCN124" s="205"/>
      <c r="VCO124" s="205"/>
      <c r="VCP124" s="205"/>
      <c r="VCQ124" s="205"/>
      <c r="VCR124" s="205"/>
      <c r="VCS124" s="205"/>
      <c r="VCT124" s="205"/>
      <c r="VCU124" s="205"/>
      <c r="VCV124" s="205"/>
      <c r="VCW124" s="205"/>
      <c r="VCX124" s="205"/>
      <c r="VCY124" s="205"/>
      <c r="VCZ124" s="205"/>
      <c r="VDA124" s="205"/>
      <c r="VDB124" s="205"/>
      <c r="VDC124" s="205"/>
      <c r="VDD124" s="205"/>
      <c r="VDE124" s="205"/>
      <c r="VDF124" s="205"/>
      <c r="VDG124" s="205"/>
      <c r="VDH124" s="205"/>
      <c r="VDI124" s="205"/>
      <c r="VDJ124" s="205"/>
      <c r="VDK124" s="205"/>
      <c r="VDL124" s="205"/>
      <c r="VDM124" s="205"/>
      <c r="VDN124" s="205"/>
      <c r="VDO124" s="205"/>
      <c r="VDP124" s="205"/>
      <c r="VDQ124" s="205"/>
      <c r="VDR124" s="205"/>
      <c r="VDS124" s="205"/>
      <c r="VDT124" s="205"/>
      <c r="VDU124" s="205"/>
      <c r="VDV124" s="205"/>
      <c r="VDW124" s="205"/>
      <c r="VDX124" s="205"/>
      <c r="VDY124" s="205"/>
      <c r="VDZ124" s="205"/>
      <c r="VEA124" s="205"/>
      <c r="VEB124" s="205"/>
      <c r="VEC124" s="205"/>
      <c r="VED124" s="205"/>
      <c r="VEE124" s="205"/>
      <c r="VEF124" s="205"/>
      <c r="VEG124" s="205"/>
      <c r="VEH124" s="205"/>
      <c r="VEI124" s="205"/>
      <c r="VEJ124" s="205"/>
      <c r="VEK124" s="205"/>
      <c r="VEL124" s="205"/>
      <c r="VEM124" s="205"/>
      <c r="VEN124" s="205"/>
      <c r="VEO124" s="205"/>
      <c r="VEP124" s="205"/>
      <c r="VEQ124" s="205"/>
      <c r="VER124" s="205"/>
      <c r="VES124" s="205"/>
      <c r="VET124" s="205"/>
      <c r="VEU124" s="205"/>
      <c r="VEV124" s="205"/>
      <c r="VEW124" s="205"/>
      <c r="VEX124" s="205"/>
      <c r="VEY124" s="205"/>
      <c r="VEZ124" s="205"/>
      <c r="VFA124" s="205"/>
      <c r="VFB124" s="205"/>
      <c r="VFC124" s="205"/>
      <c r="VFD124" s="205"/>
      <c r="VFE124" s="205"/>
      <c r="VFF124" s="205"/>
      <c r="VFG124" s="205"/>
      <c r="VFH124" s="205"/>
      <c r="VFI124" s="205"/>
      <c r="VFJ124" s="205"/>
      <c r="VFK124" s="205"/>
      <c r="VFL124" s="205"/>
      <c r="VFM124" s="205"/>
      <c r="VFN124" s="205"/>
      <c r="VFO124" s="205"/>
      <c r="VFP124" s="205"/>
      <c r="VFQ124" s="205"/>
      <c r="VFR124" s="205"/>
      <c r="VFS124" s="205"/>
      <c r="VFT124" s="205"/>
      <c r="VFU124" s="205"/>
      <c r="VFV124" s="205"/>
      <c r="VFW124" s="205"/>
      <c r="VFX124" s="205"/>
      <c r="VFY124" s="205"/>
      <c r="VFZ124" s="205"/>
      <c r="VGA124" s="205"/>
      <c r="VGB124" s="205"/>
      <c r="VGC124" s="205"/>
      <c r="VGD124" s="205"/>
      <c r="VGE124" s="205"/>
      <c r="VGF124" s="205"/>
      <c r="VGG124" s="205"/>
      <c r="VGH124" s="205"/>
      <c r="VGI124" s="205"/>
      <c r="VGJ124" s="205"/>
      <c r="VGK124" s="205"/>
      <c r="VGL124" s="205"/>
      <c r="VGM124" s="205"/>
      <c r="VGN124" s="205"/>
      <c r="VGO124" s="205"/>
      <c r="VGP124" s="205"/>
      <c r="VGQ124" s="205"/>
      <c r="VGR124" s="205"/>
      <c r="VGS124" s="205"/>
      <c r="VGT124" s="205"/>
      <c r="VGU124" s="205"/>
      <c r="VGV124" s="205"/>
      <c r="VGW124" s="205"/>
      <c r="VGX124" s="205"/>
      <c r="VGY124" s="205"/>
      <c r="VGZ124" s="205"/>
      <c r="VHA124" s="205"/>
      <c r="VHB124" s="205"/>
      <c r="VHC124" s="205"/>
      <c r="VHD124" s="205"/>
      <c r="VHE124" s="205"/>
      <c r="VHF124" s="205"/>
      <c r="VHG124" s="205"/>
      <c r="VHH124" s="205"/>
      <c r="VHI124" s="205"/>
      <c r="VHJ124" s="205"/>
      <c r="VHK124" s="205"/>
      <c r="VHL124" s="205"/>
      <c r="VHM124" s="205"/>
      <c r="VHN124" s="205"/>
      <c r="VHO124" s="205"/>
      <c r="VHP124" s="205"/>
      <c r="VHQ124" s="205"/>
      <c r="VHR124" s="205"/>
      <c r="VHS124" s="205"/>
      <c r="VHT124" s="205"/>
      <c r="VHU124" s="205"/>
      <c r="VHV124" s="205"/>
      <c r="VHW124" s="205"/>
      <c r="VHX124" s="205"/>
      <c r="VHY124" s="205"/>
      <c r="VHZ124" s="205"/>
      <c r="VIA124" s="205"/>
      <c r="VIH124" s="205"/>
      <c r="VII124" s="205"/>
      <c r="VIJ124" s="205"/>
      <c r="VIK124" s="205"/>
      <c r="VIL124" s="205"/>
      <c r="VIM124" s="205"/>
      <c r="VIN124" s="205"/>
      <c r="VIO124" s="205"/>
      <c r="VIP124" s="205"/>
      <c r="VIQ124" s="205"/>
      <c r="VIR124" s="205"/>
      <c r="VIS124" s="205"/>
      <c r="VIT124" s="205"/>
      <c r="VIU124" s="205"/>
      <c r="VIV124" s="205"/>
      <c r="VIW124" s="205"/>
      <c r="VIX124" s="205"/>
      <c r="VIY124" s="205"/>
      <c r="VIZ124" s="205"/>
      <c r="VJA124" s="205"/>
      <c r="VJB124" s="205"/>
      <c r="VJC124" s="205"/>
      <c r="VJD124" s="205"/>
      <c r="VJE124" s="205"/>
      <c r="VJF124" s="205"/>
      <c r="VJG124" s="205"/>
      <c r="VJH124" s="205"/>
      <c r="VJI124" s="205"/>
      <c r="VJJ124" s="205"/>
      <c r="VJK124" s="205"/>
      <c r="VJL124" s="205"/>
      <c r="VJM124" s="205"/>
      <c r="VJN124" s="205"/>
      <c r="VJO124" s="205"/>
      <c r="VJP124" s="205"/>
      <c r="VJQ124" s="205"/>
      <c r="VJR124" s="205"/>
      <c r="VJS124" s="205"/>
      <c r="VJT124" s="205"/>
      <c r="VJU124" s="205"/>
      <c r="VJV124" s="205"/>
      <c r="VJW124" s="205"/>
      <c r="VJX124" s="205"/>
      <c r="VJY124" s="205"/>
      <c r="VJZ124" s="205"/>
      <c r="VKA124" s="205"/>
      <c r="VKB124" s="205"/>
      <c r="VKC124" s="205"/>
      <c r="VKD124" s="205"/>
      <c r="VKE124" s="205"/>
      <c r="VKF124" s="205"/>
      <c r="VKG124" s="205"/>
      <c r="VKH124" s="205"/>
      <c r="VKI124" s="205"/>
      <c r="VKJ124" s="205"/>
      <c r="VKK124" s="205"/>
      <c r="VKL124" s="205"/>
      <c r="VKM124" s="205"/>
      <c r="VKN124" s="205"/>
      <c r="VKO124" s="205"/>
      <c r="VKP124" s="205"/>
      <c r="VKQ124" s="205"/>
      <c r="VKR124" s="205"/>
      <c r="VKS124" s="205"/>
      <c r="VKT124" s="205"/>
      <c r="VKU124" s="205"/>
      <c r="VKV124" s="205"/>
      <c r="VKW124" s="205"/>
      <c r="VKX124" s="205"/>
      <c r="VKY124" s="205"/>
      <c r="VKZ124" s="205"/>
      <c r="VLA124" s="205"/>
      <c r="VLB124" s="205"/>
      <c r="VLC124" s="205"/>
      <c r="VLD124" s="205"/>
      <c r="VLE124" s="205"/>
      <c r="VLF124" s="205"/>
      <c r="VLG124" s="205"/>
      <c r="VLH124" s="205"/>
      <c r="VLI124" s="205"/>
      <c r="VLJ124" s="205"/>
      <c r="VLK124" s="205"/>
      <c r="VLL124" s="205"/>
      <c r="VLM124" s="205"/>
      <c r="VLN124" s="205"/>
      <c r="VLO124" s="205"/>
      <c r="VLP124" s="205"/>
      <c r="VLQ124" s="205"/>
      <c r="VLR124" s="205"/>
      <c r="VLS124" s="205"/>
      <c r="VLT124" s="205"/>
      <c r="VLU124" s="205"/>
      <c r="VLV124" s="205"/>
      <c r="VLW124" s="205"/>
      <c r="VLX124" s="205"/>
      <c r="VLY124" s="205"/>
      <c r="VLZ124" s="205"/>
      <c r="VMA124" s="205"/>
      <c r="VMB124" s="205"/>
      <c r="VMC124" s="205"/>
      <c r="VMD124" s="205"/>
      <c r="VME124" s="205"/>
      <c r="VMF124" s="205"/>
      <c r="VMG124" s="205"/>
      <c r="VMH124" s="205"/>
      <c r="VMI124" s="205"/>
      <c r="VMJ124" s="205"/>
      <c r="VMK124" s="205"/>
      <c r="VML124" s="205"/>
      <c r="VMM124" s="205"/>
      <c r="VMN124" s="205"/>
      <c r="VMO124" s="205"/>
      <c r="VMP124" s="205"/>
      <c r="VMQ124" s="205"/>
      <c r="VMR124" s="205"/>
      <c r="VMS124" s="205"/>
      <c r="VMT124" s="205"/>
      <c r="VMU124" s="205"/>
      <c r="VMV124" s="205"/>
      <c r="VMW124" s="205"/>
      <c r="VMX124" s="205"/>
      <c r="VMY124" s="205"/>
      <c r="VMZ124" s="205"/>
      <c r="VNA124" s="205"/>
      <c r="VNB124" s="205"/>
      <c r="VNC124" s="205"/>
      <c r="VND124" s="205"/>
      <c r="VNE124" s="205"/>
      <c r="VNF124" s="205"/>
      <c r="VNG124" s="205"/>
      <c r="VNH124" s="205"/>
      <c r="VNI124" s="205"/>
      <c r="VNJ124" s="205"/>
      <c r="VNK124" s="205"/>
      <c r="VNL124" s="205"/>
      <c r="VNM124" s="205"/>
      <c r="VNN124" s="205"/>
      <c r="VNO124" s="205"/>
      <c r="VNP124" s="205"/>
      <c r="VNQ124" s="205"/>
      <c r="VNR124" s="205"/>
      <c r="VNS124" s="205"/>
      <c r="VNT124" s="205"/>
      <c r="VNU124" s="205"/>
      <c r="VNV124" s="205"/>
      <c r="VNW124" s="205"/>
      <c r="VNX124" s="205"/>
      <c r="VNY124" s="205"/>
      <c r="VNZ124" s="205"/>
      <c r="VOA124" s="205"/>
      <c r="VOB124" s="205"/>
      <c r="VOC124" s="205"/>
      <c r="VOD124" s="205"/>
      <c r="VOE124" s="205"/>
      <c r="VOF124" s="205"/>
      <c r="VOG124" s="205"/>
      <c r="VOH124" s="205"/>
      <c r="VOI124" s="205"/>
      <c r="VOJ124" s="205"/>
      <c r="VOK124" s="205"/>
      <c r="VOL124" s="205"/>
      <c r="VOM124" s="205"/>
      <c r="VON124" s="205"/>
      <c r="VOO124" s="205"/>
      <c r="VOP124" s="205"/>
      <c r="VOQ124" s="205"/>
      <c r="VOR124" s="205"/>
      <c r="VOS124" s="205"/>
      <c r="VOT124" s="205"/>
      <c r="VOU124" s="205"/>
      <c r="VOV124" s="205"/>
      <c r="VOW124" s="205"/>
      <c r="VOX124" s="205"/>
      <c r="VOY124" s="205"/>
      <c r="VOZ124" s="205"/>
      <c r="VPA124" s="205"/>
      <c r="VPB124" s="205"/>
      <c r="VPC124" s="205"/>
      <c r="VPD124" s="205"/>
      <c r="VPE124" s="205"/>
      <c r="VPF124" s="205"/>
      <c r="VPG124" s="205"/>
      <c r="VPH124" s="205"/>
      <c r="VPI124" s="205"/>
      <c r="VPJ124" s="205"/>
      <c r="VPK124" s="205"/>
      <c r="VPL124" s="205"/>
      <c r="VPM124" s="205"/>
      <c r="VPN124" s="205"/>
      <c r="VPO124" s="205"/>
      <c r="VPP124" s="205"/>
      <c r="VPQ124" s="205"/>
      <c r="VPR124" s="205"/>
      <c r="VPS124" s="205"/>
      <c r="VPT124" s="205"/>
      <c r="VPU124" s="205"/>
      <c r="VPV124" s="205"/>
      <c r="VPW124" s="205"/>
      <c r="VPX124" s="205"/>
      <c r="VPY124" s="205"/>
      <c r="VPZ124" s="205"/>
      <c r="VQA124" s="205"/>
      <c r="VQB124" s="205"/>
      <c r="VQC124" s="205"/>
      <c r="VQD124" s="205"/>
      <c r="VQE124" s="205"/>
      <c r="VQF124" s="205"/>
      <c r="VQG124" s="205"/>
      <c r="VQH124" s="205"/>
      <c r="VQI124" s="205"/>
      <c r="VQJ124" s="205"/>
      <c r="VQK124" s="205"/>
      <c r="VQL124" s="205"/>
      <c r="VQM124" s="205"/>
      <c r="VQN124" s="205"/>
      <c r="VQO124" s="205"/>
      <c r="VQP124" s="205"/>
      <c r="VQQ124" s="205"/>
      <c r="VQR124" s="205"/>
      <c r="VQS124" s="205"/>
      <c r="VQT124" s="205"/>
      <c r="VQU124" s="205"/>
      <c r="VQV124" s="205"/>
      <c r="VQW124" s="205"/>
      <c r="VQX124" s="205"/>
      <c r="VQY124" s="205"/>
      <c r="VQZ124" s="205"/>
      <c r="VRA124" s="205"/>
      <c r="VRB124" s="205"/>
      <c r="VRC124" s="205"/>
      <c r="VRD124" s="205"/>
      <c r="VRE124" s="205"/>
      <c r="VRF124" s="205"/>
      <c r="VRG124" s="205"/>
      <c r="VRH124" s="205"/>
      <c r="VRI124" s="205"/>
      <c r="VRJ124" s="205"/>
      <c r="VRK124" s="205"/>
      <c r="VRL124" s="205"/>
      <c r="VRM124" s="205"/>
      <c r="VRN124" s="205"/>
      <c r="VRO124" s="205"/>
      <c r="VRP124" s="205"/>
      <c r="VRQ124" s="205"/>
      <c r="VRR124" s="205"/>
      <c r="VRS124" s="205"/>
      <c r="VRT124" s="205"/>
      <c r="VRU124" s="205"/>
      <c r="VRV124" s="205"/>
      <c r="VRW124" s="205"/>
      <c r="VSD124" s="205"/>
      <c r="VSE124" s="205"/>
      <c r="VSF124" s="205"/>
      <c r="VSG124" s="205"/>
      <c r="VSH124" s="205"/>
      <c r="VSI124" s="205"/>
      <c r="VSJ124" s="205"/>
      <c r="VSK124" s="205"/>
      <c r="VSL124" s="205"/>
      <c r="VSM124" s="205"/>
      <c r="VSN124" s="205"/>
      <c r="VSO124" s="205"/>
      <c r="VSP124" s="205"/>
      <c r="VSQ124" s="205"/>
      <c r="VSR124" s="205"/>
      <c r="VSS124" s="205"/>
      <c r="VST124" s="205"/>
      <c r="VSU124" s="205"/>
      <c r="VSV124" s="205"/>
      <c r="VSW124" s="205"/>
      <c r="VSX124" s="205"/>
      <c r="VSY124" s="205"/>
      <c r="VSZ124" s="205"/>
      <c r="VTA124" s="205"/>
      <c r="VTB124" s="205"/>
      <c r="VTC124" s="205"/>
      <c r="VTD124" s="205"/>
      <c r="VTE124" s="205"/>
      <c r="VTF124" s="205"/>
      <c r="VTG124" s="205"/>
      <c r="VTH124" s="205"/>
      <c r="VTI124" s="205"/>
      <c r="VTJ124" s="205"/>
      <c r="VTK124" s="205"/>
      <c r="VTL124" s="205"/>
      <c r="VTM124" s="205"/>
      <c r="VTN124" s="205"/>
      <c r="VTO124" s="205"/>
      <c r="VTP124" s="205"/>
      <c r="VTQ124" s="205"/>
      <c r="VTR124" s="205"/>
      <c r="VTS124" s="205"/>
      <c r="VTT124" s="205"/>
      <c r="VTU124" s="205"/>
      <c r="VTV124" s="205"/>
      <c r="VTW124" s="205"/>
      <c r="VTX124" s="205"/>
      <c r="VTY124" s="205"/>
      <c r="VTZ124" s="205"/>
      <c r="VUA124" s="205"/>
      <c r="VUB124" s="205"/>
      <c r="VUC124" s="205"/>
      <c r="VUD124" s="205"/>
      <c r="VUE124" s="205"/>
      <c r="VUF124" s="205"/>
      <c r="VUG124" s="205"/>
      <c r="VUH124" s="205"/>
      <c r="VUI124" s="205"/>
      <c r="VUJ124" s="205"/>
      <c r="VUK124" s="205"/>
      <c r="VUL124" s="205"/>
      <c r="VUM124" s="205"/>
      <c r="VUN124" s="205"/>
      <c r="VUO124" s="205"/>
      <c r="VUP124" s="205"/>
      <c r="VUQ124" s="205"/>
      <c r="VUR124" s="205"/>
      <c r="VUS124" s="205"/>
      <c r="VUT124" s="205"/>
      <c r="VUU124" s="205"/>
      <c r="VUV124" s="205"/>
      <c r="VUW124" s="205"/>
      <c r="VUX124" s="205"/>
      <c r="VUY124" s="205"/>
      <c r="VUZ124" s="205"/>
      <c r="VVA124" s="205"/>
      <c r="VVB124" s="205"/>
      <c r="VVC124" s="205"/>
      <c r="VVD124" s="205"/>
      <c r="VVE124" s="205"/>
      <c r="VVF124" s="205"/>
      <c r="VVG124" s="205"/>
      <c r="VVH124" s="205"/>
      <c r="VVI124" s="205"/>
      <c r="VVJ124" s="205"/>
      <c r="VVK124" s="205"/>
      <c r="VVL124" s="205"/>
      <c r="VVM124" s="205"/>
      <c r="VVN124" s="205"/>
      <c r="VVO124" s="205"/>
      <c r="VVP124" s="205"/>
      <c r="VVQ124" s="205"/>
      <c r="VVR124" s="205"/>
      <c r="VVS124" s="205"/>
      <c r="VVT124" s="205"/>
      <c r="VVU124" s="205"/>
      <c r="VVV124" s="205"/>
      <c r="VVW124" s="205"/>
      <c r="VVX124" s="205"/>
      <c r="VVY124" s="205"/>
      <c r="VVZ124" s="205"/>
      <c r="VWA124" s="205"/>
      <c r="VWB124" s="205"/>
      <c r="VWC124" s="205"/>
      <c r="VWD124" s="205"/>
      <c r="VWE124" s="205"/>
      <c r="VWF124" s="205"/>
      <c r="VWG124" s="205"/>
      <c r="VWH124" s="205"/>
      <c r="VWI124" s="205"/>
      <c r="VWJ124" s="205"/>
      <c r="VWK124" s="205"/>
      <c r="VWL124" s="205"/>
      <c r="VWM124" s="205"/>
      <c r="VWN124" s="205"/>
      <c r="VWO124" s="205"/>
      <c r="VWP124" s="205"/>
      <c r="VWQ124" s="205"/>
      <c r="VWR124" s="205"/>
      <c r="VWS124" s="205"/>
      <c r="VWT124" s="205"/>
      <c r="VWU124" s="205"/>
      <c r="VWV124" s="205"/>
      <c r="VWW124" s="205"/>
      <c r="VWX124" s="205"/>
      <c r="VWY124" s="205"/>
      <c r="VWZ124" s="205"/>
      <c r="VXA124" s="205"/>
      <c r="VXB124" s="205"/>
      <c r="VXC124" s="205"/>
      <c r="VXD124" s="205"/>
      <c r="VXE124" s="205"/>
      <c r="VXF124" s="205"/>
      <c r="VXG124" s="205"/>
      <c r="VXH124" s="205"/>
      <c r="VXI124" s="205"/>
      <c r="VXJ124" s="205"/>
      <c r="VXK124" s="205"/>
      <c r="VXL124" s="205"/>
      <c r="VXM124" s="205"/>
      <c r="VXN124" s="205"/>
      <c r="VXO124" s="205"/>
      <c r="VXP124" s="205"/>
      <c r="VXQ124" s="205"/>
      <c r="VXR124" s="205"/>
      <c r="VXS124" s="205"/>
      <c r="VXT124" s="205"/>
      <c r="VXU124" s="205"/>
      <c r="VXV124" s="205"/>
      <c r="VXW124" s="205"/>
      <c r="VXX124" s="205"/>
      <c r="VXY124" s="205"/>
      <c r="VXZ124" s="205"/>
      <c r="VYA124" s="205"/>
      <c r="VYB124" s="205"/>
      <c r="VYC124" s="205"/>
      <c r="VYD124" s="205"/>
      <c r="VYE124" s="205"/>
      <c r="VYF124" s="205"/>
      <c r="VYG124" s="205"/>
      <c r="VYH124" s="205"/>
      <c r="VYI124" s="205"/>
      <c r="VYJ124" s="205"/>
      <c r="VYK124" s="205"/>
      <c r="VYL124" s="205"/>
      <c r="VYM124" s="205"/>
      <c r="VYN124" s="205"/>
      <c r="VYO124" s="205"/>
      <c r="VYP124" s="205"/>
      <c r="VYQ124" s="205"/>
      <c r="VYR124" s="205"/>
      <c r="VYS124" s="205"/>
      <c r="VYT124" s="205"/>
      <c r="VYU124" s="205"/>
      <c r="VYV124" s="205"/>
      <c r="VYW124" s="205"/>
      <c r="VYX124" s="205"/>
      <c r="VYY124" s="205"/>
      <c r="VYZ124" s="205"/>
      <c r="VZA124" s="205"/>
      <c r="VZB124" s="205"/>
      <c r="VZC124" s="205"/>
      <c r="VZD124" s="205"/>
      <c r="VZE124" s="205"/>
      <c r="VZF124" s="205"/>
      <c r="VZG124" s="205"/>
      <c r="VZH124" s="205"/>
      <c r="VZI124" s="205"/>
      <c r="VZJ124" s="205"/>
      <c r="VZK124" s="205"/>
      <c r="VZL124" s="205"/>
      <c r="VZM124" s="205"/>
      <c r="VZN124" s="205"/>
      <c r="VZO124" s="205"/>
      <c r="VZP124" s="205"/>
      <c r="VZQ124" s="205"/>
      <c r="VZR124" s="205"/>
      <c r="VZS124" s="205"/>
      <c r="VZT124" s="205"/>
      <c r="VZU124" s="205"/>
      <c r="VZV124" s="205"/>
      <c r="VZW124" s="205"/>
      <c r="VZX124" s="205"/>
      <c r="VZY124" s="205"/>
      <c r="VZZ124" s="205"/>
      <c r="WAA124" s="205"/>
      <c r="WAB124" s="205"/>
      <c r="WAC124" s="205"/>
      <c r="WAD124" s="205"/>
      <c r="WAE124" s="205"/>
      <c r="WAF124" s="205"/>
      <c r="WAG124" s="205"/>
      <c r="WAH124" s="205"/>
      <c r="WAI124" s="205"/>
      <c r="WAJ124" s="205"/>
      <c r="WAK124" s="205"/>
      <c r="WAL124" s="205"/>
      <c r="WAM124" s="205"/>
      <c r="WAN124" s="205"/>
      <c r="WAO124" s="205"/>
      <c r="WAP124" s="205"/>
      <c r="WAQ124" s="205"/>
      <c r="WAR124" s="205"/>
      <c r="WAS124" s="205"/>
      <c r="WAT124" s="205"/>
      <c r="WAU124" s="205"/>
      <c r="WAV124" s="205"/>
      <c r="WAW124" s="205"/>
      <c r="WAX124" s="205"/>
      <c r="WAY124" s="205"/>
      <c r="WAZ124" s="205"/>
      <c r="WBA124" s="205"/>
      <c r="WBB124" s="205"/>
      <c r="WBC124" s="205"/>
      <c r="WBD124" s="205"/>
      <c r="WBE124" s="205"/>
      <c r="WBF124" s="205"/>
      <c r="WBG124" s="205"/>
      <c r="WBH124" s="205"/>
      <c r="WBI124" s="205"/>
      <c r="WBJ124" s="205"/>
      <c r="WBK124" s="205"/>
      <c r="WBL124" s="205"/>
      <c r="WBM124" s="205"/>
      <c r="WBN124" s="205"/>
      <c r="WBO124" s="205"/>
      <c r="WBP124" s="205"/>
      <c r="WBQ124" s="205"/>
      <c r="WBR124" s="205"/>
      <c r="WBS124" s="205"/>
      <c r="WBZ124" s="205"/>
      <c r="WCA124" s="205"/>
      <c r="WCB124" s="205"/>
      <c r="WCC124" s="205"/>
      <c r="WCD124" s="205"/>
      <c r="WCE124" s="205"/>
      <c r="WCF124" s="205"/>
      <c r="WCG124" s="205"/>
      <c r="WCH124" s="205"/>
      <c r="WCI124" s="205"/>
      <c r="WCJ124" s="205"/>
      <c r="WCK124" s="205"/>
      <c r="WCL124" s="205"/>
      <c r="WCM124" s="205"/>
      <c r="WCN124" s="205"/>
      <c r="WCO124" s="205"/>
      <c r="WCP124" s="205"/>
      <c r="WCQ124" s="205"/>
      <c r="WCR124" s="205"/>
      <c r="WCS124" s="205"/>
      <c r="WCT124" s="205"/>
      <c r="WCU124" s="205"/>
      <c r="WCV124" s="205"/>
      <c r="WCW124" s="205"/>
      <c r="WCX124" s="205"/>
      <c r="WCY124" s="205"/>
      <c r="WCZ124" s="205"/>
      <c r="WDA124" s="205"/>
      <c r="WDB124" s="205"/>
      <c r="WDC124" s="205"/>
      <c r="WDD124" s="205"/>
      <c r="WDE124" s="205"/>
      <c r="WDF124" s="205"/>
      <c r="WDG124" s="205"/>
      <c r="WDH124" s="205"/>
      <c r="WDI124" s="205"/>
      <c r="WDJ124" s="205"/>
      <c r="WDK124" s="205"/>
      <c r="WDL124" s="205"/>
      <c r="WDM124" s="205"/>
      <c r="WDN124" s="205"/>
      <c r="WDO124" s="205"/>
      <c r="WDP124" s="205"/>
      <c r="WDQ124" s="205"/>
      <c r="WDR124" s="205"/>
      <c r="WDS124" s="205"/>
      <c r="WDT124" s="205"/>
      <c r="WDU124" s="205"/>
      <c r="WDV124" s="205"/>
      <c r="WDW124" s="205"/>
      <c r="WDX124" s="205"/>
      <c r="WDY124" s="205"/>
      <c r="WDZ124" s="205"/>
      <c r="WEA124" s="205"/>
      <c r="WEB124" s="205"/>
      <c r="WEC124" s="205"/>
      <c r="WED124" s="205"/>
      <c r="WEE124" s="205"/>
      <c r="WEF124" s="205"/>
      <c r="WEG124" s="205"/>
      <c r="WEH124" s="205"/>
      <c r="WEI124" s="205"/>
      <c r="WEJ124" s="205"/>
      <c r="WEK124" s="205"/>
      <c r="WEL124" s="205"/>
      <c r="WEM124" s="205"/>
      <c r="WEN124" s="205"/>
      <c r="WEO124" s="205"/>
      <c r="WEP124" s="205"/>
      <c r="WEQ124" s="205"/>
      <c r="WER124" s="205"/>
      <c r="WES124" s="205"/>
      <c r="WET124" s="205"/>
      <c r="WEU124" s="205"/>
      <c r="WEV124" s="205"/>
      <c r="WEW124" s="205"/>
      <c r="WEX124" s="205"/>
      <c r="WEY124" s="205"/>
      <c r="WEZ124" s="205"/>
      <c r="WFA124" s="205"/>
      <c r="WFB124" s="205"/>
      <c r="WFC124" s="205"/>
      <c r="WFD124" s="205"/>
      <c r="WFE124" s="205"/>
      <c r="WFF124" s="205"/>
      <c r="WFG124" s="205"/>
      <c r="WFH124" s="205"/>
      <c r="WFI124" s="205"/>
      <c r="WFJ124" s="205"/>
      <c r="WFK124" s="205"/>
      <c r="WFL124" s="205"/>
      <c r="WFM124" s="205"/>
      <c r="WFN124" s="205"/>
      <c r="WFO124" s="205"/>
      <c r="WFP124" s="205"/>
      <c r="WFQ124" s="205"/>
      <c r="WFR124" s="205"/>
      <c r="WFS124" s="205"/>
      <c r="WFT124" s="205"/>
      <c r="WFU124" s="205"/>
      <c r="WFV124" s="205"/>
      <c r="WFW124" s="205"/>
      <c r="WFX124" s="205"/>
      <c r="WFY124" s="205"/>
      <c r="WFZ124" s="205"/>
      <c r="WGA124" s="205"/>
      <c r="WGB124" s="205"/>
      <c r="WGC124" s="205"/>
      <c r="WGD124" s="205"/>
      <c r="WGE124" s="205"/>
      <c r="WGF124" s="205"/>
      <c r="WGG124" s="205"/>
      <c r="WGH124" s="205"/>
      <c r="WGI124" s="205"/>
      <c r="WGJ124" s="205"/>
      <c r="WGK124" s="205"/>
      <c r="WGL124" s="205"/>
      <c r="WGM124" s="205"/>
      <c r="WGN124" s="205"/>
      <c r="WGO124" s="205"/>
      <c r="WGP124" s="205"/>
      <c r="WGQ124" s="205"/>
      <c r="WGR124" s="205"/>
      <c r="WGS124" s="205"/>
      <c r="WGT124" s="205"/>
      <c r="WGU124" s="205"/>
      <c r="WGV124" s="205"/>
      <c r="WGW124" s="205"/>
      <c r="WGX124" s="205"/>
      <c r="WGY124" s="205"/>
      <c r="WGZ124" s="205"/>
      <c r="WHA124" s="205"/>
      <c r="WHB124" s="205"/>
      <c r="WHC124" s="205"/>
      <c r="WHD124" s="205"/>
      <c r="WHE124" s="205"/>
      <c r="WHF124" s="205"/>
      <c r="WHG124" s="205"/>
      <c r="WHH124" s="205"/>
      <c r="WHI124" s="205"/>
      <c r="WHJ124" s="205"/>
      <c r="WHK124" s="205"/>
      <c r="WHL124" s="205"/>
      <c r="WHM124" s="205"/>
      <c r="WHN124" s="205"/>
      <c r="WHO124" s="205"/>
      <c r="WHP124" s="205"/>
      <c r="WHQ124" s="205"/>
      <c r="WHR124" s="205"/>
      <c r="WHS124" s="205"/>
      <c r="WHT124" s="205"/>
      <c r="WHU124" s="205"/>
      <c r="WHV124" s="205"/>
      <c r="WHW124" s="205"/>
      <c r="WHX124" s="205"/>
      <c r="WHY124" s="205"/>
      <c r="WHZ124" s="205"/>
      <c r="WIA124" s="205"/>
      <c r="WIB124" s="205"/>
      <c r="WIC124" s="205"/>
      <c r="WID124" s="205"/>
      <c r="WIE124" s="205"/>
      <c r="WIF124" s="205"/>
      <c r="WIG124" s="205"/>
      <c r="WIH124" s="205"/>
      <c r="WII124" s="205"/>
      <c r="WIJ124" s="205"/>
      <c r="WIK124" s="205"/>
      <c r="WIL124" s="205"/>
      <c r="WIM124" s="205"/>
      <c r="WIN124" s="205"/>
      <c r="WIO124" s="205"/>
      <c r="WIP124" s="205"/>
      <c r="WIQ124" s="205"/>
      <c r="WIR124" s="205"/>
      <c r="WIS124" s="205"/>
      <c r="WIT124" s="205"/>
      <c r="WIU124" s="205"/>
      <c r="WIV124" s="205"/>
      <c r="WIW124" s="205"/>
      <c r="WIX124" s="205"/>
      <c r="WIY124" s="205"/>
      <c r="WIZ124" s="205"/>
      <c r="WJA124" s="205"/>
      <c r="WJB124" s="205"/>
      <c r="WJC124" s="205"/>
      <c r="WJD124" s="205"/>
      <c r="WJE124" s="205"/>
      <c r="WJF124" s="205"/>
      <c r="WJG124" s="205"/>
      <c r="WJH124" s="205"/>
      <c r="WJI124" s="205"/>
      <c r="WJJ124" s="205"/>
      <c r="WJK124" s="205"/>
      <c r="WJL124" s="205"/>
      <c r="WJM124" s="205"/>
      <c r="WJN124" s="205"/>
      <c r="WJO124" s="205"/>
      <c r="WJP124" s="205"/>
      <c r="WJQ124" s="205"/>
      <c r="WJR124" s="205"/>
      <c r="WJS124" s="205"/>
      <c r="WJT124" s="205"/>
      <c r="WJU124" s="205"/>
      <c r="WJV124" s="205"/>
      <c r="WJW124" s="205"/>
      <c r="WJX124" s="205"/>
      <c r="WJY124" s="205"/>
      <c r="WJZ124" s="205"/>
      <c r="WKA124" s="205"/>
      <c r="WKB124" s="205"/>
      <c r="WKC124" s="205"/>
      <c r="WKD124" s="205"/>
      <c r="WKE124" s="205"/>
      <c r="WKF124" s="205"/>
      <c r="WKG124" s="205"/>
      <c r="WKH124" s="205"/>
      <c r="WKI124" s="205"/>
      <c r="WKJ124" s="205"/>
      <c r="WKK124" s="205"/>
      <c r="WKL124" s="205"/>
      <c r="WKM124" s="205"/>
      <c r="WKN124" s="205"/>
      <c r="WKO124" s="205"/>
      <c r="WKP124" s="205"/>
      <c r="WKQ124" s="205"/>
      <c r="WKR124" s="205"/>
      <c r="WKS124" s="205"/>
      <c r="WKT124" s="205"/>
      <c r="WKU124" s="205"/>
      <c r="WKV124" s="205"/>
      <c r="WKW124" s="205"/>
      <c r="WKX124" s="205"/>
      <c r="WKY124" s="205"/>
      <c r="WKZ124" s="205"/>
      <c r="WLA124" s="205"/>
      <c r="WLB124" s="205"/>
      <c r="WLC124" s="205"/>
      <c r="WLD124" s="205"/>
      <c r="WLE124" s="205"/>
      <c r="WLF124" s="205"/>
      <c r="WLG124" s="205"/>
      <c r="WLH124" s="205"/>
      <c r="WLI124" s="205"/>
      <c r="WLJ124" s="205"/>
      <c r="WLK124" s="205"/>
      <c r="WLL124" s="205"/>
      <c r="WLM124" s="205"/>
      <c r="WLN124" s="205"/>
      <c r="WLO124" s="205"/>
      <c r="WLV124" s="205"/>
      <c r="WLW124" s="205"/>
      <c r="WLX124" s="205"/>
      <c r="WLY124" s="205"/>
      <c r="WLZ124" s="205"/>
      <c r="WMA124" s="205"/>
      <c r="WMB124" s="205"/>
      <c r="WMC124" s="205"/>
      <c r="WMD124" s="205"/>
      <c r="WME124" s="205"/>
      <c r="WMF124" s="205"/>
      <c r="WMG124" s="205"/>
      <c r="WMH124" s="205"/>
      <c r="WMI124" s="205"/>
      <c r="WMJ124" s="205"/>
      <c r="WMK124" s="205"/>
      <c r="WML124" s="205"/>
      <c r="WMM124" s="205"/>
      <c r="WMN124" s="205"/>
      <c r="WMO124" s="205"/>
      <c r="WMP124" s="205"/>
      <c r="WMQ124" s="205"/>
      <c r="WMR124" s="205"/>
      <c r="WMS124" s="205"/>
      <c r="WMT124" s="205"/>
      <c r="WMU124" s="205"/>
      <c r="WMV124" s="205"/>
      <c r="WMW124" s="205"/>
      <c r="WMX124" s="205"/>
      <c r="WMY124" s="205"/>
      <c r="WMZ124" s="205"/>
      <c r="WNA124" s="205"/>
      <c r="WNB124" s="205"/>
      <c r="WNC124" s="205"/>
      <c r="WND124" s="205"/>
      <c r="WNE124" s="205"/>
      <c r="WNF124" s="205"/>
      <c r="WNG124" s="205"/>
      <c r="WNH124" s="205"/>
      <c r="WNI124" s="205"/>
      <c r="WNJ124" s="205"/>
      <c r="WNK124" s="205"/>
      <c r="WNL124" s="205"/>
      <c r="WNM124" s="205"/>
      <c r="WNN124" s="205"/>
      <c r="WNO124" s="205"/>
      <c r="WNP124" s="205"/>
      <c r="WNQ124" s="205"/>
      <c r="WNR124" s="205"/>
      <c r="WNS124" s="205"/>
      <c r="WNT124" s="205"/>
      <c r="WNU124" s="205"/>
      <c r="WNV124" s="205"/>
      <c r="WNW124" s="205"/>
      <c r="WNX124" s="205"/>
      <c r="WNY124" s="205"/>
      <c r="WNZ124" s="205"/>
      <c r="WOA124" s="205"/>
      <c r="WOB124" s="205"/>
      <c r="WOC124" s="205"/>
      <c r="WOD124" s="205"/>
      <c r="WOE124" s="205"/>
      <c r="WOF124" s="205"/>
      <c r="WOG124" s="205"/>
      <c r="WOH124" s="205"/>
      <c r="WOI124" s="205"/>
      <c r="WOJ124" s="205"/>
      <c r="WOK124" s="205"/>
      <c r="WOL124" s="205"/>
      <c r="WOM124" s="205"/>
      <c r="WON124" s="205"/>
      <c r="WOO124" s="205"/>
      <c r="WOP124" s="205"/>
      <c r="WOQ124" s="205"/>
      <c r="WOR124" s="205"/>
      <c r="WOS124" s="205"/>
      <c r="WOT124" s="205"/>
      <c r="WOU124" s="205"/>
      <c r="WOV124" s="205"/>
      <c r="WOW124" s="205"/>
      <c r="WOX124" s="205"/>
      <c r="WOY124" s="205"/>
      <c r="WOZ124" s="205"/>
      <c r="WPA124" s="205"/>
      <c r="WPB124" s="205"/>
      <c r="WPC124" s="205"/>
      <c r="WPD124" s="205"/>
      <c r="WPE124" s="205"/>
      <c r="WPF124" s="205"/>
      <c r="WPG124" s="205"/>
      <c r="WPH124" s="205"/>
      <c r="WPI124" s="205"/>
      <c r="WPJ124" s="205"/>
      <c r="WPK124" s="205"/>
      <c r="WPL124" s="205"/>
      <c r="WPM124" s="205"/>
      <c r="WPN124" s="205"/>
      <c r="WPO124" s="205"/>
      <c r="WPP124" s="205"/>
      <c r="WPQ124" s="205"/>
      <c r="WPR124" s="205"/>
      <c r="WPS124" s="205"/>
      <c r="WPT124" s="205"/>
      <c r="WPU124" s="205"/>
      <c r="WPV124" s="205"/>
      <c r="WPW124" s="205"/>
      <c r="WPX124" s="205"/>
      <c r="WPY124" s="205"/>
      <c r="WPZ124" s="205"/>
      <c r="WQA124" s="205"/>
      <c r="WQB124" s="205"/>
      <c r="WQC124" s="205"/>
      <c r="WQD124" s="205"/>
      <c r="WQE124" s="205"/>
      <c r="WQF124" s="205"/>
      <c r="WQG124" s="205"/>
      <c r="WQH124" s="205"/>
      <c r="WQI124" s="205"/>
      <c r="WQJ124" s="205"/>
      <c r="WQK124" s="205"/>
      <c r="WQL124" s="205"/>
      <c r="WQM124" s="205"/>
      <c r="WQN124" s="205"/>
      <c r="WQO124" s="205"/>
      <c r="WQP124" s="205"/>
      <c r="WQQ124" s="205"/>
      <c r="WQR124" s="205"/>
      <c r="WQS124" s="205"/>
      <c r="WQT124" s="205"/>
      <c r="WQU124" s="205"/>
      <c r="WQV124" s="205"/>
      <c r="WQW124" s="205"/>
      <c r="WQX124" s="205"/>
      <c r="WQY124" s="205"/>
      <c r="WQZ124" s="205"/>
      <c r="WRA124" s="205"/>
      <c r="WRB124" s="205"/>
      <c r="WRC124" s="205"/>
      <c r="WRD124" s="205"/>
      <c r="WRE124" s="205"/>
      <c r="WRF124" s="205"/>
      <c r="WRG124" s="205"/>
      <c r="WRH124" s="205"/>
      <c r="WRI124" s="205"/>
      <c r="WRJ124" s="205"/>
      <c r="WRK124" s="205"/>
      <c r="WRL124" s="205"/>
      <c r="WRM124" s="205"/>
      <c r="WRN124" s="205"/>
      <c r="WRO124" s="205"/>
      <c r="WRP124" s="205"/>
      <c r="WRQ124" s="205"/>
      <c r="WRR124" s="205"/>
      <c r="WRS124" s="205"/>
      <c r="WRT124" s="205"/>
      <c r="WRU124" s="205"/>
      <c r="WRV124" s="205"/>
      <c r="WRW124" s="205"/>
      <c r="WRX124" s="205"/>
      <c r="WRY124" s="205"/>
      <c r="WRZ124" s="205"/>
      <c r="WSA124" s="205"/>
      <c r="WSB124" s="205"/>
      <c r="WSC124" s="205"/>
      <c r="WSD124" s="205"/>
      <c r="WSE124" s="205"/>
      <c r="WSF124" s="205"/>
      <c r="WSG124" s="205"/>
      <c r="WSH124" s="205"/>
      <c r="WSI124" s="205"/>
      <c r="WSJ124" s="205"/>
      <c r="WSK124" s="205"/>
      <c r="WSL124" s="205"/>
      <c r="WSM124" s="205"/>
      <c r="WSN124" s="205"/>
      <c r="WSO124" s="205"/>
      <c r="WSP124" s="205"/>
      <c r="WSQ124" s="205"/>
      <c r="WSR124" s="205"/>
      <c r="WSS124" s="205"/>
      <c r="WST124" s="205"/>
      <c r="WSU124" s="205"/>
      <c r="WSV124" s="205"/>
      <c r="WSW124" s="205"/>
      <c r="WSX124" s="205"/>
      <c r="WSY124" s="205"/>
      <c r="WSZ124" s="205"/>
      <c r="WTA124" s="205"/>
      <c r="WTB124" s="205"/>
      <c r="WTC124" s="205"/>
      <c r="WTD124" s="205"/>
      <c r="WTE124" s="205"/>
      <c r="WTF124" s="205"/>
      <c r="WTG124" s="205"/>
      <c r="WTH124" s="205"/>
      <c r="WTI124" s="205"/>
      <c r="WTJ124" s="205"/>
      <c r="WTK124" s="205"/>
      <c r="WTL124" s="205"/>
      <c r="WTM124" s="205"/>
      <c r="WTN124" s="205"/>
      <c r="WTO124" s="205"/>
      <c r="WTP124" s="205"/>
      <c r="WTQ124" s="205"/>
      <c r="WTR124" s="205"/>
      <c r="WTS124" s="205"/>
      <c r="WTT124" s="205"/>
      <c r="WTU124" s="205"/>
      <c r="WTV124" s="205"/>
      <c r="WTW124" s="205"/>
      <c r="WTX124" s="205"/>
      <c r="WTY124" s="205"/>
      <c r="WTZ124" s="205"/>
      <c r="WUA124" s="205"/>
      <c r="WUB124" s="205"/>
      <c r="WUC124" s="205"/>
      <c r="WUD124" s="205"/>
      <c r="WUE124" s="205"/>
      <c r="WUF124" s="205"/>
      <c r="WUG124" s="205"/>
      <c r="WUH124" s="205"/>
      <c r="WUI124" s="205"/>
      <c r="WUJ124" s="205"/>
      <c r="WUK124" s="205"/>
      <c r="WUL124" s="205"/>
      <c r="WUM124" s="205"/>
      <c r="WUN124" s="205"/>
      <c r="WUO124" s="205"/>
      <c r="WUP124" s="205"/>
      <c r="WUQ124" s="205"/>
      <c r="WUR124" s="205"/>
      <c r="WUS124" s="205"/>
      <c r="WUT124" s="205"/>
      <c r="WUU124" s="205"/>
      <c r="WUV124" s="205"/>
      <c r="WUW124" s="205"/>
      <c r="WUX124" s="205"/>
      <c r="WUY124" s="205"/>
      <c r="WUZ124" s="205"/>
      <c r="WVA124" s="205"/>
      <c r="WVB124" s="205"/>
      <c r="WVC124" s="205"/>
      <c r="WVD124" s="205"/>
      <c r="WVE124" s="205"/>
      <c r="WVF124" s="205"/>
      <c r="WVG124" s="205"/>
      <c r="WVH124" s="205"/>
      <c r="WVI124" s="205"/>
      <c r="WVJ124" s="205"/>
      <c r="WVK124" s="205"/>
      <c r="WVR124" s="205"/>
      <c r="WVS124" s="205"/>
      <c r="WVT124" s="205"/>
      <c r="WVU124" s="205"/>
      <c r="WVV124" s="205"/>
      <c r="WVW124" s="205"/>
      <c r="WVX124" s="205"/>
      <c r="WVY124" s="205"/>
      <c r="WVZ124" s="205"/>
      <c r="WWA124" s="205"/>
      <c r="WWB124" s="205"/>
      <c r="WWC124" s="205"/>
      <c r="WWD124" s="205"/>
      <c r="WWE124" s="205"/>
      <c r="WWF124" s="205"/>
      <c r="WWG124" s="205"/>
      <c r="WWH124" s="205"/>
      <c r="WWI124" s="205"/>
      <c r="WWJ124" s="205"/>
      <c r="WWK124" s="205"/>
      <c r="WWL124" s="205"/>
      <c r="WWM124" s="205"/>
      <c r="WWN124" s="205"/>
      <c r="WWO124" s="205"/>
      <c r="WWP124" s="205"/>
      <c r="WWQ124" s="205"/>
      <c r="WWR124" s="205"/>
      <c r="WWS124" s="205"/>
      <c r="WWT124" s="205"/>
      <c r="WWU124" s="205"/>
      <c r="WWV124" s="205"/>
      <c r="WWW124" s="205"/>
      <c r="WWX124" s="205"/>
      <c r="WWY124" s="205"/>
      <c r="WWZ124" s="205"/>
      <c r="WXA124" s="205"/>
      <c r="WXB124" s="205"/>
      <c r="WXC124" s="205"/>
      <c r="WXD124" s="205"/>
      <c r="WXE124" s="205"/>
      <c r="WXF124" s="205"/>
      <c r="WXG124" s="205"/>
      <c r="WXH124" s="205"/>
      <c r="WXI124" s="205"/>
      <c r="WXJ124" s="205"/>
      <c r="WXK124" s="205"/>
      <c r="WXL124" s="205"/>
      <c r="WXM124" s="205"/>
      <c r="WXN124" s="205"/>
      <c r="WXO124" s="205"/>
      <c r="WXP124" s="205"/>
      <c r="WXQ124" s="205"/>
      <c r="WXR124" s="205"/>
      <c r="WXS124" s="205"/>
      <c r="WXT124" s="205"/>
      <c r="WXU124" s="205"/>
      <c r="WXV124" s="205"/>
      <c r="WXW124" s="205"/>
      <c r="WXX124" s="205"/>
      <c r="WXY124" s="205"/>
      <c r="WXZ124" s="205"/>
      <c r="WYA124" s="205"/>
      <c r="WYB124" s="205"/>
      <c r="WYC124" s="205"/>
      <c r="WYD124" s="205"/>
      <c r="WYE124" s="205"/>
      <c r="WYF124" s="205"/>
      <c r="WYG124" s="205"/>
      <c r="WYH124" s="205"/>
      <c r="WYI124" s="205"/>
      <c r="WYJ124" s="205"/>
      <c r="WYK124" s="205"/>
      <c r="WYL124" s="205"/>
      <c r="WYM124" s="205"/>
      <c r="WYN124" s="205"/>
      <c r="WYO124" s="205"/>
      <c r="WYP124" s="205"/>
      <c r="WYQ124" s="205"/>
      <c r="WYR124" s="205"/>
      <c r="WYS124" s="205"/>
      <c r="WYT124" s="205"/>
      <c r="WYU124" s="205"/>
      <c r="WYV124" s="205"/>
      <c r="WYW124" s="205"/>
      <c r="WYX124" s="205"/>
      <c r="WYY124" s="205"/>
      <c r="WYZ124" s="205"/>
      <c r="WZA124" s="205"/>
      <c r="WZB124" s="205"/>
      <c r="WZC124" s="205"/>
      <c r="WZD124" s="205"/>
      <c r="WZE124" s="205"/>
      <c r="WZF124" s="205"/>
      <c r="WZG124" s="205"/>
      <c r="WZH124" s="205"/>
      <c r="WZI124" s="205"/>
      <c r="WZJ124" s="205"/>
      <c r="WZK124" s="205"/>
      <c r="WZL124" s="205"/>
      <c r="WZM124" s="205"/>
      <c r="WZN124" s="205"/>
      <c r="WZO124" s="205"/>
      <c r="WZP124" s="205"/>
      <c r="WZQ124" s="205"/>
      <c r="WZR124" s="205"/>
      <c r="WZS124" s="205"/>
      <c r="WZT124" s="205"/>
      <c r="WZU124" s="205"/>
      <c r="WZV124" s="205"/>
      <c r="WZW124" s="205"/>
      <c r="WZX124" s="205"/>
      <c r="WZY124" s="205"/>
      <c r="WZZ124" s="205"/>
      <c r="XAA124" s="205"/>
      <c r="XAB124" s="205"/>
      <c r="XAC124" s="205"/>
      <c r="XAD124" s="205"/>
      <c r="XAE124" s="205"/>
      <c r="XAF124" s="205"/>
      <c r="XAG124" s="205"/>
      <c r="XAH124" s="205"/>
      <c r="XAI124" s="205"/>
      <c r="XAJ124" s="205"/>
      <c r="XAK124" s="205"/>
      <c r="XAL124" s="205"/>
      <c r="XAM124" s="205"/>
      <c r="XAN124" s="205"/>
      <c r="XAO124" s="205"/>
      <c r="XAP124" s="205"/>
      <c r="XAQ124" s="205"/>
      <c r="XAR124" s="205"/>
      <c r="XAS124" s="205"/>
      <c r="XAT124" s="205"/>
      <c r="XAU124" s="205"/>
      <c r="XAV124" s="205"/>
      <c r="XAW124" s="205"/>
      <c r="XAX124" s="205"/>
      <c r="XAY124" s="205"/>
      <c r="XAZ124" s="205"/>
      <c r="XBA124" s="205"/>
      <c r="XBB124" s="205"/>
      <c r="XBC124" s="205"/>
      <c r="XBD124" s="205"/>
      <c r="XBE124" s="205"/>
      <c r="XBF124" s="205"/>
      <c r="XBG124" s="205"/>
      <c r="XBH124" s="205"/>
      <c r="XBI124" s="205"/>
      <c r="XBJ124" s="205"/>
      <c r="XBK124" s="205"/>
      <c r="XBL124" s="205"/>
      <c r="XBM124" s="205"/>
      <c r="XBN124" s="205"/>
      <c r="XBO124" s="205"/>
      <c r="XBP124" s="205"/>
      <c r="XBQ124" s="205"/>
      <c r="XBR124" s="205"/>
      <c r="XBS124" s="205"/>
      <c r="XBT124" s="205"/>
      <c r="XBU124" s="205"/>
      <c r="XBV124" s="205"/>
      <c r="XBW124" s="205"/>
      <c r="XBX124" s="205"/>
      <c r="XBY124" s="205"/>
      <c r="XBZ124" s="205"/>
      <c r="XCA124" s="205"/>
      <c r="XCB124" s="205"/>
      <c r="XCC124" s="205"/>
      <c r="XCD124" s="205"/>
      <c r="XCE124" s="205"/>
      <c r="XCF124" s="205"/>
      <c r="XCG124" s="205"/>
      <c r="XCH124" s="205"/>
      <c r="XCI124" s="205"/>
      <c r="XCJ124" s="205"/>
      <c r="XCK124" s="205"/>
      <c r="XCL124" s="205"/>
      <c r="XCM124" s="205"/>
      <c r="XCN124" s="205"/>
      <c r="XCO124" s="205"/>
      <c r="XCP124" s="205"/>
      <c r="XCQ124" s="205"/>
      <c r="XCR124" s="205"/>
      <c r="XCS124" s="205"/>
      <c r="XCT124" s="205"/>
      <c r="XCU124" s="205"/>
      <c r="XCV124" s="205"/>
      <c r="XCW124" s="205"/>
      <c r="XCX124" s="205"/>
      <c r="XCY124" s="205"/>
      <c r="XCZ124" s="205"/>
      <c r="XDA124" s="205"/>
      <c r="XDB124" s="205"/>
      <c r="XDC124" s="205"/>
      <c r="XDD124" s="205"/>
      <c r="XDE124" s="205"/>
      <c r="XDF124" s="205"/>
      <c r="XDG124" s="205"/>
      <c r="XDH124" s="205"/>
      <c r="XDI124" s="205"/>
      <c r="XDJ124" s="205"/>
      <c r="XDK124" s="205"/>
      <c r="XDL124" s="205"/>
      <c r="XDM124" s="205"/>
      <c r="XDN124" s="205"/>
      <c r="XDO124" s="205"/>
      <c r="XDP124" s="205"/>
      <c r="XDQ124" s="205"/>
      <c r="XDR124" s="205"/>
      <c r="XDS124" s="205"/>
      <c r="XDT124" s="205"/>
      <c r="XDU124" s="205"/>
      <c r="XDV124" s="205"/>
      <c r="XDW124" s="205"/>
      <c r="XDX124" s="205"/>
      <c r="XDY124" s="205"/>
      <c r="XDZ124" s="205"/>
      <c r="XEA124" s="205"/>
      <c r="XEB124" s="205"/>
      <c r="XEC124" s="205"/>
      <c r="XED124" s="205"/>
      <c r="XEE124" s="205"/>
      <c r="XEF124" s="205"/>
      <c r="XEG124" s="205"/>
      <c r="XEH124" s="205"/>
      <c r="XEI124" s="205"/>
      <c r="XEJ124" s="205"/>
      <c r="XEK124" s="205"/>
      <c r="XEL124" s="205"/>
      <c r="XEM124" s="205"/>
      <c r="XEN124" s="205"/>
      <c r="XEO124" s="205"/>
      <c r="XEP124" s="205"/>
      <c r="XEQ124" s="205"/>
      <c r="XER124" s="205"/>
      <c r="XES124" s="205"/>
      <c r="XET124" s="205"/>
      <c r="XEU124" s="205"/>
      <c r="XEV124" s="205"/>
      <c r="XEW124" s="205"/>
      <c r="XEX124" s="205"/>
      <c r="XEY124" s="205"/>
      <c r="XEZ124" s="205"/>
      <c r="XFA124" s="205"/>
      <c r="XFB124" s="205"/>
      <c r="XFC124" s="205"/>
      <c r="XFD124" s="205"/>
    </row>
    <row r="125" spans="1:16384" ht="15.75" x14ac:dyDescent="0.25">
      <c r="A125" s="119" t="s">
        <v>117</v>
      </c>
      <c r="B125" s="126" t="s">
        <v>352</v>
      </c>
      <c r="C125" s="126" t="s">
        <v>108</v>
      </c>
      <c r="D125" s="118">
        <f>36800000+86252.1</f>
        <v>36886252.100000001</v>
      </c>
      <c r="E125" s="123">
        <v>38100000</v>
      </c>
      <c r="F125" s="123">
        <v>39400000</v>
      </c>
      <c r="G125" s="87">
        <v>53700000</v>
      </c>
      <c r="O125" s="199"/>
      <c r="P125" s="199"/>
    </row>
    <row r="126" spans="1:16384" ht="30.75" x14ac:dyDescent="0.25">
      <c r="A126" s="119" t="s">
        <v>304</v>
      </c>
      <c r="B126" s="126" t="s">
        <v>352</v>
      </c>
      <c r="C126" s="126" t="s">
        <v>230</v>
      </c>
      <c r="D126" s="118">
        <v>15000000</v>
      </c>
      <c r="E126" s="123">
        <v>15400000</v>
      </c>
      <c r="F126" s="123">
        <v>15600000</v>
      </c>
      <c r="O126" s="199"/>
      <c r="P126" s="199"/>
    </row>
    <row r="127" spans="1:16384" ht="31.5" x14ac:dyDescent="0.25">
      <c r="A127" s="135" t="s">
        <v>623</v>
      </c>
      <c r="B127" s="125" t="s">
        <v>356</v>
      </c>
      <c r="C127" s="125"/>
      <c r="D127" s="117">
        <f>D128+D132+D136</f>
        <v>363805694.65000004</v>
      </c>
      <c r="E127" s="117">
        <f>E128+E132+E136</f>
        <v>260621436.655</v>
      </c>
      <c r="F127" s="117">
        <f>F128+F132+F136</f>
        <v>148528856.85600001</v>
      </c>
      <c r="O127" s="199"/>
      <c r="P127" s="199"/>
    </row>
    <row r="128" spans="1:16384" ht="15.75" x14ac:dyDescent="0.25">
      <c r="A128" s="135" t="s">
        <v>409</v>
      </c>
      <c r="B128" s="125" t="s">
        <v>357</v>
      </c>
      <c r="C128" s="125"/>
      <c r="D128" s="117">
        <f>SUM(D129:D131)</f>
        <v>34562351</v>
      </c>
      <c r="E128" s="117">
        <f>SUM(E129:E131)</f>
        <v>34626689.369999997</v>
      </c>
      <c r="F128" s="117">
        <f>SUM(F129:F131)</f>
        <v>34621952.189999998</v>
      </c>
      <c r="O128" s="199"/>
      <c r="P128" s="199"/>
    </row>
    <row r="129" spans="1:16384" ht="79.5" customHeight="1" x14ac:dyDescent="0.25">
      <c r="A129" s="119" t="s">
        <v>111</v>
      </c>
      <c r="B129" s="126" t="s">
        <v>357</v>
      </c>
      <c r="C129" s="126" t="s">
        <v>105</v>
      </c>
      <c r="D129" s="118">
        <f>23447356+9535934-33570-2000-438333.3</f>
        <v>32509386.699999999</v>
      </c>
      <c r="E129" s="118">
        <f t="shared" ref="E129:F129" si="32">23447356+9535934</f>
        <v>32983290</v>
      </c>
      <c r="F129" s="118">
        <f t="shared" si="32"/>
        <v>32983290</v>
      </c>
      <c r="H129" s="87"/>
      <c r="I129" s="163"/>
      <c r="L129" s="199">
        <v>9535934</v>
      </c>
      <c r="O129" s="405">
        <v>-438333.3</v>
      </c>
      <c r="P129" s="199"/>
    </row>
    <row r="130" spans="1:16384" ht="30.75" x14ac:dyDescent="0.25">
      <c r="A130" s="119" t="s">
        <v>402</v>
      </c>
      <c r="B130" s="126" t="s">
        <v>357</v>
      </c>
      <c r="C130" s="126" t="s">
        <v>106</v>
      </c>
      <c r="D130" s="118">
        <f>1579061+438333.3</f>
        <v>2017394.3</v>
      </c>
      <c r="E130" s="123">
        <v>1643399.37</v>
      </c>
      <c r="F130" s="123">
        <v>1638662.19</v>
      </c>
      <c r="H130" s="87"/>
      <c r="O130" s="405">
        <v>438333.3</v>
      </c>
      <c r="P130" s="199"/>
    </row>
    <row r="131" spans="1:16384" ht="15.75" x14ac:dyDescent="0.25">
      <c r="A131" s="119" t="s">
        <v>114</v>
      </c>
      <c r="B131" s="126" t="s">
        <v>357</v>
      </c>
      <c r="C131" s="126" t="s">
        <v>107</v>
      </c>
      <c r="D131" s="118">
        <f>33570+2000</f>
        <v>35570</v>
      </c>
      <c r="E131" s="123"/>
      <c r="F131" s="123"/>
      <c r="O131" s="199"/>
      <c r="P131" s="199"/>
    </row>
    <row r="132" spans="1:16384" ht="15.75" x14ac:dyDescent="0.25">
      <c r="A132" s="150" t="s">
        <v>430</v>
      </c>
      <c r="B132" s="125" t="s">
        <v>358</v>
      </c>
      <c r="C132" s="125"/>
      <c r="D132" s="117">
        <f>SUM(D133:D135)</f>
        <v>303738138.18000001</v>
      </c>
      <c r="E132" s="117">
        <f>SUM(E133:E134)</f>
        <v>225419997.285</v>
      </c>
      <c r="F132" s="117">
        <f>SUM(F133:F134)</f>
        <v>113333804.66600001</v>
      </c>
      <c r="O132" s="199"/>
      <c r="P132" s="199"/>
    </row>
    <row r="133" spans="1:16384" ht="30.75" x14ac:dyDescent="0.25">
      <c r="A133" s="119" t="s">
        <v>402</v>
      </c>
      <c r="B133" s="126" t="s">
        <v>358</v>
      </c>
      <c r="C133" s="126" t="s">
        <v>106</v>
      </c>
      <c r="D133" s="118">
        <f>6627373+3752923.6-127.35</f>
        <v>10380169.25</v>
      </c>
      <c r="E133" s="123">
        <v>13381735.785</v>
      </c>
      <c r="F133" s="123">
        <v>13333804.666000001</v>
      </c>
      <c r="O133" s="199"/>
      <c r="P133" s="199"/>
    </row>
    <row r="134" spans="1:16384" ht="30.75" x14ac:dyDescent="0.25">
      <c r="A134" s="119" t="s">
        <v>304</v>
      </c>
      <c r="B134" s="126" t="s">
        <v>358</v>
      </c>
      <c r="C134" s="126" t="s">
        <v>230</v>
      </c>
      <c r="D134" s="207">
        <f>99565180.33+29711709.45+50000000+100000000+14080951.8</f>
        <v>293357841.57999998</v>
      </c>
      <c r="E134" s="123">
        <f>42038261.5+50000000+100000000+20000000</f>
        <v>212038261.5</v>
      </c>
      <c r="F134" s="123">
        <f>100000000</f>
        <v>100000000</v>
      </c>
      <c r="G134" s="6"/>
      <c r="H134"/>
      <c r="I134"/>
      <c r="J134" s="38"/>
      <c r="K134" s="6"/>
      <c r="O134" s="199"/>
      <c r="P134" s="199"/>
    </row>
    <row r="135" spans="1:16384" ht="15.75" x14ac:dyDescent="0.25">
      <c r="A135" s="119" t="s">
        <v>114</v>
      </c>
      <c r="B135" s="126" t="s">
        <v>358</v>
      </c>
      <c r="C135" s="126" t="s">
        <v>107</v>
      </c>
      <c r="D135" s="207">
        <f>127.35</f>
        <v>127.35</v>
      </c>
      <c r="E135" s="123"/>
      <c r="F135" s="123"/>
      <c r="G135" s="6"/>
      <c r="H135"/>
      <c r="I135"/>
      <c r="J135" s="38"/>
      <c r="K135" s="6"/>
      <c r="O135" s="199"/>
      <c r="P135" s="199"/>
    </row>
    <row r="136" spans="1:16384" ht="16.5" customHeight="1" x14ac:dyDescent="0.25">
      <c r="A136" s="135" t="s">
        <v>431</v>
      </c>
      <c r="B136" s="125" t="s">
        <v>432</v>
      </c>
      <c r="C136" s="125"/>
      <c r="D136" s="117">
        <f>D137</f>
        <v>25505205.470000003</v>
      </c>
      <c r="E136" s="117">
        <f t="shared" ref="E136:F136" si="33">E137</f>
        <v>574750</v>
      </c>
      <c r="F136" s="117">
        <f t="shared" si="33"/>
        <v>573100</v>
      </c>
      <c r="O136" s="199"/>
      <c r="P136" s="199"/>
    </row>
    <row r="137" spans="1:16384" ht="30.75" x14ac:dyDescent="0.25">
      <c r="A137" s="119" t="s">
        <v>402</v>
      </c>
      <c r="B137" s="126" t="s">
        <v>432</v>
      </c>
      <c r="C137" s="126" t="s">
        <v>106</v>
      </c>
      <c r="D137" s="118">
        <f>16995412+3982016.67+4527776.8</f>
        <v>25505205.470000003</v>
      </c>
      <c r="E137" s="123">
        <v>574750</v>
      </c>
      <c r="F137" s="123">
        <v>573100</v>
      </c>
      <c r="G137" s="87">
        <v>573100</v>
      </c>
      <c r="O137" s="199"/>
      <c r="P137" s="199"/>
    </row>
    <row r="138" spans="1:16384" ht="31.5" x14ac:dyDescent="0.25">
      <c r="A138" s="135" t="s">
        <v>496</v>
      </c>
      <c r="B138" s="125" t="s">
        <v>361</v>
      </c>
      <c r="C138" s="125"/>
      <c r="D138" s="117">
        <f>D139+D143+D146</f>
        <v>127796727.31</v>
      </c>
      <c r="E138" s="117">
        <f t="shared" ref="E138:F138" si="34">E139+E143+E146</f>
        <v>128753854.44</v>
      </c>
      <c r="F138" s="117">
        <f t="shared" si="34"/>
        <v>129437178.85000001</v>
      </c>
      <c r="L138" s="199">
        <f>L139+L143+L146</f>
        <v>0</v>
      </c>
      <c r="M138" s="199">
        <f t="shared" ref="M138:N138" si="35">M139+M143+M146</f>
        <v>0</v>
      </c>
      <c r="N138" s="199">
        <f t="shared" si="35"/>
        <v>0</v>
      </c>
      <c r="O138" s="199"/>
      <c r="P138" s="199"/>
    </row>
    <row r="139" spans="1:16384" s="33" customFormat="1" ht="15.75" x14ac:dyDescent="0.25">
      <c r="A139" s="135" t="s">
        <v>409</v>
      </c>
      <c r="B139" s="125" t="s">
        <v>362</v>
      </c>
      <c r="C139" s="125"/>
      <c r="D139" s="117">
        <f>SUBTOTAL(9,D140:D142)</f>
        <v>111711903.98</v>
      </c>
      <c r="E139" s="117">
        <f>SUBTOTAL(9,E140:E142)</f>
        <v>112753854.44</v>
      </c>
      <c r="F139" s="117">
        <f t="shared" ref="F139" si="36">SUBTOTAL(9,F140:F142)</f>
        <v>113645346.07000001</v>
      </c>
      <c r="G139" s="89"/>
      <c r="H139" s="90"/>
      <c r="I139" s="90"/>
      <c r="J139" s="89"/>
      <c r="K139" s="89"/>
      <c r="L139" s="204">
        <f>SUBTOTAL(9,L140:L142)</f>
        <v>0</v>
      </c>
      <c r="M139" s="204">
        <f t="shared" ref="M139:N139" si="37">SUBTOTAL(9,M140:M142)</f>
        <v>0</v>
      </c>
      <c r="N139" s="204">
        <f t="shared" si="37"/>
        <v>0</v>
      </c>
      <c r="O139" s="204"/>
      <c r="P139" s="204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5"/>
      <c r="BN139" s="205"/>
      <c r="BO139" s="205"/>
      <c r="BP139" s="205"/>
      <c r="BQ139" s="205"/>
      <c r="BR139" s="205"/>
      <c r="BS139" s="205"/>
      <c r="BT139" s="205"/>
      <c r="BU139" s="205"/>
      <c r="BV139" s="205"/>
      <c r="BW139" s="205"/>
      <c r="BX139" s="205"/>
      <c r="BY139" s="205"/>
      <c r="BZ139" s="205"/>
      <c r="CA139" s="205"/>
      <c r="CB139" s="205"/>
      <c r="CC139" s="205"/>
      <c r="CD139" s="205"/>
      <c r="CE139" s="205"/>
      <c r="CF139" s="205"/>
      <c r="CG139" s="205"/>
      <c r="CH139" s="205"/>
      <c r="CI139" s="205"/>
      <c r="CJ139" s="205"/>
      <c r="CK139" s="205"/>
      <c r="CL139" s="205"/>
      <c r="CM139" s="205"/>
      <c r="CN139" s="205"/>
      <c r="CO139" s="205"/>
      <c r="CP139" s="205"/>
      <c r="CQ139" s="205"/>
      <c r="CR139" s="205"/>
      <c r="CS139" s="205"/>
      <c r="CT139" s="205"/>
      <c r="CU139" s="205"/>
      <c r="CV139" s="205"/>
      <c r="CW139" s="205"/>
      <c r="CX139" s="205"/>
      <c r="CY139" s="205"/>
      <c r="CZ139" s="205"/>
      <c r="DA139" s="205"/>
      <c r="DB139" s="205"/>
      <c r="DC139" s="205"/>
      <c r="DD139" s="205"/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  <c r="IY139" s="205"/>
      <c r="JF139" s="205"/>
      <c r="JG139" s="205"/>
      <c r="JH139" s="205"/>
      <c r="JI139" s="205"/>
      <c r="JJ139" s="205"/>
      <c r="JK139" s="205"/>
      <c r="JL139" s="205"/>
      <c r="JM139" s="205"/>
      <c r="JN139" s="205"/>
      <c r="JO139" s="205"/>
      <c r="JP139" s="205"/>
      <c r="JQ139" s="205"/>
      <c r="JR139" s="205"/>
      <c r="JS139" s="205"/>
      <c r="JT139" s="205"/>
      <c r="JU139" s="205"/>
      <c r="JV139" s="205"/>
      <c r="JW139" s="205"/>
      <c r="JX139" s="205"/>
      <c r="JY139" s="205"/>
      <c r="JZ139" s="205"/>
      <c r="KA139" s="205"/>
      <c r="KB139" s="205"/>
      <c r="KC139" s="205"/>
      <c r="KD139" s="205"/>
      <c r="KE139" s="205"/>
      <c r="KF139" s="205"/>
      <c r="KG139" s="205"/>
      <c r="KH139" s="205"/>
      <c r="KI139" s="205"/>
      <c r="KJ139" s="205"/>
      <c r="KK139" s="205"/>
      <c r="KL139" s="205"/>
      <c r="KM139" s="205"/>
      <c r="KN139" s="205"/>
      <c r="KO139" s="205"/>
      <c r="KP139" s="205"/>
      <c r="KQ139" s="205"/>
      <c r="KR139" s="205"/>
      <c r="KS139" s="205"/>
      <c r="KT139" s="205"/>
      <c r="KU139" s="205"/>
      <c r="KV139" s="205"/>
      <c r="KW139" s="205"/>
      <c r="KX139" s="205"/>
      <c r="KY139" s="205"/>
      <c r="KZ139" s="205"/>
      <c r="LA139" s="205"/>
      <c r="LB139" s="205"/>
      <c r="LC139" s="205"/>
      <c r="LD139" s="205"/>
      <c r="LE139" s="205"/>
      <c r="LF139" s="205"/>
      <c r="LG139" s="205"/>
      <c r="LH139" s="205"/>
      <c r="LI139" s="205"/>
      <c r="LJ139" s="205"/>
      <c r="LK139" s="205"/>
      <c r="LL139" s="205"/>
      <c r="LM139" s="205"/>
      <c r="LN139" s="205"/>
      <c r="LO139" s="205"/>
      <c r="LP139" s="205"/>
      <c r="LQ139" s="205"/>
      <c r="LR139" s="205"/>
      <c r="LS139" s="205"/>
      <c r="LT139" s="205"/>
      <c r="LU139" s="205"/>
      <c r="LV139" s="205"/>
      <c r="LW139" s="205"/>
      <c r="LX139" s="205"/>
      <c r="LY139" s="205"/>
      <c r="LZ139" s="205"/>
      <c r="MA139" s="205"/>
      <c r="MB139" s="205"/>
      <c r="MC139" s="205"/>
      <c r="MD139" s="205"/>
      <c r="ME139" s="205"/>
      <c r="MF139" s="205"/>
      <c r="MG139" s="205"/>
      <c r="MH139" s="205"/>
      <c r="MI139" s="205"/>
      <c r="MJ139" s="205"/>
      <c r="MK139" s="205"/>
      <c r="ML139" s="205"/>
      <c r="MM139" s="205"/>
      <c r="MN139" s="205"/>
      <c r="MO139" s="205"/>
      <c r="MP139" s="205"/>
      <c r="MQ139" s="205"/>
      <c r="MR139" s="205"/>
      <c r="MS139" s="205"/>
      <c r="MT139" s="205"/>
      <c r="MU139" s="205"/>
      <c r="MV139" s="205"/>
      <c r="MW139" s="205"/>
      <c r="MX139" s="205"/>
      <c r="MY139" s="205"/>
      <c r="MZ139" s="205"/>
      <c r="NA139" s="205"/>
      <c r="NB139" s="205"/>
      <c r="NC139" s="205"/>
      <c r="ND139" s="205"/>
      <c r="NE139" s="205"/>
      <c r="NF139" s="205"/>
      <c r="NG139" s="205"/>
      <c r="NH139" s="205"/>
      <c r="NI139" s="205"/>
      <c r="NJ139" s="205"/>
      <c r="NK139" s="205"/>
      <c r="NL139" s="205"/>
      <c r="NM139" s="205"/>
      <c r="NN139" s="205"/>
      <c r="NO139" s="205"/>
      <c r="NP139" s="205"/>
      <c r="NQ139" s="205"/>
      <c r="NR139" s="205"/>
      <c r="NS139" s="205"/>
      <c r="NT139" s="205"/>
      <c r="NU139" s="205"/>
      <c r="NV139" s="205"/>
      <c r="NW139" s="205"/>
      <c r="NX139" s="205"/>
      <c r="NY139" s="205"/>
      <c r="NZ139" s="205"/>
      <c r="OA139" s="205"/>
      <c r="OB139" s="205"/>
      <c r="OC139" s="205"/>
      <c r="OD139" s="205"/>
      <c r="OE139" s="205"/>
      <c r="OF139" s="205"/>
      <c r="OG139" s="205"/>
      <c r="OH139" s="205"/>
      <c r="OI139" s="205"/>
      <c r="OJ139" s="205"/>
      <c r="OK139" s="205"/>
      <c r="OL139" s="205"/>
      <c r="OM139" s="205"/>
      <c r="ON139" s="205"/>
      <c r="OO139" s="205"/>
      <c r="OP139" s="205"/>
      <c r="OQ139" s="205"/>
      <c r="OR139" s="205"/>
      <c r="OS139" s="205"/>
      <c r="OT139" s="205"/>
      <c r="OU139" s="205"/>
      <c r="OV139" s="205"/>
      <c r="OW139" s="205"/>
      <c r="OX139" s="205"/>
      <c r="OY139" s="205"/>
      <c r="OZ139" s="205"/>
      <c r="PA139" s="205"/>
      <c r="PB139" s="205"/>
      <c r="PC139" s="205"/>
      <c r="PD139" s="205"/>
      <c r="PE139" s="205"/>
      <c r="PF139" s="205"/>
      <c r="PG139" s="205"/>
      <c r="PH139" s="205"/>
      <c r="PI139" s="205"/>
      <c r="PJ139" s="205"/>
      <c r="PK139" s="205"/>
      <c r="PL139" s="205"/>
      <c r="PM139" s="205"/>
      <c r="PN139" s="205"/>
      <c r="PO139" s="205"/>
      <c r="PP139" s="205"/>
      <c r="PQ139" s="205"/>
      <c r="PR139" s="205"/>
      <c r="PS139" s="205"/>
      <c r="PT139" s="205"/>
      <c r="PU139" s="205"/>
      <c r="PV139" s="205"/>
      <c r="PW139" s="205"/>
      <c r="PX139" s="205"/>
      <c r="PY139" s="205"/>
      <c r="PZ139" s="205"/>
      <c r="QA139" s="205"/>
      <c r="QB139" s="205"/>
      <c r="QC139" s="205"/>
      <c r="QD139" s="205"/>
      <c r="QE139" s="205"/>
      <c r="QF139" s="205"/>
      <c r="QG139" s="205"/>
      <c r="QH139" s="205"/>
      <c r="QI139" s="205"/>
      <c r="QJ139" s="205"/>
      <c r="QK139" s="205"/>
      <c r="QL139" s="205"/>
      <c r="QM139" s="205"/>
      <c r="QN139" s="205"/>
      <c r="QO139" s="205"/>
      <c r="QP139" s="205"/>
      <c r="QQ139" s="205"/>
      <c r="QR139" s="205"/>
      <c r="QS139" s="205"/>
      <c r="QT139" s="205"/>
      <c r="QU139" s="205"/>
      <c r="QV139" s="205"/>
      <c r="QW139" s="205"/>
      <c r="QX139" s="205"/>
      <c r="QY139" s="205"/>
      <c r="QZ139" s="205"/>
      <c r="RA139" s="205"/>
      <c r="RB139" s="205"/>
      <c r="RC139" s="205"/>
      <c r="RD139" s="205"/>
      <c r="RE139" s="205"/>
      <c r="RF139" s="205"/>
      <c r="RG139" s="205"/>
      <c r="RH139" s="205"/>
      <c r="RI139" s="205"/>
      <c r="RJ139" s="205"/>
      <c r="RK139" s="205"/>
      <c r="RL139" s="205"/>
      <c r="RM139" s="205"/>
      <c r="RN139" s="205"/>
      <c r="RO139" s="205"/>
      <c r="RP139" s="205"/>
      <c r="RQ139" s="205"/>
      <c r="RR139" s="205"/>
      <c r="RS139" s="205"/>
      <c r="RT139" s="205"/>
      <c r="RU139" s="205"/>
      <c r="RV139" s="205"/>
      <c r="RW139" s="205"/>
      <c r="RX139" s="205"/>
      <c r="RY139" s="205"/>
      <c r="RZ139" s="205"/>
      <c r="SA139" s="205"/>
      <c r="SB139" s="205"/>
      <c r="SC139" s="205"/>
      <c r="SD139" s="205"/>
      <c r="SE139" s="205"/>
      <c r="SF139" s="205"/>
      <c r="SG139" s="205"/>
      <c r="SH139" s="205"/>
      <c r="SI139" s="205"/>
      <c r="SJ139" s="205"/>
      <c r="SK139" s="205"/>
      <c r="SL139" s="205"/>
      <c r="SM139" s="205"/>
      <c r="SN139" s="205"/>
      <c r="SO139" s="205"/>
      <c r="SP139" s="205"/>
      <c r="SQ139" s="205"/>
      <c r="SR139" s="205"/>
      <c r="SS139" s="205"/>
      <c r="ST139" s="205"/>
      <c r="SU139" s="205"/>
      <c r="TB139" s="205"/>
      <c r="TC139" s="205"/>
      <c r="TD139" s="205"/>
      <c r="TE139" s="205"/>
      <c r="TF139" s="205"/>
      <c r="TG139" s="205"/>
      <c r="TH139" s="205"/>
      <c r="TI139" s="205"/>
      <c r="TJ139" s="205"/>
      <c r="TK139" s="205"/>
      <c r="TL139" s="205"/>
      <c r="TM139" s="205"/>
      <c r="TN139" s="205"/>
      <c r="TO139" s="205"/>
      <c r="TP139" s="205"/>
      <c r="TQ139" s="205"/>
      <c r="TR139" s="205"/>
      <c r="TS139" s="205"/>
      <c r="TT139" s="205"/>
      <c r="TU139" s="205"/>
      <c r="TV139" s="205"/>
      <c r="TW139" s="205"/>
      <c r="TX139" s="205"/>
      <c r="TY139" s="205"/>
      <c r="TZ139" s="205"/>
      <c r="UA139" s="205"/>
      <c r="UB139" s="205"/>
      <c r="UC139" s="205"/>
      <c r="UD139" s="205"/>
      <c r="UE139" s="205"/>
      <c r="UF139" s="205"/>
      <c r="UG139" s="205"/>
      <c r="UH139" s="205"/>
      <c r="UI139" s="205"/>
      <c r="UJ139" s="205"/>
      <c r="UK139" s="205"/>
      <c r="UL139" s="205"/>
      <c r="UM139" s="205"/>
      <c r="UN139" s="205"/>
      <c r="UO139" s="205"/>
      <c r="UP139" s="205"/>
      <c r="UQ139" s="205"/>
      <c r="UR139" s="205"/>
      <c r="US139" s="205"/>
      <c r="UT139" s="205"/>
      <c r="UU139" s="205"/>
      <c r="UV139" s="205"/>
      <c r="UW139" s="205"/>
      <c r="UX139" s="205"/>
      <c r="UY139" s="205"/>
      <c r="UZ139" s="205"/>
      <c r="VA139" s="205"/>
      <c r="VB139" s="205"/>
      <c r="VC139" s="205"/>
      <c r="VD139" s="205"/>
      <c r="VE139" s="205"/>
      <c r="VF139" s="205"/>
      <c r="VG139" s="205"/>
      <c r="VH139" s="205"/>
      <c r="VI139" s="205"/>
      <c r="VJ139" s="205"/>
      <c r="VK139" s="205"/>
      <c r="VL139" s="205"/>
      <c r="VM139" s="205"/>
      <c r="VN139" s="205"/>
      <c r="VO139" s="205"/>
      <c r="VP139" s="205"/>
      <c r="VQ139" s="205"/>
      <c r="VR139" s="205"/>
      <c r="VS139" s="205"/>
      <c r="VT139" s="205"/>
      <c r="VU139" s="205"/>
      <c r="VV139" s="205"/>
      <c r="VW139" s="205"/>
      <c r="VX139" s="205"/>
      <c r="VY139" s="205"/>
      <c r="VZ139" s="205"/>
      <c r="WA139" s="205"/>
      <c r="WB139" s="205"/>
      <c r="WC139" s="205"/>
      <c r="WD139" s="205"/>
      <c r="WE139" s="205"/>
      <c r="WF139" s="205"/>
      <c r="WG139" s="205"/>
      <c r="WH139" s="205"/>
      <c r="WI139" s="205"/>
      <c r="WJ139" s="205"/>
      <c r="WK139" s="205"/>
      <c r="WL139" s="205"/>
      <c r="WM139" s="205"/>
      <c r="WN139" s="205"/>
      <c r="WO139" s="205"/>
      <c r="WP139" s="205"/>
      <c r="WQ139" s="205"/>
      <c r="WR139" s="205"/>
      <c r="WS139" s="205"/>
      <c r="WT139" s="205"/>
      <c r="WU139" s="205"/>
      <c r="WV139" s="205"/>
      <c r="WW139" s="205"/>
      <c r="WX139" s="205"/>
      <c r="WY139" s="205"/>
      <c r="WZ139" s="205"/>
      <c r="XA139" s="205"/>
      <c r="XB139" s="205"/>
      <c r="XC139" s="205"/>
      <c r="XD139" s="205"/>
      <c r="XE139" s="205"/>
      <c r="XF139" s="205"/>
      <c r="XG139" s="205"/>
      <c r="XH139" s="205"/>
      <c r="XI139" s="205"/>
      <c r="XJ139" s="205"/>
      <c r="XK139" s="205"/>
      <c r="XL139" s="205"/>
      <c r="XM139" s="205"/>
      <c r="XN139" s="205"/>
      <c r="XO139" s="205"/>
      <c r="XP139" s="205"/>
      <c r="XQ139" s="205"/>
      <c r="XR139" s="205"/>
      <c r="XS139" s="205"/>
      <c r="XT139" s="205"/>
      <c r="XU139" s="205"/>
      <c r="XV139" s="205"/>
      <c r="XW139" s="205"/>
      <c r="XX139" s="205"/>
      <c r="XY139" s="205"/>
      <c r="XZ139" s="205"/>
      <c r="YA139" s="205"/>
      <c r="YB139" s="205"/>
      <c r="YC139" s="205"/>
      <c r="YD139" s="205"/>
      <c r="YE139" s="205"/>
      <c r="YF139" s="205"/>
      <c r="YG139" s="205"/>
      <c r="YH139" s="205"/>
      <c r="YI139" s="205"/>
      <c r="YJ139" s="205"/>
      <c r="YK139" s="205"/>
      <c r="YL139" s="205"/>
      <c r="YM139" s="205"/>
      <c r="YN139" s="205"/>
      <c r="YO139" s="205"/>
      <c r="YP139" s="205"/>
      <c r="YQ139" s="205"/>
      <c r="YR139" s="205"/>
      <c r="YS139" s="205"/>
      <c r="YT139" s="205"/>
      <c r="YU139" s="205"/>
      <c r="YV139" s="205"/>
      <c r="YW139" s="205"/>
      <c r="YX139" s="205"/>
      <c r="YY139" s="205"/>
      <c r="YZ139" s="205"/>
      <c r="ZA139" s="205"/>
      <c r="ZB139" s="205"/>
      <c r="ZC139" s="205"/>
      <c r="ZD139" s="205"/>
      <c r="ZE139" s="205"/>
      <c r="ZF139" s="205"/>
      <c r="ZG139" s="205"/>
      <c r="ZH139" s="205"/>
      <c r="ZI139" s="205"/>
      <c r="ZJ139" s="205"/>
      <c r="ZK139" s="205"/>
      <c r="ZL139" s="205"/>
      <c r="ZM139" s="205"/>
      <c r="ZN139" s="205"/>
      <c r="ZO139" s="205"/>
      <c r="ZP139" s="205"/>
      <c r="ZQ139" s="205"/>
      <c r="ZR139" s="205"/>
      <c r="ZS139" s="205"/>
      <c r="ZT139" s="205"/>
      <c r="ZU139" s="205"/>
      <c r="ZV139" s="205"/>
      <c r="ZW139" s="205"/>
      <c r="ZX139" s="205"/>
      <c r="ZY139" s="205"/>
      <c r="ZZ139" s="205"/>
      <c r="AAA139" s="205"/>
      <c r="AAB139" s="205"/>
      <c r="AAC139" s="205"/>
      <c r="AAD139" s="205"/>
      <c r="AAE139" s="205"/>
      <c r="AAF139" s="205"/>
      <c r="AAG139" s="205"/>
      <c r="AAH139" s="205"/>
      <c r="AAI139" s="205"/>
      <c r="AAJ139" s="205"/>
      <c r="AAK139" s="205"/>
      <c r="AAL139" s="205"/>
      <c r="AAM139" s="205"/>
      <c r="AAN139" s="205"/>
      <c r="AAO139" s="205"/>
      <c r="AAP139" s="205"/>
      <c r="AAQ139" s="205"/>
      <c r="AAR139" s="205"/>
      <c r="AAS139" s="205"/>
      <c r="AAT139" s="205"/>
      <c r="AAU139" s="205"/>
      <c r="AAV139" s="205"/>
      <c r="AAW139" s="205"/>
      <c r="AAX139" s="205"/>
      <c r="AAY139" s="205"/>
      <c r="AAZ139" s="205"/>
      <c r="ABA139" s="205"/>
      <c r="ABB139" s="205"/>
      <c r="ABC139" s="205"/>
      <c r="ABD139" s="205"/>
      <c r="ABE139" s="205"/>
      <c r="ABF139" s="205"/>
      <c r="ABG139" s="205"/>
      <c r="ABH139" s="205"/>
      <c r="ABI139" s="205"/>
      <c r="ABJ139" s="205"/>
      <c r="ABK139" s="205"/>
      <c r="ABL139" s="205"/>
      <c r="ABM139" s="205"/>
      <c r="ABN139" s="205"/>
      <c r="ABO139" s="205"/>
      <c r="ABP139" s="205"/>
      <c r="ABQ139" s="205"/>
      <c r="ABR139" s="205"/>
      <c r="ABS139" s="205"/>
      <c r="ABT139" s="205"/>
      <c r="ABU139" s="205"/>
      <c r="ABV139" s="205"/>
      <c r="ABW139" s="205"/>
      <c r="ABX139" s="205"/>
      <c r="ABY139" s="205"/>
      <c r="ABZ139" s="205"/>
      <c r="ACA139" s="205"/>
      <c r="ACB139" s="205"/>
      <c r="ACC139" s="205"/>
      <c r="ACD139" s="205"/>
      <c r="ACE139" s="205"/>
      <c r="ACF139" s="205"/>
      <c r="ACG139" s="205"/>
      <c r="ACH139" s="205"/>
      <c r="ACI139" s="205"/>
      <c r="ACJ139" s="205"/>
      <c r="ACK139" s="205"/>
      <c r="ACL139" s="205"/>
      <c r="ACM139" s="205"/>
      <c r="ACN139" s="205"/>
      <c r="ACO139" s="205"/>
      <c r="ACP139" s="205"/>
      <c r="ACQ139" s="205"/>
      <c r="ACX139" s="205"/>
      <c r="ACY139" s="205"/>
      <c r="ACZ139" s="205"/>
      <c r="ADA139" s="205"/>
      <c r="ADB139" s="205"/>
      <c r="ADC139" s="205"/>
      <c r="ADD139" s="205"/>
      <c r="ADE139" s="205"/>
      <c r="ADF139" s="205"/>
      <c r="ADG139" s="205"/>
      <c r="ADH139" s="205"/>
      <c r="ADI139" s="205"/>
      <c r="ADJ139" s="205"/>
      <c r="ADK139" s="205"/>
      <c r="ADL139" s="205"/>
      <c r="ADM139" s="205"/>
      <c r="ADN139" s="205"/>
      <c r="ADO139" s="205"/>
      <c r="ADP139" s="205"/>
      <c r="ADQ139" s="205"/>
      <c r="ADR139" s="205"/>
      <c r="ADS139" s="205"/>
      <c r="ADT139" s="205"/>
      <c r="ADU139" s="205"/>
      <c r="ADV139" s="205"/>
      <c r="ADW139" s="205"/>
      <c r="ADX139" s="205"/>
      <c r="ADY139" s="205"/>
      <c r="ADZ139" s="205"/>
      <c r="AEA139" s="205"/>
      <c r="AEB139" s="205"/>
      <c r="AEC139" s="205"/>
      <c r="AED139" s="205"/>
      <c r="AEE139" s="205"/>
      <c r="AEF139" s="205"/>
      <c r="AEG139" s="205"/>
      <c r="AEH139" s="205"/>
      <c r="AEI139" s="205"/>
      <c r="AEJ139" s="205"/>
      <c r="AEK139" s="205"/>
      <c r="AEL139" s="205"/>
      <c r="AEM139" s="205"/>
      <c r="AEN139" s="205"/>
      <c r="AEO139" s="205"/>
      <c r="AEP139" s="205"/>
      <c r="AEQ139" s="205"/>
      <c r="AER139" s="205"/>
      <c r="AES139" s="205"/>
      <c r="AET139" s="205"/>
      <c r="AEU139" s="205"/>
      <c r="AEV139" s="205"/>
      <c r="AEW139" s="205"/>
      <c r="AEX139" s="205"/>
      <c r="AEY139" s="205"/>
      <c r="AEZ139" s="205"/>
      <c r="AFA139" s="205"/>
      <c r="AFB139" s="205"/>
      <c r="AFC139" s="205"/>
      <c r="AFD139" s="205"/>
      <c r="AFE139" s="205"/>
      <c r="AFF139" s="205"/>
      <c r="AFG139" s="205"/>
      <c r="AFH139" s="205"/>
      <c r="AFI139" s="205"/>
      <c r="AFJ139" s="205"/>
      <c r="AFK139" s="205"/>
      <c r="AFL139" s="205"/>
      <c r="AFM139" s="205"/>
      <c r="AFN139" s="205"/>
      <c r="AFO139" s="205"/>
      <c r="AFP139" s="205"/>
      <c r="AFQ139" s="205"/>
      <c r="AFR139" s="205"/>
      <c r="AFS139" s="205"/>
      <c r="AFT139" s="205"/>
      <c r="AFU139" s="205"/>
      <c r="AFV139" s="205"/>
      <c r="AFW139" s="205"/>
      <c r="AFX139" s="205"/>
      <c r="AFY139" s="205"/>
      <c r="AFZ139" s="205"/>
      <c r="AGA139" s="205"/>
      <c r="AGB139" s="205"/>
      <c r="AGC139" s="205"/>
      <c r="AGD139" s="205"/>
      <c r="AGE139" s="205"/>
      <c r="AGF139" s="205"/>
      <c r="AGG139" s="205"/>
      <c r="AGH139" s="205"/>
      <c r="AGI139" s="205"/>
      <c r="AGJ139" s="205"/>
      <c r="AGK139" s="205"/>
      <c r="AGL139" s="205"/>
      <c r="AGM139" s="205"/>
      <c r="AGN139" s="205"/>
      <c r="AGO139" s="205"/>
      <c r="AGP139" s="205"/>
      <c r="AGQ139" s="205"/>
      <c r="AGR139" s="205"/>
      <c r="AGS139" s="205"/>
      <c r="AGT139" s="205"/>
      <c r="AGU139" s="205"/>
      <c r="AGV139" s="205"/>
      <c r="AGW139" s="205"/>
      <c r="AGX139" s="205"/>
      <c r="AGY139" s="205"/>
      <c r="AGZ139" s="205"/>
      <c r="AHA139" s="205"/>
      <c r="AHB139" s="205"/>
      <c r="AHC139" s="205"/>
      <c r="AHD139" s="205"/>
      <c r="AHE139" s="205"/>
      <c r="AHF139" s="205"/>
      <c r="AHG139" s="205"/>
      <c r="AHH139" s="205"/>
      <c r="AHI139" s="205"/>
      <c r="AHJ139" s="205"/>
      <c r="AHK139" s="205"/>
      <c r="AHL139" s="205"/>
      <c r="AHM139" s="205"/>
      <c r="AHN139" s="205"/>
      <c r="AHO139" s="205"/>
      <c r="AHP139" s="205"/>
      <c r="AHQ139" s="205"/>
      <c r="AHR139" s="205"/>
      <c r="AHS139" s="205"/>
      <c r="AHT139" s="205"/>
      <c r="AHU139" s="205"/>
      <c r="AHV139" s="205"/>
      <c r="AHW139" s="205"/>
      <c r="AHX139" s="205"/>
      <c r="AHY139" s="205"/>
      <c r="AHZ139" s="205"/>
      <c r="AIA139" s="205"/>
      <c r="AIB139" s="205"/>
      <c r="AIC139" s="205"/>
      <c r="AID139" s="205"/>
      <c r="AIE139" s="205"/>
      <c r="AIF139" s="205"/>
      <c r="AIG139" s="205"/>
      <c r="AIH139" s="205"/>
      <c r="AII139" s="205"/>
      <c r="AIJ139" s="205"/>
      <c r="AIK139" s="205"/>
      <c r="AIL139" s="205"/>
      <c r="AIM139" s="205"/>
      <c r="AIN139" s="205"/>
      <c r="AIO139" s="205"/>
      <c r="AIP139" s="205"/>
      <c r="AIQ139" s="205"/>
      <c r="AIR139" s="205"/>
      <c r="AIS139" s="205"/>
      <c r="AIT139" s="205"/>
      <c r="AIU139" s="205"/>
      <c r="AIV139" s="205"/>
      <c r="AIW139" s="205"/>
      <c r="AIX139" s="205"/>
      <c r="AIY139" s="205"/>
      <c r="AIZ139" s="205"/>
      <c r="AJA139" s="205"/>
      <c r="AJB139" s="205"/>
      <c r="AJC139" s="205"/>
      <c r="AJD139" s="205"/>
      <c r="AJE139" s="205"/>
      <c r="AJF139" s="205"/>
      <c r="AJG139" s="205"/>
      <c r="AJH139" s="205"/>
      <c r="AJI139" s="205"/>
      <c r="AJJ139" s="205"/>
      <c r="AJK139" s="205"/>
      <c r="AJL139" s="205"/>
      <c r="AJM139" s="205"/>
      <c r="AJN139" s="205"/>
      <c r="AJO139" s="205"/>
      <c r="AJP139" s="205"/>
      <c r="AJQ139" s="205"/>
      <c r="AJR139" s="205"/>
      <c r="AJS139" s="205"/>
      <c r="AJT139" s="205"/>
      <c r="AJU139" s="205"/>
      <c r="AJV139" s="205"/>
      <c r="AJW139" s="205"/>
      <c r="AJX139" s="205"/>
      <c r="AJY139" s="205"/>
      <c r="AJZ139" s="205"/>
      <c r="AKA139" s="205"/>
      <c r="AKB139" s="205"/>
      <c r="AKC139" s="205"/>
      <c r="AKD139" s="205"/>
      <c r="AKE139" s="205"/>
      <c r="AKF139" s="205"/>
      <c r="AKG139" s="205"/>
      <c r="AKH139" s="205"/>
      <c r="AKI139" s="205"/>
      <c r="AKJ139" s="205"/>
      <c r="AKK139" s="205"/>
      <c r="AKL139" s="205"/>
      <c r="AKM139" s="205"/>
      <c r="AKN139" s="205"/>
      <c r="AKO139" s="205"/>
      <c r="AKP139" s="205"/>
      <c r="AKQ139" s="205"/>
      <c r="AKR139" s="205"/>
      <c r="AKS139" s="205"/>
      <c r="AKT139" s="205"/>
      <c r="AKU139" s="205"/>
      <c r="AKV139" s="205"/>
      <c r="AKW139" s="205"/>
      <c r="AKX139" s="205"/>
      <c r="AKY139" s="205"/>
      <c r="AKZ139" s="205"/>
      <c r="ALA139" s="205"/>
      <c r="ALB139" s="205"/>
      <c r="ALC139" s="205"/>
      <c r="ALD139" s="205"/>
      <c r="ALE139" s="205"/>
      <c r="ALF139" s="205"/>
      <c r="ALG139" s="205"/>
      <c r="ALH139" s="205"/>
      <c r="ALI139" s="205"/>
      <c r="ALJ139" s="205"/>
      <c r="ALK139" s="205"/>
      <c r="ALL139" s="205"/>
      <c r="ALM139" s="205"/>
      <c r="ALN139" s="205"/>
      <c r="ALO139" s="205"/>
      <c r="ALP139" s="205"/>
      <c r="ALQ139" s="205"/>
      <c r="ALR139" s="205"/>
      <c r="ALS139" s="205"/>
      <c r="ALT139" s="205"/>
      <c r="ALU139" s="205"/>
      <c r="ALV139" s="205"/>
      <c r="ALW139" s="205"/>
      <c r="ALX139" s="205"/>
      <c r="ALY139" s="205"/>
      <c r="ALZ139" s="205"/>
      <c r="AMA139" s="205"/>
      <c r="AMB139" s="205"/>
      <c r="AMC139" s="205"/>
      <c r="AMD139" s="205"/>
      <c r="AME139" s="205"/>
      <c r="AMF139" s="205"/>
      <c r="AMG139" s="205"/>
      <c r="AMH139" s="205"/>
      <c r="AMI139" s="205"/>
      <c r="AMJ139" s="205"/>
      <c r="AMK139" s="205"/>
      <c r="AML139" s="205"/>
      <c r="AMM139" s="205"/>
      <c r="AMT139" s="205"/>
      <c r="AMU139" s="205"/>
      <c r="AMV139" s="205"/>
      <c r="AMW139" s="205"/>
      <c r="AMX139" s="205"/>
      <c r="AMY139" s="205"/>
      <c r="AMZ139" s="205"/>
      <c r="ANA139" s="205"/>
      <c r="ANB139" s="205"/>
      <c r="ANC139" s="205"/>
      <c r="AND139" s="205"/>
      <c r="ANE139" s="205"/>
      <c r="ANF139" s="205"/>
      <c r="ANG139" s="205"/>
      <c r="ANH139" s="205"/>
      <c r="ANI139" s="205"/>
      <c r="ANJ139" s="205"/>
      <c r="ANK139" s="205"/>
      <c r="ANL139" s="205"/>
      <c r="ANM139" s="205"/>
      <c r="ANN139" s="205"/>
      <c r="ANO139" s="205"/>
      <c r="ANP139" s="205"/>
      <c r="ANQ139" s="205"/>
      <c r="ANR139" s="205"/>
      <c r="ANS139" s="205"/>
      <c r="ANT139" s="205"/>
      <c r="ANU139" s="205"/>
      <c r="ANV139" s="205"/>
      <c r="ANW139" s="205"/>
      <c r="ANX139" s="205"/>
      <c r="ANY139" s="205"/>
      <c r="ANZ139" s="205"/>
      <c r="AOA139" s="205"/>
      <c r="AOB139" s="205"/>
      <c r="AOC139" s="205"/>
      <c r="AOD139" s="205"/>
      <c r="AOE139" s="205"/>
      <c r="AOF139" s="205"/>
      <c r="AOG139" s="205"/>
      <c r="AOH139" s="205"/>
      <c r="AOI139" s="205"/>
      <c r="AOJ139" s="205"/>
      <c r="AOK139" s="205"/>
      <c r="AOL139" s="205"/>
      <c r="AOM139" s="205"/>
      <c r="AON139" s="205"/>
      <c r="AOO139" s="205"/>
      <c r="AOP139" s="205"/>
      <c r="AOQ139" s="205"/>
      <c r="AOR139" s="205"/>
      <c r="AOS139" s="205"/>
      <c r="AOT139" s="205"/>
      <c r="AOU139" s="205"/>
      <c r="AOV139" s="205"/>
      <c r="AOW139" s="205"/>
      <c r="AOX139" s="205"/>
      <c r="AOY139" s="205"/>
      <c r="AOZ139" s="205"/>
      <c r="APA139" s="205"/>
      <c r="APB139" s="205"/>
      <c r="APC139" s="205"/>
      <c r="APD139" s="205"/>
      <c r="APE139" s="205"/>
      <c r="APF139" s="205"/>
      <c r="APG139" s="205"/>
      <c r="APH139" s="205"/>
      <c r="API139" s="205"/>
      <c r="APJ139" s="205"/>
      <c r="APK139" s="205"/>
      <c r="APL139" s="205"/>
      <c r="APM139" s="205"/>
      <c r="APN139" s="205"/>
      <c r="APO139" s="205"/>
      <c r="APP139" s="205"/>
      <c r="APQ139" s="205"/>
      <c r="APR139" s="205"/>
      <c r="APS139" s="205"/>
      <c r="APT139" s="205"/>
      <c r="APU139" s="205"/>
      <c r="APV139" s="205"/>
      <c r="APW139" s="205"/>
      <c r="APX139" s="205"/>
      <c r="APY139" s="205"/>
      <c r="APZ139" s="205"/>
      <c r="AQA139" s="205"/>
      <c r="AQB139" s="205"/>
      <c r="AQC139" s="205"/>
      <c r="AQD139" s="205"/>
      <c r="AQE139" s="205"/>
      <c r="AQF139" s="205"/>
      <c r="AQG139" s="205"/>
      <c r="AQH139" s="205"/>
      <c r="AQI139" s="205"/>
      <c r="AQJ139" s="205"/>
      <c r="AQK139" s="205"/>
      <c r="AQL139" s="205"/>
      <c r="AQM139" s="205"/>
      <c r="AQN139" s="205"/>
      <c r="AQO139" s="205"/>
      <c r="AQP139" s="205"/>
      <c r="AQQ139" s="205"/>
      <c r="AQR139" s="205"/>
      <c r="AQS139" s="205"/>
      <c r="AQT139" s="205"/>
      <c r="AQU139" s="205"/>
      <c r="AQV139" s="205"/>
      <c r="AQW139" s="205"/>
      <c r="AQX139" s="205"/>
      <c r="AQY139" s="205"/>
      <c r="AQZ139" s="205"/>
      <c r="ARA139" s="205"/>
      <c r="ARB139" s="205"/>
      <c r="ARC139" s="205"/>
      <c r="ARD139" s="205"/>
      <c r="ARE139" s="205"/>
      <c r="ARF139" s="205"/>
      <c r="ARG139" s="205"/>
      <c r="ARH139" s="205"/>
      <c r="ARI139" s="205"/>
      <c r="ARJ139" s="205"/>
      <c r="ARK139" s="205"/>
      <c r="ARL139" s="205"/>
      <c r="ARM139" s="205"/>
      <c r="ARN139" s="205"/>
      <c r="ARO139" s="205"/>
      <c r="ARP139" s="205"/>
      <c r="ARQ139" s="205"/>
      <c r="ARR139" s="205"/>
      <c r="ARS139" s="205"/>
      <c r="ART139" s="205"/>
      <c r="ARU139" s="205"/>
      <c r="ARV139" s="205"/>
      <c r="ARW139" s="205"/>
      <c r="ARX139" s="205"/>
      <c r="ARY139" s="205"/>
      <c r="ARZ139" s="205"/>
      <c r="ASA139" s="205"/>
      <c r="ASB139" s="205"/>
      <c r="ASC139" s="205"/>
      <c r="ASD139" s="205"/>
      <c r="ASE139" s="205"/>
      <c r="ASF139" s="205"/>
      <c r="ASG139" s="205"/>
      <c r="ASH139" s="205"/>
      <c r="ASI139" s="205"/>
      <c r="ASJ139" s="205"/>
      <c r="ASK139" s="205"/>
      <c r="ASL139" s="205"/>
      <c r="ASM139" s="205"/>
      <c r="ASN139" s="205"/>
      <c r="ASO139" s="205"/>
      <c r="ASP139" s="205"/>
      <c r="ASQ139" s="205"/>
      <c r="ASR139" s="205"/>
      <c r="ASS139" s="205"/>
      <c r="AST139" s="205"/>
      <c r="ASU139" s="205"/>
      <c r="ASV139" s="205"/>
      <c r="ASW139" s="205"/>
      <c r="ASX139" s="205"/>
      <c r="ASY139" s="205"/>
      <c r="ASZ139" s="205"/>
      <c r="ATA139" s="205"/>
      <c r="ATB139" s="205"/>
      <c r="ATC139" s="205"/>
      <c r="ATD139" s="205"/>
      <c r="ATE139" s="205"/>
      <c r="ATF139" s="205"/>
      <c r="ATG139" s="205"/>
      <c r="ATH139" s="205"/>
      <c r="ATI139" s="205"/>
      <c r="ATJ139" s="205"/>
      <c r="ATK139" s="205"/>
      <c r="ATL139" s="205"/>
      <c r="ATM139" s="205"/>
      <c r="ATN139" s="205"/>
      <c r="ATO139" s="205"/>
      <c r="ATP139" s="205"/>
      <c r="ATQ139" s="205"/>
      <c r="ATR139" s="205"/>
      <c r="ATS139" s="205"/>
      <c r="ATT139" s="205"/>
      <c r="ATU139" s="205"/>
      <c r="ATV139" s="205"/>
      <c r="ATW139" s="205"/>
      <c r="ATX139" s="205"/>
      <c r="ATY139" s="205"/>
      <c r="ATZ139" s="205"/>
      <c r="AUA139" s="205"/>
      <c r="AUB139" s="205"/>
      <c r="AUC139" s="205"/>
      <c r="AUD139" s="205"/>
      <c r="AUE139" s="205"/>
      <c r="AUF139" s="205"/>
      <c r="AUG139" s="205"/>
      <c r="AUH139" s="205"/>
      <c r="AUI139" s="205"/>
      <c r="AUJ139" s="205"/>
      <c r="AUK139" s="205"/>
      <c r="AUL139" s="205"/>
      <c r="AUM139" s="205"/>
      <c r="AUN139" s="205"/>
      <c r="AUO139" s="205"/>
      <c r="AUP139" s="205"/>
      <c r="AUQ139" s="205"/>
      <c r="AUR139" s="205"/>
      <c r="AUS139" s="205"/>
      <c r="AUT139" s="205"/>
      <c r="AUU139" s="205"/>
      <c r="AUV139" s="205"/>
      <c r="AUW139" s="205"/>
      <c r="AUX139" s="205"/>
      <c r="AUY139" s="205"/>
      <c r="AUZ139" s="205"/>
      <c r="AVA139" s="205"/>
      <c r="AVB139" s="205"/>
      <c r="AVC139" s="205"/>
      <c r="AVD139" s="205"/>
      <c r="AVE139" s="205"/>
      <c r="AVF139" s="205"/>
      <c r="AVG139" s="205"/>
      <c r="AVH139" s="205"/>
      <c r="AVI139" s="205"/>
      <c r="AVJ139" s="205"/>
      <c r="AVK139" s="205"/>
      <c r="AVL139" s="205"/>
      <c r="AVM139" s="205"/>
      <c r="AVN139" s="205"/>
      <c r="AVO139" s="205"/>
      <c r="AVP139" s="205"/>
      <c r="AVQ139" s="205"/>
      <c r="AVR139" s="205"/>
      <c r="AVS139" s="205"/>
      <c r="AVT139" s="205"/>
      <c r="AVU139" s="205"/>
      <c r="AVV139" s="205"/>
      <c r="AVW139" s="205"/>
      <c r="AVX139" s="205"/>
      <c r="AVY139" s="205"/>
      <c r="AVZ139" s="205"/>
      <c r="AWA139" s="205"/>
      <c r="AWB139" s="205"/>
      <c r="AWC139" s="205"/>
      <c r="AWD139" s="205"/>
      <c r="AWE139" s="205"/>
      <c r="AWF139" s="205"/>
      <c r="AWG139" s="205"/>
      <c r="AWH139" s="205"/>
      <c r="AWI139" s="205"/>
      <c r="AWP139" s="205"/>
      <c r="AWQ139" s="205"/>
      <c r="AWR139" s="205"/>
      <c r="AWS139" s="205"/>
      <c r="AWT139" s="205"/>
      <c r="AWU139" s="205"/>
      <c r="AWV139" s="205"/>
      <c r="AWW139" s="205"/>
      <c r="AWX139" s="205"/>
      <c r="AWY139" s="205"/>
      <c r="AWZ139" s="205"/>
      <c r="AXA139" s="205"/>
      <c r="AXB139" s="205"/>
      <c r="AXC139" s="205"/>
      <c r="AXD139" s="205"/>
      <c r="AXE139" s="205"/>
      <c r="AXF139" s="205"/>
      <c r="AXG139" s="205"/>
      <c r="AXH139" s="205"/>
      <c r="AXI139" s="205"/>
      <c r="AXJ139" s="205"/>
      <c r="AXK139" s="205"/>
      <c r="AXL139" s="205"/>
      <c r="AXM139" s="205"/>
      <c r="AXN139" s="205"/>
      <c r="AXO139" s="205"/>
      <c r="AXP139" s="205"/>
      <c r="AXQ139" s="205"/>
      <c r="AXR139" s="205"/>
      <c r="AXS139" s="205"/>
      <c r="AXT139" s="205"/>
      <c r="AXU139" s="205"/>
      <c r="AXV139" s="205"/>
      <c r="AXW139" s="205"/>
      <c r="AXX139" s="205"/>
      <c r="AXY139" s="205"/>
      <c r="AXZ139" s="205"/>
      <c r="AYA139" s="205"/>
      <c r="AYB139" s="205"/>
      <c r="AYC139" s="205"/>
      <c r="AYD139" s="205"/>
      <c r="AYE139" s="205"/>
      <c r="AYF139" s="205"/>
      <c r="AYG139" s="205"/>
      <c r="AYH139" s="205"/>
      <c r="AYI139" s="205"/>
      <c r="AYJ139" s="205"/>
      <c r="AYK139" s="205"/>
      <c r="AYL139" s="205"/>
      <c r="AYM139" s="205"/>
      <c r="AYN139" s="205"/>
      <c r="AYO139" s="205"/>
      <c r="AYP139" s="205"/>
      <c r="AYQ139" s="205"/>
      <c r="AYR139" s="205"/>
      <c r="AYS139" s="205"/>
      <c r="AYT139" s="205"/>
      <c r="AYU139" s="205"/>
      <c r="AYV139" s="205"/>
      <c r="AYW139" s="205"/>
      <c r="AYX139" s="205"/>
      <c r="AYY139" s="205"/>
      <c r="AYZ139" s="205"/>
      <c r="AZA139" s="205"/>
      <c r="AZB139" s="205"/>
      <c r="AZC139" s="205"/>
      <c r="AZD139" s="205"/>
      <c r="AZE139" s="205"/>
      <c r="AZF139" s="205"/>
      <c r="AZG139" s="205"/>
      <c r="AZH139" s="205"/>
      <c r="AZI139" s="205"/>
      <c r="AZJ139" s="205"/>
      <c r="AZK139" s="205"/>
      <c r="AZL139" s="205"/>
      <c r="AZM139" s="205"/>
      <c r="AZN139" s="205"/>
      <c r="AZO139" s="205"/>
      <c r="AZP139" s="205"/>
      <c r="AZQ139" s="205"/>
      <c r="AZR139" s="205"/>
      <c r="AZS139" s="205"/>
      <c r="AZT139" s="205"/>
      <c r="AZU139" s="205"/>
      <c r="AZV139" s="205"/>
      <c r="AZW139" s="205"/>
      <c r="AZX139" s="205"/>
      <c r="AZY139" s="205"/>
      <c r="AZZ139" s="205"/>
      <c r="BAA139" s="205"/>
      <c r="BAB139" s="205"/>
      <c r="BAC139" s="205"/>
      <c r="BAD139" s="205"/>
      <c r="BAE139" s="205"/>
      <c r="BAF139" s="205"/>
      <c r="BAG139" s="205"/>
      <c r="BAH139" s="205"/>
      <c r="BAI139" s="205"/>
      <c r="BAJ139" s="205"/>
      <c r="BAK139" s="205"/>
      <c r="BAL139" s="205"/>
      <c r="BAM139" s="205"/>
      <c r="BAN139" s="205"/>
      <c r="BAO139" s="205"/>
      <c r="BAP139" s="205"/>
      <c r="BAQ139" s="205"/>
      <c r="BAR139" s="205"/>
      <c r="BAS139" s="205"/>
      <c r="BAT139" s="205"/>
      <c r="BAU139" s="205"/>
      <c r="BAV139" s="205"/>
      <c r="BAW139" s="205"/>
      <c r="BAX139" s="205"/>
      <c r="BAY139" s="205"/>
      <c r="BAZ139" s="205"/>
      <c r="BBA139" s="205"/>
      <c r="BBB139" s="205"/>
      <c r="BBC139" s="205"/>
      <c r="BBD139" s="205"/>
      <c r="BBE139" s="205"/>
      <c r="BBF139" s="205"/>
      <c r="BBG139" s="205"/>
      <c r="BBH139" s="205"/>
      <c r="BBI139" s="205"/>
      <c r="BBJ139" s="205"/>
      <c r="BBK139" s="205"/>
      <c r="BBL139" s="205"/>
      <c r="BBM139" s="205"/>
      <c r="BBN139" s="205"/>
      <c r="BBO139" s="205"/>
      <c r="BBP139" s="205"/>
      <c r="BBQ139" s="205"/>
      <c r="BBR139" s="205"/>
      <c r="BBS139" s="205"/>
      <c r="BBT139" s="205"/>
      <c r="BBU139" s="205"/>
      <c r="BBV139" s="205"/>
      <c r="BBW139" s="205"/>
      <c r="BBX139" s="205"/>
      <c r="BBY139" s="205"/>
      <c r="BBZ139" s="205"/>
      <c r="BCA139" s="205"/>
      <c r="BCB139" s="205"/>
      <c r="BCC139" s="205"/>
      <c r="BCD139" s="205"/>
      <c r="BCE139" s="205"/>
      <c r="BCF139" s="205"/>
      <c r="BCG139" s="205"/>
      <c r="BCH139" s="205"/>
      <c r="BCI139" s="205"/>
      <c r="BCJ139" s="205"/>
      <c r="BCK139" s="205"/>
      <c r="BCL139" s="205"/>
      <c r="BCM139" s="205"/>
      <c r="BCN139" s="205"/>
      <c r="BCO139" s="205"/>
      <c r="BCP139" s="205"/>
      <c r="BCQ139" s="205"/>
      <c r="BCR139" s="205"/>
      <c r="BCS139" s="205"/>
      <c r="BCT139" s="205"/>
      <c r="BCU139" s="205"/>
      <c r="BCV139" s="205"/>
      <c r="BCW139" s="205"/>
      <c r="BCX139" s="205"/>
      <c r="BCY139" s="205"/>
      <c r="BCZ139" s="205"/>
      <c r="BDA139" s="205"/>
      <c r="BDB139" s="205"/>
      <c r="BDC139" s="205"/>
      <c r="BDD139" s="205"/>
      <c r="BDE139" s="205"/>
      <c r="BDF139" s="205"/>
      <c r="BDG139" s="205"/>
      <c r="BDH139" s="205"/>
      <c r="BDI139" s="205"/>
      <c r="BDJ139" s="205"/>
      <c r="BDK139" s="205"/>
      <c r="BDL139" s="205"/>
      <c r="BDM139" s="205"/>
      <c r="BDN139" s="205"/>
      <c r="BDO139" s="205"/>
      <c r="BDP139" s="205"/>
      <c r="BDQ139" s="205"/>
      <c r="BDR139" s="205"/>
      <c r="BDS139" s="205"/>
      <c r="BDT139" s="205"/>
      <c r="BDU139" s="205"/>
      <c r="BDV139" s="205"/>
      <c r="BDW139" s="205"/>
      <c r="BDX139" s="205"/>
      <c r="BDY139" s="205"/>
      <c r="BDZ139" s="205"/>
      <c r="BEA139" s="205"/>
      <c r="BEB139" s="205"/>
      <c r="BEC139" s="205"/>
      <c r="BED139" s="205"/>
      <c r="BEE139" s="205"/>
      <c r="BEF139" s="205"/>
      <c r="BEG139" s="205"/>
      <c r="BEH139" s="205"/>
      <c r="BEI139" s="205"/>
      <c r="BEJ139" s="205"/>
      <c r="BEK139" s="205"/>
      <c r="BEL139" s="205"/>
      <c r="BEM139" s="205"/>
      <c r="BEN139" s="205"/>
      <c r="BEO139" s="205"/>
      <c r="BEP139" s="205"/>
      <c r="BEQ139" s="205"/>
      <c r="BER139" s="205"/>
      <c r="BES139" s="205"/>
      <c r="BET139" s="205"/>
      <c r="BEU139" s="205"/>
      <c r="BEV139" s="205"/>
      <c r="BEW139" s="205"/>
      <c r="BEX139" s="205"/>
      <c r="BEY139" s="205"/>
      <c r="BEZ139" s="205"/>
      <c r="BFA139" s="205"/>
      <c r="BFB139" s="205"/>
      <c r="BFC139" s="205"/>
      <c r="BFD139" s="205"/>
      <c r="BFE139" s="205"/>
      <c r="BFF139" s="205"/>
      <c r="BFG139" s="205"/>
      <c r="BFH139" s="205"/>
      <c r="BFI139" s="205"/>
      <c r="BFJ139" s="205"/>
      <c r="BFK139" s="205"/>
      <c r="BFL139" s="205"/>
      <c r="BFM139" s="205"/>
      <c r="BFN139" s="205"/>
      <c r="BFO139" s="205"/>
      <c r="BFP139" s="205"/>
      <c r="BFQ139" s="205"/>
      <c r="BFR139" s="205"/>
      <c r="BFS139" s="205"/>
      <c r="BFT139" s="205"/>
      <c r="BFU139" s="205"/>
      <c r="BFV139" s="205"/>
      <c r="BFW139" s="205"/>
      <c r="BFX139" s="205"/>
      <c r="BFY139" s="205"/>
      <c r="BFZ139" s="205"/>
      <c r="BGA139" s="205"/>
      <c r="BGB139" s="205"/>
      <c r="BGC139" s="205"/>
      <c r="BGD139" s="205"/>
      <c r="BGE139" s="205"/>
      <c r="BGL139" s="205"/>
      <c r="BGM139" s="205"/>
      <c r="BGN139" s="205"/>
      <c r="BGO139" s="205"/>
      <c r="BGP139" s="205"/>
      <c r="BGQ139" s="205"/>
      <c r="BGR139" s="205"/>
      <c r="BGS139" s="205"/>
      <c r="BGT139" s="205"/>
      <c r="BGU139" s="205"/>
      <c r="BGV139" s="205"/>
      <c r="BGW139" s="205"/>
      <c r="BGX139" s="205"/>
      <c r="BGY139" s="205"/>
      <c r="BGZ139" s="205"/>
      <c r="BHA139" s="205"/>
      <c r="BHB139" s="205"/>
      <c r="BHC139" s="205"/>
      <c r="BHD139" s="205"/>
      <c r="BHE139" s="205"/>
      <c r="BHF139" s="205"/>
      <c r="BHG139" s="205"/>
      <c r="BHH139" s="205"/>
      <c r="BHI139" s="205"/>
      <c r="BHJ139" s="205"/>
      <c r="BHK139" s="205"/>
      <c r="BHL139" s="205"/>
      <c r="BHM139" s="205"/>
      <c r="BHN139" s="205"/>
      <c r="BHO139" s="205"/>
      <c r="BHP139" s="205"/>
      <c r="BHQ139" s="205"/>
      <c r="BHR139" s="205"/>
      <c r="BHS139" s="205"/>
      <c r="BHT139" s="205"/>
      <c r="BHU139" s="205"/>
      <c r="BHV139" s="205"/>
      <c r="BHW139" s="205"/>
      <c r="BHX139" s="205"/>
      <c r="BHY139" s="205"/>
      <c r="BHZ139" s="205"/>
      <c r="BIA139" s="205"/>
      <c r="BIB139" s="205"/>
      <c r="BIC139" s="205"/>
      <c r="BID139" s="205"/>
      <c r="BIE139" s="205"/>
      <c r="BIF139" s="205"/>
      <c r="BIG139" s="205"/>
      <c r="BIH139" s="205"/>
      <c r="BII139" s="205"/>
      <c r="BIJ139" s="205"/>
      <c r="BIK139" s="205"/>
      <c r="BIL139" s="205"/>
      <c r="BIM139" s="205"/>
      <c r="BIN139" s="205"/>
      <c r="BIO139" s="205"/>
      <c r="BIP139" s="205"/>
      <c r="BIQ139" s="205"/>
      <c r="BIR139" s="205"/>
      <c r="BIS139" s="205"/>
      <c r="BIT139" s="205"/>
      <c r="BIU139" s="205"/>
      <c r="BIV139" s="205"/>
      <c r="BIW139" s="205"/>
      <c r="BIX139" s="205"/>
      <c r="BIY139" s="205"/>
      <c r="BIZ139" s="205"/>
      <c r="BJA139" s="205"/>
      <c r="BJB139" s="205"/>
      <c r="BJC139" s="205"/>
      <c r="BJD139" s="205"/>
      <c r="BJE139" s="205"/>
      <c r="BJF139" s="205"/>
      <c r="BJG139" s="205"/>
      <c r="BJH139" s="205"/>
      <c r="BJI139" s="205"/>
      <c r="BJJ139" s="205"/>
      <c r="BJK139" s="205"/>
      <c r="BJL139" s="205"/>
      <c r="BJM139" s="205"/>
      <c r="BJN139" s="205"/>
      <c r="BJO139" s="205"/>
      <c r="BJP139" s="205"/>
      <c r="BJQ139" s="205"/>
      <c r="BJR139" s="205"/>
      <c r="BJS139" s="205"/>
      <c r="BJT139" s="205"/>
      <c r="BJU139" s="205"/>
      <c r="BJV139" s="205"/>
      <c r="BJW139" s="205"/>
      <c r="BJX139" s="205"/>
      <c r="BJY139" s="205"/>
      <c r="BJZ139" s="205"/>
      <c r="BKA139" s="205"/>
      <c r="BKB139" s="205"/>
      <c r="BKC139" s="205"/>
      <c r="BKD139" s="205"/>
      <c r="BKE139" s="205"/>
      <c r="BKF139" s="205"/>
      <c r="BKG139" s="205"/>
      <c r="BKH139" s="205"/>
      <c r="BKI139" s="205"/>
      <c r="BKJ139" s="205"/>
      <c r="BKK139" s="205"/>
      <c r="BKL139" s="205"/>
      <c r="BKM139" s="205"/>
      <c r="BKN139" s="205"/>
      <c r="BKO139" s="205"/>
      <c r="BKP139" s="205"/>
      <c r="BKQ139" s="205"/>
      <c r="BKR139" s="205"/>
      <c r="BKS139" s="205"/>
      <c r="BKT139" s="205"/>
      <c r="BKU139" s="205"/>
      <c r="BKV139" s="205"/>
      <c r="BKW139" s="205"/>
      <c r="BKX139" s="205"/>
      <c r="BKY139" s="205"/>
      <c r="BKZ139" s="205"/>
      <c r="BLA139" s="205"/>
      <c r="BLB139" s="205"/>
      <c r="BLC139" s="205"/>
      <c r="BLD139" s="205"/>
      <c r="BLE139" s="205"/>
      <c r="BLF139" s="205"/>
      <c r="BLG139" s="205"/>
      <c r="BLH139" s="205"/>
      <c r="BLI139" s="205"/>
      <c r="BLJ139" s="205"/>
      <c r="BLK139" s="205"/>
      <c r="BLL139" s="205"/>
      <c r="BLM139" s="205"/>
      <c r="BLN139" s="205"/>
      <c r="BLO139" s="205"/>
      <c r="BLP139" s="205"/>
      <c r="BLQ139" s="205"/>
      <c r="BLR139" s="205"/>
      <c r="BLS139" s="205"/>
      <c r="BLT139" s="205"/>
      <c r="BLU139" s="205"/>
      <c r="BLV139" s="205"/>
      <c r="BLW139" s="205"/>
      <c r="BLX139" s="205"/>
      <c r="BLY139" s="205"/>
      <c r="BLZ139" s="205"/>
      <c r="BMA139" s="205"/>
      <c r="BMB139" s="205"/>
      <c r="BMC139" s="205"/>
      <c r="BMD139" s="205"/>
      <c r="BME139" s="205"/>
      <c r="BMF139" s="205"/>
      <c r="BMG139" s="205"/>
      <c r="BMH139" s="205"/>
      <c r="BMI139" s="205"/>
      <c r="BMJ139" s="205"/>
      <c r="BMK139" s="205"/>
      <c r="BML139" s="205"/>
      <c r="BMM139" s="205"/>
      <c r="BMN139" s="205"/>
      <c r="BMO139" s="205"/>
      <c r="BMP139" s="205"/>
      <c r="BMQ139" s="205"/>
      <c r="BMR139" s="205"/>
      <c r="BMS139" s="205"/>
      <c r="BMT139" s="205"/>
      <c r="BMU139" s="205"/>
      <c r="BMV139" s="205"/>
      <c r="BMW139" s="205"/>
      <c r="BMX139" s="205"/>
      <c r="BMY139" s="205"/>
      <c r="BMZ139" s="205"/>
      <c r="BNA139" s="205"/>
      <c r="BNB139" s="205"/>
      <c r="BNC139" s="205"/>
      <c r="BND139" s="205"/>
      <c r="BNE139" s="205"/>
      <c r="BNF139" s="205"/>
      <c r="BNG139" s="205"/>
      <c r="BNH139" s="205"/>
      <c r="BNI139" s="205"/>
      <c r="BNJ139" s="205"/>
      <c r="BNK139" s="205"/>
      <c r="BNL139" s="205"/>
      <c r="BNM139" s="205"/>
      <c r="BNN139" s="205"/>
      <c r="BNO139" s="205"/>
      <c r="BNP139" s="205"/>
      <c r="BNQ139" s="205"/>
      <c r="BNR139" s="205"/>
      <c r="BNS139" s="205"/>
      <c r="BNT139" s="205"/>
      <c r="BNU139" s="205"/>
      <c r="BNV139" s="205"/>
      <c r="BNW139" s="205"/>
      <c r="BNX139" s="205"/>
      <c r="BNY139" s="205"/>
      <c r="BNZ139" s="205"/>
      <c r="BOA139" s="205"/>
      <c r="BOB139" s="205"/>
      <c r="BOC139" s="205"/>
      <c r="BOD139" s="205"/>
      <c r="BOE139" s="205"/>
      <c r="BOF139" s="205"/>
      <c r="BOG139" s="205"/>
      <c r="BOH139" s="205"/>
      <c r="BOI139" s="205"/>
      <c r="BOJ139" s="205"/>
      <c r="BOK139" s="205"/>
      <c r="BOL139" s="205"/>
      <c r="BOM139" s="205"/>
      <c r="BON139" s="205"/>
      <c r="BOO139" s="205"/>
      <c r="BOP139" s="205"/>
      <c r="BOQ139" s="205"/>
      <c r="BOR139" s="205"/>
      <c r="BOS139" s="205"/>
      <c r="BOT139" s="205"/>
      <c r="BOU139" s="205"/>
      <c r="BOV139" s="205"/>
      <c r="BOW139" s="205"/>
      <c r="BOX139" s="205"/>
      <c r="BOY139" s="205"/>
      <c r="BOZ139" s="205"/>
      <c r="BPA139" s="205"/>
      <c r="BPB139" s="205"/>
      <c r="BPC139" s="205"/>
      <c r="BPD139" s="205"/>
      <c r="BPE139" s="205"/>
      <c r="BPF139" s="205"/>
      <c r="BPG139" s="205"/>
      <c r="BPH139" s="205"/>
      <c r="BPI139" s="205"/>
      <c r="BPJ139" s="205"/>
      <c r="BPK139" s="205"/>
      <c r="BPL139" s="205"/>
      <c r="BPM139" s="205"/>
      <c r="BPN139" s="205"/>
      <c r="BPO139" s="205"/>
      <c r="BPP139" s="205"/>
      <c r="BPQ139" s="205"/>
      <c r="BPR139" s="205"/>
      <c r="BPS139" s="205"/>
      <c r="BPT139" s="205"/>
      <c r="BPU139" s="205"/>
      <c r="BPV139" s="205"/>
      <c r="BPW139" s="205"/>
      <c r="BPX139" s="205"/>
      <c r="BPY139" s="205"/>
      <c r="BPZ139" s="205"/>
      <c r="BQA139" s="205"/>
      <c r="BQH139" s="205"/>
      <c r="BQI139" s="205"/>
      <c r="BQJ139" s="205"/>
      <c r="BQK139" s="205"/>
      <c r="BQL139" s="205"/>
      <c r="BQM139" s="205"/>
      <c r="BQN139" s="205"/>
      <c r="BQO139" s="205"/>
      <c r="BQP139" s="205"/>
      <c r="BQQ139" s="205"/>
      <c r="BQR139" s="205"/>
      <c r="BQS139" s="205"/>
      <c r="BQT139" s="205"/>
      <c r="BQU139" s="205"/>
      <c r="BQV139" s="205"/>
      <c r="BQW139" s="205"/>
      <c r="BQX139" s="205"/>
      <c r="BQY139" s="205"/>
      <c r="BQZ139" s="205"/>
      <c r="BRA139" s="205"/>
      <c r="BRB139" s="205"/>
      <c r="BRC139" s="205"/>
      <c r="BRD139" s="205"/>
      <c r="BRE139" s="205"/>
      <c r="BRF139" s="205"/>
      <c r="BRG139" s="205"/>
      <c r="BRH139" s="205"/>
      <c r="BRI139" s="205"/>
      <c r="BRJ139" s="205"/>
      <c r="BRK139" s="205"/>
      <c r="BRL139" s="205"/>
      <c r="BRM139" s="205"/>
      <c r="BRN139" s="205"/>
      <c r="BRO139" s="205"/>
      <c r="BRP139" s="205"/>
      <c r="BRQ139" s="205"/>
      <c r="BRR139" s="205"/>
      <c r="BRS139" s="205"/>
      <c r="BRT139" s="205"/>
      <c r="BRU139" s="205"/>
      <c r="BRV139" s="205"/>
      <c r="BRW139" s="205"/>
      <c r="BRX139" s="205"/>
      <c r="BRY139" s="205"/>
      <c r="BRZ139" s="205"/>
      <c r="BSA139" s="205"/>
      <c r="BSB139" s="205"/>
      <c r="BSC139" s="205"/>
      <c r="BSD139" s="205"/>
      <c r="BSE139" s="205"/>
      <c r="BSF139" s="205"/>
      <c r="BSG139" s="205"/>
      <c r="BSH139" s="205"/>
      <c r="BSI139" s="205"/>
      <c r="BSJ139" s="205"/>
      <c r="BSK139" s="205"/>
      <c r="BSL139" s="205"/>
      <c r="BSM139" s="205"/>
      <c r="BSN139" s="205"/>
      <c r="BSO139" s="205"/>
      <c r="BSP139" s="205"/>
      <c r="BSQ139" s="205"/>
      <c r="BSR139" s="205"/>
      <c r="BSS139" s="205"/>
      <c r="BST139" s="205"/>
      <c r="BSU139" s="205"/>
      <c r="BSV139" s="205"/>
      <c r="BSW139" s="205"/>
      <c r="BSX139" s="205"/>
      <c r="BSY139" s="205"/>
      <c r="BSZ139" s="205"/>
      <c r="BTA139" s="205"/>
      <c r="BTB139" s="205"/>
      <c r="BTC139" s="205"/>
      <c r="BTD139" s="205"/>
      <c r="BTE139" s="205"/>
      <c r="BTF139" s="205"/>
      <c r="BTG139" s="205"/>
      <c r="BTH139" s="205"/>
      <c r="BTI139" s="205"/>
      <c r="BTJ139" s="205"/>
      <c r="BTK139" s="205"/>
      <c r="BTL139" s="205"/>
      <c r="BTM139" s="205"/>
      <c r="BTN139" s="205"/>
      <c r="BTO139" s="205"/>
      <c r="BTP139" s="205"/>
      <c r="BTQ139" s="205"/>
      <c r="BTR139" s="205"/>
      <c r="BTS139" s="205"/>
      <c r="BTT139" s="205"/>
      <c r="BTU139" s="205"/>
      <c r="BTV139" s="205"/>
      <c r="BTW139" s="205"/>
      <c r="BTX139" s="205"/>
      <c r="BTY139" s="205"/>
      <c r="BTZ139" s="205"/>
      <c r="BUA139" s="205"/>
      <c r="BUB139" s="205"/>
      <c r="BUC139" s="205"/>
      <c r="BUD139" s="205"/>
      <c r="BUE139" s="205"/>
      <c r="BUF139" s="205"/>
      <c r="BUG139" s="205"/>
      <c r="BUH139" s="205"/>
      <c r="BUI139" s="205"/>
      <c r="BUJ139" s="205"/>
      <c r="BUK139" s="205"/>
      <c r="BUL139" s="205"/>
      <c r="BUM139" s="205"/>
      <c r="BUN139" s="205"/>
      <c r="BUO139" s="205"/>
      <c r="BUP139" s="205"/>
      <c r="BUQ139" s="205"/>
      <c r="BUR139" s="205"/>
      <c r="BUS139" s="205"/>
      <c r="BUT139" s="205"/>
      <c r="BUU139" s="205"/>
      <c r="BUV139" s="205"/>
      <c r="BUW139" s="205"/>
      <c r="BUX139" s="205"/>
      <c r="BUY139" s="205"/>
      <c r="BUZ139" s="205"/>
      <c r="BVA139" s="205"/>
      <c r="BVB139" s="205"/>
      <c r="BVC139" s="205"/>
      <c r="BVD139" s="205"/>
      <c r="BVE139" s="205"/>
      <c r="BVF139" s="205"/>
      <c r="BVG139" s="205"/>
      <c r="BVH139" s="205"/>
      <c r="BVI139" s="205"/>
      <c r="BVJ139" s="205"/>
      <c r="BVK139" s="205"/>
      <c r="BVL139" s="205"/>
      <c r="BVM139" s="205"/>
      <c r="BVN139" s="205"/>
      <c r="BVO139" s="205"/>
      <c r="BVP139" s="205"/>
      <c r="BVQ139" s="205"/>
      <c r="BVR139" s="205"/>
      <c r="BVS139" s="205"/>
      <c r="BVT139" s="205"/>
      <c r="BVU139" s="205"/>
      <c r="BVV139" s="205"/>
      <c r="BVW139" s="205"/>
      <c r="BVX139" s="205"/>
      <c r="BVY139" s="205"/>
      <c r="BVZ139" s="205"/>
      <c r="BWA139" s="205"/>
      <c r="BWB139" s="205"/>
      <c r="BWC139" s="205"/>
      <c r="BWD139" s="205"/>
      <c r="BWE139" s="205"/>
      <c r="BWF139" s="205"/>
      <c r="BWG139" s="205"/>
      <c r="BWH139" s="205"/>
      <c r="BWI139" s="205"/>
      <c r="BWJ139" s="205"/>
      <c r="BWK139" s="205"/>
      <c r="BWL139" s="205"/>
      <c r="BWM139" s="205"/>
      <c r="BWN139" s="205"/>
      <c r="BWO139" s="205"/>
      <c r="BWP139" s="205"/>
      <c r="BWQ139" s="205"/>
      <c r="BWR139" s="205"/>
      <c r="BWS139" s="205"/>
      <c r="BWT139" s="205"/>
      <c r="BWU139" s="205"/>
      <c r="BWV139" s="205"/>
      <c r="BWW139" s="205"/>
      <c r="BWX139" s="205"/>
      <c r="BWY139" s="205"/>
      <c r="BWZ139" s="205"/>
      <c r="BXA139" s="205"/>
      <c r="BXB139" s="205"/>
      <c r="BXC139" s="205"/>
      <c r="BXD139" s="205"/>
      <c r="BXE139" s="205"/>
      <c r="BXF139" s="205"/>
      <c r="BXG139" s="205"/>
      <c r="BXH139" s="205"/>
      <c r="BXI139" s="205"/>
      <c r="BXJ139" s="205"/>
      <c r="BXK139" s="205"/>
      <c r="BXL139" s="205"/>
      <c r="BXM139" s="205"/>
      <c r="BXN139" s="205"/>
      <c r="BXO139" s="205"/>
      <c r="BXP139" s="205"/>
      <c r="BXQ139" s="205"/>
      <c r="BXR139" s="205"/>
      <c r="BXS139" s="205"/>
      <c r="BXT139" s="205"/>
      <c r="BXU139" s="205"/>
      <c r="BXV139" s="205"/>
      <c r="BXW139" s="205"/>
      <c r="BXX139" s="205"/>
      <c r="BXY139" s="205"/>
      <c r="BXZ139" s="205"/>
      <c r="BYA139" s="205"/>
      <c r="BYB139" s="205"/>
      <c r="BYC139" s="205"/>
      <c r="BYD139" s="205"/>
      <c r="BYE139" s="205"/>
      <c r="BYF139" s="205"/>
      <c r="BYG139" s="205"/>
      <c r="BYH139" s="205"/>
      <c r="BYI139" s="205"/>
      <c r="BYJ139" s="205"/>
      <c r="BYK139" s="205"/>
      <c r="BYL139" s="205"/>
      <c r="BYM139" s="205"/>
      <c r="BYN139" s="205"/>
      <c r="BYO139" s="205"/>
      <c r="BYP139" s="205"/>
      <c r="BYQ139" s="205"/>
      <c r="BYR139" s="205"/>
      <c r="BYS139" s="205"/>
      <c r="BYT139" s="205"/>
      <c r="BYU139" s="205"/>
      <c r="BYV139" s="205"/>
      <c r="BYW139" s="205"/>
      <c r="BYX139" s="205"/>
      <c r="BYY139" s="205"/>
      <c r="BYZ139" s="205"/>
      <c r="BZA139" s="205"/>
      <c r="BZB139" s="205"/>
      <c r="BZC139" s="205"/>
      <c r="BZD139" s="205"/>
      <c r="BZE139" s="205"/>
      <c r="BZF139" s="205"/>
      <c r="BZG139" s="205"/>
      <c r="BZH139" s="205"/>
      <c r="BZI139" s="205"/>
      <c r="BZJ139" s="205"/>
      <c r="BZK139" s="205"/>
      <c r="BZL139" s="205"/>
      <c r="BZM139" s="205"/>
      <c r="BZN139" s="205"/>
      <c r="BZO139" s="205"/>
      <c r="BZP139" s="205"/>
      <c r="BZQ139" s="205"/>
      <c r="BZR139" s="205"/>
      <c r="BZS139" s="205"/>
      <c r="BZT139" s="205"/>
      <c r="BZU139" s="205"/>
      <c r="BZV139" s="205"/>
      <c r="BZW139" s="205"/>
      <c r="CAD139" s="205"/>
      <c r="CAE139" s="205"/>
      <c r="CAF139" s="205"/>
      <c r="CAG139" s="205"/>
      <c r="CAH139" s="205"/>
      <c r="CAI139" s="205"/>
      <c r="CAJ139" s="205"/>
      <c r="CAK139" s="205"/>
      <c r="CAL139" s="205"/>
      <c r="CAM139" s="205"/>
      <c r="CAN139" s="205"/>
      <c r="CAO139" s="205"/>
      <c r="CAP139" s="205"/>
      <c r="CAQ139" s="205"/>
      <c r="CAR139" s="205"/>
      <c r="CAS139" s="205"/>
      <c r="CAT139" s="205"/>
      <c r="CAU139" s="205"/>
      <c r="CAV139" s="205"/>
      <c r="CAW139" s="205"/>
      <c r="CAX139" s="205"/>
      <c r="CAY139" s="205"/>
      <c r="CAZ139" s="205"/>
      <c r="CBA139" s="205"/>
      <c r="CBB139" s="205"/>
      <c r="CBC139" s="205"/>
      <c r="CBD139" s="205"/>
      <c r="CBE139" s="205"/>
      <c r="CBF139" s="205"/>
      <c r="CBG139" s="205"/>
      <c r="CBH139" s="205"/>
      <c r="CBI139" s="205"/>
      <c r="CBJ139" s="205"/>
      <c r="CBK139" s="205"/>
      <c r="CBL139" s="205"/>
      <c r="CBM139" s="205"/>
      <c r="CBN139" s="205"/>
      <c r="CBO139" s="205"/>
      <c r="CBP139" s="205"/>
      <c r="CBQ139" s="205"/>
      <c r="CBR139" s="205"/>
      <c r="CBS139" s="205"/>
      <c r="CBT139" s="205"/>
      <c r="CBU139" s="205"/>
      <c r="CBV139" s="205"/>
      <c r="CBW139" s="205"/>
      <c r="CBX139" s="205"/>
      <c r="CBY139" s="205"/>
      <c r="CBZ139" s="205"/>
      <c r="CCA139" s="205"/>
      <c r="CCB139" s="205"/>
      <c r="CCC139" s="205"/>
      <c r="CCD139" s="205"/>
      <c r="CCE139" s="205"/>
      <c r="CCF139" s="205"/>
      <c r="CCG139" s="205"/>
      <c r="CCH139" s="205"/>
      <c r="CCI139" s="205"/>
      <c r="CCJ139" s="205"/>
      <c r="CCK139" s="205"/>
      <c r="CCL139" s="205"/>
      <c r="CCM139" s="205"/>
      <c r="CCN139" s="205"/>
      <c r="CCO139" s="205"/>
      <c r="CCP139" s="205"/>
      <c r="CCQ139" s="205"/>
      <c r="CCR139" s="205"/>
      <c r="CCS139" s="205"/>
      <c r="CCT139" s="205"/>
      <c r="CCU139" s="205"/>
      <c r="CCV139" s="205"/>
      <c r="CCW139" s="205"/>
      <c r="CCX139" s="205"/>
      <c r="CCY139" s="205"/>
      <c r="CCZ139" s="205"/>
      <c r="CDA139" s="205"/>
      <c r="CDB139" s="205"/>
      <c r="CDC139" s="205"/>
      <c r="CDD139" s="205"/>
      <c r="CDE139" s="205"/>
      <c r="CDF139" s="205"/>
      <c r="CDG139" s="205"/>
      <c r="CDH139" s="205"/>
      <c r="CDI139" s="205"/>
      <c r="CDJ139" s="205"/>
      <c r="CDK139" s="205"/>
      <c r="CDL139" s="205"/>
      <c r="CDM139" s="205"/>
      <c r="CDN139" s="205"/>
      <c r="CDO139" s="205"/>
      <c r="CDP139" s="205"/>
      <c r="CDQ139" s="205"/>
      <c r="CDR139" s="205"/>
      <c r="CDS139" s="205"/>
      <c r="CDT139" s="205"/>
      <c r="CDU139" s="205"/>
      <c r="CDV139" s="205"/>
      <c r="CDW139" s="205"/>
      <c r="CDX139" s="205"/>
      <c r="CDY139" s="205"/>
      <c r="CDZ139" s="205"/>
      <c r="CEA139" s="205"/>
      <c r="CEB139" s="205"/>
      <c r="CEC139" s="205"/>
      <c r="CED139" s="205"/>
      <c r="CEE139" s="205"/>
      <c r="CEF139" s="205"/>
      <c r="CEG139" s="205"/>
      <c r="CEH139" s="205"/>
      <c r="CEI139" s="205"/>
      <c r="CEJ139" s="205"/>
      <c r="CEK139" s="205"/>
      <c r="CEL139" s="205"/>
      <c r="CEM139" s="205"/>
      <c r="CEN139" s="205"/>
      <c r="CEO139" s="205"/>
      <c r="CEP139" s="205"/>
      <c r="CEQ139" s="205"/>
      <c r="CER139" s="205"/>
      <c r="CES139" s="205"/>
      <c r="CET139" s="205"/>
      <c r="CEU139" s="205"/>
      <c r="CEV139" s="205"/>
      <c r="CEW139" s="205"/>
      <c r="CEX139" s="205"/>
      <c r="CEY139" s="205"/>
      <c r="CEZ139" s="205"/>
      <c r="CFA139" s="205"/>
      <c r="CFB139" s="205"/>
      <c r="CFC139" s="205"/>
      <c r="CFD139" s="205"/>
      <c r="CFE139" s="205"/>
      <c r="CFF139" s="205"/>
      <c r="CFG139" s="205"/>
      <c r="CFH139" s="205"/>
      <c r="CFI139" s="205"/>
      <c r="CFJ139" s="205"/>
      <c r="CFK139" s="205"/>
      <c r="CFL139" s="205"/>
      <c r="CFM139" s="205"/>
      <c r="CFN139" s="205"/>
      <c r="CFO139" s="205"/>
      <c r="CFP139" s="205"/>
      <c r="CFQ139" s="205"/>
      <c r="CFR139" s="205"/>
      <c r="CFS139" s="205"/>
      <c r="CFT139" s="205"/>
      <c r="CFU139" s="205"/>
      <c r="CFV139" s="205"/>
      <c r="CFW139" s="205"/>
      <c r="CFX139" s="205"/>
      <c r="CFY139" s="205"/>
      <c r="CFZ139" s="205"/>
      <c r="CGA139" s="205"/>
      <c r="CGB139" s="205"/>
      <c r="CGC139" s="205"/>
      <c r="CGD139" s="205"/>
      <c r="CGE139" s="205"/>
      <c r="CGF139" s="205"/>
      <c r="CGG139" s="205"/>
      <c r="CGH139" s="205"/>
      <c r="CGI139" s="205"/>
      <c r="CGJ139" s="205"/>
      <c r="CGK139" s="205"/>
      <c r="CGL139" s="205"/>
      <c r="CGM139" s="205"/>
      <c r="CGN139" s="205"/>
      <c r="CGO139" s="205"/>
      <c r="CGP139" s="205"/>
      <c r="CGQ139" s="205"/>
      <c r="CGR139" s="205"/>
      <c r="CGS139" s="205"/>
      <c r="CGT139" s="205"/>
      <c r="CGU139" s="205"/>
      <c r="CGV139" s="205"/>
      <c r="CGW139" s="205"/>
      <c r="CGX139" s="205"/>
      <c r="CGY139" s="205"/>
      <c r="CGZ139" s="205"/>
      <c r="CHA139" s="205"/>
      <c r="CHB139" s="205"/>
      <c r="CHC139" s="205"/>
      <c r="CHD139" s="205"/>
      <c r="CHE139" s="205"/>
      <c r="CHF139" s="205"/>
      <c r="CHG139" s="205"/>
      <c r="CHH139" s="205"/>
      <c r="CHI139" s="205"/>
      <c r="CHJ139" s="205"/>
      <c r="CHK139" s="205"/>
      <c r="CHL139" s="205"/>
      <c r="CHM139" s="205"/>
      <c r="CHN139" s="205"/>
      <c r="CHO139" s="205"/>
      <c r="CHP139" s="205"/>
      <c r="CHQ139" s="205"/>
      <c r="CHR139" s="205"/>
      <c r="CHS139" s="205"/>
      <c r="CHT139" s="205"/>
      <c r="CHU139" s="205"/>
      <c r="CHV139" s="205"/>
      <c r="CHW139" s="205"/>
      <c r="CHX139" s="205"/>
      <c r="CHY139" s="205"/>
      <c r="CHZ139" s="205"/>
      <c r="CIA139" s="205"/>
      <c r="CIB139" s="205"/>
      <c r="CIC139" s="205"/>
      <c r="CID139" s="205"/>
      <c r="CIE139" s="205"/>
      <c r="CIF139" s="205"/>
      <c r="CIG139" s="205"/>
      <c r="CIH139" s="205"/>
      <c r="CII139" s="205"/>
      <c r="CIJ139" s="205"/>
      <c r="CIK139" s="205"/>
      <c r="CIL139" s="205"/>
      <c r="CIM139" s="205"/>
      <c r="CIN139" s="205"/>
      <c r="CIO139" s="205"/>
      <c r="CIP139" s="205"/>
      <c r="CIQ139" s="205"/>
      <c r="CIR139" s="205"/>
      <c r="CIS139" s="205"/>
      <c r="CIT139" s="205"/>
      <c r="CIU139" s="205"/>
      <c r="CIV139" s="205"/>
      <c r="CIW139" s="205"/>
      <c r="CIX139" s="205"/>
      <c r="CIY139" s="205"/>
      <c r="CIZ139" s="205"/>
      <c r="CJA139" s="205"/>
      <c r="CJB139" s="205"/>
      <c r="CJC139" s="205"/>
      <c r="CJD139" s="205"/>
      <c r="CJE139" s="205"/>
      <c r="CJF139" s="205"/>
      <c r="CJG139" s="205"/>
      <c r="CJH139" s="205"/>
      <c r="CJI139" s="205"/>
      <c r="CJJ139" s="205"/>
      <c r="CJK139" s="205"/>
      <c r="CJL139" s="205"/>
      <c r="CJM139" s="205"/>
      <c r="CJN139" s="205"/>
      <c r="CJO139" s="205"/>
      <c r="CJP139" s="205"/>
      <c r="CJQ139" s="205"/>
      <c r="CJR139" s="205"/>
      <c r="CJS139" s="205"/>
      <c r="CJZ139" s="205"/>
      <c r="CKA139" s="205"/>
      <c r="CKB139" s="205"/>
      <c r="CKC139" s="205"/>
      <c r="CKD139" s="205"/>
      <c r="CKE139" s="205"/>
      <c r="CKF139" s="205"/>
      <c r="CKG139" s="205"/>
      <c r="CKH139" s="205"/>
      <c r="CKI139" s="205"/>
      <c r="CKJ139" s="205"/>
      <c r="CKK139" s="205"/>
      <c r="CKL139" s="205"/>
      <c r="CKM139" s="205"/>
      <c r="CKN139" s="205"/>
      <c r="CKO139" s="205"/>
      <c r="CKP139" s="205"/>
      <c r="CKQ139" s="205"/>
      <c r="CKR139" s="205"/>
      <c r="CKS139" s="205"/>
      <c r="CKT139" s="205"/>
      <c r="CKU139" s="205"/>
      <c r="CKV139" s="205"/>
      <c r="CKW139" s="205"/>
      <c r="CKX139" s="205"/>
      <c r="CKY139" s="205"/>
      <c r="CKZ139" s="205"/>
      <c r="CLA139" s="205"/>
      <c r="CLB139" s="205"/>
      <c r="CLC139" s="205"/>
      <c r="CLD139" s="205"/>
      <c r="CLE139" s="205"/>
      <c r="CLF139" s="205"/>
      <c r="CLG139" s="205"/>
      <c r="CLH139" s="205"/>
      <c r="CLI139" s="205"/>
      <c r="CLJ139" s="205"/>
      <c r="CLK139" s="205"/>
      <c r="CLL139" s="205"/>
      <c r="CLM139" s="205"/>
      <c r="CLN139" s="205"/>
      <c r="CLO139" s="205"/>
      <c r="CLP139" s="205"/>
      <c r="CLQ139" s="205"/>
      <c r="CLR139" s="205"/>
      <c r="CLS139" s="205"/>
      <c r="CLT139" s="205"/>
      <c r="CLU139" s="205"/>
      <c r="CLV139" s="205"/>
      <c r="CLW139" s="205"/>
      <c r="CLX139" s="205"/>
      <c r="CLY139" s="205"/>
      <c r="CLZ139" s="205"/>
      <c r="CMA139" s="205"/>
      <c r="CMB139" s="205"/>
      <c r="CMC139" s="205"/>
      <c r="CMD139" s="205"/>
      <c r="CME139" s="205"/>
      <c r="CMF139" s="205"/>
      <c r="CMG139" s="205"/>
      <c r="CMH139" s="205"/>
      <c r="CMI139" s="205"/>
      <c r="CMJ139" s="205"/>
      <c r="CMK139" s="205"/>
      <c r="CML139" s="205"/>
      <c r="CMM139" s="205"/>
      <c r="CMN139" s="205"/>
      <c r="CMO139" s="205"/>
      <c r="CMP139" s="205"/>
      <c r="CMQ139" s="205"/>
      <c r="CMR139" s="205"/>
      <c r="CMS139" s="205"/>
      <c r="CMT139" s="205"/>
      <c r="CMU139" s="205"/>
      <c r="CMV139" s="205"/>
      <c r="CMW139" s="205"/>
      <c r="CMX139" s="205"/>
      <c r="CMY139" s="205"/>
      <c r="CMZ139" s="205"/>
      <c r="CNA139" s="205"/>
      <c r="CNB139" s="205"/>
      <c r="CNC139" s="205"/>
      <c r="CND139" s="205"/>
      <c r="CNE139" s="205"/>
      <c r="CNF139" s="205"/>
      <c r="CNG139" s="205"/>
      <c r="CNH139" s="205"/>
      <c r="CNI139" s="205"/>
      <c r="CNJ139" s="205"/>
      <c r="CNK139" s="205"/>
      <c r="CNL139" s="205"/>
      <c r="CNM139" s="205"/>
      <c r="CNN139" s="205"/>
      <c r="CNO139" s="205"/>
      <c r="CNP139" s="205"/>
      <c r="CNQ139" s="205"/>
      <c r="CNR139" s="205"/>
      <c r="CNS139" s="205"/>
      <c r="CNT139" s="205"/>
      <c r="CNU139" s="205"/>
      <c r="CNV139" s="205"/>
      <c r="CNW139" s="205"/>
      <c r="CNX139" s="205"/>
      <c r="CNY139" s="205"/>
      <c r="CNZ139" s="205"/>
      <c r="COA139" s="205"/>
      <c r="COB139" s="205"/>
      <c r="COC139" s="205"/>
      <c r="COD139" s="205"/>
      <c r="COE139" s="205"/>
      <c r="COF139" s="205"/>
      <c r="COG139" s="205"/>
      <c r="COH139" s="205"/>
      <c r="COI139" s="205"/>
      <c r="COJ139" s="205"/>
      <c r="COK139" s="205"/>
      <c r="COL139" s="205"/>
      <c r="COM139" s="205"/>
      <c r="CON139" s="205"/>
      <c r="COO139" s="205"/>
      <c r="COP139" s="205"/>
      <c r="COQ139" s="205"/>
      <c r="COR139" s="205"/>
      <c r="COS139" s="205"/>
      <c r="COT139" s="205"/>
      <c r="COU139" s="205"/>
      <c r="COV139" s="205"/>
      <c r="COW139" s="205"/>
      <c r="COX139" s="205"/>
      <c r="COY139" s="205"/>
      <c r="COZ139" s="205"/>
      <c r="CPA139" s="205"/>
      <c r="CPB139" s="205"/>
      <c r="CPC139" s="205"/>
      <c r="CPD139" s="205"/>
      <c r="CPE139" s="205"/>
      <c r="CPF139" s="205"/>
      <c r="CPG139" s="205"/>
      <c r="CPH139" s="205"/>
      <c r="CPI139" s="205"/>
      <c r="CPJ139" s="205"/>
      <c r="CPK139" s="205"/>
      <c r="CPL139" s="205"/>
      <c r="CPM139" s="205"/>
      <c r="CPN139" s="205"/>
      <c r="CPO139" s="205"/>
      <c r="CPP139" s="205"/>
      <c r="CPQ139" s="205"/>
      <c r="CPR139" s="205"/>
      <c r="CPS139" s="205"/>
      <c r="CPT139" s="205"/>
      <c r="CPU139" s="205"/>
      <c r="CPV139" s="205"/>
      <c r="CPW139" s="205"/>
      <c r="CPX139" s="205"/>
      <c r="CPY139" s="205"/>
      <c r="CPZ139" s="205"/>
      <c r="CQA139" s="205"/>
      <c r="CQB139" s="205"/>
      <c r="CQC139" s="205"/>
      <c r="CQD139" s="205"/>
      <c r="CQE139" s="205"/>
      <c r="CQF139" s="205"/>
      <c r="CQG139" s="205"/>
      <c r="CQH139" s="205"/>
      <c r="CQI139" s="205"/>
      <c r="CQJ139" s="205"/>
      <c r="CQK139" s="205"/>
      <c r="CQL139" s="205"/>
      <c r="CQM139" s="205"/>
      <c r="CQN139" s="205"/>
      <c r="CQO139" s="205"/>
      <c r="CQP139" s="205"/>
      <c r="CQQ139" s="205"/>
      <c r="CQR139" s="205"/>
      <c r="CQS139" s="205"/>
      <c r="CQT139" s="205"/>
      <c r="CQU139" s="205"/>
      <c r="CQV139" s="205"/>
      <c r="CQW139" s="205"/>
      <c r="CQX139" s="205"/>
      <c r="CQY139" s="205"/>
      <c r="CQZ139" s="205"/>
      <c r="CRA139" s="205"/>
      <c r="CRB139" s="205"/>
      <c r="CRC139" s="205"/>
      <c r="CRD139" s="205"/>
      <c r="CRE139" s="205"/>
      <c r="CRF139" s="205"/>
      <c r="CRG139" s="205"/>
      <c r="CRH139" s="205"/>
      <c r="CRI139" s="205"/>
      <c r="CRJ139" s="205"/>
      <c r="CRK139" s="205"/>
      <c r="CRL139" s="205"/>
      <c r="CRM139" s="205"/>
      <c r="CRN139" s="205"/>
      <c r="CRO139" s="205"/>
      <c r="CRP139" s="205"/>
      <c r="CRQ139" s="205"/>
      <c r="CRR139" s="205"/>
      <c r="CRS139" s="205"/>
      <c r="CRT139" s="205"/>
      <c r="CRU139" s="205"/>
      <c r="CRV139" s="205"/>
      <c r="CRW139" s="205"/>
      <c r="CRX139" s="205"/>
      <c r="CRY139" s="205"/>
      <c r="CRZ139" s="205"/>
      <c r="CSA139" s="205"/>
      <c r="CSB139" s="205"/>
      <c r="CSC139" s="205"/>
      <c r="CSD139" s="205"/>
      <c r="CSE139" s="205"/>
      <c r="CSF139" s="205"/>
      <c r="CSG139" s="205"/>
      <c r="CSH139" s="205"/>
      <c r="CSI139" s="205"/>
      <c r="CSJ139" s="205"/>
      <c r="CSK139" s="205"/>
      <c r="CSL139" s="205"/>
      <c r="CSM139" s="205"/>
      <c r="CSN139" s="205"/>
      <c r="CSO139" s="205"/>
      <c r="CSP139" s="205"/>
      <c r="CSQ139" s="205"/>
      <c r="CSR139" s="205"/>
      <c r="CSS139" s="205"/>
      <c r="CST139" s="205"/>
      <c r="CSU139" s="205"/>
      <c r="CSV139" s="205"/>
      <c r="CSW139" s="205"/>
      <c r="CSX139" s="205"/>
      <c r="CSY139" s="205"/>
      <c r="CSZ139" s="205"/>
      <c r="CTA139" s="205"/>
      <c r="CTB139" s="205"/>
      <c r="CTC139" s="205"/>
      <c r="CTD139" s="205"/>
      <c r="CTE139" s="205"/>
      <c r="CTF139" s="205"/>
      <c r="CTG139" s="205"/>
      <c r="CTH139" s="205"/>
      <c r="CTI139" s="205"/>
      <c r="CTJ139" s="205"/>
      <c r="CTK139" s="205"/>
      <c r="CTL139" s="205"/>
      <c r="CTM139" s="205"/>
      <c r="CTN139" s="205"/>
      <c r="CTO139" s="205"/>
      <c r="CTV139" s="205"/>
      <c r="CTW139" s="205"/>
      <c r="CTX139" s="205"/>
      <c r="CTY139" s="205"/>
      <c r="CTZ139" s="205"/>
      <c r="CUA139" s="205"/>
      <c r="CUB139" s="205"/>
      <c r="CUC139" s="205"/>
      <c r="CUD139" s="205"/>
      <c r="CUE139" s="205"/>
      <c r="CUF139" s="205"/>
      <c r="CUG139" s="205"/>
      <c r="CUH139" s="205"/>
      <c r="CUI139" s="205"/>
      <c r="CUJ139" s="205"/>
      <c r="CUK139" s="205"/>
      <c r="CUL139" s="205"/>
      <c r="CUM139" s="205"/>
      <c r="CUN139" s="205"/>
      <c r="CUO139" s="205"/>
      <c r="CUP139" s="205"/>
      <c r="CUQ139" s="205"/>
      <c r="CUR139" s="205"/>
      <c r="CUS139" s="205"/>
      <c r="CUT139" s="205"/>
      <c r="CUU139" s="205"/>
      <c r="CUV139" s="205"/>
      <c r="CUW139" s="205"/>
      <c r="CUX139" s="205"/>
      <c r="CUY139" s="205"/>
      <c r="CUZ139" s="205"/>
      <c r="CVA139" s="205"/>
      <c r="CVB139" s="205"/>
      <c r="CVC139" s="205"/>
      <c r="CVD139" s="205"/>
      <c r="CVE139" s="205"/>
      <c r="CVF139" s="205"/>
      <c r="CVG139" s="205"/>
      <c r="CVH139" s="205"/>
      <c r="CVI139" s="205"/>
      <c r="CVJ139" s="205"/>
      <c r="CVK139" s="205"/>
      <c r="CVL139" s="205"/>
      <c r="CVM139" s="205"/>
      <c r="CVN139" s="205"/>
      <c r="CVO139" s="205"/>
      <c r="CVP139" s="205"/>
      <c r="CVQ139" s="205"/>
      <c r="CVR139" s="205"/>
      <c r="CVS139" s="205"/>
      <c r="CVT139" s="205"/>
      <c r="CVU139" s="205"/>
      <c r="CVV139" s="205"/>
      <c r="CVW139" s="205"/>
      <c r="CVX139" s="205"/>
      <c r="CVY139" s="205"/>
      <c r="CVZ139" s="205"/>
      <c r="CWA139" s="205"/>
      <c r="CWB139" s="205"/>
      <c r="CWC139" s="205"/>
      <c r="CWD139" s="205"/>
      <c r="CWE139" s="205"/>
      <c r="CWF139" s="205"/>
      <c r="CWG139" s="205"/>
      <c r="CWH139" s="205"/>
      <c r="CWI139" s="205"/>
      <c r="CWJ139" s="205"/>
      <c r="CWK139" s="205"/>
      <c r="CWL139" s="205"/>
      <c r="CWM139" s="205"/>
      <c r="CWN139" s="205"/>
      <c r="CWO139" s="205"/>
      <c r="CWP139" s="205"/>
      <c r="CWQ139" s="205"/>
      <c r="CWR139" s="205"/>
      <c r="CWS139" s="205"/>
      <c r="CWT139" s="205"/>
      <c r="CWU139" s="205"/>
      <c r="CWV139" s="205"/>
      <c r="CWW139" s="205"/>
      <c r="CWX139" s="205"/>
      <c r="CWY139" s="205"/>
      <c r="CWZ139" s="205"/>
      <c r="CXA139" s="205"/>
      <c r="CXB139" s="205"/>
      <c r="CXC139" s="205"/>
      <c r="CXD139" s="205"/>
      <c r="CXE139" s="205"/>
      <c r="CXF139" s="205"/>
      <c r="CXG139" s="205"/>
      <c r="CXH139" s="205"/>
      <c r="CXI139" s="205"/>
      <c r="CXJ139" s="205"/>
      <c r="CXK139" s="205"/>
      <c r="CXL139" s="205"/>
      <c r="CXM139" s="205"/>
      <c r="CXN139" s="205"/>
      <c r="CXO139" s="205"/>
      <c r="CXP139" s="205"/>
      <c r="CXQ139" s="205"/>
      <c r="CXR139" s="205"/>
      <c r="CXS139" s="205"/>
      <c r="CXT139" s="205"/>
      <c r="CXU139" s="205"/>
      <c r="CXV139" s="205"/>
      <c r="CXW139" s="205"/>
      <c r="CXX139" s="205"/>
      <c r="CXY139" s="205"/>
      <c r="CXZ139" s="205"/>
      <c r="CYA139" s="205"/>
      <c r="CYB139" s="205"/>
      <c r="CYC139" s="205"/>
      <c r="CYD139" s="205"/>
      <c r="CYE139" s="205"/>
      <c r="CYF139" s="205"/>
      <c r="CYG139" s="205"/>
      <c r="CYH139" s="205"/>
      <c r="CYI139" s="205"/>
      <c r="CYJ139" s="205"/>
      <c r="CYK139" s="205"/>
      <c r="CYL139" s="205"/>
      <c r="CYM139" s="205"/>
      <c r="CYN139" s="205"/>
      <c r="CYO139" s="205"/>
      <c r="CYP139" s="205"/>
      <c r="CYQ139" s="205"/>
      <c r="CYR139" s="205"/>
      <c r="CYS139" s="205"/>
      <c r="CYT139" s="205"/>
      <c r="CYU139" s="205"/>
      <c r="CYV139" s="205"/>
      <c r="CYW139" s="205"/>
      <c r="CYX139" s="205"/>
      <c r="CYY139" s="205"/>
      <c r="CYZ139" s="205"/>
      <c r="CZA139" s="205"/>
      <c r="CZB139" s="205"/>
      <c r="CZC139" s="205"/>
      <c r="CZD139" s="205"/>
      <c r="CZE139" s="205"/>
      <c r="CZF139" s="205"/>
      <c r="CZG139" s="205"/>
      <c r="CZH139" s="205"/>
      <c r="CZI139" s="205"/>
      <c r="CZJ139" s="205"/>
      <c r="CZK139" s="205"/>
      <c r="CZL139" s="205"/>
      <c r="CZM139" s="205"/>
      <c r="CZN139" s="205"/>
      <c r="CZO139" s="205"/>
      <c r="CZP139" s="205"/>
      <c r="CZQ139" s="205"/>
      <c r="CZR139" s="205"/>
      <c r="CZS139" s="205"/>
      <c r="CZT139" s="205"/>
      <c r="CZU139" s="205"/>
      <c r="CZV139" s="205"/>
      <c r="CZW139" s="205"/>
      <c r="CZX139" s="205"/>
      <c r="CZY139" s="205"/>
      <c r="CZZ139" s="205"/>
      <c r="DAA139" s="205"/>
      <c r="DAB139" s="205"/>
      <c r="DAC139" s="205"/>
      <c r="DAD139" s="205"/>
      <c r="DAE139" s="205"/>
      <c r="DAF139" s="205"/>
      <c r="DAG139" s="205"/>
      <c r="DAH139" s="205"/>
      <c r="DAI139" s="205"/>
      <c r="DAJ139" s="205"/>
      <c r="DAK139" s="205"/>
      <c r="DAL139" s="205"/>
      <c r="DAM139" s="205"/>
      <c r="DAN139" s="205"/>
      <c r="DAO139" s="205"/>
      <c r="DAP139" s="205"/>
      <c r="DAQ139" s="205"/>
      <c r="DAR139" s="205"/>
      <c r="DAS139" s="205"/>
      <c r="DAT139" s="205"/>
      <c r="DAU139" s="205"/>
      <c r="DAV139" s="205"/>
      <c r="DAW139" s="205"/>
      <c r="DAX139" s="205"/>
      <c r="DAY139" s="205"/>
      <c r="DAZ139" s="205"/>
      <c r="DBA139" s="205"/>
      <c r="DBB139" s="205"/>
      <c r="DBC139" s="205"/>
      <c r="DBD139" s="205"/>
      <c r="DBE139" s="205"/>
      <c r="DBF139" s="205"/>
      <c r="DBG139" s="205"/>
      <c r="DBH139" s="205"/>
      <c r="DBI139" s="205"/>
      <c r="DBJ139" s="205"/>
      <c r="DBK139" s="205"/>
      <c r="DBL139" s="205"/>
      <c r="DBM139" s="205"/>
      <c r="DBN139" s="205"/>
      <c r="DBO139" s="205"/>
      <c r="DBP139" s="205"/>
      <c r="DBQ139" s="205"/>
      <c r="DBR139" s="205"/>
      <c r="DBS139" s="205"/>
      <c r="DBT139" s="205"/>
      <c r="DBU139" s="205"/>
      <c r="DBV139" s="205"/>
      <c r="DBW139" s="205"/>
      <c r="DBX139" s="205"/>
      <c r="DBY139" s="205"/>
      <c r="DBZ139" s="205"/>
      <c r="DCA139" s="205"/>
      <c r="DCB139" s="205"/>
      <c r="DCC139" s="205"/>
      <c r="DCD139" s="205"/>
      <c r="DCE139" s="205"/>
      <c r="DCF139" s="205"/>
      <c r="DCG139" s="205"/>
      <c r="DCH139" s="205"/>
      <c r="DCI139" s="205"/>
      <c r="DCJ139" s="205"/>
      <c r="DCK139" s="205"/>
      <c r="DCL139" s="205"/>
      <c r="DCM139" s="205"/>
      <c r="DCN139" s="205"/>
      <c r="DCO139" s="205"/>
      <c r="DCP139" s="205"/>
      <c r="DCQ139" s="205"/>
      <c r="DCR139" s="205"/>
      <c r="DCS139" s="205"/>
      <c r="DCT139" s="205"/>
      <c r="DCU139" s="205"/>
      <c r="DCV139" s="205"/>
      <c r="DCW139" s="205"/>
      <c r="DCX139" s="205"/>
      <c r="DCY139" s="205"/>
      <c r="DCZ139" s="205"/>
      <c r="DDA139" s="205"/>
      <c r="DDB139" s="205"/>
      <c r="DDC139" s="205"/>
      <c r="DDD139" s="205"/>
      <c r="DDE139" s="205"/>
      <c r="DDF139" s="205"/>
      <c r="DDG139" s="205"/>
      <c r="DDH139" s="205"/>
      <c r="DDI139" s="205"/>
      <c r="DDJ139" s="205"/>
      <c r="DDK139" s="205"/>
      <c r="DDR139" s="205"/>
      <c r="DDS139" s="205"/>
      <c r="DDT139" s="205"/>
      <c r="DDU139" s="205"/>
      <c r="DDV139" s="205"/>
      <c r="DDW139" s="205"/>
      <c r="DDX139" s="205"/>
      <c r="DDY139" s="205"/>
      <c r="DDZ139" s="205"/>
      <c r="DEA139" s="205"/>
      <c r="DEB139" s="205"/>
      <c r="DEC139" s="205"/>
      <c r="DED139" s="205"/>
      <c r="DEE139" s="205"/>
      <c r="DEF139" s="205"/>
      <c r="DEG139" s="205"/>
      <c r="DEH139" s="205"/>
      <c r="DEI139" s="205"/>
      <c r="DEJ139" s="205"/>
      <c r="DEK139" s="205"/>
      <c r="DEL139" s="205"/>
      <c r="DEM139" s="205"/>
      <c r="DEN139" s="205"/>
      <c r="DEO139" s="205"/>
      <c r="DEP139" s="205"/>
      <c r="DEQ139" s="205"/>
      <c r="DER139" s="205"/>
      <c r="DES139" s="205"/>
      <c r="DET139" s="205"/>
      <c r="DEU139" s="205"/>
      <c r="DEV139" s="205"/>
      <c r="DEW139" s="205"/>
      <c r="DEX139" s="205"/>
      <c r="DEY139" s="205"/>
      <c r="DEZ139" s="205"/>
      <c r="DFA139" s="205"/>
      <c r="DFB139" s="205"/>
      <c r="DFC139" s="205"/>
      <c r="DFD139" s="205"/>
      <c r="DFE139" s="205"/>
      <c r="DFF139" s="205"/>
      <c r="DFG139" s="205"/>
      <c r="DFH139" s="205"/>
      <c r="DFI139" s="205"/>
      <c r="DFJ139" s="205"/>
      <c r="DFK139" s="205"/>
      <c r="DFL139" s="205"/>
      <c r="DFM139" s="205"/>
      <c r="DFN139" s="205"/>
      <c r="DFO139" s="205"/>
      <c r="DFP139" s="205"/>
      <c r="DFQ139" s="205"/>
      <c r="DFR139" s="205"/>
      <c r="DFS139" s="205"/>
      <c r="DFT139" s="205"/>
      <c r="DFU139" s="205"/>
      <c r="DFV139" s="205"/>
      <c r="DFW139" s="205"/>
      <c r="DFX139" s="205"/>
      <c r="DFY139" s="205"/>
      <c r="DFZ139" s="205"/>
      <c r="DGA139" s="205"/>
      <c r="DGB139" s="205"/>
      <c r="DGC139" s="205"/>
      <c r="DGD139" s="205"/>
      <c r="DGE139" s="205"/>
      <c r="DGF139" s="205"/>
      <c r="DGG139" s="205"/>
      <c r="DGH139" s="205"/>
      <c r="DGI139" s="205"/>
      <c r="DGJ139" s="205"/>
      <c r="DGK139" s="205"/>
      <c r="DGL139" s="205"/>
      <c r="DGM139" s="205"/>
      <c r="DGN139" s="205"/>
      <c r="DGO139" s="205"/>
      <c r="DGP139" s="205"/>
      <c r="DGQ139" s="205"/>
      <c r="DGR139" s="205"/>
      <c r="DGS139" s="205"/>
      <c r="DGT139" s="205"/>
      <c r="DGU139" s="205"/>
      <c r="DGV139" s="205"/>
      <c r="DGW139" s="205"/>
      <c r="DGX139" s="205"/>
      <c r="DGY139" s="205"/>
      <c r="DGZ139" s="205"/>
      <c r="DHA139" s="205"/>
      <c r="DHB139" s="205"/>
      <c r="DHC139" s="205"/>
      <c r="DHD139" s="205"/>
      <c r="DHE139" s="205"/>
      <c r="DHF139" s="205"/>
      <c r="DHG139" s="205"/>
      <c r="DHH139" s="205"/>
      <c r="DHI139" s="205"/>
      <c r="DHJ139" s="205"/>
      <c r="DHK139" s="205"/>
      <c r="DHL139" s="205"/>
      <c r="DHM139" s="205"/>
      <c r="DHN139" s="205"/>
      <c r="DHO139" s="205"/>
      <c r="DHP139" s="205"/>
      <c r="DHQ139" s="205"/>
      <c r="DHR139" s="205"/>
      <c r="DHS139" s="205"/>
      <c r="DHT139" s="205"/>
      <c r="DHU139" s="205"/>
      <c r="DHV139" s="205"/>
      <c r="DHW139" s="205"/>
      <c r="DHX139" s="205"/>
      <c r="DHY139" s="205"/>
      <c r="DHZ139" s="205"/>
      <c r="DIA139" s="205"/>
      <c r="DIB139" s="205"/>
      <c r="DIC139" s="205"/>
      <c r="DID139" s="205"/>
      <c r="DIE139" s="205"/>
      <c r="DIF139" s="205"/>
      <c r="DIG139" s="205"/>
      <c r="DIH139" s="205"/>
      <c r="DII139" s="205"/>
      <c r="DIJ139" s="205"/>
      <c r="DIK139" s="205"/>
      <c r="DIL139" s="205"/>
      <c r="DIM139" s="205"/>
      <c r="DIN139" s="205"/>
      <c r="DIO139" s="205"/>
      <c r="DIP139" s="205"/>
      <c r="DIQ139" s="205"/>
      <c r="DIR139" s="205"/>
      <c r="DIS139" s="205"/>
      <c r="DIT139" s="205"/>
      <c r="DIU139" s="205"/>
      <c r="DIV139" s="205"/>
      <c r="DIW139" s="205"/>
      <c r="DIX139" s="205"/>
      <c r="DIY139" s="205"/>
      <c r="DIZ139" s="205"/>
      <c r="DJA139" s="205"/>
      <c r="DJB139" s="205"/>
      <c r="DJC139" s="205"/>
      <c r="DJD139" s="205"/>
      <c r="DJE139" s="205"/>
      <c r="DJF139" s="205"/>
      <c r="DJG139" s="205"/>
      <c r="DJH139" s="205"/>
      <c r="DJI139" s="205"/>
      <c r="DJJ139" s="205"/>
      <c r="DJK139" s="205"/>
      <c r="DJL139" s="205"/>
      <c r="DJM139" s="205"/>
      <c r="DJN139" s="205"/>
      <c r="DJO139" s="205"/>
      <c r="DJP139" s="205"/>
      <c r="DJQ139" s="205"/>
      <c r="DJR139" s="205"/>
      <c r="DJS139" s="205"/>
      <c r="DJT139" s="205"/>
      <c r="DJU139" s="205"/>
      <c r="DJV139" s="205"/>
      <c r="DJW139" s="205"/>
      <c r="DJX139" s="205"/>
      <c r="DJY139" s="205"/>
      <c r="DJZ139" s="205"/>
      <c r="DKA139" s="205"/>
      <c r="DKB139" s="205"/>
      <c r="DKC139" s="205"/>
      <c r="DKD139" s="205"/>
      <c r="DKE139" s="205"/>
      <c r="DKF139" s="205"/>
      <c r="DKG139" s="205"/>
      <c r="DKH139" s="205"/>
      <c r="DKI139" s="205"/>
      <c r="DKJ139" s="205"/>
      <c r="DKK139" s="205"/>
      <c r="DKL139" s="205"/>
      <c r="DKM139" s="205"/>
      <c r="DKN139" s="205"/>
      <c r="DKO139" s="205"/>
      <c r="DKP139" s="205"/>
      <c r="DKQ139" s="205"/>
      <c r="DKR139" s="205"/>
      <c r="DKS139" s="205"/>
      <c r="DKT139" s="205"/>
      <c r="DKU139" s="205"/>
      <c r="DKV139" s="205"/>
      <c r="DKW139" s="205"/>
      <c r="DKX139" s="205"/>
      <c r="DKY139" s="205"/>
      <c r="DKZ139" s="205"/>
      <c r="DLA139" s="205"/>
      <c r="DLB139" s="205"/>
      <c r="DLC139" s="205"/>
      <c r="DLD139" s="205"/>
      <c r="DLE139" s="205"/>
      <c r="DLF139" s="205"/>
      <c r="DLG139" s="205"/>
      <c r="DLH139" s="205"/>
      <c r="DLI139" s="205"/>
      <c r="DLJ139" s="205"/>
      <c r="DLK139" s="205"/>
      <c r="DLL139" s="205"/>
      <c r="DLM139" s="205"/>
      <c r="DLN139" s="205"/>
      <c r="DLO139" s="205"/>
      <c r="DLP139" s="205"/>
      <c r="DLQ139" s="205"/>
      <c r="DLR139" s="205"/>
      <c r="DLS139" s="205"/>
      <c r="DLT139" s="205"/>
      <c r="DLU139" s="205"/>
      <c r="DLV139" s="205"/>
      <c r="DLW139" s="205"/>
      <c r="DLX139" s="205"/>
      <c r="DLY139" s="205"/>
      <c r="DLZ139" s="205"/>
      <c r="DMA139" s="205"/>
      <c r="DMB139" s="205"/>
      <c r="DMC139" s="205"/>
      <c r="DMD139" s="205"/>
      <c r="DME139" s="205"/>
      <c r="DMF139" s="205"/>
      <c r="DMG139" s="205"/>
      <c r="DMH139" s="205"/>
      <c r="DMI139" s="205"/>
      <c r="DMJ139" s="205"/>
      <c r="DMK139" s="205"/>
      <c r="DML139" s="205"/>
      <c r="DMM139" s="205"/>
      <c r="DMN139" s="205"/>
      <c r="DMO139" s="205"/>
      <c r="DMP139" s="205"/>
      <c r="DMQ139" s="205"/>
      <c r="DMR139" s="205"/>
      <c r="DMS139" s="205"/>
      <c r="DMT139" s="205"/>
      <c r="DMU139" s="205"/>
      <c r="DMV139" s="205"/>
      <c r="DMW139" s="205"/>
      <c r="DMX139" s="205"/>
      <c r="DMY139" s="205"/>
      <c r="DMZ139" s="205"/>
      <c r="DNA139" s="205"/>
      <c r="DNB139" s="205"/>
      <c r="DNC139" s="205"/>
      <c r="DND139" s="205"/>
      <c r="DNE139" s="205"/>
      <c r="DNF139" s="205"/>
      <c r="DNG139" s="205"/>
      <c r="DNN139" s="205"/>
      <c r="DNO139" s="205"/>
      <c r="DNP139" s="205"/>
      <c r="DNQ139" s="205"/>
      <c r="DNR139" s="205"/>
      <c r="DNS139" s="205"/>
      <c r="DNT139" s="205"/>
      <c r="DNU139" s="205"/>
      <c r="DNV139" s="205"/>
      <c r="DNW139" s="205"/>
      <c r="DNX139" s="205"/>
      <c r="DNY139" s="205"/>
      <c r="DNZ139" s="205"/>
      <c r="DOA139" s="205"/>
      <c r="DOB139" s="205"/>
      <c r="DOC139" s="205"/>
      <c r="DOD139" s="205"/>
      <c r="DOE139" s="205"/>
      <c r="DOF139" s="205"/>
      <c r="DOG139" s="205"/>
      <c r="DOH139" s="205"/>
      <c r="DOI139" s="205"/>
      <c r="DOJ139" s="205"/>
      <c r="DOK139" s="205"/>
      <c r="DOL139" s="205"/>
      <c r="DOM139" s="205"/>
      <c r="DON139" s="205"/>
      <c r="DOO139" s="205"/>
      <c r="DOP139" s="205"/>
      <c r="DOQ139" s="205"/>
      <c r="DOR139" s="205"/>
      <c r="DOS139" s="205"/>
      <c r="DOT139" s="205"/>
      <c r="DOU139" s="205"/>
      <c r="DOV139" s="205"/>
      <c r="DOW139" s="205"/>
      <c r="DOX139" s="205"/>
      <c r="DOY139" s="205"/>
      <c r="DOZ139" s="205"/>
      <c r="DPA139" s="205"/>
      <c r="DPB139" s="205"/>
      <c r="DPC139" s="205"/>
      <c r="DPD139" s="205"/>
      <c r="DPE139" s="205"/>
      <c r="DPF139" s="205"/>
      <c r="DPG139" s="205"/>
      <c r="DPH139" s="205"/>
      <c r="DPI139" s="205"/>
      <c r="DPJ139" s="205"/>
      <c r="DPK139" s="205"/>
      <c r="DPL139" s="205"/>
      <c r="DPM139" s="205"/>
      <c r="DPN139" s="205"/>
      <c r="DPO139" s="205"/>
      <c r="DPP139" s="205"/>
      <c r="DPQ139" s="205"/>
      <c r="DPR139" s="205"/>
      <c r="DPS139" s="205"/>
      <c r="DPT139" s="205"/>
      <c r="DPU139" s="205"/>
      <c r="DPV139" s="205"/>
      <c r="DPW139" s="205"/>
      <c r="DPX139" s="205"/>
      <c r="DPY139" s="205"/>
      <c r="DPZ139" s="205"/>
      <c r="DQA139" s="205"/>
      <c r="DQB139" s="205"/>
      <c r="DQC139" s="205"/>
      <c r="DQD139" s="205"/>
      <c r="DQE139" s="205"/>
      <c r="DQF139" s="205"/>
      <c r="DQG139" s="205"/>
      <c r="DQH139" s="205"/>
      <c r="DQI139" s="205"/>
      <c r="DQJ139" s="205"/>
      <c r="DQK139" s="205"/>
      <c r="DQL139" s="205"/>
      <c r="DQM139" s="205"/>
      <c r="DQN139" s="205"/>
      <c r="DQO139" s="205"/>
      <c r="DQP139" s="205"/>
      <c r="DQQ139" s="205"/>
      <c r="DQR139" s="205"/>
      <c r="DQS139" s="205"/>
      <c r="DQT139" s="205"/>
      <c r="DQU139" s="205"/>
      <c r="DQV139" s="205"/>
      <c r="DQW139" s="205"/>
      <c r="DQX139" s="205"/>
      <c r="DQY139" s="205"/>
      <c r="DQZ139" s="205"/>
      <c r="DRA139" s="205"/>
      <c r="DRB139" s="205"/>
      <c r="DRC139" s="205"/>
      <c r="DRD139" s="205"/>
      <c r="DRE139" s="205"/>
      <c r="DRF139" s="205"/>
      <c r="DRG139" s="205"/>
      <c r="DRH139" s="205"/>
      <c r="DRI139" s="205"/>
      <c r="DRJ139" s="205"/>
      <c r="DRK139" s="205"/>
      <c r="DRL139" s="205"/>
      <c r="DRM139" s="205"/>
      <c r="DRN139" s="205"/>
      <c r="DRO139" s="205"/>
      <c r="DRP139" s="205"/>
      <c r="DRQ139" s="205"/>
      <c r="DRR139" s="205"/>
      <c r="DRS139" s="205"/>
      <c r="DRT139" s="205"/>
      <c r="DRU139" s="205"/>
      <c r="DRV139" s="205"/>
      <c r="DRW139" s="205"/>
      <c r="DRX139" s="205"/>
      <c r="DRY139" s="205"/>
      <c r="DRZ139" s="205"/>
      <c r="DSA139" s="205"/>
      <c r="DSB139" s="205"/>
      <c r="DSC139" s="205"/>
      <c r="DSD139" s="205"/>
      <c r="DSE139" s="205"/>
      <c r="DSF139" s="205"/>
      <c r="DSG139" s="205"/>
      <c r="DSH139" s="205"/>
      <c r="DSI139" s="205"/>
      <c r="DSJ139" s="205"/>
      <c r="DSK139" s="205"/>
      <c r="DSL139" s="205"/>
      <c r="DSM139" s="205"/>
      <c r="DSN139" s="205"/>
      <c r="DSO139" s="205"/>
      <c r="DSP139" s="205"/>
      <c r="DSQ139" s="205"/>
      <c r="DSR139" s="205"/>
      <c r="DSS139" s="205"/>
      <c r="DST139" s="205"/>
      <c r="DSU139" s="205"/>
      <c r="DSV139" s="205"/>
      <c r="DSW139" s="205"/>
      <c r="DSX139" s="205"/>
      <c r="DSY139" s="205"/>
      <c r="DSZ139" s="205"/>
      <c r="DTA139" s="205"/>
      <c r="DTB139" s="205"/>
      <c r="DTC139" s="205"/>
      <c r="DTD139" s="205"/>
      <c r="DTE139" s="205"/>
      <c r="DTF139" s="205"/>
      <c r="DTG139" s="205"/>
      <c r="DTH139" s="205"/>
      <c r="DTI139" s="205"/>
      <c r="DTJ139" s="205"/>
      <c r="DTK139" s="205"/>
      <c r="DTL139" s="205"/>
      <c r="DTM139" s="205"/>
      <c r="DTN139" s="205"/>
      <c r="DTO139" s="205"/>
      <c r="DTP139" s="205"/>
      <c r="DTQ139" s="205"/>
      <c r="DTR139" s="205"/>
      <c r="DTS139" s="205"/>
      <c r="DTT139" s="205"/>
      <c r="DTU139" s="205"/>
      <c r="DTV139" s="205"/>
      <c r="DTW139" s="205"/>
      <c r="DTX139" s="205"/>
      <c r="DTY139" s="205"/>
      <c r="DTZ139" s="205"/>
      <c r="DUA139" s="205"/>
      <c r="DUB139" s="205"/>
      <c r="DUC139" s="205"/>
      <c r="DUD139" s="205"/>
      <c r="DUE139" s="205"/>
      <c r="DUF139" s="205"/>
      <c r="DUG139" s="205"/>
      <c r="DUH139" s="205"/>
      <c r="DUI139" s="205"/>
      <c r="DUJ139" s="205"/>
      <c r="DUK139" s="205"/>
      <c r="DUL139" s="205"/>
      <c r="DUM139" s="205"/>
      <c r="DUN139" s="205"/>
      <c r="DUO139" s="205"/>
      <c r="DUP139" s="205"/>
      <c r="DUQ139" s="205"/>
      <c r="DUR139" s="205"/>
      <c r="DUS139" s="205"/>
      <c r="DUT139" s="205"/>
      <c r="DUU139" s="205"/>
      <c r="DUV139" s="205"/>
      <c r="DUW139" s="205"/>
      <c r="DUX139" s="205"/>
      <c r="DUY139" s="205"/>
      <c r="DUZ139" s="205"/>
      <c r="DVA139" s="205"/>
      <c r="DVB139" s="205"/>
      <c r="DVC139" s="205"/>
      <c r="DVD139" s="205"/>
      <c r="DVE139" s="205"/>
      <c r="DVF139" s="205"/>
      <c r="DVG139" s="205"/>
      <c r="DVH139" s="205"/>
      <c r="DVI139" s="205"/>
      <c r="DVJ139" s="205"/>
      <c r="DVK139" s="205"/>
      <c r="DVL139" s="205"/>
      <c r="DVM139" s="205"/>
      <c r="DVN139" s="205"/>
      <c r="DVO139" s="205"/>
      <c r="DVP139" s="205"/>
      <c r="DVQ139" s="205"/>
      <c r="DVR139" s="205"/>
      <c r="DVS139" s="205"/>
      <c r="DVT139" s="205"/>
      <c r="DVU139" s="205"/>
      <c r="DVV139" s="205"/>
      <c r="DVW139" s="205"/>
      <c r="DVX139" s="205"/>
      <c r="DVY139" s="205"/>
      <c r="DVZ139" s="205"/>
      <c r="DWA139" s="205"/>
      <c r="DWB139" s="205"/>
      <c r="DWC139" s="205"/>
      <c r="DWD139" s="205"/>
      <c r="DWE139" s="205"/>
      <c r="DWF139" s="205"/>
      <c r="DWG139" s="205"/>
      <c r="DWH139" s="205"/>
      <c r="DWI139" s="205"/>
      <c r="DWJ139" s="205"/>
      <c r="DWK139" s="205"/>
      <c r="DWL139" s="205"/>
      <c r="DWM139" s="205"/>
      <c r="DWN139" s="205"/>
      <c r="DWO139" s="205"/>
      <c r="DWP139" s="205"/>
      <c r="DWQ139" s="205"/>
      <c r="DWR139" s="205"/>
      <c r="DWS139" s="205"/>
      <c r="DWT139" s="205"/>
      <c r="DWU139" s="205"/>
      <c r="DWV139" s="205"/>
      <c r="DWW139" s="205"/>
      <c r="DWX139" s="205"/>
      <c r="DWY139" s="205"/>
      <c r="DWZ139" s="205"/>
      <c r="DXA139" s="205"/>
      <c r="DXB139" s="205"/>
      <c r="DXC139" s="205"/>
      <c r="DXJ139" s="205"/>
      <c r="DXK139" s="205"/>
      <c r="DXL139" s="205"/>
      <c r="DXM139" s="205"/>
      <c r="DXN139" s="205"/>
      <c r="DXO139" s="205"/>
      <c r="DXP139" s="205"/>
      <c r="DXQ139" s="205"/>
      <c r="DXR139" s="205"/>
      <c r="DXS139" s="205"/>
      <c r="DXT139" s="205"/>
      <c r="DXU139" s="205"/>
      <c r="DXV139" s="205"/>
      <c r="DXW139" s="205"/>
      <c r="DXX139" s="205"/>
      <c r="DXY139" s="205"/>
      <c r="DXZ139" s="205"/>
      <c r="DYA139" s="205"/>
      <c r="DYB139" s="205"/>
      <c r="DYC139" s="205"/>
      <c r="DYD139" s="205"/>
      <c r="DYE139" s="205"/>
      <c r="DYF139" s="205"/>
      <c r="DYG139" s="205"/>
      <c r="DYH139" s="205"/>
      <c r="DYI139" s="205"/>
      <c r="DYJ139" s="205"/>
      <c r="DYK139" s="205"/>
      <c r="DYL139" s="205"/>
      <c r="DYM139" s="205"/>
      <c r="DYN139" s="205"/>
      <c r="DYO139" s="205"/>
      <c r="DYP139" s="205"/>
      <c r="DYQ139" s="205"/>
      <c r="DYR139" s="205"/>
      <c r="DYS139" s="205"/>
      <c r="DYT139" s="205"/>
      <c r="DYU139" s="205"/>
      <c r="DYV139" s="205"/>
      <c r="DYW139" s="205"/>
      <c r="DYX139" s="205"/>
      <c r="DYY139" s="205"/>
      <c r="DYZ139" s="205"/>
      <c r="DZA139" s="205"/>
      <c r="DZB139" s="205"/>
      <c r="DZC139" s="205"/>
      <c r="DZD139" s="205"/>
      <c r="DZE139" s="205"/>
      <c r="DZF139" s="205"/>
      <c r="DZG139" s="205"/>
      <c r="DZH139" s="205"/>
      <c r="DZI139" s="205"/>
      <c r="DZJ139" s="205"/>
      <c r="DZK139" s="205"/>
      <c r="DZL139" s="205"/>
      <c r="DZM139" s="205"/>
      <c r="DZN139" s="205"/>
      <c r="DZO139" s="205"/>
      <c r="DZP139" s="205"/>
      <c r="DZQ139" s="205"/>
      <c r="DZR139" s="205"/>
      <c r="DZS139" s="205"/>
      <c r="DZT139" s="205"/>
      <c r="DZU139" s="205"/>
      <c r="DZV139" s="205"/>
      <c r="DZW139" s="205"/>
      <c r="DZX139" s="205"/>
      <c r="DZY139" s="205"/>
      <c r="DZZ139" s="205"/>
      <c r="EAA139" s="205"/>
      <c r="EAB139" s="205"/>
      <c r="EAC139" s="205"/>
      <c r="EAD139" s="205"/>
      <c r="EAE139" s="205"/>
      <c r="EAF139" s="205"/>
      <c r="EAG139" s="205"/>
      <c r="EAH139" s="205"/>
      <c r="EAI139" s="205"/>
      <c r="EAJ139" s="205"/>
      <c r="EAK139" s="205"/>
      <c r="EAL139" s="205"/>
      <c r="EAM139" s="205"/>
      <c r="EAN139" s="205"/>
      <c r="EAO139" s="205"/>
      <c r="EAP139" s="205"/>
      <c r="EAQ139" s="205"/>
      <c r="EAR139" s="205"/>
      <c r="EAS139" s="205"/>
      <c r="EAT139" s="205"/>
      <c r="EAU139" s="205"/>
      <c r="EAV139" s="205"/>
      <c r="EAW139" s="205"/>
      <c r="EAX139" s="205"/>
      <c r="EAY139" s="205"/>
      <c r="EAZ139" s="205"/>
      <c r="EBA139" s="205"/>
      <c r="EBB139" s="205"/>
      <c r="EBC139" s="205"/>
      <c r="EBD139" s="205"/>
      <c r="EBE139" s="205"/>
      <c r="EBF139" s="205"/>
      <c r="EBG139" s="205"/>
      <c r="EBH139" s="205"/>
      <c r="EBI139" s="205"/>
      <c r="EBJ139" s="205"/>
      <c r="EBK139" s="205"/>
      <c r="EBL139" s="205"/>
      <c r="EBM139" s="205"/>
      <c r="EBN139" s="205"/>
      <c r="EBO139" s="205"/>
      <c r="EBP139" s="205"/>
      <c r="EBQ139" s="205"/>
      <c r="EBR139" s="205"/>
      <c r="EBS139" s="205"/>
      <c r="EBT139" s="205"/>
      <c r="EBU139" s="205"/>
      <c r="EBV139" s="205"/>
      <c r="EBW139" s="205"/>
      <c r="EBX139" s="205"/>
      <c r="EBY139" s="205"/>
      <c r="EBZ139" s="205"/>
      <c r="ECA139" s="205"/>
      <c r="ECB139" s="205"/>
      <c r="ECC139" s="205"/>
      <c r="ECD139" s="205"/>
      <c r="ECE139" s="205"/>
      <c r="ECF139" s="205"/>
      <c r="ECG139" s="205"/>
      <c r="ECH139" s="205"/>
      <c r="ECI139" s="205"/>
      <c r="ECJ139" s="205"/>
      <c r="ECK139" s="205"/>
      <c r="ECL139" s="205"/>
      <c r="ECM139" s="205"/>
      <c r="ECN139" s="205"/>
      <c r="ECO139" s="205"/>
      <c r="ECP139" s="205"/>
      <c r="ECQ139" s="205"/>
      <c r="ECR139" s="205"/>
      <c r="ECS139" s="205"/>
      <c r="ECT139" s="205"/>
      <c r="ECU139" s="205"/>
      <c r="ECV139" s="205"/>
      <c r="ECW139" s="205"/>
      <c r="ECX139" s="205"/>
      <c r="ECY139" s="205"/>
      <c r="ECZ139" s="205"/>
      <c r="EDA139" s="205"/>
      <c r="EDB139" s="205"/>
      <c r="EDC139" s="205"/>
      <c r="EDD139" s="205"/>
      <c r="EDE139" s="205"/>
      <c r="EDF139" s="205"/>
      <c r="EDG139" s="205"/>
      <c r="EDH139" s="205"/>
      <c r="EDI139" s="205"/>
      <c r="EDJ139" s="205"/>
      <c r="EDK139" s="205"/>
      <c r="EDL139" s="205"/>
      <c r="EDM139" s="205"/>
      <c r="EDN139" s="205"/>
      <c r="EDO139" s="205"/>
      <c r="EDP139" s="205"/>
      <c r="EDQ139" s="205"/>
      <c r="EDR139" s="205"/>
      <c r="EDS139" s="205"/>
      <c r="EDT139" s="205"/>
      <c r="EDU139" s="205"/>
      <c r="EDV139" s="205"/>
      <c r="EDW139" s="205"/>
      <c r="EDX139" s="205"/>
      <c r="EDY139" s="205"/>
      <c r="EDZ139" s="205"/>
      <c r="EEA139" s="205"/>
      <c r="EEB139" s="205"/>
      <c r="EEC139" s="205"/>
      <c r="EED139" s="205"/>
      <c r="EEE139" s="205"/>
      <c r="EEF139" s="205"/>
      <c r="EEG139" s="205"/>
      <c r="EEH139" s="205"/>
      <c r="EEI139" s="205"/>
      <c r="EEJ139" s="205"/>
      <c r="EEK139" s="205"/>
      <c r="EEL139" s="205"/>
      <c r="EEM139" s="205"/>
      <c r="EEN139" s="205"/>
      <c r="EEO139" s="205"/>
      <c r="EEP139" s="205"/>
      <c r="EEQ139" s="205"/>
      <c r="EER139" s="205"/>
      <c r="EES139" s="205"/>
      <c r="EET139" s="205"/>
      <c r="EEU139" s="205"/>
      <c r="EEV139" s="205"/>
      <c r="EEW139" s="205"/>
      <c r="EEX139" s="205"/>
      <c r="EEY139" s="205"/>
      <c r="EEZ139" s="205"/>
      <c r="EFA139" s="205"/>
      <c r="EFB139" s="205"/>
      <c r="EFC139" s="205"/>
      <c r="EFD139" s="205"/>
      <c r="EFE139" s="205"/>
      <c r="EFF139" s="205"/>
      <c r="EFG139" s="205"/>
      <c r="EFH139" s="205"/>
      <c r="EFI139" s="205"/>
      <c r="EFJ139" s="205"/>
      <c r="EFK139" s="205"/>
      <c r="EFL139" s="205"/>
      <c r="EFM139" s="205"/>
      <c r="EFN139" s="205"/>
      <c r="EFO139" s="205"/>
      <c r="EFP139" s="205"/>
      <c r="EFQ139" s="205"/>
      <c r="EFR139" s="205"/>
      <c r="EFS139" s="205"/>
      <c r="EFT139" s="205"/>
      <c r="EFU139" s="205"/>
      <c r="EFV139" s="205"/>
      <c r="EFW139" s="205"/>
      <c r="EFX139" s="205"/>
      <c r="EFY139" s="205"/>
      <c r="EFZ139" s="205"/>
      <c r="EGA139" s="205"/>
      <c r="EGB139" s="205"/>
      <c r="EGC139" s="205"/>
      <c r="EGD139" s="205"/>
      <c r="EGE139" s="205"/>
      <c r="EGF139" s="205"/>
      <c r="EGG139" s="205"/>
      <c r="EGH139" s="205"/>
      <c r="EGI139" s="205"/>
      <c r="EGJ139" s="205"/>
      <c r="EGK139" s="205"/>
      <c r="EGL139" s="205"/>
      <c r="EGM139" s="205"/>
      <c r="EGN139" s="205"/>
      <c r="EGO139" s="205"/>
      <c r="EGP139" s="205"/>
      <c r="EGQ139" s="205"/>
      <c r="EGR139" s="205"/>
      <c r="EGS139" s="205"/>
      <c r="EGT139" s="205"/>
      <c r="EGU139" s="205"/>
      <c r="EGV139" s="205"/>
      <c r="EGW139" s="205"/>
      <c r="EGX139" s="205"/>
      <c r="EGY139" s="205"/>
      <c r="EHF139" s="205"/>
      <c r="EHG139" s="205"/>
      <c r="EHH139" s="205"/>
      <c r="EHI139" s="205"/>
      <c r="EHJ139" s="205"/>
      <c r="EHK139" s="205"/>
      <c r="EHL139" s="205"/>
      <c r="EHM139" s="205"/>
      <c r="EHN139" s="205"/>
      <c r="EHO139" s="205"/>
      <c r="EHP139" s="205"/>
      <c r="EHQ139" s="205"/>
      <c r="EHR139" s="205"/>
      <c r="EHS139" s="205"/>
      <c r="EHT139" s="205"/>
      <c r="EHU139" s="205"/>
      <c r="EHV139" s="205"/>
      <c r="EHW139" s="205"/>
      <c r="EHX139" s="205"/>
      <c r="EHY139" s="205"/>
      <c r="EHZ139" s="205"/>
      <c r="EIA139" s="205"/>
      <c r="EIB139" s="205"/>
      <c r="EIC139" s="205"/>
      <c r="EID139" s="205"/>
      <c r="EIE139" s="205"/>
      <c r="EIF139" s="205"/>
      <c r="EIG139" s="205"/>
      <c r="EIH139" s="205"/>
      <c r="EII139" s="205"/>
      <c r="EIJ139" s="205"/>
      <c r="EIK139" s="205"/>
      <c r="EIL139" s="205"/>
      <c r="EIM139" s="205"/>
      <c r="EIN139" s="205"/>
      <c r="EIO139" s="205"/>
      <c r="EIP139" s="205"/>
      <c r="EIQ139" s="205"/>
      <c r="EIR139" s="205"/>
      <c r="EIS139" s="205"/>
      <c r="EIT139" s="205"/>
      <c r="EIU139" s="205"/>
      <c r="EIV139" s="205"/>
      <c r="EIW139" s="205"/>
      <c r="EIX139" s="205"/>
      <c r="EIY139" s="205"/>
      <c r="EIZ139" s="205"/>
      <c r="EJA139" s="205"/>
      <c r="EJB139" s="205"/>
      <c r="EJC139" s="205"/>
      <c r="EJD139" s="205"/>
      <c r="EJE139" s="205"/>
      <c r="EJF139" s="205"/>
      <c r="EJG139" s="205"/>
      <c r="EJH139" s="205"/>
      <c r="EJI139" s="205"/>
      <c r="EJJ139" s="205"/>
      <c r="EJK139" s="205"/>
      <c r="EJL139" s="205"/>
      <c r="EJM139" s="205"/>
      <c r="EJN139" s="205"/>
      <c r="EJO139" s="205"/>
      <c r="EJP139" s="205"/>
      <c r="EJQ139" s="205"/>
      <c r="EJR139" s="205"/>
      <c r="EJS139" s="205"/>
      <c r="EJT139" s="205"/>
      <c r="EJU139" s="205"/>
      <c r="EJV139" s="205"/>
      <c r="EJW139" s="205"/>
      <c r="EJX139" s="205"/>
      <c r="EJY139" s="205"/>
      <c r="EJZ139" s="205"/>
      <c r="EKA139" s="205"/>
      <c r="EKB139" s="205"/>
      <c r="EKC139" s="205"/>
      <c r="EKD139" s="205"/>
      <c r="EKE139" s="205"/>
      <c r="EKF139" s="205"/>
      <c r="EKG139" s="205"/>
      <c r="EKH139" s="205"/>
      <c r="EKI139" s="205"/>
      <c r="EKJ139" s="205"/>
      <c r="EKK139" s="205"/>
      <c r="EKL139" s="205"/>
      <c r="EKM139" s="205"/>
      <c r="EKN139" s="205"/>
      <c r="EKO139" s="205"/>
      <c r="EKP139" s="205"/>
      <c r="EKQ139" s="205"/>
      <c r="EKR139" s="205"/>
      <c r="EKS139" s="205"/>
      <c r="EKT139" s="205"/>
      <c r="EKU139" s="205"/>
      <c r="EKV139" s="205"/>
      <c r="EKW139" s="205"/>
      <c r="EKX139" s="205"/>
      <c r="EKY139" s="205"/>
      <c r="EKZ139" s="205"/>
      <c r="ELA139" s="205"/>
      <c r="ELB139" s="205"/>
      <c r="ELC139" s="205"/>
      <c r="ELD139" s="205"/>
      <c r="ELE139" s="205"/>
      <c r="ELF139" s="205"/>
      <c r="ELG139" s="205"/>
      <c r="ELH139" s="205"/>
      <c r="ELI139" s="205"/>
      <c r="ELJ139" s="205"/>
      <c r="ELK139" s="205"/>
      <c r="ELL139" s="205"/>
      <c r="ELM139" s="205"/>
      <c r="ELN139" s="205"/>
      <c r="ELO139" s="205"/>
      <c r="ELP139" s="205"/>
      <c r="ELQ139" s="205"/>
      <c r="ELR139" s="205"/>
      <c r="ELS139" s="205"/>
      <c r="ELT139" s="205"/>
      <c r="ELU139" s="205"/>
      <c r="ELV139" s="205"/>
      <c r="ELW139" s="205"/>
      <c r="ELX139" s="205"/>
      <c r="ELY139" s="205"/>
      <c r="ELZ139" s="205"/>
      <c r="EMA139" s="205"/>
      <c r="EMB139" s="205"/>
      <c r="EMC139" s="205"/>
      <c r="EMD139" s="205"/>
      <c r="EME139" s="205"/>
      <c r="EMF139" s="205"/>
      <c r="EMG139" s="205"/>
      <c r="EMH139" s="205"/>
      <c r="EMI139" s="205"/>
      <c r="EMJ139" s="205"/>
      <c r="EMK139" s="205"/>
      <c r="EML139" s="205"/>
      <c r="EMM139" s="205"/>
      <c r="EMN139" s="205"/>
      <c r="EMO139" s="205"/>
      <c r="EMP139" s="205"/>
      <c r="EMQ139" s="205"/>
      <c r="EMR139" s="205"/>
      <c r="EMS139" s="205"/>
      <c r="EMT139" s="205"/>
      <c r="EMU139" s="205"/>
      <c r="EMV139" s="205"/>
      <c r="EMW139" s="205"/>
      <c r="EMX139" s="205"/>
      <c r="EMY139" s="205"/>
      <c r="EMZ139" s="205"/>
      <c r="ENA139" s="205"/>
      <c r="ENB139" s="205"/>
      <c r="ENC139" s="205"/>
      <c r="END139" s="205"/>
      <c r="ENE139" s="205"/>
      <c r="ENF139" s="205"/>
      <c r="ENG139" s="205"/>
      <c r="ENH139" s="205"/>
      <c r="ENI139" s="205"/>
      <c r="ENJ139" s="205"/>
      <c r="ENK139" s="205"/>
      <c r="ENL139" s="205"/>
      <c r="ENM139" s="205"/>
      <c r="ENN139" s="205"/>
      <c r="ENO139" s="205"/>
      <c r="ENP139" s="205"/>
      <c r="ENQ139" s="205"/>
      <c r="ENR139" s="205"/>
      <c r="ENS139" s="205"/>
      <c r="ENT139" s="205"/>
      <c r="ENU139" s="205"/>
      <c r="ENV139" s="205"/>
      <c r="ENW139" s="205"/>
      <c r="ENX139" s="205"/>
      <c r="ENY139" s="205"/>
      <c r="ENZ139" s="205"/>
      <c r="EOA139" s="205"/>
      <c r="EOB139" s="205"/>
      <c r="EOC139" s="205"/>
      <c r="EOD139" s="205"/>
      <c r="EOE139" s="205"/>
      <c r="EOF139" s="205"/>
      <c r="EOG139" s="205"/>
      <c r="EOH139" s="205"/>
      <c r="EOI139" s="205"/>
      <c r="EOJ139" s="205"/>
      <c r="EOK139" s="205"/>
      <c r="EOL139" s="205"/>
      <c r="EOM139" s="205"/>
      <c r="EON139" s="205"/>
      <c r="EOO139" s="205"/>
      <c r="EOP139" s="205"/>
      <c r="EOQ139" s="205"/>
      <c r="EOR139" s="205"/>
      <c r="EOS139" s="205"/>
      <c r="EOT139" s="205"/>
      <c r="EOU139" s="205"/>
      <c r="EOV139" s="205"/>
      <c r="EOW139" s="205"/>
      <c r="EOX139" s="205"/>
      <c r="EOY139" s="205"/>
      <c r="EOZ139" s="205"/>
      <c r="EPA139" s="205"/>
      <c r="EPB139" s="205"/>
      <c r="EPC139" s="205"/>
      <c r="EPD139" s="205"/>
      <c r="EPE139" s="205"/>
      <c r="EPF139" s="205"/>
      <c r="EPG139" s="205"/>
      <c r="EPH139" s="205"/>
      <c r="EPI139" s="205"/>
      <c r="EPJ139" s="205"/>
      <c r="EPK139" s="205"/>
      <c r="EPL139" s="205"/>
      <c r="EPM139" s="205"/>
      <c r="EPN139" s="205"/>
      <c r="EPO139" s="205"/>
      <c r="EPP139" s="205"/>
      <c r="EPQ139" s="205"/>
      <c r="EPR139" s="205"/>
      <c r="EPS139" s="205"/>
      <c r="EPT139" s="205"/>
      <c r="EPU139" s="205"/>
      <c r="EPV139" s="205"/>
      <c r="EPW139" s="205"/>
      <c r="EPX139" s="205"/>
      <c r="EPY139" s="205"/>
      <c r="EPZ139" s="205"/>
      <c r="EQA139" s="205"/>
      <c r="EQB139" s="205"/>
      <c r="EQC139" s="205"/>
      <c r="EQD139" s="205"/>
      <c r="EQE139" s="205"/>
      <c r="EQF139" s="205"/>
      <c r="EQG139" s="205"/>
      <c r="EQH139" s="205"/>
      <c r="EQI139" s="205"/>
      <c r="EQJ139" s="205"/>
      <c r="EQK139" s="205"/>
      <c r="EQL139" s="205"/>
      <c r="EQM139" s="205"/>
      <c r="EQN139" s="205"/>
      <c r="EQO139" s="205"/>
      <c r="EQP139" s="205"/>
      <c r="EQQ139" s="205"/>
      <c r="EQR139" s="205"/>
      <c r="EQS139" s="205"/>
      <c r="EQT139" s="205"/>
      <c r="EQU139" s="205"/>
      <c r="ERB139" s="205"/>
      <c r="ERC139" s="205"/>
      <c r="ERD139" s="205"/>
      <c r="ERE139" s="205"/>
      <c r="ERF139" s="205"/>
      <c r="ERG139" s="205"/>
      <c r="ERH139" s="205"/>
      <c r="ERI139" s="205"/>
      <c r="ERJ139" s="205"/>
      <c r="ERK139" s="205"/>
      <c r="ERL139" s="205"/>
      <c r="ERM139" s="205"/>
      <c r="ERN139" s="205"/>
      <c r="ERO139" s="205"/>
      <c r="ERP139" s="205"/>
      <c r="ERQ139" s="205"/>
      <c r="ERR139" s="205"/>
      <c r="ERS139" s="205"/>
      <c r="ERT139" s="205"/>
      <c r="ERU139" s="205"/>
      <c r="ERV139" s="205"/>
      <c r="ERW139" s="205"/>
      <c r="ERX139" s="205"/>
      <c r="ERY139" s="205"/>
      <c r="ERZ139" s="205"/>
      <c r="ESA139" s="205"/>
      <c r="ESB139" s="205"/>
      <c r="ESC139" s="205"/>
      <c r="ESD139" s="205"/>
      <c r="ESE139" s="205"/>
      <c r="ESF139" s="205"/>
      <c r="ESG139" s="205"/>
      <c r="ESH139" s="205"/>
      <c r="ESI139" s="205"/>
      <c r="ESJ139" s="205"/>
      <c r="ESK139" s="205"/>
      <c r="ESL139" s="205"/>
      <c r="ESM139" s="205"/>
      <c r="ESN139" s="205"/>
      <c r="ESO139" s="205"/>
      <c r="ESP139" s="205"/>
      <c r="ESQ139" s="205"/>
      <c r="ESR139" s="205"/>
      <c r="ESS139" s="205"/>
      <c r="EST139" s="205"/>
      <c r="ESU139" s="205"/>
      <c r="ESV139" s="205"/>
      <c r="ESW139" s="205"/>
      <c r="ESX139" s="205"/>
      <c r="ESY139" s="205"/>
      <c r="ESZ139" s="205"/>
      <c r="ETA139" s="205"/>
      <c r="ETB139" s="205"/>
      <c r="ETC139" s="205"/>
      <c r="ETD139" s="205"/>
      <c r="ETE139" s="205"/>
      <c r="ETF139" s="205"/>
      <c r="ETG139" s="205"/>
      <c r="ETH139" s="205"/>
      <c r="ETI139" s="205"/>
      <c r="ETJ139" s="205"/>
      <c r="ETK139" s="205"/>
      <c r="ETL139" s="205"/>
      <c r="ETM139" s="205"/>
      <c r="ETN139" s="205"/>
      <c r="ETO139" s="205"/>
      <c r="ETP139" s="205"/>
      <c r="ETQ139" s="205"/>
      <c r="ETR139" s="205"/>
      <c r="ETS139" s="205"/>
      <c r="ETT139" s="205"/>
      <c r="ETU139" s="205"/>
      <c r="ETV139" s="205"/>
      <c r="ETW139" s="205"/>
      <c r="ETX139" s="205"/>
      <c r="ETY139" s="205"/>
      <c r="ETZ139" s="205"/>
      <c r="EUA139" s="205"/>
      <c r="EUB139" s="205"/>
      <c r="EUC139" s="205"/>
      <c r="EUD139" s="205"/>
      <c r="EUE139" s="205"/>
      <c r="EUF139" s="205"/>
      <c r="EUG139" s="205"/>
      <c r="EUH139" s="205"/>
      <c r="EUI139" s="205"/>
      <c r="EUJ139" s="205"/>
      <c r="EUK139" s="205"/>
      <c r="EUL139" s="205"/>
      <c r="EUM139" s="205"/>
      <c r="EUN139" s="205"/>
      <c r="EUO139" s="205"/>
      <c r="EUP139" s="205"/>
      <c r="EUQ139" s="205"/>
      <c r="EUR139" s="205"/>
      <c r="EUS139" s="205"/>
      <c r="EUT139" s="205"/>
      <c r="EUU139" s="205"/>
      <c r="EUV139" s="205"/>
      <c r="EUW139" s="205"/>
      <c r="EUX139" s="205"/>
      <c r="EUY139" s="205"/>
      <c r="EUZ139" s="205"/>
      <c r="EVA139" s="205"/>
      <c r="EVB139" s="205"/>
      <c r="EVC139" s="205"/>
      <c r="EVD139" s="205"/>
      <c r="EVE139" s="205"/>
      <c r="EVF139" s="205"/>
      <c r="EVG139" s="205"/>
      <c r="EVH139" s="205"/>
      <c r="EVI139" s="205"/>
      <c r="EVJ139" s="205"/>
      <c r="EVK139" s="205"/>
      <c r="EVL139" s="205"/>
      <c r="EVM139" s="205"/>
      <c r="EVN139" s="205"/>
      <c r="EVO139" s="205"/>
      <c r="EVP139" s="205"/>
      <c r="EVQ139" s="205"/>
      <c r="EVR139" s="205"/>
      <c r="EVS139" s="205"/>
      <c r="EVT139" s="205"/>
      <c r="EVU139" s="205"/>
      <c r="EVV139" s="205"/>
      <c r="EVW139" s="205"/>
      <c r="EVX139" s="205"/>
      <c r="EVY139" s="205"/>
      <c r="EVZ139" s="205"/>
      <c r="EWA139" s="205"/>
      <c r="EWB139" s="205"/>
      <c r="EWC139" s="205"/>
      <c r="EWD139" s="205"/>
      <c r="EWE139" s="205"/>
      <c r="EWF139" s="205"/>
      <c r="EWG139" s="205"/>
      <c r="EWH139" s="205"/>
      <c r="EWI139" s="205"/>
      <c r="EWJ139" s="205"/>
      <c r="EWK139" s="205"/>
      <c r="EWL139" s="205"/>
      <c r="EWM139" s="205"/>
      <c r="EWN139" s="205"/>
      <c r="EWO139" s="205"/>
      <c r="EWP139" s="205"/>
      <c r="EWQ139" s="205"/>
      <c r="EWR139" s="205"/>
      <c r="EWS139" s="205"/>
      <c r="EWT139" s="205"/>
      <c r="EWU139" s="205"/>
      <c r="EWV139" s="205"/>
      <c r="EWW139" s="205"/>
      <c r="EWX139" s="205"/>
      <c r="EWY139" s="205"/>
      <c r="EWZ139" s="205"/>
      <c r="EXA139" s="205"/>
      <c r="EXB139" s="205"/>
      <c r="EXC139" s="205"/>
      <c r="EXD139" s="205"/>
      <c r="EXE139" s="205"/>
      <c r="EXF139" s="205"/>
      <c r="EXG139" s="205"/>
      <c r="EXH139" s="205"/>
      <c r="EXI139" s="205"/>
      <c r="EXJ139" s="205"/>
      <c r="EXK139" s="205"/>
      <c r="EXL139" s="205"/>
      <c r="EXM139" s="205"/>
      <c r="EXN139" s="205"/>
      <c r="EXO139" s="205"/>
      <c r="EXP139" s="205"/>
      <c r="EXQ139" s="205"/>
      <c r="EXR139" s="205"/>
      <c r="EXS139" s="205"/>
      <c r="EXT139" s="205"/>
      <c r="EXU139" s="205"/>
      <c r="EXV139" s="205"/>
      <c r="EXW139" s="205"/>
      <c r="EXX139" s="205"/>
      <c r="EXY139" s="205"/>
      <c r="EXZ139" s="205"/>
      <c r="EYA139" s="205"/>
      <c r="EYB139" s="205"/>
      <c r="EYC139" s="205"/>
      <c r="EYD139" s="205"/>
      <c r="EYE139" s="205"/>
      <c r="EYF139" s="205"/>
      <c r="EYG139" s="205"/>
      <c r="EYH139" s="205"/>
      <c r="EYI139" s="205"/>
      <c r="EYJ139" s="205"/>
      <c r="EYK139" s="205"/>
      <c r="EYL139" s="205"/>
      <c r="EYM139" s="205"/>
      <c r="EYN139" s="205"/>
      <c r="EYO139" s="205"/>
      <c r="EYP139" s="205"/>
      <c r="EYQ139" s="205"/>
      <c r="EYR139" s="205"/>
      <c r="EYS139" s="205"/>
      <c r="EYT139" s="205"/>
      <c r="EYU139" s="205"/>
      <c r="EYV139" s="205"/>
      <c r="EYW139" s="205"/>
      <c r="EYX139" s="205"/>
      <c r="EYY139" s="205"/>
      <c r="EYZ139" s="205"/>
      <c r="EZA139" s="205"/>
      <c r="EZB139" s="205"/>
      <c r="EZC139" s="205"/>
      <c r="EZD139" s="205"/>
      <c r="EZE139" s="205"/>
      <c r="EZF139" s="205"/>
      <c r="EZG139" s="205"/>
      <c r="EZH139" s="205"/>
      <c r="EZI139" s="205"/>
      <c r="EZJ139" s="205"/>
      <c r="EZK139" s="205"/>
      <c r="EZL139" s="205"/>
      <c r="EZM139" s="205"/>
      <c r="EZN139" s="205"/>
      <c r="EZO139" s="205"/>
      <c r="EZP139" s="205"/>
      <c r="EZQ139" s="205"/>
      <c r="EZR139" s="205"/>
      <c r="EZS139" s="205"/>
      <c r="EZT139" s="205"/>
      <c r="EZU139" s="205"/>
      <c r="EZV139" s="205"/>
      <c r="EZW139" s="205"/>
      <c r="EZX139" s="205"/>
      <c r="EZY139" s="205"/>
      <c r="EZZ139" s="205"/>
      <c r="FAA139" s="205"/>
      <c r="FAB139" s="205"/>
      <c r="FAC139" s="205"/>
      <c r="FAD139" s="205"/>
      <c r="FAE139" s="205"/>
      <c r="FAF139" s="205"/>
      <c r="FAG139" s="205"/>
      <c r="FAH139" s="205"/>
      <c r="FAI139" s="205"/>
      <c r="FAJ139" s="205"/>
      <c r="FAK139" s="205"/>
      <c r="FAL139" s="205"/>
      <c r="FAM139" s="205"/>
      <c r="FAN139" s="205"/>
      <c r="FAO139" s="205"/>
      <c r="FAP139" s="205"/>
      <c r="FAQ139" s="205"/>
      <c r="FAX139" s="205"/>
      <c r="FAY139" s="205"/>
      <c r="FAZ139" s="205"/>
      <c r="FBA139" s="205"/>
      <c r="FBB139" s="205"/>
      <c r="FBC139" s="205"/>
      <c r="FBD139" s="205"/>
      <c r="FBE139" s="205"/>
      <c r="FBF139" s="205"/>
      <c r="FBG139" s="205"/>
      <c r="FBH139" s="205"/>
      <c r="FBI139" s="205"/>
      <c r="FBJ139" s="205"/>
      <c r="FBK139" s="205"/>
      <c r="FBL139" s="205"/>
      <c r="FBM139" s="205"/>
      <c r="FBN139" s="205"/>
      <c r="FBO139" s="205"/>
      <c r="FBP139" s="205"/>
      <c r="FBQ139" s="205"/>
      <c r="FBR139" s="205"/>
      <c r="FBS139" s="205"/>
      <c r="FBT139" s="205"/>
      <c r="FBU139" s="205"/>
      <c r="FBV139" s="205"/>
      <c r="FBW139" s="205"/>
      <c r="FBX139" s="205"/>
      <c r="FBY139" s="205"/>
      <c r="FBZ139" s="205"/>
      <c r="FCA139" s="205"/>
      <c r="FCB139" s="205"/>
      <c r="FCC139" s="205"/>
      <c r="FCD139" s="205"/>
      <c r="FCE139" s="205"/>
      <c r="FCF139" s="205"/>
      <c r="FCG139" s="205"/>
      <c r="FCH139" s="205"/>
      <c r="FCI139" s="205"/>
      <c r="FCJ139" s="205"/>
      <c r="FCK139" s="205"/>
      <c r="FCL139" s="205"/>
      <c r="FCM139" s="205"/>
      <c r="FCN139" s="205"/>
      <c r="FCO139" s="205"/>
      <c r="FCP139" s="205"/>
      <c r="FCQ139" s="205"/>
      <c r="FCR139" s="205"/>
      <c r="FCS139" s="205"/>
      <c r="FCT139" s="205"/>
      <c r="FCU139" s="205"/>
      <c r="FCV139" s="205"/>
      <c r="FCW139" s="205"/>
      <c r="FCX139" s="205"/>
      <c r="FCY139" s="205"/>
      <c r="FCZ139" s="205"/>
      <c r="FDA139" s="205"/>
      <c r="FDB139" s="205"/>
      <c r="FDC139" s="205"/>
      <c r="FDD139" s="205"/>
      <c r="FDE139" s="205"/>
      <c r="FDF139" s="205"/>
      <c r="FDG139" s="205"/>
      <c r="FDH139" s="205"/>
      <c r="FDI139" s="205"/>
      <c r="FDJ139" s="205"/>
      <c r="FDK139" s="205"/>
      <c r="FDL139" s="205"/>
      <c r="FDM139" s="205"/>
      <c r="FDN139" s="205"/>
      <c r="FDO139" s="205"/>
      <c r="FDP139" s="205"/>
      <c r="FDQ139" s="205"/>
      <c r="FDR139" s="205"/>
      <c r="FDS139" s="205"/>
      <c r="FDT139" s="205"/>
      <c r="FDU139" s="205"/>
      <c r="FDV139" s="205"/>
      <c r="FDW139" s="205"/>
      <c r="FDX139" s="205"/>
      <c r="FDY139" s="205"/>
      <c r="FDZ139" s="205"/>
      <c r="FEA139" s="205"/>
      <c r="FEB139" s="205"/>
      <c r="FEC139" s="205"/>
      <c r="FED139" s="205"/>
      <c r="FEE139" s="205"/>
      <c r="FEF139" s="205"/>
      <c r="FEG139" s="205"/>
      <c r="FEH139" s="205"/>
      <c r="FEI139" s="205"/>
      <c r="FEJ139" s="205"/>
      <c r="FEK139" s="205"/>
      <c r="FEL139" s="205"/>
      <c r="FEM139" s="205"/>
      <c r="FEN139" s="205"/>
      <c r="FEO139" s="205"/>
      <c r="FEP139" s="205"/>
      <c r="FEQ139" s="205"/>
      <c r="FER139" s="205"/>
      <c r="FES139" s="205"/>
      <c r="FET139" s="205"/>
      <c r="FEU139" s="205"/>
      <c r="FEV139" s="205"/>
      <c r="FEW139" s="205"/>
      <c r="FEX139" s="205"/>
      <c r="FEY139" s="205"/>
      <c r="FEZ139" s="205"/>
      <c r="FFA139" s="205"/>
      <c r="FFB139" s="205"/>
      <c r="FFC139" s="205"/>
      <c r="FFD139" s="205"/>
      <c r="FFE139" s="205"/>
      <c r="FFF139" s="205"/>
      <c r="FFG139" s="205"/>
      <c r="FFH139" s="205"/>
      <c r="FFI139" s="205"/>
      <c r="FFJ139" s="205"/>
      <c r="FFK139" s="205"/>
      <c r="FFL139" s="205"/>
      <c r="FFM139" s="205"/>
      <c r="FFN139" s="205"/>
      <c r="FFO139" s="205"/>
      <c r="FFP139" s="205"/>
      <c r="FFQ139" s="205"/>
      <c r="FFR139" s="205"/>
      <c r="FFS139" s="205"/>
      <c r="FFT139" s="205"/>
      <c r="FFU139" s="205"/>
      <c r="FFV139" s="205"/>
      <c r="FFW139" s="205"/>
      <c r="FFX139" s="205"/>
      <c r="FFY139" s="205"/>
      <c r="FFZ139" s="205"/>
      <c r="FGA139" s="205"/>
      <c r="FGB139" s="205"/>
      <c r="FGC139" s="205"/>
      <c r="FGD139" s="205"/>
      <c r="FGE139" s="205"/>
      <c r="FGF139" s="205"/>
      <c r="FGG139" s="205"/>
      <c r="FGH139" s="205"/>
      <c r="FGI139" s="205"/>
      <c r="FGJ139" s="205"/>
      <c r="FGK139" s="205"/>
      <c r="FGL139" s="205"/>
      <c r="FGM139" s="205"/>
      <c r="FGN139" s="205"/>
      <c r="FGO139" s="205"/>
      <c r="FGP139" s="205"/>
      <c r="FGQ139" s="205"/>
      <c r="FGR139" s="205"/>
      <c r="FGS139" s="205"/>
      <c r="FGT139" s="205"/>
      <c r="FGU139" s="205"/>
      <c r="FGV139" s="205"/>
      <c r="FGW139" s="205"/>
      <c r="FGX139" s="205"/>
      <c r="FGY139" s="205"/>
      <c r="FGZ139" s="205"/>
      <c r="FHA139" s="205"/>
      <c r="FHB139" s="205"/>
      <c r="FHC139" s="205"/>
      <c r="FHD139" s="205"/>
      <c r="FHE139" s="205"/>
      <c r="FHF139" s="205"/>
      <c r="FHG139" s="205"/>
      <c r="FHH139" s="205"/>
      <c r="FHI139" s="205"/>
      <c r="FHJ139" s="205"/>
      <c r="FHK139" s="205"/>
      <c r="FHL139" s="205"/>
      <c r="FHM139" s="205"/>
      <c r="FHN139" s="205"/>
      <c r="FHO139" s="205"/>
      <c r="FHP139" s="205"/>
      <c r="FHQ139" s="205"/>
      <c r="FHR139" s="205"/>
      <c r="FHS139" s="205"/>
      <c r="FHT139" s="205"/>
      <c r="FHU139" s="205"/>
      <c r="FHV139" s="205"/>
      <c r="FHW139" s="205"/>
      <c r="FHX139" s="205"/>
      <c r="FHY139" s="205"/>
      <c r="FHZ139" s="205"/>
      <c r="FIA139" s="205"/>
      <c r="FIB139" s="205"/>
      <c r="FIC139" s="205"/>
      <c r="FID139" s="205"/>
      <c r="FIE139" s="205"/>
      <c r="FIF139" s="205"/>
      <c r="FIG139" s="205"/>
      <c r="FIH139" s="205"/>
      <c r="FII139" s="205"/>
      <c r="FIJ139" s="205"/>
      <c r="FIK139" s="205"/>
      <c r="FIL139" s="205"/>
      <c r="FIM139" s="205"/>
      <c r="FIN139" s="205"/>
      <c r="FIO139" s="205"/>
      <c r="FIP139" s="205"/>
      <c r="FIQ139" s="205"/>
      <c r="FIR139" s="205"/>
      <c r="FIS139" s="205"/>
      <c r="FIT139" s="205"/>
      <c r="FIU139" s="205"/>
      <c r="FIV139" s="205"/>
      <c r="FIW139" s="205"/>
      <c r="FIX139" s="205"/>
      <c r="FIY139" s="205"/>
      <c r="FIZ139" s="205"/>
      <c r="FJA139" s="205"/>
      <c r="FJB139" s="205"/>
      <c r="FJC139" s="205"/>
      <c r="FJD139" s="205"/>
      <c r="FJE139" s="205"/>
      <c r="FJF139" s="205"/>
      <c r="FJG139" s="205"/>
      <c r="FJH139" s="205"/>
      <c r="FJI139" s="205"/>
      <c r="FJJ139" s="205"/>
      <c r="FJK139" s="205"/>
      <c r="FJL139" s="205"/>
      <c r="FJM139" s="205"/>
      <c r="FJN139" s="205"/>
      <c r="FJO139" s="205"/>
      <c r="FJP139" s="205"/>
      <c r="FJQ139" s="205"/>
      <c r="FJR139" s="205"/>
      <c r="FJS139" s="205"/>
      <c r="FJT139" s="205"/>
      <c r="FJU139" s="205"/>
      <c r="FJV139" s="205"/>
      <c r="FJW139" s="205"/>
      <c r="FJX139" s="205"/>
      <c r="FJY139" s="205"/>
      <c r="FJZ139" s="205"/>
      <c r="FKA139" s="205"/>
      <c r="FKB139" s="205"/>
      <c r="FKC139" s="205"/>
      <c r="FKD139" s="205"/>
      <c r="FKE139" s="205"/>
      <c r="FKF139" s="205"/>
      <c r="FKG139" s="205"/>
      <c r="FKH139" s="205"/>
      <c r="FKI139" s="205"/>
      <c r="FKJ139" s="205"/>
      <c r="FKK139" s="205"/>
      <c r="FKL139" s="205"/>
      <c r="FKM139" s="205"/>
      <c r="FKT139" s="205"/>
      <c r="FKU139" s="205"/>
      <c r="FKV139" s="205"/>
      <c r="FKW139" s="205"/>
      <c r="FKX139" s="205"/>
      <c r="FKY139" s="205"/>
      <c r="FKZ139" s="205"/>
      <c r="FLA139" s="205"/>
      <c r="FLB139" s="205"/>
      <c r="FLC139" s="205"/>
      <c r="FLD139" s="205"/>
      <c r="FLE139" s="205"/>
      <c r="FLF139" s="205"/>
      <c r="FLG139" s="205"/>
      <c r="FLH139" s="205"/>
      <c r="FLI139" s="205"/>
      <c r="FLJ139" s="205"/>
      <c r="FLK139" s="205"/>
      <c r="FLL139" s="205"/>
      <c r="FLM139" s="205"/>
      <c r="FLN139" s="205"/>
      <c r="FLO139" s="205"/>
      <c r="FLP139" s="205"/>
      <c r="FLQ139" s="205"/>
      <c r="FLR139" s="205"/>
      <c r="FLS139" s="205"/>
      <c r="FLT139" s="205"/>
      <c r="FLU139" s="205"/>
      <c r="FLV139" s="205"/>
      <c r="FLW139" s="205"/>
      <c r="FLX139" s="205"/>
      <c r="FLY139" s="205"/>
      <c r="FLZ139" s="205"/>
      <c r="FMA139" s="205"/>
      <c r="FMB139" s="205"/>
      <c r="FMC139" s="205"/>
      <c r="FMD139" s="205"/>
      <c r="FME139" s="205"/>
      <c r="FMF139" s="205"/>
      <c r="FMG139" s="205"/>
      <c r="FMH139" s="205"/>
      <c r="FMI139" s="205"/>
      <c r="FMJ139" s="205"/>
      <c r="FMK139" s="205"/>
      <c r="FML139" s="205"/>
      <c r="FMM139" s="205"/>
      <c r="FMN139" s="205"/>
      <c r="FMO139" s="205"/>
      <c r="FMP139" s="205"/>
      <c r="FMQ139" s="205"/>
      <c r="FMR139" s="205"/>
      <c r="FMS139" s="205"/>
      <c r="FMT139" s="205"/>
      <c r="FMU139" s="205"/>
      <c r="FMV139" s="205"/>
      <c r="FMW139" s="205"/>
      <c r="FMX139" s="205"/>
      <c r="FMY139" s="205"/>
      <c r="FMZ139" s="205"/>
      <c r="FNA139" s="205"/>
      <c r="FNB139" s="205"/>
      <c r="FNC139" s="205"/>
      <c r="FND139" s="205"/>
      <c r="FNE139" s="205"/>
      <c r="FNF139" s="205"/>
      <c r="FNG139" s="205"/>
      <c r="FNH139" s="205"/>
      <c r="FNI139" s="205"/>
      <c r="FNJ139" s="205"/>
      <c r="FNK139" s="205"/>
      <c r="FNL139" s="205"/>
      <c r="FNM139" s="205"/>
      <c r="FNN139" s="205"/>
      <c r="FNO139" s="205"/>
      <c r="FNP139" s="205"/>
      <c r="FNQ139" s="205"/>
      <c r="FNR139" s="205"/>
      <c r="FNS139" s="205"/>
      <c r="FNT139" s="205"/>
      <c r="FNU139" s="205"/>
      <c r="FNV139" s="205"/>
      <c r="FNW139" s="205"/>
      <c r="FNX139" s="205"/>
      <c r="FNY139" s="205"/>
      <c r="FNZ139" s="205"/>
      <c r="FOA139" s="205"/>
      <c r="FOB139" s="205"/>
      <c r="FOC139" s="205"/>
      <c r="FOD139" s="205"/>
      <c r="FOE139" s="205"/>
      <c r="FOF139" s="205"/>
      <c r="FOG139" s="205"/>
      <c r="FOH139" s="205"/>
      <c r="FOI139" s="205"/>
      <c r="FOJ139" s="205"/>
      <c r="FOK139" s="205"/>
      <c r="FOL139" s="205"/>
      <c r="FOM139" s="205"/>
      <c r="FON139" s="205"/>
      <c r="FOO139" s="205"/>
      <c r="FOP139" s="205"/>
      <c r="FOQ139" s="205"/>
      <c r="FOR139" s="205"/>
      <c r="FOS139" s="205"/>
      <c r="FOT139" s="205"/>
      <c r="FOU139" s="205"/>
      <c r="FOV139" s="205"/>
      <c r="FOW139" s="205"/>
      <c r="FOX139" s="205"/>
      <c r="FOY139" s="205"/>
      <c r="FOZ139" s="205"/>
      <c r="FPA139" s="205"/>
      <c r="FPB139" s="205"/>
      <c r="FPC139" s="205"/>
      <c r="FPD139" s="205"/>
      <c r="FPE139" s="205"/>
      <c r="FPF139" s="205"/>
      <c r="FPG139" s="205"/>
      <c r="FPH139" s="205"/>
      <c r="FPI139" s="205"/>
      <c r="FPJ139" s="205"/>
      <c r="FPK139" s="205"/>
      <c r="FPL139" s="205"/>
      <c r="FPM139" s="205"/>
      <c r="FPN139" s="205"/>
      <c r="FPO139" s="205"/>
      <c r="FPP139" s="205"/>
      <c r="FPQ139" s="205"/>
      <c r="FPR139" s="205"/>
      <c r="FPS139" s="205"/>
      <c r="FPT139" s="205"/>
      <c r="FPU139" s="205"/>
      <c r="FPV139" s="205"/>
      <c r="FPW139" s="205"/>
      <c r="FPX139" s="205"/>
      <c r="FPY139" s="205"/>
      <c r="FPZ139" s="205"/>
      <c r="FQA139" s="205"/>
      <c r="FQB139" s="205"/>
      <c r="FQC139" s="205"/>
      <c r="FQD139" s="205"/>
      <c r="FQE139" s="205"/>
      <c r="FQF139" s="205"/>
      <c r="FQG139" s="205"/>
      <c r="FQH139" s="205"/>
      <c r="FQI139" s="205"/>
      <c r="FQJ139" s="205"/>
      <c r="FQK139" s="205"/>
      <c r="FQL139" s="205"/>
      <c r="FQM139" s="205"/>
      <c r="FQN139" s="205"/>
      <c r="FQO139" s="205"/>
      <c r="FQP139" s="205"/>
      <c r="FQQ139" s="205"/>
      <c r="FQR139" s="205"/>
      <c r="FQS139" s="205"/>
      <c r="FQT139" s="205"/>
      <c r="FQU139" s="205"/>
      <c r="FQV139" s="205"/>
      <c r="FQW139" s="205"/>
      <c r="FQX139" s="205"/>
      <c r="FQY139" s="205"/>
      <c r="FQZ139" s="205"/>
      <c r="FRA139" s="205"/>
      <c r="FRB139" s="205"/>
      <c r="FRC139" s="205"/>
      <c r="FRD139" s="205"/>
      <c r="FRE139" s="205"/>
      <c r="FRF139" s="205"/>
      <c r="FRG139" s="205"/>
      <c r="FRH139" s="205"/>
      <c r="FRI139" s="205"/>
      <c r="FRJ139" s="205"/>
      <c r="FRK139" s="205"/>
      <c r="FRL139" s="205"/>
      <c r="FRM139" s="205"/>
      <c r="FRN139" s="205"/>
      <c r="FRO139" s="205"/>
      <c r="FRP139" s="205"/>
      <c r="FRQ139" s="205"/>
      <c r="FRR139" s="205"/>
      <c r="FRS139" s="205"/>
      <c r="FRT139" s="205"/>
      <c r="FRU139" s="205"/>
      <c r="FRV139" s="205"/>
      <c r="FRW139" s="205"/>
      <c r="FRX139" s="205"/>
      <c r="FRY139" s="205"/>
      <c r="FRZ139" s="205"/>
      <c r="FSA139" s="205"/>
      <c r="FSB139" s="205"/>
      <c r="FSC139" s="205"/>
      <c r="FSD139" s="205"/>
      <c r="FSE139" s="205"/>
      <c r="FSF139" s="205"/>
      <c r="FSG139" s="205"/>
      <c r="FSH139" s="205"/>
      <c r="FSI139" s="205"/>
      <c r="FSJ139" s="205"/>
      <c r="FSK139" s="205"/>
      <c r="FSL139" s="205"/>
      <c r="FSM139" s="205"/>
      <c r="FSN139" s="205"/>
      <c r="FSO139" s="205"/>
      <c r="FSP139" s="205"/>
      <c r="FSQ139" s="205"/>
      <c r="FSR139" s="205"/>
      <c r="FSS139" s="205"/>
      <c r="FST139" s="205"/>
      <c r="FSU139" s="205"/>
      <c r="FSV139" s="205"/>
      <c r="FSW139" s="205"/>
      <c r="FSX139" s="205"/>
      <c r="FSY139" s="205"/>
      <c r="FSZ139" s="205"/>
      <c r="FTA139" s="205"/>
      <c r="FTB139" s="205"/>
      <c r="FTC139" s="205"/>
      <c r="FTD139" s="205"/>
      <c r="FTE139" s="205"/>
      <c r="FTF139" s="205"/>
      <c r="FTG139" s="205"/>
      <c r="FTH139" s="205"/>
      <c r="FTI139" s="205"/>
      <c r="FTJ139" s="205"/>
      <c r="FTK139" s="205"/>
      <c r="FTL139" s="205"/>
      <c r="FTM139" s="205"/>
      <c r="FTN139" s="205"/>
      <c r="FTO139" s="205"/>
      <c r="FTP139" s="205"/>
      <c r="FTQ139" s="205"/>
      <c r="FTR139" s="205"/>
      <c r="FTS139" s="205"/>
      <c r="FTT139" s="205"/>
      <c r="FTU139" s="205"/>
      <c r="FTV139" s="205"/>
      <c r="FTW139" s="205"/>
      <c r="FTX139" s="205"/>
      <c r="FTY139" s="205"/>
      <c r="FTZ139" s="205"/>
      <c r="FUA139" s="205"/>
      <c r="FUB139" s="205"/>
      <c r="FUC139" s="205"/>
      <c r="FUD139" s="205"/>
      <c r="FUE139" s="205"/>
      <c r="FUF139" s="205"/>
      <c r="FUG139" s="205"/>
      <c r="FUH139" s="205"/>
      <c r="FUI139" s="205"/>
      <c r="FUP139" s="205"/>
      <c r="FUQ139" s="205"/>
      <c r="FUR139" s="205"/>
      <c r="FUS139" s="205"/>
      <c r="FUT139" s="205"/>
      <c r="FUU139" s="205"/>
      <c r="FUV139" s="205"/>
      <c r="FUW139" s="205"/>
      <c r="FUX139" s="205"/>
      <c r="FUY139" s="205"/>
      <c r="FUZ139" s="205"/>
      <c r="FVA139" s="205"/>
      <c r="FVB139" s="205"/>
      <c r="FVC139" s="205"/>
      <c r="FVD139" s="205"/>
      <c r="FVE139" s="205"/>
      <c r="FVF139" s="205"/>
      <c r="FVG139" s="205"/>
      <c r="FVH139" s="205"/>
      <c r="FVI139" s="205"/>
      <c r="FVJ139" s="205"/>
      <c r="FVK139" s="205"/>
      <c r="FVL139" s="205"/>
      <c r="FVM139" s="205"/>
      <c r="FVN139" s="205"/>
      <c r="FVO139" s="205"/>
      <c r="FVP139" s="205"/>
      <c r="FVQ139" s="205"/>
      <c r="FVR139" s="205"/>
      <c r="FVS139" s="205"/>
      <c r="FVT139" s="205"/>
      <c r="FVU139" s="205"/>
      <c r="FVV139" s="205"/>
      <c r="FVW139" s="205"/>
      <c r="FVX139" s="205"/>
      <c r="FVY139" s="205"/>
      <c r="FVZ139" s="205"/>
      <c r="FWA139" s="205"/>
      <c r="FWB139" s="205"/>
      <c r="FWC139" s="205"/>
      <c r="FWD139" s="205"/>
      <c r="FWE139" s="205"/>
      <c r="FWF139" s="205"/>
      <c r="FWG139" s="205"/>
      <c r="FWH139" s="205"/>
      <c r="FWI139" s="205"/>
      <c r="FWJ139" s="205"/>
      <c r="FWK139" s="205"/>
      <c r="FWL139" s="205"/>
      <c r="FWM139" s="205"/>
      <c r="FWN139" s="205"/>
      <c r="FWO139" s="205"/>
      <c r="FWP139" s="205"/>
      <c r="FWQ139" s="205"/>
      <c r="FWR139" s="205"/>
      <c r="FWS139" s="205"/>
      <c r="FWT139" s="205"/>
      <c r="FWU139" s="205"/>
      <c r="FWV139" s="205"/>
      <c r="FWW139" s="205"/>
      <c r="FWX139" s="205"/>
      <c r="FWY139" s="205"/>
      <c r="FWZ139" s="205"/>
      <c r="FXA139" s="205"/>
      <c r="FXB139" s="205"/>
      <c r="FXC139" s="205"/>
      <c r="FXD139" s="205"/>
      <c r="FXE139" s="205"/>
      <c r="FXF139" s="205"/>
      <c r="FXG139" s="205"/>
      <c r="FXH139" s="205"/>
      <c r="FXI139" s="205"/>
      <c r="FXJ139" s="205"/>
      <c r="FXK139" s="205"/>
      <c r="FXL139" s="205"/>
      <c r="FXM139" s="205"/>
      <c r="FXN139" s="205"/>
      <c r="FXO139" s="205"/>
      <c r="FXP139" s="205"/>
      <c r="FXQ139" s="205"/>
      <c r="FXR139" s="205"/>
      <c r="FXS139" s="205"/>
      <c r="FXT139" s="205"/>
      <c r="FXU139" s="205"/>
      <c r="FXV139" s="205"/>
      <c r="FXW139" s="205"/>
      <c r="FXX139" s="205"/>
      <c r="FXY139" s="205"/>
      <c r="FXZ139" s="205"/>
      <c r="FYA139" s="205"/>
      <c r="FYB139" s="205"/>
      <c r="FYC139" s="205"/>
      <c r="FYD139" s="205"/>
      <c r="FYE139" s="205"/>
      <c r="FYF139" s="205"/>
      <c r="FYG139" s="205"/>
      <c r="FYH139" s="205"/>
      <c r="FYI139" s="205"/>
      <c r="FYJ139" s="205"/>
      <c r="FYK139" s="205"/>
      <c r="FYL139" s="205"/>
      <c r="FYM139" s="205"/>
      <c r="FYN139" s="205"/>
      <c r="FYO139" s="205"/>
      <c r="FYP139" s="205"/>
      <c r="FYQ139" s="205"/>
      <c r="FYR139" s="205"/>
      <c r="FYS139" s="205"/>
      <c r="FYT139" s="205"/>
      <c r="FYU139" s="205"/>
      <c r="FYV139" s="205"/>
      <c r="FYW139" s="205"/>
      <c r="FYX139" s="205"/>
      <c r="FYY139" s="205"/>
      <c r="FYZ139" s="205"/>
      <c r="FZA139" s="205"/>
      <c r="FZB139" s="205"/>
      <c r="FZC139" s="205"/>
      <c r="FZD139" s="205"/>
      <c r="FZE139" s="205"/>
      <c r="FZF139" s="205"/>
      <c r="FZG139" s="205"/>
      <c r="FZH139" s="205"/>
      <c r="FZI139" s="205"/>
      <c r="FZJ139" s="205"/>
      <c r="FZK139" s="205"/>
      <c r="FZL139" s="205"/>
      <c r="FZM139" s="205"/>
      <c r="FZN139" s="205"/>
      <c r="FZO139" s="205"/>
      <c r="FZP139" s="205"/>
      <c r="FZQ139" s="205"/>
      <c r="FZR139" s="205"/>
      <c r="FZS139" s="205"/>
      <c r="FZT139" s="205"/>
      <c r="FZU139" s="205"/>
      <c r="FZV139" s="205"/>
      <c r="FZW139" s="205"/>
      <c r="FZX139" s="205"/>
      <c r="FZY139" s="205"/>
      <c r="FZZ139" s="205"/>
      <c r="GAA139" s="205"/>
      <c r="GAB139" s="205"/>
      <c r="GAC139" s="205"/>
      <c r="GAD139" s="205"/>
      <c r="GAE139" s="205"/>
      <c r="GAF139" s="205"/>
      <c r="GAG139" s="205"/>
      <c r="GAH139" s="205"/>
      <c r="GAI139" s="205"/>
      <c r="GAJ139" s="205"/>
      <c r="GAK139" s="205"/>
      <c r="GAL139" s="205"/>
      <c r="GAM139" s="205"/>
      <c r="GAN139" s="205"/>
      <c r="GAO139" s="205"/>
      <c r="GAP139" s="205"/>
      <c r="GAQ139" s="205"/>
      <c r="GAR139" s="205"/>
      <c r="GAS139" s="205"/>
      <c r="GAT139" s="205"/>
      <c r="GAU139" s="205"/>
      <c r="GAV139" s="205"/>
      <c r="GAW139" s="205"/>
      <c r="GAX139" s="205"/>
      <c r="GAY139" s="205"/>
      <c r="GAZ139" s="205"/>
      <c r="GBA139" s="205"/>
      <c r="GBB139" s="205"/>
      <c r="GBC139" s="205"/>
      <c r="GBD139" s="205"/>
      <c r="GBE139" s="205"/>
      <c r="GBF139" s="205"/>
      <c r="GBG139" s="205"/>
      <c r="GBH139" s="205"/>
      <c r="GBI139" s="205"/>
      <c r="GBJ139" s="205"/>
      <c r="GBK139" s="205"/>
      <c r="GBL139" s="205"/>
      <c r="GBM139" s="205"/>
      <c r="GBN139" s="205"/>
      <c r="GBO139" s="205"/>
      <c r="GBP139" s="205"/>
      <c r="GBQ139" s="205"/>
      <c r="GBR139" s="205"/>
      <c r="GBS139" s="205"/>
      <c r="GBT139" s="205"/>
      <c r="GBU139" s="205"/>
      <c r="GBV139" s="205"/>
      <c r="GBW139" s="205"/>
      <c r="GBX139" s="205"/>
      <c r="GBY139" s="205"/>
      <c r="GBZ139" s="205"/>
      <c r="GCA139" s="205"/>
      <c r="GCB139" s="205"/>
      <c r="GCC139" s="205"/>
      <c r="GCD139" s="205"/>
      <c r="GCE139" s="205"/>
      <c r="GCF139" s="205"/>
      <c r="GCG139" s="205"/>
      <c r="GCH139" s="205"/>
      <c r="GCI139" s="205"/>
      <c r="GCJ139" s="205"/>
      <c r="GCK139" s="205"/>
      <c r="GCL139" s="205"/>
      <c r="GCM139" s="205"/>
      <c r="GCN139" s="205"/>
      <c r="GCO139" s="205"/>
      <c r="GCP139" s="205"/>
      <c r="GCQ139" s="205"/>
      <c r="GCR139" s="205"/>
      <c r="GCS139" s="205"/>
      <c r="GCT139" s="205"/>
      <c r="GCU139" s="205"/>
      <c r="GCV139" s="205"/>
      <c r="GCW139" s="205"/>
      <c r="GCX139" s="205"/>
      <c r="GCY139" s="205"/>
      <c r="GCZ139" s="205"/>
      <c r="GDA139" s="205"/>
      <c r="GDB139" s="205"/>
      <c r="GDC139" s="205"/>
      <c r="GDD139" s="205"/>
      <c r="GDE139" s="205"/>
      <c r="GDF139" s="205"/>
      <c r="GDG139" s="205"/>
      <c r="GDH139" s="205"/>
      <c r="GDI139" s="205"/>
      <c r="GDJ139" s="205"/>
      <c r="GDK139" s="205"/>
      <c r="GDL139" s="205"/>
      <c r="GDM139" s="205"/>
      <c r="GDN139" s="205"/>
      <c r="GDO139" s="205"/>
      <c r="GDP139" s="205"/>
      <c r="GDQ139" s="205"/>
      <c r="GDR139" s="205"/>
      <c r="GDS139" s="205"/>
      <c r="GDT139" s="205"/>
      <c r="GDU139" s="205"/>
      <c r="GDV139" s="205"/>
      <c r="GDW139" s="205"/>
      <c r="GDX139" s="205"/>
      <c r="GDY139" s="205"/>
      <c r="GDZ139" s="205"/>
      <c r="GEA139" s="205"/>
      <c r="GEB139" s="205"/>
      <c r="GEC139" s="205"/>
      <c r="GED139" s="205"/>
      <c r="GEE139" s="205"/>
      <c r="GEL139" s="205"/>
      <c r="GEM139" s="205"/>
      <c r="GEN139" s="205"/>
      <c r="GEO139" s="205"/>
      <c r="GEP139" s="205"/>
      <c r="GEQ139" s="205"/>
      <c r="GER139" s="205"/>
      <c r="GES139" s="205"/>
      <c r="GET139" s="205"/>
      <c r="GEU139" s="205"/>
      <c r="GEV139" s="205"/>
      <c r="GEW139" s="205"/>
      <c r="GEX139" s="205"/>
      <c r="GEY139" s="205"/>
      <c r="GEZ139" s="205"/>
      <c r="GFA139" s="205"/>
      <c r="GFB139" s="205"/>
      <c r="GFC139" s="205"/>
      <c r="GFD139" s="205"/>
      <c r="GFE139" s="205"/>
      <c r="GFF139" s="205"/>
      <c r="GFG139" s="205"/>
      <c r="GFH139" s="205"/>
      <c r="GFI139" s="205"/>
      <c r="GFJ139" s="205"/>
      <c r="GFK139" s="205"/>
      <c r="GFL139" s="205"/>
      <c r="GFM139" s="205"/>
      <c r="GFN139" s="205"/>
      <c r="GFO139" s="205"/>
      <c r="GFP139" s="205"/>
      <c r="GFQ139" s="205"/>
      <c r="GFR139" s="205"/>
      <c r="GFS139" s="205"/>
      <c r="GFT139" s="205"/>
      <c r="GFU139" s="205"/>
      <c r="GFV139" s="205"/>
      <c r="GFW139" s="205"/>
      <c r="GFX139" s="205"/>
      <c r="GFY139" s="205"/>
      <c r="GFZ139" s="205"/>
      <c r="GGA139" s="205"/>
      <c r="GGB139" s="205"/>
      <c r="GGC139" s="205"/>
      <c r="GGD139" s="205"/>
      <c r="GGE139" s="205"/>
      <c r="GGF139" s="205"/>
      <c r="GGG139" s="205"/>
      <c r="GGH139" s="205"/>
      <c r="GGI139" s="205"/>
      <c r="GGJ139" s="205"/>
      <c r="GGK139" s="205"/>
      <c r="GGL139" s="205"/>
      <c r="GGM139" s="205"/>
      <c r="GGN139" s="205"/>
      <c r="GGO139" s="205"/>
      <c r="GGP139" s="205"/>
      <c r="GGQ139" s="205"/>
      <c r="GGR139" s="205"/>
      <c r="GGS139" s="205"/>
      <c r="GGT139" s="205"/>
      <c r="GGU139" s="205"/>
      <c r="GGV139" s="205"/>
      <c r="GGW139" s="205"/>
      <c r="GGX139" s="205"/>
      <c r="GGY139" s="205"/>
      <c r="GGZ139" s="205"/>
      <c r="GHA139" s="205"/>
      <c r="GHB139" s="205"/>
      <c r="GHC139" s="205"/>
      <c r="GHD139" s="205"/>
      <c r="GHE139" s="205"/>
      <c r="GHF139" s="205"/>
      <c r="GHG139" s="205"/>
      <c r="GHH139" s="205"/>
      <c r="GHI139" s="205"/>
      <c r="GHJ139" s="205"/>
      <c r="GHK139" s="205"/>
      <c r="GHL139" s="205"/>
      <c r="GHM139" s="205"/>
      <c r="GHN139" s="205"/>
      <c r="GHO139" s="205"/>
      <c r="GHP139" s="205"/>
      <c r="GHQ139" s="205"/>
      <c r="GHR139" s="205"/>
      <c r="GHS139" s="205"/>
      <c r="GHT139" s="205"/>
      <c r="GHU139" s="205"/>
      <c r="GHV139" s="205"/>
      <c r="GHW139" s="205"/>
      <c r="GHX139" s="205"/>
      <c r="GHY139" s="205"/>
      <c r="GHZ139" s="205"/>
      <c r="GIA139" s="205"/>
      <c r="GIB139" s="205"/>
      <c r="GIC139" s="205"/>
      <c r="GID139" s="205"/>
      <c r="GIE139" s="205"/>
      <c r="GIF139" s="205"/>
      <c r="GIG139" s="205"/>
      <c r="GIH139" s="205"/>
      <c r="GII139" s="205"/>
      <c r="GIJ139" s="205"/>
      <c r="GIK139" s="205"/>
      <c r="GIL139" s="205"/>
      <c r="GIM139" s="205"/>
      <c r="GIN139" s="205"/>
      <c r="GIO139" s="205"/>
      <c r="GIP139" s="205"/>
      <c r="GIQ139" s="205"/>
      <c r="GIR139" s="205"/>
      <c r="GIS139" s="205"/>
      <c r="GIT139" s="205"/>
      <c r="GIU139" s="205"/>
      <c r="GIV139" s="205"/>
      <c r="GIW139" s="205"/>
      <c r="GIX139" s="205"/>
      <c r="GIY139" s="205"/>
      <c r="GIZ139" s="205"/>
      <c r="GJA139" s="205"/>
      <c r="GJB139" s="205"/>
      <c r="GJC139" s="205"/>
      <c r="GJD139" s="205"/>
      <c r="GJE139" s="205"/>
      <c r="GJF139" s="205"/>
      <c r="GJG139" s="205"/>
      <c r="GJH139" s="205"/>
      <c r="GJI139" s="205"/>
      <c r="GJJ139" s="205"/>
      <c r="GJK139" s="205"/>
      <c r="GJL139" s="205"/>
      <c r="GJM139" s="205"/>
      <c r="GJN139" s="205"/>
      <c r="GJO139" s="205"/>
      <c r="GJP139" s="205"/>
      <c r="GJQ139" s="205"/>
      <c r="GJR139" s="205"/>
      <c r="GJS139" s="205"/>
      <c r="GJT139" s="205"/>
      <c r="GJU139" s="205"/>
      <c r="GJV139" s="205"/>
      <c r="GJW139" s="205"/>
      <c r="GJX139" s="205"/>
      <c r="GJY139" s="205"/>
      <c r="GJZ139" s="205"/>
      <c r="GKA139" s="205"/>
      <c r="GKB139" s="205"/>
      <c r="GKC139" s="205"/>
      <c r="GKD139" s="205"/>
      <c r="GKE139" s="205"/>
      <c r="GKF139" s="205"/>
      <c r="GKG139" s="205"/>
      <c r="GKH139" s="205"/>
      <c r="GKI139" s="205"/>
      <c r="GKJ139" s="205"/>
      <c r="GKK139" s="205"/>
      <c r="GKL139" s="205"/>
      <c r="GKM139" s="205"/>
      <c r="GKN139" s="205"/>
      <c r="GKO139" s="205"/>
      <c r="GKP139" s="205"/>
      <c r="GKQ139" s="205"/>
      <c r="GKR139" s="205"/>
      <c r="GKS139" s="205"/>
      <c r="GKT139" s="205"/>
      <c r="GKU139" s="205"/>
      <c r="GKV139" s="205"/>
      <c r="GKW139" s="205"/>
      <c r="GKX139" s="205"/>
      <c r="GKY139" s="205"/>
      <c r="GKZ139" s="205"/>
      <c r="GLA139" s="205"/>
      <c r="GLB139" s="205"/>
      <c r="GLC139" s="205"/>
      <c r="GLD139" s="205"/>
      <c r="GLE139" s="205"/>
      <c r="GLF139" s="205"/>
      <c r="GLG139" s="205"/>
      <c r="GLH139" s="205"/>
      <c r="GLI139" s="205"/>
      <c r="GLJ139" s="205"/>
      <c r="GLK139" s="205"/>
      <c r="GLL139" s="205"/>
      <c r="GLM139" s="205"/>
      <c r="GLN139" s="205"/>
      <c r="GLO139" s="205"/>
      <c r="GLP139" s="205"/>
      <c r="GLQ139" s="205"/>
      <c r="GLR139" s="205"/>
      <c r="GLS139" s="205"/>
      <c r="GLT139" s="205"/>
      <c r="GLU139" s="205"/>
      <c r="GLV139" s="205"/>
      <c r="GLW139" s="205"/>
      <c r="GLX139" s="205"/>
      <c r="GLY139" s="205"/>
      <c r="GLZ139" s="205"/>
      <c r="GMA139" s="205"/>
      <c r="GMB139" s="205"/>
      <c r="GMC139" s="205"/>
      <c r="GMD139" s="205"/>
      <c r="GME139" s="205"/>
      <c r="GMF139" s="205"/>
      <c r="GMG139" s="205"/>
      <c r="GMH139" s="205"/>
      <c r="GMI139" s="205"/>
      <c r="GMJ139" s="205"/>
      <c r="GMK139" s="205"/>
      <c r="GML139" s="205"/>
      <c r="GMM139" s="205"/>
      <c r="GMN139" s="205"/>
      <c r="GMO139" s="205"/>
      <c r="GMP139" s="205"/>
      <c r="GMQ139" s="205"/>
      <c r="GMR139" s="205"/>
      <c r="GMS139" s="205"/>
      <c r="GMT139" s="205"/>
      <c r="GMU139" s="205"/>
      <c r="GMV139" s="205"/>
      <c r="GMW139" s="205"/>
      <c r="GMX139" s="205"/>
      <c r="GMY139" s="205"/>
      <c r="GMZ139" s="205"/>
      <c r="GNA139" s="205"/>
      <c r="GNB139" s="205"/>
      <c r="GNC139" s="205"/>
      <c r="GND139" s="205"/>
      <c r="GNE139" s="205"/>
      <c r="GNF139" s="205"/>
      <c r="GNG139" s="205"/>
      <c r="GNH139" s="205"/>
      <c r="GNI139" s="205"/>
      <c r="GNJ139" s="205"/>
      <c r="GNK139" s="205"/>
      <c r="GNL139" s="205"/>
      <c r="GNM139" s="205"/>
      <c r="GNN139" s="205"/>
      <c r="GNO139" s="205"/>
      <c r="GNP139" s="205"/>
      <c r="GNQ139" s="205"/>
      <c r="GNR139" s="205"/>
      <c r="GNS139" s="205"/>
      <c r="GNT139" s="205"/>
      <c r="GNU139" s="205"/>
      <c r="GNV139" s="205"/>
      <c r="GNW139" s="205"/>
      <c r="GNX139" s="205"/>
      <c r="GNY139" s="205"/>
      <c r="GNZ139" s="205"/>
      <c r="GOA139" s="205"/>
      <c r="GOH139" s="205"/>
      <c r="GOI139" s="205"/>
      <c r="GOJ139" s="205"/>
      <c r="GOK139" s="205"/>
      <c r="GOL139" s="205"/>
      <c r="GOM139" s="205"/>
      <c r="GON139" s="205"/>
      <c r="GOO139" s="205"/>
      <c r="GOP139" s="205"/>
      <c r="GOQ139" s="205"/>
      <c r="GOR139" s="205"/>
      <c r="GOS139" s="205"/>
      <c r="GOT139" s="205"/>
      <c r="GOU139" s="205"/>
      <c r="GOV139" s="205"/>
      <c r="GOW139" s="205"/>
      <c r="GOX139" s="205"/>
      <c r="GOY139" s="205"/>
      <c r="GOZ139" s="205"/>
      <c r="GPA139" s="205"/>
      <c r="GPB139" s="205"/>
      <c r="GPC139" s="205"/>
      <c r="GPD139" s="205"/>
      <c r="GPE139" s="205"/>
      <c r="GPF139" s="205"/>
      <c r="GPG139" s="205"/>
      <c r="GPH139" s="205"/>
      <c r="GPI139" s="205"/>
      <c r="GPJ139" s="205"/>
      <c r="GPK139" s="205"/>
      <c r="GPL139" s="205"/>
      <c r="GPM139" s="205"/>
      <c r="GPN139" s="205"/>
      <c r="GPO139" s="205"/>
      <c r="GPP139" s="205"/>
      <c r="GPQ139" s="205"/>
      <c r="GPR139" s="205"/>
      <c r="GPS139" s="205"/>
      <c r="GPT139" s="205"/>
      <c r="GPU139" s="205"/>
      <c r="GPV139" s="205"/>
      <c r="GPW139" s="205"/>
      <c r="GPX139" s="205"/>
      <c r="GPY139" s="205"/>
      <c r="GPZ139" s="205"/>
      <c r="GQA139" s="205"/>
      <c r="GQB139" s="205"/>
      <c r="GQC139" s="205"/>
      <c r="GQD139" s="205"/>
      <c r="GQE139" s="205"/>
      <c r="GQF139" s="205"/>
      <c r="GQG139" s="205"/>
      <c r="GQH139" s="205"/>
      <c r="GQI139" s="205"/>
      <c r="GQJ139" s="205"/>
      <c r="GQK139" s="205"/>
      <c r="GQL139" s="205"/>
      <c r="GQM139" s="205"/>
      <c r="GQN139" s="205"/>
      <c r="GQO139" s="205"/>
      <c r="GQP139" s="205"/>
      <c r="GQQ139" s="205"/>
      <c r="GQR139" s="205"/>
      <c r="GQS139" s="205"/>
      <c r="GQT139" s="205"/>
      <c r="GQU139" s="205"/>
      <c r="GQV139" s="205"/>
      <c r="GQW139" s="205"/>
      <c r="GQX139" s="205"/>
      <c r="GQY139" s="205"/>
      <c r="GQZ139" s="205"/>
      <c r="GRA139" s="205"/>
      <c r="GRB139" s="205"/>
      <c r="GRC139" s="205"/>
      <c r="GRD139" s="205"/>
      <c r="GRE139" s="205"/>
      <c r="GRF139" s="205"/>
      <c r="GRG139" s="205"/>
      <c r="GRH139" s="205"/>
      <c r="GRI139" s="205"/>
      <c r="GRJ139" s="205"/>
      <c r="GRK139" s="205"/>
      <c r="GRL139" s="205"/>
      <c r="GRM139" s="205"/>
      <c r="GRN139" s="205"/>
      <c r="GRO139" s="205"/>
      <c r="GRP139" s="205"/>
      <c r="GRQ139" s="205"/>
      <c r="GRR139" s="205"/>
      <c r="GRS139" s="205"/>
      <c r="GRT139" s="205"/>
      <c r="GRU139" s="205"/>
      <c r="GRV139" s="205"/>
      <c r="GRW139" s="205"/>
      <c r="GRX139" s="205"/>
      <c r="GRY139" s="205"/>
      <c r="GRZ139" s="205"/>
      <c r="GSA139" s="205"/>
      <c r="GSB139" s="205"/>
      <c r="GSC139" s="205"/>
      <c r="GSD139" s="205"/>
      <c r="GSE139" s="205"/>
      <c r="GSF139" s="205"/>
      <c r="GSG139" s="205"/>
      <c r="GSH139" s="205"/>
      <c r="GSI139" s="205"/>
      <c r="GSJ139" s="205"/>
      <c r="GSK139" s="205"/>
      <c r="GSL139" s="205"/>
      <c r="GSM139" s="205"/>
      <c r="GSN139" s="205"/>
      <c r="GSO139" s="205"/>
      <c r="GSP139" s="205"/>
      <c r="GSQ139" s="205"/>
      <c r="GSR139" s="205"/>
      <c r="GSS139" s="205"/>
      <c r="GST139" s="205"/>
      <c r="GSU139" s="205"/>
      <c r="GSV139" s="205"/>
      <c r="GSW139" s="205"/>
      <c r="GSX139" s="205"/>
      <c r="GSY139" s="205"/>
      <c r="GSZ139" s="205"/>
      <c r="GTA139" s="205"/>
      <c r="GTB139" s="205"/>
      <c r="GTC139" s="205"/>
      <c r="GTD139" s="205"/>
      <c r="GTE139" s="205"/>
      <c r="GTF139" s="205"/>
      <c r="GTG139" s="205"/>
      <c r="GTH139" s="205"/>
      <c r="GTI139" s="205"/>
      <c r="GTJ139" s="205"/>
      <c r="GTK139" s="205"/>
      <c r="GTL139" s="205"/>
      <c r="GTM139" s="205"/>
      <c r="GTN139" s="205"/>
      <c r="GTO139" s="205"/>
      <c r="GTP139" s="205"/>
      <c r="GTQ139" s="205"/>
      <c r="GTR139" s="205"/>
      <c r="GTS139" s="205"/>
      <c r="GTT139" s="205"/>
      <c r="GTU139" s="205"/>
      <c r="GTV139" s="205"/>
      <c r="GTW139" s="205"/>
      <c r="GTX139" s="205"/>
      <c r="GTY139" s="205"/>
      <c r="GTZ139" s="205"/>
      <c r="GUA139" s="205"/>
      <c r="GUB139" s="205"/>
      <c r="GUC139" s="205"/>
      <c r="GUD139" s="205"/>
      <c r="GUE139" s="205"/>
      <c r="GUF139" s="205"/>
      <c r="GUG139" s="205"/>
      <c r="GUH139" s="205"/>
      <c r="GUI139" s="205"/>
      <c r="GUJ139" s="205"/>
      <c r="GUK139" s="205"/>
      <c r="GUL139" s="205"/>
      <c r="GUM139" s="205"/>
      <c r="GUN139" s="205"/>
      <c r="GUO139" s="205"/>
      <c r="GUP139" s="205"/>
      <c r="GUQ139" s="205"/>
      <c r="GUR139" s="205"/>
      <c r="GUS139" s="205"/>
      <c r="GUT139" s="205"/>
      <c r="GUU139" s="205"/>
      <c r="GUV139" s="205"/>
      <c r="GUW139" s="205"/>
      <c r="GUX139" s="205"/>
      <c r="GUY139" s="205"/>
      <c r="GUZ139" s="205"/>
      <c r="GVA139" s="205"/>
      <c r="GVB139" s="205"/>
      <c r="GVC139" s="205"/>
      <c r="GVD139" s="205"/>
      <c r="GVE139" s="205"/>
      <c r="GVF139" s="205"/>
      <c r="GVG139" s="205"/>
      <c r="GVH139" s="205"/>
      <c r="GVI139" s="205"/>
      <c r="GVJ139" s="205"/>
      <c r="GVK139" s="205"/>
      <c r="GVL139" s="205"/>
      <c r="GVM139" s="205"/>
      <c r="GVN139" s="205"/>
      <c r="GVO139" s="205"/>
      <c r="GVP139" s="205"/>
      <c r="GVQ139" s="205"/>
      <c r="GVR139" s="205"/>
      <c r="GVS139" s="205"/>
      <c r="GVT139" s="205"/>
      <c r="GVU139" s="205"/>
      <c r="GVV139" s="205"/>
      <c r="GVW139" s="205"/>
      <c r="GVX139" s="205"/>
      <c r="GVY139" s="205"/>
      <c r="GVZ139" s="205"/>
      <c r="GWA139" s="205"/>
      <c r="GWB139" s="205"/>
      <c r="GWC139" s="205"/>
      <c r="GWD139" s="205"/>
      <c r="GWE139" s="205"/>
      <c r="GWF139" s="205"/>
      <c r="GWG139" s="205"/>
      <c r="GWH139" s="205"/>
      <c r="GWI139" s="205"/>
      <c r="GWJ139" s="205"/>
      <c r="GWK139" s="205"/>
      <c r="GWL139" s="205"/>
      <c r="GWM139" s="205"/>
      <c r="GWN139" s="205"/>
      <c r="GWO139" s="205"/>
      <c r="GWP139" s="205"/>
      <c r="GWQ139" s="205"/>
      <c r="GWR139" s="205"/>
      <c r="GWS139" s="205"/>
      <c r="GWT139" s="205"/>
      <c r="GWU139" s="205"/>
      <c r="GWV139" s="205"/>
      <c r="GWW139" s="205"/>
      <c r="GWX139" s="205"/>
      <c r="GWY139" s="205"/>
      <c r="GWZ139" s="205"/>
      <c r="GXA139" s="205"/>
      <c r="GXB139" s="205"/>
      <c r="GXC139" s="205"/>
      <c r="GXD139" s="205"/>
      <c r="GXE139" s="205"/>
      <c r="GXF139" s="205"/>
      <c r="GXG139" s="205"/>
      <c r="GXH139" s="205"/>
      <c r="GXI139" s="205"/>
      <c r="GXJ139" s="205"/>
      <c r="GXK139" s="205"/>
      <c r="GXL139" s="205"/>
      <c r="GXM139" s="205"/>
      <c r="GXN139" s="205"/>
      <c r="GXO139" s="205"/>
      <c r="GXP139" s="205"/>
      <c r="GXQ139" s="205"/>
      <c r="GXR139" s="205"/>
      <c r="GXS139" s="205"/>
      <c r="GXT139" s="205"/>
      <c r="GXU139" s="205"/>
      <c r="GXV139" s="205"/>
      <c r="GXW139" s="205"/>
      <c r="GYD139" s="205"/>
      <c r="GYE139" s="205"/>
      <c r="GYF139" s="205"/>
      <c r="GYG139" s="205"/>
      <c r="GYH139" s="205"/>
      <c r="GYI139" s="205"/>
      <c r="GYJ139" s="205"/>
      <c r="GYK139" s="205"/>
      <c r="GYL139" s="205"/>
      <c r="GYM139" s="205"/>
      <c r="GYN139" s="205"/>
      <c r="GYO139" s="205"/>
      <c r="GYP139" s="205"/>
      <c r="GYQ139" s="205"/>
      <c r="GYR139" s="205"/>
      <c r="GYS139" s="205"/>
      <c r="GYT139" s="205"/>
      <c r="GYU139" s="205"/>
      <c r="GYV139" s="205"/>
      <c r="GYW139" s="205"/>
      <c r="GYX139" s="205"/>
      <c r="GYY139" s="205"/>
      <c r="GYZ139" s="205"/>
      <c r="GZA139" s="205"/>
      <c r="GZB139" s="205"/>
      <c r="GZC139" s="205"/>
      <c r="GZD139" s="205"/>
      <c r="GZE139" s="205"/>
      <c r="GZF139" s="205"/>
      <c r="GZG139" s="205"/>
      <c r="GZH139" s="205"/>
      <c r="GZI139" s="205"/>
      <c r="GZJ139" s="205"/>
      <c r="GZK139" s="205"/>
      <c r="GZL139" s="205"/>
      <c r="GZM139" s="205"/>
      <c r="GZN139" s="205"/>
      <c r="GZO139" s="205"/>
      <c r="GZP139" s="205"/>
      <c r="GZQ139" s="205"/>
      <c r="GZR139" s="205"/>
      <c r="GZS139" s="205"/>
      <c r="GZT139" s="205"/>
      <c r="GZU139" s="205"/>
      <c r="GZV139" s="205"/>
      <c r="GZW139" s="205"/>
      <c r="GZX139" s="205"/>
      <c r="GZY139" s="205"/>
      <c r="GZZ139" s="205"/>
      <c r="HAA139" s="205"/>
      <c r="HAB139" s="205"/>
      <c r="HAC139" s="205"/>
      <c r="HAD139" s="205"/>
      <c r="HAE139" s="205"/>
      <c r="HAF139" s="205"/>
      <c r="HAG139" s="205"/>
      <c r="HAH139" s="205"/>
      <c r="HAI139" s="205"/>
      <c r="HAJ139" s="205"/>
      <c r="HAK139" s="205"/>
      <c r="HAL139" s="205"/>
      <c r="HAM139" s="205"/>
      <c r="HAN139" s="205"/>
      <c r="HAO139" s="205"/>
      <c r="HAP139" s="205"/>
      <c r="HAQ139" s="205"/>
      <c r="HAR139" s="205"/>
      <c r="HAS139" s="205"/>
      <c r="HAT139" s="205"/>
      <c r="HAU139" s="205"/>
      <c r="HAV139" s="205"/>
      <c r="HAW139" s="205"/>
      <c r="HAX139" s="205"/>
      <c r="HAY139" s="205"/>
      <c r="HAZ139" s="205"/>
      <c r="HBA139" s="205"/>
      <c r="HBB139" s="205"/>
      <c r="HBC139" s="205"/>
      <c r="HBD139" s="205"/>
      <c r="HBE139" s="205"/>
      <c r="HBF139" s="205"/>
      <c r="HBG139" s="205"/>
      <c r="HBH139" s="205"/>
      <c r="HBI139" s="205"/>
      <c r="HBJ139" s="205"/>
      <c r="HBK139" s="205"/>
      <c r="HBL139" s="205"/>
      <c r="HBM139" s="205"/>
      <c r="HBN139" s="205"/>
      <c r="HBO139" s="205"/>
      <c r="HBP139" s="205"/>
      <c r="HBQ139" s="205"/>
      <c r="HBR139" s="205"/>
      <c r="HBS139" s="205"/>
      <c r="HBT139" s="205"/>
      <c r="HBU139" s="205"/>
      <c r="HBV139" s="205"/>
      <c r="HBW139" s="205"/>
      <c r="HBX139" s="205"/>
      <c r="HBY139" s="205"/>
      <c r="HBZ139" s="205"/>
      <c r="HCA139" s="205"/>
      <c r="HCB139" s="205"/>
      <c r="HCC139" s="205"/>
      <c r="HCD139" s="205"/>
      <c r="HCE139" s="205"/>
      <c r="HCF139" s="205"/>
      <c r="HCG139" s="205"/>
      <c r="HCH139" s="205"/>
      <c r="HCI139" s="205"/>
      <c r="HCJ139" s="205"/>
      <c r="HCK139" s="205"/>
      <c r="HCL139" s="205"/>
      <c r="HCM139" s="205"/>
      <c r="HCN139" s="205"/>
      <c r="HCO139" s="205"/>
      <c r="HCP139" s="205"/>
      <c r="HCQ139" s="205"/>
      <c r="HCR139" s="205"/>
      <c r="HCS139" s="205"/>
      <c r="HCT139" s="205"/>
      <c r="HCU139" s="205"/>
      <c r="HCV139" s="205"/>
      <c r="HCW139" s="205"/>
      <c r="HCX139" s="205"/>
      <c r="HCY139" s="205"/>
      <c r="HCZ139" s="205"/>
      <c r="HDA139" s="205"/>
      <c r="HDB139" s="205"/>
      <c r="HDC139" s="205"/>
      <c r="HDD139" s="205"/>
      <c r="HDE139" s="205"/>
      <c r="HDF139" s="205"/>
      <c r="HDG139" s="205"/>
      <c r="HDH139" s="205"/>
      <c r="HDI139" s="205"/>
      <c r="HDJ139" s="205"/>
      <c r="HDK139" s="205"/>
      <c r="HDL139" s="205"/>
      <c r="HDM139" s="205"/>
      <c r="HDN139" s="205"/>
      <c r="HDO139" s="205"/>
      <c r="HDP139" s="205"/>
      <c r="HDQ139" s="205"/>
      <c r="HDR139" s="205"/>
      <c r="HDS139" s="205"/>
      <c r="HDT139" s="205"/>
      <c r="HDU139" s="205"/>
      <c r="HDV139" s="205"/>
      <c r="HDW139" s="205"/>
      <c r="HDX139" s="205"/>
      <c r="HDY139" s="205"/>
      <c r="HDZ139" s="205"/>
      <c r="HEA139" s="205"/>
      <c r="HEB139" s="205"/>
      <c r="HEC139" s="205"/>
      <c r="HED139" s="205"/>
      <c r="HEE139" s="205"/>
      <c r="HEF139" s="205"/>
      <c r="HEG139" s="205"/>
      <c r="HEH139" s="205"/>
      <c r="HEI139" s="205"/>
      <c r="HEJ139" s="205"/>
      <c r="HEK139" s="205"/>
      <c r="HEL139" s="205"/>
      <c r="HEM139" s="205"/>
      <c r="HEN139" s="205"/>
      <c r="HEO139" s="205"/>
      <c r="HEP139" s="205"/>
      <c r="HEQ139" s="205"/>
      <c r="HER139" s="205"/>
      <c r="HES139" s="205"/>
      <c r="HET139" s="205"/>
      <c r="HEU139" s="205"/>
      <c r="HEV139" s="205"/>
      <c r="HEW139" s="205"/>
      <c r="HEX139" s="205"/>
      <c r="HEY139" s="205"/>
      <c r="HEZ139" s="205"/>
      <c r="HFA139" s="205"/>
      <c r="HFB139" s="205"/>
      <c r="HFC139" s="205"/>
      <c r="HFD139" s="205"/>
      <c r="HFE139" s="205"/>
      <c r="HFF139" s="205"/>
      <c r="HFG139" s="205"/>
      <c r="HFH139" s="205"/>
      <c r="HFI139" s="205"/>
      <c r="HFJ139" s="205"/>
      <c r="HFK139" s="205"/>
      <c r="HFL139" s="205"/>
      <c r="HFM139" s="205"/>
      <c r="HFN139" s="205"/>
      <c r="HFO139" s="205"/>
      <c r="HFP139" s="205"/>
      <c r="HFQ139" s="205"/>
      <c r="HFR139" s="205"/>
      <c r="HFS139" s="205"/>
      <c r="HFT139" s="205"/>
      <c r="HFU139" s="205"/>
      <c r="HFV139" s="205"/>
      <c r="HFW139" s="205"/>
      <c r="HFX139" s="205"/>
      <c r="HFY139" s="205"/>
      <c r="HFZ139" s="205"/>
      <c r="HGA139" s="205"/>
      <c r="HGB139" s="205"/>
      <c r="HGC139" s="205"/>
      <c r="HGD139" s="205"/>
      <c r="HGE139" s="205"/>
      <c r="HGF139" s="205"/>
      <c r="HGG139" s="205"/>
      <c r="HGH139" s="205"/>
      <c r="HGI139" s="205"/>
      <c r="HGJ139" s="205"/>
      <c r="HGK139" s="205"/>
      <c r="HGL139" s="205"/>
      <c r="HGM139" s="205"/>
      <c r="HGN139" s="205"/>
      <c r="HGO139" s="205"/>
      <c r="HGP139" s="205"/>
      <c r="HGQ139" s="205"/>
      <c r="HGR139" s="205"/>
      <c r="HGS139" s="205"/>
      <c r="HGT139" s="205"/>
      <c r="HGU139" s="205"/>
      <c r="HGV139" s="205"/>
      <c r="HGW139" s="205"/>
      <c r="HGX139" s="205"/>
      <c r="HGY139" s="205"/>
      <c r="HGZ139" s="205"/>
      <c r="HHA139" s="205"/>
      <c r="HHB139" s="205"/>
      <c r="HHC139" s="205"/>
      <c r="HHD139" s="205"/>
      <c r="HHE139" s="205"/>
      <c r="HHF139" s="205"/>
      <c r="HHG139" s="205"/>
      <c r="HHH139" s="205"/>
      <c r="HHI139" s="205"/>
      <c r="HHJ139" s="205"/>
      <c r="HHK139" s="205"/>
      <c r="HHL139" s="205"/>
      <c r="HHM139" s="205"/>
      <c r="HHN139" s="205"/>
      <c r="HHO139" s="205"/>
      <c r="HHP139" s="205"/>
      <c r="HHQ139" s="205"/>
      <c r="HHR139" s="205"/>
      <c r="HHS139" s="205"/>
      <c r="HHZ139" s="205"/>
      <c r="HIA139" s="205"/>
      <c r="HIB139" s="205"/>
      <c r="HIC139" s="205"/>
      <c r="HID139" s="205"/>
      <c r="HIE139" s="205"/>
      <c r="HIF139" s="205"/>
      <c r="HIG139" s="205"/>
      <c r="HIH139" s="205"/>
      <c r="HII139" s="205"/>
      <c r="HIJ139" s="205"/>
      <c r="HIK139" s="205"/>
      <c r="HIL139" s="205"/>
      <c r="HIM139" s="205"/>
      <c r="HIN139" s="205"/>
      <c r="HIO139" s="205"/>
      <c r="HIP139" s="205"/>
      <c r="HIQ139" s="205"/>
      <c r="HIR139" s="205"/>
      <c r="HIS139" s="205"/>
      <c r="HIT139" s="205"/>
      <c r="HIU139" s="205"/>
      <c r="HIV139" s="205"/>
      <c r="HIW139" s="205"/>
      <c r="HIX139" s="205"/>
      <c r="HIY139" s="205"/>
      <c r="HIZ139" s="205"/>
      <c r="HJA139" s="205"/>
      <c r="HJB139" s="205"/>
      <c r="HJC139" s="205"/>
      <c r="HJD139" s="205"/>
      <c r="HJE139" s="205"/>
      <c r="HJF139" s="205"/>
      <c r="HJG139" s="205"/>
      <c r="HJH139" s="205"/>
      <c r="HJI139" s="205"/>
      <c r="HJJ139" s="205"/>
      <c r="HJK139" s="205"/>
      <c r="HJL139" s="205"/>
      <c r="HJM139" s="205"/>
      <c r="HJN139" s="205"/>
      <c r="HJO139" s="205"/>
      <c r="HJP139" s="205"/>
      <c r="HJQ139" s="205"/>
      <c r="HJR139" s="205"/>
      <c r="HJS139" s="205"/>
      <c r="HJT139" s="205"/>
      <c r="HJU139" s="205"/>
      <c r="HJV139" s="205"/>
      <c r="HJW139" s="205"/>
      <c r="HJX139" s="205"/>
      <c r="HJY139" s="205"/>
      <c r="HJZ139" s="205"/>
      <c r="HKA139" s="205"/>
      <c r="HKB139" s="205"/>
      <c r="HKC139" s="205"/>
      <c r="HKD139" s="205"/>
      <c r="HKE139" s="205"/>
      <c r="HKF139" s="205"/>
      <c r="HKG139" s="205"/>
      <c r="HKH139" s="205"/>
      <c r="HKI139" s="205"/>
      <c r="HKJ139" s="205"/>
      <c r="HKK139" s="205"/>
      <c r="HKL139" s="205"/>
      <c r="HKM139" s="205"/>
      <c r="HKN139" s="205"/>
      <c r="HKO139" s="205"/>
      <c r="HKP139" s="205"/>
      <c r="HKQ139" s="205"/>
      <c r="HKR139" s="205"/>
      <c r="HKS139" s="205"/>
      <c r="HKT139" s="205"/>
      <c r="HKU139" s="205"/>
      <c r="HKV139" s="205"/>
      <c r="HKW139" s="205"/>
      <c r="HKX139" s="205"/>
      <c r="HKY139" s="205"/>
      <c r="HKZ139" s="205"/>
      <c r="HLA139" s="205"/>
      <c r="HLB139" s="205"/>
      <c r="HLC139" s="205"/>
      <c r="HLD139" s="205"/>
      <c r="HLE139" s="205"/>
      <c r="HLF139" s="205"/>
      <c r="HLG139" s="205"/>
      <c r="HLH139" s="205"/>
      <c r="HLI139" s="205"/>
      <c r="HLJ139" s="205"/>
      <c r="HLK139" s="205"/>
      <c r="HLL139" s="205"/>
      <c r="HLM139" s="205"/>
      <c r="HLN139" s="205"/>
      <c r="HLO139" s="205"/>
      <c r="HLP139" s="205"/>
      <c r="HLQ139" s="205"/>
      <c r="HLR139" s="205"/>
      <c r="HLS139" s="205"/>
      <c r="HLT139" s="205"/>
      <c r="HLU139" s="205"/>
      <c r="HLV139" s="205"/>
      <c r="HLW139" s="205"/>
      <c r="HLX139" s="205"/>
      <c r="HLY139" s="205"/>
      <c r="HLZ139" s="205"/>
      <c r="HMA139" s="205"/>
      <c r="HMB139" s="205"/>
      <c r="HMC139" s="205"/>
      <c r="HMD139" s="205"/>
      <c r="HME139" s="205"/>
      <c r="HMF139" s="205"/>
      <c r="HMG139" s="205"/>
      <c r="HMH139" s="205"/>
      <c r="HMI139" s="205"/>
      <c r="HMJ139" s="205"/>
      <c r="HMK139" s="205"/>
      <c r="HML139" s="205"/>
      <c r="HMM139" s="205"/>
      <c r="HMN139" s="205"/>
      <c r="HMO139" s="205"/>
      <c r="HMP139" s="205"/>
      <c r="HMQ139" s="205"/>
      <c r="HMR139" s="205"/>
      <c r="HMS139" s="205"/>
      <c r="HMT139" s="205"/>
      <c r="HMU139" s="205"/>
      <c r="HMV139" s="205"/>
      <c r="HMW139" s="205"/>
      <c r="HMX139" s="205"/>
      <c r="HMY139" s="205"/>
      <c r="HMZ139" s="205"/>
      <c r="HNA139" s="205"/>
      <c r="HNB139" s="205"/>
      <c r="HNC139" s="205"/>
      <c r="HND139" s="205"/>
      <c r="HNE139" s="205"/>
      <c r="HNF139" s="205"/>
      <c r="HNG139" s="205"/>
      <c r="HNH139" s="205"/>
      <c r="HNI139" s="205"/>
      <c r="HNJ139" s="205"/>
      <c r="HNK139" s="205"/>
      <c r="HNL139" s="205"/>
      <c r="HNM139" s="205"/>
      <c r="HNN139" s="205"/>
      <c r="HNO139" s="205"/>
      <c r="HNP139" s="205"/>
      <c r="HNQ139" s="205"/>
      <c r="HNR139" s="205"/>
      <c r="HNS139" s="205"/>
      <c r="HNT139" s="205"/>
      <c r="HNU139" s="205"/>
      <c r="HNV139" s="205"/>
      <c r="HNW139" s="205"/>
      <c r="HNX139" s="205"/>
      <c r="HNY139" s="205"/>
      <c r="HNZ139" s="205"/>
      <c r="HOA139" s="205"/>
      <c r="HOB139" s="205"/>
      <c r="HOC139" s="205"/>
      <c r="HOD139" s="205"/>
      <c r="HOE139" s="205"/>
      <c r="HOF139" s="205"/>
      <c r="HOG139" s="205"/>
      <c r="HOH139" s="205"/>
      <c r="HOI139" s="205"/>
      <c r="HOJ139" s="205"/>
      <c r="HOK139" s="205"/>
      <c r="HOL139" s="205"/>
      <c r="HOM139" s="205"/>
      <c r="HON139" s="205"/>
      <c r="HOO139" s="205"/>
      <c r="HOP139" s="205"/>
      <c r="HOQ139" s="205"/>
      <c r="HOR139" s="205"/>
      <c r="HOS139" s="205"/>
      <c r="HOT139" s="205"/>
      <c r="HOU139" s="205"/>
      <c r="HOV139" s="205"/>
      <c r="HOW139" s="205"/>
      <c r="HOX139" s="205"/>
      <c r="HOY139" s="205"/>
      <c r="HOZ139" s="205"/>
      <c r="HPA139" s="205"/>
      <c r="HPB139" s="205"/>
      <c r="HPC139" s="205"/>
      <c r="HPD139" s="205"/>
      <c r="HPE139" s="205"/>
      <c r="HPF139" s="205"/>
      <c r="HPG139" s="205"/>
      <c r="HPH139" s="205"/>
      <c r="HPI139" s="205"/>
      <c r="HPJ139" s="205"/>
      <c r="HPK139" s="205"/>
      <c r="HPL139" s="205"/>
      <c r="HPM139" s="205"/>
      <c r="HPN139" s="205"/>
      <c r="HPO139" s="205"/>
      <c r="HPP139" s="205"/>
      <c r="HPQ139" s="205"/>
      <c r="HPR139" s="205"/>
      <c r="HPS139" s="205"/>
      <c r="HPT139" s="205"/>
      <c r="HPU139" s="205"/>
      <c r="HPV139" s="205"/>
      <c r="HPW139" s="205"/>
      <c r="HPX139" s="205"/>
      <c r="HPY139" s="205"/>
      <c r="HPZ139" s="205"/>
      <c r="HQA139" s="205"/>
      <c r="HQB139" s="205"/>
      <c r="HQC139" s="205"/>
      <c r="HQD139" s="205"/>
      <c r="HQE139" s="205"/>
      <c r="HQF139" s="205"/>
      <c r="HQG139" s="205"/>
      <c r="HQH139" s="205"/>
      <c r="HQI139" s="205"/>
      <c r="HQJ139" s="205"/>
      <c r="HQK139" s="205"/>
      <c r="HQL139" s="205"/>
      <c r="HQM139" s="205"/>
      <c r="HQN139" s="205"/>
      <c r="HQO139" s="205"/>
      <c r="HQP139" s="205"/>
      <c r="HQQ139" s="205"/>
      <c r="HQR139" s="205"/>
      <c r="HQS139" s="205"/>
      <c r="HQT139" s="205"/>
      <c r="HQU139" s="205"/>
      <c r="HQV139" s="205"/>
      <c r="HQW139" s="205"/>
      <c r="HQX139" s="205"/>
      <c r="HQY139" s="205"/>
      <c r="HQZ139" s="205"/>
      <c r="HRA139" s="205"/>
      <c r="HRB139" s="205"/>
      <c r="HRC139" s="205"/>
      <c r="HRD139" s="205"/>
      <c r="HRE139" s="205"/>
      <c r="HRF139" s="205"/>
      <c r="HRG139" s="205"/>
      <c r="HRH139" s="205"/>
      <c r="HRI139" s="205"/>
      <c r="HRJ139" s="205"/>
      <c r="HRK139" s="205"/>
      <c r="HRL139" s="205"/>
      <c r="HRM139" s="205"/>
      <c r="HRN139" s="205"/>
      <c r="HRO139" s="205"/>
      <c r="HRV139" s="205"/>
      <c r="HRW139" s="205"/>
      <c r="HRX139" s="205"/>
      <c r="HRY139" s="205"/>
      <c r="HRZ139" s="205"/>
      <c r="HSA139" s="205"/>
      <c r="HSB139" s="205"/>
      <c r="HSC139" s="205"/>
      <c r="HSD139" s="205"/>
      <c r="HSE139" s="205"/>
      <c r="HSF139" s="205"/>
      <c r="HSG139" s="205"/>
      <c r="HSH139" s="205"/>
      <c r="HSI139" s="205"/>
      <c r="HSJ139" s="205"/>
      <c r="HSK139" s="205"/>
      <c r="HSL139" s="205"/>
      <c r="HSM139" s="205"/>
      <c r="HSN139" s="205"/>
      <c r="HSO139" s="205"/>
      <c r="HSP139" s="205"/>
      <c r="HSQ139" s="205"/>
      <c r="HSR139" s="205"/>
      <c r="HSS139" s="205"/>
      <c r="HST139" s="205"/>
      <c r="HSU139" s="205"/>
      <c r="HSV139" s="205"/>
      <c r="HSW139" s="205"/>
      <c r="HSX139" s="205"/>
      <c r="HSY139" s="205"/>
      <c r="HSZ139" s="205"/>
      <c r="HTA139" s="205"/>
      <c r="HTB139" s="205"/>
      <c r="HTC139" s="205"/>
      <c r="HTD139" s="205"/>
      <c r="HTE139" s="205"/>
      <c r="HTF139" s="205"/>
      <c r="HTG139" s="205"/>
      <c r="HTH139" s="205"/>
      <c r="HTI139" s="205"/>
      <c r="HTJ139" s="205"/>
      <c r="HTK139" s="205"/>
      <c r="HTL139" s="205"/>
      <c r="HTM139" s="205"/>
      <c r="HTN139" s="205"/>
      <c r="HTO139" s="205"/>
      <c r="HTP139" s="205"/>
      <c r="HTQ139" s="205"/>
      <c r="HTR139" s="205"/>
      <c r="HTS139" s="205"/>
      <c r="HTT139" s="205"/>
      <c r="HTU139" s="205"/>
      <c r="HTV139" s="205"/>
      <c r="HTW139" s="205"/>
      <c r="HTX139" s="205"/>
      <c r="HTY139" s="205"/>
      <c r="HTZ139" s="205"/>
      <c r="HUA139" s="205"/>
      <c r="HUB139" s="205"/>
      <c r="HUC139" s="205"/>
      <c r="HUD139" s="205"/>
      <c r="HUE139" s="205"/>
      <c r="HUF139" s="205"/>
      <c r="HUG139" s="205"/>
      <c r="HUH139" s="205"/>
      <c r="HUI139" s="205"/>
      <c r="HUJ139" s="205"/>
      <c r="HUK139" s="205"/>
      <c r="HUL139" s="205"/>
      <c r="HUM139" s="205"/>
      <c r="HUN139" s="205"/>
      <c r="HUO139" s="205"/>
      <c r="HUP139" s="205"/>
      <c r="HUQ139" s="205"/>
      <c r="HUR139" s="205"/>
      <c r="HUS139" s="205"/>
      <c r="HUT139" s="205"/>
      <c r="HUU139" s="205"/>
      <c r="HUV139" s="205"/>
      <c r="HUW139" s="205"/>
      <c r="HUX139" s="205"/>
      <c r="HUY139" s="205"/>
      <c r="HUZ139" s="205"/>
      <c r="HVA139" s="205"/>
      <c r="HVB139" s="205"/>
      <c r="HVC139" s="205"/>
      <c r="HVD139" s="205"/>
      <c r="HVE139" s="205"/>
      <c r="HVF139" s="205"/>
      <c r="HVG139" s="205"/>
      <c r="HVH139" s="205"/>
      <c r="HVI139" s="205"/>
      <c r="HVJ139" s="205"/>
      <c r="HVK139" s="205"/>
      <c r="HVL139" s="205"/>
      <c r="HVM139" s="205"/>
      <c r="HVN139" s="205"/>
      <c r="HVO139" s="205"/>
      <c r="HVP139" s="205"/>
      <c r="HVQ139" s="205"/>
      <c r="HVR139" s="205"/>
      <c r="HVS139" s="205"/>
      <c r="HVT139" s="205"/>
      <c r="HVU139" s="205"/>
      <c r="HVV139" s="205"/>
      <c r="HVW139" s="205"/>
      <c r="HVX139" s="205"/>
      <c r="HVY139" s="205"/>
      <c r="HVZ139" s="205"/>
      <c r="HWA139" s="205"/>
      <c r="HWB139" s="205"/>
      <c r="HWC139" s="205"/>
      <c r="HWD139" s="205"/>
      <c r="HWE139" s="205"/>
      <c r="HWF139" s="205"/>
      <c r="HWG139" s="205"/>
      <c r="HWH139" s="205"/>
      <c r="HWI139" s="205"/>
      <c r="HWJ139" s="205"/>
      <c r="HWK139" s="205"/>
      <c r="HWL139" s="205"/>
      <c r="HWM139" s="205"/>
      <c r="HWN139" s="205"/>
      <c r="HWO139" s="205"/>
      <c r="HWP139" s="205"/>
      <c r="HWQ139" s="205"/>
      <c r="HWR139" s="205"/>
      <c r="HWS139" s="205"/>
      <c r="HWT139" s="205"/>
      <c r="HWU139" s="205"/>
      <c r="HWV139" s="205"/>
      <c r="HWW139" s="205"/>
      <c r="HWX139" s="205"/>
      <c r="HWY139" s="205"/>
      <c r="HWZ139" s="205"/>
      <c r="HXA139" s="205"/>
      <c r="HXB139" s="205"/>
      <c r="HXC139" s="205"/>
      <c r="HXD139" s="205"/>
      <c r="HXE139" s="205"/>
      <c r="HXF139" s="205"/>
      <c r="HXG139" s="205"/>
      <c r="HXH139" s="205"/>
      <c r="HXI139" s="205"/>
      <c r="HXJ139" s="205"/>
      <c r="HXK139" s="205"/>
      <c r="HXL139" s="205"/>
      <c r="HXM139" s="205"/>
      <c r="HXN139" s="205"/>
      <c r="HXO139" s="205"/>
      <c r="HXP139" s="205"/>
      <c r="HXQ139" s="205"/>
      <c r="HXR139" s="205"/>
      <c r="HXS139" s="205"/>
      <c r="HXT139" s="205"/>
      <c r="HXU139" s="205"/>
      <c r="HXV139" s="205"/>
      <c r="HXW139" s="205"/>
      <c r="HXX139" s="205"/>
      <c r="HXY139" s="205"/>
      <c r="HXZ139" s="205"/>
      <c r="HYA139" s="205"/>
      <c r="HYB139" s="205"/>
      <c r="HYC139" s="205"/>
      <c r="HYD139" s="205"/>
      <c r="HYE139" s="205"/>
      <c r="HYF139" s="205"/>
      <c r="HYG139" s="205"/>
      <c r="HYH139" s="205"/>
      <c r="HYI139" s="205"/>
      <c r="HYJ139" s="205"/>
      <c r="HYK139" s="205"/>
      <c r="HYL139" s="205"/>
      <c r="HYM139" s="205"/>
      <c r="HYN139" s="205"/>
      <c r="HYO139" s="205"/>
      <c r="HYP139" s="205"/>
      <c r="HYQ139" s="205"/>
      <c r="HYR139" s="205"/>
      <c r="HYS139" s="205"/>
      <c r="HYT139" s="205"/>
      <c r="HYU139" s="205"/>
      <c r="HYV139" s="205"/>
      <c r="HYW139" s="205"/>
      <c r="HYX139" s="205"/>
      <c r="HYY139" s="205"/>
      <c r="HYZ139" s="205"/>
      <c r="HZA139" s="205"/>
      <c r="HZB139" s="205"/>
      <c r="HZC139" s="205"/>
      <c r="HZD139" s="205"/>
      <c r="HZE139" s="205"/>
      <c r="HZF139" s="205"/>
      <c r="HZG139" s="205"/>
      <c r="HZH139" s="205"/>
      <c r="HZI139" s="205"/>
      <c r="HZJ139" s="205"/>
      <c r="HZK139" s="205"/>
      <c r="HZL139" s="205"/>
      <c r="HZM139" s="205"/>
      <c r="HZN139" s="205"/>
      <c r="HZO139" s="205"/>
      <c r="HZP139" s="205"/>
      <c r="HZQ139" s="205"/>
      <c r="HZR139" s="205"/>
      <c r="HZS139" s="205"/>
      <c r="HZT139" s="205"/>
      <c r="HZU139" s="205"/>
      <c r="HZV139" s="205"/>
      <c r="HZW139" s="205"/>
      <c r="HZX139" s="205"/>
      <c r="HZY139" s="205"/>
      <c r="HZZ139" s="205"/>
      <c r="IAA139" s="205"/>
      <c r="IAB139" s="205"/>
      <c r="IAC139" s="205"/>
      <c r="IAD139" s="205"/>
      <c r="IAE139" s="205"/>
      <c r="IAF139" s="205"/>
      <c r="IAG139" s="205"/>
      <c r="IAH139" s="205"/>
      <c r="IAI139" s="205"/>
      <c r="IAJ139" s="205"/>
      <c r="IAK139" s="205"/>
      <c r="IAL139" s="205"/>
      <c r="IAM139" s="205"/>
      <c r="IAN139" s="205"/>
      <c r="IAO139" s="205"/>
      <c r="IAP139" s="205"/>
      <c r="IAQ139" s="205"/>
      <c r="IAR139" s="205"/>
      <c r="IAS139" s="205"/>
      <c r="IAT139" s="205"/>
      <c r="IAU139" s="205"/>
      <c r="IAV139" s="205"/>
      <c r="IAW139" s="205"/>
      <c r="IAX139" s="205"/>
      <c r="IAY139" s="205"/>
      <c r="IAZ139" s="205"/>
      <c r="IBA139" s="205"/>
      <c r="IBB139" s="205"/>
      <c r="IBC139" s="205"/>
      <c r="IBD139" s="205"/>
      <c r="IBE139" s="205"/>
      <c r="IBF139" s="205"/>
      <c r="IBG139" s="205"/>
      <c r="IBH139" s="205"/>
      <c r="IBI139" s="205"/>
      <c r="IBJ139" s="205"/>
      <c r="IBK139" s="205"/>
      <c r="IBR139" s="205"/>
      <c r="IBS139" s="205"/>
      <c r="IBT139" s="205"/>
      <c r="IBU139" s="205"/>
      <c r="IBV139" s="205"/>
      <c r="IBW139" s="205"/>
      <c r="IBX139" s="205"/>
      <c r="IBY139" s="205"/>
      <c r="IBZ139" s="205"/>
      <c r="ICA139" s="205"/>
      <c r="ICB139" s="205"/>
      <c r="ICC139" s="205"/>
      <c r="ICD139" s="205"/>
      <c r="ICE139" s="205"/>
      <c r="ICF139" s="205"/>
      <c r="ICG139" s="205"/>
      <c r="ICH139" s="205"/>
      <c r="ICI139" s="205"/>
      <c r="ICJ139" s="205"/>
      <c r="ICK139" s="205"/>
      <c r="ICL139" s="205"/>
      <c r="ICM139" s="205"/>
      <c r="ICN139" s="205"/>
      <c r="ICO139" s="205"/>
      <c r="ICP139" s="205"/>
      <c r="ICQ139" s="205"/>
      <c r="ICR139" s="205"/>
      <c r="ICS139" s="205"/>
      <c r="ICT139" s="205"/>
      <c r="ICU139" s="205"/>
      <c r="ICV139" s="205"/>
      <c r="ICW139" s="205"/>
      <c r="ICX139" s="205"/>
      <c r="ICY139" s="205"/>
      <c r="ICZ139" s="205"/>
      <c r="IDA139" s="205"/>
      <c r="IDB139" s="205"/>
      <c r="IDC139" s="205"/>
      <c r="IDD139" s="205"/>
      <c r="IDE139" s="205"/>
      <c r="IDF139" s="205"/>
      <c r="IDG139" s="205"/>
      <c r="IDH139" s="205"/>
      <c r="IDI139" s="205"/>
      <c r="IDJ139" s="205"/>
      <c r="IDK139" s="205"/>
      <c r="IDL139" s="205"/>
      <c r="IDM139" s="205"/>
      <c r="IDN139" s="205"/>
      <c r="IDO139" s="205"/>
      <c r="IDP139" s="205"/>
      <c r="IDQ139" s="205"/>
      <c r="IDR139" s="205"/>
      <c r="IDS139" s="205"/>
      <c r="IDT139" s="205"/>
      <c r="IDU139" s="205"/>
      <c r="IDV139" s="205"/>
      <c r="IDW139" s="205"/>
      <c r="IDX139" s="205"/>
      <c r="IDY139" s="205"/>
      <c r="IDZ139" s="205"/>
      <c r="IEA139" s="205"/>
      <c r="IEB139" s="205"/>
      <c r="IEC139" s="205"/>
      <c r="IED139" s="205"/>
      <c r="IEE139" s="205"/>
      <c r="IEF139" s="205"/>
      <c r="IEG139" s="205"/>
      <c r="IEH139" s="205"/>
      <c r="IEI139" s="205"/>
      <c r="IEJ139" s="205"/>
      <c r="IEK139" s="205"/>
      <c r="IEL139" s="205"/>
      <c r="IEM139" s="205"/>
      <c r="IEN139" s="205"/>
      <c r="IEO139" s="205"/>
      <c r="IEP139" s="205"/>
      <c r="IEQ139" s="205"/>
      <c r="IER139" s="205"/>
      <c r="IES139" s="205"/>
      <c r="IET139" s="205"/>
      <c r="IEU139" s="205"/>
      <c r="IEV139" s="205"/>
      <c r="IEW139" s="205"/>
      <c r="IEX139" s="205"/>
      <c r="IEY139" s="205"/>
      <c r="IEZ139" s="205"/>
      <c r="IFA139" s="205"/>
      <c r="IFB139" s="205"/>
      <c r="IFC139" s="205"/>
      <c r="IFD139" s="205"/>
      <c r="IFE139" s="205"/>
      <c r="IFF139" s="205"/>
      <c r="IFG139" s="205"/>
      <c r="IFH139" s="205"/>
      <c r="IFI139" s="205"/>
      <c r="IFJ139" s="205"/>
      <c r="IFK139" s="205"/>
      <c r="IFL139" s="205"/>
      <c r="IFM139" s="205"/>
      <c r="IFN139" s="205"/>
      <c r="IFO139" s="205"/>
      <c r="IFP139" s="205"/>
      <c r="IFQ139" s="205"/>
      <c r="IFR139" s="205"/>
      <c r="IFS139" s="205"/>
      <c r="IFT139" s="205"/>
      <c r="IFU139" s="205"/>
      <c r="IFV139" s="205"/>
      <c r="IFW139" s="205"/>
      <c r="IFX139" s="205"/>
      <c r="IFY139" s="205"/>
      <c r="IFZ139" s="205"/>
      <c r="IGA139" s="205"/>
      <c r="IGB139" s="205"/>
      <c r="IGC139" s="205"/>
      <c r="IGD139" s="205"/>
      <c r="IGE139" s="205"/>
      <c r="IGF139" s="205"/>
      <c r="IGG139" s="205"/>
      <c r="IGH139" s="205"/>
      <c r="IGI139" s="205"/>
      <c r="IGJ139" s="205"/>
      <c r="IGK139" s="205"/>
      <c r="IGL139" s="205"/>
      <c r="IGM139" s="205"/>
      <c r="IGN139" s="205"/>
      <c r="IGO139" s="205"/>
      <c r="IGP139" s="205"/>
      <c r="IGQ139" s="205"/>
      <c r="IGR139" s="205"/>
      <c r="IGS139" s="205"/>
      <c r="IGT139" s="205"/>
      <c r="IGU139" s="205"/>
      <c r="IGV139" s="205"/>
      <c r="IGW139" s="205"/>
      <c r="IGX139" s="205"/>
      <c r="IGY139" s="205"/>
      <c r="IGZ139" s="205"/>
      <c r="IHA139" s="205"/>
      <c r="IHB139" s="205"/>
      <c r="IHC139" s="205"/>
      <c r="IHD139" s="205"/>
      <c r="IHE139" s="205"/>
      <c r="IHF139" s="205"/>
      <c r="IHG139" s="205"/>
      <c r="IHH139" s="205"/>
      <c r="IHI139" s="205"/>
      <c r="IHJ139" s="205"/>
      <c r="IHK139" s="205"/>
      <c r="IHL139" s="205"/>
      <c r="IHM139" s="205"/>
      <c r="IHN139" s="205"/>
      <c r="IHO139" s="205"/>
      <c r="IHP139" s="205"/>
      <c r="IHQ139" s="205"/>
      <c r="IHR139" s="205"/>
      <c r="IHS139" s="205"/>
      <c r="IHT139" s="205"/>
      <c r="IHU139" s="205"/>
      <c r="IHV139" s="205"/>
      <c r="IHW139" s="205"/>
      <c r="IHX139" s="205"/>
      <c r="IHY139" s="205"/>
      <c r="IHZ139" s="205"/>
      <c r="IIA139" s="205"/>
      <c r="IIB139" s="205"/>
      <c r="IIC139" s="205"/>
      <c r="IID139" s="205"/>
      <c r="IIE139" s="205"/>
      <c r="IIF139" s="205"/>
      <c r="IIG139" s="205"/>
      <c r="IIH139" s="205"/>
      <c r="III139" s="205"/>
      <c r="IIJ139" s="205"/>
      <c r="IIK139" s="205"/>
      <c r="IIL139" s="205"/>
      <c r="IIM139" s="205"/>
      <c r="IIN139" s="205"/>
      <c r="IIO139" s="205"/>
      <c r="IIP139" s="205"/>
      <c r="IIQ139" s="205"/>
      <c r="IIR139" s="205"/>
      <c r="IIS139" s="205"/>
      <c r="IIT139" s="205"/>
      <c r="IIU139" s="205"/>
      <c r="IIV139" s="205"/>
      <c r="IIW139" s="205"/>
      <c r="IIX139" s="205"/>
      <c r="IIY139" s="205"/>
      <c r="IIZ139" s="205"/>
      <c r="IJA139" s="205"/>
      <c r="IJB139" s="205"/>
      <c r="IJC139" s="205"/>
      <c r="IJD139" s="205"/>
      <c r="IJE139" s="205"/>
      <c r="IJF139" s="205"/>
      <c r="IJG139" s="205"/>
      <c r="IJH139" s="205"/>
      <c r="IJI139" s="205"/>
      <c r="IJJ139" s="205"/>
      <c r="IJK139" s="205"/>
      <c r="IJL139" s="205"/>
      <c r="IJM139" s="205"/>
      <c r="IJN139" s="205"/>
      <c r="IJO139" s="205"/>
      <c r="IJP139" s="205"/>
      <c r="IJQ139" s="205"/>
      <c r="IJR139" s="205"/>
      <c r="IJS139" s="205"/>
      <c r="IJT139" s="205"/>
      <c r="IJU139" s="205"/>
      <c r="IJV139" s="205"/>
      <c r="IJW139" s="205"/>
      <c r="IJX139" s="205"/>
      <c r="IJY139" s="205"/>
      <c r="IJZ139" s="205"/>
      <c r="IKA139" s="205"/>
      <c r="IKB139" s="205"/>
      <c r="IKC139" s="205"/>
      <c r="IKD139" s="205"/>
      <c r="IKE139" s="205"/>
      <c r="IKF139" s="205"/>
      <c r="IKG139" s="205"/>
      <c r="IKH139" s="205"/>
      <c r="IKI139" s="205"/>
      <c r="IKJ139" s="205"/>
      <c r="IKK139" s="205"/>
      <c r="IKL139" s="205"/>
      <c r="IKM139" s="205"/>
      <c r="IKN139" s="205"/>
      <c r="IKO139" s="205"/>
      <c r="IKP139" s="205"/>
      <c r="IKQ139" s="205"/>
      <c r="IKR139" s="205"/>
      <c r="IKS139" s="205"/>
      <c r="IKT139" s="205"/>
      <c r="IKU139" s="205"/>
      <c r="IKV139" s="205"/>
      <c r="IKW139" s="205"/>
      <c r="IKX139" s="205"/>
      <c r="IKY139" s="205"/>
      <c r="IKZ139" s="205"/>
      <c r="ILA139" s="205"/>
      <c r="ILB139" s="205"/>
      <c r="ILC139" s="205"/>
      <c r="ILD139" s="205"/>
      <c r="ILE139" s="205"/>
      <c r="ILF139" s="205"/>
      <c r="ILG139" s="205"/>
      <c r="ILN139" s="205"/>
      <c r="ILO139" s="205"/>
      <c r="ILP139" s="205"/>
      <c r="ILQ139" s="205"/>
      <c r="ILR139" s="205"/>
      <c r="ILS139" s="205"/>
      <c r="ILT139" s="205"/>
      <c r="ILU139" s="205"/>
      <c r="ILV139" s="205"/>
      <c r="ILW139" s="205"/>
      <c r="ILX139" s="205"/>
      <c r="ILY139" s="205"/>
      <c r="ILZ139" s="205"/>
      <c r="IMA139" s="205"/>
      <c r="IMB139" s="205"/>
      <c r="IMC139" s="205"/>
      <c r="IMD139" s="205"/>
      <c r="IME139" s="205"/>
      <c r="IMF139" s="205"/>
      <c r="IMG139" s="205"/>
      <c r="IMH139" s="205"/>
      <c r="IMI139" s="205"/>
      <c r="IMJ139" s="205"/>
      <c r="IMK139" s="205"/>
      <c r="IML139" s="205"/>
      <c r="IMM139" s="205"/>
      <c r="IMN139" s="205"/>
      <c r="IMO139" s="205"/>
      <c r="IMP139" s="205"/>
      <c r="IMQ139" s="205"/>
      <c r="IMR139" s="205"/>
      <c r="IMS139" s="205"/>
      <c r="IMT139" s="205"/>
      <c r="IMU139" s="205"/>
      <c r="IMV139" s="205"/>
      <c r="IMW139" s="205"/>
      <c r="IMX139" s="205"/>
      <c r="IMY139" s="205"/>
      <c r="IMZ139" s="205"/>
      <c r="INA139" s="205"/>
      <c r="INB139" s="205"/>
      <c r="INC139" s="205"/>
      <c r="IND139" s="205"/>
      <c r="INE139" s="205"/>
      <c r="INF139" s="205"/>
      <c r="ING139" s="205"/>
      <c r="INH139" s="205"/>
      <c r="INI139" s="205"/>
      <c r="INJ139" s="205"/>
      <c r="INK139" s="205"/>
      <c r="INL139" s="205"/>
      <c r="INM139" s="205"/>
      <c r="INN139" s="205"/>
      <c r="INO139" s="205"/>
      <c r="INP139" s="205"/>
      <c r="INQ139" s="205"/>
      <c r="INR139" s="205"/>
      <c r="INS139" s="205"/>
      <c r="INT139" s="205"/>
      <c r="INU139" s="205"/>
      <c r="INV139" s="205"/>
      <c r="INW139" s="205"/>
      <c r="INX139" s="205"/>
      <c r="INY139" s="205"/>
      <c r="INZ139" s="205"/>
      <c r="IOA139" s="205"/>
      <c r="IOB139" s="205"/>
      <c r="IOC139" s="205"/>
      <c r="IOD139" s="205"/>
      <c r="IOE139" s="205"/>
      <c r="IOF139" s="205"/>
      <c r="IOG139" s="205"/>
      <c r="IOH139" s="205"/>
      <c r="IOI139" s="205"/>
      <c r="IOJ139" s="205"/>
      <c r="IOK139" s="205"/>
      <c r="IOL139" s="205"/>
      <c r="IOM139" s="205"/>
      <c r="ION139" s="205"/>
      <c r="IOO139" s="205"/>
      <c r="IOP139" s="205"/>
      <c r="IOQ139" s="205"/>
      <c r="IOR139" s="205"/>
      <c r="IOS139" s="205"/>
      <c r="IOT139" s="205"/>
      <c r="IOU139" s="205"/>
      <c r="IOV139" s="205"/>
      <c r="IOW139" s="205"/>
      <c r="IOX139" s="205"/>
      <c r="IOY139" s="205"/>
      <c r="IOZ139" s="205"/>
      <c r="IPA139" s="205"/>
      <c r="IPB139" s="205"/>
      <c r="IPC139" s="205"/>
      <c r="IPD139" s="205"/>
      <c r="IPE139" s="205"/>
      <c r="IPF139" s="205"/>
      <c r="IPG139" s="205"/>
      <c r="IPH139" s="205"/>
      <c r="IPI139" s="205"/>
      <c r="IPJ139" s="205"/>
      <c r="IPK139" s="205"/>
      <c r="IPL139" s="205"/>
      <c r="IPM139" s="205"/>
      <c r="IPN139" s="205"/>
      <c r="IPO139" s="205"/>
      <c r="IPP139" s="205"/>
      <c r="IPQ139" s="205"/>
      <c r="IPR139" s="205"/>
      <c r="IPS139" s="205"/>
      <c r="IPT139" s="205"/>
      <c r="IPU139" s="205"/>
      <c r="IPV139" s="205"/>
      <c r="IPW139" s="205"/>
      <c r="IPX139" s="205"/>
      <c r="IPY139" s="205"/>
      <c r="IPZ139" s="205"/>
      <c r="IQA139" s="205"/>
      <c r="IQB139" s="205"/>
      <c r="IQC139" s="205"/>
      <c r="IQD139" s="205"/>
      <c r="IQE139" s="205"/>
      <c r="IQF139" s="205"/>
      <c r="IQG139" s="205"/>
      <c r="IQH139" s="205"/>
      <c r="IQI139" s="205"/>
      <c r="IQJ139" s="205"/>
      <c r="IQK139" s="205"/>
      <c r="IQL139" s="205"/>
      <c r="IQM139" s="205"/>
      <c r="IQN139" s="205"/>
      <c r="IQO139" s="205"/>
      <c r="IQP139" s="205"/>
      <c r="IQQ139" s="205"/>
      <c r="IQR139" s="205"/>
      <c r="IQS139" s="205"/>
      <c r="IQT139" s="205"/>
      <c r="IQU139" s="205"/>
      <c r="IQV139" s="205"/>
      <c r="IQW139" s="205"/>
      <c r="IQX139" s="205"/>
      <c r="IQY139" s="205"/>
      <c r="IQZ139" s="205"/>
      <c r="IRA139" s="205"/>
      <c r="IRB139" s="205"/>
      <c r="IRC139" s="205"/>
      <c r="IRD139" s="205"/>
      <c r="IRE139" s="205"/>
      <c r="IRF139" s="205"/>
      <c r="IRG139" s="205"/>
      <c r="IRH139" s="205"/>
      <c r="IRI139" s="205"/>
      <c r="IRJ139" s="205"/>
      <c r="IRK139" s="205"/>
      <c r="IRL139" s="205"/>
      <c r="IRM139" s="205"/>
      <c r="IRN139" s="205"/>
      <c r="IRO139" s="205"/>
      <c r="IRP139" s="205"/>
      <c r="IRQ139" s="205"/>
      <c r="IRR139" s="205"/>
      <c r="IRS139" s="205"/>
      <c r="IRT139" s="205"/>
      <c r="IRU139" s="205"/>
      <c r="IRV139" s="205"/>
      <c r="IRW139" s="205"/>
      <c r="IRX139" s="205"/>
      <c r="IRY139" s="205"/>
      <c r="IRZ139" s="205"/>
      <c r="ISA139" s="205"/>
      <c r="ISB139" s="205"/>
      <c r="ISC139" s="205"/>
      <c r="ISD139" s="205"/>
      <c r="ISE139" s="205"/>
      <c r="ISF139" s="205"/>
      <c r="ISG139" s="205"/>
      <c r="ISH139" s="205"/>
      <c r="ISI139" s="205"/>
      <c r="ISJ139" s="205"/>
      <c r="ISK139" s="205"/>
      <c r="ISL139" s="205"/>
      <c r="ISM139" s="205"/>
      <c r="ISN139" s="205"/>
      <c r="ISO139" s="205"/>
      <c r="ISP139" s="205"/>
      <c r="ISQ139" s="205"/>
      <c r="ISR139" s="205"/>
      <c r="ISS139" s="205"/>
      <c r="IST139" s="205"/>
      <c r="ISU139" s="205"/>
      <c r="ISV139" s="205"/>
      <c r="ISW139" s="205"/>
      <c r="ISX139" s="205"/>
      <c r="ISY139" s="205"/>
      <c r="ISZ139" s="205"/>
      <c r="ITA139" s="205"/>
      <c r="ITB139" s="205"/>
      <c r="ITC139" s="205"/>
      <c r="ITD139" s="205"/>
      <c r="ITE139" s="205"/>
      <c r="ITF139" s="205"/>
      <c r="ITG139" s="205"/>
      <c r="ITH139" s="205"/>
      <c r="ITI139" s="205"/>
      <c r="ITJ139" s="205"/>
      <c r="ITK139" s="205"/>
      <c r="ITL139" s="205"/>
      <c r="ITM139" s="205"/>
      <c r="ITN139" s="205"/>
      <c r="ITO139" s="205"/>
      <c r="ITP139" s="205"/>
      <c r="ITQ139" s="205"/>
      <c r="ITR139" s="205"/>
      <c r="ITS139" s="205"/>
      <c r="ITT139" s="205"/>
      <c r="ITU139" s="205"/>
      <c r="ITV139" s="205"/>
      <c r="ITW139" s="205"/>
      <c r="ITX139" s="205"/>
      <c r="ITY139" s="205"/>
      <c r="ITZ139" s="205"/>
      <c r="IUA139" s="205"/>
      <c r="IUB139" s="205"/>
      <c r="IUC139" s="205"/>
      <c r="IUD139" s="205"/>
      <c r="IUE139" s="205"/>
      <c r="IUF139" s="205"/>
      <c r="IUG139" s="205"/>
      <c r="IUH139" s="205"/>
      <c r="IUI139" s="205"/>
      <c r="IUJ139" s="205"/>
      <c r="IUK139" s="205"/>
      <c r="IUL139" s="205"/>
      <c r="IUM139" s="205"/>
      <c r="IUN139" s="205"/>
      <c r="IUO139" s="205"/>
      <c r="IUP139" s="205"/>
      <c r="IUQ139" s="205"/>
      <c r="IUR139" s="205"/>
      <c r="IUS139" s="205"/>
      <c r="IUT139" s="205"/>
      <c r="IUU139" s="205"/>
      <c r="IUV139" s="205"/>
      <c r="IUW139" s="205"/>
      <c r="IUX139" s="205"/>
      <c r="IUY139" s="205"/>
      <c r="IUZ139" s="205"/>
      <c r="IVA139" s="205"/>
      <c r="IVB139" s="205"/>
      <c r="IVC139" s="205"/>
      <c r="IVJ139" s="205"/>
      <c r="IVK139" s="205"/>
      <c r="IVL139" s="205"/>
      <c r="IVM139" s="205"/>
      <c r="IVN139" s="205"/>
      <c r="IVO139" s="205"/>
      <c r="IVP139" s="205"/>
      <c r="IVQ139" s="205"/>
      <c r="IVR139" s="205"/>
      <c r="IVS139" s="205"/>
      <c r="IVT139" s="205"/>
      <c r="IVU139" s="205"/>
      <c r="IVV139" s="205"/>
      <c r="IVW139" s="205"/>
      <c r="IVX139" s="205"/>
      <c r="IVY139" s="205"/>
      <c r="IVZ139" s="205"/>
      <c r="IWA139" s="205"/>
      <c r="IWB139" s="205"/>
      <c r="IWC139" s="205"/>
      <c r="IWD139" s="205"/>
      <c r="IWE139" s="205"/>
      <c r="IWF139" s="205"/>
      <c r="IWG139" s="205"/>
      <c r="IWH139" s="205"/>
      <c r="IWI139" s="205"/>
      <c r="IWJ139" s="205"/>
      <c r="IWK139" s="205"/>
      <c r="IWL139" s="205"/>
      <c r="IWM139" s="205"/>
      <c r="IWN139" s="205"/>
      <c r="IWO139" s="205"/>
      <c r="IWP139" s="205"/>
      <c r="IWQ139" s="205"/>
      <c r="IWR139" s="205"/>
      <c r="IWS139" s="205"/>
      <c r="IWT139" s="205"/>
      <c r="IWU139" s="205"/>
      <c r="IWV139" s="205"/>
      <c r="IWW139" s="205"/>
      <c r="IWX139" s="205"/>
      <c r="IWY139" s="205"/>
      <c r="IWZ139" s="205"/>
      <c r="IXA139" s="205"/>
      <c r="IXB139" s="205"/>
      <c r="IXC139" s="205"/>
      <c r="IXD139" s="205"/>
      <c r="IXE139" s="205"/>
      <c r="IXF139" s="205"/>
      <c r="IXG139" s="205"/>
      <c r="IXH139" s="205"/>
      <c r="IXI139" s="205"/>
      <c r="IXJ139" s="205"/>
      <c r="IXK139" s="205"/>
      <c r="IXL139" s="205"/>
      <c r="IXM139" s="205"/>
      <c r="IXN139" s="205"/>
      <c r="IXO139" s="205"/>
      <c r="IXP139" s="205"/>
      <c r="IXQ139" s="205"/>
      <c r="IXR139" s="205"/>
      <c r="IXS139" s="205"/>
      <c r="IXT139" s="205"/>
      <c r="IXU139" s="205"/>
      <c r="IXV139" s="205"/>
      <c r="IXW139" s="205"/>
      <c r="IXX139" s="205"/>
      <c r="IXY139" s="205"/>
      <c r="IXZ139" s="205"/>
      <c r="IYA139" s="205"/>
      <c r="IYB139" s="205"/>
      <c r="IYC139" s="205"/>
      <c r="IYD139" s="205"/>
      <c r="IYE139" s="205"/>
      <c r="IYF139" s="205"/>
      <c r="IYG139" s="205"/>
      <c r="IYH139" s="205"/>
      <c r="IYI139" s="205"/>
      <c r="IYJ139" s="205"/>
      <c r="IYK139" s="205"/>
      <c r="IYL139" s="205"/>
      <c r="IYM139" s="205"/>
      <c r="IYN139" s="205"/>
      <c r="IYO139" s="205"/>
      <c r="IYP139" s="205"/>
      <c r="IYQ139" s="205"/>
      <c r="IYR139" s="205"/>
      <c r="IYS139" s="205"/>
      <c r="IYT139" s="205"/>
      <c r="IYU139" s="205"/>
      <c r="IYV139" s="205"/>
      <c r="IYW139" s="205"/>
      <c r="IYX139" s="205"/>
      <c r="IYY139" s="205"/>
      <c r="IYZ139" s="205"/>
      <c r="IZA139" s="205"/>
      <c r="IZB139" s="205"/>
      <c r="IZC139" s="205"/>
      <c r="IZD139" s="205"/>
      <c r="IZE139" s="205"/>
      <c r="IZF139" s="205"/>
      <c r="IZG139" s="205"/>
      <c r="IZH139" s="205"/>
      <c r="IZI139" s="205"/>
      <c r="IZJ139" s="205"/>
      <c r="IZK139" s="205"/>
      <c r="IZL139" s="205"/>
      <c r="IZM139" s="205"/>
      <c r="IZN139" s="205"/>
      <c r="IZO139" s="205"/>
      <c r="IZP139" s="205"/>
      <c r="IZQ139" s="205"/>
      <c r="IZR139" s="205"/>
      <c r="IZS139" s="205"/>
      <c r="IZT139" s="205"/>
      <c r="IZU139" s="205"/>
      <c r="IZV139" s="205"/>
      <c r="IZW139" s="205"/>
      <c r="IZX139" s="205"/>
      <c r="IZY139" s="205"/>
      <c r="IZZ139" s="205"/>
      <c r="JAA139" s="205"/>
      <c r="JAB139" s="205"/>
      <c r="JAC139" s="205"/>
      <c r="JAD139" s="205"/>
      <c r="JAE139" s="205"/>
      <c r="JAF139" s="205"/>
      <c r="JAG139" s="205"/>
      <c r="JAH139" s="205"/>
      <c r="JAI139" s="205"/>
      <c r="JAJ139" s="205"/>
      <c r="JAK139" s="205"/>
      <c r="JAL139" s="205"/>
      <c r="JAM139" s="205"/>
      <c r="JAN139" s="205"/>
      <c r="JAO139" s="205"/>
      <c r="JAP139" s="205"/>
      <c r="JAQ139" s="205"/>
      <c r="JAR139" s="205"/>
      <c r="JAS139" s="205"/>
      <c r="JAT139" s="205"/>
      <c r="JAU139" s="205"/>
      <c r="JAV139" s="205"/>
      <c r="JAW139" s="205"/>
      <c r="JAX139" s="205"/>
      <c r="JAY139" s="205"/>
      <c r="JAZ139" s="205"/>
      <c r="JBA139" s="205"/>
      <c r="JBB139" s="205"/>
      <c r="JBC139" s="205"/>
      <c r="JBD139" s="205"/>
      <c r="JBE139" s="205"/>
      <c r="JBF139" s="205"/>
      <c r="JBG139" s="205"/>
      <c r="JBH139" s="205"/>
      <c r="JBI139" s="205"/>
      <c r="JBJ139" s="205"/>
      <c r="JBK139" s="205"/>
      <c r="JBL139" s="205"/>
      <c r="JBM139" s="205"/>
      <c r="JBN139" s="205"/>
      <c r="JBO139" s="205"/>
      <c r="JBP139" s="205"/>
      <c r="JBQ139" s="205"/>
      <c r="JBR139" s="205"/>
      <c r="JBS139" s="205"/>
      <c r="JBT139" s="205"/>
      <c r="JBU139" s="205"/>
      <c r="JBV139" s="205"/>
      <c r="JBW139" s="205"/>
      <c r="JBX139" s="205"/>
      <c r="JBY139" s="205"/>
      <c r="JBZ139" s="205"/>
      <c r="JCA139" s="205"/>
      <c r="JCB139" s="205"/>
      <c r="JCC139" s="205"/>
      <c r="JCD139" s="205"/>
      <c r="JCE139" s="205"/>
      <c r="JCF139" s="205"/>
      <c r="JCG139" s="205"/>
      <c r="JCH139" s="205"/>
      <c r="JCI139" s="205"/>
      <c r="JCJ139" s="205"/>
      <c r="JCK139" s="205"/>
      <c r="JCL139" s="205"/>
      <c r="JCM139" s="205"/>
      <c r="JCN139" s="205"/>
      <c r="JCO139" s="205"/>
      <c r="JCP139" s="205"/>
      <c r="JCQ139" s="205"/>
      <c r="JCR139" s="205"/>
      <c r="JCS139" s="205"/>
      <c r="JCT139" s="205"/>
      <c r="JCU139" s="205"/>
      <c r="JCV139" s="205"/>
      <c r="JCW139" s="205"/>
      <c r="JCX139" s="205"/>
      <c r="JCY139" s="205"/>
      <c r="JCZ139" s="205"/>
      <c r="JDA139" s="205"/>
      <c r="JDB139" s="205"/>
      <c r="JDC139" s="205"/>
      <c r="JDD139" s="205"/>
      <c r="JDE139" s="205"/>
      <c r="JDF139" s="205"/>
      <c r="JDG139" s="205"/>
      <c r="JDH139" s="205"/>
      <c r="JDI139" s="205"/>
      <c r="JDJ139" s="205"/>
      <c r="JDK139" s="205"/>
      <c r="JDL139" s="205"/>
      <c r="JDM139" s="205"/>
      <c r="JDN139" s="205"/>
      <c r="JDO139" s="205"/>
      <c r="JDP139" s="205"/>
      <c r="JDQ139" s="205"/>
      <c r="JDR139" s="205"/>
      <c r="JDS139" s="205"/>
      <c r="JDT139" s="205"/>
      <c r="JDU139" s="205"/>
      <c r="JDV139" s="205"/>
      <c r="JDW139" s="205"/>
      <c r="JDX139" s="205"/>
      <c r="JDY139" s="205"/>
      <c r="JDZ139" s="205"/>
      <c r="JEA139" s="205"/>
      <c r="JEB139" s="205"/>
      <c r="JEC139" s="205"/>
      <c r="JED139" s="205"/>
      <c r="JEE139" s="205"/>
      <c r="JEF139" s="205"/>
      <c r="JEG139" s="205"/>
      <c r="JEH139" s="205"/>
      <c r="JEI139" s="205"/>
      <c r="JEJ139" s="205"/>
      <c r="JEK139" s="205"/>
      <c r="JEL139" s="205"/>
      <c r="JEM139" s="205"/>
      <c r="JEN139" s="205"/>
      <c r="JEO139" s="205"/>
      <c r="JEP139" s="205"/>
      <c r="JEQ139" s="205"/>
      <c r="JER139" s="205"/>
      <c r="JES139" s="205"/>
      <c r="JET139" s="205"/>
      <c r="JEU139" s="205"/>
      <c r="JEV139" s="205"/>
      <c r="JEW139" s="205"/>
      <c r="JEX139" s="205"/>
      <c r="JEY139" s="205"/>
      <c r="JFF139" s="205"/>
      <c r="JFG139" s="205"/>
      <c r="JFH139" s="205"/>
      <c r="JFI139" s="205"/>
      <c r="JFJ139" s="205"/>
      <c r="JFK139" s="205"/>
      <c r="JFL139" s="205"/>
      <c r="JFM139" s="205"/>
      <c r="JFN139" s="205"/>
      <c r="JFO139" s="205"/>
      <c r="JFP139" s="205"/>
      <c r="JFQ139" s="205"/>
      <c r="JFR139" s="205"/>
      <c r="JFS139" s="205"/>
      <c r="JFT139" s="205"/>
      <c r="JFU139" s="205"/>
      <c r="JFV139" s="205"/>
      <c r="JFW139" s="205"/>
      <c r="JFX139" s="205"/>
      <c r="JFY139" s="205"/>
      <c r="JFZ139" s="205"/>
      <c r="JGA139" s="205"/>
      <c r="JGB139" s="205"/>
      <c r="JGC139" s="205"/>
      <c r="JGD139" s="205"/>
      <c r="JGE139" s="205"/>
      <c r="JGF139" s="205"/>
      <c r="JGG139" s="205"/>
      <c r="JGH139" s="205"/>
      <c r="JGI139" s="205"/>
      <c r="JGJ139" s="205"/>
      <c r="JGK139" s="205"/>
      <c r="JGL139" s="205"/>
      <c r="JGM139" s="205"/>
      <c r="JGN139" s="205"/>
      <c r="JGO139" s="205"/>
      <c r="JGP139" s="205"/>
      <c r="JGQ139" s="205"/>
      <c r="JGR139" s="205"/>
      <c r="JGS139" s="205"/>
      <c r="JGT139" s="205"/>
      <c r="JGU139" s="205"/>
      <c r="JGV139" s="205"/>
      <c r="JGW139" s="205"/>
      <c r="JGX139" s="205"/>
      <c r="JGY139" s="205"/>
      <c r="JGZ139" s="205"/>
      <c r="JHA139" s="205"/>
      <c r="JHB139" s="205"/>
      <c r="JHC139" s="205"/>
      <c r="JHD139" s="205"/>
      <c r="JHE139" s="205"/>
      <c r="JHF139" s="205"/>
      <c r="JHG139" s="205"/>
      <c r="JHH139" s="205"/>
      <c r="JHI139" s="205"/>
      <c r="JHJ139" s="205"/>
      <c r="JHK139" s="205"/>
      <c r="JHL139" s="205"/>
      <c r="JHM139" s="205"/>
      <c r="JHN139" s="205"/>
      <c r="JHO139" s="205"/>
      <c r="JHP139" s="205"/>
      <c r="JHQ139" s="205"/>
      <c r="JHR139" s="205"/>
      <c r="JHS139" s="205"/>
      <c r="JHT139" s="205"/>
      <c r="JHU139" s="205"/>
      <c r="JHV139" s="205"/>
      <c r="JHW139" s="205"/>
      <c r="JHX139" s="205"/>
      <c r="JHY139" s="205"/>
      <c r="JHZ139" s="205"/>
      <c r="JIA139" s="205"/>
      <c r="JIB139" s="205"/>
      <c r="JIC139" s="205"/>
      <c r="JID139" s="205"/>
      <c r="JIE139" s="205"/>
      <c r="JIF139" s="205"/>
      <c r="JIG139" s="205"/>
      <c r="JIH139" s="205"/>
      <c r="JII139" s="205"/>
      <c r="JIJ139" s="205"/>
      <c r="JIK139" s="205"/>
      <c r="JIL139" s="205"/>
      <c r="JIM139" s="205"/>
      <c r="JIN139" s="205"/>
      <c r="JIO139" s="205"/>
      <c r="JIP139" s="205"/>
      <c r="JIQ139" s="205"/>
      <c r="JIR139" s="205"/>
      <c r="JIS139" s="205"/>
      <c r="JIT139" s="205"/>
      <c r="JIU139" s="205"/>
      <c r="JIV139" s="205"/>
      <c r="JIW139" s="205"/>
      <c r="JIX139" s="205"/>
      <c r="JIY139" s="205"/>
      <c r="JIZ139" s="205"/>
      <c r="JJA139" s="205"/>
      <c r="JJB139" s="205"/>
      <c r="JJC139" s="205"/>
      <c r="JJD139" s="205"/>
      <c r="JJE139" s="205"/>
      <c r="JJF139" s="205"/>
      <c r="JJG139" s="205"/>
      <c r="JJH139" s="205"/>
      <c r="JJI139" s="205"/>
      <c r="JJJ139" s="205"/>
      <c r="JJK139" s="205"/>
      <c r="JJL139" s="205"/>
      <c r="JJM139" s="205"/>
      <c r="JJN139" s="205"/>
      <c r="JJO139" s="205"/>
      <c r="JJP139" s="205"/>
      <c r="JJQ139" s="205"/>
      <c r="JJR139" s="205"/>
      <c r="JJS139" s="205"/>
      <c r="JJT139" s="205"/>
      <c r="JJU139" s="205"/>
      <c r="JJV139" s="205"/>
      <c r="JJW139" s="205"/>
      <c r="JJX139" s="205"/>
      <c r="JJY139" s="205"/>
      <c r="JJZ139" s="205"/>
      <c r="JKA139" s="205"/>
      <c r="JKB139" s="205"/>
      <c r="JKC139" s="205"/>
      <c r="JKD139" s="205"/>
      <c r="JKE139" s="205"/>
      <c r="JKF139" s="205"/>
      <c r="JKG139" s="205"/>
      <c r="JKH139" s="205"/>
      <c r="JKI139" s="205"/>
      <c r="JKJ139" s="205"/>
      <c r="JKK139" s="205"/>
      <c r="JKL139" s="205"/>
      <c r="JKM139" s="205"/>
      <c r="JKN139" s="205"/>
      <c r="JKO139" s="205"/>
      <c r="JKP139" s="205"/>
      <c r="JKQ139" s="205"/>
      <c r="JKR139" s="205"/>
      <c r="JKS139" s="205"/>
      <c r="JKT139" s="205"/>
      <c r="JKU139" s="205"/>
      <c r="JKV139" s="205"/>
      <c r="JKW139" s="205"/>
      <c r="JKX139" s="205"/>
      <c r="JKY139" s="205"/>
      <c r="JKZ139" s="205"/>
      <c r="JLA139" s="205"/>
      <c r="JLB139" s="205"/>
      <c r="JLC139" s="205"/>
      <c r="JLD139" s="205"/>
      <c r="JLE139" s="205"/>
      <c r="JLF139" s="205"/>
      <c r="JLG139" s="205"/>
      <c r="JLH139" s="205"/>
      <c r="JLI139" s="205"/>
      <c r="JLJ139" s="205"/>
      <c r="JLK139" s="205"/>
      <c r="JLL139" s="205"/>
      <c r="JLM139" s="205"/>
      <c r="JLN139" s="205"/>
      <c r="JLO139" s="205"/>
      <c r="JLP139" s="205"/>
      <c r="JLQ139" s="205"/>
      <c r="JLR139" s="205"/>
      <c r="JLS139" s="205"/>
      <c r="JLT139" s="205"/>
      <c r="JLU139" s="205"/>
      <c r="JLV139" s="205"/>
      <c r="JLW139" s="205"/>
      <c r="JLX139" s="205"/>
      <c r="JLY139" s="205"/>
      <c r="JLZ139" s="205"/>
      <c r="JMA139" s="205"/>
      <c r="JMB139" s="205"/>
      <c r="JMC139" s="205"/>
      <c r="JMD139" s="205"/>
      <c r="JME139" s="205"/>
      <c r="JMF139" s="205"/>
      <c r="JMG139" s="205"/>
      <c r="JMH139" s="205"/>
      <c r="JMI139" s="205"/>
      <c r="JMJ139" s="205"/>
      <c r="JMK139" s="205"/>
      <c r="JML139" s="205"/>
      <c r="JMM139" s="205"/>
      <c r="JMN139" s="205"/>
      <c r="JMO139" s="205"/>
      <c r="JMP139" s="205"/>
      <c r="JMQ139" s="205"/>
      <c r="JMR139" s="205"/>
      <c r="JMS139" s="205"/>
      <c r="JMT139" s="205"/>
      <c r="JMU139" s="205"/>
      <c r="JMV139" s="205"/>
      <c r="JMW139" s="205"/>
      <c r="JMX139" s="205"/>
      <c r="JMY139" s="205"/>
      <c r="JMZ139" s="205"/>
      <c r="JNA139" s="205"/>
      <c r="JNB139" s="205"/>
      <c r="JNC139" s="205"/>
      <c r="JND139" s="205"/>
      <c r="JNE139" s="205"/>
      <c r="JNF139" s="205"/>
      <c r="JNG139" s="205"/>
      <c r="JNH139" s="205"/>
      <c r="JNI139" s="205"/>
      <c r="JNJ139" s="205"/>
      <c r="JNK139" s="205"/>
      <c r="JNL139" s="205"/>
      <c r="JNM139" s="205"/>
      <c r="JNN139" s="205"/>
      <c r="JNO139" s="205"/>
      <c r="JNP139" s="205"/>
      <c r="JNQ139" s="205"/>
      <c r="JNR139" s="205"/>
      <c r="JNS139" s="205"/>
      <c r="JNT139" s="205"/>
      <c r="JNU139" s="205"/>
      <c r="JNV139" s="205"/>
      <c r="JNW139" s="205"/>
      <c r="JNX139" s="205"/>
      <c r="JNY139" s="205"/>
      <c r="JNZ139" s="205"/>
      <c r="JOA139" s="205"/>
      <c r="JOB139" s="205"/>
      <c r="JOC139" s="205"/>
      <c r="JOD139" s="205"/>
      <c r="JOE139" s="205"/>
      <c r="JOF139" s="205"/>
      <c r="JOG139" s="205"/>
      <c r="JOH139" s="205"/>
      <c r="JOI139" s="205"/>
      <c r="JOJ139" s="205"/>
      <c r="JOK139" s="205"/>
      <c r="JOL139" s="205"/>
      <c r="JOM139" s="205"/>
      <c r="JON139" s="205"/>
      <c r="JOO139" s="205"/>
      <c r="JOP139" s="205"/>
      <c r="JOQ139" s="205"/>
      <c r="JOR139" s="205"/>
      <c r="JOS139" s="205"/>
      <c r="JOT139" s="205"/>
      <c r="JOU139" s="205"/>
      <c r="JPB139" s="205"/>
      <c r="JPC139" s="205"/>
      <c r="JPD139" s="205"/>
      <c r="JPE139" s="205"/>
      <c r="JPF139" s="205"/>
      <c r="JPG139" s="205"/>
      <c r="JPH139" s="205"/>
      <c r="JPI139" s="205"/>
      <c r="JPJ139" s="205"/>
      <c r="JPK139" s="205"/>
      <c r="JPL139" s="205"/>
      <c r="JPM139" s="205"/>
      <c r="JPN139" s="205"/>
      <c r="JPO139" s="205"/>
      <c r="JPP139" s="205"/>
      <c r="JPQ139" s="205"/>
      <c r="JPR139" s="205"/>
      <c r="JPS139" s="205"/>
      <c r="JPT139" s="205"/>
      <c r="JPU139" s="205"/>
      <c r="JPV139" s="205"/>
      <c r="JPW139" s="205"/>
      <c r="JPX139" s="205"/>
      <c r="JPY139" s="205"/>
      <c r="JPZ139" s="205"/>
      <c r="JQA139" s="205"/>
      <c r="JQB139" s="205"/>
      <c r="JQC139" s="205"/>
      <c r="JQD139" s="205"/>
      <c r="JQE139" s="205"/>
      <c r="JQF139" s="205"/>
      <c r="JQG139" s="205"/>
      <c r="JQH139" s="205"/>
      <c r="JQI139" s="205"/>
      <c r="JQJ139" s="205"/>
      <c r="JQK139" s="205"/>
      <c r="JQL139" s="205"/>
      <c r="JQM139" s="205"/>
      <c r="JQN139" s="205"/>
      <c r="JQO139" s="205"/>
      <c r="JQP139" s="205"/>
      <c r="JQQ139" s="205"/>
      <c r="JQR139" s="205"/>
      <c r="JQS139" s="205"/>
      <c r="JQT139" s="205"/>
      <c r="JQU139" s="205"/>
      <c r="JQV139" s="205"/>
      <c r="JQW139" s="205"/>
      <c r="JQX139" s="205"/>
      <c r="JQY139" s="205"/>
      <c r="JQZ139" s="205"/>
      <c r="JRA139" s="205"/>
      <c r="JRB139" s="205"/>
      <c r="JRC139" s="205"/>
      <c r="JRD139" s="205"/>
      <c r="JRE139" s="205"/>
      <c r="JRF139" s="205"/>
      <c r="JRG139" s="205"/>
      <c r="JRH139" s="205"/>
      <c r="JRI139" s="205"/>
      <c r="JRJ139" s="205"/>
      <c r="JRK139" s="205"/>
      <c r="JRL139" s="205"/>
      <c r="JRM139" s="205"/>
      <c r="JRN139" s="205"/>
      <c r="JRO139" s="205"/>
      <c r="JRP139" s="205"/>
      <c r="JRQ139" s="205"/>
      <c r="JRR139" s="205"/>
      <c r="JRS139" s="205"/>
      <c r="JRT139" s="205"/>
      <c r="JRU139" s="205"/>
      <c r="JRV139" s="205"/>
      <c r="JRW139" s="205"/>
      <c r="JRX139" s="205"/>
      <c r="JRY139" s="205"/>
      <c r="JRZ139" s="205"/>
      <c r="JSA139" s="205"/>
      <c r="JSB139" s="205"/>
      <c r="JSC139" s="205"/>
      <c r="JSD139" s="205"/>
      <c r="JSE139" s="205"/>
      <c r="JSF139" s="205"/>
      <c r="JSG139" s="205"/>
      <c r="JSH139" s="205"/>
      <c r="JSI139" s="205"/>
      <c r="JSJ139" s="205"/>
      <c r="JSK139" s="205"/>
      <c r="JSL139" s="205"/>
      <c r="JSM139" s="205"/>
      <c r="JSN139" s="205"/>
      <c r="JSO139" s="205"/>
      <c r="JSP139" s="205"/>
      <c r="JSQ139" s="205"/>
      <c r="JSR139" s="205"/>
      <c r="JSS139" s="205"/>
      <c r="JST139" s="205"/>
      <c r="JSU139" s="205"/>
      <c r="JSV139" s="205"/>
      <c r="JSW139" s="205"/>
      <c r="JSX139" s="205"/>
      <c r="JSY139" s="205"/>
      <c r="JSZ139" s="205"/>
      <c r="JTA139" s="205"/>
      <c r="JTB139" s="205"/>
      <c r="JTC139" s="205"/>
      <c r="JTD139" s="205"/>
      <c r="JTE139" s="205"/>
      <c r="JTF139" s="205"/>
      <c r="JTG139" s="205"/>
      <c r="JTH139" s="205"/>
      <c r="JTI139" s="205"/>
      <c r="JTJ139" s="205"/>
      <c r="JTK139" s="205"/>
      <c r="JTL139" s="205"/>
      <c r="JTM139" s="205"/>
      <c r="JTN139" s="205"/>
      <c r="JTO139" s="205"/>
      <c r="JTP139" s="205"/>
      <c r="JTQ139" s="205"/>
      <c r="JTR139" s="205"/>
      <c r="JTS139" s="205"/>
      <c r="JTT139" s="205"/>
      <c r="JTU139" s="205"/>
      <c r="JTV139" s="205"/>
      <c r="JTW139" s="205"/>
      <c r="JTX139" s="205"/>
      <c r="JTY139" s="205"/>
      <c r="JTZ139" s="205"/>
      <c r="JUA139" s="205"/>
      <c r="JUB139" s="205"/>
      <c r="JUC139" s="205"/>
      <c r="JUD139" s="205"/>
      <c r="JUE139" s="205"/>
      <c r="JUF139" s="205"/>
      <c r="JUG139" s="205"/>
      <c r="JUH139" s="205"/>
      <c r="JUI139" s="205"/>
      <c r="JUJ139" s="205"/>
      <c r="JUK139" s="205"/>
      <c r="JUL139" s="205"/>
      <c r="JUM139" s="205"/>
      <c r="JUN139" s="205"/>
      <c r="JUO139" s="205"/>
      <c r="JUP139" s="205"/>
      <c r="JUQ139" s="205"/>
      <c r="JUR139" s="205"/>
      <c r="JUS139" s="205"/>
      <c r="JUT139" s="205"/>
      <c r="JUU139" s="205"/>
      <c r="JUV139" s="205"/>
      <c r="JUW139" s="205"/>
      <c r="JUX139" s="205"/>
      <c r="JUY139" s="205"/>
      <c r="JUZ139" s="205"/>
      <c r="JVA139" s="205"/>
      <c r="JVB139" s="205"/>
      <c r="JVC139" s="205"/>
      <c r="JVD139" s="205"/>
      <c r="JVE139" s="205"/>
      <c r="JVF139" s="205"/>
      <c r="JVG139" s="205"/>
      <c r="JVH139" s="205"/>
      <c r="JVI139" s="205"/>
      <c r="JVJ139" s="205"/>
      <c r="JVK139" s="205"/>
      <c r="JVL139" s="205"/>
      <c r="JVM139" s="205"/>
      <c r="JVN139" s="205"/>
      <c r="JVO139" s="205"/>
      <c r="JVP139" s="205"/>
      <c r="JVQ139" s="205"/>
      <c r="JVR139" s="205"/>
      <c r="JVS139" s="205"/>
      <c r="JVT139" s="205"/>
      <c r="JVU139" s="205"/>
      <c r="JVV139" s="205"/>
      <c r="JVW139" s="205"/>
      <c r="JVX139" s="205"/>
      <c r="JVY139" s="205"/>
      <c r="JVZ139" s="205"/>
      <c r="JWA139" s="205"/>
      <c r="JWB139" s="205"/>
      <c r="JWC139" s="205"/>
      <c r="JWD139" s="205"/>
      <c r="JWE139" s="205"/>
      <c r="JWF139" s="205"/>
      <c r="JWG139" s="205"/>
      <c r="JWH139" s="205"/>
      <c r="JWI139" s="205"/>
      <c r="JWJ139" s="205"/>
      <c r="JWK139" s="205"/>
      <c r="JWL139" s="205"/>
      <c r="JWM139" s="205"/>
      <c r="JWN139" s="205"/>
      <c r="JWO139" s="205"/>
      <c r="JWP139" s="205"/>
      <c r="JWQ139" s="205"/>
      <c r="JWR139" s="205"/>
      <c r="JWS139" s="205"/>
      <c r="JWT139" s="205"/>
      <c r="JWU139" s="205"/>
      <c r="JWV139" s="205"/>
      <c r="JWW139" s="205"/>
      <c r="JWX139" s="205"/>
      <c r="JWY139" s="205"/>
      <c r="JWZ139" s="205"/>
      <c r="JXA139" s="205"/>
      <c r="JXB139" s="205"/>
      <c r="JXC139" s="205"/>
      <c r="JXD139" s="205"/>
      <c r="JXE139" s="205"/>
      <c r="JXF139" s="205"/>
      <c r="JXG139" s="205"/>
      <c r="JXH139" s="205"/>
      <c r="JXI139" s="205"/>
      <c r="JXJ139" s="205"/>
      <c r="JXK139" s="205"/>
      <c r="JXL139" s="205"/>
      <c r="JXM139" s="205"/>
      <c r="JXN139" s="205"/>
      <c r="JXO139" s="205"/>
      <c r="JXP139" s="205"/>
      <c r="JXQ139" s="205"/>
      <c r="JXR139" s="205"/>
      <c r="JXS139" s="205"/>
      <c r="JXT139" s="205"/>
      <c r="JXU139" s="205"/>
      <c r="JXV139" s="205"/>
      <c r="JXW139" s="205"/>
      <c r="JXX139" s="205"/>
      <c r="JXY139" s="205"/>
      <c r="JXZ139" s="205"/>
      <c r="JYA139" s="205"/>
      <c r="JYB139" s="205"/>
      <c r="JYC139" s="205"/>
      <c r="JYD139" s="205"/>
      <c r="JYE139" s="205"/>
      <c r="JYF139" s="205"/>
      <c r="JYG139" s="205"/>
      <c r="JYH139" s="205"/>
      <c r="JYI139" s="205"/>
      <c r="JYJ139" s="205"/>
      <c r="JYK139" s="205"/>
      <c r="JYL139" s="205"/>
      <c r="JYM139" s="205"/>
      <c r="JYN139" s="205"/>
      <c r="JYO139" s="205"/>
      <c r="JYP139" s="205"/>
      <c r="JYQ139" s="205"/>
      <c r="JYX139" s="205"/>
      <c r="JYY139" s="205"/>
      <c r="JYZ139" s="205"/>
      <c r="JZA139" s="205"/>
      <c r="JZB139" s="205"/>
      <c r="JZC139" s="205"/>
      <c r="JZD139" s="205"/>
      <c r="JZE139" s="205"/>
      <c r="JZF139" s="205"/>
      <c r="JZG139" s="205"/>
      <c r="JZH139" s="205"/>
      <c r="JZI139" s="205"/>
      <c r="JZJ139" s="205"/>
      <c r="JZK139" s="205"/>
      <c r="JZL139" s="205"/>
      <c r="JZM139" s="205"/>
      <c r="JZN139" s="205"/>
      <c r="JZO139" s="205"/>
      <c r="JZP139" s="205"/>
      <c r="JZQ139" s="205"/>
      <c r="JZR139" s="205"/>
      <c r="JZS139" s="205"/>
      <c r="JZT139" s="205"/>
      <c r="JZU139" s="205"/>
      <c r="JZV139" s="205"/>
      <c r="JZW139" s="205"/>
      <c r="JZX139" s="205"/>
      <c r="JZY139" s="205"/>
      <c r="JZZ139" s="205"/>
      <c r="KAA139" s="205"/>
      <c r="KAB139" s="205"/>
      <c r="KAC139" s="205"/>
      <c r="KAD139" s="205"/>
      <c r="KAE139" s="205"/>
      <c r="KAF139" s="205"/>
      <c r="KAG139" s="205"/>
      <c r="KAH139" s="205"/>
      <c r="KAI139" s="205"/>
      <c r="KAJ139" s="205"/>
      <c r="KAK139" s="205"/>
      <c r="KAL139" s="205"/>
      <c r="KAM139" s="205"/>
      <c r="KAN139" s="205"/>
      <c r="KAO139" s="205"/>
      <c r="KAP139" s="205"/>
      <c r="KAQ139" s="205"/>
      <c r="KAR139" s="205"/>
      <c r="KAS139" s="205"/>
      <c r="KAT139" s="205"/>
      <c r="KAU139" s="205"/>
      <c r="KAV139" s="205"/>
      <c r="KAW139" s="205"/>
      <c r="KAX139" s="205"/>
      <c r="KAY139" s="205"/>
      <c r="KAZ139" s="205"/>
      <c r="KBA139" s="205"/>
      <c r="KBB139" s="205"/>
      <c r="KBC139" s="205"/>
      <c r="KBD139" s="205"/>
      <c r="KBE139" s="205"/>
      <c r="KBF139" s="205"/>
      <c r="KBG139" s="205"/>
      <c r="KBH139" s="205"/>
      <c r="KBI139" s="205"/>
      <c r="KBJ139" s="205"/>
      <c r="KBK139" s="205"/>
      <c r="KBL139" s="205"/>
      <c r="KBM139" s="205"/>
      <c r="KBN139" s="205"/>
      <c r="KBO139" s="205"/>
      <c r="KBP139" s="205"/>
      <c r="KBQ139" s="205"/>
      <c r="KBR139" s="205"/>
      <c r="KBS139" s="205"/>
      <c r="KBT139" s="205"/>
      <c r="KBU139" s="205"/>
      <c r="KBV139" s="205"/>
      <c r="KBW139" s="205"/>
      <c r="KBX139" s="205"/>
      <c r="KBY139" s="205"/>
      <c r="KBZ139" s="205"/>
      <c r="KCA139" s="205"/>
      <c r="KCB139" s="205"/>
      <c r="KCC139" s="205"/>
      <c r="KCD139" s="205"/>
      <c r="KCE139" s="205"/>
      <c r="KCF139" s="205"/>
      <c r="KCG139" s="205"/>
      <c r="KCH139" s="205"/>
      <c r="KCI139" s="205"/>
      <c r="KCJ139" s="205"/>
      <c r="KCK139" s="205"/>
      <c r="KCL139" s="205"/>
      <c r="KCM139" s="205"/>
      <c r="KCN139" s="205"/>
      <c r="KCO139" s="205"/>
      <c r="KCP139" s="205"/>
      <c r="KCQ139" s="205"/>
      <c r="KCR139" s="205"/>
      <c r="KCS139" s="205"/>
      <c r="KCT139" s="205"/>
      <c r="KCU139" s="205"/>
      <c r="KCV139" s="205"/>
      <c r="KCW139" s="205"/>
      <c r="KCX139" s="205"/>
      <c r="KCY139" s="205"/>
      <c r="KCZ139" s="205"/>
      <c r="KDA139" s="205"/>
      <c r="KDB139" s="205"/>
      <c r="KDC139" s="205"/>
      <c r="KDD139" s="205"/>
      <c r="KDE139" s="205"/>
      <c r="KDF139" s="205"/>
      <c r="KDG139" s="205"/>
      <c r="KDH139" s="205"/>
      <c r="KDI139" s="205"/>
      <c r="KDJ139" s="205"/>
      <c r="KDK139" s="205"/>
      <c r="KDL139" s="205"/>
      <c r="KDM139" s="205"/>
      <c r="KDN139" s="205"/>
      <c r="KDO139" s="205"/>
      <c r="KDP139" s="205"/>
      <c r="KDQ139" s="205"/>
      <c r="KDR139" s="205"/>
      <c r="KDS139" s="205"/>
      <c r="KDT139" s="205"/>
      <c r="KDU139" s="205"/>
      <c r="KDV139" s="205"/>
      <c r="KDW139" s="205"/>
      <c r="KDX139" s="205"/>
      <c r="KDY139" s="205"/>
      <c r="KDZ139" s="205"/>
      <c r="KEA139" s="205"/>
      <c r="KEB139" s="205"/>
      <c r="KEC139" s="205"/>
      <c r="KED139" s="205"/>
      <c r="KEE139" s="205"/>
      <c r="KEF139" s="205"/>
      <c r="KEG139" s="205"/>
      <c r="KEH139" s="205"/>
      <c r="KEI139" s="205"/>
      <c r="KEJ139" s="205"/>
      <c r="KEK139" s="205"/>
      <c r="KEL139" s="205"/>
      <c r="KEM139" s="205"/>
      <c r="KEN139" s="205"/>
      <c r="KEO139" s="205"/>
      <c r="KEP139" s="205"/>
      <c r="KEQ139" s="205"/>
      <c r="KER139" s="205"/>
      <c r="KES139" s="205"/>
      <c r="KET139" s="205"/>
      <c r="KEU139" s="205"/>
      <c r="KEV139" s="205"/>
      <c r="KEW139" s="205"/>
      <c r="KEX139" s="205"/>
      <c r="KEY139" s="205"/>
      <c r="KEZ139" s="205"/>
      <c r="KFA139" s="205"/>
      <c r="KFB139" s="205"/>
      <c r="KFC139" s="205"/>
      <c r="KFD139" s="205"/>
      <c r="KFE139" s="205"/>
      <c r="KFF139" s="205"/>
      <c r="KFG139" s="205"/>
      <c r="KFH139" s="205"/>
      <c r="KFI139" s="205"/>
      <c r="KFJ139" s="205"/>
      <c r="KFK139" s="205"/>
      <c r="KFL139" s="205"/>
      <c r="KFM139" s="205"/>
      <c r="KFN139" s="205"/>
      <c r="KFO139" s="205"/>
      <c r="KFP139" s="205"/>
      <c r="KFQ139" s="205"/>
      <c r="KFR139" s="205"/>
      <c r="KFS139" s="205"/>
      <c r="KFT139" s="205"/>
      <c r="KFU139" s="205"/>
      <c r="KFV139" s="205"/>
      <c r="KFW139" s="205"/>
      <c r="KFX139" s="205"/>
      <c r="KFY139" s="205"/>
      <c r="KFZ139" s="205"/>
      <c r="KGA139" s="205"/>
      <c r="KGB139" s="205"/>
      <c r="KGC139" s="205"/>
      <c r="KGD139" s="205"/>
      <c r="KGE139" s="205"/>
      <c r="KGF139" s="205"/>
      <c r="KGG139" s="205"/>
      <c r="KGH139" s="205"/>
      <c r="KGI139" s="205"/>
      <c r="KGJ139" s="205"/>
      <c r="KGK139" s="205"/>
      <c r="KGL139" s="205"/>
      <c r="KGM139" s="205"/>
      <c r="KGN139" s="205"/>
      <c r="KGO139" s="205"/>
      <c r="KGP139" s="205"/>
      <c r="KGQ139" s="205"/>
      <c r="KGR139" s="205"/>
      <c r="KGS139" s="205"/>
      <c r="KGT139" s="205"/>
      <c r="KGU139" s="205"/>
      <c r="KGV139" s="205"/>
      <c r="KGW139" s="205"/>
      <c r="KGX139" s="205"/>
      <c r="KGY139" s="205"/>
      <c r="KGZ139" s="205"/>
      <c r="KHA139" s="205"/>
      <c r="KHB139" s="205"/>
      <c r="KHC139" s="205"/>
      <c r="KHD139" s="205"/>
      <c r="KHE139" s="205"/>
      <c r="KHF139" s="205"/>
      <c r="KHG139" s="205"/>
      <c r="KHH139" s="205"/>
      <c r="KHI139" s="205"/>
      <c r="KHJ139" s="205"/>
      <c r="KHK139" s="205"/>
      <c r="KHL139" s="205"/>
      <c r="KHM139" s="205"/>
      <c r="KHN139" s="205"/>
      <c r="KHO139" s="205"/>
      <c r="KHP139" s="205"/>
      <c r="KHQ139" s="205"/>
      <c r="KHR139" s="205"/>
      <c r="KHS139" s="205"/>
      <c r="KHT139" s="205"/>
      <c r="KHU139" s="205"/>
      <c r="KHV139" s="205"/>
      <c r="KHW139" s="205"/>
      <c r="KHX139" s="205"/>
      <c r="KHY139" s="205"/>
      <c r="KHZ139" s="205"/>
      <c r="KIA139" s="205"/>
      <c r="KIB139" s="205"/>
      <c r="KIC139" s="205"/>
      <c r="KID139" s="205"/>
      <c r="KIE139" s="205"/>
      <c r="KIF139" s="205"/>
      <c r="KIG139" s="205"/>
      <c r="KIH139" s="205"/>
      <c r="KII139" s="205"/>
      <c r="KIJ139" s="205"/>
      <c r="KIK139" s="205"/>
      <c r="KIL139" s="205"/>
      <c r="KIM139" s="205"/>
      <c r="KIT139" s="205"/>
      <c r="KIU139" s="205"/>
      <c r="KIV139" s="205"/>
      <c r="KIW139" s="205"/>
      <c r="KIX139" s="205"/>
      <c r="KIY139" s="205"/>
      <c r="KIZ139" s="205"/>
      <c r="KJA139" s="205"/>
      <c r="KJB139" s="205"/>
      <c r="KJC139" s="205"/>
      <c r="KJD139" s="205"/>
      <c r="KJE139" s="205"/>
      <c r="KJF139" s="205"/>
      <c r="KJG139" s="205"/>
      <c r="KJH139" s="205"/>
      <c r="KJI139" s="205"/>
      <c r="KJJ139" s="205"/>
      <c r="KJK139" s="205"/>
      <c r="KJL139" s="205"/>
      <c r="KJM139" s="205"/>
      <c r="KJN139" s="205"/>
      <c r="KJO139" s="205"/>
      <c r="KJP139" s="205"/>
      <c r="KJQ139" s="205"/>
      <c r="KJR139" s="205"/>
      <c r="KJS139" s="205"/>
      <c r="KJT139" s="205"/>
      <c r="KJU139" s="205"/>
      <c r="KJV139" s="205"/>
      <c r="KJW139" s="205"/>
      <c r="KJX139" s="205"/>
      <c r="KJY139" s="205"/>
      <c r="KJZ139" s="205"/>
      <c r="KKA139" s="205"/>
      <c r="KKB139" s="205"/>
      <c r="KKC139" s="205"/>
      <c r="KKD139" s="205"/>
      <c r="KKE139" s="205"/>
      <c r="KKF139" s="205"/>
      <c r="KKG139" s="205"/>
      <c r="KKH139" s="205"/>
      <c r="KKI139" s="205"/>
      <c r="KKJ139" s="205"/>
      <c r="KKK139" s="205"/>
      <c r="KKL139" s="205"/>
      <c r="KKM139" s="205"/>
      <c r="KKN139" s="205"/>
      <c r="KKO139" s="205"/>
      <c r="KKP139" s="205"/>
      <c r="KKQ139" s="205"/>
      <c r="KKR139" s="205"/>
      <c r="KKS139" s="205"/>
      <c r="KKT139" s="205"/>
      <c r="KKU139" s="205"/>
      <c r="KKV139" s="205"/>
      <c r="KKW139" s="205"/>
      <c r="KKX139" s="205"/>
      <c r="KKY139" s="205"/>
      <c r="KKZ139" s="205"/>
      <c r="KLA139" s="205"/>
      <c r="KLB139" s="205"/>
      <c r="KLC139" s="205"/>
      <c r="KLD139" s="205"/>
      <c r="KLE139" s="205"/>
      <c r="KLF139" s="205"/>
      <c r="KLG139" s="205"/>
      <c r="KLH139" s="205"/>
      <c r="KLI139" s="205"/>
      <c r="KLJ139" s="205"/>
      <c r="KLK139" s="205"/>
      <c r="KLL139" s="205"/>
      <c r="KLM139" s="205"/>
      <c r="KLN139" s="205"/>
      <c r="KLO139" s="205"/>
      <c r="KLP139" s="205"/>
      <c r="KLQ139" s="205"/>
      <c r="KLR139" s="205"/>
      <c r="KLS139" s="205"/>
      <c r="KLT139" s="205"/>
      <c r="KLU139" s="205"/>
      <c r="KLV139" s="205"/>
      <c r="KLW139" s="205"/>
      <c r="KLX139" s="205"/>
      <c r="KLY139" s="205"/>
      <c r="KLZ139" s="205"/>
      <c r="KMA139" s="205"/>
      <c r="KMB139" s="205"/>
      <c r="KMC139" s="205"/>
      <c r="KMD139" s="205"/>
      <c r="KME139" s="205"/>
      <c r="KMF139" s="205"/>
      <c r="KMG139" s="205"/>
      <c r="KMH139" s="205"/>
      <c r="KMI139" s="205"/>
      <c r="KMJ139" s="205"/>
      <c r="KMK139" s="205"/>
      <c r="KML139" s="205"/>
      <c r="KMM139" s="205"/>
      <c r="KMN139" s="205"/>
      <c r="KMO139" s="205"/>
      <c r="KMP139" s="205"/>
      <c r="KMQ139" s="205"/>
      <c r="KMR139" s="205"/>
      <c r="KMS139" s="205"/>
      <c r="KMT139" s="205"/>
      <c r="KMU139" s="205"/>
      <c r="KMV139" s="205"/>
      <c r="KMW139" s="205"/>
      <c r="KMX139" s="205"/>
      <c r="KMY139" s="205"/>
      <c r="KMZ139" s="205"/>
      <c r="KNA139" s="205"/>
      <c r="KNB139" s="205"/>
      <c r="KNC139" s="205"/>
      <c r="KND139" s="205"/>
      <c r="KNE139" s="205"/>
      <c r="KNF139" s="205"/>
      <c r="KNG139" s="205"/>
      <c r="KNH139" s="205"/>
      <c r="KNI139" s="205"/>
      <c r="KNJ139" s="205"/>
      <c r="KNK139" s="205"/>
      <c r="KNL139" s="205"/>
      <c r="KNM139" s="205"/>
      <c r="KNN139" s="205"/>
      <c r="KNO139" s="205"/>
      <c r="KNP139" s="205"/>
      <c r="KNQ139" s="205"/>
      <c r="KNR139" s="205"/>
      <c r="KNS139" s="205"/>
      <c r="KNT139" s="205"/>
      <c r="KNU139" s="205"/>
      <c r="KNV139" s="205"/>
      <c r="KNW139" s="205"/>
      <c r="KNX139" s="205"/>
      <c r="KNY139" s="205"/>
      <c r="KNZ139" s="205"/>
      <c r="KOA139" s="205"/>
      <c r="KOB139" s="205"/>
      <c r="KOC139" s="205"/>
      <c r="KOD139" s="205"/>
      <c r="KOE139" s="205"/>
      <c r="KOF139" s="205"/>
      <c r="KOG139" s="205"/>
      <c r="KOH139" s="205"/>
      <c r="KOI139" s="205"/>
      <c r="KOJ139" s="205"/>
      <c r="KOK139" s="205"/>
      <c r="KOL139" s="205"/>
      <c r="KOM139" s="205"/>
      <c r="KON139" s="205"/>
      <c r="KOO139" s="205"/>
      <c r="KOP139" s="205"/>
      <c r="KOQ139" s="205"/>
      <c r="KOR139" s="205"/>
      <c r="KOS139" s="205"/>
      <c r="KOT139" s="205"/>
      <c r="KOU139" s="205"/>
      <c r="KOV139" s="205"/>
      <c r="KOW139" s="205"/>
      <c r="KOX139" s="205"/>
      <c r="KOY139" s="205"/>
      <c r="KOZ139" s="205"/>
      <c r="KPA139" s="205"/>
      <c r="KPB139" s="205"/>
      <c r="KPC139" s="205"/>
      <c r="KPD139" s="205"/>
      <c r="KPE139" s="205"/>
      <c r="KPF139" s="205"/>
      <c r="KPG139" s="205"/>
      <c r="KPH139" s="205"/>
      <c r="KPI139" s="205"/>
      <c r="KPJ139" s="205"/>
      <c r="KPK139" s="205"/>
      <c r="KPL139" s="205"/>
      <c r="KPM139" s="205"/>
      <c r="KPN139" s="205"/>
      <c r="KPO139" s="205"/>
      <c r="KPP139" s="205"/>
      <c r="KPQ139" s="205"/>
      <c r="KPR139" s="205"/>
      <c r="KPS139" s="205"/>
      <c r="KPT139" s="205"/>
      <c r="KPU139" s="205"/>
      <c r="KPV139" s="205"/>
      <c r="KPW139" s="205"/>
      <c r="KPX139" s="205"/>
      <c r="KPY139" s="205"/>
      <c r="KPZ139" s="205"/>
      <c r="KQA139" s="205"/>
      <c r="KQB139" s="205"/>
      <c r="KQC139" s="205"/>
      <c r="KQD139" s="205"/>
      <c r="KQE139" s="205"/>
      <c r="KQF139" s="205"/>
      <c r="KQG139" s="205"/>
      <c r="KQH139" s="205"/>
      <c r="KQI139" s="205"/>
      <c r="KQJ139" s="205"/>
      <c r="KQK139" s="205"/>
      <c r="KQL139" s="205"/>
      <c r="KQM139" s="205"/>
      <c r="KQN139" s="205"/>
      <c r="KQO139" s="205"/>
      <c r="KQP139" s="205"/>
      <c r="KQQ139" s="205"/>
      <c r="KQR139" s="205"/>
      <c r="KQS139" s="205"/>
      <c r="KQT139" s="205"/>
      <c r="KQU139" s="205"/>
      <c r="KQV139" s="205"/>
      <c r="KQW139" s="205"/>
      <c r="KQX139" s="205"/>
      <c r="KQY139" s="205"/>
      <c r="KQZ139" s="205"/>
      <c r="KRA139" s="205"/>
      <c r="KRB139" s="205"/>
      <c r="KRC139" s="205"/>
      <c r="KRD139" s="205"/>
      <c r="KRE139" s="205"/>
      <c r="KRF139" s="205"/>
      <c r="KRG139" s="205"/>
      <c r="KRH139" s="205"/>
      <c r="KRI139" s="205"/>
      <c r="KRJ139" s="205"/>
      <c r="KRK139" s="205"/>
      <c r="KRL139" s="205"/>
      <c r="KRM139" s="205"/>
      <c r="KRN139" s="205"/>
      <c r="KRO139" s="205"/>
      <c r="KRP139" s="205"/>
      <c r="KRQ139" s="205"/>
      <c r="KRR139" s="205"/>
      <c r="KRS139" s="205"/>
      <c r="KRT139" s="205"/>
      <c r="KRU139" s="205"/>
      <c r="KRV139" s="205"/>
      <c r="KRW139" s="205"/>
      <c r="KRX139" s="205"/>
      <c r="KRY139" s="205"/>
      <c r="KRZ139" s="205"/>
      <c r="KSA139" s="205"/>
      <c r="KSB139" s="205"/>
      <c r="KSC139" s="205"/>
      <c r="KSD139" s="205"/>
      <c r="KSE139" s="205"/>
      <c r="KSF139" s="205"/>
      <c r="KSG139" s="205"/>
      <c r="KSH139" s="205"/>
      <c r="KSI139" s="205"/>
      <c r="KSP139" s="205"/>
      <c r="KSQ139" s="205"/>
      <c r="KSR139" s="205"/>
      <c r="KSS139" s="205"/>
      <c r="KST139" s="205"/>
      <c r="KSU139" s="205"/>
      <c r="KSV139" s="205"/>
      <c r="KSW139" s="205"/>
      <c r="KSX139" s="205"/>
      <c r="KSY139" s="205"/>
      <c r="KSZ139" s="205"/>
      <c r="KTA139" s="205"/>
      <c r="KTB139" s="205"/>
      <c r="KTC139" s="205"/>
      <c r="KTD139" s="205"/>
      <c r="KTE139" s="205"/>
      <c r="KTF139" s="205"/>
      <c r="KTG139" s="205"/>
      <c r="KTH139" s="205"/>
      <c r="KTI139" s="205"/>
      <c r="KTJ139" s="205"/>
      <c r="KTK139" s="205"/>
      <c r="KTL139" s="205"/>
      <c r="KTM139" s="205"/>
      <c r="KTN139" s="205"/>
      <c r="KTO139" s="205"/>
      <c r="KTP139" s="205"/>
      <c r="KTQ139" s="205"/>
      <c r="KTR139" s="205"/>
      <c r="KTS139" s="205"/>
      <c r="KTT139" s="205"/>
      <c r="KTU139" s="205"/>
      <c r="KTV139" s="205"/>
      <c r="KTW139" s="205"/>
      <c r="KTX139" s="205"/>
      <c r="KTY139" s="205"/>
      <c r="KTZ139" s="205"/>
      <c r="KUA139" s="205"/>
      <c r="KUB139" s="205"/>
      <c r="KUC139" s="205"/>
      <c r="KUD139" s="205"/>
      <c r="KUE139" s="205"/>
      <c r="KUF139" s="205"/>
      <c r="KUG139" s="205"/>
      <c r="KUH139" s="205"/>
      <c r="KUI139" s="205"/>
      <c r="KUJ139" s="205"/>
      <c r="KUK139" s="205"/>
      <c r="KUL139" s="205"/>
      <c r="KUM139" s="205"/>
      <c r="KUN139" s="205"/>
      <c r="KUO139" s="205"/>
      <c r="KUP139" s="205"/>
      <c r="KUQ139" s="205"/>
      <c r="KUR139" s="205"/>
      <c r="KUS139" s="205"/>
      <c r="KUT139" s="205"/>
      <c r="KUU139" s="205"/>
      <c r="KUV139" s="205"/>
      <c r="KUW139" s="205"/>
      <c r="KUX139" s="205"/>
      <c r="KUY139" s="205"/>
      <c r="KUZ139" s="205"/>
      <c r="KVA139" s="205"/>
      <c r="KVB139" s="205"/>
      <c r="KVC139" s="205"/>
      <c r="KVD139" s="205"/>
      <c r="KVE139" s="205"/>
      <c r="KVF139" s="205"/>
      <c r="KVG139" s="205"/>
      <c r="KVH139" s="205"/>
      <c r="KVI139" s="205"/>
      <c r="KVJ139" s="205"/>
      <c r="KVK139" s="205"/>
      <c r="KVL139" s="205"/>
      <c r="KVM139" s="205"/>
      <c r="KVN139" s="205"/>
      <c r="KVO139" s="205"/>
      <c r="KVP139" s="205"/>
      <c r="KVQ139" s="205"/>
      <c r="KVR139" s="205"/>
      <c r="KVS139" s="205"/>
      <c r="KVT139" s="205"/>
      <c r="KVU139" s="205"/>
      <c r="KVV139" s="205"/>
      <c r="KVW139" s="205"/>
      <c r="KVX139" s="205"/>
      <c r="KVY139" s="205"/>
      <c r="KVZ139" s="205"/>
      <c r="KWA139" s="205"/>
      <c r="KWB139" s="205"/>
      <c r="KWC139" s="205"/>
      <c r="KWD139" s="205"/>
      <c r="KWE139" s="205"/>
      <c r="KWF139" s="205"/>
      <c r="KWG139" s="205"/>
      <c r="KWH139" s="205"/>
      <c r="KWI139" s="205"/>
      <c r="KWJ139" s="205"/>
      <c r="KWK139" s="205"/>
      <c r="KWL139" s="205"/>
      <c r="KWM139" s="205"/>
      <c r="KWN139" s="205"/>
      <c r="KWO139" s="205"/>
      <c r="KWP139" s="205"/>
      <c r="KWQ139" s="205"/>
      <c r="KWR139" s="205"/>
      <c r="KWS139" s="205"/>
      <c r="KWT139" s="205"/>
      <c r="KWU139" s="205"/>
      <c r="KWV139" s="205"/>
      <c r="KWW139" s="205"/>
      <c r="KWX139" s="205"/>
      <c r="KWY139" s="205"/>
      <c r="KWZ139" s="205"/>
      <c r="KXA139" s="205"/>
      <c r="KXB139" s="205"/>
      <c r="KXC139" s="205"/>
      <c r="KXD139" s="205"/>
      <c r="KXE139" s="205"/>
      <c r="KXF139" s="205"/>
      <c r="KXG139" s="205"/>
      <c r="KXH139" s="205"/>
      <c r="KXI139" s="205"/>
      <c r="KXJ139" s="205"/>
      <c r="KXK139" s="205"/>
      <c r="KXL139" s="205"/>
      <c r="KXM139" s="205"/>
      <c r="KXN139" s="205"/>
      <c r="KXO139" s="205"/>
      <c r="KXP139" s="205"/>
      <c r="KXQ139" s="205"/>
      <c r="KXR139" s="205"/>
      <c r="KXS139" s="205"/>
      <c r="KXT139" s="205"/>
      <c r="KXU139" s="205"/>
      <c r="KXV139" s="205"/>
      <c r="KXW139" s="205"/>
      <c r="KXX139" s="205"/>
      <c r="KXY139" s="205"/>
      <c r="KXZ139" s="205"/>
      <c r="KYA139" s="205"/>
      <c r="KYB139" s="205"/>
      <c r="KYC139" s="205"/>
      <c r="KYD139" s="205"/>
      <c r="KYE139" s="205"/>
      <c r="KYF139" s="205"/>
      <c r="KYG139" s="205"/>
      <c r="KYH139" s="205"/>
      <c r="KYI139" s="205"/>
      <c r="KYJ139" s="205"/>
      <c r="KYK139" s="205"/>
      <c r="KYL139" s="205"/>
      <c r="KYM139" s="205"/>
      <c r="KYN139" s="205"/>
      <c r="KYO139" s="205"/>
      <c r="KYP139" s="205"/>
      <c r="KYQ139" s="205"/>
      <c r="KYR139" s="205"/>
      <c r="KYS139" s="205"/>
      <c r="KYT139" s="205"/>
      <c r="KYU139" s="205"/>
      <c r="KYV139" s="205"/>
      <c r="KYW139" s="205"/>
      <c r="KYX139" s="205"/>
      <c r="KYY139" s="205"/>
      <c r="KYZ139" s="205"/>
      <c r="KZA139" s="205"/>
      <c r="KZB139" s="205"/>
      <c r="KZC139" s="205"/>
      <c r="KZD139" s="205"/>
      <c r="KZE139" s="205"/>
      <c r="KZF139" s="205"/>
      <c r="KZG139" s="205"/>
      <c r="KZH139" s="205"/>
      <c r="KZI139" s="205"/>
      <c r="KZJ139" s="205"/>
      <c r="KZK139" s="205"/>
      <c r="KZL139" s="205"/>
      <c r="KZM139" s="205"/>
      <c r="KZN139" s="205"/>
      <c r="KZO139" s="205"/>
      <c r="KZP139" s="205"/>
      <c r="KZQ139" s="205"/>
      <c r="KZR139" s="205"/>
      <c r="KZS139" s="205"/>
      <c r="KZT139" s="205"/>
      <c r="KZU139" s="205"/>
      <c r="KZV139" s="205"/>
      <c r="KZW139" s="205"/>
      <c r="KZX139" s="205"/>
      <c r="KZY139" s="205"/>
      <c r="KZZ139" s="205"/>
      <c r="LAA139" s="205"/>
      <c r="LAB139" s="205"/>
      <c r="LAC139" s="205"/>
      <c r="LAD139" s="205"/>
      <c r="LAE139" s="205"/>
      <c r="LAF139" s="205"/>
      <c r="LAG139" s="205"/>
      <c r="LAH139" s="205"/>
      <c r="LAI139" s="205"/>
      <c r="LAJ139" s="205"/>
      <c r="LAK139" s="205"/>
      <c r="LAL139" s="205"/>
      <c r="LAM139" s="205"/>
      <c r="LAN139" s="205"/>
      <c r="LAO139" s="205"/>
      <c r="LAP139" s="205"/>
      <c r="LAQ139" s="205"/>
      <c r="LAR139" s="205"/>
      <c r="LAS139" s="205"/>
      <c r="LAT139" s="205"/>
      <c r="LAU139" s="205"/>
      <c r="LAV139" s="205"/>
      <c r="LAW139" s="205"/>
      <c r="LAX139" s="205"/>
      <c r="LAY139" s="205"/>
      <c r="LAZ139" s="205"/>
      <c r="LBA139" s="205"/>
      <c r="LBB139" s="205"/>
      <c r="LBC139" s="205"/>
      <c r="LBD139" s="205"/>
      <c r="LBE139" s="205"/>
      <c r="LBF139" s="205"/>
      <c r="LBG139" s="205"/>
      <c r="LBH139" s="205"/>
      <c r="LBI139" s="205"/>
      <c r="LBJ139" s="205"/>
      <c r="LBK139" s="205"/>
      <c r="LBL139" s="205"/>
      <c r="LBM139" s="205"/>
      <c r="LBN139" s="205"/>
      <c r="LBO139" s="205"/>
      <c r="LBP139" s="205"/>
      <c r="LBQ139" s="205"/>
      <c r="LBR139" s="205"/>
      <c r="LBS139" s="205"/>
      <c r="LBT139" s="205"/>
      <c r="LBU139" s="205"/>
      <c r="LBV139" s="205"/>
      <c r="LBW139" s="205"/>
      <c r="LBX139" s="205"/>
      <c r="LBY139" s="205"/>
      <c r="LBZ139" s="205"/>
      <c r="LCA139" s="205"/>
      <c r="LCB139" s="205"/>
      <c r="LCC139" s="205"/>
      <c r="LCD139" s="205"/>
      <c r="LCE139" s="205"/>
      <c r="LCL139" s="205"/>
      <c r="LCM139" s="205"/>
      <c r="LCN139" s="205"/>
      <c r="LCO139" s="205"/>
      <c r="LCP139" s="205"/>
      <c r="LCQ139" s="205"/>
      <c r="LCR139" s="205"/>
      <c r="LCS139" s="205"/>
      <c r="LCT139" s="205"/>
      <c r="LCU139" s="205"/>
      <c r="LCV139" s="205"/>
      <c r="LCW139" s="205"/>
      <c r="LCX139" s="205"/>
      <c r="LCY139" s="205"/>
      <c r="LCZ139" s="205"/>
      <c r="LDA139" s="205"/>
      <c r="LDB139" s="205"/>
      <c r="LDC139" s="205"/>
      <c r="LDD139" s="205"/>
      <c r="LDE139" s="205"/>
      <c r="LDF139" s="205"/>
      <c r="LDG139" s="205"/>
      <c r="LDH139" s="205"/>
      <c r="LDI139" s="205"/>
      <c r="LDJ139" s="205"/>
      <c r="LDK139" s="205"/>
      <c r="LDL139" s="205"/>
      <c r="LDM139" s="205"/>
      <c r="LDN139" s="205"/>
      <c r="LDO139" s="205"/>
      <c r="LDP139" s="205"/>
      <c r="LDQ139" s="205"/>
      <c r="LDR139" s="205"/>
      <c r="LDS139" s="205"/>
      <c r="LDT139" s="205"/>
      <c r="LDU139" s="205"/>
      <c r="LDV139" s="205"/>
      <c r="LDW139" s="205"/>
      <c r="LDX139" s="205"/>
      <c r="LDY139" s="205"/>
      <c r="LDZ139" s="205"/>
      <c r="LEA139" s="205"/>
      <c r="LEB139" s="205"/>
      <c r="LEC139" s="205"/>
      <c r="LED139" s="205"/>
      <c r="LEE139" s="205"/>
      <c r="LEF139" s="205"/>
      <c r="LEG139" s="205"/>
      <c r="LEH139" s="205"/>
      <c r="LEI139" s="205"/>
      <c r="LEJ139" s="205"/>
      <c r="LEK139" s="205"/>
      <c r="LEL139" s="205"/>
      <c r="LEM139" s="205"/>
      <c r="LEN139" s="205"/>
      <c r="LEO139" s="205"/>
      <c r="LEP139" s="205"/>
      <c r="LEQ139" s="205"/>
      <c r="LER139" s="205"/>
      <c r="LES139" s="205"/>
      <c r="LET139" s="205"/>
      <c r="LEU139" s="205"/>
      <c r="LEV139" s="205"/>
      <c r="LEW139" s="205"/>
      <c r="LEX139" s="205"/>
      <c r="LEY139" s="205"/>
      <c r="LEZ139" s="205"/>
      <c r="LFA139" s="205"/>
      <c r="LFB139" s="205"/>
      <c r="LFC139" s="205"/>
      <c r="LFD139" s="205"/>
      <c r="LFE139" s="205"/>
      <c r="LFF139" s="205"/>
      <c r="LFG139" s="205"/>
      <c r="LFH139" s="205"/>
      <c r="LFI139" s="205"/>
      <c r="LFJ139" s="205"/>
      <c r="LFK139" s="205"/>
      <c r="LFL139" s="205"/>
      <c r="LFM139" s="205"/>
      <c r="LFN139" s="205"/>
      <c r="LFO139" s="205"/>
      <c r="LFP139" s="205"/>
      <c r="LFQ139" s="205"/>
      <c r="LFR139" s="205"/>
      <c r="LFS139" s="205"/>
      <c r="LFT139" s="205"/>
      <c r="LFU139" s="205"/>
      <c r="LFV139" s="205"/>
      <c r="LFW139" s="205"/>
      <c r="LFX139" s="205"/>
      <c r="LFY139" s="205"/>
      <c r="LFZ139" s="205"/>
      <c r="LGA139" s="205"/>
      <c r="LGB139" s="205"/>
      <c r="LGC139" s="205"/>
      <c r="LGD139" s="205"/>
      <c r="LGE139" s="205"/>
      <c r="LGF139" s="205"/>
      <c r="LGG139" s="205"/>
      <c r="LGH139" s="205"/>
      <c r="LGI139" s="205"/>
      <c r="LGJ139" s="205"/>
      <c r="LGK139" s="205"/>
      <c r="LGL139" s="205"/>
      <c r="LGM139" s="205"/>
      <c r="LGN139" s="205"/>
      <c r="LGO139" s="205"/>
      <c r="LGP139" s="205"/>
      <c r="LGQ139" s="205"/>
      <c r="LGR139" s="205"/>
      <c r="LGS139" s="205"/>
      <c r="LGT139" s="205"/>
      <c r="LGU139" s="205"/>
      <c r="LGV139" s="205"/>
      <c r="LGW139" s="205"/>
      <c r="LGX139" s="205"/>
      <c r="LGY139" s="205"/>
      <c r="LGZ139" s="205"/>
      <c r="LHA139" s="205"/>
      <c r="LHB139" s="205"/>
      <c r="LHC139" s="205"/>
      <c r="LHD139" s="205"/>
      <c r="LHE139" s="205"/>
      <c r="LHF139" s="205"/>
      <c r="LHG139" s="205"/>
      <c r="LHH139" s="205"/>
      <c r="LHI139" s="205"/>
      <c r="LHJ139" s="205"/>
      <c r="LHK139" s="205"/>
      <c r="LHL139" s="205"/>
      <c r="LHM139" s="205"/>
      <c r="LHN139" s="205"/>
      <c r="LHO139" s="205"/>
      <c r="LHP139" s="205"/>
      <c r="LHQ139" s="205"/>
      <c r="LHR139" s="205"/>
      <c r="LHS139" s="205"/>
      <c r="LHT139" s="205"/>
      <c r="LHU139" s="205"/>
      <c r="LHV139" s="205"/>
      <c r="LHW139" s="205"/>
      <c r="LHX139" s="205"/>
      <c r="LHY139" s="205"/>
      <c r="LHZ139" s="205"/>
      <c r="LIA139" s="205"/>
      <c r="LIB139" s="205"/>
      <c r="LIC139" s="205"/>
      <c r="LID139" s="205"/>
      <c r="LIE139" s="205"/>
      <c r="LIF139" s="205"/>
      <c r="LIG139" s="205"/>
      <c r="LIH139" s="205"/>
      <c r="LII139" s="205"/>
      <c r="LIJ139" s="205"/>
      <c r="LIK139" s="205"/>
      <c r="LIL139" s="205"/>
      <c r="LIM139" s="205"/>
      <c r="LIN139" s="205"/>
      <c r="LIO139" s="205"/>
      <c r="LIP139" s="205"/>
      <c r="LIQ139" s="205"/>
      <c r="LIR139" s="205"/>
      <c r="LIS139" s="205"/>
      <c r="LIT139" s="205"/>
      <c r="LIU139" s="205"/>
      <c r="LIV139" s="205"/>
      <c r="LIW139" s="205"/>
      <c r="LIX139" s="205"/>
      <c r="LIY139" s="205"/>
      <c r="LIZ139" s="205"/>
      <c r="LJA139" s="205"/>
      <c r="LJB139" s="205"/>
      <c r="LJC139" s="205"/>
      <c r="LJD139" s="205"/>
      <c r="LJE139" s="205"/>
      <c r="LJF139" s="205"/>
      <c r="LJG139" s="205"/>
      <c r="LJH139" s="205"/>
      <c r="LJI139" s="205"/>
      <c r="LJJ139" s="205"/>
      <c r="LJK139" s="205"/>
      <c r="LJL139" s="205"/>
      <c r="LJM139" s="205"/>
      <c r="LJN139" s="205"/>
      <c r="LJO139" s="205"/>
      <c r="LJP139" s="205"/>
      <c r="LJQ139" s="205"/>
      <c r="LJR139" s="205"/>
      <c r="LJS139" s="205"/>
      <c r="LJT139" s="205"/>
      <c r="LJU139" s="205"/>
      <c r="LJV139" s="205"/>
      <c r="LJW139" s="205"/>
      <c r="LJX139" s="205"/>
      <c r="LJY139" s="205"/>
      <c r="LJZ139" s="205"/>
      <c r="LKA139" s="205"/>
      <c r="LKB139" s="205"/>
      <c r="LKC139" s="205"/>
      <c r="LKD139" s="205"/>
      <c r="LKE139" s="205"/>
      <c r="LKF139" s="205"/>
      <c r="LKG139" s="205"/>
      <c r="LKH139" s="205"/>
      <c r="LKI139" s="205"/>
      <c r="LKJ139" s="205"/>
      <c r="LKK139" s="205"/>
      <c r="LKL139" s="205"/>
      <c r="LKM139" s="205"/>
      <c r="LKN139" s="205"/>
      <c r="LKO139" s="205"/>
      <c r="LKP139" s="205"/>
      <c r="LKQ139" s="205"/>
      <c r="LKR139" s="205"/>
      <c r="LKS139" s="205"/>
      <c r="LKT139" s="205"/>
      <c r="LKU139" s="205"/>
      <c r="LKV139" s="205"/>
      <c r="LKW139" s="205"/>
      <c r="LKX139" s="205"/>
      <c r="LKY139" s="205"/>
      <c r="LKZ139" s="205"/>
      <c r="LLA139" s="205"/>
      <c r="LLB139" s="205"/>
      <c r="LLC139" s="205"/>
      <c r="LLD139" s="205"/>
      <c r="LLE139" s="205"/>
      <c r="LLF139" s="205"/>
      <c r="LLG139" s="205"/>
      <c r="LLH139" s="205"/>
      <c r="LLI139" s="205"/>
      <c r="LLJ139" s="205"/>
      <c r="LLK139" s="205"/>
      <c r="LLL139" s="205"/>
      <c r="LLM139" s="205"/>
      <c r="LLN139" s="205"/>
      <c r="LLO139" s="205"/>
      <c r="LLP139" s="205"/>
      <c r="LLQ139" s="205"/>
      <c r="LLR139" s="205"/>
      <c r="LLS139" s="205"/>
      <c r="LLT139" s="205"/>
      <c r="LLU139" s="205"/>
      <c r="LLV139" s="205"/>
      <c r="LLW139" s="205"/>
      <c r="LLX139" s="205"/>
      <c r="LLY139" s="205"/>
      <c r="LLZ139" s="205"/>
      <c r="LMA139" s="205"/>
      <c r="LMH139" s="205"/>
      <c r="LMI139" s="205"/>
      <c r="LMJ139" s="205"/>
      <c r="LMK139" s="205"/>
      <c r="LML139" s="205"/>
      <c r="LMM139" s="205"/>
      <c r="LMN139" s="205"/>
      <c r="LMO139" s="205"/>
      <c r="LMP139" s="205"/>
      <c r="LMQ139" s="205"/>
      <c r="LMR139" s="205"/>
      <c r="LMS139" s="205"/>
      <c r="LMT139" s="205"/>
      <c r="LMU139" s="205"/>
      <c r="LMV139" s="205"/>
      <c r="LMW139" s="205"/>
      <c r="LMX139" s="205"/>
      <c r="LMY139" s="205"/>
      <c r="LMZ139" s="205"/>
      <c r="LNA139" s="205"/>
      <c r="LNB139" s="205"/>
      <c r="LNC139" s="205"/>
      <c r="LND139" s="205"/>
      <c r="LNE139" s="205"/>
      <c r="LNF139" s="205"/>
      <c r="LNG139" s="205"/>
      <c r="LNH139" s="205"/>
      <c r="LNI139" s="205"/>
      <c r="LNJ139" s="205"/>
      <c r="LNK139" s="205"/>
      <c r="LNL139" s="205"/>
      <c r="LNM139" s="205"/>
      <c r="LNN139" s="205"/>
      <c r="LNO139" s="205"/>
      <c r="LNP139" s="205"/>
      <c r="LNQ139" s="205"/>
      <c r="LNR139" s="205"/>
      <c r="LNS139" s="205"/>
      <c r="LNT139" s="205"/>
      <c r="LNU139" s="205"/>
      <c r="LNV139" s="205"/>
      <c r="LNW139" s="205"/>
      <c r="LNX139" s="205"/>
      <c r="LNY139" s="205"/>
      <c r="LNZ139" s="205"/>
      <c r="LOA139" s="205"/>
      <c r="LOB139" s="205"/>
      <c r="LOC139" s="205"/>
      <c r="LOD139" s="205"/>
      <c r="LOE139" s="205"/>
      <c r="LOF139" s="205"/>
      <c r="LOG139" s="205"/>
      <c r="LOH139" s="205"/>
      <c r="LOI139" s="205"/>
      <c r="LOJ139" s="205"/>
      <c r="LOK139" s="205"/>
      <c r="LOL139" s="205"/>
      <c r="LOM139" s="205"/>
      <c r="LON139" s="205"/>
      <c r="LOO139" s="205"/>
      <c r="LOP139" s="205"/>
      <c r="LOQ139" s="205"/>
      <c r="LOR139" s="205"/>
      <c r="LOS139" s="205"/>
      <c r="LOT139" s="205"/>
      <c r="LOU139" s="205"/>
      <c r="LOV139" s="205"/>
      <c r="LOW139" s="205"/>
      <c r="LOX139" s="205"/>
      <c r="LOY139" s="205"/>
      <c r="LOZ139" s="205"/>
      <c r="LPA139" s="205"/>
      <c r="LPB139" s="205"/>
      <c r="LPC139" s="205"/>
      <c r="LPD139" s="205"/>
      <c r="LPE139" s="205"/>
      <c r="LPF139" s="205"/>
      <c r="LPG139" s="205"/>
      <c r="LPH139" s="205"/>
      <c r="LPI139" s="205"/>
      <c r="LPJ139" s="205"/>
      <c r="LPK139" s="205"/>
      <c r="LPL139" s="205"/>
      <c r="LPM139" s="205"/>
      <c r="LPN139" s="205"/>
      <c r="LPO139" s="205"/>
      <c r="LPP139" s="205"/>
      <c r="LPQ139" s="205"/>
      <c r="LPR139" s="205"/>
      <c r="LPS139" s="205"/>
      <c r="LPT139" s="205"/>
      <c r="LPU139" s="205"/>
      <c r="LPV139" s="205"/>
      <c r="LPW139" s="205"/>
      <c r="LPX139" s="205"/>
      <c r="LPY139" s="205"/>
      <c r="LPZ139" s="205"/>
      <c r="LQA139" s="205"/>
      <c r="LQB139" s="205"/>
      <c r="LQC139" s="205"/>
      <c r="LQD139" s="205"/>
      <c r="LQE139" s="205"/>
      <c r="LQF139" s="205"/>
      <c r="LQG139" s="205"/>
      <c r="LQH139" s="205"/>
      <c r="LQI139" s="205"/>
      <c r="LQJ139" s="205"/>
      <c r="LQK139" s="205"/>
      <c r="LQL139" s="205"/>
      <c r="LQM139" s="205"/>
      <c r="LQN139" s="205"/>
      <c r="LQO139" s="205"/>
      <c r="LQP139" s="205"/>
      <c r="LQQ139" s="205"/>
      <c r="LQR139" s="205"/>
      <c r="LQS139" s="205"/>
      <c r="LQT139" s="205"/>
      <c r="LQU139" s="205"/>
      <c r="LQV139" s="205"/>
      <c r="LQW139" s="205"/>
      <c r="LQX139" s="205"/>
      <c r="LQY139" s="205"/>
      <c r="LQZ139" s="205"/>
      <c r="LRA139" s="205"/>
      <c r="LRB139" s="205"/>
      <c r="LRC139" s="205"/>
      <c r="LRD139" s="205"/>
      <c r="LRE139" s="205"/>
      <c r="LRF139" s="205"/>
      <c r="LRG139" s="205"/>
      <c r="LRH139" s="205"/>
      <c r="LRI139" s="205"/>
      <c r="LRJ139" s="205"/>
      <c r="LRK139" s="205"/>
      <c r="LRL139" s="205"/>
      <c r="LRM139" s="205"/>
      <c r="LRN139" s="205"/>
      <c r="LRO139" s="205"/>
      <c r="LRP139" s="205"/>
      <c r="LRQ139" s="205"/>
      <c r="LRR139" s="205"/>
      <c r="LRS139" s="205"/>
      <c r="LRT139" s="205"/>
      <c r="LRU139" s="205"/>
      <c r="LRV139" s="205"/>
      <c r="LRW139" s="205"/>
      <c r="LRX139" s="205"/>
      <c r="LRY139" s="205"/>
      <c r="LRZ139" s="205"/>
      <c r="LSA139" s="205"/>
      <c r="LSB139" s="205"/>
      <c r="LSC139" s="205"/>
      <c r="LSD139" s="205"/>
      <c r="LSE139" s="205"/>
      <c r="LSF139" s="205"/>
      <c r="LSG139" s="205"/>
      <c r="LSH139" s="205"/>
      <c r="LSI139" s="205"/>
      <c r="LSJ139" s="205"/>
      <c r="LSK139" s="205"/>
      <c r="LSL139" s="205"/>
      <c r="LSM139" s="205"/>
      <c r="LSN139" s="205"/>
      <c r="LSO139" s="205"/>
      <c r="LSP139" s="205"/>
      <c r="LSQ139" s="205"/>
      <c r="LSR139" s="205"/>
      <c r="LSS139" s="205"/>
      <c r="LST139" s="205"/>
      <c r="LSU139" s="205"/>
      <c r="LSV139" s="205"/>
      <c r="LSW139" s="205"/>
      <c r="LSX139" s="205"/>
      <c r="LSY139" s="205"/>
      <c r="LSZ139" s="205"/>
      <c r="LTA139" s="205"/>
      <c r="LTB139" s="205"/>
      <c r="LTC139" s="205"/>
      <c r="LTD139" s="205"/>
      <c r="LTE139" s="205"/>
      <c r="LTF139" s="205"/>
      <c r="LTG139" s="205"/>
      <c r="LTH139" s="205"/>
      <c r="LTI139" s="205"/>
      <c r="LTJ139" s="205"/>
      <c r="LTK139" s="205"/>
      <c r="LTL139" s="205"/>
      <c r="LTM139" s="205"/>
      <c r="LTN139" s="205"/>
      <c r="LTO139" s="205"/>
      <c r="LTP139" s="205"/>
      <c r="LTQ139" s="205"/>
      <c r="LTR139" s="205"/>
      <c r="LTS139" s="205"/>
      <c r="LTT139" s="205"/>
      <c r="LTU139" s="205"/>
      <c r="LTV139" s="205"/>
      <c r="LTW139" s="205"/>
      <c r="LTX139" s="205"/>
      <c r="LTY139" s="205"/>
      <c r="LTZ139" s="205"/>
      <c r="LUA139" s="205"/>
      <c r="LUB139" s="205"/>
      <c r="LUC139" s="205"/>
      <c r="LUD139" s="205"/>
      <c r="LUE139" s="205"/>
      <c r="LUF139" s="205"/>
      <c r="LUG139" s="205"/>
      <c r="LUH139" s="205"/>
      <c r="LUI139" s="205"/>
      <c r="LUJ139" s="205"/>
      <c r="LUK139" s="205"/>
      <c r="LUL139" s="205"/>
      <c r="LUM139" s="205"/>
      <c r="LUN139" s="205"/>
      <c r="LUO139" s="205"/>
      <c r="LUP139" s="205"/>
      <c r="LUQ139" s="205"/>
      <c r="LUR139" s="205"/>
      <c r="LUS139" s="205"/>
      <c r="LUT139" s="205"/>
      <c r="LUU139" s="205"/>
      <c r="LUV139" s="205"/>
      <c r="LUW139" s="205"/>
      <c r="LUX139" s="205"/>
      <c r="LUY139" s="205"/>
      <c r="LUZ139" s="205"/>
      <c r="LVA139" s="205"/>
      <c r="LVB139" s="205"/>
      <c r="LVC139" s="205"/>
      <c r="LVD139" s="205"/>
      <c r="LVE139" s="205"/>
      <c r="LVF139" s="205"/>
      <c r="LVG139" s="205"/>
      <c r="LVH139" s="205"/>
      <c r="LVI139" s="205"/>
      <c r="LVJ139" s="205"/>
      <c r="LVK139" s="205"/>
      <c r="LVL139" s="205"/>
      <c r="LVM139" s="205"/>
      <c r="LVN139" s="205"/>
      <c r="LVO139" s="205"/>
      <c r="LVP139" s="205"/>
      <c r="LVQ139" s="205"/>
      <c r="LVR139" s="205"/>
      <c r="LVS139" s="205"/>
      <c r="LVT139" s="205"/>
      <c r="LVU139" s="205"/>
      <c r="LVV139" s="205"/>
      <c r="LVW139" s="205"/>
      <c r="LWD139" s="205"/>
      <c r="LWE139" s="205"/>
      <c r="LWF139" s="205"/>
      <c r="LWG139" s="205"/>
      <c r="LWH139" s="205"/>
      <c r="LWI139" s="205"/>
      <c r="LWJ139" s="205"/>
      <c r="LWK139" s="205"/>
      <c r="LWL139" s="205"/>
      <c r="LWM139" s="205"/>
      <c r="LWN139" s="205"/>
      <c r="LWO139" s="205"/>
      <c r="LWP139" s="205"/>
      <c r="LWQ139" s="205"/>
      <c r="LWR139" s="205"/>
      <c r="LWS139" s="205"/>
      <c r="LWT139" s="205"/>
      <c r="LWU139" s="205"/>
      <c r="LWV139" s="205"/>
      <c r="LWW139" s="205"/>
      <c r="LWX139" s="205"/>
      <c r="LWY139" s="205"/>
      <c r="LWZ139" s="205"/>
      <c r="LXA139" s="205"/>
      <c r="LXB139" s="205"/>
      <c r="LXC139" s="205"/>
      <c r="LXD139" s="205"/>
      <c r="LXE139" s="205"/>
      <c r="LXF139" s="205"/>
      <c r="LXG139" s="205"/>
      <c r="LXH139" s="205"/>
      <c r="LXI139" s="205"/>
      <c r="LXJ139" s="205"/>
      <c r="LXK139" s="205"/>
      <c r="LXL139" s="205"/>
      <c r="LXM139" s="205"/>
      <c r="LXN139" s="205"/>
      <c r="LXO139" s="205"/>
      <c r="LXP139" s="205"/>
      <c r="LXQ139" s="205"/>
      <c r="LXR139" s="205"/>
      <c r="LXS139" s="205"/>
      <c r="LXT139" s="205"/>
      <c r="LXU139" s="205"/>
      <c r="LXV139" s="205"/>
      <c r="LXW139" s="205"/>
      <c r="LXX139" s="205"/>
      <c r="LXY139" s="205"/>
      <c r="LXZ139" s="205"/>
      <c r="LYA139" s="205"/>
      <c r="LYB139" s="205"/>
      <c r="LYC139" s="205"/>
      <c r="LYD139" s="205"/>
      <c r="LYE139" s="205"/>
      <c r="LYF139" s="205"/>
      <c r="LYG139" s="205"/>
      <c r="LYH139" s="205"/>
      <c r="LYI139" s="205"/>
      <c r="LYJ139" s="205"/>
      <c r="LYK139" s="205"/>
      <c r="LYL139" s="205"/>
      <c r="LYM139" s="205"/>
      <c r="LYN139" s="205"/>
      <c r="LYO139" s="205"/>
      <c r="LYP139" s="205"/>
      <c r="LYQ139" s="205"/>
      <c r="LYR139" s="205"/>
      <c r="LYS139" s="205"/>
      <c r="LYT139" s="205"/>
      <c r="LYU139" s="205"/>
      <c r="LYV139" s="205"/>
      <c r="LYW139" s="205"/>
      <c r="LYX139" s="205"/>
      <c r="LYY139" s="205"/>
      <c r="LYZ139" s="205"/>
      <c r="LZA139" s="205"/>
      <c r="LZB139" s="205"/>
      <c r="LZC139" s="205"/>
      <c r="LZD139" s="205"/>
      <c r="LZE139" s="205"/>
      <c r="LZF139" s="205"/>
      <c r="LZG139" s="205"/>
      <c r="LZH139" s="205"/>
      <c r="LZI139" s="205"/>
      <c r="LZJ139" s="205"/>
      <c r="LZK139" s="205"/>
      <c r="LZL139" s="205"/>
      <c r="LZM139" s="205"/>
      <c r="LZN139" s="205"/>
      <c r="LZO139" s="205"/>
      <c r="LZP139" s="205"/>
      <c r="LZQ139" s="205"/>
      <c r="LZR139" s="205"/>
      <c r="LZS139" s="205"/>
      <c r="LZT139" s="205"/>
      <c r="LZU139" s="205"/>
      <c r="LZV139" s="205"/>
      <c r="LZW139" s="205"/>
      <c r="LZX139" s="205"/>
      <c r="LZY139" s="205"/>
      <c r="LZZ139" s="205"/>
      <c r="MAA139" s="205"/>
      <c r="MAB139" s="205"/>
      <c r="MAC139" s="205"/>
      <c r="MAD139" s="205"/>
      <c r="MAE139" s="205"/>
      <c r="MAF139" s="205"/>
      <c r="MAG139" s="205"/>
      <c r="MAH139" s="205"/>
      <c r="MAI139" s="205"/>
      <c r="MAJ139" s="205"/>
      <c r="MAK139" s="205"/>
      <c r="MAL139" s="205"/>
      <c r="MAM139" s="205"/>
      <c r="MAN139" s="205"/>
      <c r="MAO139" s="205"/>
      <c r="MAP139" s="205"/>
      <c r="MAQ139" s="205"/>
      <c r="MAR139" s="205"/>
      <c r="MAS139" s="205"/>
      <c r="MAT139" s="205"/>
      <c r="MAU139" s="205"/>
      <c r="MAV139" s="205"/>
      <c r="MAW139" s="205"/>
      <c r="MAX139" s="205"/>
      <c r="MAY139" s="205"/>
      <c r="MAZ139" s="205"/>
      <c r="MBA139" s="205"/>
      <c r="MBB139" s="205"/>
      <c r="MBC139" s="205"/>
      <c r="MBD139" s="205"/>
      <c r="MBE139" s="205"/>
      <c r="MBF139" s="205"/>
      <c r="MBG139" s="205"/>
      <c r="MBH139" s="205"/>
      <c r="MBI139" s="205"/>
      <c r="MBJ139" s="205"/>
      <c r="MBK139" s="205"/>
      <c r="MBL139" s="205"/>
      <c r="MBM139" s="205"/>
      <c r="MBN139" s="205"/>
      <c r="MBO139" s="205"/>
      <c r="MBP139" s="205"/>
      <c r="MBQ139" s="205"/>
      <c r="MBR139" s="205"/>
      <c r="MBS139" s="205"/>
      <c r="MBT139" s="205"/>
      <c r="MBU139" s="205"/>
      <c r="MBV139" s="205"/>
      <c r="MBW139" s="205"/>
      <c r="MBX139" s="205"/>
      <c r="MBY139" s="205"/>
      <c r="MBZ139" s="205"/>
      <c r="MCA139" s="205"/>
      <c r="MCB139" s="205"/>
      <c r="MCC139" s="205"/>
      <c r="MCD139" s="205"/>
      <c r="MCE139" s="205"/>
      <c r="MCF139" s="205"/>
      <c r="MCG139" s="205"/>
      <c r="MCH139" s="205"/>
      <c r="MCI139" s="205"/>
      <c r="MCJ139" s="205"/>
      <c r="MCK139" s="205"/>
      <c r="MCL139" s="205"/>
      <c r="MCM139" s="205"/>
      <c r="MCN139" s="205"/>
      <c r="MCO139" s="205"/>
      <c r="MCP139" s="205"/>
      <c r="MCQ139" s="205"/>
      <c r="MCR139" s="205"/>
      <c r="MCS139" s="205"/>
      <c r="MCT139" s="205"/>
      <c r="MCU139" s="205"/>
      <c r="MCV139" s="205"/>
      <c r="MCW139" s="205"/>
      <c r="MCX139" s="205"/>
      <c r="MCY139" s="205"/>
      <c r="MCZ139" s="205"/>
      <c r="MDA139" s="205"/>
      <c r="MDB139" s="205"/>
      <c r="MDC139" s="205"/>
      <c r="MDD139" s="205"/>
      <c r="MDE139" s="205"/>
      <c r="MDF139" s="205"/>
      <c r="MDG139" s="205"/>
      <c r="MDH139" s="205"/>
      <c r="MDI139" s="205"/>
      <c r="MDJ139" s="205"/>
      <c r="MDK139" s="205"/>
      <c r="MDL139" s="205"/>
      <c r="MDM139" s="205"/>
      <c r="MDN139" s="205"/>
      <c r="MDO139" s="205"/>
      <c r="MDP139" s="205"/>
      <c r="MDQ139" s="205"/>
      <c r="MDR139" s="205"/>
      <c r="MDS139" s="205"/>
      <c r="MDT139" s="205"/>
      <c r="MDU139" s="205"/>
      <c r="MDV139" s="205"/>
      <c r="MDW139" s="205"/>
      <c r="MDX139" s="205"/>
      <c r="MDY139" s="205"/>
      <c r="MDZ139" s="205"/>
      <c r="MEA139" s="205"/>
      <c r="MEB139" s="205"/>
      <c r="MEC139" s="205"/>
      <c r="MED139" s="205"/>
      <c r="MEE139" s="205"/>
      <c r="MEF139" s="205"/>
      <c r="MEG139" s="205"/>
      <c r="MEH139" s="205"/>
      <c r="MEI139" s="205"/>
      <c r="MEJ139" s="205"/>
      <c r="MEK139" s="205"/>
      <c r="MEL139" s="205"/>
      <c r="MEM139" s="205"/>
      <c r="MEN139" s="205"/>
      <c r="MEO139" s="205"/>
      <c r="MEP139" s="205"/>
      <c r="MEQ139" s="205"/>
      <c r="MER139" s="205"/>
      <c r="MES139" s="205"/>
      <c r="MET139" s="205"/>
      <c r="MEU139" s="205"/>
      <c r="MEV139" s="205"/>
      <c r="MEW139" s="205"/>
      <c r="MEX139" s="205"/>
      <c r="MEY139" s="205"/>
      <c r="MEZ139" s="205"/>
      <c r="MFA139" s="205"/>
      <c r="MFB139" s="205"/>
      <c r="MFC139" s="205"/>
      <c r="MFD139" s="205"/>
      <c r="MFE139" s="205"/>
      <c r="MFF139" s="205"/>
      <c r="MFG139" s="205"/>
      <c r="MFH139" s="205"/>
      <c r="MFI139" s="205"/>
      <c r="MFJ139" s="205"/>
      <c r="MFK139" s="205"/>
      <c r="MFL139" s="205"/>
      <c r="MFM139" s="205"/>
      <c r="MFN139" s="205"/>
      <c r="MFO139" s="205"/>
      <c r="MFP139" s="205"/>
      <c r="MFQ139" s="205"/>
      <c r="MFR139" s="205"/>
      <c r="MFS139" s="205"/>
      <c r="MFZ139" s="205"/>
      <c r="MGA139" s="205"/>
      <c r="MGB139" s="205"/>
      <c r="MGC139" s="205"/>
      <c r="MGD139" s="205"/>
      <c r="MGE139" s="205"/>
      <c r="MGF139" s="205"/>
      <c r="MGG139" s="205"/>
      <c r="MGH139" s="205"/>
      <c r="MGI139" s="205"/>
      <c r="MGJ139" s="205"/>
      <c r="MGK139" s="205"/>
      <c r="MGL139" s="205"/>
      <c r="MGM139" s="205"/>
      <c r="MGN139" s="205"/>
      <c r="MGO139" s="205"/>
      <c r="MGP139" s="205"/>
      <c r="MGQ139" s="205"/>
      <c r="MGR139" s="205"/>
      <c r="MGS139" s="205"/>
      <c r="MGT139" s="205"/>
      <c r="MGU139" s="205"/>
      <c r="MGV139" s="205"/>
      <c r="MGW139" s="205"/>
      <c r="MGX139" s="205"/>
      <c r="MGY139" s="205"/>
      <c r="MGZ139" s="205"/>
      <c r="MHA139" s="205"/>
      <c r="MHB139" s="205"/>
      <c r="MHC139" s="205"/>
      <c r="MHD139" s="205"/>
      <c r="MHE139" s="205"/>
      <c r="MHF139" s="205"/>
      <c r="MHG139" s="205"/>
      <c r="MHH139" s="205"/>
      <c r="MHI139" s="205"/>
      <c r="MHJ139" s="205"/>
      <c r="MHK139" s="205"/>
      <c r="MHL139" s="205"/>
      <c r="MHM139" s="205"/>
      <c r="MHN139" s="205"/>
      <c r="MHO139" s="205"/>
      <c r="MHP139" s="205"/>
      <c r="MHQ139" s="205"/>
      <c r="MHR139" s="205"/>
      <c r="MHS139" s="205"/>
      <c r="MHT139" s="205"/>
      <c r="MHU139" s="205"/>
      <c r="MHV139" s="205"/>
      <c r="MHW139" s="205"/>
      <c r="MHX139" s="205"/>
      <c r="MHY139" s="205"/>
      <c r="MHZ139" s="205"/>
      <c r="MIA139" s="205"/>
      <c r="MIB139" s="205"/>
      <c r="MIC139" s="205"/>
      <c r="MID139" s="205"/>
      <c r="MIE139" s="205"/>
      <c r="MIF139" s="205"/>
      <c r="MIG139" s="205"/>
      <c r="MIH139" s="205"/>
      <c r="MII139" s="205"/>
      <c r="MIJ139" s="205"/>
      <c r="MIK139" s="205"/>
      <c r="MIL139" s="205"/>
      <c r="MIM139" s="205"/>
      <c r="MIN139" s="205"/>
      <c r="MIO139" s="205"/>
      <c r="MIP139" s="205"/>
      <c r="MIQ139" s="205"/>
      <c r="MIR139" s="205"/>
      <c r="MIS139" s="205"/>
      <c r="MIT139" s="205"/>
      <c r="MIU139" s="205"/>
      <c r="MIV139" s="205"/>
      <c r="MIW139" s="205"/>
      <c r="MIX139" s="205"/>
      <c r="MIY139" s="205"/>
      <c r="MIZ139" s="205"/>
      <c r="MJA139" s="205"/>
      <c r="MJB139" s="205"/>
      <c r="MJC139" s="205"/>
      <c r="MJD139" s="205"/>
      <c r="MJE139" s="205"/>
      <c r="MJF139" s="205"/>
      <c r="MJG139" s="205"/>
      <c r="MJH139" s="205"/>
      <c r="MJI139" s="205"/>
      <c r="MJJ139" s="205"/>
      <c r="MJK139" s="205"/>
      <c r="MJL139" s="205"/>
      <c r="MJM139" s="205"/>
      <c r="MJN139" s="205"/>
      <c r="MJO139" s="205"/>
      <c r="MJP139" s="205"/>
      <c r="MJQ139" s="205"/>
      <c r="MJR139" s="205"/>
      <c r="MJS139" s="205"/>
      <c r="MJT139" s="205"/>
      <c r="MJU139" s="205"/>
      <c r="MJV139" s="205"/>
      <c r="MJW139" s="205"/>
      <c r="MJX139" s="205"/>
      <c r="MJY139" s="205"/>
      <c r="MJZ139" s="205"/>
      <c r="MKA139" s="205"/>
      <c r="MKB139" s="205"/>
      <c r="MKC139" s="205"/>
      <c r="MKD139" s="205"/>
      <c r="MKE139" s="205"/>
      <c r="MKF139" s="205"/>
      <c r="MKG139" s="205"/>
      <c r="MKH139" s="205"/>
      <c r="MKI139" s="205"/>
      <c r="MKJ139" s="205"/>
      <c r="MKK139" s="205"/>
      <c r="MKL139" s="205"/>
      <c r="MKM139" s="205"/>
      <c r="MKN139" s="205"/>
      <c r="MKO139" s="205"/>
      <c r="MKP139" s="205"/>
      <c r="MKQ139" s="205"/>
      <c r="MKR139" s="205"/>
      <c r="MKS139" s="205"/>
      <c r="MKT139" s="205"/>
      <c r="MKU139" s="205"/>
      <c r="MKV139" s="205"/>
      <c r="MKW139" s="205"/>
      <c r="MKX139" s="205"/>
      <c r="MKY139" s="205"/>
      <c r="MKZ139" s="205"/>
      <c r="MLA139" s="205"/>
      <c r="MLB139" s="205"/>
      <c r="MLC139" s="205"/>
      <c r="MLD139" s="205"/>
      <c r="MLE139" s="205"/>
      <c r="MLF139" s="205"/>
      <c r="MLG139" s="205"/>
      <c r="MLH139" s="205"/>
      <c r="MLI139" s="205"/>
      <c r="MLJ139" s="205"/>
      <c r="MLK139" s="205"/>
      <c r="MLL139" s="205"/>
      <c r="MLM139" s="205"/>
      <c r="MLN139" s="205"/>
      <c r="MLO139" s="205"/>
      <c r="MLP139" s="205"/>
      <c r="MLQ139" s="205"/>
      <c r="MLR139" s="205"/>
      <c r="MLS139" s="205"/>
      <c r="MLT139" s="205"/>
      <c r="MLU139" s="205"/>
      <c r="MLV139" s="205"/>
      <c r="MLW139" s="205"/>
      <c r="MLX139" s="205"/>
      <c r="MLY139" s="205"/>
      <c r="MLZ139" s="205"/>
      <c r="MMA139" s="205"/>
      <c r="MMB139" s="205"/>
      <c r="MMC139" s="205"/>
      <c r="MMD139" s="205"/>
      <c r="MME139" s="205"/>
      <c r="MMF139" s="205"/>
      <c r="MMG139" s="205"/>
      <c r="MMH139" s="205"/>
      <c r="MMI139" s="205"/>
      <c r="MMJ139" s="205"/>
      <c r="MMK139" s="205"/>
      <c r="MML139" s="205"/>
      <c r="MMM139" s="205"/>
      <c r="MMN139" s="205"/>
      <c r="MMO139" s="205"/>
      <c r="MMP139" s="205"/>
      <c r="MMQ139" s="205"/>
      <c r="MMR139" s="205"/>
      <c r="MMS139" s="205"/>
      <c r="MMT139" s="205"/>
      <c r="MMU139" s="205"/>
      <c r="MMV139" s="205"/>
      <c r="MMW139" s="205"/>
      <c r="MMX139" s="205"/>
      <c r="MMY139" s="205"/>
      <c r="MMZ139" s="205"/>
      <c r="MNA139" s="205"/>
      <c r="MNB139" s="205"/>
      <c r="MNC139" s="205"/>
      <c r="MND139" s="205"/>
      <c r="MNE139" s="205"/>
      <c r="MNF139" s="205"/>
      <c r="MNG139" s="205"/>
      <c r="MNH139" s="205"/>
      <c r="MNI139" s="205"/>
      <c r="MNJ139" s="205"/>
      <c r="MNK139" s="205"/>
      <c r="MNL139" s="205"/>
      <c r="MNM139" s="205"/>
      <c r="MNN139" s="205"/>
      <c r="MNO139" s="205"/>
      <c r="MNP139" s="205"/>
      <c r="MNQ139" s="205"/>
      <c r="MNR139" s="205"/>
      <c r="MNS139" s="205"/>
      <c r="MNT139" s="205"/>
      <c r="MNU139" s="205"/>
      <c r="MNV139" s="205"/>
      <c r="MNW139" s="205"/>
      <c r="MNX139" s="205"/>
      <c r="MNY139" s="205"/>
      <c r="MNZ139" s="205"/>
      <c r="MOA139" s="205"/>
      <c r="MOB139" s="205"/>
      <c r="MOC139" s="205"/>
      <c r="MOD139" s="205"/>
      <c r="MOE139" s="205"/>
      <c r="MOF139" s="205"/>
      <c r="MOG139" s="205"/>
      <c r="MOH139" s="205"/>
      <c r="MOI139" s="205"/>
      <c r="MOJ139" s="205"/>
      <c r="MOK139" s="205"/>
      <c r="MOL139" s="205"/>
      <c r="MOM139" s="205"/>
      <c r="MON139" s="205"/>
      <c r="MOO139" s="205"/>
      <c r="MOP139" s="205"/>
      <c r="MOQ139" s="205"/>
      <c r="MOR139" s="205"/>
      <c r="MOS139" s="205"/>
      <c r="MOT139" s="205"/>
      <c r="MOU139" s="205"/>
      <c r="MOV139" s="205"/>
      <c r="MOW139" s="205"/>
      <c r="MOX139" s="205"/>
      <c r="MOY139" s="205"/>
      <c r="MOZ139" s="205"/>
      <c r="MPA139" s="205"/>
      <c r="MPB139" s="205"/>
      <c r="MPC139" s="205"/>
      <c r="MPD139" s="205"/>
      <c r="MPE139" s="205"/>
      <c r="MPF139" s="205"/>
      <c r="MPG139" s="205"/>
      <c r="MPH139" s="205"/>
      <c r="MPI139" s="205"/>
      <c r="MPJ139" s="205"/>
      <c r="MPK139" s="205"/>
      <c r="MPL139" s="205"/>
      <c r="MPM139" s="205"/>
      <c r="MPN139" s="205"/>
      <c r="MPO139" s="205"/>
      <c r="MPV139" s="205"/>
      <c r="MPW139" s="205"/>
      <c r="MPX139" s="205"/>
      <c r="MPY139" s="205"/>
      <c r="MPZ139" s="205"/>
      <c r="MQA139" s="205"/>
      <c r="MQB139" s="205"/>
      <c r="MQC139" s="205"/>
      <c r="MQD139" s="205"/>
      <c r="MQE139" s="205"/>
      <c r="MQF139" s="205"/>
      <c r="MQG139" s="205"/>
      <c r="MQH139" s="205"/>
      <c r="MQI139" s="205"/>
      <c r="MQJ139" s="205"/>
      <c r="MQK139" s="205"/>
      <c r="MQL139" s="205"/>
      <c r="MQM139" s="205"/>
      <c r="MQN139" s="205"/>
      <c r="MQO139" s="205"/>
      <c r="MQP139" s="205"/>
      <c r="MQQ139" s="205"/>
      <c r="MQR139" s="205"/>
      <c r="MQS139" s="205"/>
      <c r="MQT139" s="205"/>
      <c r="MQU139" s="205"/>
      <c r="MQV139" s="205"/>
      <c r="MQW139" s="205"/>
      <c r="MQX139" s="205"/>
      <c r="MQY139" s="205"/>
      <c r="MQZ139" s="205"/>
      <c r="MRA139" s="205"/>
      <c r="MRB139" s="205"/>
      <c r="MRC139" s="205"/>
      <c r="MRD139" s="205"/>
      <c r="MRE139" s="205"/>
      <c r="MRF139" s="205"/>
      <c r="MRG139" s="205"/>
      <c r="MRH139" s="205"/>
      <c r="MRI139" s="205"/>
      <c r="MRJ139" s="205"/>
      <c r="MRK139" s="205"/>
      <c r="MRL139" s="205"/>
      <c r="MRM139" s="205"/>
      <c r="MRN139" s="205"/>
      <c r="MRO139" s="205"/>
      <c r="MRP139" s="205"/>
      <c r="MRQ139" s="205"/>
      <c r="MRR139" s="205"/>
      <c r="MRS139" s="205"/>
      <c r="MRT139" s="205"/>
      <c r="MRU139" s="205"/>
      <c r="MRV139" s="205"/>
      <c r="MRW139" s="205"/>
      <c r="MRX139" s="205"/>
      <c r="MRY139" s="205"/>
      <c r="MRZ139" s="205"/>
      <c r="MSA139" s="205"/>
      <c r="MSB139" s="205"/>
      <c r="MSC139" s="205"/>
      <c r="MSD139" s="205"/>
      <c r="MSE139" s="205"/>
      <c r="MSF139" s="205"/>
      <c r="MSG139" s="205"/>
      <c r="MSH139" s="205"/>
      <c r="MSI139" s="205"/>
      <c r="MSJ139" s="205"/>
      <c r="MSK139" s="205"/>
      <c r="MSL139" s="205"/>
      <c r="MSM139" s="205"/>
      <c r="MSN139" s="205"/>
      <c r="MSO139" s="205"/>
      <c r="MSP139" s="205"/>
      <c r="MSQ139" s="205"/>
      <c r="MSR139" s="205"/>
      <c r="MSS139" s="205"/>
      <c r="MST139" s="205"/>
      <c r="MSU139" s="205"/>
      <c r="MSV139" s="205"/>
      <c r="MSW139" s="205"/>
      <c r="MSX139" s="205"/>
      <c r="MSY139" s="205"/>
      <c r="MSZ139" s="205"/>
      <c r="MTA139" s="205"/>
      <c r="MTB139" s="205"/>
      <c r="MTC139" s="205"/>
      <c r="MTD139" s="205"/>
      <c r="MTE139" s="205"/>
      <c r="MTF139" s="205"/>
      <c r="MTG139" s="205"/>
      <c r="MTH139" s="205"/>
      <c r="MTI139" s="205"/>
      <c r="MTJ139" s="205"/>
      <c r="MTK139" s="205"/>
      <c r="MTL139" s="205"/>
      <c r="MTM139" s="205"/>
      <c r="MTN139" s="205"/>
      <c r="MTO139" s="205"/>
      <c r="MTP139" s="205"/>
      <c r="MTQ139" s="205"/>
      <c r="MTR139" s="205"/>
      <c r="MTS139" s="205"/>
      <c r="MTT139" s="205"/>
      <c r="MTU139" s="205"/>
      <c r="MTV139" s="205"/>
      <c r="MTW139" s="205"/>
      <c r="MTX139" s="205"/>
      <c r="MTY139" s="205"/>
      <c r="MTZ139" s="205"/>
      <c r="MUA139" s="205"/>
      <c r="MUB139" s="205"/>
      <c r="MUC139" s="205"/>
      <c r="MUD139" s="205"/>
      <c r="MUE139" s="205"/>
      <c r="MUF139" s="205"/>
      <c r="MUG139" s="205"/>
      <c r="MUH139" s="205"/>
      <c r="MUI139" s="205"/>
      <c r="MUJ139" s="205"/>
      <c r="MUK139" s="205"/>
      <c r="MUL139" s="205"/>
      <c r="MUM139" s="205"/>
      <c r="MUN139" s="205"/>
      <c r="MUO139" s="205"/>
      <c r="MUP139" s="205"/>
      <c r="MUQ139" s="205"/>
      <c r="MUR139" s="205"/>
      <c r="MUS139" s="205"/>
      <c r="MUT139" s="205"/>
      <c r="MUU139" s="205"/>
      <c r="MUV139" s="205"/>
      <c r="MUW139" s="205"/>
      <c r="MUX139" s="205"/>
      <c r="MUY139" s="205"/>
      <c r="MUZ139" s="205"/>
      <c r="MVA139" s="205"/>
      <c r="MVB139" s="205"/>
      <c r="MVC139" s="205"/>
      <c r="MVD139" s="205"/>
      <c r="MVE139" s="205"/>
      <c r="MVF139" s="205"/>
      <c r="MVG139" s="205"/>
      <c r="MVH139" s="205"/>
      <c r="MVI139" s="205"/>
      <c r="MVJ139" s="205"/>
      <c r="MVK139" s="205"/>
      <c r="MVL139" s="205"/>
      <c r="MVM139" s="205"/>
      <c r="MVN139" s="205"/>
      <c r="MVO139" s="205"/>
      <c r="MVP139" s="205"/>
      <c r="MVQ139" s="205"/>
      <c r="MVR139" s="205"/>
      <c r="MVS139" s="205"/>
      <c r="MVT139" s="205"/>
      <c r="MVU139" s="205"/>
      <c r="MVV139" s="205"/>
      <c r="MVW139" s="205"/>
      <c r="MVX139" s="205"/>
      <c r="MVY139" s="205"/>
      <c r="MVZ139" s="205"/>
      <c r="MWA139" s="205"/>
      <c r="MWB139" s="205"/>
      <c r="MWC139" s="205"/>
      <c r="MWD139" s="205"/>
      <c r="MWE139" s="205"/>
      <c r="MWF139" s="205"/>
      <c r="MWG139" s="205"/>
      <c r="MWH139" s="205"/>
      <c r="MWI139" s="205"/>
      <c r="MWJ139" s="205"/>
      <c r="MWK139" s="205"/>
      <c r="MWL139" s="205"/>
      <c r="MWM139" s="205"/>
      <c r="MWN139" s="205"/>
      <c r="MWO139" s="205"/>
      <c r="MWP139" s="205"/>
      <c r="MWQ139" s="205"/>
      <c r="MWR139" s="205"/>
      <c r="MWS139" s="205"/>
      <c r="MWT139" s="205"/>
      <c r="MWU139" s="205"/>
      <c r="MWV139" s="205"/>
      <c r="MWW139" s="205"/>
      <c r="MWX139" s="205"/>
      <c r="MWY139" s="205"/>
      <c r="MWZ139" s="205"/>
      <c r="MXA139" s="205"/>
      <c r="MXB139" s="205"/>
      <c r="MXC139" s="205"/>
      <c r="MXD139" s="205"/>
      <c r="MXE139" s="205"/>
      <c r="MXF139" s="205"/>
      <c r="MXG139" s="205"/>
      <c r="MXH139" s="205"/>
      <c r="MXI139" s="205"/>
      <c r="MXJ139" s="205"/>
      <c r="MXK139" s="205"/>
      <c r="MXL139" s="205"/>
      <c r="MXM139" s="205"/>
      <c r="MXN139" s="205"/>
      <c r="MXO139" s="205"/>
      <c r="MXP139" s="205"/>
      <c r="MXQ139" s="205"/>
      <c r="MXR139" s="205"/>
      <c r="MXS139" s="205"/>
      <c r="MXT139" s="205"/>
      <c r="MXU139" s="205"/>
      <c r="MXV139" s="205"/>
      <c r="MXW139" s="205"/>
      <c r="MXX139" s="205"/>
      <c r="MXY139" s="205"/>
      <c r="MXZ139" s="205"/>
      <c r="MYA139" s="205"/>
      <c r="MYB139" s="205"/>
      <c r="MYC139" s="205"/>
      <c r="MYD139" s="205"/>
      <c r="MYE139" s="205"/>
      <c r="MYF139" s="205"/>
      <c r="MYG139" s="205"/>
      <c r="MYH139" s="205"/>
      <c r="MYI139" s="205"/>
      <c r="MYJ139" s="205"/>
      <c r="MYK139" s="205"/>
      <c r="MYL139" s="205"/>
      <c r="MYM139" s="205"/>
      <c r="MYN139" s="205"/>
      <c r="MYO139" s="205"/>
      <c r="MYP139" s="205"/>
      <c r="MYQ139" s="205"/>
      <c r="MYR139" s="205"/>
      <c r="MYS139" s="205"/>
      <c r="MYT139" s="205"/>
      <c r="MYU139" s="205"/>
      <c r="MYV139" s="205"/>
      <c r="MYW139" s="205"/>
      <c r="MYX139" s="205"/>
      <c r="MYY139" s="205"/>
      <c r="MYZ139" s="205"/>
      <c r="MZA139" s="205"/>
      <c r="MZB139" s="205"/>
      <c r="MZC139" s="205"/>
      <c r="MZD139" s="205"/>
      <c r="MZE139" s="205"/>
      <c r="MZF139" s="205"/>
      <c r="MZG139" s="205"/>
      <c r="MZH139" s="205"/>
      <c r="MZI139" s="205"/>
      <c r="MZJ139" s="205"/>
      <c r="MZK139" s="205"/>
      <c r="MZR139" s="205"/>
      <c r="MZS139" s="205"/>
      <c r="MZT139" s="205"/>
      <c r="MZU139" s="205"/>
      <c r="MZV139" s="205"/>
      <c r="MZW139" s="205"/>
      <c r="MZX139" s="205"/>
      <c r="MZY139" s="205"/>
      <c r="MZZ139" s="205"/>
      <c r="NAA139" s="205"/>
      <c r="NAB139" s="205"/>
      <c r="NAC139" s="205"/>
      <c r="NAD139" s="205"/>
      <c r="NAE139" s="205"/>
      <c r="NAF139" s="205"/>
      <c r="NAG139" s="205"/>
      <c r="NAH139" s="205"/>
      <c r="NAI139" s="205"/>
      <c r="NAJ139" s="205"/>
      <c r="NAK139" s="205"/>
      <c r="NAL139" s="205"/>
      <c r="NAM139" s="205"/>
      <c r="NAN139" s="205"/>
      <c r="NAO139" s="205"/>
      <c r="NAP139" s="205"/>
      <c r="NAQ139" s="205"/>
      <c r="NAR139" s="205"/>
      <c r="NAS139" s="205"/>
      <c r="NAT139" s="205"/>
      <c r="NAU139" s="205"/>
      <c r="NAV139" s="205"/>
      <c r="NAW139" s="205"/>
      <c r="NAX139" s="205"/>
      <c r="NAY139" s="205"/>
      <c r="NAZ139" s="205"/>
      <c r="NBA139" s="205"/>
      <c r="NBB139" s="205"/>
      <c r="NBC139" s="205"/>
      <c r="NBD139" s="205"/>
      <c r="NBE139" s="205"/>
      <c r="NBF139" s="205"/>
      <c r="NBG139" s="205"/>
      <c r="NBH139" s="205"/>
      <c r="NBI139" s="205"/>
      <c r="NBJ139" s="205"/>
      <c r="NBK139" s="205"/>
      <c r="NBL139" s="205"/>
      <c r="NBM139" s="205"/>
      <c r="NBN139" s="205"/>
      <c r="NBO139" s="205"/>
      <c r="NBP139" s="205"/>
      <c r="NBQ139" s="205"/>
      <c r="NBR139" s="205"/>
      <c r="NBS139" s="205"/>
      <c r="NBT139" s="205"/>
      <c r="NBU139" s="205"/>
      <c r="NBV139" s="205"/>
      <c r="NBW139" s="205"/>
      <c r="NBX139" s="205"/>
      <c r="NBY139" s="205"/>
      <c r="NBZ139" s="205"/>
      <c r="NCA139" s="205"/>
      <c r="NCB139" s="205"/>
      <c r="NCC139" s="205"/>
      <c r="NCD139" s="205"/>
      <c r="NCE139" s="205"/>
      <c r="NCF139" s="205"/>
      <c r="NCG139" s="205"/>
      <c r="NCH139" s="205"/>
      <c r="NCI139" s="205"/>
      <c r="NCJ139" s="205"/>
      <c r="NCK139" s="205"/>
      <c r="NCL139" s="205"/>
      <c r="NCM139" s="205"/>
      <c r="NCN139" s="205"/>
      <c r="NCO139" s="205"/>
      <c r="NCP139" s="205"/>
      <c r="NCQ139" s="205"/>
      <c r="NCR139" s="205"/>
      <c r="NCS139" s="205"/>
      <c r="NCT139" s="205"/>
      <c r="NCU139" s="205"/>
      <c r="NCV139" s="205"/>
      <c r="NCW139" s="205"/>
      <c r="NCX139" s="205"/>
      <c r="NCY139" s="205"/>
      <c r="NCZ139" s="205"/>
      <c r="NDA139" s="205"/>
      <c r="NDB139" s="205"/>
      <c r="NDC139" s="205"/>
      <c r="NDD139" s="205"/>
      <c r="NDE139" s="205"/>
      <c r="NDF139" s="205"/>
      <c r="NDG139" s="205"/>
      <c r="NDH139" s="205"/>
      <c r="NDI139" s="205"/>
      <c r="NDJ139" s="205"/>
      <c r="NDK139" s="205"/>
      <c r="NDL139" s="205"/>
      <c r="NDM139" s="205"/>
      <c r="NDN139" s="205"/>
      <c r="NDO139" s="205"/>
      <c r="NDP139" s="205"/>
      <c r="NDQ139" s="205"/>
      <c r="NDR139" s="205"/>
      <c r="NDS139" s="205"/>
      <c r="NDT139" s="205"/>
      <c r="NDU139" s="205"/>
      <c r="NDV139" s="205"/>
      <c r="NDW139" s="205"/>
      <c r="NDX139" s="205"/>
      <c r="NDY139" s="205"/>
      <c r="NDZ139" s="205"/>
      <c r="NEA139" s="205"/>
      <c r="NEB139" s="205"/>
      <c r="NEC139" s="205"/>
      <c r="NED139" s="205"/>
      <c r="NEE139" s="205"/>
      <c r="NEF139" s="205"/>
      <c r="NEG139" s="205"/>
      <c r="NEH139" s="205"/>
      <c r="NEI139" s="205"/>
      <c r="NEJ139" s="205"/>
      <c r="NEK139" s="205"/>
      <c r="NEL139" s="205"/>
      <c r="NEM139" s="205"/>
      <c r="NEN139" s="205"/>
      <c r="NEO139" s="205"/>
      <c r="NEP139" s="205"/>
      <c r="NEQ139" s="205"/>
      <c r="NER139" s="205"/>
      <c r="NES139" s="205"/>
      <c r="NET139" s="205"/>
      <c r="NEU139" s="205"/>
      <c r="NEV139" s="205"/>
      <c r="NEW139" s="205"/>
      <c r="NEX139" s="205"/>
      <c r="NEY139" s="205"/>
      <c r="NEZ139" s="205"/>
      <c r="NFA139" s="205"/>
      <c r="NFB139" s="205"/>
      <c r="NFC139" s="205"/>
      <c r="NFD139" s="205"/>
      <c r="NFE139" s="205"/>
      <c r="NFF139" s="205"/>
      <c r="NFG139" s="205"/>
      <c r="NFH139" s="205"/>
      <c r="NFI139" s="205"/>
      <c r="NFJ139" s="205"/>
      <c r="NFK139" s="205"/>
      <c r="NFL139" s="205"/>
      <c r="NFM139" s="205"/>
      <c r="NFN139" s="205"/>
      <c r="NFO139" s="205"/>
      <c r="NFP139" s="205"/>
      <c r="NFQ139" s="205"/>
      <c r="NFR139" s="205"/>
      <c r="NFS139" s="205"/>
      <c r="NFT139" s="205"/>
      <c r="NFU139" s="205"/>
      <c r="NFV139" s="205"/>
      <c r="NFW139" s="205"/>
      <c r="NFX139" s="205"/>
      <c r="NFY139" s="205"/>
      <c r="NFZ139" s="205"/>
      <c r="NGA139" s="205"/>
      <c r="NGB139" s="205"/>
      <c r="NGC139" s="205"/>
      <c r="NGD139" s="205"/>
      <c r="NGE139" s="205"/>
      <c r="NGF139" s="205"/>
      <c r="NGG139" s="205"/>
      <c r="NGH139" s="205"/>
      <c r="NGI139" s="205"/>
      <c r="NGJ139" s="205"/>
      <c r="NGK139" s="205"/>
      <c r="NGL139" s="205"/>
      <c r="NGM139" s="205"/>
      <c r="NGN139" s="205"/>
      <c r="NGO139" s="205"/>
      <c r="NGP139" s="205"/>
      <c r="NGQ139" s="205"/>
      <c r="NGR139" s="205"/>
      <c r="NGS139" s="205"/>
      <c r="NGT139" s="205"/>
      <c r="NGU139" s="205"/>
      <c r="NGV139" s="205"/>
      <c r="NGW139" s="205"/>
      <c r="NGX139" s="205"/>
      <c r="NGY139" s="205"/>
      <c r="NGZ139" s="205"/>
      <c r="NHA139" s="205"/>
      <c r="NHB139" s="205"/>
      <c r="NHC139" s="205"/>
      <c r="NHD139" s="205"/>
      <c r="NHE139" s="205"/>
      <c r="NHF139" s="205"/>
      <c r="NHG139" s="205"/>
      <c r="NHH139" s="205"/>
      <c r="NHI139" s="205"/>
      <c r="NHJ139" s="205"/>
      <c r="NHK139" s="205"/>
      <c r="NHL139" s="205"/>
      <c r="NHM139" s="205"/>
      <c r="NHN139" s="205"/>
      <c r="NHO139" s="205"/>
      <c r="NHP139" s="205"/>
      <c r="NHQ139" s="205"/>
      <c r="NHR139" s="205"/>
      <c r="NHS139" s="205"/>
      <c r="NHT139" s="205"/>
      <c r="NHU139" s="205"/>
      <c r="NHV139" s="205"/>
      <c r="NHW139" s="205"/>
      <c r="NHX139" s="205"/>
      <c r="NHY139" s="205"/>
      <c r="NHZ139" s="205"/>
      <c r="NIA139" s="205"/>
      <c r="NIB139" s="205"/>
      <c r="NIC139" s="205"/>
      <c r="NID139" s="205"/>
      <c r="NIE139" s="205"/>
      <c r="NIF139" s="205"/>
      <c r="NIG139" s="205"/>
      <c r="NIH139" s="205"/>
      <c r="NII139" s="205"/>
      <c r="NIJ139" s="205"/>
      <c r="NIK139" s="205"/>
      <c r="NIL139" s="205"/>
      <c r="NIM139" s="205"/>
      <c r="NIN139" s="205"/>
      <c r="NIO139" s="205"/>
      <c r="NIP139" s="205"/>
      <c r="NIQ139" s="205"/>
      <c r="NIR139" s="205"/>
      <c r="NIS139" s="205"/>
      <c r="NIT139" s="205"/>
      <c r="NIU139" s="205"/>
      <c r="NIV139" s="205"/>
      <c r="NIW139" s="205"/>
      <c r="NIX139" s="205"/>
      <c r="NIY139" s="205"/>
      <c r="NIZ139" s="205"/>
      <c r="NJA139" s="205"/>
      <c r="NJB139" s="205"/>
      <c r="NJC139" s="205"/>
      <c r="NJD139" s="205"/>
      <c r="NJE139" s="205"/>
      <c r="NJF139" s="205"/>
      <c r="NJG139" s="205"/>
      <c r="NJN139" s="205"/>
      <c r="NJO139" s="205"/>
      <c r="NJP139" s="205"/>
      <c r="NJQ139" s="205"/>
      <c r="NJR139" s="205"/>
      <c r="NJS139" s="205"/>
      <c r="NJT139" s="205"/>
      <c r="NJU139" s="205"/>
      <c r="NJV139" s="205"/>
      <c r="NJW139" s="205"/>
      <c r="NJX139" s="205"/>
      <c r="NJY139" s="205"/>
      <c r="NJZ139" s="205"/>
      <c r="NKA139" s="205"/>
      <c r="NKB139" s="205"/>
      <c r="NKC139" s="205"/>
      <c r="NKD139" s="205"/>
      <c r="NKE139" s="205"/>
      <c r="NKF139" s="205"/>
      <c r="NKG139" s="205"/>
      <c r="NKH139" s="205"/>
      <c r="NKI139" s="205"/>
      <c r="NKJ139" s="205"/>
      <c r="NKK139" s="205"/>
      <c r="NKL139" s="205"/>
      <c r="NKM139" s="205"/>
      <c r="NKN139" s="205"/>
      <c r="NKO139" s="205"/>
      <c r="NKP139" s="205"/>
      <c r="NKQ139" s="205"/>
      <c r="NKR139" s="205"/>
      <c r="NKS139" s="205"/>
      <c r="NKT139" s="205"/>
      <c r="NKU139" s="205"/>
      <c r="NKV139" s="205"/>
      <c r="NKW139" s="205"/>
      <c r="NKX139" s="205"/>
      <c r="NKY139" s="205"/>
      <c r="NKZ139" s="205"/>
      <c r="NLA139" s="205"/>
      <c r="NLB139" s="205"/>
      <c r="NLC139" s="205"/>
      <c r="NLD139" s="205"/>
      <c r="NLE139" s="205"/>
      <c r="NLF139" s="205"/>
      <c r="NLG139" s="205"/>
      <c r="NLH139" s="205"/>
      <c r="NLI139" s="205"/>
      <c r="NLJ139" s="205"/>
      <c r="NLK139" s="205"/>
      <c r="NLL139" s="205"/>
      <c r="NLM139" s="205"/>
      <c r="NLN139" s="205"/>
      <c r="NLO139" s="205"/>
      <c r="NLP139" s="205"/>
      <c r="NLQ139" s="205"/>
      <c r="NLR139" s="205"/>
      <c r="NLS139" s="205"/>
      <c r="NLT139" s="205"/>
      <c r="NLU139" s="205"/>
      <c r="NLV139" s="205"/>
      <c r="NLW139" s="205"/>
      <c r="NLX139" s="205"/>
      <c r="NLY139" s="205"/>
      <c r="NLZ139" s="205"/>
      <c r="NMA139" s="205"/>
      <c r="NMB139" s="205"/>
      <c r="NMC139" s="205"/>
      <c r="NMD139" s="205"/>
      <c r="NME139" s="205"/>
      <c r="NMF139" s="205"/>
      <c r="NMG139" s="205"/>
      <c r="NMH139" s="205"/>
      <c r="NMI139" s="205"/>
      <c r="NMJ139" s="205"/>
      <c r="NMK139" s="205"/>
      <c r="NML139" s="205"/>
      <c r="NMM139" s="205"/>
      <c r="NMN139" s="205"/>
      <c r="NMO139" s="205"/>
      <c r="NMP139" s="205"/>
      <c r="NMQ139" s="205"/>
      <c r="NMR139" s="205"/>
      <c r="NMS139" s="205"/>
      <c r="NMT139" s="205"/>
      <c r="NMU139" s="205"/>
      <c r="NMV139" s="205"/>
      <c r="NMW139" s="205"/>
      <c r="NMX139" s="205"/>
      <c r="NMY139" s="205"/>
      <c r="NMZ139" s="205"/>
      <c r="NNA139" s="205"/>
      <c r="NNB139" s="205"/>
      <c r="NNC139" s="205"/>
      <c r="NND139" s="205"/>
      <c r="NNE139" s="205"/>
      <c r="NNF139" s="205"/>
      <c r="NNG139" s="205"/>
      <c r="NNH139" s="205"/>
      <c r="NNI139" s="205"/>
      <c r="NNJ139" s="205"/>
      <c r="NNK139" s="205"/>
      <c r="NNL139" s="205"/>
      <c r="NNM139" s="205"/>
      <c r="NNN139" s="205"/>
      <c r="NNO139" s="205"/>
      <c r="NNP139" s="205"/>
      <c r="NNQ139" s="205"/>
      <c r="NNR139" s="205"/>
      <c r="NNS139" s="205"/>
      <c r="NNT139" s="205"/>
      <c r="NNU139" s="205"/>
      <c r="NNV139" s="205"/>
      <c r="NNW139" s="205"/>
      <c r="NNX139" s="205"/>
      <c r="NNY139" s="205"/>
      <c r="NNZ139" s="205"/>
      <c r="NOA139" s="205"/>
      <c r="NOB139" s="205"/>
      <c r="NOC139" s="205"/>
      <c r="NOD139" s="205"/>
      <c r="NOE139" s="205"/>
      <c r="NOF139" s="205"/>
      <c r="NOG139" s="205"/>
      <c r="NOH139" s="205"/>
      <c r="NOI139" s="205"/>
      <c r="NOJ139" s="205"/>
      <c r="NOK139" s="205"/>
      <c r="NOL139" s="205"/>
      <c r="NOM139" s="205"/>
      <c r="NON139" s="205"/>
      <c r="NOO139" s="205"/>
      <c r="NOP139" s="205"/>
      <c r="NOQ139" s="205"/>
      <c r="NOR139" s="205"/>
      <c r="NOS139" s="205"/>
      <c r="NOT139" s="205"/>
      <c r="NOU139" s="205"/>
      <c r="NOV139" s="205"/>
      <c r="NOW139" s="205"/>
      <c r="NOX139" s="205"/>
      <c r="NOY139" s="205"/>
      <c r="NOZ139" s="205"/>
      <c r="NPA139" s="205"/>
      <c r="NPB139" s="205"/>
      <c r="NPC139" s="205"/>
      <c r="NPD139" s="205"/>
      <c r="NPE139" s="205"/>
      <c r="NPF139" s="205"/>
      <c r="NPG139" s="205"/>
      <c r="NPH139" s="205"/>
      <c r="NPI139" s="205"/>
      <c r="NPJ139" s="205"/>
      <c r="NPK139" s="205"/>
      <c r="NPL139" s="205"/>
      <c r="NPM139" s="205"/>
      <c r="NPN139" s="205"/>
      <c r="NPO139" s="205"/>
      <c r="NPP139" s="205"/>
      <c r="NPQ139" s="205"/>
      <c r="NPR139" s="205"/>
      <c r="NPS139" s="205"/>
      <c r="NPT139" s="205"/>
      <c r="NPU139" s="205"/>
      <c r="NPV139" s="205"/>
      <c r="NPW139" s="205"/>
      <c r="NPX139" s="205"/>
      <c r="NPY139" s="205"/>
      <c r="NPZ139" s="205"/>
      <c r="NQA139" s="205"/>
      <c r="NQB139" s="205"/>
      <c r="NQC139" s="205"/>
      <c r="NQD139" s="205"/>
      <c r="NQE139" s="205"/>
      <c r="NQF139" s="205"/>
      <c r="NQG139" s="205"/>
      <c r="NQH139" s="205"/>
      <c r="NQI139" s="205"/>
      <c r="NQJ139" s="205"/>
      <c r="NQK139" s="205"/>
      <c r="NQL139" s="205"/>
      <c r="NQM139" s="205"/>
      <c r="NQN139" s="205"/>
      <c r="NQO139" s="205"/>
      <c r="NQP139" s="205"/>
      <c r="NQQ139" s="205"/>
      <c r="NQR139" s="205"/>
      <c r="NQS139" s="205"/>
      <c r="NQT139" s="205"/>
      <c r="NQU139" s="205"/>
      <c r="NQV139" s="205"/>
      <c r="NQW139" s="205"/>
      <c r="NQX139" s="205"/>
      <c r="NQY139" s="205"/>
      <c r="NQZ139" s="205"/>
      <c r="NRA139" s="205"/>
      <c r="NRB139" s="205"/>
      <c r="NRC139" s="205"/>
      <c r="NRD139" s="205"/>
      <c r="NRE139" s="205"/>
      <c r="NRF139" s="205"/>
      <c r="NRG139" s="205"/>
      <c r="NRH139" s="205"/>
      <c r="NRI139" s="205"/>
      <c r="NRJ139" s="205"/>
      <c r="NRK139" s="205"/>
      <c r="NRL139" s="205"/>
      <c r="NRM139" s="205"/>
      <c r="NRN139" s="205"/>
      <c r="NRO139" s="205"/>
      <c r="NRP139" s="205"/>
      <c r="NRQ139" s="205"/>
      <c r="NRR139" s="205"/>
      <c r="NRS139" s="205"/>
      <c r="NRT139" s="205"/>
      <c r="NRU139" s="205"/>
      <c r="NRV139" s="205"/>
      <c r="NRW139" s="205"/>
      <c r="NRX139" s="205"/>
      <c r="NRY139" s="205"/>
      <c r="NRZ139" s="205"/>
      <c r="NSA139" s="205"/>
      <c r="NSB139" s="205"/>
      <c r="NSC139" s="205"/>
      <c r="NSD139" s="205"/>
      <c r="NSE139" s="205"/>
      <c r="NSF139" s="205"/>
      <c r="NSG139" s="205"/>
      <c r="NSH139" s="205"/>
      <c r="NSI139" s="205"/>
      <c r="NSJ139" s="205"/>
      <c r="NSK139" s="205"/>
      <c r="NSL139" s="205"/>
      <c r="NSM139" s="205"/>
      <c r="NSN139" s="205"/>
      <c r="NSO139" s="205"/>
      <c r="NSP139" s="205"/>
      <c r="NSQ139" s="205"/>
      <c r="NSR139" s="205"/>
      <c r="NSS139" s="205"/>
      <c r="NST139" s="205"/>
      <c r="NSU139" s="205"/>
      <c r="NSV139" s="205"/>
      <c r="NSW139" s="205"/>
      <c r="NSX139" s="205"/>
      <c r="NSY139" s="205"/>
      <c r="NSZ139" s="205"/>
      <c r="NTA139" s="205"/>
      <c r="NTB139" s="205"/>
      <c r="NTC139" s="205"/>
      <c r="NTJ139" s="205"/>
      <c r="NTK139" s="205"/>
      <c r="NTL139" s="205"/>
      <c r="NTM139" s="205"/>
      <c r="NTN139" s="205"/>
      <c r="NTO139" s="205"/>
      <c r="NTP139" s="205"/>
      <c r="NTQ139" s="205"/>
      <c r="NTR139" s="205"/>
      <c r="NTS139" s="205"/>
      <c r="NTT139" s="205"/>
      <c r="NTU139" s="205"/>
      <c r="NTV139" s="205"/>
      <c r="NTW139" s="205"/>
      <c r="NTX139" s="205"/>
      <c r="NTY139" s="205"/>
      <c r="NTZ139" s="205"/>
      <c r="NUA139" s="205"/>
      <c r="NUB139" s="205"/>
      <c r="NUC139" s="205"/>
      <c r="NUD139" s="205"/>
      <c r="NUE139" s="205"/>
      <c r="NUF139" s="205"/>
      <c r="NUG139" s="205"/>
      <c r="NUH139" s="205"/>
      <c r="NUI139" s="205"/>
      <c r="NUJ139" s="205"/>
      <c r="NUK139" s="205"/>
      <c r="NUL139" s="205"/>
      <c r="NUM139" s="205"/>
      <c r="NUN139" s="205"/>
      <c r="NUO139" s="205"/>
      <c r="NUP139" s="205"/>
      <c r="NUQ139" s="205"/>
      <c r="NUR139" s="205"/>
      <c r="NUS139" s="205"/>
      <c r="NUT139" s="205"/>
      <c r="NUU139" s="205"/>
      <c r="NUV139" s="205"/>
      <c r="NUW139" s="205"/>
      <c r="NUX139" s="205"/>
      <c r="NUY139" s="205"/>
      <c r="NUZ139" s="205"/>
      <c r="NVA139" s="205"/>
      <c r="NVB139" s="205"/>
      <c r="NVC139" s="205"/>
      <c r="NVD139" s="205"/>
      <c r="NVE139" s="205"/>
      <c r="NVF139" s="205"/>
      <c r="NVG139" s="205"/>
      <c r="NVH139" s="205"/>
      <c r="NVI139" s="205"/>
      <c r="NVJ139" s="205"/>
      <c r="NVK139" s="205"/>
      <c r="NVL139" s="205"/>
      <c r="NVM139" s="205"/>
      <c r="NVN139" s="205"/>
      <c r="NVO139" s="205"/>
      <c r="NVP139" s="205"/>
      <c r="NVQ139" s="205"/>
      <c r="NVR139" s="205"/>
      <c r="NVS139" s="205"/>
      <c r="NVT139" s="205"/>
      <c r="NVU139" s="205"/>
      <c r="NVV139" s="205"/>
      <c r="NVW139" s="205"/>
      <c r="NVX139" s="205"/>
      <c r="NVY139" s="205"/>
      <c r="NVZ139" s="205"/>
      <c r="NWA139" s="205"/>
      <c r="NWB139" s="205"/>
      <c r="NWC139" s="205"/>
      <c r="NWD139" s="205"/>
      <c r="NWE139" s="205"/>
      <c r="NWF139" s="205"/>
      <c r="NWG139" s="205"/>
      <c r="NWH139" s="205"/>
      <c r="NWI139" s="205"/>
      <c r="NWJ139" s="205"/>
      <c r="NWK139" s="205"/>
      <c r="NWL139" s="205"/>
      <c r="NWM139" s="205"/>
      <c r="NWN139" s="205"/>
      <c r="NWO139" s="205"/>
      <c r="NWP139" s="205"/>
      <c r="NWQ139" s="205"/>
      <c r="NWR139" s="205"/>
      <c r="NWS139" s="205"/>
      <c r="NWT139" s="205"/>
      <c r="NWU139" s="205"/>
      <c r="NWV139" s="205"/>
      <c r="NWW139" s="205"/>
      <c r="NWX139" s="205"/>
      <c r="NWY139" s="205"/>
      <c r="NWZ139" s="205"/>
      <c r="NXA139" s="205"/>
      <c r="NXB139" s="205"/>
      <c r="NXC139" s="205"/>
      <c r="NXD139" s="205"/>
      <c r="NXE139" s="205"/>
      <c r="NXF139" s="205"/>
      <c r="NXG139" s="205"/>
      <c r="NXH139" s="205"/>
      <c r="NXI139" s="205"/>
      <c r="NXJ139" s="205"/>
      <c r="NXK139" s="205"/>
      <c r="NXL139" s="205"/>
      <c r="NXM139" s="205"/>
      <c r="NXN139" s="205"/>
      <c r="NXO139" s="205"/>
      <c r="NXP139" s="205"/>
      <c r="NXQ139" s="205"/>
      <c r="NXR139" s="205"/>
      <c r="NXS139" s="205"/>
      <c r="NXT139" s="205"/>
      <c r="NXU139" s="205"/>
      <c r="NXV139" s="205"/>
      <c r="NXW139" s="205"/>
      <c r="NXX139" s="205"/>
      <c r="NXY139" s="205"/>
      <c r="NXZ139" s="205"/>
      <c r="NYA139" s="205"/>
      <c r="NYB139" s="205"/>
      <c r="NYC139" s="205"/>
      <c r="NYD139" s="205"/>
      <c r="NYE139" s="205"/>
      <c r="NYF139" s="205"/>
      <c r="NYG139" s="205"/>
      <c r="NYH139" s="205"/>
      <c r="NYI139" s="205"/>
      <c r="NYJ139" s="205"/>
      <c r="NYK139" s="205"/>
      <c r="NYL139" s="205"/>
      <c r="NYM139" s="205"/>
      <c r="NYN139" s="205"/>
      <c r="NYO139" s="205"/>
      <c r="NYP139" s="205"/>
      <c r="NYQ139" s="205"/>
      <c r="NYR139" s="205"/>
      <c r="NYS139" s="205"/>
      <c r="NYT139" s="205"/>
      <c r="NYU139" s="205"/>
      <c r="NYV139" s="205"/>
      <c r="NYW139" s="205"/>
      <c r="NYX139" s="205"/>
      <c r="NYY139" s="205"/>
      <c r="NYZ139" s="205"/>
      <c r="NZA139" s="205"/>
      <c r="NZB139" s="205"/>
      <c r="NZC139" s="205"/>
      <c r="NZD139" s="205"/>
      <c r="NZE139" s="205"/>
      <c r="NZF139" s="205"/>
      <c r="NZG139" s="205"/>
      <c r="NZH139" s="205"/>
      <c r="NZI139" s="205"/>
      <c r="NZJ139" s="205"/>
      <c r="NZK139" s="205"/>
      <c r="NZL139" s="205"/>
      <c r="NZM139" s="205"/>
      <c r="NZN139" s="205"/>
      <c r="NZO139" s="205"/>
      <c r="NZP139" s="205"/>
      <c r="NZQ139" s="205"/>
      <c r="NZR139" s="205"/>
      <c r="NZS139" s="205"/>
      <c r="NZT139" s="205"/>
      <c r="NZU139" s="205"/>
      <c r="NZV139" s="205"/>
      <c r="NZW139" s="205"/>
      <c r="NZX139" s="205"/>
      <c r="NZY139" s="205"/>
      <c r="NZZ139" s="205"/>
      <c r="OAA139" s="205"/>
      <c r="OAB139" s="205"/>
      <c r="OAC139" s="205"/>
      <c r="OAD139" s="205"/>
      <c r="OAE139" s="205"/>
      <c r="OAF139" s="205"/>
      <c r="OAG139" s="205"/>
      <c r="OAH139" s="205"/>
      <c r="OAI139" s="205"/>
      <c r="OAJ139" s="205"/>
      <c r="OAK139" s="205"/>
      <c r="OAL139" s="205"/>
      <c r="OAM139" s="205"/>
      <c r="OAN139" s="205"/>
      <c r="OAO139" s="205"/>
      <c r="OAP139" s="205"/>
      <c r="OAQ139" s="205"/>
      <c r="OAR139" s="205"/>
      <c r="OAS139" s="205"/>
      <c r="OAT139" s="205"/>
      <c r="OAU139" s="205"/>
      <c r="OAV139" s="205"/>
      <c r="OAW139" s="205"/>
      <c r="OAX139" s="205"/>
      <c r="OAY139" s="205"/>
      <c r="OAZ139" s="205"/>
      <c r="OBA139" s="205"/>
      <c r="OBB139" s="205"/>
      <c r="OBC139" s="205"/>
      <c r="OBD139" s="205"/>
      <c r="OBE139" s="205"/>
      <c r="OBF139" s="205"/>
      <c r="OBG139" s="205"/>
      <c r="OBH139" s="205"/>
      <c r="OBI139" s="205"/>
      <c r="OBJ139" s="205"/>
      <c r="OBK139" s="205"/>
      <c r="OBL139" s="205"/>
      <c r="OBM139" s="205"/>
      <c r="OBN139" s="205"/>
      <c r="OBO139" s="205"/>
      <c r="OBP139" s="205"/>
      <c r="OBQ139" s="205"/>
      <c r="OBR139" s="205"/>
      <c r="OBS139" s="205"/>
      <c r="OBT139" s="205"/>
      <c r="OBU139" s="205"/>
      <c r="OBV139" s="205"/>
      <c r="OBW139" s="205"/>
      <c r="OBX139" s="205"/>
      <c r="OBY139" s="205"/>
      <c r="OBZ139" s="205"/>
      <c r="OCA139" s="205"/>
      <c r="OCB139" s="205"/>
      <c r="OCC139" s="205"/>
      <c r="OCD139" s="205"/>
      <c r="OCE139" s="205"/>
      <c r="OCF139" s="205"/>
      <c r="OCG139" s="205"/>
      <c r="OCH139" s="205"/>
      <c r="OCI139" s="205"/>
      <c r="OCJ139" s="205"/>
      <c r="OCK139" s="205"/>
      <c r="OCL139" s="205"/>
      <c r="OCM139" s="205"/>
      <c r="OCN139" s="205"/>
      <c r="OCO139" s="205"/>
      <c r="OCP139" s="205"/>
      <c r="OCQ139" s="205"/>
      <c r="OCR139" s="205"/>
      <c r="OCS139" s="205"/>
      <c r="OCT139" s="205"/>
      <c r="OCU139" s="205"/>
      <c r="OCV139" s="205"/>
      <c r="OCW139" s="205"/>
      <c r="OCX139" s="205"/>
      <c r="OCY139" s="205"/>
      <c r="ODF139" s="205"/>
      <c r="ODG139" s="205"/>
      <c r="ODH139" s="205"/>
      <c r="ODI139" s="205"/>
      <c r="ODJ139" s="205"/>
      <c r="ODK139" s="205"/>
      <c r="ODL139" s="205"/>
      <c r="ODM139" s="205"/>
      <c r="ODN139" s="205"/>
      <c r="ODO139" s="205"/>
      <c r="ODP139" s="205"/>
      <c r="ODQ139" s="205"/>
      <c r="ODR139" s="205"/>
      <c r="ODS139" s="205"/>
      <c r="ODT139" s="205"/>
      <c r="ODU139" s="205"/>
      <c r="ODV139" s="205"/>
      <c r="ODW139" s="205"/>
      <c r="ODX139" s="205"/>
      <c r="ODY139" s="205"/>
      <c r="ODZ139" s="205"/>
      <c r="OEA139" s="205"/>
      <c r="OEB139" s="205"/>
      <c r="OEC139" s="205"/>
      <c r="OED139" s="205"/>
      <c r="OEE139" s="205"/>
      <c r="OEF139" s="205"/>
      <c r="OEG139" s="205"/>
      <c r="OEH139" s="205"/>
      <c r="OEI139" s="205"/>
      <c r="OEJ139" s="205"/>
      <c r="OEK139" s="205"/>
      <c r="OEL139" s="205"/>
      <c r="OEM139" s="205"/>
      <c r="OEN139" s="205"/>
      <c r="OEO139" s="205"/>
      <c r="OEP139" s="205"/>
      <c r="OEQ139" s="205"/>
      <c r="OER139" s="205"/>
      <c r="OES139" s="205"/>
      <c r="OET139" s="205"/>
      <c r="OEU139" s="205"/>
      <c r="OEV139" s="205"/>
      <c r="OEW139" s="205"/>
      <c r="OEX139" s="205"/>
      <c r="OEY139" s="205"/>
      <c r="OEZ139" s="205"/>
      <c r="OFA139" s="205"/>
      <c r="OFB139" s="205"/>
      <c r="OFC139" s="205"/>
      <c r="OFD139" s="205"/>
      <c r="OFE139" s="205"/>
      <c r="OFF139" s="205"/>
      <c r="OFG139" s="205"/>
      <c r="OFH139" s="205"/>
      <c r="OFI139" s="205"/>
      <c r="OFJ139" s="205"/>
      <c r="OFK139" s="205"/>
      <c r="OFL139" s="205"/>
      <c r="OFM139" s="205"/>
      <c r="OFN139" s="205"/>
      <c r="OFO139" s="205"/>
      <c r="OFP139" s="205"/>
      <c r="OFQ139" s="205"/>
      <c r="OFR139" s="205"/>
      <c r="OFS139" s="205"/>
      <c r="OFT139" s="205"/>
      <c r="OFU139" s="205"/>
      <c r="OFV139" s="205"/>
      <c r="OFW139" s="205"/>
      <c r="OFX139" s="205"/>
      <c r="OFY139" s="205"/>
      <c r="OFZ139" s="205"/>
      <c r="OGA139" s="205"/>
      <c r="OGB139" s="205"/>
      <c r="OGC139" s="205"/>
      <c r="OGD139" s="205"/>
      <c r="OGE139" s="205"/>
      <c r="OGF139" s="205"/>
      <c r="OGG139" s="205"/>
      <c r="OGH139" s="205"/>
      <c r="OGI139" s="205"/>
      <c r="OGJ139" s="205"/>
      <c r="OGK139" s="205"/>
      <c r="OGL139" s="205"/>
      <c r="OGM139" s="205"/>
      <c r="OGN139" s="205"/>
      <c r="OGO139" s="205"/>
      <c r="OGP139" s="205"/>
      <c r="OGQ139" s="205"/>
      <c r="OGR139" s="205"/>
      <c r="OGS139" s="205"/>
      <c r="OGT139" s="205"/>
      <c r="OGU139" s="205"/>
      <c r="OGV139" s="205"/>
      <c r="OGW139" s="205"/>
      <c r="OGX139" s="205"/>
      <c r="OGY139" s="205"/>
      <c r="OGZ139" s="205"/>
      <c r="OHA139" s="205"/>
      <c r="OHB139" s="205"/>
      <c r="OHC139" s="205"/>
      <c r="OHD139" s="205"/>
      <c r="OHE139" s="205"/>
      <c r="OHF139" s="205"/>
      <c r="OHG139" s="205"/>
      <c r="OHH139" s="205"/>
      <c r="OHI139" s="205"/>
      <c r="OHJ139" s="205"/>
      <c r="OHK139" s="205"/>
      <c r="OHL139" s="205"/>
      <c r="OHM139" s="205"/>
      <c r="OHN139" s="205"/>
      <c r="OHO139" s="205"/>
      <c r="OHP139" s="205"/>
      <c r="OHQ139" s="205"/>
      <c r="OHR139" s="205"/>
      <c r="OHS139" s="205"/>
      <c r="OHT139" s="205"/>
      <c r="OHU139" s="205"/>
      <c r="OHV139" s="205"/>
      <c r="OHW139" s="205"/>
      <c r="OHX139" s="205"/>
      <c r="OHY139" s="205"/>
      <c r="OHZ139" s="205"/>
      <c r="OIA139" s="205"/>
      <c r="OIB139" s="205"/>
      <c r="OIC139" s="205"/>
      <c r="OID139" s="205"/>
      <c r="OIE139" s="205"/>
      <c r="OIF139" s="205"/>
      <c r="OIG139" s="205"/>
      <c r="OIH139" s="205"/>
      <c r="OII139" s="205"/>
      <c r="OIJ139" s="205"/>
      <c r="OIK139" s="205"/>
      <c r="OIL139" s="205"/>
      <c r="OIM139" s="205"/>
      <c r="OIN139" s="205"/>
      <c r="OIO139" s="205"/>
      <c r="OIP139" s="205"/>
      <c r="OIQ139" s="205"/>
      <c r="OIR139" s="205"/>
      <c r="OIS139" s="205"/>
      <c r="OIT139" s="205"/>
      <c r="OIU139" s="205"/>
      <c r="OIV139" s="205"/>
      <c r="OIW139" s="205"/>
      <c r="OIX139" s="205"/>
      <c r="OIY139" s="205"/>
      <c r="OIZ139" s="205"/>
      <c r="OJA139" s="205"/>
      <c r="OJB139" s="205"/>
      <c r="OJC139" s="205"/>
      <c r="OJD139" s="205"/>
      <c r="OJE139" s="205"/>
      <c r="OJF139" s="205"/>
      <c r="OJG139" s="205"/>
      <c r="OJH139" s="205"/>
      <c r="OJI139" s="205"/>
      <c r="OJJ139" s="205"/>
      <c r="OJK139" s="205"/>
      <c r="OJL139" s="205"/>
      <c r="OJM139" s="205"/>
      <c r="OJN139" s="205"/>
      <c r="OJO139" s="205"/>
      <c r="OJP139" s="205"/>
      <c r="OJQ139" s="205"/>
      <c r="OJR139" s="205"/>
      <c r="OJS139" s="205"/>
      <c r="OJT139" s="205"/>
      <c r="OJU139" s="205"/>
      <c r="OJV139" s="205"/>
      <c r="OJW139" s="205"/>
      <c r="OJX139" s="205"/>
      <c r="OJY139" s="205"/>
      <c r="OJZ139" s="205"/>
      <c r="OKA139" s="205"/>
      <c r="OKB139" s="205"/>
      <c r="OKC139" s="205"/>
      <c r="OKD139" s="205"/>
      <c r="OKE139" s="205"/>
      <c r="OKF139" s="205"/>
      <c r="OKG139" s="205"/>
      <c r="OKH139" s="205"/>
      <c r="OKI139" s="205"/>
      <c r="OKJ139" s="205"/>
      <c r="OKK139" s="205"/>
      <c r="OKL139" s="205"/>
      <c r="OKM139" s="205"/>
      <c r="OKN139" s="205"/>
      <c r="OKO139" s="205"/>
      <c r="OKP139" s="205"/>
      <c r="OKQ139" s="205"/>
      <c r="OKR139" s="205"/>
      <c r="OKS139" s="205"/>
      <c r="OKT139" s="205"/>
      <c r="OKU139" s="205"/>
      <c r="OKV139" s="205"/>
      <c r="OKW139" s="205"/>
      <c r="OKX139" s="205"/>
      <c r="OKY139" s="205"/>
      <c r="OKZ139" s="205"/>
      <c r="OLA139" s="205"/>
      <c r="OLB139" s="205"/>
      <c r="OLC139" s="205"/>
      <c r="OLD139" s="205"/>
      <c r="OLE139" s="205"/>
      <c r="OLF139" s="205"/>
      <c r="OLG139" s="205"/>
      <c r="OLH139" s="205"/>
      <c r="OLI139" s="205"/>
      <c r="OLJ139" s="205"/>
      <c r="OLK139" s="205"/>
      <c r="OLL139" s="205"/>
      <c r="OLM139" s="205"/>
      <c r="OLN139" s="205"/>
      <c r="OLO139" s="205"/>
      <c r="OLP139" s="205"/>
      <c r="OLQ139" s="205"/>
      <c r="OLR139" s="205"/>
      <c r="OLS139" s="205"/>
      <c r="OLT139" s="205"/>
      <c r="OLU139" s="205"/>
      <c r="OLV139" s="205"/>
      <c r="OLW139" s="205"/>
      <c r="OLX139" s="205"/>
      <c r="OLY139" s="205"/>
      <c r="OLZ139" s="205"/>
      <c r="OMA139" s="205"/>
      <c r="OMB139" s="205"/>
      <c r="OMC139" s="205"/>
      <c r="OMD139" s="205"/>
      <c r="OME139" s="205"/>
      <c r="OMF139" s="205"/>
      <c r="OMG139" s="205"/>
      <c r="OMH139" s="205"/>
      <c r="OMI139" s="205"/>
      <c r="OMJ139" s="205"/>
      <c r="OMK139" s="205"/>
      <c r="OML139" s="205"/>
      <c r="OMM139" s="205"/>
      <c r="OMN139" s="205"/>
      <c r="OMO139" s="205"/>
      <c r="OMP139" s="205"/>
      <c r="OMQ139" s="205"/>
      <c r="OMR139" s="205"/>
      <c r="OMS139" s="205"/>
      <c r="OMT139" s="205"/>
      <c r="OMU139" s="205"/>
      <c r="ONB139" s="205"/>
      <c r="ONC139" s="205"/>
      <c r="OND139" s="205"/>
      <c r="ONE139" s="205"/>
      <c r="ONF139" s="205"/>
      <c r="ONG139" s="205"/>
      <c r="ONH139" s="205"/>
      <c r="ONI139" s="205"/>
      <c r="ONJ139" s="205"/>
      <c r="ONK139" s="205"/>
      <c r="ONL139" s="205"/>
      <c r="ONM139" s="205"/>
      <c r="ONN139" s="205"/>
      <c r="ONO139" s="205"/>
      <c r="ONP139" s="205"/>
      <c r="ONQ139" s="205"/>
      <c r="ONR139" s="205"/>
      <c r="ONS139" s="205"/>
      <c r="ONT139" s="205"/>
      <c r="ONU139" s="205"/>
      <c r="ONV139" s="205"/>
      <c r="ONW139" s="205"/>
      <c r="ONX139" s="205"/>
      <c r="ONY139" s="205"/>
      <c r="ONZ139" s="205"/>
      <c r="OOA139" s="205"/>
      <c r="OOB139" s="205"/>
      <c r="OOC139" s="205"/>
      <c r="OOD139" s="205"/>
      <c r="OOE139" s="205"/>
      <c r="OOF139" s="205"/>
      <c r="OOG139" s="205"/>
      <c r="OOH139" s="205"/>
      <c r="OOI139" s="205"/>
      <c r="OOJ139" s="205"/>
      <c r="OOK139" s="205"/>
      <c r="OOL139" s="205"/>
      <c r="OOM139" s="205"/>
      <c r="OON139" s="205"/>
      <c r="OOO139" s="205"/>
      <c r="OOP139" s="205"/>
      <c r="OOQ139" s="205"/>
      <c r="OOR139" s="205"/>
      <c r="OOS139" s="205"/>
      <c r="OOT139" s="205"/>
      <c r="OOU139" s="205"/>
      <c r="OOV139" s="205"/>
      <c r="OOW139" s="205"/>
      <c r="OOX139" s="205"/>
      <c r="OOY139" s="205"/>
      <c r="OOZ139" s="205"/>
      <c r="OPA139" s="205"/>
      <c r="OPB139" s="205"/>
      <c r="OPC139" s="205"/>
      <c r="OPD139" s="205"/>
      <c r="OPE139" s="205"/>
      <c r="OPF139" s="205"/>
      <c r="OPG139" s="205"/>
      <c r="OPH139" s="205"/>
      <c r="OPI139" s="205"/>
      <c r="OPJ139" s="205"/>
      <c r="OPK139" s="205"/>
      <c r="OPL139" s="205"/>
      <c r="OPM139" s="205"/>
      <c r="OPN139" s="205"/>
      <c r="OPO139" s="205"/>
      <c r="OPP139" s="205"/>
      <c r="OPQ139" s="205"/>
      <c r="OPR139" s="205"/>
      <c r="OPS139" s="205"/>
      <c r="OPT139" s="205"/>
      <c r="OPU139" s="205"/>
      <c r="OPV139" s="205"/>
      <c r="OPW139" s="205"/>
      <c r="OPX139" s="205"/>
      <c r="OPY139" s="205"/>
      <c r="OPZ139" s="205"/>
      <c r="OQA139" s="205"/>
      <c r="OQB139" s="205"/>
      <c r="OQC139" s="205"/>
      <c r="OQD139" s="205"/>
      <c r="OQE139" s="205"/>
      <c r="OQF139" s="205"/>
      <c r="OQG139" s="205"/>
      <c r="OQH139" s="205"/>
      <c r="OQI139" s="205"/>
      <c r="OQJ139" s="205"/>
      <c r="OQK139" s="205"/>
      <c r="OQL139" s="205"/>
      <c r="OQM139" s="205"/>
      <c r="OQN139" s="205"/>
      <c r="OQO139" s="205"/>
      <c r="OQP139" s="205"/>
      <c r="OQQ139" s="205"/>
      <c r="OQR139" s="205"/>
      <c r="OQS139" s="205"/>
      <c r="OQT139" s="205"/>
      <c r="OQU139" s="205"/>
      <c r="OQV139" s="205"/>
      <c r="OQW139" s="205"/>
      <c r="OQX139" s="205"/>
      <c r="OQY139" s="205"/>
      <c r="OQZ139" s="205"/>
      <c r="ORA139" s="205"/>
      <c r="ORB139" s="205"/>
      <c r="ORC139" s="205"/>
      <c r="ORD139" s="205"/>
      <c r="ORE139" s="205"/>
      <c r="ORF139" s="205"/>
      <c r="ORG139" s="205"/>
      <c r="ORH139" s="205"/>
      <c r="ORI139" s="205"/>
      <c r="ORJ139" s="205"/>
      <c r="ORK139" s="205"/>
      <c r="ORL139" s="205"/>
      <c r="ORM139" s="205"/>
      <c r="ORN139" s="205"/>
      <c r="ORO139" s="205"/>
      <c r="ORP139" s="205"/>
      <c r="ORQ139" s="205"/>
      <c r="ORR139" s="205"/>
      <c r="ORS139" s="205"/>
      <c r="ORT139" s="205"/>
      <c r="ORU139" s="205"/>
      <c r="ORV139" s="205"/>
      <c r="ORW139" s="205"/>
      <c r="ORX139" s="205"/>
      <c r="ORY139" s="205"/>
      <c r="ORZ139" s="205"/>
      <c r="OSA139" s="205"/>
      <c r="OSB139" s="205"/>
      <c r="OSC139" s="205"/>
      <c r="OSD139" s="205"/>
      <c r="OSE139" s="205"/>
      <c r="OSF139" s="205"/>
      <c r="OSG139" s="205"/>
      <c r="OSH139" s="205"/>
      <c r="OSI139" s="205"/>
      <c r="OSJ139" s="205"/>
      <c r="OSK139" s="205"/>
      <c r="OSL139" s="205"/>
      <c r="OSM139" s="205"/>
      <c r="OSN139" s="205"/>
      <c r="OSO139" s="205"/>
      <c r="OSP139" s="205"/>
      <c r="OSQ139" s="205"/>
      <c r="OSR139" s="205"/>
      <c r="OSS139" s="205"/>
      <c r="OST139" s="205"/>
      <c r="OSU139" s="205"/>
      <c r="OSV139" s="205"/>
      <c r="OSW139" s="205"/>
      <c r="OSX139" s="205"/>
      <c r="OSY139" s="205"/>
      <c r="OSZ139" s="205"/>
      <c r="OTA139" s="205"/>
      <c r="OTB139" s="205"/>
      <c r="OTC139" s="205"/>
      <c r="OTD139" s="205"/>
      <c r="OTE139" s="205"/>
      <c r="OTF139" s="205"/>
      <c r="OTG139" s="205"/>
      <c r="OTH139" s="205"/>
      <c r="OTI139" s="205"/>
      <c r="OTJ139" s="205"/>
      <c r="OTK139" s="205"/>
      <c r="OTL139" s="205"/>
      <c r="OTM139" s="205"/>
      <c r="OTN139" s="205"/>
      <c r="OTO139" s="205"/>
      <c r="OTP139" s="205"/>
      <c r="OTQ139" s="205"/>
      <c r="OTR139" s="205"/>
      <c r="OTS139" s="205"/>
      <c r="OTT139" s="205"/>
      <c r="OTU139" s="205"/>
      <c r="OTV139" s="205"/>
      <c r="OTW139" s="205"/>
      <c r="OTX139" s="205"/>
      <c r="OTY139" s="205"/>
      <c r="OTZ139" s="205"/>
      <c r="OUA139" s="205"/>
      <c r="OUB139" s="205"/>
      <c r="OUC139" s="205"/>
      <c r="OUD139" s="205"/>
      <c r="OUE139" s="205"/>
      <c r="OUF139" s="205"/>
      <c r="OUG139" s="205"/>
      <c r="OUH139" s="205"/>
      <c r="OUI139" s="205"/>
      <c r="OUJ139" s="205"/>
      <c r="OUK139" s="205"/>
      <c r="OUL139" s="205"/>
      <c r="OUM139" s="205"/>
      <c r="OUN139" s="205"/>
      <c r="OUO139" s="205"/>
      <c r="OUP139" s="205"/>
      <c r="OUQ139" s="205"/>
      <c r="OUR139" s="205"/>
      <c r="OUS139" s="205"/>
      <c r="OUT139" s="205"/>
      <c r="OUU139" s="205"/>
      <c r="OUV139" s="205"/>
      <c r="OUW139" s="205"/>
      <c r="OUX139" s="205"/>
      <c r="OUY139" s="205"/>
      <c r="OUZ139" s="205"/>
      <c r="OVA139" s="205"/>
      <c r="OVB139" s="205"/>
      <c r="OVC139" s="205"/>
      <c r="OVD139" s="205"/>
      <c r="OVE139" s="205"/>
      <c r="OVF139" s="205"/>
      <c r="OVG139" s="205"/>
      <c r="OVH139" s="205"/>
      <c r="OVI139" s="205"/>
      <c r="OVJ139" s="205"/>
      <c r="OVK139" s="205"/>
      <c r="OVL139" s="205"/>
      <c r="OVM139" s="205"/>
      <c r="OVN139" s="205"/>
      <c r="OVO139" s="205"/>
      <c r="OVP139" s="205"/>
      <c r="OVQ139" s="205"/>
      <c r="OVR139" s="205"/>
      <c r="OVS139" s="205"/>
      <c r="OVT139" s="205"/>
      <c r="OVU139" s="205"/>
      <c r="OVV139" s="205"/>
      <c r="OVW139" s="205"/>
      <c r="OVX139" s="205"/>
      <c r="OVY139" s="205"/>
      <c r="OVZ139" s="205"/>
      <c r="OWA139" s="205"/>
      <c r="OWB139" s="205"/>
      <c r="OWC139" s="205"/>
      <c r="OWD139" s="205"/>
      <c r="OWE139" s="205"/>
      <c r="OWF139" s="205"/>
      <c r="OWG139" s="205"/>
      <c r="OWH139" s="205"/>
      <c r="OWI139" s="205"/>
      <c r="OWJ139" s="205"/>
      <c r="OWK139" s="205"/>
      <c r="OWL139" s="205"/>
      <c r="OWM139" s="205"/>
      <c r="OWN139" s="205"/>
      <c r="OWO139" s="205"/>
      <c r="OWP139" s="205"/>
      <c r="OWQ139" s="205"/>
      <c r="OWX139" s="205"/>
      <c r="OWY139" s="205"/>
      <c r="OWZ139" s="205"/>
      <c r="OXA139" s="205"/>
      <c r="OXB139" s="205"/>
      <c r="OXC139" s="205"/>
      <c r="OXD139" s="205"/>
      <c r="OXE139" s="205"/>
      <c r="OXF139" s="205"/>
      <c r="OXG139" s="205"/>
      <c r="OXH139" s="205"/>
      <c r="OXI139" s="205"/>
      <c r="OXJ139" s="205"/>
      <c r="OXK139" s="205"/>
      <c r="OXL139" s="205"/>
      <c r="OXM139" s="205"/>
      <c r="OXN139" s="205"/>
      <c r="OXO139" s="205"/>
      <c r="OXP139" s="205"/>
      <c r="OXQ139" s="205"/>
      <c r="OXR139" s="205"/>
      <c r="OXS139" s="205"/>
      <c r="OXT139" s="205"/>
      <c r="OXU139" s="205"/>
      <c r="OXV139" s="205"/>
      <c r="OXW139" s="205"/>
      <c r="OXX139" s="205"/>
      <c r="OXY139" s="205"/>
      <c r="OXZ139" s="205"/>
      <c r="OYA139" s="205"/>
      <c r="OYB139" s="205"/>
      <c r="OYC139" s="205"/>
      <c r="OYD139" s="205"/>
      <c r="OYE139" s="205"/>
      <c r="OYF139" s="205"/>
      <c r="OYG139" s="205"/>
      <c r="OYH139" s="205"/>
      <c r="OYI139" s="205"/>
      <c r="OYJ139" s="205"/>
      <c r="OYK139" s="205"/>
      <c r="OYL139" s="205"/>
      <c r="OYM139" s="205"/>
      <c r="OYN139" s="205"/>
      <c r="OYO139" s="205"/>
      <c r="OYP139" s="205"/>
      <c r="OYQ139" s="205"/>
      <c r="OYR139" s="205"/>
      <c r="OYS139" s="205"/>
      <c r="OYT139" s="205"/>
      <c r="OYU139" s="205"/>
      <c r="OYV139" s="205"/>
      <c r="OYW139" s="205"/>
      <c r="OYX139" s="205"/>
      <c r="OYY139" s="205"/>
      <c r="OYZ139" s="205"/>
      <c r="OZA139" s="205"/>
      <c r="OZB139" s="205"/>
      <c r="OZC139" s="205"/>
      <c r="OZD139" s="205"/>
      <c r="OZE139" s="205"/>
      <c r="OZF139" s="205"/>
      <c r="OZG139" s="205"/>
      <c r="OZH139" s="205"/>
      <c r="OZI139" s="205"/>
      <c r="OZJ139" s="205"/>
      <c r="OZK139" s="205"/>
      <c r="OZL139" s="205"/>
      <c r="OZM139" s="205"/>
      <c r="OZN139" s="205"/>
      <c r="OZO139" s="205"/>
      <c r="OZP139" s="205"/>
      <c r="OZQ139" s="205"/>
      <c r="OZR139" s="205"/>
      <c r="OZS139" s="205"/>
      <c r="OZT139" s="205"/>
      <c r="OZU139" s="205"/>
      <c r="OZV139" s="205"/>
      <c r="OZW139" s="205"/>
      <c r="OZX139" s="205"/>
      <c r="OZY139" s="205"/>
      <c r="OZZ139" s="205"/>
      <c r="PAA139" s="205"/>
      <c r="PAB139" s="205"/>
      <c r="PAC139" s="205"/>
      <c r="PAD139" s="205"/>
      <c r="PAE139" s="205"/>
      <c r="PAF139" s="205"/>
      <c r="PAG139" s="205"/>
      <c r="PAH139" s="205"/>
      <c r="PAI139" s="205"/>
      <c r="PAJ139" s="205"/>
      <c r="PAK139" s="205"/>
      <c r="PAL139" s="205"/>
      <c r="PAM139" s="205"/>
      <c r="PAN139" s="205"/>
      <c r="PAO139" s="205"/>
      <c r="PAP139" s="205"/>
      <c r="PAQ139" s="205"/>
      <c r="PAR139" s="205"/>
      <c r="PAS139" s="205"/>
      <c r="PAT139" s="205"/>
      <c r="PAU139" s="205"/>
      <c r="PAV139" s="205"/>
      <c r="PAW139" s="205"/>
      <c r="PAX139" s="205"/>
      <c r="PAY139" s="205"/>
      <c r="PAZ139" s="205"/>
      <c r="PBA139" s="205"/>
      <c r="PBB139" s="205"/>
      <c r="PBC139" s="205"/>
      <c r="PBD139" s="205"/>
      <c r="PBE139" s="205"/>
      <c r="PBF139" s="205"/>
      <c r="PBG139" s="205"/>
      <c r="PBH139" s="205"/>
      <c r="PBI139" s="205"/>
      <c r="PBJ139" s="205"/>
      <c r="PBK139" s="205"/>
      <c r="PBL139" s="205"/>
      <c r="PBM139" s="205"/>
      <c r="PBN139" s="205"/>
      <c r="PBO139" s="205"/>
      <c r="PBP139" s="205"/>
      <c r="PBQ139" s="205"/>
      <c r="PBR139" s="205"/>
      <c r="PBS139" s="205"/>
      <c r="PBT139" s="205"/>
      <c r="PBU139" s="205"/>
      <c r="PBV139" s="205"/>
      <c r="PBW139" s="205"/>
      <c r="PBX139" s="205"/>
      <c r="PBY139" s="205"/>
      <c r="PBZ139" s="205"/>
      <c r="PCA139" s="205"/>
      <c r="PCB139" s="205"/>
      <c r="PCC139" s="205"/>
      <c r="PCD139" s="205"/>
      <c r="PCE139" s="205"/>
      <c r="PCF139" s="205"/>
      <c r="PCG139" s="205"/>
      <c r="PCH139" s="205"/>
      <c r="PCI139" s="205"/>
      <c r="PCJ139" s="205"/>
      <c r="PCK139" s="205"/>
      <c r="PCL139" s="205"/>
      <c r="PCM139" s="205"/>
      <c r="PCN139" s="205"/>
      <c r="PCO139" s="205"/>
      <c r="PCP139" s="205"/>
      <c r="PCQ139" s="205"/>
      <c r="PCR139" s="205"/>
      <c r="PCS139" s="205"/>
      <c r="PCT139" s="205"/>
      <c r="PCU139" s="205"/>
      <c r="PCV139" s="205"/>
      <c r="PCW139" s="205"/>
      <c r="PCX139" s="205"/>
      <c r="PCY139" s="205"/>
      <c r="PCZ139" s="205"/>
      <c r="PDA139" s="205"/>
      <c r="PDB139" s="205"/>
      <c r="PDC139" s="205"/>
      <c r="PDD139" s="205"/>
      <c r="PDE139" s="205"/>
      <c r="PDF139" s="205"/>
      <c r="PDG139" s="205"/>
      <c r="PDH139" s="205"/>
      <c r="PDI139" s="205"/>
      <c r="PDJ139" s="205"/>
      <c r="PDK139" s="205"/>
      <c r="PDL139" s="205"/>
      <c r="PDM139" s="205"/>
      <c r="PDN139" s="205"/>
      <c r="PDO139" s="205"/>
      <c r="PDP139" s="205"/>
      <c r="PDQ139" s="205"/>
      <c r="PDR139" s="205"/>
      <c r="PDS139" s="205"/>
      <c r="PDT139" s="205"/>
      <c r="PDU139" s="205"/>
      <c r="PDV139" s="205"/>
      <c r="PDW139" s="205"/>
      <c r="PDX139" s="205"/>
      <c r="PDY139" s="205"/>
      <c r="PDZ139" s="205"/>
      <c r="PEA139" s="205"/>
      <c r="PEB139" s="205"/>
      <c r="PEC139" s="205"/>
      <c r="PED139" s="205"/>
      <c r="PEE139" s="205"/>
      <c r="PEF139" s="205"/>
      <c r="PEG139" s="205"/>
      <c r="PEH139" s="205"/>
      <c r="PEI139" s="205"/>
      <c r="PEJ139" s="205"/>
      <c r="PEK139" s="205"/>
      <c r="PEL139" s="205"/>
      <c r="PEM139" s="205"/>
      <c r="PEN139" s="205"/>
      <c r="PEO139" s="205"/>
      <c r="PEP139" s="205"/>
      <c r="PEQ139" s="205"/>
      <c r="PER139" s="205"/>
      <c r="PES139" s="205"/>
      <c r="PET139" s="205"/>
      <c r="PEU139" s="205"/>
      <c r="PEV139" s="205"/>
      <c r="PEW139" s="205"/>
      <c r="PEX139" s="205"/>
      <c r="PEY139" s="205"/>
      <c r="PEZ139" s="205"/>
      <c r="PFA139" s="205"/>
      <c r="PFB139" s="205"/>
      <c r="PFC139" s="205"/>
      <c r="PFD139" s="205"/>
      <c r="PFE139" s="205"/>
      <c r="PFF139" s="205"/>
      <c r="PFG139" s="205"/>
      <c r="PFH139" s="205"/>
      <c r="PFI139" s="205"/>
      <c r="PFJ139" s="205"/>
      <c r="PFK139" s="205"/>
      <c r="PFL139" s="205"/>
      <c r="PFM139" s="205"/>
      <c r="PFN139" s="205"/>
      <c r="PFO139" s="205"/>
      <c r="PFP139" s="205"/>
      <c r="PFQ139" s="205"/>
      <c r="PFR139" s="205"/>
      <c r="PFS139" s="205"/>
      <c r="PFT139" s="205"/>
      <c r="PFU139" s="205"/>
      <c r="PFV139" s="205"/>
      <c r="PFW139" s="205"/>
      <c r="PFX139" s="205"/>
      <c r="PFY139" s="205"/>
      <c r="PFZ139" s="205"/>
      <c r="PGA139" s="205"/>
      <c r="PGB139" s="205"/>
      <c r="PGC139" s="205"/>
      <c r="PGD139" s="205"/>
      <c r="PGE139" s="205"/>
      <c r="PGF139" s="205"/>
      <c r="PGG139" s="205"/>
      <c r="PGH139" s="205"/>
      <c r="PGI139" s="205"/>
      <c r="PGJ139" s="205"/>
      <c r="PGK139" s="205"/>
      <c r="PGL139" s="205"/>
      <c r="PGM139" s="205"/>
      <c r="PGT139" s="205"/>
      <c r="PGU139" s="205"/>
      <c r="PGV139" s="205"/>
      <c r="PGW139" s="205"/>
      <c r="PGX139" s="205"/>
      <c r="PGY139" s="205"/>
      <c r="PGZ139" s="205"/>
      <c r="PHA139" s="205"/>
      <c r="PHB139" s="205"/>
      <c r="PHC139" s="205"/>
      <c r="PHD139" s="205"/>
      <c r="PHE139" s="205"/>
      <c r="PHF139" s="205"/>
      <c r="PHG139" s="205"/>
      <c r="PHH139" s="205"/>
      <c r="PHI139" s="205"/>
      <c r="PHJ139" s="205"/>
      <c r="PHK139" s="205"/>
      <c r="PHL139" s="205"/>
      <c r="PHM139" s="205"/>
      <c r="PHN139" s="205"/>
      <c r="PHO139" s="205"/>
      <c r="PHP139" s="205"/>
      <c r="PHQ139" s="205"/>
      <c r="PHR139" s="205"/>
      <c r="PHS139" s="205"/>
      <c r="PHT139" s="205"/>
      <c r="PHU139" s="205"/>
      <c r="PHV139" s="205"/>
      <c r="PHW139" s="205"/>
      <c r="PHX139" s="205"/>
      <c r="PHY139" s="205"/>
      <c r="PHZ139" s="205"/>
      <c r="PIA139" s="205"/>
      <c r="PIB139" s="205"/>
      <c r="PIC139" s="205"/>
      <c r="PID139" s="205"/>
      <c r="PIE139" s="205"/>
      <c r="PIF139" s="205"/>
      <c r="PIG139" s="205"/>
      <c r="PIH139" s="205"/>
      <c r="PII139" s="205"/>
      <c r="PIJ139" s="205"/>
      <c r="PIK139" s="205"/>
      <c r="PIL139" s="205"/>
      <c r="PIM139" s="205"/>
      <c r="PIN139" s="205"/>
      <c r="PIO139" s="205"/>
      <c r="PIP139" s="205"/>
      <c r="PIQ139" s="205"/>
      <c r="PIR139" s="205"/>
      <c r="PIS139" s="205"/>
      <c r="PIT139" s="205"/>
      <c r="PIU139" s="205"/>
      <c r="PIV139" s="205"/>
      <c r="PIW139" s="205"/>
      <c r="PIX139" s="205"/>
      <c r="PIY139" s="205"/>
      <c r="PIZ139" s="205"/>
      <c r="PJA139" s="205"/>
      <c r="PJB139" s="205"/>
      <c r="PJC139" s="205"/>
      <c r="PJD139" s="205"/>
      <c r="PJE139" s="205"/>
      <c r="PJF139" s="205"/>
      <c r="PJG139" s="205"/>
      <c r="PJH139" s="205"/>
      <c r="PJI139" s="205"/>
      <c r="PJJ139" s="205"/>
      <c r="PJK139" s="205"/>
      <c r="PJL139" s="205"/>
      <c r="PJM139" s="205"/>
      <c r="PJN139" s="205"/>
      <c r="PJO139" s="205"/>
      <c r="PJP139" s="205"/>
      <c r="PJQ139" s="205"/>
      <c r="PJR139" s="205"/>
      <c r="PJS139" s="205"/>
      <c r="PJT139" s="205"/>
      <c r="PJU139" s="205"/>
      <c r="PJV139" s="205"/>
      <c r="PJW139" s="205"/>
      <c r="PJX139" s="205"/>
      <c r="PJY139" s="205"/>
      <c r="PJZ139" s="205"/>
      <c r="PKA139" s="205"/>
      <c r="PKB139" s="205"/>
      <c r="PKC139" s="205"/>
      <c r="PKD139" s="205"/>
      <c r="PKE139" s="205"/>
      <c r="PKF139" s="205"/>
      <c r="PKG139" s="205"/>
      <c r="PKH139" s="205"/>
      <c r="PKI139" s="205"/>
      <c r="PKJ139" s="205"/>
      <c r="PKK139" s="205"/>
      <c r="PKL139" s="205"/>
      <c r="PKM139" s="205"/>
      <c r="PKN139" s="205"/>
      <c r="PKO139" s="205"/>
      <c r="PKP139" s="205"/>
      <c r="PKQ139" s="205"/>
      <c r="PKR139" s="205"/>
      <c r="PKS139" s="205"/>
      <c r="PKT139" s="205"/>
      <c r="PKU139" s="205"/>
      <c r="PKV139" s="205"/>
      <c r="PKW139" s="205"/>
      <c r="PKX139" s="205"/>
      <c r="PKY139" s="205"/>
      <c r="PKZ139" s="205"/>
      <c r="PLA139" s="205"/>
      <c r="PLB139" s="205"/>
      <c r="PLC139" s="205"/>
      <c r="PLD139" s="205"/>
      <c r="PLE139" s="205"/>
      <c r="PLF139" s="205"/>
      <c r="PLG139" s="205"/>
      <c r="PLH139" s="205"/>
      <c r="PLI139" s="205"/>
      <c r="PLJ139" s="205"/>
      <c r="PLK139" s="205"/>
      <c r="PLL139" s="205"/>
      <c r="PLM139" s="205"/>
      <c r="PLN139" s="205"/>
      <c r="PLO139" s="205"/>
      <c r="PLP139" s="205"/>
      <c r="PLQ139" s="205"/>
      <c r="PLR139" s="205"/>
      <c r="PLS139" s="205"/>
      <c r="PLT139" s="205"/>
      <c r="PLU139" s="205"/>
      <c r="PLV139" s="205"/>
      <c r="PLW139" s="205"/>
      <c r="PLX139" s="205"/>
      <c r="PLY139" s="205"/>
      <c r="PLZ139" s="205"/>
      <c r="PMA139" s="205"/>
      <c r="PMB139" s="205"/>
      <c r="PMC139" s="205"/>
      <c r="PMD139" s="205"/>
      <c r="PME139" s="205"/>
      <c r="PMF139" s="205"/>
      <c r="PMG139" s="205"/>
      <c r="PMH139" s="205"/>
      <c r="PMI139" s="205"/>
      <c r="PMJ139" s="205"/>
      <c r="PMK139" s="205"/>
      <c r="PML139" s="205"/>
      <c r="PMM139" s="205"/>
      <c r="PMN139" s="205"/>
      <c r="PMO139" s="205"/>
      <c r="PMP139" s="205"/>
      <c r="PMQ139" s="205"/>
      <c r="PMR139" s="205"/>
      <c r="PMS139" s="205"/>
      <c r="PMT139" s="205"/>
      <c r="PMU139" s="205"/>
      <c r="PMV139" s="205"/>
      <c r="PMW139" s="205"/>
      <c r="PMX139" s="205"/>
      <c r="PMY139" s="205"/>
      <c r="PMZ139" s="205"/>
      <c r="PNA139" s="205"/>
      <c r="PNB139" s="205"/>
      <c r="PNC139" s="205"/>
      <c r="PND139" s="205"/>
      <c r="PNE139" s="205"/>
      <c r="PNF139" s="205"/>
      <c r="PNG139" s="205"/>
      <c r="PNH139" s="205"/>
      <c r="PNI139" s="205"/>
      <c r="PNJ139" s="205"/>
      <c r="PNK139" s="205"/>
      <c r="PNL139" s="205"/>
      <c r="PNM139" s="205"/>
      <c r="PNN139" s="205"/>
      <c r="PNO139" s="205"/>
      <c r="PNP139" s="205"/>
      <c r="PNQ139" s="205"/>
      <c r="PNR139" s="205"/>
      <c r="PNS139" s="205"/>
      <c r="PNT139" s="205"/>
      <c r="PNU139" s="205"/>
      <c r="PNV139" s="205"/>
      <c r="PNW139" s="205"/>
      <c r="PNX139" s="205"/>
      <c r="PNY139" s="205"/>
      <c r="PNZ139" s="205"/>
      <c r="POA139" s="205"/>
      <c r="POB139" s="205"/>
      <c r="POC139" s="205"/>
      <c r="POD139" s="205"/>
      <c r="POE139" s="205"/>
      <c r="POF139" s="205"/>
      <c r="POG139" s="205"/>
      <c r="POH139" s="205"/>
      <c r="POI139" s="205"/>
      <c r="POJ139" s="205"/>
      <c r="POK139" s="205"/>
      <c r="POL139" s="205"/>
      <c r="POM139" s="205"/>
      <c r="PON139" s="205"/>
      <c r="POO139" s="205"/>
      <c r="POP139" s="205"/>
      <c r="POQ139" s="205"/>
      <c r="POR139" s="205"/>
      <c r="POS139" s="205"/>
      <c r="POT139" s="205"/>
      <c r="POU139" s="205"/>
      <c r="POV139" s="205"/>
      <c r="POW139" s="205"/>
      <c r="POX139" s="205"/>
      <c r="POY139" s="205"/>
      <c r="POZ139" s="205"/>
      <c r="PPA139" s="205"/>
      <c r="PPB139" s="205"/>
      <c r="PPC139" s="205"/>
      <c r="PPD139" s="205"/>
      <c r="PPE139" s="205"/>
      <c r="PPF139" s="205"/>
      <c r="PPG139" s="205"/>
      <c r="PPH139" s="205"/>
      <c r="PPI139" s="205"/>
      <c r="PPJ139" s="205"/>
      <c r="PPK139" s="205"/>
      <c r="PPL139" s="205"/>
      <c r="PPM139" s="205"/>
      <c r="PPN139" s="205"/>
      <c r="PPO139" s="205"/>
      <c r="PPP139" s="205"/>
      <c r="PPQ139" s="205"/>
      <c r="PPR139" s="205"/>
      <c r="PPS139" s="205"/>
      <c r="PPT139" s="205"/>
      <c r="PPU139" s="205"/>
      <c r="PPV139" s="205"/>
      <c r="PPW139" s="205"/>
      <c r="PPX139" s="205"/>
      <c r="PPY139" s="205"/>
      <c r="PPZ139" s="205"/>
      <c r="PQA139" s="205"/>
      <c r="PQB139" s="205"/>
      <c r="PQC139" s="205"/>
      <c r="PQD139" s="205"/>
      <c r="PQE139" s="205"/>
      <c r="PQF139" s="205"/>
      <c r="PQG139" s="205"/>
      <c r="PQH139" s="205"/>
      <c r="PQI139" s="205"/>
      <c r="PQP139" s="205"/>
      <c r="PQQ139" s="205"/>
      <c r="PQR139" s="205"/>
      <c r="PQS139" s="205"/>
      <c r="PQT139" s="205"/>
      <c r="PQU139" s="205"/>
      <c r="PQV139" s="205"/>
      <c r="PQW139" s="205"/>
      <c r="PQX139" s="205"/>
      <c r="PQY139" s="205"/>
      <c r="PQZ139" s="205"/>
      <c r="PRA139" s="205"/>
      <c r="PRB139" s="205"/>
      <c r="PRC139" s="205"/>
      <c r="PRD139" s="205"/>
      <c r="PRE139" s="205"/>
      <c r="PRF139" s="205"/>
      <c r="PRG139" s="205"/>
      <c r="PRH139" s="205"/>
      <c r="PRI139" s="205"/>
      <c r="PRJ139" s="205"/>
      <c r="PRK139" s="205"/>
      <c r="PRL139" s="205"/>
      <c r="PRM139" s="205"/>
      <c r="PRN139" s="205"/>
      <c r="PRO139" s="205"/>
      <c r="PRP139" s="205"/>
      <c r="PRQ139" s="205"/>
      <c r="PRR139" s="205"/>
      <c r="PRS139" s="205"/>
      <c r="PRT139" s="205"/>
      <c r="PRU139" s="205"/>
      <c r="PRV139" s="205"/>
      <c r="PRW139" s="205"/>
      <c r="PRX139" s="205"/>
      <c r="PRY139" s="205"/>
      <c r="PRZ139" s="205"/>
      <c r="PSA139" s="205"/>
      <c r="PSB139" s="205"/>
      <c r="PSC139" s="205"/>
      <c r="PSD139" s="205"/>
      <c r="PSE139" s="205"/>
      <c r="PSF139" s="205"/>
      <c r="PSG139" s="205"/>
      <c r="PSH139" s="205"/>
      <c r="PSI139" s="205"/>
      <c r="PSJ139" s="205"/>
      <c r="PSK139" s="205"/>
      <c r="PSL139" s="205"/>
      <c r="PSM139" s="205"/>
      <c r="PSN139" s="205"/>
      <c r="PSO139" s="205"/>
      <c r="PSP139" s="205"/>
      <c r="PSQ139" s="205"/>
      <c r="PSR139" s="205"/>
      <c r="PSS139" s="205"/>
      <c r="PST139" s="205"/>
      <c r="PSU139" s="205"/>
      <c r="PSV139" s="205"/>
      <c r="PSW139" s="205"/>
      <c r="PSX139" s="205"/>
      <c r="PSY139" s="205"/>
      <c r="PSZ139" s="205"/>
      <c r="PTA139" s="205"/>
      <c r="PTB139" s="205"/>
      <c r="PTC139" s="205"/>
      <c r="PTD139" s="205"/>
      <c r="PTE139" s="205"/>
      <c r="PTF139" s="205"/>
      <c r="PTG139" s="205"/>
      <c r="PTH139" s="205"/>
      <c r="PTI139" s="205"/>
      <c r="PTJ139" s="205"/>
      <c r="PTK139" s="205"/>
      <c r="PTL139" s="205"/>
      <c r="PTM139" s="205"/>
      <c r="PTN139" s="205"/>
      <c r="PTO139" s="205"/>
      <c r="PTP139" s="205"/>
      <c r="PTQ139" s="205"/>
      <c r="PTR139" s="205"/>
      <c r="PTS139" s="205"/>
      <c r="PTT139" s="205"/>
      <c r="PTU139" s="205"/>
      <c r="PTV139" s="205"/>
      <c r="PTW139" s="205"/>
      <c r="PTX139" s="205"/>
      <c r="PTY139" s="205"/>
      <c r="PTZ139" s="205"/>
      <c r="PUA139" s="205"/>
      <c r="PUB139" s="205"/>
      <c r="PUC139" s="205"/>
      <c r="PUD139" s="205"/>
      <c r="PUE139" s="205"/>
      <c r="PUF139" s="205"/>
      <c r="PUG139" s="205"/>
      <c r="PUH139" s="205"/>
      <c r="PUI139" s="205"/>
      <c r="PUJ139" s="205"/>
      <c r="PUK139" s="205"/>
      <c r="PUL139" s="205"/>
      <c r="PUM139" s="205"/>
      <c r="PUN139" s="205"/>
      <c r="PUO139" s="205"/>
      <c r="PUP139" s="205"/>
      <c r="PUQ139" s="205"/>
      <c r="PUR139" s="205"/>
      <c r="PUS139" s="205"/>
      <c r="PUT139" s="205"/>
      <c r="PUU139" s="205"/>
      <c r="PUV139" s="205"/>
      <c r="PUW139" s="205"/>
      <c r="PUX139" s="205"/>
      <c r="PUY139" s="205"/>
      <c r="PUZ139" s="205"/>
      <c r="PVA139" s="205"/>
      <c r="PVB139" s="205"/>
      <c r="PVC139" s="205"/>
      <c r="PVD139" s="205"/>
      <c r="PVE139" s="205"/>
      <c r="PVF139" s="205"/>
      <c r="PVG139" s="205"/>
      <c r="PVH139" s="205"/>
      <c r="PVI139" s="205"/>
      <c r="PVJ139" s="205"/>
      <c r="PVK139" s="205"/>
      <c r="PVL139" s="205"/>
      <c r="PVM139" s="205"/>
      <c r="PVN139" s="205"/>
      <c r="PVO139" s="205"/>
      <c r="PVP139" s="205"/>
      <c r="PVQ139" s="205"/>
      <c r="PVR139" s="205"/>
      <c r="PVS139" s="205"/>
      <c r="PVT139" s="205"/>
      <c r="PVU139" s="205"/>
      <c r="PVV139" s="205"/>
      <c r="PVW139" s="205"/>
      <c r="PVX139" s="205"/>
      <c r="PVY139" s="205"/>
      <c r="PVZ139" s="205"/>
      <c r="PWA139" s="205"/>
      <c r="PWB139" s="205"/>
      <c r="PWC139" s="205"/>
      <c r="PWD139" s="205"/>
      <c r="PWE139" s="205"/>
      <c r="PWF139" s="205"/>
      <c r="PWG139" s="205"/>
      <c r="PWH139" s="205"/>
      <c r="PWI139" s="205"/>
      <c r="PWJ139" s="205"/>
      <c r="PWK139" s="205"/>
      <c r="PWL139" s="205"/>
      <c r="PWM139" s="205"/>
      <c r="PWN139" s="205"/>
      <c r="PWO139" s="205"/>
      <c r="PWP139" s="205"/>
      <c r="PWQ139" s="205"/>
      <c r="PWR139" s="205"/>
      <c r="PWS139" s="205"/>
      <c r="PWT139" s="205"/>
      <c r="PWU139" s="205"/>
      <c r="PWV139" s="205"/>
      <c r="PWW139" s="205"/>
      <c r="PWX139" s="205"/>
      <c r="PWY139" s="205"/>
      <c r="PWZ139" s="205"/>
      <c r="PXA139" s="205"/>
      <c r="PXB139" s="205"/>
      <c r="PXC139" s="205"/>
      <c r="PXD139" s="205"/>
      <c r="PXE139" s="205"/>
      <c r="PXF139" s="205"/>
      <c r="PXG139" s="205"/>
      <c r="PXH139" s="205"/>
      <c r="PXI139" s="205"/>
      <c r="PXJ139" s="205"/>
      <c r="PXK139" s="205"/>
      <c r="PXL139" s="205"/>
      <c r="PXM139" s="205"/>
      <c r="PXN139" s="205"/>
      <c r="PXO139" s="205"/>
      <c r="PXP139" s="205"/>
      <c r="PXQ139" s="205"/>
      <c r="PXR139" s="205"/>
      <c r="PXS139" s="205"/>
      <c r="PXT139" s="205"/>
      <c r="PXU139" s="205"/>
      <c r="PXV139" s="205"/>
      <c r="PXW139" s="205"/>
      <c r="PXX139" s="205"/>
      <c r="PXY139" s="205"/>
      <c r="PXZ139" s="205"/>
      <c r="PYA139" s="205"/>
      <c r="PYB139" s="205"/>
      <c r="PYC139" s="205"/>
      <c r="PYD139" s="205"/>
      <c r="PYE139" s="205"/>
      <c r="PYF139" s="205"/>
      <c r="PYG139" s="205"/>
      <c r="PYH139" s="205"/>
      <c r="PYI139" s="205"/>
      <c r="PYJ139" s="205"/>
      <c r="PYK139" s="205"/>
      <c r="PYL139" s="205"/>
      <c r="PYM139" s="205"/>
      <c r="PYN139" s="205"/>
      <c r="PYO139" s="205"/>
      <c r="PYP139" s="205"/>
      <c r="PYQ139" s="205"/>
      <c r="PYR139" s="205"/>
      <c r="PYS139" s="205"/>
      <c r="PYT139" s="205"/>
      <c r="PYU139" s="205"/>
      <c r="PYV139" s="205"/>
      <c r="PYW139" s="205"/>
      <c r="PYX139" s="205"/>
      <c r="PYY139" s="205"/>
      <c r="PYZ139" s="205"/>
      <c r="PZA139" s="205"/>
      <c r="PZB139" s="205"/>
      <c r="PZC139" s="205"/>
      <c r="PZD139" s="205"/>
      <c r="PZE139" s="205"/>
      <c r="PZF139" s="205"/>
      <c r="PZG139" s="205"/>
      <c r="PZH139" s="205"/>
      <c r="PZI139" s="205"/>
      <c r="PZJ139" s="205"/>
      <c r="PZK139" s="205"/>
      <c r="PZL139" s="205"/>
      <c r="PZM139" s="205"/>
      <c r="PZN139" s="205"/>
      <c r="PZO139" s="205"/>
      <c r="PZP139" s="205"/>
      <c r="PZQ139" s="205"/>
      <c r="PZR139" s="205"/>
      <c r="PZS139" s="205"/>
      <c r="PZT139" s="205"/>
      <c r="PZU139" s="205"/>
      <c r="PZV139" s="205"/>
      <c r="PZW139" s="205"/>
      <c r="PZX139" s="205"/>
      <c r="PZY139" s="205"/>
      <c r="PZZ139" s="205"/>
      <c r="QAA139" s="205"/>
      <c r="QAB139" s="205"/>
      <c r="QAC139" s="205"/>
      <c r="QAD139" s="205"/>
      <c r="QAE139" s="205"/>
      <c r="QAL139" s="205"/>
      <c r="QAM139" s="205"/>
      <c r="QAN139" s="205"/>
      <c r="QAO139" s="205"/>
      <c r="QAP139" s="205"/>
      <c r="QAQ139" s="205"/>
      <c r="QAR139" s="205"/>
      <c r="QAS139" s="205"/>
      <c r="QAT139" s="205"/>
      <c r="QAU139" s="205"/>
      <c r="QAV139" s="205"/>
      <c r="QAW139" s="205"/>
      <c r="QAX139" s="205"/>
      <c r="QAY139" s="205"/>
      <c r="QAZ139" s="205"/>
      <c r="QBA139" s="205"/>
      <c r="QBB139" s="205"/>
      <c r="QBC139" s="205"/>
      <c r="QBD139" s="205"/>
      <c r="QBE139" s="205"/>
      <c r="QBF139" s="205"/>
      <c r="QBG139" s="205"/>
      <c r="QBH139" s="205"/>
      <c r="QBI139" s="205"/>
      <c r="QBJ139" s="205"/>
      <c r="QBK139" s="205"/>
      <c r="QBL139" s="205"/>
      <c r="QBM139" s="205"/>
      <c r="QBN139" s="205"/>
      <c r="QBO139" s="205"/>
      <c r="QBP139" s="205"/>
      <c r="QBQ139" s="205"/>
      <c r="QBR139" s="205"/>
      <c r="QBS139" s="205"/>
      <c r="QBT139" s="205"/>
      <c r="QBU139" s="205"/>
      <c r="QBV139" s="205"/>
      <c r="QBW139" s="205"/>
      <c r="QBX139" s="205"/>
      <c r="QBY139" s="205"/>
      <c r="QBZ139" s="205"/>
      <c r="QCA139" s="205"/>
      <c r="QCB139" s="205"/>
      <c r="QCC139" s="205"/>
      <c r="QCD139" s="205"/>
      <c r="QCE139" s="205"/>
      <c r="QCF139" s="205"/>
      <c r="QCG139" s="205"/>
      <c r="QCH139" s="205"/>
      <c r="QCI139" s="205"/>
      <c r="QCJ139" s="205"/>
      <c r="QCK139" s="205"/>
      <c r="QCL139" s="205"/>
      <c r="QCM139" s="205"/>
      <c r="QCN139" s="205"/>
      <c r="QCO139" s="205"/>
      <c r="QCP139" s="205"/>
      <c r="QCQ139" s="205"/>
      <c r="QCR139" s="205"/>
      <c r="QCS139" s="205"/>
      <c r="QCT139" s="205"/>
      <c r="QCU139" s="205"/>
      <c r="QCV139" s="205"/>
      <c r="QCW139" s="205"/>
      <c r="QCX139" s="205"/>
      <c r="QCY139" s="205"/>
      <c r="QCZ139" s="205"/>
      <c r="QDA139" s="205"/>
      <c r="QDB139" s="205"/>
      <c r="QDC139" s="205"/>
      <c r="QDD139" s="205"/>
      <c r="QDE139" s="205"/>
      <c r="QDF139" s="205"/>
      <c r="QDG139" s="205"/>
      <c r="QDH139" s="205"/>
      <c r="QDI139" s="205"/>
      <c r="QDJ139" s="205"/>
      <c r="QDK139" s="205"/>
      <c r="QDL139" s="205"/>
      <c r="QDM139" s="205"/>
      <c r="QDN139" s="205"/>
      <c r="QDO139" s="205"/>
      <c r="QDP139" s="205"/>
      <c r="QDQ139" s="205"/>
      <c r="QDR139" s="205"/>
      <c r="QDS139" s="205"/>
      <c r="QDT139" s="205"/>
      <c r="QDU139" s="205"/>
      <c r="QDV139" s="205"/>
      <c r="QDW139" s="205"/>
      <c r="QDX139" s="205"/>
      <c r="QDY139" s="205"/>
      <c r="QDZ139" s="205"/>
      <c r="QEA139" s="205"/>
      <c r="QEB139" s="205"/>
      <c r="QEC139" s="205"/>
      <c r="QED139" s="205"/>
      <c r="QEE139" s="205"/>
      <c r="QEF139" s="205"/>
      <c r="QEG139" s="205"/>
      <c r="QEH139" s="205"/>
      <c r="QEI139" s="205"/>
      <c r="QEJ139" s="205"/>
      <c r="QEK139" s="205"/>
      <c r="QEL139" s="205"/>
      <c r="QEM139" s="205"/>
      <c r="QEN139" s="205"/>
      <c r="QEO139" s="205"/>
      <c r="QEP139" s="205"/>
      <c r="QEQ139" s="205"/>
      <c r="QER139" s="205"/>
      <c r="QES139" s="205"/>
      <c r="QET139" s="205"/>
      <c r="QEU139" s="205"/>
      <c r="QEV139" s="205"/>
      <c r="QEW139" s="205"/>
      <c r="QEX139" s="205"/>
      <c r="QEY139" s="205"/>
      <c r="QEZ139" s="205"/>
      <c r="QFA139" s="205"/>
      <c r="QFB139" s="205"/>
      <c r="QFC139" s="205"/>
      <c r="QFD139" s="205"/>
      <c r="QFE139" s="205"/>
      <c r="QFF139" s="205"/>
      <c r="QFG139" s="205"/>
      <c r="QFH139" s="205"/>
      <c r="QFI139" s="205"/>
      <c r="QFJ139" s="205"/>
      <c r="QFK139" s="205"/>
      <c r="QFL139" s="205"/>
      <c r="QFM139" s="205"/>
      <c r="QFN139" s="205"/>
      <c r="QFO139" s="205"/>
      <c r="QFP139" s="205"/>
      <c r="QFQ139" s="205"/>
      <c r="QFR139" s="205"/>
      <c r="QFS139" s="205"/>
      <c r="QFT139" s="205"/>
      <c r="QFU139" s="205"/>
      <c r="QFV139" s="205"/>
      <c r="QFW139" s="205"/>
      <c r="QFX139" s="205"/>
      <c r="QFY139" s="205"/>
      <c r="QFZ139" s="205"/>
      <c r="QGA139" s="205"/>
      <c r="QGB139" s="205"/>
      <c r="QGC139" s="205"/>
      <c r="QGD139" s="205"/>
      <c r="QGE139" s="205"/>
      <c r="QGF139" s="205"/>
      <c r="QGG139" s="205"/>
      <c r="QGH139" s="205"/>
      <c r="QGI139" s="205"/>
      <c r="QGJ139" s="205"/>
      <c r="QGK139" s="205"/>
      <c r="QGL139" s="205"/>
      <c r="QGM139" s="205"/>
      <c r="QGN139" s="205"/>
      <c r="QGO139" s="205"/>
      <c r="QGP139" s="205"/>
      <c r="QGQ139" s="205"/>
      <c r="QGR139" s="205"/>
      <c r="QGS139" s="205"/>
      <c r="QGT139" s="205"/>
      <c r="QGU139" s="205"/>
      <c r="QGV139" s="205"/>
      <c r="QGW139" s="205"/>
      <c r="QGX139" s="205"/>
      <c r="QGY139" s="205"/>
      <c r="QGZ139" s="205"/>
      <c r="QHA139" s="205"/>
      <c r="QHB139" s="205"/>
      <c r="QHC139" s="205"/>
      <c r="QHD139" s="205"/>
      <c r="QHE139" s="205"/>
      <c r="QHF139" s="205"/>
      <c r="QHG139" s="205"/>
      <c r="QHH139" s="205"/>
      <c r="QHI139" s="205"/>
      <c r="QHJ139" s="205"/>
      <c r="QHK139" s="205"/>
      <c r="QHL139" s="205"/>
      <c r="QHM139" s="205"/>
      <c r="QHN139" s="205"/>
      <c r="QHO139" s="205"/>
      <c r="QHP139" s="205"/>
      <c r="QHQ139" s="205"/>
      <c r="QHR139" s="205"/>
      <c r="QHS139" s="205"/>
      <c r="QHT139" s="205"/>
      <c r="QHU139" s="205"/>
      <c r="QHV139" s="205"/>
      <c r="QHW139" s="205"/>
      <c r="QHX139" s="205"/>
      <c r="QHY139" s="205"/>
      <c r="QHZ139" s="205"/>
      <c r="QIA139" s="205"/>
      <c r="QIB139" s="205"/>
      <c r="QIC139" s="205"/>
      <c r="QID139" s="205"/>
      <c r="QIE139" s="205"/>
      <c r="QIF139" s="205"/>
      <c r="QIG139" s="205"/>
      <c r="QIH139" s="205"/>
      <c r="QII139" s="205"/>
      <c r="QIJ139" s="205"/>
      <c r="QIK139" s="205"/>
      <c r="QIL139" s="205"/>
      <c r="QIM139" s="205"/>
      <c r="QIN139" s="205"/>
      <c r="QIO139" s="205"/>
      <c r="QIP139" s="205"/>
      <c r="QIQ139" s="205"/>
      <c r="QIR139" s="205"/>
      <c r="QIS139" s="205"/>
      <c r="QIT139" s="205"/>
      <c r="QIU139" s="205"/>
      <c r="QIV139" s="205"/>
      <c r="QIW139" s="205"/>
      <c r="QIX139" s="205"/>
      <c r="QIY139" s="205"/>
      <c r="QIZ139" s="205"/>
      <c r="QJA139" s="205"/>
      <c r="QJB139" s="205"/>
      <c r="QJC139" s="205"/>
      <c r="QJD139" s="205"/>
      <c r="QJE139" s="205"/>
      <c r="QJF139" s="205"/>
      <c r="QJG139" s="205"/>
      <c r="QJH139" s="205"/>
      <c r="QJI139" s="205"/>
      <c r="QJJ139" s="205"/>
      <c r="QJK139" s="205"/>
      <c r="QJL139" s="205"/>
      <c r="QJM139" s="205"/>
      <c r="QJN139" s="205"/>
      <c r="QJO139" s="205"/>
      <c r="QJP139" s="205"/>
      <c r="QJQ139" s="205"/>
      <c r="QJR139" s="205"/>
      <c r="QJS139" s="205"/>
      <c r="QJT139" s="205"/>
      <c r="QJU139" s="205"/>
      <c r="QJV139" s="205"/>
      <c r="QJW139" s="205"/>
      <c r="QJX139" s="205"/>
      <c r="QJY139" s="205"/>
      <c r="QJZ139" s="205"/>
      <c r="QKA139" s="205"/>
      <c r="QKH139" s="205"/>
      <c r="QKI139" s="205"/>
      <c r="QKJ139" s="205"/>
      <c r="QKK139" s="205"/>
      <c r="QKL139" s="205"/>
      <c r="QKM139" s="205"/>
      <c r="QKN139" s="205"/>
      <c r="QKO139" s="205"/>
      <c r="QKP139" s="205"/>
      <c r="QKQ139" s="205"/>
      <c r="QKR139" s="205"/>
      <c r="QKS139" s="205"/>
      <c r="QKT139" s="205"/>
      <c r="QKU139" s="205"/>
      <c r="QKV139" s="205"/>
      <c r="QKW139" s="205"/>
      <c r="QKX139" s="205"/>
      <c r="QKY139" s="205"/>
      <c r="QKZ139" s="205"/>
      <c r="QLA139" s="205"/>
      <c r="QLB139" s="205"/>
      <c r="QLC139" s="205"/>
      <c r="QLD139" s="205"/>
      <c r="QLE139" s="205"/>
      <c r="QLF139" s="205"/>
      <c r="QLG139" s="205"/>
      <c r="QLH139" s="205"/>
      <c r="QLI139" s="205"/>
      <c r="QLJ139" s="205"/>
      <c r="QLK139" s="205"/>
      <c r="QLL139" s="205"/>
      <c r="QLM139" s="205"/>
      <c r="QLN139" s="205"/>
      <c r="QLO139" s="205"/>
      <c r="QLP139" s="205"/>
      <c r="QLQ139" s="205"/>
      <c r="QLR139" s="205"/>
      <c r="QLS139" s="205"/>
      <c r="QLT139" s="205"/>
      <c r="QLU139" s="205"/>
      <c r="QLV139" s="205"/>
      <c r="QLW139" s="205"/>
      <c r="QLX139" s="205"/>
      <c r="QLY139" s="205"/>
      <c r="QLZ139" s="205"/>
      <c r="QMA139" s="205"/>
      <c r="QMB139" s="205"/>
      <c r="QMC139" s="205"/>
      <c r="QMD139" s="205"/>
      <c r="QME139" s="205"/>
      <c r="QMF139" s="205"/>
      <c r="QMG139" s="205"/>
      <c r="QMH139" s="205"/>
      <c r="QMI139" s="205"/>
      <c r="QMJ139" s="205"/>
      <c r="QMK139" s="205"/>
      <c r="QML139" s="205"/>
      <c r="QMM139" s="205"/>
      <c r="QMN139" s="205"/>
      <c r="QMO139" s="205"/>
      <c r="QMP139" s="205"/>
      <c r="QMQ139" s="205"/>
      <c r="QMR139" s="205"/>
      <c r="QMS139" s="205"/>
      <c r="QMT139" s="205"/>
      <c r="QMU139" s="205"/>
      <c r="QMV139" s="205"/>
      <c r="QMW139" s="205"/>
      <c r="QMX139" s="205"/>
      <c r="QMY139" s="205"/>
      <c r="QMZ139" s="205"/>
      <c r="QNA139" s="205"/>
      <c r="QNB139" s="205"/>
      <c r="QNC139" s="205"/>
      <c r="QND139" s="205"/>
      <c r="QNE139" s="205"/>
      <c r="QNF139" s="205"/>
      <c r="QNG139" s="205"/>
      <c r="QNH139" s="205"/>
      <c r="QNI139" s="205"/>
      <c r="QNJ139" s="205"/>
      <c r="QNK139" s="205"/>
      <c r="QNL139" s="205"/>
      <c r="QNM139" s="205"/>
      <c r="QNN139" s="205"/>
      <c r="QNO139" s="205"/>
      <c r="QNP139" s="205"/>
      <c r="QNQ139" s="205"/>
      <c r="QNR139" s="205"/>
      <c r="QNS139" s="205"/>
      <c r="QNT139" s="205"/>
      <c r="QNU139" s="205"/>
      <c r="QNV139" s="205"/>
      <c r="QNW139" s="205"/>
      <c r="QNX139" s="205"/>
      <c r="QNY139" s="205"/>
      <c r="QNZ139" s="205"/>
      <c r="QOA139" s="205"/>
      <c r="QOB139" s="205"/>
      <c r="QOC139" s="205"/>
      <c r="QOD139" s="205"/>
      <c r="QOE139" s="205"/>
      <c r="QOF139" s="205"/>
      <c r="QOG139" s="205"/>
      <c r="QOH139" s="205"/>
      <c r="QOI139" s="205"/>
      <c r="QOJ139" s="205"/>
      <c r="QOK139" s="205"/>
      <c r="QOL139" s="205"/>
      <c r="QOM139" s="205"/>
      <c r="QON139" s="205"/>
      <c r="QOO139" s="205"/>
      <c r="QOP139" s="205"/>
      <c r="QOQ139" s="205"/>
      <c r="QOR139" s="205"/>
      <c r="QOS139" s="205"/>
      <c r="QOT139" s="205"/>
      <c r="QOU139" s="205"/>
      <c r="QOV139" s="205"/>
      <c r="QOW139" s="205"/>
      <c r="QOX139" s="205"/>
      <c r="QOY139" s="205"/>
      <c r="QOZ139" s="205"/>
      <c r="QPA139" s="205"/>
      <c r="QPB139" s="205"/>
      <c r="QPC139" s="205"/>
      <c r="QPD139" s="205"/>
      <c r="QPE139" s="205"/>
      <c r="QPF139" s="205"/>
      <c r="QPG139" s="205"/>
      <c r="QPH139" s="205"/>
      <c r="QPI139" s="205"/>
      <c r="QPJ139" s="205"/>
      <c r="QPK139" s="205"/>
      <c r="QPL139" s="205"/>
      <c r="QPM139" s="205"/>
      <c r="QPN139" s="205"/>
      <c r="QPO139" s="205"/>
      <c r="QPP139" s="205"/>
      <c r="QPQ139" s="205"/>
      <c r="QPR139" s="205"/>
      <c r="QPS139" s="205"/>
      <c r="QPT139" s="205"/>
      <c r="QPU139" s="205"/>
      <c r="QPV139" s="205"/>
      <c r="QPW139" s="205"/>
      <c r="QPX139" s="205"/>
      <c r="QPY139" s="205"/>
      <c r="QPZ139" s="205"/>
      <c r="QQA139" s="205"/>
      <c r="QQB139" s="205"/>
      <c r="QQC139" s="205"/>
      <c r="QQD139" s="205"/>
      <c r="QQE139" s="205"/>
      <c r="QQF139" s="205"/>
      <c r="QQG139" s="205"/>
      <c r="QQH139" s="205"/>
      <c r="QQI139" s="205"/>
      <c r="QQJ139" s="205"/>
      <c r="QQK139" s="205"/>
      <c r="QQL139" s="205"/>
      <c r="QQM139" s="205"/>
      <c r="QQN139" s="205"/>
      <c r="QQO139" s="205"/>
      <c r="QQP139" s="205"/>
      <c r="QQQ139" s="205"/>
      <c r="QQR139" s="205"/>
      <c r="QQS139" s="205"/>
      <c r="QQT139" s="205"/>
      <c r="QQU139" s="205"/>
      <c r="QQV139" s="205"/>
      <c r="QQW139" s="205"/>
      <c r="QQX139" s="205"/>
      <c r="QQY139" s="205"/>
      <c r="QQZ139" s="205"/>
      <c r="QRA139" s="205"/>
      <c r="QRB139" s="205"/>
      <c r="QRC139" s="205"/>
      <c r="QRD139" s="205"/>
      <c r="QRE139" s="205"/>
      <c r="QRF139" s="205"/>
      <c r="QRG139" s="205"/>
      <c r="QRH139" s="205"/>
      <c r="QRI139" s="205"/>
      <c r="QRJ139" s="205"/>
      <c r="QRK139" s="205"/>
      <c r="QRL139" s="205"/>
      <c r="QRM139" s="205"/>
      <c r="QRN139" s="205"/>
      <c r="QRO139" s="205"/>
      <c r="QRP139" s="205"/>
      <c r="QRQ139" s="205"/>
      <c r="QRR139" s="205"/>
      <c r="QRS139" s="205"/>
      <c r="QRT139" s="205"/>
      <c r="QRU139" s="205"/>
      <c r="QRV139" s="205"/>
      <c r="QRW139" s="205"/>
      <c r="QRX139" s="205"/>
      <c r="QRY139" s="205"/>
      <c r="QRZ139" s="205"/>
      <c r="QSA139" s="205"/>
      <c r="QSB139" s="205"/>
      <c r="QSC139" s="205"/>
      <c r="QSD139" s="205"/>
      <c r="QSE139" s="205"/>
      <c r="QSF139" s="205"/>
      <c r="QSG139" s="205"/>
      <c r="QSH139" s="205"/>
      <c r="QSI139" s="205"/>
      <c r="QSJ139" s="205"/>
      <c r="QSK139" s="205"/>
      <c r="QSL139" s="205"/>
      <c r="QSM139" s="205"/>
      <c r="QSN139" s="205"/>
      <c r="QSO139" s="205"/>
      <c r="QSP139" s="205"/>
      <c r="QSQ139" s="205"/>
      <c r="QSR139" s="205"/>
      <c r="QSS139" s="205"/>
      <c r="QST139" s="205"/>
      <c r="QSU139" s="205"/>
      <c r="QSV139" s="205"/>
      <c r="QSW139" s="205"/>
      <c r="QSX139" s="205"/>
      <c r="QSY139" s="205"/>
      <c r="QSZ139" s="205"/>
      <c r="QTA139" s="205"/>
      <c r="QTB139" s="205"/>
      <c r="QTC139" s="205"/>
      <c r="QTD139" s="205"/>
      <c r="QTE139" s="205"/>
      <c r="QTF139" s="205"/>
      <c r="QTG139" s="205"/>
      <c r="QTH139" s="205"/>
      <c r="QTI139" s="205"/>
      <c r="QTJ139" s="205"/>
      <c r="QTK139" s="205"/>
      <c r="QTL139" s="205"/>
      <c r="QTM139" s="205"/>
      <c r="QTN139" s="205"/>
      <c r="QTO139" s="205"/>
      <c r="QTP139" s="205"/>
      <c r="QTQ139" s="205"/>
      <c r="QTR139" s="205"/>
      <c r="QTS139" s="205"/>
      <c r="QTT139" s="205"/>
      <c r="QTU139" s="205"/>
      <c r="QTV139" s="205"/>
      <c r="QTW139" s="205"/>
      <c r="QUD139" s="205"/>
      <c r="QUE139" s="205"/>
      <c r="QUF139" s="205"/>
      <c r="QUG139" s="205"/>
      <c r="QUH139" s="205"/>
      <c r="QUI139" s="205"/>
      <c r="QUJ139" s="205"/>
      <c r="QUK139" s="205"/>
      <c r="QUL139" s="205"/>
      <c r="QUM139" s="205"/>
      <c r="QUN139" s="205"/>
      <c r="QUO139" s="205"/>
      <c r="QUP139" s="205"/>
      <c r="QUQ139" s="205"/>
      <c r="QUR139" s="205"/>
      <c r="QUS139" s="205"/>
      <c r="QUT139" s="205"/>
      <c r="QUU139" s="205"/>
      <c r="QUV139" s="205"/>
      <c r="QUW139" s="205"/>
      <c r="QUX139" s="205"/>
      <c r="QUY139" s="205"/>
      <c r="QUZ139" s="205"/>
      <c r="QVA139" s="205"/>
      <c r="QVB139" s="205"/>
      <c r="QVC139" s="205"/>
      <c r="QVD139" s="205"/>
      <c r="QVE139" s="205"/>
      <c r="QVF139" s="205"/>
      <c r="QVG139" s="205"/>
      <c r="QVH139" s="205"/>
      <c r="QVI139" s="205"/>
      <c r="QVJ139" s="205"/>
      <c r="QVK139" s="205"/>
      <c r="QVL139" s="205"/>
      <c r="QVM139" s="205"/>
      <c r="QVN139" s="205"/>
      <c r="QVO139" s="205"/>
      <c r="QVP139" s="205"/>
      <c r="QVQ139" s="205"/>
      <c r="QVR139" s="205"/>
      <c r="QVS139" s="205"/>
      <c r="QVT139" s="205"/>
      <c r="QVU139" s="205"/>
      <c r="QVV139" s="205"/>
      <c r="QVW139" s="205"/>
      <c r="QVX139" s="205"/>
      <c r="QVY139" s="205"/>
      <c r="QVZ139" s="205"/>
      <c r="QWA139" s="205"/>
      <c r="QWB139" s="205"/>
      <c r="QWC139" s="205"/>
      <c r="QWD139" s="205"/>
      <c r="QWE139" s="205"/>
      <c r="QWF139" s="205"/>
      <c r="QWG139" s="205"/>
      <c r="QWH139" s="205"/>
      <c r="QWI139" s="205"/>
      <c r="QWJ139" s="205"/>
      <c r="QWK139" s="205"/>
      <c r="QWL139" s="205"/>
      <c r="QWM139" s="205"/>
      <c r="QWN139" s="205"/>
      <c r="QWO139" s="205"/>
      <c r="QWP139" s="205"/>
      <c r="QWQ139" s="205"/>
      <c r="QWR139" s="205"/>
      <c r="QWS139" s="205"/>
      <c r="QWT139" s="205"/>
      <c r="QWU139" s="205"/>
      <c r="QWV139" s="205"/>
      <c r="QWW139" s="205"/>
      <c r="QWX139" s="205"/>
      <c r="QWY139" s="205"/>
      <c r="QWZ139" s="205"/>
      <c r="QXA139" s="205"/>
      <c r="QXB139" s="205"/>
      <c r="QXC139" s="205"/>
      <c r="QXD139" s="205"/>
      <c r="QXE139" s="205"/>
      <c r="QXF139" s="205"/>
      <c r="QXG139" s="205"/>
      <c r="QXH139" s="205"/>
      <c r="QXI139" s="205"/>
      <c r="QXJ139" s="205"/>
      <c r="QXK139" s="205"/>
      <c r="QXL139" s="205"/>
      <c r="QXM139" s="205"/>
      <c r="QXN139" s="205"/>
      <c r="QXO139" s="205"/>
      <c r="QXP139" s="205"/>
      <c r="QXQ139" s="205"/>
      <c r="QXR139" s="205"/>
      <c r="QXS139" s="205"/>
      <c r="QXT139" s="205"/>
      <c r="QXU139" s="205"/>
      <c r="QXV139" s="205"/>
      <c r="QXW139" s="205"/>
      <c r="QXX139" s="205"/>
      <c r="QXY139" s="205"/>
      <c r="QXZ139" s="205"/>
      <c r="QYA139" s="205"/>
      <c r="QYB139" s="205"/>
      <c r="QYC139" s="205"/>
      <c r="QYD139" s="205"/>
      <c r="QYE139" s="205"/>
      <c r="QYF139" s="205"/>
      <c r="QYG139" s="205"/>
      <c r="QYH139" s="205"/>
      <c r="QYI139" s="205"/>
      <c r="QYJ139" s="205"/>
      <c r="QYK139" s="205"/>
      <c r="QYL139" s="205"/>
      <c r="QYM139" s="205"/>
      <c r="QYN139" s="205"/>
      <c r="QYO139" s="205"/>
      <c r="QYP139" s="205"/>
      <c r="QYQ139" s="205"/>
      <c r="QYR139" s="205"/>
      <c r="QYS139" s="205"/>
      <c r="QYT139" s="205"/>
      <c r="QYU139" s="205"/>
      <c r="QYV139" s="205"/>
      <c r="QYW139" s="205"/>
      <c r="QYX139" s="205"/>
      <c r="QYY139" s="205"/>
      <c r="QYZ139" s="205"/>
      <c r="QZA139" s="205"/>
      <c r="QZB139" s="205"/>
      <c r="QZC139" s="205"/>
      <c r="QZD139" s="205"/>
      <c r="QZE139" s="205"/>
      <c r="QZF139" s="205"/>
      <c r="QZG139" s="205"/>
      <c r="QZH139" s="205"/>
      <c r="QZI139" s="205"/>
      <c r="QZJ139" s="205"/>
      <c r="QZK139" s="205"/>
      <c r="QZL139" s="205"/>
      <c r="QZM139" s="205"/>
      <c r="QZN139" s="205"/>
      <c r="QZO139" s="205"/>
      <c r="QZP139" s="205"/>
      <c r="QZQ139" s="205"/>
      <c r="QZR139" s="205"/>
      <c r="QZS139" s="205"/>
      <c r="QZT139" s="205"/>
      <c r="QZU139" s="205"/>
      <c r="QZV139" s="205"/>
      <c r="QZW139" s="205"/>
      <c r="QZX139" s="205"/>
      <c r="QZY139" s="205"/>
      <c r="QZZ139" s="205"/>
      <c r="RAA139" s="205"/>
      <c r="RAB139" s="205"/>
      <c r="RAC139" s="205"/>
      <c r="RAD139" s="205"/>
      <c r="RAE139" s="205"/>
      <c r="RAF139" s="205"/>
      <c r="RAG139" s="205"/>
      <c r="RAH139" s="205"/>
      <c r="RAI139" s="205"/>
      <c r="RAJ139" s="205"/>
      <c r="RAK139" s="205"/>
      <c r="RAL139" s="205"/>
      <c r="RAM139" s="205"/>
      <c r="RAN139" s="205"/>
      <c r="RAO139" s="205"/>
      <c r="RAP139" s="205"/>
      <c r="RAQ139" s="205"/>
      <c r="RAR139" s="205"/>
      <c r="RAS139" s="205"/>
      <c r="RAT139" s="205"/>
      <c r="RAU139" s="205"/>
      <c r="RAV139" s="205"/>
      <c r="RAW139" s="205"/>
      <c r="RAX139" s="205"/>
      <c r="RAY139" s="205"/>
      <c r="RAZ139" s="205"/>
      <c r="RBA139" s="205"/>
      <c r="RBB139" s="205"/>
      <c r="RBC139" s="205"/>
      <c r="RBD139" s="205"/>
      <c r="RBE139" s="205"/>
      <c r="RBF139" s="205"/>
      <c r="RBG139" s="205"/>
      <c r="RBH139" s="205"/>
      <c r="RBI139" s="205"/>
      <c r="RBJ139" s="205"/>
      <c r="RBK139" s="205"/>
      <c r="RBL139" s="205"/>
      <c r="RBM139" s="205"/>
      <c r="RBN139" s="205"/>
      <c r="RBO139" s="205"/>
      <c r="RBP139" s="205"/>
      <c r="RBQ139" s="205"/>
      <c r="RBR139" s="205"/>
      <c r="RBS139" s="205"/>
      <c r="RBT139" s="205"/>
      <c r="RBU139" s="205"/>
      <c r="RBV139" s="205"/>
      <c r="RBW139" s="205"/>
      <c r="RBX139" s="205"/>
      <c r="RBY139" s="205"/>
      <c r="RBZ139" s="205"/>
      <c r="RCA139" s="205"/>
      <c r="RCB139" s="205"/>
      <c r="RCC139" s="205"/>
      <c r="RCD139" s="205"/>
      <c r="RCE139" s="205"/>
      <c r="RCF139" s="205"/>
      <c r="RCG139" s="205"/>
      <c r="RCH139" s="205"/>
      <c r="RCI139" s="205"/>
      <c r="RCJ139" s="205"/>
      <c r="RCK139" s="205"/>
      <c r="RCL139" s="205"/>
      <c r="RCM139" s="205"/>
      <c r="RCN139" s="205"/>
      <c r="RCO139" s="205"/>
      <c r="RCP139" s="205"/>
      <c r="RCQ139" s="205"/>
      <c r="RCR139" s="205"/>
      <c r="RCS139" s="205"/>
      <c r="RCT139" s="205"/>
      <c r="RCU139" s="205"/>
      <c r="RCV139" s="205"/>
      <c r="RCW139" s="205"/>
      <c r="RCX139" s="205"/>
      <c r="RCY139" s="205"/>
      <c r="RCZ139" s="205"/>
      <c r="RDA139" s="205"/>
      <c r="RDB139" s="205"/>
      <c r="RDC139" s="205"/>
      <c r="RDD139" s="205"/>
      <c r="RDE139" s="205"/>
      <c r="RDF139" s="205"/>
      <c r="RDG139" s="205"/>
      <c r="RDH139" s="205"/>
      <c r="RDI139" s="205"/>
      <c r="RDJ139" s="205"/>
      <c r="RDK139" s="205"/>
      <c r="RDL139" s="205"/>
      <c r="RDM139" s="205"/>
      <c r="RDN139" s="205"/>
      <c r="RDO139" s="205"/>
      <c r="RDP139" s="205"/>
      <c r="RDQ139" s="205"/>
      <c r="RDR139" s="205"/>
      <c r="RDS139" s="205"/>
      <c r="RDZ139" s="205"/>
      <c r="REA139" s="205"/>
      <c r="REB139" s="205"/>
      <c r="REC139" s="205"/>
      <c r="RED139" s="205"/>
      <c r="REE139" s="205"/>
      <c r="REF139" s="205"/>
      <c r="REG139" s="205"/>
      <c r="REH139" s="205"/>
      <c r="REI139" s="205"/>
      <c r="REJ139" s="205"/>
      <c r="REK139" s="205"/>
      <c r="REL139" s="205"/>
      <c r="REM139" s="205"/>
      <c r="REN139" s="205"/>
      <c r="REO139" s="205"/>
      <c r="REP139" s="205"/>
      <c r="REQ139" s="205"/>
      <c r="RER139" s="205"/>
      <c r="RES139" s="205"/>
      <c r="RET139" s="205"/>
      <c r="REU139" s="205"/>
      <c r="REV139" s="205"/>
      <c r="REW139" s="205"/>
      <c r="REX139" s="205"/>
      <c r="REY139" s="205"/>
      <c r="REZ139" s="205"/>
      <c r="RFA139" s="205"/>
      <c r="RFB139" s="205"/>
      <c r="RFC139" s="205"/>
      <c r="RFD139" s="205"/>
      <c r="RFE139" s="205"/>
      <c r="RFF139" s="205"/>
      <c r="RFG139" s="205"/>
      <c r="RFH139" s="205"/>
      <c r="RFI139" s="205"/>
      <c r="RFJ139" s="205"/>
      <c r="RFK139" s="205"/>
      <c r="RFL139" s="205"/>
      <c r="RFM139" s="205"/>
      <c r="RFN139" s="205"/>
      <c r="RFO139" s="205"/>
      <c r="RFP139" s="205"/>
      <c r="RFQ139" s="205"/>
      <c r="RFR139" s="205"/>
      <c r="RFS139" s="205"/>
      <c r="RFT139" s="205"/>
      <c r="RFU139" s="205"/>
      <c r="RFV139" s="205"/>
      <c r="RFW139" s="205"/>
      <c r="RFX139" s="205"/>
      <c r="RFY139" s="205"/>
      <c r="RFZ139" s="205"/>
      <c r="RGA139" s="205"/>
      <c r="RGB139" s="205"/>
      <c r="RGC139" s="205"/>
      <c r="RGD139" s="205"/>
      <c r="RGE139" s="205"/>
      <c r="RGF139" s="205"/>
      <c r="RGG139" s="205"/>
      <c r="RGH139" s="205"/>
      <c r="RGI139" s="205"/>
      <c r="RGJ139" s="205"/>
      <c r="RGK139" s="205"/>
      <c r="RGL139" s="205"/>
      <c r="RGM139" s="205"/>
      <c r="RGN139" s="205"/>
      <c r="RGO139" s="205"/>
      <c r="RGP139" s="205"/>
      <c r="RGQ139" s="205"/>
      <c r="RGR139" s="205"/>
      <c r="RGS139" s="205"/>
      <c r="RGT139" s="205"/>
      <c r="RGU139" s="205"/>
      <c r="RGV139" s="205"/>
      <c r="RGW139" s="205"/>
      <c r="RGX139" s="205"/>
      <c r="RGY139" s="205"/>
      <c r="RGZ139" s="205"/>
      <c r="RHA139" s="205"/>
      <c r="RHB139" s="205"/>
      <c r="RHC139" s="205"/>
      <c r="RHD139" s="205"/>
      <c r="RHE139" s="205"/>
      <c r="RHF139" s="205"/>
      <c r="RHG139" s="205"/>
      <c r="RHH139" s="205"/>
      <c r="RHI139" s="205"/>
      <c r="RHJ139" s="205"/>
      <c r="RHK139" s="205"/>
      <c r="RHL139" s="205"/>
      <c r="RHM139" s="205"/>
      <c r="RHN139" s="205"/>
      <c r="RHO139" s="205"/>
      <c r="RHP139" s="205"/>
      <c r="RHQ139" s="205"/>
      <c r="RHR139" s="205"/>
      <c r="RHS139" s="205"/>
      <c r="RHT139" s="205"/>
      <c r="RHU139" s="205"/>
      <c r="RHV139" s="205"/>
      <c r="RHW139" s="205"/>
      <c r="RHX139" s="205"/>
      <c r="RHY139" s="205"/>
      <c r="RHZ139" s="205"/>
      <c r="RIA139" s="205"/>
      <c r="RIB139" s="205"/>
      <c r="RIC139" s="205"/>
      <c r="RID139" s="205"/>
      <c r="RIE139" s="205"/>
      <c r="RIF139" s="205"/>
      <c r="RIG139" s="205"/>
      <c r="RIH139" s="205"/>
      <c r="RII139" s="205"/>
      <c r="RIJ139" s="205"/>
      <c r="RIK139" s="205"/>
      <c r="RIL139" s="205"/>
      <c r="RIM139" s="205"/>
      <c r="RIN139" s="205"/>
      <c r="RIO139" s="205"/>
      <c r="RIP139" s="205"/>
      <c r="RIQ139" s="205"/>
      <c r="RIR139" s="205"/>
      <c r="RIS139" s="205"/>
      <c r="RIT139" s="205"/>
      <c r="RIU139" s="205"/>
      <c r="RIV139" s="205"/>
      <c r="RIW139" s="205"/>
      <c r="RIX139" s="205"/>
      <c r="RIY139" s="205"/>
      <c r="RIZ139" s="205"/>
      <c r="RJA139" s="205"/>
      <c r="RJB139" s="205"/>
      <c r="RJC139" s="205"/>
      <c r="RJD139" s="205"/>
      <c r="RJE139" s="205"/>
      <c r="RJF139" s="205"/>
      <c r="RJG139" s="205"/>
      <c r="RJH139" s="205"/>
      <c r="RJI139" s="205"/>
      <c r="RJJ139" s="205"/>
      <c r="RJK139" s="205"/>
      <c r="RJL139" s="205"/>
      <c r="RJM139" s="205"/>
      <c r="RJN139" s="205"/>
      <c r="RJO139" s="205"/>
      <c r="RJP139" s="205"/>
      <c r="RJQ139" s="205"/>
      <c r="RJR139" s="205"/>
      <c r="RJS139" s="205"/>
      <c r="RJT139" s="205"/>
      <c r="RJU139" s="205"/>
      <c r="RJV139" s="205"/>
      <c r="RJW139" s="205"/>
      <c r="RJX139" s="205"/>
      <c r="RJY139" s="205"/>
      <c r="RJZ139" s="205"/>
      <c r="RKA139" s="205"/>
      <c r="RKB139" s="205"/>
      <c r="RKC139" s="205"/>
      <c r="RKD139" s="205"/>
      <c r="RKE139" s="205"/>
      <c r="RKF139" s="205"/>
      <c r="RKG139" s="205"/>
      <c r="RKH139" s="205"/>
      <c r="RKI139" s="205"/>
      <c r="RKJ139" s="205"/>
      <c r="RKK139" s="205"/>
      <c r="RKL139" s="205"/>
      <c r="RKM139" s="205"/>
      <c r="RKN139" s="205"/>
      <c r="RKO139" s="205"/>
      <c r="RKP139" s="205"/>
      <c r="RKQ139" s="205"/>
      <c r="RKR139" s="205"/>
      <c r="RKS139" s="205"/>
      <c r="RKT139" s="205"/>
      <c r="RKU139" s="205"/>
      <c r="RKV139" s="205"/>
      <c r="RKW139" s="205"/>
      <c r="RKX139" s="205"/>
      <c r="RKY139" s="205"/>
      <c r="RKZ139" s="205"/>
      <c r="RLA139" s="205"/>
      <c r="RLB139" s="205"/>
      <c r="RLC139" s="205"/>
      <c r="RLD139" s="205"/>
      <c r="RLE139" s="205"/>
      <c r="RLF139" s="205"/>
      <c r="RLG139" s="205"/>
      <c r="RLH139" s="205"/>
      <c r="RLI139" s="205"/>
      <c r="RLJ139" s="205"/>
      <c r="RLK139" s="205"/>
      <c r="RLL139" s="205"/>
      <c r="RLM139" s="205"/>
      <c r="RLN139" s="205"/>
      <c r="RLO139" s="205"/>
      <c r="RLP139" s="205"/>
      <c r="RLQ139" s="205"/>
      <c r="RLR139" s="205"/>
      <c r="RLS139" s="205"/>
      <c r="RLT139" s="205"/>
      <c r="RLU139" s="205"/>
      <c r="RLV139" s="205"/>
      <c r="RLW139" s="205"/>
      <c r="RLX139" s="205"/>
      <c r="RLY139" s="205"/>
      <c r="RLZ139" s="205"/>
      <c r="RMA139" s="205"/>
      <c r="RMB139" s="205"/>
      <c r="RMC139" s="205"/>
      <c r="RMD139" s="205"/>
      <c r="RME139" s="205"/>
      <c r="RMF139" s="205"/>
      <c r="RMG139" s="205"/>
      <c r="RMH139" s="205"/>
      <c r="RMI139" s="205"/>
      <c r="RMJ139" s="205"/>
      <c r="RMK139" s="205"/>
      <c r="RML139" s="205"/>
      <c r="RMM139" s="205"/>
      <c r="RMN139" s="205"/>
      <c r="RMO139" s="205"/>
      <c r="RMP139" s="205"/>
      <c r="RMQ139" s="205"/>
      <c r="RMR139" s="205"/>
      <c r="RMS139" s="205"/>
      <c r="RMT139" s="205"/>
      <c r="RMU139" s="205"/>
      <c r="RMV139" s="205"/>
      <c r="RMW139" s="205"/>
      <c r="RMX139" s="205"/>
      <c r="RMY139" s="205"/>
      <c r="RMZ139" s="205"/>
      <c r="RNA139" s="205"/>
      <c r="RNB139" s="205"/>
      <c r="RNC139" s="205"/>
      <c r="RND139" s="205"/>
      <c r="RNE139" s="205"/>
      <c r="RNF139" s="205"/>
      <c r="RNG139" s="205"/>
      <c r="RNH139" s="205"/>
      <c r="RNI139" s="205"/>
      <c r="RNJ139" s="205"/>
      <c r="RNK139" s="205"/>
      <c r="RNL139" s="205"/>
      <c r="RNM139" s="205"/>
      <c r="RNN139" s="205"/>
      <c r="RNO139" s="205"/>
      <c r="RNV139" s="205"/>
      <c r="RNW139" s="205"/>
      <c r="RNX139" s="205"/>
      <c r="RNY139" s="205"/>
      <c r="RNZ139" s="205"/>
      <c r="ROA139" s="205"/>
      <c r="ROB139" s="205"/>
      <c r="ROC139" s="205"/>
      <c r="ROD139" s="205"/>
      <c r="ROE139" s="205"/>
      <c r="ROF139" s="205"/>
      <c r="ROG139" s="205"/>
      <c r="ROH139" s="205"/>
      <c r="ROI139" s="205"/>
      <c r="ROJ139" s="205"/>
      <c r="ROK139" s="205"/>
      <c r="ROL139" s="205"/>
      <c r="ROM139" s="205"/>
      <c r="RON139" s="205"/>
      <c r="ROO139" s="205"/>
      <c r="ROP139" s="205"/>
      <c r="ROQ139" s="205"/>
      <c r="ROR139" s="205"/>
      <c r="ROS139" s="205"/>
      <c r="ROT139" s="205"/>
      <c r="ROU139" s="205"/>
      <c r="ROV139" s="205"/>
      <c r="ROW139" s="205"/>
      <c r="ROX139" s="205"/>
      <c r="ROY139" s="205"/>
      <c r="ROZ139" s="205"/>
      <c r="RPA139" s="205"/>
      <c r="RPB139" s="205"/>
      <c r="RPC139" s="205"/>
      <c r="RPD139" s="205"/>
      <c r="RPE139" s="205"/>
      <c r="RPF139" s="205"/>
      <c r="RPG139" s="205"/>
      <c r="RPH139" s="205"/>
      <c r="RPI139" s="205"/>
      <c r="RPJ139" s="205"/>
      <c r="RPK139" s="205"/>
      <c r="RPL139" s="205"/>
      <c r="RPM139" s="205"/>
      <c r="RPN139" s="205"/>
      <c r="RPO139" s="205"/>
      <c r="RPP139" s="205"/>
      <c r="RPQ139" s="205"/>
      <c r="RPR139" s="205"/>
      <c r="RPS139" s="205"/>
      <c r="RPT139" s="205"/>
      <c r="RPU139" s="205"/>
      <c r="RPV139" s="205"/>
      <c r="RPW139" s="205"/>
      <c r="RPX139" s="205"/>
      <c r="RPY139" s="205"/>
      <c r="RPZ139" s="205"/>
      <c r="RQA139" s="205"/>
      <c r="RQB139" s="205"/>
      <c r="RQC139" s="205"/>
      <c r="RQD139" s="205"/>
      <c r="RQE139" s="205"/>
      <c r="RQF139" s="205"/>
      <c r="RQG139" s="205"/>
      <c r="RQH139" s="205"/>
      <c r="RQI139" s="205"/>
      <c r="RQJ139" s="205"/>
      <c r="RQK139" s="205"/>
      <c r="RQL139" s="205"/>
      <c r="RQM139" s="205"/>
      <c r="RQN139" s="205"/>
      <c r="RQO139" s="205"/>
      <c r="RQP139" s="205"/>
      <c r="RQQ139" s="205"/>
      <c r="RQR139" s="205"/>
      <c r="RQS139" s="205"/>
      <c r="RQT139" s="205"/>
      <c r="RQU139" s="205"/>
      <c r="RQV139" s="205"/>
      <c r="RQW139" s="205"/>
      <c r="RQX139" s="205"/>
      <c r="RQY139" s="205"/>
      <c r="RQZ139" s="205"/>
      <c r="RRA139" s="205"/>
      <c r="RRB139" s="205"/>
      <c r="RRC139" s="205"/>
      <c r="RRD139" s="205"/>
      <c r="RRE139" s="205"/>
      <c r="RRF139" s="205"/>
      <c r="RRG139" s="205"/>
      <c r="RRH139" s="205"/>
      <c r="RRI139" s="205"/>
      <c r="RRJ139" s="205"/>
      <c r="RRK139" s="205"/>
      <c r="RRL139" s="205"/>
      <c r="RRM139" s="205"/>
      <c r="RRN139" s="205"/>
      <c r="RRO139" s="205"/>
      <c r="RRP139" s="205"/>
      <c r="RRQ139" s="205"/>
      <c r="RRR139" s="205"/>
      <c r="RRS139" s="205"/>
      <c r="RRT139" s="205"/>
      <c r="RRU139" s="205"/>
      <c r="RRV139" s="205"/>
      <c r="RRW139" s="205"/>
      <c r="RRX139" s="205"/>
      <c r="RRY139" s="205"/>
      <c r="RRZ139" s="205"/>
      <c r="RSA139" s="205"/>
      <c r="RSB139" s="205"/>
      <c r="RSC139" s="205"/>
      <c r="RSD139" s="205"/>
      <c r="RSE139" s="205"/>
      <c r="RSF139" s="205"/>
      <c r="RSG139" s="205"/>
      <c r="RSH139" s="205"/>
      <c r="RSI139" s="205"/>
      <c r="RSJ139" s="205"/>
      <c r="RSK139" s="205"/>
      <c r="RSL139" s="205"/>
      <c r="RSM139" s="205"/>
      <c r="RSN139" s="205"/>
      <c r="RSO139" s="205"/>
      <c r="RSP139" s="205"/>
      <c r="RSQ139" s="205"/>
      <c r="RSR139" s="205"/>
      <c r="RSS139" s="205"/>
      <c r="RST139" s="205"/>
      <c r="RSU139" s="205"/>
      <c r="RSV139" s="205"/>
      <c r="RSW139" s="205"/>
      <c r="RSX139" s="205"/>
      <c r="RSY139" s="205"/>
      <c r="RSZ139" s="205"/>
      <c r="RTA139" s="205"/>
      <c r="RTB139" s="205"/>
      <c r="RTC139" s="205"/>
      <c r="RTD139" s="205"/>
      <c r="RTE139" s="205"/>
      <c r="RTF139" s="205"/>
      <c r="RTG139" s="205"/>
      <c r="RTH139" s="205"/>
      <c r="RTI139" s="205"/>
      <c r="RTJ139" s="205"/>
      <c r="RTK139" s="205"/>
      <c r="RTL139" s="205"/>
      <c r="RTM139" s="205"/>
      <c r="RTN139" s="205"/>
      <c r="RTO139" s="205"/>
      <c r="RTP139" s="205"/>
      <c r="RTQ139" s="205"/>
      <c r="RTR139" s="205"/>
      <c r="RTS139" s="205"/>
      <c r="RTT139" s="205"/>
      <c r="RTU139" s="205"/>
      <c r="RTV139" s="205"/>
      <c r="RTW139" s="205"/>
      <c r="RTX139" s="205"/>
      <c r="RTY139" s="205"/>
      <c r="RTZ139" s="205"/>
      <c r="RUA139" s="205"/>
      <c r="RUB139" s="205"/>
      <c r="RUC139" s="205"/>
      <c r="RUD139" s="205"/>
      <c r="RUE139" s="205"/>
      <c r="RUF139" s="205"/>
      <c r="RUG139" s="205"/>
      <c r="RUH139" s="205"/>
      <c r="RUI139" s="205"/>
      <c r="RUJ139" s="205"/>
      <c r="RUK139" s="205"/>
      <c r="RUL139" s="205"/>
      <c r="RUM139" s="205"/>
      <c r="RUN139" s="205"/>
      <c r="RUO139" s="205"/>
      <c r="RUP139" s="205"/>
      <c r="RUQ139" s="205"/>
      <c r="RUR139" s="205"/>
      <c r="RUS139" s="205"/>
      <c r="RUT139" s="205"/>
      <c r="RUU139" s="205"/>
      <c r="RUV139" s="205"/>
      <c r="RUW139" s="205"/>
      <c r="RUX139" s="205"/>
      <c r="RUY139" s="205"/>
      <c r="RUZ139" s="205"/>
      <c r="RVA139" s="205"/>
      <c r="RVB139" s="205"/>
      <c r="RVC139" s="205"/>
      <c r="RVD139" s="205"/>
      <c r="RVE139" s="205"/>
      <c r="RVF139" s="205"/>
      <c r="RVG139" s="205"/>
      <c r="RVH139" s="205"/>
      <c r="RVI139" s="205"/>
      <c r="RVJ139" s="205"/>
      <c r="RVK139" s="205"/>
      <c r="RVL139" s="205"/>
      <c r="RVM139" s="205"/>
      <c r="RVN139" s="205"/>
      <c r="RVO139" s="205"/>
      <c r="RVP139" s="205"/>
      <c r="RVQ139" s="205"/>
      <c r="RVR139" s="205"/>
      <c r="RVS139" s="205"/>
      <c r="RVT139" s="205"/>
      <c r="RVU139" s="205"/>
      <c r="RVV139" s="205"/>
      <c r="RVW139" s="205"/>
      <c r="RVX139" s="205"/>
      <c r="RVY139" s="205"/>
      <c r="RVZ139" s="205"/>
      <c r="RWA139" s="205"/>
      <c r="RWB139" s="205"/>
      <c r="RWC139" s="205"/>
      <c r="RWD139" s="205"/>
      <c r="RWE139" s="205"/>
      <c r="RWF139" s="205"/>
      <c r="RWG139" s="205"/>
      <c r="RWH139" s="205"/>
      <c r="RWI139" s="205"/>
      <c r="RWJ139" s="205"/>
      <c r="RWK139" s="205"/>
      <c r="RWL139" s="205"/>
      <c r="RWM139" s="205"/>
      <c r="RWN139" s="205"/>
      <c r="RWO139" s="205"/>
      <c r="RWP139" s="205"/>
      <c r="RWQ139" s="205"/>
      <c r="RWR139" s="205"/>
      <c r="RWS139" s="205"/>
      <c r="RWT139" s="205"/>
      <c r="RWU139" s="205"/>
      <c r="RWV139" s="205"/>
      <c r="RWW139" s="205"/>
      <c r="RWX139" s="205"/>
      <c r="RWY139" s="205"/>
      <c r="RWZ139" s="205"/>
      <c r="RXA139" s="205"/>
      <c r="RXB139" s="205"/>
      <c r="RXC139" s="205"/>
      <c r="RXD139" s="205"/>
      <c r="RXE139" s="205"/>
      <c r="RXF139" s="205"/>
      <c r="RXG139" s="205"/>
      <c r="RXH139" s="205"/>
      <c r="RXI139" s="205"/>
      <c r="RXJ139" s="205"/>
      <c r="RXK139" s="205"/>
      <c r="RXR139" s="205"/>
      <c r="RXS139" s="205"/>
      <c r="RXT139" s="205"/>
      <c r="RXU139" s="205"/>
      <c r="RXV139" s="205"/>
      <c r="RXW139" s="205"/>
      <c r="RXX139" s="205"/>
      <c r="RXY139" s="205"/>
      <c r="RXZ139" s="205"/>
      <c r="RYA139" s="205"/>
      <c r="RYB139" s="205"/>
      <c r="RYC139" s="205"/>
      <c r="RYD139" s="205"/>
      <c r="RYE139" s="205"/>
      <c r="RYF139" s="205"/>
      <c r="RYG139" s="205"/>
      <c r="RYH139" s="205"/>
      <c r="RYI139" s="205"/>
      <c r="RYJ139" s="205"/>
      <c r="RYK139" s="205"/>
      <c r="RYL139" s="205"/>
      <c r="RYM139" s="205"/>
      <c r="RYN139" s="205"/>
      <c r="RYO139" s="205"/>
      <c r="RYP139" s="205"/>
      <c r="RYQ139" s="205"/>
      <c r="RYR139" s="205"/>
      <c r="RYS139" s="205"/>
      <c r="RYT139" s="205"/>
      <c r="RYU139" s="205"/>
      <c r="RYV139" s="205"/>
      <c r="RYW139" s="205"/>
      <c r="RYX139" s="205"/>
      <c r="RYY139" s="205"/>
      <c r="RYZ139" s="205"/>
      <c r="RZA139" s="205"/>
      <c r="RZB139" s="205"/>
      <c r="RZC139" s="205"/>
      <c r="RZD139" s="205"/>
      <c r="RZE139" s="205"/>
      <c r="RZF139" s="205"/>
      <c r="RZG139" s="205"/>
      <c r="RZH139" s="205"/>
      <c r="RZI139" s="205"/>
      <c r="RZJ139" s="205"/>
      <c r="RZK139" s="205"/>
      <c r="RZL139" s="205"/>
      <c r="RZM139" s="205"/>
      <c r="RZN139" s="205"/>
      <c r="RZO139" s="205"/>
      <c r="RZP139" s="205"/>
      <c r="RZQ139" s="205"/>
      <c r="RZR139" s="205"/>
      <c r="RZS139" s="205"/>
      <c r="RZT139" s="205"/>
      <c r="RZU139" s="205"/>
      <c r="RZV139" s="205"/>
      <c r="RZW139" s="205"/>
      <c r="RZX139" s="205"/>
      <c r="RZY139" s="205"/>
      <c r="RZZ139" s="205"/>
      <c r="SAA139" s="205"/>
      <c r="SAB139" s="205"/>
      <c r="SAC139" s="205"/>
      <c r="SAD139" s="205"/>
      <c r="SAE139" s="205"/>
      <c r="SAF139" s="205"/>
      <c r="SAG139" s="205"/>
      <c r="SAH139" s="205"/>
      <c r="SAI139" s="205"/>
      <c r="SAJ139" s="205"/>
      <c r="SAK139" s="205"/>
      <c r="SAL139" s="205"/>
      <c r="SAM139" s="205"/>
      <c r="SAN139" s="205"/>
      <c r="SAO139" s="205"/>
      <c r="SAP139" s="205"/>
      <c r="SAQ139" s="205"/>
      <c r="SAR139" s="205"/>
      <c r="SAS139" s="205"/>
      <c r="SAT139" s="205"/>
      <c r="SAU139" s="205"/>
      <c r="SAV139" s="205"/>
      <c r="SAW139" s="205"/>
      <c r="SAX139" s="205"/>
      <c r="SAY139" s="205"/>
      <c r="SAZ139" s="205"/>
      <c r="SBA139" s="205"/>
      <c r="SBB139" s="205"/>
      <c r="SBC139" s="205"/>
      <c r="SBD139" s="205"/>
      <c r="SBE139" s="205"/>
      <c r="SBF139" s="205"/>
      <c r="SBG139" s="205"/>
      <c r="SBH139" s="205"/>
      <c r="SBI139" s="205"/>
      <c r="SBJ139" s="205"/>
      <c r="SBK139" s="205"/>
      <c r="SBL139" s="205"/>
      <c r="SBM139" s="205"/>
      <c r="SBN139" s="205"/>
      <c r="SBO139" s="205"/>
      <c r="SBP139" s="205"/>
      <c r="SBQ139" s="205"/>
      <c r="SBR139" s="205"/>
      <c r="SBS139" s="205"/>
      <c r="SBT139" s="205"/>
      <c r="SBU139" s="205"/>
      <c r="SBV139" s="205"/>
      <c r="SBW139" s="205"/>
      <c r="SBX139" s="205"/>
      <c r="SBY139" s="205"/>
      <c r="SBZ139" s="205"/>
      <c r="SCA139" s="205"/>
      <c r="SCB139" s="205"/>
      <c r="SCC139" s="205"/>
      <c r="SCD139" s="205"/>
      <c r="SCE139" s="205"/>
      <c r="SCF139" s="205"/>
      <c r="SCG139" s="205"/>
      <c r="SCH139" s="205"/>
      <c r="SCI139" s="205"/>
      <c r="SCJ139" s="205"/>
      <c r="SCK139" s="205"/>
      <c r="SCL139" s="205"/>
      <c r="SCM139" s="205"/>
      <c r="SCN139" s="205"/>
      <c r="SCO139" s="205"/>
      <c r="SCP139" s="205"/>
      <c r="SCQ139" s="205"/>
      <c r="SCR139" s="205"/>
      <c r="SCS139" s="205"/>
      <c r="SCT139" s="205"/>
      <c r="SCU139" s="205"/>
      <c r="SCV139" s="205"/>
      <c r="SCW139" s="205"/>
      <c r="SCX139" s="205"/>
      <c r="SCY139" s="205"/>
      <c r="SCZ139" s="205"/>
      <c r="SDA139" s="205"/>
      <c r="SDB139" s="205"/>
      <c r="SDC139" s="205"/>
      <c r="SDD139" s="205"/>
      <c r="SDE139" s="205"/>
      <c r="SDF139" s="205"/>
      <c r="SDG139" s="205"/>
      <c r="SDH139" s="205"/>
      <c r="SDI139" s="205"/>
      <c r="SDJ139" s="205"/>
      <c r="SDK139" s="205"/>
      <c r="SDL139" s="205"/>
      <c r="SDM139" s="205"/>
      <c r="SDN139" s="205"/>
      <c r="SDO139" s="205"/>
      <c r="SDP139" s="205"/>
      <c r="SDQ139" s="205"/>
      <c r="SDR139" s="205"/>
      <c r="SDS139" s="205"/>
      <c r="SDT139" s="205"/>
      <c r="SDU139" s="205"/>
      <c r="SDV139" s="205"/>
      <c r="SDW139" s="205"/>
      <c r="SDX139" s="205"/>
      <c r="SDY139" s="205"/>
      <c r="SDZ139" s="205"/>
      <c r="SEA139" s="205"/>
      <c r="SEB139" s="205"/>
      <c r="SEC139" s="205"/>
      <c r="SED139" s="205"/>
      <c r="SEE139" s="205"/>
      <c r="SEF139" s="205"/>
      <c r="SEG139" s="205"/>
      <c r="SEH139" s="205"/>
      <c r="SEI139" s="205"/>
      <c r="SEJ139" s="205"/>
      <c r="SEK139" s="205"/>
      <c r="SEL139" s="205"/>
      <c r="SEM139" s="205"/>
      <c r="SEN139" s="205"/>
      <c r="SEO139" s="205"/>
      <c r="SEP139" s="205"/>
      <c r="SEQ139" s="205"/>
      <c r="SER139" s="205"/>
      <c r="SES139" s="205"/>
      <c r="SET139" s="205"/>
      <c r="SEU139" s="205"/>
      <c r="SEV139" s="205"/>
      <c r="SEW139" s="205"/>
      <c r="SEX139" s="205"/>
      <c r="SEY139" s="205"/>
      <c r="SEZ139" s="205"/>
      <c r="SFA139" s="205"/>
      <c r="SFB139" s="205"/>
      <c r="SFC139" s="205"/>
      <c r="SFD139" s="205"/>
      <c r="SFE139" s="205"/>
      <c r="SFF139" s="205"/>
      <c r="SFG139" s="205"/>
      <c r="SFH139" s="205"/>
      <c r="SFI139" s="205"/>
      <c r="SFJ139" s="205"/>
      <c r="SFK139" s="205"/>
      <c r="SFL139" s="205"/>
      <c r="SFM139" s="205"/>
      <c r="SFN139" s="205"/>
      <c r="SFO139" s="205"/>
      <c r="SFP139" s="205"/>
      <c r="SFQ139" s="205"/>
      <c r="SFR139" s="205"/>
      <c r="SFS139" s="205"/>
      <c r="SFT139" s="205"/>
      <c r="SFU139" s="205"/>
      <c r="SFV139" s="205"/>
      <c r="SFW139" s="205"/>
      <c r="SFX139" s="205"/>
      <c r="SFY139" s="205"/>
      <c r="SFZ139" s="205"/>
      <c r="SGA139" s="205"/>
      <c r="SGB139" s="205"/>
      <c r="SGC139" s="205"/>
      <c r="SGD139" s="205"/>
      <c r="SGE139" s="205"/>
      <c r="SGF139" s="205"/>
      <c r="SGG139" s="205"/>
      <c r="SGH139" s="205"/>
      <c r="SGI139" s="205"/>
      <c r="SGJ139" s="205"/>
      <c r="SGK139" s="205"/>
      <c r="SGL139" s="205"/>
      <c r="SGM139" s="205"/>
      <c r="SGN139" s="205"/>
      <c r="SGO139" s="205"/>
      <c r="SGP139" s="205"/>
      <c r="SGQ139" s="205"/>
      <c r="SGR139" s="205"/>
      <c r="SGS139" s="205"/>
      <c r="SGT139" s="205"/>
      <c r="SGU139" s="205"/>
      <c r="SGV139" s="205"/>
      <c r="SGW139" s="205"/>
      <c r="SGX139" s="205"/>
      <c r="SGY139" s="205"/>
      <c r="SGZ139" s="205"/>
      <c r="SHA139" s="205"/>
      <c r="SHB139" s="205"/>
      <c r="SHC139" s="205"/>
      <c r="SHD139" s="205"/>
      <c r="SHE139" s="205"/>
      <c r="SHF139" s="205"/>
      <c r="SHG139" s="205"/>
      <c r="SHN139" s="205"/>
      <c r="SHO139" s="205"/>
      <c r="SHP139" s="205"/>
      <c r="SHQ139" s="205"/>
      <c r="SHR139" s="205"/>
      <c r="SHS139" s="205"/>
      <c r="SHT139" s="205"/>
      <c r="SHU139" s="205"/>
      <c r="SHV139" s="205"/>
      <c r="SHW139" s="205"/>
      <c r="SHX139" s="205"/>
      <c r="SHY139" s="205"/>
      <c r="SHZ139" s="205"/>
      <c r="SIA139" s="205"/>
      <c r="SIB139" s="205"/>
      <c r="SIC139" s="205"/>
      <c r="SID139" s="205"/>
      <c r="SIE139" s="205"/>
      <c r="SIF139" s="205"/>
      <c r="SIG139" s="205"/>
      <c r="SIH139" s="205"/>
      <c r="SII139" s="205"/>
      <c r="SIJ139" s="205"/>
      <c r="SIK139" s="205"/>
      <c r="SIL139" s="205"/>
      <c r="SIM139" s="205"/>
      <c r="SIN139" s="205"/>
      <c r="SIO139" s="205"/>
      <c r="SIP139" s="205"/>
      <c r="SIQ139" s="205"/>
      <c r="SIR139" s="205"/>
      <c r="SIS139" s="205"/>
      <c r="SIT139" s="205"/>
      <c r="SIU139" s="205"/>
      <c r="SIV139" s="205"/>
      <c r="SIW139" s="205"/>
      <c r="SIX139" s="205"/>
      <c r="SIY139" s="205"/>
      <c r="SIZ139" s="205"/>
      <c r="SJA139" s="205"/>
      <c r="SJB139" s="205"/>
      <c r="SJC139" s="205"/>
      <c r="SJD139" s="205"/>
      <c r="SJE139" s="205"/>
      <c r="SJF139" s="205"/>
      <c r="SJG139" s="205"/>
      <c r="SJH139" s="205"/>
      <c r="SJI139" s="205"/>
      <c r="SJJ139" s="205"/>
      <c r="SJK139" s="205"/>
      <c r="SJL139" s="205"/>
      <c r="SJM139" s="205"/>
      <c r="SJN139" s="205"/>
      <c r="SJO139" s="205"/>
      <c r="SJP139" s="205"/>
      <c r="SJQ139" s="205"/>
      <c r="SJR139" s="205"/>
      <c r="SJS139" s="205"/>
      <c r="SJT139" s="205"/>
      <c r="SJU139" s="205"/>
      <c r="SJV139" s="205"/>
      <c r="SJW139" s="205"/>
      <c r="SJX139" s="205"/>
      <c r="SJY139" s="205"/>
      <c r="SJZ139" s="205"/>
      <c r="SKA139" s="205"/>
      <c r="SKB139" s="205"/>
      <c r="SKC139" s="205"/>
      <c r="SKD139" s="205"/>
      <c r="SKE139" s="205"/>
      <c r="SKF139" s="205"/>
      <c r="SKG139" s="205"/>
      <c r="SKH139" s="205"/>
      <c r="SKI139" s="205"/>
      <c r="SKJ139" s="205"/>
      <c r="SKK139" s="205"/>
      <c r="SKL139" s="205"/>
      <c r="SKM139" s="205"/>
      <c r="SKN139" s="205"/>
      <c r="SKO139" s="205"/>
      <c r="SKP139" s="205"/>
      <c r="SKQ139" s="205"/>
      <c r="SKR139" s="205"/>
      <c r="SKS139" s="205"/>
      <c r="SKT139" s="205"/>
      <c r="SKU139" s="205"/>
      <c r="SKV139" s="205"/>
      <c r="SKW139" s="205"/>
      <c r="SKX139" s="205"/>
      <c r="SKY139" s="205"/>
      <c r="SKZ139" s="205"/>
      <c r="SLA139" s="205"/>
      <c r="SLB139" s="205"/>
      <c r="SLC139" s="205"/>
      <c r="SLD139" s="205"/>
      <c r="SLE139" s="205"/>
      <c r="SLF139" s="205"/>
      <c r="SLG139" s="205"/>
      <c r="SLH139" s="205"/>
      <c r="SLI139" s="205"/>
      <c r="SLJ139" s="205"/>
      <c r="SLK139" s="205"/>
      <c r="SLL139" s="205"/>
      <c r="SLM139" s="205"/>
      <c r="SLN139" s="205"/>
      <c r="SLO139" s="205"/>
      <c r="SLP139" s="205"/>
      <c r="SLQ139" s="205"/>
      <c r="SLR139" s="205"/>
      <c r="SLS139" s="205"/>
      <c r="SLT139" s="205"/>
      <c r="SLU139" s="205"/>
      <c r="SLV139" s="205"/>
      <c r="SLW139" s="205"/>
      <c r="SLX139" s="205"/>
      <c r="SLY139" s="205"/>
      <c r="SLZ139" s="205"/>
      <c r="SMA139" s="205"/>
      <c r="SMB139" s="205"/>
      <c r="SMC139" s="205"/>
      <c r="SMD139" s="205"/>
      <c r="SME139" s="205"/>
      <c r="SMF139" s="205"/>
      <c r="SMG139" s="205"/>
      <c r="SMH139" s="205"/>
      <c r="SMI139" s="205"/>
      <c r="SMJ139" s="205"/>
      <c r="SMK139" s="205"/>
      <c r="SML139" s="205"/>
      <c r="SMM139" s="205"/>
      <c r="SMN139" s="205"/>
      <c r="SMO139" s="205"/>
      <c r="SMP139" s="205"/>
      <c r="SMQ139" s="205"/>
      <c r="SMR139" s="205"/>
      <c r="SMS139" s="205"/>
      <c r="SMT139" s="205"/>
      <c r="SMU139" s="205"/>
      <c r="SMV139" s="205"/>
      <c r="SMW139" s="205"/>
      <c r="SMX139" s="205"/>
      <c r="SMY139" s="205"/>
      <c r="SMZ139" s="205"/>
      <c r="SNA139" s="205"/>
      <c r="SNB139" s="205"/>
      <c r="SNC139" s="205"/>
      <c r="SND139" s="205"/>
      <c r="SNE139" s="205"/>
      <c r="SNF139" s="205"/>
      <c r="SNG139" s="205"/>
      <c r="SNH139" s="205"/>
      <c r="SNI139" s="205"/>
      <c r="SNJ139" s="205"/>
      <c r="SNK139" s="205"/>
      <c r="SNL139" s="205"/>
      <c r="SNM139" s="205"/>
      <c r="SNN139" s="205"/>
      <c r="SNO139" s="205"/>
      <c r="SNP139" s="205"/>
      <c r="SNQ139" s="205"/>
      <c r="SNR139" s="205"/>
      <c r="SNS139" s="205"/>
      <c r="SNT139" s="205"/>
      <c r="SNU139" s="205"/>
      <c r="SNV139" s="205"/>
      <c r="SNW139" s="205"/>
      <c r="SNX139" s="205"/>
      <c r="SNY139" s="205"/>
      <c r="SNZ139" s="205"/>
      <c r="SOA139" s="205"/>
      <c r="SOB139" s="205"/>
      <c r="SOC139" s="205"/>
      <c r="SOD139" s="205"/>
      <c r="SOE139" s="205"/>
      <c r="SOF139" s="205"/>
      <c r="SOG139" s="205"/>
      <c r="SOH139" s="205"/>
      <c r="SOI139" s="205"/>
      <c r="SOJ139" s="205"/>
      <c r="SOK139" s="205"/>
      <c r="SOL139" s="205"/>
      <c r="SOM139" s="205"/>
      <c r="SON139" s="205"/>
      <c r="SOO139" s="205"/>
      <c r="SOP139" s="205"/>
      <c r="SOQ139" s="205"/>
      <c r="SOR139" s="205"/>
      <c r="SOS139" s="205"/>
      <c r="SOT139" s="205"/>
      <c r="SOU139" s="205"/>
      <c r="SOV139" s="205"/>
      <c r="SOW139" s="205"/>
      <c r="SOX139" s="205"/>
      <c r="SOY139" s="205"/>
      <c r="SOZ139" s="205"/>
      <c r="SPA139" s="205"/>
      <c r="SPB139" s="205"/>
      <c r="SPC139" s="205"/>
      <c r="SPD139" s="205"/>
      <c r="SPE139" s="205"/>
      <c r="SPF139" s="205"/>
      <c r="SPG139" s="205"/>
      <c r="SPH139" s="205"/>
      <c r="SPI139" s="205"/>
      <c r="SPJ139" s="205"/>
      <c r="SPK139" s="205"/>
      <c r="SPL139" s="205"/>
      <c r="SPM139" s="205"/>
      <c r="SPN139" s="205"/>
      <c r="SPO139" s="205"/>
      <c r="SPP139" s="205"/>
      <c r="SPQ139" s="205"/>
      <c r="SPR139" s="205"/>
      <c r="SPS139" s="205"/>
      <c r="SPT139" s="205"/>
      <c r="SPU139" s="205"/>
      <c r="SPV139" s="205"/>
      <c r="SPW139" s="205"/>
      <c r="SPX139" s="205"/>
      <c r="SPY139" s="205"/>
      <c r="SPZ139" s="205"/>
      <c r="SQA139" s="205"/>
      <c r="SQB139" s="205"/>
      <c r="SQC139" s="205"/>
      <c r="SQD139" s="205"/>
      <c r="SQE139" s="205"/>
      <c r="SQF139" s="205"/>
      <c r="SQG139" s="205"/>
      <c r="SQH139" s="205"/>
      <c r="SQI139" s="205"/>
      <c r="SQJ139" s="205"/>
      <c r="SQK139" s="205"/>
      <c r="SQL139" s="205"/>
      <c r="SQM139" s="205"/>
      <c r="SQN139" s="205"/>
      <c r="SQO139" s="205"/>
      <c r="SQP139" s="205"/>
      <c r="SQQ139" s="205"/>
      <c r="SQR139" s="205"/>
      <c r="SQS139" s="205"/>
      <c r="SQT139" s="205"/>
      <c r="SQU139" s="205"/>
      <c r="SQV139" s="205"/>
      <c r="SQW139" s="205"/>
      <c r="SQX139" s="205"/>
      <c r="SQY139" s="205"/>
      <c r="SQZ139" s="205"/>
      <c r="SRA139" s="205"/>
      <c r="SRB139" s="205"/>
      <c r="SRC139" s="205"/>
      <c r="SRJ139" s="205"/>
      <c r="SRK139" s="205"/>
      <c r="SRL139" s="205"/>
      <c r="SRM139" s="205"/>
      <c r="SRN139" s="205"/>
      <c r="SRO139" s="205"/>
      <c r="SRP139" s="205"/>
      <c r="SRQ139" s="205"/>
      <c r="SRR139" s="205"/>
      <c r="SRS139" s="205"/>
      <c r="SRT139" s="205"/>
      <c r="SRU139" s="205"/>
      <c r="SRV139" s="205"/>
      <c r="SRW139" s="205"/>
      <c r="SRX139" s="205"/>
      <c r="SRY139" s="205"/>
      <c r="SRZ139" s="205"/>
      <c r="SSA139" s="205"/>
      <c r="SSB139" s="205"/>
      <c r="SSC139" s="205"/>
      <c r="SSD139" s="205"/>
      <c r="SSE139" s="205"/>
      <c r="SSF139" s="205"/>
      <c r="SSG139" s="205"/>
      <c r="SSH139" s="205"/>
      <c r="SSI139" s="205"/>
      <c r="SSJ139" s="205"/>
      <c r="SSK139" s="205"/>
      <c r="SSL139" s="205"/>
      <c r="SSM139" s="205"/>
      <c r="SSN139" s="205"/>
      <c r="SSO139" s="205"/>
      <c r="SSP139" s="205"/>
      <c r="SSQ139" s="205"/>
      <c r="SSR139" s="205"/>
      <c r="SSS139" s="205"/>
      <c r="SST139" s="205"/>
      <c r="SSU139" s="205"/>
      <c r="SSV139" s="205"/>
      <c r="SSW139" s="205"/>
      <c r="SSX139" s="205"/>
      <c r="SSY139" s="205"/>
      <c r="SSZ139" s="205"/>
      <c r="STA139" s="205"/>
      <c r="STB139" s="205"/>
      <c r="STC139" s="205"/>
      <c r="STD139" s="205"/>
      <c r="STE139" s="205"/>
      <c r="STF139" s="205"/>
      <c r="STG139" s="205"/>
      <c r="STH139" s="205"/>
      <c r="STI139" s="205"/>
      <c r="STJ139" s="205"/>
      <c r="STK139" s="205"/>
      <c r="STL139" s="205"/>
      <c r="STM139" s="205"/>
      <c r="STN139" s="205"/>
      <c r="STO139" s="205"/>
      <c r="STP139" s="205"/>
      <c r="STQ139" s="205"/>
      <c r="STR139" s="205"/>
      <c r="STS139" s="205"/>
      <c r="STT139" s="205"/>
      <c r="STU139" s="205"/>
      <c r="STV139" s="205"/>
      <c r="STW139" s="205"/>
      <c r="STX139" s="205"/>
      <c r="STY139" s="205"/>
      <c r="STZ139" s="205"/>
      <c r="SUA139" s="205"/>
      <c r="SUB139" s="205"/>
      <c r="SUC139" s="205"/>
      <c r="SUD139" s="205"/>
      <c r="SUE139" s="205"/>
      <c r="SUF139" s="205"/>
      <c r="SUG139" s="205"/>
      <c r="SUH139" s="205"/>
      <c r="SUI139" s="205"/>
      <c r="SUJ139" s="205"/>
      <c r="SUK139" s="205"/>
      <c r="SUL139" s="205"/>
      <c r="SUM139" s="205"/>
      <c r="SUN139" s="205"/>
      <c r="SUO139" s="205"/>
      <c r="SUP139" s="205"/>
      <c r="SUQ139" s="205"/>
      <c r="SUR139" s="205"/>
      <c r="SUS139" s="205"/>
      <c r="SUT139" s="205"/>
      <c r="SUU139" s="205"/>
      <c r="SUV139" s="205"/>
      <c r="SUW139" s="205"/>
      <c r="SUX139" s="205"/>
      <c r="SUY139" s="205"/>
      <c r="SUZ139" s="205"/>
      <c r="SVA139" s="205"/>
      <c r="SVB139" s="205"/>
      <c r="SVC139" s="205"/>
      <c r="SVD139" s="205"/>
      <c r="SVE139" s="205"/>
      <c r="SVF139" s="205"/>
      <c r="SVG139" s="205"/>
      <c r="SVH139" s="205"/>
      <c r="SVI139" s="205"/>
      <c r="SVJ139" s="205"/>
      <c r="SVK139" s="205"/>
      <c r="SVL139" s="205"/>
      <c r="SVM139" s="205"/>
      <c r="SVN139" s="205"/>
      <c r="SVO139" s="205"/>
      <c r="SVP139" s="205"/>
      <c r="SVQ139" s="205"/>
      <c r="SVR139" s="205"/>
      <c r="SVS139" s="205"/>
      <c r="SVT139" s="205"/>
      <c r="SVU139" s="205"/>
      <c r="SVV139" s="205"/>
      <c r="SVW139" s="205"/>
      <c r="SVX139" s="205"/>
      <c r="SVY139" s="205"/>
      <c r="SVZ139" s="205"/>
      <c r="SWA139" s="205"/>
      <c r="SWB139" s="205"/>
      <c r="SWC139" s="205"/>
      <c r="SWD139" s="205"/>
      <c r="SWE139" s="205"/>
      <c r="SWF139" s="205"/>
      <c r="SWG139" s="205"/>
      <c r="SWH139" s="205"/>
      <c r="SWI139" s="205"/>
      <c r="SWJ139" s="205"/>
      <c r="SWK139" s="205"/>
      <c r="SWL139" s="205"/>
      <c r="SWM139" s="205"/>
      <c r="SWN139" s="205"/>
      <c r="SWO139" s="205"/>
      <c r="SWP139" s="205"/>
      <c r="SWQ139" s="205"/>
      <c r="SWR139" s="205"/>
      <c r="SWS139" s="205"/>
      <c r="SWT139" s="205"/>
      <c r="SWU139" s="205"/>
      <c r="SWV139" s="205"/>
      <c r="SWW139" s="205"/>
      <c r="SWX139" s="205"/>
      <c r="SWY139" s="205"/>
      <c r="SWZ139" s="205"/>
      <c r="SXA139" s="205"/>
      <c r="SXB139" s="205"/>
      <c r="SXC139" s="205"/>
      <c r="SXD139" s="205"/>
      <c r="SXE139" s="205"/>
      <c r="SXF139" s="205"/>
      <c r="SXG139" s="205"/>
      <c r="SXH139" s="205"/>
      <c r="SXI139" s="205"/>
      <c r="SXJ139" s="205"/>
      <c r="SXK139" s="205"/>
      <c r="SXL139" s="205"/>
      <c r="SXM139" s="205"/>
      <c r="SXN139" s="205"/>
      <c r="SXO139" s="205"/>
      <c r="SXP139" s="205"/>
      <c r="SXQ139" s="205"/>
      <c r="SXR139" s="205"/>
      <c r="SXS139" s="205"/>
      <c r="SXT139" s="205"/>
      <c r="SXU139" s="205"/>
      <c r="SXV139" s="205"/>
      <c r="SXW139" s="205"/>
      <c r="SXX139" s="205"/>
      <c r="SXY139" s="205"/>
      <c r="SXZ139" s="205"/>
      <c r="SYA139" s="205"/>
      <c r="SYB139" s="205"/>
      <c r="SYC139" s="205"/>
      <c r="SYD139" s="205"/>
      <c r="SYE139" s="205"/>
      <c r="SYF139" s="205"/>
      <c r="SYG139" s="205"/>
      <c r="SYH139" s="205"/>
      <c r="SYI139" s="205"/>
      <c r="SYJ139" s="205"/>
      <c r="SYK139" s="205"/>
      <c r="SYL139" s="205"/>
      <c r="SYM139" s="205"/>
      <c r="SYN139" s="205"/>
      <c r="SYO139" s="205"/>
      <c r="SYP139" s="205"/>
      <c r="SYQ139" s="205"/>
      <c r="SYR139" s="205"/>
      <c r="SYS139" s="205"/>
      <c r="SYT139" s="205"/>
      <c r="SYU139" s="205"/>
      <c r="SYV139" s="205"/>
      <c r="SYW139" s="205"/>
      <c r="SYX139" s="205"/>
      <c r="SYY139" s="205"/>
      <c r="SYZ139" s="205"/>
      <c r="SZA139" s="205"/>
      <c r="SZB139" s="205"/>
      <c r="SZC139" s="205"/>
      <c r="SZD139" s="205"/>
      <c r="SZE139" s="205"/>
      <c r="SZF139" s="205"/>
      <c r="SZG139" s="205"/>
      <c r="SZH139" s="205"/>
      <c r="SZI139" s="205"/>
      <c r="SZJ139" s="205"/>
      <c r="SZK139" s="205"/>
      <c r="SZL139" s="205"/>
      <c r="SZM139" s="205"/>
      <c r="SZN139" s="205"/>
      <c r="SZO139" s="205"/>
      <c r="SZP139" s="205"/>
      <c r="SZQ139" s="205"/>
      <c r="SZR139" s="205"/>
      <c r="SZS139" s="205"/>
      <c r="SZT139" s="205"/>
      <c r="SZU139" s="205"/>
      <c r="SZV139" s="205"/>
      <c r="SZW139" s="205"/>
      <c r="SZX139" s="205"/>
      <c r="SZY139" s="205"/>
      <c r="SZZ139" s="205"/>
      <c r="TAA139" s="205"/>
      <c r="TAB139" s="205"/>
      <c r="TAC139" s="205"/>
      <c r="TAD139" s="205"/>
      <c r="TAE139" s="205"/>
      <c r="TAF139" s="205"/>
      <c r="TAG139" s="205"/>
      <c r="TAH139" s="205"/>
      <c r="TAI139" s="205"/>
      <c r="TAJ139" s="205"/>
      <c r="TAK139" s="205"/>
      <c r="TAL139" s="205"/>
      <c r="TAM139" s="205"/>
      <c r="TAN139" s="205"/>
      <c r="TAO139" s="205"/>
      <c r="TAP139" s="205"/>
      <c r="TAQ139" s="205"/>
      <c r="TAR139" s="205"/>
      <c r="TAS139" s="205"/>
      <c r="TAT139" s="205"/>
      <c r="TAU139" s="205"/>
      <c r="TAV139" s="205"/>
      <c r="TAW139" s="205"/>
      <c r="TAX139" s="205"/>
      <c r="TAY139" s="205"/>
      <c r="TBF139" s="205"/>
      <c r="TBG139" s="205"/>
      <c r="TBH139" s="205"/>
      <c r="TBI139" s="205"/>
      <c r="TBJ139" s="205"/>
      <c r="TBK139" s="205"/>
      <c r="TBL139" s="205"/>
      <c r="TBM139" s="205"/>
      <c r="TBN139" s="205"/>
      <c r="TBO139" s="205"/>
      <c r="TBP139" s="205"/>
      <c r="TBQ139" s="205"/>
      <c r="TBR139" s="205"/>
      <c r="TBS139" s="205"/>
      <c r="TBT139" s="205"/>
      <c r="TBU139" s="205"/>
      <c r="TBV139" s="205"/>
      <c r="TBW139" s="205"/>
      <c r="TBX139" s="205"/>
      <c r="TBY139" s="205"/>
      <c r="TBZ139" s="205"/>
      <c r="TCA139" s="205"/>
      <c r="TCB139" s="205"/>
      <c r="TCC139" s="205"/>
      <c r="TCD139" s="205"/>
      <c r="TCE139" s="205"/>
      <c r="TCF139" s="205"/>
      <c r="TCG139" s="205"/>
      <c r="TCH139" s="205"/>
      <c r="TCI139" s="205"/>
      <c r="TCJ139" s="205"/>
      <c r="TCK139" s="205"/>
      <c r="TCL139" s="205"/>
      <c r="TCM139" s="205"/>
      <c r="TCN139" s="205"/>
      <c r="TCO139" s="205"/>
      <c r="TCP139" s="205"/>
      <c r="TCQ139" s="205"/>
      <c r="TCR139" s="205"/>
      <c r="TCS139" s="205"/>
      <c r="TCT139" s="205"/>
      <c r="TCU139" s="205"/>
      <c r="TCV139" s="205"/>
      <c r="TCW139" s="205"/>
      <c r="TCX139" s="205"/>
      <c r="TCY139" s="205"/>
      <c r="TCZ139" s="205"/>
      <c r="TDA139" s="205"/>
      <c r="TDB139" s="205"/>
      <c r="TDC139" s="205"/>
      <c r="TDD139" s="205"/>
      <c r="TDE139" s="205"/>
      <c r="TDF139" s="205"/>
      <c r="TDG139" s="205"/>
      <c r="TDH139" s="205"/>
      <c r="TDI139" s="205"/>
      <c r="TDJ139" s="205"/>
      <c r="TDK139" s="205"/>
      <c r="TDL139" s="205"/>
      <c r="TDM139" s="205"/>
      <c r="TDN139" s="205"/>
      <c r="TDO139" s="205"/>
      <c r="TDP139" s="205"/>
      <c r="TDQ139" s="205"/>
      <c r="TDR139" s="205"/>
      <c r="TDS139" s="205"/>
      <c r="TDT139" s="205"/>
      <c r="TDU139" s="205"/>
      <c r="TDV139" s="205"/>
      <c r="TDW139" s="205"/>
      <c r="TDX139" s="205"/>
      <c r="TDY139" s="205"/>
      <c r="TDZ139" s="205"/>
      <c r="TEA139" s="205"/>
      <c r="TEB139" s="205"/>
      <c r="TEC139" s="205"/>
      <c r="TED139" s="205"/>
      <c r="TEE139" s="205"/>
      <c r="TEF139" s="205"/>
      <c r="TEG139" s="205"/>
      <c r="TEH139" s="205"/>
      <c r="TEI139" s="205"/>
      <c r="TEJ139" s="205"/>
      <c r="TEK139" s="205"/>
      <c r="TEL139" s="205"/>
      <c r="TEM139" s="205"/>
      <c r="TEN139" s="205"/>
      <c r="TEO139" s="205"/>
      <c r="TEP139" s="205"/>
      <c r="TEQ139" s="205"/>
      <c r="TER139" s="205"/>
      <c r="TES139" s="205"/>
      <c r="TET139" s="205"/>
      <c r="TEU139" s="205"/>
      <c r="TEV139" s="205"/>
      <c r="TEW139" s="205"/>
      <c r="TEX139" s="205"/>
      <c r="TEY139" s="205"/>
      <c r="TEZ139" s="205"/>
      <c r="TFA139" s="205"/>
      <c r="TFB139" s="205"/>
      <c r="TFC139" s="205"/>
      <c r="TFD139" s="205"/>
      <c r="TFE139" s="205"/>
      <c r="TFF139" s="205"/>
      <c r="TFG139" s="205"/>
      <c r="TFH139" s="205"/>
      <c r="TFI139" s="205"/>
      <c r="TFJ139" s="205"/>
      <c r="TFK139" s="205"/>
      <c r="TFL139" s="205"/>
      <c r="TFM139" s="205"/>
      <c r="TFN139" s="205"/>
      <c r="TFO139" s="205"/>
      <c r="TFP139" s="205"/>
      <c r="TFQ139" s="205"/>
      <c r="TFR139" s="205"/>
      <c r="TFS139" s="205"/>
      <c r="TFT139" s="205"/>
      <c r="TFU139" s="205"/>
      <c r="TFV139" s="205"/>
      <c r="TFW139" s="205"/>
      <c r="TFX139" s="205"/>
      <c r="TFY139" s="205"/>
      <c r="TFZ139" s="205"/>
      <c r="TGA139" s="205"/>
      <c r="TGB139" s="205"/>
      <c r="TGC139" s="205"/>
      <c r="TGD139" s="205"/>
      <c r="TGE139" s="205"/>
      <c r="TGF139" s="205"/>
      <c r="TGG139" s="205"/>
      <c r="TGH139" s="205"/>
      <c r="TGI139" s="205"/>
      <c r="TGJ139" s="205"/>
      <c r="TGK139" s="205"/>
      <c r="TGL139" s="205"/>
      <c r="TGM139" s="205"/>
      <c r="TGN139" s="205"/>
      <c r="TGO139" s="205"/>
      <c r="TGP139" s="205"/>
      <c r="TGQ139" s="205"/>
      <c r="TGR139" s="205"/>
      <c r="TGS139" s="205"/>
      <c r="TGT139" s="205"/>
      <c r="TGU139" s="205"/>
      <c r="TGV139" s="205"/>
      <c r="TGW139" s="205"/>
      <c r="TGX139" s="205"/>
      <c r="TGY139" s="205"/>
      <c r="TGZ139" s="205"/>
      <c r="THA139" s="205"/>
      <c r="THB139" s="205"/>
      <c r="THC139" s="205"/>
      <c r="THD139" s="205"/>
      <c r="THE139" s="205"/>
      <c r="THF139" s="205"/>
      <c r="THG139" s="205"/>
      <c r="THH139" s="205"/>
      <c r="THI139" s="205"/>
      <c r="THJ139" s="205"/>
      <c r="THK139" s="205"/>
      <c r="THL139" s="205"/>
      <c r="THM139" s="205"/>
      <c r="THN139" s="205"/>
      <c r="THO139" s="205"/>
      <c r="THP139" s="205"/>
      <c r="THQ139" s="205"/>
      <c r="THR139" s="205"/>
      <c r="THS139" s="205"/>
      <c r="THT139" s="205"/>
      <c r="THU139" s="205"/>
      <c r="THV139" s="205"/>
      <c r="THW139" s="205"/>
      <c r="THX139" s="205"/>
      <c r="THY139" s="205"/>
      <c r="THZ139" s="205"/>
      <c r="TIA139" s="205"/>
      <c r="TIB139" s="205"/>
      <c r="TIC139" s="205"/>
      <c r="TID139" s="205"/>
      <c r="TIE139" s="205"/>
      <c r="TIF139" s="205"/>
      <c r="TIG139" s="205"/>
      <c r="TIH139" s="205"/>
      <c r="TII139" s="205"/>
      <c r="TIJ139" s="205"/>
      <c r="TIK139" s="205"/>
      <c r="TIL139" s="205"/>
      <c r="TIM139" s="205"/>
      <c r="TIN139" s="205"/>
      <c r="TIO139" s="205"/>
      <c r="TIP139" s="205"/>
      <c r="TIQ139" s="205"/>
      <c r="TIR139" s="205"/>
      <c r="TIS139" s="205"/>
      <c r="TIT139" s="205"/>
      <c r="TIU139" s="205"/>
      <c r="TIV139" s="205"/>
      <c r="TIW139" s="205"/>
      <c r="TIX139" s="205"/>
      <c r="TIY139" s="205"/>
      <c r="TIZ139" s="205"/>
      <c r="TJA139" s="205"/>
      <c r="TJB139" s="205"/>
      <c r="TJC139" s="205"/>
      <c r="TJD139" s="205"/>
      <c r="TJE139" s="205"/>
      <c r="TJF139" s="205"/>
      <c r="TJG139" s="205"/>
      <c r="TJH139" s="205"/>
      <c r="TJI139" s="205"/>
      <c r="TJJ139" s="205"/>
      <c r="TJK139" s="205"/>
      <c r="TJL139" s="205"/>
      <c r="TJM139" s="205"/>
      <c r="TJN139" s="205"/>
      <c r="TJO139" s="205"/>
      <c r="TJP139" s="205"/>
      <c r="TJQ139" s="205"/>
      <c r="TJR139" s="205"/>
      <c r="TJS139" s="205"/>
      <c r="TJT139" s="205"/>
      <c r="TJU139" s="205"/>
      <c r="TJV139" s="205"/>
      <c r="TJW139" s="205"/>
      <c r="TJX139" s="205"/>
      <c r="TJY139" s="205"/>
      <c r="TJZ139" s="205"/>
      <c r="TKA139" s="205"/>
      <c r="TKB139" s="205"/>
      <c r="TKC139" s="205"/>
      <c r="TKD139" s="205"/>
      <c r="TKE139" s="205"/>
      <c r="TKF139" s="205"/>
      <c r="TKG139" s="205"/>
      <c r="TKH139" s="205"/>
      <c r="TKI139" s="205"/>
      <c r="TKJ139" s="205"/>
      <c r="TKK139" s="205"/>
      <c r="TKL139" s="205"/>
      <c r="TKM139" s="205"/>
      <c r="TKN139" s="205"/>
      <c r="TKO139" s="205"/>
      <c r="TKP139" s="205"/>
      <c r="TKQ139" s="205"/>
      <c r="TKR139" s="205"/>
      <c r="TKS139" s="205"/>
      <c r="TKT139" s="205"/>
      <c r="TKU139" s="205"/>
      <c r="TLB139" s="205"/>
      <c r="TLC139" s="205"/>
      <c r="TLD139" s="205"/>
      <c r="TLE139" s="205"/>
      <c r="TLF139" s="205"/>
      <c r="TLG139" s="205"/>
      <c r="TLH139" s="205"/>
      <c r="TLI139" s="205"/>
      <c r="TLJ139" s="205"/>
      <c r="TLK139" s="205"/>
      <c r="TLL139" s="205"/>
      <c r="TLM139" s="205"/>
      <c r="TLN139" s="205"/>
      <c r="TLO139" s="205"/>
      <c r="TLP139" s="205"/>
      <c r="TLQ139" s="205"/>
      <c r="TLR139" s="205"/>
      <c r="TLS139" s="205"/>
      <c r="TLT139" s="205"/>
      <c r="TLU139" s="205"/>
      <c r="TLV139" s="205"/>
      <c r="TLW139" s="205"/>
      <c r="TLX139" s="205"/>
      <c r="TLY139" s="205"/>
      <c r="TLZ139" s="205"/>
      <c r="TMA139" s="205"/>
      <c r="TMB139" s="205"/>
      <c r="TMC139" s="205"/>
      <c r="TMD139" s="205"/>
      <c r="TME139" s="205"/>
      <c r="TMF139" s="205"/>
      <c r="TMG139" s="205"/>
      <c r="TMH139" s="205"/>
      <c r="TMI139" s="205"/>
      <c r="TMJ139" s="205"/>
      <c r="TMK139" s="205"/>
      <c r="TML139" s="205"/>
      <c r="TMM139" s="205"/>
      <c r="TMN139" s="205"/>
      <c r="TMO139" s="205"/>
      <c r="TMP139" s="205"/>
      <c r="TMQ139" s="205"/>
      <c r="TMR139" s="205"/>
      <c r="TMS139" s="205"/>
      <c r="TMT139" s="205"/>
      <c r="TMU139" s="205"/>
      <c r="TMV139" s="205"/>
      <c r="TMW139" s="205"/>
      <c r="TMX139" s="205"/>
      <c r="TMY139" s="205"/>
      <c r="TMZ139" s="205"/>
      <c r="TNA139" s="205"/>
      <c r="TNB139" s="205"/>
      <c r="TNC139" s="205"/>
      <c r="TND139" s="205"/>
      <c r="TNE139" s="205"/>
      <c r="TNF139" s="205"/>
      <c r="TNG139" s="205"/>
      <c r="TNH139" s="205"/>
      <c r="TNI139" s="205"/>
      <c r="TNJ139" s="205"/>
      <c r="TNK139" s="205"/>
      <c r="TNL139" s="205"/>
      <c r="TNM139" s="205"/>
      <c r="TNN139" s="205"/>
      <c r="TNO139" s="205"/>
      <c r="TNP139" s="205"/>
      <c r="TNQ139" s="205"/>
      <c r="TNR139" s="205"/>
      <c r="TNS139" s="205"/>
      <c r="TNT139" s="205"/>
      <c r="TNU139" s="205"/>
      <c r="TNV139" s="205"/>
      <c r="TNW139" s="205"/>
      <c r="TNX139" s="205"/>
      <c r="TNY139" s="205"/>
      <c r="TNZ139" s="205"/>
      <c r="TOA139" s="205"/>
      <c r="TOB139" s="205"/>
      <c r="TOC139" s="205"/>
      <c r="TOD139" s="205"/>
      <c r="TOE139" s="205"/>
      <c r="TOF139" s="205"/>
      <c r="TOG139" s="205"/>
      <c r="TOH139" s="205"/>
      <c r="TOI139" s="205"/>
      <c r="TOJ139" s="205"/>
      <c r="TOK139" s="205"/>
      <c r="TOL139" s="205"/>
      <c r="TOM139" s="205"/>
      <c r="TON139" s="205"/>
      <c r="TOO139" s="205"/>
      <c r="TOP139" s="205"/>
      <c r="TOQ139" s="205"/>
      <c r="TOR139" s="205"/>
      <c r="TOS139" s="205"/>
      <c r="TOT139" s="205"/>
      <c r="TOU139" s="205"/>
      <c r="TOV139" s="205"/>
      <c r="TOW139" s="205"/>
      <c r="TOX139" s="205"/>
      <c r="TOY139" s="205"/>
      <c r="TOZ139" s="205"/>
      <c r="TPA139" s="205"/>
      <c r="TPB139" s="205"/>
      <c r="TPC139" s="205"/>
      <c r="TPD139" s="205"/>
      <c r="TPE139" s="205"/>
      <c r="TPF139" s="205"/>
      <c r="TPG139" s="205"/>
      <c r="TPH139" s="205"/>
      <c r="TPI139" s="205"/>
      <c r="TPJ139" s="205"/>
      <c r="TPK139" s="205"/>
      <c r="TPL139" s="205"/>
      <c r="TPM139" s="205"/>
      <c r="TPN139" s="205"/>
      <c r="TPO139" s="205"/>
      <c r="TPP139" s="205"/>
      <c r="TPQ139" s="205"/>
      <c r="TPR139" s="205"/>
      <c r="TPS139" s="205"/>
      <c r="TPT139" s="205"/>
      <c r="TPU139" s="205"/>
      <c r="TPV139" s="205"/>
      <c r="TPW139" s="205"/>
      <c r="TPX139" s="205"/>
      <c r="TPY139" s="205"/>
      <c r="TPZ139" s="205"/>
      <c r="TQA139" s="205"/>
      <c r="TQB139" s="205"/>
      <c r="TQC139" s="205"/>
      <c r="TQD139" s="205"/>
      <c r="TQE139" s="205"/>
      <c r="TQF139" s="205"/>
      <c r="TQG139" s="205"/>
      <c r="TQH139" s="205"/>
      <c r="TQI139" s="205"/>
      <c r="TQJ139" s="205"/>
      <c r="TQK139" s="205"/>
      <c r="TQL139" s="205"/>
      <c r="TQM139" s="205"/>
      <c r="TQN139" s="205"/>
      <c r="TQO139" s="205"/>
      <c r="TQP139" s="205"/>
      <c r="TQQ139" s="205"/>
      <c r="TQR139" s="205"/>
      <c r="TQS139" s="205"/>
      <c r="TQT139" s="205"/>
      <c r="TQU139" s="205"/>
      <c r="TQV139" s="205"/>
      <c r="TQW139" s="205"/>
      <c r="TQX139" s="205"/>
      <c r="TQY139" s="205"/>
      <c r="TQZ139" s="205"/>
      <c r="TRA139" s="205"/>
      <c r="TRB139" s="205"/>
      <c r="TRC139" s="205"/>
      <c r="TRD139" s="205"/>
      <c r="TRE139" s="205"/>
      <c r="TRF139" s="205"/>
      <c r="TRG139" s="205"/>
      <c r="TRH139" s="205"/>
      <c r="TRI139" s="205"/>
      <c r="TRJ139" s="205"/>
      <c r="TRK139" s="205"/>
      <c r="TRL139" s="205"/>
      <c r="TRM139" s="205"/>
      <c r="TRN139" s="205"/>
      <c r="TRO139" s="205"/>
      <c r="TRP139" s="205"/>
      <c r="TRQ139" s="205"/>
      <c r="TRR139" s="205"/>
      <c r="TRS139" s="205"/>
      <c r="TRT139" s="205"/>
      <c r="TRU139" s="205"/>
      <c r="TRV139" s="205"/>
      <c r="TRW139" s="205"/>
      <c r="TRX139" s="205"/>
      <c r="TRY139" s="205"/>
      <c r="TRZ139" s="205"/>
      <c r="TSA139" s="205"/>
      <c r="TSB139" s="205"/>
      <c r="TSC139" s="205"/>
      <c r="TSD139" s="205"/>
      <c r="TSE139" s="205"/>
      <c r="TSF139" s="205"/>
      <c r="TSG139" s="205"/>
      <c r="TSH139" s="205"/>
      <c r="TSI139" s="205"/>
      <c r="TSJ139" s="205"/>
      <c r="TSK139" s="205"/>
      <c r="TSL139" s="205"/>
      <c r="TSM139" s="205"/>
      <c r="TSN139" s="205"/>
      <c r="TSO139" s="205"/>
      <c r="TSP139" s="205"/>
      <c r="TSQ139" s="205"/>
      <c r="TSR139" s="205"/>
      <c r="TSS139" s="205"/>
      <c r="TST139" s="205"/>
      <c r="TSU139" s="205"/>
      <c r="TSV139" s="205"/>
      <c r="TSW139" s="205"/>
      <c r="TSX139" s="205"/>
      <c r="TSY139" s="205"/>
      <c r="TSZ139" s="205"/>
      <c r="TTA139" s="205"/>
      <c r="TTB139" s="205"/>
      <c r="TTC139" s="205"/>
      <c r="TTD139" s="205"/>
      <c r="TTE139" s="205"/>
      <c r="TTF139" s="205"/>
      <c r="TTG139" s="205"/>
      <c r="TTH139" s="205"/>
      <c r="TTI139" s="205"/>
      <c r="TTJ139" s="205"/>
      <c r="TTK139" s="205"/>
      <c r="TTL139" s="205"/>
      <c r="TTM139" s="205"/>
      <c r="TTN139" s="205"/>
      <c r="TTO139" s="205"/>
      <c r="TTP139" s="205"/>
      <c r="TTQ139" s="205"/>
      <c r="TTR139" s="205"/>
      <c r="TTS139" s="205"/>
      <c r="TTT139" s="205"/>
      <c r="TTU139" s="205"/>
      <c r="TTV139" s="205"/>
      <c r="TTW139" s="205"/>
      <c r="TTX139" s="205"/>
      <c r="TTY139" s="205"/>
      <c r="TTZ139" s="205"/>
      <c r="TUA139" s="205"/>
      <c r="TUB139" s="205"/>
      <c r="TUC139" s="205"/>
      <c r="TUD139" s="205"/>
      <c r="TUE139" s="205"/>
      <c r="TUF139" s="205"/>
      <c r="TUG139" s="205"/>
      <c r="TUH139" s="205"/>
      <c r="TUI139" s="205"/>
      <c r="TUJ139" s="205"/>
      <c r="TUK139" s="205"/>
      <c r="TUL139" s="205"/>
      <c r="TUM139" s="205"/>
      <c r="TUN139" s="205"/>
      <c r="TUO139" s="205"/>
      <c r="TUP139" s="205"/>
      <c r="TUQ139" s="205"/>
      <c r="TUX139" s="205"/>
      <c r="TUY139" s="205"/>
      <c r="TUZ139" s="205"/>
      <c r="TVA139" s="205"/>
      <c r="TVB139" s="205"/>
      <c r="TVC139" s="205"/>
      <c r="TVD139" s="205"/>
      <c r="TVE139" s="205"/>
      <c r="TVF139" s="205"/>
      <c r="TVG139" s="205"/>
      <c r="TVH139" s="205"/>
      <c r="TVI139" s="205"/>
      <c r="TVJ139" s="205"/>
      <c r="TVK139" s="205"/>
      <c r="TVL139" s="205"/>
      <c r="TVM139" s="205"/>
      <c r="TVN139" s="205"/>
      <c r="TVO139" s="205"/>
      <c r="TVP139" s="205"/>
      <c r="TVQ139" s="205"/>
      <c r="TVR139" s="205"/>
      <c r="TVS139" s="205"/>
      <c r="TVT139" s="205"/>
      <c r="TVU139" s="205"/>
      <c r="TVV139" s="205"/>
      <c r="TVW139" s="205"/>
      <c r="TVX139" s="205"/>
      <c r="TVY139" s="205"/>
      <c r="TVZ139" s="205"/>
      <c r="TWA139" s="205"/>
      <c r="TWB139" s="205"/>
      <c r="TWC139" s="205"/>
      <c r="TWD139" s="205"/>
      <c r="TWE139" s="205"/>
      <c r="TWF139" s="205"/>
      <c r="TWG139" s="205"/>
      <c r="TWH139" s="205"/>
      <c r="TWI139" s="205"/>
      <c r="TWJ139" s="205"/>
      <c r="TWK139" s="205"/>
      <c r="TWL139" s="205"/>
      <c r="TWM139" s="205"/>
      <c r="TWN139" s="205"/>
      <c r="TWO139" s="205"/>
      <c r="TWP139" s="205"/>
      <c r="TWQ139" s="205"/>
      <c r="TWR139" s="205"/>
      <c r="TWS139" s="205"/>
      <c r="TWT139" s="205"/>
      <c r="TWU139" s="205"/>
      <c r="TWV139" s="205"/>
      <c r="TWW139" s="205"/>
      <c r="TWX139" s="205"/>
      <c r="TWY139" s="205"/>
      <c r="TWZ139" s="205"/>
      <c r="TXA139" s="205"/>
      <c r="TXB139" s="205"/>
      <c r="TXC139" s="205"/>
      <c r="TXD139" s="205"/>
      <c r="TXE139" s="205"/>
      <c r="TXF139" s="205"/>
      <c r="TXG139" s="205"/>
      <c r="TXH139" s="205"/>
      <c r="TXI139" s="205"/>
      <c r="TXJ139" s="205"/>
      <c r="TXK139" s="205"/>
      <c r="TXL139" s="205"/>
      <c r="TXM139" s="205"/>
      <c r="TXN139" s="205"/>
      <c r="TXO139" s="205"/>
      <c r="TXP139" s="205"/>
      <c r="TXQ139" s="205"/>
      <c r="TXR139" s="205"/>
      <c r="TXS139" s="205"/>
      <c r="TXT139" s="205"/>
      <c r="TXU139" s="205"/>
      <c r="TXV139" s="205"/>
      <c r="TXW139" s="205"/>
      <c r="TXX139" s="205"/>
      <c r="TXY139" s="205"/>
      <c r="TXZ139" s="205"/>
      <c r="TYA139" s="205"/>
      <c r="TYB139" s="205"/>
      <c r="TYC139" s="205"/>
      <c r="TYD139" s="205"/>
      <c r="TYE139" s="205"/>
      <c r="TYF139" s="205"/>
      <c r="TYG139" s="205"/>
      <c r="TYH139" s="205"/>
      <c r="TYI139" s="205"/>
      <c r="TYJ139" s="205"/>
      <c r="TYK139" s="205"/>
      <c r="TYL139" s="205"/>
      <c r="TYM139" s="205"/>
      <c r="TYN139" s="205"/>
      <c r="TYO139" s="205"/>
      <c r="TYP139" s="205"/>
      <c r="TYQ139" s="205"/>
      <c r="TYR139" s="205"/>
      <c r="TYS139" s="205"/>
      <c r="TYT139" s="205"/>
      <c r="TYU139" s="205"/>
      <c r="TYV139" s="205"/>
      <c r="TYW139" s="205"/>
      <c r="TYX139" s="205"/>
      <c r="TYY139" s="205"/>
      <c r="TYZ139" s="205"/>
      <c r="TZA139" s="205"/>
      <c r="TZB139" s="205"/>
      <c r="TZC139" s="205"/>
      <c r="TZD139" s="205"/>
      <c r="TZE139" s="205"/>
      <c r="TZF139" s="205"/>
      <c r="TZG139" s="205"/>
      <c r="TZH139" s="205"/>
      <c r="TZI139" s="205"/>
      <c r="TZJ139" s="205"/>
      <c r="TZK139" s="205"/>
      <c r="TZL139" s="205"/>
      <c r="TZM139" s="205"/>
      <c r="TZN139" s="205"/>
      <c r="TZO139" s="205"/>
      <c r="TZP139" s="205"/>
      <c r="TZQ139" s="205"/>
      <c r="TZR139" s="205"/>
      <c r="TZS139" s="205"/>
      <c r="TZT139" s="205"/>
      <c r="TZU139" s="205"/>
      <c r="TZV139" s="205"/>
      <c r="TZW139" s="205"/>
      <c r="TZX139" s="205"/>
      <c r="TZY139" s="205"/>
      <c r="TZZ139" s="205"/>
      <c r="UAA139" s="205"/>
      <c r="UAB139" s="205"/>
      <c r="UAC139" s="205"/>
      <c r="UAD139" s="205"/>
      <c r="UAE139" s="205"/>
      <c r="UAF139" s="205"/>
      <c r="UAG139" s="205"/>
      <c r="UAH139" s="205"/>
      <c r="UAI139" s="205"/>
      <c r="UAJ139" s="205"/>
      <c r="UAK139" s="205"/>
      <c r="UAL139" s="205"/>
      <c r="UAM139" s="205"/>
      <c r="UAN139" s="205"/>
      <c r="UAO139" s="205"/>
      <c r="UAP139" s="205"/>
      <c r="UAQ139" s="205"/>
      <c r="UAR139" s="205"/>
      <c r="UAS139" s="205"/>
      <c r="UAT139" s="205"/>
      <c r="UAU139" s="205"/>
      <c r="UAV139" s="205"/>
      <c r="UAW139" s="205"/>
      <c r="UAX139" s="205"/>
      <c r="UAY139" s="205"/>
      <c r="UAZ139" s="205"/>
      <c r="UBA139" s="205"/>
      <c r="UBB139" s="205"/>
      <c r="UBC139" s="205"/>
      <c r="UBD139" s="205"/>
      <c r="UBE139" s="205"/>
      <c r="UBF139" s="205"/>
      <c r="UBG139" s="205"/>
      <c r="UBH139" s="205"/>
      <c r="UBI139" s="205"/>
      <c r="UBJ139" s="205"/>
      <c r="UBK139" s="205"/>
      <c r="UBL139" s="205"/>
      <c r="UBM139" s="205"/>
      <c r="UBN139" s="205"/>
      <c r="UBO139" s="205"/>
      <c r="UBP139" s="205"/>
      <c r="UBQ139" s="205"/>
      <c r="UBR139" s="205"/>
      <c r="UBS139" s="205"/>
      <c r="UBT139" s="205"/>
      <c r="UBU139" s="205"/>
      <c r="UBV139" s="205"/>
      <c r="UBW139" s="205"/>
      <c r="UBX139" s="205"/>
      <c r="UBY139" s="205"/>
      <c r="UBZ139" s="205"/>
      <c r="UCA139" s="205"/>
      <c r="UCB139" s="205"/>
      <c r="UCC139" s="205"/>
      <c r="UCD139" s="205"/>
      <c r="UCE139" s="205"/>
      <c r="UCF139" s="205"/>
      <c r="UCG139" s="205"/>
      <c r="UCH139" s="205"/>
      <c r="UCI139" s="205"/>
      <c r="UCJ139" s="205"/>
      <c r="UCK139" s="205"/>
      <c r="UCL139" s="205"/>
      <c r="UCM139" s="205"/>
      <c r="UCN139" s="205"/>
      <c r="UCO139" s="205"/>
      <c r="UCP139" s="205"/>
      <c r="UCQ139" s="205"/>
      <c r="UCR139" s="205"/>
      <c r="UCS139" s="205"/>
      <c r="UCT139" s="205"/>
      <c r="UCU139" s="205"/>
      <c r="UCV139" s="205"/>
      <c r="UCW139" s="205"/>
      <c r="UCX139" s="205"/>
      <c r="UCY139" s="205"/>
      <c r="UCZ139" s="205"/>
      <c r="UDA139" s="205"/>
      <c r="UDB139" s="205"/>
      <c r="UDC139" s="205"/>
      <c r="UDD139" s="205"/>
      <c r="UDE139" s="205"/>
      <c r="UDF139" s="205"/>
      <c r="UDG139" s="205"/>
      <c r="UDH139" s="205"/>
      <c r="UDI139" s="205"/>
      <c r="UDJ139" s="205"/>
      <c r="UDK139" s="205"/>
      <c r="UDL139" s="205"/>
      <c r="UDM139" s="205"/>
      <c r="UDN139" s="205"/>
      <c r="UDO139" s="205"/>
      <c r="UDP139" s="205"/>
      <c r="UDQ139" s="205"/>
      <c r="UDR139" s="205"/>
      <c r="UDS139" s="205"/>
      <c r="UDT139" s="205"/>
      <c r="UDU139" s="205"/>
      <c r="UDV139" s="205"/>
      <c r="UDW139" s="205"/>
      <c r="UDX139" s="205"/>
      <c r="UDY139" s="205"/>
      <c r="UDZ139" s="205"/>
      <c r="UEA139" s="205"/>
      <c r="UEB139" s="205"/>
      <c r="UEC139" s="205"/>
      <c r="UED139" s="205"/>
      <c r="UEE139" s="205"/>
      <c r="UEF139" s="205"/>
      <c r="UEG139" s="205"/>
      <c r="UEH139" s="205"/>
      <c r="UEI139" s="205"/>
      <c r="UEJ139" s="205"/>
      <c r="UEK139" s="205"/>
      <c r="UEL139" s="205"/>
      <c r="UEM139" s="205"/>
      <c r="UET139" s="205"/>
      <c r="UEU139" s="205"/>
      <c r="UEV139" s="205"/>
      <c r="UEW139" s="205"/>
      <c r="UEX139" s="205"/>
      <c r="UEY139" s="205"/>
      <c r="UEZ139" s="205"/>
      <c r="UFA139" s="205"/>
      <c r="UFB139" s="205"/>
      <c r="UFC139" s="205"/>
      <c r="UFD139" s="205"/>
      <c r="UFE139" s="205"/>
      <c r="UFF139" s="205"/>
      <c r="UFG139" s="205"/>
      <c r="UFH139" s="205"/>
      <c r="UFI139" s="205"/>
      <c r="UFJ139" s="205"/>
      <c r="UFK139" s="205"/>
      <c r="UFL139" s="205"/>
      <c r="UFM139" s="205"/>
      <c r="UFN139" s="205"/>
      <c r="UFO139" s="205"/>
      <c r="UFP139" s="205"/>
      <c r="UFQ139" s="205"/>
      <c r="UFR139" s="205"/>
      <c r="UFS139" s="205"/>
      <c r="UFT139" s="205"/>
      <c r="UFU139" s="205"/>
      <c r="UFV139" s="205"/>
      <c r="UFW139" s="205"/>
      <c r="UFX139" s="205"/>
      <c r="UFY139" s="205"/>
      <c r="UFZ139" s="205"/>
      <c r="UGA139" s="205"/>
      <c r="UGB139" s="205"/>
      <c r="UGC139" s="205"/>
      <c r="UGD139" s="205"/>
      <c r="UGE139" s="205"/>
      <c r="UGF139" s="205"/>
      <c r="UGG139" s="205"/>
      <c r="UGH139" s="205"/>
      <c r="UGI139" s="205"/>
      <c r="UGJ139" s="205"/>
      <c r="UGK139" s="205"/>
      <c r="UGL139" s="205"/>
      <c r="UGM139" s="205"/>
      <c r="UGN139" s="205"/>
      <c r="UGO139" s="205"/>
      <c r="UGP139" s="205"/>
      <c r="UGQ139" s="205"/>
      <c r="UGR139" s="205"/>
      <c r="UGS139" s="205"/>
      <c r="UGT139" s="205"/>
      <c r="UGU139" s="205"/>
      <c r="UGV139" s="205"/>
      <c r="UGW139" s="205"/>
      <c r="UGX139" s="205"/>
      <c r="UGY139" s="205"/>
      <c r="UGZ139" s="205"/>
      <c r="UHA139" s="205"/>
      <c r="UHB139" s="205"/>
      <c r="UHC139" s="205"/>
      <c r="UHD139" s="205"/>
      <c r="UHE139" s="205"/>
      <c r="UHF139" s="205"/>
      <c r="UHG139" s="205"/>
      <c r="UHH139" s="205"/>
      <c r="UHI139" s="205"/>
      <c r="UHJ139" s="205"/>
      <c r="UHK139" s="205"/>
      <c r="UHL139" s="205"/>
      <c r="UHM139" s="205"/>
      <c r="UHN139" s="205"/>
      <c r="UHO139" s="205"/>
      <c r="UHP139" s="205"/>
      <c r="UHQ139" s="205"/>
      <c r="UHR139" s="205"/>
      <c r="UHS139" s="205"/>
      <c r="UHT139" s="205"/>
      <c r="UHU139" s="205"/>
      <c r="UHV139" s="205"/>
      <c r="UHW139" s="205"/>
      <c r="UHX139" s="205"/>
      <c r="UHY139" s="205"/>
      <c r="UHZ139" s="205"/>
      <c r="UIA139" s="205"/>
      <c r="UIB139" s="205"/>
      <c r="UIC139" s="205"/>
      <c r="UID139" s="205"/>
      <c r="UIE139" s="205"/>
      <c r="UIF139" s="205"/>
      <c r="UIG139" s="205"/>
      <c r="UIH139" s="205"/>
      <c r="UII139" s="205"/>
      <c r="UIJ139" s="205"/>
      <c r="UIK139" s="205"/>
      <c r="UIL139" s="205"/>
      <c r="UIM139" s="205"/>
      <c r="UIN139" s="205"/>
      <c r="UIO139" s="205"/>
      <c r="UIP139" s="205"/>
      <c r="UIQ139" s="205"/>
      <c r="UIR139" s="205"/>
      <c r="UIS139" s="205"/>
      <c r="UIT139" s="205"/>
      <c r="UIU139" s="205"/>
      <c r="UIV139" s="205"/>
      <c r="UIW139" s="205"/>
      <c r="UIX139" s="205"/>
      <c r="UIY139" s="205"/>
      <c r="UIZ139" s="205"/>
      <c r="UJA139" s="205"/>
      <c r="UJB139" s="205"/>
      <c r="UJC139" s="205"/>
      <c r="UJD139" s="205"/>
      <c r="UJE139" s="205"/>
      <c r="UJF139" s="205"/>
      <c r="UJG139" s="205"/>
      <c r="UJH139" s="205"/>
      <c r="UJI139" s="205"/>
      <c r="UJJ139" s="205"/>
      <c r="UJK139" s="205"/>
      <c r="UJL139" s="205"/>
      <c r="UJM139" s="205"/>
      <c r="UJN139" s="205"/>
      <c r="UJO139" s="205"/>
      <c r="UJP139" s="205"/>
      <c r="UJQ139" s="205"/>
      <c r="UJR139" s="205"/>
      <c r="UJS139" s="205"/>
      <c r="UJT139" s="205"/>
      <c r="UJU139" s="205"/>
      <c r="UJV139" s="205"/>
      <c r="UJW139" s="205"/>
      <c r="UJX139" s="205"/>
      <c r="UJY139" s="205"/>
      <c r="UJZ139" s="205"/>
      <c r="UKA139" s="205"/>
      <c r="UKB139" s="205"/>
      <c r="UKC139" s="205"/>
      <c r="UKD139" s="205"/>
      <c r="UKE139" s="205"/>
      <c r="UKF139" s="205"/>
      <c r="UKG139" s="205"/>
      <c r="UKH139" s="205"/>
      <c r="UKI139" s="205"/>
      <c r="UKJ139" s="205"/>
      <c r="UKK139" s="205"/>
      <c r="UKL139" s="205"/>
      <c r="UKM139" s="205"/>
      <c r="UKN139" s="205"/>
      <c r="UKO139" s="205"/>
      <c r="UKP139" s="205"/>
      <c r="UKQ139" s="205"/>
      <c r="UKR139" s="205"/>
      <c r="UKS139" s="205"/>
      <c r="UKT139" s="205"/>
      <c r="UKU139" s="205"/>
      <c r="UKV139" s="205"/>
      <c r="UKW139" s="205"/>
      <c r="UKX139" s="205"/>
      <c r="UKY139" s="205"/>
      <c r="UKZ139" s="205"/>
      <c r="ULA139" s="205"/>
      <c r="ULB139" s="205"/>
      <c r="ULC139" s="205"/>
      <c r="ULD139" s="205"/>
      <c r="ULE139" s="205"/>
      <c r="ULF139" s="205"/>
      <c r="ULG139" s="205"/>
      <c r="ULH139" s="205"/>
      <c r="ULI139" s="205"/>
      <c r="ULJ139" s="205"/>
      <c r="ULK139" s="205"/>
      <c r="ULL139" s="205"/>
      <c r="ULM139" s="205"/>
      <c r="ULN139" s="205"/>
      <c r="ULO139" s="205"/>
      <c r="ULP139" s="205"/>
      <c r="ULQ139" s="205"/>
      <c r="ULR139" s="205"/>
      <c r="ULS139" s="205"/>
      <c r="ULT139" s="205"/>
      <c r="ULU139" s="205"/>
      <c r="ULV139" s="205"/>
      <c r="ULW139" s="205"/>
      <c r="ULX139" s="205"/>
      <c r="ULY139" s="205"/>
      <c r="ULZ139" s="205"/>
      <c r="UMA139" s="205"/>
      <c r="UMB139" s="205"/>
      <c r="UMC139" s="205"/>
      <c r="UMD139" s="205"/>
      <c r="UME139" s="205"/>
      <c r="UMF139" s="205"/>
      <c r="UMG139" s="205"/>
      <c r="UMH139" s="205"/>
      <c r="UMI139" s="205"/>
      <c r="UMJ139" s="205"/>
      <c r="UMK139" s="205"/>
      <c r="UML139" s="205"/>
      <c r="UMM139" s="205"/>
      <c r="UMN139" s="205"/>
      <c r="UMO139" s="205"/>
      <c r="UMP139" s="205"/>
      <c r="UMQ139" s="205"/>
      <c r="UMR139" s="205"/>
      <c r="UMS139" s="205"/>
      <c r="UMT139" s="205"/>
      <c r="UMU139" s="205"/>
      <c r="UMV139" s="205"/>
      <c r="UMW139" s="205"/>
      <c r="UMX139" s="205"/>
      <c r="UMY139" s="205"/>
      <c r="UMZ139" s="205"/>
      <c r="UNA139" s="205"/>
      <c r="UNB139" s="205"/>
      <c r="UNC139" s="205"/>
      <c r="UND139" s="205"/>
      <c r="UNE139" s="205"/>
      <c r="UNF139" s="205"/>
      <c r="UNG139" s="205"/>
      <c r="UNH139" s="205"/>
      <c r="UNI139" s="205"/>
      <c r="UNJ139" s="205"/>
      <c r="UNK139" s="205"/>
      <c r="UNL139" s="205"/>
      <c r="UNM139" s="205"/>
      <c r="UNN139" s="205"/>
      <c r="UNO139" s="205"/>
      <c r="UNP139" s="205"/>
      <c r="UNQ139" s="205"/>
      <c r="UNR139" s="205"/>
      <c r="UNS139" s="205"/>
      <c r="UNT139" s="205"/>
      <c r="UNU139" s="205"/>
      <c r="UNV139" s="205"/>
      <c r="UNW139" s="205"/>
      <c r="UNX139" s="205"/>
      <c r="UNY139" s="205"/>
      <c r="UNZ139" s="205"/>
      <c r="UOA139" s="205"/>
      <c r="UOB139" s="205"/>
      <c r="UOC139" s="205"/>
      <c r="UOD139" s="205"/>
      <c r="UOE139" s="205"/>
      <c r="UOF139" s="205"/>
      <c r="UOG139" s="205"/>
      <c r="UOH139" s="205"/>
      <c r="UOI139" s="205"/>
      <c r="UOP139" s="205"/>
      <c r="UOQ139" s="205"/>
      <c r="UOR139" s="205"/>
      <c r="UOS139" s="205"/>
      <c r="UOT139" s="205"/>
      <c r="UOU139" s="205"/>
      <c r="UOV139" s="205"/>
      <c r="UOW139" s="205"/>
      <c r="UOX139" s="205"/>
      <c r="UOY139" s="205"/>
      <c r="UOZ139" s="205"/>
      <c r="UPA139" s="205"/>
      <c r="UPB139" s="205"/>
      <c r="UPC139" s="205"/>
      <c r="UPD139" s="205"/>
      <c r="UPE139" s="205"/>
      <c r="UPF139" s="205"/>
      <c r="UPG139" s="205"/>
      <c r="UPH139" s="205"/>
      <c r="UPI139" s="205"/>
      <c r="UPJ139" s="205"/>
      <c r="UPK139" s="205"/>
      <c r="UPL139" s="205"/>
      <c r="UPM139" s="205"/>
      <c r="UPN139" s="205"/>
      <c r="UPO139" s="205"/>
      <c r="UPP139" s="205"/>
      <c r="UPQ139" s="205"/>
      <c r="UPR139" s="205"/>
      <c r="UPS139" s="205"/>
      <c r="UPT139" s="205"/>
      <c r="UPU139" s="205"/>
      <c r="UPV139" s="205"/>
      <c r="UPW139" s="205"/>
      <c r="UPX139" s="205"/>
      <c r="UPY139" s="205"/>
      <c r="UPZ139" s="205"/>
      <c r="UQA139" s="205"/>
      <c r="UQB139" s="205"/>
      <c r="UQC139" s="205"/>
      <c r="UQD139" s="205"/>
      <c r="UQE139" s="205"/>
      <c r="UQF139" s="205"/>
      <c r="UQG139" s="205"/>
      <c r="UQH139" s="205"/>
      <c r="UQI139" s="205"/>
      <c r="UQJ139" s="205"/>
      <c r="UQK139" s="205"/>
      <c r="UQL139" s="205"/>
      <c r="UQM139" s="205"/>
      <c r="UQN139" s="205"/>
      <c r="UQO139" s="205"/>
      <c r="UQP139" s="205"/>
      <c r="UQQ139" s="205"/>
      <c r="UQR139" s="205"/>
      <c r="UQS139" s="205"/>
      <c r="UQT139" s="205"/>
      <c r="UQU139" s="205"/>
      <c r="UQV139" s="205"/>
      <c r="UQW139" s="205"/>
      <c r="UQX139" s="205"/>
      <c r="UQY139" s="205"/>
      <c r="UQZ139" s="205"/>
      <c r="URA139" s="205"/>
      <c r="URB139" s="205"/>
      <c r="URC139" s="205"/>
      <c r="URD139" s="205"/>
      <c r="URE139" s="205"/>
      <c r="URF139" s="205"/>
      <c r="URG139" s="205"/>
      <c r="URH139" s="205"/>
      <c r="URI139" s="205"/>
      <c r="URJ139" s="205"/>
      <c r="URK139" s="205"/>
      <c r="URL139" s="205"/>
      <c r="URM139" s="205"/>
      <c r="URN139" s="205"/>
      <c r="URO139" s="205"/>
      <c r="URP139" s="205"/>
      <c r="URQ139" s="205"/>
      <c r="URR139" s="205"/>
      <c r="URS139" s="205"/>
      <c r="URT139" s="205"/>
      <c r="URU139" s="205"/>
      <c r="URV139" s="205"/>
      <c r="URW139" s="205"/>
      <c r="URX139" s="205"/>
      <c r="URY139" s="205"/>
      <c r="URZ139" s="205"/>
      <c r="USA139" s="205"/>
      <c r="USB139" s="205"/>
      <c r="USC139" s="205"/>
      <c r="USD139" s="205"/>
      <c r="USE139" s="205"/>
      <c r="USF139" s="205"/>
      <c r="USG139" s="205"/>
      <c r="USH139" s="205"/>
      <c r="USI139" s="205"/>
      <c r="USJ139" s="205"/>
      <c r="USK139" s="205"/>
      <c r="USL139" s="205"/>
      <c r="USM139" s="205"/>
      <c r="USN139" s="205"/>
      <c r="USO139" s="205"/>
      <c r="USP139" s="205"/>
      <c r="USQ139" s="205"/>
      <c r="USR139" s="205"/>
      <c r="USS139" s="205"/>
      <c r="UST139" s="205"/>
      <c r="USU139" s="205"/>
      <c r="USV139" s="205"/>
      <c r="USW139" s="205"/>
      <c r="USX139" s="205"/>
      <c r="USY139" s="205"/>
      <c r="USZ139" s="205"/>
      <c r="UTA139" s="205"/>
      <c r="UTB139" s="205"/>
      <c r="UTC139" s="205"/>
      <c r="UTD139" s="205"/>
      <c r="UTE139" s="205"/>
      <c r="UTF139" s="205"/>
      <c r="UTG139" s="205"/>
      <c r="UTH139" s="205"/>
      <c r="UTI139" s="205"/>
      <c r="UTJ139" s="205"/>
      <c r="UTK139" s="205"/>
      <c r="UTL139" s="205"/>
      <c r="UTM139" s="205"/>
      <c r="UTN139" s="205"/>
      <c r="UTO139" s="205"/>
      <c r="UTP139" s="205"/>
      <c r="UTQ139" s="205"/>
      <c r="UTR139" s="205"/>
      <c r="UTS139" s="205"/>
      <c r="UTT139" s="205"/>
      <c r="UTU139" s="205"/>
      <c r="UTV139" s="205"/>
      <c r="UTW139" s="205"/>
      <c r="UTX139" s="205"/>
      <c r="UTY139" s="205"/>
      <c r="UTZ139" s="205"/>
      <c r="UUA139" s="205"/>
      <c r="UUB139" s="205"/>
      <c r="UUC139" s="205"/>
      <c r="UUD139" s="205"/>
      <c r="UUE139" s="205"/>
      <c r="UUF139" s="205"/>
      <c r="UUG139" s="205"/>
      <c r="UUH139" s="205"/>
      <c r="UUI139" s="205"/>
      <c r="UUJ139" s="205"/>
      <c r="UUK139" s="205"/>
      <c r="UUL139" s="205"/>
      <c r="UUM139" s="205"/>
      <c r="UUN139" s="205"/>
      <c r="UUO139" s="205"/>
      <c r="UUP139" s="205"/>
      <c r="UUQ139" s="205"/>
      <c r="UUR139" s="205"/>
      <c r="UUS139" s="205"/>
      <c r="UUT139" s="205"/>
      <c r="UUU139" s="205"/>
      <c r="UUV139" s="205"/>
      <c r="UUW139" s="205"/>
      <c r="UUX139" s="205"/>
      <c r="UUY139" s="205"/>
      <c r="UUZ139" s="205"/>
      <c r="UVA139" s="205"/>
      <c r="UVB139" s="205"/>
      <c r="UVC139" s="205"/>
      <c r="UVD139" s="205"/>
      <c r="UVE139" s="205"/>
      <c r="UVF139" s="205"/>
      <c r="UVG139" s="205"/>
      <c r="UVH139" s="205"/>
      <c r="UVI139" s="205"/>
      <c r="UVJ139" s="205"/>
      <c r="UVK139" s="205"/>
      <c r="UVL139" s="205"/>
      <c r="UVM139" s="205"/>
      <c r="UVN139" s="205"/>
      <c r="UVO139" s="205"/>
      <c r="UVP139" s="205"/>
      <c r="UVQ139" s="205"/>
      <c r="UVR139" s="205"/>
      <c r="UVS139" s="205"/>
      <c r="UVT139" s="205"/>
      <c r="UVU139" s="205"/>
      <c r="UVV139" s="205"/>
      <c r="UVW139" s="205"/>
      <c r="UVX139" s="205"/>
      <c r="UVY139" s="205"/>
      <c r="UVZ139" s="205"/>
      <c r="UWA139" s="205"/>
      <c r="UWB139" s="205"/>
      <c r="UWC139" s="205"/>
      <c r="UWD139" s="205"/>
      <c r="UWE139" s="205"/>
      <c r="UWF139" s="205"/>
      <c r="UWG139" s="205"/>
      <c r="UWH139" s="205"/>
      <c r="UWI139" s="205"/>
      <c r="UWJ139" s="205"/>
      <c r="UWK139" s="205"/>
      <c r="UWL139" s="205"/>
      <c r="UWM139" s="205"/>
      <c r="UWN139" s="205"/>
      <c r="UWO139" s="205"/>
      <c r="UWP139" s="205"/>
      <c r="UWQ139" s="205"/>
      <c r="UWR139" s="205"/>
      <c r="UWS139" s="205"/>
      <c r="UWT139" s="205"/>
      <c r="UWU139" s="205"/>
      <c r="UWV139" s="205"/>
      <c r="UWW139" s="205"/>
      <c r="UWX139" s="205"/>
      <c r="UWY139" s="205"/>
      <c r="UWZ139" s="205"/>
      <c r="UXA139" s="205"/>
      <c r="UXB139" s="205"/>
      <c r="UXC139" s="205"/>
      <c r="UXD139" s="205"/>
      <c r="UXE139" s="205"/>
      <c r="UXF139" s="205"/>
      <c r="UXG139" s="205"/>
      <c r="UXH139" s="205"/>
      <c r="UXI139" s="205"/>
      <c r="UXJ139" s="205"/>
      <c r="UXK139" s="205"/>
      <c r="UXL139" s="205"/>
      <c r="UXM139" s="205"/>
      <c r="UXN139" s="205"/>
      <c r="UXO139" s="205"/>
      <c r="UXP139" s="205"/>
      <c r="UXQ139" s="205"/>
      <c r="UXR139" s="205"/>
      <c r="UXS139" s="205"/>
      <c r="UXT139" s="205"/>
      <c r="UXU139" s="205"/>
      <c r="UXV139" s="205"/>
      <c r="UXW139" s="205"/>
      <c r="UXX139" s="205"/>
      <c r="UXY139" s="205"/>
      <c r="UXZ139" s="205"/>
      <c r="UYA139" s="205"/>
      <c r="UYB139" s="205"/>
      <c r="UYC139" s="205"/>
      <c r="UYD139" s="205"/>
      <c r="UYE139" s="205"/>
      <c r="UYL139" s="205"/>
      <c r="UYM139" s="205"/>
      <c r="UYN139" s="205"/>
      <c r="UYO139" s="205"/>
      <c r="UYP139" s="205"/>
      <c r="UYQ139" s="205"/>
      <c r="UYR139" s="205"/>
      <c r="UYS139" s="205"/>
      <c r="UYT139" s="205"/>
      <c r="UYU139" s="205"/>
      <c r="UYV139" s="205"/>
      <c r="UYW139" s="205"/>
      <c r="UYX139" s="205"/>
      <c r="UYY139" s="205"/>
      <c r="UYZ139" s="205"/>
      <c r="UZA139" s="205"/>
      <c r="UZB139" s="205"/>
      <c r="UZC139" s="205"/>
      <c r="UZD139" s="205"/>
      <c r="UZE139" s="205"/>
      <c r="UZF139" s="205"/>
      <c r="UZG139" s="205"/>
      <c r="UZH139" s="205"/>
      <c r="UZI139" s="205"/>
      <c r="UZJ139" s="205"/>
      <c r="UZK139" s="205"/>
      <c r="UZL139" s="205"/>
      <c r="UZM139" s="205"/>
      <c r="UZN139" s="205"/>
      <c r="UZO139" s="205"/>
      <c r="UZP139" s="205"/>
      <c r="UZQ139" s="205"/>
      <c r="UZR139" s="205"/>
      <c r="UZS139" s="205"/>
      <c r="UZT139" s="205"/>
      <c r="UZU139" s="205"/>
      <c r="UZV139" s="205"/>
      <c r="UZW139" s="205"/>
      <c r="UZX139" s="205"/>
      <c r="UZY139" s="205"/>
      <c r="UZZ139" s="205"/>
      <c r="VAA139" s="205"/>
      <c r="VAB139" s="205"/>
      <c r="VAC139" s="205"/>
      <c r="VAD139" s="205"/>
      <c r="VAE139" s="205"/>
      <c r="VAF139" s="205"/>
      <c r="VAG139" s="205"/>
      <c r="VAH139" s="205"/>
      <c r="VAI139" s="205"/>
      <c r="VAJ139" s="205"/>
      <c r="VAK139" s="205"/>
      <c r="VAL139" s="205"/>
      <c r="VAM139" s="205"/>
      <c r="VAN139" s="205"/>
      <c r="VAO139" s="205"/>
      <c r="VAP139" s="205"/>
      <c r="VAQ139" s="205"/>
      <c r="VAR139" s="205"/>
      <c r="VAS139" s="205"/>
      <c r="VAT139" s="205"/>
      <c r="VAU139" s="205"/>
      <c r="VAV139" s="205"/>
      <c r="VAW139" s="205"/>
      <c r="VAX139" s="205"/>
      <c r="VAY139" s="205"/>
      <c r="VAZ139" s="205"/>
      <c r="VBA139" s="205"/>
      <c r="VBB139" s="205"/>
      <c r="VBC139" s="205"/>
      <c r="VBD139" s="205"/>
      <c r="VBE139" s="205"/>
      <c r="VBF139" s="205"/>
      <c r="VBG139" s="205"/>
      <c r="VBH139" s="205"/>
      <c r="VBI139" s="205"/>
      <c r="VBJ139" s="205"/>
      <c r="VBK139" s="205"/>
      <c r="VBL139" s="205"/>
      <c r="VBM139" s="205"/>
      <c r="VBN139" s="205"/>
      <c r="VBO139" s="205"/>
      <c r="VBP139" s="205"/>
      <c r="VBQ139" s="205"/>
      <c r="VBR139" s="205"/>
      <c r="VBS139" s="205"/>
      <c r="VBT139" s="205"/>
      <c r="VBU139" s="205"/>
      <c r="VBV139" s="205"/>
      <c r="VBW139" s="205"/>
      <c r="VBX139" s="205"/>
      <c r="VBY139" s="205"/>
      <c r="VBZ139" s="205"/>
      <c r="VCA139" s="205"/>
      <c r="VCB139" s="205"/>
      <c r="VCC139" s="205"/>
      <c r="VCD139" s="205"/>
      <c r="VCE139" s="205"/>
      <c r="VCF139" s="205"/>
      <c r="VCG139" s="205"/>
      <c r="VCH139" s="205"/>
      <c r="VCI139" s="205"/>
      <c r="VCJ139" s="205"/>
      <c r="VCK139" s="205"/>
      <c r="VCL139" s="205"/>
      <c r="VCM139" s="205"/>
      <c r="VCN139" s="205"/>
      <c r="VCO139" s="205"/>
      <c r="VCP139" s="205"/>
      <c r="VCQ139" s="205"/>
      <c r="VCR139" s="205"/>
      <c r="VCS139" s="205"/>
      <c r="VCT139" s="205"/>
      <c r="VCU139" s="205"/>
      <c r="VCV139" s="205"/>
      <c r="VCW139" s="205"/>
      <c r="VCX139" s="205"/>
      <c r="VCY139" s="205"/>
      <c r="VCZ139" s="205"/>
      <c r="VDA139" s="205"/>
      <c r="VDB139" s="205"/>
      <c r="VDC139" s="205"/>
      <c r="VDD139" s="205"/>
      <c r="VDE139" s="205"/>
      <c r="VDF139" s="205"/>
      <c r="VDG139" s="205"/>
      <c r="VDH139" s="205"/>
      <c r="VDI139" s="205"/>
      <c r="VDJ139" s="205"/>
      <c r="VDK139" s="205"/>
      <c r="VDL139" s="205"/>
      <c r="VDM139" s="205"/>
      <c r="VDN139" s="205"/>
      <c r="VDO139" s="205"/>
      <c r="VDP139" s="205"/>
      <c r="VDQ139" s="205"/>
      <c r="VDR139" s="205"/>
      <c r="VDS139" s="205"/>
      <c r="VDT139" s="205"/>
      <c r="VDU139" s="205"/>
      <c r="VDV139" s="205"/>
      <c r="VDW139" s="205"/>
      <c r="VDX139" s="205"/>
      <c r="VDY139" s="205"/>
      <c r="VDZ139" s="205"/>
      <c r="VEA139" s="205"/>
      <c r="VEB139" s="205"/>
      <c r="VEC139" s="205"/>
      <c r="VED139" s="205"/>
      <c r="VEE139" s="205"/>
      <c r="VEF139" s="205"/>
      <c r="VEG139" s="205"/>
      <c r="VEH139" s="205"/>
      <c r="VEI139" s="205"/>
      <c r="VEJ139" s="205"/>
      <c r="VEK139" s="205"/>
      <c r="VEL139" s="205"/>
      <c r="VEM139" s="205"/>
      <c r="VEN139" s="205"/>
      <c r="VEO139" s="205"/>
      <c r="VEP139" s="205"/>
      <c r="VEQ139" s="205"/>
      <c r="VER139" s="205"/>
      <c r="VES139" s="205"/>
      <c r="VET139" s="205"/>
      <c r="VEU139" s="205"/>
      <c r="VEV139" s="205"/>
      <c r="VEW139" s="205"/>
      <c r="VEX139" s="205"/>
      <c r="VEY139" s="205"/>
      <c r="VEZ139" s="205"/>
      <c r="VFA139" s="205"/>
      <c r="VFB139" s="205"/>
      <c r="VFC139" s="205"/>
      <c r="VFD139" s="205"/>
      <c r="VFE139" s="205"/>
      <c r="VFF139" s="205"/>
      <c r="VFG139" s="205"/>
      <c r="VFH139" s="205"/>
      <c r="VFI139" s="205"/>
      <c r="VFJ139" s="205"/>
      <c r="VFK139" s="205"/>
      <c r="VFL139" s="205"/>
      <c r="VFM139" s="205"/>
      <c r="VFN139" s="205"/>
      <c r="VFO139" s="205"/>
      <c r="VFP139" s="205"/>
      <c r="VFQ139" s="205"/>
      <c r="VFR139" s="205"/>
      <c r="VFS139" s="205"/>
      <c r="VFT139" s="205"/>
      <c r="VFU139" s="205"/>
      <c r="VFV139" s="205"/>
      <c r="VFW139" s="205"/>
      <c r="VFX139" s="205"/>
      <c r="VFY139" s="205"/>
      <c r="VFZ139" s="205"/>
      <c r="VGA139" s="205"/>
      <c r="VGB139" s="205"/>
      <c r="VGC139" s="205"/>
      <c r="VGD139" s="205"/>
      <c r="VGE139" s="205"/>
      <c r="VGF139" s="205"/>
      <c r="VGG139" s="205"/>
      <c r="VGH139" s="205"/>
      <c r="VGI139" s="205"/>
      <c r="VGJ139" s="205"/>
      <c r="VGK139" s="205"/>
      <c r="VGL139" s="205"/>
      <c r="VGM139" s="205"/>
      <c r="VGN139" s="205"/>
      <c r="VGO139" s="205"/>
      <c r="VGP139" s="205"/>
      <c r="VGQ139" s="205"/>
      <c r="VGR139" s="205"/>
      <c r="VGS139" s="205"/>
      <c r="VGT139" s="205"/>
      <c r="VGU139" s="205"/>
      <c r="VGV139" s="205"/>
      <c r="VGW139" s="205"/>
      <c r="VGX139" s="205"/>
      <c r="VGY139" s="205"/>
      <c r="VGZ139" s="205"/>
      <c r="VHA139" s="205"/>
      <c r="VHB139" s="205"/>
      <c r="VHC139" s="205"/>
      <c r="VHD139" s="205"/>
      <c r="VHE139" s="205"/>
      <c r="VHF139" s="205"/>
      <c r="VHG139" s="205"/>
      <c r="VHH139" s="205"/>
      <c r="VHI139" s="205"/>
      <c r="VHJ139" s="205"/>
      <c r="VHK139" s="205"/>
      <c r="VHL139" s="205"/>
      <c r="VHM139" s="205"/>
      <c r="VHN139" s="205"/>
      <c r="VHO139" s="205"/>
      <c r="VHP139" s="205"/>
      <c r="VHQ139" s="205"/>
      <c r="VHR139" s="205"/>
      <c r="VHS139" s="205"/>
      <c r="VHT139" s="205"/>
      <c r="VHU139" s="205"/>
      <c r="VHV139" s="205"/>
      <c r="VHW139" s="205"/>
      <c r="VHX139" s="205"/>
      <c r="VHY139" s="205"/>
      <c r="VHZ139" s="205"/>
      <c r="VIA139" s="205"/>
      <c r="VIH139" s="205"/>
      <c r="VII139" s="205"/>
      <c r="VIJ139" s="205"/>
      <c r="VIK139" s="205"/>
      <c r="VIL139" s="205"/>
      <c r="VIM139" s="205"/>
      <c r="VIN139" s="205"/>
      <c r="VIO139" s="205"/>
      <c r="VIP139" s="205"/>
      <c r="VIQ139" s="205"/>
      <c r="VIR139" s="205"/>
      <c r="VIS139" s="205"/>
      <c r="VIT139" s="205"/>
      <c r="VIU139" s="205"/>
      <c r="VIV139" s="205"/>
      <c r="VIW139" s="205"/>
      <c r="VIX139" s="205"/>
      <c r="VIY139" s="205"/>
      <c r="VIZ139" s="205"/>
      <c r="VJA139" s="205"/>
      <c r="VJB139" s="205"/>
      <c r="VJC139" s="205"/>
      <c r="VJD139" s="205"/>
      <c r="VJE139" s="205"/>
      <c r="VJF139" s="205"/>
      <c r="VJG139" s="205"/>
      <c r="VJH139" s="205"/>
      <c r="VJI139" s="205"/>
      <c r="VJJ139" s="205"/>
      <c r="VJK139" s="205"/>
      <c r="VJL139" s="205"/>
      <c r="VJM139" s="205"/>
      <c r="VJN139" s="205"/>
      <c r="VJO139" s="205"/>
      <c r="VJP139" s="205"/>
      <c r="VJQ139" s="205"/>
      <c r="VJR139" s="205"/>
      <c r="VJS139" s="205"/>
      <c r="VJT139" s="205"/>
      <c r="VJU139" s="205"/>
      <c r="VJV139" s="205"/>
      <c r="VJW139" s="205"/>
      <c r="VJX139" s="205"/>
      <c r="VJY139" s="205"/>
      <c r="VJZ139" s="205"/>
      <c r="VKA139" s="205"/>
      <c r="VKB139" s="205"/>
      <c r="VKC139" s="205"/>
      <c r="VKD139" s="205"/>
      <c r="VKE139" s="205"/>
      <c r="VKF139" s="205"/>
      <c r="VKG139" s="205"/>
      <c r="VKH139" s="205"/>
      <c r="VKI139" s="205"/>
      <c r="VKJ139" s="205"/>
      <c r="VKK139" s="205"/>
      <c r="VKL139" s="205"/>
      <c r="VKM139" s="205"/>
      <c r="VKN139" s="205"/>
      <c r="VKO139" s="205"/>
      <c r="VKP139" s="205"/>
      <c r="VKQ139" s="205"/>
      <c r="VKR139" s="205"/>
      <c r="VKS139" s="205"/>
      <c r="VKT139" s="205"/>
      <c r="VKU139" s="205"/>
      <c r="VKV139" s="205"/>
      <c r="VKW139" s="205"/>
      <c r="VKX139" s="205"/>
      <c r="VKY139" s="205"/>
      <c r="VKZ139" s="205"/>
      <c r="VLA139" s="205"/>
      <c r="VLB139" s="205"/>
      <c r="VLC139" s="205"/>
      <c r="VLD139" s="205"/>
      <c r="VLE139" s="205"/>
      <c r="VLF139" s="205"/>
      <c r="VLG139" s="205"/>
      <c r="VLH139" s="205"/>
      <c r="VLI139" s="205"/>
      <c r="VLJ139" s="205"/>
      <c r="VLK139" s="205"/>
      <c r="VLL139" s="205"/>
      <c r="VLM139" s="205"/>
      <c r="VLN139" s="205"/>
      <c r="VLO139" s="205"/>
      <c r="VLP139" s="205"/>
      <c r="VLQ139" s="205"/>
      <c r="VLR139" s="205"/>
      <c r="VLS139" s="205"/>
      <c r="VLT139" s="205"/>
      <c r="VLU139" s="205"/>
      <c r="VLV139" s="205"/>
      <c r="VLW139" s="205"/>
      <c r="VLX139" s="205"/>
      <c r="VLY139" s="205"/>
      <c r="VLZ139" s="205"/>
      <c r="VMA139" s="205"/>
      <c r="VMB139" s="205"/>
      <c r="VMC139" s="205"/>
      <c r="VMD139" s="205"/>
      <c r="VME139" s="205"/>
      <c r="VMF139" s="205"/>
      <c r="VMG139" s="205"/>
      <c r="VMH139" s="205"/>
      <c r="VMI139" s="205"/>
      <c r="VMJ139" s="205"/>
      <c r="VMK139" s="205"/>
      <c r="VML139" s="205"/>
      <c r="VMM139" s="205"/>
      <c r="VMN139" s="205"/>
      <c r="VMO139" s="205"/>
      <c r="VMP139" s="205"/>
      <c r="VMQ139" s="205"/>
      <c r="VMR139" s="205"/>
      <c r="VMS139" s="205"/>
      <c r="VMT139" s="205"/>
      <c r="VMU139" s="205"/>
      <c r="VMV139" s="205"/>
      <c r="VMW139" s="205"/>
      <c r="VMX139" s="205"/>
      <c r="VMY139" s="205"/>
      <c r="VMZ139" s="205"/>
      <c r="VNA139" s="205"/>
      <c r="VNB139" s="205"/>
      <c r="VNC139" s="205"/>
      <c r="VND139" s="205"/>
      <c r="VNE139" s="205"/>
      <c r="VNF139" s="205"/>
      <c r="VNG139" s="205"/>
      <c r="VNH139" s="205"/>
      <c r="VNI139" s="205"/>
      <c r="VNJ139" s="205"/>
      <c r="VNK139" s="205"/>
      <c r="VNL139" s="205"/>
      <c r="VNM139" s="205"/>
      <c r="VNN139" s="205"/>
      <c r="VNO139" s="205"/>
      <c r="VNP139" s="205"/>
      <c r="VNQ139" s="205"/>
      <c r="VNR139" s="205"/>
      <c r="VNS139" s="205"/>
      <c r="VNT139" s="205"/>
      <c r="VNU139" s="205"/>
      <c r="VNV139" s="205"/>
      <c r="VNW139" s="205"/>
      <c r="VNX139" s="205"/>
      <c r="VNY139" s="205"/>
      <c r="VNZ139" s="205"/>
      <c r="VOA139" s="205"/>
      <c r="VOB139" s="205"/>
      <c r="VOC139" s="205"/>
      <c r="VOD139" s="205"/>
      <c r="VOE139" s="205"/>
      <c r="VOF139" s="205"/>
      <c r="VOG139" s="205"/>
      <c r="VOH139" s="205"/>
      <c r="VOI139" s="205"/>
      <c r="VOJ139" s="205"/>
      <c r="VOK139" s="205"/>
      <c r="VOL139" s="205"/>
      <c r="VOM139" s="205"/>
      <c r="VON139" s="205"/>
      <c r="VOO139" s="205"/>
      <c r="VOP139" s="205"/>
      <c r="VOQ139" s="205"/>
      <c r="VOR139" s="205"/>
      <c r="VOS139" s="205"/>
      <c r="VOT139" s="205"/>
      <c r="VOU139" s="205"/>
      <c r="VOV139" s="205"/>
      <c r="VOW139" s="205"/>
      <c r="VOX139" s="205"/>
      <c r="VOY139" s="205"/>
      <c r="VOZ139" s="205"/>
      <c r="VPA139" s="205"/>
      <c r="VPB139" s="205"/>
      <c r="VPC139" s="205"/>
      <c r="VPD139" s="205"/>
      <c r="VPE139" s="205"/>
      <c r="VPF139" s="205"/>
      <c r="VPG139" s="205"/>
      <c r="VPH139" s="205"/>
      <c r="VPI139" s="205"/>
      <c r="VPJ139" s="205"/>
      <c r="VPK139" s="205"/>
      <c r="VPL139" s="205"/>
      <c r="VPM139" s="205"/>
      <c r="VPN139" s="205"/>
      <c r="VPO139" s="205"/>
      <c r="VPP139" s="205"/>
      <c r="VPQ139" s="205"/>
      <c r="VPR139" s="205"/>
      <c r="VPS139" s="205"/>
      <c r="VPT139" s="205"/>
      <c r="VPU139" s="205"/>
      <c r="VPV139" s="205"/>
      <c r="VPW139" s="205"/>
      <c r="VPX139" s="205"/>
      <c r="VPY139" s="205"/>
      <c r="VPZ139" s="205"/>
      <c r="VQA139" s="205"/>
      <c r="VQB139" s="205"/>
      <c r="VQC139" s="205"/>
      <c r="VQD139" s="205"/>
      <c r="VQE139" s="205"/>
      <c r="VQF139" s="205"/>
      <c r="VQG139" s="205"/>
      <c r="VQH139" s="205"/>
      <c r="VQI139" s="205"/>
      <c r="VQJ139" s="205"/>
      <c r="VQK139" s="205"/>
      <c r="VQL139" s="205"/>
      <c r="VQM139" s="205"/>
      <c r="VQN139" s="205"/>
      <c r="VQO139" s="205"/>
      <c r="VQP139" s="205"/>
      <c r="VQQ139" s="205"/>
      <c r="VQR139" s="205"/>
      <c r="VQS139" s="205"/>
      <c r="VQT139" s="205"/>
      <c r="VQU139" s="205"/>
      <c r="VQV139" s="205"/>
      <c r="VQW139" s="205"/>
      <c r="VQX139" s="205"/>
      <c r="VQY139" s="205"/>
      <c r="VQZ139" s="205"/>
      <c r="VRA139" s="205"/>
      <c r="VRB139" s="205"/>
      <c r="VRC139" s="205"/>
      <c r="VRD139" s="205"/>
      <c r="VRE139" s="205"/>
      <c r="VRF139" s="205"/>
      <c r="VRG139" s="205"/>
      <c r="VRH139" s="205"/>
      <c r="VRI139" s="205"/>
      <c r="VRJ139" s="205"/>
      <c r="VRK139" s="205"/>
      <c r="VRL139" s="205"/>
      <c r="VRM139" s="205"/>
      <c r="VRN139" s="205"/>
      <c r="VRO139" s="205"/>
      <c r="VRP139" s="205"/>
      <c r="VRQ139" s="205"/>
      <c r="VRR139" s="205"/>
      <c r="VRS139" s="205"/>
      <c r="VRT139" s="205"/>
      <c r="VRU139" s="205"/>
      <c r="VRV139" s="205"/>
      <c r="VRW139" s="205"/>
      <c r="VSD139" s="205"/>
      <c r="VSE139" s="205"/>
      <c r="VSF139" s="205"/>
      <c r="VSG139" s="205"/>
      <c r="VSH139" s="205"/>
      <c r="VSI139" s="205"/>
      <c r="VSJ139" s="205"/>
      <c r="VSK139" s="205"/>
      <c r="VSL139" s="205"/>
      <c r="VSM139" s="205"/>
      <c r="VSN139" s="205"/>
      <c r="VSO139" s="205"/>
      <c r="VSP139" s="205"/>
      <c r="VSQ139" s="205"/>
      <c r="VSR139" s="205"/>
      <c r="VSS139" s="205"/>
      <c r="VST139" s="205"/>
      <c r="VSU139" s="205"/>
      <c r="VSV139" s="205"/>
      <c r="VSW139" s="205"/>
      <c r="VSX139" s="205"/>
      <c r="VSY139" s="205"/>
      <c r="VSZ139" s="205"/>
      <c r="VTA139" s="205"/>
      <c r="VTB139" s="205"/>
      <c r="VTC139" s="205"/>
      <c r="VTD139" s="205"/>
      <c r="VTE139" s="205"/>
      <c r="VTF139" s="205"/>
      <c r="VTG139" s="205"/>
      <c r="VTH139" s="205"/>
      <c r="VTI139" s="205"/>
      <c r="VTJ139" s="205"/>
      <c r="VTK139" s="205"/>
      <c r="VTL139" s="205"/>
      <c r="VTM139" s="205"/>
      <c r="VTN139" s="205"/>
      <c r="VTO139" s="205"/>
      <c r="VTP139" s="205"/>
      <c r="VTQ139" s="205"/>
      <c r="VTR139" s="205"/>
      <c r="VTS139" s="205"/>
      <c r="VTT139" s="205"/>
      <c r="VTU139" s="205"/>
      <c r="VTV139" s="205"/>
      <c r="VTW139" s="205"/>
      <c r="VTX139" s="205"/>
      <c r="VTY139" s="205"/>
      <c r="VTZ139" s="205"/>
      <c r="VUA139" s="205"/>
      <c r="VUB139" s="205"/>
      <c r="VUC139" s="205"/>
      <c r="VUD139" s="205"/>
      <c r="VUE139" s="205"/>
      <c r="VUF139" s="205"/>
      <c r="VUG139" s="205"/>
      <c r="VUH139" s="205"/>
      <c r="VUI139" s="205"/>
      <c r="VUJ139" s="205"/>
      <c r="VUK139" s="205"/>
      <c r="VUL139" s="205"/>
      <c r="VUM139" s="205"/>
      <c r="VUN139" s="205"/>
      <c r="VUO139" s="205"/>
      <c r="VUP139" s="205"/>
      <c r="VUQ139" s="205"/>
      <c r="VUR139" s="205"/>
      <c r="VUS139" s="205"/>
      <c r="VUT139" s="205"/>
      <c r="VUU139" s="205"/>
      <c r="VUV139" s="205"/>
      <c r="VUW139" s="205"/>
      <c r="VUX139" s="205"/>
      <c r="VUY139" s="205"/>
      <c r="VUZ139" s="205"/>
      <c r="VVA139" s="205"/>
      <c r="VVB139" s="205"/>
      <c r="VVC139" s="205"/>
      <c r="VVD139" s="205"/>
      <c r="VVE139" s="205"/>
      <c r="VVF139" s="205"/>
      <c r="VVG139" s="205"/>
      <c r="VVH139" s="205"/>
      <c r="VVI139" s="205"/>
      <c r="VVJ139" s="205"/>
      <c r="VVK139" s="205"/>
      <c r="VVL139" s="205"/>
      <c r="VVM139" s="205"/>
      <c r="VVN139" s="205"/>
      <c r="VVO139" s="205"/>
      <c r="VVP139" s="205"/>
      <c r="VVQ139" s="205"/>
      <c r="VVR139" s="205"/>
      <c r="VVS139" s="205"/>
      <c r="VVT139" s="205"/>
      <c r="VVU139" s="205"/>
      <c r="VVV139" s="205"/>
      <c r="VVW139" s="205"/>
      <c r="VVX139" s="205"/>
      <c r="VVY139" s="205"/>
      <c r="VVZ139" s="205"/>
      <c r="VWA139" s="205"/>
      <c r="VWB139" s="205"/>
      <c r="VWC139" s="205"/>
      <c r="VWD139" s="205"/>
      <c r="VWE139" s="205"/>
      <c r="VWF139" s="205"/>
      <c r="VWG139" s="205"/>
      <c r="VWH139" s="205"/>
      <c r="VWI139" s="205"/>
      <c r="VWJ139" s="205"/>
      <c r="VWK139" s="205"/>
      <c r="VWL139" s="205"/>
      <c r="VWM139" s="205"/>
      <c r="VWN139" s="205"/>
      <c r="VWO139" s="205"/>
      <c r="VWP139" s="205"/>
      <c r="VWQ139" s="205"/>
      <c r="VWR139" s="205"/>
      <c r="VWS139" s="205"/>
      <c r="VWT139" s="205"/>
      <c r="VWU139" s="205"/>
      <c r="VWV139" s="205"/>
      <c r="VWW139" s="205"/>
      <c r="VWX139" s="205"/>
      <c r="VWY139" s="205"/>
      <c r="VWZ139" s="205"/>
      <c r="VXA139" s="205"/>
      <c r="VXB139" s="205"/>
      <c r="VXC139" s="205"/>
      <c r="VXD139" s="205"/>
      <c r="VXE139" s="205"/>
      <c r="VXF139" s="205"/>
      <c r="VXG139" s="205"/>
      <c r="VXH139" s="205"/>
      <c r="VXI139" s="205"/>
      <c r="VXJ139" s="205"/>
      <c r="VXK139" s="205"/>
      <c r="VXL139" s="205"/>
      <c r="VXM139" s="205"/>
      <c r="VXN139" s="205"/>
      <c r="VXO139" s="205"/>
      <c r="VXP139" s="205"/>
      <c r="VXQ139" s="205"/>
      <c r="VXR139" s="205"/>
      <c r="VXS139" s="205"/>
      <c r="VXT139" s="205"/>
      <c r="VXU139" s="205"/>
      <c r="VXV139" s="205"/>
      <c r="VXW139" s="205"/>
      <c r="VXX139" s="205"/>
      <c r="VXY139" s="205"/>
      <c r="VXZ139" s="205"/>
      <c r="VYA139" s="205"/>
      <c r="VYB139" s="205"/>
      <c r="VYC139" s="205"/>
      <c r="VYD139" s="205"/>
      <c r="VYE139" s="205"/>
      <c r="VYF139" s="205"/>
      <c r="VYG139" s="205"/>
      <c r="VYH139" s="205"/>
      <c r="VYI139" s="205"/>
      <c r="VYJ139" s="205"/>
      <c r="VYK139" s="205"/>
      <c r="VYL139" s="205"/>
      <c r="VYM139" s="205"/>
      <c r="VYN139" s="205"/>
      <c r="VYO139" s="205"/>
      <c r="VYP139" s="205"/>
      <c r="VYQ139" s="205"/>
      <c r="VYR139" s="205"/>
      <c r="VYS139" s="205"/>
      <c r="VYT139" s="205"/>
      <c r="VYU139" s="205"/>
      <c r="VYV139" s="205"/>
      <c r="VYW139" s="205"/>
      <c r="VYX139" s="205"/>
      <c r="VYY139" s="205"/>
      <c r="VYZ139" s="205"/>
      <c r="VZA139" s="205"/>
      <c r="VZB139" s="205"/>
      <c r="VZC139" s="205"/>
      <c r="VZD139" s="205"/>
      <c r="VZE139" s="205"/>
      <c r="VZF139" s="205"/>
      <c r="VZG139" s="205"/>
      <c r="VZH139" s="205"/>
      <c r="VZI139" s="205"/>
      <c r="VZJ139" s="205"/>
      <c r="VZK139" s="205"/>
      <c r="VZL139" s="205"/>
      <c r="VZM139" s="205"/>
      <c r="VZN139" s="205"/>
      <c r="VZO139" s="205"/>
      <c r="VZP139" s="205"/>
      <c r="VZQ139" s="205"/>
      <c r="VZR139" s="205"/>
      <c r="VZS139" s="205"/>
      <c r="VZT139" s="205"/>
      <c r="VZU139" s="205"/>
      <c r="VZV139" s="205"/>
      <c r="VZW139" s="205"/>
      <c r="VZX139" s="205"/>
      <c r="VZY139" s="205"/>
      <c r="VZZ139" s="205"/>
      <c r="WAA139" s="205"/>
      <c r="WAB139" s="205"/>
      <c r="WAC139" s="205"/>
      <c r="WAD139" s="205"/>
      <c r="WAE139" s="205"/>
      <c r="WAF139" s="205"/>
      <c r="WAG139" s="205"/>
      <c r="WAH139" s="205"/>
      <c r="WAI139" s="205"/>
      <c r="WAJ139" s="205"/>
      <c r="WAK139" s="205"/>
      <c r="WAL139" s="205"/>
      <c r="WAM139" s="205"/>
      <c r="WAN139" s="205"/>
      <c r="WAO139" s="205"/>
      <c r="WAP139" s="205"/>
      <c r="WAQ139" s="205"/>
      <c r="WAR139" s="205"/>
      <c r="WAS139" s="205"/>
      <c r="WAT139" s="205"/>
      <c r="WAU139" s="205"/>
      <c r="WAV139" s="205"/>
      <c r="WAW139" s="205"/>
      <c r="WAX139" s="205"/>
      <c r="WAY139" s="205"/>
      <c r="WAZ139" s="205"/>
      <c r="WBA139" s="205"/>
      <c r="WBB139" s="205"/>
      <c r="WBC139" s="205"/>
      <c r="WBD139" s="205"/>
      <c r="WBE139" s="205"/>
      <c r="WBF139" s="205"/>
      <c r="WBG139" s="205"/>
      <c r="WBH139" s="205"/>
      <c r="WBI139" s="205"/>
      <c r="WBJ139" s="205"/>
      <c r="WBK139" s="205"/>
      <c r="WBL139" s="205"/>
      <c r="WBM139" s="205"/>
      <c r="WBN139" s="205"/>
      <c r="WBO139" s="205"/>
      <c r="WBP139" s="205"/>
      <c r="WBQ139" s="205"/>
      <c r="WBR139" s="205"/>
      <c r="WBS139" s="205"/>
      <c r="WBZ139" s="205"/>
      <c r="WCA139" s="205"/>
      <c r="WCB139" s="205"/>
      <c r="WCC139" s="205"/>
      <c r="WCD139" s="205"/>
      <c r="WCE139" s="205"/>
      <c r="WCF139" s="205"/>
      <c r="WCG139" s="205"/>
      <c r="WCH139" s="205"/>
      <c r="WCI139" s="205"/>
      <c r="WCJ139" s="205"/>
      <c r="WCK139" s="205"/>
      <c r="WCL139" s="205"/>
      <c r="WCM139" s="205"/>
      <c r="WCN139" s="205"/>
      <c r="WCO139" s="205"/>
      <c r="WCP139" s="205"/>
      <c r="WCQ139" s="205"/>
      <c r="WCR139" s="205"/>
      <c r="WCS139" s="205"/>
      <c r="WCT139" s="205"/>
      <c r="WCU139" s="205"/>
      <c r="WCV139" s="205"/>
      <c r="WCW139" s="205"/>
      <c r="WCX139" s="205"/>
      <c r="WCY139" s="205"/>
      <c r="WCZ139" s="205"/>
      <c r="WDA139" s="205"/>
      <c r="WDB139" s="205"/>
      <c r="WDC139" s="205"/>
      <c r="WDD139" s="205"/>
      <c r="WDE139" s="205"/>
      <c r="WDF139" s="205"/>
      <c r="WDG139" s="205"/>
      <c r="WDH139" s="205"/>
      <c r="WDI139" s="205"/>
      <c r="WDJ139" s="205"/>
      <c r="WDK139" s="205"/>
      <c r="WDL139" s="205"/>
      <c r="WDM139" s="205"/>
      <c r="WDN139" s="205"/>
      <c r="WDO139" s="205"/>
      <c r="WDP139" s="205"/>
      <c r="WDQ139" s="205"/>
      <c r="WDR139" s="205"/>
      <c r="WDS139" s="205"/>
      <c r="WDT139" s="205"/>
      <c r="WDU139" s="205"/>
      <c r="WDV139" s="205"/>
      <c r="WDW139" s="205"/>
      <c r="WDX139" s="205"/>
      <c r="WDY139" s="205"/>
      <c r="WDZ139" s="205"/>
      <c r="WEA139" s="205"/>
      <c r="WEB139" s="205"/>
      <c r="WEC139" s="205"/>
      <c r="WED139" s="205"/>
      <c r="WEE139" s="205"/>
      <c r="WEF139" s="205"/>
      <c r="WEG139" s="205"/>
      <c r="WEH139" s="205"/>
      <c r="WEI139" s="205"/>
      <c r="WEJ139" s="205"/>
      <c r="WEK139" s="205"/>
      <c r="WEL139" s="205"/>
      <c r="WEM139" s="205"/>
      <c r="WEN139" s="205"/>
      <c r="WEO139" s="205"/>
      <c r="WEP139" s="205"/>
      <c r="WEQ139" s="205"/>
      <c r="WER139" s="205"/>
      <c r="WES139" s="205"/>
      <c r="WET139" s="205"/>
      <c r="WEU139" s="205"/>
      <c r="WEV139" s="205"/>
      <c r="WEW139" s="205"/>
      <c r="WEX139" s="205"/>
      <c r="WEY139" s="205"/>
      <c r="WEZ139" s="205"/>
      <c r="WFA139" s="205"/>
      <c r="WFB139" s="205"/>
      <c r="WFC139" s="205"/>
      <c r="WFD139" s="205"/>
      <c r="WFE139" s="205"/>
      <c r="WFF139" s="205"/>
      <c r="WFG139" s="205"/>
      <c r="WFH139" s="205"/>
      <c r="WFI139" s="205"/>
      <c r="WFJ139" s="205"/>
      <c r="WFK139" s="205"/>
      <c r="WFL139" s="205"/>
      <c r="WFM139" s="205"/>
      <c r="WFN139" s="205"/>
      <c r="WFO139" s="205"/>
      <c r="WFP139" s="205"/>
      <c r="WFQ139" s="205"/>
      <c r="WFR139" s="205"/>
      <c r="WFS139" s="205"/>
      <c r="WFT139" s="205"/>
      <c r="WFU139" s="205"/>
      <c r="WFV139" s="205"/>
      <c r="WFW139" s="205"/>
      <c r="WFX139" s="205"/>
      <c r="WFY139" s="205"/>
      <c r="WFZ139" s="205"/>
      <c r="WGA139" s="205"/>
      <c r="WGB139" s="205"/>
      <c r="WGC139" s="205"/>
      <c r="WGD139" s="205"/>
      <c r="WGE139" s="205"/>
      <c r="WGF139" s="205"/>
      <c r="WGG139" s="205"/>
      <c r="WGH139" s="205"/>
      <c r="WGI139" s="205"/>
      <c r="WGJ139" s="205"/>
      <c r="WGK139" s="205"/>
      <c r="WGL139" s="205"/>
      <c r="WGM139" s="205"/>
      <c r="WGN139" s="205"/>
      <c r="WGO139" s="205"/>
      <c r="WGP139" s="205"/>
      <c r="WGQ139" s="205"/>
      <c r="WGR139" s="205"/>
      <c r="WGS139" s="205"/>
      <c r="WGT139" s="205"/>
      <c r="WGU139" s="205"/>
      <c r="WGV139" s="205"/>
      <c r="WGW139" s="205"/>
      <c r="WGX139" s="205"/>
      <c r="WGY139" s="205"/>
      <c r="WGZ139" s="205"/>
      <c r="WHA139" s="205"/>
      <c r="WHB139" s="205"/>
      <c r="WHC139" s="205"/>
      <c r="WHD139" s="205"/>
      <c r="WHE139" s="205"/>
      <c r="WHF139" s="205"/>
      <c r="WHG139" s="205"/>
      <c r="WHH139" s="205"/>
      <c r="WHI139" s="205"/>
      <c r="WHJ139" s="205"/>
      <c r="WHK139" s="205"/>
      <c r="WHL139" s="205"/>
      <c r="WHM139" s="205"/>
      <c r="WHN139" s="205"/>
      <c r="WHO139" s="205"/>
      <c r="WHP139" s="205"/>
      <c r="WHQ139" s="205"/>
      <c r="WHR139" s="205"/>
      <c r="WHS139" s="205"/>
      <c r="WHT139" s="205"/>
      <c r="WHU139" s="205"/>
      <c r="WHV139" s="205"/>
      <c r="WHW139" s="205"/>
      <c r="WHX139" s="205"/>
      <c r="WHY139" s="205"/>
      <c r="WHZ139" s="205"/>
      <c r="WIA139" s="205"/>
      <c r="WIB139" s="205"/>
      <c r="WIC139" s="205"/>
      <c r="WID139" s="205"/>
      <c r="WIE139" s="205"/>
      <c r="WIF139" s="205"/>
      <c r="WIG139" s="205"/>
      <c r="WIH139" s="205"/>
      <c r="WII139" s="205"/>
      <c r="WIJ139" s="205"/>
      <c r="WIK139" s="205"/>
      <c r="WIL139" s="205"/>
      <c r="WIM139" s="205"/>
      <c r="WIN139" s="205"/>
      <c r="WIO139" s="205"/>
      <c r="WIP139" s="205"/>
      <c r="WIQ139" s="205"/>
      <c r="WIR139" s="205"/>
      <c r="WIS139" s="205"/>
      <c r="WIT139" s="205"/>
      <c r="WIU139" s="205"/>
      <c r="WIV139" s="205"/>
      <c r="WIW139" s="205"/>
      <c r="WIX139" s="205"/>
      <c r="WIY139" s="205"/>
      <c r="WIZ139" s="205"/>
      <c r="WJA139" s="205"/>
      <c r="WJB139" s="205"/>
      <c r="WJC139" s="205"/>
      <c r="WJD139" s="205"/>
      <c r="WJE139" s="205"/>
      <c r="WJF139" s="205"/>
      <c r="WJG139" s="205"/>
      <c r="WJH139" s="205"/>
      <c r="WJI139" s="205"/>
      <c r="WJJ139" s="205"/>
      <c r="WJK139" s="205"/>
      <c r="WJL139" s="205"/>
      <c r="WJM139" s="205"/>
      <c r="WJN139" s="205"/>
      <c r="WJO139" s="205"/>
      <c r="WJP139" s="205"/>
      <c r="WJQ139" s="205"/>
      <c r="WJR139" s="205"/>
      <c r="WJS139" s="205"/>
      <c r="WJT139" s="205"/>
      <c r="WJU139" s="205"/>
      <c r="WJV139" s="205"/>
      <c r="WJW139" s="205"/>
      <c r="WJX139" s="205"/>
      <c r="WJY139" s="205"/>
      <c r="WJZ139" s="205"/>
      <c r="WKA139" s="205"/>
      <c r="WKB139" s="205"/>
      <c r="WKC139" s="205"/>
      <c r="WKD139" s="205"/>
      <c r="WKE139" s="205"/>
      <c r="WKF139" s="205"/>
      <c r="WKG139" s="205"/>
      <c r="WKH139" s="205"/>
      <c r="WKI139" s="205"/>
      <c r="WKJ139" s="205"/>
      <c r="WKK139" s="205"/>
      <c r="WKL139" s="205"/>
      <c r="WKM139" s="205"/>
      <c r="WKN139" s="205"/>
      <c r="WKO139" s="205"/>
      <c r="WKP139" s="205"/>
      <c r="WKQ139" s="205"/>
      <c r="WKR139" s="205"/>
      <c r="WKS139" s="205"/>
      <c r="WKT139" s="205"/>
      <c r="WKU139" s="205"/>
      <c r="WKV139" s="205"/>
      <c r="WKW139" s="205"/>
      <c r="WKX139" s="205"/>
      <c r="WKY139" s="205"/>
      <c r="WKZ139" s="205"/>
      <c r="WLA139" s="205"/>
      <c r="WLB139" s="205"/>
      <c r="WLC139" s="205"/>
      <c r="WLD139" s="205"/>
      <c r="WLE139" s="205"/>
      <c r="WLF139" s="205"/>
      <c r="WLG139" s="205"/>
      <c r="WLH139" s="205"/>
      <c r="WLI139" s="205"/>
      <c r="WLJ139" s="205"/>
      <c r="WLK139" s="205"/>
      <c r="WLL139" s="205"/>
      <c r="WLM139" s="205"/>
      <c r="WLN139" s="205"/>
      <c r="WLO139" s="205"/>
      <c r="WLV139" s="205"/>
      <c r="WLW139" s="205"/>
      <c r="WLX139" s="205"/>
      <c r="WLY139" s="205"/>
      <c r="WLZ139" s="205"/>
      <c r="WMA139" s="205"/>
      <c r="WMB139" s="205"/>
      <c r="WMC139" s="205"/>
      <c r="WMD139" s="205"/>
      <c r="WME139" s="205"/>
      <c r="WMF139" s="205"/>
      <c r="WMG139" s="205"/>
      <c r="WMH139" s="205"/>
      <c r="WMI139" s="205"/>
      <c r="WMJ139" s="205"/>
      <c r="WMK139" s="205"/>
      <c r="WML139" s="205"/>
      <c r="WMM139" s="205"/>
      <c r="WMN139" s="205"/>
      <c r="WMO139" s="205"/>
      <c r="WMP139" s="205"/>
      <c r="WMQ139" s="205"/>
      <c r="WMR139" s="205"/>
      <c r="WMS139" s="205"/>
      <c r="WMT139" s="205"/>
      <c r="WMU139" s="205"/>
      <c r="WMV139" s="205"/>
      <c r="WMW139" s="205"/>
      <c r="WMX139" s="205"/>
      <c r="WMY139" s="205"/>
      <c r="WMZ139" s="205"/>
      <c r="WNA139" s="205"/>
      <c r="WNB139" s="205"/>
      <c r="WNC139" s="205"/>
      <c r="WND139" s="205"/>
      <c r="WNE139" s="205"/>
      <c r="WNF139" s="205"/>
      <c r="WNG139" s="205"/>
      <c r="WNH139" s="205"/>
      <c r="WNI139" s="205"/>
      <c r="WNJ139" s="205"/>
      <c r="WNK139" s="205"/>
      <c r="WNL139" s="205"/>
      <c r="WNM139" s="205"/>
      <c r="WNN139" s="205"/>
      <c r="WNO139" s="205"/>
      <c r="WNP139" s="205"/>
      <c r="WNQ139" s="205"/>
      <c r="WNR139" s="205"/>
      <c r="WNS139" s="205"/>
      <c r="WNT139" s="205"/>
      <c r="WNU139" s="205"/>
      <c r="WNV139" s="205"/>
      <c r="WNW139" s="205"/>
      <c r="WNX139" s="205"/>
      <c r="WNY139" s="205"/>
      <c r="WNZ139" s="205"/>
      <c r="WOA139" s="205"/>
      <c r="WOB139" s="205"/>
      <c r="WOC139" s="205"/>
      <c r="WOD139" s="205"/>
      <c r="WOE139" s="205"/>
      <c r="WOF139" s="205"/>
      <c r="WOG139" s="205"/>
      <c r="WOH139" s="205"/>
      <c r="WOI139" s="205"/>
      <c r="WOJ139" s="205"/>
      <c r="WOK139" s="205"/>
      <c r="WOL139" s="205"/>
      <c r="WOM139" s="205"/>
      <c r="WON139" s="205"/>
      <c r="WOO139" s="205"/>
      <c r="WOP139" s="205"/>
      <c r="WOQ139" s="205"/>
      <c r="WOR139" s="205"/>
      <c r="WOS139" s="205"/>
      <c r="WOT139" s="205"/>
      <c r="WOU139" s="205"/>
      <c r="WOV139" s="205"/>
      <c r="WOW139" s="205"/>
      <c r="WOX139" s="205"/>
      <c r="WOY139" s="205"/>
      <c r="WOZ139" s="205"/>
      <c r="WPA139" s="205"/>
      <c r="WPB139" s="205"/>
      <c r="WPC139" s="205"/>
      <c r="WPD139" s="205"/>
      <c r="WPE139" s="205"/>
      <c r="WPF139" s="205"/>
      <c r="WPG139" s="205"/>
      <c r="WPH139" s="205"/>
      <c r="WPI139" s="205"/>
      <c r="WPJ139" s="205"/>
      <c r="WPK139" s="205"/>
      <c r="WPL139" s="205"/>
      <c r="WPM139" s="205"/>
      <c r="WPN139" s="205"/>
      <c r="WPO139" s="205"/>
      <c r="WPP139" s="205"/>
      <c r="WPQ139" s="205"/>
      <c r="WPR139" s="205"/>
      <c r="WPS139" s="205"/>
      <c r="WPT139" s="205"/>
      <c r="WPU139" s="205"/>
      <c r="WPV139" s="205"/>
      <c r="WPW139" s="205"/>
      <c r="WPX139" s="205"/>
      <c r="WPY139" s="205"/>
      <c r="WPZ139" s="205"/>
      <c r="WQA139" s="205"/>
      <c r="WQB139" s="205"/>
      <c r="WQC139" s="205"/>
      <c r="WQD139" s="205"/>
      <c r="WQE139" s="205"/>
      <c r="WQF139" s="205"/>
      <c r="WQG139" s="205"/>
      <c r="WQH139" s="205"/>
      <c r="WQI139" s="205"/>
      <c r="WQJ139" s="205"/>
      <c r="WQK139" s="205"/>
      <c r="WQL139" s="205"/>
      <c r="WQM139" s="205"/>
      <c r="WQN139" s="205"/>
      <c r="WQO139" s="205"/>
      <c r="WQP139" s="205"/>
      <c r="WQQ139" s="205"/>
      <c r="WQR139" s="205"/>
      <c r="WQS139" s="205"/>
      <c r="WQT139" s="205"/>
      <c r="WQU139" s="205"/>
      <c r="WQV139" s="205"/>
      <c r="WQW139" s="205"/>
      <c r="WQX139" s="205"/>
      <c r="WQY139" s="205"/>
      <c r="WQZ139" s="205"/>
      <c r="WRA139" s="205"/>
      <c r="WRB139" s="205"/>
      <c r="WRC139" s="205"/>
      <c r="WRD139" s="205"/>
      <c r="WRE139" s="205"/>
      <c r="WRF139" s="205"/>
      <c r="WRG139" s="205"/>
      <c r="WRH139" s="205"/>
      <c r="WRI139" s="205"/>
      <c r="WRJ139" s="205"/>
      <c r="WRK139" s="205"/>
      <c r="WRL139" s="205"/>
      <c r="WRM139" s="205"/>
      <c r="WRN139" s="205"/>
      <c r="WRO139" s="205"/>
      <c r="WRP139" s="205"/>
      <c r="WRQ139" s="205"/>
      <c r="WRR139" s="205"/>
      <c r="WRS139" s="205"/>
      <c r="WRT139" s="205"/>
      <c r="WRU139" s="205"/>
      <c r="WRV139" s="205"/>
      <c r="WRW139" s="205"/>
      <c r="WRX139" s="205"/>
      <c r="WRY139" s="205"/>
      <c r="WRZ139" s="205"/>
      <c r="WSA139" s="205"/>
      <c r="WSB139" s="205"/>
      <c r="WSC139" s="205"/>
      <c r="WSD139" s="205"/>
      <c r="WSE139" s="205"/>
      <c r="WSF139" s="205"/>
      <c r="WSG139" s="205"/>
      <c r="WSH139" s="205"/>
      <c r="WSI139" s="205"/>
      <c r="WSJ139" s="205"/>
      <c r="WSK139" s="205"/>
      <c r="WSL139" s="205"/>
      <c r="WSM139" s="205"/>
      <c r="WSN139" s="205"/>
      <c r="WSO139" s="205"/>
      <c r="WSP139" s="205"/>
      <c r="WSQ139" s="205"/>
      <c r="WSR139" s="205"/>
      <c r="WSS139" s="205"/>
      <c r="WST139" s="205"/>
      <c r="WSU139" s="205"/>
      <c r="WSV139" s="205"/>
      <c r="WSW139" s="205"/>
      <c r="WSX139" s="205"/>
      <c r="WSY139" s="205"/>
      <c r="WSZ139" s="205"/>
      <c r="WTA139" s="205"/>
      <c r="WTB139" s="205"/>
      <c r="WTC139" s="205"/>
      <c r="WTD139" s="205"/>
      <c r="WTE139" s="205"/>
      <c r="WTF139" s="205"/>
      <c r="WTG139" s="205"/>
      <c r="WTH139" s="205"/>
      <c r="WTI139" s="205"/>
      <c r="WTJ139" s="205"/>
      <c r="WTK139" s="205"/>
      <c r="WTL139" s="205"/>
      <c r="WTM139" s="205"/>
      <c r="WTN139" s="205"/>
      <c r="WTO139" s="205"/>
      <c r="WTP139" s="205"/>
      <c r="WTQ139" s="205"/>
      <c r="WTR139" s="205"/>
      <c r="WTS139" s="205"/>
      <c r="WTT139" s="205"/>
      <c r="WTU139" s="205"/>
      <c r="WTV139" s="205"/>
      <c r="WTW139" s="205"/>
      <c r="WTX139" s="205"/>
      <c r="WTY139" s="205"/>
      <c r="WTZ139" s="205"/>
      <c r="WUA139" s="205"/>
      <c r="WUB139" s="205"/>
      <c r="WUC139" s="205"/>
      <c r="WUD139" s="205"/>
      <c r="WUE139" s="205"/>
      <c r="WUF139" s="205"/>
      <c r="WUG139" s="205"/>
      <c r="WUH139" s="205"/>
      <c r="WUI139" s="205"/>
      <c r="WUJ139" s="205"/>
      <c r="WUK139" s="205"/>
      <c r="WUL139" s="205"/>
      <c r="WUM139" s="205"/>
      <c r="WUN139" s="205"/>
      <c r="WUO139" s="205"/>
      <c r="WUP139" s="205"/>
      <c r="WUQ139" s="205"/>
      <c r="WUR139" s="205"/>
      <c r="WUS139" s="205"/>
      <c r="WUT139" s="205"/>
      <c r="WUU139" s="205"/>
      <c r="WUV139" s="205"/>
      <c r="WUW139" s="205"/>
      <c r="WUX139" s="205"/>
      <c r="WUY139" s="205"/>
      <c r="WUZ139" s="205"/>
      <c r="WVA139" s="205"/>
      <c r="WVB139" s="205"/>
      <c r="WVC139" s="205"/>
      <c r="WVD139" s="205"/>
      <c r="WVE139" s="205"/>
      <c r="WVF139" s="205"/>
      <c r="WVG139" s="205"/>
      <c r="WVH139" s="205"/>
      <c r="WVI139" s="205"/>
      <c r="WVJ139" s="205"/>
      <c r="WVK139" s="205"/>
      <c r="WVR139" s="205"/>
      <c r="WVS139" s="205"/>
      <c r="WVT139" s="205"/>
      <c r="WVU139" s="205"/>
      <c r="WVV139" s="205"/>
      <c r="WVW139" s="205"/>
      <c r="WVX139" s="205"/>
      <c r="WVY139" s="205"/>
      <c r="WVZ139" s="205"/>
      <c r="WWA139" s="205"/>
      <c r="WWB139" s="205"/>
      <c r="WWC139" s="205"/>
      <c r="WWD139" s="205"/>
      <c r="WWE139" s="205"/>
      <c r="WWF139" s="205"/>
      <c r="WWG139" s="205"/>
      <c r="WWH139" s="205"/>
      <c r="WWI139" s="205"/>
      <c r="WWJ139" s="205"/>
      <c r="WWK139" s="205"/>
      <c r="WWL139" s="205"/>
      <c r="WWM139" s="205"/>
      <c r="WWN139" s="205"/>
      <c r="WWO139" s="205"/>
      <c r="WWP139" s="205"/>
      <c r="WWQ139" s="205"/>
      <c r="WWR139" s="205"/>
      <c r="WWS139" s="205"/>
      <c r="WWT139" s="205"/>
      <c r="WWU139" s="205"/>
      <c r="WWV139" s="205"/>
      <c r="WWW139" s="205"/>
      <c r="WWX139" s="205"/>
      <c r="WWY139" s="205"/>
      <c r="WWZ139" s="205"/>
      <c r="WXA139" s="205"/>
      <c r="WXB139" s="205"/>
      <c r="WXC139" s="205"/>
      <c r="WXD139" s="205"/>
      <c r="WXE139" s="205"/>
      <c r="WXF139" s="205"/>
      <c r="WXG139" s="205"/>
      <c r="WXH139" s="205"/>
      <c r="WXI139" s="205"/>
      <c r="WXJ139" s="205"/>
      <c r="WXK139" s="205"/>
      <c r="WXL139" s="205"/>
      <c r="WXM139" s="205"/>
      <c r="WXN139" s="205"/>
      <c r="WXO139" s="205"/>
      <c r="WXP139" s="205"/>
      <c r="WXQ139" s="205"/>
      <c r="WXR139" s="205"/>
      <c r="WXS139" s="205"/>
      <c r="WXT139" s="205"/>
      <c r="WXU139" s="205"/>
      <c r="WXV139" s="205"/>
      <c r="WXW139" s="205"/>
      <c r="WXX139" s="205"/>
      <c r="WXY139" s="205"/>
      <c r="WXZ139" s="205"/>
      <c r="WYA139" s="205"/>
      <c r="WYB139" s="205"/>
      <c r="WYC139" s="205"/>
      <c r="WYD139" s="205"/>
      <c r="WYE139" s="205"/>
      <c r="WYF139" s="205"/>
      <c r="WYG139" s="205"/>
      <c r="WYH139" s="205"/>
      <c r="WYI139" s="205"/>
      <c r="WYJ139" s="205"/>
      <c r="WYK139" s="205"/>
      <c r="WYL139" s="205"/>
      <c r="WYM139" s="205"/>
      <c r="WYN139" s="205"/>
      <c r="WYO139" s="205"/>
      <c r="WYP139" s="205"/>
      <c r="WYQ139" s="205"/>
      <c r="WYR139" s="205"/>
      <c r="WYS139" s="205"/>
      <c r="WYT139" s="205"/>
      <c r="WYU139" s="205"/>
      <c r="WYV139" s="205"/>
      <c r="WYW139" s="205"/>
      <c r="WYX139" s="205"/>
      <c r="WYY139" s="205"/>
      <c r="WYZ139" s="205"/>
      <c r="WZA139" s="205"/>
      <c r="WZB139" s="205"/>
      <c r="WZC139" s="205"/>
      <c r="WZD139" s="205"/>
      <c r="WZE139" s="205"/>
      <c r="WZF139" s="205"/>
      <c r="WZG139" s="205"/>
      <c r="WZH139" s="205"/>
      <c r="WZI139" s="205"/>
      <c r="WZJ139" s="205"/>
      <c r="WZK139" s="205"/>
      <c r="WZL139" s="205"/>
      <c r="WZM139" s="205"/>
      <c r="WZN139" s="205"/>
      <c r="WZO139" s="205"/>
      <c r="WZP139" s="205"/>
      <c r="WZQ139" s="205"/>
      <c r="WZR139" s="205"/>
      <c r="WZS139" s="205"/>
      <c r="WZT139" s="205"/>
      <c r="WZU139" s="205"/>
      <c r="WZV139" s="205"/>
      <c r="WZW139" s="205"/>
      <c r="WZX139" s="205"/>
      <c r="WZY139" s="205"/>
      <c r="WZZ139" s="205"/>
      <c r="XAA139" s="205"/>
      <c r="XAB139" s="205"/>
      <c r="XAC139" s="205"/>
      <c r="XAD139" s="205"/>
      <c r="XAE139" s="205"/>
      <c r="XAF139" s="205"/>
      <c r="XAG139" s="205"/>
      <c r="XAH139" s="205"/>
      <c r="XAI139" s="205"/>
      <c r="XAJ139" s="205"/>
      <c r="XAK139" s="205"/>
      <c r="XAL139" s="205"/>
      <c r="XAM139" s="205"/>
      <c r="XAN139" s="205"/>
      <c r="XAO139" s="205"/>
      <c r="XAP139" s="205"/>
      <c r="XAQ139" s="205"/>
      <c r="XAR139" s="205"/>
      <c r="XAS139" s="205"/>
      <c r="XAT139" s="205"/>
      <c r="XAU139" s="205"/>
      <c r="XAV139" s="205"/>
      <c r="XAW139" s="205"/>
      <c r="XAX139" s="205"/>
      <c r="XAY139" s="205"/>
      <c r="XAZ139" s="205"/>
      <c r="XBA139" s="205"/>
      <c r="XBB139" s="205"/>
      <c r="XBC139" s="205"/>
      <c r="XBD139" s="205"/>
      <c r="XBE139" s="205"/>
      <c r="XBF139" s="205"/>
      <c r="XBG139" s="205"/>
      <c r="XBH139" s="205"/>
      <c r="XBI139" s="205"/>
      <c r="XBJ139" s="205"/>
      <c r="XBK139" s="205"/>
      <c r="XBL139" s="205"/>
      <c r="XBM139" s="205"/>
      <c r="XBN139" s="205"/>
      <c r="XBO139" s="205"/>
      <c r="XBP139" s="205"/>
      <c r="XBQ139" s="205"/>
      <c r="XBR139" s="205"/>
      <c r="XBS139" s="205"/>
      <c r="XBT139" s="205"/>
      <c r="XBU139" s="205"/>
      <c r="XBV139" s="205"/>
      <c r="XBW139" s="205"/>
      <c r="XBX139" s="205"/>
      <c r="XBY139" s="205"/>
      <c r="XBZ139" s="205"/>
      <c r="XCA139" s="205"/>
      <c r="XCB139" s="205"/>
      <c r="XCC139" s="205"/>
      <c r="XCD139" s="205"/>
      <c r="XCE139" s="205"/>
      <c r="XCF139" s="205"/>
      <c r="XCG139" s="205"/>
      <c r="XCH139" s="205"/>
      <c r="XCI139" s="205"/>
      <c r="XCJ139" s="205"/>
      <c r="XCK139" s="205"/>
      <c r="XCL139" s="205"/>
      <c r="XCM139" s="205"/>
      <c r="XCN139" s="205"/>
      <c r="XCO139" s="205"/>
      <c r="XCP139" s="205"/>
      <c r="XCQ139" s="205"/>
      <c r="XCR139" s="205"/>
      <c r="XCS139" s="205"/>
      <c r="XCT139" s="205"/>
      <c r="XCU139" s="205"/>
      <c r="XCV139" s="205"/>
      <c r="XCW139" s="205"/>
      <c r="XCX139" s="205"/>
      <c r="XCY139" s="205"/>
      <c r="XCZ139" s="205"/>
      <c r="XDA139" s="205"/>
      <c r="XDB139" s="205"/>
      <c r="XDC139" s="205"/>
      <c r="XDD139" s="205"/>
      <c r="XDE139" s="205"/>
      <c r="XDF139" s="205"/>
      <c r="XDG139" s="205"/>
      <c r="XDH139" s="205"/>
      <c r="XDI139" s="205"/>
      <c r="XDJ139" s="205"/>
      <c r="XDK139" s="205"/>
      <c r="XDL139" s="205"/>
      <c r="XDM139" s="205"/>
      <c r="XDN139" s="205"/>
      <c r="XDO139" s="205"/>
      <c r="XDP139" s="205"/>
      <c r="XDQ139" s="205"/>
      <c r="XDR139" s="205"/>
      <c r="XDS139" s="205"/>
      <c r="XDT139" s="205"/>
      <c r="XDU139" s="205"/>
      <c r="XDV139" s="205"/>
      <c r="XDW139" s="205"/>
      <c r="XDX139" s="205"/>
      <c r="XDY139" s="205"/>
      <c r="XDZ139" s="205"/>
      <c r="XEA139" s="205"/>
      <c r="XEB139" s="205"/>
      <c r="XEC139" s="205"/>
      <c r="XED139" s="205"/>
      <c r="XEE139" s="205"/>
      <c r="XEF139" s="205"/>
      <c r="XEG139" s="205"/>
      <c r="XEH139" s="205"/>
      <c r="XEI139" s="205"/>
      <c r="XEJ139" s="205"/>
      <c r="XEK139" s="205"/>
      <c r="XEL139" s="205"/>
      <c r="XEM139" s="205"/>
      <c r="XEN139" s="205"/>
      <c r="XEO139" s="205"/>
      <c r="XEP139" s="205"/>
      <c r="XEQ139" s="205"/>
      <c r="XER139" s="205"/>
      <c r="XES139" s="205"/>
      <c r="XET139" s="205"/>
      <c r="XEU139" s="205"/>
      <c r="XEV139" s="205"/>
      <c r="XEW139" s="205"/>
      <c r="XEX139" s="205"/>
      <c r="XEY139" s="205"/>
      <c r="XEZ139" s="205"/>
      <c r="XFA139" s="205"/>
      <c r="XFB139" s="205"/>
      <c r="XFC139" s="205"/>
      <c r="XFD139" s="205"/>
    </row>
    <row r="140" spans="1:16384" s="33" customFormat="1" ht="78.75" customHeight="1" x14ac:dyDescent="0.25">
      <c r="A140" s="119" t="s">
        <v>111</v>
      </c>
      <c r="B140" s="126" t="s">
        <v>362</v>
      </c>
      <c r="C140" s="126" t="s">
        <v>105</v>
      </c>
      <c r="D140" s="118">
        <f>87603725.05-84823.33</f>
        <v>87518901.719999999</v>
      </c>
      <c r="E140" s="118">
        <v>87603725.049999997</v>
      </c>
      <c r="F140" s="118">
        <v>87603725.049999997</v>
      </c>
      <c r="G140" s="44"/>
      <c r="H140" s="94"/>
      <c r="I140" s="94"/>
      <c r="J140" s="44"/>
      <c r="K140" s="44"/>
      <c r="L140" s="199"/>
      <c r="M140" s="199"/>
      <c r="N140" s="199"/>
      <c r="O140" s="405">
        <v>-84823.33</v>
      </c>
      <c r="P140" s="199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  <c r="IS140" s="86"/>
      <c r="IT140" s="86"/>
      <c r="IU140" s="86"/>
      <c r="IV140" s="86"/>
      <c r="IW140" s="86"/>
      <c r="IX140" s="86"/>
      <c r="IY140" s="86"/>
      <c r="JF140" s="86"/>
      <c r="JG140" s="86"/>
      <c r="JH140" s="86"/>
      <c r="JI140" s="86"/>
      <c r="JJ140" s="86"/>
      <c r="JK140" s="86"/>
      <c r="JL140" s="86"/>
      <c r="JM140" s="86"/>
      <c r="JN140" s="86"/>
      <c r="JO140" s="86"/>
      <c r="JP140" s="86"/>
      <c r="JQ140" s="86"/>
      <c r="JR140" s="86"/>
      <c r="JS140" s="86"/>
      <c r="JT140" s="86"/>
      <c r="JU140" s="86"/>
      <c r="JV140" s="86"/>
      <c r="JW140" s="86"/>
      <c r="JX140" s="86"/>
      <c r="JY140" s="86"/>
      <c r="JZ140" s="86"/>
      <c r="KA140" s="86"/>
      <c r="KB140" s="86"/>
      <c r="KC140" s="86"/>
      <c r="KD140" s="86"/>
      <c r="KE140" s="86"/>
      <c r="KF140" s="86"/>
      <c r="KG140" s="86"/>
      <c r="KH140" s="86"/>
      <c r="KI140" s="86"/>
      <c r="KJ140" s="86"/>
      <c r="KK140" s="86"/>
      <c r="KL140" s="86"/>
      <c r="KM140" s="86"/>
      <c r="KN140" s="86"/>
      <c r="KO140" s="86"/>
      <c r="KP140" s="86"/>
      <c r="KQ140" s="86"/>
      <c r="KR140" s="86"/>
      <c r="KS140" s="86"/>
      <c r="KT140" s="86"/>
      <c r="KU140" s="86"/>
      <c r="KV140" s="86"/>
      <c r="KW140" s="86"/>
      <c r="KX140" s="86"/>
      <c r="KY140" s="86"/>
      <c r="KZ140" s="86"/>
      <c r="LA140" s="86"/>
      <c r="LB140" s="86"/>
      <c r="LC140" s="86"/>
      <c r="LD140" s="86"/>
      <c r="LE140" s="86"/>
      <c r="LF140" s="86"/>
      <c r="LG140" s="86"/>
      <c r="LH140" s="86"/>
      <c r="LI140" s="86"/>
      <c r="LJ140" s="86"/>
      <c r="LK140" s="86"/>
      <c r="LL140" s="86"/>
      <c r="LM140" s="86"/>
      <c r="LN140" s="86"/>
      <c r="LO140" s="86"/>
      <c r="LP140" s="86"/>
      <c r="LQ140" s="86"/>
      <c r="LR140" s="86"/>
      <c r="LS140" s="86"/>
      <c r="LT140" s="86"/>
      <c r="LU140" s="86"/>
      <c r="LV140" s="86"/>
      <c r="LW140" s="86"/>
      <c r="LX140" s="86"/>
      <c r="LY140" s="86"/>
      <c r="LZ140" s="86"/>
      <c r="MA140" s="86"/>
      <c r="MB140" s="86"/>
      <c r="MC140" s="86"/>
      <c r="MD140" s="86"/>
      <c r="ME140" s="86"/>
      <c r="MF140" s="86"/>
      <c r="MG140" s="86"/>
      <c r="MH140" s="86"/>
      <c r="MI140" s="86"/>
      <c r="MJ140" s="86"/>
      <c r="MK140" s="86"/>
      <c r="ML140" s="86"/>
      <c r="MM140" s="86"/>
      <c r="MN140" s="86"/>
      <c r="MO140" s="86"/>
      <c r="MP140" s="86"/>
      <c r="MQ140" s="86"/>
      <c r="MR140" s="86"/>
      <c r="MS140" s="86"/>
      <c r="MT140" s="86"/>
      <c r="MU140" s="86"/>
      <c r="MV140" s="86"/>
      <c r="MW140" s="86"/>
      <c r="MX140" s="86"/>
      <c r="MY140" s="86"/>
      <c r="MZ140" s="86"/>
      <c r="NA140" s="86"/>
      <c r="NB140" s="86"/>
      <c r="NC140" s="86"/>
      <c r="ND140" s="86"/>
      <c r="NE140" s="86"/>
      <c r="NF140" s="86"/>
      <c r="NG140" s="86"/>
      <c r="NH140" s="86"/>
      <c r="NI140" s="86"/>
      <c r="NJ140" s="86"/>
      <c r="NK140" s="86"/>
      <c r="NL140" s="86"/>
      <c r="NM140" s="86"/>
      <c r="NN140" s="86"/>
      <c r="NO140" s="86"/>
      <c r="NP140" s="86"/>
      <c r="NQ140" s="86"/>
      <c r="NR140" s="86"/>
      <c r="NS140" s="86"/>
      <c r="NT140" s="86"/>
      <c r="NU140" s="86"/>
      <c r="NV140" s="86"/>
      <c r="NW140" s="86"/>
      <c r="NX140" s="86"/>
      <c r="NY140" s="86"/>
      <c r="NZ140" s="86"/>
      <c r="OA140" s="86"/>
      <c r="OB140" s="86"/>
      <c r="OC140" s="86"/>
      <c r="OD140" s="86"/>
      <c r="OE140" s="86"/>
      <c r="OF140" s="86"/>
      <c r="OG140" s="86"/>
      <c r="OH140" s="86"/>
      <c r="OI140" s="86"/>
      <c r="OJ140" s="86"/>
      <c r="OK140" s="86"/>
      <c r="OL140" s="86"/>
      <c r="OM140" s="86"/>
      <c r="ON140" s="86"/>
      <c r="OO140" s="86"/>
      <c r="OP140" s="86"/>
      <c r="OQ140" s="86"/>
      <c r="OR140" s="86"/>
      <c r="OS140" s="86"/>
      <c r="OT140" s="86"/>
      <c r="OU140" s="86"/>
      <c r="OV140" s="86"/>
      <c r="OW140" s="86"/>
      <c r="OX140" s="86"/>
      <c r="OY140" s="86"/>
      <c r="OZ140" s="86"/>
      <c r="PA140" s="86"/>
      <c r="PB140" s="86"/>
      <c r="PC140" s="86"/>
      <c r="PD140" s="86"/>
      <c r="PE140" s="86"/>
      <c r="PF140" s="86"/>
      <c r="PG140" s="86"/>
      <c r="PH140" s="86"/>
      <c r="PI140" s="86"/>
      <c r="PJ140" s="86"/>
      <c r="PK140" s="86"/>
      <c r="PL140" s="86"/>
      <c r="PM140" s="86"/>
      <c r="PN140" s="86"/>
      <c r="PO140" s="86"/>
      <c r="PP140" s="86"/>
      <c r="PQ140" s="86"/>
      <c r="PR140" s="86"/>
      <c r="PS140" s="86"/>
      <c r="PT140" s="86"/>
      <c r="PU140" s="86"/>
      <c r="PV140" s="86"/>
      <c r="PW140" s="86"/>
      <c r="PX140" s="86"/>
      <c r="PY140" s="86"/>
      <c r="PZ140" s="86"/>
      <c r="QA140" s="86"/>
      <c r="QB140" s="86"/>
      <c r="QC140" s="86"/>
      <c r="QD140" s="86"/>
      <c r="QE140" s="86"/>
      <c r="QF140" s="86"/>
      <c r="QG140" s="86"/>
      <c r="QH140" s="86"/>
      <c r="QI140" s="86"/>
      <c r="QJ140" s="86"/>
      <c r="QK140" s="86"/>
      <c r="QL140" s="86"/>
      <c r="QM140" s="86"/>
      <c r="QN140" s="86"/>
      <c r="QO140" s="86"/>
      <c r="QP140" s="86"/>
      <c r="QQ140" s="86"/>
      <c r="QR140" s="86"/>
      <c r="QS140" s="86"/>
      <c r="QT140" s="86"/>
      <c r="QU140" s="86"/>
      <c r="QV140" s="86"/>
      <c r="QW140" s="86"/>
      <c r="QX140" s="86"/>
      <c r="QY140" s="86"/>
      <c r="QZ140" s="86"/>
      <c r="RA140" s="86"/>
      <c r="RB140" s="86"/>
      <c r="RC140" s="86"/>
      <c r="RD140" s="86"/>
      <c r="RE140" s="86"/>
      <c r="RF140" s="86"/>
      <c r="RG140" s="86"/>
      <c r="RH140" s="86"/>
      <c r="RI140" s="86"/>
      <c r="RJ140" s="86"/>
      <c r="RK140" s="86"/>
      <c r="RL140" s="86"/>
      <c r="RM140" s="86"/>
      <c r="RN140" s="86"/>
      <c r="RO140" s="86"/>
      <c r="RP140" s="86"/>
      <c r="RQ140" s="86"/>
      <c r="RR140" s="86"/>
      <c r="RS140" s="86"/>
      <c r="RT140" s="86"/>
      <c r="RU140" s="86"/>
      <c r="RV140" s="86"/>
      <c r="RW140" s="86"/>
      <c r="RX140" s="86"/>
      <c r="RY140" s="86"/>
      <c r="RZ140" s="86"/>
      <c r="SA140" s="86"/>
      <c r="SB140" s="86"/>
      <c r="SC140" s="86"/>
      <c r="SD140" s="86"/>
      <c r="SE140" s="86"/>
      <c r="SF140" s="86"/>
      <c r="SG140" s="86"/>
      <c r="SH140" s="86"/>
      <c r="SI140" s="86"/>
      <c r="SJ140" s="86"/>
      <c r="SK140" s="86"/>
      <c r="SL140" s="86"/>
      <c r="SM140" s="86"/>
      <c r="SN140" s="86"/>
      <c r="SO140" s="86"/>
      <c r="SP140" s="86"/>
      <c r="SQ140" s="86"/>
      <c r="SR140" s="86"/>
      <c r="SS140" s="86"/>
      <c r="ST140" s="86"/>
      <c r="SU140" s="86"/>
      <c r="TB140" s="86"/>
      <c r="TC140" s="86"/>
      <c r="TD140" s="86"/>
      <c r="TE140" s="86"/>
      <c r="TF140" s="86"/>
      <c r="TG140" s="86"/>
      <c r="TH140" s="86"/>
      <c r="TI140" s="86"/>
      <c r="TJ140" s="86"/>
      <c r="TK140" s="86"/>
      <c r="TL140" s="86"/>
      <c r="TM140" s="86"/>
      <c r="TN140" s="86"/>
      <c r="TO140" s="86"/>
      <c r="TP140" s="86"/>
      <c r="TQ140" s="86"/>
      <c r="TR140" s="86"/>
      <c r="TS140" s="86"/>
      <c r="TT140" s="86"/>
      <c r="TU140" s="86"/>
      <c r="TV140" s="86"/>
      <c r="TW140" s="86"/>
      <c r="TX140" s="86"/>
      <c r="TY140" s="86"/>
      <c r="TZ140" s="86"/>
      <c r="UA140" s="86"/>
      <c r="UB140" s="86"/>
      <c r="UC140" s="86"/>
      <c r="UD140" s="86"/>
      <c r="UE140" s="86"/>
      <c r="UF140" s="86"/>
      <c r="UG140" s="86"/>
      <c r="UH140" s="86"/>
      <c r="UI140" s="86"/>
      <c r="UJ140" s="86"/>
      <c r="UK140" s="86"/>
      <c r="UL140" s="86"/>
      <c r="UM140" s="86"/>
      <c r="UN140" s="86"/>
      <c r="UO140" s="86"/>
      <c r="UP140" s="86"/>
      <c r="UQ140" s="86"/>
      <c r="UR140" s="86"/>
      <c r="US140" s="86"/>
      <c r="UT140" s="86"/>
      <c r="UU140" s="86"/>
      <c r="UV140" s="86"/>
      <c r="UW140" s="86"/>
      <c r="UX140" s="86"/>
      <c r="UY140" s="86"/>
      <c r="UZ140" s="86"/>
      <c r="VA140" s="86"/>
      <c r="VB140" s="86"/>
      <c r="VC140" s="86"/>
      <c r="VD140" s="86"/>
      <c r="VE140" s="86"/>
      <c r="VF140" s="86"/>
      <c r="VG140" s="86"/>
      <c r="VH140" s="86"/>
      <c r="VI140" s="86"/>
      <c r="VJ140" s="86"/>
      <c r="VK140" s="86"/>
      <c r="VL140" s="86"/>
      <c r="VM140" s="86"/>
      <c r="VN140" s="86"/>
      <c r="VO140" s="86"/>
      <c r="VP140" s="86"/>
      <c r="VQ140" s="86"/>
      <c r="VR140" s="86"/>
      <c r="VS140" s="86"/>
      <c r="VT140" s="86"/>
      <c r="VU140" s="86"/>
      <c r="VV140" s="86"/>
      <c r="VW140" s="86"/>
      <c r="VX140" s="86"/>
      <c r="VY140" s="86"/>
      <c r="VZ140" s="86"/>
      <c r="WA140" s="86"/>
      <c r="WB140" s="86"/>
      <c r="WC140" s="86"/>
      <c r="WD140" s="86"/>
      <c r="WE140" s="86"/>
      <c r="WF140" s="86"/>
      <c r="WG140" s="86"/>
      <c r="WH140" s="86"/>
      <c r="WI140" s="86"/>
      <c r="WJ140" s="86"/>
      <c r="WK140" s="86"/>
      <c r="WL140" s="86"/>
      <c r="WM140" s="86"/>
      <c r="WN140" s="86"/>
      <c r="WO140" s="86"/>
      <c r="WP140" s="86"/>
      <c r="WQ140" s="86"/>
      <c r="WR140" s="86"/>
      <c r="WS140" s="86"/>
      <c r="WT140" s="86"/>
      <c r="WU140" s="86"/>
      <c r="WV140" s="86"/>
      <c r="WW140" s="86"/>
      <c r="WX140" s="86"/>
      <c r="WY140" s="86"/>
      <c r="WZ140" s="86"/>
      <c r="XA140" s="86"/>
      <c r="XB140" s="86"/>
      <c r="XC140" s="86"/>
      <c r="XD140" s="86"/>
      <c r="XE140" s="86"/>
      <c r="XF140" s="86"/>
      <c r="XG140" s="86"/>
      <c r="XH140" s="86"/>
      <c r="XI140" s="86"/>
      <c r="XJ140" s="86"/>
      <c r="XK140" s="86"/>
      <c r="XL140" s="86"/>
      <c r="XM140" s="86"/>
      <c r="XN140" s="86"/>
      <c r="XO140" s="86"/>
      <c r="XP140" s="86"/>
      <c r="XQ140" s="86"/>
      <c r="XR140" s="86"/>
      <c r="XS140" s="86"/>
      <c r="XT140" s="86"/>
      <c r="XU140" s="86"/>
      <c r="XV140" s="86"/>
      <c r="XW140" s="86"/>
      <c r="XX140" s="86"/>
      <c r="XY140" s="86"/>
      <c r="XZ140" s="86"/>
      <c r="YA140" s="86"/>
      <c r="YB140" s="86"/>
      <c r="YC140" s="86"/>
      <c r="YD140" s="86"/>
      <c r="YE140" s="86"/>
      <c r="YF140" s="86"/>
      <c r="YG140" s="86"/>
      <c r="YH140" s="86"/>
      <c r="YI140" s="86"/>
      <c r="YJ140" s="86"/>
      <c r="YK140" s="86"/>
      <c r="YL140" s="86"/>
      <c r="YM140" s="86"/>
      <c r="YN140" s="86"/>
      <c r="YO140" s="86"/>
      <c r="YP140" s="86"/>
      <c r="YQ140" s="86"/>
      <c r="YR140" s="86"/>
      <c r="YS140" s="86"/>
      <c r="YT140" s="86"/>
      <c r="YU140" s="86"/>
      <c r="YV140" s="86"/>
      <c r="YW140" s="86"/>
      <c r="YX140" s="86"/>
      <c r="YY140" s="86"/>
      <c r="YZ140" s="86"/>
      <c r="ZA140" s="86"/>
      <c r="ZB140" s="86"/>
      <c r="ZC140" s="86"/>
      <c r="ZD140" s="86"/>
      <c r="ZE140" s="86"/>
      <c r="ZF140" s="86"/>
      <c r="ZG140" s="86"/>
      <c r="ZH140" s="86"/>
      <c r="ZI140" s="86"/>
      <c r="ZJ140" s="86"/>
      <c r="ZK140" s="86"/>
      <c r="ZL140" s="86"/>
      <c r="ZM140" s="86"/>
      <c r="ZN140" s="86"/>
      <c r="ZO140" s="86"/>
      <c r="ZP140" s="86"/>
      <c r="ZQ140" s="86"/>
      <c r="ZR140" s="86"/>
      <c r="ZS140" s="86"/>
      <c r="ZT140" s="86"/>
      <c r="ZU140" s="86"/>
      <c r="ZV140" s="86"/>
      <c r="ZW140" s="86"/>
      <c r="ZX140" s="86"/>
      <c r="ZY140" s="86"/>
      <c r="ZZ140" s="86"/>
      <c r="AAA140" s="86"/>
      <c r="AAB140" s="86"/>
      <c r="AAC140" s="86"/>
      <c r="AAD140" s="86"/>
      <c r="AAE140" s="86"/>
      <c r="AAF140" s="86"/>
      <c r="AAG140" s="86"/>
      <c r="AAH140" s="86"/>
      <c r="AAI140" s="86"/>
      <c r="AAJ140" s="86"/>
      <c r="AAK140" s="86"/>
      <c r="AAL140" s="86"/>
      <c r="AAM140" s="86"/>
      <c r="AAN140" s="86"/>
      <c r="AAO140" s="86"/>
      <c r="AAP140" s="86"/>
      <c r="AAQ140" s="86"/>
      <c r="AAR140" s="86"/>
      <c r="AAS140" s="86"/>
      <c r="AAT140" s="86"/>
      <c r="AAU140" s="86"/>
      <c r="AAV140" s="86"/>
      <c r="AAW140" s="86"/>
      <c r="AAX140" s="86"/>
      <c r="AAY140" s="86"/>
      <c r="AAZ140" s="86"/>
      <c r="ABA140" s="86"/>
      <c r="ABB140" s="86"/>
      <c r="ABC140" s="86"/>
      <c r="ABD140" s="86"/>
      <c r="ABE140" s="86"/>
      <c r="ABF140" s="86"/>
      <c r="ABG140" s="86"/>
      <c r="ABH140" s="86"/>
      <c r="ABI140" s="86"/>
      <c r="ABJ140" s="86"/>
      <c r="ABK140" s="86"/>
      <c r="ABL140" s="86"/>
      <c r="ABM140" s="86"/>
      <c r="ABN140" s="86"/>
      <c r="ABO140" s="86"/>
      <c r="ABP140" s="86"/>
      <c r="ABQ140" s="86"/>
      <c r="ABR140" s="86"/>
      <c r="ABS140" s="86"/>
      <c r="ABT140" s="86"/>
      <c r="ABU140" s="86"/>
      <c r="ABV140" s="86"/>
      <c r="ABW140" s="86"/>
      <c r="ABX140" s="86"/>
      <c r="ABY140" s="86"/>
      <c r="ABZ140" s="86"/>
      <c r="ACA140" s="86"/>
      <c r="ACB140" s="86"/>
      <c r="ACC140" s="86"/>
      <c r="ACD140" s="86"/>
      <c r="ACE140" s="86"/>
      <c r="ACF140" s="86"/>
      <c r="ACG140" s="86"/>
      <c r="ACH140" s="86"/>
      <c r="ACI140" s="86"/>
      <c r="ACJ140" s="86"/>
      <c r="ACK140" s="86"/>
      <c r="ACL140" s="86"/>
      <c r="ACM140" s="86"/>
      <c r="ACN140" s="86"/>
      <c r="ACO140" s="86"/>
      <c r="ACP140" s="86"/>
      <c r="ACQ140" s="86"/>
      <c r="ACX140" s="86"/>
      <c r="ACY140" s="86"/>
      <c r="ACZ140" s="86"/>
      <c r="ADA140" s="86"/>
      <c r="ADB140" s="86"/>
      <c r="ADC140" s="86"/>
      <c r="ADD140" s="86"/>
      <c r="ADE140" s="86"/>
      <c r="ADF140" s="86"/>
      <c r="ADG140" s="86"/>
      <c r="ADH140" s="86"/>
      <c r="ADI140" s="86"/>
      <c r="ADJ140" s="86"/>
      <c r="ADK140" s="86"/>
      <c r="ADL140" s="86"/>
      <c r="ADM140" s="86"/>
      <c r="ADN140" s="86"/>
      <c r="ADO140" s="86"/>
      <c r="ADP140" s="86"/>
      <c r="ADQ140" s="86"/>
      <c r="ADR140" s="86"/>
      <c r="ADS140" s="86"/>
      <c r="ADT140" s="86"/>
      <c r="ADU140" s="86"/>
      <c r="ADV140" s="86"/>
      <c r="ADW140" s="86"/>
      <c r="ADX140" s="86"/>
      <c r="ADY140" s="86"/>
      <c r="ADZ140" s="86"/>
      <c r="AEA140" s="86"/>
      <c r="AEB140" s="86"/>
      <c r="AEC140" s="86"/>
      <c r="AED140" s="86"/>
      <c r="AEE140" s="86"/>
      <c r="AEF140" s="86"/>
      <c r="AEG140" s="86"/>
      <c r="AEH140" s="86"/>
      <c r="AEI140" s="86"/>
      <c r="AEJ140" s="86"/>
      <c r="AEK140" s="86"/>
      <c r="AEL140" s="86"/>
      <c r="AEM140" s="86"/>
      <c r="AEN140" s="86"/>
      <c r="AEO140" s="86"/>
      <c r="AEP140" s="86"/>
      <c r="AEQ140" s="86"/>
      <c r="AER140" s="86"/>
      <c r="AES140" s="86"/>
      <c r="AET140" s="86"/>
      <c r="AEU140" s="86"/>
      <c r="AEV140" s="86"/>
      <c r="AEW140" s="86"/>
      <c r="AEX140" s="86"/>
      <c r="AEY140" s="86"/>
      <c r="AEZ140" s="86"/>
      <c r="AFA140" s="86"/>
      <c r="AFB140" s="86"/>
      <c r="AFC140" s="86"/>
      <c r="AFD140" s="86"/>
      <c r="AFE140" s="86"/>
      <c r="AFF140" s="86"/>
      <c r="AFG140" s="86"/>
      <c r="AFH140" s="86"/>
      <c r="AFI140" s="86"/>
      <c r="AFJ140" s="86"/>
      <c r="AFK140" s="86"/>
      <c r="AFL140" s="86"/>
      <c r="AFM140" s="86"/>
      <c r="AFN140" s="86"/>
      <c r="AFO140" s="86"/>
      <c r="AFP140" s="86"/>
      <c r="AFQ140" s="86"/>
      <c r="AFR140" s="86"/>
      <c r="AFS140" s="86"/>
      <c r="AFT140" s="86"/>
      <c r="AFU140" s="86"/>
      <c r="AFV140" s="86"/>
      <c r="AFW140" s="86"/>
      <c r="AFX140" s="86"/>
      <c r="AFY140" s="86"/>
      <c r="AFZ140" s="86"/>
      <c r="AGA140" s="86"/>
      <c r="AGB140" s="86"/>
      <c r="AGC140" s="86"/>
      <c r="AGD140" s="86"/>
      <c r="AGE140" s="86"/>
      <c r="AGF140" s="86"/>
      <c r="AGG140" s="86"/>
      <c r="AGH140" s="86"/>
      <c r="AGI140" s="86"/>
      <c r="AGJ140" s="86"/>
      <c r="AGK140" s="86"/>
      <c r="AGL140" s="86"/>
      <c r="AGM140" s="86"/>
      <c r="AGN140" s="86"/>
      <c r="AGO140" s="86"/>
      <c r="AGP140" s="86"/>
      <c r="AGQ140" s="86"/>
      <c r="AGR140" s="86"/>
      <c r="AGS140" s="86"/>
      <c r="AGT140" s="86"/>
      <c r="AGU140" s="86"/>
      <c r="AGV140" s="86"/>
      <c r="AGW140" s="86"/>
      <c r="AGX140" s="86"/>
      <c r="AGY140" s="86"/>
      <c r="AGZ140" s="86"/>
      <c r="AHA140" s="86"/>
      <c r="AHB140" s="86"/>
      <c r="AHC140" s="86"/>
      <c r="AHD140" s="86"/>
      <c r="AHE140" s="86"/>
      <c r="AHF140" s="86"/>
      <c r="AHG140" s="86"/>
      <c r="AHH140" s="86"/>
      <c r="AHI140" s="86"/>
      <c r="AHJ140" s="86"/>
      <c r="AHK140" s="86"/>
      <c r="AHL140" s="86"/>
      <c r="AHM140" s="86"/>
      <c r="AHN140" s="86"/>
      <c r="AHO140" s="86"/>
      <c r="AHP140" s="86"/>
      <c r="AHQ140" s="86"/>
      <c r="AHR140" s="86"/>
      <c r="AHS140" s="86"/>
      <c r="AHT140" s="86"/>
      <c r="AHU140" s="86"/>
      <c r="AHV140" s="86"/>
      <c r="AHW140" s="86"/>
      <c r="AHX140" s="86"/>
      <c r="AHY140" s="86"/>
      <c r="AHZ140" s="86"/>
      <c r="AIA140" s="86"/>
      <c r="AIB140" s="86"/>
      <c r="AIC140" s="86"/>
      <c r="AID140" s="86"/>
      <c r="AIE140" s="86"/>
      <c r="AIF140" s="86"/>
      <c r="AIG140" s="86"/>
      <c r="AIH140" s="86"/>
      <c r="AII140" s="86"/>
      <c r="AIJ140" s="86"/>
      <c r="AIK140" s="86"/>
      <c r="AIL140" s="86"/>
      <c r="AIM140" s="86"/>
      <c r="AIN140" s="86"/>
      <c r="AIO140" s="86"/>
      <c r="AIP140" s="86"/>
      <c r="AIQ140" s="86"/>
      <c r="AIR140" s="86"/>
      <c r="AIS140" s="86"/>
      <c r="AIT140" s="86"/>
      <c r="AIU140" s="86"/>
      <c r="AIV140" s="86"/>
      <c r="AIW140" s="86"/>
      <c r="AIX140" s="86"/>
      <c r="AIY140" s="86"/>
      <c r="AIZ140" s="86"/>
      <c r="AJA140" s="86"/>
      <c r="AJB140" s="86"/>
      <c r="AJC140" s="86"/>
      <c r="AJD140" s="86"/>
      <c r="AJE140" s="86"/>
      <c r="AJF140" s="86"/>
      <c r="AJG140" s="86"/>
      <c r="AJH140" s="86"/>
      <c r="AJI140" s="86"/>
      <c r="AJJ140" s="86"/>
      <c r="AJK140" s="86"/>
      <c r="AJL140" s="86"/>
      <c r="AJM140" s="86"/>
      <c r="AJN140" s="86"/>
      <c r="AJO140" s="86"/>
      <c r="AJP140" s="86"/>
      <c r="AJQ140" s="86"/>
      <c r="AJR140" s="86"/>
      <c r="AJS140" s="86"/>
      <c r="AJT140" s="86"/>
      <c r="AJU140" s="86"/>
      <c r="AJV140" s="86"/>
      <c r="AJW140" s="86"/>
      <c r="AJX140" s="86"/>
      <c r="AJY140" s="86"/>
      <c r="AJZ140" s="86"/>
      <c r="AKA140" s="86"/>
      <c r="AKB140" s="86"/>
      <c r="AKC140" s="86"/>
      <c r="AKD140" s="86"/>
      <c r="AKE140" s="86"/>
      <c r="AKF140" s="86"/>
      <c r="AKG140" s="86"/>
      <c r="AKH140" s="86"/>
      <c r="AKI140" s="86"/>
      <c r="AKJ140" s="86"/>
      <c r="AKK140" s="86"/>
      <c r="AKL140" s="86"/>
      <c r="AKM140" s="86"/>
      <c r="AKN140" s="86"/>
      <c r="AKO140" s="86"/>
      <c r="AKP140" s="86"/>
      <c r="AKQ140" s="86"/>
      <c r="AKR140" s="86"/>
      <c r="AKS140" s="86"/>
      <c r="AKT140" s="86"/>
      <c r="AKU140" s="86"/>
      <c r="AKV140" s="86"/>
      <c r="AKW140" s="86"/>
      <c r="AKX140" s="86"/>
      <c r="AKY140" s="86"/>
      <c r="AKZ140" s="86"/>
      <c r="ALA140" s="86"/>
      <c r="ALB140" s="86"/>
      <c r="ALC140" s="86"/>
      <c r="ALD140" s="86"/>
      <c r="ALE140" s="86"/>
      <c r="ALF140" s="86"/>
      <c r="ALG140" s="86"/>
      <c r="ALH140" s="86"/>
      <c r="ALI140" s="86"/>
      <c r="ALJ140" s="86"/>
      <c r="ALK140" s="86"/>
      <c r="ALL140" s="86"/>
      <c r="ALM140" s="86"/>
      <c r="ALN140" s="86"/>
      <c r="ALO140" s="86"/>
      <c r="ALP140" s="86"/>
      <c r="ALQ140" s="86"/>
      <c r="ALR140" s="86"/>
      <c r="ALS140" s="86"/>
      <c r="ALT140" s="86"/>
      <c r="ALU140" s="86"/>
      <c r="ALV140" s="86"/>
      <c r="ALW140" s="86"/>
      <c r="ALX140" s="86"/>
      <c r="ALY140" s="86"/>
      <c r="ALZ140" s="86"/>
      <c r="AMA140" s="86"/>
      <c r="AMB140" s="86"/>
      <c r="AMC140" s="86"/>
      <c r="AMD140" s="86"/>
      <c r="AME140" s="86"/>
      <c r="AMF140" s="86"/>
      <c r="AMG140" s="86"/>
      <c r="AMH140" s="86"/>
      <c r="AMI140" s="86"/>
      <c r="AMJ140" s="86"/>
      <c r="AMK140" s="86"/>
      <c r="AML140" s="86"/>
      <c r="AMM140" s="86"/>
      <c r="AMT140" s="86"/>
      <c r="AMU140" s="86"/>
      <c r="AMV140" s="86"/>
      <c r="AMW140" s="86"/>
      <c r="AMX140" s="86"/>
      <c r="AMY140" s="86"/>
      <c r="AMZ140" s="86"/>
      <c r="ANA140" s="86"/>
      <c r="ANB140" s="86"/>
      <c r="ANC140" s="86"/>
      <c r="AND140" s="86"/>
      <c r="ANE140" s="86"/>
      <c r="ANF140" s="86"/>
      <c r="ANG140" s="86"/>
      <c r="ANH140" s="86"/>
      <c r="ANI140" s="86"/>
      <c r="ANJ140" s="86"/>
      <c r="ANK140" s="86"/>
      <c r="ANL140" s="86"/>
      <c r="ANM140" s="86"/>
      <c r="ANN140" s="86"/>
      <c r="ANO140" s="86"/>
      <c r="ANP140" s="86"/>
      <c r="ANQ140" s="86"/>
      <c r="ANR140" s="86"/>
      <c r="ANS140" s="86"/>
      <c r="ANT140" s="86"/>
      <c r="ANU140" s="86"/>
      <c r="ANV140" s="86"/>
      <c r="ANW140" s="86"/>
      <c r="ANX140" s="86"/>
      <c r="ANY140" s="86"/>
      <c r="ANZ140" s="86"/>
      <c r="AOA140" s="86"/>
      <c r="AOB140" s="86"/>
      <c r="AOC140" s="86"/>
      <c r="AOD140" s="86"/>
      <c r="AOE140" s="86"/>
      <c r="AOF140" s="86"/>
      <c r="AOG140" s="86"/>
      <c r="AOH140" s="86"/>
      <c r="AOI140" s="86"/>
      <c r="AOJ140" s="86"/>
      <c r="AOK140" s="86"/>
      <c r="AOL140" s="86"/>
      <c r="AOM140" s="86"/>
      <c r="AON140" s="86"/>
      <c r="AOO140" s="86"/>
      <c r="AOP140" s="86"/>
      <c r="AOQ140" s="86"/>
      <c r="AOR140" s="86"/>
      <c r="AOS140" s="86"/>
      <c r="AOT140" s="86"/>
      <c r="AOU140" s="86"/>
      <c r="AOV140" s="86"/>
      <c r="AOW140" s="86"/>
      <c r="AOX140" s="86"/>
      <c r="AOY140" s="86"/>
      <c r="AOZ140" s="86"/>
      <c r="APA140" s="86"/>
      <c r="APB140" s="86"/>
      <c r="APC140" s="86"/>
      <c r="APD140" s="86"/>
      <c r="APE140" s="86"/>
      <c r="APF140" s="86"/>
      <c r="APG140" s="86"/>
      <c r="APH140" s="86"/>
      <c r="API140" s="86"/>
      <c r="APJ140" s="86"/>
      <c r="APK140" s="86"/>
      <c r="APL140" s="86"/>
      <c r="APM140" s="86"/>
      <c r="APN140" s="86"/>
      <c r="APO140" s="86"/>
      <c r="APP140" s="86"/>
      <c r="APQ140" s="86"/>
      <c r="APR140" s="86"/>
      <c r="APS140" s="86"/>
      <c r="APT140" s="86"/>
      <c r="APU140" s="86"/>
      <c r="APV140" s="86"/>
      <c r="APW140" s="86"/>
      <c r="APX140" s="86"/>
      <c r="APY140" s="86"/>
      <c r="APZ140" s="86"/>
      <c r="AQA140" s="86"/>
      <c r="AQB140" s="86"/>
      <c r="AQC140" s="86"/>
      <c r="AQD140" s="86"/>
      <c r="AQE140" s="86"/>
      <c r="AQF140" s="86"/>
      <c r="AQG140" s="86"/>
      <c r="AQH140" s="86"/>
      <c r="AQI140" s="86"/>
      <c r="AQJ140" s="86"/>
      <c r="AQK140" s="86"/>
      <c r="AQL140" s="86"/>
      <c r="AQM140" s="86"/>
      <c r="AQN140" s="86"/>
      <c r="AQO140" s="86"/>
      <c r="AQP140" s="86"/>
      <c r="AQQ140" s="86"/>
      <c r="AQR140" s="86"/>
      <c r="AQS140" s="86"/>
      <c r="AQT140" s="86"/>
      <c r="AQU140" s="86"/>
      <c r="AQV140" s="86"/>
      <c r="AQW140" s="86"/>
      <c r="AQX140" s="86"/>
      <c r="AQY140" s="86"/>
      <c r="AQZ140" s="86"/>
      <c r="ARA140" s="86"/>
      <c r="ARB140" s="86"/>
      <c r="ARC140" s="86"/>
      <c r="ARD140" s="86"/>
      <c r="ARE140" s="86"/>
      <c r="ARF140" s="86"/>
      <c r="ARG140" s="86"/>
      <c r="ARH140" s="86"/>
      <c r="ARI140" s="86"/>
      <c r="ARJ140" s="86"/>
      <c r="ARK140" s="86"/>
      <c r="ARL140" s="86"/>
      <c r="ARM140" s="86"/>
      <c r="ARN140" s="86"/>
      <c r="ARO140" s="86"/>
      <c r="ARP140" s="86"/>
      <c r="ARQ140" s="86"/>
      <c r="ARR140" s="86"/>
      <c r="ARS140" s="86"/>
      <c r="ART140" s="86"/>
      <c r="ARU140" s="86"/>
      <c r="ARV140" s="86"/>
      <c r="ARW140" s="86"/>
      <c r="ARX140" s="86"/>
      <c r="ARY140" s="86"/>
      <c r="ARZ140" s="86"/>
      <c r="ASA140" s="86"/>
      <c r="ASB140" s="86"/>
      <c r="ASC140" s="86"/>
      <c r="ASD140" s="86"/>
      <c r="ASE140" s="86"/>
      <c r="ASF140" s="86"/>
      <c r="ASG140" s="86"/>
      <c r="ASH140" s="86"/>
      <c r="ASI140" s="86"/>
      <c r="ASJ140" s="86"/>
      <c r="ASK140" s="86"/>
      <c r="ASL140" s="86"/>
      <c r="ASM140" s="86"/>
      <c r="ASN140" s="86"/>
      <c r="ASO140" s="86"/>
      <c r="ASP140" s="86"/>
      <c r="ASQ140" s="86"/>
      <c r="ASR140" s="86"/>
      <c r="ASS140" s="86"/>
      <c r="AST140" s="86"/>
      <c r="ASU140" s="86"/>
      <c r="ASV140" s="86"/>
      <c r="ASW140" s="86"/>
      <c r="ASX140" s="86"/>
      <c r="ASY140" s="86"/>
      <c r="ASZ140" s="86"/>
      <c r="ATA140" s="86"/>
      <c r="ATB140" s="86"/>
      <c r="ATC140" s="86"/>
      <c r="ATD140" s="86"/>
      <c r="ATE140" s="86"/>
      <c r="ATF140" s="86"/>
      <c r="ATG140" s="86"/>
      <c r="ATH140" s="86"/>
      <c r="ATI140" s="86"/>
      <c r="ATJ140" s="86"/>
      <c r="ATK140" s="86"/>
      <c r="ATL140" s="86"/>
      <c r="ATM140" s="86"/>
      <c r="ATN140" s="86"/>
      <c r="ATO140" s="86"/>
      <c r="ATP140" s="86"/>
      <c r="ATQ140" s="86"/>
      <c r="ATR140" s="86"/>
      <c r="ATS140" s="86"/>
      <c r="ATT140" s="86"/>
      <c r="ATU140" s="86"/>
      <c r="ATV140" s="86"/>
      <c r="ATW140" s="86"/>
      <c r="ATX140" s="86"/>
      <c r="ATY140" s="86"/>
      <c r="ATZ140" s="86"/>
      <c r="AUA140" s="86"/>
      <c r="AUB140" s="86"/>
      <c r="AUC140" s="86"/>
      <c r="AUD140" s="86"/>
      <c r="AUE140" s="86"/>
      <c r="AUF140" s="86"/>
      <c r="AUG140" s="86"/>
      <c r="AUH140" s="86"/>
      <c r="AUI140" s="86"/>
      <c r="AUJ140" s="86"/>
      <c r="AUK140" s="86"/>
      <c r="AUL140" s="86"/>
      <c r="AUM140" s="86"/>
      <c r="AUN140" s="86"/>
      <c r="AUO140" s="86"/>
      <c r="AUP140" s="86"/>
      <c r="AUQ140" s="86"/>
      <c r="AUR140" s="86"/>
      <c r="AUS140" s="86"/>
      <c r="AUT140" s="86"/>
      <c r="AUU140" s="86"/>
      <c r="AUV140" s="86"/>
      <c r="AUW140" s="86"/>
      <c r="AUX140" s="86"/>
      <c r="AUY140" s="86"/>
      <c r="AUZ140" s="86"/>
      <c r="AVA140" s="86"/>
      <c r="AVB140" s="86"/>
      <c r="AVC140" s="86"/>
      <c r="AVD140" s="86"/>
      <c r="AVE140" s="86"/>
      <c r="AVF140" s="86"/>
      <c r="AVG140" s="86"/>
      <c r="AVH140" s="86"/>
      <c r="AVI140" s="86"/>
      <c r="AVJ140" s="86"/>
      <c r="AVK140" s="86"/>
      <c r="AVL140" s="86"/>
      <c r="AVM140" s="86"/>
      <c r="AVN140" s="86"/>
      <c r="AVO140" s="86"/>
      <c r="AVP140" s="86"/>
      <c r="AVQ140" s="86"/>
      <c r="AVR140" s="86"/>
      <c r="AVS140" s="86"/>
      <c r="AVT140" s="86"/>
      <c r="AVU140" s="86"/>
      <c r="AVV140" s="86"/>
      <c r="AVW140" s="86"/>
      <c r="AVX140" s="86"/>
      <c r="AVY140" s="86"/>
      <c r="AVZ140" s="86"/>
      <c r="AWA140" s="86"/>
      <c r="AWB140" s="86"/>
      <c r="AWC140" s="86"/>
      <c r="AWD140" s="86"/>
      <c r="AWE140" s="86"/>
      <c r="AWF140" s="86"/>
      <c r="AWG140" s="86"/>
      <c r="AWH140" s="86"/>
      <c r="AWI140" s="86"/>
      <c r="AWP140" s="86"/>
      <c r="AWQ140" s="86"/>
      <c r="AWR140" s="86"/>
      <c r="AWS140" s="86"/>
      <c r="AWT140" s="86"/>
      <c r="AWU140" s="86"/>
      <c r="AWV140" s="86"/>
      <c r="AWW140" s="86"/>
      <c r="AWX140" s="86"/>
      <c r="AWY140" s="86"/>
      <c r="AWZ140" s="86"/>
      <c r="AXA140" s="86"/>
      <c r="AXB140" s="86"/>
      <c r="AXC140" s="86"/>
      <c r="AXD140" s="86"/>
      <c r="AXE140" s="86"/>
      <c r="AXF140" s="86"/>
      <c r="AXG140" s="86"/>
      <c r="AXH140" s="86"/>
      <c r="AXI140" s="86"/>
      <c r="AXJ140" s="86"/>
      <c r="AXK140" s="86"/>
      <c r="AXL140" s="86"/>
      <c r="AXM140" s="86"/>
      <c r="AXN140" s="86"/>
      <c r="AXO140" s="86"/>
      <c r="AXP140" s="86"/>
      <c r="AXQ140" s="86"/>
      <c r="AXR140" s="86"/>
      <c r="AXS140" s="86"/>
      <c r="AXT140" s="86"/>
      <c r="AXU140" s="86"/>
      <c r="AXV140" s="86"/>
      <c r="AXW140" s="86"/>
      <c r="AXX140" s="86"/>
      <c r="AXY140" s="86"/>
      <c r="AXZ140" s="86"/>
      <c r="AYA140" s="86"/>
      <c r="AYB140" s="86"/>
      <c r="AYC140" s="86"/>
      <c r="AYD140" s="86"/>
      <c r="AYE140" s="86"/>
      <c r="AYF140" s="86"/>
      <c r="AYG140" s="86"/>
      <c r="AYH140" s="86"/>
      <c r="AYI140" s="86"/>
      <c r="AYJ140" s="86"/>
      <c r="AYK140" s="86"/>
      <c r="AYL140" s="86"/>
      <c r="AYM140" s="86"/>
      <c r="AYN140" s="86"/>
      <c r="AYO140" s="86"/>
      <c r="AYP140" s="86"/>
      <c r="AYQ140" s="86"/>
      <c r="AYR140" s="86"/>
      <c r="AYS140" s="86"/>
      <c r="AYT140" s="86"/>
      <c r="AYU140" s="86"/>
      <c r="AYV140" s="86"/>
      <c r="AYW140" s="86"/>
      <c r="AYX140" s="86"/>
      <c r="AYY140" s="86"/>
      <c r="AYZ140" s="86"/>
      <c r="AZA140" s="86"/>
      <c r="AZB140" s="86"/>
      <c r="AZC140" s="86"/>
      <c r="AZD140" s="86"/>
      <c r="AZE140" s="86"/>
      <c r="AZF140" s="86"/>
      <c r="AZG140" s="86"/>
      <c r="AZH140" s="86"/>
      <c r="AZI140" s="86"/>
      <c r="AZJ140" s="86"/>
      <c r="AZK140" s="86"/>
      <c r="AZL140" s="86"/>
      <c r="AZM140" s="86"/>
      <c r="AZN140" s="86"/>
      <c r="AZO140" s="86"/>
      <c r="AZP140" s="86"/>
      <c r="AZQ140" s="86"/>
      <c r="AZR140" s="86"/>
      <c r="AZS140" s="86"/>
      <c r="AZT140" s="86"/>
      <c r="AZU140" s="86"/>
      <c r="AZV140" s="86"/>
      <c r="AZW140" s="86"/>
      <c r="AZX140" s="86"/>
      <c r="AZY140" s="86"/>
      <c r="AZZ140" s="86"/>
      <c r="BAA140" s="86"/>
      <c r="BAB140" s="86"/>
      <c r="BAC140" s="86"/>
      <c r="BAD140" s="86"/>
      <c r="BAE140" s="86"/>
      <c r="BAF140" s="86"/>
      <c r="BAG140" s="86"/>
      <c r="BAH140" s="86"/>
      <c r="BAI140" s="86"/>
      <c r="BAJ140" s="86"/>
      <c r="BAK140" s="86"/>
      <c r="BAL140" s="86"/>
      <c r="BAM140" s="86"/>
      <c r="BAN140" s="86"/>
      <c r="BAO140" s="86"/>
      <c r="BAP140" s="86"/>
      <c r="BAQ140" s="86"/>
      <c r="BAR140" s="86"/>
      <c r="BAS140" s="86"/>
      <c r="BAT140" s="86"/>
      <c r="BAU140" s="86"/>
      <c r="BAV140" s="86"/>
      <c r="BAW140" s="86"/>
      <c r="BAX140" s="86"/>
      <c r="BAY140" s="86"/>
      <c r="BAZ140" s="86"/>
      <c r="BBA140" s="86"/>
      <c r="BBB140" s="86"/>
      <c r="BBC140" s="86"/>
      <c r="BBD140" s="86"/>
      <c r="BBE140" s="86"/>
      <c r="BBF140" s="86"/>
      <c r="BBG140" s="86"/>
      <c r="BBH140" s="86"/>
      <c r="BBI140" s="86"/>
      <c r="BBJ140" s="86"/>
      <c r="BBK140" s="86"/>
      <c r="BBL140" s="86"/>
      <c r="BBM140" s="86"/>
      <c r="BBN140" s="86"/>
      <c r="BBO140" s="86"/>
      <c r="BBP140" s="86"/>
      <c r="BBQ140" s="86"/>
      <c r="BBR140" s="86"/>
      <c r="BBS140" s="86"/>
      <c r="BBT140" s="86"/>
      <c r="BBU140" s="86"/>
      <c r="BBV140" s="86"/>
      <c r="BBW140" s="86"/>
      <c r="BBX140" s="86"/>
      <c r="BBY140" s="86"/>
      <c r="BBZ140" s="86"/>
      <c r="BCA140" s="86"/>
      <c r="BCB140" s="86"/>
      <c r="BCC140" s="86"/>
      <c r="BCD140" s="86"/>
      <c r="BCE140" s="86"/>
      <c r="BCF140" s="86"/>
      <c r="BCG140" s="86"/>
      <c r="BCH140" s="86"/>
      <c r="BCI140" s="86"/>
      <c r="BCJ140" s="86"/>
      <c r="BCK140" s="86"/>
      <c r="BCL140" s="86"/>
      <c r="BCM140" s="86"/>
      <c r="BCN140" s="86"/>
      <c r="BCO140" s="86"/>
      <c r="BCP140" s="86"/>
      <c r="BCQ140" s="86"/>
      <c r="BCR140" s="86"/>
      <c r="BCS140" s="86"/>
      <c r="BCT140" s="86"/>
      <c r="BCU140" s="86"/>
      <c r="BCV140" s="86"/>
      <c r="BCW140" s="86"/>
      <c r="BCX140" s="86"/>
      <c r="BCY140" s="86"/>
      <c r="BCZ140" s="86"/>
      <c r="BDA140" s="86"/>
      <c r="BDB140" s="86"/>
      <c r="BDC140" s="86"/>
      <c r="BDD140" s="86"/>
      <c r="BDE140" s="86"/>
      <c r="BDF140" s="86"/>
      <c r="BDG140" s="86"/>
      <c r="BDH140" s="86"/>
      <c r="BDI140" s="86"/>
      <c r="BDJ140" s="86"/>
      <c r="BDK140" s="86"/>
      <c r="BDL140" s="86"/>
      <c r="BDM140" s="86"/>
      <c r="BDN140" s="86"/>
      <c r="BDO140" s="86"/>
      <c r="BDP140" s="86"/>
      <c r="BDQ140" s="86"/>
      <c r="BDR140" s="86"/>
      <c r="BDS140" s="86"/>
      <c r="BDT140" s="86"/>
      <c r="BDU140" s="86"/>
      <c r="BDV140" s="86"/>
      <c r="BDW140" s="86"/>
      <c r="BDX140" s="86"/>
      <c r="BDY140" s="86"/>
      <c r="BDZ140" s="86"/>
      <c r="BEA140" s="86"/>
      <c r="BEB140" s="86"/>
      <c r="BEC140" s="86"/>
      <c r="BED140" s="86"/>
      <c r="BEE140" s="86"/>
      <c r="BEF140" s="86"/>
      <c r="BEG140" s="86"/>
      <c r="BEH140" s="86"/>
      <c r="BEI140" s="86"/>
      <c r="BEJ140" s="86"/>
      <c r="BEK140" s="86"/>
      <c r="BEL140" s="86"/>
      <c r="BEM140" s="86"/>
      <c r="BEN140" s="86"/>
      <c r="BEO140" s="86"/>
      <c r="BEP140" s="86"/>
      <c r="BEQ140" s="86"/>
      <c r="BER140" s="86"/>
      <c r="BES140" s="86"/>
      <c r="BET140" s="86"/>
      <c r="BEU140" s="86"/>
      <c r="BEV140" s="86"/>
      <c r="BEW140" s="86"/>
      <c r="BEX140" s="86"/>
      <c r="BEY140" s="86"/>
      <c r="BEZ140" s="86"/>
      <c r="BFA140" s="86"/>
      <c r="BFB140" s="86"/>
      <c r="BFC140" s="86"/>
      <c r="BFD140" s="86"/>
      <c r="BFE140" s="86"/>
      <c r="BFF140" s="86"/>
      <c r="BFG140" s="86"/>
      <c r="BFH140" s="86"/>
      <c r="BFI140" s="86"/>
      <c r="BFJ140" s="86"/>
      <c r="BFK140" s="86"/>
      <c r="BFL140" s="86"/>
      <c r="BFM140" s="86"/>
      <c r="BFN140" s="86"/>
      <c r="BFO140" s="86"/>
      <c r="BFP140" s="86"/>
      <c r="BFQ140" s="86"/>
      <c r="BFR140" s="86"/>
      <c r="BFS140" s="86"/>
      <c r="BFT140" s="86"/>
      <c r="BFU140" s="86"/>
      <c r="BFV140" s="86"/>
      <c r="BFW140" s="86"/>
      <c r="BFX140" s="86"/>
      <c r="BFY140" s="86"/>
      <c r="BFZ140" s="86"/>
      <c r="BGA140" s="86"/>
      <c r="BGB140" s="86"/>
      <c r="BGC140" s="86"/>
      <c r="BGD140" s="86"/>
      <c r="BGE140" s="86"/>
      <c r="BGL140" s="86"/>
      <c r="BGM140" s="86"/>
      <c r="BGN140" s="86"/>
      <c r="BGO140" s="86"/>
      <c r="BGP140" s="86"/>
      <c r="BGQ140" s="86"/>
      <c r="BGR140" s="86"/>
      <c r="BGS140" s="86"/>
      <c r="BGT140" s="86"/>
      <c r="BGU140" s="86"/>
      <c r="BGV140" s="86"/>
      <c r="BGW140" s="86"/>
      <c r="BGX140" s="86"/>
      <c r="BGY140" s="86"/>
      <c r="BGZ140" s="86"/>
      <c r="BHA140" s="86"/>
      <c r="BHB140" s="86"/>
      <c r="BHC140" s="86"/>
      <c r="BHD140" s="86"/>
      <c r="BHE140" s="86"/>
      <c r="BHF140" s="86"/>
      <c r="BHG140" s="86"/>
      <c r="BHH140" s="86"/>
      <c r="BHI140" s="86"/>
      <c r="BHJ140" s="86"/>
      <c r="BHK140" s="86"/>
      <c r="BHL140" s="86"/>
      <c r="BHM140" s="86"/>
      <c r="BHN140" s="86"/>
      <c r="BHO140" s="86"/>
      <c r="BHP140" s="86"/>
      <c r="BHQ140" s="86"/>
      <c r="BHR140" s="86"/>
      <c r="BHS140" s="86"/>
      <c r="BHT140" s="86"/>
      <c r="BHU140" s="86"/>
      <c r="BHV140" s="86"/>
      <c r="BHW140" s="86"/>
      <c r="BHX140" s="86"/>
      <c r="BHY140" s="86"/>
      <c r="BHZ140" s="86"/>
      <c r="BIA140" s="86"/>
      <c r="BIB140" s="86"/>
      <c r="BIC140" s="86"/>
      <c r="BID140" s="86"/>
      <c r="BIE140" s="86"/>
      <c r="BIF140" s="86"/>
      <c r="BIG140" s="86"/>
      <c r="BIH140" s="86"/>
      <c r="BII140" s="86"/>
      <c r="BIJ140" s="86"/>
      <c r="BIK140" s="86"/>
      <c r="BIL140" s="86"/>
      <c r="BIM140" s="86"/>
      <c r="BIN140" s="86"/>
      <c r="BIO140" s="86"/>
      <c r="BIP140" s="86"/>
      <c r="BIQ140" s="86"/>
      <c r="BIR140" s="86"/>
      <c r="BIS140" s="86"/>
      <c r="BIT140" s="86"/>
      <c r="BIU140" s="86"/>
      <c r="BIV140" s="86"/>
      <c r="BIW140" s="86"/>
      <c r="BIX140" s="86"/>
      <c r="BIY140" s="86"/>
      <c r="BIZ140" s="86"/>
      <c r="BJA140" s="86"/>
      <c r="BJB140" s="86"/>
      <c r="BJC140" s="86"/>
      <c r="BJD140" s="86"/>
      <c r="BJE140" s="86"/>
      <c r="BJF140" s="86"/>
      <c r="BJG140" s="86"/>
      <c r="BJH140" s="86"/>
      <c r="BJI140" s="86"/>
      <c r="BJJ140" s="86"/>
      <c r="BJK140" s="86"/>
      <c r="BJL140" s="86"/>
      <c r="BJM140" s="86"/>
      <c r="BJN140" s="86"/>
      <c r="BJO140" s="86"/>
      <c r="BJP140" s="86"/>
      <c r="BJQ140" s="86"/>
      <c r="BJR140" s="86"/>
      <c r="BJS140" s="86"/>
      <c r="BJT140" s="86"/>
      <c r="BJU140" s="86"/>
      <c r="BJV140" s="86"/>
      <c r="BJW140" s="86"/>
      <c r="BJX140" s="86"/>
      <c r="BJY140" s="86"/>
      <c r="BJZ140" s="86"/>
      <c r="BKA140" s="86"/>
      <c r="BKB140" s="86"/>
      <c r="BKC140" s="86"/>
      <c r="BKD140" s="86"/>
      <c r="BKE140" s="86"/>
      <c r="BKF140" s="86"/>
      <c r="BKG140" s="86"/>
      <c r="BKH140" s="86"/>
      <c r="BKI140" s="86"/>
      <c r="BKJ140" s="86"/>
      <c r="BKK140" s="86"/>
      <c r="BKL140" s="86"/>
      <c r="BKM140" s="86"/>
      <c r="BKN140" s="86"/>
      <c r="BKO140" s="86"/>
      <c r="BKP140" s="86"/>
      <c r="BKQ140" s="86"/>
      <c r="BKR140" s="86"/>
      <c r="BKS140" s="86"/>
      <c r="BKT140" s="86"/>
      <c r="BKU140" s="86"/>
      <c r="BKV140" s="86"/>
      <c r="BKW140" s="86"/>
      <c r="BKX140" s="86"/>
      <c r="BKY140" s="86"/>
      <c r="BKZ140" s="86"/>
      <c r="BLA140" s="86"/>
      <c r="BLB140" s="86"/>
      <c r="BLC140" s="86"/>
      <c r="BLD140" s="86"/>
      <c r="BLE140" s="86"/>
      <c r="BLF140" s="86"/>
      <c r="BLG140" s="86"/>
      <c r="BLH140" s="86"/>
      <c r="BLI140" s="86"/>
      <c r="BLJ140" s="86"/>
      <c r="BLK140" s="86"/>
      <c r="BLL140" s="86"/>
      <c r="BLM140" s="86"/>
      <c r="BLN140" s="86"/>
      <c r="BLO140" s="86"/>
      <c r="BLP140" s="86"/>
      <c r="BLQ140" s="86"/>
      <c r="BLR140" s="86"/>
      <c r="BLS140" s="86"/>
      <c r="BLT140" s="86"/>
      <c r="BLU140" s="86"/>
      <c r="BLV140" s="86"/>
      <c r="BLW140" s="86"/>
      <c r="BLX140" s="86"/>
      <c r="BLY140" s="86"/>
      <c r="BLZ140" s="86"/>
      <c r="BMA140" s="86"/>
      <c r="BMB140" s="86"/>
      <c r="BMC140" s="86"/>
      <c r="BMD140" s="86"/>
      <c r="BME140" s="86"/>
      <c r="BMF140" s="86"/>
      <c r="BMG140" s="86"/>
      <c r="BMH140" s="86"/>
      <c r="BMI140" s="86"/>
      <c r="BMJ140" s="86"/>
      <c r="BMK140" s="86"/>
      <c r="BML140" s="86"/>
      <c r="BMM140" s="86"/>
      <c r="BMN140" s="86"/>
      <c r="BMO140" s="86"/>
      <c r="BMP140" s="86"/>
      <c r="BMQ140" s="86"/>
      <c r="BMR140" s="86"/>
      <c r="BMS140" s="86"/>
      <c r="BMT140" s="86"/>
      <c r="BMU140" s="86"/>
      <c r="BMV140" s="86"/>
      <c r="BMW140" s="86"/>
      <c r="BMX140" s="86"/>
      <c r="BMY140" s="86"/>
      <c r="BMZ140" s="86"/>
      <c r="BNA140" s="86"/>
      <c r="BNB140" s="86"/>
      <c r="BNC140" s="86"/>
      <c r="BND140" s="86"/>
      <c r="BNE140" s="86"/>
      <c r="BNF140" s="86"/>
      <c r="BNG140" s="86"/>
      <c r="BNH140" s="86"/>
      <c r="BNI140" s="86"/>
      <c r="BNJ140" s="86"/>
      <c r="BNK140" s="86"/>
      <c r="BNL140" s="86"/>
      <c r="BNM140" s="86"/>
      <c r="BNN140" s="86"/>
      <c r="BNO140" s="86"/>
      <c r="BNP140" s="86"/>
      <c r="BNQ140" s="86"/>
      <c r="BNR140" s="86"/>
      <c r="BNS140" s="86"/>
      <c r="BNT140" s="86"/>
      <c r="BNU140" s="86"/>
      <c r="BNV140" s="86"/>
      <c r="BNW140" s="86"/>
      <c r="BNX140" s="86"/>
      <c r="BNY140" s="86"/>
      <c r="BNZ140" s="86"/>
      <c r="BOA140" s="86"/>
      <c r="BOB140" s="86"/>
      <c r="BOC140" s="86"/>
      <c r="BOD140" s="86"/>
      <c r="BOE140" s="86"/>
      <c r="BOF140" s="86"/>
      <c r="BOG140" s="86"/>
      <c r="BOH140" s="86"/>
      <c r="BOI140" s="86"/>
      <c r="BOJ140" s="86"/>
      <c r="BOK140" s="86"/>
      <c r="BOL140" s="86"/>
      <c r="BOM140" s="86"/>
      <c r="BON140" s="86"/>
      <c r="BOO140" s="86"/>
      <c r="BOP140" s="86"/>
      <c r="BOQ140" s="86"/>
      <c r="BOR140" s="86"/>
      <c r="BOS140" s="86"/>
      <c r="BOT140" s="86"/>
      <c r="BOU140" s="86"/>
      <c r="BOV140" s="86"/>
      <c r="BOW140" s="86"/>
      <c r="BOX140" s="86"/>
      <c r="BOY140" s="86"/>
      <c r="BOZ140" s="86"/>
      <c r="BPA140" s="86"/>
      <c r="BPB140" s="86"/>
      <c r="BPC140" s="86"/>
      <c r="BPD140" s="86"/>
      <c r="BPE140" s="86"/>
      <c r="BPF140" s="86"/>
      <c r="BPG140" s="86"/>
      <c r="BPH140" s="86"/>
      <c r="BPI140" s="86"/>
      <c r="BPJ140" s="86"/>
      <c r="BPK140" s="86"/>
      <c r="BPL140" s="86"/>
      <c r="BPM140" s="86"/>
      <c r="BPN140" s="86"/>
      <c r="BPO140" s="86"/>
      <c r="BPP140" s="86"/>
      <c r="BPQ140" s="86"/>
      <c r="BPR140" s="86"/>
      <c r="BPS140" s="86"/>
      <c r="BPT140" s="86"/>
      <c r="BPU140" s="86"/>
      <c r="BPV140" s="86"/>
      <c r="BPW140" s="86"/>
      <c r="BPX140" s="86"/>
      <c r="BPY140" s="86"/>
      <c r="BPZ140" s="86"/>
      <c r="BQA140" s="86"/>
      <c r="BQH140" s="86"/>
      <c r="BQI140" s="86"/>
      <c r="BQJ140" s="86"/>
      <c r="BQK140" s="86"/>
      <c r="BQL140" s="86"/>
      <c r="BQM140" s="86"/>
      <c r="BQN140" s="86"/>
      <c r="BQO140" s="86"/>
      <c r="BQP140" s="86"/>
      <c r="BQQ140" s="86"/>
      <c r="BQR140" s="86"/>
      <c r="BQS140" s="86"/>
      <c r="BQT140" s="86"/>
      <c r="BQU140" s="86"/>
      <c r="BQV140" s="86"/>
      <c r="BQW140" s="86"/>
      <c r="BQX140" s="86"/>
      <c r="BQY140" s="86"/>
      <c r="BQZ140" s="86"/>
      <c r="BRA140" s="86"/>
      <c r="BRB140" s="86"/>
      <c r="BRC140" s="86"/>
      <c r="BRD140" s="86"/>
      <c r="BRE140" s="86"/>
      <c r="BRF140" s="86"/>
      <c r="BRG140" s="86"/>
      <c r="BRH140" s="86"/>
      <c r="BRI140" s="86"/>
      <c r="BRJ140" s="86"/>
      <c r="BRK140" s="86"/>
      <c r="BRL140" s="86"/>
      <c r="BRM140" s="86"/>
      <c r="BRN140" s="86"/>
      <c r="BRO140" s="86"/>
      <c r="BRP140" s="86"/>
      <c r="BRQ140" s="86"/>
      <c r="BRR140" s="86"/>
      <c r="BRS140" s="86"/>
      <c r="BRT140" s="86"/>
      <c r="BRU140" s="86"/>
      <c r="BRV140" s="86"/>
      <c r="BRW140" s="86"/>
      <c r="BRX140" s="86"/>
      <c r="BRY140" s="86"/>
      <c r="BRZ140" s="86"/>
      <c r="BSA140" s="86"/>
      <c r="BSB140" s="86"/>
      <c r="BSC140" s="86"/>
      <c r="BSD140" s="86"/>
      <c r="BSE140" s="86"/>
      <c r="BSF140" s="86"/>
      <c r="BSG140" s="86"/>
      <c r="BSH140" s="86"/>
      <c r="BSI140" s="86"/>
      <c r="BSJ140" s="86"/>
      <c r="BSK140" s="86"/>
      <c r="BSL140" s="86"/>
      <c r="BSM140" s="86"/>
      <c r="BSN140" s="86"/>
      <c r="BSO140" s="86"/>
      <c r="BSP140" s="86"/>
      <c r="BSQ140" s="86"/>
      <c r="BSR140" s="86"/>
      <c r="BSS140" s="86"/>
      <c r="BST140" s="86"/>
      <c r="BSU140" s="86"/>
      <c r="BSV140" s="86"/>
      <c r="BSW140" s="86"/>
      <c r="BSX140" s="86"/>
      <c r="BSY140" s="86"/>
      <c r="BSZ140" s="86"/>
      <c r="BTA140" s="86"/>
      <c r="BTB140" s="86"/>
      <c r="BTC140" s="86"/>
      <c r="BTD140" s="86"/>
      <c r="BTE140" s="86"/>
      <c r="BTF140" s="86"/>
      <c r="BTG140" s="86"/>
      <c r="BTH140" s="86"/>
      <c r="BTI140" s="86"/>
      <c r="BTJ140" s="86"/>
      <c r="BTK140" s="86"/>
      <c r="BTL140" s="86"/>
      <c r="BTM140" s="86"/>
      <c r="BTN140" s="86"/>
      <c r="BTO140" s="86"/>
      <c r="BTP140" s="86"/>
      <c r="BTQ140" s="86"/>
      <c r="BTR140" s="86"/>
      <c r="BTS140" s="86"/>
      <c r="BTT140" s="86"/>
      <c r="BTU140" s="86"/>
      <c r="BTV140" s="86"/>
      <c r="BTW140" s="86"/>
      <c r="BTX140" s="86"/>
      <c r="BTY140" s="86"/>
      <c r="BTZ140" s="86"/>
      <c r="BUA140" s="86"/>
      <c r="BUB140" s="86"/>
      <c r="BUC140" s="86"/>
      <c r="BUD140" s="86"/>
      <c r="BUE140" s="86"/>
      <c r="BUF140" s="86"/>
      <c r="BUG140" s="86"/>
      <c r="BUH140" s="86"/>
      <c r="BUI140" s="86"/>
      <c r="BUJ140" s="86"/>
      <c r="BUK140" s="86"/>
      <c r="BUL140" s="86"/>
      <c r="BUM140" s="86"/>
      <c r="BUN140" s="86"/>
      <c r="BUO140" s="86"/>
      <c r="BUP140" s="86"/>
      <c r="BUQ140" s="86"/>
      <c r="BUR140" s="86"/>
      <c r="BUS140" s="86"/>
      <c r="BUT140" s="86"/>
      <c r="BUU140" s="86"/>
      <c r="BUV140" s="86"/>
      <c r="BUW140" s="86"/>
      <c r="BUX140" s="86"/>
      <c r="BUY140" s="86"/>
      <c r="BUZ140" s="86"/>
      <c r="BVA140" s="86"/>
      <c r="BVB140" s="86"/>
      <c r="BVC140" s="86"/>
      <c r="BVD140" s="86"/>
      <c r="BVE140" s="86"/>
      <c r="BVF140" s="86"/>
      <c r="BVG140" s="86"/>
      <c r="BVH140" s="86"/>
      <c r="BVI140" s="86"/>
      <c r="BVJ140" s="86"/>
      <c r="BVK140" s="86"/>
      <c r="BVL140" s="86"/>
      <c r="BVM140" s="86"/>
      <c r="BVN140" s="86"/>
      <c r="BVO140" s="86"/>
      <c r="BVP140" s="86"/>
      <c r="BVQ140" s="86"/>
      <c r="BVR140" s="86"/>
      <c r="BVS140" s="86"/>
      <c r="BVT140" s="86"/>
      <c r="BVU140" s="86"/>
      <c r="BVV140" s="86"/>
      <c r="BVW140" s="86"/>
      <c r="BVX140" s="86"/>
      <c r="BVY140" s="86"/>
      <c r="BVZ140" s="86"/>
      <c r="BWA140" s="86"/>
      <c r="BWB140" s="86"/>
      <c r="BWC140" s="86"/>
      <c r="BWD140" s="86"/>
      <c r="BWE140" s="86"/>
      <c r="BWF140" s="86"/>
      <c r="BWG140" s="86"/>
      <c r="BWH140" s="86"/>
      <c r="BWI140" s="86"/>
      <c r="BWJ140" s="86"/>
      <c r="BWK140" s="86"/>
      <c r="BWL140" s="86"/>
      <c r="BWM140" s="86"/>
      <c r="BWN140" s="86"/>
      <c r="BWO140" s="86"/>
      <c r="BWP140" s="86"/>
      <c r="BWQ140" s="86"/>
      <c r="BWR140" s="86"/>
      <c r="BWS140" s="86"/>
      <c r="BWT140" s="86"/>
      <c r="BWU140" s="86"/>
      <c r="BWV140" s="86"/>
      <c r="BWW140" s="86"/>
      <c r="BWX140" s="86"/>
      <c r="BWY140" s="86"/>
      <c r="BWZ140" s="86"/>
      <c r="BXA140" s="86"/>
      <c r="BXB140" s="86"/>
      <c r="BXC140" s="86"/>
      <c r="BXD140" s="86"/>
      <c r="BXE140" s="86"/>
      <c r="BXF140" s="86"/>
      <c r="BXG140" s="86"/>
      <c r="BXH140" s="86"/>
      <c r="BXI140" s="86"/>
      <c r="BXJ140" s="86"/>
      <c r="BXK140" s="86"/>
      <c r="BXL140" s="86"/>
      <c r="BXM140" s="86"/>
      <c r="BXN140" s="86"/>
      <c r="BXO140" s="86"/>
      <c r="BXP140" s="86"/>
      <c r="BXQ140" s="86"/>
      <c r="BXR140" s="86"/>
      <c r="BXS140" s="86"/>
      <c r="BXT140" s="86"/>
      <c r="BXU140" s="86"/>
      <c r="BXV140" s="86"/>
      <c r="BXW140" s="86"/>
      <c r="BXX140" s="86"/>
      <c r="BXY140" s="86"/>
      <c r="BXZ140" s="86"/>
      <c r="BYA140" s="86"/>
      <c r="BYB140" s="86"/>
      <c r="BYC140" s="86"/>
      <c r="BYD140" s="86"/>
      <c r="BYE140" s="86"/>
      <c r="BYF140" s="86"/>
      <c r="BYG140" s="86"/>
      <c r="BYH140" s="86"/>
      <c r="BYI140" s="86"/>
      <c r="BYJ140" s="86"/>
      <c r="BYK140" s="86"/>
      <c r="BYL140" s="86"/>
      <c r="BYM140" s="86"/>
      <c r="BYN140" s="86"/>
      <c r="BYO140" s="86"/>
      <c r="BYP140" s="86"/>
      <c r="BYQ140" s="86"/>
      <c r="BYR140" s="86"/>
      <c r="BYS140" s="86"/>
      <c r="BYT140" s="86"/>
      <c r="BYU140" s="86"/>
      <c r="BYV140" s="86"/>
      <c r="BYW140" s="86"/>
      <c r="BYX140" s="86"/>
      <c r="BYY140" s="86"/>
      <c r="BYZ140" s="86"/>
      <c r="BZA140" s="86"/>
      <c r="BZB140" s="86"/>
      <c r="BZC140" s="86"/>
      <c r="BZD140" s="86"/>
      <c r="BZE140" s="86"/>
      <c r="BZF140" s="86"/>
      <c r="BZG140" s="86"/>
      <c r="BZH140" s="86"/>
      <c r="BZI140" s="86"/>
      <c r="BZJ140" s="86"/>
      <c r="BZK140" s="86"/>
      <c r="BZL140" s="86"/>
      <c r="BZM140" s="86"/>
      <c r="BZN140" s="86"/>
      <c r="BZO140" s="86"/>
      <c r="BZP140" s="86"/>
      <c r="BZQ140" s="86"/>
      <c r="BZR140" s="86"/>
      <c r="BZS140" s="86"/>
      <c r="BZT140" s="86"/>
      <c r="BZU140" s="86"/>
      <c r="BZV140" s="86"/>
      <c r="BZW140" s="86"/>
      <c r="CAD140" s="86"/>
      <c r="CAE140" s="86"/>
      <c r="CAF140" s="86"/>
      <c r="CAG140" s="86"/>
      <c r="CAH140" s="86"/>
      <c r="CAI140" s="86"/>
      <c r="CAJ140" s="86"/>
      <c r="CAK140" s="86"/>
      <c r="CAL140" s="86"/>
      <c r="CAM140" s="86"/>
      <c r="CAN140" s="86"/>
      <c r="CAO140" s="86"/>
      <c r="CAP140" s="86"/>
      <c r="CAQ140" s="86"/>
      <c r="CAR140" s="86"/>
      <c r="CAS140" s="86"/>
      <c r="CAT140" s="86"/>
      <c r="CAU140" s="86"/>
      <c r="CAV140" s="86"/>
      <c r="CAW140" s="86"/>
      <c r="CAX140" s="86"/>
      <c r="CAY140" s="86"/>
      <c r="CAZ140" s="86"/>
      <c r="CBA140" s="86"/>
      <c r="CBB140" s="86"/>
      <c r="CBC140" s="86"/>
      <c r="CBD140" s="86"/>
      <c r="CBE140" s="86"/>
      <c r="CBF140" s="86"/>
      <c r="CBG140" s="86"/>
      <c r="CBH140" s="86"/>
      <c r="CBI140" s="86"/>
      <c r="CBJ140" s="86"/>
      <c r="CBK140" s="86"/>
      <c r="CBL140" s="86"/>
      <c r="CBM140" s="86"/>
      <c r="CBN140" s="86"/>
      <c r="CBO140" s="86"/>
      <c r="CBP140" s="86"/>
      <c r="CBQ140" s="86"/>
      <c r="CBR140" s="86"/>
      <c r="CBS140" s="86"/>
      <c r="CBT140" s="86"/>
      <c r="CBU140" s="86"/>
      <c r="CBV140" s="86"/>
      <c r="CBW140" s="86"/>
      <c r="CBX140" s="86"/>
      <c r="CBY140" s="86"/>
      <c r="CBZ140" s="86"/>
      <c r="CCA140" s="86"/>
      <c r="CCB140" s="86"/>
      <c r="CCC140" s="86"/>
      <c r="CCD140" s="86"/>
      <c r="CCE140" s="86"/>
      <c r="CCF140" s="86"/>
      <c r="CCG140" s="86"/>
      <c r="CCH140" s="86"/>
      <c r="CCI140" s="86"/>
      <c r="CCJ140" s="86"/>
      <c r="CCK140" s="86"/>
      <c r="CCL140" s="86"/>
      <c r="CCM140" s="86"/>
      <c r="CCN140" s="86"/>
      <c r="CCO140" s="86"/>
      <c r="CCP140" s="86"/>
      <c r="CCQ140" s="86"/>
      <c r="CCR140" s="86"/>
      <c r="CCS140" s="86"/>
      <c r="CCT140" s="86"/>
      <c r="CCU140" s="86"/>
      <c r="CCV140" s="86"/>
      <c r="CCW140" s="86"/>
      <c r="CCX140" s="86"/>
      <c r="CCY140" s="86"/>
      <c r="CCZ140" s="86"/>
      <c r="CDA140" s="86"/>
      <c r="CDB140" s="86"/>
      <c r="CDC140" s="86"/>
      <c r="CDD140" s="86"/>
      <c r="CDE140" s="86"/>
      <c r="CDF140" s="86"/>
      <c r="CDG140" s="86"/>
      <c r="CDH140" s="86"/>
      <c r="CDI140" s="86"/>
      <c r="CDJ140" s="86"/>
      <c r="CDK140" s="86"/>
      <c r="CDL140" s="86"/>
      <c r="CDM140" s="86"/>
      <c r="CDN140" s="86"/>
      <c r="CDO140" s="86"/>
      <c r="CDP140" s="86"/>
      <c r="CDQ140" s="86"/>
      <c r="CDR140" s="86"/>
      <c r="CDS140" s="86"/>
      <c r="CDT140" s="86"/>
      <c r="CDU140" s="86"/>
      <c r="CDV140" s="86"/>
      <c r="CDW140" s="86"/>
      <c r="CDX140" s="86"/>
      <c r="CDY140" s="86"/>
      <c r="CDZ140" s="86"/>
      <c r="CEA140" s="86"/>
      <c r="CEB140" s="86"/>
      <c r="CEC140" s="86"/>
      <c r="CED140" s="86"/>
      <c r="CEE140" s="86"/>
      <c r="CEF140" s="86"/>
      <c r="CEG140" s="86"/>
      <c r="CEH140" s="86"/>
      <c r="CEI140" s="86"/>
      <c r="CEJ140" s="86"/>
      <c r="CEK140" s="86"/>
      <c r="CEL140" s="86"/>
      <c r="CEM140" s="86"/>
      <c r="CEN140" s="86"/>
      <c r="CEO140" s="86"/>
      <c r="CEP140" s="86"/>
      <c r="CEQ140" s="86"/>
      <c r="CER140" s="86"/>
      <c r="CES140" s="86"/>
      <c r="CET140" s="86"/>
      <c r="CEU140" s="86"/>
      <c r="CEV140" s="86"/>
      <c r="CEW140" s="86"/>
      <c r="CEX140" s="86"/>
      <c r="CEY140" s="86"/>
      <c r="CEZ140" s="86"/>
      <c r="CFA140" s="86"/>
      <c r="CFB140" s="86"/>
      <c r="CFC140" s="86"/>
      <c r="CFD140" s="86"/>
      <c r="CFE140" s="86"/>
      <c r="CFF140" s="86"/>
      <c r="CFG140" s="86"/>
      <c r="CFH140" s="86"/>
      <c r="CFI140" s="86"/>
      <c r="CFJ140" s="86"/>
      <c r="CFK140" s="86"/>
      <c r="CFL140" s="86"/>
      <c r="CFM140" s="86"/>
      <c r="CFN140" s="86"/>
      <c r="CFO140" s="86"/>
      <c r="CFP140" s="86"/>
      <c r="CFQ140" s="86"/>
      <c r="CFR140" s="86"/>
      <c r="CFS140" s="86"/>
      <c r="CFT140" s="86"/>
      <c r="CFU140" s="86"/>
      <c r="CFV140" s="86"/>
      <c r="CFW140" s="86"/>
      <c r="CFX140" s="86"/>
      <c r="CFY140" s="86"/>
      <c r="CFZ140" s="86"/>
      <c r="CGA140" s="86"/>
      <c r="CGB140" s="86"/>
      <c r="CGC140" s="86"/>
      <c r="CGD140" s="86"/>
      <c r="CGE140" s="86"/>
      <c r="CGF140" s="86"/>
      <c r="CGG140" s="86"/>
      <c r="CGH140" s="86"/>
      <c r="CGI140" s="86"/>
      <c r="CGJ140" s="86"/>
      <c r="CGK140" s="86"/>
      <c r="CGL140" s="86"/>
      <c r="CGM140" s="86"/>
      <c r="CGN140" s="86"/>
      <c r="CGO140" s="86"/>
      <c r="CGP140" s="86"/>
      <c r="CGQ140" s="86"/>
      <c r="CGR140" s="86"/>
      <c r="CGS140" s="86"/>
      <c r="CGT140" s="86"/>
      <c r="CGU140" s="86"/>
      <c r="CGV140" s="86"/>
      <c r="CGW140" s="86"/>
      <c r="CGX140" s="86"/>
      <c r="CGY140" s="86"/>
      <c r="CGZ140" s="86"/>
      <c r="CHA140" s="86"/>
      <c r="CHB140" s="86"/>
      <c r="CHC140" s="86"/>
      <c r="CHD140" s="86"/>
      <c r="CHE140" s="86"/>
      <c r="CHF140" s="86"/>
      <c r="CHG140" s="86"/>
      <c r="CHH140" s="86"/>
      <c r="CHI140" s="86"/>
      <c r="CHJ140" s="86"/>
      <c r="CHK140" s="86"/>
      <c r="CHL140" s="86"/>
      <c r="CHM140" s="86"/>
      <c r="CHN140" s="86"/>
      <c r="CHO140" s="86"/>
      <c r="CHP140" s="86"/>
      <c r="CHQ140" s="86"/>
      <c r="CHR140" s="86"/>
      <c r="CHS140" s="86"/>
      <c r="CHT140" s="86"/>
      <c r="CHU140" s="86"/>
      <c r="CHV140" s="86"/>
      <c r="CHW140" s="86"/>
      <c r="CHX140" s="86"/>
      <c r="CHY140" s="86"/>
      <c r="CHZ140" s="86"/>
      <c r="CIA140" s="86"/>
      <c r="CIB140" s="86"/>
      <c r="CIC140" s="86"/>
      <c r="CID140" s="86"/>
      <c r="CIE140" s="86"/>
      <c r="CIF140" s="86"/>
      <c r="CIG140" s="86"/>
      <c r="CIH140" s="86"/>
      <c r="CII140" s="86"/>
      <c r="CIJ140" s="86"/>
      <c r="CIK140" s="86"/>
      <c r="CIL140" s="86"/>
      <c r="CIM140" s="86"/>
      <c r="CIN140" s="86"/>
      <c r="CIO140" s="86"/>
      <c r="CIP140" s="86"/>
      <c r="CIQ140" s="86"/>
      <c r="CIR140" s="86"/>
      <c r="CIS140" s="86"/>
      <c r="CIT140" s="86"/>
      <c r="CIU140" s="86"/>
      <c r="CIV140" s="86"/>
      <c r="CIW140" s="86"/>
      <c r="CIX140" s="86"/>
      <c r="CIY140" s="86"/>
      <c r="CIZ140" s="86"/>
      <c r="CJA140" s="86"/>
      <c r="CJB140" s="86"/>
      <c r="CJC140" s="86"/>
      <c r="CJD140" s="86"/>
      <c r="CJE140" s="86"/>
      <c r="CJF140" s="86"/>
      <c r="CJG140" s="86"/>
      <c r="CJH140" s="86"/>
      <c r="CJI140" s="86"/>
      <c r="CJJ140" s="86"/>
      <c r="CJK140" s="86"/>
      <c r="CJL140" s="86"/>
      <c r="CJM140" s="86"/>
      <c r="CJN140" s="86"/>
      <c r="CJO140" s="86"/>
      <c r="CJP140" s="86"/>
      <c r="CJQ140" s="86"/>
      <c r="CJR140" s="86"/>
      <c r="CJS140" s="86"/>
      <c r="CJZ140" s="86"/>
      <c r="CKA140" s="86"/>
      <c r="CKB140" s="86"/>
      <c r="CKC140" s="86"/>
      <c r="CKD140" s="86"/>
      <c r="CKE140" s="86"/>
      <c r="CKF140" s="86"/>
      <c r="CKG140" s="86"/>
      <c r="CKH140" s="86"/>
      <c r="CKI140" s="86"/>
      <c r="CKJ140" s="86"/>
      <c r="CKK140" s="86"/>
      <c r="CKL140" s="86"/>
      <c r="CKM140" s="86"/>
      <c r="CKN140" s="86"/>
      <c r="CKO140" s="86"/>
      <c r="CKP140" s="86"/>
      <c r="CKQ140" s="86"/>
      <c r="CKR140" s="86"/>
      <c r="CKS140" s="86"/>
      <c r="CKT140" s="86"/>
      <c r="CKU140" s="86"/>
      <c r="CKV140" s="86"/>
      <c r="CKW140" s="86"/>
      <c r="CKX140" s="86"/>
      <c r="CKY140" s="86"/>
      <c r="CKZ140" s="86"/>
      <c r="CLA140" s="86"/>
      <c r="CLB140" s="86"/>
      <c r="CLC140" s="86"/>
      <c r="CLD140" s="86"/>
      <c r="CLE140" s="86"/>
      <c r="CLF140" s="86"/>
      <c r="CLG140" s="86"/>
      <c r="CLH140" s="86"/>
      <c r="CLI140" s="86"/>
      <c r="CLJ140" s="86"/>
      <c r="CLK140" s="86"/>
      <c r="CLL140" s="86"/>
      <c r="CLM140" s="86"/>
      <c r="CLN140" s="86"/>
      <c r="CLO140" s="86"/>
      <c r="CLP140" s="86"/>
      <c r="CLQ140" s="86"/>
      <c r="CLR140" s="86"/>
      <c r="CLS140" s="86"/>
      <c r="CLT140" s="86"/>
      <c r="CLU140" s="86"/>
      <c r="CLV140" s="86"/>
      <c r="CLW140" s="86"/>
      <c r="CLX140" s="86"/>
      <c r="CLY140" s="86"/>
      <c r="CLZ140" s="86"/>
      <c r="CMA140" s="86"/>
      <c r="CMB140" s="86"/>
      <c r="CMC140" s="86"/>
      <c r="CMD140" s="86"/>
      <c r="CME140" s="86"/>
      <c r="CMF140" s="86"/>
      <c r="CMG140" s="86"/>
      <c r="CMH140" s="86"/>
      <c r="CMI140" s="86"/>
      <c r="CMJ140" s="86"/>
      <c r="CMK140" s="86"/>
      <c r="CML140" s="86"/>
      <c r="CMM140" s="86"/>
      <c r="CMN140" s="86"/>
      <c r="CMO140" s="86"/>
      <c r="CMP140" s="86"/>
      <c r="CMQ140" s="86"/>
      <c r="CMR140" s="86"/>
      <c r="CMS140" s="86"/>
      <c r="CMT140" s="86"/>
      <c r="CMU140" s="86"/>
      <c r="CMV140" s="86"/>
      <c r="CMW140" s="86"/>
      <c r="CMX140" s="86"/>
      <c r="CMY140" s="86"/>
      <c r="CMZ140" s="86"/>
      <c r="CNA140" s="86"/>
      <c r="CNB140" s="86"/>
      <c r="CNC140" s="86"/>
      <c r="CND140" s="86"/>
      <c r="CNE140" s="86"/>
      <c r="CNF140" s="86"/>
      <c r="CNG140" s="86"/>
      <c r="CNH140" s="86"/>
      <c r="CNI140" s="86"/>
      <c r="CNJ140" s="86"/>
      <c r="CNK140" s="86"/>
      <c r="CNL140" s="86"/>
      <c r="CNM140" s="86"/>
      <c r="CNN140" s="86"/>
      <c r="CNO140" s="86"/>
      <c r="CNP140" s="86"/>
      <c r="CNQ140" s="86"/>
      <c r="CNR140" s="86"/>
      <c r="CNS140" s="86"/>
      <c r="CNT140" s="86"/>
      <c r="CNU140" s="86"/>
      <c r="CNV140" s="86"/>
      <c r="CNW140" s="86"/>
      <c r="CNX140" s="86"/>
      <c r="CNY140" s="86"/>
      <c r="CNZ140" s="86"/>
      <c r="COA140" s="86"/>
      <c r="COB140" s="86"/>
      <c r="COC140" s="86"/>
      <c r="COD140" s="86"/>
      <c r="COE140" s="86"/>
      <c r="COF140" s="86"/>
      <c r="COG140" s="86"/>
      <c r="COH140" s="86"/>
      <c r="COI140" s="86"/>
      <c r="COJ140" s="86"/>
      <c r="COK140" s="86"/>
      <c r="COL140" s="86"/>
      <c r="COM140" s="86"/>
      <c r="CON140" s="86"/>
      <c r="COO140" s="86"/>
      <c r="COP140" s="86"/>
      <c r="COQ140" s="86"/>
      <c r="COR140" s="86"/>
      <c r="COS140" s="86"/>
      <c r="COT140" s="86"/>
      <c r="COU140" s="86"/>
      <c r="COV140" s="86"/>
      <c r="COW140" s="86"/>
      <c r="COX140" s="86"/>
      <c r="COY140" s="86"/>
      <c r="COZ140" s="86"/>
      <c r="CPA140" s="86"/>
      <c r="CPB140" s="86"/>
      <c r="CPC140" s="86"/>
      <c r="CPD140" s="86"/>
      <c r="CPE140" s="86"/>
      <c r="CPF140" s="86"/>
      <c r="CPG140" s="86"/>
      <c r="CPH140" s="86"/>
      <c r="CPI140" s="86"/>
      <c r="CPJ140" s="86"/>
      <c r="CPK140" s="86"/>
      <c r="CPL140" s="86"/>
      <c r="CPM140" s="86"/>
      <c r="CPN140" s="86"/>
      <c r="CPO140" s="86"/>
      <c r="CPP140" s="86"/>
      <c r="CPQ140" s="86"/>
      <c r="CPR140" s="86"/>
      <c r="CPS140" s="86"/>
      <c r="CPT140" s="86"/>
      <c r="CPU140" s="86"/>
      <c r="CPV140" s="86"/>
      <c r="CPW140" s="86"/>
      <c r="CPX140" s="86"/>
      <c r="CPY140" s="86"/>
      <c r="CPZ140" s="86"/>
      <c r="CQA140" s="86"/>
      <c r="CQB140" s="86"/>
      <c r="CQC140" s="86"/>
      <c r="CQD140" s="86"/>
      <c r="CQE140" s="86"/>
      <c r="CQF140" s="86"/>
      <c r="CQG140" s="86"/>
      <c r="CQH140" s="86"/>
      <c r="CQI140" s="86"/>
      <c r="CQJ140" s="86"/>
      <c r="CQK140" s="86"/>
      <c r="CQL140" s="86"/>
      <c r="CQM140" s="86"/>
      <c r="CQN140" s="86"/>
      <c r="CQO140" s="86"/>
      <c r="CQP140" s="86"/>
      <c r="CQQ140" s="86"/>
      <c r="CQR140" s="86"/>
      <c r="CQS140" s="86"/>
      <c r="CQT140" s="86"/>
      <c r="CQU140" s="86"/>
      <c r="CQV140" s="86"/>
      <c r="CQW140" s="86"/>
      <c r="CQX140" s="86"/>
      <c r="CQY140" s="86"/>
      <c r="CQZ140" s="86"/>
      <c r="CRA140" s="86"/>
      <c r="CRB140" s="86"/>
      <c r="CRC140" s="86"/>
      <c r="CRD140" s="86"/>
      <c r="CRE140" s="86"/>
      <c r="CRF140" s="86"/>
      <c r="CRG140" s="86"/>
      <c r="CRH140" s="86"/>
      <c r="CRI140" s="86"/>
      <c r="CRJ140" s="86"/>
      <c r="CRK140" s="86"/>
      <c r="CRL140" s="86"/>
      <c r="CRM140" s="86"/>
      <c r="CRN140" s="86"/>
      <c r="CRO140" s="86"/>
      <c r="CRP140" s="86"/>
      <c r="CRQ140" s="86"/>
      <c r="CRR140" s="86"/>
      <c r="CRS140" s="86"/>
      <c r="CRT140" s="86"/>
      <c r="CRU140" s="86"/>
      <c r="CRV140" s="86"/>
      <c r="CRW140" s="86"/>
      <c r="CRX140" s="86"/>
      <c r="CRY140" s="86"/>
      <c r="CRZ140" s="86"/>
      <c r="CSA140" s="86"/>
      <c r="CSB140" s="86"/>
      <c r="CSC140" s="86"/>
      <c r="CSD140" s="86"/>
      <c r="CSE140" s="86"/>
      <c r="CSF140" s="86"/>
      <c r="CSG140" s="86"/>
      <c r="CSH140" s="86"/>
      <c r="CSI140" s="86"/>
      <c r="CSJ140" s="86"/>
      <c r="CSK140" s="86"/>
      <c r="CSL140" s="86"/>
      <c r="CSM140" s="86"/>
      <c r="CSN140" s="86"/>
      <c r="CSO140" s="86"/>
      <c r="CSP140" s="86"/>
      <c r="CSQ140" s="86"/>
      <c r="CSR140" s="86"/>
      <c r="CSS140" s="86"/>
      <c r="CST140" s="86"/>
      <c r="CSU140" s="86"/>
      <c r="CSV140" s="86"/>
      <c r="CSW140" s="86"/>
      <c r="CSX140" s="86"/>
      <c r="CSY140" s="86"/>
      <c r="CSZ140" s="86"/>
      <c r="CTA140" s="86"/>
      <c r="CTB140" s="86"/>
      <c r="CTC140" s="86"/>
      <c r="CTD140" s="86"/>
      <c r="CTE140" s="86"/>
      <c r="CTF140" s="86"/>
      <c r="CTG140" s="86"/>
      <c r="CTH140" s="86"/>
      <c r="CTI140" s="86"/>
      <c r="CTJ140" s="86"/>
      <c r="CTK140" s="86"/>
      <c r="CTL140" s="86"/>
      <c r="CTM140" s="86"/>
      <c r="CTN140" s="86"/>
      <c r="CTO140" s="86"/>
      <c r="CTV140" s="86"/>
      <c r="CTW140" s="86"/>
      <c r="CTX140" s="86"/>
      <c r="CTY140" s="86"/>
      <c r="CTZ140" s="86"/>
      <c r="CUA140" s="86"/>
      <c r="CUB140" s="86"/>
      <c r="CUC140" s="86"/>
      <c r="CUD140" s="86"/>
      <c r="CUE140" s="86"/>
      <c r="CUF140" s="86"/>
      <c r="CUG140" s="86"/>
      <c r="CUH140" s="86"/>
      <c r="CUI140" s="86"/>
      <c r="CUJ140" s="86"/>
      <c r="CUK140" s="86"/>
      <c r="CUL140" s="86"/>
      <c r="CUM140" s="86"/>
      <c r="CUN140" s="86"/>
      <c r="CUO140" s="86"/>
      <c r="CUP140" s="86"/>
      <c r="CUQ140" s="86"/>
      <c r="CUR140" s="86"/>
      <c r="CUS140" s="86"/>
      <c r="CUT140" s="86"/>
      <c r="CUU140" s="86"/>
      <c r="CUV140" s="86"/>
      <c r="CUW140" s="86"/>
      <c r="CUX140" s="86"/>
      <c r="CUY140" s="86"/>
      <c r="CUZ140" s="86"/>
      <c r="CVA140" s="86"/>
      <c r="CVB140" s="86"/>
      <c r="CVC140" s="86"/>
      <c r="CVD140" s="86"/>
      <c r="CVE140" s="86"/>
      <c r="CVF140" s="86"/>
      <c r="CVG140" s="86"/>
      <c r="CVH140" s="86"/>
      <c r="CVI140" s="86"/>
      <c r="CVJ140" s="86"/>
      <c r="CVK140" s="86"/>
      <c r="CVL140" s="86"/>
      <c r="CVM140" s="86"/>
      <c r="CVN140" s="86"/>
      <c r="CVO140" s="86"/>
      <c r="CVP140" s="86"/>
      <c r="CVQ140" s="86"/>
      <c r="CVR140" s="86"/>
      <c r="CVS140" s="86"/>
      <c r="CVT140" s="86"/>
      <c r="CVU140" s="86"/>
      <c r="CVV140" s="86"/>
      <c r="CVW140" s="86"/>
      <c r="CVX140" s="86"/>
      <c r="CVY140" s="86"/>
      <c r="CVZ140" s="86"/>
      <c r="CWA140" s="86"/>
      <c r="CWB140" s="86"/>
      <c r="CWC140" s="86"/>
      <c r="CWD140" s="86"/>
      <c r="CWE140" s="86"/>
      <c r="CWF140" s="86"/>
      <c r="CWG140" s="86"/>
      <c r="CWH140" s="86"/>
      <c r="CWI140" s="86"/>
      <c r="CWJ140" s="86"/>
      <c r="CWK140" s="86"/>
      <c r="CWL140" s="86"/>
      <c r="CWM140" s="86"/>
      <c r="CWN140" s="86"/>
      <c r="CWO140" s="86"/>
      <c r="CWP140" s="86"/>
      <c r="CWQ140" s="86"/>
      <c r="CWR140" s="86"/>
      <c r="CWS140" s="86"/>
      <c r="CWT140" s="86"/>
      <c r="CWU140" s="86"/>
      <c r="CWV140" s="86"/>
      <c r="CWW140" s="86"/>
      <c r="CWX140" s="86"/>
      <c r="CWY140" s="86"/>
      <c r="CWZ140" s="86"/>
      <c r="CXA140" s="86"/>
      <c r="CXB140" s="86"/>
      <c r="CXC140" s="86"/>
      <c r="CXD140" s="86"/>
      <c r="CXE140" s="86"/>
      <c r="CXF140" s="86"/>
      <c r="CXG140" s="86"/>
      <c r="CXH140" s="86"/>
      <c r="CXI140" s="86"/>
      <c r="CXJ140" s="86"/>
      <c r="CXK140" s="86"/>
      <c r="CXL140" s="86"/>
      <c r="CXM140" s="86"/>
      <c r="CXN140" s="86"/>
      <c r="CXO140" s="86"/>
      <c r="CXP140" s="86"/>
      <c r="CXQ140" s="86"/>
      <c r="CXR140" s="86"/>
      <c r="CXS140" s="86"/>
      <c r="CXT140" s="86"/>
      <c r="CXU140" s="86"/>
      <c r="CXV140" s="86"/>
      <c r="CXW140" s="86"/>
      <c r="CXX140" s="86"/>
      <c r="CXY140" s="86"/>
      <c r="CXZ140" s="86"/>
      <c r="CYA140" s="86"/>
      <c r="CYB140" s="86"/>
      <c r="CYC140" s="86"/>
      <c r="CYD140" s="86"/>
      <c r="CYE140" s="86"/>
      <c r="CYF140" s="86"/>
      <c r="CYG140" s="86"/>
      <c r="CYH140" s="86"/>
      <c r="CYI140" s="86"/>
      <c r="CYJ140" s="86"/>
      <c r="CYK140" s="86"/>
      <c r="CYL140" s="86"/>
      <c r="CYM140" s="86"/>
      <c r="CYN140" s="86"/>
      <c r="CYO140" s="86"/>
      <c r="CYP140" s="86"/>
      <c r="CYQ140" s="86"/>
      <c r="CYR140" s="86"/>
      <c r="CYS140" s="86"/>
      <c r="CYT140" s="86"/>
      <c r="CYU140" s="86"/>
      <c r="CYV140" s="86"/>
      <c r="CYW140" s="86"/>
      <c r="CYX140" s="86"/>
      <c r="CYY140" s="86"/>
      <c r="CYZ140" s="86"/>
      <c r="CZA140" s="86"/>
      <c r="CZB140" s="86"/>
      <c r="CZC140" s="86"/>
      <c r="CZD140" s="86"/>
      <c r="CZE140" s="86"/>
      <c r="CZF140" s="86"/>
      <c r="CZG140" s="86"/>
      <c r="CZH140" s="86"/>
      <c r="CZI140" s="86"/>
      <c r="CZJ140" s="86"/>
      <c r="CZK140" s="86"/>
      <c r="CZL140" s="86"/>
      <c r="CZM140" s="86"/>
      <c r="CZN140" s="86"/>
      <c r="CZO140" s="86"/>
      <c r="CZP140" s="86"/>
      <c r="CZQ140" s="86"/>
      <c r="CZR140" s="86"/>
      <c r="CZS140" s="86"/>
      <c r="CZT140" s="86"/>
      <c r="CZU140" s="86"/>
      <c r="CZV140" s="86"/>
      <c r="CZW140" s="86"/>
      <c r="CZX140" s="86"/>
      <c r="CZY140" s="86"/>
      <c r="CZZ140" s="86"/>
      <c r="DAA140" s="86"/>
      <c r="DAB140" s="86"/>
      <c r="DAC140" s="86"/>
      <c r="DAD140" s="86"/>
      <c r="DAE140" s="86"/>
      <c r="DAF140" s="86"/>
      <c r="DAG140" s="86"/>
      <c r="DAH140" s="86"/>
      <c r="DAI140" s="86"/>
      <c r="DAJ140" s="86"/>
      <c r="DAK140" s="86"/>
      <c r="DAL140" s="86"/>
      <c r="DAM140" s="86"/>
      <c r="DAN140" s="86"/>
      <c r="DAO140" s="86"/>
      <c r="DAP140" s="86"/>
      <c r="DAQ140" s="86"/>
      <c r="DAR140" s="86"/>
      <c r="DAS140" s="86"/>
      <c r="DAT140" s="86"/>
      <c r="DAU140" s="86"/>
      <c r="DAV140" s="86"/>
      <c r="DAW140" s="86"/>
      <c r="DAX140" s="86"/>
      <c r="DAY140" s="86"/>
      <c r="DAZ140" s="86"/>
      <c r="DBA140" s="86"/>
      <c r="DBB140" s="86"/>
      <c r="DBC140" s="86"/>
      <c r="DBD140" s="86"/>
      <c r="DBE140" s="86"/>
      <c r="DBF140" s="86"/>
      <c r="DBG140" s="86"/>
      <c r="DBH140" s="86"/>
      <c r="DBI140" s="86"/>
      <c r="DBJ140" s="86"/>
      <c r="DBK140" s="86"/>
      <c r="DBL140" s="86"/>
      <c r="DBM140" s="86"/>
      <c r="DBN140" s="86"/>
      <c r="DBO140" s="86"/>
      <c r="DBP140" s="86"/>
      <c r="DBQ140" s="86"/>
      <c r="DBR140" s="86"/>
      <c r="DBS140" s="86"/>
      <c r="DBT140" s="86"/>
      <c r="DBU140" s="86"/>
      <c r="DBV140" s="86"/>
      <c r="DBW140" s="86"/>
      <c r="DBX140" s="86"/>
      <c r="DBY140" s="86"/>
      <c r="DBZ140" s="86"/>
      <c r="DCA140" s="86"/>
      <c r="DCB140" s="86"/>
      <c r="DCC140" s="86"/>
      <c r="DCD140" s="86"/>
      <c r="DCE140" s="86"/>
      <c r="DCF140" s="86"/>
      <c r="DCG140" s="86"/>
      <c r="DCH140" s="86"/>
      <c r="DCI140" s="86"/>
      <c r="DCJ140" s="86"/>
      <c r="DCK140" s="86"/>
      <c r="DCL140" s="86"/>
      <c r="DCM140" s="86"/>
      <c r="DCN140" s="86"/>
      <c r="DCO140" s="86"/>
      <c r="DCP140" s="86"/>
      <c r="DCQ140" s="86"/>
      <c r="DCR140" s="86"/>
      <c r="DCS140" s="86"/>
      <c r="DCT140" s="86"/>
      <c r="DCU140" s="86"/>
      <c r="DCV140" s="86"/>
      <c r="DCW140" s="86"/>
      <c r="DCX140" s="86"/>
      <c r="DCY140" s="86"/>
      <c r="DCZ140" s="86"/>
      <c r="DDA140" s="86"/>
      <c r="DDB140" s="86"/>
      <c r="DDC140" s="86"/>
      <c r="DDD140" s="86"/>
      <c r="DDE140" s="86"/>
      <c r="DDF140" s="86"/>
      <c r="DDG140" s="86"/>
      <c r="DDH140" s="86"/>
      <c r="DDI140" s="86"/>
      <c r="DDJ140" s="86"/>
      <c r="DDK140" s="86"/>
      <c r="DDR140" s="86"/>
      <c r="DDS140" s="86"/>
      <c r="DDT140" s="86"/>
      <c r="DDU140" s="86"/>
      <c r="DDV140" s="86"/>
      <c r="DDW140" s="86"/>
      <c r="DDX140" s="86"/>
      <c r="DDY140" s="86"/>
      <c r="DDZ140" s="86"/>
      <c r="DEA140" s="86"/>
      <c r="DEB140" s="86"/>
      <c r="DEC140" s="86"/>
      <c r="DED140" s="86"/>
      <c r="DEE140" s="86"/>
      <c r="DEF140" s="86"/>
      <c r="DEG140" s="86"/>
      <c r="DEH140" s="86"/>
      <c r="DEI140" s="86"/>
      <c r="DEJ140" s="86"/>
      <c r="DEK140" s="86"/>
      <c r="DEL140" s="86"/>
      <c r="DEM140" s="86"/>
      <c r="DEN140" s="86"/>
      <c r="DEO140" s="86"/>
      <c r="DEP140" s="86"/>
      <c r="DEQ140" s="86"/>
      <c r="DER140" s="86"/>
      <c r="DES140" s="86"/>
      <c r="DET140" s="86"/>
      <c r="DEU140" s="86"/>
      <c r="DEV140" s="86"/>
      <c r="DEW140" s="86"/>
      <c r="DEX140" s="86"/>
      <c r="DEY140" s="86"/>
      <c r="DEZ140" s="86"/>
      <c r="DFA140" s="86"/>
      <c r="DFB140" s="86"/>
      <c r="DFC140" s="86"/>
      <c r="DFD140" s="86"/>
      <c r="DFE140" s="86"/>
      <c r="DFF140" s="86"/>
      <c r="DFG140" s="86"/>
      <c r="DFH140" s="86"/>
      <c r="DFI140" s="86"/>
      <c r="DFJ140" s="86"/>
      <c r="DFK140" s="86"/>
      <c r="DFL140" s="86"/>
      <c r="DFM140" s="86"/>
      <c r="DFN140" s="86"/>
      <c r="DFO140" s="86"/>
      <c r="DFP140" s="86"/>
      <c r="DFQ140" s="86"/>
      <c r="DFR140" s="86"/>
      <c r="DFS140" s="86"/>
      <c r="DFT140" s="86"/>
      <c r="DFU140" s="86"/>
      <c r="DFV140" s="86"/>
      <c r="DFW140" s="86"/>
      <c r="DFX140" s="86"/>
      <c r="DFY140" s="86"/>
      <c r="DFZ140" s="86"/>
      <c r="DGA140" s="86"/>
      <c r="DGB140" s="86"/>
      <c r="DGC140" s="86"/>
      <c r="DGD140" s="86"/>
      <c r="DGE140" s="86"/>
      <c r="DGF140" s="86"/>
      <c r="DGG140" s="86"/>
      <c r="DGH140" s="86"/>
      <c r="DGI140" s="86"/>
      <c r="DGJ140" s="86"/>
      <c r="DGK140" s="86"/>
      <c r="DGL140" s="86"/>
      <c r="DGM140" s="86"/>
      <c r="DGN140" s="86"/>
      <c r="DGO140" s="86"/>
      <c r="DGP140" s="86"/>
      <c r="DGQ140" s="86"/>
      <c r="DGR140" s="86"/>
      <c r="DGS140" s="86"/>
      <c r="DGT140" s="86"/>
      <c r="DGU140" s="86"/>
      <c r="DGV140" s="86"/>
      <c r="DGW140" s="86"/>
      <c r="DGX140" s="86"/>
      <c r="DGY140" s="86"/>
      <c r="DGZ140" s="86"/>
      <c r="DHA140" s="86"/>
      <c r="DHB140" s="86"/>
      <c r="DHC140" s="86"/>
      <c r="DHD140" s="86"/>
      <c r="DHE140" s="86"/>
      <c r="DHF140" s="86"/>
      <c r="DHG140" s="86"/>
      <c r="DHH140" s="86"/>
      <c r="DHI140" s="86"/>
      <c r="DHJ140" s="86"/>
      <c r="DHK140" s="86"/>
      <c r="DHL140" s="86"/>
      <c r="DHM140" s="86"/>
      <c r="DHN140" s="86"/>
      <c r="DHO140" s="86"/>
      <c r="DHP140" s="86"/>
      <c r="DHQ140" s="86"/>
      <c r="DHR140" s="86"/>
      <c r="DHS140" s="86"/>
      <c r="DHT140" s="86"/>
      <c r="DHU140" s="86"/>
      <c r="DHV140" s="86"/>
      <c r="DHW140" s="86"/>
      <c r="DHX140" s="86"/>
      <c r="DHY140" s="86"/>
      <c r="DHZ140" s="86"/>
      <c r="DIA140" s="86"/>
      <c r="DIB140" s="86"/>
      <c r="DIC140" s="86"/>
      <c r="DID140" s="86"/>
      <c r="DIE140" s="86"/>
      <c r="DIF140" s="86"/>
      <c r="DIG140" s="86"/>
      <c r="DIH140" s="86"/>
      <c r="DII140" s="86"/>
      <c r="DIJ140" s="86"/>
      <c r="DIK140" s="86"/>
      <c r="DIL140" s="86"/>
      <c r="DIM140" s="86"/>
      <c r="DIN140" s="86"/>
      <c r="DIO140" s="86"/>
      <c r="DIP140" s="86"/>
      <c r="DIQ140" s="86"/>
      <c r="DIR140" s="86"/>
      <c r="DIS140" s="86"/>
      <c r="DIT140" s="86"/>
      <c r="DIU140" s="86"/>
      <c r="DIV140" s="86"/>
      <c r="DIW140" s="86"/>
      <c r="DIX140" s="86"/>
      <c r="DIY140" s="86"/>
      <c r="DIZ140" s="86"/>
      <c r="DJA140" s="86"/>
      <c r="DJB140" s="86"/>
      <c r="DJC140" s="86"/>
      <c r="DJD140" s="86"/>
      <c r="DJE140" s="86"/>
      <c r="DJF140" s="86"/>
      <c r="DJG140" s="86"/>
      <c r="DJH140" s="86"/>
      <c r="DJI140" s="86"/>
      <c r="DJJ140" s="86"/>
      <c r="DJK140" s="86"/>
      <c r="DJL140" s="86"/>
      <c r="DJM140" s="86"/>
      <c r="DJN140" s="86"/>
      <c r="DJO140" s="86"/>
      <c r="DJP140" s="86"/>
      <c r="DJQ140" s="86"/>
      <c r="DJR140" s="86"/>
      <c r="DJS140" s="86"/>
      <c r="DJT140" s="86"/>
      <c r="DJU140" s="86"/>
      <c r="DJV140" s="86"/>
      <c r="DJW140" s="86"/>
      <c r="DJX140" s="86"/>
      <c r="DJY140" s="86"/>
      <c r="DJZ140" s="86"/>
      <c r="DKA140" s="86"/>
      <c r="DKB140" s="86"/>
      <c r="DKC140" s="86"/>
      <c r="DKD140" s="86"/>
      <c r="DKE140" s="86"/>
      <c r="DKF140" s="86"/>
      <c r="DKG140" s="86"/>
      <c r="DKH140" s="86"/>
      <c r="DKI140" s="86"/>
      <c r="DKJ140" s="86"/>
      <c r="DKK140" s="86"/>
      <c r="DKL140" s="86"/>
      <c r="DKM140" s="86"/>
      <c r="DKN140" s="86"/>
      <c r="DKO140" s="86"/>
      <c r="DKP140" s="86"/>
      <c r="DKQ140" s="86"/>
      <c r="DKR140" s="86"/>
      <c r="DKS140" s="86"/>
      <c r="DKT140" s="86"/>
      <c r="DKU140" s="86"/>
      <c r="DKV140" s="86"/>
      <c r="DKW140" s="86"/>
      <c r="DKX140" s="86"/>
      <c r="DKY140" s="86"/>
      <c r="DKZ140" s="86"/>
      <c r="DLA140" s="86"/>
      <c r="DLB140" s="86"/>
      <c r="DLC140" s="86"/>
      <c r="DLD140" s="86"/>
      <c r="DLE140" s="86"/>
      <c r="DLF140" s="86"/>
      <c r="DLG140" s="86"/>
      <c r="DLH140" s="86"/>
      <c r="DLI140" s="86"/>
      <c r="DLJ140" s="86"/>
      <c r="DLK140" s="86"/>
      <c r="DLL140" s="86"/>
      <c r="DLM140" s="86"/>
      <c r="DLN140" s="86"/>
      <c r="DLO140" s="86"/>
      <c r="DLP140" s="86"/>
      <c r="DLQ140" s="86"/>
      <c r="DLR140" s="86"/>
      <c r="DLS140" s="86"/>
      <c r="DLT140" s="86"/>
      <c r="DLU140" s="86"/>
      <c r="DLV140" s="86"/>
      <c r="DLW140" s="86"/>
      <c r="DLX140" s="86"/>
      <c r="DLY140" s="86"/>
      <c r="DLZ140" s="86"/>
      <c r="DMA140" s="86"/>
      <c r="DMB140" s="86"/>
      <c r="DMC140" s="86"/>
      <c r="DMD140" s="86"/>
      <c r="DME140" s="86"/>
      <c r="DMF140" s="86"/>
      <c r="DMG140" s="86"/>
      <c r="DMH140" s="86"/>
      <c r="DMI140" s="86"/>
      <c r="DMJ140" s="86"/>
      <c r="DMK140" s="86"/>
      <c r="DML140" s="86"/>
      <c r="DMM140" s="86"/>
      <c r="DMN140" s="86"/>
      <c r="DMO140" s="86"/>
      <c r="DMP140" s="86"/>
      <c r="DMQ140" s="86"/>
      <c r="DMR140" s="86"/>
      <c r="DMS140" s="86"/>
      <c r="DMT140" s="86"/>
      <c r="DMU140" s="86"/>
      <c r="DMV140" s="86"/>
      <c r="DMW140" s="86"/>
      <c r="DMX140" s="86"/>
      <c r="DMY140" s="86"/>
      <c r="DMZ140" s="86"/>
      <c r="DNA140" s="86"/>
      <c r="DNB140" s="86"/>
      <c r="DNC140" s="86"/>
      <c r="DND140" s="86"/>
      <c r="DNE140" s="86"/>
      <c r="DNF140" s="86"/>
      <c r="DNG140" s="86"/>
      <c r="DNN140" s="86"/>
      <c r="DNO140" s="86"/>
      <c r="DNP140" s="86"/>
      <c r="DNQ140" s="86"/>
      <c r="DNR140" s="86"/>
      <c r="DNS140" s="86"/>
      <c r="DNT140" s="86"/>
      <c r="DNU140" s="86"/>
      <c r="DNV140" s="86"/>
      <c r="DNW140" s="86"/>
      <c r="DNX140" s="86"/>
      <c r="DNY140" s="86"/>
      <c r="DNZ140" s="86"/>
      <c r="DOA140" s="86"/>
      <c r="DOB140" s="86"/>
      <c r="DOC140" s="86"/>
      <c r="DOD140" s="86"/>
      <c r="DOE140" s="86"/>
      <c r="DOF140" s="86"/>
      <c r="DOG140" s="86"/>
      <c r="DOH140" s="86"/>
      <c r="DOI140" s="86"/>
      <c r="DOJ140" s="86"/>
      <c r="DOK140" s="86"/>
      <c r="DOL140" s="86"/>
      <c r="DOM140" s="86"/>
      <c r="DON140" s="86"/>
      <c r="DOO140" s="86"/>
      <c r="DOP140" s="86"/>
      <c r="DOQ140" s="86"/>
      <c r="DOR140" s="86"/>
      <c r="DOS140" s="86"/>
      <c r="DOT140" s="86"/>
      <c r="DOU140" s="86"/>
      <c r="DOV140" s="86"/>
      <c r="DOW140" s="86"/>
      <c r="DOX140" s="86"/>
      <c r="DOY140" s="86"/>
      <c r="DOZ140" s="86"/>
      <c r="DPA140" s="86"/>
      <c r="DPB140" s="86"/>
      <c r="DPC140" s="86"/>
      <c r="DPD140" s="86"/>
      <c r="DPE140" s="86"/>
      <c r="DPF140" s="86"/>
      <c r="DPG140" s="86"/>
      <c r="DPH140" s="86"/>
      <c r="DPI140" s="86"/>
      <c r="DPJ140" s="86"/>
      <c r="DPK140" s="86"/>
      <c r="DPL140" s="86"/>
      <c r="DPM140" s="86"/>
      <c r="DPN140" s="86"/>
      <c r="DPO140" s="86"/>
      <c r="DPP140" s="86"/>
      <c r="DPQ140" s="86"/>
      <c r="DPR140" s="86"/>
      <c r="DPS140" s="86"/>
      <c r="DPT140" s="86"/>
      <c r="DPU140" s="86"/>
      <c r="DPV140" s="86"/>
      <c r="DPW140" s="86"/>
      <c r="DPX140" s="86"/>
      <c r="DPY140" s="86"/>
      <c r="DPZ140" s="86"/>
      <c r="DQA140" s="86"/>
      <c r="DQB140" s="86"/>
      <c r="DQC140" s="86"/>
      <c r="DQD140" s="86"/>
      <c r="DQE140" s="86"/>
      <c r="DQF140" s="86"/>
      <c r="DQG140" s="86"/>
      <c r="DQH140" s="86"/>
      <c r="DQI140" s="86"/>
      <c r="DQJ140" s="86"/>
      <c r="DQK140" s="86"/>
      <c r="DQL140" s="86"/>
      <c r="DQM140" s="86"/>
      <c r="DQN140" s="86"/>
      <c r="DQO140" s="86"/>
      <c r="DQP140" s="86"/>
      <c r="DQQ140" s="86"/>
      <c r="DQR140" s="86"/>
      <c r="DQS140" s="86"/>
      <c r="DQT140" s="86"/>
      <c r="DQU140" s="86"/>
      <c r="DQV140" s="86"/>
      <c r="DQW140" s="86"/>
      <c r="DQX140" s="86"/>
      <c r="DQY140" s="86"/>
      <c r="DQZ140" s="86"/>
      <c r="DRA140" s="86"/>
      <c r="DRB140" s="86"/>
      <c r="DRC140" s="86"/>
      <c r="DRD140" s="86"/>
      <c r="DRE140" s="86"/>
      <c r="DRF140" s="86"/>
      <c r="DRG140" s="86"/>
      <c r="DRH140" s="86"/>
      <c r="DRI140" s="86"/>
      <c r="DRJ140" s="86"/>
      <c r="DRK140" s="86"/>
      <c r="DRL140" s="86"/>
      <c r="DRM140" s="86"/>
      <c r="DRN140" s="86"/>
      <c r="DRO140" s="86"/>
      <c r="DRP140" s="86"/>
      <c r="DRQ140" s="86"/>
      <c r="DRR140" s="86"/>
      <c r="DRS140" s="86"/>
      <c r="DRT140" s="86"/>
      <c r="DRU140" s="86"/>
      <c r="DRV140" s="86"/>
      <c r="DRW140" s="86"/>
      <c r="DRX140" s="86"/>
      <c r="DRY140" s="86"/>
      <c r="DRZ140" s="86"/>
      <c r="DSA140" s="86"/>
      <c r="DSB140" s="86"/>
      <c r="DSC140" s="86"/>
      <c r="DSD140" s="86"/>
      <c r="DSE140" s="86"/>
      <c r="DSF140" s="86"/>
      <c r="DSG140" s="86"/>
      <c r="DSH140" s="86"/>
      <c r="DSI140" s="86"/>
      <c r="DSJ140" s="86"/>
      <c r="DSK140" s="86"/>
      <c r="DSL140" s="86"/>
      <c r="DSM140" s="86"/>
      <c r="DSN140" s="86"/>
      <c r="DSO140" s="86"/>
      <c r="DSP140" s="86"/>
      <c r="DSQ140" s="86"/>
      <c r="DSR140" s="86"/>
      <c r="DSS140" s="86"/>
      <c r="DST140" s="86"/>
      <c r="DSU140" s="86"/>
      <c r="DSV140" s="86"/>
      <c r="DSW140" s="86"/>
      <c r="DSX140" s="86"/>
      <c r="DSY140" s="86"/>
      <c r="DSZ140" s="86"/>
      <c r="DTA140" s="86"/>
      <c r="DTB140" s="86"/>
      <c r="DTC140" s="86"/>
      <c r="DTD140" s="86"/>
      <c r="DTE140" s="86"/>
      <c r="DTF140" s="86"/>
      <c r="DTG140" s="86"/>
      <c r="DTH140" s="86"/>
      <c r="DTI140" s="86"/>
      <c r="DTJ140" s="86"/>
      <c r="DTK140" s="86"/>
      <c r="DTL140" s="86"/>
      <c r="DTM140" s="86"/>
      <c r="DTN140" s="86"/>
      <c r="DTO140" s="86"/>
      <c r="DTP140" s="86"/>
      <c r="DTQ140" s="86"/>
      <c r="DTR140" s="86"/>
      <c r="DTS140" s="86"/>
      <c r="DTT140" s="86"/>
      <c r="DTU140" s="86"/>
      <c r="DTV140" s="86"/>
      <c r="DTW140" s="86"/>
      <c r="DTX140" s="86"/>
      <c r="DTY140" s="86"/>
      <c r="DTZ140" s="86"/>
      <c r="DUA140" s="86"/>
      <c r="DUB140" s="86"/>
      <c r="DUC140" s="86"/>
      <c r="DUD140" s="86"/>
      <c r="DUE140" s="86"/>
      <c r="DUF140" s="86"/>
      <c r="DUG140" s="86"/>
      <c r="DUH140" s="86"/>
      <c r="DUI140" s="86"/>
      <c r="DUJ140" s="86"/>
      <c r="DUK140" s="86"/>
      <c r="DUL140" s="86"/>
      <c r="DUM140" s="86"/>
      <c r="DUN140" s="86"/>
      <c r="DUO140" s="86"/>
      <c r="DUP140" s="86"/>
      <c r="DUQ140" s="86"/>
      <c r="DUR140" s="86"/>
      <c r="DUS140" s="86"/>
      <c r="DUT140" s="86"/>
      <c r="DUU140" s="86"/>
      <c r="DUV140" s="86"/>
      <c r="DUW140" s="86"/>
      <c r="DUX140" s="86"/>
      <c r="DUY140" s="86"/>
      <c r="DUZ140" s="86"/>
      <c r="DVA140" s="86"/>
      <c r="DVB140" s="86"/>
      <c r="DVC140" s="86"/>
      <c r="DVD140" s="86"/>
      <c r="DVE140" s="86"/>
      <c r="DVF140" s="86"/>
      <c r="DVG140" s="86"/>
      <c r="DVH140" s="86"/>
      <c r="DVI140" s="86"/>
      <c r="DVJ140" s="86"/>
      <c r="DVK140" s="86"/>
      <c r="DVL140" s="86"/>
      <c r="DVM140" s="86"/>
      <c r="DVN140" s="86"/>
      <c r="DVO140" s="86"/>
      <c r="DVP140" s="86"/>
      <c r="DVQ140" s="86"/>
      <c r="DVR140" s="86"/>
      <c r="DVS140" s="86"/>
      <c r="DVT140" s="86"/>
      <c r="DVU140" s="86"/>
      <c r="DVV140" s="86"/>
      <c r="DVW140" s="86"/>
      <c r="DVX140" s="86"/>
      <c r="DVY140" s="86"/>
      <c r="DVZ140" s="86"/>
      <c r="DWA140" s="86"/>
      <c r="DWB140" s="86"/>
      <c r="DWC140" s="86"/>
      <c r="DWD140" s="86"/>
      <c r="DWE140" s="86"/>
      <c r="DWF140" s="86"/>
      <c r="DWG140" s="86"/>
      <c r="DWH140" s="86"/>
      <c r="DWI140" s="86"/>
      <c r="DWJ140" s="86"/>
      <c r="DWK140" s="86"/>
      <c r="DWL140" s="86"/>
      <c r="DWM140" s="86"/>
      <c r="DWN140" s="86"/>
      <c r="DWO140" s="86"/>
      <c r="DWP140" s="86"/>
      <c r="DWQ140" s="86"/>
      <c r="DWR140" s="86"/>
      <c r="DWS140" s="86"/>
      <c r="DWT140" s="86"/>
      <c r="DWU140" s="86"/>
      <c r="DWV140" s="86"/>
      <c r="DWW140" s="86"/>
      <c r="DWX140" s="86"/>
      <c r="DWY140" s="86"/>
      <c r="DWZ140" s="86"/>
      <c r="DXA140" s="86"/>
      <c r="DXB140" s="86"/>
      <c r="DXC140" s="86"/>
      <c r="DXJ140" s="86"/>
      <c r="DXK140" s="86"/>
      <c r="DXL140" s="86"/>
      <c r="DXM140" s="86"/>
      <c r="DXN140" s="86"/>
      <c r="DXO140" s="86"/>
      <c r="DXP140" s="86"/>
      <c r="DXQ140" s="86"/>
      <c r="DXR140" s="86"/>
      <c r="DXS140" s="86"/>
      <c r="DXT140" s="86"/>
      <c r="DXU140" s="86"/>
      <c r="DXV140" s="86"/>
      <c r="DXW140" s="86"/>
      <c r="DXX140" s="86"/>
      <c r="DXY140" s="86"/>
      <c r="DXZ140" s="86"/>
      <c r="DYA140" s="86"/>
      <c r="DYB140" s="86"/>
      <c r="DYC140" s="86"/>
      <c r="DYD140" s="86"/>
      <c r="DYE140" s="86"/>
      <c r="DYF140" s="86"/>
      <c r="DYG140" s="86"/>
      <c r="DYH140" s="86"/>
      <c r="DYI140" s="86"/>
      <c r="DYJ140" s="86"/>
      <c r="DYK140" s="86"/>
      <c r="DYL140" s="86"/>
      <c r="DYM140" s="86"/>
      <c r="DYN140" s="86"/>
      <c r="DYO140" s="86"/>
      <c r="DYP140" s="86"/>
      <c r="DYQ140" s="86"/>
      <c r="DYR140" s="86"/>
      <c r="DYS140" s="86"/>
      <c r="DYT140" s="86"/>
      <c r="DYU140" s="86"/>
      <c r="DYV140" s="86"/>
      <c r="DYW140" s="86"/>
      <c r="DYX140" s="86"/>
      <c r="DYY140" s="86"/>
      <c r="DYZ140" s="86"/>
      <c r="DZA140" s="86"/>
      <c r="DZB140" s="86"/>
      <c r="DZC140" s="86"/>
      <c r="DZD140" s="86"/>
      <c r="DZE140" s="86"/>
      <c r="DZF140" s="86"/>
      <c r="DZG140" s="86"/>
      <c r="DZH140" s="86"/>
      <c r="DZI140" s="86"/>
      <c r="DZJ140" s="86"/>
      <c r="DZK140" s="86"/>
      <c r="DZL140" s="86"/>
      <c r="DZM140" s="86"/>
      <c r="DZN140" s="86"/>
      <c r="DZO140" s="86"/>
      <c r="DZP140" s="86"/>
      <c r="DZQ140" s="86"/>
      <c r="DZR140" s="86"/>
      <c r="DZS140" s="86"/>
      <c r="DZT140" s="86"/>
      <c r="DZU140" s="86"/>
      <c r="DZV140" s="86"/>
      <c r="DZW140" s="86"/>
      <c r="DZX140" s="86"/>
      <c r="DZY140" s="86"/>
      <c r="DZZ140" s="86"/>
      <c r="EAA140" s="86"/>
      <c r="EAB140" s="86"/>
      <c r="EAC140" s="86"/>
      <c r="EAD140" s="86"/>
      <c r="EAE140" s="86"/>
      <c r="EAF140" s="86"/>
      <c r="EAG140" s="86"/>
      <c r="EAH140" s="86"/>
      <c r="EAI140" s="86"/>
      <c r="EAJ140" s="86"/>
      <c r="EAK140" s="86"/>
      <c r="EAL140" s="86"/>
      <c r="EAM140" s="86"/>
      <c r="EAN140" s="86"/>
      <c r="EAO140" s="86"/>
      <c r="EAP140" s="86"/>
      <c r="EAQ140" s="86"/>
      <c r="EAR140" s="86"/>
      <c r="EAS140" s="86"/>
      <c r="EAT140" s="86"/>
      <c r="EAU140" s="86"/>
      <c r="EAV140" s="86"/>
      <c r="EAW140" s="86"/>
      <c r="EAX140" s="86"/>
      <c r="EAY140" s="86"/>
      <c r="EAZ140" s="86"/>
      <c r="EBA140" s="86"/>
      <c r="EBB140" s="86"/>
      <c r="EBC140" s="86"/>
      <c r="EBD140" s="86"/>
      <c r="EBE140" s="86"/>
      <c r="EBF140" s="86"/>
      <c r="EBG140" s="86"/>
      <c r="EBH140" s="86"/>
      <c r="EBI140" s="86"/>
      <c r="EBJ140" s="86"/>
      <c r="EBK140" s="86"/>
      <c r="EBL140" s="86"/>
      <c r="EBM140" s="86"/>
      <c r="EBN140" s="86"/>
      <c r="EBO140" s="86"/>
      <c r="EBP140" s="86"/>
      <c r="EBQ140" s="86"/>
      <c r="EBR140" s="86"/>
      <c r="EBS140" s="86"/>
      <c r="EBT140" s="86"/>
      <c r="EBU140" s="86"/>
      <c r="EBV140" s="86"/>
      <c r="EBW140" s="86"/>
      <c r="EBX140" s="86"/>
      <c r="EBY140" s="86"/>
      <c r="EBZ140" s="86"/>
      <c r="ECA140" s="86"/>
      <c r="ECB140" s="86"/>
      <c r="ECC140" s="86"/>
      <c r="ECD140" s="86"/>
      <c r="ECE140" s="86"/>
      <c r="ECF140" s="86"/>
      <c r="ECG140" s="86"/>
      <c r="ECH140" s="86"/>
      <c r="ECI140" s="86"/>
      <c r="ECJ140" s="86"/>
      <c r="ECK140" s="86"/>
      <c r="ECL140" s="86"/>
      <c r="ECM140" s="86"/>
      <c r="ECN140" s="86"/>
      <c r="ECO140" s="86"/>
      <c r="ECP140" s="86"/>
      <c r="ECQ140" s="86"/>
      <c r="ECR140" s="86"/>
      <c r="ECS140" s="86"/>
      <c r="ECT140" s="86"/>
      <c r="ECU140" s="86"/>
      <c r="ECV140" s="86"/>
      <c r="ECW140" s="86"/>
      <c r="ECX140" s="86"/>
      <c r="ECY140" s="86"/>
      <c r="ECZ140" s="86"/>
      <c r="EDA140" s="86"/>
      <c r="EDB140" s="86"/>
      <c r="EDC140" s="86"/>
      <c r="EDD140" s="86"/>
      <c r="EDE140" s="86"/>
      <c r="EDF140" s="86"/>
      <c r="EDG140" s="86"/>
      <c r="EDH140" s="86"/>
      <c r="EDI140" s="86"/>
      <c r="EDJ140" s="86"/>
      <c r="EDK140" s="86"/>
      <c r="EDL140" s="86"/>
      <c r="EDM140" s="86"/>
      <c r="EDN140" s="86"/>
      <c r="EDO140" s="86"/>
      <c r="EDP140" s="86"/>
      <c r="EDQ140" s="86"/>
      <c r="EDR140" s="86"/>
      <c r="EDS140" s="86"/>
      <c r="EDT140" s="86"/>
      <c r="EDU140" s="86"/>
      <c r="EDV140" s="86"/>
      <c r="EDW140" s="86"/>
      <c r="EDX140" s="86"/>
      <c r="EDY140" s="86"/>
      <c r="EDZ140" s="86"/>
      <c r="EEA140" s="86"/>
      <c r="EEB140" s="86"/>
      <c r="EEC140" s="86"/>
      <c r="EED140" s="86"/>
      <c r="EEE140" s="86"/>
      <c r="EEF140" s="86"/>
      <c r="EEG140" s="86"/>
      <c r="EEH140" s="86"/>
      <c r="EEI140" s="86"/>
      <c r="EEJ140" s="86"/>
      <c r="EEK140" s="86"/>
      <c r="EEL140" s="86"/>
      <c r="EEM140" s="86"/>
      <c r="EEN140" s="86"/>
      <c r="EEO140" s="86"/>
      <c r="EEP140" s="86"/>
      <c r="EEQ140" s="86"/>
      <c r="EER140" s="86"/>
      <c r="EES140" s="86"/>
      <c r="EET140" s="86"/>
      <c r="EEU140" s="86"/>
      <c r="EEV140" s="86"/>
      <c r="EEW140" s="86"/>
      <c r="EEX140" s="86"/>
      <c r="EEY140" s="86"/>
      <c r="EEZ140" s="86"/>
      <c r="EFA140" s="86"/>
      <c r="EFB140" s="86"/>
      <c r="EFC140" s="86"/>
      <c r="EFD140" s="86"/>
      <c r="EFE140" s="86"/>
      <c r="EFF140" s="86"/>
      <c r="EFG140" s="86"/>
      <c r="EFH140" s="86"/>
      <c r="EFI140" s="86"/>
      <c r="EFJ140" s="86"/>
      <c r="EFK140" s="86"/>
      <c r="EFL140" s="86"/>
      <c r="EFM140" s="86"/>
      <c r="EFN140" s="86"/>
      <c r="EFO140" s="86"/>
      <c r="EFP140" s="86"/>
      <c r="EFQ140" s="86"/>
      <c r="EFR140" s="86"/>
      <c r="EFS140" s="86"/>
      <c r="EFT140" s="86"/>
      <c r="EFU140" s="86"/>
      <c r="EFV140" s="86"/>
      <c r="EFW140" s="86"/>
      <c r="EFX140" s="86"/>
      <c r="EFY140" s="86"/>
      <c r="EFZ140" s="86"/>
      <c r="EGA140" s="86"/>
      <c r="EGB140" s="86"/>
      <c r="EGC140" s="86"/>
      <c r="EGD140" s="86"/>
      <c r="EGE140" s="86"/>
      <c r="EGF140" s="86"/>
      <c r="EGG140" s="86"/>
      <c r="EGH140" s="86"/>
      <c r="EGI140" s="86"/>
      <c r="EGJ140" s="86"/>
      <c r="EGK140" s="86"/>
      <c r="EGL140" s="86"/>
      <c r="EGM140" s="86"/>
      <c r="EGN140" s="86"/>
      <c r="EGO140" s="86"/>
      <c r="EGP140" s="86"/>
      <c r="EGQ140" s="86"/>
      <c r="EGR140" s="86"/>
      <c r="EGS140" s="86"/>
      <c r="EGT140" s="86"/>
      <c r="EGU140" s="86"/>
      <c r="EGV140" s="86"/>
      <c r="EGW140" s="86"/>
      <c r="EGX140" s="86"/>
      <c r="EGY140" s="86"/>
      <c r="EHF140" s="86"/>
      <c r="EHG140" s="86"/>
      <c r="EHH140" s="86"/>
      <c r="EHI140" s="86"/>
      <c r="EHJ140" s="86"/>
      <c r="EHK140" s="86"/>
      <c r="EHL140" s="86"/>
      <c r="EHM140" s="86"/>
      <c r="EHN140" s="86"/>
      <c r="EHO140" s="86"/>
      <c r="EHP140" s="86"/>
      <c r="EHQ140" s="86"/>
      <c r="EHR140" s="86"/>
      <c r="EHS140" s="86"/>
      <c r="EHT140" s="86"/>
      <c r="EHU140" s="86"/>
      <c r="EHV140" s="86"/>
      <c r="EHW140" s="86"/>
      <c r="EHX140" s="86"/>
      <c r="EHY140" s="86"/>
      <c r="EHZ140" s="86"/>
      <c r="EIA140" s="86"/>
      <c r="EIB140" s="86"/>
      <c r="EIC140" s="86"/>
      <c r="EID140" s="86"/>
      <c r="EIE140" s="86"/>
      <c r="EIF140" s="86"/>
      <c r="EIG140" s="86"/>
      <c r="EIH140" s="86"/>
      <c r="EII140" s="86"/>
      <c r="EIJ140" s="86"/>
      <c r="EIK140" s="86"/>
      <c r="EIL140" s="86"/>
      <c r="EIM140" s="86"/>
      <c r="EIN140" s="86"/>
      <c r="EIO140" s="86"/>
      <c r="EIP140" s="86"/>
      <c r="EIQ140" s="86"/>
      <c r="EIR140" s="86"/>
      <c r="EIS140" s="86"/>
      <c r="EIT140" s="86"/>
      <c r="EIU140" s="86"/>
      <c r="EIV140" s="86"/>
      <c r="EIW140" s="86"/>
      <c r="EIX140" s="86"/>
      <c r="EIY140" s="86"/>
      <c r="EIZ140" s="86"/>
      <c r="EJA140" s="86"/>
      <c r="EJB140" s="86"/>
      <c r="EJC140" s="86"/>
      <c r="EJD140" s="86"/>
      <c r="EJE140" s="86"/>
      <c r="EJF140" s="86"/>
      <c r="EJG140" s="86"/>
      <c r="EJH140" s="86"/>
      <c r="EJI140" s="86"/>
      <c r="EJJ140" s="86"/>
      <c r="EJK140" s="86"/>
      <c r="EJL140" s="86"/>
      <c r="EJM140" s="86"/>
      <c r="EJN140" s="86"/>
      <c r="EJO140" s="86"/>
      <c r="EJP140" s="86"/>
      <c r="EJQ140" s="86"/>
      <c r="EJR140" s="86"/>
      <c r="EJS140" s="86"/>
      <c r="EJT140" s="86"/>
      <c r="EJU140" s="86"/>
      <c r="EJV140" s="86"/>
      <c r="EJW140" s="86"/>
      <c r="EJX140" s="86"/>
      <c r="EJY140" s="86"/>
      <c r="EJZ140" s="86"/>
      <c r="EKA140" s="86"/>
      <c r="EKB140" s="86"/>
      <c r="EKC140" s="86"/>
      <c r="EKD140" s="86"/>
      <c r="EKE140" s="86"/>
      <c r="EKF140" s="86"/>
      <c r="EKG140" s="86"/>
      <c r="EKH140" s="86"/>
      <c r="EKI140" s="86"/>
      <c r="EKJ140" s="86"/>
      <c r="EKK140" s="86"/>
      <c r="EKL140" s="86"/>
      <c r="EKM140" s="86"/>
      <c r="EKN140" s="86"/>
      <c r="EKO140" s="86"/>
      <c r="EKP140" s="86"/>
      <c r="EKQ140" s="86"/>
      <c r="EKR140" s="86"/>
      <c r="EKS140" s="86"/>
      <c r="EKT140" s="86"/>
      <c r="EKU140" s="86"/>
      <c r="EKV140" s="86"/>
      <c r="EKW140" s="86"/>
      <c r="EKX140" s="86"/>
      <c r="EKY140" s="86"/>
      <c r="EKZ140" s="86"/>
      <c r="ELA140" s="86"/>
      <c r="ELB140" s="86"/>
      <c r="ELC140" s="86"/>
      <c r="ELD140" s="86"/>
      <c r="ELE140" s="86"/>
      <c r="ELF140" s="86"/>
      <c r="ELG140" s="86"/>
      <c r="ELH140" s="86"/>
      <c r="ELI140" s="86"/>
      <c r="ELJ140" s="86"/>
      <c r="ELK140" s="86"/>
      <c r="ELL140" s="86"/>
      <c r="ELM140" s="86"/>
      <c r="ELN140" s="86"/>
      <c r="ELO140" s="86"/>
      <c r="ELP140" s="86"/>
      <c r="ELQ140" s="86"/>
      <c r="ELR140" s="86"/>
      <c r="ELS140" s="86"/>
      <c r="ELT140" s="86"/>
      <c r="ELU140" s="86"/>
      <c r="ELV140" s="86"/>
      <c r="ELW140" s="86"/>
      <c r="ELX140" s="86"/>
      <c r="ELY140" s="86"/>
      <c r="ELZ140" s="86"/>
      <c r="EMA140" s="86"/>
      <c r="EMB140" s="86"/>
      <c r="EMC140" s="86"/>
      <c r="EMD140" s="86"/>
      <c r="EME140" s="86"/>
      <c r="EMF140" s="86"/>
      <c r="EMG140" s="86"/>
      <c r="EMH140" s="86"/>
      <c r="EMI140" s="86"/>
      <c r="EMJ140" s="86"/>
      <c r="EMK140" s="86"/>
      <c r="EML140" s="86"/>
      <c r="EMM140" s="86"/>
      <c r="EMN140" s="86"/>
      <c r="EMO140" s="86"/>
      <c r="EMP140" s="86"/>
      <c r="EMQ140" s="86"/>
      <c r="EMR140" s="86"/>
      <c r="EMS140" s="86"/>
      <c r="EMT140" s="86"/>
      <c r="EMU140" s="86"/>
      <c r="EMV140" s="86"/>
      <c r="EMW140" s="86"/>
      <c r="EMX140" s="86"/>
      <c r="EMY140" s="86"/>
      <c r="EMZ140" s="86"/>
      <c r="ENA140" s="86"/>
      <c r="ENB140" s="86"/>
      <c r="ENC140" s="86"/>
      <c r="END140" s="86"/>
      <c r="ENE140" s="86"/>
      <c r="ENF140" s="86"/>
      <c r="ENG140" s="86"/>
      <c r="ENH140" s="86"/>
      <c r="ENI140" s="86"/>
      <c r="ENJ140" s="86"/>
      <c r="ENK140" s="86"/>
      <c r="ENL140" s="86"/>
      <c r="ENM140" s="86"/>
      <c r="ENN140" s="86"/>
      <c r="ENO140" s="86"/>
      <c r="ENP140" s="86"/>
      <c r="ENQ140" s="86"/>
      <c r="ENR140" s="86"/>
      <c r="ENS140" s="86"/>
      <c r="ENT140" s="86"/>
      <c r="ENU140" s="86"/>
      <c r="ENV140" s="86"/>
      <c r="ENW140" s="86"/>
      <c r="ENX140" s="86"/>
      <c r="ENY140" s="86"/>
      <c r="ENZ140" s="86"/>
      <c r="EOA140" s="86"/>
      <c r="EOB140" s="86"/>
      <c r="EOC140" s="86"/>
      <c r="EOD140" s="86"/>
      <c r="EOE140" s="86"/>
      <c r="EOF140" s="86"/>
      <c r="EOG140" s="86"/>
      <c r="EOH140" s="86"/>
      <c r="EOI140" s="86"/>
      <c r="EOJ140" s="86"/>
      <c r="EOK140" s="86"/>
      <c r="EOL140" s="86"/>
      <c r="EOM140" s="86"/>
      <c r="EON140" s="86"/>
      <c r="EOO140" s="86"/>
      <c r="EOP140" s="86"/>
      <c r="EOQ140" s="86"/>
      <c r="EOR140" s="86"/>
      <c r="EOS140" s="86"/>
      <c r="EOT140" s="86"/>
      <c r="EOU140" s="86"/>
      <c r="EOV140" s="86"/>
      <c r="EOW140" s="86"/>
      <c r="EOX140" s="86"/>
      <c r="EOY140" s="86"/>
      <c r="EOZ140" s="86"/>
      <c r="EPA140" s="86"/>
      <c r="EPB140" s="86"/>
      <c r="EPC140" s="86"/>
      <c r="EPD140" s="86"/>
      <c r="EPE140" s="86"/>
      <c r="EPF140" s="86"/>
      <c r="EPG140" s="86"/>
      <c r="EPH140" s="86"/>
      <c r="EPI140" s="86"/>
      <c r="EPJ140" s="86"/>
      <c r="EPK140" s="86"/>
      <c r="EPL140" s="86"/>
      <c r="EPM140" s="86"/>
      <c r="EPN140" s="86"/>
      <c r="EPO140" s="86"/>
      <c r="EPP140" s="86"/>
      <c r="EPQ140" s="86"/>
      <c r="EPR140" s="86"/>
      <c r="EPS140" s="86"/>
      <c r="EPT140" s="86"/>
      <c r="EPU140" s="86"/>
      <c r="EPV140" s="86"/>
      <c r="EPW140" s="86"/>
      <c r="EPX140" s="86"/>
      <c r="EPY140" s="86"/>
      <c r="EPZ140" s="86"/>
      <c r="EQA140" s="86"/>
      <c r="EQB140" s="86"/>
      <c r="EQC140" s="86"/>
      <c r="EQD140" s="86"/>
      <c r="EQE140" s="86"/>
      <c r="EQF140" s="86"/>
      <c r="EQG140" s="86"/>
      <c r="EQH140" s="86"/>
      <c r="EQI140" s="86"/>
      <c r="EQJ140" s="86"/>
      <c r="EQK140" s="86"/>
      <c r="EQL140" s="86"/>
      <c r="EQM140" s="86"/>
      <c r="EQN140" s="86"/>
      <c r="EQO140" s="86"/>
      <c r="EQP140" s="86"/>
      <c r="EQQ140" s="86"/>
      <c r="EQR140" s="86"/>
      <c r="EQS140" s="86"/>
      <c r="EQT140" s="86"/>
      <c r="EQU140" s="86"/>
      <c r="ERB140" s="86"/>
      <c r="ERC140" s="86"/>
      <c r="ERD140" s="86"/>
      <c r="ERE140" s="86"/>
      <c r="ERF140" s="86"/>
      <c r="ERG140" s="86"/>
      <c r="ERH140" s="86"/>
      <c r="ERI140" s="86"/>
      <c r="ERJ140" s="86"/>
      <c r="ERK140" s="86"/>
      <c r="ERL140" s="86"/>
      <c r="ERM140" s="86"/>
      <c r="ERN140" s="86"/>
      <c r="ERO140" s="86"/>
      <c r="ERP140" s="86"/>
      <c r="ERQ140" s="86"/>
      <c r="ERR140" s="86"/>
      <c r="ERS140" s="86"/>
      <c r="ERT140" s="86"/>
      <c r="ERU140" s="86"/>
      <c r="ERV140" s="86"/>
      <c r="ERW140" s="86"/>
      <c r="ERX140" s="86"/>
      <c r="ERY140" s="86"/>
      <c r="ERZ140" s="86"/>
      <c r="ESA140" s="86"/>
      <c r="ESB140" s="86"/>
      <c r="ESC140" s="86"/>
      <c r="ESD140" s="86"/>
      <c r="ESE140" s="86"/>
      <c r="ESF140" s="86"/>
      <c r="ESG140" s="86"/>
      <c r="ESH140" s="86"/>
      <c r="ESI140" s="86"/>
      <c r="ESJ140" s="86"/>
      <c r="ESK140" s="86"/>
      <c r="ESL140" s="86"/>
      <c r="ESM140" s="86"/>
      <c r="ESN140" s="86"/>
      <c r="ESO140" s="86"/>
      <c r="ESP140" s="86"/>
      <c r="ESQ140" s="86"/>
      <c r="ESR140" s="86"/>
      <c r="ESS140" s="86"/>
      <c r="EST140" s="86"/>
      <c r="ESU140" s="86"/>
      <c r="ESV140" s="86"/>
      <c r="ESW140" s="86"/>
      <c r="ESX140" s="86"/>
      <c r="ESY140" s="86"/>
      <c r="ESZ140" s="86"/>
      <c r="ETA140" s="86"/>
      <c r="ETB140" s="86"/>
      <c r="ETC140" s="86"/>
      <c r="ETD140" s="86"/>
      <c r="ETE140" s="86"/>
      <c r="ETF140" s="86"/>
      <c r="ETG140" s="86"/>
      <c r="ETH140" s="86"/>
      <c r="ETI140" s="86"/>
      <c r="ETJ140" s="86"/>
      <c r="ETK140" s="86"/>
      <c r="ETL140" s="86"/>
      <c r="ETM140" s="86"/>
      <c r="ETN140" s="86"/>
      <c r="ETO140" s="86"/>
      <c r="ETP140" s="86"/>
      <c r="ETQ140" s="86"/>
      <c r="ETR140" s="86"/>
      <c r="ETS140" s="86"/>
      <c r="ETT140" s="86"/>
      <c r="ETU140" s="86"/>
      <c r="ETV140" s="86"/>
      <c r="ETW140" s="86"/>
      <c r="ETX140" s="86"/>
      <c r="ETY140" s="86"/>
      <c r="ETZ140" s="86"/>
      <c r="EUA140" s="86"/>
      <c r="EUB140" s="86"/>
      <c r="EUC140" s="86"/>
      <c r="EUD140" s="86"/>
      <c r="EUE140" s="86"/>
      <c r="EUF140" s="86"/>
      <c r="EUG140" s="86"/>
      <c r="EUH140" s="86"/>
      <c r="EUI140" s="86"/>
      <c r="EUJ140" s="86"/>
      <c r="EUK140" s="86"/>
      <c r="EUL140" s="86"/>
      <c r="EUM140" s="86"/>
      <c r="EUN140" s="86"/>
      <c r="EUO140" s="86"/>
      <c r="EUP140" s="86"/>
      <c r="EUQ140" s="86"/>
      <c r="EUR140" s="86"/>
      <c r="EUS140" s="86"/>
      <c r="EUT140" s="86"/>
      <c r="EUU140" s="86"/>
      <c r="EUV140" s="86"/>
      <c r="EUW140" s="86"/>
      <c r="EUX140" s="86"/>
      <c r="EUY140" s="86"/>
      <c r="EUZ140" s="86"/>
      <c r="EVA140" s="86"/>
      <c r="EVB140" s="86"/>
      <c r="EVC140" s="86"/>
      <c r="EVD140" s="86"/>
      <c r="EVE140" s="86"/>
      <c r="EVF140" s="86"/>
      <c r="EVG140" s="86"/>
      <c r="EVH140" s="86"/>
      <c r="EVI140" s="86"/>
      <c r="EVJ140" s="86"/>
      <c r="EVK140" s="86"/>
      <c r="EVL140" s="86"/>
      <c r="EVM140" s="86"/>
      <c r="EVN140" s="86"/>
      <c r="EVO140" s="86"/>
      <c r="EVP140" s="86"/>
      <c r="EVQ140" s="86"/>
      <c r="EVR140" s="86"/>
      <c r="EVS140" s="86"/>
      <c r="EVT140" s="86"/>
      <c r="EVU140" s="86"/>
      <c r="EVV140" s="86"/>
      <c r="EVW140" s="86"/>
      <c r="EVX140" s="86"/>
      <c r="EVY140" s="86"/>
      <c r="EVZ140" s="86"/>
      <c r="EWA140" s="86"/>
      <c r="EWB140" s="86"/>
      <c r="EWC140" s="86"/>
      <c r="EWD140" s="86"/>
      <c r="EWE140" s="86"/>
      <c r="EWF140" s="86"/>
      <c r="EWG140" s="86"/>
      <c r="EWH140" s="86"/>
      <c r="EWI140" s="86"/>
      <c r="EWJ140" s="86"/>
      <c r="EWK140" s="86"/>
      <c r="EWL140" s="86"/>
      <c r="EWM140" s="86"/>
      <c r="EWN140" s="86"/>
      <c r="EWO140" s="86"/>
      <c r="EWP140" s="86"/>
      <c r="EWQ140" s="86"/>
      <c r="EWR140" s="86"/>
      <c r="EWS140" s="86"/>
      <c r="EWT140" s="86"/>
      <c r="EWU140" s="86"/>
      <c r="EWV140" s="86"/>
      <c r="EWW140" s="86"/>
      <c r="EWX140" s="86"/>
      <c r="EWY140" s="86"/>
      <c r="EWZ140" s="86"/>
      <c r="EXA140" s="86"/>
      <c r="EXB140" s="86"/>
      <c r="EXC140" s="86"/>
      <c r="EXD140" s="86"/>
      <c r="EXE140" s="86"/>
      <c r="EXF140" s="86"/>
      <c r="EXG140" s="86"/>
      <c r="EXH140" s="86"/>
      <c r="EXI140" s="86"/>
      <c r="EXJ140" s="86"/>
      <c r="EXK140" s="86"/>
      <c r="EXL140" s="86"/>
      <c r="EXM140" s="86"/>
      <c r="EXN140" s="86"/>
      <c r="EXO140" s="86"/>
      <c r="EXP140" s="86"/>
      <c r="EXQ140" s="86"/>
      <c r="EXR140" s="86"/>
      <c r="EXS140" s="86"/>
      <c r="EXT140" s="86"/>
      <c r="EXU140" s="86"/>
      <c r="EXV140" s="86"/>
      <c r="EXW140" s="86"/>
      <c r="EXX140" s="86"/>
      <c r="EXY140" s="86"/>
      <c r="EXZ140" s="86"/>
      <c r="EYA140" s="86"/>
      <c r="EYB140" s="86"/>
      <c r="EYC140" s="86"/>
      <c r="EYD140" s="86"/>
      <c r="EYE140" s="86"/>
      <c r="EYF140" s="86"/>
      <c r="EYG140" s="86"/>
      <c r="EYH140" s="86"/>
      <c r="EYI140" s="86"/>
      <c r="EYJ140" s="86"/>
      <c r="EYK140" s="86"/>
      <c r="EYL140" s="86"/>
      <c r="EYM140" s="86"/>
      <c r="EYN140" s="86"/>
      <c r="EYO140" s="86"/>
      <c r="EYP140" s="86"/>
      <c r="EYQ140" s="86"/>
      <c r="EYR140" s="86"/>
      <c r="EYS140" s="86"/>
      <c r="EYT140" s="86"/>
      <c r="EYU140" s="86"/>
      <c r="EYV140" s="86"/>
      <c r="EYW140" s="86"/>
      <c r="EYX140" s="86"/>
      <c r="EYY140" s="86"/>
      <c r="EYZ140" s="86"/>
      <c r="EZA140" s="86"/>
      <c r="EZB140" s="86"/>
      <c r="EZC140" s="86"/>
      <c r="EZD140" s="86"/>
      <c r="EZE140" s="86"/>
      <c r="EZF140" s="86"/>
      <c r="EZG140" s="86"/>
      <c r="EZH140" s="86"/>
      <c r="EZI140" s="86"/>
      <c r="EZJ140" s="86"/>
      <c r="EZK140" s="86"/>
      <c r="EZL140" s="86"/>
      <c r="EZM140" s="86"/>
      <c r="EZN140" s="86"/>
      <c r="EZO140" s="86"/>
      <c r="EZP140" s="86"/>
      <c r="EZQ140" s="86"/>
      <c r="EZR140" s="86"/>
      <c r="EZS140" s="86"/>
      <c r="EZT140" s="86"/>
      <c r="EZU140" s="86"/>
      <c r="EZV140" s="86"/>
      <c r="EZW140" s="86"/>
      <c r="EZX140" s="86"/>
      <c r="EZY140" s="86"/>
      <c r="EZZ140" s="86"/>
      <c r="FAA140" s="86"/>
      <c r="FAB140" s="86"/>
      <c r="FAC140" s="86"/>
      <c r="FAD140" s="86"/>
      <c r="FAE140" s="86"/>
      <c r="FAF140" s="86"/>
      <c r="FAG140" s="86"/>
      <c r="FAH140" s="86"/>
      <c r="FAI140" s="86"/>
      <c r="FAJ140" s="86"/>
      <c r="FAK140" s="86"/>
      <c r="FAL140" s="86"/>
      <c r="FAM140" s="86"/>
      <c r="FAN140" s="86"/>
      <c r="FAO140" s="86"/>
      <c r="FAP140" s="86"/>
      <c r="FAQ140" s="86"/>
      <c r="FAX140" s="86"/>
      <c r="FAY140" s="86"/>
      <c r="FAZ140" s="86"/>
      <c r="FBA140" s="86"/>
      <c r="FBB140" s="86"/>
      <c r="FBC140" s="86"/>
      <c r="FBD140" s="86"/>
      <c r="FBE140" s="86"/>
      <c r="FBF140" s="86"/>
      <c r="FBG140" s="86"/>
      <c r="FBH140" s="86"/>
      <c r="FBI140" s="86"/>
      <c r="FBJ140" s="86"/>
      <c r="FBK140" s="86"/>
      <c r="FBL140" s="86"/>
      <c r="FBM140" s="86"/>
      <c r="FBN140" s="86"/>
      <c r="FBO140" s="86"/>
      <c r="FBP140" s="86"/>
      <c r="FBQ140" s="86"/>
      <c r="FBR140" s="86"/>
      <c r="FBS140" s="86"/>
      <c r="FBT140" s="86"/>
      <c r="FBU140" s="86"/>
      <c r="FBV140" s="86"/>
      <c r="FBW140" s="86"/>
      <c r="FBX140" s="86"/>
      <c r="FBY140" s="86"/>
      <c r="FBZ140" s="86"/>
      <c r="FCA140" s="86"/>
      <c r="FCB140" s="86"/>
      <c r="FCC140" s="86"/>
      <c r="FCD140" s="86"/>
      <c r="FCE140" s="86"/>
      <c r="FCF140" s="86"/>
      <c r="FCG140" s="86"/>
      <c r="FCH140" s="86"/>
      <c r="FCI140" s="86"/>
      <c r="FCJ140" s="86"/>
      <c r="FCK140" s="86"/>
      <c r="FCL140" s="86"/>
      <c r="FCM140" s="86"/>
      <c r="FCN140" s="86"/>
      <c r="FCO140" s="86"/>
      <c r="FCP140" s="86"/>
      <c r="FCQ140" s="86"/>
      <c r="FCR140" s="86"/>
      <c r="FCS140" s="86"/>
      <c r="FCT140" s="86"/>
      <c r="FCU140" s="86"/>
      <c r="FCV140" s="86"/>
      <c r="FCW140" s="86"/>
      <c r="FCX140" s="86"/>
      <c r="FCY140" s="86"/>
      <c r="FCZ140" s="86"/>
      <c r="FDA140" s="86"/>
      <c r="FDB140" s="86"/>
      <c r="FDC140" s="86"/>
      <c r="FDD140" s="86"/>
      <c r="FDE140" s="86"/>
      <c r="FDF140" s="86"/>
      <c r="FDG140" s="86"/>
      <c r="FDH140" s="86"/>
      <c r="FDI140" s="86"/>
      <c r="FDJ140" s="86"/>
      <c r="FDK140" s="86"/>
      <c r="FDL140" s="86"/>
      <c r="FDM140" s="86"/>
      <c r="FDN140" s="86"/>
      <c r="FDO140" s="86"/>
      <c r="FDP140" s="86"/>
      <c r="FDQ140" s="86"/>
      <c r="FDR140" s="86"/>
      <c r="FDS140" s="86"/>
      <c r="FDT140" s="86"/>
      <c r="FDU140" s="86"/>
      <c r="FDV140" s="86"/>
      <c r="FDW140" s="86"/>
      <c r="FDX140" s="86"/>
      <c r="FDY140" s="86"/>
      <c r="FDZ140" s="86"/>
      <c r="FEA140" s="86"/>
      <c r="FEB140" s="86"/>
      <c r="FEC140" s="86"/>
      <c r="FED140" s="86"/>
      <c r="FEE140" s="86"/>
      <c r="FEF140" s="86"/>
      <c r="FEG140" s="86"/>
      <c r="FEH140" s="86"/>
      <c r="FEI140" s="86"/>
      <c r="FEJ140" s="86"/>
      <c r="FEK140" s="86"/>
      <c r="FEL140" s="86"/>
      <c r="FEM140" s="86"/>
      <c r="FEN140" s="86"/>
      <c r="FEO140" s="86"/>
      <c r="FEP140" s="86"/>
      <c r="FEQ140" s="86"/>
      <c r="FER140" s="86"/>
      <c r="FES140" s="86"/>
      <c r="FET140" s="86"/>
      <c r="FEU140" s="86"/>
      <c r="FEV140" s="86"/>
      <c r="FEW140" s="86"/>
      <c r="FEX140" s="86"/>
      <c r="FEY140" s="86"/>
      <c r="FEZ140" s="86"/>
      <c r="FFA140" s="86"/>
      <c r="FFB140" s="86"/>
      <c r="FFC140" s="86"/>
      <c r="FFD140" s="86"/>
      <c r="FFE140" s="86"/>
      <c r="FFF140" s="86"/>
      <c r="FFG140" s="86"/>
      <c r="FFH140" s="86"/>
      <c r="FFI140" s="86"/>
      <c r="FFJ140" s="86"/>
      <c r="FFK140" s="86"/>
      <c r="FFL140" s="86"/>
      <c r="FFM140" s="86"/>
      <c r="FFN140" s="86"/>
      <c r="FFO140" s="86"/>
      <c r="FFP140" s="86"/>
      <c r="FFQ140" s="86"/>
      <c r="FFR140" s="86"/>
      <c r="FFS140" s="86"/>
      <c r="FFT140" s="86"/>
      <c r="FFU140" s="86"/>
      <c r="FFV140" s="86"/>
      <c r="FFW140" s="86"/>
      <c r="FFX140" s="86"/>
      <c r="FFY140" s="86"/>
      <c r="FFZ140" s="86"/>
      <c r="FGA140" s="86"/>
      <c r="FGB140" s="86"/>
      <c r="FGC140" s="86"/>
      <c r="FGD140" s="86"/>
      <c r="FGE140" s="86"/>
      <c r="FGF140" s="86"/>
      <c r="FGG140" s="86"/>
      <c r="FGH140" s="86"/>
      <c r="FGI140" s="86"/>
      <c r="FGJ140" s="86"/>
      <c r="FGK140" s="86"/>
      <c r="FGL140" s="86"/>
      <c r="FGM140" s="86"/>
      <c r="FGN140" s="86"/>
      <c r="FGO140" s="86"/>
      <c r="FGP140" s="86"/>
      <c r="FGQ140" s="86"/>
      <c r="FGR140" s="86"/>
      <c r="FGS140" s="86"/>
      <c r="FGT140" s="86"/>
      <c r="FGU140" s="86"/>
      <c r="FGV140" s="86"/>
      <c r="FGW140" s="86"/>
      <c r="FGX140" s="86"/>
      <c r="FGY140" s="86"/>
      <c r="FGZ140" s="86"/>
      <c r="FHA140" s="86"/>
      <c r="FHB140" s="86"/>
      <c r="FHC140" s="86"/>
      <c r="FHD140" s="86"/>
      <c r="FHE140" s="86"/>
      <c r="FHF140" s="86"/>
      <c r="FHG140" s="86"/>
      <c r="FHH140" s="86"/>
      <c r="FHI140" s="86"/>
      <c r="FHJ140" s="86"/>
      <c r="FHK140" s="86"/>
      <c r="FHL140" s="86"/>
      <c r="FHM140" s="86"/>
      <c r="FHN140" s="86"/>
      <c r="FHO140" s="86"/>
      <c r="FHP140" s="86"/>
      <c r="FHQ140" s="86"/>
      <c r="FHR140" s="86"/>
      <c r="FHS140" s="86"/>
      <c r="FHT140" s="86"/>
      <c r="FHU140" s="86"/>
      <c r="FHV140" s="86"/>
      <c r="FHW140" s="86"/>
      <c r="FHX140" s="86"/>
      <c r="FHY140" s="86"/>
      <c r="FHZ140" s="86"/>
      <c r="FIA140" s="86"/>
      <c r="FIB140" s="86"/>
      <c r="FIC140" s="86"/>
      <c r="FID140" s="86"/>
      <c r="FIE140" s="86"/>
      <c r="FIF140" s="86"/>
      <c r="FIG140" s="86"/>
      <c r="FIH140" s="86"/>
      <c r="FII140" s="86"/>
      <c r="FIJ140" s="86"/>
      <c r="FIK140" s="86"/>
      <c r="FIL140" s="86"/>
      <c r="FIM140" s="86"/>
      <c r="FIN140" s="86"/>
      <c r="FIO140" s="86"/>
      <c r="FIP140" s="86"/>
      <c r="FIQ140" s="86"/>
      <c r="FIR140" s="86"/>
      <c r="FIS140" s="86"/>
      <c r="FIT140" s="86"/>
      <c r="FIU140" s="86"/>
      <c r="FIV140" s="86"/>
      <c r="FIW140" s="86"/>
      <c r="FIX140" s="86"/>
      <c r="FIY140" s="86"/>
      <c r="FIZ140" s="86"/>
      <c r="FJA140" s="86"/>
      <c r="FJB140" s="86"/>
      <c r="FJC140" s="86"/>
      <c r="FJD140" s="86"/>
      <c r="FJE140" s="86"/>
      <c r="FJF140" s="86"/>
      <c r="FJG140" s="86"/>
      <c r="FJH140" s="86"/>
      <c r="FJI140" s="86"/>
      <c r="FJJ140" s="86"/>
      <c r="FJK140" s="86"/>
      <c r="FJL140" s="86"/>
      <c r="FJM140" s="86"/>
      <c r="FJN140" s="86"/>
      <c r="FJO140" s="86"/>
      <c r="FJP140" s="86"/>
      <c r="FJQ140" s="86"/>
      <c r="FJR140" s="86"/>
      <c r="FJS140" s="86"/>
      <c r="FJT140" s="86"/>
      <c r="FJU140" s="86"/>
      <c r="FJV140" s="86"/>
      <c r="FJW140" s="86"/>
      <c r="FJX140" s="86"/>
      <c r="FJY140" s="86"/>
      <c r="FJZ140" s="86"/>
      <c r="FKA140" s="86"/>
      <c r="FKB140" s="86"/>
      <c r="FKC140" s="86"/>
      <c r="FKD140" s="86"/>
      <c r="FKE140" s="86"/>
      <c r="FKF140" s="86"/>
      <c r="FKG140" s="86"/>
      <c r="FKH140" s="86"/>
      <c r="FKI140" s="86"/>
      <c r="FKJ140" s="86"/>
      <c r="FKK140" s="86"/>
      <c r="FKL140" s="86"/>
      <c r="FKM140" s="86"/>
      <c r="FKT140" s="86"/>
      <c r="FKU140" s="86"/>
      <c r="FKV140" s="86"/>
      <c r="FKW140" s="86"/>
      <c r="FKX140" s="86"/>
      <c r="FKY140" s="86"/>
      <c r="FKZ140" s="86"/>
      <c r="FLA140" s="86"/>
      <c r="FLB140" s="86"/>
      <c r="FLC140" s="86"/>
      <c r="FLD140" s="86"/>
      <c r="FLE140" s="86"/>
      <c r="FLF140" s="86"/>
      <c r="FLG140" s="86"/>
      <c r="FLH140" s="86"/>
      <c r="FLI140" s="86"/>
      <c r="FLJ140" s="86"/>
      <c r="FLK140" s="86"/>
      <c r="FLL140" s="86"/>
      <c r="FLM140" s="86"/>
      <c r="FLN140" s="86"/>
      <c r="FLO140" s="86"/>
      <c r="FLP140" s="86"/>
      <c r="FLQ140" s="86"/>
      <c r="FLR140" s="86"/>
      <c r="FLS140" s="86"/>
      <c r="FLT140" s="86"/>
      <c r="FLU140" s="86"/>
      <c r="FLV140" s="86"/>
      <c r="FLW140" s="86"/>
      <c r="FLX140" s="86"/>
      <c r="FLY140" s="86"/>
      <c r="FLZ140" s="86"/>
      <c r="FMA140" s="86"/>
      <c r="FMB140" s="86"/>
      <c r="FMC140" s="86"/>
      <c r="FMD140" s="86"/>
      <c r="FME140" s="86"/>
      <c r="FMF140" s="86"/>
      <c r="FMG140" s="86"/>
      <c r="FMH140" s="86"/>
      <c r="FMI140" s="86"/>
      <c r="FMJ140" s="86"/>
      <c r="FMK140" s="86"/>
      <c r="FML140" s="86"/>
      <c r="FMM140" s="86"/>
      <c r="FMN140" s="86"/>
      <c r="FMO140" s="86"/>
      <c r="FMP140" s="86"/>
      <c r="FMQ140" s="86"/>
      <c r="FMR140" s="86"/>
      <c r="FMS140" s="86"/>
      <c r="FMT140" s="86"/>
      <c r="FMU140" s="86"/>
      <c r="FMV140" s="86"/>
      <c r="FMW140" s="86"/>
      <c r="FMX140" s="86"/>
      <c r="FMY140" s="86"/>
      <c r="FMZ140" s="86"/>
      <c r="FNA140" s="86"/>
      <c r="FNB140" s="86"/>
      <c r="FNC140" s="86"/>
      <c r="FND140" s="86"/>
      <c r="FNE140" s="86"/>
      <c r="FNF140" s="86"/>
      <c r="FNG140" s="86"/>
      <c r="FNH140" s="86"/>
      <c r="FNI140" s="86"/>
      <c r="FNJ140" s="86"/>
      <c r="FNK140" s="86"/>
      <c r="FNL140" s="86"/>
      <c r="FNM140" s="86"/>
      <c r="FNN140" s="86"/>
      <c r="FNO140" s="86"/>
      <c r="FNP140" s="86"/>
      <c r="FNQ140" s="86"/>
      <c r="FNR140" s="86"/>
      <c r="FNS140" s="86"/>
      <c r="FNT140" s="86"/>
      <c r="FNU140" s="86"/>
      <c r="FNV140" s="86"/>
      <c r="FNW140" s="86"/>
      <c r="FNX140" s="86"/>
      <c r="FNY140" s="86"/>
      <c r="FNZ140" s="86"/>
      <c r="FOA140" s="86"/>
      <c r="FOB140" s="86"/>
      <c r="FOC140" s="86"/>
      <c r="FOD140" s="86"/>
      <c r="FOE140" s="86"/>
      <c r="FOF140" s="86"/>
      <c r="FOG140" s="86"/>
      <c r="FOH140" s="86"/>
      <c r="FOI140" s="86"/>
      <c r="FOJ140" s="86"/>
      <c r="FOK140" s="86"/>
      <c r="FOL140" s="86"/>
      <c r="FOM140" s="86"/>
      <c r="FON140" s="86"/>
      <c r="FOO140" s="86"/>
      <c r="FOP140" s="86"/>
      <c r="FOQ140" s="86"/>
      <c r="FOR140" s="86"/>
      <c r="FOS140" s="86"/>
      <c r="FOT140" s="86"/>
      <c r="FOU140" s="86"/>
      <c r="FOV140" s="86"/>
      <c r="FOW140" s="86"/>
      <c r="FOX140" s="86"/>
      <c r="FOY140" s="86"/>
      <c r="FOZ140" s="86"/>
      <c r="FPA140" s="86"/>
      <c r="FPB140" s="86"/>
      <c r="FPC140" s="86"/>
      <c r="FPD140" s="86"/>
      <c r="FPE140" s="86"/>
      <c r="FPF140" s="86"/>
      <c r="FPG140" s="86"/>
      <c r="FPH140" s="86"/>
      <c r="FPI140" s="86"/>
      <c r="FPJ140" s="86"/>
      <c r="FPK140" s="86"/>
      <c r="FPL140" s="86"/>
      <c r="FPM140" s="86"/>
      <c r="FPN140" s="86"/>
      <c r="FPO140" s="86"/>
      <c r="FPP140" s="86"/>
      <c r="FPQ140" s="86"/>
      <c r="FPR140" s="86"/>
      <c r="FPS140" s="86"/>
      <c r="FPT140" s="86"/>
      <c r="FPU140" s="86"/>
      <c r="FPV140" s="86"/>
      <c r="FPW140" s="86"/>
      <c r="FPX140" s="86"/>
      <c r="FPY140" s="86"/>
      <c r="FPZ140" s="86"/>
      <c r="FQA140" s="86"/>
      <c r="FQB140" s="86"/>
      <c r="FQC140" s="86"/>
      <c r="FQD140" s="86"/>
      <c r="FQE140" s="86"/>
      <c r="FQF140" s="86"/>
      <c r="FQG140" s="86"/>
      <c r="FQH140" s="86"/>
      <c r="FQI140" s="86"/>
      <c r="FQJ140" s="86"/>
      <c r="FQK140" s="86"/>
      <c r="FQL140" s="86"/>
      <c r="FQM140" s="86"/>
      <c r="FQN140" s="86"/>
      <c r="FQO140" s="86"/>
      <c r="FQP140" s="86"/>
      <c r="FQQ140" s="86"/>
      <c r="FQR140" s="86"/>
      <c r="FQS140" s="86"/>
      <c r="FQT140" s="86"/>
      <c r="FQU140" s="86"/>
      <c r="FQV140" s="86"/>
      <c r="FQW140" s="86"/>
      <c r="FQX140" s="86"/>
      <c r="FQY140" s="86"/>
      <c r="FQZ140" s="86"/>
      <c r="FRA140" s="86"/>
      <c r="FRB140" s="86"/>
      <c r="FRC140" s="86"/>
      <c r="FRD140" s="86"/>
      <c r="FRE140" s="86"/>
      <c r="FRF140" s="86"/>
      <c r="FRG140" s="86"/>
      <c r="FRH140" s="86"/>
      <c r="FRI140" s="86"/>
      <c r="FRJ140" s="86"/>
      <c r="FRK140" s="86"/>
      <c r="FRL140" s="86"/>
      <c r="FRM140" s="86"/>
      <c r="FRN140" s="86"/>
      <c r="FRO140" s="86"/>
      <c r="FRP140" s="86"/>
      <c r="FRQ140" s="86"/>
      <c r="FRR140" s="86"/>
      <c r="FRS140" s="86"/>
      <c r="FRT140" s="86"/>
      <c r="FRU140" s="86"/>
      <c r="FRV140" s="86"/>
      <c r="FRW140" s="86"/>
      <c r="FRX140" s="86"/>
      <c r="FRY140" s="86"/>
      <c r="FRZ140" s="86"/>
      <c r="FSA140" s="86"/>
      <c r="FSB140" s="86"/>
      <c r="FSC140" s="86"/>
      <c r="FSD140" s="86"/>
      <c r="FSE140" s="86"/>
      <c r="FSF140" s="86"/>
      <c r="FSG140" s="86"/>
      <c r="FSH140" s="86"/>
      <c r="FSI140" s="86"/>
      <c r="FSJ140" s="86"/>
      <c r="FSK140" s="86"/>
      <c r="FSL140" s="86"/>
      <c r="FSM140" s="86"/>
      <c r="FSN140" s="86"/>
      <c r="FSO140" s="86"/>
      <c r="FSP140" s="86"/>
      <c r="FSQ140" s="86"/>
      <c r="FSR140" s="86"/>
      <c r="FSS140" s="86"/>
      <c r="FST140" s="86"/>
      <c r="FSU140" s="86"/>
      <c r="FSV140" s="86"/>
      <c r="FSW140" s="86"/>
      <c r="FSX140" s="86"/>
      <c r="FSY140" s="86"/>
      <c r="FSZ140" s="86"/>
      <c r="FTA140" s="86"/>
      <c r="FTB140" s="86"/>
      <c r="FTC140" s="86"/>
      <c r="FTD140" s="86"/>
      <c r="FTE140" s="86"/>
      <c r="FTF140" s="86"/>
      <c r="FTG140" s="86"/>
      <c r="FTH140" s="86"/>
      <c r="FTI140" s="86"/>
      <c r="FTJ140" s="86"/>
      <c r="FTK140" s="86"/>
      <c r="FTL140" s="86"/>
      <c r="FTM140" s="86"/>
      <c r="FTN140" s="86"/>
      <c r="FTO140" s="86"/>
      <c r="FTP140" s="86"/>
      <c r="FTQ140" s="86"/>
      <c r="FTR140" s="86"/>
      <c r="FTS140" s="86"/>
      <c r="FTT140" s="86"/>
      <c r="FTU140" s="86"/>
      <c r="FTV140" s="86"/>
      <c r="FTW140" s="86"/>
      <c r="FTX140" s="86"/>
      <c r="FTY140" s="86"/>
      <c r="FTZ140" s="86"/>
      <c r="FUA140" s="86"/>
      <c r="FUB140" s="86"/>
      <c r="FUC140" s="86"/>
      <c r="FUD140" s="86"/>
      <c r="FUE140" s="86"/>
      <c r="FUF140" s="86"/>
      <c r="FUG140" s="86"/>
      <c r="FUH140" s="86"/>
      <c r="FUI140" s="86"/>
      <c r="FUP140" s="86"/>
      <c r="FUQ140" s="86"/>
      <c r="FUR140" s="86"/>
      <c r="FUS140" s="86"/>
      <c r="FUT140" s="86"/>
      <c r="FUU140" s="86"/>
      <c r="FUV140" s="86"/>
      <c r="FUW140" s="86"/>
      <c r="FUX140" s="86"/>
      <c r="FUY140" s="86"/>
      <c r="FUZ140" s="86"/>
      <c r="FVA140" s="86"/>
      <c r="FVB140" s="86"/>
      <c r="FVC140" s="86"/>
      <c r="FVD140" s="86"/>
      <c r="FVE140" s="86"/>
      <c r="FVF140" s="86"/>
      <c r="FVG140" s="86"/>
      <c r="FVH140" s="86"/>
      <c r="FVI140" s="86"/>
      <c r="FVJ140" s="86"/>
      <c r="FVK140" s="86"/>
      <c r="FVL140" s="86"/>
      <c r="FVM140" s="86"/>
      <c r="FVN140" s="86"/>
      <c r="FVO140" s="86"/>
      <c r="FVP140" s="86"/>
      <c r="FVQ140" s="86"/>
      <c r="FVR140" s="86"/>
      <c r="FVS140" s="86"/>
      <c r="FVT140" s="86"/>
      <c r="FVU140" s="86"/>
      <c r="FVV140" s="86"/>
      <c r="FVW140" s="86"/>
      <c r="FVX140" s="86"/>
      <c r="FVY140" s="86"/>
      <c r="FVZ140" s="86"/>
      <c r="FWA140" s="86"/>
      <c r="FWB140" s="86"/>
      <c r="FWC140" s="86"/>
      <c r="FWD140" s="86"/>
      <c r="FWE140" s="86"/>
      <c r="FWF140" s="86"/>
      <c r="FWG140" s="86"/>
      <c r="FWH140" s="86"/>
      <c r="FWI140" s="86"/>
      <c r="FWJ140" s="86"/>
      <c r="FWK140" s="86"/>
      <c r="FWL140" s="86"/>
      <c r="FWM140" s="86"/>
      <c r="FWN140" s="86"/>
      <c r="FWO140" s="86"/>
      <c r="FWP140" s="86"/>
      <c r="FWQ140" s="86"/>
      <c r="FWR140" s="86"/>
      <c r="FWS140" s="86"/>
      <c r="FWT140" s="86"/>
      <c r="FWU140" s="86"/>
      <c r="FWV140" s="86"/>
      <c r="FWW140" s="86"/>
      <c r="FWX140" s="86"/>
      <c r="FWY140" s="86"/>
      <c r="FWZ140" s="86"/>
      <c r="FXA140" s="86"/>
      <c r="FXB140" s="86"/>
      <c r="FXC140" s="86"/>
      <c r="FXD140" s="86"/>
      <c r="FXE140" s="86"/>
      <c r="FXF140" s="86"/>
      <c r="FXG140" s="86"/>
      <c r="FXH140" s="86"/>
      <c r="FXI140" s="86"/>
      <c r="FXJ140" s="86"/>
      <c r="FXK140" s="86"/>
      <c r="FXL140" s="86"/>
      <c r="FXM140" s="86"/>
      <c r="FXN140" s="86"/>
      <c r="FXO140" s="86"/>
      <c r="FXP140" s="86"/>
      <c r="FXQ140" s="86"/>
      <c r="FXR140" s="86"/>
      <c r="FXS140" s="86"/>
      <c r="FXT140" s="86"/>
      <c r="FXU140" s="86"/>
      <c r="FXV140" s="86"/>
      <c r="FXW140" s="86"/>
      <c r="FXX140" s="86"/>
      <c r="FXY140" s="86"/>
      <c r="FXZ140" s="86"/>
      <c r="FYA140" s="86"/>
      <c r="FYB140" s="86"/>
      <c r="FYC140" s="86"/>
      <c r="FYD140" s="86"/>
      <c r="FYE140" s="86"/>
      <c r="FYF140" s="86"/>
      <c r="FYG140" s="86"/>
      <c r="FYH140" s="86"/>
      <c r="FYI140" s="86"/>
      <c r="FYJ140" s="86"/>
      <c r="FYK140" s="86"/>
      <c r="FYL140" s="86"/>
      <c r="FYM140" s="86"/>
      <c r="FYN140" s="86"/>
      <c r="FYO140" s="86"/>
      <c r="FYP140" s="86"/>
      <c r="FYQ140" s="86"/>
      <c r="FYR140" s="86"/>
      <c r="FYS140" s="86"/>
      <c r="FYT140" s="86"/>
      <c r="FYU140" s="86"/>
      <c r="FYV140" s="86"/>
      <c r="FYW140" s="86"/>
      <c r="FYX140" s="86"/>
      <c r="FYY140" s="86"/>
      <c r="FYZ140" s="86"/>
      <c r="FZA140" s="86"/>
      <c r="FZB140" s="86"/>
      <c r="FZC140" s="86"/>
      <c r="FZD140" s="86"/>
      <c r="FZE140" s="86"/>
      <c r="FZF140" s="86"/>
      <c r="FZG140" s="86"/>
      <c r="FZH140" s="86"/>
      <c r="FZI140" s="86"/>
      <c r="FZJ140" s="86"/>
      <c r="FZK140" s="86"/>
      <c r="FZL140" s="86"/>
      <c r="FZM140" s="86"/>
      <c r="FZN140" s="86"/>
      <c r="FZO140" s="86"/>
      <c r="FZP140" s="86"/>
      <c r="FZQ140" s="86"/>
      <c r="FZR140" s="86"/>
      <c r="FZS140" s="86"/>
      <c r="FZT140" s="86"/>
      <c r="FZU140" s="86"/>
      <c r="FZV140" s="86"/>
      <c r="FZW140" s="86"/>
      <c r="FZX140" s="86"/>
      <c r="FZY140" s="86"/>
      <c r="FZZ140" s="86"/>
      <c r="GAA140" s="86"/>
      <c r="GAB140" s="86"/>
      <c r="GAC140" s="86"/>
      <c r="GAD140" s="86"/>
      <c r="GAE140" s="86"/>
      <c r="GAF140" s="86"/>
      <c r="GAG140" s="86"/>
      <c r="GAH140" s="86"/>
      <c r="GAI140" s="86"/>
      <c r="GAJ140" s="86"/>
      <c r="GAK140" s="86"/>
      <c r="GAL140" s="86"/>
      <c r="GAM140" s="86"/>
      <c r="GAN140" s="86"/>
      <c r="GAO140" s="86"/>
      <c r="GAP140" s="86"/>
      <c r="GAQ140" s="86"/>
      <c r="GAR140" s="86"/>
      <c r="GAS140" s="86"/>
      <c r="GAT140" s="86"/>
      <c r="GAU140" s="86"/>
      <c r="GAV140" s="86"/>
      <c r="GAW140" s="86"/>
      <c r="GAX140" s="86"/>
      <c r="GAY140" s="86"/>
      <c r="GAZ140" s="86"/>
      <c r="GBA140" s="86"/>
      <c r="GBB140" s="86"/>
      <c r="GBC140" s="86"/>
      <c r="GBD140" s="86"/>
      <c r="GBE140" s="86"/>
      <c r="GBF140" s="86"/>
      <c r="GBG140" s="86"/>
      <c r="GBH140" s="86"/>
      <c r="GBI140" s="86"/>
      <c r="GBJ140" s="86"/>
      <c r="GBK140" s="86"/>
      <c r="GBL140" s="86"/>
      <c r="GBM140" s="86"/>
      <c r="GBN140" s="86"/>
      <c r="GBO140" s="86"/>
      <c r="GBP140" s="86"/>
      <c r="GBQ140" s="86"/>
      <c r="GBR140" s="86"/>
      <c r="GBS140" s="86"/>
      <c r="GBT140" s="86"/>
      <c r="GBU140" s="86"/>
      <c r="GBV140" s="86"/>
      <c r="GBW140" s="86"/>
      <c r="GBX140" s="86"/>
      <c r="GBY140" s="86"/>
      <c r="GBZ140" s="86"/>
      <c r="GCA140" s="86"/>
      <c r="GCB140" s="86"/>
      <c r="GCC140" s="86"/>
      <c r="GCD140" s="86"/>
      <c r="GCE140" s="86"/>
      <c r="GCF140" s="86"/>
      <c r="GCG140" s="86"/>
      <c r="GCH140" s="86"/>
      <c r="GCI140" s="86"/>
      <c r="GCJ140" s="86"/>
      <c r="GCK140" s="86"/>
      <c r="GCL140" s="86"/>
      <c r="GCM140" s="86"/>
      <c r="GCN140" s="86"/>
      <c r="GCO140" s="86"/>
      <c r="GCP140" s="86"/>
      <c r="GCQ140" s="86"/>
      <c r="GCR140" s="86"/>
      <c r="GCS140" s="86"/>
      <c r="GCT140" s="86"/>
      <c r="GCU140" s="86"/>
      <c r="GCV140" s="86"/>
      <c r="GCW140" s="86"/>
      <c r="GCX140" s="86"/>
      <c r="GCY140" s="86"/>
      <c r="GCZ140" s="86"/>
      <c r="GDA140" s="86"/>
      <c r="GDB140" s="86"/>
      <c r="GDC140" s="86"/>
      <c r="GDD140" s="86"/>
      <c r="GDE140" s="86"/>
      <c r="GDF140" s="86"/>
      <c r="GDG140" s="86"/>
      <c r="GDH140" s="86"/>
      <c r="GDI140" s="86"/>
      <c r="GDJ140" s="86"/>
      <c r="GDK140" s="86"/>
      <c r="GDL140" s="86"/>
      <c r="GDM140" s="86"/>
      <c r="GDN140" s="86"/>
      <c r="GDO140" s="86"/>
      <c r="GDP140" s="86"/>
      <c r="GDQ140" s="86"/>
      <c r="GDR140" s="86"/>
      <c r="GDS140" s="86"/>
      <c r="GDT140" s="86"/>
      <c r="GDU140" s="86"/>
      <c r="GDV140" s="86"/>
      <c r="GDW140" s="86"/>
      <c r="GDX140" s="86"/>
      <c r="GDY140" s="86"/>
      <c r="GDZ140" s="86"/>
      <c r="GEA140" s="86"/>
      <c r="GEB140" s="86"/>
      <c r="GEC140" s="86"/>
      <c r="GED140" s="86"/>
      <c r="GEE140" s="86"/>
      <c r="GEL140" s="86"/>
      <c r="GEM140" s="86"/>
      <c r="GEN140" s="86"/>
      <c r="GEO140" s="86"/>
      <c r="GEP140" s="86"/>
      <c r="GEQ140" s="86"/>
      <c r="GER140" s="86"/>
      <c r="GES140" s="86"/>
      <c r="GET140" s="86"/>
      <c r="GEU140" s="86"/>
      <c r="GEV140" s="86"/>
      <c r="GEW140" s="86"/>
      <c r="GEX140" s="86"/>
      <c r="GEY140" s="86"/>
      <c r="GEZ140" s="86"/>
      <c r="GFA140" s="86"/>
      <c r="GFB140" s="86"/>
      <c r="GFC140" s="86"/>
      <c r="GFD140" s="86"/>
      <c r="GFE140" s="86"/>
      <c r="GFF140" s="86"/>
      <c r="GFG140" s="86"/>
      <c r="GFH140" s="86"/>
      <c r="GFI140" s="86"/>
      <c r="GFJ140" s="86"/>
      <c r="GFK140" s="86"/>
      <c r="GFL140" s="86"/>
      <c r="GFM140" s="86"/>
      <c r="GFN140" s="86"/>
      <c r="GFO140" s="86"/>
      <c r="GFP140" s="86"/>
      <c r="GFQ140" s="86"/>
      <c r="GFR140" s="86"/>
      <c r="GFS140" s="86"/>
      <c r="GFT140" s="86"/>
      <c r="GFU140" s="86"/>
      <c r="GFV140" s="86"/>
      <c r="GFW140" s="86"/>
      <c r="GFX140" s="86"/>
      <c r="GFY140" s="86"/>
      <c r="GFZ140" s="86"/>
      <c r="GGA140" s="86"/>
      <c r="GGB140" s="86"/>
      <c r="GGC140" s="86"/>
      <c r="GGD140" s="86"/>
      <c r="GGE140" s="86"/>
      <c r="GGF140" s="86"/>
      <c r="GGG140" s="86"/>
      <c r="GGH140" s="86"/>
      <c r="GGI140" s="86"/>
      <c r="GGJ140" s="86"/>
      <c r="GGK140" s="86"/>
      <c r="GGL140" s="86"/>
      <c r="GGM140" s="86"/>
      <c r="GGN140" s="86"/>
      <c r="GGO140" s="86"/>
      <c r="GGP140" s="86"/>
      <c r="GGQ140" s="86"/>
      <c r="GGR140" s="86"/>
      <c r="GGS140" s="86"/>
      <c r="GGT140" s="86"/>
      <c r="GGU140" s="86"/>
      <c r="GGV140" s="86"/>
      <c r="GGW140" s="86"/>
      <c r="GGX140" s="86"/>
      <c r="GGY140" s="86"/>
      <c r="GGZ140" s="86"/>
      <c r="GHA140" s="86"/>
      <c r="GHB140" s="86"/>
      <c r="GHC140" s="86"/>
      <c r="GHD140" s="86"/>
      <c r="GHE140" s="86"/>
      <c r="GHF140" s="86"/>
      <c r="GHG140" s="86"/>
      <c r="GHH140" s="86"/>
      <c r="GHI140" s="86"/>
      <c r="GHJ140" s="86"/>
      <c r="GHK140" s="86"/>
      <c r="GHL140" s="86"/>
      <c r="GHM140" s="86"/>
      <c r="GHN140" s="86"/>
      <c r="GHO140" s="86"/>
      <c r="GHP140" s="86"/>
      <c r="GHQ140" s="86"/>
      <c r="GHR140" s="86"/>
      <c r="GHS140" s="86"/>
      <c r="GHT140" s="86"/>
      <c r="GHU140" s="86"/>
      <c r="GHV140" s="86"/>
      <c r="GHW140" s="86"/>
      <c r="GHX140" s="86"/>
      <c r="GHY140" s="86"/>
      <c r="GHZ140" s="86"/>
      <c r="GIA140" s="86"/>
      <c r="GIB140" s="86"/>
      <c r="GIC140" s="86"/>
      <c r="GID140" s="86"/>
      <c r="GIE140" s="86"/>
      <c r="GIF140" s="86"/>
      <c r="GIG140" s="86"/>
      <c r="GIH140" s="86"/>
      <c r="GII140" s="86"/>
      <c r="GIJ140" s="86"/>
      <c r="GIK140" s="86"/>
      <c r="GIL140" s="86"/>
      <c r="GIM140" s="86"/>
      <c r="GIN140" s="86"/>
      <c r="GIO140" s="86"/>
      <c r="GIP140" s="86"/>
      <c r="GIQ140" s="86"/>
      <c r="GIR140" s="86"/>
      <c r="GIS140" s="86"/>
      <c r="GIT140" s="86"/>
      <c r="GIU140" s="86"/>
      <c r="GIV140" s="86"/>
      <c r="GIW140" s="86"/>
      <c r="GIX140" s="86"/>
      <c r="GIY140" s="86"/>
      <c r="GIZ140" s="86"/>
      <c r="GJA140" s="86"/>
      <c r="GJB140" s="86"/>
      <c r="GJC140" s="86"/>
      <c r="GJD140" s="86"/>
      <c r="GJE140" s="86"/>
      <c r="GJF140" s="86"/>
      <c r="GJG140" s="86"/>
      <c r="GJH140" s="86"/>
      <c r="GJI140" s="86"/>
      <c r="GJJ140" s="86"/>
      <c r="GJK140" s="86"/>
      <c r="GJL140" s="86"/>
      <c r="GJM140" s="86"/>
      <c r="GJN140" s="86"/>
      <c r="GJO140" s="86"/>
      <c r="GJP140" s="86"/>
      <c r="GJQ140" s="86"/>
      <c r="GJR140" s="86"/>
      <c r="GJS140" s="86"/>
      <c r="GJT140" s="86"/>
      <c r="GJU140" s="86"/>
      <c r="GJV140" s="86"/>
      <c r="GJW140" s="86"/>
      <c r="GJX140" s="86"/>
      <c r="GJY140" s="86"/>
      <c r="GJZ140" s="86"/>
      <c r="GKA140" s="86"/>
      <c r="GKB140" s="86"/>
      <c r="GKC140" s="86"/>
      <c r="GKD140" s="86"/>
      <c r="GKE140" s="86"/>
      <c r="GKF140" s="86"/>
      <c r="GKG140" s="86"/>
      <c r="GKH140" s="86"/>
      <c r="GKI140" s="86"/>
      <c r="GKJ140" s="86"/>
      <c r="GKK140" s="86"/>
      <c r="GKL140" s="86"/>
      <c r="GKM140" s="86"/>
      <c r="GKN140" s="86"/>
      <c r="GKO140" s="86"/>
      <c r="GKP140" s="86"/>
      <c r="GKQ140" s="86"/>
      <c r="GKR140" s="86"/>
      <c r="GKS140" s="86"/>
      <c r="GKT140" s="86"/>
      <c r="GKU140" s="86"/>
      <c r="GKV140" s="86"/>
      <c r="GKW140" s="86"/>
      <c r="GKX140" s="86"/>
      <c r="GKY140" s="86"/>
      <c r="GKZ140" s="86"/>
      <c r="GLA140" s="86"/>
      <c r="GLB140" s="86"/>
      <c r="GLC140" s="86"/>
      <c r="GLD140" s="86"/>
      <c r="GLE140" s="86"/>
      <c r="GLF140" s="86"/>
      <c r="GLG140" s="86"/>
      <c r="GLH140" s="86"/>
      <c r="GLI140" s="86"/>
      <c r="GLJ140" s="86"/>
      <c r="GLK140" s="86"/>
      <c r="GLL140" s="86"/>
      <c r="GLM140" s="86"/>
      <c r="GLN140" s="86"/>
      <c r="GLO140" s="86"/>
      <c r="GLP140" s="86"/>
      <c r="GLQ140" s="86"/>
      <c r="GLR140" s="86"/>
      <c r="GLS140" s="86"/>
      <c r="GLT140" s="86"/>
      <c r="GLU140" s="86"/>
      <c r="GLV140" s="86"/>
      <c r="GLW140" s="86"/>
      <c r="GLX140" s="86"/>
      <c r="GLY140" s="86"/>
      <c r="GLZ140" s="86"/>
      <c r="GMA140" s="86"/>
      <c r="GMB140" s="86"/>
      <c r="GMC140" s="86"/>
      <c r="GMD140" s="86"/>
      <c r="GME140" s="86"/>
      <c r="GMF140" s="86"/>
      <c r="GMG140" s="86"/>
      <c r="GMH140" s="86"/>
      <c r="GMI140" s="86"/>
      <c r="GMJ140" s="86"/>
      <c r="GMK140" s="86"/>
      <c r="GML140" s="86"/>
      <c r="GMM140" s="86"/>
      <c r="GMN140" s="86"/>
      <c r="GMO140" s="86"/>
      <c r="GMP140" s="86"/>
      <c r="GMQ140" s="86"/>
      <c r="GMR140" s="86"/>
      <c r="GMS140" s="86"/>
      <c r="GMT140" s="86"/>
      <c r="GMU140" s="86"/>
      <c r="GMV140" s="86"/>
      <c r="GMW140" s="86"/>
      <c r="GMX140" s="86"/>
      <c r="GMY140" s="86"/>
      <c r="GMZ140" s="86"/>
      <c r="GNA140" s="86"/>
      <c r="GNB140" s="86"/>
      <c r="GNC140" s="86"/>
      <c r="GND140" s="86"/>
      <c r="GNE140" s="86"/>
      <c r="GNF140" s="86"/>
      <c r="GNG140" s="86"/>
      <c r="GNH140" s="86"/>
      <c r="GNI140" s="86"/>
      <c r="GNJ140" s="86"/>
      <c r="GNK140" s="86"/>
      <c r="GNL140" s="86"/>
      <c r="GNM140" s="86"/>
      <c r="GNN140" s="86"/>
      <c r="GNO140" s="86"/>
      <c r="GNP140" s="86"/>
      <c r="GNQ140" s="86"/>
      <c r="GNR140" s="86"/>
      <c r="GNS140" s="86"/>
      <c r="GNT140" s="86"/>
      <c r="GNU140" s="86"/>
      <c r="GNV140" s="86"/>
      <c r="GNW140" s="86"/>
      <c r="GNX140" s="86"/>
      <c r="GNY140" s="86"/>
      <c r="GNZ140" s="86"/>
      <c r="GOA140" s="86"/>
      <c r="GOH140" s="86"/>
      <c r="GOI140" s="86"/>
      <c r="GOJ140" s="86"/>
      <c r="GOK140" s="86"/>
      <c r="GOL140" s="86"/>
      <c r="GOM140" s="86"/>
      <c r="GON140" s="86"/>
      <c r="GOO140" s="86"/>
      <c r="GOP140" s="86"/>
      <c r="GOQ140" s="86"/>
      <c r="GOR140" s="86"/>
      <c r="GOS140" s="86"/>
      <c r="GOT140" s="86"/>
      <c r="GOU140" s="86"/>
      <c r="GOV140" s="86"/>
      <c r="GOW140" s="86"/>
      <c r="GOX140" s="86"/>
      <c r="GOY140" s="86"/>
      <c r="GOZ140" s="86"/>
      <c r="GPA140" s="86"/>
      <c r="GPB140" s="86"/>
      <c r="GPC140" s="86"/>
      <c r="GPD140" s="86"/>
      <c r="GPE140" s="86"/>
      <c r="GPF140" s="86"/>
      <c r="GPG140" s="86"/>
      <c r="GPH140" s="86"/>
      <c r="GPI140" s="86"/>
      <c r="GPJ140" s="86"/>
      <c r="GPK140" s="86"/>
      <c r="GPL140" s="86"/>
      <c r="GPM140" s="86"/>
      <c r="GPN140" s="86"/>
      <c r="GPO140" s="86"/>
      <c r="GPP140" s="86"/>
      <c r="GPQ140" s="86"/>
      <c r="GPR140" s="86"/>
      <c r="GPS140" s="86"/>
      <c r="GPT140" s="86"/>
      <c r="GPU140" s="86"/>
      <c r="GPV140" s="86"/>
      <c r="GPW140" s="86"/>
      <c r="GPX140" s="86"/>
      <c r="GPY140" s="86"/>
      <c r="GPZ140" s="86"/>
      <c r="GQA140" s="86"/>
      <c r="GQB140" s="86"/>
      <c r="GQC140" s="86"/>
      <c r="GQD140" s="86"/>
      <c r="GQE140" s="86"/>
      <c r="GQF140" s="86"/>
      <c r="GQG140" s="86"/>
      <c r="GQH140" s="86"/>
      <c r="GQI140" s="86"/>
      <c r="GQJ140" s="86"/>
      <c r="GQK140" s="86"/>
      <c r="GQL140" s="86"/>
      <c r="GQM140" s="86"/>
      <c r="GQN140" s="86"/>
      <c r="GQO140" s="86"/>
      <c r="GQP140" s="86"/>
      <c r="GQQ140" s="86"/>
      <c r="GQR140" s="86"/>
      <c r="GQS140" s="86"/>
      <c r="GQT140" s="86"/>
      <c r="GQU140" s="86"/>
      <c r="GQV140" s="86"/>
      <c r="GQW140" s="86"/>
      <c r="GQX140" s="86"/>
      <c r="GQY140" s="86"/>
      <c r="GQZ140" s="86"/>
      <c r="GRA140" s="86"/>
      <c r="GRB140" s="86"/>
      <c r="GRC140" s="86"/>
      <c r="GRD140" s="86"/>
      <c r="GRE140" s="86"/>
      <c r="GRF140" s="86"/>
      <c r="GRG140" s="86"/>
      <c r="GRH140" s="86"/>
      <c r="GRI140" s="86"/>
      <c r="GRJ140" s="86"/>
      <c r="GRK140" s="86"/>
      <c r="GRL140" s="86"/>
      <c r="GRM140" s="86"/>
      <c r="GRN140" s="86"/>
      <c r="GRO140" s="86"/>
      <c r="GRP140" s="86"/>
      <c r="GRQ140" s="86"/>
      <c r="GRR140" s="86"/>
      <c r="GRS140" s="86"/>
      <c r="GRT140" s="86"/>
      <c r="GRU140" s="86"/>
      <c r="GRV140" s="86"/>
      <c r="GRW140" s="86"/>
      <c r="GRX140" s="86"/>
      <c r="GRY140" s="86"/>
      <c r="GRZ140" s="86"/>
      <c r="GSA140" s="86"/>
      <c r="GSB140" s="86"/>
      <c r="GSC140" s="86"/>
      <c r="GSD140" s="86"/>
      <c r="GSE140" s="86"/>
      <c r="GSF140" s="86"/>
      <c r="GSG140" s="86"/>
      <c r="GSH140" s="86"/>
      <c r="GSI140" s="86"/>
      <c r="GSJ140" s="86"/>
      <c r="GSK140" s="86"/>
      <c r="GSL140" s="86"/>
      <c r="GSM140" s="86"/>
      <c r="GSN140" s="86"/>
      <c r="GSO140" s="86"/>
      <c r="GSP140" s="86"/>
      <c r="GSQ140" s="86"/>
      <c r="GSR140" s="86"/>
      <c r="GSS140" s="86"/>
      <c r="GST140" s="86"/>
      <c r="GSU140" s="86"/>
      <c r="GSV140" s="86"/>
      <c r="GSW140" s="86"/>
      <c r="GSX140" s="86"/>
      <c r="GSY140" s="86"/>
      <c r="GSZ140" s="86"/>
      <c r="GTA140" s="86"/>
      <c r="GTB140" s="86"/>
      <c r="GTC140" s="86"/>
      <c r="GTD140" s="86"/>
      <c r="GTE140" s="86"/>
      <c r="GTF140" s="86"/>
      <c r="GTG140" s="86"/>
      <c r="GTH140" s="86"/>
      <c r="GTI140" s="86"/>
      <c r="GTJ140" s="86"/>
      <c r="GTK140" s="86"/>
      <c r="GTL140" s="86"/>
      <c r="GTM140" s="86"/>
      <c r="GTN140" s="86"/>
      <c r="GTO140" s="86"/>
      <c r="GTP140" s="86"/>
      <c r="GTQ140" s="86"/>
      <c r="GTR140" s="86"/>
      <c r="GTS140" s="86"/>
      <c r="GTT140" s="86"/>
      <c r="GTU140" s="86"/>
      <c r="GTV140" s="86"/>
      <c r="GTW140" s="86"/>
      <c r="GTX140" s="86"/>
      <c r="GTY140" s="86"/>
      <c r="GTZ140" s="86"/>
      <c r="GUA140" s="86"/>
      <c r="GUB140" s="86"/>
      <c r="GUC140" s="86"/>
      <c r="GUD140" s="86"/>
      <c r="GUE140" s="86"/>
      <c r="GUF140" s="86"/>
      <c r="GUG140" s="86"/>
      <c r="GUH140" s="86"/>
      <c r="GUI140" s="86"/>
      <c r="GUJ140" s="86"/>
      <c r="GUK140" s="86"/>
      <c r="GUL140" s="86"/>
      <c r="GUM140" s="86"/>
      <c r="GUN140" s="86"/>
      <c r="GUO140" s="86"/>
      <c r="GUP140" s="86"/>
      <c r="GUQ140" s="86"/>
      <c r="GUR140" s="86"/>
      <c r="GUS140" s="86"/>
      <c r="GUT140" s="86"/>
      <c r="GUU140" s="86"/>
      <c r="GUV140" s="86"/>
      <c r="GUW140" s="86"/>
      <c r="GUX140" s="86"/>
      <c r="GUY140" s="86"/>
      <c r="GUZ140" s="86"/>
      <c r="GVA140" s="86"/>
      <c r="GVB140" s="86"/>
      <c r="GVC140" s="86"/>
      <c r="GVD140" s="86"/>
      <c r="GVE140" s="86"/>
      <c r="GVF140" s="86"/>
      <c r="GVG140" s="86"/>
      <c r="GVH140" s="86"/>
      <c r="GVI140" s="86"/>
      <c r="GVJ140" s="86"/>
      <c r="GVK140" s="86"/>
      <c r="GVL140" s="86"/>
      <c r="GVM140" s="86"/>
      <c r="GVN140" s="86"/>
      <c r="GVO140" s="86"/>
      <c r="GVP140" s="86"/>
      <c r="GVQ140" s="86"/>
      <c r="GVR140" s="86"/>
      <c r="GVS140" s="86"/>
      <c r="GVT140" s="86"/>
      <c r="GVU140" s="86"/>
      <c r="GVV140" s="86"/>
      <c r="GVW140" s="86"/>
      <c r="GVX140" s="86"/>
      <c r="GVY140" s="86"/>
      <c r="GVZ140" s="86"/>
      <c r="GWA140" s="86"/>
      <c r="GWB140" s="86"/>
      <c r="GWC140" s="86"/>
      <c r="GWD140" s="86"/>
      <c r="GWE140" s="86"/>
      <c r="GWF140" s="86"/>
      <c r="GWG140" s="86"/>
      <c r="GWH140" s="86"/>
      <c r="GWI140" s="86"/>
      <c r="GWJ140" s="86"/>
      <c r="GWK140" s="86"/>
      <c r="GWL140" s="86"/>
      <c r="GWM140" s="86"/>
      <c r="GWN140" s="86"/>
      <c r="GWO140" s="86"/>
      <c r="GWP140" s="86"/>
      <c r="GWQ140" s="86"/>
      <c r="GWR140" s="86"/>
      <c r="GWS140" s="86"/>
      <c r="GWT140" s="86"/>
      <c r="GWU140" s="86"/>
      <c r="GWV140" s="86"/>
      <c r="GWW140" s="86"/>
      <c r="GWX140" s="86"/>
      <c r="GWY140" s="86"/>
      <c r="GWZ140" s="86"/>
      <c r="GXA140" s="86"/>
      <c r="GXB140" s="86"/>
      <c r="GXC140" s="86"/>
      <c r="GXD140" s="86"/>
      <c r="GXE140" s="86"/>
      <c r="GXF140" s="86"/>
      <c r="GXG140" s="86"/>
      <c r="GXH140" s="86"/>
      <c r="GXI140" s="86"/>
      <c r="GXJ140" s="86"/>
      <c r="GXK140" s="86"/>
      <c r="GXL140" s="86"/>
      <c r="GXM140" s="86"/>
      <c r="GXN140" s="86"/>
      <c r="GXO140" s="86"/>
      <c r="GXP140" s="86"/>
      <c r="GXQ140" s="86"/>
      <c r="GXR140" s="86"/>
      <c r="GXS140" s="86"/>
      <c r="GXT140" s="86"/>
      <c r="GXU140" s="86"/>
      <c r="GXV140" s="86"/>
      <c r="GXW140" s="86"/>
      <c r="GYD140" s="86"/>
      <c r="GYE140" s="86"/>
      <c r="GYF140" s="86"/>
      <c r="GYG140" s="86"/>
      <c r="GYH140" s="86"/>
      <c r="GYI140" s="86"/>
      <c r="GYJ140" s="86"/>
      <c r="GYK140" s="86"/>
      <c r="GYL140" s="86"/>
      <c r="GYM140" s="86"/>
      <c r="GYN140" s="86"/>
      <c r="GYO140" s="86"/>
      <c r="GYP140" s="86"/>
      <c r="GYQ140" s="86"/>
      <c r="GYR140" s="86"/>
      <c r="GYS140" s="86"/>
      <c r="GYT140" s="86"/>
      <c r="GYU140" s="86"/>
      <c r="GYV140" s="86"/>
      <c r="GYW140" s="86"/>
      <c r="GYX140" s="86"/>
      <c r="GYY140" s="86"/>
      <c r="GYZ140" s="86"/>
      <c r="GZA140" s="86"/>
      <c r="GZB140" s="86"/>
      <c r="GZC140" s="86"/>
      <c r="GZD140" s="86"/>
      <c r="GZE140" s="86"/>
      <c r="GZF140" s="86"/>
      <c r="GZG140" s="86"/>
      <c r="GZH140" s="86"/>
      <c r="GZI140" s="86"/>
      <c r="GZJ140" s="86"/>
      <c r="GZK140" s="86"/>
      <c r="GZL140" s="86"/>
      <c r="GZM140" s="86"/>
      <c r="GZN140" s="86"/>
      <c r="GZO140" s="86"/>
      <c r="GZP140" s="86"/>
      <c r="GZQ140" s="86"/>
      <c r="GZR140" s="86"/>
      <c r="GZS140" s="86"/>
      <c r="GZT140" s="86"/>
      <c r="GZU140" s="86"/>
      <c r="GZV140" s="86"/>
      <c r="GZW140" s="86"/>
      <c r="GZX140" s="86"/>
      <c r="GZY140" s="86"/>
      <c r="GZZ140" s="86"/>
      <c r="HAA140" s="86"/>
      <c r="HAB140" s="86"/>
      <c r="HAC140" s="86"/>
      <c r="HAD140" s="86"/>
      <c r="HAE140" s="86"/>
      <c r="HAF140" s="86"/>
      <c r="HAG140" s="86"/>
      <c r="HAH140" s="86"/>
      <c r="HAI140" s="86"/>
      <c r="HAJ140" s="86"/>
      <c r="HAK140" s="86"/>
      <c r="HAL140" s="86"/>
      <c r="HAM140" s="86"/>
      <c r="HAN140" s="86"/>
      <c r="HAO140" s="86"/>
      <c r="HAP140" s="86"/>
      <c r="HAQ140" s="86"/>
      <c r="HAR140" s="86"/>
      <c r="HAS140" s="86"/>
      <c r="HAT140" s="86"/>
      <c r="HAU140" s="86"/>
      <c r="HAV140" s="86"/>
      <c r="HAW140" s="86"/>
      <c r="HAX140" s="86"/>
      <c r="HAY140" s="86"/>
      <c r="HAZ140" s="86"/>
      <c r="HBA140" s="86"/>
      <c r="HBB140" s="86"/>
      <c r="HBC140" s="86"/>
      <c r="HBD140" s="86"/>
      <c r="HBE140" s="86"/>
      <c r="HBF140" s="86"/>
      <c r="HBG140" s="86"/>
      <c r="HBH140" s="86"/>
      <c r="HBI140" s="86"/>
      <c r="HBJ140" s="86"/>
      <c r="HBK140" s="86"/>
      <c r="HBL140" s="86"/>
      <c r="HBM140" s="86"/>
      <c r="HBN140" s="86"/>
      <c r="HBO140" s="86"/>
      <c r="HBP140" s="86"/>
      <c r="HBQ140" s="86"/>
      <c r="HBR140" s="86"/>
      <c r="HBS140" s="86"/>
      <c r="HBT140" s="86"/>
      <c r="HBU140" s="86"/>
      <c r="HBV140" s="86"/>
      <c r="HBW140" s="86"/>
      <c r="HBX140" s="86"/>
      <c r="HBY140" s="86"/>
      <c r="HBZ140" s="86"/>
      <c r="HCA140" s="86"/>
      <c r="HCB140" s="86"/>
      <c r="HCC140" s="86"/>
      <c r="HCD140" s="86"/>
      <c r="HCE140" s="86"/>
      <c r="HCF140" s="86"/>
      <c r="HCG140" s="86"/>
      <c r="HCH140" s="86"/>
      <c r="HCI140" s="86"/>
      <c r="HCJ140" s="86"/>
      <c r="HCK140" s="86"/>
      <c r="HCL140" s="86"/>
      <c r="HCM140" s="86"/>
      <c r="HCN140" s="86"/>
      <c r="HCO140" s="86"/>
      <c r="HCP140" s="86"/>
      <c r="HCQ140" s="86"/>
      <c r="HCR140" s="86"/>
      <c r="HCS140" s="86"/>
      <c r="HCT140" s="86"/>
      <c r="HCU140" s="86"/>
      <c r="HCV140" s="86"/>
      <c r="HCW140" s="86"/>
      <c r="HCX140" s="86"/>
      <c r="HCY140" s="86"/>
      <c r="HCZ140" s="86"/>
      <c r="HDA140" s="86"/>
      <c r="HDB140" s="86"/>
      <c r="HDC140" s="86"/>
      <c r="HDD140" s="86"/>
      <c r="HDE140" s="86"/>
      <c r="HDF140" s="86"/>
      <c r="HDG140" s="86"/>
      <c r="HDH140" s="86"/>
      <c r="HDI140" s="86"/>
      <c r="HDJ140" s="86"/>
      <c r="HDK140" s="86"/>
      <c r="HDL140" s="86"/>
      <c r="HDM140" s="86"/>
      <c r="HDN140" s="86"/>
      <c r="HDO140" s="86"/>
      <c r="HDP140" s="86"/>
      <c r="HDQ140" s="86"/>
      <c r="HDR140" s="86"/>
      <c r="HDS140" s="86"/>
      <c r="HDT140" s="86"/>
      <c r="HDU140" s="86"/>
      <c r="HDV140" s="86"/>
      <c r="HDW140" s="86"/>
      <c r="HDX140" s="86"/>
      <c r="HDY140" s="86"/>
      <c r="HDZ140" s="86"/>
      <c r="HEA140" s="86"/>
      <c r="HEB140" s="86"/>
      <c r="HEC140" s="86"/>
      <c r="HED140" s="86"/>
      <c r="HEE140" s="86"/>
      <c r="HEF140" s="86"/>
      <c r="HEG140" s="86"/>
      <c r="HEH140" s="86"/>
      <c r="HEI140" s="86"/>
      <c r="HEJ140" s="86"/>
      <c r="HEK140" s="86"/>
      <c r="HEL140" s="86"/>
      <c r="HEM140" s="86"/>
      <c r="HEN140" s="86"/>
      <c r="HEO140" s="86"/>
      <c r="HEP140" s="86"/>
      <c r="HEQ140" s="86"/>
      <c r="HER140" s="86"/>
      <c r="HES140" s="86"/>
      <c r="HET140" s="86"/>
      <c r="HEU140" s="86"/>
      <c r="HEV140" s="86"/>
      <c r="HEW140" s="86"/>
      <c r="HEX140" s="86"/>
      <c r="HEY140" s="86"/>
      <c r="HEZ140" s="86"/>
      <c r="HFA140" s="86"/>
      <c r="HFB140" s="86"/>
      <c r="HFC140" s="86"/>
      <c r="HFD140" s="86"/>
      <c r="HFE140" s="86"/>
      <c r="HFF140" s="86"/>
      <c r="HFG140" s="86"/>
      <c r="HFH140" s="86"/>
      <c r="HFI140" s="86"/>
      <c r="HFJ140" s="86"/>
      <c r="HFK140" s="86"/>
      <c r="HFL140" s="86"/>
      <c r="HFM140" s="86"/>
      <c r="HFN140" s="86"/>
      <c r="HFO140" s="86"/>
      <c r="HFP140" s="86"/>
      <c r="HFQ140" s="86"/>
      <c r="HFR140" s="86"/>
      <c r="HFS140" s="86"/>
      <c r="HFT140" s="86"/>
      <c r="HFU140" s="86"/>
      <c r="HFV140" s="86"/>
      <c r="HFW140" s="86"/>
      <c r="HFX140" s="86"/>
      <c r="HFY140" s="86"/>
      <c r="HFZ140" s="86"/>
      <c r="HGA140" s="86"/>
      <c r="HGB140" s="86"/>
      <c r="HGC140" s="86"/>
      <c r="HGD140" s="86"/>
      <c r="HGE140" s="86"/>
      <c r="HGF140" s="86"/>
      <c r="HGG140" s="86"/>
      <c r="HGH140" s="86"/>
      <c r="HGI140" s="86"/>
      <c r="HGJ140" s="86"/>
      <c r="HGK140" s="86"/>
      <c r="HGL140" s="86"/>
      <c r="HGM140" s="86"/>
      <c r="HGN140" s="86"/>
      <c r="HGO140" s="86"/>
      <c r="HGP140" s="86"/>
      <c r="HGQ140" s="86"/>
      <c r="HGR140" s="86"/>
      <c r="HGS140" s="86"/>
      <c r="HGT140" s="86"/>
      <c r="HGU140" s="86"/>
      <c r="HGV140" s="86"/>
      <c r="HGW140" s="86"/>
      <c r="HGX140" s="86"/>
      <c r="HGY140" s="86"/>
      <c r="HGZ140" s="86"/>
      <c r="HHA140" s="86"/>
      <c r="HHB140" s="86"/>
      <c r="HHC140" s="86"/>
      <c r="HHD140" s="86"/>
      <c r="HHE140" s="86"/>
      <c r="HHF140" s="86"/>
      <c r="HHG140" s="86"/>
      <c r="HHH140" s="86"/>
      <c r="HHI140" s="86"/>
      <c r="HHJ140" s="86"/>
      <c r="HHK140" s="86"/>
      <c r="HHL140" s="86"/>
      <c r="HHM140" s="86"/>
      <c r="HHN140" s="86"/>
      <c r="HHO140" s="86"/>
      <c r="HHP140" s="86"/>
      <c r="HHQ140" s="86"/>
      <c r="HHR140" s="86"/>
      <c r="HHS140" s="86"/>
      <c r="HHZ140" s="86"/>
      <c r="HIA140" s="86"/>
      <c r="HIB140" s="86"/>
      <c r="HIC140" s="86"/>
      <c r="HID140" s="86"/>
      <c r="HIE140" s="86"/>
      <c r="HIF140" s="86"/>
      <c r="HIG140" s="86"/>
      <c r="HIH140" s="86"/>
      <c r="HII140" s="86"/>
      <c r="HIJ140" s="86"/>
      <c r="HIK140" s="86"/>
      <c r="HIL140" s="86"/>
      <c r="HIM140" s="86"/>
      <c r="HIN140" s="86"/>
      <c r="HIO140" s="86"/>
      <c r="HIP140" s="86"/>
      <c r="HIQ140" s="86"/>
      <c r="HIR140" s="86"/>
      <c r="HIS140" s="86"/>
      <c r="HIT140" s="86"/>
      <c r="HIU140" s="86"/>
      <c r="HIV140" s="86"/>
      <c r="HIW140" s="86"/>
      <c r="HIX140" s="86"/>
      <c r="HIY140" s="86"/>
      <c r="HIZ140" s="86"/>
      <c r="HJA140" s="86"/>
      <c r="HJB140" s="86"/>
      <c r="HJC140" s="86"/>
      <c r="HJD140" s="86"/>
      <c r="HJE140" s="86"/>
      <c r="HJF140" s="86"/>
      <c r="HJG140" s="86"/>
      <c r="HJH140" s="86"/>
      <c r="HJI140" s="86"/>
      <c r="HJJ140" s="86"/>
      <c r="HJK140" s="86"/>
      <c r="HJL140" s="86"/>
      <c r="HJM140" s="86"/>
      <c r="HJN140" s="86"/>
      <c r="HJO140" s="86"/>
      <c r="HJP140" s="86"/>
      <c r="HJQ140" s="86"/>
      <c r="HJR140" s="86"/>
      <c r="HJS140" s="86"/>
      <c r="HJT140" s="86"/>
      <c r="HJU140" s="86"/>
      <c r="HJV140" s="86"/>
      <c r="HJW140" s="86"/>
      <c r="HJX140" s="86"/>
      <c r="HJY140" s="86"/>
      <c r="HJZ140" s="86"/>
      <c r="HKA140" s="86"/>
      <c r="HKB140" s="86"/>
      <c r="HKC140" s="86"/>
      <c r="HKD140" s="86"/>
      <c r="HKE140" s="86"/>
      <c r="HKF140" s="86"/>
      <c r="HKG140" s="86"/>
      <c r="HKH140" s="86"/>
      <c r="HKI140" s="86"/>
      <c r="HKJ140" s="86"/>
      <c r="HKK140" s="86"/>
      <c r="HKL140" s="86"/>
      <c r="HKM140" s="86"/>
      <c r="HKN140" s="86"/>
      <c r="HKO140" s="86"/>
      <c r="HKP140" s="86"/>
      <c r="HKQ140" s="86"/>
      <c r="HKR140" s="86"/>
      <c r="HKS140" s="86"/>
      <c r="HKT140" s="86"/>
      <c r="HKU140" s="86"/>
      <c r="HKV140" s="86"/>
      <c r="HKW140" s="86"/>
      <c r="HKX140" s="86"/>
      <c r="HKY140" s="86"/>
      <c r="HKZ140" s="86"/>
      <c r="HLA140" s="86"/>
      <c r="HLB140" s="86"/>
      <c r="HLC140" s="86"/>
      <c r="HLD140" s="86"/>
      <c r="HLE140" s="86"/>
      <c r="HLF140" s="86"/>
      <c r="HLG140" s="86"/>
      <c r="HLH140" s="86"/>
      <c r="HLI140" s="86"/>
      <c r="HLJ140" s="86"/>
      <c r="HLK140" s="86"/>
      <c r="HLL140" s="86"/>
      <c r="HLM140" s="86"/>
      <c r="HLN140" s="86"/>
      <c r="HLO140" s="86"/>
      <c r="HLP140" s="86"/>
      <c r="HLQ140" s="86"/>
      <c r="HLR140" s="86"/>
      <c r="HLS140" s="86"/>
      <c r="HLT140" s="86"/>
      <c r="HLU140" s="86"/>
      <c r="HLV140" s="86"/>
      <c r="HLW140" s="86"/>
      <c r="HLX140" s="86"/>
      <c r="HLY140" s="86"/>
      <c r="HLZ140" s="86"/>
      <c r="HMA140" s="86"/>
      <c r="HMB140" s="86"/>
      <c r="HMC140" s="86"/>
      <c r="HMD140" s="86"/>
      <c r="HME140" s="86"/>
      <c r="HMF140" s="86"/>
      <c r="HMG140" s="86"/>
      <c r="HMH140" s="86"/>
      <c r="HMI140" s="86"/>
      <c r="HMJ140" s="86"/>
      <c r="HMK140" s="86"/>
      <c r="HML140" s="86"/>
      <c r="HMM140" s="86"/>
      <c r="HMN140" s="86"/>
      <c r="HMO140" s="86"/>
      <c r="HMP140" s="86"/>
      <c r="HMQ140" s="86"/>
      <c r="HMR140" s="86"/>
      <c r="HMS140" s="86"/>
      <c r="HMT140" s="86"/>
      <c r="HMU140" s="86"/>
      <c r="HMV140" s="86"/>
      <c r="HMW140" s="86"/>
      <c r="HMX140" s="86"/>
      <c r="HMY140" s="86"/>
      <c r="HMZ140" s="86"/>
      <c r="HNA140" s="86"/>
      <c r="HNB140" s="86"/>
      <c r="HNC140" s="86"/>
      <c r="HND140" s="86"/>
      <c r="HNE140" s="86"/>
      <c r="HNF140" s="86"/>
      <c r="HNG140" s="86"/>
      <c r="HNH140" s="86"/>
      <c r="HNI140" s="86"/>
      <c r="HNJ140" s="86"/>
      <c r="HNK140" s="86"/>
      <c r="HNL140" s="86"/>
      <c r="HNM140" s="86"/>
      <c r="HNN140" s="86"/>
      <c r="HNO140" s="86"/>
      <c r="HNP140" s="86"/>
      <c r="HNQ140" s="86"/>
      <c r="HNR140" s="86"/>
      <c r="HNS140" s="86"/>
      <c r="HNT140" s="86"/>
      <c r="HNU140" s="86"/>
      <c r="HNV140" s="86"/>
      <c r="HNW140" s="86"/>
      <c r="HNX140" s="86"/>
      <c r="HNY140" s="86"/>
      <c r="HNZ140" s="86"/>
      <c r="HOA140" s="86"/>
      <c r="HOB140" s="86"/>
      <c r="HOC140" s="86"/>
      <c r="HOD140" s="86"/>
      <c r="HOE140" s="86"/>
      <c r="HOF140" s="86"/>
      <c r="HOG140" s="86"/>
      <c r="HOH140" s="86"/>
      <c r="HOI140" s="86"/>
      <c r="HOJ140" s="86"/>
      <c r="HOK140" s="86"/>
      <c r="HOL140" s="86"/>
      <c r="HOM140" s="86"/>
      <c r="HON140" s="86"/>
      <c r="HOO140" s="86"/>
      <c r="HOP140" s="86"/>
      <c r="HOQ140" s="86"/>
      <c r="HOR140" s="86"/>
      <c r="HOS140" s="86"/>
      <c r="HOT140" s="86"/>
      <c r="HOU140" s="86"/>
      <c r="HOV140" s="86"/>
      <c r="HOW140" s="86"/>
      <c r="HOX140" s="86"/>
      <c r="HOY140" s="86"/>
      <c r="HOZ140" s="86"/>
      <c r="HPA140" s="86"/>
      <c r="HPB140" s="86"/>
      <c r="HPC140" s="86"/>
      <c r="HPD140" s="86"/>
      <c r="HPE140" s="86"/>
      <c r="HPF140" s="86"/>
      <c r="HPG140" s="86"/>
      <c r="HPH140" s="86"/>
      <c r="HPI140" s="86"/>
      <c r="HPJ140" s="86"/>
      <c r="HPK140" s="86"/>
      <c r="HPL140" s="86"/>
      <c r="HPM140" s="86"/>
      <c r="HPN140" s="86"/>
      <c r="HPO140" s="86"/>
      <c r="HPP140" s="86"/>
      <c r="HPQ140" s="86"/>
      <c r="HPR140" s="86"/>
      <c r="HPS140" s="86"/>
      <c r="HPT140" s="86"/>
      <c r="HPU140" s="86"/>
      <c r="HPV140" s="86"/>
      <c r="HPW140" s="86"/>
      <c r="HPX140" s="86"/>
      <c r="HPY140" s="86"/>
      <c r="HPZ140" s="86"/>
      <c r="HQA140" s="86"/>
      <c r="HQB140" s="86"/>
      <c r="HQC140" s="86"/>
      <c r="HQD140" s="86"/>
      <c r="HQE140" s="86"/>
      <c r="HQF140" s="86"/>
      <c r="HQG140" s="86"/>
      <c r="HQH140" s="86"/>
      <c r="HQI140" s="86"/>
      <c r="HQJ140" s="86"/>
      <c r="HQK140" s="86"/>
      <c r="HQL140" s="86"/>
      <c r="HQM140" s="86"/>
      <c r="HQN140" s="86"/>
      <c r="HQO140" s="86"/>
      <c r="HQP140" s="86"/>
      <c r="HQQ140" s="86"/>
      <c r="HQR140" s="86"/>
      <c r="HQS140" s="86"/>
      <c r="HQT140" s="86"/>
      <c r="HQU140" s="86"/>
      <c r="HQV140" s="86"/>
      <c r="HQW140" s="86"/>
      <c r="HQX140" s="86"/>
      <c r="HQY140" s="86"/>
      <c r="HQZ140" s="86"/>
      <c r="HRA140" s="86"/>
      <c r="HRB140" s="86"/>
      <c r="HRC140" s="86"/>
      <c r="HRD140" s="86"/>
      <c r="HRE140" s="86"/>
      <c r="HRF140" s="86"/>
      <c r="HRG140" s="86"/>
      <c r="HRH140" s="86"/>
      <c r="HRI140" s="86"/>
      <c r="HRJ140" s="86"/>
      <c r="HRK140" s="86"/>
      <c r="HRL140" s="86"/>
      <c r="HRM140" s="86"/>
      <c r="HRN140" s="86"/>
      <c r="HRO140" s="86"/>
      <c r="HRV140" s="86"/>
      <c r="HRW140" s="86"/>
      <c r="HRX140" s="86"/>
      <c r="HRY140" s="86"/>
      <c r="HRZ140" s="86"/>
      <c r="HSA140" s="86"/>
      <c r="HSB140" s="86"/>
      <c r="HSC140" s="86"/>
      <c r="HSD140" s="86"/>
      <c r="HSE140" s="86"/>
      <c r="HSF140" s="86"/>
      <c r="HSG140" s="86"/>
      <c r="HSH140" s="86"/>
      <c r="HSI140" s="86"/>
      <c r="HSJ140" s="86"/>
      <c r="HSK140" s="86"/>
      <c r="HSL140" s="86"/>
      <c r="HSM140" s="86"/>
      <c r="HSN140" s="86"/>
      <c r="HSO140" s="86"/>
      <c r="HSP140" s="86"/>
      <c r="HSQ140" s="86"/>
      <c r="HSR140" s="86"/>
      <c r="HSS140" s="86"/>
      <c r="HST140" s="86"/>
      <c r="HSU140" s="86"/>
      <c r="HSV140" s="86"/>
      <c r="HSW140" s="86"/>
      <c r="HSX140" s="86"/>
      <c r="HSY140" s="86"/>
      <c r="HSZ140" s="86"/>
      <c r="HTA140" s="86"/>
      <c r="HTB140" s="86"/>
      <c r="HTC140" s="86"/>
      <c r="HTD140" s="86"/>
      <c r="HTE140" s="86"/>
      <c r="HTF140" s="86"/>
      <c r="HTG140" s="86"/>
      <c r="HTH140" s="86"/>
      <c r="HTI140" s="86"/>
      <c r="HTJ140" s="86"/>
      <c r="HTK140" s="86"/>
      <c r="HTL140" s="86"/>
      <c r="HTM140" s="86"/>
      <c r="HTN140" s="86"/>
      <c r="HTO140" s="86"/>
      <c r="HTP140" s="86"/>
      <c r="HTQ140" s="86"/>
      <c r="HTR140" s="86"/>
      <c r="HTS140" s="86"/>
      <c r="HTT140" s="86"/>
      <c r="HTU140" s="86"/>
      <c r="HTV140" s="86"/>
      <c r="HTW140" s="86"/>
      <c r="HTX140" s="86"/>
      <c r="HTY140" s="86"/>
      <c r="HTZ140" s="86"/>
      <c r="HUA140" s="86"/>
      <c r="HUB140" s="86"/>
      <c r="HUC140" s="86"/>
      <c r="HUD140" s="86"/>
      <c r="HUE140" s="86"/>
      <c r="HUF140" s="86"/>
      <c r="HUG140" s="86"/>
      <c r="HUH140" s="86"/>
      <c r="HUI140" s="86"/>
      <c r="HUJ140" s="86"/>
      <c r="HUK140" s="86"/>
      <c r="HUL140" s="86"/>
      <c r="HUM140" s="86"/>
      <c r="HUN140" s="86"/>
      <c r="HUO140" s="86"/>
      <c r="HUP140" s="86"/>
      <c r="HUQ140" s="86"/>
      <c r="HUR140" s="86"/>
      <c r="HUS140" s="86"/>
      <c r="HUT140" s="86"/>
      <c r="HUU140" s="86"/>
      <c r="HUV140" s="86"/>
      <c r="HUW140" s="86"/>
      <c r="HUX140" s="86"/>
      <c r="HUY140" s="86"/>
      <c r="HUZ140" s="86"/>
      <c r="HVA140" s="86"/>
      <c r="HVB140" s="86"/>
      <c r="HVC140" s="86"/>
      <c r="HVD140" s="86"/>
      <c r="HVE140" s="86"/>
      <c r="HVF140" s="86"/>
      <c r="HVG140" s="86"/>
      <c r="HVH140" s="86"/>
      <c r="HVI140" s="86"/>
      <c r="HVJ140" s="86"/>
      <c r="HVK140" s="86"/>
      <c r="HVL140" s="86"/>
      <c r="HVM140" s="86"/>
      <c r="HVN140" s="86"/>
      <c r="HVO140" s="86"/>
      <c r="HVP140" s="86"/>
      <c r="HVQ140" s="86"/>
      <c r="HVR140" s="86"/>
      <c r="HVS140" s="86"/>
      <c r="HVT140" s="86"/>
      <c r="HVU140" s="86"/>
      <c r="HVV140" s="86"/>
      <c r="HVW140" s="86"/>
      <c r="HVX140" s="86"/>
      <c r="HVY140" s="86"/>
      <c r="HVZ140" s="86"/>
      <c r="HWA140" s="86"/>
      <c r="HWB140" s="86"/>
      <c r="HWC140" s="86"/>
      <c r="HWD140" s="86"/>
      <c r="HWE140" s="86"/>
      <c r="HWF140" s="86"/>
      <c r="HWG140" s="86"/>
      <c r="HWH140" s="86"/>
      <c r="HWI140" s="86"/>
      <c r="HWJ140" s="86"/>
      <c r="HWK140" s="86"/>
      <c r="HWL140" s="86"/>
      <c r="HWM140" s="86"/>
      <c r="HWN140" s="86"/>
      <c r="HWO140" s="86"/>
      <c r="HWP140" s="86"/>
      <c r="HWQ140" s="86"/>
      <c r="HWR140" s="86"/>
      <c r="HWS140" s="86"/>
      <c r="HWT140" s="86"/>
      <c r="HWU140" s="86"/>
      <c r="HWV140" s="86"/>
      <c r="HWW140" s="86"/>
      <c r="HWX140" s="86"/>
      <c r="HWY140" s="86"/>
      <c r="HWZ140" s="86"/>
      <c r="HXA140" s="86"/>
      <c r="HXB140" s="86"/>
      <c r="HXC140" s="86"/>
      <c r="HXD140" s="86"/>
      <c r="HXE140" s="86"/>
      <c r="HXF140" s="86"/>
      <c r="HXG140" s="86"/>
      <c r="HXH140" s="86"/>
      <c r="HXI140" s="86"/>
      <c r="HXJ140" s="86"/>
      <c r="HXK140" s="86"/>
      <c r="HXL140" s="86"/>
      <c r="HXM140" s="86"/>
      <c r="HXN140" s="86"/>
      <c r="HXO140" s="86"/>
      <c r="HXP140" s="86"/>
      <c r="HXQ140" s="86"/>
      <c r="HXR140" s="86"/>
      <c r="HXS140" s="86"/>
      <c r="HXT140" s="86"/>
      <c r="HXU140" s="86"/>
      <c r="HXV140" s="86"/>
      <c r="HXW140" s="86"/>
      <c r="HXX140" s="86"/>
      <c r="HXY140" s="86"/>
      <c r="HXZ140" s="86"/>
      <c r="HYA140" s="86"/>
      <c r="HYB140" s="86"/>
      <c r="HYC140" s="86"/>
      <c r="HYD140" s="86"/>
      <c r="HYE140" s="86"/>
      <c r="HYF140" s="86"/>
      <c r="HYG140" s="86"/>
      <c r="HYH140" s="86"/>
      <c r="HYI140" s="86"/>
      <c r="HYJ140" s="86"/>
      <c r="HYK140" s="86"/>
      <c r="HYL140" s="86"/>
      <c r="HYM140" s="86"/>
      <c r="HYN140" s="86"/>
      <c r="HYO140" s="86"/>
      <c r="HYP140" s="86"/>
      <c r="HYQ140" s="86"/>
      <c r="HYR140" s="86"/>
      <c r="HYS140" s="86"/>
      <c r="HYT140" s="86"/>
      <c r="HYU140" s="86"/>
      <c r="HYV140" s="86"/>
      <c r="HYW140" s="86"/>
      <c r="HYX140" s="86"/>
      <c r="HYY140" s="86"/>
      <c r="HYZ140" s="86"/>
      <c r="HZA140" s="86"/>
      <c r="HZB140" s="86"/>
      <c r="HZC140" s="86"/>
      <c r="HZD140" s="86"/>
      <c r="HZE140" s="86"/>
      <c r="HZF140" s="86"/>
      <c r="HZG140" s="86"/>
      <c r="HZH140" s="86"/>
      <c r="HZI140" s="86"/>
      <c r="HZJ140" s="86"/>
      <c r="HZK140" s="86"/>
      <c r="HZL140" s="86"/>
      <c r="HZM140" s="86"/>
      <c r="HZN140" s="86"/>
      <c r="HZO140" s="86"/>
      <c r="HZP140" s="86"/>
      <c r="HZQ140" s="86"/>
      <c r="HZR140" s="86"/>
      <c r="HZS140" s="86"/>
      <c r="HZT140" s="86"/>
      <c r="HZU140" s="86"/>
      <c r="HZV140" s="86"/>
      <c r="HZW140" s="86"/>
      <c r="HZX140" s="86"/>
      <c r="HZY140" s="86"/>
      <c r="HZZ140" s="86"/>
      <c r="IAA140" s="86"/>
      <c r="IAB140" s="86"/>
      <c r="IAC140" s="86"/>
      <c r="IAD140" s="86"/>
      <c r="IAE140" s="86"/>
      <c r="IAF140" s="86"/>
      <c r="IAG140" s="86"/>
      <c r="IAH140" s="86"/>
      <c r="IAI140" s="86"/>
      <c r="IAJ140" s="86"/>
      <c r="IAK140" s="86"/>
      <c r="IAL140" s="86"/>
      <c r="IAM140" s="86"/>
      <c r="IAN140" s="86"/>
      <c r="IAO140" s="86"/>
      <c r="IAP140" s="86"/>
      <c r="IAQ140" s="86"/>
      <c r="IAR140" s="86"/>
      <c r="IAS140" s="86"/>
      <c r="IAT140" s="86"/>
      <c r="IAU140" s="86"/>
      <c r="IAV140" s="86"/>
      <c r="IAW140" s="86"/>
      <c r="IAX140" s="86"/>
      <c r="IAY140" s="86"/>
      <c r="IAZ140" s="86"/>
      <c r="IBA140" s="86"/>
      <c r="IBB140" s="86"/>
      <c r="IBC140" s="86"/>
      <c r="IBD140" s="86"/>
      <c r="IBE140" s="86"/>
      <c r="IBF140" s="86"/>
      <c r="IBG140" s="86"/>
      <c r="IBH140" s="86"/>
      <c r="IBI140" s="86"/>
      <c r="IBJ140" s="86"/>
      <c r="IBK140" s="86"/>
      <c r="IBR140" s="86"/>
      <c r="IBS140" s="86"/>
      <c r="IBT140" s="86"/>
      <c r="IBU140" s="86"/>
      <c r="IBV140" s="86"/>
      <c r="IBW140" s="86"/>
      <c r="IBX140" s="86"/>
      <c r="IBY140" s="86"/>
      <c r="IBZ140" s="86"/>
      <c r="ICA140" s="86"/>
      <c r="ICB140" s="86"/>
      <c r="ICC140" s="86"/>
      <c r="ICD140" s="86"/>
      <c r="ICE140" s="86"/>
      <c r="ICF140" s="86"/>
      <c r="ICG140" s="86"/>
      <c r="ICH140" s="86"/>
      <c r="ICI140" s="86"/>
      <c r="ICJ140" s="86"/>
      <c r="ICK140" s="86"/>
      <c r="ICL140" s="86"/>
      <c r="ICM140" s="86"/>
      <c r="ICN140" s="86"/>
      <c r="ICO140" s="86"/>
      <c r="ICP140" s="86"/>
      <c r="ICQ140" s="86"/>
      <c r="ICR140" s="86"/>
      <c r="ICS140" s="86"/>
      <c r="ICT140" s="86"/>
      <c r="ICU140" s="86"/>
      <c r="ICV140" s="86"/>
      <c r="ICW140" s="86"/>
      <c r="ICX140" s="86"/>
      <c r="ICY140" s="86"/>
      <c r="ICZ140" s="86"/>
      <c r="IDA140" s="86"/>
      <c r="IDB140" s="86"/>
      <c r="IDC140" s="86"/>
      <c r="IDD140" s="86"/>
      <c r="IDE140" s="86"/>
      <c r="IDF140" s="86"/>
      <c r="IDG140" s="86"/>
      <c r="IDH140" s="86"/>
      <c r="IDI140" s="86"/>
      <c r="IDJ140" s="86"/>
      <c r="IDK140" s="86"/>
      <c r="IDL140" s="86"/>
      <c r="IDM140" s="86"/>
      <c r="IDN140" s="86"/>
      <c r="IDO140" s="86"/>
      <c r="IDP140" s="86"/>
      <c r="IDQ140" s="86"/>
      <c r="IDR140" s="86"/>
      <c r="IDS140" s="86"/>
      <c r="IDT140" s="86"/>
      <c r="IDU140" s="86"/>
      <c r="IDV140" s="86"/>
      <c r="IDW140" s="86"/>
      <c r="IDX140" s="86"/>
      <c r="IDY140" s="86"/>
      <c r="IDZ140" s="86"/>
      <c r="IEA140" s="86"/>
      <c r="IEB140" s="86"/>
      <c r="IEC140" s="86"/>
      <c r="IED140" s="86"/>
      <c r="IEE140" s="86"/>
      <c r="IEF140" s="86"/>
      <c r="IEG140" s="86"/>
      <c r="IEH140" s="86"/>
      <c r="IEI140" s="86"/>
      <c r="IEJ140" s="86"/>
      <c r="IEK140" s="86"/>
      <c r="IEL140" s="86"/>
      <c r="IEM140" s="86"/>
      <c r="IEN140" s="86"/>
      <c r="IEO140" s="86"/>
      <c r="IEP140" s="86"/>
      <c r="IEQ140" s="86"/>
      <c r="IER140" s="86"/>
      <c r="IES140" s="86"/>
      <c r="IET140" s="86"/>
      <c r="IEU140" s="86"/>
      <c r="IEV140" s="86"/>
      <c r="IEW140" s="86"/>
      <c r="IEX140" s="86"/>
      <c r="IEY140" s="86"/>
      <c r="IEZ140" s="86"/>
      <c r="IFA140" s="86"/>
      <c r="IFB140" s="86"/>
      <c r="IFC140" s="86"/>
      <c r="IFD140" s="86"/>
      <c r="IFE140" s="86"/>
      <c r="IFF140" s="86"/>
      <c r="IFG140" s="86"/>
      <c r="IFH140" s="86"/>
      <c r="IFI140" s="86"/>
      <c r="IFJ140" s="86"/>
      <c r="IFK140" s="86"/>
      <c r="IFL140" s="86"/>
      <c r="IFM140" s="86"/>
      <c r="IFN140" s="86"/>
      <c r="IFO140" s="86"/>
      <c r="IFP140" s="86"/>
      <c r="IFQ140" s="86"/>
      <c r="IFR140" s="86"/>
      <c r="IFS140" s="86"/>
      <c r="IFT140" s="86"/>
      <c r="IFU140" s="86"/>
      <c r="IFV140" s="86"/>
      <c r="IFW140" s="86"/>
      <c r="IFX140" s="86"/>
      <c r="IFY140" s="86"/>
      <c r="IFZ140" s="86"/>
      <c r="IGA140" s="86"/>
      <c r="IGB140" s="86"/>
      <c r="IGC140" s="86"/>
      <c r="IGD140" s="86"/>
      <c r="IGE140" s="86"/>
      <c r="IGF140" s="86"/>
      <c r="IGG140" s="86"/>
      <c r="IGH140" s="86"/>
      <c r="IGI140" s="86"/>
      <c r="IGJ140" s="86"/>
      <c r="IGK140" s="86"/>
      <c r="IGL140" s="86"/>
      <c r="IGM140" s="86"/>
      <c r="IGN140" s="86"/>
      <c r="IGO140" s="86"/>
      <c r="IGP140" s="86"/>
      <c r="IGQ140" s="86"/>
      <c r="IGR140" s="86"/>
      <c r="IGS140" s="86"/>
      <c r="IGT140" s="86"/>
      <c r="IGU140" s="86"/>
      <c r="IGV140" s="86"/>
      <c r="IGW140" s="86"/>
      <c r="IGX140" s="86"/>
      <c r="IGY140" s="86"/>
      <c r="IGZ140" s="86"/>
      <c r="IHA140" s="86"/>
      <c r="IHB140" s="86"/>
      <c r="IHC140" s="86"/>
      <c r="IHD140" s="86"/>
      <c r="IHE140" s="86"/>
      <c r="IHF140" s="86"/>
      <c r="IHG140" s="86"/>
      <c r="IHH140" s="86"/>
      <c r="IHI140" s="86"/>
      <c r="IHJ140" s="86"/>
      <c r="IHK140" s="86"/>
      <c r="IHL140" s="86"/>
      <c r="IHM140" s="86"/>
      <c r="IHN140" s="86"/>
      <c r="IHO140" s="86"/>
      <c r="IHP140" s="86"/>
      <c r="IHQ140" s="86"/>
      <c r="IHR140" s="86"/>
      <c r="IHS140" s="86"/>
      <c r="IHT140" s="86"/>
      <c r="IHU140" s="86"/>
      <c r="IHV140" s="86"/>
      <c r="IHW140" s="86"/>
      <c r="IHX140" s="86"/>
      <c r="IHY140" s="86"/>
      <c r="IHZ140" s="86"/>
      <c r="IIA140" s="86"/>
      <c r="IIB140" s="86"/>
      <c r="IIC140" s="86"/>
      <c r="IID140" s="86"/>
      <c r="IIE140" s="86"/>
      <c r="IIF140" s="86"/>
      <c r="IIG140" s="86"/>
      <c r="IIH140" s="86"/>
      <c r="III140" s="86"/>
      <c r="IIJ140" s="86"/>
      <c r="IIK140" s="86"/>
      <c r="IIL140" s="86"/>
      <c r="IIM140" s="86"/>
      <c r="IIN140" s="86"/>
      <c r="IIO140" s="86"/>
      <c r="IIP140" s="86"/>
      <c r="IIQ140" s="86"/>
      <c r="IIR140" s="86"/>
      <c r="IIS140" s="86"/>
      <c r="IIT140" s="86"/>
      <c r="IIU140" s="86"/>
      <c r="IIV140" s="86"/>
      <c r="IIW140" s="86"/>
      <c r="IIX140" s="86"/>
      <c r="IIY140" s="86"/>
      <c r="IIZ140" s="86"/>
      <c r="IJA140" s="86"/>
      <c r="IJB140" s="86"/>
      <c r="IJC140" s="86"/>
      <c r="IJD140" s="86"/>
      <c r="IJE140" s="86"/>
      <c r="IJF140" s="86"/>
      <c r="IJG140" s="86"/>
      <c r="IJH140" s="86"/>
      <c r="IJI140" s="86"/>
      <c r="IJJ140" s="86"/>
      <c r="IJK140" s="86"/>
      <c r="IJL140" s="86"/>
      <c r="IJM140" s="86"/>
      <c r="IJN140" s="86"/>
      <c r="IJO140" s="86"/>
      <c r="IJP140" s="86"/>
      <c r="IJQ140" s="86"/>
      <c r="IJR140" s="86"/>
      <c r="IJS140" s="86"/>
      <c r="IJT140" s="86"/>
      <c r="IJU140" s="86"/>
      <c r="IJV140" s="86"/>
      <c r="IJW140" s="86"/>
      <c r="IJX140" s="86"/>
      <c r="IJY140" s="86"/>
      <c r="IJZ140" s="86"/>
      <c r="IKA140" s="86"/>
      <c r="IKB140" s="86"/>
      <c r="IKC140" s="86"/>
      <c r="IKD140" s="86"/>
      <c r="IKE140" s="86"/>
      <c r="IKF140" s="86"/>
      <c r="IKG140" s="86"/>
      <c r="IKH140" s="86"/>
      <c r="IKI140" s="86"/>
      <c r="IKJ140" s="86"/>
      <c r="IKK140" s="86"/>
      <c r="IKL140" s="86"/>
      <c r="IKM140" s="86"/>
      <c r="IKN140" s="86"/>
      <c r="IKO140" s="86"/>
      <c r="IKP140" s="86"/>
      <c r="IKQ140" s="86"/>
      <c r="IKR140" s="86"/>
      <c r="IKS140" s="86"/>
      <c r="IKT140" s="86"/>
      <c r="IKU140" s="86"/>
      <c r="IKV140" s="86"/>
      <c r="IKW140" s="86"/>
      <c r="IKX140" s="86"/>
      <c r="IKY140" s="86"/>
      <c r="IKZ140" s="86"/>
      <c r="ILA140" s="86"/>
      <c r="ILB140" s="86"/>
      <c r="ILC140" s="86"/>
      <c r="ILD140" s="86"/>
      <c r="ILE140" s="86"/>
      <c r="ILF140" s="86"/>
      <c r="ILG140" s="86"/>
      <c r="ILN140" s="86"/>
      <c r="ILO140" s="86"/>
      <c r="ILP140" s="86"/>
      <c r="ILQ140" s="86"/>
      <c r="ILR140" s="86"/>
      <c r="ILS140" s="86"/>
      <c r="ILT140" s="86"/>
      <c r="ILU140" s="86"/>
      <c r="ILV140" s="86"/>
      <c r="ILW140" s="86"/>
      <c r="ILX140" s="86"/>
      <c r="ILY140" s="86"/>
      <c r="ILZ140" s="86"/>
      <c r="IMA140" s="86"/>
      <c r="IMB140" s="86"/>
      <c r="IMC140" s="86"/>
      <c r="IMD140" s="86"/>
      <c r="IME140" s="86"/>
      <c r="IMF140" s="86"/>
      <c r="IMG140" s="86"/>
      <c r="IMH140" s="86"/>
      <c r="IMI140" s="86"/>
      <c r="IMJ140" s="86"/>
      <c r="IMK140" s="86"/>
      <c r="IML140" s="86"/>
      <c r="IMM140" s="86"/>
      <c r="IMN140" s="86"/>
      <c r="IMO140" s="86"/>
      <c r="IMP140" s="86"/>
      <c r="IMQ140" s="86"/>
      <c r="IMR140" s="86"/>
      <c r="IMS140" s="86"/>
      <c r="IMT140" s="86"/>
      <c r="IMU140" s="86"/>
      <c r="IMV140" s="86"/>
      <c r="IMW140" s="86"/>
      <c r="IMX140" s="86"/>
      <c r="IMY140" s="86"/>
      <c r="IMZ140" s="86"/>
      <c r="INA140" s="86"/>
      <c r="INB140" s="86"/>
      <c r="INC140" s="86"/>
      <c r="IND140" s="86"/>
      <c r="INE140" s="86"/>
      <c r="INF140" s="86"/>
      <c r="ING140" s="86"/>
      <c r="INH140" s="86"/>
      <c r="INI140" s="86"/>
      <c r="INJ140" s="86"/>
      <c r="INK140" s="86"/>
      <c r="INL140" s="86"/>
      <c r="INM140" s="86"/>
      <c r="INN140" s="86"/>
      <c r="INO140" s="86"/>
      <c r="INP140" s="86"/>
      <c r="INQ140" s="86"/>
      <c r="INR140" s="86"/>
      <c r="INS140" s="86"/>
      <c r="INT140" s="86"/>
      <c r="INU140" s="86"/>
      <c r="INV140" s="86"/>
      <c r="INW140" s="86"/>
      <c r="INX140" s="86"/>
      <c r="INY140" s="86"/>
      <c r="INZ140" s="86"/>
      <c r="IOA140" s="86"/>
      <c r="IOB140" s="86"/>
      <c r="IOC140" s="86"/>
      <c r="IOD140" s="86"/>
      <c r="IOE140" s="86"/>
      <c r="IOF140" s="86"/>
      <c r="IOG140" s="86"/>
      <c r="IOH140" s="86"/>
      <c r="IOI140" s="86"/>
      <c r="IOJ140" s="86"/>
      <c r="IOK140" s="86"/>
      <c r="IOL140" s="86"/>
      <c r="IOM140" s="86"/>
      <c r="ION140" s="86"/>
      <c r="IOO140" s="86"/>
      <c r="IOP140" s="86"/>
      <c r="IOQ140" s="86"/>
      <c r="IOR140" s="86"/>
      <c r="IOS140" s="86"/>
      <c r="IOT140" s="86"/>
      <c r="IOU140" s="86"/>
      <c r="IOV140" s="86"/>
      <c r="IOW140" s="86"/>
      <c r="IOX140" s="86"/>
      <c r="IOY140" s="86"/>
      <c r="IOZ140" s="86"/>
      <c r="IPA140" s="86"/>
      <c r="IPB140" s="86"/>
      <c r="IPC140" s="86"/>
      <c r="IPD140" s="86"/>
      <c r="IPE140" s="86"/>
      <c r="IPF140" s="86"/>
      <c r="IPG140" s="86"/>
      <c r="IPH140" s="86"/>
      <c r="IPI140" s="86"/>
      <c r="IPJ140" s="86"/>
      <c r="IPK140" s="86"/>
      <c r="IPL140" s="86"/>
      <c r="IPM140" s="86"/>
      <c r="IPN140" s="86"/>
      <c r="IPO140" s="86"/>
      <c r="IPP140" s="86"/>
      <c r="IPQ140" s="86"/>
      <c r="IPR140" s="86"/>
      <c r="IPS140" s="86"/>
      <c r="IPT140" s="86"/>
      <c r="IPU140" s="86"/>
      <c r="IPV140" s="86"/>
      <c r="IPW140" s="86"/>
      <c r="IPX140" s="86"/>
      <c r="IPY140" s="86"/>
      <c r="IPZ140" s="86"/>
      <c r="IQA140" s="86"/>
      <c r="IQB140" s="86"/>
      <c r="IQC140" s="86"/>
      <c r="IQD140" s="86"/>
      <c r="IQE140" s="86"/>
      <c r="IQF140" s="86"/>
      <c r="IQG140" s="86"/>
      <c r="IQH140" s="86"/>
      <c r="IQI140" s="86"/>
      <c r="IQJ140" s="86"/>
      <c r="IQK140" s="86"/>
      <c r="IQL140" s="86"/>
      <c r="IQM140" s="86"/>
      <c r="IQN140" s="86"/>
      <c r="IQO140" s="86"/>
      <c r="IQP140" s="86"/>
      <c r="IQQ140" s="86"/>
      <c r="IQR140" s="86"/>
      <c r="IQS140" s="86"/>
      <c r="IQT140" s="86"/>
      <c r="IQU140" s="86"/>
      <c r="IQV140" s="86"/>
      <c r="IQW140" s="86"/>
      <c r="IQX140" s="86"/>
      <c r="IQY140" s="86"/>
      <c r="IQZ140" s="86"/>
      <c r="IRA140" s="86"/>
      <c r="IRB140" s="86"/>
      <c r="IRC140" s="86"/>
      <c r="IRD140" s="86"/>
      <c r="IRE140" s="86"/>
      <c r="IRF140" s="86"/>
      <c r="IRG140" s="86"/>
      <c r="IRH140" s="86"/>
      <c r="IRI140" s="86"/>
      <c r="IRJ140" s="86"/>
      <c r="IRK140" s="86"/>
      <c r="IRL140" s="86"/>
      <c r="IRM140" s="86"/>
      <c r="IRN140" s="86"/>
      <c r="IRO140" s="86"/>
      <c r="IRP140" s="86"/>
      <c r="IRQ140" s="86"/>
      <c r="IRR140" s="86"/>
      <c r="IRS140" s="86"/>
      <c r="IRT140" s="86"/>
      <c r="IRU140" s="86"/>
      <c r="IRV140" s="86"/>
      <c r="IRW140" s="86"/>
      <c r="IRX140" s="86"/>
      <c r="IRY140" s="86"/>
      <c r="IRZ140" s="86"/>
      <c r="ISA140" s="86"/>
      <c r="ISB140" s="86"/>
      <c r="ISC140" s="86"/>
      <c r="ISD140" s="86"/>
      <c r="ISE140" s="86"/>
      <c r="ISF140" s="86"/>
      <c r="ISG140" s="86"/>
      <c r="ISH140" s="86"/>
      <c r="ISI140" s="86"/>
      <c r="ISJ140" s="86"/>
      <c r="ISK140" s="86"/>
      <c r="ISL140" s="86"/>
      <c r="ISM140" s="86"/>
      <c r="ISN140" s="86"/>
      <c r="ISO140" s="86"/>
      <c r="ISP140" s="86"/>
      <c r="ISQ140" s="86"/>
      <c r="ISR140" s="86"/>
      <c r="ISS140" s="86"/>
      <c r="IST140" s="86"/>
      <c r="ISU140" s="86"/>
      <c r="ISV140" s="86"/>
      <c r="ISW140" s="86"/>
      <c r="ISX140" s="86"/>
      <c r="ISY140" s="86"/>
      <c r="ISZ140" s="86"/>
      <c r="ITA140" s="86"/>
      <c r="ITB140" s="86"/>
      <c r="ITC140" s="86"/>
      <c r="ITD140" s="86"/>
      <c r="ITE140" s="86"/>
      <c r="ITF140" s="86"/>
      <c r="ITG140" s="86"/>
      <c r="ITH140" s="86"/>
      <c r="ITI140" s="86"/>
      <c r="ITJ140" s="86"/>
      <c r="ITK140" s="86"/>
      <c r="ITL140" s="86"/>
      <c r="ITM140" s="86"/>
      <c r="ITN140" s="86"/>
      <c r="ITO140" s="86"/>
      <c r="ITP140" s="86"/>
      <c r="ITQ140" s="86"/>
      <c r="ITR140" s="86"/>
      <c r="ITS140" s="86"/>
      <c r="ITT140" s="86"/>
      <c r="ITU140" s="86"/>
      <c r="ITV140" s="86"/>
      <c r="ITW140" s="86"/>
      <c r="ITX140" s="86"/>
      <c r="ITY140" s="86"/>
      <c r="ITZ140" s="86"/>
      <c r="IUA140" s="86"/>
      <c r="IUB140" s="86"/>
      <c r="IUC140" s="86"/>
      <c r="IUD140" s="86"/>
      <c r="IUE140" s="86"/>
      <c r="IUF140" s="86"/>
      <c r="IUG140" s="86"/>
      <c r="IUH140" s="86"/>
      <c r="IUI140" s="86"/>
      <c r="IUJ140" s="86"/>
      <c r="IUK140" s="86"/>
      <c r="IUL140" s="86"/>
      <c r="IUM140" s="86"/>
      <c r="IUN140" s="86"/>
      <c r="IUO140" s="86"/>
      <c r="IUP140" s="86"/>
      <c r="IUQ140" s="86"/>
      <c r="IUR140" s="86"/>
      <c r="IUS140" s="86"/>
      <c r="IUT140" s="86"/>
      <c r="IUU140" s="86"/>
      <c r="IUV140" s="86"/>
      <c r="IUW140" s="86"/>
      <c r="IUX140" s="86"/>
      <c r="IUY140" s="86"/>
      <c r="IUZ140" s="86"/>
      <c r="IVA140" s="86"/>
      <c r="IVB140" s="86"/>
      <c r="IVC140" s="86"/>
      <c r="IVJ140" s="86"/>
      <c r="IVK140" s="86"/>
      <c r="IVL140" s="86"/>
      <c r="IVM140" s="86"/>
      <c r="IVN140" s="86"/>
      <c r="IVO140" s="86"/>
      <c r="IVP140" s="86"/>
      <c r="IVQ140" s="86"/>
      <c r="IVR140" s="86"/>
      <c r="IVS140" s="86"/>
      <c r="IVT140" s="86"/>
      <c r="IVU140" s="86"/>
      <c r="IVV140" s="86"/>
      <c r="IVW140" s="86"/>
      <c r="IVX140" s="86"/>
      <c r="IVY140" s="86"/>
      <c r="IVZ140" s="86"/>
      <c r="IWA140" s="86"/>
      <c r="IWB140" s="86"/>
      <c r="IWC140" s="86"/>
      <c r="IWD140" s="86"/>
      <c r="IWE140" s="86"/>
      <c r="IWF140" s="86"/>
      <c r="IWG140" s="86"/>
      <c r="IWH140" s="86"/>
      <c r="IWI140" s="86"/>
      <c r="IWJ140" s="86"/>
      <c r="IWK140" s="86"/>
      <c r="IWL140" s="86"/>
      <c r="IWM140" s="86"/>
      <c r="IWN140" s="86"/>
      <c r="IWO140" s="86"/>
      <c r="IWP140" s="86"/>
      <c r="IWQ140" s="86"/>
      <c r="IWR140" s="86"/>
      <c r="IWS140" s="86"/>
      <c r="IWT140" s="86"/>
      <c r="IWU140" s="86"/>
      <c r="IWV140" s="86"/>
      <c r="IWW140" s="86"/>
      <c r="IWX140" s="86"/>
      <c r="IWY140" s="86"/>
      <c r="IWZ140" s="86"/>
      <c r="IXA140" s="86"/>
      <c r="IXB140" s="86"/>
      <c r="IXC140" s="86"/>
      <c r="IXD140" s="86"/>
      <c r="IXE140" s="86"/>
      <c r="IXF140" s="86"/>
      <c r="IXG140" s="86"/>
      <c r="IXH140" s="86"/>
      <c r="IXI140" s="86"/>
      <c r="IXJ140" s="86"/>
      <c r="IXK140" s="86"/>
      <c r="IXL140" s="86"/>
      <c r="IXM140" s="86"/>
      <c r="IXN140" s="86"/>
      <c r="IXO140" s="86"/>
      <c r="IXP140" s="86"/>
      <c r="IXQ140" s="86"/>
      <c r="IXR140" s="86"/>
      <c r="IXS140" s="86"/>
      <c r="IXT140" s="86"/>
      <c r="IXU140" s="86"/>
      <c r="IXV140" s="86"/>
      <c r="IXW140" s="86"/>
      <c r="IXX140" s="86"/>
      <c r="IXY140" s="86"/>
      <c r="IXZ140" s="86"/>
      <c r="IYA140" s="86"/>
      <c r="IYB140" s="86"/>
      <c r="IYC140" s="86"/>
      <c r="IYD140" s="86"/>
      <c r="IYE140" s="86"/>
      <c r="IYF140" s="86"/>
      <c r="IYG140" s="86"/>
      <c r="IYH140" s="86"/>
      <c r="IYI140" s="86"/>
      <c r="IYJ140" s="86"/>
      <c r="IYK140" s="86"/>
      <c r="IYL140" s="86"/>
      <c r="IYM140" s="86"/>
      <c r="IYN140" s="86"/>
      <c r="IYO140" s="86"/>
      <c r="IYP140" s="86"/>
      <c r="IYQ140" s="86"/>
      <c r="IYR140" s="86"/>
      <c r="IYS140" s="86"/>
      <c r="IYT140" s="86"/>
      <c r="IYU140" s="86"/>
      <c r="IYV140" s="86"/>
      <c r="IYW140" s="86"/>
      <c r="IYX140" s="86"/>
      <c r="IYY140" s="86"/>
      <c r="IYZ140" s="86"/>
      <c r="IZA140" s="86"/>
      <c r="IZB140" s="86"/>
      <c r="IZC140" s="86"/>
      <c r="IZD140" s="86"/>
      <c r="IZE140" s="86"/>
      <c r="IZF140" s="86"/>
      <c r="IZG140" s="86"/>
      <c r="IZH140" s="86"/>
      <c r="IZI140" s="86"/>
      <c r="IZJ140" s="86"/>
      <c r="IZK140" s="86"/>
      <c r="IZL140" s="86"/>
      <c r="IZM140" s="86"/>
      <c r="IZN140" s="86"/>
      <c r="IZO140" s="86"/>
      <c r="IZP140" s="86"/>
      <c r="IZQ140" s="86"/>
      <c r="IZR140" s="86"/>
      <c r="IZS140" s="86"/>
      <c r="IZT140" s="86"/>
      <c r="IZU140" s="86"/>
      <c r="IZV140" s="86"/>
      <c r="IZW140" s="86"/>
      <c r="IZX140" s="86"/>
      <c r="IZY140" s="86"/>
      <c r="IZZ140" s="86"/>
      <c r="JAA140" s="86"/>
      <c r="JAB140" s="86"/>
      <c r="JAC140" s="86"/>
      <c r="JAD140" s="86"/>
      <c r="JAE140" s="86"/>
      <c r="JAF140" s="86"/>
      <c r="JAG140" s="86"/>
      <c r="JAH140" s="86"/>
      <c r="JAI140" s="86"/>
      <c r="JAJ140" s="86"/>
      <c r="JAK140" s="86"/>
      <c r="JAL140" s="86"/>
      <c r="JAM140" s="86"/>
      <c r="JAN140" s="86"/>
      <c r="JAO140" s="86"/>
      <c r="JAP140" s="86"/>
      <c r="JAQ140" s="86"/>
      <c r="JAR140" s="86"/>
      <c r="JAS140" s="86"/>
      <c r="JAT140" s="86"/>
      <c r="JAU140" s="86"/>
      <c r="JAV140" s="86"/>
      <c r="JAW140" s="86"/>
      <c r="JAX140" s="86"/>
      <c r="JAY140" s="86"/>
      <c r="JAZ140" s="86"/>
      <c r="JBA140" s="86"/>
      <c r="JBB140" s="86"/>
      <c r="JBC140" s="86"/>
      <c r="JBD140" s="86"/>
      <c r="JBE140" s="86"/>
      <c r="JBF140" s="86"/>
      <c r="JBG140" s="86"/>
      <c r="JBH140" s="86"/>
      <c r="JBI140" s="86"/>
      <c r="JBJ140" s="86"/>
      <c r="JBK140" s="86"/>
      <c r="JBL140" s="86"/>
      <c r="JBM140" s="86"/>
      <c r="JBN140" s="86"/>
      <c r="JBO140" s="86"/>
      <c r="JBP140" s="86"/>
      <c r="JBQ140" s="86"/>
      <c r="JBR140" s="86"/>
      <c r="JBS140" s="86"/>
      <c r="JBT140" s="86"/>
      <c r="JBU140" s="86"/>
      <c r="JBV140" s="86"/>
      <c r="JBW140" s="86"/>
      <c r="JBX140" s="86"/>
      <c r="JBY140" s="86"/>
      <c r="JBZ140" s="86"/>
      <c r="JCA140" s="86"/>
      <c r="JCB140" s="86"/>
      <c r="JCC140" s="86"/>
      <c r="JCD140" s="86"/>
      <c r="JCE140" s="86"/>
      <c r="JCF140" s="86"/>
      <c r="JCG140" s="86"/>
      <c r="JCH140" s="86"/>
      <c r="JCI140" s="86"/>
      <c r="JCJ140" s="86"/>
      <c r="JCK140" s="86"/>
      <c r="JCL140" s="86"/>
      <c r="JCM140" s="86"/>
      <c r="JCN140" s="86"/>
      <c r="JCO140" s="86"/>
      <c r="JCP140" s="86"/>
      <c r="JCQ140" s="86"/>
      <c r="JCR140" s="86"/>
      <c r="JCS140" s="86"/>
      <c r="JCT140" s="86"/>
      <c r="JCU140" s="86"/>
      <c r="JCV140" s="86"/>
      <c r="JCW140" s="86"/>
      <c r="JCX140" s="86"/>
      <c r="JCY140" s="86"/>
      <c r="JCZ140" s="86"/>
      <c r="JDA140" s="86"/>
      <c r="JDB140" s="86"/>
      <c r="JDC140" s="86"/>
      <c r="JDD140" s="86"/>
      <c r="JDE140" s="86"/>
      <c r="JDF140" s="86"/>
      <c r="JDG140" s="86"/>
      <c r="JDH140" s="86"/>
      <c r="JDI140" s="86"/>
      <c r="JDJ140" s="86"/>
      <c r="JDK140" s="86"/>
      <c r="JDL140" s="86"/>
      <c r="JDM140" s="86"/>
      <c r="JDN140" s="86"/>
      <c r="JDO140" s="86"/>
      <c r="JDP140" s="86"/>
      <c r="JDQ140" s="86"/>
      <c r="JDR140" s="86"/>
      <c r="JDS140" s="86"/>
      <c r="JDT140" s="86"/>
      <c r="JDU140" s="86"/>
      <c r="JDV140" s="86"/>
      <c r="JDW140" s="86"/>
      <c r="JDX140" s="86"/>
      <c r="JDY140" s="86"/>
      <c r="JDZ140" s="86"/>
      <c r="JEA140" s="86"/>
      <c r="JEB140" s="86"/>
      <c r="JEC140" s="86"/>
      <c r="JED140" s="86"/>
      <c r="JEE140" s="86"/>
      <c r="JEF140" s="86"/>
      <c r="JEG140" s="86"/>
      <c r="JEH140" s="86"/>
      <c r="JEI140" s="86"/>
      <c r="JEJ140" s="86"/>
      <c r="JEK140" s="86"/>
      <c r="JEL140" s="86"/>
      <c r="JEM140" s="86"/>
      <c r="JEN140" s="86"/>
      <c r="JEO140" s="86"/>
      <c r="JEP140" s="86"/>
      <c r="JEQ140" s="86"/>
      <c r="JER140" s="86"/>
      <c r="JES140" s="86"/>
      <c r="JET140" s="86"/>
      <c r="JEU140" s="86"/>
      <c r="JEV140" s="86"/>
      <c r="JEW140" s="86"/>
      <c r="JEX140" s="86"/>
      <c r="JEY140" s="86"/>
      <c r="JFF140" s="86"/>
      <c r="JFG140" s="86"/>
      <c r="JFH140" s="86"/>
      <c r="JFI140" s="86"/>
      <c r="JFJ140" s="86"/>
      <c r="JFK140" s="86"/>
      <c r="JFL140" s="86"/>
      <c r="JFM140" s="86"/>
      <c r="JFN140" s="86"/>
      <c r="JFO140" s="86"/>
      <c r="JFP140" s="86"/>
      <c r="JFQ140" s="86"/>
      <c r="JFR140" s="86"/>
      <c r="JFS140" s="86"/>
      <c r="JFT140" s="86"/>
      <c r="JFU140" s="86"/>
      <c r="JFV140" s="86"/>
      <c r="JFW140" s="86"/>
      <c r="JFX140" s="86"/>
      <c r="JFY140" s="86"/>
      <c r="JFZ140" s="86"/>
      <c r="JGA140" s="86"/>
      <c r="JGB140" s="86"/>
      <c r="JGC140" s="86"/>
      <c r="JGD140" s="86"/>
      <c r="JGE140" s="86"/>
      <c r="JGF140" s="86"/>
      <c r="JGG140" s="86"/>
      <c r="JGH140" s="86"/>
      <c r="JGI140" s="86"/>
      <c r="JGJ140" s="86"/>
      <c r="JGK140" s="86"/>
      <c r="JGL140" s="86"/>
      <c r="JGM140" s="86"/>
      <c r="JGN140" s="86"/>
      <c r="JGO140" s="86"/>
      <c r="JGP140" s="86"/>
      <c r="JGQ140" s="86"/>
      <c r="JGR140" s="86"/>
      <c r="JGS140" s="86"/>
      <c r="JGT140" s="86"/>
      <c r="JGU140" s="86"/>
      <c r="JGV140" s="86"/>
      <c r="JGW140" s="86"/>
      <c r="JGX140" s="86"/>
      <c r="JGY140" s="86"/>
      <c r="JGZ140" s="86"/>
      <c r="JHA140" s="86"/>
      <c r="JHB140" s="86"/>
      <c r="JHC140" s="86"/>
      <c r="JHD140" s="86"/>
      <c r="JHE140" s="86"/>
      <c r="JHF140" s="86"/>
      <c r="JHG140" s="86"/>
      <c r="JHH140" s="86"/>
      <c r="JHI140" s="86"/>
      <c r="JHJ140" s="86"/>
      <c r="JHK140" s="86"/>
      <c r="JHL140" s="86"/>
      <c r="JHM140" s="86"/>
      <c r="JHN140" s="86"/>
      <c r="JHO140" s="86"/>
      <c r="JHP140" s="86"/>
      <c r="JHQ140" s="86"/>
      <c r="JHR140" s="86"/>
      <c r="JHS140" s="86"/>
      <c r="JHT140" s="86"/>
      <c r="JHU140" s="86"/>
      <c r="JHV140" s="86"/>
      <c r="JHW140" s="86"/>
      <c r="JHX140" s="86"/>
      <c r="JHY140" s="86"/>
      <c r="JHZ140" s="86"/>
      <c r="JIA140" s="86"/>
      <c r="JIB140" s="86"/>
      <c r="JIC140" s="86"/>
      <c r="JID140" s="86"/>
      <c r="JIE140" s="86"/>
      <c r="JIF140" s="86"/>
      <c r="JIG140" s="86"/>
      <c r="JIH140" s="86"/>
      <c r="JII140" s="86"/>
      <c r="JIJ140" s="86"/>
      <c r="JIK140" s="86"/>
      <c r="JIL140" s="86"/>
      <c r="JIM140" s="86"/>
      <c r="JIN140" s="86"/>
      <c r="JIO140" s="86"/>
      <c r="JIP140" s="86"/>
      <c r="JIQ140" s="86"/>
      <c r="JIR140" s="86"/>
      <c r="JIS140" s="86"/>
      <c r="JIT140" s="86"/>
      <c r="JIU140" s="86"/>
      <c r="JIV140" s="86"/>
      <c r="JIW140" s="86"/>
      <c r="JIX140" s="86"/>
      <c r="JIY140" s="86"/>
      <c r="JIZ140" s="86"/>
      <c r="JJA140" s="86"/>
      <c r="JJB140" s="86"/>
      <c r="JJC140" s="86"/>
      <c r="JJD140" s="86"/>
      <c r="JJE140" s="86"/>
      <c r="JJF140" s="86"/>
      <c r="JJG140" s="86"/>
      <c r="JJH140" s="86"/>
      <c r="JJI140" s="86"/>
      <c r="JJJ140" s="86"/>
      <c r="JJK140" s="86"/>
      <c r="JJL140" s="86"/>
      <c r="JJM140" s="86"/>
      <c r="JJN140" s="86"/>
      <c r="JJO140" s="86"/>
      <c r="JJP140" s="86"/>
      <c r="JJQ140" s="86"/>
      <c r="JJR140" s="86"/>
      <c r="JJS140" s="86"/>
      <c r="JJT140" s="86"/>
      <c r="JJU140" s="86"/>
      <c r="JJV140" s="86"/>
      <c r="JJW140" s="86"/>
      <c r="JJX140" s="86"/>
      <c r="JJY140" s="86"/>
      <c r="JJZ140" s="86"/>
      <c r="JKA140" s="86"/>
      <c r="JKB140" s="86"/>
      <c r="JKC140" s="86"/>
      <c r="JKD140" s="86"/>
      <c r="JKE140" s="86"/>
      <c r="JKF140" s="86"/>
      <c r="JKG140" s="86"/>
      <c r="JKH140" s="86"/>
      <c r="JKI140" s="86"/>
      <c r="JKJ140" s="86"/>
      <c r="JKK140" s="86"/>
      <c r="JKL140" s="86"/>
      <c r="JKM140" s="86"/>
      <c r="JKN140" s="86"/>
      <c r="JKO140" s="86"/>
      <c r="JKP140" s="86"/>
      <c r="JKQ140" s="86"/>
      <c r="JKR140" s="86"/>
      <c r="JKS140" s="86"/>
      <c r="JKT140" s="86"/>
      <c r="JKU140" s="86"/>
      <c r="JKV140" s="86"/>
      <c r="JKW140" s="86"/>
      <c r="JKX140" s="86"/>
      <c r="JKY140" s="86"/>
      <c r="JKZ140" s="86"/>
      <c r="JLA140" s="86"/>
      <c r="JLB140" s="86"/>
      <c r="JLC140" s="86"/>
      <c r="JLD140" s="86"/>
      <c r="JLE140" s="86"/>
      <c r="JLF140" s="86"/>
      <c r="JLG140" s="86"/>
      <c r="JLH140" s="86"/>
      <c r="JLI140" s="86"/>
      <c r="JLJ140" s="86"/>
      <c r="JLK140" s="86"/>
      <c r="JLL140" s="86"/>
      <c r="JLM140" s="86"/>
      <c r="JLN140" s="86"/>
      <c r="JLO140" s="86"/>
      <c r="JLP140" s="86"/>
      <c r="JLQ140" s="86"/>
      <c r="JLR140" s="86"/>
      <c r="JLS140" s="86"/>
      <c r="JLT140" s="86"/>
      <c r="JLU140" s="86"/>
      <c r="JLV140" s="86"/>
      <c r="JLW140" s="86"/>
      <c r="JLX140" s="86"/>
      <c r="JLY140" s="86"/>
      <c r="JLZ140" s="86"/>
      <c r="JMA140" s="86"/>
      <c r="JMB140" s="86"/>
      <c r="JMC140" s="86"/>
      <c r="JMD140" s="86"/>
      <c r="JME140" s="86"/>
      <c r="JMF140" s="86"/>
      <c r="JMG140" s="86"/>
      <c r="JMH140" s="86"/>
      <c r="JMI140" s="86"/>
      <c r="JMJ140" s="86"/>
      <c r="JMK140" s="86"/>
      <c r="JML140" s="86"/>
      <c r="JMM140" s="86"/>
      <c r="JMN140" s="86"/>
      <c r="JMO140" s="86"/>
      <c r="JMP140" s="86"/>
      <c r="JMQ140" s="86"/>
      <c r="JMR140" s="86"/>
      <c r="JMS140" s="86"/>
      <c r="JMT140" s="86"/>
      <c r="JMU140" s="86"/>
      <c r="JMV140" s="86"/>
      <c r="JMW140" s="86"/>
      <c r="JMX140" s="86"/>
      <c r="JMY140" s="86"/>
      <c r="JMZ140" s="86"/>
      <c r="JNA140" s="86"/>
      <c r="JNB140" s="86"/>
      <c r="JNC140" s="86"/>
      <c r="JND140" s="86"/>
      <c r="JNE140" s="86"/>
      <c r="JNF140" s="86"/>
      <c r="JNG140" s="86"/>
      <c r="JNH140" s="86"/>
      <c r="JNI140" s="86"/>
      <c r="JNJ140" s="86"/>
      <c r="JNK140" s="86"/>
      <c r="JNL140" s="86"/>
      <c r="JNM140" s="86"/>
      <c r="JNN140" s="86"/>
      <c r="JNO140" s="86"/>
      <c r="JNP140" s="86"/>
      <c r="JNQ140" s="86"/>
      <c r="JNR140" s="86"/>
      <c r="JNS140" s="86"/>
      <c r="JNT140" s="86"/>
      <c r="JNU140" s="86"/>
      <c r="JNV140" s="86"/>
      <c r="JNW140" s="86"/>
      <c r="JNX140" s="86"/>
      <c r="JNY140" s="86"/>
      <c r="JNZ140" s="86"/>
      <c r="JOA140" s="86"/>
      <c r="JOB140" s="86"/>
      <c r="JOC140" s="86"/>
      <c r="JOD140" s="86"/>
      <c r="JOE140" s="86"/>
      <c r="JOF140" s="86"/>
      <c r="JOG140" s="86"/>
      <c r="JOH140" s="86"/>
      <c r="JOI140" s="86"/>
      <c r="JOJ140" s="86"/>
      <c r="JOK140" s="86"/>
      <c r="JOL140" s="86"/>
      <c r="JOM140" s="86"/>
      <c r="JON140" s="86"/>
      <c r="JOO140" s="86"/>
      <c r="JOP140" s="86"/>
      <c r="JOQ140" s="86"/>
      <c r="JOR140" s="86"/>
      <c r="JOS140" s="86"/>
      <c r="JOT140" s="86"/>
      <c r="JOU140" s="86"/>
      <c r="JPB140" s="86"/>
      <c r="JPC140" s="86"/>
      <c r="JPD140" s="86"/>
      <c r="JPE140" s="86"/>
      <c r="JPF140" s="86"/>
      <c r="JPG140" s="86"/>
      <c r="JPH140" s="86"/>
      <c r="JPI140" s="86"/>
      <c r="JPJ140" s="86"/>
      <c r="JPK140" s="86"/>
      <c r="JPL140" s="86"/>
      <c r="JPM140" s="86"/>
      <c r="JPN140" s="86"/>
      <c r="JPO140" s="86"/>
      <c r="JPP140" s="86"/>
      <c r="JPQ140" s="86"/>
      <c r="JPR140" s="86"/>
      <c r="JPS140" s="86"/>
      <c r="JPT140" s="86"/>
      <c r="JPU140" s="86"/>
      <c r="JPV140" s="86"/>
      <c r="JPW140" s="86"/>
      <c r="JPX140" s="86"/>
      <c r="JPY140" s="86"/>
      <c r="JPZ140" s="86"/>
      <c r="JQA140" s="86"/>
      <c r="JQB140" s="86"/>
      <c r="JQC140" s="86"/>
      <c r="JQD140" s="86"/>
      <c r="JQE140" s="86"/>
      <c r="JQF140" s="86"/>
      <c r="JQG140" s="86"/>
      <c r="JQH140" s="86"/>
      <c r="JQI140" s="86"/>
      <c r="JQJ140" s="86"/>
      <c r="JQK140" s="86"/>
      <c r="JQL140" s="86"/>
      <c r="JQM140" s="86"/>
      <c r="JQN140" s="86"/>
      <c r="JQO140" s="86"/>
      <c r="JQP140" s="86"/>
      <c r="JQQ140" s="86"/>
      <c r="JQR140" s="86"/>
      <c r="JQS140" s="86"/>
      <c r="JQT140" s="86"/>
      <c r="JQU140" s="86"/>
      <c r="JQV140" s="86"/>
      <c r="JQW140" s="86"/>
      <c r="JQX140" s="86"/>
      <c r="JQY140" s="86"/>
      <c r="JQZ140" s="86"/>
      <c r="JRA140" s="86"/>
      <c r="JRB140" s="86"/>
      <c r="JRC140" s="86"/>
      <c r="JRD140" s="86"/>
      <c r="JRE140" s="86"/>
      <c r="JRF140" s="86"/>
      <c r="JRG140" s="86"/>
      <c r="JRH140" s="86"/>
      <c r="JRI140" s="86"/>
      <c r="JRJ140" s="86"/>
      <c r="JRK140" s="86"/>
      <c r="JRL140" s="86"/>
      <c r="JRM140" s="86"/>
      <c r="JRN140" s="86"/>
      <c r="JRO140" s="86"/>
      <c r="JRP140" s="86"/>
      <c r="JRQ140" s="86"/>
      <c r="JRR140" s="86"/>
      <c r="JRS140" s="86"/>
      <c r="JRT140" s="86"/>
      <c r="JRU140" s="86"/>
      <c r="JRV140" s="86"/>
      <c r="JRW140" s="86"/>
      <c r="JRX140" s="86"/>
      <c r="JRY140" s="86"/>
      <c r="JRZ140" s="86"/>
      <c r="JSA140" s="86"/>
      <c r="JSB140" s="86"/>
      <c r="JSC140" s="86"/>
      <c r="JSD140" s="86"/>
      <c r="JSE140" s="86"/>
      <c r="JSF140" s="86"/>
      <c r="JSG140" s="86"/>
      <c r="JSH140" s="86"/>
      <c r="JSI140" s="86"/>
      <c r="JSJ140" s="86"/>
      <c r="JSK140" s="86"/>
      <c r="JSL140" s="86"/>
      <c r="JSM140" s="86"/>
      <c r="JSN140" s="86"/>
      <c r="JSO140" s="86"/>
      <c r="JSP140" s="86"/>
      <c r="JSQ140" s="86"/>
      <c r="JSR140" s="86"/>
      <c r="JSS140" s="86"/>
      <c r="JST140" s="86"/>
      <c r="JSU140" s="86"/>
      <c r="JSV140" s="86"/>
      <c r="JSW140" s="86"/>
      <c r="JSX140" s="86"/>
      <c r="JSY140" s="86"/>
      <c r="JSZ140" s="86"/>
      <c r="JTA140" s="86"/>
      <c r="JTB140" s="86"/>
      <c r="JTC140" s="86"/>
      <c r="JTD140" s="86"/>
      <c r="JTE140" s="86"/>
      <c r="JTF140" s="86"/>
      <c r="JTG140" s="86"/>
      <c r="JTH140" s="86"/>
      <c r="JTI140" s="86"/>
      <c r="JTJ140" s="86"/>
      <c r="JTK140" s="86"/>
      <c r="JTL140" s="86"/>
      <c r="JTM140" s="86"/>
      <c r="JTN140" s="86"/>
      <c r="JTO140" s="86"/>
      <c r="JTP140" s="86"/>
      <c r="JTQ140" s="86"/>
      <c r="JTR140" s="86"/>
      <c r="JTS140" s="86"/>
      <c r="JTT140" s="86"/>
      <c r="JTU140" s="86"/>
      <c r="JTV140" s="86"/>
      <c r="JTW140" s="86"/>
      <c r="JTX140" s="86"/>
      <c r="JTY140" s="86"/>
      <c r="JTZ140" s="86"/>
      <c r="JUA140" s="86"/>
      <c r="JUB140" s="86"/>
      <c r="JUC140" s="86"/>
      <c r="JUD140" s="86"/>
      <c r="JUE140" s="86"/>
      <c r="JUF140" s="86"/>
      <c r="JUG140" s="86"/>
      <c r="JUH140" s="86"/>
      <c r="JUI140" s="86"/>
      <c r="JUJ140" s="86"/>
      <c r="JUK140" s="86"/>
      <c r="JUL140" s="86"/>
      <c r="JUM140" s="86"/>
      <c r="JUN140" s="86"/>
      <c r="JUO140" s="86"/>
      <c r="JUP140" s="86"/>
      <c r="JUQ140" s="86"/>
      <c r="JUR140" s="86"/>
      <c r="JUS140" s="86"/>
      <c r="JUT140" s="86"/>
      <c r="JUU140" s="86"/>
      <c r="JUV140" s="86"/>
      <c r="JUW140" s="86"/>
      <c r="JUX140" s="86"/>
      <c r="JUY140" s="86"/>
      <c r="JUZ140" s="86"/>
      <c r="JVA140" s="86"/>
      <c r="JVB140" s="86"/>
      <c r="JVC140" s="86"/>
      <c r="JVD140" s="86"/>
      <c r="JVE140" s="86"/>
      <c r="JVF140" s="86"/>
      <c r="JVG140" s="86"/>
      <c r="JVH140" s="86"/>
      <c r="JVI140" s="86"/>
      <c r="JVJ140" s="86"/>
      <c r="JVK140" s="86"/>
      <c r="JVL140" s="86"/>
      <c r="JVM140" s="86"/>
      <c r="JVN140" s="86"/>
      <c r="JVO140" s="86"/>
      <c r="JVP140" s="86"/>
      <c r="JVQ140" s="86"/>
      <c r="JVR140" s="86"/>
      <c r="JVS140" s="86"/>
      <c r="JVT140" s="86"/>
      <c r="JVU140" s="86"/>
      <c r="JVV140" s="86"/>
      <c r="JVW140" s="86"/>
      <c r="JVX140" s="86"/>
      <c r="JVY140" s="86"/>
      <c r="JVZ140" s="86"/>
      <c r="JWA140" s="86"/>
      <c r="JWB140" s="86"/>
      <c r="JWC140" s="86"/>
      <c r="JWD140" s="86"/>
      <c r="JWE140" s="86"/>
      <c r="JWF140" s="86"/>
      <c r="JWG140" s="86"/>
      <c r="JWH140" s="86"/>
      <c r="JWI140" s="86"/>
      <c r="JWJ140" s="86"/>
      <c r="JWK140" s="86"/>
      <c r="JWL140" s="86"/>
      <c r="JWM140" s="86"/>
      <c r="JWN140" s="86"/>
      <c r="JWO140" s="86"/>
      <c r="JWP140" s="86"/>
      <c r="JWQ140" s="86"/>
      <c r="JWR140" s="86"/>
      <c r="JWS140" s="86"/>
      <c r="JWT140" s="86"/>
      <c r="JWU140" s="86"/>
      <c r="JWV140" s="86"/>
      <c r="JWW140" s="86"/>
      <c r="JWX140" s="86"/>
      <c r="JWY140" s="86"/>
      <c r="JWZ140" s="86"/>
      <c r="JXA140" s="86"/>
      <c r="JXB140" s="86"/>
      <c r="JXC140" s="86"/>
      <c r="JXD140" s="86"/>
      <c r="JXE140" s="86"/>
      <c r="JXF140" s="86"/>
      <c r="JXG140" s="86"/>
      <c r="JXH140" s="86"/>
      <c r="JXI140" s="86"/>
      <c r="JXJ140" s="86"/>
      <c r="JXK140" s="86"/>
      <c r="JXL140" s="86"/>
      <c r="JXM140" s="86"/>
      <c r="JXN140" s="86"/>
      <c r="JXO140" s="86"/>
      <c r="JXP140" s="86"/>
      <c r="JXQ140" s="86"/>
      <c r="JXR140" s="86"/>
      <c r="JXS140" s="86"/>
      <c r="JXT140" s="86"/>
      <c r="JXU140" s="86"/>
      <c r="JXV140" s="86"/>
      <c r="JXW140" s="86"/>
      <c r="JXX140" s="86"/>
      <c r="JXY140" s="86"/>
      <c r="JXZ140" s="86"/>
      <c r="JYA140" s="86"/>
      <c r="JYB140" s="86"/>
      <c r="JYC140" s="86"/>
      <c r="JYD140" s="86"/>
      <c r="JYE140" s="86"/>
      <c r="JYF140" s="86"/>
      <c r="JYG140" s="86"/>
      <c r="JYH140" s="86"/>
      <c r="JYI140" s="86"/>
      <c r="JYJ140" s="86"/>
      <c r="JYK140" s="86"/>
      <c r="JYL140" s="86"/>
      <c r="JYM140" s="86"/>
      <c r="JYN140" s="86"/>
      <c r="JYO140" s="86"/>
      <c r="JYP140" s="86"/>
      <c r="JYQ140" s="86"/>
      <c r="JYX140" s="86"/>
      <c r="JYY140" s="86"/>
      <c r="JYZ140" s="86"/>
      <c r="JZA140" s="86"/>
      <c r="JZB140" s="86"/>
      <c r="JZC140" s="86"/>
      <c r="JZD140" s="86"/>
      <c r="JZE140" s="86"/>
      <c r="JZF140" s="86"/>
      <c r="JZG140" s="86"/>
      <c r="JZH140" s="86"/>
      <c r="JZI140" s="86"/>
      <c r="JZJ140" s="86"/>
      <c r="JZK140" s="86"/>
      <c r="JZL140" s="86"/>
      <c r="JZM140" s="86"/>
      <c r="JZN140" s="86"/>
      <c r="JZO140" s="86"/>
      <c r="JZP140" s="86"/>
      <c r="JZQ140" s="86"/>
      <c r="JZR140" s="86"/>
      <c r="JZS140" s="86"/>
      <c r="JZT140" s="86"/>
      <c r="JZU140" s="86"/>
      <c r="JZV140" s="86"/>
      <c r="JZW140" s="86"/>
      <c r="JZX140" s="86"/>
      <c r="JZY140" s="86"/>
      <c r="JZZ140" s="86"/>
      <c r="KAA140" s="86"/>
      <c r="KAB140" s="86"/>
      <c r="KAC140" s="86"/>
      <c r="KAD140" s="86"/>
      <c r="KAE140" s="86"/>
      <c r="KAF140" s="86"/>
      <c r="KAG140" s="86"/>
      <c r="KAH140" s="86"/>
      <c r="KAI140" s="86"/>
      <c r="KAJ140" s="86"/>
      <c r="KAK140" s="86"/>
      <c r="KAL140" s="86"/>
      <c r="KAM140" s="86"/>
      <c r="KAN140" s="86"/>
      <c r="KAO140" s="86"/>
      <c r="KAP140" s="86"/>
      <c r="KAQ140" s="86"/>
      <c r="KAR140" s="86"/>
      <c r="KAS140" s="86"/>
      <c r="KAT140" s="86"/>
      <c r="KAU140" s="86"/>
      <c r="KAV140" s="86"/>
      <c r="KAW140" s="86"/>
      <c r="KAX140" s="86"/>
      <c r="KAY140" s="86"/>
      <c r="KAZ140" s="86"/>
      <c r="KBA140" s="86"/>
      <c r="KBB140" s="86"/>
      <c r="KBC140" s="86"/>
      <c r="KBD140" s="86"/>
      <c r="KBE140" s="86"/>
      <c r="KBF140" s="86"/>
      <c r="KBG140" s="86"/>
      <c r="KBH140" s="86"/>
      <c r="KBI140" s="86"/>
      <c r="KBJ140" s="86"/>
      <c r="KBK140" s="86"/>
      <c r="KBL140" s="86"/>
      <c r="KBM140" s="86"/>
      <c r="KBN140" s="86"/>
      <c r="KBO140" s="86"/>
      <c r="KBP140" s="86"/>
      <c r="KBQ140" s="86"/>
      <c r="KBR140" s="86"/>
      <c r="KBS140" s="86"/>
      <c r="KBT140" s="86"/>
      <c r="KBU140" s="86"/>
      <c r="KBV140" s="86"/>
      <c r="KBW140" s="86"/>
      <c r="KBX140" s="86"/>
      <c r="KBY140" s="86"/>
      <c r="KBZ140" s="86"/>
      <c r="KCA140" s="86"/>
      <c r="KCB140" s="86"/>
      <c r="KCC140" s="86"/>
      <c r="KCD140" s="86"/>
      <c r="KCE140" s="86"/>
      <c r="KCF140" s="86"/>
      <c r="KCG140" s="86"/>
      <c r="KCH140" s="86"/>
      <c r="KCI140" s="86"/>
      <c r="KCJ140" s="86"/>
      <c r="KCK140" s="86"/>
      <c r="KCL140" s="86"/>
      <c r="KCM140" s="86"/>
      <c r="KCN140" s="86"/>
      <c r="KCO140" s="86"/>
      <c r="KCP140" s="86"/>
      <c r="KCQ140" s="86"/>
      <c r="KCR140" s="86"/>
      <c r="KCS140" s="86"/>
      <c r="KCT140" s="86"/>
      <c r="KCU140" s="86"/>
      <c r="KCV140" s="86"/>
      <c r="KCW140" s="86"/>
      <c r="KCX140" s="86"/>
      <c r="KCY140" s="86"/>
      <c r="KCZ140" s="86"/>
      <c r="KDA140" s="86"/>
      <c r="KDB140" s="86"/>
      <c r="KDC140" s="86"/>
      <c r="KDD140" s="86"/>
      <c r="KDE140" s="86"/>
      <c r="KDF140" s="86"/>
      <c r="KDG140" s="86"/>
      <c r="KDH140" s="86"/>
      <c r="KDI140" s="86"/>
      <c r="KDJ140" s="86"/>
      <c r="KDK140" s="86"/>
      <c r="KDL140" s="86"/>
      <c r="KDM140" s="86"/>
      <c r="KDN140" s="86"/>
      <c r="KDO140" s="86"/>
      <c r="KDP140" s="86"/>
      <c r="KDQ140" s="86"/>
      <c r="KDR140" s="86"/>
      <c r="KDS140" s="86"/>
      <c r="KDT140" s="86"/>
      <c r="KDU140" s="86"/>
      <c r="KDV140" s="86"/>
      <c r="KDW140" s="86"/>
      <c r="KDX140" s="86"/>
      <c r="KDY140" s="86"/>
      <c r="KDZ140" s="86"/>
      <c r="KEA140" s="86"/>
      <c r="KEB140" s="86"/>
      <c r="KEC140" s="86"/>
      <c r="KED140" s="86"/>
      <c r="KEE140" s="86"/>
      <c r="KEF140" s="86"/>
      <c r="KEG140" s="86"/>
      <c r="KEH140" s="86"/>
      <c r="KEI140" s="86"/>
      <c r="KEJ140" s="86"/>
      <c r="KEK140" s="86"/>
      <c r="KEL140" s="86"/>
      <c r="KEM140" s="86"/>
      <c r="KEN140" s="86"/>
      <c r="KEO140" s="86"/>
      <c r="KEP140" s="86"/>
      <c r="KEQ140" s="86"/>
      <c r="KER140" s="86"/>
      <c r="KES140" s="86"/>
      <c r="KET140" s="86"/>
      <c r="KEU140" s="86"/>
      <c r="KEV140" s="86"/>
      <c r="KEW140" s="86"/>
      <c r="KEX140" s="86"/>
      <c r="KEY140" s="86"/>
      <c r="KEZ140" s="86"/>
      <c r="KFA140" s="86"/>
      <c r="KFB140" s="86"/>
      <c r="KFC140" s="86"/>
      <c r="KFD140" s="86"/>
      <c r="KFE140" s="86"/>
      <c r="KFF140" s="86"/>
      <c r="KFG140" s="86"/>
      <c r="KFH140" s="86"/>
      <c r="KFI140" s="86"/>
      <c r="KFJ140" s="86"/>
      <c r="KFK140" s="86"/>
      <c r="KFL140" s="86"/>
      <c r="KFM140" s="86"/>
      <c r="KFN140" s="86"/>
      <c r="KFO140" s="86"/>
      <c r="KFP140" s="86"/>
      <c r="KFQ140" s="86"/>
      <c r="KFR140" s="86"/>
      <c r="KFS140" s="86"/>
      <c r="KFT140" s="86"/>
      <c r="KFU140" s="86"/>
      <c r="KFV140" s="86"/>
      <c r="KFW140" s="86"/>
      <c r="KFX140" s="86"/>
      <c r="KFY140" s="86"/>
      <c r="KFZ140" s="86"/>
      <c r="KGA140" s="86"/>
      <c r="KGB140" s="86"/>
      <c r="KGC140" s="86"/>
      <c r="KGD140" s="86"/>
      <c r="KGE140" s="86"/>
      <c r="KGF140" s="86"/>
      <c r="KGG140" s="86"/>
      <c r="KGH140" s="86"/>
      <c r="KGI140" s="86"/>
      <c r="KGJ140" s="86"/>
      <c r="KGK140" s="86"/>
      <c r="KGL140" s="86"/>
      <c r="KGM140" s="86"/>
      <c r="KGN140" s="86"/>
      <c r="KGO140" s="86"/>
      <c r="KGP140" s="86"/>
      <c r="KGQ140" s="86"/>
      <c r="KGR140" s="86"/>
      <c r="KGS140" s="86"/>
      <c r="KGT140" s="86"/>
      <c r="KGU140" s="86"/>
      <c r="KGV140" s="86"/>
      <c r="KGW140" s="86"/>
      <c r="KGX140" s="86"/>
      <c r="KGY140" s="86"/>
      <c r="KGZ140" s="86"/>
      <c r="KHA140" s="86"/>
      <c r="KHB140" s="86"/>
      <c r="KHC140" s="86"/>
      <c r="KHD140" s="86"/>
      <c r="KHE140" s="86"/>
      <c r="KHF140" s="86"/>
      <c r="KHG140" s="86"/>
      <c r="KHH140" s="86"/>
      <c r="KHI140" s="86"/>
      <c r="KHJ140" s="86"/>
      <c r="KHK140" s="86"/>
      <c r="KHL140" s="86"/>
      <c r="KHM140" s="86"/>
      <c r="KHN140" s="86"/>
      <c r="KHO140" s="86"/>
      <c r="KHP140" s="86"/>
      <c r="KHQ140" s="86"/>
      <c r="KHR140" s="86"/>
      <c r="KHS140" s="86"/>
      <c r="KHT140" s="86"/>
      <c r="KHU140" s="86"/>
      <c r="KHV140" s="86"/>
      <c r="KHW140" s="86"/>
      <c r="KHX140" s="86"/>
      <c r="KHY140" s="86"/>
      <c r="KHZ140" s="86"/>
      <c r="KIA140" s="86"/>
      <c r="KIB140" s="86"/>
      <c r="KIC140" s="86"/>
      <c r="KID140" s="86"/>
      <c r="KIE140" s="86"/>
      <c r="KIF140" s="86"/>
      <c r="KIG140" s="86"/>
      <c r="KIH140" s="86"/>
      <c r="KII140" s="86"/>
      <c r="KIJ140" s="86"/>
      <c r="KIK140" s="86"/>
      <c r="KIL140" s="86"/>
      <c r="KIM140" s="86"/>
      <c r="KIT140" s="86"/>
      <c r="KIU140" s="86"/>
      <c r="KIV140" s="86"/>
      <c r="KIW140" s="86"/>
      <c r="KIX140" s="86"/>
      <c r="KIY140" s="86"/>
      <c r="KIZ140" s="86"/>
      <c r="KJA140" s="86"/>
      <c r="KJB140" s="86"/>
      <c r="KJC140" s="86"/>
      <c r="KJD140" s="86"/>
      <c r="KJE140" s="86"/>
      <c r="KJF140" s="86"/>
      <c r="KJG140" s="86"/>
      <c r="KJH140" s="86"/>
      <c r="KJI140" s="86"/>
      <c r="KJJ140" s="86"/>
      <c r="KJK140" s="86"/>
      <c r="KJL140" s="86"/>
      <c r="KJM140" s="86"/>
      <c r="KJN140" s="86"/>
      <c r="KJO140" s="86"/>
      <c r="KJP140" s="86"/>
      <c r="KJQ140" s="86"/>
      <c r="KJR140" s="86"/>
      <c r="KJS140" s="86"/>
      <c r="KJT140" s="86"/>
      <c r="KJU140" s="86"/>
      <c r="KJV140" s="86"/>
      <c r="KJW140" s="86"/>
      <c r="KJX140" s="86"/>
      <c r="KJY140" s="86"/>
      <c r="KJZ140" s="86"/>
      <c r="KKA140" s="86"/>
      <c r="KKB140" s="86"/>
      <c r="KKC140" s="86"/>
      <c r="KKD140" s="86"/>
      <c r="KKE140" s="86"/>
      <c r="KKF140" s="86"/>
      <c r="KKG140" s="86"/>
      <c r="KKH140" s="86"/>
      <c r="KKI140" s="86"/>
      <c r="KKJ140" s="86"/>
      <c r="KKK140" s="86"/>
      <c r="KKL140" s="86"/>
      <c r="KKM140" s="86"/>
      <c r="KKN140" s="86"/>
      <c r="KKO140" s="86"/>
      <c r="KKP140" s="86"/>
      <c r="KKQ140" s="86"/>
      <c r="KKR140" s="86"/>
      <c r="KKS140" s="86"/>
      <c r="KKT140" s="86"/>
      <c r="KKU140" s="86"/>
      <c r="KKV140" s="86"/>
      <c r="KKW140" s="86"/>
      <c r="KKX140" s="86"/>
      <c r="KKY140" s="86"/>
      <c r="KKZ140" s="86"/>
      <c r="KLA140" s="86"/>
      <c r="KLB140" s="86"/>
      <c r="KLC140" s="86"/>
      <c r="KLD140" s="86"/>
      <c r="KLE140" s="86"/>
      <c r="KLF140" s="86"/>
      <c r="KLG140" s="86"/>
      <c r="KLH140" s="86"/>
      <c r="KLI140" s="86"/>
      <c r="KLJ140" s="86"/>
      <c r="KLK140" s="86"/>
      <c r="KLL140" s="86"/>
      <c r="KLM140" s="86"/>
      <c r="KLN140" s="86"/>
      <c r="KLO140" s="86"/>
      <c r="KLP140" s="86"/>
      <c r="KLQ140" s="86"/>
      <c r="KLR140" s="86"/>
      <c r="KLS140" s="86"/>
      <c r="KLT140" s="86"/>
      <c r="KLU140" s="86"/>
      <c r="KLV140" s="86"/>
      <c r="KLW140" s="86"/>
      <c r="KLX140" s="86"/>
      <c r="KLY140" s="86"/>
      <c r="KLZ140" s="86"/>
      <c r="KMA140" s="86"/>
      <c r="KMB140" s="86"/>
      <c r="KMC140" s="86"/>
      <c r="KMD140" s="86"/>
      <c r="KME140" s="86"/>
      <c r="KMF140" s="86"/>
      <c r="KMG140" s="86"/>
      <c r="KMH140" s="86"/>
      <c r="KMI140" s="86"/>
      <c r="KMJ140" s="86"/>
      <c r="KMK140" s="86"/>
      <c r="KML140" s="86"/>
      <c r="KMM140" s="86"/>
      <c r="KMN140" s="86"/>
      <c r="KMO140" s="86"/>
      <c r="KMP140" s="86"/>
      <c r="KMQ140" s="86"/>
      <c r="KMR140" s="86"/>
      <c r="KMS140" s="86"/>
      <c r="KMT140" s="86"/>
      <c r="KMU140" s="86"/>
      <c r="KMV140" s="86"/>
      <c r="KMW140" s="86"/>
      <c r="KMX140" s="86"/>
      <c r="KMY140" s="86"/>
      <c r="KMZ140" s="86"/>
      <c r="KNA140" s="86"/>
      <c r="KNB140" s="86"/>
      <c r="KNC140" s="86"/>
      <c r="KND140" s="86"/>
      <c r="KNE140" s="86"/>
      <c r="KNF140" s="86"/>
      <c r="KNG140" s="86"/>
      <c r="KNH140" s="86"/>
      <c r="KNI140" s="86"/>
      <c r="KNJ140" s="86"/>
      <c r="KNK140" s="86"/>
      <c r="KNL140" s="86"/>
      <c r="KNM140" s="86"/>
      <c r="KNN140" s="86"/>
      <c r="KNO140" s="86"/>
      <c r="KNP140" s="86"/>
      <c r="KNQ140" s="86"/>
      <c r="KNR140" s="86"/>
      <c r="KNS140" s="86"/>
      <c r="KNT140" s="86"/>
      <c r="KNU140" s="86"/>
      <c r="KNV140" s="86"/>
      <c r="KNW140" s="86"/>
      <c r="KNX140" s="86"/>
      <c r="KNY140" s="86"/>
      <c r="KNZ140" s="86"/>
      <c r="KOA140" s="86"/>
      <c r="KOB140" s="86"/>
      <c r="KOC140" s="86"/>
      <c r="KOD140" s="86"/>
      <c r="KOE140" s="86"/>
      <c r="KOF140" s="86"/>
      <c r="KOG140" s="86"/>
      <c r="KOH140" s="86"/>
      <c r="KOI140" s="86"/>
      <c r="KOJ140" s="86"/>
      <c r="KOK140" s="86"/>
      <c r="KOL140" s="86"/>
      <c r="KOM140" s="86"/>
      <c r="KON140" s="86"/>
      <c r="KOO140" s="86"/>
      <c r="KOP140" s="86"/>
      <c r="KOQ140" s="86"/>
      <c r="KOR140" s="86"/>
      <c r="KOS140" s="86"/>
      <c r="KOT140" s="86"/>
      <c r="KOU140" s="86"/>
      <c r="KOV140" s="86"/>
      <c r="KOW140" s="86"/>
      <c r="KOX140" s="86"/>
      <c r="KOY140" s="86"/>
      <c r="KOZ140" s="86"/>
      <c r="KPA140" s="86"/>
      <c r="KPB140" s="86"/>
      <c r="KPC140" s="86"/>
      <c r="KPD140" s="86"/>
      <c r="KPE140" s="86"/>
      <c r="KPF140" s="86"/>
      <c r="KPG140" s="86"/>
      <c r="KPH140" s="86"/>
      <c r="KPI140" s="86"/>
      <c r="KPJ140" s="86"/>
      <c r="KPK140" s="86"/>
      <c r="KPL140" s="86"/>
      <c r="KPM140" s="86"/>
      <c r="KPN140" s="86"/>
      <c r="KPO140" s="86"/>
      <c r="KPP140" s="86"/>
      <c r="KPQ140" s="86"/>
      <c r="KPR140" s="86"/>
      <c r="KPS140" s="86"/>
      <c r="KPT140" s="86"/>
      <c r="KPU140" s="86"/>
      <c r="KPV140" s="86"/>
      <c r="KPW140" s="86"/>
      <c r="KPX140" s="86"/>
      <c r="KPY140" s="86"/>
      <c r="KPZ140" s="86"/>
      <c r="KQA140" s="86"/>
      <c r="KQB140" s="86"/>
      <c r="KQC140" s="86"/>
      <c r="KQD140" s="86"/>
      <c r="KQE140" s="86"/>
      <c r="KQF140" s="86"/>
      <c r="KQG140" s="86"/>
      <c r="KQH140" s="86"/>
      <c r="KQI140" s="86"/>
      <c r="KQJ140" s="86"/>
      <c r="KQK140" s="86"/>
      <c r="KQL140" s="86"/>
      <c r="KQM140" s="86"/>
      <c r="KQN140" s="86"/>
      <c r="KQO140" s="86"/>
      <c r="KQP140" s="86"/>
      <c r="KQQ140" s="86"/>
      <c r="KQR140" s="86"/>
      <c r="KQS140" s="86"/>
      <c r="KQT140" s="86"/>
      <c r="KQU140" s="86"/>
      <c r="KQV140" s="86"/>
      <c r="KQW140" s="86"/>
      <c r="KQX140" s="86"/>
      <c r="KQY140" s="86"/>
      <c r="KQZ140" s="86"/>
      <c r="KRA140" s="86"/>
      <c r="KRB140" s="86"/>
      <c r="KRC140" s="86"/>
      <c r="KRD140" s="86"/>
      <c r="KRE140" s="86"/>
      <c r="KRF140" s="86"/>
      <c r="KRG140" s="86"/>
      <c r="KRH140" s="86"/>
      <c r="KRI140" s="86"/>
      <c r="KRJ140" s="86"/>
      <c r="KRK140" s="86"/>
      <c r="KRL140" s="86"/>
      <c r="KRM140" s="86"/>
      <c r="KRN140" s="86"/>
      <c r="KRO140" s="86"/>
      <c r="KRP140" s="86"/>
      <c r="KRQ140" s="86"/>
      <c r="KRR140" s="86"/>
      <c r="KRS140" s="86"/>
      <c r="KRT140" s="86"/>
      <c r="KRU140" s="86"/>
      <c r="KRV140" s="86"/>
      <c r="KRW140" s="86"/>
      <c r="KRX140" s="86"/>
      <c r="KRY140" s="86"/>
      <c r="KRZ140" s="86"/>
      <c r="KSA140" s="86"/>
      <c r="KSB140" s="86"/>
      <c r="KSC140" s="86"/>
      <c r="KSD140" s="86"/>
      <c r="KSE140" s="86"/>
      <c r="KSF140" s="86"/>
      <c r="KSG140" s="86"/>
      <c r="KSH140" s="86"/>
      <c r="KSI140" s="86"/>
      <c r="KSP140" s="86"/>
      <c r="KSQ140" s="86"/>
      <c r="KSR140" s="86"/>
      <c r="KSS140" s="86"/>
      <c r="KST140" s="86"/>
      <c r="KSU140" s="86"/>
      <c r="KSV140" s="86"/>
      <c r="KSW140" s="86"/>
      <c r="KSX140" s="86"/>
      <c r="KSY140" s="86"/>
      <c r="KSZ140" s="86"/>
      <c r="KTA140" s="86"/>
      <c r="KTB140" s="86"/>
      <c r="KTC140" s="86"/>
      <c r="KTD140" s="86"/>
      <c r="KTE140" s="86"/>
      <c r="KTF140" s="86"/>
      <c r="KTG140" s="86"/>
      <c r="KTH140" s="86"/>
      <c r="KTI140" s="86"/>
      <c r="KTJ140" s="86"/>
      <c r="KTK140" s="86"/>
      <c r="KTL140" s="86"/>
      <c r="KTM140" s="86"/>
      <c r="KTN140" s="86"/>
      <c r="KTO140" s="86"/>
      <c r="KTP140" s="86"/>
      <c r="KTQ140" s="86"/>
      <c r="KTR140" s="86"/>
      <c r="KTS140" s="86"/>
      <c r="KTT140" s="86"/>
      <c r="KTU140" s="86"/>
      <c r="KTV140" s="86"/>
      <c r="KTW140" s="86"/>
      <c r="KTX140" s="86"/>
      <c r="KTY140" s="86"/>
      <c r="KTZ140" s="86"/>
      <c r="KUA140" s="86"/>
      <c r="KUB140" s="86"/>
      <c r="KUC140" s="86"/>
      <c r="KUD140" s="86"/>
      <c r="KUE140" s="86"/>
      <c r="KUF140" s="86"/>
      <c r="KUG140" s="86"/>
      <c r="KUH140" s="86"/>
      <c r="KUI140" s="86"/>
      <c r="KUJ140" s="86"/>
      <c r="KUK140" s="86"/>
      <c r="KUL140" s="86"/>
      <c r="KUM140" s="86"/>
      <c r="KUN140" s="86"/>
      <c r="KUO140" s="86"/>
      <c r="KUP140" s="86"/>
      <c r="KUQ140" s="86"/>
      <c r="KUR140" s="86"/>
      <c r="KUS140" s="86"/>
      <c r="KUT140" s="86"/>
      <c r="KUU140" s="86"/>
      <c r="KUV140" s="86"/>
      <c r="KUW140" s="86"/>
      <c r="KUX140" s="86"/>
      <c r="KUY140" s="86"/>
      <c r="KUZ140" s="86"/>
      <c r="KVA140" s="86"/>
      <c r="KVB140" s="86"/>
      <c r="KVC140" s="86"/>
      <c r="KVD140" s="86"/>
      <c r="KVE140" s="86"/>
      <c r="KVF140" s="86"/>
      <c r="KVG140" s="86"/>
      <c r="KVH140" s="86"/>
      <c r="KVI140" s="86"/>
      <c r="KVJ140" s="86"/>
      <c r="KVK140" s="86"/>
      <c r="KVL140" s="86"/>
      <c r="KVM140" s="86"/>
      <c r="KVN140" s="86"/>
      <c r="KVO140" s="86"/>
      <c r="KVP140" s="86"/>
      <c r="KVQ140" s="86"/>
      <c r="KVR140" s="86"/>
      <c r="KVS140" s="86"/>
      <c r="KVT140" s="86"/>
      <c r="KVU140" s="86"/>
      <c r="KVV140" s="86"/>
      <c r="KVW140" s="86"/>
      <c r="KVX140" s="86"/>
      <c r="KVY140" s="86"/>
      <c r="KVZ140" s="86"/>
      <c r="KWA140" s="86"/>
      <c r="KWB140" s="86"/>
      <c r="KWC140" s="86"/>
      <c r="KWD140" s="86"/>
      <c r="KWE140" s="86"/>
      <c r="KWF140" s="86"/>
      <c r="KWG140" s="86"/>
      <c r="KWH140" s="86"/>
      <c r="KWI140" s="86"/>
      <c r="KWJ140" s="86"/>
      <c r="KWK140" s="86"/>
      <c r="KWL140" s="86"/>
      <c r="KWM140" s="86"/>
      <c r="KWN140" s="86"/>
      <c r="KWO140" s="86"/>
      <c r="KWP140" s="86"/>
      <c r="KWQ140" s="86"/>
      <c r="KWR140" s="86"/>
      <c r="KWS140" s="86"/>
      <c r="KWT140" s="86"/>
      <c r="KWU140" s="86"/>
      <c r="KWV140" s="86"/>
      <c r="KWW140" s="86"/>
      <c r="KWX140" s="86"/>
      <c r="KWY140" s="86"/>
      <c r="KWZ140" s="86"/>
      <c r="KXA140" s="86"/>
      <c r="KXB140" s="86"/>
      <c r="KXC140" s="86"/>
      <c r="KXD140" s="86"/>
      <c r="KXE140" s="86"/>
      <c r="KXF140" s="86"/>
      <c r="KXG140" s="86"/>
      <c r="KXH140" s="86"/>
      <c r="KXI140" s="86"/>
      <c r="KXJ140" s="86"/>
      <c r="KXK140" s="86"/>
      <c r="KXL140" s="86"/>
      <c r="KXM140" s="86"/>
      <c r="KXN140" s="86"/>
      <c r="KXO140" s="86"/>
      <c r="KXP140" s="86"/>
      <c r="KXQ140" s="86"/>
      <c r="KXR140" s="86"/>
      <c r="KXS140" s="86"/>
      <c r="KXT140" s="86"/>
      <c r="KXU140" s="86"/>
      <c r="KXV140" s="86"/>
      <c r="KXW140" s="86"/>
      <c r="KXX140" s="86"/>
      <c r="KXY140" s="86"/>
      <c r="KXZ140" s="86"/>
      <c r="KYA140" s="86"/>
      <c r="KYB140" s="86"/>
      <c r="KYC140" s="86"/>
      <c r="KYD140" s="86"/>
      <c r="KYE140" s="86"/>
      <c r="KYF140" s="86"/>
      <c r="KYG140" s="86"/>
      <c r="KYH140" s="86"/>
      <c r="KYI140" s="86"/>
      <c r="KYJ140" s="86"/>
      <c r="KYK140" s="86"/>
      <c r="KYL140" s="86"/>
      <c r="KYM140" s="86"/>
      <c r="KYN140" s="86"/>
      <c r="KYO140" s="86"/>
      <c r="KYP140" s="86"/>
      <c r="KYQ140" s="86"/>
      <c r="KYR140" s="86"/>
      <c r="KYS140" s="86"/>
      <c r="KYT140" s="86"/>
      <c r="KYU140" s="86"/>
      <c r="KYV140" s="86"/>
      <c r="KYW140" s="86"/>
      <c r="KYX140" s="86"/>
      <c r="KYY140" s="86"/>
      <c r="KYZ140" s="86"/>
      <c r="KZA140" s="86"/>
      <c r="KZB140" s="86"/>
      <c r="KZC140" s="86"/>
      <c r="KZD140" s="86"/>
      <c r="KZE140" s="86"/>
      <c r="KZF140" s="86"/>
      <c r="KZG140" s="86"/>
      <c r="KZH140" s="86"/>
      <c r="KZI140" s="86"/>
      <c r="KZJ140" s="86"/>
      <c r="KZK140" s="86"/>
      <c r="KZL140" s="86"/>
      <c r="KZM140" s="86"/>
      <c r="KZN140" s="86"/>
      <c r="KZO140" s="86"/>
      <c r="KZP140" s="86"/>
      <c r="KZQ140" s="86"/>
      <c r="KZR140" s="86"/>
      <c r="KZS140" s="86"/>
      <c r="KZT140" s="86"/>
      <c r="KZU140" s="86"/>
      <c r="KZV140" s="86"/>
      <c r="KZW140" s="86"/>
      <c r="KZX140" s="86"/>
      <c r="KZY140" s="86"/>
      <c r="KZZ140" s="86"/>
      <c r="LAA140" s="86"/>
      <c r="LAB140" s="86"/>
      <c r="LAC140" s="86"/>
      <c r="LAD140" s="86"/>
      <c r="LAE140" s="86"/>
      <c r="LAF140" s="86"/>
      <c r="LAG140" s="86"/>
      <c r="LAH140" s="86"/>
      <c r="LAI140" s="86"/>
      <c r="LAJ140" s="86"/>
      <c r="LAK140" s="86"/>
      <c r="LAL140" s="86"/>
      <c r="LAM140" s="86"/>
      <c r="LAN140" s="86"/>
      <c r="LAO140" s="86"/>
      <c r="LAP140" s="86"/>
      <c r="LAQ140" s="86"/>
      <c r="LAR140" s="86"/>
      <c r="LAS140" s="86"/>
      <c r="LAT140" s="86"/>
      <c r="LAU140" s="86"/>
      <c r="LAV140" s="86"/>
      <c r="LAW140" s="86"/>
      <c r="LAX140" s="86"/>
      <c r="LAY140" s="86"/>
      <c r="LAZ140" s="86"/>
      <c r="LBA140" s="86"/>
      <c r="LBB140" s="86"/>
      <c r="LBC140" s="86"/>
      <c r="LBD140" s="86"/>
      <c r="LBE140" s="86"/>
      <c r="LBF140" s="86"/>
      <c r="LBG140" s="86"/>
      <c r="LBH140" s="86"/>
      <c r="LBI140" s="86"/>
      <c r="LBJ140" s="86"/>
      <c r="LBK140" s="86"/>
      <c r="LBL140" s="86"/>
      <c r="LBM140" s="86"/>
      <c r="LBN140" s="86"/>
      <c r="LBO140" s="86"/>
      <c r="LBP140" s="86"/>
      <c r="LBQ140" s="86"/>
      <c r="LBR140" s="86"/>
      <c r="LBS140" s="86"/>
      <c r="LBT140" s="86"/>
      <c r="LBU140" s="86"/>
      <c r="LBV140" s="86"/>
      <c r="LBW140" s="86"/>
      <c r="LBX140" s="86"/>
      <c r="LBY140" s="86"/>
      <c r="LBZ140" s="86"/>
      <c r="LCA140" s="86"/>
      <c r="LCB140" s="86"/>
      <c r="LCC140" s="86"/>
      <c r="LCD140" s="86"/>
      <c r="LCE140" s="86"/>
      <c r="LCL140" s="86"/>
      <c r="LCM140" s="86"/>
      <c r="LCN140" s="86"/>
      <c r="LCO140" s="86"/>
      <c r="LCP140" s="86"/>
      <c r="LCQ140" s="86"/>
      <c r="LCR140" s="86"/>
      <c r="LCS140" s="86"/>
      <c r="LCT140" s="86"/>
      <c r="LCU140" s="86"/>
      <c r="LCV140" s="86"/>
      <c r="LCW140" s="86"/>
      <c r="LCX140" s="86"/>
      <c r="LCY140" s="86"/>
      <c r="LCZ140" s="86"/>
      <c r="LDA140" s="86"/>
      <c r="LDB140" s="86"/>
      <c r="LDC140" s="86"/>
      <c r="LDD140" s="86"/>
      <c r="LDE140" s="86"/>
      <c r="LDF140" s="86"/>
      <c r="LDG140" s="86"/>
      <c r="LDH140" s="86"/>
      <c r="LDI140" s="86"/>
      <c r="LDJ140" s="86"/>
      <c r="LDK140" s="86"/>
      <c r="LDL140" s="86"/>
      <c r="LDM140" s="86"/>
      <c r="LDN140" s="86"/>
      <c r="LDO140" s="86"/>
      <c r="LDP140" s="86"/>
      <c r="LDQ140" s="86"/>
      <c r="LDR140" s="86"/>
      <c r="LDS140" s="86"/>
      <c r="LDT140" s="86"/>
      <c r="LDU140" s="86"/>
      <c r="LDV140" s="86"/>
      <c r="LDW140" s="86"/>
      <c r="LDX140" s="86"/>
      <c r="LDY140" s="86"/>
      <c r="LDZ140" s="86"/>
      <c r="LEA140" s="86"/>
      <c r="LEB140" s="86"/>
      <c r="LEC140" s="86"/>
      <c r="LED140" s="86"/>
      <c r="LEE140" s="86"/>
      <c r="LEF140" s="86"/>
      <c r="LEG140" s="86"/>
      <c r="LEH140" s="86"/>
      <c r="LEI140" s="86"/>
      <c r="LEJ140" s="86"/>
      <c r="LEK140" s="86"/>
      <c r="LEL140" s="86"/>
      <c r="LEM140" s="86"/>
      <c r="LEN140" s="86"/>
      <c r="LEO140" s="86"/>
      <c r="LEP140" s="86"/>
      <c r="LEQ140" s="86"/>
      <c r="LER140" s="86"/>
      <c r="LES140" s="86"/>
      <c r="LET140" s="86"/>
      <c r="LEU140" s="86"/>
      <c r="LEV140" s="86"/>
      <c r="LEW140" s="86"/>
      <c r="LEX140" s="86"/>
      <c r="LEY140" s="86"/>
      <c r="LEZ140" s="86"/>
      <c r="LFA140" s="86"/>
      <c r="LFB140" s="86"/>
      <c r="LFC140" s="86"/>
      <c r="LFD140" s="86"/>
      <c r="LFE140" s="86"/>
      <c r="LFF140" s="86"/>
      <c r="LFG140" s="86"/>
      <c r="LFH140" s="86"/>
      <c r="LFI140" s="86"/>
      <c r="LFJ140" s="86"/>
      <c r="LFK140" s="86"/>
      <c r="LFL140" s="86"/>
      <c r="LFM140" s="86"/>
      <c r="LFN140" s="86"/>
      <c r="LFO140" s="86"/>
      <c r="LFP140" s="86"/>
      <c r="LFQ140" s="86"/>
      <c r="LFR140" s="86"/>
      <c r="LFS140" s="86"/>
      <c r="LFT140" s="86"/>
      <c r="LFU140" s="86"/>
      <c r="LFV140" s="86"/>
      <c r="LFW140" s="86"/>
      <c r="LFX140" s="86"/>
      <c r="LFY140" s="86"/>
      <c r="LFZ140" s="86"/>
      <c r="LGA140" s="86"/>
      <c r="LGB140" s="86"/>
      <c r="LGC140" s="86"/>
      <c r="LGD140" s="86"/>
      <c r="LGE140" s="86"/>
      <c r="LGF140" s="86"/>
      <c r="LGG140" s="86"/>
      <c r="LGH140" s="86"/>
      <c r="LGI140" s="86"/>
      <c r="LGJ140" s="86"/>
      <c r="LGK140" s="86"/>
      <c r="LGL140" s="86"/>
      <c r="LGM140" s="86"/>
      <c r="LGN140" s="86"/>
      <c r="LGO140" s="86"/>
      <c r="LGP140" s="86"/>
      <c r="LGQ140" s="86"/>
      <c r="LGR140" s="86"/>
      <c r="LGS140" s="86"/>
      <c r="LGT140" s="86"/>
      <c r="LGU140" s="86"/>
      <c r="LGV140" s="86"/>
      <c r="LGW140" s="86"/>
      <c r="LGX140" s="86"/>
      <c r="LGY140" s="86"/>
      <c r="LGZ140" s="86"/>
      <c r="LHA140" s="86"/>
      <c r="LHB140" s="86"/>
      <c r="LHC140" s="86"/>
      <c r="LHD140" s="86"/>
      <c r="LHE140" s="86"/>
      <c r="LHF140" s="86"/>
      <c r="LHG140" s="86"/>
      <c r="LHH140" s="86"/>
      <c r="LHI140" s="86"/>
      <c r="LHJ140" s="86"/>
      <c r="LHK140" s="86"/>
      <c r="LHL140" s="86"/>
      <c r="LHM140" s="86"/>
      <c r="LHN140" s="86"/>
      <c r="LHO140" s="86"/>
      <c r="LHP140" s="86"/>
      <c r="LHQ140" s="86"/>
      <c r="LHR140" s="86"/>
      <c r="LHS140" s="86"/>
      <c r="LHT140" s="86"/>
      <c r="LHU140" s="86"/>
      <c r="LHV140" s="86"/>
      <c r="LHW140" s="86"/>
      <c r="LHX140" s="86"/>
      <c r="LHY140" s="86"/>
      <c r="LHZ140" s="86"/>
      <c r="LIA140" s="86"/>
      <c r="LIB140" s="86"/>
      <c r="LIC140" s="86"/>
      <c r="LID140" s="86"/>
      <c r="LIE140" s="86"/>
      <c r="LIF140" s="86"/>
      <c r="LIG140" s="86"/>
      <c r="LIH140" s="86"/>
      <c r="LII140" s="86"/>
      <c r="LIJ140" s="86"/>
      <c r="LIK140" s="86"/>
      <c r="LIL140" s="86"/>
      <c r="LIM140" s="86"/>
      <c r="LIN140" s="86"/>
      <c r="LIO140" s="86"/>
      <c r="LIP140" s="86"/>
      <c r="LIQ140" s="86"/>
      <c r="LIR140" s="86"/>
      <c r="LIS140" s="86"/>
      <c r="LIT140" s="86"/>
      <c r="LIU140" s="86"/>
      <c r="LIV140" s="86"/>
      <c r="LIW140" s="86"/>
      <c r="LIX140" s="86"/>
      <c r="LIY140" s="86"/>
      <c r="LIZ140" s="86"/>
      <c r="LJA140" s="86"/>
      <c r="LJB140" s="86"/>
      <c r="LJC140" s="86"/>
      <c r="LJD140" s="86"/>
      <c r="LJE140" s="86"/>
      <c r="LJF140" s="86"/>
      <c r="LJG140" s="86"/>
      <c r="LJH140" s="86"/>
      <c r="LJI140" s="86"/>
      <c r="LJJ140" s="86"/>
      <c r="LJK140" s="86"/>
      <c r="LJL140" s="86"/>
      <c r="LJM140" s="86"/>
      <c r="LJN140" s="86"/>
      <c r="LJO140" s="86"/>
      <c r="LJP140" s="86"/>
      <c r="LJQ140" s="86"/>
      <c r="LJR140" s="86"/>
      <c r="LJS140" s="86"/>
      <c r="LJT140" s="86"/>
      <c r="LJU140" s="86"/>
      <c r="LJV140" s="86"/>
      <c r="LJW140" s="86"/>
      <c r="LJX140" s="86"/>
      <c r="LJY140" s="86"/>
      <c r="LJZ140" s="86"/>
      <c r="LKA140" s="86"/>
      <c r="LKB140" s="86"/>
      <c r="LKC140" s="86"/>
      <c r="LKD140" s="86"/>
      <c r="LKE140" s="86"/>
      <c r="LKF140" s="86"/>
      <c r="LKG140" s="86"/>
      <c r="LKH140" s="86"/>
      <c r="LKI140" s="86"/>
      <c r="LKJ140" s="86"/>
      <c r="LKK140" s="86"/>
      <c r="LKL140" s="86"/>
      <c r="LKM140" s="86"/>
      <c r="LKN140" s="86"/>
      <c r="LKO140" s="86"/>
      <c r="LKP140" s="86"/>
      <c r="LKQ140" s="86"/>
      <c r="LKR140" s="86"/>
      <c r="LKS140" s="86"/>
      <c r="LKT140" s="86"/>
      <c r="LKU140" s="86"/>
      <c r="LKV140" s="86"/>
      <c r="LKW140" s="86"/>
      <c r="LKX140" s="86"/>
      <c r="LKY140" s="86"/>
      <c r="LKZ140" s="86"/>
      <c r="LLA140" s="86"/>
      <c r="LLB140" s="86"/>
      <c r="LLC140" s="86"/>
      <c r="LLD140" s="86"/>
      <c r="LLE140" s="86"/>
      <c r="LLF140" s="86"/>
      <c r="LLG140" s="86"/>
      <c r="LLH140" s="86"/>
      <c r="LLI140" s="86"/>
      <c r="LLJ140" s="86"/>
      <c r="LLK140" s="86"/>
      <c r="LLL140" s="86"/>
      <c r="LLM140" s="86"/>
      <c r="LLN140" s="86"/>
      <c r="LLO140" s="86"/>
      <c r="LLP140" s="86"/>
      <c r="LLQ140" s="86"/>
      <c r="LLR140" s="86"/>
      <c r="LLS140" s="86"/>
      <c r="LLT140" s="86"/>
      <c r="LLU140" s="86"/>
      <c r="LLV140" s="86"/>
      <c r="LLW140" s="86"/>
      <c r="LLX140" s="86"/>
      <c r="LLY140" s="86"/>
      <c r="LLZ140" s="86"/>
      <c r="LMA140" s="86"/>
      <c r="LMH140" s="86"/>
      <c r="LMI140" s="86"/>
      <c r="LMJ140" s="86"/>
      <c r="LMK140" s="86"/>
      <c r="LML140" s="86"/>
      <c r="LMM140" s="86"/>
      <c r="LMN140" s="86"/>
      <c r="LMO140" s="86"/>
      <c r="LMP140" s="86"/>
      <c r="LMQ140" s="86"/>
      <c r="LMR140" s="86"/>
      <c r="LMS140" s="86"/>
      <c r="LMT140" s="86"/>
      <c r="LMU140" s="86"/>
      <c r="LMV140" s="86"/>
      <c r="LMW140" s="86"/>
      <c r="LMX140" s="86"/>
      <c r="LMY140" s="86"/>
      <c r="LMZ140" s="86"/>
      <c r="LNA140" s="86"/>
      <c r="LNB140" s="86"/>
      <c r="LNC140" s="86"/>
      <c r="LND140" s="86"/>
      <c r="LNE140" s="86"/>
      <c r="LNF140" s="86"/>
      <c r="LNG140" s="86"/>
      <c r="LNH140" s="86"/>
      <c r="LNI140" s="86"/>
      <c r="LNJ140" s="86"/>
      <c r="LNK140" s="86"/>
      <c r="LNL140" s="86"/>
      <c r="LNM140" s="86"/>
      <c r="LNN140" s="86"/>
      <c r="LNO140" s="86"/>
      <c r="LNP140" s="86"/>
      <c r="LNQ140" s="86"/>
      <c r="LNR140" s="86"/>
      <c r="LNS140" s="86"/>
      <c r="LNT140" s="86"/>
      <c r="LNU140" s="86"/>
      <c r="LNV140" s="86"/>
      <c r="LNW140" s="86"/>
      <c r="LNX140" s="86"/>
      <c r="LNY140" s="86"/>
      <c r="LNZ140" s="86"/>
      <c r="LOA140" s="86"/>
      <c r="LOB140" s="86"/>
      <c r="LOC140" s="86"/>
      <c r="LOD140" s="86"/>
      <c r="LOE140" s="86"/>
      <c r="LOF140" s="86"/>
      <c r="LOG140" s="86"/>
      <c r="LOH140" s="86"/>
      <c r="LOI140" s="86"/>
      <c r="LOJ140" s="86"/>
      <c r="LOK140" s="86"/>
      <c r="LOL140" s="86"/>
      <c r="LOM140" s="86"/>
      <c r="LON140" s="86"/>
      <c r="LOO140" s="86"/>
      <c r="LOP140" s="86"/>
      <c r="LOQ140" s="86"/>
      <c r="LOR140" s="86"/>
      <c r="LOS140" s="86"/>
      <c r="LOT140" s="86"/>
      <c r="LOU140" s="86"/>
      <c r="LOV140" s="86"/>
      <c r="LOW140" s="86"/>
      <c r="LOX140" s="86"/>
      <c r="LOY140" s="86"/>
      <c r="LOZ140" s="86"/>
      <c r="LPA140" s="86"/>
      <c r="LPB140" s="86"/>
      <c r="LPC140" s="86"/>
      <c r="LPD140" s="86"/>
      <c r="LPE140" s="86"/>
      <c r="LPF140" s="86"/>
      <c r="LPG140" s="86"/>
      <c r="LPH140" s="86"/>
      <c r="LPI140" s="86"/>
      <c r="LPJ140" s="86"/>
      <c r="LPK140" s="86"/>
      <c r="LPL140" s="86"/>
      <c r="LPM140" s="86"/>
      <c r="LPN140" s="86"/>
      <c r="LPO140" s="86"/>
      <c r="LPP140" s="86"/>
      <c r="LPQ140" s="86"/>
      <c r="LPR140" s="86"/>
      <c r="LPS140" s="86"/>
      <c r="LPT140" s="86"/>
      <c r="LPU140" s="86"/>
      <c r="LPV140" s="86"/>
      <c r="LPW140" s="86"/>
      <c r="LPX140" s="86"/>
      <c r="LPY140" s="86"/>
      <c r="LPZ140" s="86"/>
      <c r="LQA140" s="86"/>
      <c r="LQB140" s="86"/>
      <c r="LQC140" s="86"/>
      <c r="LQD140" s="86"/>
      <c r="LQE140" s="86"/>
      <c r="LQF140" s="86"/>
      <c r="LQG140" s="86"/>
      <c r="LQH140" s="86"/>
      <c r="LQI140" s="86"/>
      <c r="LQJ140" s="86"/>
      <c r="LQK140" s="86"/>
      <c r="LQL140" s="86"/>
      <c r="LQM140" s="86"/>
      <c r="LQN140" s="86"/>
      <c r="LQO140" s="86"/>
      <c r="LQP140" s="86"/>
      <c r="LQQ140" s="86"/>
      <c r="LQR140" s="86"/>
      <c r="LQS140" s="86"/>
      <c r="LQT140" s="86"/>
      <c r="LQU140" s="86"/>
      <c r="LQV140" s="86"/>
      <c r="LQW140" s="86"/>
      <c r="LQX140" s="86"/>
      <c r="LQY140" s="86"/>
      <c r="LQZ140" s="86"/>
      <c r="LRA140" s="86"/>
      <c r="LRB140" s="86"/>
      <c r="LRC140" s="86"/>
      <c r="LRD140" s="86"/>
      <c r="LRE140" s="86"/>
      <c r="LRF140" s="86"/>
      <c r="LRG140" s="86"/>
      <c r="LRH140" s="86"/>
      <c r="LRI140" s="86"/>
      <c r="LRJ140" s="86"/>
      <c r="LRK140" s="86"/>
      <c r="LRL140" s="86"/>
      <c r="LRM140" s="86"/>
      <c r="LRN140" s="86"/>
      <c r="LRO140" s="86"/>
      <c r="LRP140" s="86"/>
      <c r="LRQ140" s="86"/>
      <c r="LRR140" s="86"/>
      <c r="LRS140" s="86"/>
      <c r="LRT140" s="86"/>
      <c r="LRU140" s="86"/>
      <c r="LRV140" s="86"/>
      <c r="LRW140" s="86"/>
      <c r="LRX140" s="86"/>
      <c r="LRY140" s="86"/>
      <c r="LRZ140" s="86"/>
      <c r="LSA140" s="86"/>
      <c r="LSB140" s="86"/>
      <c r="LSC140" s="86"/>
      <c r="LSD140" s="86"/>
      <c r="LSE140" s="86"/>
      <c r="LSF140" s="86"/>
      <c r="LSG140" s="86"/>
      <c r="LSH140" s="86"/>
      <c r="LSI140" s="86"/>
      <c r="LSJ140" s="86"/>
      <c r="LSK140" s="86"/>
      <c r="LSL140" s="86"/>
      <c r="LSM140" s="86"/>
      <c r="LSN140" s="86"/>
      <c r="LSO140" s="86"/>
      <c r="LSP140" s="86"/>
      <c r="LSQ140" s="86"/>
      <c r="LSR140" s="86"/>
      <c r="LSS140" s="86"/>
      <c r="LST140" s="86"/>
      <c r="LSU140" s="86"/>
      <c r="LSV140" s="86"/>
      <c r="LSW140" s="86"/>
      <c r="LSX140" s="86"/>
      <c r="LSY140" s="86"/>
      <c r="LSZ140" s="86"/>
      <c r="LTA140" s="86"/>
      <c r="LTB140" s="86"/>
      <c r="LTC140" s="86"/>
      <c r="LTD140" s="86"/>
      <c r="LTE140" s="86"/>
      <c r="LTF140" s="86"/>
      <c r="LTG140" s="86"/>
      <c r="LTH140" s="86"/>
      <c r="LTI140" s="86"/>
      <c r="LTJ140" s="86"/>
      <c r="LTK140" s="86"/>
      <c r="LTL140" s="86"/>
      <c r="LTM140" s="86"/>
      <c r="LTN140" s="86"/>
      <c r="LTO140" s="86"/>
      <c r="LTP140" s="86"/>
      <c r="LTQ140" s="86"/>
      <c r="LTR140" s="86"/>
      <c r="LTS140" s="86"/>
      <c r="LTT140" s="86"/>
      <c r="LTU140" s="86"/>
      <c r="LTV140" s="86"/>
      <c r="LTW140" s="86"/>
      <c r="LTX140" s="86"/>
      <c r="LTY140" s="86"/>
      <c r="LTZ140" s="86"/>
      <c r="LUA140" s="86"/>
      <c r="LUB140" s="86"/>
      <c r="LUC140" s="86"/>
      <c r="LUD140" s="86"/>
      <c r="LUE140" s="86"/>
      <c r="LUF140" s="86"/>
      <c r="LUG140" s="86"/>
      <c r="LUH140" s="86"/>
      <c r="LUI140" s="86"/>
      <c r="LUJ140" s="86"/>
      <c r="LUK140" s="86"/>
      <c r="LUL140" s="86"/>
      <c r="LUM140" s="86"/>
      <c r="LUN140" s="86"/>
      <c r="LUO140" s="86"/>
      <c r="LUP140" s="86"/>
      <c r="LUQ140" s="86"/>
      <c r="LUR140" s="86"/>
      <c r="LUS140" s="86"/>
      <c r="LUT140" s="86"/>
      <c r="LUU140" s="86"/>
      <c r="LUV140" s="86"/>
      <c r="LUW140" s="86"/>
      <c r="LUX140" s="86"/>
      <c r="LUY140" s="86"/>
      <c r="LUZ140" s="86"/>
      <c r="LVA140" s="86"/>
      <c r="LVB140" s="86"/>
      <c r="LVC140" s="86"/>
      <c r="LVD140" s="86"/>
      <c r="LVE140" s="86"/>
      <c r="LVF140" s="86"/>
      <c r="LVG140" s="86"/>
      <c r="LVH140" s="86"/>
      <c r="LVI140" s="86"/>
      <c r="LVJ140" s="86"/>
      <c r="LVK140" s="86"/>
      <c r="LVL140" s="86"/>
      <c r="LVM140" s="86"/>
      <c r="LVN140" s="86"/>
      <c r="LVO140" s="86"/>
      <c r="LVP140" s="86"/>
      <c r="LVQ140" s="86"/>
      <c r="LVR140" s="86"/>
      <c r="LVS140" s="86"/>
      <c r="LVT140" s="86"/>
      <c r="LVU140" s="86"/>
      <c r="LVV140" s="86"/>
      <c r="LVW140" s="86"/>
      <c r="LWD140" s="86"/>
      <c r="LWE140" s="86"/>
      <c r="LWF140" s="86"/>
      <c r="LWG140" s="86"/>
      <c r="LWH140" s="86"/>
      <c r="LWI140" s="86"/>
      <c r="LWJ140" s="86"/>
      <c r="LWK140" s="86"/>
      <c r="LWL140" s="86"/>
      <c r="LWM140" s="86"/>
      <c r="LWN140" s="86"/>
      <c r="LWO140" s="86"/>
      <c r="LWP140" s="86"/>
      <c r="LWQ140" s="86"/>
      <c r="LWR140" s="86"/>
      <c r="LWS140" s="86"/>
      <c r="LWT140" s="86"/>
      <c r="LWU140" s="86"/>
      <c r="LWV140" s="86"/>
      <c r="LWW140" s="86"/>
      <c r="LWX140" s="86"/>
      <c r="LWY140" s="86"/>
      <c r="LWZ140" s="86"/>
      <c r="LXA140" s="86"/>
      <c r="LXB140" s="86"/>
      <c r="LXC140" s="86"/>
      <c r="LXD140" s="86"/>
      <c r="LXE140" s="86"/>
      <c r="LXF140" s="86"/>
      <c r="LXG140" s="86"/>
      <c r="LXH140" s="86"/>
      <c r="LXI140" s="86"/>
      <c r="LXJ140" s="86"/>
      <c r="LXK140" s="86"/>
      <c r="LXL140" s="86"/>
      <c r="LXM140" s="86"/>
      <c r="LXN140" s="86"/>
      <c r="LXO140" s="86"/>
      <c r="LXP140" s="86"/>
      <c r="LXQ140" s="86"/>
      <c r="LXR140" s="86"/>
      <c r="LXS140" s="86"/>
      <c r="LXT140" s="86"/>
      <c r="LXU140" s="86"/>
      <c r="LXV140" s="86"/>
      <c r="LXW140" s="86"/>
      <c r="LXX140" s="86"/>
      <c r="LXY140" s="86"/>
      <c r="LXZ140" s="86"/>
      <c r="LYA140" s="86"/>
      <c r="LYB140" s="86"/>
      <c r="LYC140" s="86"/>
      <c r="LYD140" s="86"/>
      <c r="LYE140" s="86"/>
      <c r="LYF140" s="86"/>
      <c r="LYG140" s="86"/>
      <c r="LYH140" s="86"/>
      <c r="LYI140" s="86"/>
      <c r="LYJ140" s="86"/>
      <c r="LYK140" s="86"/>
      <c r="LYL140" s="86"/>
      <c r="LYM140" s="86"/>
      <c r="LYN140" s="86"/>
      <c r="LYO140" s="86"/>
      <c r="LYP140" s="86"/>
      <c r="LYQ140" s="86"/>
      <c r="LYR140" s="86"/>
      <c r="LYS140" s="86"/>
      <c r="LYT140" s="86"/>
      <c r="LYU140" s="86"/>
      <c r="LYV140" s="86"/>
      <c r="LYW140" s="86"/>
      <c r="LYX140" s="86"/>
      <c r="LYY140" s="86"/>
      <c r="LYZ140" s="86"/>
      <c r="LZA140" s="86"/>
      <c r="LZB140" s="86"/>
      <c r="LZC140" s="86"/>
      <c r="LZD140" s="86"/>
      <c r="LZE140" s="86"/>
      <c r="LZF140" s="86"/>
      <c r="LZG140" s="86"/>
      <c r="LZH140" s="86"/>
      <c r="LZI140" s="86"/>
      <c r="LZJ140" s="86"/>
      <c r="LZK140" s="86"/>
      <c r="LZL140" s="86"/>
      <c r="LZM140" s="86"/>
      <c r="LZN140" s="86"/>
      <c r="LZO140" s="86"/>
      <c r="LZP140" s="86"/>
      <c r="LZQ140" s="86"/>
      <c r="LZR140" s="86"/>
      <c r="LZS140" s="86"/>
      <c r="LZT140" s="86"/>
      <c r="LZU140" s="86"/>
      <c r="LZV140" s="86"/>
      <c r="LZW140" s="86"/>
      <c r="LZX140" s="86"/>
      <c r="LZY140" s="86"/>
      <c r="LZZ140" s="86"/>
      <c r="MAA140" s="86"/>
      <c r="MAB140" s="86"/>
      <c r="MAC140" s="86"/>
      <c r="MAD140" s="86"/>
      <c r="MAE140" s="86"/>
      <c r="MAF140" s="86"/>
      <c r="MAG140" s="86"/>
      <c r="MAH140" s="86"/>
      <c r="MAI140" s="86"/>
      <c r="MAJ140" s="86"/>
      <c r="MAK140" s="86"/>
      <c r="MAL140" s="86"/>
      <c r="MAM140" s="86"/>
      <c r="MAN140" s="86"/>
      <c r="MAO140" s="86"/>
      <c r="MAP140" s="86"/>
      <c r="MAQ140" s="86"/>
      <c r="MAR140" s="86"/>
      <c r="MAS140" s="86"/>
      <c r="MAT140" s="86"/>
      <c r="MAU140" s="86"/>
      <c r="MAV140" s="86"/>
      <c r="MAW140" s="86"/>
      <c r="MAX140" s="86"/>
      <c r="MAY140" s="86"/>
      <c r="MAZ140" s="86"/>
      <c r="MBA140" s="86"/>
      <c r="MBB140" s="86"/>
      <c r="MBC140" s="86"/>
      <c r="MBD140" s="86"/>
      <c r="MBE140" s="86"/>
      <c r="MBF140" s="86"/>
      <c r="MBG140" s="86"/>
      <c r="MBH140" s="86"/>
      <c r="MBI140" s="86"/>
      <c r="MBJ140" s="86"/>
      <c r="MBK140" s="86"/>
      <c r="MBL140" s="86"/>
      <c r="MBM140" s="86"/>
      <c r="MBN140" s="86"/>
      <c r="MBO140" s="86"/>
      <c r="MBP140" s="86"/>
      <c r="MBQ140" s="86"/>
      <c r="MBR140" s="86"/>
      <c r="MBS140" s="86"/>
      <c r="MBT140" s="86"/>
      <c r="MBU140" s="86"/>
      <c r="MBV140" s="86"/>
      <c r="MBW140" s="86"/>
      <c r="MBX140" s="86"/>
      <c r="MBY140" s="86"/>
      <c r="MBZ140" s="86"/>
      <c r="MCA140" s="86"/>
      <c r="MCB140" s="86"/>
      <c r="MCC140" s="86"/>
      <c r="MCD140" s="86"/>
      <c r="MCE140" s="86"/>
      <c r="MCF140" s="86"/>
      <c r="MCG140" s="86"/>
      <c r="MCH140" s="86"/>
      <c r="MCI140" s="86"/>
      <c r="MCJ140" s="86"/>
      <c r="MCK140" s="86"/>
      <c r="MCL140" s="86"/>
      <c r="MCM140" s="86"/>
      <c r="MCN140" s="86"/>
      <c r="MCO140" s="86"/>
      <c r="MCP140" s="86"/>
      <c r="MCQ140" s="86"/>
      <c r="MCR140" s="86"/>
      <c r="MCS140" s="86"/>
      <c r="MCT140" s="86"/>
      <c r="MCU140" s="86"/>
      <c r="MCV140" s="86"/>
      <c r="MCW140" s="86"/>
      <c r="MCX140" s="86"/>
      <c r="MCY140" s="86"/>
      <c r="MCZ140" s="86"/>
      <c r="MDA140" s="86"/>
      <c r="MDB140" s="86"/>
      <c r="MDC140" s="86"/>
      <c r="MDD140" s="86"/>
      <c r="MDE140" s="86"/>
      <c r="MDF140" s="86"/>
      <c r="MDG140" s="86"/>
      <c r="MDH140" s="86"/>
      <c r="MDI140" s="86"/>
      <c r="MDJ140" s="86"/>
      <c r="MDK140" s="86"/>
      <c r="MDL140" s="86"/>
      <c r="MDM140" s="86"/>
      <c r="MDN140" s="86"/>
      <c r="MDO140" s="86"/>
      <c r="MDP140" s="86"/>
      <c r="MDQ140" s="86"/>
      <c r="MDR140" s="86"/>
      <c r="MDS140" s="86"/>
      <c r="MDT140" s="86"/>
      <c r="MDU140" s="86"/>
      <c r="MDV140" s="86"/>
      <c r="MDW140" s="86"/>
      <c r="MDX140" s="86"/>
      <c r="MDY140" s="86"/>
      <c r="MDZ140" s="86"/>
      <c r="MEA140" s="86"/>
      <c r="MEB140" s="86"/>
      <c r="MEC140" s="86"/>
      <c r="MED140" s="86"/>
      <c r="MEE140" s="86"/>
      <c r="MEF140" s="86"/>
      <c r="MEG140" s="86"/>
      <c r="MEH140" s="86"/>
      <c r="MEI140" s="86"/>
      <c r="MEJ140" s="86"/>
      <c r="MEK140" s="86"/>
      <c r="MEL140" s="86"/>
      <c r="MEM140" s="86"/>
      <c r="MEN140" s="86"/>
      <c r="MEO140" s="86"/>
      <c r="MEP140" s="86"/>
      <c r="MEQ140" s="86"/>
      <c r="MER140" s="86"/>
      <c r="MES140" s="86"/>
      <c r="MET140" s="86"/>
      <c r="MEU140" s="86"/>
      <c r="MEV140" s="86"/>
      <c r="MEW140" s="86"/>
      <c r="MEX140" s="86"/>
      <c r="MEY140" s="86"/>
      <c r="MEZ140" s="86"/>
      <c r="MFA140" s="86"/>
      <c r="MFB140" s="86"/>
      <c r="MFC140" s="86"/>
      <c r="MFD140" s="86"/>
      <c r="MFE140" s="86"/>
      <c r="MFF140" s="86"/>
      <c r="MFG140" s="86"/>
      <c r="MFH140" s="86"/>
      <c r="MFI140" s="86"/>
      <c r="MFJ140" s="86"/>
      <c r="MFK140" s="86"/>
      <c r="MFL140" s="86"/>
      <c r="MFM140" s="86"/>
      <c r="MFN140" s="86"/>
      <c r="MFO140" s="86"/>
      <c r="MFP140" s="86"/>
      <c r="MFQ140" s="86"/>
      <c r="MFR140" s="86"/>
      <c r="MFS140" s="86"/>
      <c r="MFZ140" s="86"/>
      <c r="MGA140" s="86"/>
      <c r="MGB140" s="86"/>
      <c r="MGC140" s="86"/>
      <c r="MGD140" s="86"/>
      <c r="MGE140" s="86"/>
      <c r="MGF140" s="86"/>
      <c r="MGG140" s="86"/>
      <c r="MGH140" s="86"/>
      <c r="MGI140" s="86"/>
      <c r="MGJ140" s="86"/>
      <c r="MGK140" s="86"/>
      <c r="MGL140" s="86"/>
      <c r="MGM140" s="86"/>
      <c r="MGN140" s="86"/>
      <c r="MGO140" s="86"/>
      <c r="MGP140" s="86"/>
      <c r="MGQ140" s="86"/>
      <c r="MGR140" s="86"/>
      <c r="MGS140" s="86"/>
      <c r="MGT140" s="86"/>
      <c r="MGU140" s="86"/>
      <c r="MGV140" s="86"/>
      <c r="MGW140" s="86"/>
      <c r="MGX140" s="86"/>
      <c r="MGY140" s="86"/>
      <c r="MGZ140" s="86"/>
      <c r="MHA140" s="86"/>
      <c r="MHB140" s="86"/>
      <c r="MHC140" s="86"/>
      <c r="MHD140" s="86"/>
      <c r="MHE140" s="86"/>
      <c r="MHF140" s="86"/>
      <c r="MHG140" s="86"/>
      <c r="MHH140" s="86"/>
      <c r="MHI140" s="86"/>
      <c r="MHJ140" s="86"/>
      <c r="MHK140" s="86"/>
      <c r="MHL140" s="86"/>
      <c r="MHM140" s="86"/>
      <c r="MHN140" s="86"/>
      <c r="MHO140" s="86"/>
      <c r="MHP140" s="86"/>
      <c r="MHQ140" s="86"/>
      <c r="MHR140" s="86"/>
      <c r="MHS140" s="86"/>
      <c r="MHT140" s="86"/>
      <c r="MHU140" s="86"/>
      <c r="MHV140" s="86"/>
      <c r="MHW140" s="86"/>
      <c r="MHX140" s="86"/>
      <c r="MHY140" s="86"/>
      <c r="MHZ140" s="86"/>
      <c r="MIA140" s="86"/>
      <c r="MIB140" s="86"/>
      <c r="MIC140" s="86"/>
      <c r="MID140" s="86"/>
      <c r="MIE140" s="86"/>
      <c r="MIF140" s="86"/>
      <c r="MIG140" s="86"/>
      <c r="MIH140" s="86"/>
      <c r="MII140" s="86"/>
      <c r="MIJ140" s="86"/>
      <c r="MIK140" s="86"/>
      <c r="MIL140" s="86"/>
      <c r="MIM140" s="86"/>
      <c r="MIN140" s="86"/>
      <c r="MIO140" s="86"/>
      <c r="MIP140" s="86"/>
      <c r="MIQ140" s="86"/>
      <c r="MIR140" s="86"/>
      <c r="MIS140" s="86"/>
      <c r="MIT140" s="86"/>
      <c r="MIU140" s="86"/>
      <c r="MIV140" s="86"/>
      <c r="MIW140" s="86"/>
      <c r="MIX140" s="86"/>
      <c r="MIY140" s="86"/>
      <c r="MIZ140" s="86"/>
      <c r="MJA140" s="86"/>
      <c r="MJB140" s="86"/>
      <c r="MJC140" s="86"/>
      <c r="MJD140" s="86"/>
      <c r="MJE140" s="86"/>
      <c r="MJF140" s="86"/>
      <c r="MJG140" s="86"/>
      <c r="MJH140" s="86"/>
      <c r="MJI140" s="86"/>
      <c r="MJJ140" s="86"/>
      <c r="MJK140" s="86"/>
      <c r="MJL140" s="86"/>
      <c r="MJM140" s="86"/>
      <c r="MJN140" s="86"/>
      <c r="MJO140" s="86"/>
      <c r="MJP140" s="86"/>
      <c r="MJQ140" s="86"/>
      <c r="MJR140" s="86"/>
      <c r="MJS140" s="86"/>
      <c r="MJT140" s="86"/>
      <c r="MJU140" s="86"/>
      <c r="MJV140" s="86"/>
      <c r="MJW140" s="86"/>
      <c r="MJX140" s="86"/>
      <c r="MJY140" s="86"/>
      <c r="MJZ140" s="86"/>
      <c r="MKA140" s="86"/>
      <c r="MKB140" s="86"/>
      <c r="MKC140" s="86"/>
      <c r="MKD140" s="86"/>
      <c r="MKE140" s="86"/>
      <c r="MKF140" s="86"/>
      <c r="MKG140" s="86"/>
      <c r="MKH140" s="86"/>
      <c r="MKI140" s="86"/>
      <c r="MKJ140" s="86"/>
      <c r="MKK140" s="86"/>
      <c r="MKL140" s="86"/>
      <c r="MKM140" s="86"/>
      <c r="MKN140" s="86"/>
      <c r="MKO140" s="86"/>
      <c r="MKP140" s="86"/>
      <c r="MKQ140" s="86"/>
      <c r="MKR140" s="86"/>
      <c r="MKS140" s="86"/>
      <c r="MKT140" s="86"/>
      <c r="MKU140" s="86"/>
      <c r="MKV140" s="86"/>
      <c r="MKW140" s="86"/>
      <c r="MKX140" s="86"/>
      <c r="MKY140" s="86"/>
      <c r="MKZ140" s="86"/>
      <c r="MLA140" s="86"/>
      <c r="MLB140" s="86"/>
      <c r="MLC140" s="86"/>
      <c r="MLD140" s="86"/>
      <c r="MLE140" s="86"/>
      <c r="MLF140" s="86"/>
      <c r="MLG140" s="86"/>
      <c r="MLH140" s="86"/>
      <c r="MLI140" s="86"/>
      <c r="MLJ140" s="86"/>
      <c r="MLK140" s="86"/>
      <c r="MLL140" s="86"/>
      <c r="MLM140" s="86"/>
      <c r="MLN140" s="86"/>
      <c r="MLO140" s="86"/>
      <c r="MLP140" s="86"/>
      <c r="MLQ140" s="86"/>
      <c r="MLR140" s="86"/>
      <c r="MLS140" s="86"/>
      <c r="MLT140" s="86"/>
      <c r="MLU140" s="86"/>
      <c r="MLV140" s="86"/>
      <c r="MLW140" s="86"/>
      <c r="MLX140" s="86"/>
      <c r="MLY140" s="86"/>
      <c r="MLZ140" s="86"/>
      <c r="MMA140" s="86"/>
      <c r="MMB140" s="86"/>
      <c r="MMC140" s="86"/>
      <c r="MMD140" s="86"/>
      <c r="MME140" s="86"/>
      <c r="MMF140" s="86"/>
      <c r="MMG140" s="86"/>
      <c r="MMH140" s="86"/>
      <c r="MMI140" s="86"/>
      <c r="MMJ140" s="86"/>
      <c r="MMK140" s="86"/>
      <c r="MML140" s="86"/>
      <c r="MMM140" s="86"/>
      <c r="MMN140" s="86"/>
      <c r="MMO140" s="86"/>
      <c r="MMP140" s="86"/>
      <c r="MMQ140" s="86"/>
      <c r="MMR140" s="86"/>
      <c r="MMS140" s="86"/>
      <c r="MMT140" s="86"/>
      <c r="MMU140" s="86"/>
      <c r="MMV140" s="86"/>
      <c r="MMW140" s="86"/>
      <c r="MMX140" s="86"/>
      <c r="MMY140" s="86"/>
      <c r="MMZ140" s="86"/>
      <c r="MNA140" s="86"/>
      <c r="MNB140" s="86"/>
      <c r="MNC140" s="86"/>
      <c r="MND140" s="86"/>
      <c r="MNE140" s="86"/>
      <c r="MNF140" s="86"/>
      <c r="MNG140" s="86"/>
      <c r="MNH140" s="86"/>
      <c r="MNI140" s="86"/>
      <c r="MNJ140" s="86"/>
      <c r="MNK140" s="86"/>
      <c r="MNL140" s="86"/>
      <c r="MNM140" s="86"/>
      <c r="MNN140" s="86"/>
      <c r="MNO140" s="86"/>
      <c r="MNP140" s="86"/>
      <c r="MNQ140" s="86"/>
      <c r="MNR140" s="86"/>
      <c r="MNS140" s="86"/>
      <c r="MNT140" s="86"/>
      <c r="MNU140" s="86"/>
      <c r="MNV140" s="86"/>
      <c r="MNW140" s="86"/>
      <c r="MNX140" s="86"/>
      <c r="MNY140" s="86"/>
      <c r="MNZ140" s="86"/>
      <c r="MOA140" s="86"/>
      <c r="MOB140" s="86"/>
      <c r="MOC140" s="86"/>
      <c r="MOD140" s="86"/>
      <c r="MOE140" s="86"/>
      <c r="MOF140" s="86"/>
      <c r="MOG140" s="86"/>
      <c r="MOH140" s="86"/>
      <c r="MOI140" s="86"/>
      <c r="MOJ140" s="86"/>
      <c r="MOK140" s="86"/>
      <c r="MOL140" s="86"/>
      <c r="MOM140" s="86"/>
      <c r="MON140" s="86"/>
      <c r="MOO140" s="86"/>
      <c r="MOP140" s="86"/>
      <c r="MOQ140" s="86"/>
      <c r="MOR140" s="86"/>
      <c r="MOS140" s="86"/>
      <c r="MOT140" s="86"/>
      <c r="MOU140" s="86"/>
      <c r="MOV140" s="86"/>
      <c r="MOW140" s="86"/>
      <c r="MOX140" s="86"/>
      <c r="MOY140" s="86"/>
      <c r="MOZ140" s="86"/>
      <c r="MPA140" s="86"/>
      <c r="MPB140" s="86"/>
      <c r="MPC140" s="86"/>
      <c r="MPD140" s="86"/>
      <c r="MPE140" s="86"/>
      <c r="MPF140" s="86"/>
      <c r="MPG140" s="86"/>
      <c r="MPH140" s="86"/>
      <c r="MPI140" s="86"/>
      <c r="MPJ140" s="86"/>
      <c r="MPK140" s="86"/>
      <c r="MPL140" s="86"/>
      <c r="MPM140" s="86"/>
      <c r="MPN140" s="86"/>
      <c r="MPO140" s="86"/>
      <c r="MPV140" s="86"/>
      <c r="MPW140" s="86"/>
      <c r="MPX140" s="86"/>
      <c r="MPY140" s="86"/>
      <c r="MPZ140" s="86"/>
      <c r="MQA140" s="86"/>
      <c r="MQB140" s="86"/>
      <c r="MQC140" s="86"/>
      <c r="MQD140" s="86"/>
      <c r="MQE140" s="86"/>
      <c r="MQF140" s="86"/>
      <c r="MQG140" s="86"/>
      <c r="MQH140" s="86"/>
      <c r="MQI140" s="86"/>
      <c r="MQJ140" s="86"/>
      <c r="MQK140" s="86"/>
      <c r="MQL140" s="86"/>
      <c r="MQM140" s="86"/>
      <c r="MQN140" s="86"/>
      <c r="MQO140" s="86"/>
      <c r="MQP140" s="86"/>
      <c r="MQQ140" s="86"/>
      <c r="MQR140" s="86"/>
      <c r="MQS140" s="86"/>
      <c r="MQT140" s="86"/>
      <c r="MQU140" s="86"/>
      <c r="MQV140" s="86"/>
      <c r="MQW140" s="86"/>
      <c r="MQX140" s="86"/>
      <c r="MQY140" s="86"/>
      <c r="MQZ140" s="86"/>
      <c r="MRA140" s="86"/>
      <c r="MRB140" s="86"/>
      <c r="MRC140" s="86"/>
      <c r="MRD140" s="86"/>
      <c r="MRE140" s="86"/>
      <c r="MRF140" s="86"/>
      <c r="MRG140" s="86"/>
      <c r="MRH140" s="86"/>
      <c r="MRI140" s="86"/>
      <c r="MRJ140" s="86"/>
      <c r="MRK140" s="86"/>
      <c r="MRL140" s="86"/>
      <c r="MRM140" s="86"/>
      <c r="MRN140" s="86"/>
      <c r="MRO140" s="86"/>
      <c r="MRP140" s="86"/>
      <c r="MRQ140" s="86"/>
      <c r="MRR140" s="86"/>
      <c r="MRS140" s="86"/>
      <c r="MRT140" s="86"/>
      <c r="MRU140" s="86"/>
      <c r="MRV140" s="86"/>
      <c r="MRW140" s="86"/>
      <c r="MRX140" s="86"/>
      <c r="MRY140" s="86"/>
      <c r="MRZ140" s="86"/>
      <c r="MSA140" s="86"/>
      <c r="MSB140" s="86"/>
      <c r="MSC140" s="86"/>
      <c r="MSD140" s="86"/>
      <c r="MSE140" s="86"/>
      <c r="MSF140" s="86"/>
      <c r="MSG140" s="86"/>
      <c r="MSH140" s="86"/>
      <c r="MSI140" s="86"/>
      <c r="MSJ140" s="86"/>
      <c r="MSK140" s="86"/>
      <c r="MSL140" s="86"/>
      <c r="MSM140" s="86"/>
      <c r="MSN140" s="86"/>
      <c r="MSO140" s="86"/>
      <c r="MSP140" s="86"/>
      <c r="MSQ140" s="86"/>
      <c r="MSR140" s="86"/>
      <c r="MSS140" s="86"/>
      <c r="MST140" s="86"/>
      <c r="MSU140" s="86"/>
      <c r="MSV140" s="86"/>
      <c r="MSW140" s="86"/>
      <c r="MSX140" s="86"/>
      <c r="MSY140" s="86"/>
      <c r="MSZ140" s="86"/>
      <c r="MTA140" s="86"/>
      <c r="MTB140" s="86"/>
      <c r="MTC140" s="86"/>
      <c r="MTD140" s="86"/>
      <c r="MTE140" s="86"/>
      <c r="MTF140" s="86"/>
      <c r="MTG140" s="86"/>
      <c r="MTH140" s="86"/>
      <c r="MTI140" s="86"/>
      <c r="MTJ140" s="86"/>
      <c r="MTK140" s="86"/>
      <c r="MTL140" s="86"/>
      <c r="MTM140" s="86"/>
      <c r="MTN140" s="86"/>
      <c r="MTO140" s="86"/>
      <c r="MTP140" s="86"/>
      <c r="MTQ140" s="86"/>
      <c r="MTR140" s="86"/>
      <c r="MTS140" s="86"/>
      <c r="MTT140" s="86"/>
      <c r="MTU140" s="86"/>
      <c r="MTV140" s="86"/>
      <c r="MTW140" s="86"/>
      <c r="MTX140" s="86"/>
      <c r="MTY140" s="86"/>
      <c r="MTZ140" s="86"/>
      <c r="MUA140" s="86"/>
      <c r="MUB140" s="86"/>
      <c r="MUC140" s="86"/>
      <c r="MUD140" s="86"/>
      <c r="MUE140" s="86"/>
      <c r="MUF140" s="86"/>
      <c r="MUG140" s="86"/>
      <c r="MUH140" s="86"/>
      <c r="MUI140" s="86"/>
      <c r="MUJ140" s="86"/>
      <c r="MUK140" s="86"/>
      <c r="MUL140" s="86"/>
      <c r="MUM140" s="86"/>
      <c r="MUN140" s="86"/>
      <c r="MUO140" s="86"/>
      <c r="MUP140" s="86"/>
      <c r="MUQ140" s="86"/>
      <c r="MUR140" s="86"/>
      <c r="MUS140" s="86"/>
      <c r="MUT140" s="86"/>
      <c r="MUU140" s="86"/>
      <c r="MUV140" s="86"/>
      <c r="MUW140" s="86"/>
      <c r="MUX140" s="86"/>
      <c r="MUY140" s="86"/>
      <c r="MUZ140" s="86"/>
      <c r="MVA140" s="86"/>
      <c r="MVB140" s="86"/>
      <c r="MVC140" s="86"/>
      <c r="MVD140" s="86"/>
      <c r="MVE140" s="86"/>
      <c r="MVF140" s="86"/>
      <c r="MVG140" s="86"/>
      <c r="MVH140" s="86"/>
      <c r="MVI140" s="86"/>
      <c r="MVJ140" s="86"/>
      <c r="MVK140" s="86"/>
      <c r="MVL140" s="86"/>
      <c r="MVM140" s="86"/>
      <c r="MVN140" s="86"/>
      <c r="MVO140" s="86"/>
      <c r="MVP140" s="86"/>
      <c r="MVQ140" s="86"/>
      <c r="MVR140" s="86"/>
      <c r="MVS140" s="86"/>
      <c r="MVT140" s="86"/>
      <c r="MVU140" s="86"/>
      <c r="MVV140" s="86"/>
      <c r="MVW140" s="86"/>
      <c r="MVX140" s="86"/>
      <c r="MVY140" s="86"/>
      <c r="MVZ140" s="86"/>
      <c r="MWA140" s="86"/>
      <c r="MWB140" s="86"/>
      <c r="MWC140" s="86"/>
      <c r="MWD140" s="86"/>
      <c r="MWE140" s="86"/>
      <c r="MWF140" s="86"/>
      <c r="MWG140" s="86"/>
      <c r="MWH140" s="86"/>
      <c r="MWI140" s="86"/>
      <c r="MWJ140" s="86"/>
      <c r="MWK140" s="86"/>
      <c r="MWL140" s="86"/>
      <c r="MWM140" s="86"/>
      <c r="MWN140" s="86"/>
      <c r="MWO140" s="86"/>
      <c r="MWP140" s="86"/>
      <c r="MWQ140" s="86"/>
      <c r="MWR140" s="86"/>
      <c r="MWS140" s="86"/>
      <c r="MWT140" s="86"/>
      <c r="MWU140" s="86"/>
      <c r="MWV140" s="86"/>
      <c r="MWW140" s="86"/>
      <c r="MWX140" s="86"/>
      <c r="MWY140" s="86"/>
      <c r="MWZ140" s="86"/>
      <c r="MXA140" s="86"/>
      <c r="MXB140" s="86"/>
      <c r="MXC140" s="86"/>
      <c r="MXD140" s="86"/>
      <c r="MXE140" s="86"/>
      <c r="MXF140" s="86"/>
      <c r="MXG140" s="86"/>
      <c r="MXH140" s="86"/>
      <c r="MXI140" s="86"/>
      <c r="MXJ140" s="86"/>
      <c r="MXK140" s="86"/>
      <c r="MXL140" s="86"/>
      <c r="MXM140" s="86"/>
      <c r="MXN140" s="86"/>
      <c r="MXO140" s="86"/>
      <c r="MXP140" s="86"/>
      <c r="MXQ140" s="86"/>
      <c r="MXR140" s="86"/>
      <c r="MXS140" s="86"/>
      <c r="MXT140" s="86"/>
      <c r="MXU140" s="86"/>
      <c r="MXV140" s="86"/>
      <c r="MXW140" s="86"/>
      <c r="MXX140" s="86"/>
      <c r="MXY140" s="86"/>
      <c r="MXZ140" s="86"/>
      <c r="MYA140" s="86"/>
      <c r="MYB140" s="86"/>
      <c r="MYC140" s="86"/>
      <c r="MYD140" s="86"/>
      <c r="MYE140" s="86"/>
      <c r="MYF140" s="86"/>
      <c r="MYG140" s="86"/>
      <c r="MYH140" s="86"/>
      <c r="MYI140" s="86"/>
      <c r="MYJ140" s="86"/>
      <c r="MYK140" s="86"/>
      <c r="MYL140" s="86"/>
      <c r="MYM140" s="86"/>
      <c r="MYN140" s="86"/>
      <c r="MYO140" s="86"/>
      <c r="MYP140" s="86"/>
      <c r="MYQ140" s="86"/>
      <c r="MYR140" s="86"/>
      <c r="MYS140" s="86"/>
      <c r="MYT140" s="86"/>
      <c r="MYU140" s="86"/>
      <c r="MYV140" s="86"/>
      <c r="MYW140" s="86"/>
      <c r="MYX140" s="86"/>
      <c r="MYY140" s="86"/>
      <c r="MYZ140" s="86"/>
      <c r="MZA140" s="86"/>
      <c r="MZB140" s="86"/>
      <c r="MZC140" s="86"/>
      <c r="MZD140" s="86"/>
      <c r="MZE140" s="86"/>
      <c r="MZF140" s="86"/>
      <c r="MZG140" s="86"/>
      <c r="MZH140" s="86"/>
      <c r="MZI140" s="86"/>
      <c r="MZJ140" s="86"/>
      <c r="MZK140" s="86"/>
      <c r="MZR140" s="86"/>
      <c r="MZS140" s="86"/>
      <c r="MZT140" s="86"/>
      <c r="MZU140" s="86"/>
      <c r="MZV140" s="86"/>
      <c r="MZW140" s="86"/>
      <c r="MZX140" s="86"/>
      <c r="MZY140" s="86"/>
      <c r="MZZ140" s="86"/>
      <c r="NAA140" s="86"/>
      <c r="NAB140" s="86"/>
      <c r="NAC140" s="86"/>
      <c r="NAD140" s="86"/>
      <c r="NAE140" s="86"/>
      <c r="NAF140" s="86"/>
      <c r="NAG140" s="86"/>
      <c r="NAH140" s="86"/>
      <c r="NAI140" s="86"/>
      <c r="NAJ140" s="86"/>
      <c r="NAK140" s="86"/>
      <c r="NAL140" s="86"/>
      <c r="NAM140" s="86"/>
      <c r="NAN140" s="86"/>
      <c r="NAO140" s="86"/>
      <c r="NAP140" s="86"/>
      <c r="NAQ140" s="86"/>
      <c r="NAR140" s="86"/>
      <c r="NAS140" s="86"/>
      <c r="NAT140" s="86"/>
      <c r="NAU140" s="86"/>
      <c r="NAV140" s="86"/>
      <c r="NAW140" s="86"/>
      <c r="NAX140" s="86"/>
      <c r="NAY140" s="86"/>
      <c r="NAZ140" s="86"/>
      <c r="NBA140" s="86"/>
      <c r="NBB140" s="86"/>
      <c r="NBC140" s="86"/>
      <c r="NBD140" s="86"/>
      <c r="NBE140" s="86"/>
      <c r="NBF140" s="86"/>
      <c r="NBG140" s="86"/>
      <c r="NBH140" s="86"/>
      <c r="NBI140" s="86"/>
      <c r="NBJ140" s="86"/>
      <c r="NBK140" s="86"/>
      <c r="NBL140" s="86"/>
      <c r="NBM140" s="86"/>
      <c r="NBN140" s="86"/>
      <c r="NBO140" s="86"/>
      <c r="NBP140" s="86"/>
      <c r="NBQ140" s="86"/>
      <c r="NBR140" s="86"/>
      <c r="NBS140" s="86"/>
      <c r="NBT140" s="86"/>
      <c r="NBU140" s="86"/>
      <c r="NBV140" s="86"/>
      <c r="NBW140" s="86"/>
      <c r="NBX140" s="86"/>
      <c r="NBY140" s="86"/>
      <c r="NBZ140" s="86"/>
      <c r="NCA140" s="86"/>
      <c r="NCB140" s="86"/>
      <c r="NCC140" s="86"/>
      <c r="NCD140" s="86"/>
      <c r="NCE140" s="86"/>
      <c r="NCF140" s="86"/>
      <c r="NCG140" s="86"/>
      <c r="NCH140" s="86"/>
      <c r="NCI140" s="86"/>
      <c r="NCJ140" s="86"/>
      <c r="NCK140" s="86"/>
      <c r="NCL140" s="86"/>
      <c r="NCM140" s="86"/>
      <c r="NCN140" s="86"/>
      <c r="NCO140" s="86"/>
      <c r="NCP140" s="86"/>
      <c r="NCQ140" s="86"/>
      <c r="NCR140" s="86"/>
      <c r="NCS140" s="86"/>
      <c r="NCT140" s="86"/>
      <c r="NCU140" s="86"/>
      <c r="NCV140" s="86"/>
      <c r="NCW140" s="86"/>
      <c r="NCX140" s="86"/>
      <c r="NCY140" s="86"/>
      <c r="NCZ140" s="86"/>
      <c r="NDA140" s="86"/>
      <c r="NDB140" s="86"/>
      <c r="NDC140" s="86"/>
      <c r="NDD140" s="86"/>
      <c r="NDE140" s="86"/>
      <c r="NDF140" s="86"/>
      <c r="NDG140" s="86"/>
      <c r="NDH140" s="86"/>
      <c r="NDI140" s="86"/>
      <c r="NDJ140" s="86"/>
      <c r="NDK140" s="86"/>
      <c r="NDL140" s="86"/>
      <c r="NDM140" s="86"/>
      <c r="NDN140" s="86"/>
      <c r="NDO140" s="86"/>
      <c r="NDP140" s="86"/>
      <c r="NDQ140" s="86"/>
      <c r="NDR140" s="86"/>
      <c r="NDS140" s="86"/>
      <c r="NDT140" s="86"/>
      <c r="NDU140" s="86"/>
      <c r="NDV140" s="86"/>
      <c r="NDW140" s="86"/>
      <c r="NDX140" s="86"/>
      <c r="NDY140" s="86"/>
      <c r="NDZ140" s="86"/>
      <c r="NEA140" s="86"/>
      <c r="NEB140" s="86"/>
      <c r="NEC140" s="86"/>
      <c r="NED140" s="86"/>
      <c r="NEE140" s="86"/>
      <c r="NEF140" s="86"/>
      <c r="NEG140" s="86"/>
      <c r="NEH140" s="86"/>
      <c r="NEI140" s="86"/>
      <c r="NEJ140" s="86"/>
      <c r="NEK140" s="86"/>
      <c r="NEL140" s="86"/>
      <c r="NEM140" s="86"/>
      <c r="NEN140" s="86"/>
      <c r="NEO140" s="86"/>
      <c r="NEP140" s="86"/>
      <c r="NEQ140" s="86"/>
      <c r="NER140" s="86"/>
      <c r="NES140" s="86"/>
      <c r="NET140" s="86"/>
      <c r="NEU140" s="86"/>
      <c r="NEV140" s="86"/>
      <c r="NEW140" s="86"/>
      <c r="NEX140" s="86"/>
      <c r="NEY140" s="86"/>
      <c r="NEZ140" s="86"/>
      <c r="NFA140" s="86"/>
      <c r="NFB140" s="86"/>
      <c r="NFC140" s="86"/>
      <c r="NFD140" s="86"/>
      <c r="NFE140" s="86"/>
      <c r="NFF140" s="86"/>
      <c r="NFG140" s="86"/>
      <c r="NFH140" s="86"/>
      <c r="NFI140" s="86"/>
      <c r="NFJ140" s="86"/>
      <c r="NFK140" s="86"/>
      <c r="NFL140" s="86"/>
      <c r="NFM140" s="86"/>
      <c r="NFN140" s="86"/>
      <c r="NFO140" s="86"/>
      <c r="NFP140" s="86"/>
      <c r="NFQ140" s="86"/>
      <c r="NFR140" s="86"/>
      <c r="NFS140" s="86"/>
      <c r="NFT140" s="86"/>
      <c r="NFU140" s="86"/>
      <c r="NFV140" s="86"/>
      <c r="NFW140" s="86"/>
      <c r="NFX140" s="86"/>
      <c r="NFY140" s="86"/>
      <c r="NFZ140" s="86"/>
      <c r="NGA140" s="86"/>
      <c r="NGB140" s="86"/>
      <c r="NGC140" s="86"/>
      <c r="NGD140" s="86"/>
      <c r="NGE140" s="86"/>
      <c r="NGF140" s="86"/>
      <c r="NGG140" s="86"/>
      <c r="NGH140" s="86"/>
      <c r="NGI140" s="86"/>
      <c r="NGJ140" s="86"/>
      <c r="NGK140" s="86"/>
      <c r="NGL140" s="86"/>
      <c r="NGM140" s="86"/>
      <c r="NGN140" s="86"/>
      <c r="NGO140" s="86"/>
      <c r="NGP140" s="86"/>
      <c r="NGQ140" s="86"/>
      <c r="NGR140" s="86"/>
      <c r="NGS140" s="86"/>
      <c r="NGT140" s="86"/>
      <c r="NGU140" s="86"/>
      <c r="NGV140" s="86"/>
      <c r="NGW140" s="86"/>
      <c r="NGX140" s="86"/>
      <c r="NGY140" s="86"/>
      <c r="NGZ140" s="86"/>
      <c r="NHA140" s="86"/>
      <c r="NHB140" s="86"/>
      <c r="NHC140" s="86"/>
      <c r="NHD140" s="86"/>
      <c r="NHE140" s="86"/>
      <c r="NHF140" s="86"/>
      <c r="NHG140" s="86"/>
      <c r="NHH140" s="86"/>
      <c r="NHI140" s="86"/>
      <c r="NHJ140" s="86"/>
      <c r="NHK140" s="86"/>
      <c r="NHL140" s="86"/>
      <c r="NHM140" s="86"/>
      <c r="NHN140" s="86"/>
      <c r="NHO140" s="86"/>
      <c r="NHP140" s="86"/>
      <c r="NHQ140" s="86"/>
      <c r="NHR140" s="86"/>
      <c r="NHS140" s="86"/>
      <c r="NHT140" s="86"/>
      <c r="NHU140" s="86"/>
      <c r="NHV140" s="86"/>
      <c r="NHW140" s="86"/>
      <c r="NHX140" s="86"/>
      <c r="NHY140" s="86"/>
      <c r="NHZ140" s="86"/>
      <c r="NIA140" s="86"/>
      <c r="NIB140" s="86"/>
      <c r="NIC140" s="86"/>
      <c r="NID140" s="86"/>
      <c r="NIE140" s="86"/>
      <c r="NIF140" s="86"/>
      <c r="NIG140" s="86"/>
      <c r="NIH140" s="86"/>
      <c r="NII140" s="86"/>
      <c r="NIJ140" s="86"/>
      <c r="NIK140" s="86"/>
      <c r="NIL140" s="86"/>
      <c r="NIM140" s="86"/>
      <c r="NIN140" s="86"/>
      <c r="NIO140" s="86"/>
      <c r="NIP140" s="86"/>
      <c r="NIQ140" s="86"/>
      <c r="NIR140" s="86"/>
      <c r="NIS140" s="86"/>
      <c r="NIT140" s="86"/>
      <c r="NIU140" s="86"/>
      <c r="NIV140" s="86"/>
      <c r="NIW140" s="86"/>
      <c r="NIX140" s="86"/>
      <c r="NIY140" s="86"/>
      <c r="NIZ140" s="86"/>
      <c r="NJA140" s="86"/>
      <c r="NJB140" s="86"/>
      <c r="NJC140" s="86"/>
      <c r="NJD140" s="86"/>
      <c r="NJE140" s="86"/>
      <c r="NJF140" s="86"/>
      <c r="NJG140" s="86"/>
      <c r="NJN140" s="86"/>
      <c r="NJO140" s="86"/>
      <c r="NJP140" s="86"/>
      <c r="NJQ140" s="86"/>
      <c r="NJR140" s="86"/>
      <c r="NJS140" s="86"/>
      <c r="NJT140" s="86"/>
      <c r="NJU140" s="86"/>
      <c r="NJV140" s="86"/>
      <c r="NJW140" s="86"/>
      <c r="NJX140" s="86"/>
      <c r="NJY140" s="86"/>
      <c r="NJZ140" s="86"/>
      <c r="NKA140" s="86"/>
      <c r="NKB140" s="86"/>
      <c r="NKC140" s="86"/>
      <c r="NKD140" s="86"/>
      <c r="NKE140" s="86"/>
      <c r="NKF140" s="86"/>
      <c r="NKG140" s="86"/>
      <c r="NKH140" s="86"/>
      <c r="NKI140" s="86"/>
      <c r="NKJ140" s="86"/>
      <c r="NKK140" s="86"/>
      <c r="NKL140" s="86"/>
      <c r="NKM140" s="86"/>
      <c r="NKN140" s="86"/>
      <c r="NKO140" s="86"/>
      <c r="NKP140" s="86"/>
      <c r="NKQ140" s="86"/>
      <c r="NKR140" s="86"/>
      <c r="NKS140" s="86"/>
      <c r="NKT140" s="86"/>
      <c r="NKU140" s="86"/>
      <c r="NKV140" s="86"/>
      <c r="NKW140" s="86"/>
      <c r="NKX140" s="86"/>
      <c r="NKY140" s="86"/>
      <c r="NKZ140" s="86"/>
      <c r="NLA140" s="86"/>
      <c r="NLB140" s="86"/>
      <c r="NLC140" s="86"/>
      <c r="NLD140" s="86"/>
      <c r="NLE140" s="86"/>
      <c r="NLF140" s="86"/>
      <c r="NLG140" s="86"/>
      <c r="NLH140" s="86"/>
      <c r="NLI140" s="86"/>
      <c r="NLJ140" s="86"/>
      <c r="NLK140" s="86"/>
      <c r="NLL140" s="86"/>
      <c r="NLM140" s="86"/>
      <c r="NLN140" s="86"/>
      <c r="NLO140" s="86"/>
      <c r="NLP140" s="86"/>
      <c r="NLQ140" s="86"/>
      <c r="NLR140" s="86"/>
      <c r="NLS140" s="86"/>
      <c r="NLT140" s="86"/>
      <c r="NLU140" s="86"/>
      <c r="NLV140" s="86"/>
      <c r="NLW140" s="86"/>
      <c r="NLX140" s="86"/>
      <c r="NLY140" s="86"/>
      <c r="NLZ140" s="86"/>
      <c r="NMA140" s="86"/>
      <c r="NMB140" s="86"/>
      <c r="NMC140" s="86"/>
      <c r="NMD140" s="86"/>
      <c r="NME140" s="86"/>
      <c r="NMF140" s="86"/>
      <c r="NMG140" s="86"/>
      <c r="NMH140" s="86"/>
      <c r="NMI140" s="86"/>
      <c r="NMJ140" s="86"/>
      <c r="NMK140" s="86"/>
      <c r="NML140" s="86"/>
      <c r="NMM140" s="86"/>
      <c r="NMN140" s="86"/>
      <c r="NMO140" s="86"/>
      <c r="NMP140" s="86"/>
      <c r="NMQ140" s="86"/>
      <c r="NMR140" s="86"/>
      <c r="NMS140" s="86"/>
      <c r="NMT140" s="86"/>
      <c r="NMU140" s="86"/>
      <c r="NMV140" s="86"/>
      <c r="NMW140" s="86"/>
      <c r="NMX140" s="86"/>
      <c r="NMY140" s="86"/>
      <c r="NMZ140" s="86"/>
      <c r="NNA140" s="86"/>
      <c r="NNB140" s="86"/>
      <c r="NNC140" s="86"/>
      <c r="NND140" s="86"/>
      <c r="NNE140" s="86"/>
      <c r="NNF140" s="86"/>
      <c r="NNG140" s="86"/>
      <c r="NNH140" s="86"/>
      <c r="NNI140" s="86"/>
      <c r="NNJ140" s="86"/>
      <c r="NNK140" s="86"/>
      <c r="NNL140" s="86"/>
      <c r="NNM140" s="86"/>
      <c r="NNN140" s="86"/>
      <c r="NNO140" s="86"/>
      <c r="NNP140" s="86"/>
      <c r="NNQ140" s="86"/>
      <c r="NNR140" s="86"/>
      <c r="NNS140" s="86"/>
      <c r="NNT140" s="86"/>
      <c r="NNU140" s="86"/>
      <c r="NNV140" s="86"/>
      <c r="NNW140" s="86"/>
      <c r="NNX140" s="86"/>
      <c r="NNY140" s="86"/>
      <c r="NNZ140" s="86"/>
      <c r="NOA140" s="86"/>
      <c r="NOB140" s="86"/>
      <c r="NOC140" s="86"/>
      <c r="NOD140" s="86"/>
      <c r="NOE140" s="86"/>
      <c r="NOF140" s="86"/>
      <c r="NOG140" s="86"/>
      <c r="NOH140" s="86"/>
      <c r="NOI140" s="86"/>
      <c r="NOJ140" s="86"/>
      <c r="NOK140" s="86"/>
      <c r="NOL140" s="86"/>
      <c r="NOM140" s="86"/>
      <c r="NON140" s="86"/>
      <c r="NOO140" s="86"/>
      <c r="NOP140" s="86"/>
      <c r="NOQ140" s="86"/>
      <c r="NOR140" s="86"/>
      <c r="NOS140" s="86"/>
      <c r="NOT140" s="86"/>
      <c r="NOU140" s="86"/>
      <c r="NOV140" s="86"/>
      <c r="NOW140" s="86"/>
      <c r="NOX140" s="86"/>
      <c r="NOY140" s="86"/>
      <c r="NOZ140" s="86"/>
      <c r="NPA140" s="86"/>
      <c r="NPB140" s="86"/>
      <c r="NPC140" s="86"/>
      <c r="NPD140" s="86"/>
      <c r="NPE140" s="86"/>
      <c r="NPF140" s="86"/>
      <c r="NPG140" s="86"/>
      <c r="NPH140" s="86"/>
      <c r="NPI140" s="86"/>
      <c r="NPJ140" s="86"/>
      <c r="NPK140" s="86"/>
      <c r="NPL140" s="86"/>
      <c r="NPM140" s="86"/>
      <c r="NPN140" s="86"/>
      <c r="NPO140" s="86"/>
      <c r="NPP140" s="86"/>
      <c r="NPQ140" s="86"/>
      <c r="NPR140" s="86"/>
      <c r="NPS140" s="86"/>
      <c r="NPT140" s="86"/>
      <c r="NPU140" s="86"/>
      <c r="NPV140" s="86"/>
      <c r="NPW140" s="86"/>
      <c r="NPX140" s="86"/>
      <c r="NPY140" s="86"/>
      <c r="NPZ140" s="86"/>
      <c r="NQA140" s="86"/>
      <c r="NQB140" s="86"/>
      <c r="NQC140" s="86"/>
      <c r="NQD140" s="86"/>
      <c r="NQE140" s="86"/>
      <c r="NQF140" s="86"/>
      <c r="NQG140" s="86"/>
      <c r="NQH140" s="86"/>
      <c r="NQI140" s="86"/>
      <c r="NQJ140" s="86"/>
      <c r="NQK140" s="86"/>
      <c r="NQL140" s="86"/>
      <c r="NQM140" s="86"/>
      <c r="NQN140" s="86"/>
      <c r="NQO140" s="86"/>
      <c r="NQP140" s="86"/>
      <c r="NQQ140" s="86"/>
      <c r="NQR140" s="86"/>
      <c r="NQS140" s="86"/>
      <c r="NQT140" s="86"/>
      <c r="NQU140" s="86"/>
      <c r="NQV140" s="86"/>
      <c r="NQW140" s="86"/>
      <c r="NQX140" s="86"/>
      <c r="NQY140" s="86"/>
      <c r="NQZ140" s="86"/>
      <c r="NRA140" s="86"/>
      <c r="NRB140" s="86"/>
      <c r="NRC140" s="86"/>
      <c r="NRD140" s="86"/>
      <c r="NRE140" s="86"/>
      <c r="NRF140" s="86"/>
      <c r="NRG140" s="86"/>
      <c r="NRH140" s="86"/>
      <c r="NRI140" s="86"/>
      <c r="NRJ140" s="86"/>
      <c r="NRK140" s="86"/>
      <c r="NRL140" s="86"/>
      <c r="NRM140" s="86"/>
      <c r="NRN140" s="86"/>
      <c r="NRO140" s="86"/>
      <c r="NRP140" s="86"/>
      <c r="NRQ140" s="86"/>
      <c r="NRR140" s="86"/>
      <c r="NRS140" s="86"/>
      <c r="NRT140" s="86"/>
      <c r="NRU140" s="86"/>
      <c r="NRV140" s="86"/>
      <c r="NRW140" s="86"/>
      <c r="NRX140" s="86"/>
      <c r="NRY140" s="86"/>
      <c r="NRZ140" s="86"/>
      <c r="NSA140" s="86"/>
      <c r="NSB140" s="86"/>
      <c r="NSC140" s="86"/>
      <c r="NSD140" s="86"/>
      <c r="NSE140" s="86"/>
      <c r="NSF140" s="86"/>
      <c r="NSG140" s="86"/>
      <c r="NSH140" s="86"/>
      <c r="NSI140" s="86"/>
      <c r="NSJ140" s="86"/>
      <c r="NSK140" s="86"/>
      <c r="NSL140" s="86"/>
      <c r="NSM140" s="86"/>
      <c r="NSN140" s="86"/>
      <c r="NSO140" s="86"/>
      <c r="NSP140" s="86"/>
      <c r="NSQ140" s="86"/>
      <c r="NSR140" s="86"/>
      <c r="NSS140" s="86"/>
      <c r="NST140" s="86"/>
      <c r="NSU140" s="86"/>
      <c r="NSV140" s="86"/>
      <c r="NSW140" s="86"/>
      <c r="NSX140" s="86"/>
      <c r="NSY140" s="86"/>
      <c r="NSZ140" s="86"/>
      <c r="NTA140" s="86"/>
      <c r="NTB140" s="86"/>
      <c r="NTC140" s="86"/>
      <c r="NTJ140" s="86"/>
      <c r="NTK140" s="86"/>
      <c r="NTL140" s="86"/>
      <c r="NTM140" s="86"/>
      <c r="NTN140" s="86"/>
      <c r="NTO140" s="86"/>
      <c r="NTP140" s="86"/>
      <c r="NTQ140" s="86"/>
      <c r="NTR140" s="86"/>
      <c r="NTS140" s="86"/>
      <c r="NTT140" s="86"/>
      <c r="NTU140" s="86"/>
      <c r="NTV140" s="86"/>
      <c r="NTW140" s="86"/>
      <c r="NTX140" s="86"/>
      <c r="NTY140" s="86"/>
      <c r="NTZ140" s="86"/>
      <c r="NUA140" s="86"/>
      <c r="NUB140" s="86"/>
      <c r="NUC140" s="86"/>
      <c r="NUD140" s="86"/>
      <c r="NUE140" s="86"/>
      <c r="NUF140" s="86"/>
      <c r="NUG140" s="86"/>
      <c r="NUH140" s="86"/>
      <c r="NUI140" s="86"/>
      <c r="NUJ140" s="86"/>
      <c r="NUK140" s="86"/>
      <c r="NUL140" s="86"/>
      <c r="NUM140" s="86"/>
      <c r="NUN140" s="86"/>
      <c r="NUO140" s="86"/>
      <c r="NUP140" s="86"/>
      <c r="NUQ140" s="86"/>
      <c r="NUR140" s="86"/>
      <c r="NUS140" s="86"/>
      <c r="NUT140" s="86"/>
      <c r="NUU140" s="86"/>
      <c r="NUV140" s="86"/>
      <c r="NUW140" s="86"/>
      <c r="NUX140" s="86"/>
      <c r="NUY140" s="86"/>
      <c r="NUZ140" s="86"/>
      <c r="NVA140" s="86"/>
      <c r="NVB140" s="86"/>
      <c r="NVC140" s="86"/>
      <c r="NVD140" s="86"/>
      <c r="NVE140" s="86"/>
      <c r="NVF140" s="86"/>
      <c r="NVG140" s="86"/>
      <c r="NVH140" s="86"/>
      <c r="NVI140" s="86"/>
      <c r="NVJ140" s="86"/>
      <c r="NVK140" s="86"/>
      <c r="NVL140" s="86"/>
      <c r="NVM140" s="86"/>
      <c r="NVN140" s="86"/>
      <c r="NVO140" s="86"/>
      <c r="NVP140" s="86"/>
      <c r="NVQ140" s="86"/>
      <c r="NVR140" s="86"/>
      <c r="NVS140" s="86"/>
      <c r="NVT140" s="86"/>
      <c r="NVU140" s="86"/>
      <c r="NVV140" s="86"/>
      <c r="NVW140" s="86"/>
      <c r="NVX140" s="86"/>
      <c r="NVY140" s="86"/>
      <c r="NVZ140" s="86"/>
      <c r="NWA140" s="86"/>
      <c r="NWB140" s="86"/>
      <c r="NWC140" s="86"/>
      <c r="NWD140" s="86"/>
      <c r="NWE140" s="86"/>
      <c r="NWF140" s="86"/>
      <c r="NWG140" s="86"/>
      <c r="NWH140" s="86"/>
      <c r="NWI140" s="86"/>
      <c r="NWJ140" s="86"/>
      <c r="NWK140" s="86"/>
      <c r="NWL140" s="86"/>
      <c r="NWM140" s="86"/>
      <c r="NWN140" s="86"/>
      <c r="NWO140" s="86"/>
      <c r="NWP140" s="86"/>
      <c r="NWQ140" s="86"/>
      <c r="NWR140" s="86"/>
      <c r="NWS140" s="86"/>
      <c r="NWT140" s="86"/>
      <c r="NWU140" s="86"/>
      <c r="NWV140" s="86"/>
      <c r="NWW140" s="86"/>
      <c r="NWX140" s="86"/>
      <c r="NWY140" s="86"/>
      <c r="NWZ140" s="86"/>
      <c r="NXA140" s="86"/>
      <c r="NXB140" s="86"/>
      <c r="NXC140" s="86"/>
      <c r="NXD140" s="86"/>
      <c r="NXE140" s="86"/>
      <c r="NXF140" s="86"/>
      <c r="NXG140" s="86"/>
      <c r="NXH140" s="86"/>
      <c r="NXI140" s="86"/>
      <c r="NXJ140" s="86"/>
      <c r="NXK140" s="86"/>
      <c r="NXL140" s="86"/>
      <c r="NXM140" s="86"/>
      <c r="NXN140" s="86"/>
      <c r="NXO140" s="86"/>
      <c r="NXP140" s="86"/>
      <c r="NXQ140" s="86"/>
      <c r="NXR140" s="86"/>
      <c r="NXS140" s="86"/>
      <c r="NXT140" s="86"/>
      <c r="NXU140" s="86"/>
      <c r="NXV140" s="86"/>
      <c r="NXW140" s="86"/>
      <c r="NXX140" s="86"/>
      <c r="NXY140" s="86"/>
      <c r="NXZ140" s="86"/>
      <c r="NYA140" s="86"/>
      <c r="NYB140" s="86"/>
      <c r="NYC140" s="86"/>
      <c r="NYD140" s="86"/>
      <c r="NYE140" s="86"/>
      <c r="NYF140" s="86"/>
      <c r="NYG140" s="86"/>
      <c r="NYH140" s="86"/>
      <c r="NYI140" s="86"/>
      <c r="NYJ140" s="86"/>
      <c r="NYK140" s="86"/>
      <c r="NYL140" s="86"/>
      <c r="NYM140" s="86"/>
      <c r="NYN140" s="86"/>
      <c r="NYO140" s="86"/>
      <c r="NYP140" s="86"/>
      <c r="NYQ140" s="86"/>
      <c r="NYR140" s="86"/>
      <c r="NYS140" s="86"/>
      <c r="NYT140" s="86"/>
      <c r="NYU140" s="86"/>
      <c r="NYV140" s="86"/>
      <c r="NYW140" s="86"/>
      <c r="NYX140" s="86"/>
      <c r="NYY140" s="86"/>
      <c r="NYZ140" s="86"/>
      <c r="NZA140" s="86"/>
      <c r="NZB140" s="86"/>
      <c r="NZC140" s="86"/>
      <c r="NZD140" s="86"/>
      <c r="NZE140" s="86"/>
      <c r="NZF140" s="86"/>
      <c r="NZG140" s="86"/>
      <c r="NZH140" s="86"/>
      <c r="NZI140" s="86"/>
      <c r="NZJ140" s="86"/>
      <c r="NZK140" s="86"/>
      <c r="NZL140" s="86"/>
      <c r="NZM140" s="86"/>
      <c r="NZN140" s="86"/>
      <c r="NZO140" s="86"/>
      <c r="NZP140" s="86"/>
      <c r="NZQ140" s="86"/>
      <c r="NZR140" s="86"/>
      <c r="NZS140" s="86"/>
      <c r="NZT140" s="86"/>
      <c r="NZU140" s="86"/>
      <c r="NZV140" s="86"/>
      <c r="NZW140" s="86"/>
      <c r="NZX140" s="86"/>
      <c r="NZY140" s="86"/>
      <c r="NZZ140" s="86"/>
      <c r="OAA140" s="86"/>
      <c r="OAB140" s="86"/>
      <c r="OAC140" s="86"/>
      <c r="OAD140" s="86"/>
      <c r="OAE140" s="86"/>
      <c r="OAF140" s="86"/>
      <c r="OAG140" s="86"/>
      <c r="OAH140" s="86"/>
      <c r="OAI140" s="86"/>
      <c r="OAJ140" s="86"/>
      <c r="OAK140" s="86"/>
      <c r="OAL140" s="86"/>
      <c r="OAM140" s="86"/>
      <c r="OAN140" s="86"/>
      <c r="OAO140" s="86"/>
      <c r="OAP140" s="86"/>
      <c r="OAQ140" s="86"/>
      <c r="OAR140" s="86"/>
      <c r="OAS140" s="86"/>
      <c r="OAT140" s="86"/>
      <c r="OAU140" s="86"/>
      <c r="OAV140" s="86"/>
      <c r="OAW140" s="86"/>
      <c r="OAX140" s="86"/>
      <c r="OAY140" s="86"/>
      <c r="OAZ140" s="86"/>
      <c r="OBA140" s="86"/>
      <c r="OBB140" s="86"/>
      <c r="OBC140" s="86"/>
      <c r="OBD140" s="86"/>
      <c r="OBE140" s="86"/>
      <c r="OBF140" s="86"/>
      <c r="OBG140" s="86"/>
      <c r="OBH140" s="86"/>
      <c r="OBI140" s="86"/>
      <c r="OBJ140" s="86"/>
      <c r="OBK140" s="86"/>
      <c r="OBL140" s="86"/>
      <c r="OBM140" s="86"/>
      <c r="OBN140" s="86"/>
      <c r="OBO140" s="86"/>
      <c r="OBP140" s="86"/>
      <c r="OBQ140" s="86"/>
      <c r="OBR140" s="86"/>
      <c r="OBS140" s="86"/>
      <c r="OBT140" s="86"/>
      <c r="OBU140" s="86"/>
      <c r="OBV140" s="86"/>
      <c r="OBW140" s="86"/>
      <c r="OBX140" s="86"/>
      <c r="OBY140" s="86"/>
      <c r="OBZ140" s="86"/>
      <c r="OCA140" s="86"/>
      <c r="OCB140" s="86"/>
      <c r="OCC140" s="86"/>
      <c r="OCD140" s="86"/>
      <c r="OCE140" s="86"/>
      <c r="OCF140" s="86"/>
      <c r="OCG140" s="86"/>
      <c r="OCH140" s="86"/>
      <c r="OCI140" s="86"/>
      <c r="OCJ140" s="86"/>
      <c r="OCK140" s="86"/>
      <c r="OCL140" s="86"/>
      <c r="OCM140" s="86"/>
      <c r="OCN140" s="86"/>
      <c r="OCO140" s="86"/>
      <c r="OCP140" s="86"/>
      <c r="OCQ140" s="86"/>
      <c r="OCR140" s="86"/>
      <c r="OCS140" s="86"/>
      <c r="OCT140" s="86"/>
      <c r="OCU140" s="86"/>
      <c r="OCV140" s="86"/>
      <c r="OCW140" s="86"/>
      <c r="OCX140" s="86"/>
      <c r="OCY140" s="86"/>
      <c r="ODF140" s="86"/>
      <c r="ODG140" s="86"/>
      <c r="ODH140" s="86"/>
      <c r="ODI140" s="86"/>
      <c r="ODJ140" s="86"/>
      <c r="ODK140" s="86"/>
      <c r="ODL140" s="86"/>
      <c r="ODM140" s="86"/>
      <c r="ODN140" s="86"/>
      <c r="ODO140" s="86"/>
      <c r="ODP140" s="86"/>
      <c r="ODQ140" s="86"/>
      <c r="ODR140" s="86"/>
      <c r="ODS140" s="86"/>
      <c r="ODT140" s="86"/>
      <c r="ODU140" s="86"/>
      <c r="ODV140" s="86"/>
      <c r="ODW140" s="86"/>
      <c r="ODX140" s="86"/>
      <c r="ODY140" s="86"/>
      <c r="ODZ140" s="86"/>
      <c r="OEA140" s="86"/>
      <c r="OEB140" s="86"/>
      <c r="OEC140" s="86"/>
      <c r="OED140" s="86"/>
      <c r="OEE140" s="86"/>
      <c r="OEF140" s="86"/>
      <c r="OEG140" s="86"/>
      <c r="OEH140" s="86"/>
      <c r="OEI140" s="86"/>
      <c r="OEJ140" s="86"/>
      <c r="OEK140" s="86"/>
      <c r="OEL140" s="86"/>
      <c r="OEM140" s="86"/>
      <c r="OEN140" s="86"/>
      <c r="OEO140" s="86"/>
      <c r="OEP140" s="86"/>
      <c r="OEQ140" s="86"/>
      <c r="OER140" s="86"/>
      <c r="OES140" s="86"/>
      <c r="OET140" s="86"/>
      <c r="OEU140" s="86"/>
      <c r="OEV140" s="86"/>
      <c r="OEW140" s="86"/>
      <c r="OEX140" s="86"/>
      <c r="OEY140" s="86"/>
      <c r="OEZ140" s="86"/>
      <c r="OFA140" s="86"/>
      <c r="OFB140" s="86"/>
      <c r="OFC140" s="86"/>
      <c r="OFD140" s="86"/>
      <c r="OFE140" s="86"/>
      <c r="OFF140" s="86"/>
      <c r="OFG140" s="86"/>
      <c r="OFH140" s="86"/>
      <c r="OFI140" s="86"/>
      <c r="OFJ140" s="86"/>
      <c r="OFK140" s="86"/>
      <c r="OFL140" s="86"/>
      <c r="OFM140" s="86"/>
      <c r="OFN140" s="86"/>
      <c r="OFO140" s="86"/>
      <c r="OFP140" s="86"/>
      <c r="OFQ140" s="86"/>
      <c r="OFR140" s="86"/>
      <c r="OFS140" s="86"/>
      <c r="OFT140" s="86"/>
      <c r="OFU140" s="86"/>
      <c r="OFV140" s="86"/>
      <c r="OFW140" s="86"/>
      <c r="OFX140" s="86"/>
      <c r="OFY140" s="86"/>
      <c r="OFZ140" s="86"/>
      <c r="OGA140" s="86"/>
      <c r="OGB140" s="86"/>
      <c r="OGC140" s="86"/>
      <c r="OGD140" s="86"/>
      <c r="OGE140" s="86"/>
      <c r="OGF140" s="86"/>
      <c r="OGG140" s="86"/>
      <c r="OGH140" s="86"/>
      <c r="OGI140" s="86"/>
      <c r="OGJ140" s="86"/>
      <c r="OGK140" s="86"/>
      <c r="OGL140" s="86"/>
      <c r="OGM140" s="86"/>
      <c r="OGN140" s="86"/>
      <c r="OGO140" s="86"/>
      <c r="OGP140" s="86"/>
      <c r="OGQ140" s="86"/>
      <c r="OGR140" s="86"/>
      <c r="OGS140" s="86"/>
      <c r="OGT140" s="86"/>
      <c r="OGU140" s="86"/>
      <c r="OGV140" s="86"/>
      <c r="OGW140" s="86"/>
      <c r="OGX140" s="86"/>
      <c r="OGY140" s="86"/>
      <c r="OGZ140" s="86"/>
      <c r="OHA140" s="86"/>
      <c r="OHB140" s="86"/>
      <c r="OHC140" s="86"/>
      <c r="OHD140" s="86"/>
      <c r="OHE140" s="86"/>
      <c r="OHF140" s="86"/>
      <c r="OHG140" s="86"/>
      <c r="OHH140" s="86"/>
      <c r="OHI140" s="86"/>
      <c r="OHJ140" s="86"/>
      <c r="OHK140" s="86"/>
      <c r="OHL140" s="86"/>
      <c r="OHM140" s="86"/>
      <c r="OHN140" s="86"/>
      <c r="OHO140" s="86"/>
      <c r="OHP140" s="86"/>
      <c r="OHQ140" s="86"/>
      <c r="OHR140" s="86"/>
      <c r="OHS140" s="86"/>
      <c r="OHT140" s="86"/>
      <c r="OHU140" s="86"/>
      <c r="OHV140" s="86"/>
      <c r="OHW140" s="86"/>
      <c r="OHX140" s="86"/>
      <c r="OHY140" s="86"/>
      <c r="OHZ140" s="86"/>
      <c r="OIA140" s="86"/>
      <c r="OIB140" s="86"/>
      <c r="OIC140" s="86"/>
      <c r="OID140" s="86"/>
      <c r="OIE140" s="86"/>
      <c r="OIF140" s="86"/>
      <c r="OIG140" s="86"/>
      <c r="OIH140" s="86"/>
      <c r="OII140" s="86"/>
      <c r="OIJ140" s="86"/>
      <c r="OIK140" s="86"/>
      <c r="OIL140" s="86"/>
      <c r="OIM140" s="86"/>
      <c r="OIN140" s="86"/>
      <c r="OIO140" s="86"/>
      <c r="OIP140" s="86"/>
      <c r="OIQ140" s="86"/>
      <c r="OIR140" s="86"/>
      <c r="OIS140" s="86"/>
      <c r="OIT140" s="86"/>
      <c r="OIU140" s="86"/>
      <c r="OIV140" s="86"/>
      <c r="OIW140" s="86"/>
      <c r="OIX140" s="86"/>
      <c r="OIY140" s="86"/>
      <c r="OIZ140" s="86"/>
      <c r="OJA140" s="86"/>
      <c r="OJB140" s="86"/>
      <c r="OJC140" s="86"/>
      <c r="OJD140" s="86"/>
      <c r="OJE140" s="86"/>
      <c r="OJF140" s="86"/>
      <c r="OJG140" s="86"/>
      <c r="OJH140" s="86"/>
      <c r="OJI140" s="86"/>
      <c r="OJJ140" s="86"/>
      <c r="OJK140" s="86"/>
      <c r="OJL140" s="86"/>
      <c r="OJM140" s="86"/>
      <c r="OJN140" s="86"/>
      <c r="OJO140" s="86"/>
      <c r="OJP140" s="86"/>
      <c r="OJQ140" s="86"/>
      <c r="OJR140" s="86"/>
      <c r="OJS140" s="86"/>
      <c r="OJT140" s="86"/>
      <c r="OJU140" s="86"/>
      <c r="OJV140" s="86"/>
      <c r="OJW140" s="86"/>
      <c r="OJX140" s="86"/>
      <c r="OJY140" s="86"/>
      <c r="OJZ140" s="86"/>
      <c r="OKA140" s="86"/>
      <c r="OKB140" s="86"/>
      <c r="OKC140" s="86"/>
      <c r="OKD140" s="86"/>
      <c r="OKE140" s="86"/>
      <c r="OKF140" s="86"/>
      <c r="OKG140" s="86"/>
      <c r="OKH140" s="86"/>
      <c r="OKI140" s="86"/>
      <c r="OKJ140" s="86"/>
      <c r="OKK140" s="86"/>
      <c r="OKL140" s="86"/>
      <c r="OKM140" s="86"/>
      <c r="OKN140" s="86"/>
      <c r="OKO140" s="86"/>
      <c r="OKP140" s="86"/>
      <c r="OKQ140" s="86"/>
      <c r="OKR140" s="86"/>
      <c r="OKS140" s="86"/>
      <c r="OKT140" s="86"/>
      <c r="OKU140" s="86"/>
      <c r="OKV140" s="86"/>
      <c r="OKW140" s="86"/>
      <c r="OKX140" s="86"/>
      <c r="OKY140" s="86"/>
      <c r="OKZ140" s="86"/>
      <c r="OLA140" s="86"/>
      <c r="OLB140" s="86"/>
      <c r="OLC140" s="86"/>
      <c r="OLD140" s="86"/>
      <c r="OLE140" s="86"/>
      <c r="OLF140" s="86"/>
      <c r="OLG140" s="86"/>
      <c r="OLH140" s="86"/>
      <c r="OLI140" s="86"/>
      <c r="OLJ140" s="86"/>
      <c r="OLK140" s="86"/>
      <c r="OLL140" s="86"/>
      <c r="OLM140" s="86"/>
      <c r="OLN140" s="86"/>
      <c r="OLO140" s="86"/>
      <c r="OLP140" s="86"/>
      <c r="OLQ140" s="86"/>
      <c r="OLR140" s="86"/>
      <c r="OLS140" s="86"/>
      <c r="OLT140" s="86"/>
      <c r="OLU140" s="86"/>
      <c r="OLV140" s="86"/>
      <c r="OLW140" s="86"/>
      <c r="OLX140" s="86"/>
      <c r="OLY140" s="86"/>
      <c r="OLZ140" s="86"/>
      <c r="OMA140" s="86"/>
      <c r="OMB140" s="86"/>
      <c r="OMC140" s="86"/>
      <c r="OMD140" s="86"/>
      <c r="OME140" s="86"/>
      <c r="OMF140" s="86"/>
      <c r="OMG140" s="86"/>
      <c r="OMH140" s="86"/>
      <c r="OMI140" s="86"/>
      <c r="OMJ140" s="86"/>
      <c r="OMK140" s="86"/>
      <c r="OML140" s="86"/>
      <c r="OMM140" s="86"/>
      <c r="OMN140" s="86"/>
      <c r="OMO140" s="86"/>
      <c r="OMP140" s="86"/>
      <c r="OMQ140" s="86"/>
      <c r="OMR140" s="86"/>
      <c r="OMS140" s="86"/>
      <c r="OMT140" s="86"/>
      <c r="OMU140" s="86"/>
      <c r="ONB140" s="86"/>
      <c r="ONC140" s="86"/>
      <c r="OND140" s="86"/>
      <c r="ONE140" s="86"/>
      <c r="ONF140" s="86"/>
      <c r="ONG140" s="86"/>
      <c r="ONH140" s="86"/>
      <c r="ONI140" s="86"/>
      <c r="ONJ140" s="86"/>
      <c r="ONK140" s="86"/>
      <c r="ONL140" s="86"/>
      <c r="ONM140" s="86"/>
      <c r="ONN140" s="86"/>
      <c r="ONO140" s="86"/>
      <c r="ONP140" s="86"/>
      <c r="ONQ140" s="86"/>
      <c r="ONR140" s="86"/>
      <c r="ONS140" s="86"/>
      <c r="ONT140" s="86"/>
      <c r="ONU140" s="86"/>
      <c r="ONV140" s="86"/>
      <c r="ONW140" s="86"/>
      <c r="ONX140" s="86"/>
      <c r="ONY140" s="86"/>
      <c r="ONZ140" s="86"/>
      <c r="OOA140" s="86"/>
      <c r="OOB140" s="86"/>
      <c r="OOC140" s="86"/>
      <c r="OOD140" s="86"/>
      <c r="OOE140" s="86"/>
      <c r="OOF140" s="86"/>
      <c r="OOG140" s="86"/>
      <c r="OOH140" s="86"/>
      <c r="OOI140" s="86"/>
      <c r="OOJ140" s="86"/>
      <c r="OOK140" s="86"/>
      <c r="OOL140" s="86"/>
      <c r="OOM140" s="86"/>
      <c r="OON140" s="86"/>
      <c r="OOO140" s="86"/>
      <c r="OOP140" s="86"/>
      <c r="OOQ140" s="86"/>
      <c r="OOR140" s="86"/>
      <c r="OOS140" s="86"/>
      <c r="OOT140" s="86"/>
      <c r="OOU140" s="86"/>
      <c r="OOV140" s="86"/>
      <c r="OOW140" s="86"/>
      <c r="OOX140" s="86"/>
      <c r="OOY140" s="86"/>
      <c r="OOZ140" s="86"/>
      <c r="OPA140" s="86"/>
      <c r="OPB140" s="86"/>
      <c r="OPC140" s="86"/>
      <c r="OPD140" s="86"/>
      <c r="OPE140" s="86"/>
      <c r="OPF140" s="86"/>
      <c r="OPG140" s="86"/>
      <c r="OPH140" s="86"/>
      <c r="OPI140" s="86"/>
      <c r="OPJ140" s="86"/>
      <c r="OPK140" s="86"/>
      <c r="OPL140" s="86"/>
      <c r="OPM140" s="86"/>
      <c r="OPN140" s="86"/>
      <c r="OPO140" s="86"/>
      <c r="OPP140" s="86"/>
      <c r="OPQ140" s="86"/>
      <c r="OPR140" s="86"/>
      <c r="OPS140" s="86"/>
      <c r="OPT140" s="86"/>
      <c r="OPU140" s="86"/>
      <c r="OPV140" s="86"/>
      <c r="OPW140" s="86"/>
      <c r="OPX140" s="86"/>
      <c r="OPY140" s="86"/>
      <c r="OPZ140" s="86"/>
      <c r="OQA140" s="86"/>
      <c r="OQB140" s="86"/>
      <c r="OQC140" s="86"/>
      <c r="OQD140" s="86"/>
      <c r="OQE140" s="86"/>
      <c r="OQF140" s="86"/>
      <c r="OQG140" s="86"/>
      <c r="OQH140" s="86"/>
      <c r="OQI140" s="86"/>
      <c r="OQJ140" s="86"/>
      <c r="OQK140" s="86"/>
      <c r="OQL140" s="86"/>
      <c r="OQM140" s="86"/>
      <c r="OQN140" s="86"/>
      <c r="OQO140" s="86"/>
      <c r="OQP140" s="86"/>
      <c r="OQQ140" s="86"/>
      <c r="OQR140" s="86"/>
      <c r="OQS140" s="86"/>
      <c r="OQT140" s="86"/>
      <c r="OQU140" s="86"/>
      <c r="OQV140" s="86"/>
      <c r="OQW140" s="86"/>
      <c r="OQX140" s="86"/>
      <c r="OQY140" s="86"/>
      <c r="OQZ140" s="86"/>
      <c r="ORA140" s="86"/>
      <c r="ORB140" s="86"/>
      <c r="ORC140" s="86"/>
      <c r="ORD140" s="86"/>
      <c r="ORE140" s="86"/>
      <c r="ORF140" s="86"/>
      <c r="ORG140" s="86"/>
      <c r="ORH140" s="86"/>
      <c r="ORI140" s="86"/>
      <c r="ORJ140" s="86"/>
      <c r="ORK140" s="86"/>
      <c r="ORL140" s="86"/>
      <c r="ORM140" s="86"/>
      <c r="ORN140" s="86"/>
      <c r="ORO140" s="86"/>
      <c r="ORP140" s="86"/>
      <c r="ORQ140" s="86"/>
      <c r="ORR140" s="86"/>
      <c r="ORS140" s="86"/>
      <c r="ORT140" s="86"/>
      <c r="ORU140" s="86"/>
      <c r="ORV140" s="86"/>
      <c r="ORW140" s="86"/>
      <c r="ORX140" s="86"/>
      <c r="ORY140" s="86"/>
      <c r="ORZ140" s="86"/>
      <c r="OSA140" s="86"/>
      <c r="OSB140" s="86"/>
      <c r="OSC140" s="86"/>
      <c r="OSD140" s="86"/>
      <c r="OSE140" s="86"/>
      <c r="OSF140" s="86"/>
      <c r="OSG140" s="86"/>
      <c r="OSH140" s="86"/>
      <c r="OSI140" s="86"/>
      <c r="OSJ140" s="86"/>
      <c r="OSK140" s="86"/>
      <c r="OSL140" s="86"/>
      <c r="OSM140" s="86"/>
      <c r="OSN140" s="86"/>
      <c r="OSO140" s="86"/>
      <c r="OSP140" s="86"/>
      <c r="OSQ140" s="86"/>
      <c r="OSR140" s="86"/>
      <c r="OSS140" s="86"/>
      <c r="OST140" s="86"/>
      <c r="OSU140" s="86"/>
      <c r="OSV140" s="86"/>
      <c r="OSW140" s="86"/>
      <c r="OSX140" s="86"/>
      <c r="OSY140" s="86"/>
      <c r="OSZ140" s="86"/>
      <c r="OTA140" s="86"/>
      <c r="OTB140" s="86"/>
      <c r="OTC140" s="86"/>
      <c r="OTD140" s="86"/>
      <c r="OTE140" s="86"/>
      <c r="OTF140" s="86"/>
      <c r="OTG140" s="86"/>
      <c r="OTH140" s="86"/>
      <c r="OTI140" s="86"/>
      <c r="OTJ140" s="86"/>
      <c r="OTK140" s="86"/>
      <c r="OTL140" s="86"/>
      <c r="OTM140" s="86"/>
      <c r="OTN140" s="86"/>
      <c r="OTO140" s="86"/>
      <c r="OTP140" s="86"/>
      <c r="OTQ140" s="86"/>
      <c r="OTR140" s="86"/>
      <c r="OTS140" s="86"/>
      <c r="OTT140" s="86"/>
      <c r="OTU140" s="86"/>
      <c r="OTV140" s="86"/>
      <c r="OTW140" s="86"/>
      <c r="OTX140" s="86"/>
      <c r="OTY140" s="86"/>
      <c r="OTZ140" s="86"/>
      <c r="OUA140" s="86"/>
      <c r="OUB140" s="86"/>
      <c r="OUC140" s="86"/>
      <c r="OUD140" s="86"/>
      <c r="OUE140" s="86"/>
      <c r="OUF140" s="86"/>
      <c r="OUG140" s="86"/>
      <c r="OUH140" s="86"/>
      <c r="OUI140" s="86"/>
      <c r="OUJ140" s="86"/>
      <c r="OUK140" s="86"/>
      <c r="OUL140" s="86"/>
      <c r="OUM140" s="86"/>
      <c r="OUN140" s="86"/>
      <c r="OUO140" s="86"/>
      <c r="OUP140" s="86"/>
      <c r="OUQ140" s="86"/>
      <c r="OUR140" s="86"/>
      <c r="OUS140" s="86"/>
      <c r="OUT140" s="86"/>
      <c r="OUU140" s="86"/>
      <c r="OUV140" s="86"/>
      <c r="OUW140" s="86"/>
      <c r="OUX140" s="86"/>
      <c r="OUY140" s="86"/>
      <c r="OUZ140" s="86"/>
      <c r="OVA140" s="86"/>
      <c r="OVB140" s="86"/>
      <c r="OVC140" s="86"/>
      <c r="OVD140" s="86"/>
      <c r="OVE140" s="86"/>
      <c r="OVF140" s="86"/>
      <c r="OVG140" s="86"/>
      <c r="OVH140" s="86"/>
      <c r="OVI140" s="86"/>
      <c r="OVJ140" s="86"/>
      <c r="OVK140" s="86"/>
      <c r="OVL140" s="86"/>
      <c r="OVM140" s="86"/>
      <c r="OVN140" s="86"/>
      <c r="OVO140" s="86"/>
      <c r="OVP140" s="86"/>
      <c r="OVQ140" s="86"/>
      <c r="OVR140" s="86"/>
      <c r="OVS140" s="86"/>
      <c r="OVT140" s="86"/>
      <c r="OVU140" s="86"/>
      <c r="OVV140" s="86"/>
      <c r="OVW140" s="86"/>
      <c r="OVX140" s="86"/>
      <c r="OVY140" s="86"/>
      <c r="OVZ140" s="86"/>
      <c r="OWA140" s="86"/>
      <c r="OWB140" s="86"/>
      <c r="OWC140" s="86"/>
      <c r="OWD140" s="86"/>
      <c r="OWE140" s="86"/>
      <c r="OWF140" s="86"/>
      <c r="OWG140" s="86"/>
      <c r="OWH140" s="86"/>
      <c r="OWI140" s="86"/>
      <c r="OWJ140" s="86"/>
      <c r="OWK140" s="86"/>
      <c r="OWL140" s="86"/>
      <c r="OWM140" s="86"/>
      <c r="OWN140" s="86"/>
      <c r="OWO140" s="86"/>
      <c r="OWP140" s="86"/>
      <c r="OWQ140" s="86"/>
      <c r="OWX140" s="86"/>
      <c r="OWY140" s="86"/>
      <c r="OWZ140" s="86"/>
      <c r="OXA140" s="86"/>
      <c r="OXB140" s="86"/>
      <c r="OXC140" s="86"/>
      <c r="OXD140" s="86"/>
      <c r="OXE140" s="86"/>
      <c r="OXF140" s="86"/>
      <c r="OXG140" s="86"/>
      <c r="OXH140" s="86"/>
      <c r="OXI140" s="86"/>
      <c r="OXJ140" s="86"/>
      <c r="OXK140" s="86"/>
      <c r="OXL140" s="86"/>
      <c r="OXM140" s="86"/>
      <c r="OXN140" s="86"/>
      <c r="OXO140" s="86"/>
      <c r="OXP140" s="86"/>
      <c r="OXQ140" s="86"/>
      <c r="OXR140" s="86"/>
      <c r="OXS140" s="86"/>
      <c r="OXT140" s="86"/>
      <c r="OXU140" s="86"/>
      <c r="OXV140" s="86"/>
      <c r="OXW140" s="86"/>
      <c r="OXX140" s="86"/>
      <c r="OXY140" s="86"/>
      <c r="OXZ140" s="86"/>
      <c r="OYA140" s="86"/>
      <c r="OYB140" s="86"/>
      <c r="OYC140" s="86"/>
      <c r="OYD140" s="86"/>
      <c r="OYE140" s="86"/>
      <c r="OYF140" s="86"/>
      <c r="OYG140" s="86"/>
      <c r="OYH140" s="86"/>
      <c r="OYI140" s="86"/>
      <c r="OYJ140" s="86"/>
      <c r="OYK140" s="86"/>
      <c r="OYL140" s="86"/>
      <c r="OYM140" s="86"/>
      <c r="OYN140" s="86"/>
      <c r="OYO140" s="86"/>
      <c r="OYP140" s="86"/>
      <c r="OYQ140" s="86"/>
      <c r="OYR140" s="86"/>
      <c r="OYS140" s="86"/>
      <c r="OYT140" s="86"/>
      <c r="OYU140" s="86"/>
      <c r="OYV140" s="86"/>
      <c r="OYW140" s="86"/>
      <c r="OYX140" s="86"/>
      <c r="OYY140" s="86"/>
      <c r="OYZ140" s="86"/>
      <c r="OZA140" s="86"/>
      <c r="OZB140" s="86"/>
      <c r="OZC140" s="86"/>
      <c r="OZD140" s="86"/>
      <c r="OZE140" s="86"/>
      <c r="OZF140" s="86"/>
      <c r="OZG140" s="86"/>
      <c r="OZH140" s="86"/>
      <c r="OZI140" s="86"/>
      <c r="OZJ140" s="86"/>
      <c r="OZK140" s="86"/>
      <c r="OZL140" s="86"/>
      <c r="OZM140" s="86"/>
      <c r="OZN140" s="86"/>
      <c r="OZO140" s="86"/>
      <c r="OZP140" s="86"/>
      <c r="OZQ140" s="86"/>
      <c r="OZR140" s="86"/>
      <c r="OZS140" s="86"/>
      <c r="OZT140" s="86"/>
      <c r="OZU140" s="86"/>
      <c r="OZV140" s="86"/>
      <c r="OZW140" s="86"/>
      <c r="OZX140" s="86"/>
      <c r="OZY140" s="86"/>
      <c r="OZZ140" s="86"/>
      <c r="PAA140" s="86"/>
      <c r="PAB140" s="86"/>
      <c r="PAC140" s="86"/>
      <c r="PAD140" s="86"/>
      <c r="PAE140" s="86"/>
      <c r="PAF140" s="86"/>
      <c r="PAG140" s="86"/>
      <c r="PAH140" s="86"/>
      <c r="PAI140" s="86"/>
      <c r="PAJ140" s="86"/>
      <c r="PAK140" s="86"/>
      <c r="PAL140" s="86"/>
      <c r="PAM140" s="86"/>
      <c r="PAN140" s="86"/>
      <c r="PAO140" s="86"/>
      <c r="PAP140" s="86"/>
      <c r="PAQ140" s="86"/>
      <c r="PAR140" s="86"/>
      <c r="PAS140" s="86"/>
      <c r="PAT140" s="86"/>
      <c r="PAU140" s="86"/>
      <c r="PAV140" s="86"/>
      <c r="PAW140" s="86"/>
      <c r="PAX140" s="86"/>
      <c r="PAY140" s="86"/>
      <c r="PAZ140" s="86"/>
      <c r="PBA140" s="86"/>
      <c r="PBB140" s="86"/>
      <c r="PBC140" s="86"/>
      <c r="PBD140" s="86"/>
      <c r="PBE140" s="86"/>
      <c r="PBF140" s="86"/>
      <c r="PBG140" s="86"/>
      <c r="PBH140" s="86"/>
      <c r="PBI140" s="86"/>
      <c r="PBJ140" s="86"/>
      <c r="PBK140" s="86"/>
      <c r="PBL140" s="86"/>
      <c r="PBM140" s="86"/>
      <c r="PBN140" s="86"/>
      <c r="PBO140" s="86"/>
      <c r="PBP140" s="86"/>
      <c r="PBQ140" s="86"/>
      <c r="PBR140" s="86"/>
      <c r="PBS140" s="86"/>
      <c r="PBT140" s="86"/>
      <c r="PBU140" s="86"/>
      <c r="PBV140" s="86"/>
      <c r="PBW140" s="86"/>
      <c r="PBX140" s="86"/>
      <c r="PBY140" s="86"/>
      <c r="PBZ140" s="86"/>
      <c r="PCA140" s="86"/>
      <c r="PCB140" s="86"/>
      <c r="PCC140" s="86"/>
      <c r="PCD140" s="86"/>
      <c r="PCE140" s="86"/>
      <c r="PCF140" s="86"/>
      <c r="PCG140" s="86"/>
      <c r="PCH140" s="86"/>
      <c r="PCI140" s="86"/>
      <c r="PCJ140" s="86"/>
      <c r="PCK140" s="86"/>
      <c r="PCL140" s="86"/>
      <c r="PCM140" s="86"/>
      <c r="PCN140" s="86"/>
      <c r="PCO140" s="86"/>
      <c r="PCP140" s="86"/>
      <c r="PCQ140" s="86"/>
      <c r="PCR140" s="86"/>
      <c r="PCS140" s="86"/>
      <c r="PCT140" s="86"/>
      <c r="PCU140" s="86"/>
      <c r="PCV140" s="86"/>
      <c r="PCW140" s="86"/>
      <c r="PCX140" s="86"/>
      <c r="PCY140" s="86"/>
      <c r="PCZ140" s="86"/>
      <c r="PDA140" s="86"/>
      <c r="PDB140" s="86"/>
      <c r="PDC140" s="86"/>
      <c r="PDD140" s="86"/>
      <c r="PDE140" s="86"/>
      <c r="PDF140" s="86"/>
      <c r="PDG140" s="86"/>
      <c r="PDH140" s="86"/>
      <c r="PDI140" s="86"/>
      <c r="PDJ140" s="86"/>
      <c r="PDK140" s="86"/>
      <c r="PDL140" s="86"/>
      <c r="PDM140" s="86"/>
      <c r="PDN140" s="86"/>
      <c r="PDO140" s="86"/>
      <c r="PDP140" s="86"/>
      <c r="PDQ140" s="86"/>
      <c r="PDR140" s="86"/>
      <c r="PDS140" s="86"/>
      <c r="PDT140" s="86"/>
      <c r="PDU140" s="86"/>
      <c r="PDV140" s="86"/>
      <c r="PDW140" s="86"/>
      <c r="PDX140" s="86"/>
      <c r="PDY140" s="86"/>
      <c r="PDZ140" s="86"/>
      <c r="PEA140" s="86"/>
      <c r="PEB140" s="86"/>
      <c r="PEC140" s="86"/>
      <c r="PED140" s="86"/>
      <c r="PEE140" s="86"/>
      <c r="PEF140" s="86"/>
      <c r="PEG140" s="86"/>
      <c r="PEH140" s="86"/>
      <c r="PEI140" s="86"/>
      <c r="PEJ140" s="86"/>
      <c r="PEK140" s="86"/>
      <c r="PEL140" s="86"/>
      <c r="PEM140" s="86"/>
      <c r="PEN140" s="86"/>
      <c r="PEO140" s="86"/>
      <c r="PEP140" s="86"/>
      <c r="PEQ140" s="86"/>
      <c r="PER140" s="86"/>
      <c r="PES140" s="86"/>
      <c r="PET140" s="86"/>
      <c r="PEU140" s="86"/>
      <c r="PEV140" s="86"/>
      <c r="PEW140" s="86"/>
      <c r="PEX140" s="86"/>
      <c r="PEY140" s="86"/>
      <c r="PEZ140" s="86"/>
      <c r="PFA140" s="86"/>
      <c r="PFB140" s="86"/>
      <c r="PFC140" s="86"/>
      <c r="PFD140" s="86"/>
      <c r="PFE140" s="86"/>
      <c r="PFF140" s="86"/>
      <c r="PFG140" s="86"/>
      <c r="PFH140" s="86"/>
      <c r="PFI140" s="86"/>
      <c r="PFJ140" s="86"/>
      <c r="PFK140" s="86"/>
      <c r="PFL140" s="86"/>
      <c r="PFM140" s="86"/>
      <c r="PFN140" s="86"/>
      <c r="PFO140" s="86"/>
      <c r="PFP140" s="86"/>
      <c r="PFQ140" s="86"/>
      <c r="PFR140" s="86"/>
      <c r="PFS140" s="86"/>
      <c r="PFT140" s="86"/>
      <c r="PFU140" s="86"/>
      <c r="PFV140" s="86"/>
      <c r="PFW140" s="86"/>
      <c r="PFX140" s="86"/>
      <c r="PFY140" s="86"/>
      <c r="PFZ140" s="86"/>
      <c r="PGA140" s="86"/>
      <c r="PGB140" s="86"/>
      <c r="PGC140" s="86"/>
      <c r="PGD140" s="86"/>
      <c r="PGE140" s="86"/>
      <c r="PGF140" s="86"/>
      <c r="PGG140" s="86"/>
      <c r="PGH140" s="86"/>
      <c r="PGI140" s="86"/>
      <c r="PGJ140" s="86"/>
      <c r="PGK140" s="86"/>
      <c r="PGL140" s="86"/>
      <c r="PGM140" s="86"/>
      <c r="PGT140" s="86"/>
      <c r="PGU140" s="86"/>
      <c r="PGV140" s="86"/>
      <c r="PGW140" s="86"/>
      <c r="PGX140" s="86"/>
      <c r="PGY140" s="86"/>
      <c r="PGZ140" s="86"/>
      <c r="PHA140" s="86"/>
      <c r="PHB140" s="86"/>
      <c r="PHC140" s="86"/>
      <c r="PHD140" s="86"/>
      <c r="PHE140" s="86"/>
      <c r="PHF140" s="86"/>
      <c r="PHG140" s="86"/>
      <c r="PHH140" s="86"/>
      <c r="PHI140" s="86"/>
      <c r="PHJ140" s="86"/>
      <c r="PHK140" s="86"/>
      <c r="PHL140" s="86"/>
      <c r="PHM140" s="86"/>
      <c r="PHN140" s="86"/>
      <c r="PHO140" s="86"/>
      <c r="PHP140" s="86"/>
      <c r="PHQ140" s="86"/>
      <c r="PHR140" s="86"/>
      <c r="PHS140" s="86"/>
      <c r="PHT140" s="86"/>
      <c r="PHU140" s="86"/>
      <c r="PHV140" s="86"/>
      <c r="PHW140" s="86"/>
      <c r="PHX140" s="86"/>
      <c r="PHY140" s="86"/>
      <c r="PHZ140" s="86"/>
      <c r="PIA140" s="86"/>
      <c r="PIB140" s="86"/>
      <c r="PIC140" s="86"/>
      <c r="PID140" s="86"/>
      <c r="PIE140" s="86"/>
      <c r="PIF140" s="86"/>
      <c r="PIG140" s="86"/>
      <c r="PIH140" s="86"/>
      <c r="PII140" s="86"/>
      <c r="PIJ140" s="86"/>
      <c r="PIK140" s="86"/>
      <c r="PIL140" s="86"/>
      <c r="PIM140" s="86"/>
      <c r="PIN140" s="86"/>
      <c r="PIO140" s="86"/>
      <c r="PIP140" s="86"/>
      <c r="PIQ140" s="86"/>
      <c r="PIR140" s="86"/>
      <c r="PIS140" s="86"/>
      <c r="PIT140" s="86"/>
      <c r="PIU140" s="86"/>
      <c r="PIV140" s="86"/>
      <c r="PIW140" s="86"/>
      <c r="PIX140" s="86"/>
      <c r="PIY140" s="86"/>
      <c r="PIZ140" s="86"/>
      <c r="PJA140" s="86"/>
      <c r="PJB140" s="86"/>
      <c r="PJC140" s="86"/>
      <c r="PJD140" s="86"/>
      <c r="PJE140" s="86"/>
      <c r="PJF140" s="86"/>
      <c r="PJG140" s="86"/>
      <c r="PJH140" s="86"/>
      <c r="PJI140" s="86"/>
      <c r="PJJ140" s="86"/>
      <c r="PJK140" s="86"/>
      <c r="PJL140" s="86"/>
      <c r="PJM140" s="86"/>
      <c r="PJN140" s="86"/>
      <c r="PJO140" s="86"/>
      <c r="PJP140" s="86"/>
      <c r="PJQ140" s="86"/>
      <c r="PJR140" s="86"/>
      <c r="PJS140" s="86"/>
      <c r="PJT140" s="86"/>
      <c r="PJU140" s="86"/>
      <c r="PJV140" s="86"/>
      <c r="PJW140" s="86"/>
      <c r="PJX140" s="86"/>
      <c r="PJY140" s="86"/>
      <c r="PJZ140" s="86"/>
      <c r="PKA140" s="86"/>
      <c r="PKB140" s="86"/>
      <c r="PKC140" s="86"/>
      <c r="PKD140" s="86"/>
      <c r="PKE140" s="86"/>
      <c r="PKF140" s="86"/>
      <c r="PKG140" s="86"/>
      <c r="PKH140" s="86"/>
      <c r="PKI140" s="86"/>
      <c r="PKJ140" s="86"/>
      <c r="PKK140" s="86"/>
      <c r="PKL140" s="86"/>
      <c r="PKM140" s="86"/>
      <c r="PKN140" s="86"/>
      <c r="PKO140" s="86"/>
      <c r="PKP140" s="86"/>
      <c r="PKQ140" s="86"/>
      <c r="PKR140" s="86"/>
      <c r="PKS140" s="86"/>
      <c r="PKT140" s="86"/>
      <c r="PKU140" s="86"/>
      <c r="PKV140" s="86"/>
      <c r="PKW140" s="86"/>
      <c r="PKX140" s="86"/>
      <c r="PKY140" s="86"/>
      <c r="PKZ140" s="86"/>
      <c r="PLA140" s="86"/>
      <c r="PLB140" s="86"/>
      <c r="PLC140" s="86"/>
      <c r="PLD140" s="86"/>
      <c r="PLE140" s="86"/>
      <c r="PLF140" s="86"/>
      <c r="PLG140" s="86"/>
      <c r="PLH140" s="86"/>
      <c r="PLI140" s="86"/>
      <c r="PLJ140" s="86"/>
      <c r="PLK140" s="86"/>
      <c r="PLL140" s="86"/>
      <c r="PLM140" s="86"/>
      <c r="PLN140" s="86"/>
      <c r="PLO140" s="86"/>
      <c r="PLP140" s="86"/>
      <c r="PLQ140" s="86"/>
      <c r="PLR140" s="86"/>
      <c r="PLS140" s="86"/>
      <c r="PLT140" s="86"/>
      <c r="PLU140" s="86"/>
      <c r="PLV140" s="86"/>
      <c r="PLW140" s="86"/>
      <c r="PLX140" s="86"/>
      <c r="PLY140" s="86"/>
      <c r="PLZ140" s="86"/>
      <c r="PMA140" s="86"/>
      <c r="PMB140" s="86"/>
      <c r="PMC140" s="86"/>
      <c r="PMD140" s="86"/>
      <c r="PME140" s="86"/>
      <c r="PMF140" s="86"/>
      <c r="PMG140" s="86"/>
      <c r="PMH140" s="86"/>
      <c r="PMI140" s="86"/>
      <c r="PMJ140" s="86"/>
      <c r="PMK140" s="86"/>
      <c r="PML140" s="86"/>
      <c r="PMM140" s="86"/>
      <c r="PMN140" s="86"/>
      <c r="PMO140" s="86"/>
      <c r="PMP140" s="86"/>
      <c r="PMQ140" s="86"/>
      <c r="PMR140" s="86"/>
      <c r="PMS140" s="86"/>
      <c r="PMT140" s="86"/>
      <c r="PMU140" s="86"/>
      <c r="PMV140" s="86"/>
      <c r="PMW140" s="86"/>
      <c r="PMX140" s="86"/>
      <c r="PMY140" s="86"/>
      <c r="PMZ140" s="86"/>
      <c r="PNA140" s="86"/>
      <c r="PNB140" s="86"/>
      <c r="PNC140" s="86"/>
      <c r="PND140" s="86"/>
      <c r="PNE140" s="86"/>
      <c r="PNF140" s="86"/>
      <c r="PNG140" s="86"/>
      <c r="PNH140" s="86"/>
      <c r="PNI140" s="86"/>
      <c r="PNJ140" s="86"/>
      <c r="PNK140" s="86"/>
      <c r="PNL140" s="86"/>
      <c r="PNM140" s="86"/>
      <c r="PNN140" s="86"/>
      <c r="PNO140" s="86"/>
      <c r="PNP140" s="86"/>
      <c r="PNQ140" s="86"/>
      <c r="PNR140" s="86"/>
      <c r="PNS140" s="86"/>
      <c r="PNT140" s="86"/>
      <c r="PNU140" s="86"/>
      <c r="PNV140" s="86"/>
      <c r="PNW140" s="86"/>
      <c r="PNX140" s="86"/>
      <c r="PNY140" s="86"/>
      <c r="PNZ140" s="86"/>
      <c r="POA140" s="86"/>
      <c r="POB140" s="86"/>
      <c r="POC140" s="86"/>
      <c r="POD140" s="86"/>
      <c r="POE140" s="86"/>
      <c r="POF140" s="86"/>
      <c r="POG140" s="86"/>
      <c r="POH140" s="86"/>
      <c r="POI140" s="86"/>
      <c r="POJ140" s="86"/>
      <c r="POK140" s="86"/>
      <c r="POL140" s="86"/>
      <c r="POM140" s="86"/>
      <c r="PON140" s="86"/>
      <c r="POO140" s="86"/>
      <c r="POP140" s="86"/>
      <c r="POQ140" s="86"/>
      <c r="POR140" s="86"/>
      <c r="POS140" s="86"/>
      <c r="POT140" s="86"/>
      <c r="POU140" s="86"/>
      <c r="POV140" s="86"/>
      <c r="POW140" s="86"/>
      <c r="POX140" s="86"/>
      <c r="POY140" s="86"/>
      <c r="POZ140" s="86"/>
      <c r="PPA140" s="86"/>
      <c r="PPB140" s="86"/>
      <c r="PPC140" s="86"/>
      <c r="PPD140" s="86"/>
      <c r="PPE140" s="86"/>
      <c r="PPF140" s="86"/>
      <c r="PPG140" s="86"/>
      <c r="PPH140" s="86"/>
      <c r="PPI140" s="86"/>
      <c r="PPJ140" s="86"/>
      <c r="PPK140" s="86"/>
      <c r="PPL140" s="86"/>
      <c r="PPM140" s="86"/>
      <c r="PPN140" s="86"/>
      <c r="PPO140" s="86"/>
      <c r="PPP140" s="86"/>
      <c r="PPQ140" s="86"/>
      <c r="PPR140" s="86"/>
      <c r="PPS140" s="86"/>
      <c r="PPT140" s="86"/>
      <c r="PPU140" s="86"/>
      <c r="PPV140" s="86"/>
      <c r="PPW140" s="86"/>
      <c r="PPX140" s="86"/>
      <c r="PPY140" s="86"/>
      <c r="PPZ140" s="86"/>
      <c r="PQA140" s="86"/>
      <c r="PQB140" s="86"/>
      <c r="PQC140" s="86"/>
      <c r="PQD140" s="86"/>
      <c r="PQE140" s="86"/>
      <c r="PQF140" s="86"/>
      <c r="PQG140" s="86"/>
      <c r="PQH140" s="86"/>
      <c r="PQI140" s="86"/>
      <c r="PQP140" s="86"/>
      <c r="PQQ140" s="86"/>
      <c r="PQR140" s="86"/>
      <c r="PQS140" s="86"/>
      <c r="PQT140" s="86"/>
      <c r="PQU140" s="86"/>
      <c r="PQV140" s="86"/>
      <c r="PQW140" s="86"/>
      <c r="PQX140" s="86"/>
      <c r="PQY140" s="86"/>
      <c r="PQZ140" s="86"/>
      <c r="PRA140" s="86"/>
      <c r="PRB140" s="86"/>
      <c r="PRC140" s="86"/>
      <c r="PRD140" s="86"/>
      <c r="PRE140" s="86"/>
      <c r="PRF140" s="86"/>
      <c r="PRG140" s="86"/>
      <c r="PRH140" s="86"/>
      <c r="PRI140" s="86"/>
      <c r="PRJ140" s="86"/>
      <c r="PRK140" s="86"/>
      <c r="PRL140" s="86"/>
      <c r="PRM140" s="86"/>
      <c r="PRN140" s="86"/>
      <c r="PRO140" s="86"/>
      <c r="PRP140" s="86"/>
      <c r="PRQ140" s="86"/>
      <c r="PRR140" s="86"/>
      <c r="PRS140" s="86"/>
      <c r="PRT140" s="86"/>
      <c r="PRU140" s="86"/>
      <c r="PRV140" s="86"/>
      <c r="PRW140" s="86"/>
      <c r="PRX140" s="86"/>
      <c r="PRY140" s="86"/>
      <c r="PRZ140" s="86"/>
      <c r="PSA140" s="86"/>
      <c r="PSB140" s="86"/>
      <c r="PSC140" s="86"/>
      <c r="PSD140" s="86"/>
      <c r="PSE140" s="86"/>
      <c r="PSF140" s="86"/>
      <c r="PSG140" s="86"/>
      <c r="PSH140" s="86"/>
      <c r="PSI140" s="86"/>
      <c r="PSJ140" s="86"/>
      <c r="PSK140" s="86"/>
      <c r="PSL140" s="86"/>
      <c r="PSM140" s="86"/>
      <c r="PSN140" s="86"/>
      <c r="PSO140" s="86"/>
      <c r="PSP140" s="86"/>
      <c r="PSQ140" s="86"/>
      <c r="PSR140" s="86"/>
      <c r="PSS140" s="86"/>
      <c r="PST140" s="86"/>
      <c r="PSU140" s="86"/>
      <c r="PSV140" s="86"/>
      <c r="PSW140" s="86"/>
      <c r="PSX140" s="86"/>
      <c r="PSY140" s="86"/>
      <c r="PSZ140" s="86"/>
      <c r="PTA140" s="86"/>
      <c r="PTB140" s="86"/>
      <c r="PTC140" s="86"/>
      <c r="PTD140" s="86"/>
      <c r="PTE140" s="86"/>
      <c r="PTF140" s="86"/>
      <c r="PTG140" s="86"/>
      <c r="PTH140" s="86"/>
      <c r="PTI140" s="86"/>
      <c r="PTJ140" s="86"/>
      <c r="PTK140" s="86"/>
      <c r="PTL140" s="86"/>
      <c r="PTM140" s="86"/>
      <c r="PTN140" s="86"/>
      <c r="PTO140" s="86"/>
      <c r="PTP140" s="86"/>
      <c r="PTQ140" s="86"/>
      <c r="PTR140" s="86"/>
      <c r="PTS140" s="86"/>
      <c r="PTT140" s="86"/>
      <c r="PTU140" s="86"/>
      <c r="PTV140" s="86"/>
      <c r="PTW140" s="86"/>
      <c r="PTX140" s="86"/>
      <c r="PTY140" s="86"/>
      <c r="PTZ140" s="86"/>
      <c r="PUA140" s="86"/>
      <c r="PUB140" s="86"/>
      <c r="PUC140" s="86"/>
      <c r="PUD140" s="86"/>
      <c r="PUE140" s="86"/>
      <c r="PUF140" s="86"/>
      <c r="PUG140" s="86"/>
      <c r="PUH140" s="86"/>
      <c r="PUI140" s="86"/>
      <c r="PUJ140" s="86"/>
      <c r="PUK140" s="86"/>
      <c r="PUL140" s="86"/>
      <c r="PUM140" s="86"/>
      <c r="PUN140" s="86"/>
      <c r="PUO140" s="86"/>
      <c r="PUP140" s="86"/>
      <c r="PUQ140" s="86"/>
      <c r="PUR140" s="86"/>
      <c r="PUS140" s="86"/>
      <c r="PUT140" s="86"/>
      <c r="PUU140" s="86"/>
      <c r="PUV140" s="86"/>
      <c r="PUW140" s="86"/>
      <c r="PUX140" s="86"/>
      <c r="PUY140" s="86"/>
      <c r="PUZ140" s="86"/>
      <c r="PVA140" s="86"/>
      <c r="PVB140" s="86"/>
      <c r="PVC140" s="86"/>
      <c r="PVD140" s="86"/>
      <c r="PVE140" s="86"/>
      <c r="PVF140" s="86"/>
      <c r="PVG140" s="86"/>
      <c r="PVH140" s="86"/>
      <c r="PVI140" s="86"/>
      <c r="PVJ140" s="86"/>
      <c r="PVK140" s="86"/>
      <c r="PVL140" s="86"/>
      <c r="PVM140" s="86"/>
      <c r="PVN140" s="86"/>
      <c r="PVO140" s="86"/>
      <c r="PVP140" s="86"/>
      <c r="PVQ140" s="86"/>
      <c r="PVR140" s="86"/>
      <c r="PVS140" s="86"/>
      <c r="PVT140" s="86"/>
      <c r="PVU140" s="86"/>
      <c r="PVV140" s="86"/>
      <c r="PVW140" s="86"/>
      <c r="PVX140" s="86"/>
      <c r="PVY140" s="86"/>
      <c r="PVZ140" s="86"/>
      <c r="PWA140" s="86"/>
      <c r="PWB140" s="86"/>
      <c r="PWC140" s="86"/>
      <c r="PWD140" s="86"/>
      <c r="PWE140" s="86"/>
      <c r="PWF140" s="86"/>
      <c r="PWG140" s="86"/>
      <c r="PWH140" s="86"/>
      <c r="PWI140" s="86"/>
      <c r="PWJ140" s="86"/>
      <c r="PWK140" s="86"/>
      <c r="PWL140" s="86"/>
      <c r="PWM140" s="86"/>
      <c r="PWN140" s="86"/>
      <c r="PWO140" s="86"/>
      <c r="PWP140" s="86"/>
      <c r="PWQ140" s="86"/>
      <c r="PWR140" s="86"/>
      <c r="PWS140" s="86"/>
      <c r="PWT140" s="86"/>
      <c r="PWU140" s="86"/>
      <c r="PWV140" s="86"/>
      <c r="PWW140" s="86"/>
      <c r="PWX140" s="86"/>
      <c r="PWY140" s="86"/>
      <c r="PWZ140" s="86"/>
      <c r="PXA140" s="86"/>
      <c r="PXB140" s="86"/>
      <c r="PXC140" s="86"/>
      <c r="PXD140" s="86"/>
      <c r="PXE140" s="86"/>
      <c r="PXF140" s="86"/>
      <c r="PXG140" s="86"/>
      <c r="PXH140" s="86"/>
      <c r="PXI140" s="86"/>
      <c r="PXJ140" s="86"/>
      <c r="PXK140" s="86"/>
      <c r="PXL140" s="86"/>
      <c r="PXM140" s="86"/>
      <c r="PXN140" s="86"/>
      <c r="PXO140" s="86"/>
      <c r="PXP140" s="86"/>
      <c r="PXQ140" s="86"/>
      <c r="PXR140" s="86"/>
      <c r="PXS140" s="86"/>
      <c r="PXT140" s="86"/>
      <c r="PXU140" s="86"/>
      <c r="PXV140" s="86"/>
      <c r="PXW140" s="86"/>
      <c r="PXX140" s="86"/>
      <c r="PXY140" s="86"/>
      <c r="PXZ140" s="86"/>
      <c r="PYA140" s="86"/>
      <c r="PYB140" s="86"/>
      <c r="PYC140" s="86"/>
      <c r="PYD140" s="86"/>
      <c r="PYE140" s="86"/>
      <c r="PYF140" s="86"/>
      <c r="PYG140" s="86"/>
      <c r="PYH140" s="86"/>
      <c r="PYI140" s="86"/>
      <c r="PYJ140" s="86"/>
      <c r="PYK140" s="86"/>
      <c r="PYL140" s="86"/>
      <c r="PYM140" s="86"/>
      <c r="PYN140" s="86"/>
      <c r="PYO140" s="86"/>
      <c r="PYP140" s="86"/>
      <c r="PYQ140" s="86"/>
      <c r="PYR140" s="86"/>
      <c r="PYS140" s="86"/>
      <c r="PYT140" s="86"/>
      <c r="PYU140" s="86"/>
      <c r="PYV140" s="86"/>
      <c r="PYW140" s="86"/>
      <c r="PYX140" s="86"/>
      <c r="PYY140" s="86"/>
      <c r="PYZ140" s="86"/>
      <c r="PZA140" s="86"/>
      <c r="PZB140" s="86"/>
      <c r="PZC140" s="86"/>
      <c r="PZD140" s="86"/>
      <c r="PZE140" s="86"/>
      <c r="PZF140" s="86"/>
      <c r="PZG140" s="86"/>
      <c r="PZH140" s="86"/>
      <c r="PZI140" s="86"/>
      <c r="PZJ140" s="86"/>
      <c r="PZK140" s="86"/>
      <c r="PZL140" s="86"/>
      <c r="PZM140" s="86"/>
      <c r="PZN140" s="86"/>
      <c r="PZO140" s="86"/>
      <c r="PZP140" s="86"/>
      <c r="PZQ140" s="86"/>
      <c r="PZR140" s="86"/>
      <c r="PZS140" s="86"/>
      <c r="PZT140" s="86"/>
      <c r="PZU140" s="86"/>
      <c r="PZV140" s="86"/>
      <c r="PZW140" s="86"/>
      <c r="PZX140" s="86"/>
      <c r="PZY140" s="86"/>
      <c r="PZZ140" s="86"/>
      <c r="QAA140" s="86"/>
      <c r="QAB140" s="86"/>
      <c r="QAC140" s="86"/>
      <c r="QAD140" s="86"/>
      <c r="QAE140" s="86"/>
      <c r="QAL140" s="86"/>
      <c r="QAM140" s="86"/>
      <c r="QAN140" s="86"/>
      <c r="QAO140" s="86"/>
      <c r="QAP140" s="86"/>
      <c r="QAQ140" s="86"/>
      <c r="QAR140" s="86"/>
      <c r="QAS140" s="86"/>
      <c r="QAT140" s="86"/>
      <c r="QAU140" s="86"/>
      <c r="QAV140" s="86"/>
      <c r="QAW140" s="86"/>
      <c r="QAX140" s="86"/>
      <c r="QAY140" s="86"/>
      <c r="QAZ140" s="86"/>
      <c r="QBA140" s="86"/>
      <c r="QBB140" s="86"/>
      <c r="QBC140" s="86"/>
      <c r="QBD140" s="86"/>
      <c r="QBE140" s="86"/>
      <c r="QBF140" s="86"/>
      <c r="QBG140" s="86"/>
      <c r="QBH140" s="86"/>
      <c r="QBI140" s="86"/>
      <c r="QBJ140" s="86"/>
      <c r="QBK140" s="86"/>
      <c r="QBL140" s="86"/>
      <c r="QBM140" s="86"/>
      <c r="QBN140" s="86"/>
      <c r="QBO140" s="86"/>
      <c r="QBP140" s="86"/>
      <c r="QBQ140" s="86"/>
      <c r="QBR140" s="86"/>
      <c r="QBS140" s="86"/>
      <c r="QBT140" s="86"/>
      <c r="QBU140" s="86"/>
      <c r="QBV140" s="86"/>
      <c r="QBW140" s="86"/>
      <c r="QBX140" s="86"/>
      <c r="QBY140" s="86"/>
      <c r="QBZ140" s="86"/>
      <c r="QCA140" s="86"/>
      <c r="QCB140" s="86"/>
      <c r="QCC140" s="86"/>
      <c r="QCD140" s="86"/>
      <c r="QCE140" s="86"/>
      <c r="QCF140" s="86"/>
      <c r="QCG140" s="86"/>
      <c r="QCH140" s="86"/>
      <c r="QCI140" s="86"/>
      <c r="QCJ140" s="86"/>
      <c r="QCK140" s="86"/>
      <c r="QCL140" s="86"/>
      <c r="QCM140" s="86"/>
      <c r="QCN140" s="86"/>
      <c r="QCO140" s="86"/>
      <c r="QCP140" s="86"/>
      <c r="QCQ140" s="86"/>
      <c r="QCR140" s="86"/>
      <c r="QCS140" s="86"/>
      <c r="QCT140" s="86"/>
      <c r="QCU140" s="86"/>
      <c r="QCV140" s="86"/>
      <c r="QCW140" s="86"/>
      <c r="QCX140" s="86"/>
      <c r="QCY140" s="86"/>
      <c r="QCZ140" s="86"/>
      <c r="QDA140" s="86"/>
      <c r="QDB140" s="86"/>
      <c r="QDC140" s="86"/>
      <c r="QDD140" s="86"/>
      <c r="QDE140" s="86"/>
      <c r="QDF140" s="86"/>
      <c r="QDG140" s="86"/>
      <c r="QDH140" s="86"/>
      <c r="QDI140" s="86"/>
      <c r="QDJ140" s="86"/>
      <c r="QDK140" s="86"/>
      <c r="QDL140" s="86"/>
      <c r="QDM140" s="86"/>
      <c r="QDN140" s="86"/>
      <c r="QDO140" s="86"/>
      <c r="QDP140" s="86"/>
      <c r="QDQ140" s="86"/>
      <c r="QDR140" s="86"/>
      <c r="QDS140" s="86"/>
      <c r="QDT140" s="86"/>
      <c r="QDU140" s="86"/>
      <c r="QDV140" s="86"/>
      <c r="QDW140" s="86"/>
      <c r="QDX140" s="86"/>
      <c r="QDY140" s="86"/>
      <c r="QDZ140" s="86"/>
      <c r="QEA140" s="86"/>
      <c r="QEB140" s="86"/>
      <c r="QEC140" s="86"/>
      <c r="QED140" s="86"/>
      <c r="QEE140" s="86"/>
      <c r="QEF140" s="86"/>
      <c r="QEG140" s="86"/>
      <c r="QEH140" s="86"/>
      <c r="QEI140" s="86"/>
      <c r="QEJ140" s="86"/>
      <c r="QEK140" s="86"/>
      <c r="QEL140" s="86"/>
      <c r="QEM140" s="86"/>
      <c r="QEN140" s="86"/>
      <c r="QEO140" s="86"/>
      <c r="QEP140" s="86"/>
      <c r="QEQ140" s="86"/>
      <c r="QER140" s="86"/>
      <c r="QES140" s="86"/>
      <c r="QET140" s="86"/>
      <c r="QEU140" s="86"/>
      <c r="QEV140" s="86"/>
      <c r="QEW140" s="86"/>
      <c r="QEX140" s="86"/>
      <c r="QEY140" s="86"/>
      <c r="QEZ140" s="86"/>
      <c r="QFA140" s="86"/>
      <c r="QFB140" s="86"/>
      <c r="QFC140" s="86"/>
      <c r="QFD140" s="86"/>
      <c r="QFE140" s="86"/>
      <c r="QFF140" s="86"/>
      <c r="QFG140" s="86"/>
      <c r="QFH140" s="86"/>
      <c r="QFI140" s="86"/>
      <c r="QFJ140" s="86"/>
      <c r="QFK140" s="86"/>
      <c r="QFL140" s="86"/>
      <c r="QFM140" s="86"/>
      <c r="QFN140" s="86"/>
      <c r="QFO140" s="86"/>
      <c r="QFP140" s="86"/>
      <c r="QFQ140" s="86"/>
      <c r="QFR140" s="86"/>
      <c r="QFS140" s="86"/>
      <c r="QFT140" s="86"/>
      <c r="QFU140" s="86"/>
      <c r="QFV140" s="86"/>
      <c r="QFW140" s="86"/>
      <c r="QFX140" s="86"/>
      <c r="QFY140" s="86"/>
      <c r="QFZ140" s="86"/>
      <c r="QGA140" s="86"/>
      <c r="QGB140" s="86"/>
      <c r="QGC140" s="86"/>
      <c r="QGD140" s="86"/>
      <c r="QGE140" s="86"/>
      <c r="QGF140" s="86"/>
      <c r="QGG140" s="86"/>
      <c r="QGH140" s="86"/>
      <c r="QGI140" s="86"/>
      <c r="QGJ140" s="86"/>
      <c r="QGK140" s="86"/>
      <c r="QGL140" s="86"/>
      <c r="QGM140" s="86"/>
      <c r="QGN140" s="86"/>
      <c r="QGO140" s="86"/>
      <c r="QGP140" s="86"/>
      <c r="QGQ140" s="86"/>
      <c r="QGR140" s="86"/>
      <c r="QGS140" s="86"/>
      <c r="QGT140" s="86"/>
      <c r="QGU140" s="86"/>
      <c r="QGV140" s="86"/>
      <c r="QGW140" s="86"/>
      <c r="QGX140" s="86"/>
      <c r="QGY140" s="86"/>
      <c r="QGZ140" s="86"/>
      <c r="QHA140" s="86"/>
      <c r="QHB140" s="86"/>
      <c r="QHC140" s="86"/>
      <c r="QHD140" s="86"/>
      <c r="QHE140" s="86"/>
      <c r="QHF140" s="86"/>
      <c r="QHG140" s="86"/>
      <c r="QHH140" s="86"/>
      <c r="QHI140" s="86"/>
      <c r="QHJ140" s="86"/>
      <c r="QHK140" s="86"/>
      <c r="QHL140" s="86"/>
      <c r="QHM140" s="86"/>
      <c r="QHN140" s="86"/>
      <c r="QHO140" s="86"/>
      <c r="QHP140" s="86"/>
      <c r="QHQ140" s="86"/>
      <c r="QHR140" s="86"/>
      <c r="QHS140" s="86"/>
      <c r="QHT140" s="86"/>
      <c r="QHU140" s="86"/>
      <c r="QHV140" s="86"/>
      <c r="QHW140" s="86"/>
      <c r="QHX140" s="86"/>
      <c r="QHY140" s="86"/>
      <c r="QHZ140" s="86"/>
      <c r="QIA140" s="86"/>
      <c r="QIB140" s="86"/>
      <c r="QIC140" s="86"/>
      <c r="QID140" s="86"/>
      <c r="QIE140" s="86"/>
      <c r="QIF140" s="86"/>
      <c r="QIG140" s="86"/>
      <c r="QIH140" s="86"/>
      <c r="QII140" s="86"/>
      <c r="QIJ140" s="86"/>
      <c r="QIK140" s="86"/>
      <c r="QIL140" s="86"/>
      <c r="QIM140" s="86"/>
      <c r="QIN140" s="86"/>
      <c r="QIO140" s="86"/>
      <c r="QIP140" s="86"/>
      <c r="QIQ140" s="86"/>
      <c r="QIR140" s="86"/>
      <c r="QIS140" s="86"/>
      <c r="QIT140" s="86"/>
      <c r="QIU140" s="86"/>
      <c r="QIV140" s="86"/>
      <c r="QIW140" s="86"/>
      <c r="QIX140" s="86"/>
      <c r="QIY140" s="86"/>
      <c r="QIZ140" s="86"/>
      <c r="QJA140" s="86"/>
      <c r="QJB140" s="86"/>
      <c r="QJC140" s="86"/>
      <c r="QJD140" s="86"/>
      <c r="QJE140" s="86"/>
      <c r="QJF140" s="86"/>
      <c r="QJG140" s="86"/>
      <c r="QJH140" s="86"/>
      <c r="QJI140" s="86"/>
      <c r="QJJ140" s="86"/>
      <c r="QJK140" s="86"/>
      <c r="QJL140" s="86"/>
      <c r="QJM140" s="86"/>
      <c r="QJN140" s="86"/>
      <c r="QJO140" s="86"/>
      <c r="QJP140" s="86"/>
      <c r="QJQ140" s="86"/>
      <c r="QJR140" s="86"/>
      <c r="QJS140" s="86"/>
      <c r="QJT140" s="86"/>
      <c r="QJU140" s="86"/>
      <c r="QJV140" s="86"/>
      <c r="QJW140" s="86"/>
      <c r="QJX140" s="86"/>
      <c r="QJY140" s="86"/>
      <c r="QJZ140" s="86"/>
      <c r="QKA140" s="86"/>
      <c r="QKH140" s="86"/>
      <c r="QKI140" s="86"/>
      <c r="QKJ140" s="86"/>
      <c r="QKK140" s="86"/>
      <c r="QKL140" s="86"/>
      <c r="QKM140" s="86"/>
      <c r="QKN140" s="86"/>
      <c r="QKO140" s="86"/>
      <c r="QKP140" s="86"/>
      <c r="QKQ140" s="86"/>
      <c r="QKR140" s="86"/>
      <c r="QKS140" s="86"/>
      <c r="QKT140" s="86"/>
      <c r="QKU140" s="86"/>
      <c r="QKV140" s="86"/>
      <c r="QKW140" s="86"/>
      <c r="QKX140" s="86"/>
      <c r="QKY140" s="86"/>
      <c r="QKZ140" s="86"/>
      <c r="QLA140" s="86"/>
      <c r="QLB140" s="86"/>
      <c r="QLC140" s="86"/>
      <c r="QLD140" s="86"/>
      <c r="QLE140" s="86"/>
      <c r="QLF140" s="86"/>
      <c r="QLG140" s="86"/>
      <c r="QLH140" s="86"/>
      <c r="QLI140" s="86"/>
      <c r="QLJ140" s="86"/>
      <c r="QLK140" s="86"/>
      <c r="QLL140" s="86"/>
      <c r="QLM140" s="86"/>
      <c r="QLN140" s="86"/>
      <c r="QLO140" s="86"/>
      <c r="QLP140" s="86"/>
      <c r="QLQ140" s="86"/>
      <c r="QLR140" s="86"/>
      <c r="QLS140" s="86"/>
      <c r="QLT140" s="86"/>
      <c r="QLU140" s="86"/>
      <c r="QLV140" s="86"/>
      <c r="QLW140" s="86"/>
      <c r="QLX140" s="86"/>
      <c r="QLY140" s="86"/>
      <c r="QLZ140" s="86"/>
      <c r="QMA140" s="86"/>
      <c r="QMB140" s="86"/>
      <c r="QMC140" s="86"/>
      <c r="QMD140" s="86"/>
      <c r="QME140" s="86"/>
      <c r="QMF140" s="86"/>
      <c r="QMG140" s="86"/>
      <c r="QMH140" s="86"/>
      <c r="QMI140" s="86"/>
      <c r="QMJ140" s="86"/>
      <c r="QMK140" s="86"/>
      <c r="QML140" s="86"/>
      <c r="QMM140" s="86"/>
      <c r="QMN140" s="86"/>
      <c r="QMO140" s="86"/>
      <c r="QMP140" s="86"/>
      <c r="QMQ140" s="86"/>
      <c r="QMR140" s="86"/>
      <c r="QMS140" s="86"/>
      <c r="QMT140" s="86"/>
      <c r="QMU140" s="86"/>
      <c r="QMV140" s="86"/>
      <c r="QMW140" s="86"/>
      <c r="QMX140" s="86"/>
      <c r="QMY140" s="86"/>
      <c r="QMZ140" s="86"/>
      <c r="QNA140" s="86"/>
      <c r="QNB140" s="86"/>
      <c r="QNC140" s="86"/>
      <c r="QND140" s="86"/>
      <c r="QNE140" s="86"/>
      <c r="QNF140" s="86"/>
      <c r="QNG140" s="86"/>
      <c r="QNH140" s="86"/>
      <c r="QNI140" s="86"/>
      <c r="QNJ140" s="86"/>
      <c r="QNK140" s="86"/>
      <c r="QNL140" s="86"/>
      <c r="QNM140" s="86"/>
      <c r="QNN140" s="86"/>
      <c r="QNO140" s="86"/>
      <c r="QNP140" s="86"/>
      <c r="QNQ140" s="86"/>
      <c r="QNR140" s="86"/>
      <c r="QNS140" s="86"/>
      <c r="QNT140" s="86"/>
      <c r="QNU140" s="86"/>
      <c r="QNV140" s="86"/>
      <c r="QNW140" s="86"/>
      <c r="QNX140" s="86"/>
      <c r="QNY140" s="86"/>
      <c r="QNZ140" s="86"/>
      <c r="QOA140" s="86"/>
      <c r="QOB140" s="86"/>
      <c r="QOC140" s="86"/>
      <c r="QOD140" s="86"/>
      <c r="QOE140" s="86"/>
      <c r="QOF140" s="86"/>
      <c r="QOG140" s="86"/>
      <c r="QOH140" s="86"/>
      <c r="QOI140" s="86"/>
      <c r="QOJ140" s="86"/>
      <c r="QOK140" s="86"/>
      <c r="QOL140" s="86"/>
      <c r="QOM140" s="86"/>
      <c r="QON140" s="86"/>
      <c r="QOO140" s="86"/>
      <c r="QOP140" s="86"/>
      <c r="QOQ140" s="86"/>
      <c r="QOR140" s="86"/>
      <c r="QOS140" s="86"/>
      <c r="QOT140" s="86"/>
      <c r="QOU140" s="86"/>
      <c r="QOV140" s="86"/>
      <c r="QOW140" s="86"/>
      <c r="QOX140" s="86"/>
      <c r="QOY140" s="86"/>
      <c r="QOZ140" s="86"/>
      <c r="QPA140" s="86"/>
      <c r="QPB140" s="86"/>
      <c r="QPC140" s="86"/>
      <c r="QPD140" s="86"/>
      <c r="QPE140" s="86"/>
      <c r="QPF140" s="86"/>
      <c r="QPG140" s="86"/>
      <c r="QPH140" s="86"/>
      <c r="QPI140" s="86"/>
      <c r="QPJ140" s="86"/>
      <c r="QPK140" s="86"/>
      <c r="QPL140" s="86"/>
      <c r="QPM140" s="86"/>
      <c r="QPN140" s="86"/>
      <c r="QPO140" s="86"/>
      <c r="QPP140" s="86"/>
      <c r="QPQ140" s="86"/>
      <c r="QPR140" s="86"/>
      <c r="QPS140" s="86"/>
      <c r="QPT140" s="86"/>
      <c r="QPU140" s="86"/>
      <c r="QPV140" s="86"/>
      <c r="QPW140" s="86"/>
      <c r="QPX140" s="86"/>
      <c r="QPY140" s="86"/>
      <c r="QPZ140" s="86"/>
      <c r="QQA140" s="86"/>
      <c r="QQB140" s="86"/>
      <c r="QQC140" s="86"/>
      <c r="QQD140" s="86"/>
      <c r="QQE140" s="86"/>
      <c r="QQF140" s="86"/>
      <c r="QQG140" s="86"/>
      <c r="QQH140" s="86"/>
      <c r="QQI140" s="86"/>
      <c r="QQJ140" s="86"/>
      <c r="QQK140" s="86"/>
      <c r="QQL140" s="86"/>
      <c r="QQM140" s="86"/>
      <c r="QQN140" s="86"/>
      <c r="QQO140" s="86"/>
      <c r="QQP140" s="86"/>
      <c r="QQQ140" s="86"/>
      <c r="QQR140" s="86"/>
      <c r="QQS140" s="86"/>
      <c r="QQT140" s="86"/>
      <c r="QQU140" s="86"/>
      <c r="QQV140" s="86"/>
      <c r="QQW140" s="86"/>
      <c r="QQX140" s="86"/>
      <c r="QQY140" s="86"/>
      <c r="QQZ140" s="86"/>
      <c r="QRA140" s="86"/>
      <c r="QRB140" s="86"/>
      <c r="QRC140" s="86"/>
      <c r="QRD140" s="86"/>
      <c r="QRE140" s="86"/>
      <c r="QRF140" s="86"/>
      <c r="QRG140" s="86"/>
      <c r="QRH140" s="86"/>
      <c r="QRI140" s="86"/>
      <c r="QRJ140" s="86"/>
      <c r="QRK140" s="86"/>
      <c r="QRL140" s="86"/>
      <c r="QRM140" s="86"/>
      <c r="QRN140" s="86"/>
      <c r="QRO140" s="86"/>
      <c r="QRP140" s="86"/>
      <c r="QRQ140" s="86"/>
      <c r="QRR140" s="86"/>
      <c r="QRS140" s="86"/>
      <c r="QRT140" s="86"/>
      <c r="QRU140" s="86"/>
      <c r="QRV140" s="86"/>
      <c r="QRW140" s="86"/>
      <c r="QRX140" s="86"/>
      <c r="QRY140" s="86"/>
      <c r="QRZ140" s="86"/>
      <c r="QSA140" s="86"/>
      <c r="QSB140" s="86"/>
      <c r="QSC140" s="86"/>
      <c r="QSD140" s="86"/>
      <c r="QSE140" s="86"/>
      <c r="QSF140" s="86"/>
      <c r="QSG140" s="86"/>
      <c r="QSH140" s="86"/>
      <c r="QSI140" s="86"/>
      <c r="QSJ140" s="86"/>
      <c r="QSK140" s="86"/>
      <c r="QSL140" s="86"/>
      <c r="QSM140" s="86"/>
      <c r="QSN140" s="86"/>
      <c r="QSO140" s="86"/>
      <c r="QSP140" s="86"/>
      <c r="QSQ140" s="86"/>
      <c r="QSR140" s="86"/>
      <c r="QSS140" s="86"/>
      <c r="QST140" s="86"/>
      <c r="QSU140" s="86"/>
      <c r="QSV140" s="86"/>
      <c r="QSW140" s="86"/>
      <c r="QSX140" s="86"/>
      <c r="QSY140" s="86"/>
      <c r="QSZ140" s="86"/>
      <c r="QTA140" s="86"/>
      <c r="QTB140" s="86"/>
      <c r="QTC140" s="86"/>
      <c r="QTD140" s="86"/>
      <c r="QTE140" s="86"/>
      <c r="QTF140" s="86"/>
      <c r="QTG140" s="86"/>
      <c r="QTH140" s="86"/>
      <c r="QTI140" s="86"/>
      <c r="QTJ140" s="86"/>
      <c r="QTK140" s="86"/>
      <c r="QTL140" s="86"/>
      <c r="QTM140" s="86"/>
      <c r="QTN140" s="86"/>
      <c r="QTO140" s="86"/>
      <c r="QTP140" s="86"/>
      <c r="QTQ140" s="86"/>
      <c r="QTR140" s="86"/>
      <c r="QTS140" s="86"/>
      <c r="QTT140" s="86"/>
      <c r="QTU140" s="86"/>
      <c r="QTV140" s="86"/>
      <c r="QTW140" s="86"/>
      <c r="QUD140" s="86"/>
      <c r="QUE140" s="86"/>
      <c r="QUF140" s="86"/>
      <c r="QUG140" s="86"/>
      <c r="QUH140" s="86"/>
      <c r="QUI140" s="86"/>
      <c r="QUJ140" s="86"/>
      <c r="QUK140" s="86"/>
      <c r="QUL140" s="86"/>
      <c r="QUM140" s="86"/>
      <c r="QUN140" s="86"/>
      <c r="QUO140" s="86"/>
      <c r="QUP140" s="86"/>
      <c r="QUQ140" s="86"/>
      <c r="QUR140" s="86"/>
      <c r="QUS140" s="86"/>
      <c r="QUT140" s="86"/>
      <c r="QUU140" s="86"/>
      <c r="QUV140" s="86"/>
      <c r="QUW140" s="86"/>
      <c r="QUX140" s="86"/>
      <c r="QUY140" s="86"/>
      <c r="QUZ140" s="86"/>
      <c r="QVA140" s="86"/>
      <c r="QVB140" s="86"/>
      <c r="QVC140" s="86"/>
      <c r="QVD140" s="86"/>
      <c r="QVE140" s="86"/>
      <c r="QVF140" s="86"/>
      <c r="QVG140" s="86"/>
      <c r="QVH140" s="86"/>
      <c r="QVI140" s="86"/>
      <c r="QVJ140" s="86"/>
      <c r="QVK140" s="86"/>
      <c r="QVL140" s="86"/>
      <c r="QVM140" s="86"/>
      <c r="QVN140" s="86"/>
      <c r="QVO140" s="86"/>
      <c r="QVP140" s="86"/>
      <c r="QVQ140" s="86"/>
      <c r="QVR140" s="86"/>
      <c r="QVS140" s="86"/>
      <c r="QVT140" s="86"/>
      <c r="QVU140" s="86"/>
      <c r="QVV140" s="86"/>
      <c r="QVW140" s="86"/>
      <c r="QVX140" s="86"/>
      <c r="QVY140" s="86"/>
      <c r="QVZ140" s="86"/>
      <c r="QWA140" s="86"/>
      <c r="QWB140" s="86"/>
      <c r="QWC140" s="86"/>
      <c r="QWD140" s="86"/>
      <c r="QWE140" s="86"/>
      <c r="QWF140" s="86"/>
      <c r="QWG140" s="86"/>
      <c r="QWH140" s="86"/>
      <c r="QWI140" s="86"/>
      <c r="QWJ140" s="86"/>
      <c r="QWK140" s="86"/>
      <c r="QWL140" s="86"/>
      <c r="QWM140" s="86"/>
      <c r="QWN140" s="86"/>
      <c r="QWO140" s="86"/>
      <c r="QWP140" s="86"/>
      <c r="QWQ140" s="86"/>
      <c r="QWR140" s="86"/>
      <c r="QWS140" s="86"/>
      <c r="QWT140" s="86"/>
      <c r="QWU140" s="86"/>
      <c r="QWV140" s="86"/>
      <c r="QWW140" s="86"/>
      <c r="QWX140" s="86"/>
      <c r="QWY140" s="86"/>
      <c r="QWZ140" s="86"/>
      <c r="QXA140" s="86"/>
      <c r="QXB140" s="86"/>
      <c r="QXC140" s="86"/>
      <c r="QXD140" s="86"/>
      <c r="QXE140" s="86"/>
      <c r="QXF140" s="86"/>
      <c r="QXG140" s="86"/>
      <c r="QXH140" s="86"/>
      <c r="QXI140" s="86"/>
      <c r="QXJ140" s="86"/>
      <c r="QXK140" s="86"/>
      <c r="QXL140" s="86"/>
      <c r="QXM140" s="86"/>
      <c r="QXN140" s="86"/>
      <c r="QXO140" s="86"/>
      <c r="QXP140" s="86"/>
      <c r="QXQ140" s="86"/>
      <c r="QXR140" s="86"/>
      <c r="QXS140" s="86"/>
      <c r="QXT140" s="86"/>
      <c r="QXU140" s="86"/>
      <c r="QXV140" s="86"/>
      <c r="QXW140" s="86"/>
      <c r="QXX140" s="86"/>
      <c r="QXY140" s="86"/>
      <c r="QXZ140" s="86"/>
      <c r="QYA140" s="86"/>
      <c r="QYB140" s="86"/>
      <c r="QYC140" s="86"/>
      <c r="QYD140" s="86"/>
      <c r="QYE140" s="86"/>
      <c r="QYF140" s="86"/>
      <c r="QYG140" s="86"/>
      <c r="QYH140" s="86"/>
      <c r="QYI140" s="86"/>
      <c r="QYJ140" s="86"/>
      <c r="QYK140" s="86"/>
      <c r="QYL140" s="86"/>
      <c r="QYM140" s="86"/>
      <c r="QYN140" s="86"/>
      <c r="QYO140" s="86"/>
      <c r="QYP140" s="86"/>
      <c r="QYQ140" s="86"/>
      <c r="QYR140" s="86"/>
      <c r="QYS140" s="86"/>
      <c r="QYT140" s="86"/>
      <c r="QYU140" s="86"/>
      <c r="QYV140" s="86"/>
      <c r="QYW140" s="86"/>
      <c r="QYX140" s="86"/>
      <c r="QYY140" s="86"/>
      <c r="QYZ140" s="86"/>
      <c r="QZA140" s="86"/>
      <c r="QZB140" s="86"/>
      <c r="QZC140" s="86"/>
      <c r="QZD140" s="86"/>
      <c r="QZE140" s="86"/>
      <c r="QZF140" s="86"/>
      <c r="QZG140" s="86"/>
      <c r="QZH140" s="86"/>
      <c r="QZI140" s="86"/>
      <c r="QZJ140" s="86"/>
      <c r="QZK140" s="86"/>
      <c r="QZL140" s="86"/>
      <c r="QZM140" s="86"/>
      <c r="QZN140" s="86"/>
      <c r="QZO140" s="86"/>
      <c r="QZP140" s="86"/>
      <c r="QZQ140" s="86"/>
      <c r="QZR140" s="86"/>
      <c r="QZS140" s="86"/>
      <c r="QZT140" s="86"/>
      <c r="QZU140" s="86"/>
      <c r="QZV140" s="86"/>
      <c r="QZW140" s="86"/>
      <c r="QZX140" s="86"/>
      <c r="QZY140" s="86"/>
      <c r="QZZ140" s="86"/>
      <c r="RAA140" s="86"/>
      <c r="RAB140" s="86"/>
      <c r="RAC140" s="86"/>
      <c r="RAD140" s="86"/>
      <c r="RAE140" s="86"/>
      <c r="RAF140" s="86"/>
      <c r="RAG140" s="86"/>
      <c r="RAH140" s="86"/>
      <c r="RAI140" s="86"/>
      <c r="RAJ140" s="86"/>
      <c r="RAK140" s="86"/>
      <c r="RAL140" s="86"/>
      <c r="RAM140" s="86"/>
      <c r="RAN140" s="86"/>
      <c r="RAO140" s="86"/>
      <c r="RAP140" s="86"/>
      <c r="RAQ140" s="86"/>
      <c r="RAR140" s="86"/>
      <c r="RAS140" s="86"/>
      <c r="RAT140" s="86"/>
      <c r="RAU140" s="86"/>
      <c r="RAV140" s="86"/>
      <c r="RAW140" s="86"/>
      <c r="RAX140" s="86"/>
      <c r="RAY140" s="86"/>
      <c r="RAZ140" s="86"/>
      <c r="RBA140" s="86"/>
      <c r="RBB140" s="86"/>
      <c r="RBC140" s="86"/>
      <c r="RBD140" s="86"/>
      <c r="RBE140" s="86"/>
      <c r="RBF140" s="86"/>
      <c r="RBG140" s="86"/>
      <c r="RBH140" s="86"/>
      <c r="RBI140" s="86"/>
      <c r="RBJ140" s="86"/>
      <c r="RBK140" s="86"/>
      <c r="RBL140" s="86"/>
      <c r="RBM140" s="86"/>
      <c r="RBN140" s="86"/>
      <c r="RBO140" s="86"/>
      <c r="RBP140" s="86"/>
      <c r="RBQ140" s="86"/>
      <c r="RBR140" s="86"/>
      <c r="RBS140" s="86"/>
      <c r="RBT140" s="86"/>
      <c r="RBU140" s="86"/>
      <c r="RBV140" s="86"/>
      <c r="RBW140" s="86"/>
      <c r="RBX140" s="86"/>
      <c r="RBY140" s="86"/>
      <c r="RBZ140" s="86"/>
      <c r="RCA140" s="86"/>
      <c r="RCB140" s="86"/>
      <c r="RCC140" s="86"/>
      <c r="RCD140" s="86"/>
      <c r="RCE140" s="86"/>
      <c r="RCF140" s="86"/>
      <c r="RCG140" s="86"/>
      <c r="RCH140" s="86"/>
      <c r="RCI140" s="86"/>
      <c r="RCJ140" s="86"/>
      <c r="RCK140" s="86"/>
      <c r="RCL140" s="86"/>
      <c r="RCM140" s="86"/>
      <c r="RCN140" s="86"/>
      <c r="RCO140" s="86"/>
      <c r="RCP140" s="86"/>
      <c r="RCQ140" s="86"/>
      <c r="RCR140" s="86"/>
      <c r="RCS140" s="86"/>
      <c r="RCT140" s="86"/>
      <c r="RCU140" s="86"/>
      <c r="RCV140" s="86"/>
      <c r="RCW140" s="86"/>
      <c r="RCX140" s="86"/>
      <c r="RCY140" s="86"/>
      <c r="RCZ140" s="86"/>
      <c r="RDA140" s="86"/>
      <c r="RDB140" s="86"/>
      <c r="RDC140" s="86"/>
      <c r="RDD140" s="86"/>
      <c r="RDE140" s="86"/>
      <c r="RDF140" s="86"/>
      <c r="RDG140" s="86"/>
      <c r="RDH140" s="86"/>
      <c r="RDI140" s="86"/>
      <c r="RDJ140" s="86"/>
      <c r="RDK140" s="86"/>
      <c r="RDL140" s="86"/>
      <c r="RDM140" s="86"/>
      <c r="RDN140" s="86"/>
      <c r="RDO140" s="86"/>
      <c r="RDP140" s="86"/>
      <c r="RDQ140" s="86"/>
      <c r="RDR140" s="86"/>
      <c r="RDS140" s="86"/>
      <c r="RDZ140" s="86"/>
      <c r="REA140" s="86"/>
      <c r="REB140" s="86"/>
      <c r="REC140" s="86"/>
      <c r="RED140" s="86"/>
      <c r="REE140" s="86"/>
      <c r="REF140" s="86"/>
      <c r="REG140" s="86"/>
      <c r="REH140" s="86"/>
      <c r="REI140" s="86"/>
      <c r="REJ140" s="86"/>
      <c r="REK140" s="86"/>
      <c r="REL140" s="86"/>
      <c r="REM140" s="86"/>
      <c r="REN140" s="86"/>
      <c r="REO140" s="86"/>
      <c r="REP140" s="86"/>
      <c r="REQ140" s="86"/>
      <c r="RER140" s="86"/>
      <c r="RES140" s="86"/>
      <c r="RET140" s="86"/>
      <c r="REU140" s="86"/>
      <c r="REV140" s="86"/>
      <c r="REW140" s="86"/>
      <c r="REX140" s="86"/>
      <c r="REY140" s="86"/>
      <c r="REZ140" s="86"/>
      <c r="RFA140" s="86"/>
      <c r="RFB140" s="86"/>
      <c r="RFC140" s="86"/>
      <c r="RFD140" s="86"/>
      <c r="RFE140" s="86"/>
      <c r="RFF140" s="86"/>
      <c r="RFG140" s="86"/>
      <c r="RFH140" s="86"/>
      <c r="RFI140" s="86"/>
      <c r="RFJ140" s="86"/>
      <c r="RFK140" s="86"/>
      <c r="RFL140" s="86"/>
      <c r="RFM140" s="86"/>
      <c r="RFN140" s="86"/>
      <c r="RFO140" s="86"/>
      <c r="RFP140" s="86"/>
      <c r="RFQ140" s="86"/>
      <c r="RFR140" s="86"/>
      <c r="RFS140" s="86"/>
      <c r="RFT140" s="86"/>
      <c r="RFU140" s="86"/>
      <c r="RFV140" s="86"/>
      <c r="RFW140" s="86"/>
      <c r="RFX140" s="86"/>
      <c r="RFY140" s="86"/>
      <c r="RFZ140" s="86"/>
      <c r="RGA140" s="86"/>
      <c r="RGB140" s="86"/>
      <c r="RGC140" s="86"/>
      <c r="RGD140" s="86"/>
      <c r="RGE140" s="86"/>
      <c r="RGF140" s="86"/>
      <c r="RGG140" s="86"/>
      <c r="RGH140" s="86"/>
      <c r="RGI140" s="86"/>
      <c r="RGJ140" s="86"/>
      <c r="RGK140" s="86"/>
      <c r="RGL140" s="86"/>
      <c r="RGM140" s="86"/>
      <c r="RGN140" s="86"/>
      <c r="RGO140" s="86"/>
      <c r="RGP140" s="86"/>
      <c r="RGQ140" s="86"/>
      <c r="RGR140" s="86"/>
      <c r="RGS140" s="86"/>
      <c r="RGT140" s="86"/>
      <c r="RGU140" s="86"/>
      <c r="RGV140" s="86"/>
      <c r="RGW140" s="86"/>
      <c r="RGX140" s="86"/>
      <c r="RGY140" s="86"/>
      <c r="RGZ140" s="86"/>
      <c r="RHA140" s="86"/>
      <c r="RHB140" s="86"/>
      <c r="RHC140" s="86"/>
      <c r="RHD140" s="86"/>
      <c r="RHE140" s="86"/>
      <c r="RHF140" s="86"/>
      <c r="RHG140" s="86"/>
      <c r="RHH140" s="86"/>
      <c r="RHI140" s="86"/>
      <c r="RHJ140" s="86"/>
      <c r="RHK140" s="86"/>
      <c r="RHL140" s="86"/>
      <c r="RHM140" s="86"/>
      <c r="RHN140" s="86"/>
      <c r="RHO140" s="86"/>
      <c r="RHP140" s="86"/>
      <c r="RHQ140" s="86"/>
      <c r="RHR140" s="86"/>
      <c r="RHS140" s="86"/>
      <c r="RHT140" s="86"/>
      <c r="RHU140" s="86"/>
      <c r="RHV140" s="86"/>
      <c r="RHW140" s="86"/>
      <c r="RHX140" s="86"/>
      <c r="RHY140" s="86"/>
      <c r="RHZ140" s="86"/>
      <c r="RIA140" s="86"/>
      <c r="RIB140" s="86"/>
      <c r="RIC140" s="86"/>
      <c r="RID140" s="86"/>
      <c r="RIE140" s="86"/>
      <c r="RIF140" s="86"/>
      <c r="RIG140" s="86"/>
      <c r="RIH140" s="86"/>
      <c r="RII140" s="86"/>
      <c r="RIJ140" s="86"/>
      <c r="RIK140" s="86"/>
      <c r="RIL140" s="86"/>
      <c r="RIM140" s="86"/>
      <c r="RIN140" s="86"/>
      <c r="RIO140" s="86"/>
      <c r="RIP140" s="86"/>
      <c r="RIQ140" s="86"/>
      <c r="RIR140" s="86"/>
      <c r="RIS140" s="86"/>
      <c r="RIT140" s="86"/>
      <c r="RIU140" s="86"/>
      <c r="RIV140" s="86"/>
      <c r="RIW140" s="86"/>
      <c r="RIX140" s="86"/>
      <c r="RIY140" s="86"/>
      <c r="RIZ140" s="86"/>
      <c r="RJA140" s="86"/>
      <c r="RJB140" s="86"/>
      <c r="RJC140" s="86"/>
      <c r="RJD140" s="86"/>
      <c r="RJE140" s="86"/>
      <c r="RJF140" s="86"/>
      <c r="RJG140" s="86"/>
      <c r="RJH140" s="86"/>
      <c r="RJI140" s="86"/>
      <c r="RJJ140" s="86"/>
      <c r="RJK140" s="86"/>
      <c r="RJL140" s="86"/>
      <c r="RJM140" s="86"/>
      <c r="RJN140" s="86"/>
      <c r="RJO140" s="86"/>
      <c r="RJP140" s="86"/>
      <c r="RJQ140" s="86"/>
      <c r="RJR140" s="86"/>
      <c r="RJS140" s="86"/>
      <c r="RJT140" s="86"/>
      <c r="RJU140" s="86"/>
      <c r="RJV140" s="86"/>
      <c r="RJW140" s="86"/>
      <c r="RJX140" s="86"/>
      <c r="RJY140" s="86"/>
      <c r="RJZ140" s="86"/>
      <c r="RKA140" s="86"/>
      <c r="RKB140" s="86"/>
      <c r="RKC140" s="86"/>
      <c r="RKD140" s="86"/>
      <c r="RKE140" s="86"/>
      <c r="RKF140" s="86"/>
      <c r="RKG140" s="86"/>
      <c r="RKH140" s="86"/>
      <c r="RKI140" s="86"/>
      <c r="RKJ140" s="86"/>
      <c r="RKK140" s="86"/>
      <c r="RKL140" s="86"/>
      <c r="RKM140" s="86"/>
      <c r="RKN140" s="86"/>
      <c r="RKO140" s="86"/>
      <c r="RKP140" s="86"/>
      <c r="RKQ140" s="86"/>
      <c r="RKR140" s="86"/>
      <c r="RKS140" s="86"/>
      <c r="RKT140" s="86"/>
      <c r="RKU140" s="86"/>
      <c r="RKV140" s="86"/>
      <c r="RKW140" s="86"/>
      <c r="RKX140" s="86"/>
      <c r="RKY140" s="86"/>
      <c r="RKZ140" s="86"/>
      <c r="RLA140" s="86"/>
      <c r="RLB140" s="86"/>
      <c r="RLC140" s="86"/>
      <c r="RLD140" s="86"/>
      <c r="RLE140" s="86"/>
      <c r="RLF140" s="86"/>
      <c r="RLG140" s="86"/>
      <c r="RLH140" s="86"/>
      <c r="RLI140" s="86"/>
      <c r="RLJ140" s="86"/>
      <c r="RLK140" s="86"/>
      <c r="RLL140" s="86"/>
      <c r="RLM140" s="86"/>
      <c r="RLN140" s="86"/>
      <c r="RLO140" s="86"/>
      <c r="RLP140" s="86"/>
      <c r="RLQ140" s="86"/>
      <c r="RLR140" s="86"/>
      <c r="RLS140" s="86"/>
      <c r="RLT140" s="86"/>
      <c r="RLU140" s="86"/>
      <c r="RLV140" s="86"/>
      <c r="RLW140" s="86"/>
      <c r="RLX140" s="86"/>
      <c r="RLY140" s="86"/>
      <c r="RLZ140" s="86"/>
      <c r="RMA140" s="86"/>
      <c r="RMB140" s="86"/>
      <c r="RMC140" s="86"/>
      <c r="RMD140" s="86"/>
      <c r="RME140" s="86"/>
      <c r="RMF140" s="86"/>
      <c r="RMG140" s="86"/>
      <c r="RMH140" s="86"/>
      <c r="RMI140" s="86"/>
      <c r="RMJ140" s="86"/>
      <c r="RMK140" s="86"/>
      <c r="RML140" s="86"/>
      <c r="RMM140" s="86"/>
      <c r="RMN140" s="86"/>
      <c r="RMO140" s="86"/>
      <c r="RMP140" s="86"/>
      <c r="RMQ140" s="86"/>
      <c r="RMR140" s="86"/>
      <c r="RMS140" s="86"/>
      <c r="RMT140" s="86"/>
      <c r="RMU140" s="86"/>
      <c r="RMV140" s="86"/>
      <c r="RMW140" s="86"/>
      <c r="RMX140" s="86"/>
      <c r="RMY140" s="86"/>
      <c r="RMZ140" s="86"/>
      <c r="RNA140" s="86"/>
      <c r="RNB140" s="86"/>
      <c r="RNC140" s="86"/>
      <c r="RND140" s="86"/>
      <c r="RNE140" s="86"/>
      <c r="RNF140" s="86"/>
      <c r="RNG140" s="86"/>
      <c r="RNH140" s="86"/>
      <c r="RNI140" s="86"/>
      <c r="RNJ140" s="86"/>
      <c r="RNK140" s="86"/>
      <c r="RNL140" s="86"/>
      <c r="RNM140" s="86"/>
      <c r="RNN140" s="86"/>
      <c r="RNO140" s="86"/>
      <c r="RNV140" s="86"/>
      <c r="RNW140" s="86"/>
      <c r="RNX140" s="86"/>
      <c r="RNY140" s="86"/>
      <c r="RNZ140" s="86"/>
      <c r="ROA140" s="86"/>
      <c r="ROB140" s="86"/>
      <c r="ROC140" s="86"/>
      <c r="ROD140" s="86"/>
      <c r="ROE140" s="86"/>
      <c r="ROF140" s="86"/>
      <c r="ROG140" s="86"/>
      <c r="ROH140" s="86"/>
      <c r="ROI140" s="86"/>
      <c r="ROJ140" s="86"/>
      <c r="ROK140" s="86"/>
      <c r="ROL140" s="86"/>
      <c r="ROM140" s="86"/>
      <c r="RON140" s="86"/>
      <c r="ROO140" s="86"/>
      <c r="ROP140" s="86"/>
      <c r="ROQ140" s="86"/>
      <c r="ROR140" s="86"/>
      <c r="ROS140" s="86"/>
      <c r="ROT140" s="86"/>
      <c r="ROU140" s="86"/>
      <c r="ROV140" s="86"/>
      <c r="ROW140" s="86"/>
      <c r="ROX140" s="86"/>
      <c r="ROY140" s="86"/>
      <c r="ROZ140" s="86"/>
      <c r="RPA140" s="86"/>
      <c r="RPB140" s="86"/>
      <c r="RPC140" s="86"/>
      <c r="RPD140" s="86"/>
      <c r="RPE140" s="86"/>
      <c r="RPF140" s="86"/>
      <c r="RPG140" s="86"/>
      <c r="RPH140" s="86"/>
      <c r="RPI140" s="86"/>
      <c r="RPJ140" s="86"/>
      <c r="RPK140" s="86"/>
      <c r="RPL140" s="86"/>
      <c r="RPM140" s="86"/>
      <c r="RPN140" s="86"/>
      <c r="RPO140" s="86"/>
      <c r="RPP140" s="86"/>
      <c r="RPQ140" s="86"/>
      <c r="RPR140" s="86"/>
      <c r="RPS140" s="86"/>
      <c r="RPT140" s="86"/>
      <c r="RPU140" s="86"/>
      <c r="RPV140" s="86"/>
      <c r="RPW140" s="86"/>
      <c r="RPX140" s="86"/>
      <c r="RPY140" s="86"/>
      <c r="RPZ140" s="86"/>
      <c r="RQA140" s="86"/>
      <c r="RQB140" s="86"/>
      <c r="RQC140" s="86"/>
      <c r="RQD140" s="86"/>
      <c r="RQE140" s="86"/>
      <c r="RQF140" s="86"/>
      <c r="RQG140" s="86"/>
      <c r="RQH140" s="86"/>
      <c r="RQI140" s="86"/>
      <c r="RQJ140" s="86"/>
      <c r="RQK140" s="86"/>
      <c r="RQL140" s="86"/>
      <c r="RQM140" s="86"/>
      <c r="RQN140" s="86"/>
      <c r="RQO140" s="86"/>
      <c r="RQP140" s="86"/>
      <c r="RQQ140" s="86"/>
      <c r="RQR140" s="86"/>
      <c r="RQS140" s="86"/>
      <c r="RQT140" s="86"/>
      <c r="RQU140" s="86"/>
      <c r="RQV140" s="86"/>
      <c r="RQW140" s="86"/>
      <c r="RQX140" s="86"/>
      <c r="RQY140" s="86"/>
      <c r="RQZ140" s="86"/>
      <c r="RRA140" s="86"/>
      <c r="RRB140" s="86"/>
      <c r="RRC140" s="86"/>
      <c r="RRD140" s="86"/>
      <c r="RRE140" s="86"/>
      <c r="RRF140" s="86"/>
      <c r="RRG140" s="86"/>
      <c r="RRH140" s="86"/>
      <c r="RRI140" s="86"/>
      <c r="RRJ140" s="86"/>
      <c r="RRK140" s="86"/>
      <c r="RRL140" s="86"/>
      <c r="RRM140" s="86"/>
      <c r="RRN140" s="86"/>
      <c r="RRO140" s="86"/>
      <c r="RRP140" s="86"/>
      <c r="RRQ140" s="86"/>
      <c r="RRR140" s="86"/>
      <c r="RRS140" s="86"/>
      <c r="RRT140" s="86"/>
      <c r="RRU140" s="86"/>
      <c r="RRV140" s="86"/>
      <c r="RRW140" s="86"/>
      <c r="RRX140" s="86"/>
      <c r="RRY140" s="86"/>
      <c r="RRZ140" s="86"/>
      <c r="RSA140" s="86"/>
      <c r="RSB140" s="86"/>
      <c r="RSC140" s="86"/>
      <c r="RSD140" s="86"/>
      <c r="RSE140" s="86"/>
      <c r="RSF140" s="86"/>
      <c r="RSG140" s="86"/>
      <c r="RSH140" s="86"/>
      <c r="RSI140" s="86"/>
      <c r="RSJ140" s="86"/>
      <c r="RSK140" s="86"/>
      <c r="RSL140" s="86"/>
      <c r="RSM140" s="86"/>
      <c r="RSN140" s="86"/>
      <c r="RSO140" s="86"/>
      <c r="RSP140" s="86"/>
      <c r="RSQ140" s="86"/>
      <c r="RSR140" s="86"/>
      <c r="RSS140" s="86"/>
      <c r="RST140" s="86"/>
      <c r="RSU140" s="86"/>
      <c r="RSV140" s="86"/>
      <c r="RSW140" s="86"/>
      <c r="RSX140" s="86"/>
      <c r="RSY140" s="86"/>
      <c r="RSZ140" s="86"/>
      <c r="RTA140" s="86"/>
      <c r="RTB140" s="86"/>
      <c r="RTC140" s="86"/>
      <c r="RTD140" s="86"/>
      <c r="RTE140" s="86"/>
      <c r="RTF140" s="86"/>
      <c r="RTG140" s="86"/>
      <c r="RTH140" s="86"/>
      <c r="RTI140" s="86"/>
      <c r="RTJ140" s="86"/>
      <c r="RTK140" s="86"/>
      <c r="RTL140" s="86"/>
      <c r="RTM140" s="86"/>
      <c r="RTN140" s="86"/>
      <c r="RTO140" s="86"/>
      <c r="RTP140" s="86"/>
      <c r="RTQ140" s="86"/>
      <c r="RTR140" s="86"/>
      <c r="RTS140" s="86"/>
      <c r="RTT140" s="86"/>
      <c r="RTU140" s="86"/>
      <c r="RTV140" s="86"/>
      <c r="RTW140" s="86"/>
      <c r="RTX140" s="86"/>
      <c r="RTY140" s="86"/>
      <c r="RTZ140" s="86"/>
      <c r="RUA140" s="86"/>
      <c r="RUB140" s="86"/>
      <c r="RUC140" s="86"/>
      <c r="RUD140" s="86"/>
      <c r="RUE140" s="86"/>
      <c r="RUF140" s="86"/>
      <c r="RUG140" s="86"/>
      <c r="RUH140" s="86"/>
      <c r="RUI140" s="86"/>
      <c r="RUJ140" s="86"/>
      <c r="RUK140" s="86"/>
      <c r="RUL140" s="86"/>
      <c r="RUM140" s="86"/>
      <c r="RUN140" s="86"/>
      <c r="RUO140" s="86"/>
      <c r="RUP140" s="86"/>
      <c r="RUQ140" s="86"/>
      <c r="RUR140" s="86"/>
      <c r="RUS140" s="86"/>
      <c r="RUT140" s="86"/>
      <c r="RUU140" s="86"/>
      <c r="RUV140" s="86"/>
      <c r="RUW140" s="86"/>
      <c r="RUX140" s="86"/>
      <c r="RUY140" s="86"/>
      <c r="RUZ140" s="86"/>
      <c r="RVA140" s="86"/>
      <c r="RVB140" s="86"/>
      <c r="RVC140" s="86"/>
      <c r="RVD140" s="86"/>
      <c r="RVE140" s="86"/>
      <c r="RVF140" s="86"/>
      <c r="RVG140" s="86"/>
      <c r="RVH140" s="86"/>
      <c r="RVI140" s="86"/>
      <c r="RVJ140" s="86"/>
      <c r="RVK140" s="86"/>
      <c r="RVL140" s="86"/>
      <c r="RVM140" s="86"/>
      <c r="RVN140" s="86"/>
      <c r="RVO140" s="86"/>
      <c r="RVP140" s="86"/>
      <c r="RVQ140" s="86"/>
      <c r="RVR140" s="86"/>
      <c r="RVS140" s="86"/>
      <c r="RVT140" s="86"/>
      <c r="RVU140" s="86"/>
      <c r="RVV140" s="86"/>
      <c r="RVW140" s="86"/>
      <c r="RVX140" s="86"/>
      <c r="RVY140" s="86"/>
      <c r="RVZ140" s="86"/>
      <c r="RWA140" s="86"/>
      <c r="RWB140" s="86"/>
      <c r="RWC140" s="86"/>
      <c r="RWD140" s="86"/>
      <c r="RWE140" s="86"/>
      <c r="RWF140" s="86"/>
      <c r="RWG140" s="86"/>
      <c r="RWH140" s="86"/>
      <c r="RWI140" s="86"/>
      <c r="RWJ140" s="86"/>
      <c r="RWK140" s="86"/>
      <c r="RWL140" s="86"/>
      <c r="RWM140" s="86"/>
      <c r="RWN140" s="86"/>
      <c r="RWO140" s="86"/>
      <c r="RWP140" s="86"/>
      <c r="RWQ140" s="86"/>
      <c r="RWR140" s="86"/>
      <c r="RWS140" s="86"/>
      <c r="RWT140" s="86"/>
      <c r="RWU140" s="86"/>
      <c r="RWV140" s="86"/>
      <c r="RWW140" s="86"/>
      <c r="RWX140" s="86"/>
      <c r="RWY140" s="86"/>
      <c r="RWZ140" s="86"/>
      <c r="RXA140" s="86"/>
      <c r="RXB140" s="86"/>
      <c r="RXC140" s="86"/>
      <c r="RXD140" s="86"/>
      <c r="RXE140" s="86"/>
      <c r="RXF140" s="86"/>
      <c r="RXG140" s="86"/>
      <c r="RXH140" s="86"/>
      <c r="RXI140" s="86"/>
      <c r="RXJ140" s="86"/>
      <c r="RXK140" s="86"/>
      <c r="RXR140" s="86"/>
      <c r="RXS140" s="86"/>
      <c r="RXT140" s="86"/>
      <c r="RXU140" s="86"/>
      <c r="RXV140" s="86"/>
      <c r="RXW140" s="86"/>
      <c r="RXX140" s="86"/>
      <c r="RXY140" s="86"/>
      <c r="RXZ140" s="86"/>
      <c r="RYA140" s="86"/>
      <c r="RYB140" s="86"/>
      <c r="RYC140" s="86"/>
      <c r="RYD140" s="86"/>
      <c r="RYE140" s="86"/>
      <c r="RYF140" s="86"/>
      <c r="RYG140" s="86"/>
      <c r="RYH140" s="86"/>
      <c r="RYI140" s="86"/>
      <c r="RYJ140" s="86"/>
      <c r="RYK140" s="86"/>
      <c r="RYL140" s="86"/>
      <c r="RYM140" s="86"/>
      <c r="RYN140" s="86"/>
      <c r="RYO140" s="86"/>
      <c r="RYP140" s="86"/>
      <c r="RYQ140" s="86"/>
      <c r="RYR140" s="86"/>
      <c r="RYS140" s="86"/>
      <c r="RYT140" s="86"/>
      <c r="RYU140" s="86"/>
      <c r="RYV140" s="86"/>
      <c r="RYW140" s="86"/>
      <c r="RYX140" s="86"/>
      <c r="RYY140" s="86"/>
      <c r="RYZ140" s="86"/>
      <c r="RZA140" s="86"/>
      <c r="RZB140" s="86"/>
      <c r="RZC140" s="86"/>
      <c r="RZD140" s="86"/>
      <c r="RZE140" s="86"/>
      <c r="RZF140" s="86"/>
      <c r="RZG140" s="86"/>
      <c r="RZH140" s="86"/>
      <c r="RZI140" s="86"/>
      <c r="RZJ140" s="86"/>
      <c r="RZK140" s="86"/>
      <c r="RZL140" s="86"/>
      <c r="RZM140" s="86"/>
      <c r="RZN140" s="86"/>
      <c r="RZO140" s="86"/>
      <c r="RZP140" s="86"/>
      <c r="RZQ140" s="86"/>
      <c r="RZR140" s="86"/>
      <c r="RZS140" s="86"/>
      <c r="RZT140" s="86"/>
      <c r="RZU140" s="86"/>
      <c r="RZV140" s="86"/>
      <c r="RZW140" s="86"/>
      <c r="RZX140" s="86"/>
      <c r="RZY140" s="86"/>
      <c r="RZZ140" s="86"/>
      <c r="SAA140" s="86"/>
      <c r="SAB140" s="86"/>
      <c r="SAC140" s="86"/>
      <c r="SAD140" s="86"/>
      <c r="SAE140" s="86"/>
      <c r="SAF140" s="86"/>
      <c r="SAG140" s="86"/>
      <c r="SAH140" s="86"/>
      <c r="SAI140" s="86"/>
      <c r="SAJ140" s="86"/>
      <c r="SAK140" s="86"/>
      <c r="SAL140" s="86"/>
      <c r="SAM140" s="86"/>
      <c r="SAN140" s="86"/>
      <c r="SAO140" s="86"/>
      <c r="SAP140" s="86"/>
      <c r="SAQ140" s="86"/>
      <c r="SAR140" s="86"/>
      <c r="SAS140" s="86"/>
      <c r="SAT140" s="86"/>
      <c r="SAU140" s="86"/>
      <c r="SAV140" s="86"/>
      <c r="SAW140" s="86"/>
      <c r="SAX140" s="86"/>
      <c r="SAY140" s="86"/>
      <c r="SAZ140" s="86"/>
      <c r="SBA140" s="86"/>
      <c r="SBB140" s="86"/>
      <c r="SBC140" s="86"/>
      <c r="SBD140" s="86"/>
      <c r="SBE140" s="86"/>
      <c r="SBF140" s="86"/>
      <c r="SBG140" s="86"/>
      <c r="SBH140" s="86"/>
      <c r="SBI140" s="86"/>
      <c r="SBJ140" s="86"/>
      <c r="SBK140" s="86"/>
      <c r="SBL140" s="86"/>
      <c r="SBM140" s="86"/>
      <c r="SBN140" s="86"/>
      <c r="SBO140" s="86"/>
      <c r="SBP140" s="86"/>
      <c r="SBQ140" s="86"/>
      <c r="SBR140" s="86"/>
      <c r="SBS140" s="86"/>
      <c r="SBT140" s="86"/>
      <c r="SBU140" s="86"/>
      <c r="SBV140" s="86"/>
      <c r="SBW140" s="86"/>
      <c r="SBX140" s="86"/>
      <c r="SBY140" s="86"/>
      <c r="SBZ140" s="86"/>
      <c r="SCA140" s="86"/>
      <c r="SCB140" s="86"/>
      <c r="SCC140" s="86"/>
      <c r="SCD140" s="86"/>
      <c r="SCE140" s="86"/>
      <c r="SCF140" s="86"/>
      <c r="SCG140" s="86"/>
      <c r="SCH140" s="86"/>
      <c r="SCI140" s="86"/>
      <c r="SCJ140" s="86"/>
      <c r="SCK140" s="86"/>
      <c r="SCL140" s="86"/>
      <c r="SCM140" s="86"/>
      <c r="SCN140" s="86"/>
      <c r="SCO140" s="86"/>
      <c r="SCP140" s="86"/>
      <c r="SCQ140" s="86"/>
      <c r="SCR140" s="86"/>
      <c r="SCS140" s="86"/>
      <c r="SCT140" s="86"/>
      <c r="SCU140" s="86"/>
      <c r="SCV140" s="86"/>
      <c r="SCW140" s="86"/>
      <c r="SCX140" s="86"/>
      <c r="SCY140" s="86"/>
      <c r="SCZ140" s="86"/>
      <c r="SDA140" s="86"/>
      <c r="SDB140" s="86"/>
      <c r="SDC140" s="86"/>
      <c r="SDD140" s="86"/>
      <c r="SDE140" s="86"/>
      <c r="SDF140" s="86"/>
      <c r="SDG140" s="86"/>
      <c r="SDH140" s="86"/>
      <c r="SDI140" s="86"/>
      <c r="SDJ140" s="86"/>
      <c r="SDK140" s="86"/>
      <c r="SDL140" s="86"/>
      <c r="SDM140" s="86"/>
      <c r="SDN140" s="86"/>
      <c r="SDO140" s="86"/>
      <c r="SDP140" s="86"/>
      <c r="SDQ140" s="86"/>
      <c r="SDR140" s="86"/>
      <c r="SDS140" s="86"/>
      <c r="SDT140" s="86"/>
      <c r="SDU140" s="86"/>
      <c r="SDV140" s="86"/>
      <c r="SDW140" s="86"/>
      <c r="SDX140" s="86"/>
      <c r="SDY140" s="86"/>
      <c r="SDZ140" s="86"/>
      <c r="SEA140" s="86"/>
      <c r="SEB140" s="86"/>
      <c r="SEC140" s="86"/>
      <c r="SED140" s="86"/>
      <c r="SEE140" s="86"/>
      <c r="SEF140" s="86"/>
      <c r="SEG140" s="86"/>
      <c r="SEH140" s="86"/>
      <c r="SEI140" s="86"/>
      <c r="SEJ140" s="86"/>
      <c r="SEK140" s="86"/>
      <c r="SEL140" s="86"/>
      <c r="SEM140" s="86"/>
      <c r="SEN140" s="86"/>
      <c r="SEO140" s="86"/>
      <c r="SEP140" s="86"/>
      <c r="SEQ140" s="86"/>
      <c r="SER140" s="86"/>
      <c r="SES140" s="86"/>
      <c r="SET140" s="86"/>
      <c r="SEU140" s="86"/>
      <c r="SEV140" s="86"/>
      <c r="SEW140" s="86"/>
      <c r="SEX140" s="86"/>
      <c r="SEY140" s="86"/>
      <c r="SEZ140" s="86"/>
      <c r="SFA140" s="86"/>
      <c r="SFB140" s="86"/>
      <c r="SFC140" s="86"/>
      <c r="SFD140" s="86"/>
      <c r="SFE140" s="86"/>
      <c r="SFF140" s="86"/>
      <c r="SFG140" s="86"/>
      <c r="SFH140" s="86"/>
      <c r="SFI140" s="86"/>
      <c r="SFJ140" s="86"/>
      <c r="SFK140" s="86"/>
      <c r="SFL140" s="86"/>
      <c r="SFM140" s="86"/>
      <c r="SFN140" s="86"/>
      <c r="SFO140" s="86"/>
      <c r="SFP140" s="86"/>
      <c r="SFQ140" s="86"/>
      <c r="SFR140" s="86"/>
      <c r="SFS140" s="86"/>
      <c r="SFT140" s="86"/>
      <c r="SFU140" s="86"/>
      <c r="SFV140" s="86"/>
      <c r="SFW140" s="86"/>
      <c r="SFX140" s="86"/>
      <c r="SFY140" s="86"/>
      <c r="SFZ140" s="86"/>
      <c r="SGA140" s="86"/>
      <c r="SGB140" s="86"/>
      <c r="SGC140" s="86"/>
      <c r="SGD140" s="86"/>
      <c r="SGE140" s="86"/>
      <c r="SGF140" s="86"/>
      <c r="SGG140" s="86"/>
      <c r="SGH140" s="86"/>
      <c r="SGI140" s="86"/>
      <c r="SGJ140" s="86"/>
      <c r="SGK140" s="86"/>
      <c r="SGL140" s="86"/>
      <c r="SGM140" s="86"/>
      <c r="SGN140" s="86"/>
      <c r="SGO140" s="86"/>
      <c r="SGP140" s="86"/>
      <c r="SGQ140" s="86"/>
      <c r="SGR140" s="86"/>
      <c r="SGS140" s="86"/>
      <c r="SGT140" s="86"/>
      <c r="SGU140" s="86"/>
      <c r="SGV140" s="86"/>
      <c r="SGW140" s="86"/>
      <c r="SGX140" s="86"/>
      <c r="SGY140" s="86"/>
      <c r="SGZ140" s="86"/>
      <c r="SHA140" s="86"/>
      <c r="SHB140" s="86"/>
      <c r="SHC140" s="86"/>
      <c r="SHD140" s="86"/>
      <c r="SHE140" s="86"/>
      <c r="SHF140" s="86"/>
      <c r="SHG140" s="86"/>
      <c r="SHN140" s="86"/>
      <c r="SHO140" s="86"/>
      <c r="SHP140" s="86"/>
      <c r="SHQ140" s="86"/>
      <c r="SHR140" s="86"/>
      <c r="SHS140" s="86"/>
      <c r="SHT140" s="86"/>
      <c r="SHU140" s="86"/>
      <c r="SHV140" s="86"/>
      <c r="SHW140" s="86"/>
      <c r="SHX140" s="86"/>
      <c r="SHY140" s="86"/>
      <c r="SHZ140" s="86"/>
      <c r="SIA140" s="86"/>
      <c r="SIB140" s="86"/>
      <c r="SIC140" s="86"/>
      <c r="SID140" s="86"/>
      <c r="SIE140" s="86"/>
      <c r="SIF140" s="86"/>
      <c r="SIG140" s="86"/>
      <c r="SIH140" s="86"/>
      <c r="SII140" s="86"/>
      <c r="SIJ140" s="86"/>
      <c r="SIK140" s="86"/>
      <c r="SIL140" s="86"/>
      <c r="SIM140" s="86"/>
      <c r="SIN140" s="86"/>
      <c r="SIO140" s="86"/>
      <c r="SIP140" s="86"/>
      <c r="SIQ140" s="86"/>
      <c r="SIR140" s="86"/>
      <c r="SIS140" s="86"/>
      <c r="SIT140" s="86"/>
      <c r="SIU140" s="86"/>
      <c r="SIV140" s="86"/>
      <c r="SIW140" s="86"/>
      <c r="SIX140" s="86"/>
      <c r="SIY140" s="86"/>
      <c r="SIZ140" s="86"/>
      <c r="SJA140" s="86"/>
      <c r="SJB140" s="86"/>
      <c r="SJC140" s="86"/>
      <c r="SJD140" s="86"/>
      <c r="SJE140" s="86"/>
      <c r="SJF140" s="86"/>
      <c r="SJG140" s="86"/>
      <c r="SJH140" s="86"/>
      <c r="SJI140" s="86"/>
      <c r="SJJ140" s="86"/>
      <c r="SJK140" s="86"/>
      <c r="SJL140" s="86"/>
      <c r="SJM140" s="86"/>
      <c r="SJN140" s="86"/>
      <c r="SJO140" s="86"/>
      <c r="SJP140" s="86"/>
      <c r="SJQ140" s="86"/>
      <c r="SJR140" s="86"/>
      <c r="SJS140" s="86"/>
      <c r="SJT140" s="86"/>
      <c r="SJU140" s="86"/>
      <c r="SJV140" s="86"/>
      <c r="SJW140" s="86"/>
      <c r="SJX140" s="86"/>
      <c r="SJY140" s="86"/>
      <c r="SJZ140" s="86"/>
      <c r="SKA140" s="86"/>
      <c r="SKB140" s="86"/>
      <c r="SKC140" s="86"/>
      <c r="SKD140" s="86"/>
      <c r="SKE140" s="86"/>
      <c r="SKF140" s="86"/>
      <c r="SKG140" s="86"/>
      <c r="SKH140" s="86"/>
      <c r="SKI140" s="86"/>
      <c r="SKJ140" s="86"/>
      <c r="SKK140" s="86"/>
      <c r="SKL140" s="86"/>
      <c r="SKM140" s="86"/>
      <c r="SKN140" s="86"/>
      <c r="SKO140" s="86"/>
      <c r="SKP140" s="86"/>
      <c r="SKQ140" s="86"/>
      <c r="SKR140" s="86"/>
      <c r="SKS140" s="86"/>
      <c r="SKT140" s="86"/>
      <c r="SKU140" s="86"/>
      <c r="SKV140" s="86"/>
      <c r="SKW140" s="86"/>
      <c r="SKX140" s="86"/>
      <c r="SKY140" s="86"/>
      <c r="SKZ140" s="86"/>
      <c r="SLA140" s="86"/>
      <c r="SLB140" s="86"/>
      <c r="SLC140" s="86"/>
      <c r="SLD140" s="86"/>
      <c r="SLE140" s="86"/>
      <c r="SLF140" s="86"/>
      <c r="SLG140" s="86"/>
      <c r="SLH140" s="86"/>
      <c r="SLI140" s="86"/>
      <c r="SLJ140" s="86"/>
      <c r="SLK140" s="86"/>
      <c r="SLL140" s="86"/>
      <c r="SLM140" s="86"/>
      <c r="SLN140" s="86"/>
      <c r="SLO140" s="86"/>
      <c r="SLP140" s="86"/>
      <c r="SLQ140" s="86"/>
      <c r="SLR140" s="86"/>
      <c r="SLS140" s="86"/>
      <c r="SLT140" s="86"/>
      <c r="SLU140" s="86"/>
      <c r="SLV140" s="86"/>
      <c r="SLW140" s="86"/>
      <c r="SLX140" s="86"/>
      <c r="SLY140" s="86"/>
      <c r="SLZ140" s="86"/>
      <c r="SMA140" s="86"/>
      <c r="SMB140" s="86"/>
      <c r="SMC140" s="86"/>
      <c r="SMD140" s="86"/>
      <c r="SME140" s="86"/>
      <c r="SMF140" s="86"/>
      <c r="SMG140" s="86"/>
      <c r="SMH140" s="86"/>
      <c r="SMI140" s="86"/>
      <c r="SMJ140" s="86"/>
      <c r="SMK140" s="86"/>
      <c r="SML140" s="86"/>
      <c r="SMM140" s="86"/>
      <c r="SMN140" s="86"/>
      <c r="SMO140" s="86"/>
      <c r="SMP140" s="86"/>
      <c r="SMQ140" s="86"/>
      <c r="SMR140" s="86"/>
      <c r="SMS140" s="86"/>
      <c r="SMT140" s="86"/>
      <c r="SMU140" s="86"/>
      <c r="SMV140" s="86"/>
      <c r="SMW140" s="86"/>
      <c r="SMX140" s="86"/>
      <c r="SMY140" s="86"/>
      <c r="SMZ140" s="86"/>
      <c r="SNA140" s="86"/>
      <c r="SNB140" s="86"/>
      <c r="SNC140" s="86"/>
      <c r="SND140" s="86"/>
      <c r="SNE140" s="86"/>
      <c r="SNF140" s="86"/>
      <c r="SNG140" s="86"/>
      <c r="SNH140" s="86"/>
      <c r="SNI140" s="86"/>
      <c r="SNJ140" s="86"/>
      <c r="SNK140" s="86"/>
      <c r="SNL140" s="86"/>
      <c r="SNM140" s="86"/>
      <c r="SNN140" s="86"/>
      <c r="SNO140" s="86"/>
      <c r="SNP140" s="86"/>
      <c r="SNQ140" s="86"/>
      <c r="SNR140" s="86"/>
      <c r="SNS140" s="86"/>
      <c r="SNT140" s="86"/>
      <c r="SNU140" s="86"/>
      <c r="SNV140" s="86"/>
      <c r="SNW140" s="86"/>
      <c r="SNX140" s="86"/>
      <c r="SNY140" s="86"/>
      <c r="SNZ140" s="86"/>
      <c r="SOA140" s="86"/>
      <c r="SOB140" s="86"/>
      <c r="SOC140" s="86"/>
      <c r="SOD140" s="86"/>
      <c r="SOE140" s="86"/>
      <c r="SOF140" s="86"/>
      <c r="SOG140" s="86"/>
      <c r="SOH140" s="86"/>
      <c r="SOI140" s="86"/>
      <c r="SOJ140" s="86"/>
      <c r="SOK140" s="86"/>
      <c r="SOL140" s="86"/>
      <c r="SOM140" s="86"/>
      <c r="SON140" s="86"/>
      <c r="SOO140" s="86"/>
      <c r="SOP140" s="86"/>
      <c r="SOQ140" s="86"/>
      <c r="SOR140" s="86"/>
      <c r="SOS140" s="86"/>
      <c r="SOT140" s="86"/>
      <c r="SOU140" s="86"/>
      <c r="SOV140" s="86"/>
      <c r="SOW140" s="86"/>
      <c r="SOX140" s="86"/>
      <c r="SOY140" s="86"/>
      <c r="SOZ140" s="86"/>
      <c r="SPA140" s="86"/>
      <c r="SPB140" s="86"/>
      <c r="SPC140" s="86"/>
      <c r="SPD140" s="86"/>
      <c r="SPE140" s="86"/>
      <c r="SPF140" s="86"/>
      <c r="SPG140" s="86"/>
      <c r="SPH140" s="86"/>
      <c r="SPI140" s="86"/>
      <c r="SPJ140" s="86"/>
      <c r="SPK140" s="86"/>
      <c r="SPL140" s="86"/>
      <c r="SPM140" s="86"/>
      <c r="SPN140" s="86"/>
      <c r="SPO140" s="86"/>
      <c r="SPP140" s="86"/>
      <c r="SPQ140" s="86"/>
      <c r="SPR140" s="86"/>
      <c r="SPS140" s="86"/>
      <c r="SPT140" s="86"/>
      <c r="SPU140" s="86"/>
      <c r="SPV140" s="86"/>
      <c r="SPW140" s="86"/>
      <c r="SPX140" s="86"/>
      <c r="SPY140" s="86"/>
      <c r="SPZ140" s="86"/>
      <c r="SQA140" s="86"/>
      <c r="SQB140" s="86"/>
      <c r="SQC140" s="86"/>
      <c r="SQD140" s="86"/>
      <c r="SQE140" s="86"/>
      <c r="SQF140" s="86"/>
      <c r="SQG140" s="86"/>
      <c r="SQH140" s="86"/>
      <c r="SQI140" s="86"/>
      <c r="SQJ140" s="86"/>
      <c r="SQK140" s="86"/>
      <c r="SQL140" s="86"/>
      <c r="SQM140" s="86"/>
      <c r="SQN140" s="86"/>
      <c r="SQO140" s="86"/>
      <c r="SQP140" s="86"/>
      <c r="SQQ140" s="86"/>
      <c r="SQR140" s="86"/>
      <c r="SQS140" s="86"/>
      <c r="SQT140" s="86"/>
      <c r="SQU140" s="86"/>
      <c r="SQV140" s="86"/>
      <c r="SQW140" s="86"/>
      <c r="SQX140" s="86"/>
      <c r="SQY140" s="86"/>
      <c r="SQZ140" s="86"/>
      <c r="SRA140" s="86"/>
      <c r="SRB140" s="86"/>
      <c r="SRC140" s="86"/>
      <c r="SRJ140" s="86"/>
      <c r="SRK140" s="86"/>
      <c r="SRL140" s="86"/>
      <c r="SRM140" s="86"/>
      <c r="SRN140" s="86"/>
      <c r="SRO140" s="86"/>
      <c r="SRP140" s="86"/>
      <c r="SRQ140" s="86"/>
      <c r="SRR140" s="86"/>
      <c r="SRS140" s="86"/>
      <c r="SRT140" s="86"/>
      <c r="SRU140" s="86"/>
      <c r="SRV140" s="86"/>
      <c r="SRW140" s="86"/>
      <c r="SRX140" s="86"/>
      <c r="SRY140" s="86"/>
      <c r="SRZ140" s="86"/>
      <c r="SSA140" s="86"/>
      <c r="SSB140" s="86"/>
      <c r="SSC140" s="86"/>
      <c r="SSD140" s="86"/>
      <c r="SSE140" s="86"/>
      <c r="SSF140" s="86"/>
      <c r="SSG140" s="86"/>
      <c r="SSH140" s="86"/>
      <c r="SSI140" s="86"/>
      <c r="SSJ140" s="86"/>
      <c r="SSK140" s="86"/>
      <c r="SSL140" s="86"/>
      <c r="SSM140" s="86"/>
      <c r="SSN140" s="86"/>
      <c r="SSO140" s="86"/>
      <c r="SSP140" s="86"/>
      <c r="SSQ140" s="86"/>
      <c r="SSR140" s="86"/>
      <c r="SSS140" s="86"/>
      <c r="SST140" s="86"/>
      <c r="SSU140" s="86"/>
      <c r="SSV140" s="86"/>
      <c r="SSW140" s="86"/>
      <c r="SSX140" s="86"/>
      <c r="SSY140" s="86"/>
      <c r="SSZ140" s="86"/>
      <c r="STA140" s="86"/>
      <c r="STB140" s="86"/>
      <c r="STC140" s="86"/>
      <c r="STD140" s="86"/>
      <c r="STE140" s="86"/>
      <c r="STF140" s="86"/>
      <c r="STG140" s="86"/>
      <c r="STH140" s="86"/>
      <c r="STI140" s="86"/>
      <c r="STJ140" s="86"/>
      <c r="STK140" s="86"/>
      <c r="STL140" s="86"/>
      <c r="STM140" s="86"/>
      <c r="STN140" s="86"/>
      <c r="STO140" s="86"/>
      <c r="STP140" s="86"/>
      <c r="STQ140" s="86"/>
      <c r="STR140" s="86"/>
      <c r="STS140" s="86"/>
      <c r="STT140" s="86"/>
      <c r="STU140" s="86"/>
      <c r="STV140" s="86"/>
      <c r="STW140" s="86"/>
      <c r="STX140" s="86"/>
      <c r="STY140" s="86"/>
      <c r="STZ140" s="86"/>
      <c r="SUA140" s="86"/>
      <c r="SUB140" s="86"/>
      <c r="SUC140" s="86"/>
      <c r="SUD140" s="86"/>
      <c r="SUE140" s="86"/>
      <c r="SUF140" s="86"/>
      <c r="SUG140" s="86"/>
      <c r="SUH140" s="86"/>
      <c r="SUI140" s="86"/>
      <c r="SUJ140" s="86"/>
      <c r="SUK140" s="86"/>
      <c r="SUL140" s="86"/>
      <c r="SUM140" s="86"/>
      <c r="SUN140" s="86"/>
      <c r="SUO140" s="86"/>
      <c r="SUP140" s="86"/>
      <c r="SUQ140" s="86"/>
      <c r="SUR140" s="86"/>
      <c r="SUS140" s="86"/>
      <c r="SUT140" s="86"/>
      <c r="SUU140" s="86"/>
      <c r="SUV140" s="86"/>
      <c r="SUW140" s="86"/>
      <c r="SUX140" s="86"/>
      <c r="SUY140" s="86"/>
      <c r="SUZ140" s="86"/>
      <c r="SVA140" s="86"/>
      <c r="SVB140" s="86"/>
      <c r="SVC140" s="86"/>
      <c r="SVD140" s="86"/>
      <c r="SVE140" s="86"/>
      <c r="SVF140" s="86"/>
      <c r="SVG140" s="86"/>
      <c r="SVH140" s="86"/>
      <c r="SVI140" s="86"/>
      <c r="SVJ140" s="86"/>
      <c r="SVK140" s="86"/>
      <c r="SVL140" s="86"/>
      <c r="SVM140" s="86"/>
      <c r="SVN140" s="86"/>
      <c r="SVO140" s="86"/>
      <c r="SVP140" s="86"/>
      <c r="SVQ140" s="86"/>
      <c r="SVR140" s="86"/>
      <c r="SVS140" s="86"/>
      <c r="SVT140" s="86"/>
      <c r="SVU140" s="86"/>
      <c r="SVV140" s="86"/>
      <c r="SVW140" s="86"/>
      <c r="SVX140" s="86"/>
      <c r="SVY140" s="86"/>
      <c r="SVZ140" s="86"/>
      <c r="SWA140" s="86"/>
      <c r="SWB140" s="86"/>
      <c r="SWC140" s="86"/>
      <c r="SWD140" s="86"/>
      <c r="SWE140" s="86"/>
      <c r="SWF140" s="86"/>
      <c r="SWG140" s="86"/>
      <c r="SWH140" s="86"/>
      <c r="SWI140" s="86"/>
      <c r="SWJ140" s="86"/>
      <c r="SWK140" s="86"/>
      <c r="SWL140" s="86"/>
      <c r="SWM140" s="86"/>
      <c r="SWN140" s="86"/>
      <c r="SWO140" s="86"/>
      <c r="SWP140" s="86"/>
      <c r="SWQ140" s="86"/>
      <c r="SWR140" s="86"/>
      <c r="SWS140" s="86"/>
      <c r="SWT140" s="86"/>
      <c r="SWU140" s="86"/>
      <c r="SWV140" s="86"/>
      <c r="SWW140" s="86"/>
      <c r="SWX140" s="86"/>
      <c r="SWY140" s="86"/>
      <c r="SWZ140" s="86"/>
      <c r="SXA140" s="86"/>
      <c r="SXB140" s="86"/>
      <c r="SXC140" s="86"/>
      <c r="SXD140" s="86"/>
      <c r="SXE140" s="86"/>
      <c r="SXF140" s="86"/>
      <c r="SXG140" s="86"/>
      <c r="SXH140" s="86"/>
      <c r="SXI140" s="86"/>
      <c r="SXJ140" s="86"/>
      <c r="SXK140" s="86"/>
      <c r="SXL140" s="86"/>
      <c r="SXM140" s="86"/>
      <c r="SXN140" s="86"/>
      <c r="SXO140" s="86"/>
      <c r="SXP140" s="86"/>
      <c r="SXQ140" s="86"/>
      <c r="SXR140" s="86"/>
      <c r="SXS140" s="86"/>
      <c r="SXT140" s="86"/>
      <c r="SXU140" s="86"/>
      <c r="SXV140" s="86"/>
      <c r="SXW140" s="86"/>
      <c r="SXX140" s="86"/>
      <c r="SXY140" s="86"/>
      <c r="SXZ140" s="86"/>
      <c r="SYA140" s="86"/>
      <c r="SYB140" s="86"/>
      <c r="SYC140" s="86"/>
      <c r="SYD140" s="86"/>
      <c r="SYE140" s="86"/>
      <c r="SYF140" s="86"/>
      <c r="SYG140" s="86"/>
      <c r="SYH140" s="86"/>
      <c r="SYI140" s="86"/>
      <c r="SYJ140" s="86"/>
      <c r="SYK140" s="86"/>
      <c r="SYL140" s="86"/>
      <c r="SYM140" s="86"/>
      <c r="SYN140" s="86"/>
      <c r="SYO140" s="86"/>
      <c r="SYP140" s="86"/>
      <c r="SYQ140" s="86"/>
      <c r="SYR140" s="86"/>
      <c r="SYS140" s="86"/>
      <c r="SYT140" s="86"/>
      <c r="SYU140" s="86"/>
      <c r="SYV140" s="86"/>
      <c r="SYW140" s="86"/>
      <c r="SYX140" s="86"/>
      <c r="SYY140" s="86"/>
      <c r="SYZ140" s="86"/>
      <c r="SZA140" s="86"/>
      <c r="SZB140" s="86"/>
      <c r="SZC140" s="86"/>
      <c r="SZD140" s="86"/>
      <c r="SZE140" s="86"/>
      <c r="SZF140" s="86"/>
      <c r="SZG140" s="86"/>
      <c r="SZH140" s="86"/>
      <c r="SZI140" s="86"/>
      <c r="SZJ140" s="86"/>
      <c r="SZK140" s="86"/>
      <c r="SZL140" s="86"/>
      <c r="SZM140" s="86"/>
      <c r="SZN140" s="86"/>
      <c r="SZO140" s="86"/>
      <c r="SZP140" s="86"/>
      <c r="SZQ140" s="86"/>
      <c r="SZR140" s="86"/>
      <c r="SZS140" s="86"/>
      <c r="SZT140" s="86"/>
      <c r="SZU140" s="86"/>
      <c r="SZV140" s="86"/>
      <c r="SZW140" s="86"/>
      <c r="SZX140" s="86"/>
      <c r="SZY140" s="86"/>
      <c r="SZZ140" s="86"/>
      <c r="TAA140" s="86"/>
      <c r="TAB140" s="86"/>
      <c r="TAC140" s="86"/>
      <c r="TAD140" s="86"/>
      <c r="TAE140" s="86"/>
      <c r="TAF140" s="86"/>
      <c r="TAG140" s="86"/>
      <c r="TAH140" s="86"/>
      <c r="TAI140" s="86"/>
      <c r="TAJ140" s="86"/>
      <c r="TAK140" s="86"/>
      <c r="TAL140" s="86"/>
      <c r="TAM140" s="86"/>
      <c r="TAN140" s="86"/>
      <c r="TAO140" s="86"/>
      <c r="TAP140" s="86"/>
      <c r="TAQ140" s="86"/>
      <c r="TAR140" s="86"/>
      <c r="TAS140" s="86"/>
      <c r="TAT140" s="86"/>
      <c r="TAU140" s="86"/>
      <c r="TAV140" s="86"/>
      <c r="TAW140" s="86"/>
      <c r="TAX140" s="86"/>
      <c r="TAY140" s="86"/>
      <c r="TBF140" s="86"/>
      <c r="TBG140" s="86"/>
      <c r="TBH140" s="86"/>
      <c r="TBI140" s="86"/>
      <c r="TBJ140" s="86"/>
      <c r="TBK140" s="86"/>
      <c r="TBL140" s="86"/>
      <c r="TBM140" s="86"/>
      <c r="TBN140" s="86"/>
      <c r="TBO140" s="86"/>
      <c r="TBP140" s="86"/>
      <c r="TBQ140" s="86"/>
      <c r="TBR140" s="86"/>
      <c r="TBS140" s="86"/>
      <c r="TBT140" s="86"/>
      <c r="TBU140" s="86"/>
      <c r="TBV140" s="86"/>
      <c r="TBW140" s="86"/>
      <c r="TBX140" s="86"/>
      <c r="TBY140" s="86"/>
      <c r="TBZ140" s="86"/>
      <c r="TCA140" s="86"/>
      <c r="TCB140" s="86"/>
      <c r="TCC140" s="86"/>
      <c r="TCD140" s="86"/>
      <c r="TCE140" s="86"/>
      <c r="TCF140" s="86"/>
      <c r="TCG140" s="86"/>
      <c r="TCH140" s="86"/>
      <c r="TCI140" s="86"/>
      <c r="TCJ140" s="86"/>
      <c r="TCK140" s="86"/>
      <c r="TCL140" s="86"/>
      <c r="TCM140" s="86"/>
      <c r="TCN140" s="86"/>
      <c r="TCO140" s="86"/>
      <c r="TCP140" s="86"/>
      <c r="TCQ140" s="86"/>
      <c r="TCR140" s="86"/>
      <c r="TCS140" s="86"/>
      <c r="TCT140" s="86"/>
      <c r="TCU140" s="86"/>
      <c r="TCV140" s="86"/>
      <c r="TCW140" s="86"/>
      <c r="TCX140" s="86"/>
      <c r="TCY140" s="86"/>
      <c r="TCZ140" s="86"/>
      <c r="TDA140" s="86"/>
      <c r="TDB140" s="86"/>
      <c r="TDC140" s="86"/>
      <c r="TDD140" s="86"/>
      <c r="TDE140" s="86"/>
      <c r="TDF140" s="86"/>
      <c r="TDG140" s="86"/>
      <c r="TDH140" s="86"/>
      <c r="TDI140" s="86"/>
      <c r="TDJ140" s="86"/>
      <c r="TDK140" s="86"/>
      <c r="TDL140" s="86"/>
      <c r="TDM140" s="86"/>
      <c r="TDN140" s="86"/>
      <c r="TDO140" s="86"/>
      <c r="TDP140" s="86"/>
      <c r="TDQ140" s="86"/>
      <c r="TDR140" s="86"/>
      <c r="TDS140" s="86"/>
      <c r="TDT140" s="86"/>
      <c r="TDU140" s="86"/>
      <c r="TDV140" s="86"/>
      <c r="TDW140" s="86"/>
      <c r="TDX140" s="86"/>
      <c r="TDY140" s="86"/>
      <c r="TDZ140" s="86"/>
      <c r="TEA140" s="86"/>
      <c r="TEB140" s="86"/>
      <c r="TEC140" s="86"/>
      <c r="TED140" s="86"/>
      <c r="TEE140" s="86"/>
      <c r="TEF140" s="86"/>
      <c r="TEG140" s="86"/>
      <c r="TEH140" s="86"/>
      <c r="TEI140" s="86"/>
      <c r="TEJ140" s="86"/>
      <c r="TEK140" s="86"/>
      <c r="TEL140" s="86"/>
      <c r="TEM140" s="86"/>
      <c r="TEN140" s="86"/>
      <c r="TEO140" s="86"/>
      <c r="TEP140" s="86"/>
      <c r="TEQ140" s="86"/>
      <c r="TER140" s="86"/>
      <c r="TES140" s="86"/>
      <c r="TET140" s="86"/>
      <c r="TEU140" s="86"/>
      <c r="TEV140" s="86"/>
      <c r="TEW140" s="86"/>
      <c r="TEX140" s="86"/>
      <c r="TEY140" s="86"/>
      <c r="TEZ140" s="86"/>
      <c r="TFA140" s="86"/>
      <c r="TFB140" s="86"/>
      <c r="TFC140" s="86"/>
      <c r="TFD140" s="86"/>
      <c r="TFE140" s="86"/>
      <c r="TFF140" s="86"/>
      <c r="TFG140" s="86"/>
      <c r="TFH140" s="86"/>
      <c r="TFI140" s="86"/>
      <c r="TFJ140" s="86"/>
      <c r="TFK140" s="86"/>
      <c r="TFL140" s="86"/>
      <c r="TFM140" s="86"/>
      <c r="TFN140" s="86"/>
      <c r="TFO140" s="86"/>
      <c r="TFP140" s="86"/>
      <c r="TFQ140" s="86"/>
      <c r="TFR140" s="86"/>
      <c r="TFS140" s="86"/>
      <c r="TFT140" s="86"/>
      <c r="TFU140" s="86"/>
      <c r="TFV140" s="86"/>
      <c r="TFW140" s="86"/>
      <c r="TFX140" s="86"/>
      <c r="TFY140" s="86"/>
      <c r="TFZ140" s="86"/>
      <c r="TGA140" s="86"/>
      <c r="TGB140" s="86"/>
      <c r="TGC140" s="86"/>
      <c r="TGD140" s="86"/>
      <c r="TGE140" s="86"/>
      <c r="TGF140" s="86"/>
      <c r="TGG140" s="86"/>
      <c r="TGH140" s="86"/>
      <c r="TGI140" s="86"/>
      <c r="TGJ140" s="86"/>
      <c r="TGK140" s="86"/>
      <c r="TGL140" s="86"/>
      <c r="TGM140" s="86"/>
      <c r="TGN140" s="86"/>
      <c r="TGO140" s="86"/>
      <c r="TGP140" s="86"/>
      <c r="TGQ140" s="86"/>
      <c r="TGR140" s="86"/>
      <c r="TGS140" s="86"/>
      <c r="TGT140" s="86"/>
      <c r="TGU140" s="86"/>
      <c r="TGV140" s="86"/>
      <c r="TGW140" s="86"/>
      <c r="TGX140" s="86"/>
      <c r="TGY140" s="86"/>
      <c r="TGZ140" s="86"/>
      <c r="THA140" s="86"/>
      <c r="THB140" s="86"/>
      <c r="THC140" s="86"/>
      <c r="THD140" s="86"/>
      <c r="THE140" s="86"/>
      <c r="THF140" s="86"/>
      <c r="THG140" s="86"/>
      <c r="THH140" s="86"/>
      <c r="THI140" s="86"/>
      <c r="THJ140" s="86"/>
      <c r="THK140" s="86"/>
      <c r="THL140" s="86"/>
      <c r="THM140" s="86"/>
      <c r="THN140" s="86"/>
      <c r="THO140" s="86"/>
      <c r="THP140" s="86"/>
      <c r="THQ140" s="86"/>
      <c r="THR140" s="86"/>
      <c r="THS140" s="86"/>
      <c r="THT140" s="86"/>
      <c r="THU140" s="86"/>
      <c r="THV140" s="86"/>
      <c r="THW140" s="86"/>
      <c r="THX140" s="86"/>
      <c r="THY140" s="86"/>
      <c r="THZ140" s="86"/>
      <c r="TIA140" s="86"/>
      <c r="TIB140" s="86"/>
      <c r="TIC140" s="86"/>
      <c r="TID140" s="86"/>
      <c r="TIE140" s="86"/>
      <c r="TIF140" s="86"/>
      <c r="TIG140" s="86"/>
      <c r="TIH140" s="86"/>
      <c r="TII140" s="86"/>
      <c r="TIJ140" s="86"/>
      <c r="TIK140" s="86"/>
      <c r="TIL140" s="86"/>
      <c r="TIM140" s="86"/>
      <c r="TIN140" s="86"/>
      <c r="TIO140" s="86"/>
      <c r="TIP140" s="86"/>
      <c r="TIQ140" s="86"/>
      <c r="TIR140" s="86"/>
      <c r="TIS140" s="86"/>
      <c r="TIT140" s="86"/>
      <c r="TIU140" s="86"/>
      <c r="TIV140" s="86"/>
      <c r="TIW140" s="86"/>
      <c r="TIX140" s="86"/>
      <c r="TIY140" s="86"/>
      <c r="TIZ140" s="86"/>
      <c r="TJA140" s="86"/>
      <c r="TJB140" s="86"/>
      <c r="TJC140" s="86"/>
      <c r="TJD140" s="86"/>
      <c r="TJE140" s="86"/>
      <c r="TJF140" s="86"/>
      <c r="TJG140" s="86"/>
      <c r="TJH140" s="86"/>
      <c r="TJI140" s="86"/>
      <c r="TJJ140" s="86"/>
      <c r="TJK140" s="86"/>
      <c r="TJL140" s="86"/>
      <c r="TJM140" s="86"/>
      <c r="TJN140" s="86"/>
      <c r="TJO140" s="86"/>
      <c r="TJP140" s="86"/>
      <c r="TJQ140" s="86"/>
      <c r="TJR140" s="86"/>
      <c r="TJS140" s="86"/>
      <c r="TJT140" s="86"/>
      <c r="TJU140" s="86"/>
      <c r="TJV140" s="86"/>
      <c r="TJW140" s="86"/>
      <c r="TJX140" s="86"/>
      <c r="TJY140" s="86"/>
      <c r="TJZ140" s="86"/>
      <c r="TKA140" s="86"/>
      <c r="TKB140" s="86"/>
      <c r="TKC140" s="86"/>
      <c r="TKD140" s="86"/>
      <c r="TKE140" s="86"/>
      <c r="TKF140" s="86"/>
      <c r="TKG140" s="86"/>
      <c r="TKH140" s="86"/>
      <c r="TKI140" s="86"/>
      <c r="TKJ140" s="86"/>
      <c r="TKK140" s="86"/>
      <c r="TKL140" s="86"/>
      <c r="TKM140" s="86"/>
      <c r="TKN140" s="86"/>
      <c r="TKO140" s="86"/>
      <c r="TKP140" s="86"/>
      <c r="TKQ140" s="86"/>
      <c r="TKR140" s="86"/>
      <c r="TKS140" s="86"/>
      <c r="TKT140" s="86"/>
      <c r="TKU140" s="86"/>
      <c r="TLB140" s="86"/>
      <c r="TLC140" s="86"/>
      <c r="TLD140" s="86"/>
      <c r="TLE140" s="86"/>
      <c r="TLF140" s="86"/>
      <c r="TLG140" s="86"/>
      <c r="TLH140" s="86"/>
      <c r="TLI140" s="86"/>
      <c r="TLJ140" s="86"/>
      <c r="TLK140" s="86"/>
      <c r="TLL140" s="86"/>
      <c r="TLM140" s="86"/>
      <c r="TLN140" s="86"/>
      <c r="TLO140" s="86"/>
      <c r="TLP140" s="86"/>
      <c r="TLQ140" s="86"/>
      <c r="TLR140" s="86"/>
      <c r="TLS140" s="86"/>
      <c r="TLT140" s="86"/>
      <c r="TLU140" s="86"/>
      <c r="TLV140" s="86"/>
      <c r="TLW140" s="86"/>
      <c r="TLX140" s="86"/>
      <c r="TLY140" s="86"/>
      <c r="TLZ140" s="86"/>
      <c r="TMA140" s="86"/>
      <c r="TMB140" s="86"/>
      <c r="TMC140" s="86"/>
      <c r="TMD140" s="86"/>
      <c r="TME140" s="86"/>
      <c r="TMF140" s="86"/>
      <c r="TMG140" s="86"/>
      <c r="TMH140" s="86"/>
      <c r="TMI140" s="86"/>
      <c r="TMJ140" s="86"/>
      <c r="TMK140" s="86"/>
      <c r="TML140" s="86"/>
      <c r="TMM140" s="86"/>
      <c r="TMN140" s="86"/>
      <c r="TMO140" s="86"/>
      <c r="TMP140" s="86"/>
      <c r="TMQ140" s="86"/>
      <c r="TMR140" s="86"/>
      <c r="TMS140" s="86"/>
      <c r="TMT140" s="86"/>
      <c r="TMU140" s="86"/>
      <c r="TMV140" s="86"/>
      <c r="TMW140" s="86"/>
      <c r="TMX140" s="86"/>
      <c r="TMY140" s="86"/>
      <c r="TMZ140" s="86"/>
      <c r="TNA140" s="86"/>
      <c r="TNB140" s="86"/>
      <c r="TNC140" s="86"/>
      <c r="TND140" s="86"/>
      <c r="TNE140" s="86"/>
      <c r="TNF140" s="86"/>
      <c r="TNG140" s="86"/>
      <c r="TNH140" s="86"/>
      <c r="TNI140" s="86"/>
      <c r="TNJ140" s="86"/>
      <c r="TNK140" s="86"/>
      <c r="TNL140" s="86"/>
      <c r="TNM140" s="86"/>
      <c r="TNN140" s="86"/>
      <c r="TNO140" s="86"/>
      <c r="TNP140" s="86"/>
      <c r="TNQ140" s="86"/>
      <c r="TNR140" s="86"/>
      <c r="TNS140" s="86"/>
      <c r="TNT140" s="86"/>
      <c r="TNU140" s="86"/>
      <c r="TNV140" s="86"/>
      <c r="TNW140" s="86"/>
      <c r="TNX140" s="86"/>
      <c r="TNY140" s="86"/>
      <c r="TNZ140" s="86"/>
      <c r="TOA140" s="86"/>
      <c r="TOB140" s="86"/>
      <c r="TOC140" s="86"/>
      <c r="TOD140" s="86"/>
      <c r="TOE140" s="86"/>
      <c r="TOF140" s="86"/>
      <c r="TOG140" s="86"/>
      <c r="TOH140" s="86"/>
      <c r="TOI140" s="86"/>
      <c r="TOJ140" s="86"/>
      <c r="TOK140" s="86"/>
      <c r="TOL140" s="86"/>
      <c r="TOM140" s="86"/>
      <c r="TON140" s="86"/>
      <c r="TOO140" s="86"/>
      <c r="TOP140" s="86"/>
      <c r="TOQ140" s="86"/>
      <c r="TOR140" s="86"/>
      <c r="TOS140" s="86"/>
      <c r="TOT140" s="86"/>
      <c r="TOU140" s="86"/>
      <c r="TOV140" s="86"/>
      <c r="TOW140" s="86"/>
      <c r="TOX140" s="86"/>
      <c r="TOY140" s="86"/>
      <c r="TOZ140" s="86"/>
      <c r="TPA140" s="86"/>
      <c r="TPB140" s="86"/>
      <c r="TPC140" s="86"/>
      <c r="TPD140" s="86"/>
      <c r="TPE140" s="86"/>
      <c r="TPF140" s="86"/>
      <c r="TPG140" s="86"/>
      <c r="TPH140" s="86"/>
      <c r="TPI140" s="86"/>
      <c r="TPJ140" s="86"/>
      <c r="TPK140" s="86"/>
      <c r="TPL140" s="86"/>
      <c r="TPM140" s="86"/>
      <c r="TPN140" s="86"/>
      <c r="TPO140" s="86"/>
      <c r="TPP140" s="86"/>
      <c r="TPQ140" s="86"/>
      <c r="TPR140" s="86"/>
      <c r="TPS140" s="86"/>
      <c r="TPT140" s="86"/>
      <c r="TPU140" s="86"/>
      <c r="TPV140" s="86"/>
      <c r="TPW140" s="86"/>
      <c r="TPX140" s="86"/>
      <c r="TPY140" s="86"/>
      <c r="TPZ140" s="86"/>
      <c r="TQA140" s="86"/>
      <c r="TQB140" s="86"/>
      <c r="TQC140" s="86"/>
      <c r="TQD140" s="86"/>
      <c r="TQE140" s="86"/>
      <c r="TQF140" s="86"/>
      <c r="TQG140" s="86"/>
      <c r="TQH140" s="86"/>
      <c r="TQI140" s="86"/>
      <c r="TQJ140" s="86"/>
      <c r="TQK140" s="86"/>
      <c r="TQL140" s="86"/>
      <c r="TQM140" s="86"/>
      <c r="TQN140" s="86"/>
      <c r="TQO140" s="86"/>
      <c r="TQP140" s="86"/>
      <c r="TQQ140" s="86"/>
      <c r="TQR140" s="86"/>
      <c r="TQS140" s="86"/>
      <c r="TQT140" s="86"/>
      <c r="TQU140" s="86"/>
      <c r="TQV140" s="86"/>
      <c r="TQW140" s="86"/>
      <c r="TQX140" s="86"/>
      <c r="TQY140" s="86"/>
      <c r="TQZ140" s="86"/>
      <c r="TRA140" s="86"/>
      <c r="TRB140" s="86"/>
      <c r="TRC140" s="86"/>
      <c r="TRD140" s="86"/>
      <c r="TRE140" s="86"/>
      <c r="TRF140" s="86"/>
      <c r="TRG140" s="86"/>
      <c r="TRH140" s="86"/>
      <c r="TRI140" s="86"/>
      <c r="TRJ140" s="86"/>
      <c r="TRK140" s="86"/>
      <c r="TRL140" s="86"/>
      <c r="TRM140" s="86"/>
      <c r="TRN140" s="86"/>
      <c r="TRO140" s="86"/>
      <c r="TRP140" s="86"/>
      <c r="TRQ140" s="86"/>
      <c r="TRR140" s="86"/>
      <c r="TRS140" s="86"/>
      <c r="TRT140" s="86"/>
      <c r="TRU140" s="86"/>
      <c r="TRV140" s="86"/>
      <c r="TRW140" s="86"/>
      <c r="TRX140" s="86"/>
      <c r="TRY140" s="86"/>
      <c r="TRZ140" s="86"/>
      <c r="TSA140" s="86"/>
      <c r="TSB140" s="86"/>
      <c r="TSC140" s="86"/>
      <c r="TSD140" s="86"/>
      <c r="TSE140" s="86"/>
      <c r="TSF140" s="86"/>
      <c r="TSG140" s="86"/>
      <c r="TSH140" s="86"/>
      <c r="TSI140" s="86"/>
      <c r="TSJ140" s="86"/>
      <c r="TSK140" s="86"/>
      <c r="TSL140" s="86"/>
      <c r="TSM140" s="86"/>
      <c r="TSN140" s="86"/>
      <c r="TSO140" s="86"/>
      <c r="TSP140" s="86"/>
      <c r="TSQ140" s="86"/>
      <c r="TSR140" s="86"/>
      <c r="TSS140" s="86"/>
      <c r="TST140" s="86"/>
      <c r="TSU140" s="86"/>
      <c r="TSV140" s="86"/>
      <c r="TSW140" s="86"/>
      <c r="TSX140" s="86"/>
      <c r="TSY140" s="86"/>
      <c r="TSZ140" s="86"/>
      <c r="TTA140" s="86"/>
      <c r="TTB140" s="86"/>
      <c r="TTC140" s="86"/>
      <c r="TTD140" s="86"/>
      <c r="TTE140" s="86"/>
      <c r="TTF140" s="86"/>
      <c r="TTG140" s="86"/>
      <c r="TTH140" s="86"/>
      <c r="TTI140" s="86"/>
      <c r="TTJ140" s="86"/>
      <c r="TTK140" s="86"/>
      <c r="TTL140" s="86"/>
      <c r="TTM140" s="86"/>
      <c r="TTN140" s="86"/>
      <c r="TTO140" s="86"/>
      <c r="TTP140" s="86"/>
      <c r="TTQ140" s="86"/>
      <c r="TTR140" s="86"/>
      <c r="TTS140" s="86"/>
      <c r="TTT140" s="86"/>
      <c r="TTU140" s="86"/>
      <c r="TTV140" s="86"/>
      <c r="TTW140" s="86"/>
      <c r="TTX140" s="86"/>
      <c r="TTY140" s="86"/>
      <c r="TTZ140" s="86"/>
      <c r="TUA140" s="86"/>
      <c r="TUB140" s="86"/>
      <c r="TUC140" s="86"/>
      <c r="TUD140" s="86"/>
      <c r="TUE140" s="86"/>
      <c r="TUF140" s="86"/>
      <c r="TUG140" s="86"/>
      <c r="TUH140" s="86"/>
      <c r="TUI140" s="86"/>
      <c r="TUJ140" s="86"/>
      <c r="TUK140" s="86"/>
      <c r="TUL140" s="86"/>
      <c r="TUM140" s="86"/>
      <c r="TUN140" s="86"/>
      <c r="TUO140" s="86"/>
      <c r="TUP140" s="86"/>
      <c r="TUQ140" s="86"/>
      <c r="TUX140" s="86"/>
      <c r="TUY140" s="86"/>
      <c r="TUZ140" s="86"/>
      <c r="TVA140" s="86"/>
      <c r="TVB140" s="86"/>
      <c r="TVC140" s="86"/>
      <c r="TVD140" s="86"/>
      <c r="TVE140" s="86"/>
      <c r="TVF140" s="86"/>
      <c r="TVG140" s="86"/>
      <c r="TVH140" s="86"/>
      <c r="TVI140" s="86"/>
      <c r="TVJ140" s="86"/>
      <c r="TVK140" s="86"/>
      <c r="TVL140" s="86"/>
      <c r="TVM140" s="86"/>
      <c r="TVN140" s="86"/>
      <c r="TVO140" s="86"/>
      <c r="TVP140" s="86"/>
      <c r="TVQ140" s="86"/>
      <c r="TVR140" s="86"/>
      <c r="TVS140" s="86"/>
      <c r="TVT140" s="86"/>
      <c r="TVU140" s="86"/>
      <c r="TVV140" s="86"/>
      <c r="TVW140" s="86"/>
      <c r="TVX140" s="86"/>
      <c r="TVY140" s="86"/>
      <c r="TVZ140" s="86"/>
      <c r="TWA140" s="86"/>
      <c r="TWB140" s="86"/>
      <c r="TWC140" s="86"/>
      <c r="TWD140" s="86"/>
      <c r="TWE140" s="86"/>
      <c r="TWF140" s="86"/>
      <c r="TWG140" s="86"/>
      <c r="TWH140" s="86"/>
      <c r="TWI140" s="86"/>
      <c r="TWJ140" s="86"/>
      <c r="TWK140" s="86"/>
      <c r="TWL140" s="86"/>
      <c r="TWM140" s="86"/>
      <c r="TWN140" s="86"/>
      <c r="TWO140" s="86"/>
      <c r="TWP140" s="86"/>
      <c r="TWQ140" s="86"/>
      <c r="TWR140" s="86"/>
      <c r="TWS140" s="86"/>
      <c r="TWT140" s="86"/>
      <c r="TWU140" s="86"/>
      <c r="TWV140" s="86"/>
      <c r="TWW140" s="86"/>
      <c r="TWX140" s="86"/>
      <c r="TWY140" s="86"/>
      <c r="TWZ140" s="86"/>
      <c r="TXA140" s="86"/>
      <c r="TXB140" s="86"/>
      <c r="TXC140" s="86"/>
      <c r="TXD140" s="86"/>
      <c r="TXE140" s="86"/>
      <c r="TXF140" s="86"/>
      <c r="TXG140" s="86"/>
      <c r="TXH140" s="86"/>
      <c r="TXI140" s="86"/>
      <c r="TXJ140" s="86"/>
      <c r="TXK140" s="86"/>
      <c r="TXL140" s="86"/>
      <c r="TXM140" s="86"/>
      <c r="TXN140" s="86"/>
      <c r="TXO140" s="86"/>
      <c r="TXP140" s="86"/>
      <c r="TXQ140" s="86"/>
      <c r="TXR140" s="86"/>
      <c r="TXS140" s="86"/>
      <c r="TXT140" s="86"/>
      <c r="TXU140" s="86"/>
      <c r="TXV140" s="86"/>
      <c r="TXW140" s="86"/>
      <c r="TXX140" s="86"/>
      <c r="TXY140" s="86"/>
      <c r="TXZ140" s="86"/>
      <c r="TYA140" s="86"/>
      <c r="TYB140" s="86"/>
      <c r="TYC140" s="86"/>
      <c r="TYD140" s="86"/>
      <c r="TYE140" s="86"/>
      <c r="TYF140" s="86"/>
      <c r="TYG140" s="86"/>
      <c r="TYH140" s="86"/>
      <c r="TYI140" s="86"/>
      <c r="TYJ140" s="86"/>
      <c r="TYK140" s="86"/>
      <c r="TYL140" s="86"/>
      <c r="TYM140" s="86"/>
      <c r="TYN140" s="86"/>
      <c r="TYO140" s="86"/>
      <c r="TYP140" s="86"/>
      <c r="TYQ140" s="86"/>
      <c r="TYR140" s="86"/>
      <c r="TYS140" s="86"/>
      <c r="TYT140" s="86"/>
      <c r="TYU140" s="86"/>
      <c r="TYV140" s="86"/>
      <c r="TYW140" s="86"/>
      <c r="TYX140" s="86"/>
      <c r="TYY140" s="86"/>
      <c r="TYZ140" s="86"/>
      <c r="TZA140" s="86"/>
      <c r="TZB140" s="86"/>
      <c r="TZC140" s="86"/>
      <c r="TZD140" s="86"/>
      <c r="TZE140" s="86"/>
      <c r="TZF140" s="86"/>
      <c r="TZG140" s="86"/>
      <c r="TZH140" s="86"/>
      <c r="TZI140" s="86"/>
      <c r="TZJ140" s="86"/>
      <c r="TZK140" s="86"/>
      <c r="TZL140" s="86"/>
      <c r="TZM140" s="86"/>
      <c r="TZN140" s="86"/>
      <c r="TZO140" s="86"/>
      <c r="TZP140" s="86"/>
      <c r="TZQ140" s="86"/>
      <c r="TZR140" s="86"/>
      <c r="TZS140" s="86"/>
      <c r="TZT140" s="86"/>
      <c r="TZU140" s="86"/>
      <c r="TZV140" s="86"/>
      <c r="TZW140" s="86"/>
      <c r="TZX140" s="86"/>
      <c r="TZY140" s="86"/>
      <c r="TZZ140" s="86"/>
      <c r="UAA140" s="86"/>
      <c r="UAB140" s="86"/>
      <c r="UAC140" s="86"/>
      <c r="UAD140" s="86"/>
      <c r="UAE140" s="86"/>
      <c r="UAF140" s="86"/>
      <c r="UAG140" s="86"/>
      <c r="UAH140" s="86"/>
      <c r="UAI140" s="86"/>
      <c r="UAJ140" s="86"/>
      <c r="UAK140" s="86"/>
      <c r="UAL140" s="86"/>
      <c r="UAM140" s="86"/>
      <c r="UAN140" s="86"/>
      <c r="UAO140" s="86"/>
      <c r="UAP140" s="86"/>
      <c r="UAQ140" s="86"/>
      <c r="UAR140" s="86"/>
      <c r="UAS140" s="86"/>
      <c r="UAT140" s="86"/>
      <c r="UAU140" s="86"/>
      <c r="UAV140" s="86"/>
      <c r="UAW140" s="86"/>
      <c r="UAX140" s="86"/>
      <c r="UAY140" s="86"/>
      <c r="UAZ140" s="86"/>
      <c r="UBA140" s="86"/>
      <c r="UBB140" s="86"/>
      <c r="UBC140" s="86"/>
      <c r="UBD140" s="86"/>
      <c r="UBE140" s="86"/>
      <c r="UBF140" s="86"/>
      <c r="UBG140" s="86"/>
      <c r="UBH140" s="86"/>
      <c r="UBI140" s="86"/>
      <c r="UBJ140" s="86"/>
      <c r="UBK140" s="86"/>
      <c r="UBL140" s="86"/>
      <c r="UBM140" s="86"/>
      <c r="UBN140" s="86"/>
      <c r="UBO140" s="86"/>
      <c r="UBP140" s="86"/>
      <c r="UBQ140" s="86"/>
      <c r="UBR140" s="86"/>
      <c r="UBS140" s="86"/>
      <c r="UBT140" s="86"/>
      <c r="UBU140" s="86"/>
      <c r="UBV140" s="86"/>
      <c r="UBW140" s="86"/>
      <c r="UBX140" s="86"/>
      <c r="UBY140" s="86"/>
      <c r="UBZ140" s="86"/>
      <c r="UCA140" s="86"/>
      <c r="UCB140" s="86"/>
      <c r="UCC140" s="86"/>
      <c r="UCD140" s="86"/>
      <c r="UCE140" s="86"/>
      <c r="UCF140" s="86"/>
      <c r="UCG140" s="86"/>
      <c r="UCH140" s="86"/>
      <c r="UCI140" s="86"/>
      <c r="UCJ140" s="86"/>
      <c r="UCK140" s="86"/>
      <c r="UCL140" s="86"/>
      <c r="UCM140" s="86"/>
      <c r="UCN140" s="86"/>
      <c r="UCO140" s="86"/>
      <c r="UCP140" s="86"/>
      <c r="UCQ140" s="86"/>
      <c r="UCR140" s="86"/>
      <c r="UCS140" s="86"/>
      <c r="UCT140" s="86"/>
      <c r="UCU140" s="86"/>
      <c r="UCV140" s="86"/>
      <c r="UCW140" s="86"/>
      <c r="UCX140" s="86"/>
      <c r="UCY140" s="86"/>
      <c r="UCZ140" s="86"/>
      <c r="UDA140" s="86"/>
      <c r="UDB140" s="86"/>
      <c r="UDC140" s="86"/>
      <c r="UDD140" s="86"/>
      <c r="UDE140" s="86"/>
      <c r="UDF140" s="86"/>
      <c r="UDG140" s="86"/>
      <c r="UDH140" s="86"/>
      <c r="UDI140" s="86"/>
      <c r="UDJ140" s="86"/>
      <c r="UDK140" s="86"/>
      <c r="UDL140" s="86"/>
      <c r="UDM140" s="86"/>
      <c r="UDN140" s="86"/>
      <c r="UDO140" s="86"/>
      <c r="UDP140" s="86"/>
      <c r="UDQ140" s="86"/>
      <c r="UDR140" s="86"/>
      <c r="UDS140" s="86"/>
      <c r="UDT140" s="86"/>
      <c r="UDU140" s="86"/>
      <c r="UDV140" s="86"/>
      <c r="UDW140" s="86"/>
      <c r="UDX140" s="86"/>
      <c r="UDY140" s="86"/>
      <c r="UDZ140" s="86"/>
      <c r="UEA140" s="86"/>
      <c r="UEB140" s="86"/>
      <c r="UEC140" s="86"/>
      <c r="UED140" s="86"/>
      <c r="UEE140" s="86"/>
      <c r="UEF140" s="86"/>
      <c r="UEG140" s="86"/>
      <c r="UEH140" s="86"/>
      <c r="UEI140" s="86"/>
      <c r="UEJ140" s="86"/>
      <c r="UEK140" s="86"/>
      <c r="UEL140" s="86"/>
      <c r="UEM140" s="86"/>
      <c r="UET140" s="86"/>
      <c r="UEU140" s="86"/>
      <c r="UEV140" s="86"/>
      <c r="UEW140" s="86"/>
      <c r="UEX140" s="86"/>
      <c r="UEY140" s="86"/>
      <c r="UEZ140" s="86"/>
      <c r="UFA140" s="86"/>
      <c r="UFB140" s="86"/>
      <c r="UFC140" s="86"/>
      <c r="UFD140" s="86"/>
      <c r="UFE140" s="86"/>
      <c r="UFF140" s="86"/>
      <c r="UFG140" s="86"/>
      <c r="UFH140" s="86"/>
      <c r="UFI140" s="86"/>
      <c r="UFJ140" s="86"/>
      <c r="UFK140" s="86"/>
      <c r="UFL140" s="86"/>
      <c r="UFM140" s="86"/>
      <c r="UFN140" s="86"/>
      <c r="UFO140" s="86"/>
      <c r="UFP140" s="86"/>
      <c r="UFQ140" s="86"/>
      <c r="UFR140" s="86"/>
      <c r="UFS140" s="86"/>
      <c r="UFT140" s="86"/>
      <c r="UFU140" s="86"/>
      <c r="UFV140" s="86"/>
      <c r="UFW140" s="86"/>
      <c r="UFX140" s="86"/>
      <c r="UFY140" s="86"/>
      <c r="UFZ140" s="86"/>
      <c r="UGA140" s="86"/>
      <c r="UGB140" s="86"/>
      <c r="UGC140" s="86"/>
      <c r="UGD140" s="86"/>
      <c r="UGE140" s="86"/>
      <c r="UGF140" s="86"/>
      <c r="UGG140" s="86"/>
      <c r="UGH140" s="86"/>
      <c r="UGI140" s="86"/>
      <c r="UGJ140" s="86"/>
      <c r="UGK140" s="86"/>
      <c r="UGL140" s="86"/>
      <c r="UGM140" s="86"/>
      <c r="UGN140" s="86"/>
      <c r="UGO140" s="86"/>
      <c r="UGP140" s="86"/>
      <c r="UGQ140" s="86"/>
      <c r="UGR140" s="86"/>
      <c r="UGS140" s="86"/>
      <c r="UGT140" s="86"/>
      <c r="UGU140" s="86"/>
      <c r="UGV140" s="86"/>
      <c r="UGW140" s="86"/>
      <c r="UGX140" s="86"/>
      <c r="UGY140" s="86"/>
      <c r="UGZ140" s="86"/>
      <c r="UHA140" s="86"/>
      <c r="UHB140" s="86"/>
      <c r="UHC140" s="86"/>
      <c r="UHD140" s="86"/>
      <c r="UHE140" s="86"/>
      <c r="UHF140" s="86"/>
      <c r="UHG140" s="86"/>
      <c r="UHH140" s="86"/>
      <c r="UHI140" s="86"/>
      <c r="UHJ140" s="86"/>
      <c r="UHK140" s="86"/>
      <c r="UHL140" s="86"/>
      <c r="UHM140" s="86"/>
      <c r="UHN140" s="86"/>
      <c r="UHO140" s="86"/>
      <c r="UHP140" s="86"/>
      <c r="UHQ140" s="86"/>
      <c r="UHR140" s="86"/>
      <c r="UHS140" s="86"/>
      <c r="UHT140" s="86"/>
      <c r="UHU140" s="86"/>
      <c r="UHV140" s="86"/>
      <c r="UHW140" s="86"/>
      <c r="UHX140" s="86"/>
      <c r="UHY140" s="86"/>
      <c r="UHZ140" s="86"/>
      <c r="UIA140" s="86"/>
      <c r="UIB140" s="86"/>
      <c r="UIC140" s="86"/>
      <c r="UID140" s="86"/>
      <c r="UIE140" s="86"/>
      <c r="UIF140" s="86"/>
      <c r="UIG140" s="86"/>
      <c r="UIH140" s="86"/>
      <c r="UII140" s="86"/>
      <c r="UIJ140" s="86"/>
      <c r="UIK140" s="86"/>
      <c r="UIL140" s="86"/>
      <c r="UIM140" s="86"/>
      <c r="UIN140" s="86"/>
      <c r="UIO140" s="86"/>
      <c r="UIP140" s="86"/>
      <c r="UIQ140" s="86"/>
      <c r="UIR140" s="86"/>
      <c r="UIS140" s="86"/>
      <c r="UIT140" s="86"/>
      <c r="UIU140" s="86"/>
      <c r="UIV140" s="86"/>
      <c r="UIW140" s="86"/>
      <c r="UIX140" s="86"/>
      <c r="UIY140" s="86"/>
      <c r="UIZ140" s="86"/>
      <c r="UJA140" s="86"/>
      <c r="UJB140" s="86"/>
      <c r="UJC140" s="86"/>
      <c r="UJD140" s="86"/>
      <c r="UJE140" s="86"/>
      <c r="UJF140" s="86"/>
      <c r="UJG140" s="86"/>
      <c r="UJH140" s="86"/>
      <c r="UJI140" s="86"/>
      <c r="UJJ140" s="86"/>
      <c r="UJK140" s="86"/>
      <c r="UJL140" s="86"/>
      <c r="UJM140" s="86"/>
      <c r="UJN140" s="86"/>
      <c r="UJO140" s="86"/>
      <c r="UJP140" s="86"/>
      <c r="UJQ140" s="86"/>
      <c r="UJR140" s="86"/>
      <c r="UJS140" s="86"/>
      <c r="UJT140" s="86"/>
      <c r="UJU140" s="86"/>
      <c r="UJV140" s="86"/>
      <c r="UJW140" s="86"/>
      <c r="UJX140" s="86"/>
      <c r="UJY140" s="86"/>
      <c r="UJZ140" s="86"/>
      <c r="UKA140" s="86"/>
      <c r="UKB140" s="86"/>
      <c r="UKC140" s="86"/>
      <c r="UKD140" s="86"/>
      <c r="UKE140" s="86"/>
      <c r="UKF140" s="86"/>
      <c r="UKG140" s="86"/>
      <c r="UKH140" s="86"/>
      <c r="UKI140" s="86"/>
      <c r="UKJ140" s="86"/>
      <c r="UKK140" s="86"/>
      <c r="UKL140" s="86"/>
      <c r="UKM140" s="86"/>
      <c r="UKN140" s="86"/>
      <c r="UKO140" s="86"/>
      <c r="UKP140" s="86"/>
      <c r="UKQ140" s="86"/>
      <c r="UKR140" s="86"/>
      <c r="UKS140" s="86"/>
      <c r="UKT140" s="86"/>
      <c r="UKU140" s="86"/>
      <c r="UKV140" s="86"/>
      <c r="UKW140" s="86"/>
      <c r="UKX140" s="86"/>
      <c r="UKY140" s="86"/>
      <c r="UKZ140" s="86"/>
      <c r="ULA140" s="86"/>
      <c r="ULB140" s="86"/>
      <c r="ULC140" s="86"/>
      <c r="ULD140" s="86"/>
      <c r="ULE140" s="86"/>
      <c r="ULF140" s="86"/>
      <c r="ULG140" s="86"/>
      <c r="ULH140" s="86"/>
      <c r="ULI140" s="86"/>
      <c r="ULJ140" s="86"/>
      <c r="ULK140" s="86"/>
      <c r="ULL140" s="86"/>
      <c r="ULM140" s="86"/>
      <c r="ULN140" s="86"/>
      <c r="ULO140" s="86"/>
      <c r="ULP140" s="86"/>
      <c r="ULQ140" s="86"/>
      <c r="ULR140" s="86"/>
      <c r="ULS140" s="86"/>
      <c r="ULT140" s="86"/>
      <c r="ULU140" s="86"/>
      <c r="ULV140" s="86"/>
      <c r="ULW140" s="86"/>
      <c r="ULX140" s="86"/>
      <c r="ULY140" s="86"/>
      <c r="ULZ140" s="86"/>
      <c r="UMA140" s="86"/>
      <c r="UMB140" s="86"/>
      <c r="UMC140" s="86"/>
      <c r="UMD140" s="86"/>
      <c r="UME140" s="86"/>
      <c r="UMF140" s="86"/>
      <c r="UMG140" s="86"/>
      <c r="UMH140" s="86"/>
      <c r="UMI140" s="86"/>
      <c r="UMJ140" s="86"/>
      <c r="UMK140" s="86"/>
      <c r="UML140" s="86"/>
      <c r="UMM140" s="86"/>
      <c r="UMN140" s="86"/>
      <c r="UMO140" s="86"/>
      <c r="UMP140" s="86"/>
      <c r="UMQ140" s="86"/>
      <c r="UMR140" s="86"/>
      <c r="UMS140" s="86"/>
      <c r="UMT140" s="86"/>
      <c r="UMU140" s="86"/>
      <c r="UMV140" s="86"/>
      <c r="UMW140" s="86"/>
      <c r="UMX140" s="86"/>
      <c r="UMY140" s="86"/>
      <c r="UMZ140" s="86"/>
      <c r="UNA140" s="86"/>
      <c r="UNB140" s="86"/>
      <c r="UNC140" s="86"/>
      <c r="UND140" s="86"/>
      <c r="UNE140" s="86"/>
      <c r="UNF140" s="86"/>
      <c r="UNG140" s="86"/>
      <c r="UNH140" s="86"/>
      <c r="UNI140" s="86"/>
      <c r="UNJ140" s="86"/>
      <c r="UNK140" s="86"/>
      <c r="UNL140" s="86"/>
      <c r="UNM140" s="86"/>
      <c r="UNN140" s="86"/>
      <c r="UNO140" s="86"/>
      <c r="UNP140" s="86"/>
      <c r="UNQ140" s="86"/>
      <c r="UNR140" s="86"/>
      <c r="UNS140" s="86"/>
      <c r="UNT140" s="86"/>
      <c r="UNU140" s="86"/>
      <c r="UNV140" s="86"/>
      <c r="UNW140" s="86"/>
      <c r="UNX140" s="86"/>
      <c r="UNY140" s="86"/>
      <c r="UNZ140" s="86"/>
      <c r="UOA140" s="86"/>
      <c r="UOB140" s="86"/>
      <c r="UOC140" s="86"/>
      <c r="UOD140" s="86"/>
      <c r="UOE140" s="86"/>
      <c r="UOF140" s="86"/>
      <c r="UOG140" s="86"/>
      <c r="UOH140" s="86"/>
      <c r="UOI140" s="86"/>
      <c r="UOP140" s="86"/>
      <c r="UOQ140" s="86"/>
      <c r="UOR140" s="86"/>
      <c r="UOS140" s="86"/>
      <c r="UOT140" s="86"/>
      <c r="UOU140" s="86"/>
      <c r="UOV140" s="86"/>
      <c r="UOW140" s="86"/>
      <c r="UOX140" s="86"/>
      <c r="UOY140" s="86"/>
      <c r="UOZ140" s="86"/>
      <c r="UPA140" s="86"/>
      <c r="UPB140" s="86"/>
      <c r="UPC140" s="86"/>
      <c r="UPD140" s="86"/>
      <c r="UPE140" s="86"/>
      <c r="UPF140" s="86"/>
      <c r="UPG140" s="86"/>
      <c r="UPH140" s="86"/>
      <c r="UPI140" s="86"/>
      <c r="UPJ140" s="86"/>
      <c r="UPK140" s="86"/>
      <c r="UPL140" s="86"/>
      <c r="UPM140" s="86"/>
      <c r="UPN140" s="86"/>
      <c r="UPO140" s="86"/>
      <c r="UPP140" s="86"/>
      <c r="UPQ140" s="86"/>
      <c r="UPR140" s="86"/>
      <c r="UPS140" s="86"/>
      <c r="UPT140" s="86"/>
      <c r="UPU140" s="86"/>
      <c r="UPV140" s="86"/>
      <c r="UPW140" s="86"/>
      <c r="UPX140" s="86"/>
      <c r="UPY140" s="86"/>
      <c r="UPZ140" s="86"/>
      <c r="UQA140" s="86"/>
      <c r="UQB140" s="86"/>
      <c r="UQC140" s="86"/>
      <c r="UQD140" s="86"/>
      <c r="UQE140" s="86"/>
      <c r="UQF140" s="86"/>
      <c r="UQG140" s="86"/>
      <c r="UQH140" s="86"/>
      <c r="UQI140" s="86"/>
      <c r="UQJ140" s="86"/>
      <c r="UQK140" s="86"/>
      <c r="UQL140" s="86"/>
      <c r="UQM140" s="86"/>
      <c r="UQN140" s="86"/>
      <c r="UQO140" s="86"/>
      <c r="UQP140" s="86"/>
      <c r="UQQ140" s="86"/>
      <c r="UQR140" s="86"/>
      <c r="UQS140" s="86"/>
      <c r="UQT140" s="86"/>
      <c r="UQU140" s="86"/>
      <c r="UQV140" s="86"/>
      <c r="UQW140" s="86"/>
      <c r="UQX140" s="86"/>
      <c r="UQY140" s="86"/>
      <c r="UQZ140" s="86"/>
      <c r="URA140" s="86"/>
      <c r="URB140" s="86"/>
      <c r="URC140" s="86"/>
      <c r="URD140" s="86"/>
      <c r="URE140" s="86"/>
      <c r="URF140" s="86"/>
      <c r="URG140" s="86"/>
      <c r="URH140" s="86"/>
      <c r="URI140" s="86"/>
      <c r="URJ140" s="86"/>
      <c r="URK140" s="86"/>
      <c r="URL140" s="86"/>
      <c r="URM140" s="86"/>
      <c r="URN140" s="86"/>
      <c r="URO140" s="86"/>
      <c r="URP140" s="86"/>
      <c r="URQ140" s="86"/>
      <c r="URR140" s="86"/>
      <c r="URS140" s="86"/>
      <c r="URT140" s="86"/>
      <c r="URU140" s="86"/>
      <c r="URV140" s="86"/>
      <c r="URW140" s="86"/>
      <c r="URX140" s="86"/>
      <c r="URY140" s="86"/>
      <c r="URZ140" s="86"/>
      <c r="USA140" s="86"/>
      <c r="USB140" s="86"/>
      <c r="USC140" s="86"/>
      <c r="USD140" s="86"/>
      <c r="USE140" s="86"/>
      <c r="USF140" s="86"/>
      <c r="USG140" s="86"/>
      <c r="USH140" s="86"/>
      <c r="USI140" s="86"/>
      <c r="USJ140" s="86"/>
      <c r="USK140" s="86"/>
      <c r="USL140" s="86"/>
      <c r="USM140" s="86"/>
      <c r="USN140" s="86"/>
      <c r="USO140" s="86"/>
      <c r="USP140" s="86"/>
      <c r="USQ140" s="86"/>
      <c r="USR140" s="86"/>
      <c r="USS140" s="86"/>
      <c r="UST140" s="86"/>
      <c r="USU140" s="86"/>
      <c r="USV140" s="86"/>
      <c r="USW140" s="86"/>
      <c r="USX140" s="86"/>
      <c r="USY140" s="86"/>
      <c r="USZ140" s="86"/>
      <c r="UTA140" s="86"/>
      <c r="UTB140" s="86"/>
      <c r="UTC140" s="86"/>
      <c r="UTD140" s="86"/>
      <c r="UTE140" s="86"/>
      <c r="UTF140" s="86"/>
      <c r="UTG140" s="86"/>
      <c r="UTH140" s="86"/>
      <c r="UTI140" s="86"/>
      <c r="UTJ140" s="86"/>
      <c r="UTK140" s="86"/>
      <c r="UTL140" s="86"/>
      <c r="UTM140" s="86"/>
      <c r="UTN140" s="86"/>
      <c r="UTO140" s="86"/>
      <c r="UTP140" s="86"/>
      <c r="UTQ140" s="86"/>
      <c r="UTR140" s="86"/>
      <c r="UTS140" s="86"/>
      <c r="UTT140" s="86"/>
      <c r="UTU140" s="86"/>
      <c r="UTV140" s="86"/>
      <c r="UTW140" s="86"/>
      <c r="UTX140" s="86"/>
      <c r="UTY140" s="86"/>
      <c r="UTZ140" s="86"/>
      <c r="UUA140" s="86"/>
      <c r="UUB140" s="86"/>
      <c r="UUC140" s="86"/>
      <c r="UUD140" s="86"/>
      <c r="UUE140" s="86"/>
      <c r="UUF140" s="86"/>
      <c r="UUG140" s="86"/>
      <c r="UUH140" s="86"/>
      <c r="UUI140" s="86"/>
      <c r="UUJ140" s="86"/>
      <c r="UUK140" s="86"/>
      <c r="UUL140" s="86"/>
      <c r="UUM140" s="86"/>
      <c r="UUN140" s="86"/>
      <c r="UUO140" s="86"/>
      <c r="UUP140" s="86"/>
      <c r="UUQ140" s="86"/>
      <c r="UUR140" s="86"/>
      <c r="UUS140" s="86"/>
      <c r="UUT140" s="86"/>
      <c r="UUU140" s="86"/>
      <c r="UUV140" s="86"/>
      <c r="UUW140" s="86"/>
      <c r="UUX140" s="86"/>
      <c r="UUY140" s="86"/>
      <c r="UUZ140" s="86"/>
      <c r="UVA140" s="86"/>
      <c r="UVB140" s="86"/>
      <c r="UVC140" s="86"/>
      <c r="UVD140" s="86"/>
      <c r="UVE140" s="86"/>
      <c r="UVF140" s="86"/>
      <c r="UVG140" s="86"/>
      <c r="UVH140" s="86"/>
      <c r="UVI140" s="86"/>
      <c r="UVJ140" s="86"/>
      <c r="UVK140" s="86"/>
      <c r="UVL140" s="86"/>
      <c r="UVM140" s="86"/>
      <c r="UVN140" s="86"/>
      <c r="UVO140" s="86"/>
      <c r="UVP140" s="86"/>
      <c r="UVQ140" s="86"/>
      <c r="UVR140" s="86"/>
      <c r="UVS140" s="86"/>
      <c r="UVT140" s="86"/>
      <c r="UVU140" s="86"/>
      <c r="UVV140" s="86"/>
      <c r="UVW140" s="86"/>
      <c r="UVX140" s="86"/>
      <c r="UVY140" s="86"/>
      <c r="UVZ140" s="86"/>
      <c r="UWA140" s="86"/>
      <c r="UWB140" s="86"/>
      <c r="UWC140" s="86"/>
      <c r="UWD140" s="86"/>
      <c r="UWE140" s="86"/>
      <c r="UWF140" s="86"/>
      <c r="UWG140" s="86"/>
      <c r="UWH140" s="86"/>
      <c r="UWI140" s="86"/>
      <c r="UWJ140" s="86"/>
      <c r="UWK140" s="86"/>
      <c r="UWL140" s="86"/>
      <c r="UWM140" s="86"/>
      <c r="UWN140" s="86"/>
      <c r="UWO140" s="86"/>
      <c r="UWP140" s="86"/>
      <c r="UWQ140" s="86"/>
      <c r="UWR140" s="86"/>
      <c r="UWS140" s="86"/>
      <c r="UWT140" s="86"/>
      <c r="UWU140" s="86"/>
      <c r="UWV140" s="86"/>
      <c r="UWW140" s="86"/>
      <c r="UWX140" s="86"/>
      <c r="UWY140" s="86"/>
      <c r="UWZ140" s="86"/>
      <c r="UXA140" s="86"/>
      <c r="UXB140" s="86"/>
      <c r="UXC140" s="86"/>
      <c r="UXD140" s="86"/>
      <c r="UXE140" s="86"/>
      <c r="UXF140" s="86"/>
      <c r="UXG140" s="86"/>
      <c r="UXH140" s="86"/>
      <c r="UXI140" s="86"/>
      <c r="UXJ140" s="86"/>
      <c r="UXK140" s="86"/>
      <c r="UXL140" s="86"/>
      <c r="UXM140" s="86"/>
      <c r="UXN140" s="86"/>
      <c r="UXO140" s="86"/>
      <c r="UXP140" s="86"/>
      <c r="UXQ140" s="86"/>
      <c r="UXR140" s="86"/>
      <c r="UXS140" s="86"/>
      <c r="UXT140" s="86"/>
      <c r="UXU140" s="86"/>
      <c r="UXV140" s="86"/>
      <c r="UXW140" s="86"/>
      <c r="UXX140" s="86"/>
      <c r="UXY140" s="86"/>
      <c r="UXZ140" s="86"/>
      <c r="UYA140" s="86"/>
      <c r="UYB140" s="86"/>
      <c r="UYC140" s="86"/>
      <c r="UYD140" s="86"/>
      <c r="UYE140" s="86"/>
      <c r="UYL140" s="86"/>
      <c r="UYM140" s="86"/>
      <c r="UYN140" s="86"/>
      <c r="UYO140" s="86"/>
      <c r="UYP140" s="86"/>
      <c r="UYQ140" s="86"/>
      <c r="UYR140" s="86"/>
      <c r="UYS140" s="86"/>
      <c r="UYT140" s="86"/>
      <c r="UYU140" s="86"/>
      <c r="UYV140" s="86"/>
      <c r="UYW140" s="86"/>
      <c r="UYX140" s="86"/>
      <c r="UYY140" s="86"/>
      <c r="UYZ140" s="86"/>
      <c r="UZA140" s="86"/>
      <c r="UZB140" s="86"/>
      <c r="UZC140" s="86"/>
      <c r="UZD140" s="86"/>
      <c r="UZE140" s="86"/>
      <c r="UZF140" s="86"/>
      <c r="UZG140" s="86"/>
      <c r="UZH140" s="86"/>
      <c r="UZI140" s="86"/>
      <c r="UZJ140" s="86"/>
      <c r="UZK140" s="86"/>
      <c r="UZL140" s="86"/>
      <c r="UZM140" s="86"/>
      <c r="UZN140" s="86"/>
      <c r="UZO140" s="86"/>
      <c r="UZP140" s="86"/>
      <c r="UZQ140" s="86"/>
      <c r="UZR140" s="86"/>
      <c r="UZS140" s="86"/>
      <c r="UZT140" s="86"/>
      <c r="UZU140" s="86"/>
      <c r="UZV140" s="86"/>
      <c r="UZW140" s="86"/>
      <c r="UZX140" s="86"/>
      <c r="UZY140" s="86"/>
      <c r="UZZ140" s="86"/>
      <c r="VAA140" s="86"/>
      <c r="VAB140" s="86"/>
      <c r="VAC140" s="86"/>
      <c r="VAD140" s="86"/>
      <c r="VAE140" s="86"/>
      <c r="VAF140" s="86"/>
      <c r="VAG140" s="86"/>
      <c r="VAH140" s="86"/>
      <c r="VAI140" s="86"/>
      <c r="VAJ140" s="86"/>
      <c r="VAK140" s="86"/>
      <c r="VAL140" s="86"/>
      <c r="VAM140" s="86"/>
      <c r="VAN140" s="86"/>
      <c r="VAO140" s="86"/>
      <c r="VAP140" s="86"/>
      <c r="VAQ140" s="86"/>
      <c r="VAR140" s="86"/>
      <c r="VAS140" s="86"/>
      <c r="VAT140" s="86"/>
      <c r="VAU140" s="86"/>
      <c r="VAV140" s="86"/>
      <c r="VAW140" s="86"/>
      <c r="VAX140" s="86"/>
      <c r="VAY140" s="86"/>
      <c r="VAZ140" s="86"/>
      <c r="VBA140" s="86"/>
      <c r="VBB140" s="86"/>
      <c r="VBC140" s="86"/>
      <c r="VBD140" s="86"/>
      <c r="VBE140" s="86"/>
      <c r="VBF140" s="86"/>
      <c r="VBG140" s="86"/>
      <c r="VBH140" s="86"/>
      <c r="VBI140" s="86"/>
      <c r="VBJ140" s="86"/>
      <c r="VBK140" s="86"/>
      <c r="VBL140" s="86"/>
      <c r="VBM140" s="86"/>
      <c r="VBN140" s="86"/>
      <c r="VBO140" s="86"/>
      <c r="VBP140" s="86"/>
      <c r="VBQ140" s="86"/>
      <c r="VBR140" s="86"/>
      <c r="VBS140" s="86"/>
      <c r="VBT140" s="86"/>
      <c r="VBU140" s="86"/>
      <c r="VBV140" s="86"/>
      <c r="VBW140" s="86"/>
      <c r="VBX140" s="86"/>
      <c r="VBY140" s="86"/>
      <c r="VBZ140" s="86"/>
      <c r="VCA140" s="86"/>
      <c r="VCB140" s="86"/>
      <c r="VCC140" s="86"/>
      <c r="VCD140" s="86"/>
      <c r="VCE140" s="86"/>
      <c r="VCF140" s="86"/>
      <c r="VCG140" s="86"/>
      <c r="VCH140" s="86"/>
      <c r="VCI140" s="86"/>
      <c r="VCJ140" s="86"/>
      <c r="VCK140" s="86"/>
      <c r="VCL140" s="86"/>
      <c r="VCM140" s="86"/>
      <c r="VCN140" s="86"/>
      <c r="VCO140" s="86"/>
      <c r="VCP140" s="86"/>
      <c r="VCQ140" s="86"/>
      <c r="VCR140" s="86"/>
      <c r="VCS140" s="86"/>
      <c r="VCT140" s="86"/>
      <c r="VCU140" s="86"/>
      <c r="VCV140" s="86"/>
      <c r="VCW140" s="86"/>
      <c r="VCX140" s="86"/>
      <c r="VCY140" s="86"/>
      <c r="VCZ140" s="86"/>
      <c r="VDA140" s="86"/>
      <c r="VDB140" s="86"/>
      <c r="VDC140" s="86"/>
      <c r="VDD140" s="86"/>
      <c r="VDE140" s="86"/>
      <c r="VDF140" s="86"/>
      <c r="VDG140" s="86"/>
      <c r="VDH140" s="86"/>
      <c r="VDI140" s="86"/>
      <c r="VDJ140" s="86"/>
      <c r="VDK140" s="86"/>
      <c r="VDL140" s="86"/>
      <c r="VDM140" s="86"/>
      <c r="VDN140" s="86"/>
      <c r="VDO140" s="86"/>
      <c r="VDP140" s="86"/>
      <c r="VDQ140" s="86"/>
      <c r="VDR140" s="86"/>
      <c r="VDS140" s="86"/>
      <c r="VDT140" s="86"/>
      <c r="VDU140" s="86"/>
      <c r="VDV140" s="86"/>
      <c r="VDW140" s="86"/>
      <c r="VDX140" s="86"/>
      <c r="VDY140" s="86"/>
      <c r="VDZ140" s="86"/>
      <c r="VEA140" s="86"/>
      <c r="VEB140" s="86"/>
      <c r="VEC140" s="86"/>
      <c r="VED140" s="86"/>
      <c r="VEE140" s="86"/>
      <c r="VEF140" s="86"/>
      <c r="VEG140" s="86"/>
      <c r="VEH140" s="86"/>
      <c r="VEI140" s="86"/>
      <c r="VEJ140" s="86"/>
      <c r="VEK140" s="86"/>
      <c r="VEL140" s="86"/>
      <c r="VEM140" s="86"/>
      <c r="VEN140" s="86"/>
      <c r="VEO140" s="86"/>
      <c r="VEP140" s="86"/>
      <c r="VEQ140" s="86"/>
      <c r="VER140" s="86"/>
      <c r="VES140" s="86"/>
      <c r="VET140" s="86"/>
      <c r="VEU140" s="86"/>
      <c r="VEV140" s="86"/>
      <c r="VEW140" s="86"/>
      <c r="VEX140" s="86"/>
      <c r="VEY140" s="86"/>
      <c r="VEZ140" s="86"/>
      <c r="VFA140" s="86"/>
      <c r="VFB140" s="86"/>
      <c r="VFC140" s="86"/>
      <c r="VFD140" s="86"/>
      <c r="VFE140" s="86"/>
      <c r="VFF140" s="86"/>
      <c r="VFG140" s="86"/>
      <c r="VFH140" s="86"/>
      <c r="VFI140" s="86"/>
      <c r="VFJ140" s="86"/>
      <c r="VFK140" s="86"/>
      <c r="VFL140" s="86"/>
      <c r="VFM140" s="86"/>
      <c r="VFN140" s="86"/>
      <c r="VFO140" s="86"/>
      <c r="VFP140" s="86"/>
      <c r="VFQ140" s="86"/>
      <c r="VFR140" s="86"/>
      <c r="VFS140" s="86"/>
      <c r="VFT140" s="86"/>
      <c r="VFU140" s="86"/>
      <c r="VFV140" s="86"/>
      <c r="VFW140" s="86"/>
      <c r="VFX140" s="86"/>
      <c r="VFY140" s="86"/>
      <c r="VFZ140" s="86"/>
      <c r="VGA140" s="86"/>
      <c r="VGB140" s="86"/>
      <c r="VGC140" s="86"/>
      <c r="VGD140" s="86"/>
      <c r="VGE140" s="86"/>
      <c r="VGF140" s="86"/>
      <c r="VGG140" s="86"/>
      <c r="VGH140" s="86"/>
      <c r="VGI140" s="86"/>
      <c r="VGJ140" s="86"/>
      <c r="VGK140" s="86"/>
      <c r="VGL140" s="86"/>
      <c r="VGM140" s="86"/>
      <c r="VGN140" s="86"/>
      <c r="VGO140" s="86"/>
      <c r="VGP140" s="86"/>
      <c r="VGQ140" s="86"/>
      <c r="VGR140" s="86"/>
      <c r="VGS140" s="86"/>
      <c r="VGT140" s="86"/>
      <c r="VGU140" s="86"/>
      <c r="VGV140" s="86"/>
      <c r="VGW140" s="86"/>
      <c r="VGX140" s="86"/>
      <c r="VGY140" s="86"/>
      <c r="VGZ140" s="86"/>
      <c r="VHA140" s="86"/>
      <c r="VHB140" s="86"/>
      <c r="VHC140" s="86"/>
      <c r="VHD140" s="86"/>
      <c r="VHE140" s="86"/>
      <c r="VHF140" s="86"/>
      <c r="VHG140" s="86"/>
      <c r="VHH140" s="86"/>
      <c r="VHI140" s="86"/>
      <c r="VHJ140" s="86"/>
      <c r="VHK140" s="86"/>
      <c r="VHL140" s="86"/>
      <c r="VHM140" s="86"/>
      <c r="VHN140" s="86"/>
      <c r="VHO140" s="86"/>
      <c r="VHP140" s="86"/>
      <c r="VHQ140" s="86"/>
      <c r="VHR140" s="86"/>
      <c r="VHS140" s="86"/>
      <c r="VHT140" s="86"/>
      <c r="VHU140" s="86"/>
      <c r="VHV140" s="86"/>
      <c r="VHW140" s="86"/>
      <c r="VHX140" s="86"/>
      <c r="VHY140" s="86"/>
      <c r="VHZ140" s="86"/>
      <c r="VIA140" s="86"/>
      <c r="VIH140" s="86"/>
      <c r="VII140" s="86"/>
      <c r="VIJ140" s="86"/>
      <c r="VIK140" s="86"/>
      <c r="VIL140" s="86"/>
      <c r="VIM140" s="86"/>
      <c r="VIN140" s="86"/>
      <c r="VIO140" s="86"/>
      <c r="VIP140" s="86"/>
      <c r="VIQ140" s="86"/>
      <c r="VIR140" s="86"/>
      <c r="VIS140" s="86"/>
      <c r="VIT140" s="86"/>
      <c r="VIU140" s="86"/>
      <c r="VIV140" s="86"/>
      <c r="VIW140" s="86"/>
      <c r="VIX140" s="86"/>
      <c r="VIY140" s="86"/>
      <c r="VIZ140" s="86"/>
      <c r="VJA140" s="86"/>
      <c r="VJB140" s="86"/>
      <c r="VJC140" s="86"/>
      <c r="VJD140" s="86"/>
      <c r="VJE140" s="86"/>
      <c r="VJF140" s="86"/>
      <c r="VJG140" s="86"/>
      <c r="VJH140" s="86"/>
      <c r="VJI140" s="86"/>
      <c r="VJJ140" s="86"/>
      <c r="VJK140" s="86"/>
      <c r="VJL140" s="86"/>
      <c r="VJM140" s="86"/>
      <c r="VJN140" s="86"/>
      <c r="VJO140" s="86"/>
      <c r="VJP140" s="86"/>
      <c r="VJQ140" s="86"/>
      <c r="VJR140" s="86"/>
      <c r="VJS140" s="86"/>
      <c r="VJT140" s="86"/>
      <c r="VJU140" s="86"/>
      <c r="VJV140" s="86"/>
      <c r="VJW140" s="86"/>
      <c r="VJX140" s="86"/>
      <c r="VJY140" s="86"/>
      <c r="VJZ140" s="86"/>
      <c r="VKA140" s="86"/>
      <c r="VKB140" s="86"/>
      <c r="VKC140" s="86"/>
      <c r="VKD140" s="86"/>
      <c r="VKE140" s="86"/>
      <c r="VKF140" s="86"/>
      <c r="VKG140" s="86"/>
      <c r="VKH140" s="86"/>
      <c r="VKI140" s="86"/>
      <c r="VKJ140" s="86"/>
      <c r="VKK140" s="86"/>
      <c r="VKL140" s="86"/>
      <c r="VKM140" s="86"/>
      <c r="VKN140" s="86"/>
      <c r="VKO140" s="86"/>
      <c r="VKP140" s="86"/>
      <c r="VKQ140" s="86"/>
      <c r="VKR140" s="86"/>
      <c r="VKS140" s="86"/>
      <c r="VKT140" s="86"/>
      <c r="VKU140" s="86"/>
      <c r="VKV140" s="86"/>
      <c r="VKW140" s="86"/>
      <c r="VKX140" s="86"/>
      <c r="VKY140" s="86"/>
      <c r="VKZ140" s="86"/>
      <c r="VLA140" s="86"/>
      <c r="VLB140" s="86"/>
      <c r="VLC140" s="86"/>
      <c r="VLD140" s="86"/>
      <c r="VLE140" s="86"/>
      <c r="VLF140" s="86"/>
      <c r="VLG140" s="86"/>
      <c r="VLH140" s="86"/>
      <c r="VLI140" s="86"/>
      <c r="VLJ140" s="86"/>
      <c r="VLK140" s="86"/>
      <c r="VLL140" s="86"/>
      <c r="VLM140" s="86"/>
      <c r="VLN140" s="86"/>
      <c r="VLO140" s="86"/>
      <c r="VLP140" s="86"/>
      <c r="VLQ140" s="86"/>
      <c r="VLR140" s="86"/>
      <c r="VLS140" s="86"/>
      <c r="VLT140" s="86"/>
      <c r="VLU140" s="86"/>
      <c r="VLV140" s="86"/>
      <c r="VLW140" s="86"/>
      <c r="VLX140" s="86"/>
      <c r="VLY140" s="86"/>
      <c r="VLZ140" s="86"/>
      <c r="VMA140" s="86"/>
      <c r="VMB140" s="86"/>
      <c r="VMC140" s="86"/>
      <c r="VMD140" s="86"/>
      <c r="VME140" s="86"/>
      <c r="VMF140" s="86"/>
      <c r="VMG140" s="86"/>
      <c r="VMH140" s="86"/>
      <c r="VMI140" s="86"/>
      <c r="VMJ140" s="86"/>
      <c r="VMK140" s="86"/>
      <c r="VML140" s="86"/>
      <c r="VMM140" s="86"/>
      <c r="VMN140" s="86"/>
      <c r="VMO140" s="86"/>
      <c r="VMP140" s="86"/>
      <c r="VMQ140" s="86"/>
      <c r="VMR140" s="86"/>
      <c r="VMS140" s="86"/>
      <c r="VMT140" s="86"/>
      <c r="VMU140" s="86"/>
      <c r="VMV140" s="86"/>
      <c r="VMW140" s="86"/>
      <c r="VMX140" s="86"/>
      <c r="VMY140" s="86"/>
      <c r="VMZ140" s="86"/>
      <c r="VNA140" s="86"/>
      <c r="VNB140" s="86"/>
      <c r="VNC140" s="86"/>
      <c r="VND140" s="86"/>
      <c r="VNE140" s="86"/>
      <c r="VNF140" s="86"/>
      <c r="VNG140" s="86"/>
      <c r="VNH140" s="86"/>
      <c r="VNI140" s="86"/>
      <c r="VNJ140" s="86"/>
      <c r="VNK140" s="86"/>
      <c r="VNL140" s="86"/>
      <c r="VNM140" s="86"/>
      <c r="VNN140" s="86"/>
      <c r="VNO140" s="86"/>
      <c r="VNP140" s="86"/>
      <c r="VNQ140" s="86"/>
      <c r="VNR140" s="86"/>
      <c r="VNS140" s="86"/>
      <c r="VNT140" s="86"/>
      <c r="VNU140" s="86"/>
      <c r="VNV140" s="86"/>
      <c r="VNW140" s="86"/>
      <c r="VNX140" s="86"/>
      <c r="VNY140" s="86"/>
      <c r="VNZ140" s="86"/>
      <c r="VOA140" s="86"/>
      <c r="VOB140" s="86"/>
      <c r="VOC140" s="86"/>
      <c r="VOD140" s="86"/>
      <c r="VOE140" s="86"/>
      <c r="VOF140" s="86"/>
      <c r="VOG140" s="86"/>
      <c r="VOH140" s="86"/>
      <c r="VOI140" s="86"/>
      <c r="VOJ140" s="86"/>
      <c r="VOK140" s="86"/>
      <c r="VOL140" s="86"/>
      <c r="VOM140" s="86"/>
      <c r="VON140" s="86"/>
      <c r="VOO140" s="86"/>
      <c r="VOP140" s="86"/>
      <c r="VOQ140" s="86"/>
      <c r="VOR140" s="86"/>
      <c r="VOS140" s="86"/>
      <c r="VOT140" s="86"/>
      <c r="VOU140" s="86"/>
      <c r="VOV140" s="86"/>
      <c r="VOW140" s="86"/>
      <c r="VOX140" s="86"/>
      <c r="VOY140" s="86"/>
      <c r="VOZ140" s="86"/>
      <c r="VPA140" s="86"/>
      <c r="VPB140" s="86"/>
      <c r="VPC140" s="86"/>
      <c r="VPD140" s="86"/>
      <c r="VPE140" s="86"/>
      <c r="VPF140" s="86"/>
      <c r="VPG140" s="86"/>
      <c r="VPH140" s="86"/>
      <c r="VPI140" s="86"/>
      <c r="VPJ140" s="86"/>
      <c r="VPK140" s="86"/>
      <c r="VPL140" s="86"/>
      <c r="VPM140" s="86"/>
      <c r="VPN140" s="86"/>
      <c r="VPO140" s="86"/>
      <c r="VPP140" s="86"/>
      <c r="VPQ140" s="86"/>
      <c r="VPR140" s="86"/>
      <c r="VPS140" s="86"/>
      <c r="VPT140" s="86"/>
      <c r="VPU140" s="86"/>
      <c r="VPV140" s="86"/>
      <c r="VPW140" s="86"/>
      <c r="VPX140" s="86"/>
      <c r="VPY140" s="86"/>
      <c r="VPZ140" s="86"/>
      <c r="VQA140" s="86"/>
      <c r="VQB140" s="86"/>
      <c r="VQC140" s="86"/>
      <c r="VQD140" s="86"/>
      <c r="VQE140" s="86"/>
      <c r="VQF140" s="86"/>
      <c r="VQG140" s="86"/>
      <c r="VQH140" s="86"/>
      <c r="VQI140" s="86"/>
      <c r="VQJ140" s="86"/>
      <c r="VQK140" s="86"/>
      <c r="VQL140" s="86"/>
      <c r="VQM140" s="86"/>
      <c r="VQN140" s="86"/>
      <c r="VQO140" s="86"/>
      <c r="VQP140" s="86"/>
      <c r="VQQ140" s="86"/>
      <c r="VQR140" s="86"/>
      <c r="VQS140" s="86"/>
      <c r="VQT140" s="86"/>
      <c r="VQU140" s="86"/>
      <c r="VQV140" s="86"/>
      <c r="VQW140" s="86"/>
      <c r="VQX140" s="86"/>
      <c r="VQY140" s="86"/>
      <c r="VQZ140" s="86"/>
      <c r="VRA140" s="86"/>
      <c r="VRB140" s="86"/>
      <c r="VRC140" s="86"/>
      <c r="VRD140" s="86"/>
      <c r="VRE140" s="86"/>
      <c r="VRF140" s="86"/>
      <c r="VRG140" s="86"/>
      <c r="VRH140" s="86"/>
      <c r="VRI140" s="86"/>
      <c r="VRJ140" s="86"/>
      <c r="VRK140" s="86"/>
      <c r="VRL140" s="86"/>
      <c r="VRM140" s="86"/>
      <c r="VRN140" s="86"/>
      <c r="VRO140" s="86"/>
      <c r="VRP140" s="86"/>
      <c r="VRQ140" s="86"/>
      <c r="VRR140" s="86"/>
      <c r="VRS140" s="86"/>
      <c r="VRT140" s="86"/>
      <c r="VRU140" s="86"/>
      <c r="VRV140" s="86"/>
      <c r="VRW140" s="86"/>
      <c r="VSD140" s="86"/>
      <c r="VSE140" s="86"/>
      <c r="VSF140" s="86"/>
      <c r="VSG140" s="86"/>
      <c r="VSH140" s="86"/>
      <c r="VSI140" s="86"/>
      <c r="VSJ140" s="86"/>
      <c r="VSK140" s="86"/>
      <c r="VSL140" s="86"/>
      <c r="VSM140" s="86"/>
      <c r="VSN140" s="86"/>
      <c r="VSO140" s="86"/>
      <c r="VSP140" s="86"/>
      <c r="VSQ140" s="86"/>
      <c r="VSR140" s="86"/>
      <c r="VSS140" s="86"/>
      <c r="VST140" s="86"/>
      <c r="VSU140" s="86"/>
      <c r="VSV140" s="86"/>
      <c r="VSW140" s="86"/>
      <c r="VSX140" s="86"/>
      <c r="VSY140" s="86"/>
      <c r="VSZ140" s="86"/>
      <c r="VTA140" s="86"/>
      <c r="VTB140" s="86"/>
      <c r="VTC140" s="86"/>
      <c r="VTD140" s="86"/>
      <c r="VTE140" s="86"/>
      <c r="VTF140" s="86"/>
      <c r="VTG140" s="86"/>
      <c r="VTH140" s="86"/>
      <c r="VTI140" s="86"/>
      <c r="VTJ140" s="86"/>
      <c r="VTK140" s="86"/>
      <c r="VTL140" s="86"/>
      <c r="VTM140" s="86"/>
      <c r="VTN140" s="86"/>
      <c r="VTO140" s="86"/>
      <c r="VTP140" s="86"/>
      <c r="VTQ140" s="86"/>
      <c r="VTR140" s="86"/>
      <c r="VTS140" s="86"/>
      <c r="VTT140" s="86"/>
      <c r="VTU140" s="86"/>
      <c r="VTV140" s="86"/>
      <c r="VTW140" s="86"/>
      <c r="VTX140" s="86"/>
      <c r="VTY140" s="86"/>
      <c r="VTZ140" s="86"/>
      <c r="VUA140" s="86"/>
      <c r="VUB140" s="86"/>
      <c r="VUC140" s="86"/>
      <c r="VUD140" s="86"/>
      <c r="VUE140" s="86"/>
      <c r="VUF140" s="86"/>
      <c r="VUG140" s="86"/>
      <c r="VUH140" s="86"/>
      <c r="VUI140" s="86"/>
      <c r="VUJ140" s="86"/>
      <c r="VUK140" s="86"/>
      <c r="VUL140" s="86"/>
      <c r="VUM140" s="86"/>
      <c r="VUN140" s="86"/>
      <c r="VUO140" s="86"/>
      <c r="VUP140" s="86"/>
      <c r="VUQ140" s="86"/>
      <c r="VUR140" s="86"/>
      <c r="VUS140" s="86"/>
      <c r="VUT140" s="86"/>
      <c r="VUU140" s="86"/>
      <c r="VUV140" s="86"/>
      <c r="VUW140" s="86"/>
      <c r="VUX140" s="86"/>
      <c r="VUY140" s="86"/>
      <c r="VUZ140" s="86"/>
      <c r="VVA140" s="86"/>
      <c r="VVB140" s="86"/>
      <c r="VVC140" s="86"/>
      <c r="VVD140" s="86"/>
      <c r="VVE140" s="86"/>
      <c r="VVF140" s="86"/>
      <c r="VVG140" s="86"/>
      <c r="VVH140" s="86"/>
      <c r="VVI140" s="86"/>
      <c r="VVJ140" s="86"/>
      <c r="VVK140" s="86"/>
      <c r="VVL140" s="86"/>
      <c r="VVM140" s="86"/>
      <c r="VVN140" s="86"/>
      <c r="VVO140" s="86"/>
      <c r="VVP140" s="86"/>
      <c r="VVQ140" s="86"/>
      <c r="VVR140" s="86"/>
      <c r="VVS140" s="86"/>
      <c r="VVT140" s="86"/>
      <c r="VVU140" s="86"/>
      <c r="VVV140" s="86"/>
      <c r="VVW140" s="86"/>
      <c r="VVX140" s="86"/>
      <c r="VVY140" s="86"/>
      <c r="VVZ140" s="86"/>
      <c r="VWA140" s="86"/>
      <c r="VWB140" s="86"/>
      <c r="VWC140" s="86"/>
      <c r="VWD140" s="86"/>
      <c r="VWE140" s="86"/>
      <c r="VWF140" s="86"/>
      <c r="VWG140" s="86"/>
      <c r="VWH140" s="86"/>
      <c r="VWI140" s="86"/>
      <c r="VWJ140" s="86"/>
      <c r="VWK140" s="86"/>
      <c r="VWL140" s="86"/>
      <c r="VWM140" s="86"/>
      <c r="VWN140" s="86"/>
      <c r="VWO140" s="86"/>
      <c r="VWP140" s="86"/>
      <c r="VWQ140" s="86"/>
      <c r="VWR140" s="86"/>
      <c r="VWS140" s="86"/>
      <c r="VWT140" s="86"/>
      <c r="VWU140" s="86"/>
      <c r="VWV140" s="86"/>
      <c r="VWW140" s="86"/>
      <c r="VWX140" s="86"/>
      <c r="VWY140" s="86"/>
      <c r="VWZ140" s="86"/>
      <c r="VXA140" s="86"/>
      <c r="VXB140" s="86"/>
      <c r="VXC140" s="86"/>
      <c r="VXD140" s="86"/>
      <c r="VXE140" s="86"/>
      <c r="VXF140" s="86"/>
      <c r="VXG140" s="86"/>
      <c r="VXH140" s="86"/>
      <c r="VXI140" s="86"/>
      <c r="VXJ140" s="86"/>
      <c r="VXK140" s="86"/>
      <c r="VXL140" s="86"/>
      <c r="VXM140" s="86"/>
      <c r="VXN140" s="86"/>
      <c r="VXO140" s="86"/>
      <c r="VXP140" s="86"/>
      <c r="VXQ140" s="86"/>
      <c r="VXR140" s="86"/>
      <c r="VXS140" s="86"/>
      <c r="VXT140" s="86"/>
      <c r="VXU140" s="86"/>
      <c r="VXV140" s="86"/>
      <c r="VXW140" s="86"/>
      <c r="VXX140" s="86"/>
      <c r="VXY140" s="86"/>
      <c r="VXZ140" s="86"/>
      <c r="VYA140" s="86"/>
      <c r="VYB140" s="86"/>
      <c r="VYC140" s="86"/>
      <c r="VYD140" s="86"/>
      <c r="VYE140" s="86"/>
      <c r="VYF140" s="86"/>
      <c r="VYG140" s="86"/>
      <c r="VYH140" s="86"/>
      <c r="VYI140" s="86"/>
      <c r="VYJ140" s="86"/>
      <c r="VYK140" s="86"/>
      <c r="VYL140" s="86"/>
      <c r="VYM140" s="86"/>
      <c r="VYN140" s="86"/>
      <c r="VYO140" s="86"/>
      <c r="VYP140" s="86"/>
      <c r="VYQ140" s="86"/>
      <c r="VYR140" s="86"/>
      <c r="VYS140" s="86"/>
      <c r="VYT140" s="86"/>
      <c r="VYU140" s="86"/>
      <c r="VYV140" s="86"/>
      <c r="VYW140" s="86"/>
      <c r="VYX140" s="86"/>
      <c r="VYY140" s="86"/>
      <c r="VYZ140" s="86"/>
      <c r="VZA140" s="86"/>
      <c r="VZB140" s="86"/>
      <c r="VZC140" s="86"/>
      <c r="VZD140" s="86"/>
      <c r="VZE140" s="86"/>
      <c r="VZF140" s="86"/>
      <c r="VZG140" s="86"/>
      <c r="VZH140" s="86"/>
      <c r="VZI140" s="86"/>
      <c r="VZJ140" s="86"/>
      <c r="VZK140" s="86"/>
      <c r="VZL140" s="86"/>
      <c r="VZM140" s="86"/>
      <c r="VZN140" s="86"/>
      <c r="VZO140" s="86"/>
      <c r="VZP140" s="86"/>
      <c r="VZQ140" s="86"/>
      <c r="VZR140" s="86"/>
      <c r="VZS140" s="86"/>
      <c r="VZT140" s="86"/>
      <c r="VZU140" s="86"/>
      <c r="VZV140" s="86"/>
      <c r="VZW140" s="86"/>
      <c r="VZX140" s="86"/>
      <c r="VZY140" s="86"/>
      <c r="VZZ140" s="86"/>
      <c r="WAA140" s="86"/>
      <c r="WAB140" s="86"/>
      <c r="WAC140" s="86"/>
      <c r="WAD140" s="86"/>
      <c r="WAE140" s="86"/>
      <c r="WAF140" s="86"/>
      <c r="WAG140" s="86"/>
      <c r="WAH140" s="86"/>
      <c r="WAI140" s="86"/>
      <c r="WAJ140" s="86"/>
      <c r="WAK140" s="86"/>
      <c r="WAL140" s="86"/>
      <c r="WAM140" s="86"/>
      <c r="WAN140" s="86"/>
      <c r="WAO140" s="86"/>
      <c r="WAP140" s="86"/>
      <c r="WAQ140" s="86"/>
      <c r="WAR140" s="86"/>
      <c r="WAS140" s="86"/>
      <c r="WAT140" s="86"/>
      <c r="WAU140" s="86"/>
      <c r="WAV140" s="86"/>
      <c r="WAW140" s="86"/>
      <c r="WAX140" s="86"/>
      <c r="WAY140" s="86"/>
      <c r="WAZ140" s="86"/>
      <c r="WBA140" s="86"/>
      <c r="WBB140" s="86"/>
      <c r="WBC140" s="86"/>
      <c r="WBD140" s="86"/>
      <c r="WBE140" s="86"/>
      <c r="WBF140" s="86"/>
      <c r="WBG140" s="86"/>
      <c r="WBH140" s="86"/>
      <c r="WBI140" s="86"/>
      <c r="WBJ140" s="86"/>
      <c r="WBK140" s="86"/>
      <c r="WBL140" s="86"/>
      <c r="WBM140" s="86"/>
      <c r="WBN140" s="86"/>
      <c r="WBO140" s="86"/>
      <c r="WBP140" s="86"/>
      <c r="WBQ140" s="86"/>
      <c r="WBR140" s="86"/>
      <c r="WBS140" s="86"/>
      <c r="WBZ140" s="86"/>
      <c r="WCA140" s="86"/>
      <c r="WCB140" s="86"/>
      <c r="WCC140" s="86"/>
      <c r="WCD140" s="86"/>
      <c r="WCE140" s="86"/>
      <c r="WCF140" s="86"/>
      <c r="WCG140" s="86"/>
      <c r="WCH140" s="86"/>
      <c r="WCI140" s="86"/>
      <c r="WCJ140" s="86"/>
      <c r="WCK140" s="86"/>
      <c r="WCL140" s="86"/>
      <c r="WCM140" s="86"/>
      <c r="WCN140" s="86"/>
      <c r="WCO140" s="86"/>
      <c r="WCP140" s="86"/>
      <c r="WCQ140" s="86"/>
      <c r="WCR140" s="86"/>
      <c r="WCS140" s="86"/>
      <c r="WCT140" s="86"/>
      <c r="WCU140" s="86"/>
      <c r="WCV140" s="86"/>
      <c r="WCW140" s="86"/>
      <c r="WCX140" s="86"/>
      <c r="WCY140" s="86"/>
      <c r="WCZ140" s="86"/>
      <c r="WDA140" s="86"/>
      <c r="WDB140" s="86"/>
      <c r="WDC140" s="86"/>
      <c r="WDD140" s="86"/>
      <c r="WDE140" s="86"/>
      <c r="WDF140" s="86"/>
      <c r="WDG140" s="86"/>
      <c r="WDH140" s="86"/>
      <c r="WDI140" s="86"/>
      <c r="WDJ140" s="86"/>
      <c r="WDK140" s="86"/>
      <c r="WDL140" s="86"/>
      <c r="WDM140" s="86"/>
      <c r="WDN140" s="86"/>
      <c r="WDO140" s="86"/>
      <c r="WDP140" s="86"/>
      <c r="WDQ140" s="86"/>
      <c r="WDR140" s="86"/>
      <c r="WDS140" s="86"/>
      <c r="WDT140" s="86"/>
      <c r="WDU140" s="86"/>
      <c r="WDV140" s="86"/>
      <c r="WDW140" s="86"/>
      <c r="WDX140" s="86"/>
      <c r="WDY140" s="86"/>
      <c r="WDZ140" s="86"/>
      <c r="WEA140" s="86"/>
      <c r="WEB140" s="86"/>
      <c r="WEC140" s="86"/>
      <c r="WED140" s="86"/>
      <c r="WEE140" s="86"/>
      <c r="WEF140" s="86"/>
      <c r="WEG140" s="86"/>
      <c r="WEH140" s="86"/>
      <c r="WEI140" s="86"/>
      <c r="WEJ140" s="86"/>
      <c r="WEK140" s="86"/>
      <c r="WEL140" s="86"/>
      <c r="WEM140" s="86"/>
      <c r="WEN140" s="86"/>
      <c r="WEO140" s="86"/>
      <c r="WEP140" s="86"/>
      <c r="WEQ140" s="86"/>
      <c r="WER140" s="86"/>
      <c r="WES140" s="86"/>
      <c r="WET140" s="86"/>
      <c r="WEU140" s="86"/>
      <c r="WEV140" s="86"/>
      <c r="WEW140" s="86"/>
      <c r="WEX140" s="86"/>
      <c r="WEY140" s="86"/>
      <c r="WEZ140" s="86"/>
      <c r="WFA140" s="86"/>
      <c r="WFB140" s="86"/>
      <c r="WFC140" s="86"/>
      <c r="WFD140" s="86"/>
      <c r="WFE140" s="86"/>
      <c r="WFF140" s="86"/>
      <c r="WFG140" s="86"/>
      <c r="WFH140" s="86"/>
      <c r="WFI140" s="86"/>
      <c r="WFJ140" s="86"/>
      <c r="WFK140" s="86"/>
      <c r="WFL140" s="86"/>
      <c r="WFM140" s="86"/>
      <c r="WFN140" s="86"/>
      <c r="WFO140" s="86"/>
      <c r="WFP140" s="86"/>
      <c r="WFQ140" s="86"/>
      <c r="WFR140" s="86"/>
      <c r="WFS140" s="86"/>
      <c r="WFT140" s="86"/>
      <c r="WFU140" s="86"/>
      <c r="WFV140" s="86"/>
      <c r="WFW140" s="86"/>
      <c r="WFX140" s="86"/>
      <c r="WFY140" s="86"/>
      <c r="WFZ140" s="86"/>
      <c r="WGA140" s="86"/>
      <c r="WGB140" s="86"/>
      <c r="WGC140" s="86"/>
      <c r="WGD140" s="86"/>
      <c r="WGE140" s="86"/>
      <c r="WGF140" s="86"/>
      <c r="WGG140" s="86"/>
      <c r="WGH140" s="86"/>
      <c r="WGI140" s="86"/>
      <c r="WGJ140" s="86"/>
      <c r="WGK140" s="86"/>
      <c r="WGL140" s="86"/>
      <c r="WGM140" s="86"/>
      <c r="WGN140" s="86"/>
      <c r="WGO140" s="86"/>
      <c r="WGP140" s="86"/>
      <c r="WGQ140" s="86"/>
      <c r="WGR140" s="86"/>
      <c r="WGS140" s="86"/>
      <c r="WGT140" s="86"/>
      <c r="WGU140" s="86"/>
      <c r="WGV140" s="86"/>
      <c r="WGW140" s="86"/>
      <c r="WGX140" s="86"/>
      <c r="WGY140" s="86"/>
      <c r="WGZ140" s="86"/>
      <c r="WHA140" s="86"/>
      <c r="WHB140" s="86"/>
      <c r="WHC140" s="86"/>
      <c r="WHD140" s="86"/>
      <c r="WHE140" s="86"/>
      <c r="WHF140" s="86"/>
      <c r="WHG140" s="86"/>
      <c r="WHH140" s="86"/>
      <c r="WHI140" s="86"/>
      <c r="WHJ140" s="86"/>
      <c r="WHK140" s="86"/>
      <c r="WHL140" s="86"/>
      <c r="WHM140" s="86"/>
      <c r="WHN140" s="86"/>
      <c r="WHO140" s="86"/>
      <c r="WHP140" s="86"/>
      <c r="WHQ140" s="86"/>
      <c r="WHR140" s="86"/>
      <c r="WHS140" s="86"/>
      <c r="WHT140" s="86"/>
      <c r="WHU140" s="86"/>
      <c r="WHV140" s="86"/>
      <c r="WHW140" s="86"/>
      <c r="WHX140" s="86"/>
      <c r="WHY140" s="86"/>
      <c r="WHZ140" s="86"/>
      <c r="WIA140" s="86"/>
      <c r="WIB140" s="86"/>
      <c r="WIC140" s="86"/>
      <c r="WID140" s="86"/>
      <c r="WIE140" s="86"/>
      <c r="WIF140" s="86"/>
      <c r="WIG140" s="86"/>
      <c r="WIH140" s="86"/>
      <c r="WII140" s="86"/>
      <c r="WIJ140" s="86"/>
      <c r="WIK140" s="86"/>
      <c r="WIL140" s="86"/>
      <c r="WIM140" s="86"/>
      <c r="WIN140" s="86"/>
      <c r="WIO140" s="86"/>
      <c r="WIP140" s="86"/>
      <c r="WIQ140" s="86"/>
      <c r="WIR140" s="86"/>
      <c r="WIS140" s="86"/>
      <c r="WIT140" s="86"/>
      <c r="WIU140" s="86"/>
      <c r="WIV140" s="86"/>
      <c r="WIW140" s="86"/>
      <c r="WIX140" s="86"/>
      <c r="WIY140" s="86"/>
      <c r="WIZ140" s="86"/>
      <c r="WJA140" s="86"/>
      <c r="WJB140" s="86"/>
      <c r="WJC140" s="86"/>
      <c r="WJD140" s="86"/>
      <c r="WJE140" s="86"/>
      <c r="WJF140" s="86"/>
      <c r="WJG140" s="86"/>
      <c r="WJH140" s="86"/>
      <c r="WJI140" s="86"/>
      <c r="WJJ140" s="86"/>
      <c r="WJK140" s="86"/>
      <c r="WJL140" s="86"/>
      <c r="WJM140" s="86"/>
      <c r="WJN140" s="86"/>
      <c r="WJO140" s="86"/>
      <c r="WJP140" s="86"/>
      <c r="WJQ140" s="86"/>
      <c r="WJR140" s="86"/>
      <c r="WJS140" s="86"/>
      <c r="WJT140" s="86"/>
      <c r="WJU140" s="86"/>
      <c r="WJV140" s="86"/>
      <c r="WJW140" s="86"/>
      <c r="WJX140" s="86"/>
      <c r="WJY140" s="86"/>
      <c r="WJZ140" s="86"/>
      <c r="WKA140" s="86"/>
      <c r="WKB140" s="86"/>
      <c r="WKC140" s="86"/>
      <c r="WKD140" s="86"/>
      <c r="WKE140" s="86"/>
      <c r="WKF140" s="86"/>
      <c r="WKG140" s="86"/>
      <c r="WKH140" s="86"/>
      <c r="WKI140" s="86"/>
      <c r="WKJ140" s="86"/>
      <c r="WKK140" s="86"/>
      <c r="WKL140" s="86"/>
      <c r="WKM140" s="86"/>
      <c r="WKN140" s="86"/>
      <c r="WKO140" s="86"/>
      <c r="WKP140" s="86"/>
      <c r="WKQ140" s="86"/>
      <c r="WKR140" s="86"/>
      <c r="WKS140" s="86"/>
      <c r="WKT140" s="86"/>
      <c r="WKU140" s="86"/>
      <c r="WKV140" s="86"/>
      <c r="WKW140" s="86"/>
      <c r="WKX140" s="86"/>
      <c r="WKY140" s="86"/>
      <c r="WKZ140" s="86"/>
      <c r="WLA140" s="86"/>
      <c r="WLB140" s="86"/>
      <c r="WLC140" s="86"/>
      <c r="WLD140" s="86"/>
      <c r="WLE140" s="86"/>
      <c r="WLF140" s="86"/>
      <c r="WLG140" s="86"/>
      <c r="WLH140" s="86"/>
      <c r="WLI140" s="86"/>
      <c r="WLJ140" s="86"/>
      <c r="WLK140" s="86"/>
      <c r="WLL140" s="86"/>
      <c r="WLM140" s="86"/>
      <c r="WLN140" s="86"/>
      <c r="WLO140" s="86"/>
      <c r="WLV140" s="86"/>
      <c r="WLW140" s="86"/>
      <c r="WLX140" s="86"/>
      <c r="WLY140" s="86"/>
      <c r="WLZ140" s="86"/>
      <c r="WMA140" s="86"/>
      <c r="WMB140" s="86"/>
      <c r="WMC140" s="86"/>
      <c r="WMD140" s="86"/>
      <c r="WME140" s="86"/>
      <c r="WMF140" s="86"/>
      <c r="WMG140" s="86"/>
      <c r="WMH140" s="86"/>
      <c r="WMI140" s="86"/>
      <c r="WMJ140" s="86"/>
      <c r="WMK140" s="86"/>
      <c r="WML140" s="86"/>
      <c r="WMM140" s="86"/>
      <c r="WMN140" s="86"/>
      <c r="WMO140" s="86"/>
      <c r="WMP140" s="86"/>
      <c r="WMQ140" s="86"/>
      <c r="WMR140" s="86"/>
      <c r="WMS140" s="86"/>
      <c r="WMT140" s="86"/>
      <c r="WMU140" s="86"/>
      <c r="WMV140" s="86"/>
      <c r="WMW140" s="86"/>
      <c r="WMX140" s="86"/>
      <c r="WMY140" s="86"/>
      <c r="WMZ140" s="86"/>
      <c r="WNA140" s="86"/>
      <c r="WNB140" s="86"/>
      <c r="WNC140" s="86"/>
      <c r="WND140" s="86"/>
      <c r="WNE140" s="86"/>
      <c r="WNF140" s="86"/>
      <c r="WNG140" s="86"/>
      <c r="WNH140" s="86"/>
      <c r="WNI140" s="86"/>
      <c r="WNJ140" s="86"/>
      <c r="WNK140" s="86"/>
      <c r="WNL140" s="86"/>
      <c r="WNM140" s="86"/>
      <c r="WNN140" s="86"/>
      <c r="WNO140" s="86"/>
      <c r="WNP140" s="86"/>
      <c r="WNQ140" s="86"/>
      <c r="WNR140" s="86"/>
      <c r="WNS140" s="86"/>
      <c r="WNT140" s="86"/>
      <c r="WNU140" s="86"/>
      <c r="WNV140" s="86"/>
      <c r="WNW140" s="86"/>
      <c r="WNX140" s="86"/>
      <c r="WNY140" s="86"/>
      <c r="WNZ140" s="86"/>
      <c r="WOA140" s="86"/>
      <c r="WOB140" s="86"/>
      <c r="WOC140" s="86"/>
      <c r="WOD140" s="86"/>
      <c r="WOE140" s="86"/>
      <c r="WOF140" s="86"/>
      <c r="WOG140" s="86"/>
      <c r="WOH140" s="86"/>
      <c r="WOI140" s="86"/>
      <c r="WOJ140" s="86"/>
      <c r="WOK140" s="86"/>
      <c r="WOL140" s="86"/>
      <c r="WOM140" s="86"/>
      <c r="WON140" s="86"/>
      <c r="WOO140" s="86"/>
      <c r="WOP140" s="86"/>
      <c r="WOQ140" s="86"/>
      <c r="WOR140" s="86"/>
      <c r="WOS140" s="86"/>
      <c r="WOT140" s="86"/>
      <c r="WOU140" s="86"/>
      <c r="WOV140" s="86"/>
      <c r="WOW140" s="86"/>
      <c r="WOX140" s="86"/>
      <c r="WOY140" s="86"/>
      <c r="WOZ140" s="86"/>
      <c r="WPA140" s="86"/>
      <c r="WPB140" s="86"/>
      <c r="WPC140" s="86"/>
      <c r="WPD140" s="86"/>
      <c r="WPE140" s="86"/>
      <c r="WPF140" s="86"/>
      <c r="WPG140" s="86"/>
      <c r="WPH140" s="86"/>
      <c r="WPI140" s="86"/>
      <c r="WPJ140" s="86"/>
      <c r="WPK140" s="86"/>
      <c r="WPL140" s="86"/>
      <c r="WPM140" s="86"/>
      <c r="WPN140" s="86"/>
      <c r="WPO140" s="86"/>
      <c r="WPP140" s="86"/>
      <c r="WPQ140" s="86"/>
      <c r="WPR140" s="86"/>
      <c r="WPS140" s="86"/>
      <c r="WPT140" s="86"/>
      <c r="WPU140" s="86"/>
      <c r="WPV140" s="86"/>
      <c r="WPW140" s="86"/>
      <c r="WPX140" s="86"/>
      <c r="WPY140" s="86"/>
      <c r="WPZ140" s="86"/>
      <c r="WQA140" s="86"/>
      <c r="WQB140" s="86"/>
      <c r="WQC140" s="86"/>
      <c r="WQD140" s="86"/>
      <c r="WQE140" s="86"/>
      <c r="WQF140" s="86"/>
      <c r="WQG140" s="86"/>
      <c r="WQH140" s="86"/>
      <c r="WQI140" s="86"/>
      <c r="WQJ140" s="86"/>
      <c r="WQK140" s="86"/>
      <c r="WQL140" s="86"/>
      <c r="WQM140" s="86"/>
      <c r="WQN140" s="86"/>
      <c r="WQO140" s="86"/>
      <c r="WQP140" s="86"/>
      <c r="WQQ140" s="86"/>
      <c r="WQR140" s="86"/>
      <c r="WQS140" s="86"/>
      <c r="WQT140" s="86"/>
      <c r="WQU140" s="86"/>
      <c r="WQV140" s="86"/>
      <c r="WQW140" s="86"/>
      <c r="WQX140" s="86"/>
      <c r="WQY140" s="86"/>
      <c r="WQZ140" s="86"/>
      <c r="WRA140" s="86"/>
      <c r="WRB140" s="86"/>
      <c r="WRC140" s="86"/>
      <c r="WRD140" s="86"/>
      <c r="WRE140" s="86"/>
      <c r="WRF140" s="86"/>
      <c r="WRG140" s="86"/>
      <c r="WRH140" s="86"/>
      <c r="WRI140" s="86"/>
      <c r="WRJ140" s="86"/>
      <c r="WRK140" s="86"/>
      <c r="WRL140" s="86"/>
      <c r="WRM140" s="86"/>
      <c r="WRN140" s="86"/>
      <c r="WRO140" s="86"/>
      <c r="WRP140" s="86"/>
      <c r="WRQ140" s="86"/>
      <c r="WRR140" s="86"/>
      <c r="WRS140" s="86"/>
      <c r="WRT140" s="86"/>
      <c r="WRU140" s="86"/>
      <c r="WRV140" s="86"/>
      <c r="WRW140" s="86"/>
      <c r="WRX140" s="86"/>
      <c r="WRY140" s="86"/>
      <c r="WRZ140" s="86"/>
      <c r="WSA140" s="86"/>
      <c r="WSB140" s="86"/>
      <c r="WSC140" s="86"/>
      <c r="WSD140" s="86"/>
      <c r="WSE140" s="86"/>
      <c r="WSF140" s="86"/>
      <c r="WSG140" s="86"/>
      <c r="WSH140" s="86"/>
      <c r="WSI140" s="86"/>
      <c r="WSJ140" s="86"/>
      <c r="WSK140" s="86"/>
      <c r="WSL140" s="86"/>
      <c r="WSM140" s="86"/>
      <c r="WSN140" s="86"/>
      <c r="WSO140" s="86"/>
      <c r="WSP140" s="86"/>
      <c r="WSQ140" s="86"/>
      <c r="WSR140" s="86"/>
      <c r="WSS140" s="86"/>
      <c r="WST140" s="86"/>
      <c r="WSU140" s="86"/>
      <c r="WSV140" s="86"/>
      <c r="WSW140" s="86"/>
      <c r="WSX140" s="86"/>
      <c r="WSY140" s="86"/>
      <c r="WSZ140" s="86"/>
      <c r="WTA140" s="86"/>
      <c r="WTB140" s="86"/>
      <c r="WTC140" s="86"/>
      <c r="WTD140" s="86"/>
      <c r="WTE140" s="86"/>
      <c r="WTF140" s="86"/>
      <c r="WTG140" s="86"/>
      <c r="WTH140" s="86"/>
      <c r="WTI140" s="86"/>
      <c r="WTJ140" s="86"/>
      <c r="WTK140" s="86"/>
      <c r="WTL140" s="86"/>
      <c r="WTM140" s="86"/>
      <c r="WTN140" s="86"/>
      <c r="WTO140" s="86"/>
      <c r="WTP140" s="86"/>
      <c r="WTQ140" s="86"/>
      <c r="WTR140" s="86"/>
      <c r="WTS140" s="86"/>
      <c r="WTT140" s="86"/>
      <c r="WTU140" s="86"/>
      <c r="WTV140" s="86"/>
      <c r="WTW140" s="86"/>
      <c r="WTX140" s="86"/>
      <c r="WTY140" s="86"/>
      <c r="WTZ140" s="86"/>
      <c r="WUA140" s="86"/>
      <c r="WUB140" s="86"/>
      <c r="WUC140" s="86"/>
      <c r="WUD140" s="86"/>
      <c r="WUE140" s="86"/>
      <c r="WUF140" s="86"/>
      <c r="WUG140" s="86"/>
      <c r="WUH140" s="86"/>
      <c r="WUI140" s="86"/>
      <c r="WUJ140" s="86"/>
      <c r="WUK140" s="86"/>
      <c r="WUL140" s="86"/>
      <c r="WUM140" s="86"/>
      <c r="WUN140" s="86"/>
      <c r="WUO140" s="86"/>
      <c r="WUP140" s="86"/>
      <c r="WUQ140" s="86"/>
      <c r="WUR140" s="86"/>
      <c r="WUS140" s="86"/>
      <c r="WUT140" s="86"/>
      <c r="WUU140" s="86"/>
      <c r="WUV140" s="86"/>
      <c r="WUW140" s="86"/>
      <c r="WUX140" s="86"/>
      <c r="WUY140" s="86"/>
      <c r="WUZ140" s="86"/>
      <c r="WVA140" s="86"/>
      <c r="WVB140" s="86"/>
      <c r="WVC140" s="86"/>
      <c r="WVD140" s="86"/>
      <c r="WVE140" s="86"/>
      <c r="WVF140" s="86"/>
      <c r="WVG140" s="86"/>
      <c r="WVH140" s="86"/>
      <c r="WVI140" s="86"/>
      <c r="WVJ140" s="86"/>
      <c r="WVK140" s="86"/>
      <c r="WVR140" s="86"/>
      <c r="WVS140" s="86"/>
      <c r="WVT140" s="86"/>
      <c r="WVU140" s="86"/>
      <c r="WVV140" s="86"/>
      <c r="WVW140" s="86"/>
      <c r="WVX140" s="86"/>
      <c r="WVY140" s="86"/>
      <c r="WVZ140" s="86"/>
      <c r="WWA140" s="86"/>
      <c r="WWB140" s="86"/>
      <c r="WWC140" s="86"/>
      <c r="WWD140" s="86"/>
      <c r="WWE140" s="86"/>
      <c r="WWF140" s="86"/>
      <c r="WWG140" s="86"/>
      <c r="WWH140" s="86"/>
      <c r="WWI140" s="86"/>
      <c r="WWJ140" s="86"/>
      <c r="WWK140" s="86"/>
      <c r="WWL140" s="86"/>
      <c r="WWM140" s="86"/>
      <c r="WWN140" s="86"/>
      <c r="WWO140" s="86"/>
      <c r="WWP140" s="86"/>
      <c r="WWQ140" s="86"/>
      <c r="WWR140" s="86"/>
      <c r="WWS140" s="86"/>
      <c r="WWT140" s="86"/>
      <c r="WWU140" s="86"/>
      <c r="WWV140" s="86"/>
      <c r="WWW140" s="86"/>
      <c r="WWX140" s="86"/>
      <c r="WWY140" s="86"/>
      <c r="WWZ140" s="86"/>
      <c r="WXA140" s="86"/>
      <c r="WXB140" s="86"/>
      <c r="WXC140" s="86"/>
      <c r="WXD140" s="86"/>
      <c r="WXE140" s="86"/>
      <c r="WXF140" s="86"/>
      <c r="WXG140" s="86"/>
      <c r="WXH140" s="86"/>
      <c r="WXI140" s="86"/>
      <c r="WXJ140" s="86"/>
      <c r="WXK140" s="86"/>
      <c r="WXL140" s="86"/>
      <c r="WXM140" s="86"/>
      <c r="WXN140" s="86"/>
      <c r="WXO140" s="86"/>
      <c r="WXP140" s="86"/>
      <c r="WXQ140" s="86"/>
      <c r="WXR140" s="86"/>
      <c r="WXS140" s="86"/>
      <c r="WXT140" s="86"/>
      <c r="WXU140" s="86"/>
      <c r="WXV140" s="86"/>
      <c r="WXW140" s="86"/>
      <c r="WXX140" s="86"/>
      <c r="WXY140" s="86"/>
      <c r="WXZ140" s="86"/>
      <c r="WYA140" s="86"/>
      <c r="WYB140" s="86"/>
      <c r="WYC140" s="86"/>
      <c r="WYD140" s="86"/>
      <c r="WYE140" s="86"/>
      <c r="WYF140" s="86"/>
      <c r="WYG140" s="86"/>
      <c r="WYH140" s="86"/>
      <c r="WYI140" s="86"/>
      <c r="WYJ140" s="86"/>
      <c r="WYK140" s="86"/>
      <c r="WYL140" s="86"/>
      <c r="WYM140" s="86"/>
      <c r="WYN140" s="86"/>
      <c r="WYO140" s="86"/>
      <c r="WYP140" s="86"/>
      <c r="WYQ140" s="86"/>
      <c r="WYR140" s="86"/>
      <c r="WYS140" s="86"/>
      <c r="WYT140" s="86"/>
      <c r="WYU140" s="86"/>
      <c r="WYV140" s="86"/>
      <c r="WYW140" s="86"/>
      <c r="WYX140" s="86"/>
      <c r="WYY140" s="86"/>
      <c r="WYZ140" s="86"/>
      <c r="WZA140" s="86"/>
      <c r="WZB140" s="86"/>
      <c r="WZC140" s="86"/>
      <c r="WZD140" s="86"/>
      <c r="WZE140" s="86"/>
      <c r="WZF140" s="86"/>
      <c r="WZG140" s="86"/>
      <c r="WZH140" s="86"/>
      <c r="WZI140" s="86"/>
      <c r="WZJ140" s="86"/>
      <c r="WZK140" s="86"/>
      <c r="WZL140" s="86"/>
      <c r="WZM140" s="86"/>
      <c r="WZN140" s="86"/>
      <c r="WZO140" s="86"/>
      <c r="WZP140" s="86"/>
      <c r="WZQ140" s="86"/>
      <c r="WZR140" s="86"/>
      <c r="WZS140" s="86"/>
      <c r="WZT140" s="86"/>
      <c r="WZU140" s="86"/>
      <c r="WZV140" s="86"/>
      <c r="WZW140" s="86"/>
      <c r="WZX140" s="86"/>
      <c r="WZY140" s="86"/>
      <c r="WZZ140" s="86"/>
      <c r="XAA140" s="86"/>
      <c r="XAB140" s="86"/>
      <c r="XAC140" s="86"/>
      <c r="XAD140" s="86"/>
      <c r="XAE140" s="86"/>
      <c r="XAF140" s="86"/>
      <c r="XAG140" s="86"/>
      <c r="XAH140" s="86"/>
      <c r="XAI140" s="86"/>
      <c r="XAJ140" s="86"/>
      <c r="XAK140" s="86"/>
      <c r="XAL140" s="86"/>
      <c r="XAM140" s="86"/>
      <c r="XAN140" s="86"/>
      <c r="XAO140" s="86"/>
      <c r="XAP140" s="86"/>
      <c r="XAQ140" s="86"/>
      <c r="XAR140" s="86"/>
      <c r="XAS140" s="86"/>
      <c r="XAT140" s="86"/>
      <c r="XAU140" s="86"/>
      <c r="XAV140" s="86"/>
      <c r="XAW140" s="86"/>
      <c r="XAX140" s="86"/>
      <c r="XAY140" s="86"/>
      <c r="XAZ140" s="86"/>
      <c r="XBA140" s="86"/>
      <c r="XBB140" s="86"/>
      <c r="XBC140" s="86"/>
      <c r="XBD140" s="86"/>
      <c r="XBE140" s="86"/>
      <c r="XBF140" s="86"/>
      <c r="XBG140" s="86"/>
      <c r="XBH140" s="86"/>
      <c r="XBI140" s="86"/>
      <c r="XBJ140" s="86"/>
      <c r="XBK140" s="86"/>
      <c r="XBL140" s="86"/>
      <c r="XBM140" s="86"/>
      <c r="XBN140" s="86"/>
      <c r="XBO140" s="86"/>
      <c r="XBP140" s="86"/>
      <c r="XBQ140" s="86"/>
      <c r="XBR140" s="86"/>
      <c r="XBS140" s="86"/>
      <c r="XBT140" s="86"/>
      <c r="XBU140" s="86"/>
      <c r="XBV140" s="86"/>
      <c r="XBW140" s="86"/>
      <c r="XBX140" s="86"/>
      <c r="XBY140" s="86"/>
      <c r="XBZ140" s="86"/>
      <c r="XCA140" s="86"/>
      <c r="XCB140" s="86"/>
      <c r="XCC140" s="86"/>
      <c r="XCD140" s="86"/>
      <c r="XCE140" s="86"/>
      <c r="XCF140" s="86"/>
      <c r="XCG140" s="86"/>
      <c r="XCH140" s="86"/>
      <c r="XCI140" s="86"/>
      <c r="XCJ140" s="86"/>
      <c r="XCK140" s="86"/>
      <c r="XCL140" s="86"/>
      <c r="XCM140" s="86"/>
      <c r="XCN140" s="86"/>
      <c r="XCO140" s="86"/>
      <c r="XCP140" s="86"/>
      <c r="XCQ140" s="86"/>
      <c r="XCR140" s="86"/>
      <c r="XCS140" s="86"/>
      <c r="XCT140" s="86"/>
      <c r="XCU140" s="86"/>
      <c r="XCV140" s="86"/>
      <c r="XCW140" s="86"/>
      <c r="XCX140" s="86"/>
      <c r="XCY140" s="86"/>
      <c r="XCZ140" s="86"/>
      <c r="XDA140" s="86"/>
      <c r="XDB140" s="86"/>
      <c r="XDC140" s="86"/>
      <c r="XDD140" s="86"/>
      <c r="XDE140" s="86"/>
      <c r="XDF140" s="86"/>
      <c r="XDG140" s="86"/>
      <c r="XDH140" s="86"/>
      <c r="XDI140" s="86"/>
      <c r="XDJ140" s="86"/>
      <c r="XDK140" s="86"/>
      <c r="XDL140" s="86"/>
      <c r="XDM140" s="86"/>
      <c r="XDN140" s="86"/>
      <c r="XDO140" s="86"/>
      <c r="XDP140" s="86"/>
      <c r="XDQ140" s="86"/>
      <c r="XDR140" s="86"/>
      <c r="XDS140" s="86"/>
      <c r="XDT140" s="86"/>
      <c r="XDU140" s="86"/>
      <c r="XDV140" s="86"/>
      <c r="XDW140" s="86"/>
      <c r="XDX140" s="86"/>
      <c r="XDY140" s="86"/>
      <c r="XDZ140" s="86"/>
      <c r="XEA140" s="86"/>
      <c r="XEB140" s="86"/>
      <c r="XEC140" s="86"/>
      <c r="XED140" s="86"/>
      <c r="XEE140" s="86"/>
      <c r="XEF140" s="86"/>
      <c r="XEG140" s="86"/>
      <c r="XEH140" s="86"/>
      <c r="XEI140" s="86"/>
      <c r="XEJ140" s="86"/>
      <c r="XEK140" s="86"/>
      <c r="XEL140" s="86"/>
      <c r="XEM140" s="86"/>
      <c r="XEN140" s="86"/>
      <c r="XEO140" s="86"/>
      <c r="XEP140" s="86"/>
      <c r="XEQ140" s="86"/>
      <c r="XER140" s="86"/>
      <c r="XES140" s="86"/>
      <c r="XET140" s="86"/>
      <c r="XEU140" s="86"/>
      <c r="XEV140" s="86"/>
      <c r="XEW140" s="86"/>
      <c r="XEX140" s="86"/>
      <c r="XEY140" s="86"/>
      <c r="XEZ140" s="86"/>
      <c r="XFA140" s="86"/>
      <c r="XFB140" s="86"/>
      <c r="XFC140" s="86"/>
      <c r="XFD140" s="86"/>
    </row>
    <row r="141" spans="1:16384" s="33" customFormat="1" ht="36.75" customHeight="1" x14ac:dyDescent="0.25">
      <c r="A141" s="119" t="s">
        <v>402</v>
      </c>
      <c r="B141" s="126" t="s">
        <v>362</v>
      </c>
      <c r="C141" s="126" t="s">
        <v>106</v>
      </c>
      <c r="D141" s="118">
        <v>21428504.84</v>
      </c>
      <c r="E141" s="118">
        <v>22385631.969999999</v>
      </c>
      <c r="F141" s="118">
        <v>23277123.600000001</v>
      </c>
      <c r="G141" s="44"/>
      <c r="H141" s="94"/>
      <c r="I141" s="94"/>
      <c r="J141" s="44"/>
      <c r="K141" s="44"/>
      <c r="L141" s="199"/>
      <c r="M141" s="199"/>
      <c r="N141" s="199"/>
      <c r="O141" s="199"/>
      <c r="P141" s="199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  <c r="DC141" s="86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  <c r="EX141" s="86"/>
      <c r="EY141" s="86"/>
      <c r="EZ141" s="86"/>
      <c r="FA141" s="86"/>
      <c r="FB141" s="86"/>
      <c r="FC141" s="86"/>
      <c r="FD141" s="86"/>
      <c r="FE141" s="86"/>
      <c r="FF141" s="86"/>
      <c r="FG141" s="86"/>
      <c r="FH141" s="86"/>
      <c r="FI141" s="86"/>
      <c r="FJ141" s="86"/>
      <c r="FK141" s="86"/>
      <c r="FL141" s="86"/>
      <c r="FM141" s="86"/>
      <c r="FN141" s="86"/>
      <c r="FO141" s="86"/>
      <c r="FP141" s="86"/>
      <c r="FQ141" s="86"/>
      <c r="FR141" s="86"/>
      <c r="FS141" s="86"/>
      <c r="FT141" s="86"/>
      <c r="FU141" s="86"/>
      <c r="FV141" s="86"/>
      <c r="FW141" s="86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86"/>
      <c r="HV141" s="86"/>
      <c r="HW141" s="86"/>
      <c r="HX141" s="86"/>
      <c r="HY141" s="86"/>
      <c r="HZ141" s="86"/>
      <c r="IA141" s="86"/>
      <c r="IB141" s="86"/>
      <c r="IC141" s="86"/>
      <c r="ID141" s="86"/>
      <c r="IE141" s="86"/>
      <c r="IF141" s="86"/>
      <c r="IG141" s="86"/>
      <c r="IH141" s="86"/>
      <c r="II141" s="86"/>
      <c r="IJ141" s="86"/>
      <c r="IK141" s="86"/>
      <c r="IL141" s="86"/>
      <c r="IM141" s="86"/>
      <c r="IN141" s="86"/>
      <c r="IO141" s="86"/>
      <c r="IP141" s="86"/>
      <c r="IQ141" s="86"/>
      <c r="IR141" s="86"/>
      <c r="IS141" s="86"/>
      <c r="IT141" s="86"/>
      <c r="IU141" s="86"/>
      <c r="IV141" s="86"/>
      <c r="IW141" s="86"/>
      <c r="IX141" s="86"/>
      <c r="IY141" s="86"/>
      <c r="JF141" s="86"/>
      <c r="JG141" s="86"/>
      <c r="JH141" s="86"/>
      <c r="JI141" s="86"/>
      <c r="JJ141" s="86"/>
      <c r="JK141" s="86"/>
      <c r="JL141" s="86"/>
      <c r="JM141" s="86"/>
      <c r="JN141" s="86"/>
      <c r="JO141" s="86"/>
      <c r="JP141" s="86"/>
      <c r="JQ141" s="86"/>
      <c r="JR141" s="86"/>
      <c r="JS141" s="86"/>
      <c r="JT141" s="86"/>
      <c r="JU141" s="86"/>
      <c r="JV141" s="86"/>
      <c r="JW141" s="86"/>
      <c r="JX141" s="86"/>
      <c r="JY141" s="86"/>
      <c r="JZ141" s="86"/>
      <c r="KA141" s="86"/>
      <c r="KB141" s="86"/>
      <c r="KC141" s="86"/>
      <c r="KD141" s="86"/>
      <c r="KE141" s="86"/>
      <c r="KF141" s="86"/>
      <c r="KG141" s="86"/>
      <c r="KH141" s="86"/>
      <c r="KI141" s="86"/>
      <c r="KJ141" s="86"/>
      <c r="KK141" s="86"/>
      <c r="KL141" s="86"/>
      <c r="KM141" s="86"/>
      <c r="KN141" s="86"/>
      <c r="KO141" s="86"/>
      <c r="KP141" s="86"/>
      <c r="KQ141" s="86"/>
      <c r="KR141" s="86"/>
      <c r="KS141" s="86"/>
      <c r="KT141" s="86"/>
      <c r="KU141" s="86"/>
      <c r="KV141" s="86"/>
      <c r="KW141" s="86"/>
      <c r="KX141" s="86"/>
      <c r="KY141" s="86"/>
      <c r="KZ141" s="86"/>
      <c r="LA141" s="86"/>
      <c r="LB141" s="86"/>
      <c r="LC141" s="86"/>
      <c r="LD141" s="86"/>
      <c r="LE141" s="86"/>
      <c r="LF141" s="86"/>
      <c r="LG141" s="86"/>
      <c r="LH141" s="86"/>
      <c r="LI141" s="86"/>
      <c r="LJ141" s="86"/>
      <c r="LK141" s="86"/>
      <c r="LL141" s="86"/>
      <c r="LM141" s="86"/>
      <c r="LN141" s="86"/>
      <c r="LO141" s="86"/>
      <c r="LP141" s="86"/>
      <c r="LQ141" s="86"/>
      <c r="LR141" s="86"/>
      <c r="LS141" s="86"/>
      <c r="LT141" s="86"/>
      <c r="LU141" s="86"/>
      <c r="LV141" s="86"/>
      <c r="LW141" s="86"/>
      <c r="LX141" s="86"/>
      <c r="LY141" s="86"/>
      <c r="LZ141" s="86"/>
      <c r="MA141" s="86"/>
      <c r="MB141" s="86"/>
      <c r="MC141" s="86"/>
      <c r="MD141" s="86"/>
      <c r="ME141" s="86"/>
      <c r="MF141" s="86"/>
      <c r="MG141" s="86"/>
      <c r="MH141" s="86"/>
      <c r="MI141" s="86"/>
      <c r="MJ141" s="86"/>
      <c r="MK141" s="86"/>
      <c r="ML141" s="86"/>
      <c r="MM141" s="86"/>
      <c r="MN141" s="86"/>
      <c r="MO141" s="86"/>
      <c r="MP141" s="86"/>
      <c r="MQ141" s="86"/>
      <c r="MR141" s="86"/>
      <c r="MS141" s="86"/>
      <c r="MT141" s="86"/>
      <c r="MU141" s="86"/>
      <c r="MV141" s="86"/>
      <c r="MW141" s="86"/>
      <c r="MX141" s="86"/>
      <c r="MY141" s="86"/>
      <c r="MZ141" s="86"/>
      <c r="NA141" s="86"/>
      <c r="NB141" s="86"/>
      <c r="NC141" s="86"/>
      <c r="ND141" s="86"/>
      <c r="NE141" s="86"/>
      <c r="NF141" s="86"/>
      <c r="NG141" s="86"/>
      <c r="NH141" s="86"/>
      <c r="NI141" s="86"/>
      <c r="NJ141" s="86"/>
      <c r="NK141" s="86"/>
      <c r="NL141" s="86"/>
      <c r="NM141" s="86"/>
      <c r="NN141" s="86"/>
      <c r="NO141" s="86"/>
      <c r="NP141" s="86"/>
      <c r="NQ141" s="86"/>
      <c r="NR141" s="86"/>
      <c r="NS141" s="86"/>
      <c r="NT141" s="86"/>
      <c r="NU141" s="86"/>
      <c r="NV141" s="86"/>
      <c r="NW141" s="86"/>
      <c r="NX141" s="86"/>
      <c r="NY141" s="86"/>
      <c r="NZ141" s="86"/>
      <c r="OA141" s="86"/>
      <c r="OB141" s="86"/>
      <c r="OC141" s="86"/>
      <c r="OD141" s="86"/>
      <c r="OE141" s="86"/>
      <c r="OF141" s="86"/>
      <c r="OG141" s="86"/>
      <c r="OH141" s="86"/>
      <c r="OI141" s="86"/>
      <c r="OJ141" s="86"/>
      <c r="OK141" s="86"/>
      <c r="OL141" s="86"/>
      <c r="OM141" s="86"/>
      <c r="ON141" s="86"/>
      <c r="OO141" s="86"/>
      <c r="OP141" s="86"/>
      <c r="OQ141" s="86"/>
      <c r="OR141" s="86"/>
      <c r="OS141" s="86"/>
      <c r="OT141" s="86"/>
      <c r="OU141" s="86"/>
      <c r="OV141" s="86"/>
      <c r="OW141" s="86"/>
      <c r="OX141" s="86"/>
      <c r="OY141" s="86"/>
      <c r="OZ141" s="86"/>
      <c r="PA141" s="86"/>
      <c r="PB141" s="86"/>
      <c r="PC141" s="86"/>
      <c r="PD141" s="86"/>
      <c r="PE141" s="86"/>
      <c r="PF141" s="86"/>
      <c r="PG141" s="86"/>
      <c r="PH141" s="86"/>
      <c r="PI141" s="86"/>
      <c r="PJ141" s="86"/>
      <c r="PK141" s="86"/>
      <c r="PL141" s="86"/>
      <c r="PM141" s="86"/>
      <c r="PN141" s="86"/>
      <c r="PO141" s="86"/>
      <c r="PP141" s="86"/>
      <c r="PQ141" s="86"/>
      <c r="PR141" s="86"/>
      <c r="PS141" s="86"/>
      <c r="PT141" s="86"/>
      <c r="PU141" s="86"/>
      <c r="PV141" s="86"/>
      <c r="PW141" s="86"/>
      <c r="PX141" s="86"/>
      <c r="PY141" s="86"/>
      <c r="PZ141" s="86"/>
      <c r="QA141" s="86"/>
      <c r="QB141" s="86"/>
      <c r="QC141" s="86"/>
      <c r="QD141" s="86"/>
      <c r="QE141" s="86"/>
      <c r="QF141" s="86"/>
      <c r="QG141" s="86"/>
      <c r="QH141" s="86"/>
      <c r="QI141" s="86"/>
      <c r="QJ141" s="86"/>
      <c r="QK141" s="86"/>
      <c r="QL141" s="86"/>
      <c r="QM141" s="86"/>
      <c r="QN141" s="86"/>
      <c r="QO141" s="86"/>
      <c r="QP141" s="86"/>
      <c r="QQ141" s="86"/>
      <c r="QR141" s="86"/>
      <c r="QS141" s="86"/>
      <c r="QT141" s="86"/>
      <c r="QU141" s="86"/>
      <c r="QV141" s="86"/>
      <c r="QW141" s="86"/>
      <c r="QX141" s="86"/>
      <c r="QY141" s="86"/>
      <c r="QZ141" s="86"/>
      <c r="RA141" s="86"/>
      <c r="RB141" s="86"/>
      <c r="RC141" s="86"/>
      <c r="RD141" s="86"/>
      <c r="RE141" s="86"/>
      <c r="RF141" s="86"/>
      <c r="RG141" s="86"/>
      <c r="RH141" s="86"/>
      <c r="RI141" s="86"/>
      <c r="RJ141" s="86"/>
      <c r="RK141" s="86"/>
      <c r="RL141" s="86"/>
      <c r="RM141" s="86"/>
      <c r="RN141" s="86"/>
      <c r="RO141" s="86"/>
      <c r="RP141" s="86"/>
      <c r="RQ141" s="86"/>
      <c r="RR141" s="86"/>
      <c r="RS141" s="86"/>
      <c r="RT141" s="86"/>
      <c r="RU141" s="86"/>
      <c r="RV141" s="86"/>
      <c r="RW141" s="86"/>
      <c r="RX141" s="86"/>
      <c r="RY141" s="86"/>
      <c r="RZ141" s="86"/>
      <c r="SA141" s="86"/>
      <c r="SB141" s="86"/>
      <c r="SC141" s="86"/>
      <c r="SD141" s="86"/>
      <c r="SE141" s="86"/>
      <c r="SF141" s="86"/>
      <c r="SG141" s="86"/>
      <c r="SH141" s="86"/>
      <c r="SI141" s="86"/>
      <c r="SJ141" s="86"/>
      <c r="SK141" s="86"/>
      <c r="SL141" s="86"/>
      <c r="SM141" s="86"/>
      <c r="SN141" s="86"/>
      <c r="SO141" s="86"/>
      <c r="SP141" s="86"/>
      <c r="SQ141" s="86"/>
      <c r="SR141" s="86"/>
      <c r="SS141" s="86"/>
      <c r="ST141" s="86"/>
      <c r="SU141" s="86"/>
      <c r="TB141" s="86"/>
      <c r="TC141" s="86"/>
      <c r="TD141" s="86"/>
      <c r="TE141" s="86"/>
      <c r="TF141" s="86"/>
      <c r="TG141" s="86"/>
      <c r="TH141" s="86"/>
      <c r="TI141" s="86"/>
      <c r="TJ141" s="86"/>
      <c r="TK141" s="86"/>
      <c r="TL141" s="86"/>
      <c r="TM141" s="86"/>
      <c r="TN141" s="86"/>
      <c r="TO141" s="86"/>
      <c r="TP141" s="86"/>
      <c r="TQ141" s="86"/>
      <c r="TR141" s="86"/>
      <c r="TS141" s="86"/>
      <c r="TT141" s="86"/>
      <c r="TU141" s="86"/>
      <c r="TV141" s="86"/>
      <c r="TW141" s="86"/>
      <c r="TX141" s="86"/>
      <c r="TY141" s="86"/>
      <c r="TZ141" s="86"/>
      <c r="UA141" s="86"/>
      <c r="UB141" s="86"/>
      <c r="UC141" s="86"/>
      <c r="UD141" s="86"/>
      <c r="UE141" s="86"/>
      <c r="UF141" s="86"/>
      <c r="UG141" s="86"/>
      <c r="UH141" s="86"/>
      <c r="UI141" s="86"/>
      <c r="UJ141" s="86"/>
      <c r="UK141" s="86"/>
      <c r="UL141" s="86"/>
      <c r="UM141" s="86"/>
      <c r="UN141" s="86"/>
      <c r="UO141" s="86"/>
      <c r="UP141" s="86"/>
      <c r="UQ141" s="86"/>
      <c r="UR141" s="86"/>
      <c r="US141" s="86"/>
      <c r="UT141" s="86"/>
      <c r="UU141" s="86"/>
      <c r="UV141" s="86"/>
      <c r="UW141" s="86"/>
      <c r="UX141" s="86"/>
      <c r="UY141" s="86"/>
      <c r="UZ141" s="86"/>
      <c r="VA141" s="86"/>
      <c r="VB141" s="86"/>
      <c r="VC141" s="86"/>
      <c r="VD141" s="86"/>
      <c r="VE141" s="86"/>
      <c r="VF141" s="86"/>
      <c r="VG141" s="86"/>
      <c r="VH141" s="86"/>
      <c r="VI141" s="86"/>
      <c r="VJ141" s="86"/>
      <c r="VK141" s="86"/>
      <c r="VL141" s="86"/>
      <c r="VM141" s="86"/>
      <c r="VN141" s="86"/>
      <c r="VO141" s="86"/>
      <c r="VP141" s="86"/>
      <c r="VQ141" s="86"/>
      <c r="VR141" s="86"/>
      <c r="VS141" s="86"/>
      <c r="VT141" s="86"/>
      <c r="VU141" s="86"/>
      <c r="VV141" s="86"/>
      <c r="VW141" s="86"/>
      <c r="VX141" s="86"/>
      <c r="VY141" s="86"/>
      <c r="VZ141" s="86"/>
      <c r="WA141" s="86"/>
      <c r="WB141" s="86"/>
      <c r="WC141" s="86"/>
      <c r="WD141" s="86"/>
      <c r="WE141" s="86"/>
      <c r="WF141" s="86"/>
      <c r="WG141" s="86"/>
      <c r="WH141" s="86"/>
      <c r="WI141" s="86"/>
      <c r="WJ141" s="86"/>
      <c r="WK141" s="86"/>
      <c r="WL141" s="86"/>
      <c r="WM141" s="86"/>
      <c r="WN141" s="86"/>
      <c r="WO141" s="86"/>
      <c r="WP141" s="86"/>
      <c r="WQ141" s="86"/>
      <c r="WR141" s="86"/>
      <c r="WS141" s="86"/>
      <c r="WT141" s="86"/>
      <c r="WU141" s="86"/>
      <c r="WV141" s="86"/>
      <c r="WW141" s="86"/>
      <c r="WX141" s="86"/>
      <c r="WY141" s="86"/>
      <c r="WZ141" s="86"/>
      <c r="XA141" s="86"/>
      <c r="XB141" s="86"/>
      <c r="XC141" s="86"/>
      <c r="XD141" s="86"/>
      <c r="XE141" s="86"/>
      <c r="XF141" s="86"/>
      <c r="XG141" s="86"/>
      <c r="XH141" s="86"/>
      <c r="XI141" s="86"/>
      <c r="XJ141" s="86"/>
      <c r="XK141" s="86"/>
      <c r="XL141" s="86"/>
      <c r="XM141" s="86"/>
      <c r="XN141" s="86"/>
      <c r="XO141" s="86"/>
      <c r="XP141" s="86"/>
      <c r="XQ141" s="86"/>
      <c r="XR141" s="86"/>
      <c r="XS141" s="86"/>
      <c r="XT141" s="86"/>
      <c r="XU141" s="86"/>
      <c r="XV141" s="86"/>
      <c r="XW141" s="86"/>
      <c r="XX141" s="86"/>
      <c r="XY141" s="86"/>
      <c r="XZ141" s="86"/>
      <c r="YA141" s="86"/>
      <c r="YB141" s="86"/>
      <c r="YC141" s="86"/>
      <c r="YD141" s="86"/>
      <c r="YE141" s="86"/>
      <c r="YF141" s="86"/>
      <c r="YG141" s="86"/>
      <c r="YH141" s="86"/>
      <c r="YI141" s="86"/>
      <c r="YJ141" s="86"/>
      <c r="YK141" s="86"/>
      <c r="YL141" s="86"/>
      <c r="YM141" s="86"/>
      <c r="YN141" s="86"/>
      <c r="YO141" s="86"/>
      <c r="YP141" s="86"/>
      <c r="YQ141" s="86"/>
      <c r="YR141" s="86"/>
      <c r="YS141" s="86"/>
      <c r="YT141" s="86"/>
      <c r="YU141" s="86"/>
      <c r="YV141" s="86"/>
      <c r="YW141" s="86"/>
      <c r="YX141" s="86"/>
      <c r="YY141" s="86"/>
      <c r="YZ141" s="86"/>
      <c r="ZA141" s="86"/>
      <c r="ZB141" s="86"/>
      <c r="ZC141" s="86"/>
      <c r="ZD141" s="86"/>
      <c r="ZE141" s="86"/>
      <c r="ZF141" s="86"/>
      <c r="ZG141" s="86"/>
      <c r="ZH141" s="86"/>
      <c r="ZI141" s="86"/>
      <c r="ZJ141" s="86"/>
      <c r="ZK141" s="86"/>
      <c r="ZL141" s="86"/>
      <c r="ZM141" s="86"/>
      <c r="ZN141" s="86"/>
      <c r="ZO141" s="86"/>
      <c r="ZP141" s="86"/>
      <c r="ZQ141" s="86"/>
      <c r="ZR141" s="86"/>
      <c r="ZS141" s="86"/>
      <c r="ZT141" s="86"/>
      <c r="ZU141" s="86"/>
      <c r="ZV141" s="86"/>
      <c r="ZW141" s="86"/>
      <c r="ZX141" s="86"/>
      <c r="ZY141" s="86"/>
      <c r="ZZ141" s="86"/>
      <c r="AAA141" s="86"/>
      <c r="AAB141" s="86"/>
      <c r="AAC141" s="86"/>
      <c r="AAD141" s="86"/>
      <c r="AAE141" s="86"/>
      <c r="AAF141" s="86"/>
      <c r="AAG141" s="86"/>
      <c r="AAH141" s="86"/>
      <c r="AAI141" s="86"/>
      <c r="AAJ141" s="86"/>
      <c r="AAK141" s="86"/>
      <c r="AAL141" s="86"/>
      <c r="AAM141" s="86"/>
      <c r="AAN141" s="86"/>
      <c r="AAO141" s="86"/>
      <c r="AAP141" s="86"/>
      <c r="AAQ141" s="86"/>
      <c r="AAR141" s="86"/>
      <c r="AAS141" s="86"/>
      <c r="AAT141" s="86"/>
      <c r="AAU141" s="86"/>
      <c r="AAV141" s="86"/>
      <c r="AAW141" s="86"/>
      <c r="AAX141" s="86"/>
      <c r="AAY141" s="86"/>
      <c r="AAZ141" s="86"/>
      <c r="ABA141" s="86"/>
      <c r="ABB141" s="86"/>
      <c r="ABC141" s="86"/>
      <c r="ABD141" s="86"/>
      <c r="ABE141" s="86"/>
      <c r="ABF141" s="86"/>
      <c r="ABG141" s="86"/>
      <c r="ABH141" s="86"/>
      <c r="ABI141" s="86"/>
      <c r="ABJ141" s="86"/>
      <c r="ABK141" s="86"/>
      <c r="ABL141" s="86"/>
      <c r="ABM141" s="86"/>
      <c r="ABN141" s="86"/>
      <c r="ABO141" s="86"/>
      <c r="ABP141" s="86"/>
      <c r="ABQ141" s="86"/>
      <c r="ABR141" s="86"/>
      <c r="ABS141" s="86"/>
      <c r="ABT141" s="86"/>
      <c r="ABU141" s="86"/>
      <c r="ABV141" s="86"/>
      <c r="ABW141" s="86"/>
      <c r="ABX141" s="86"/>
      <c r="ABY141" s="86"/>
      <c r="ABZ141" s="86"/>
      <c r="ACA141" s="86"/>
      <c r="ACB141" s="86"/>
      <c r="ACC141" s="86"/>
      <c r="ACD141" s="86"/>
      <c r="ACE141" s="86"/>
      <c r="ACF141" s="86"/>
      <c r="ACG141" s="86"/>
      <c r="ACH141" s="86"/>
      <c r="ACI141" s="86"/>
      <c r="ACJ141" s="86"/>
      <c r="ACK141" s="86"/>
      <c r="ACL141" s="86"/>
      <c r="ACM141" s="86"/>
      <c r="ACN141" s="86"/>
      <c r="ACO141" s="86"/>
      <c r="ACP141" s="86"/>
      <c r="ACQ141" s="86"/>
      <c r="ACX141" s="86"/>
      <c r="ACY141" s="86"/>
      <c r="ACZ141" s="86"/>
      <c r="ADA141" s="86"/>
      <c r="ADB141" s="86"/>
      <c r="ADC141" s="86"/>
      <c r="ADD141" s="86"/>
      <c r="ADE141" s="86"/>
      <c r="ADF141" s="86"/>
      <c r="ADG141" s="86"/>
      <c r="ADH141" s="86"/>
      <c r="ADI141" s="86"/>
      <c r="ADJ141" s="86"/>
      <c r="ADK141" s="86"/>
      <c r="ADL141" s="86"/>
      <c r="ADM141" s="86"/>
      <c r="ADN141" s="86"/>
      <c r="ADO141" s="86"/>
      <c r="ADP141" s="86"/>
      <c r="ADQ141" s="86"/>
      <c r="ADR141" s="86"/>
      <c r="ADS141" s="86"/>
      <c r="ADT141" s="86"/>
      <c r="ADU141" s="86"/>
      <c r="ADV141" s="86"/>
      <c r="ADW141" s="86"/>
      <c r="ADX141" s="86"/>
      <c r="ADY141" s="86"/>
      <c r="ADZ141" s="86"/>
      <c r="AEA141" s="86"/>
      <c r="AEB141" s="86"/>
      <c r="AEC141" s="86"/>
      <c r="AED141" s="86"/>
      <c r="AEE141" s="86"/>
      <c r="AEF141" s="86"/>
      <c r="AEG141" s="86"/>
      <c r="AEH141" s="86"/>
      <c r="AEI141" s="86"/>
      <c r="AEJ141" s="86"/>
      <c r="AEK141" s="86"/>
      <c r="AEL141" s="86"/>
      <c r="AEM141" s="86"/>
      <c r="AEN141" s="86"/>
      <c r="AEO141" s="86"/>
      <c r="AEP141" s="86"/>
      <c r="AEQ141" s="86"/>
      <c r="AER141" s="86"/>
      <c r="AES141" s="86"/>
      <c r="AET141" s="86"/>
      <c r="AEU141" s="86"/>
      <c r="AEV141" s="86"/>
      <c r="AEW141" s="86"/>
      <c r="AEX141" s="86"/>
      <c r="AEY141" s="86"/>
      <c r="AEZ141" s="86"/>
      <c r="AFA141" s="86"/>
      <c r="AFB141" s="86"/>
      <c r="AFC141" s="86"/>
      <c r="AFD141" s="86"/>
      <c r="AFE141" s="86"/>
      <c r="AFF141" s="86"/>
      <c r="AFG141" s="86"/>
      <c r="AFH141" s="86"/>
      <c r="AFI141" s="86"/>
      <c r="AFJ141" s="86"/>
      <c r="AFK141" s="86"/>
      <c r="AFL141" s="86"/>
      <c r="AFM141" s="86"/>
      <c r="AFN141" s="86"/>
      <c r="AFO141" s="86"/>
      <c r="AFP141" s="86"/>
      <c r="AFQ141" s="86"/>
      <c r="AFR141" s="86"/>
      <c r="AFS141" s="86"/>
      <c r="AFT141" s="86"/>
      <c r="AFU141" s="86"/>
      <c r="AFV141" s="86"/>
      <c r="AFW141" s="86"/>
      <c r="AFX141" s="86"/>
      <c r="AFY141" s="86"/>
      <c r="AFZ141" s="86"/>
      <c r="AGA141" s="86"/>
      <c r="AGB141" s="86"/>
      <c r="AGC141" s="86"/>
      <c r="AGD141" s="86"/>
      <c r="AGE141" s="86"/>
      <c r="AGF141" s="86"/>
      <c r="AGG141" s="86"/>
      <c r="AGH141" s="86"/>
      <c r="AGI141" s="86"/>
      <c r="AGJ141" s="86"/>
      <c r="AGK141" s="86"/>
      <c r="AGL141" s="86"/>
      <c r="AGM141" s="86"/>
      <c r="AGN141" s="86"/>
      <c r="AGO141" s="86"/>
      <c r="AGP141" s="86"/>
      <c r="AGQ141" s="86"/>
      <c r="AGR141" s="86"/>
      <c r="AGS141" s="86"/>
      <c r="AGT141" s="86"/>
      <c r="AGU141" s="86"/>
      <c r="AGV141" s="86"/>
      <c r="AGW141" s="86"/>
      <c r="AGX141" s="86"/>
      <c r="AGY141" s="86"/>
      <c r="AGZ141" s="86"/>
      <c r="AHA141" s="86"/>
      <c r="AHB141" s="86"/>
      <c r="AHC141" s="86"/>
      <c r="AHD141" s="86"/>
      <c r="AHE141" s="86"/>
      <c r="AHF141" s="86"/>
      <c r="AHG141" s="86"/>
      <c r="AHH141" s="86"/>
      <c r="AHI141" s="86"/>
      <c r="AHJ141" s="86"/>
      <c r="AHK141" s="86"/>
      <c r="AHL141" s="86"/>
      <c r="AHM141" s="86"/>
      <c r="AHN141" s="86"/>
      <c r="AHO141" s="86"/>
      <c r="AHP141" s="86"/>
      <c r="AHQ141" s="86"/>
      <c r="AHR141" s="86"/>
      <c r="AHS141" s="86"/>
      <c r="AHT141" s="86"/>
      <c r="AHU141" s="86"/>
      <c r="AHV141" s="86"/>
      <c r="AHW141" s="86"/>
      <c r="AHX141" s="86"/>
      <c r="AHY141" s="86"/>
      <c r="AHZ141" s="86"/>
      <c r="AIA141" s="86"/>
      <c r="AIB141" s="86"/>
      <c r="AIC141" s="86"/>
      <c r="AID141" s="86"/>
      <c r="AIE141" s="86"/>
      <c r="AIF141" s="86"/>
      <c r="AIG141" s="86"/>
      <c r="AIH141" s="86"/>
      <c r="AII141" s="86"/>
      <c r="AIJ141" s="86"/>
      <c r="AIK141" s="86"/>
      <c r="AIL141" s="86"/>
      <c r="AIM141" s="86"/>
      <c r="AIN141" s="86"/>
      <c r="AIO141" s="86"/>
      <c r="AIP141" s="86"/>
      <c r="AIQ141" s="86"/>
      <c r="AIR141" s="86"/>
      <c r="AIS141" s="86"/>
      <c r="AIT141" s="86"/>
      <c r="AIU141" s="86"/>
      <c r="AIV141" s="86"/>
      <c r="AIW141" s="86"/>
      <c r="AIX141" s="86"/>
      <c r="AIY141" s="86"/>
      <c r="AIZ141" s="86"/>
      <c r="AJA141" s="86"/>
      <c r="AJB141" s="86"/>
      <c r="AJC141" s="86"/>
      <c r="AJD141" s="86"/>
      <c r="AJE141" s="86"/>
      <c r="AJF141" s="86"/>
      <c r="AJG141" s="86"/>
      <c r="AJH141" s="86"/>
      <c r="AJI141" s="86"/>
      <c r="AJJ141" s="86"/>
      <c r="AJK141" s="86"/>
      <c r="AJL141" s="86"/>
      <c r="AJM141" s="86"/>
      <c r="AJN141" s="86"/>
      <c r="AJO141" s="86"/>
      <c r="AJP141" s="86"/>
      <c r="AJQ141" s="86"/>
      <c r="AJR141" s="86"/>
      <c r="AJS141" s="86"/>
      <c r="AJT141" s="86"/>
      <c r="AJU141" s="86"/>
      <c r="AJV141" s="86"/>
      <c r="AJW141" s="86"/>
      <c r="AJX141" s="86"/>
      <c r="AJY141" s="86"/>
      <c r="AJZ141" s="86"/>
      <c r="AKA141" s="86"/>
      <c r="AKB141" s="86"/>
      <c r="AKC141" s="86"/>
      <c r="AKD141" s="86"/>
      <c r="AKE141" s="86"/>
      <c r="AKF141" s="86"/>
      <c r="AKG141" s="86"/>
      <c r="AKH141" s="86"/>
      <c r="AKI141" s="86"/>
      <c r="AKJ141" s="86"/>
      <c r="AKK141" s="86"/>
      <c r="AKL141" s="86"/>
      <c r="AKM141" s="86"/>
      <c r="AKN141" s="86"/>
      <c r="AKO141" s="86"/>
      <c r="AKP141" s="86"/>
      <c r="AKQ141" s="86"/>
      <c r="AKR141" s="86"/>
      <c r="AKS141" s="86"/>
      <c r="AKT141" s="86"/>
      <c r="AKU141" s="86"/>
      <c r="AKV141" s="86"/>
      <c r="AKW141" s="86"/>
      <c r="AKX141" s="86"/>
      <c r="AKY141" s="86"/>
      <c r="AKZ141" s="86"/>
      <c r="ALA141" s="86"/>
      <c r="ALB141" s="86"/>
      <c r="ALC141" s="86"/>
      <c r="ALD141" s="86"/>
      <c r="ALE141" s="86"/>
      <c r="ALF141" s="86"/>
      <c r="ALG141" s="86"/>
      <c r="ALH141" s="86"/>
      <c r="ALI141" s="86"/>
      <c r="ALJ141" s="86"/>
      <c r="ALK141" s="86"/>
      <c r="ALL141" s="86"/>
      <c r="ALM141" s="86"/>
      <c r="ALN141" s="86"/>
      <c r="ALO141" s="86"/>
      <c r="ALP141" s="86"/>
      <c r="ALQ141" s="86"/>
      <c r="ALR141" s="86"/>
      <c r="ALS141" s="86"/>
      <c r="ALT141" s="86"/>
      <c r="ALU141" s="86"/>
      <c r="ALV141" s="86"/>
      <c r="ALW141" s="86"/>
      <c r="ALX141" s="86"/>
      <c r="ALY141" s="86"/>
      <c r="ALZ141" s="86"/>
      <c r="AMA141" s="86"/>
      <c r="AMB141" s="86"/>
      <c r="AMC141" s="86"/>
      <c r="AMD141" s="86"/>
      <c r="AME141" s="86"/>
      <c r="AMF141" s="86"/>
      <c r="AMG141" s="86"/>
      <c r="AMH141" s="86"/>
      <c r="AMI141" s="86"/>
      <c r="AMJ141" s="86"/>
      <c r="AMK141" s="86"/>
      <c r="AML141" s="86"/>
      <c r="AMM141" s="86"/>
      <c r="AMT141" s="86"/>
      <c r="AMU141" s="86"/>
      <c r="AMV141" s="86"/>
      <c r="AMW141" s="86"/>
      <c r="AMX141" s="86"/>
      <c r="AMY141" s="86"/>
      <c r="AMZ141" s="86"/>
      <c r="ANA141" s="86"/>
      <c r="ANB141" s="86"/>
      <c r="ANC141" s="86"/>
      <c r="AND141" s="86"/>
      <c r="ANE141" s="86"/>
      <c r="ANF141" s="86"/>
      <c r="ANG141" s="86"/>
      <c r="ANH141" s="86"/>
      <c r="ANI141" s="86"/>
      <c r="ANJ141" s="86"/>
      <c r="ANK141" s="86"/>
      <c r="ANL141" s="86"/>
      <c r="ANM141" s="86"/>
      <c r="ANN141" s="86"/>
      <c r="ANO141" s="86"/>
      <c r="ANP141" s="86"/>
      <c r="ANQ141" s="86"/>
      <c r="ANR141" s="86"/>
      <c r="ANS141" s="86"/>
      <c r="ANT141" s="86"/>
      <c r="ANU141" s="86"/>
      <c r="ANV141" s="86"/>
      <c r="ANW141" s="86"/>
      <c r="ANX141" s="86"/>
      <c r="ANY141" s="86"/>
      <c r="ANZ141" s="86"/>
      <c r="AOA141" s="86"/>
      <c r="AOB141" s="86"/>
      <c r="AOC141" s="86"/>
      <c r="AOD141" s="86"/>
      <c r="AOE141" s="86"/>
      <c r="AOF141" s="86"/>
      <c r="AOG141" s="86"/>
      <c r="AOH141" s="86"/>
      <c r="AOI141" s="86"/>
      <c r="AOJ141" s="86"/>
      <c r="AOK141" s="86"/>
      <c r="AOL141" s="86"/>
      <c r="AOM141" s="86"/>
      <c r="AON141" s="86"/>
      <c r="AOO141" s="86"/>
      <c r="AOP141" s="86"/>
      <c r="AOQ141" s="86"/>
      <c r="AOR141" s="86"/>
      <c r="AOS141" s="86"/>
      <c r="AOT141" s="86"/>
      <c r="AOU141" s="86"/>
      <c r="AOV141" s="86"/>
      <c r="AOW141" s="86"/>
      <c r="AOX141" s="86"/>
      <c r="AOY141" s="86"/>
      <c r="AOZ141" s="86"/>
      <c r="APA141" s="86"/>
      <c r="APB141" s="86"/>
      <c r="APC141" s="86"/>
      <c r="APD141" s="86"/>
      <c r="APE141" s="86"/>
      <c r="APF141" s="86"/>
      <c r="APG141" s="86"/>
      <c r="APH141" s="86"/>
      <c r="API141" s="86"/>
      <c r="APJ141" s="86"/>
      <c r="APK141" s="86"/>
      <c r="APL141" s="86"/>
      <c r="APM141" s="86"/>
      <c r="APN141" s="86"/>
      <c r="APO141" s="86"/>
      <c r="APP141" s="86"/>
      <c r="APQ141" s="86"/>
      <c r="APR141" s="86"/>
      <c r="APS141" s="86"/>
      <c r="APT141" s="86"/>
      <c r="APU141" s="86"/>
      <c r="APV141" s="86"/>
      <c r="APW141" s="86"/>
      <c r="APX141" s="86"/>
      <c r="APY141" s="86"/>
      <c r="APZ141" s="86"/>
      <c r="AQA141" s="86"/>
      <c r="AQB141" s="86"/>
      <c r="AQC141" s="86"/>
      <c r="AQD141" s="86"/>
      <c r="AQE141" s="86"/>
      <c r="AQF141" s="86"/>
      <c r="AQG141" s="86"/>
      <c r="AQH141" s="86"/>
      <c r="AQI141" s="86"/>
      <c r="AQJ141" s="86"/>
      <c r="AQK141" s="86"/>
      <c r="AQL141" s="86"/>
      <c r="AQM141" s="86"/>
      <c r="AQN141" s="86"/>
      <c r="AQO141" s="86"/>
      <c r="AQP141" s="86"/>
      <c r="AQQ141" s="86"/>
      <c r="AQR141" s="86"/>
      <c r="AQS141" s="86"/>
      <c r="AQT141" s="86"/>
      <c r="AQU141" s="86"/>
      <c r="AQV141" s="86"/>
      <c r="AQW141" s="86"/>
      <c r="AQX141" s="86"/>
      <c r="AQY141" s="86"/>
      <c r="AQZ141" s="86"/>
      <c r="ARA141" s="86"/>
      <c r="ARB141" s="86"/>
      <c r="ARC141" s="86"/>
      <c r="ARD141" s="86"/>
      <c r="ARE141" s="86"/>
      <c r="ARF141" s="86"/>
      <c r="ARG141" s="86"/>
      <c r="ARH141" s="86"/>
      <c r="ARI141" s="86"/>
      <c r="ARJ141" s="86"/>
      <c r="ARK141" s="86"/>
      <c r="ARL141" s="86"/>
      <c r="ARM141" s="86"/>
      <c r="ARN141" s="86"/>
      <c r="ARO141" s="86"/>
      <c r="ARP141" s="86"/>
      <c r="ARQ141" s="86"/>
      <c r="ARR141" s="86"/>
      <c r="ARS141" s="86"/>
      <c r="ART141" s="86"/>
      <c r="ARU141" s="86"/>
      <c r="ARV141" s="86"/>
      <c r="ARW141" s="86"/>
      <c r="ARX141" s="86"/>
      <c r="ARY141" s="86"/>
      <c r="ARZ141" s="86"/>
      <c r="ASA141" s="86"/>
      <c r="ASB141" s="86"/>
      <c r="ASC141" s="86"/>
      <c r="ASD141" s="86"/>
      <c r="ASE141" s="86"/>
      <c r="ASF141" s="86"/>
      <c r="ASG141" s="86"/>
      <c r="ASH141" s="86"/>
      <c r="ASI141" s="86"/>
      <c r="ASJ141" s="86"/>
      <c r="ASK141" s="86"/>
      <c r="ASL141" s="86"/>
      <c r="ASM141" s="86"/>
      <c r="ASN141" s="86"/>
      <c r="ASO141" s="86"/>
      <c r="ASP141" s="86"/>
      <c r="ASQ141" s="86"/>
      <c r="ASR141" s="86"/>
      <c r="ASS141" s="86"/>
      <c r="AST141" s="86"/>
      <c r="ASU141" s="86"/>
      <c r="ASV141" s="86"/>
      <c r="ASW141" s="86"/>
      <c r="ASX141" s="86"/>
      <c r="ASY141" s="86"/>
      <c r="ASZ141" s="86"/>
      <c r="ATA141" s="86"/>
      <c r="ATB141" s="86"/>
      <c r="ATC141" s="86"/>
      <c r="ATD141" s="86"/>
      <c r="ATE141" s="86"/>
      <c r="ATF141" s="86"/>
      <c r="ATG141" s="86"/>
      <c r="ATH141" s="86"/>
      <c r="ATI141" s="86"/>
      <c r="ATJ141" s="86"/>
      <c r="ATK141" s="86"/>
      <c r="ATL141" s="86"/>
      <c r="ATM141" s="86"/>
      <c r="ATN141" s="86"/>
      <c r="ATO141" s="86"/>
      <c r="ATP141" s="86"/>
      <c r="ATQ141" s="86"/>
      <c r="ATR141" s="86"/>
      <c r="ATS141" s="86"/>
      <c r="ATT141" s="86"/>
      <c r="ATU141" s="86"/>
      <c r="ATV141" s="86"/>
      <c r="ATW141" s="86"/>
      <c r="ATX141" s="86"/>
      <c r="ATY141" s="86"/>
      <c r="ATZ141" s="86"/>
      <c r="AUA141" s="86"/>
      <c r="AUB141" s="86"/>
      <c r="AUC141" s="86"/>
      <c r="AUD141" s="86"/>
      <c r="AUE141" s="86"/>
      <c r="AUF141" s="86"/>
      <c r="AUG141" s="86"/>
      <c r="AUH141" s="86"/>
      <c r="AUI141" s="86"/>
      <c r="AUJ141" s="86"/>
      <c r="AUK141" s="86"/>
      <c r="AUL141" s="86"/>
      <c r="AUM141" s="86"/>
      <c r="AUN141" s="86"/>
      <c r="AUO141" s="86"/>
      <c r="AUP141" s="86"/>
      <c r="AUQ141" s="86"/>
      <c r="AUR141" s="86"/>
      <c r="AUS141" s="86"/>
      <c r="AUT141" s="86"/>
      <c r="AUU141" s="86"/>
      <c r="AUV141" s="86"/>
      <c r="AUW141" s="86"/>
      <c r="AUX141" s="86"/>
      <c r="AUY141" s="86"/>
      <c r="AUZ141" s="86"/>
      <c r="AVA141" s="86"/>
      <c r="AVB141" s="86"/>
      <c r="AVC141" s="86"/>
      <c r="AVD141" s="86"/>
      <c r="AVE141" s="86"/>
      <c r="AVF141" s="86"/>
      <c r="AVG141" s="86"/>
      <c r="AVH141" s="86"/>
      <c r="AVI141" s="86"/>
      <c r="AVJ141" s="86"/>
      <c r="AVK141" s="86"/>
      <c r="AVL141" s="86"/>
      <c r="AVM141" s="86"/>
      <c r="AVN141" s="86"/>
      <c r="AVO141" s="86"/>
      <c r="AVP141" s="86"/>
      <c r="AVQ141" s="86"/>
      <c r="AVR141" s="86"/>
      <c r="AVS141" s="86"/>
      <c r="AVT141" s="86"/>
      <c r="AVU141" s="86"/>
      <c r="AVV141" s="86"/>
      <c r="AVW141" s="86"/>
      <c r="AVX141" s="86"/>
      <c r="AVY141" s="86"/>
      <c r="AVZ141" s="86"/>
      <c r="AWA141" s="86"/>
      <c r="AWB141" s="86"/>
      <c r="AWC141" s="86"/>
      <c r="AWD141" s="86"/>
      <c r="AWE141" s="86"/>
      <c r="AWF141" s="86"/>
      <c r="AWG141" s="86"/>
      <c r="AWH141" s="86"/>
      <c r="AWI141" s="86"/>
      <c r="AWP141" s="86"/>
      <c r="AWQ141" s="86"/>
      <c r="AWR141" s="86"/>
      <c r="AWS141" s="86"/>
      <c r="AWT141" s="86"/>
      <c r="AWU141" s="86"/>
      <c r="AWV141" s="86"/>
      <c r="AWW141" s="86"/>
      <c r="AWX141" s="86"/>
      <c r="AWY141" s="86"/>
      <c r="AWZ141" s="86"/>
      <c r="AXA141" s="86"/>
      <c r="AXB141" s="86"/>
      <c r="AXC141" s="86"/>
      <c r="AXD141" s="86"/>
      <c r="AXE141" s="86"/>
      <c r="AXF141" s="86"/>
      <c r="AXG141" s="86"/>
      <c r="AXH141" s="86"/>
      <c r="AXI141" s="86"/>
      <c r="AXJ141" s="86"/>
      <c r="AXK141" s="86"/>
      <c r="AXL141" s="86"/>
      <c r="AXM141" s="86"/>
      <c r="AXN141" s="86"/>
      <c r="AXO141" s="86"/>
      <c r="AXP141" s="86"/>
      <c r="AXQ141" s="86"/>
      <c r="AXR141" s="86"/>
      <c r="AXS141" s="86"/>
      <c r="AXT141" s="86"/>
      <c r="AXU141" s="86"/>
      <c r="AXV141" s="86"/>
      <c r="AXW141" s="86"/>
      <c r="AXX141" s="86"/>
      <c r="AXY141" s="86"/>
      <c r="AXZ141" s="86"/>
      <c r="AYA141" s="86"/>
      <c r="AYB141" s="86"/>
      <c r="AYC141" s="86"/>
      <c r="AYD141" s="86"/>
      <c r="AYE141" s="86"/>
      <c r="AYF141" s="86"/>
      <c r="AYG141" s="86"/>
      <c r="AYH141" s="86"/>
      <c r="AYI141" s="86"/>
      <c r="AYJ141" s="86"/>
      <c r="AYK141" s="86"/>
      <c r="AYL141" s="86"/>
      <c r="AYM141" s="86"/>
      <c r="AYN141" s="86"/>
      <c r="AYO141" s="86"/>
      <c r="AYP141" s="86"/>
      <c r="AYQ141" s="86"/>
      <c r="AYR141" s="86"/>
      <c r="AYS141" s="86"/>
      <c r="AYT141" s="86"/>
      <c r="AYU141" s="86"/>
      <c r="AYV141" s="86"/>
      <c r="AYW141" s="86"/>
      <c r="AYX141" s="86"/>
      <c r="AYY141" s="86"/>
      <c r="AYZ141" s="86"/>
      <c r="AZA141" s="86"/>
      <c r="AZB141" s="86"/>
      <c r="AZC141" s="86"/>
      <c r="AZD141" s="86"/>
      <c r="AZE141" s="86"/>
      <c r="AZF141" s="86"/>
      <c r="AZG141" s="86"/>
      <c r="AZH141" s="86"/>
      <c r="AZI141" s="86"/>
      <c r="AZJ141" s="86"/>
      <c r="AZK141" s="86"/>
      <c r="AZL141" s="86"/>
      <c r="AZM141" s="86"/>
      <c r="AZN141" s="86"/>
      <c r="AZO141" s="86"/>
      <c r="AZP141" s="86"/>
      <c r="AZQ141" s="86"/>
      <c r="AZR141" s="86"/>
      <c r="AZS141" s="86"/>
      <c r="AZT141" s="86"/>
      <c r="AZU141" s="86"/>
      <c r="AZV141" s="86"/>
      <c r="AZW141" s="86"/>
      <c r="AZX141" s="86"/>
      <c r="AZY141" s="86"/>
      <c r="AZZ141" s="86"/>
      <c r="BAA141" s="86"/>
      <c r="BAB141" s="86"/>
      <c r="BAC141" s="86"/>
      <c r="BAD141" s="86"/>
      <c r="BAE141" s="86"/>
      <c r="BAF141" s="86"/>
      <c r="BAG141" s="86"/>
      <c r="BAH141" s="86"/>
      <c r="BAI141" s="86"/>
      <c r="BAJ141" s="86"/>
      <c r="BAK141" s="86"/>
      <c r="BAL141" s="86"/>
      <c r="BAM141" s="86"/>
      <c r="BAN141" s="86"/>
      <c r="BAO141" s="86"/>
      <c r="BAP141" s="86"/>
      <c r="BAQ141" s="86"/>
      <c r="BAR141" s="86"/>
      <c r="BAS141" s="86"/>
      <c r="BAT141" s="86"/>
      <c r="BAU141" s="86"/>
      <c r="BAV141" s="86"/>
      <c r="BAW141" s="86"/>
      <c r="BAX141" s="86"/>
      <c r="BAY141" s="86"/>
      <c r="BAZ141" s="86"/>
      <c r="BBA141" s="86"/>
      <c r="BBB141" s="86"/>
      <c r="BBC141" s="86"/>
      <c r="BBD141" s="86"/>
      <c r="BBE141" s="86"/>
      <c r="BBF141" s="86"/>
      <c r="BBG141" s="86"/>
      <c r="BBH141" s="86"/>
      <c r="BBI141" s="86"/>
      <c r="BBJ141" s="86"/>
      <c r="BBK141" s="86"/>
      <c r="BBL141" s="86"/>
      <c r="BBM141" s="86"/>
      <c r="BBN141" s="86"/>
      <c r="BBO141" s="86"/>
      <c r="BBP141" s="86"/>
      <c r="BBQ141" s="86"/>
      <c r="BBR141" s="86"/>
      <c r="BBS141" s="86"/>
      <c r="BBT141" s="86"/>
      <c r="BBU141" s="86"/>
      <c r="BBV141" s="86"/>
      <c r="BBW141" s="86"/>
      <c r="BBX141" s="86"/>
      <c r="BBY141" s="86"/>
      <c r="BBZ141" s="86"/>
      <c r="BCA141" s="86"/>
      <c r="BCB141" s="86"/>
      <c r="BCC141" s="86"/>
      <c r="BCD141" s="86"/>
      <c r="BCE141" s="86"/>
      <c r="BCF141" s="86"/>
      <c r="BCG141" s="86"/>
      <c r="BCH141" s="86"/>
      <c r="BCI141" s="86"/>
      <c r="BCJ141" s="86"/>
      <c r="BCK141" s="86"/>
      <c r="BCL141" s="86"/>
      <c r="BCM141" s="86"/>
      <c r="BCN141" s="86"/>
      <c r="BCO141" s="86"/>
      <c r="BCP141" s="86"/>
      <c r="BCQ141" s="86"/>
      <c r="BCR141" s="86"/>
      <c r="BCS141" s="86"/>
      <c r="BCT141" s="86"/>
      <c r="BCU141" s="86"/>
      <c r="BCV141" s="86"/>
      <c r="BCW141" s="86"/>
      <c r="BCX141" s="86"/>
      <c r="BCY141" s="86"/>
      <c r="BCZ141" s="86"/>
      <c r="BDA141" s="86"/>
      <c r="BDB141" s="86"/>
      <c r="BDC141" s="86"/>
      <c r="BDD141" s="86"/>
      <c r="BDE141" s="86"/>
      <c r="BDF141" s="86"/>
      <c r="BDG141" s="86"/>
      <c r="BDH141" s="86"/>
      <c r="BDI141" s="86"/>
      <c r="BDJ141" s="86"/>
      <c r="BDK141" s="86"/>
      <c r="BDL141" s="86"/>
      <c r="BDM141" s="86"/>
      <c r="BDN141" s="86"/>
      <c r="BDO141" s="86"/>
      <c r="BDP141" s="86"/>
      <c r="BDQ141" s="86"/>
      <c r="BDR141" s="86"/>
      <c r="BDS141" s="86"/>
      <c r="BDT141" s="86"/>
      <c r="BDU141" s="86"/>
      <c r="BDV141" s="86"/>
      <c r="BDW141" s="86"/>
      <c r="BDX141" s="86"/>
      <c r="BDY141" s="86"/>
      <c r="BDZ141" s="86"/>
      <c r="BEA141" s="86"/>
      <c r="BEB141" s="86"/>
      <c r="BEC141" s="86"/>
      <c r="BED141" s="86"/>
      <c r="BEE141" s="86"/>
      <c r="BEF141" s="86"/>
      <c r="BEG141" s="86"/>
      <c r="BEH141" s="86"/>
      <c r="BEI141" s="86"/>
      <c r="BEJ141" s="86"/>
      <c r="BEK141" s="86"/>
      <c r="BEL141" s="86"/>
      <c r="BEM141" s="86"/>
      <c r="BEN141" s="86"/>
      <c r="BEO141" s="86"/>
      <c r="BEP141" s="86"/>
      <c r="BEQ141" s="86"/>
      <c r="BER141" s="86"/>
      <c r="BES141" s="86"/>
      <c r="BET141" s="86"/>
      <c r="BEU141" s="86"/>
      <c r="BEV141" s="86"/>
      <c r="BEW141" s="86"/>
      <c r="BEX141" s="86"/>
      <c r="BEY141" s="86"/>
      <c r="BEZ141" s="86"/>
      <c r="BFA141" s="86"/>
      <c r="BFB141" s="86"/>
      <c r="BFC141" s="86"/>
      <c r="BFD141" s="86"/>
      <c r="BFE141" s="86"/>
      <c r="BFF141" s="86"/>
      <c r="BFG141" s="86"/>
      <c r="BFH141" s="86"/>
      <c r="BFI141" s="86"/>
      <c r="BFJ141" s="86"/>
      <c r="BFK141" s="86"/>
      <c r="BFL141" s="86"/>
      <c r="BFM141" s="86"/>
      <c r="BFN141" s="86"/>
      <c r="BFO141" s="86"/>
      <c r="BFP141" s="86"/>
      <c r="BFQ141" s="86"/>
      <c r="BFR141" s="86"/>
      <c r="BFS141" s="86"/>
      <c r="BFT141" s="86"/>
      <c r="BFU141" s="86"/>
      <c r="BFV141" s="86"/>
      <c r="BFW141" s="86"/>
      <c r="BFX141" s="86"/>
      <c r="BFY141" s="86"/>
      <c r="BFZ141" s="86"/>
      <c r="BGA141" s="86"/>
      <c r="BGB141" s="86"/>
      <c r="BGC141" s="86"/>
      <c r="BGD141" s="86"/>
      <c r="BGE141" s="86"/>
      <c r="BGL141" s="86"/>
      <c r="BGM141" s="86"/>
      <c r="BGN141" s="86"/>
      <c r="BGO141" s="86"/>
      <c r="BGP141" s="86"/>
      <c r="BGQ141" s="86"/>
      <c r="BGR141" s="86"/>
      <c r="BGS141" s="86"/>
      <c r="BGT141" s="86"/>
      <c r="BGU141" s="86"/>
      <c r="BGV141" s="86"/>
      <c r="BGW141" s="86"/>
      <c r="BGX141" s="86"/>
      <c r="BGY141" s="86"/>
      <c r="BGZ141" s="86"/>
      <c r="BHA141" s="86"/>
      <c r="BHB141" s="86"/>
      <c r="BHC141" s="86"/>
      <c r="BHD141" s="86"/>
      <c r="BHE141" s="86"/>
      <c r="BHF141" s="86"/>
      <c r="BHG141" s="86"/>
      <c r="BHH141" s="86"/>
      <c r="BHI141" s="86"/>
      <c r="BHJ141" s="86"/>
      <c r="BHK141" s="86"/>
      <c r="BHL141" s="86"/>
      <c r="BHM141" s="86"/>
      <c r="BHN141" s="86"/>
      <c r="BHO141" s="86"/>
      <c r="BHP141" s="86"/>
      <c r="BHQ141" s="86"/>
      <c r="BHR141" s="86"/>
      <c r="BHS141" s="86"/>
      <c r="BHT141" s="86"/>
      <c r="BHU141" s="86"/>
      <c r="BHV141" s="86"/>
      <c r="BHW141" s="86"/>
      <c r="BHX141" s="86"/>
      <c r="BHY141" s="86"/>
      <c r="BHZ141" s="86"/>
      <c r="BIA141" s="86"/>
      <c r="BIB141" s="86"/>
      <c r="BIC141" s="86"/>
      <c r="BID141" s="86"/>
      <c r="BIE141" s="86"/>
      <c r="BIF141" s="86"/>
      <c r="BIG141" s="86"/>
      <c r="BIH141" s="86"/>
      <c r="BII141" s="86"/>
      <c r="BIJ141" s="86"/>
      <c r="BIK141" s="86"/>
      <c r="BIL141" s="86"/>
      <c r="BIM141" s="86"/>
      <c r="BIN141" s="86"/>
      <c r="BIO141" s="86"/>
      <c r="BIP141" s="86"/>
      <c r="BIQ141" s="86"/>
      <c r="BIR141" s="86"/>
      <c r="BIS141" s="86"/>
      <c r="BIT141" s="86"/>
      <c r="BIU141" s="86"/>
      <c r="BIV141" s="86"/>
      <c r="BIW141" s="86"/>
      <c r="BIX141" s="86"/>
      <c r="BIY141" s="86"/>
      <c r="BIZ141" s="86"/>
      <c r="BJA141" s="86"/>
      <c r="BJB141" s="86"/>
      <c r="BJC141" s="86"/>
      <c r="BJD141" s="86"/>
      <c r="BJE141" s="86"/>
      <c r="BJF141" s="86"/>
      <c r="BJG141" s="86"/>
      <c r="BJH141" s="86"/>
      <c r="BJI141" s="86"/>
      <c r="BJJ141" s="86"/>
      <c r="BJK141" s="86"/>
      <c r="BJL141" s="86"/>
      <c r="BJM141" s="86"/>
      <c r="BJN141" s="86"/>
      <c r="BJO141" s="86"/>
      <c r="BJP141" s="86"/>
      <c r="BJQ141" s="86"/>
      <c r="BJR141" s="86"/>
      <c r="BJS141" s="86"/>
      <c r="BJT141" s="86"/>
      <c r="BJU141" s="86"/>
      <c r="BJV141" s="86"/>
      <c r="BJW141" s="86"/>
      <c r="BJX141" s="86"/>
      <c r="BJY141" s="86"/>
      <c r="BJZ141" s="86"/>
      <c r="BKA141" s="86"/>
      <c r="BKB141" s="86"/>
      <c r="BKC141" s="86"/>
      <c r="BKD141" s="86"/>
      <c r="BKE141" s="86"/>
      <c r="BKF141" s="86"/>
      <c r="BKG141" s="86"/>
      <c r="BKH141" s="86"/>
      <c r="BKI141" s="86"/>
      <c r="BKJ141" s="86"/>
      <c r="BKK141" s="86"/>
      <c r="BKL141" s="86"/>
      <c r="BKM141" s="86"/>
      <c r="BKN141" s="86"/>
      <c r="BKO141" s="86"/>
      <c r="BKP141" s="86"/>
      <c r="BKQ141" s="86"/>
      <c r="BKR141" s="86"/>
      <c r="BKS141" s="86"/>
      <c r="BKT141" s="86"/>
      <c r="BKU141" s="86"/>
      <c r="BKV141" s="86"/>
      <c r="BKW141" s="86"/>
      <c r="BKX141" s="86"/>
      <c r="BKY141" s="86"/>
      <c r="BKZ141" s="86"/>
      <c r="BLA141" s="86"/>
      <c r="BLB141" s="86"/>
      <c r="BLC141" s="86"/>
      <c r="BLD141" s="86"/>
      <c r="BLE141" s="86"/>
      <c r="BLF141" s="86"/>
      <c r="BLG141" s="86"/>
      <c r="BLH141" s="86"/>
      <c r="BLI141" s="86"/>
      <c r="BLJ141" s="86"/>
      <c r="BLK141" s="86"/>
      <c r="BLL141" s="86"/>
      <c r="BLM141" s="86"/>
      <c r="BLN141" s="86"/>
      <c r="BLO141" s="86"/>
      <c r="BLP141" s="86"/>
      <c r="BLQ141" s="86"/>
      <c r="BLR141" s="86"/>
      <c r="BLS141" s="86"/>
      <c r="BLT141" s="86"/>
      <c r="BLU141" s="86"/>
      <c r="BLV141" s="86"/>
      <c r="BLW141" s="86"/>
      <c r="BLX141" s="86"/>
      <c r="BLY141" s="86"/>
      <c r="BLZ141" s="86"/>
      <c r="BMA141" s="86"/>
      <c r="BMB141" s="86"/>
      <c r="BMC141" s="86"/>
      <c r="BMD141" s="86"/>
      <c r="BME141" s="86"/>
      <c r="BMF141" s="86"/>
      <c r="BMG141" s="86"/>
      <c r="BMH141" s="86"/>
      <c r="BMI141" s="86"/>
      <c r="BMJ141" s="86"/>
      <c r="BMK141" s="86"/>
      <c r="BML141" s="86"/>
      <c r="BMM141" s="86"/>
      <c r="BMN141" s="86"/>
      <c r="BMO141" s="86"/>
      <c r="BMP141" s="86"/>
      <c r="BMQ141" s="86"/>
      <c r="BMR141" s="86"/>
      <c r="BMS141" s="86"/>
      <c r="BMT141" s="86"/>
      <c r="BMU141" s="86"/>
      <c r="BMV141" s="86"/>
      <c r="BMW141" s="86"/>
      <c r="BMX141" s="86"/>
      <c r="BMY141" s="86"/>
      <c r="BMZ141" s="86"/>
      <c r="BNA141" s="86"/>
      <c r="BNB141" s="86"/>
      <c r="BNC141" s="86"/>
      <c r="BND141" s="86"/>
      <c r="BNE141" s="86"/>
      <c r="BNF141" s="86"/>
      <c r="BNG141" s="86"/>
      <c r="BNH141" s="86"/>
      <c r="BNI141" s="86"/>
      <c r="BNJ141" s="86"/>
      <c r="BNK141" s="86"/>
      <c r="BNL141" s="86"/>
      <c r="BNM141" s="86"/>
      <c r="BNN141" s="86"/>
      <c r="BNO141" s="86"/>
      <c r="BNP141" s="86"/>
      <c r="BNQ141" s="86"/>
      <c r="BNR141" s="86"/>
      <c r="BNS141" s="86"/>
      <c r="BNT141" s="86"/>
      <c r="BNU141" s="86"/>
      <c r="BNV141" s="86"/>
      <c r="BNW141" s="86"/>
      <c r="BNX141" s="86"/>
      <c r="BNY141" s="86"/>
      <c r="BNZ141" s="86"/>
      <c r="BOA141" s="86"/>
      <c r="BOB141" s="86"/>
      <c r="BOC141" s="86"/>
      <c r="BOD141" s="86"/>
      <c r="BOE141" s="86"/>
      <c r="BOF141" s="86"/>
      <c r="BOG141" s="86"/>
      <c r="BOH141" s="86"/>
      <c r="BOI141" s="86"/>
      <c r="BOJ141" s="86"/>
      <c r="BOK141" s="86"/>
      <c r="BOL141" s="86"/>
      <c r="BOM141" s="86"/>
      <c r="BON141" s="86"/>
      <c r="BOO141" s="86"/>
      <c r="BOP141" s="86"/>
      <c r="BOQ141" s="86"/>
      <c r="BOR141" s="86"/>
      <c r="BOS141" s="86"/>
      <c r="BOT141" s="86"/>
      <c r="BOU141" s="86"/>
      <c r="BOV141" s="86"/>
      <c r="BOW141" s="86"/>
      <c r="BOX141" s="86"/>
      <c r="BOY141" s="86"/>
      <c r="BOZ141" s="86"/>
      <c r="BPA141" s="86"/>
      <c r="BPB141" s="86"/>
      <c r="BPC141" s="86"/>
      <c r="BPD141" s="86"/>
      <c r="BPE141" s="86"/>
      <c r="BPF141" s="86"/>
      <c r="BPG141" s="86"/>
      <c r="BPH141" s="86"/>
      <c r="BPI141" s="86"/>
      <c r="BPJ141" s="86"/>
      <c r="BPK141" s="86"/>
      <c r="BPL141" s="86"/>
      <c r="BPM141" s="86"/>
      <c r="BPN141" s="86"/>
      <c r="BPO141" s="86"/>
      <c r="BPP141" s="86"/>
      <c r="BPQ141" s="86"/>
      <c r="BPR141" s="86"/>
      <c r="BPS141" s="86"/>
      <c r="BPT141" s="86"/>
      <c r="BPU141" s="86"/>
      <c r="BPV141" s="86"/>
      <c r="BPW141" s="86"/>
      <c r="BPX141" s="86"/>
      <c r="BPY141" s="86"/>
      <c r="BPZ141" s="86"/>
      <c r="BQA141" s="86"/>
      <c r="BQH141" s="86"/>
      <c r="BQI141" s="86"/>
      <c r="BQJ141" s="86"/>
      <c r="BQK141" s="86"/>
      <c r="BQL141" s="86"/>
      <c r="BQM141" s="86"/>
      <c r="BQN141" s="86"/>
      <c r="BQO141" s="86"/>
      <c r="BQP141" s="86"/>
      <c r="BQQ141" s="86"/>
      <c r="BQR141" s="86"/>
      <c r="BQS141" s="86"/>
      <c r="BQT141" s="86"/>
      <c r="BQU141" s="86"/>
      <c r="BQV141" s="86"/>
      <c r="BQW141" s="86"/>
      <c r="BQX141" s="86"/>
      <c r="BQY141" s="86"/>
      <c r="BQZ141" s="86"/>
      <c r="BRA141" s="86"/>
      <c r="BRB141" s="86"/>
      <c r="BRC141" s="86"/>
      <c r="BRD141" s="86"/>
      <c r="BRE141" s="86"/>
      <c r="BRF141" s="86"/>
      <c r="BRG141" s="86"/>
      <c r="BRH141" s="86"/>
      <c r="BRI141" s="86"/>
      <c r="BRJ141" s="86"/>
      <c r="BRK141" s="86"/>
      <c r="BRL141" s="86"/>
      <c r="BRM141" s="86"/>
      <c r="BRN141" s="86"/>
      <c r="BRO141" s="86"/>
      <c r="BRP141" s="86"/>
      <c r="BRQ141" s="86"/>
      <c r="BRR141" s="86"/>
      <c r="BRS141" s="86"/>
      <c r="BRT141" s="86"/>
      <c r="BRU141" s="86"/>
      <c r="BRV141" s="86"/>
      <c r="BRW141" s="86"/>
      <c r="BRX141" s="86"/>
      <c r="BRY141" s="86"/>
      <c r="BRZ141" s="86"/>
      <c r="BSA141" s="86"/>
      <c r="BSB141" s="86"/>
      <c r="BSC141" s="86"/>
      <c r="BSD141" s="86"/>
      <c r="BSE141" s="86"/>
      <c r="BSF141" s="86"/>
      <c r="BSG141" s="86"/>
      <c r="BSH141" s="86"/>
      <c r="BSI141" s="86"/>
      <c r="BSJ141" s="86"/>
      <c r="BSK141" s="86"/>
      <c r="BSL141" s="86"/>
      <c r="BSM141" s="86"/>
      <c r="BSN141" s="86"/>
      <c r="BSO141" s="86"/>
      <c r="BSP141" s="86"/>
      <c r="BSQ141" s="86"/>
      <c r="BSR141" s="86"/>
      <c r="BSS141" s="86"/>
      <c r="BST141" s="86"/>
      <c r="BSU141" s="86"/>
      <c r="BSV141" s="86"/>
      <c r="BSW141" s="86"/>
      <c r="BSX141" s="86"/>
      <c r="BSY141" s="86"/>
      <c r="BSZ141" s="86"/>
      <c r="BTA141" s="86"/>
      <c r="BTB141" s="86"/>
      <c r="BTC141" s="86"/>
      <c r="BTD141" s="86"/>
      <c r="BTE141" s="86"/>
      <c r="BTF141" s="86"/>
      <c r="BTG141" s="86"/>
      <c r="BTH141" s="86"/>
      <c r="BTI141" s="86"/>
      <c r="BTJ141" s="86"/>
      <c r="BTK141" s="86"/>
      <c r="BTL141" s="86"/>
      <c r="BTM141" s="86"/>
      <c r="BTN141" s="86"/>
      <c r="BTO141" s="86"/>
      <c r="BTP141" s="86"/>
      <c r="BTQ141" s="86"/>
      <c r="BTR141" s="86"/>
      <c r="BTS141" s="86"/>
      <c r="BTT141" s="86"/>
      <c r="BTU141" s="86"/>
      <c r="BTV141" s="86"/>
      <c r="BTW141" s="86"/>
      <c r="BTX141" s="86"/>
      <c r="BTY141" s="86"/>
      <c r="BTZ141" s="86"/>
      <c r="BUA141" s="86"/>
      <c r="BUB141" s="86"/>
      <c r="BUC141" s="86"/>
      <c r="BUD141" s="86"/>
      <c r="BUE141" s="86"/>
      <c r="BUF141" s="86"/>
      <c r="BUG141" s="86"/>
      <c r="BUH141" s="86"/>
      <c r="BUI141" s="86"/>
      <c r="BUJ141" s="86"/>
      <c r="BUK141" s="86"/>
      <c r="BUL141" s="86"/>
      <c r="BUM141" s="86"/>
      <c r="BUN141" s="86"/>
      <c r="BUO141" s="86"/>
      <c r="BUP141" s="86"/>
      <c r="BUQ141" s="86"/>
      <c r="BUR141" s="86"/>
      <c r="BUS141" s="86"/>
      <c r="BUT141" s="86"/>
      <c r="BUU141" s="86"/>
      <c r="BUV141" s="86"/>
      <c r="BUW141" s="86"/>
      <c r="BUX141" s="86"/>
      <c r="BUY141" s="86"/>
      <c r="BUZ141" s="86"/>
      <c r="BVA141" s="86"/>
      <c r="BVB141" s="86"/>
      <c r="BVC141" s="86"/>
      <c r="BVD141" s="86"/>
      <c r="BVE141" s="86"/>
      <c r="BVF141" s="86"/>
      <c r="BVG141" s="86"/>
      <c r="BVH141" s="86"/>
      <c r="BVI141" s="86"/>
      <c r="BVJ141" s="86"/>
      <c r="BVK141" s="86"/>
      <c r="BVL141" s="86"/>
      <c r="BVM141" s="86"/>
      <c r="BVN141" s="86"/>
      <c r="BVO141" s="86"/>
      <c r="BVP141" s="86"/>
      <c r="BVQ141" s="86"/>
      <c r="BVR141" s="86"/>
      <c r="BVS141" s="86"/>
      <c r="BVT141" s="86"/>
      <c r="BVU141" s="86"/>
      <c r="BVV141" s="86"/>
      <c r="BVW141" s="86"/>
      <c r="BVX141" s="86"/>
      <c r="BVY141" s="86"/>
      <c r="BVZ141" s="86"/>
      <c r="BWA141" s="86"/>
      <c r="BWB141" s="86"/>
      <c r="BWC141" s="86"/>
      <c r="BWD141" s="86"/>
      <c r="BWE141" s="86"/>
      <c r="BWF141" s="86"/>
      <c r="BWG141" s="86"/>
      <c r="BWH141" s="86"/>
      <c r="BWI141" s="86"/>
      <c r="BWJ141" s="86"/>
      <c r="BWK141" s="86"/>
      <c r="BWL141" s="86"/>
      <c r="BWM141" s="86"/>
      <c r="BWN141" s="86"/>
      <c r="BWO141" s="86"/>
      <c r="BWP141" s="86"/>
      <c r="BWQ141" s="86"/>
      <c r="BWR141" s="86"/>
      <c r="BWS141" s="86"/>
      <c r="BWT141" s="86"/>
      <c r="BWU141" s="86"/>
      <c r="BWV141" s="86"/>
      <c r="BWW141" s="86"/>
      <c r="BWX141" s="86"/>
      <c r="BWY141" s="86"/>
      <c r="BWZ141" s="86"/>
      <c r="BXA141" s="86"/>
      <c r="BXB141" s="86"/>
      <c r="BXC141" s="86"/>
      <c r="BXD141" s="86"/>
      <c r="BXE141" s="86"/>
      <c r="BXF141" s="86"/>
      <c r="BXG141" s="86"/>
      <c r="BXH141" s="86"/>
      <c r="BXI141" s="86"/>
      <c r="BXJ141" s="86"/>
      <c r="BXK141" s="86"/>
      <c r="BXL141" s="86"/>
      <c r="BXM141" s="86"/>
      <c r="BXN141" s="86"/>
      <c r="BXO141" s="86"/>
      <c r="BXP141" s="86"/>
      <c r="BXQ141" s="86"/>
      <c r="BXR141" s="86"/>
      <c r="BXS141" s="86"/>
      <c r="BXT141" s="86"/>
      <c r="BXU141" s="86"/>
      <c r="BXV141" s="86"/>
      <c r="BXW141" s="86"/>
      <c r="BXX141" s="86"/>
      <c r="BXY141" s="86"/>
      <c r="BXZ141" s="86"/>
      <c r="BYA141" s="86"/>
      <c r="BYB141" s="86"/>
      <c r="BYC141" s="86"/>
      <c r="BYD141" s="86"/>
      <c r="BYE141" s="86"/>
      <c r="BYF141" s="86"/>
      <c r="BYG141" s="86"/>
      <c r="BYH141" s="86"/>
      <c r="BYI141" s="86"/>
      <c r="BYJ141" s="86"/>
      <c r="BYK141" s="86"/>
      <c r="BYL141" s="86"/>
      <c r="BYM141" s="86"/>
      <c r="BYN141" s="86"/>
      <c r="BYO141" s="86"/>
      <c r="BYP141" s="86"/>
      <c r="BYQ141" s="86"/>
      <c r="BYR141" s="86"/>
      <c r="BYS141" s="86"/>
      <c r="BYT141" s="86"/>
      <c r="BYU141" s="86"/>
      <c r="BYV141" s="86"/>
      <c r="BYW141" s="86"/>
      <c r="BYX141" s="86"/>
      <c r="BYY141" s="86"/>
      <c r="BYZ141" s="86"/>
      <c r="BZA141" s="86"/>
      <c r="BZB141" s="86"/>
      <c r="BZC141" s="86"/>
      <c r="BZD141" s="86"/>
      <c r="BZE141" s="86"/>
      <c r="BZF141" s="86"/>
      <c r="BZG141" s="86"/>
      <c r="BZH141" s="86"/>
      <c r="BZI141" s="86"/>
      <c r="BZJ141" s="86"/>
      <c r="BZK141" s="86"/>
      <c r="BZL141" s="86"/>
      <c r="BZM141" s="86"/>
      <c r="BZN141" s="86"/>
      <c r="BZO141" s="86"/>
      <c r="BZP141" s="86"/>
      <c r="BZQ141" s="86"/>
      <c r="BZR141" s="86"/>
      <c r="BZS141" s="86"/>
      <c r="BZT141" s="86"/>
      <c r="BZU141" s="86"/>
      <c r="BZV141" s="86"/>
      <c r="BZW141" s="86"/>
      <c r="CAD141" s="86"/>
      <c r="CAE141" s="86"/>
      <c r="CAF141" s="86"/>
      <c r="CAG141" s="86"/>
      <c r="CAH141" s="86"/>
      <c r="CAI141" s="86"/>
      <c r="CAJ141" s="86"/>
      <c r="CAK141" s="86"/>
      <c r="CAL141" s="86"/>
      <c r="CAM141" s="86"/>
      <c r="CAN141" s="86"/>
      <c r="CAO141" s="86"/>
      <c r="CAP141" s="86"/>
      <c r="CAQ141" s="86"/>
      <c r="CAR141" s="86"/>
      <c r="CAS141" s="86"/>
      <c r="CAT141" s="86"/>
      <c r="CAU141" s="86"/>
      <c r="CAV141" s="86"/>
      <c r="CAW141" s="86"/>
      <c r="CAX141" s="86"/>
      <c r="CAY141" s="86"/>
      <c r="CAZ141" s="86"/>
      <c r="CBA141" s="86"/>
      <c r="CBB141" s="86"/>
      <c r="CBC141" s="86"/>
      <c r="CBD141" s="86"/>
      <c r="CBE141" s="86"/>
      <c r="CBF141" s="86"/>
      <c r="CBG141" s="86"/>
      <c r="CBH141" s="86"/>
      <c r="CBI141" s="86"/>
      <c r="CBJ141" s="86"/>
      <c r="CBK141" s="86"/>
      <c r="CBL141" s="86"/>
      <c r="CBM141" s="86"/>
      <c r="CBN141" s="86"/>
      <c r="CBO141" s="86"/>
      <c r="CBP141" s="86"/>
      <c r="CBQ141" s="86"/>
      <c r="CBR141" s="86"/>
      <c r="CBS141" s="86"/>
      <c r="CBT141" s="86"/>
      <c r="CBU141" s="86"/>
      <c r="CBV141" s="86"/>
      <c r="CBW141" s="86"/>
      <c r="CBX141" s="86"/>
      <c r="CBY141" s="86"/>
      <c r="CBZ141" s="86"/>
      <c r="CCA141" s="86"/>
      <c r="CCB141" s="86"/>
      <c r="CCC141" s="86"/>
      <c r="CCD141" s="86"/>
      <c r="CCE141" s="86"/>
      <c r="CCF141" s="86"/>
      <c r="CCG141" s="86"/>
      <c r="CCH141" s="86"/>
      <c r="CCI141" s="86"/>
      <c r="CCJ141" s="86"/>
      <c r="CCK141" s="86"/>
      <c r="CCL141" s="86"/>
      <c r="CCM141" s="86"/>
      <c r="CCN141" s="86"/>
      <c r="CCO141" s="86"/>
      <c r="CCP141" s="86"/>
      <c r="CCQ141" s="86"/>
      <c r="CCR141" s="86"/>
      <c r="CCS141" s="86"/>
      <c r="CCT141" s="86"/>
      <c r="CCU141" s="86"/>
      <c r="CCV141" s="86"/>
      <c r="CCW141" s="86"/>
      <c r="CCX141" s="86"/>
      <c r="CCY141" s="86"/>
      <c r="CCZ141" s="86"/>
      <c r="CDA141" s="86"/>
      <c r="CDB141" s="86"/>
      <c r="CDC141" s="86"/>
      <c r="CDD141" s="86"/>
      <c r="CDE141" s="86"/>
      <c r="CDF141" s="86"/>
      <c r="CDG141" s="86"/>
      <c r="CDH141" s="86"/>
      <c r="CDI141" s="86"/>
      <c r="CDJ141" s="86"/>
      <c r="CDK141" s="86"/>
      <c r="CDL141" s="86"/>
      <c r="CDM141" s="86"/>
      <c r="CDN141" s="86"/>
      <c r="CDO141" s="86"/>
      <c r="CDP141" s="86"/>
      <c r="CDQ141" s="86"/>
      <c r="CDR141" s="86"/>
      <c r="CDS141" s="86"/>
      <c r="CDT141" s="86"/>
      <c r="CDU141" s="86"/>
      <c r="CDV141" s="86"/>
      <c r="CDW141" s="86"/>
      <c r="CDX141" s="86"/>
      <c r="CDY141" s="86"/>
      <c r="CDZ141" s="86"/>
      <c r="CEA141" s="86"/>
      <c r="CEB141" s="86"/>
      <c r="CEC141" s="86"/>
      <c r="CED141" s="86"/>
      <c r="CEE141" s="86"/>
      <c r="CEF141" s="86"/>
      <c r="CEG141" s="86"/>
      <c r="CEH141" s="86"/>
      <c r="CEI141" s="86"/>
      <c r="CEJ141" s="86"/>
      <c r="CEK141" s="86"/>
      <c r="CEL141" s="86"/>
      <c r="CEM141" s="86"/>
      <c r="CEN141" s="86"/>
      <c r="CEO141" s="86"/>
      <c r="CEP141" s="86"/>
      <c r="CEQ141" s="86"/>
      <c r="CER141" s="86"/>
      <c r="CES141" s="86"/>
      <c r="CET141" s="86"/>
      <c r="CEU141" s="86"/>
      <c r="CEV141" s="86"/>
      <c r="CEW141" s="86"/>
      <c r="CEX141" s="86"/>
      <c r="CEY141" s="86"/>
      <c r="CEZ141" s="86"/>
      <c r="CFA141" s="86"/>
      <c r="CFB141" s="86"/>
      <c r="CFC141" s="86"/>
      <c r="CFD141" s="86"/>
      <c r="CFE141" s="86"/>
      <c r="CFF141" s="86"/>
      <c r="CFG141" s="86"/>
      <c r="CFH141" s="86"/>
      <c r="CFI141" s="86"/>
      <c r="CFJ141" s="86"/>
      <c r="CFK141" s="86"/>
      <c r="CFL141" s="86"/>
      <c r="CFM141" s="86"/>
      <c r="CFN141" s="86"/>
      <c r="CFO141" s="86"/>
      <c r="CFP141" s="86"/>
      <c r="CFQ141" s="86"/>
      <c r="CFR141" s="86"/>
      <c r="CFS141" s="86"/>
      <c r="CFT141" s="86"/>
      <c r="CFU141" s="86"/>
      <c r="CFV141" s="86"/>
      <c r="CFW141" s="86"/>
      <c r="CFX141" s="86"/>
      <c r="CFY141" s="86"/>
      <c r="CFZ141" s="86"/>
      <c r="CGA141" s="86"/>
      <c r="CGB141" s="86"/>
      <c r="CGC141" s="86"/>
      <c r="CGD141" s="86"/>
      <c r="CGE141" s="86"/>
      <c r="CGF141" s="86"/>
      <c r="CGG141" s="86"/>
      <c r="CGH141" s="86"/>
      <c r="CGI141" s="86"/>
      <c r="CGJ141" s="86"/>
      <c r="CGK141" s="86"/>
      <c r="CGL141" s="86"/>
      <c r="CGM141" s="86"/>
      <c r="CGN141" s="86"/>
      <c r="CGO141" s="86"/>
      <c r="CGP141" s="86"/>
      <c r="CGQ141" s="86"/>
      <c r="CGR141" s="86"/>
      <c r="CGS141" s="86"/>
      <c r="CGT141" s="86"/>
      <c r="CGU141" s="86"/>
      <c r="CGV141" s="86"/>
      <c r="CGW141" s="86"/>
      <c r="CGX141" s="86"/>
      <c r="CGY141" s="86"/>
      <c r="CGZ141" s="86"/>
      <c r="CHA141" s="86"/>
      <c r="CHB141" s="86"/>
      <c r="CHC141" s="86"/>
      <c r="CHD141" s="86"/>
      <c r="CHE141" s="86"/>
      <c r="CHF141" s="86"/>
      <c r="CHG141" s="86"/>
      <c r="CHH141" s="86"/>
      <c r="CHI141" s="86"/>
      <c r="CHJ141" s="86"/>
      <c r="CHK141" s="86"/>
      <c r="CHL141" s="86"/>
      <c r="CHM141" s="86"/>
      <c r="CHN141" s="86"/>
      <c r="CHO141" s="86"/>
      <c r="CHP141" s="86"/>
      <c r="CHQ141" s="86"/>
      <c r="CHR141" s="86"/>
      <c r="CHS141" s="86"/>
      <c r="CHT141" s="86"/>
      <c r="CHU141" s="86"/>
      <c r="CHV141" s="86"/>
      <c r="CHW141" s="86"/>
      <c r="CHX141" s="86"/>
      <c r="CHY141" s="86"/>
      <c r="CHZ141" s="86"/>
      <c r="CIA141" s="86"/>
      <c r="CIB141" s="86"/>
      <c r="CIC141" s="86"/>
      <c r="CID141" s="86"/>
      <c r="CIE141" s="86"/>
      <c r="CIF141" s="86"/>
      <c r="CIG141" s="86"/>
      <c r="CIH141" s="86"/>
      <c r="CII141" s="86"/>
      <c r="CIJ141" s="86"/>
      <c r="CIK141" s="86"/>
      <c r="CIL141" s="86"/>
      <c r="CIM141" s="86"/>
      <c r="CIN141" s="86"/>
      <c r="CIO141" s="86"/>
      <c r="CIP141" s="86"/>
      <c r="CIQ141" s="86"/>
      <c r="CIR141" s="86"/>
      <c r="CIS141" s="86"/>
      <c r="CIT141" s="86"/>
      <c r="CIU141" s="86"/>
      <c r="CIV141" s="86"/>
      <c r="CIW141" s="86"/>
      <c r="CIX141" s="86"/>
      <c r="CIY141" s="86"/>
      <c r="CIZ141" s="86"/>
      <c r="CJA141" s="86"/>
      <c r="CJB141" s="86"/>
      <c r="CJC141" s="86"/>
      <c r="CJD141" s="86"/>
      <c r="CJE141" s="86"/>
      <c r="CJF141" s="86"/>
      <c r="CJG141" s="86"/>
      <c r="CJH141" s="86"/>
      <c r="CJI141" s="86"/>
      <c r="CJJ141" s="86"/>
      <c r="CJK141" s="86"/>
      <c r="CJL141" s="86"/>
      <c r="CJM141" s="86"/>
      <c r="CJN141" s="86"/>
      <c r="CJO141" s="86"/>
      <c r="CJP141" s="86"/>
      <c r="CJQ141" s="86"/>
      <c r="CJR141" s="86"/>
      <c r="CJS141" s="86"/>
      <c r="CJZ141" s="86"/>
      <c r="CKA141" s="86"/>
      <c r="CKB141" s="86"/>
      <c r="CKC141" s="86"/>
      <c r="CKD141" s="86"/>
      <c r="CKE141" s="86"/>
      <c r="CKF141" s="86"/>
      <c r="CKG141" s="86"/>
      <c r="CKH141" s="86"/>
      <c r="CKI141" s="86"/>
      <c r="CKJ141" s="86"/>
      <c r="CKK141" s="86"/>
      <c r="CKL141" s="86"/>
      <c r="CKM141" s="86"/>
      <c r="CKN141" s="86"/>
      <c r="CKO141" s="86"/>
      <c r="CKP141" s="86"/>
      <c r="CKQ141" s="86"/>
      <c r="CKR141" s="86"/>
      <c r="CKS141" s="86"/>
      <c r="CKT141" s="86"/>
      <c r="CKU141" s="86"/>
      <c r="CKV141" s="86"/>
      <c r="CKW141" s="86"/>
      <c r="CKX141" s="86"/>
      <c r="CKY141" s="86"/>
      <c r="CKZ141" s="86"/>
      <c r="CLA141" s="86"/>
      <c r="CLB141" s="86"/>
      <c r="CLC141" s="86"/>
      <c r="CLD141" s="86"/>
      <c r="CLE141" s="86"/>
      <c r="CLF141" s="86"/>
      <c r="CLG141" s="86"/>
      <c r="CLH141" s="86"/>
      <c r="CLI141" s="86"/>
      <c r="CLJ141" s="86"/>
      <c r="CLK141" s="86"/>
      <c r="CLL141" s="86"/>
      <c r="CLM141" s="86"/>
      <c r="CLN141" s="86"/>
      <c r="CLO141" s="86"/>
      <c r="CLP141" s="86"/>
      <c r="CLQ141" s="86"/>
      <c r="CLR141" s="86"/>
      <c r="CLS141" s="86"/>
      <c r="CLT141" s="86"/>
      <c r="CLU141" s="86"/>
      <c r="CLV141" s="86"/>
      <c r="CLW141" s="86"/>
      <c r="CLX141" s="86"/>
      <c r="CLY141" s="86"/>
      <c r="CLZ141" s="86"/>
      <c r="CMA141" s="86"/>
      <c r="CMB141" s="86"/>
      <c r="CMC141" s="86"/>
      <c r="CMD141" s="86"/>
      <c r="CME141" s="86"/>
      <c r="CMF141" s="86"/>
      <c r="CMG141" s="86"/>
      <c r="CMH141" s="86"/>
      <c r="CMI141" s="86"/>
      <c r="CMJ141" s="86"/>
      <c r="CMK141" s="86"/>
      <c r="CML141" s="86"/>
      <c r="CMM141" s="86"/>
      <c r="CMN141" s="86"/>
      <c r="CMO141" s="86"/>
      <c r="CMP141" s="86"/>
      <c r="CMQ141" s="86"/>
      <c r="CMR141" s="86"/>
      <c r="CMS141" s="86"/>
      <c r="CMT141" s="86"/>
      <c r="CMU141" s="86"/>
      <c r="CMV141" s="86"/>
      <c r="CMW141" s="86"/>
      <c r="CMX141" s="86"/>
      <c r="CMY141" s="86"/>
      <c r="CMZ141" s="86"/>
      <c r="CNA141" s="86"/>
      <c r="CNB141" s="86"/>
      <c r="CNC141" s="86"/>
      <c r="CND141" s="86"/>
      <c r="CNE141" s="86"/>
      <c r="CNF141" s="86"/>
      <c r="CNG141" s="86"/>
      <c r="CNH141" s="86"/>
      <c r="CNI141" s="86"/>
      <c r="CNJ141" s="86"/>
      <c r="CNK141" s="86"/>
      <c r="CNL141" s="86"/>
      <c r="CNM141" s="86"/>
      <c r="CNN141" s="86"/>
      <c r="CNO141" s="86"/>
      <c r="CNP141" s="86"/>
      <c r="CNQ141" s="86"/>
      <c r="CNR141" s="86"/>
      <c r="CNS141" s="86"/>
      <c r="CNT141" s="86"/>
      <c r="CNU141" s="86"/>
      <c r="CNV141" s="86"/>
      <c r="CNW141" s="86"/>
      <c r="CNX141" s="86"/>
      <c r="CNY141" s="86"/>
      <c r="CNZ141" s="86"/>
      <c r="COA141" s="86"/>
      <c r="COB141" s="86"/>
      <c r="COC141" s="86"/>
      <c r="COD141" s="86"/>
      <c r="COE141" s="86"/>
      <c r="COF141" s="86"/>
      <c r="COG141" s="86"/>
      <c r="COH141" s="86"/>
      <c r="COI141" s="86"/>
      <c r="COJ141" s="86"/>
      <c r="COK141" s="86"/>
      <c r="COL141" s="86"/>
      <c r="COM141" s="86"/>
      <c r="CON141" s="86"/>
      <c r="COO141" s="86"/>
      <c r="COP141" s="86"/>
      <c r="COQ141" s="86"/>
      <c r="COR141" s="86"/>
      <c r="COS141" s="86"/>
      <c r="COT141" s="86"/>
      <c r="COU141" s="86"/>
      <c r="COV141" s="86"/>
      <c r="COW141" s="86"/>
      <c r="COX141" s="86"/>
      <c r="COY141" s="86"/>
      <c r="COZ141" s="86"/>
      <c r="CPA141" s="86"/>
      <c r="CPB141" s="86"/>
      <c r="CPC141" s="86"/>
      <c r="CPD141" s="86"/>
      <c r="CPE141" s="86"/>
      <c r="CPF141" s="86"/>
      <c r="CPG141" s="86"/>
      <c r="CPH141" s="86"/>
      <c r="CPI141" s="86"/>
      <c r="CPJ141" s="86"/>
      <c r="CPK141" s="86"/>
      <c r="CPL141" s="86"/>
      <c r="CPM141" s="86"/>
      <c r="CPN141" s="86"/>
      <c r="CPO141" s="86"/>
      <c r="CPP141" s="86"/>
      <c r="CPQ141" s="86"/>
      <c r="CPR141" s="86"/>
      <c r="CPS141" s="86"/>
      <c r="CPT141" s="86"/>
      <c r="CPU141" s="86"/>
      <c r="CPV141" s="86"/>
      <c r="CPW141" s="86"/>
      <c r="CPX141" s="86"/>
      <c r="CPY141" s="86"/>
      <c r="CPZ141" s="86"/>
      <c r="CQA141" s="86"/>
      <c r="CQB141" s="86"/>
      <c r="CQC141" s="86"/>
      <c r="CQD141" s="86"/>
      <c r="CQE141" s="86"/>
      <c r="CQF141" s="86"/>
      <c r="CQG141" s="86"/>
      <c r="CQH141" s="86"/>
      <c r="CQI141" s="86"/>
      <c r="CQJ141" s="86"/>
      <c r="CQK141" s="86"/>
      <c r="CQL141" s="86"/>
      <c r="CQM141" s="86"/>
      <c r="CQN141" s="86"/>
      <c r="CQO141" s="86"/>
      <c r="CQP141" s="86"/>
      <c r="CQQ141" s="86"/>
      <c r="CQR141" s="86"/>
      <c r="CQS141" s="86"/>
      <c r="CQT141" s="86"/>
      <c r="CQU141" s="86"/>
      <c r="CQV141" s="86"/>
      <c r="CQW141" s="86"/>
      <c r="CQX141" s="86"/>
      <c r="CQY141" s="86"/>
      <c r="CQZ141" s="86"/>
      <c r="CRA141" s="86"/>
      <c r="CRB141" s="86"/>
      <c r="CRC141" s="86"/>
      <c r="CRD141" s="86"/>
      <c r="CRE141" s="86"/>
      <c r="CRF141" s="86"/>
      <c r="CRG141" s="86"/>
      <c r="CRH141" s="86"/>
      <c r="CRI141" s="86"/>
      <c r="CRJ141" s="86"/>
      <c r="CRK141" s="86"/>
      <c r="CRL141" s="86"/>
      <c r="CRM141" s="86"/>
      <c r="CRN141" s="86"/>
      <c r="CRO141" s="86"/>
      <c r="CRP141" s="86"/>
      <c r="CRQ141" s="86"/>
      <c r="CRR141" s="86"/>
      <c r="CRS141" s="86"/>
      <c r="CRT141" s="86"/>
      <c r="CRU141" s="86"/>
      <c r="CRV141" s="86"/>
      <c r="CRW141" s="86"/>
      <c r="CRX141" s="86"/>
      <c r="CRY141" s="86"/>
      <c r="CRZ141" s="86"/>
      <c r="CSA141" s="86"/>
      <c r="CSB141" s="86"/>
      <c r="CSC141" s="86"/>
      <c r="CSD141" s="86"/>
      <c r="CSE141" s="86"/>
      <c r="CSF141" s="86"/>
      <c r="CSG141" s="86"/>
      <c r="CSH141" s="86"/>
      <c r="CSI141" s="86"/>
      <c r="CSJ141" s="86"/>
      <c r="CSK141" s="86"/>
      <c r="CSL141" s="86"/>
      <c r="CSM141" s="86"/>
      <c r="CSN141" s="86"/>
      <c r="CSO141" s="86"/>
      <c r="CSP141" s="86"/>
      <c r="CSQ141" s="86"/>
      <c r="CSR141" s="86"/>
      <c r="CSS141" s="86"/>
      <c r="CST141" s="86"/>
      <c r="CSU141" s="86"/>
      <c r="CSV141" s="86"/>
      <c r="CSW141" s="86"/>
      <c r="CSX141" s="86"/>
      <c r="CSY141" s="86"/>
      <c r="CSZ141" s="86"/>
      <c r="CTA141" s="86"/>
      <c r="CTB141" s="86"/>
      <c r="CTC141" s="86"/>
      <c r="CTD141" s="86"/>
      <c r="CTE141" s="86"/>
      <c r="CTF141" s="86"/>
      <c r="CTG141" s="86"/>
      <c r="CTH141" s="86"/>
      <c r="CTI141" s="86"/>
      <c r="CTJ141" s="86"/>
      <c r="CTK141" s="86"/>
      <c r="CTL141" s="86"/>
      <c r="CTM141" s="86"/>
      <c r="CTN141" s="86"/>
      <c r="CTO141" s="86"/>
      <c r="CTV141" s="86"/>
      <c r="CTW141" s="86"/>
      <c r="CTX141" s="86"/>
      <c r="CTY141" s="86"/>
      <c r="CTZ141" s="86"/>
      <c r="CUA141" s="86"/>
      <c r="CUB141" s="86"/>
      <c r="CUC141" s="86"/>
      <c r="CUD141" s="86"/>
      <c r="CUE141" s="86"/>
      <c r="CUF141" s="86"/>
      <c r="CUG141" s="86"/>
      <c r="CUH141" s="86"/>
      <c r="CUI141" s="86"/>
      <c r="CUJ141" s="86"/>
      <c r="CUK141" s="86"/>
      <c r="CUL141" s="86"/>
      <c r="CUM141" s="86"/>
      <c r="CUN141" s="86"/>
      <c r="CUO141" s="86"/>
      <c r="CUP141" s="86"/>
      <c r="CUQ141" s="86"/>
      <c r="CUR141" s="86"/>
      <c r="CUS141" s="86"/>
      <c r="CUT141" s="86"/>
      <c r="CUU141" s="86"/>
      <c r="CUV141" s="86"/>
      <c r="CUW141" s="86"/>
      <c r="CUX141" s="86"/>
      <c r="CUY141" s="86"/>
      <c r="CUZ141" s="86"/>
      <c r="CVA141" s="86"/>
      <c r="CVB141" s="86"/>
      <c r="CVC141" s="86"/>
      <c r="CVD141" s="86"/>
      <c r="CVE141" s="86"/>
      <c r="CVF141" s="86"/>
      <c r="CVG141" s="86"/>
      <c r="CVH141" s="86"/>
      <c r="CVI141" s="86"/>
      <c r="CVJ141" s="86"/>
      <c r="CVK141" s="86"/>
      <c r="CVL141" s="86"/>
      <c r="CVM141" s="86"/>
      <c r="CVN141" s="86"/>
      <c r="CVO141" s="86"/>
      <c r="CVP141" s="86"/>
      <c r="CVQ141" s="86"/>
      <c r="CVR141" s="86"/>
      <c r="CVS141" s="86"/>
      <c r="CVT141" s="86"/>
      <c r="CVU141" s="86"/>
      <c r="CVV141" s="86"/>
      <c r="CVW141" s="86"/>
      <c r="CVX141" s="86"/>
      <c r="CVY141" s="86"/>
      <c r="CVZ141" s="86"/>
      <c r="CWA141" s="86"/>
      <c r="CWB141" s="86"/>
      <c r="CWC141" s="86"/>
      <c r="CWD141" s="86"/>
      <c r="CWE141" s="86"/>
      <c r="CWF141" s="86"/>
      <c r="CWG141" s="86"/>
      <c r="CWH141" s="86"/>
      <c r="CWI141" s="86"/>
      <c r="CWJ141" s="86"/>
      <c r="CWK141" s="86"/>
      <c r="CWL141" s="86"/>
      <c r="CWM141" s="86"/>
      <c r="CWN141" s="86"/>
      <c r="CWO141" s="86"/>
      <c r="CWP141" s="86"/>
      <c r="CWQ141" s="86"/>
      <c r="CWR141" s="86"/>
      <c r="CWS141" s="86"/>
      <c r="CWT141" s="86"/>
      <c r="CWU141" s="86"/>
      <c r="CWV141" s="86"/>
      <c r="CWW141" s="86"/>
      <c r="CWX141" s="86"/>
      <c r="CWY141" s="86"/>
      <c r="CWZ141" s="86"/>
      <c r="CXA141" s="86"/>
      <c r="CXB141" s="86"/>
      <c r="CXC141" s="86"/>
      <c r="CXD141" s="86"/>
      <c r="CXE141" s="86"/>
      <c r="CXF141" s="86"/>
      <c r="CXG141" s="86"/>
      <c r="CXH141" s="86"/>
      <c r="CXI141" s="86"/>
      <c r="CXJ141" s="86"/>
      <c r="CXK141" s="86"/>
      <c r="CXL141" s="86"/>
      <c r="CXM141" s="86"/>
      <c r="CXN141" s="86"/>
      <c r="CXO141" s="86"/>
      <c r="CXP141" s="86"/>
      <c r="CXQ141" s="86"/>
      <c r="CXR141" s="86"/>
      <c r="CXS141" s="86"/>
      <c r="CXT141" s="86"/>
      <c r="CXU141" s="86"/>
      <c r="CXV141" s="86"/>
      <c r="CXW141" s="86"/>
      <c r="CXX141" s="86"/>
      <c r="CXY141" s="86"/>
      <c r="CXZ141" s="86"/>
      <c r="CYA141" s="86"/>
      <c r="CYB141" s="86"/>
      <c r="CYC141" s="86"/>
      <c r="CYD141" s="86"/>
      <c r="CYE141" s="86"/>
      <c r="CYF141" s="86"/>
      <c r="CYG141" s="86"/>
      <c r="CYH141" s="86"/>
      <c r="CYI141" s="86"/>
      <c r="CYJ141" s="86"/>
      <c r="CYK141" s="86"/>
      <c r="CYL141" s="86"/>
      <c r="CYM141" s="86"/>
      <c r="CYN141" s="86"/>
      <c r="CYO141" s="86"/>
      <c r="CYP141" s="86"/>
      <c r="CYQ141" s="86"/>
      <c r="CYR141" s="86"/>
      <c r="CYS141" s="86"/>
      <c r="CYT141" s="86"/>
      <c r="CYU141" s="86"/>
      <c r="CYV141" s="86"/>
      <c r="CYW141" s="86"/>
      <c r="CYX141" s="86"/>
      <c r="CYY141" s="86"/>
      <c r="CYZ141" s="86"/>
      <c r="CZA141" s="86"/>
      <c r="CZB141" s="86"/>
      <c r="CZC141" s="86"/>
      <c r="CZD141" s="86"/>
      <c r="CZE141" s="86"/>
      <c r="CZF141" s="86"/>
      <c r="CZG141" s="86"/>
      <c r="CZH141" s="86"/>
      <c r="CZI141" s="86"/>
      <c r="CZJ141" s="86"/>
      <c r="CZK141" s="86"/>
      <c r="CZL141" s="86"/>
      <c r="CZM141" s="86"/>
      <c r="CZN141" s="86"/>
      <c r="CZO141" s="86"/>
      <c r="CZP141" s="86"/>
      <c r="CZQ141" s="86"/>
      <c r="CZR141" s="86"/>
      <c r="CZS141" s="86"/>
      <c r="CZT141" s="86"/>
      <c r="CZU141" s="86"/>
      <c r="CZV141" s="86"/>
      <c r="CZW141" s="86"/>
      <c r="CZX141" s="86"/>
      <c r="CZY141" s="86"/>
      <c r="CZZ141" s="86"/>
      <c r="DAA141" s="86"/>
      <c r="DAB141" s="86"/>
      <c r="DAC141" s="86"/>
      <c r="DAD141" s="86"/>
      <c r="DAE141" s="86"/>
      <c r="DAF141" s="86"/>
      <c r="DAG141" s="86"/>
      <c r="DAH141" s="86"/>
      <c r="DAI141" s="86"/>
      <c r="DAJ141" s="86"/>
      <c r="DAK141" s="86"/>
      <c r="DAL141" s="86"/>
      <c r="DAM141" s="86"/>
      <c r="DAN141" s="86"/>
      <c r="DAO141" s="86"/>
      <c r="DAP141" s="86"/>
      <c r="DAQ141" s="86"/>
      <c r="DAR141" s="86"/>
      <c r="DAS141" s="86"/>
      <c r="DAT141" s="86"/>
      <c r="DAU141" s="86"/>
      <c r="DAV141" s="86"/>
      <c r="DAW141" s="86"/>
      <c r="DAX141" s="86"/>
      <c r="DAY141" s="86"/>
      <c r="DAZ141" s="86"/>
      <c r="DBA141" s="86"/>
      <c r="DBB141" s="86"/>
      <c r="DBC141" s="86"/>
      <c r="DBD141" s="86"/>
      <c r="DBE141" s="86"/>
      <c r="DBF141" s="86"/>
      <c r="DBG141" s="86"/>
      <c r="DBH141" s="86"/>
      <c r="DBI141" s="86"/>
      <c r="DBJ141" s="86"/>
      <c r="DBK141" s="86"/>
      <c r="DBL141" s="86"/>
      <c r="DBM141" s="86"/>
      <c r="DBN141" s="86"/>
      <c r="DBO141" s="86"/>
      <c r="DBP141" s="86"/>
      <c r="DBQ141" s="86"/>
      <c r="DBR141" s="86"/>
      <c r="DBS141" s="86"/>
      <c r="DBT141" s="86"/>
      <c r="DBU141" s="86"/>
      <c r="DBV141" s="86"/>
      <c r="DBW141" s="86"/>
      <c r="DBX141" s="86"/>
      <c r="DBY141" s="86"/>
      <c r="DBZ141" s="86"/>
      <c r="DCA141" s="86"/>
      <c r="DCB141" s="86"/>
      <c r="DCC141" s="86"/>
      <c r="DCD141" s="86"/>
      <c r="DCE141" s="86"/>
      <c r="DCF141" s="86"/>
      <c r="DCG141" s="86"/>
      <c r="DCH141" s="86"/>
      <c r="DCI141" s="86"/>
      <c r="DCJ141" s="86"/>
      <c r="DCK141" s="86"/>
      <c r="DCL141" s="86"/>
      <c r="DCM141" s="86"/>
      <c r="DCN141" s="86"/>
      <c r="DCO141" s="86"/>
      <c r="DCP141" s="86"/>
      <c r="DCQ141" s="86"/>
      <c r="DCR141" s="86"/>
      <c r="DCS141" s="86"/>
      <c r="DCT141" s="86"/>
      <c r="DCU141" s="86"/>
      <c r="DCV141" s="86"/>
      <c r="DCW141" s="86"/>
      <c r="DCX141" s="86"/>
      <c r="DCY141" s="86"/>
      <c r="DCZ141" s="86"/>
      <c r="DDA141" s="86"/>
      <c r="DDB141" s="86"/>
      <c r="DDC141" s="86"/>
      <c r="DDD141" s="86"/>
      <c r="DDE141" s="86"/>
      <c r="DDF141" s="86"/>
      <c r="DDG141" s="86"/>
      <c r="DDH141" s="86"/>
      <c r="DDI141" s="86"/>
      <c r="DDJ141" s="86"/>
      <c r="DDK141" s="86"/>
      <c r="DDR141" s="86"/>
      <c r="DDS141" s="86"/>
      <c r="DDT141" s="86"/>
      <c r="DDU141" s="86"/>
      <c r="DDV141" s="86"/>
      <c r="DDW141" s="86"/>
      <c r="DDX141" s="86"/>
      <c r="DDY141" s="86"/>
      <c r="DDZ141" s="86"/>
      <c r="DEA141" s="86"/>
      <c r="DEB141" s="86"/>
      <c r="DEC141" s="86"/>
      <c r="DED141" s="86"/>
      <c r="DEE141" s="86"/>
      <c r="DEF141" s="86"/>
      <c r="DEG141" s="86"/>
      <c r="DEH141" s="86"/>
      <c r="DEI141" s="86"/>
      <c r="DEJ141" s="86"/>
      <c r="DEK141" s="86"/>
      <c r="DEL141" s="86"/>
      <c r="DEM141" s="86"/>
      <c r="DEN141" s="86"/>
      <c r="DEO141" s="86"/>
      <c r="DEP141" s="86"/>
      <c r="DEQ141" s="86"/>
      <c r="DER141" s="86"/>
      <c r="DES141" s="86"/>
      <c r="DET141" s="86"/>
      <c r="DEU141" s="86"/>
      <c r="DEV141" s="86"/>
      <c r="DEW141" s="86"/>
      <c r="DEX141" s="86"/>
      <c r="DEY141" s="86"/>
      <c r="DEZ141" s="86"/>
      <c r="DFA141" s="86"/>
      <c r="DFB141" s="86"/>
      <c r="DFC141" s="86"/>
      <c r="DFD141" s="86"/>
      <c r="DFE141" s="86"/>
      <c r="DFF141" s="86"/>
      <c r="DFG141" s="86"/>
      <c r="DFH141" s="86"/>
      <c r="DFI141" s="86"/>
      <c r="DFJ141" s="86"/>
      <c r="DFK141" s="86"/>
      <c r="DFL141" s="86"/>
      <c r="DFM141" s="86"/>
      <c r="DFN141" s="86"/>
      <c r="DFO141" s="86"/>
      <c r="DFP141" s="86"/>
      <c r="DFQ141" s="86"/>
      <c r="DFR141" s="86"/>
      <c r="DFS141" s="86"/>
      <c r="DFT141" s="86"/>
      <c r="DFU141" s="86"/>
      <c r="DFV141" s="86"/>
      <c r="DFW141" s="86"/>
      <c r="DFX141" s="86"/>
      <c r="DFY141" s="86"/>
      <c r="DFZ141" s="86"/>
      <c r="DGA141" s="86"/>
      <c r="DGB141" s="86"/>
      <c r="DGC141" s="86"/>
      <c r="DGD141" s="86"/>
      <c r="DGE141" s="86"/>
      <c r="DGF141" s="86"/>
      <c r="DGG141" s="86"/>
      <c r="DGH141" s="86"/>
      <c r="DGI141" s="86"/>
      <c r="DGJ141" s="86"/>
      <c r="DGK141" s="86"/>
      <c r="DGL141" s="86"/>
      <c r="DGM141" s="86"/>
      <c r="DGN141" s="86"/>
      <c r="DGO141" s="86"/>
      <c r="DGP141" s="86"/>
      <c r="DGQ141" s="86"/>
      <c r="DGR141" s="86"/>
      <c r="DGS141" s="86"/>
      <c r="DGT141" s="86"/>
      <c r="DGU141" s="86"/>
      <c r="DGV141" s="86"/>
      <c r="DGW141" s="86"/>
      <c r="DGX141" s="86"/>
      <c r="DGY141" s="86"/>
      <c r="DGZ141" s="86"/>
      <c r="DHA141" s="86"/>
      <c r="DHB141" s="86"/>
      <c r="DHC141" s="86"/>
      <c r="DHD141" s="86"/>
      <c r="DHE141" s="86"/>
      <c r="DHF141" s="86"/>
      <c r="DHG141" s="86"/>
      <c r="DHH141" s="86"/>
      <c r="DHI141" s="86"/>
      <c r="DHJ141" s="86"/>
      <c r="DHK141" s="86"/>
      <c r="DHL141" s="86"/>
      <c r="DHM141" s="86"/>
      <c r="DHN141" s="86"/>
      <c r="DHO141" s="86"/>
      <c r="DHP141" s="86"/>
      <c r="DHQ141" s="86"/>
      <c r="DHR141" s="86"/>
      <c r="DHS141" s="86"/>
      <c r="DHT141" s="86"/>
      <c r="DHU141" s="86"/>
      <c r="DHV141" s="86"/>
      <c r="DHW141" s="86"/>
      <c r="DHX141" s="86"/>
      <c r="DHY141" s="86"/>
      <c r="DHZ141" s="86"/>
      <c r="DIA141" s="86"/>
      <c r="DIB141" s="86"/>
      <c r="DIC141" s="86"/>
      <c r="DID141" s="86"/>
      <c r="DIE141" s="86"/>
      <c r="DIF141" s="86"/>
      <c r="DIG141" s="86"/>
      <c r="DIH141" s="86"/>
      <c r="DII141" s="86"/>
      <c r="DIJ141" s="86"/>
      <c r="DIK141" s="86"/>
      <c r="DIL141" s="86"/>
      <c r="DIM141" s="86"/>
      <c r="DIN141" s="86"/>
      <c r="DIO141" s="86"/>
      <c r="DIP141" s="86"/>
      <c r="DIQ141" s="86"/>
      <c r="DIR141" s="86"/>
      <c r="DIS141" s="86"/>
      <c r="DIT141" s="86"/>
      <c r="DIU141" s="86"/>
      <c r="DIV141" s="86"/>
      <c r="DIW141" s="86"/>
      <c r="DIX141" s="86"/>
      <c r="DIY141" s="86"/>
      <c r="DIZ141" s="86"/>
      <c r="DJA141" s="86"/>
      <c r="DJB141" s="86"/>
      <c r="DJC141" s="86"/>
      <c r="DJD141" s="86"/>
      <c r="DJE141" s="86"/>
      <c r="DJF141" s="86"/>
      <c r="DJG141" s="86"/>
      <c r="DJH141" s="86"/>
      <c r="DJI141" s="86"/>
      <c r="DJJ141" s="86"/>
      <c r="DJK141" s="86"/>
      <c r="DJL141" s="86"/>
      <c r="DJM141" s="86"/>
      <c r="DJN141" s="86"/>
      <c r="DJO141" s="86"/>
      <c r="DJP141" s="86"/>
      <c r="DJQ141" s="86"/>
      <c r="DJR141" s="86"/>
      <c r="DJS141" s="86"/>
      <c r="DJT141" s="86"/>
      <c r="DJU141" s="86"/>
      <c r="DJV141" s="86"/>
      <c r="DJW141" s="86"/>
      <c r="DJX141" s="86"/>
      <c r="DJY141" s="86"/>
      <c r="DJZ141" s="86"/>
      <c r="DKA141" s="86"/>
      <c r="DKB141" s="86"/>
      <c r="DKC141" s="86"/>
      <c r="DKD141" s="86"/>
      <c r="DKE141" s="86"/>
      <c r="DKF141" s="86"/>
      <c r="DKG141" s="86"/>
      <c r="DKH141" s="86"/>
      <c r="DKI141" s="86"/>
      <c r="DKJ141" s="86"/>
      <c r="DKK141" s="86"/>
      <c r="DKL141" s="86"/>
      <c r="DKM141" s="86"/>
      <c r="DKN141" s="86"/>
      <c r="DKO141" s="86"/>
      <c r="DKP141" s="86"/>
      <c r="DKQ141" s="86"/>
      <c r="DKR141" s="86"/>
      <c r="DKS141" s="86"/>
      <c r="DKT141" s="86"/>
      <c r="DKU141" s="86"/>
      <c r="DKV141" s="86"/>
      <c r="DKW141" s="86"/>
      <c r="DKX141" s="86"/>
      <c r="DKY141" s="86"/>
      <c r="DKZ141" s="86"/>
      <c r="DLA141" s="86"/>
      <c r="DLB141" s="86"/>
      <c r="DLC141" s="86"/>
      <c r="DLD141" s="86"/>
      <c r="DLE141" s="86"/>
      <c r="DLF141" s="86"/>
      <c r="DLG141" s="86"/>
      <c r="DLH141" s="86"/>
      <c r="DLI141" s="86"/>
      <c r="DLJ141" s="86"/>
      <c r="DLK141" s="86"/>
      <c r="DLL141" s="86"/>
      <c r="DLM141" s="86"/>
      <c r="DLN141" s="86"/>
      <c r="DLO141" s="86"/>
      <c r="DLP141" s="86"/>
      <c r="DLQ141" s="86"/>
      <c r="DLR141" s="86"/>
      <c r="DLS141" s="86"/>
      <c r="DLT141" s="86"/>
      <c r="DLU141" s="86"/>
      <c r="DLV141" s="86"/>
      <c r="DLW141" s="86"/>
      <c r="DLX141" s="86"/>
      <c r="DLY141" s="86"/>
      <c r="DLZ141" s="86"/>
      <c r="DMA141" s="86"/>
      <c r="DMB141" s="86"/>
      <c r="DMC141" s="86"/>
      <c r="DMD141" s="86"/>
      <c r="DME141" s="86"/>
      <c r="DMF141" s="86"/>
      <c r="DMG141" s="86"/>
      <c r="DMH141" s="86"/>
      <c r="DMI141" s="86"/>
      <c r="DMJ141" s="86"/>
      <c r="DMK141" s="86"/>
      <c r="DML141" s="86"/>
      <c r="DMM141" s="86"/>
      <c r="DMN141" s="86"/>
      <c r="DMO141" s="86"/>
      <c r="DMP141" s="86"/>
      <c r="DMQ141" s="86"/>
      <c r="DMR141" s="86"/>
      <c r="DMS141" s="86"/>
      <c r="DMT141" s="86"/>
      <c r="DMU141" s="86"/>
      <c r="DMV141" s="86"/>
      <c r="DMW141" s="86"/>
      <c r="DMX141" s="86"/>
      <c r="DMY141" s="86"/>
      <c r="DMZ141" s="86"/>
      <c r="DNA141" s="86"/>
      <c r="DNB141" s="86"/>
      <c r="DNC141" s="86"/>
      <c r="DND141" s="86"/>
      <c r="DNE141" s="86"/>
      <c r="DNF141" s="86"/>
      <c r="DNG141" s="86"/>
      <c r="DNN141" s="86"/>
      <c r="DNO141" s="86"/>
      <c r="DNP141" s="86"/>
      <c r="DNQ141" s="86"/>
      <c r="DNR141" s="86"/>
      <c r="DNS141" s="86"/>
      <c r="DNT141" s="86"/>
      <c r="DNU141" s="86"/>
      <c r="DNV141" s="86"/>
      <c r="DNW141" s="86"/>
      <c r="DNX141" s="86"/>
      <c r="DNY141" s="86"/>
      <c r="DNZ141" s="86"/>
      <c r="DOA141" s="86"/>
      <c r="DOB141" s="86"/>
      <c r="DOC141" s="86"/>
      <c r="DOD141" s="86"/>
      <c r="DOE141" s="86"/>
      <c r="DOF141" s="86"/>
      <c r="DOG141" s="86"/>
      <c r="DOH141" s="86"/>
      <c r="DOI141" s="86"/>
      <c r="DOJ141" s="86"/>
      <c r="DOK141" s="86"/>
      <c r="DOL141" s="86"/>
      <c r="DOM141" s="86"/>
      <c r="DON141" s="86"/>
      <c r="DOO141" s="86"/>
      <c r="DOP141" s="86"/>
      <c r="DOQ141" s="86"/>
      <c r="DOR141" s="86"/>
      <c r="DOS141" s="86"/>
      <c r="DOT141" s="86"/>
      <c r="DOU141" s="86"/>
      <c r="DOV141" s="86"/>
      <c r="DOW141" s="86"/>
      <c r="DOX141" s="86"/>
      <c r="DOY141" s="86"/>
      <c r="DOZ141" s="86"/>
      <c r="DPA141" s="86"/>
      <c r="DPB141" s="86"/>
      <c r="DPC141" s="86"/>
      <c r="DPD141" s="86"/>
      <c r="DPE141" s="86"/>
      <c r="DPF141" s="86"/>
      <c r="DPG141" s="86"/>
      <c r="DPH141" s="86"/>
      <c r="DPI141" s="86"/>
      <c r="DPJ141" s="86"/>
      <c r="DPK141" s="86"/>
      <c r="DPL141" s="86"/>
      <c r="DPM141" s="86"/>
      <c r="DPN141" s="86"/>
      <c r="DPO141" s="86"/>
      <c r="DPP141" s="86"/>
      <c r="DPQ141" s="86"/>
      <c r="DPR141" s="86"/>
      <c r="DPS141" s="86"/>
      <c r="DPT141" s="86"/>
      <c r="DPU141" s="86"/>
      <c r="DPV141" s="86"/>
      <c r="DPW141" s="86"/>
      <c r="DPX141" s="86"/>
      <c r="DPY141" s="86"/>
      <c r="DPZ141" s="86"/>
      <c r="DQA141" s="86"/>
      <c r="DQB141" s="86"/>
      <c r="DQC141" s="86"/>
      <c r="DQD141" s="86"/>
      <c r="DQE141" s="86"/>
      <c r="DQF141" s="86"/>
      <c r="DQG141" s="86"/>
      <c r="DQH141" s="86"/>
      <c r="DQI141" s="86"/>
      <c r="DQJ141" s="86"/>
      <c r="DQK141" s="86"/>
      <c r="DQL141" s="86"/>
      <c r="DQM141" s="86"/>
      <c r="DQN141" s="86"/>
      <c r="DQO141" s="86"/>
      <c r="DQP141" s="86"/>
      <c r="DQQ141" s="86"/>
      <c r="DQR141" s="86"/>
      <c r="DQS141" s="86"/>
      <c r="DQT141" s="86"/>
      <c r="DQU141" s="86"/>
      <c r="DQV141" s="86"/>
      <c r="DQW141" s="86"/>
      <c r="DQX141" s="86"/>
      <c r="DQY141" s="86"/>
      <c r="DQZ141" s="86"/>
      <c r="DRA141" s="86"/>
      <c r="DRB141" s="86"/>
      <c r="DRC141" s="86"/>
      <c r="DRD141" s="86"/>
      <c r="DRE141" s="86"/>
      <c r="DRF141" s="86"/>
      <c r="DRG141" s="86"/>
      <c r="DRH141" s="86"/>
      <c r="DRI141" s="86"/>
      <c r="DRJ141" s="86"/>
      <c r="DRK141" s="86"/>
      <c r="DRL141" s="86"/>
      <c r="DRM141" s="86"/>
      <c r="DRN141" s="86"/>
      <c r="DRO141" s="86"/>
      <c r="DRP141" s="86"/>
      <c r="DRQ141" s="86"/>
      <c r="DRR141" s="86"/>
      <c r="DRS141" s="86"/>
      <c r="DRT141" s="86"/>
      <c r="DRU141" s="86"/>
      <c r="DRV141" s="86"/>
      <c r="DRW141" s="86"/>
      <c r="DRX141" s="86"/>
      <c r="DRY141" s="86"/>
      <c r="DRZ141" s="86"/>
      <c r="DSA141" s="86"/>
      <c r="DSB141" s="86"/>
      <c r="DSC141" s="86"/>
      <c r="DSD141" s="86"/>
      <c r="DSE141" s="86"/>
      <c r="DSF141" s="86"/>
      <c r="DSG141" s="86"/>
      <c r="DSH141" s="86"/>
      <c r="DSI141" s="86"/>
      <c r="DSJ141" s="86"/>
      <c r="DSK141" s="86"/>
      <c r="DSL141" s="86"/>
      <c r="DSM141" s="86"/>
      <c r="DSN141" s="86"/>
      <c r="DSO141" s="86"/>
      <c r="DSP141" s="86"/>
      <c r="DSQ141" s="86"/>
      <c r="DSR141" s="86"/>
      <c r="DSS141" s="86"/>
      <c r="DST141" s="86"/>
      <c r="DSU141" s="86"/>
      <c r="DSV141" s="86"/>
      <c r="DSW141" s="86"/>
      <c r="DSX141" s="86"/>
      <c r="DSY141" s="86"/>
      <c r="DSZ141" s="86"/>
      <c r="DTA141" s="86"/>
      <c r="DTB141" s="86"/>
      <c r="DTC141" s="86"/>
      <c r="DTD141" s="86"/>
      <c r="DTE141" s="86"/>
      <c r="DTF141" s="86"/>
      <c r="DTG141" s="86"/>
      <c r="DTH141" s="86"/>
      <c r="DTI141" s="86"/>
      <c r="DTJ141" s="86"/>
      <c r="DTK141" s="86"/>
      <c r="DTL141" s="86"/>
      <c r="DTM141" s="86"/>
      <c r="DTN141" s="86"/>
      <c r="DTO141" s="86"/>
      <c r="DTP141" s="86"/>
      <c r="DTQ141" s="86"/>
      <c r="DTR141" s="86"/>
      <c r="DTS141" s="86"/>
      <c r="DTT141" s="86"/>
      <c r="DTU141" s="86"/>
      <c r="DTV141" s="86"/>
      <c r="DTW141" s="86"/>
      <c r="DTX141" s="86"/>
      <c r="DTY141" s="86"/>
      <c r="DTZ141" s="86"/>
      <c r="DUA141" s="86"/>
      <c r="DUB141" s="86"/>
      <c r="DUC141" s="86"/>
      <c r="DUD141" s="86"/>
      <c r="DUE141" s="86"/>
      <c r="DUF141" s="86"/>
      <c r="DUG141" s="86"/>
      <c r="DUH141" s="86"/>
      <c r="DUI141" s="86"/>
      <c r="DUJ141" s="86"/>
      <c r="DUK141" s="86"/>
      <c r="DUL141" s="86"/>
      <c r="DUM141" s="86"/>
      <c r="DUN141" s="86"/>
      <c r="DUO141" s="86"/>
      <c r="DUP141" s="86"/>
      <c r="DUQ141" s="86"/>
      <c r="DUR141" s="86"/>
      <c r="DUS141" s="86"/>
      <c r="DUT141" s="86"/>
      <c r="DUU141" s="86"/>
      <c r="DUV141" s="86"/>
      <c r="DUW141" s="86"/>
      <c r="DUX141" s="86"/>
      <c r="DUY141" s="86"/>
      <c r="DUZ141" s="86"/>
      <c r="DVA141" s="86"/>
      <c r="DVB141" s="86"/>
      <c r="DVC141" s="86"/>
      <c r="DVD141" s="86"/>
      <c r="DVE141" s="86"/>
      <c r="DVF141" s="86"/>
      <c r="DVG141" s="86"/>
      <c r="DVH141" s="86"/>
      <c r="DVI141" s="86"/>
      <c r="DVJ141" s="86"/>
      <c r="DVK141" s="86"/>
      <c r="DVL141" s="86"/>
      <c r="DVM141" s="86"/>
      <c r="DVN141" s="86"/>
      <c r="DVO141" s="86"/>
      <c r="DVP141" s="86"/>
      <c r="DVQ141" s="86"/>
      <c r="DVR141" s="86"/>
      <c r="DVS141" s="86"/>
      <c r="DVT141" s="86"/>
      <c r="DVU141" s="86"/>
      <c r="DVV141" s="86"/>
      <c r="DVW141" s="86"/>
      <c r="DVX141" s="86"/>
      <c r="DVY141" s="86"/>
      <c r="DVZ141" s="86"/>
      <c r="DWA141" s="86"/>
      <c r="DWB141" s="86"/>
      <c r="DWC141" s="86"/>
      <c r="DWD141" s="86"/>
      <c r="DWE141" s="86"/>
      <c r="DWF141" s="86"/>
      <c r="DWG141" s="86"/>
      <c r="DWH141" s="86"/>
      <c r="DWI141" s="86"/>
      <c r="DWJ141" s="86"/>
      <c r="DWK141" s="86"/>
      <c r="DWL141" s="86"/>
      <c r="DWM141" s="86"/>
      <c r="DWN141" s="86"/>
      <c r="DWO141" s="86"/>
      <c r="DWP141" s="86"/>
      <c r="DWQ141" s="86"/>
      <c r="DWR141" s="86"/>
      <c r="DWS141" s="86"/>
      <c r="DWT141" s="86"/>
      <c r="DWU141" s="86"/>
      <c r="DWV141" s="86"/>
      <c r="DWW141" s="86"/>
      <c r="DWX141" s="86"/>
      <c r="DWY141" s="86"/>
      <c r="DWZ141" s="86"/>
      <c r="DXA141" s="86"/>
      <c r="DXB141" s="86"/>
      <c r="DXC141" s="86"/>
      <c r="DXJ141" s="86"/>
      <c r="DXK141" s="86"/>
      <c r="DXL141" s="86"/>
      <c r="DXM141" s="86"/>
      <c r="DXN141" s="86"/>
      <c r="DXO141" s="86"/>
      <c r="DXP141" s="86"/>
      <c r="DXQ141" s="86"/>
      <c r="DXR141" s="86"/>
      <c r="DXS141" s="86"/>
      <c r="DXT141" s="86"/>
      <c r="DXU141" s="86"/>
      <c r="DXV141" s="86"/>
      <c r="DXW141" s="86"/>
      <c r="DXX141" s="86"/>
      <c r="DXY141" s="86"/>
      <c r="DXZ141" s="86"/>
      <c r="DYA141" s="86"/>
      <c r="DYB141" s="86"/>
      <c r="DYC141" s="86"/>
      <c r="DYD141" s="86"/>
      <c r="DYE141" s="86"/>
      <c r="DYF141" s="86"/>
      <c r="DYG141" s="86"/>
      <c r="DYH141" s="86"/>
      <c r="DYI141" s="86"/>
      <c r="DYJ141" s="86"/>
      <c r="DYK141" s="86"/>
      <c r="DYL141" s="86"/>
      <c r="DYM141" s="86"/>
      <c r="DYN141" s="86"/>
      <c r="DYO141" s="86"/>
      <c r="DYP141" s="86"/>
      <c r="DYQ141" s="86"/>
      <c r="DYR141" s="86"/>
      <c r="DYS141" s="86"/>
      <c r="DYT141" s="86"/>
      <c r="DYU141" s="86"/>
      <c r="DYV141" s="86"/>
      <c r="DYW141" s="86"/>
      <c r="DYX141" s="86"/>
      <c r="DYY141" s="86"/>
      <c r="DYZ141" s="86"/>
      <c r="DZA141" s="86"/>
      <c r="DZB141" s="86"/>
      <c r="DZC141" s="86"/>
      <c r="DZD141" s="86"/>
      <c r="DZE141" s="86"/>
      <c r="DZF141" s="86"/>
      <c r="DZG141" s="86"/>
      <c r="DZH141" s="86"/>
      <c r="DZI141" s="86"/>
      <c r="DZJ141" s="86"/>
      <c r="DZK141" s="86"/>
      <c r="DZL141" s="86"/>
      <c r="DZM141" s="86"/>
      <c r="DZN141" s="86"/>
      <c r="DZO141" s="86"/>
      <c r="DZP141" s="86"/>
      <c r="DZQ141" s="86"/>
      <c r="DZR141" s="86"/>
      <c r="DZS141" s="86"/>
      <c r="DZT141" s="86"/>
      <c r="DZU141" s="86"/>
      <c r="DZV141" s="86"/>
      <c r="DZW141" s="86"/>
      <c r="DZX141" s="86"/>
      <c r="DZY141" s="86"/>
      <c r="DZZ141" s="86"/>
      <c r="EAA141" s="86"/>
      <c r="EAB141" s="86"/>
      <c r="EAC141" s="86"/>
      <c r="EAD141" s="86"/>
      <c r="EAE141" s="86"/>
      <c r="EAF141" s="86"/>
      <c r="EAG141" s="86"/>
      <c r="EAH141" s="86"/>
      <c r="EAI141" s="86"/>
      <c r="EAJ141" s="86"/>
      <c r="EAK141" s="86"/>
      <c r="EAL141" s="86"/>
      <c r="EAM141" s="86"/>
      <c r="EAN141" s="86"/>
      <c r="EAO141" s="86"/>
      <c r="EAP141" s="86"/>
      <c r="EAQ141" s="86"/>
      <c r="EAR141" s="86"/>
      <c r="EAS141" s="86"/>
      <c r="EAT141" s="86"/>
      <c r="EAU141" s="86"/>
      <c r="EAV141" s="86"/>
      <c r="EAW141" s="86"/>
      <c r="EAX141" s="86"/>
      <c r="EAY141" s="86"/>
      <c r="EAZ141" s="86"/>
      <c r="EBA141" s="86"/>
      <c r="EBB141" s="86"/>
      <c r="EBC141" s="86"/>
      <c r="EBD141" s="86"/>
      <c r="EBE141" s="86"/>
      <c r="EBF141" s="86"/>
      <c r="EBG141" s="86"/>
      <c r="EBH141" s="86"/>
      <c r="EBI141" s="86"/>
      <c r="EBJ141" s="86"/>
      <c r="EBK141" s="86"/>
      <c r="EBL141" s="86"/>
      <c r="EBM141" s="86"/>
      <c r="EBN141" s="86"/>
      <c r="EBO141" s="86"/>
      <c r="EBP141" s="86"/>
      <c r="EBQ141" s="86"/>
      <c r="EBR141" s="86"/>
      <c r="EBS141" s="86"/>
      <c r="EBT141" s="86"/>
      <c r="EBU141" s="86"/>
      <c r="EBV141" s="86"/>
      <c r="EBW141" s="86"/>
      <c r="EBX141" s="86"/>
      <c r="EBY141" s="86"/>
      <c r="EBZ141" s="86"/>
      <c r="ECA141" s="86"/>
      <c r="ECB141" s="86"/>
      <c r="ECC141" s="86"/>
      <c r="ECD141" s="86"/>
      <c r="ECE141" s="86"/>
      <c r="ECF141" s="86"/>
      <c r="ECG141" s="86"/>
      <c r="ECH141" s="86"/>
      <c r="ECI141" s="86"/>
      <c r="ECJ141" s="86"/>
      <c r="ECK141" s="86"/>
      <c r="ECL141" s="86"/>
      <c r="ECM141" s="86"/>
      <c r="ECN141" s="86"/>
      <c r="ECO141" s="86"/>
      <c r="ECP141" s="86"/>
      <c r="ECQ141" s="86"/>
      <c r="ECR141" s="86"/>
      <c r="ECS141" s="86"/>
      <c r="ECT141" s="86"/>
      <c r="ECU141" s="86"/>
      <c r="ECV141" s="86"/>
      <c r="ECW141" s="86"/>
      <c r="ECX141" s="86"/>
      <c r="ECY141" s="86"/>
      <c r="ECZ141" s="86"/>
      <c r="EDA141" s="86"/>
      <c r="EDB141" s="86"/>
      <c r="EDC141" s="86"/>
      <c r="EDD141" s="86"/>
      <c r="EDE141" s="86"/>
      <c r="EDF141" s="86"/>
      <c r="EDG141" s="86"/>
      <c r="EDH141" s="86"/>
      <c r="EDI141" s="86"/>
      <c r="EDJ141" s="86"/>
      <c r="EDK141" s="86"/>
      <c r="EDL141" s="86"/>
      <c r="EDM141" s="86"/>
      <c r="EDN141" s="86"/>
      <c r="EDO141" s="86"/>
      <c r="EDP141" s="86"/>
      <c r="EDQ141" s="86"/>
      <c r="EDR141" s="86"/>
      <c r="EDS141" s="86"/>
      <c r="EDT141" s="86"/>
      <c r="EDU141" s="86"/>
      <c r="EDV141" s="86"/>
      <c r="EDW141" s="86"/>
      <c r="EDX141" s="86"/>
      <c r="EDY141" s="86"/>
      <c r="EDZ141" s="86"/>
      <c r="EEA141" s="86"/>
      <c r="EEB141" s="86"/>
      <c r="EEC141" s="86"/>
      <c r="EED141" s="86"/>
      <c r="EEE141" s="86"/>
      <c r="EEF141" s="86"/>
      <c r="EEG141" s="86"/>
      <c r="EEH141" s="86"/>
      <c r="EEI141" s="86"/>
      <c r="EEJ141" s="86"/>
      <c r="EEK141" s="86"/>
      <c r="EEL141" s="86"/>
      <c r="EEM141" s="86"/>
      <c r="EEN141" s="86"/>
      <c r="EEO141" s="86"/>
      <c r="EEP141" s="86"/>
      <c r="EEQ141" s="86"/>
      <c r="EER141" s="86"/>
      <c r="EES141" s="86"/>
      <c r="EET141" s="86"/>
      <c r="EEU141" s="86"/>
      <c r="EEV141" s="86"/>
      <c r="EEW141" s="86"/>
      <c r="EEX141" s="86"/>
      <c r="EEY141" s="86"/>
      <c r="EEZ141" s="86"/>
      <c r="EFA141" s="86"/>
      <c r="EFB141" s="86"/>
      <c r="EFC141" s="86"/>
      <c r="EFD141" s="86"/>
      <c r="EFE141" s="86"/>
      <c r="EFF141" s="86"/>
      <c r="EFG141" s="86"/>
      <c r="EFH141" s="86"/>
      <c r="EFI141" s="86"/>
      <c r="EFJ141" s="86"/>
      <c r="EFK141" s="86"/>
      <c r="EFL141" s="86"/>
      <c r="EFM141" s="86"/>
      <c r="EFN141" s="86"/>
      <c r="EFO141" s="86"/>
      <c r="EFP141" s="86"/>
      <c r="EFQ141" s="86"/>
      <c r="EFR141" s="86"/>
      <c r="EFS141" s="86"/>
      <c r="EFT141" s="86"/>
      <c r="EFU141" s="86"/>
      <c r="EFV141" s="86"/>
      <c r="EFW141" s="86"/>
      <c r="EFX141" s="86"/>
      <c r="EFY141" s="86"/>
      <c r="EFZ141" s="86"/>
      <c r="EGA141" s="86"/>
      <c r="EGB141" s="86"/>
      <c r="EGC141" s="86"/>
      <c r="EGD141" s="86"/>
      <c r="EGE141" s="86"/>
      <c r="EGF141" s="86"/>
      <c r="EGG141" s="86"/>
      <c r="EGH141" s="86"/>
      <c r="EGI141" s="86"/>
      <c r="EGJ141" s="86"/>
      <c r="EGK141" s="86"/>
      <c r="EGL141" s="86"/>
      <c r="EGM141" s="86"/>
      <c r="EGN141" s="86"/>
      <c r="EGO141" s="86"/>
      <c r="EGP141" s="86"/>
      <c r="EGQ141" s="86"/>
      <c r="EGR141" s="86"/>
      <c r="EGS141" s="86"/>
      <c r="EGT141" s="86"/>
      <c r="EGU141" s="86"/>
      <c r="EGV141" s="86"/>
      <c r="EGW141" s="86"/>
      <c r="EGX141" s="86"/>
      <c r="EGY141" s="86"/>
      <c r="EHF141" s="86"/>
      <c r="EHG141" s="86"/>
      <c r="EHH141" s="86"/>
      <c r="EHI141" s="86"/>
      <c r="EHJ141" s="86"/>
      <c r="EHK141" s="86"/>
      <c r="EHL141" s="86"/>
      <c r="EHM141" s="86"/>
      <c r="EHN141" s="86"/>
      <c r="EHO141" s="86"/>
      <c r="EHP141" s="86"/>
      <c r="EHQ141" s="86"/>
      <c r="EHR141" s="86"/>
      <c r="EHS141" s="86"/>
      <c r="EHT141" s="86"/>
      <c r="EHU141" s="86"/>
      <c r="EHV141" s="86"/>
      <c r="EHW141" s="86"/>
      <c r="EHX141" s="86"/>
      <c r="EHY141" s="86"/>
      <c r="EHZ141" s="86"/>
      <c r="EIA141" s="86"/>
      <c r="EIB141" s="86"/>
      <c r="EIC141" s="86"/>
      <c r="EID141" s="86"/>
      <c r="EIE141" s="86"/>
      <c r="EIF141" s="86"/>
      <c r="EIG141" s="86"/>
      <c r="EIH141" s="86"/>
      <c r="EII141" s="86"/>
      <c r="EIJ141" s="86"/>
      <c r="EIK141" s="86"/>
      <c r="EIL141" s="86"/>
      <c r="EIM141" s="86"/>
      <c r="EIN141" s="86"/>
      <c r="EIO141" s="86"/>
      <c r="EIP141" s="86"/>
      <c r="EIQ141" s="86"/>
      <c r="EIR141" s="86"/>
      <c r="EIS141" s="86"/>
      <c r="EIT141" s="86"/>
      <c r="EIU141" s="86"/>
      <c r="EIV141" s="86"/>
      <c r="EIW141" s="86"/>
      <c r="EIX141" s="86"/>
      <c r="EIY141" s="86"/>
      <c r="EIZ141" s="86"/>
      <c r="EJA141" s="86"/>
      <c r="EJB141" s="86"/>
      <c r="EJC141" s="86"/>
      <c r="EJD141" s="86"/>
      <c r="EJE141" s="86"/>
      <c r="EJF141" s="86"/>
      <c r="EJG141" s="86"/>
      <c r="EJH141" s="86"/>
      <c r="EJI141" s="86"/>
      <c r="EJJ141" s="86"/>
      <c r="EJK141" s="86"/>
      <c r="EJL141" s="86"/>
      <c r="EJM141" s="86"/>
      <c r="EJN141" s="86"/>
      <c r="EJO141" s="86"/>
      <c r="EJP141" s="86"/>
      <c r="EJQ141" s="86"/>
      <c r="EJR141" s="86"/>
      <c r="EJS141" s="86"/>
      <c r="EJT141" s="86"/>
      <c r="EJU141" s="86"/>
      <c r="EJV141" s="86"/>
      <c r="EJW141" s="86"/>
      <c r="EJX141" s="86"/>
      <c r="EJY141" s="86"/>
      <c r="EJZ141" s="86"/>
      <c r="EKA141" s="86"/>
      <c r="EKB141" s="86"/>
      <c r="EKC141" s="86"/>
      <c r="EKD141" s="86"/>
      <c r="EKE141" s="86"/>
      <c r="EKF141" s="86"/>
      <c r="EKG141" s="86"/>
      <c r="EKH141" s="86"/>
      <c r="EKI141" s="86"/>
      <c r="EKJ141" s="86"/>
      <c r="EKK141" s="86"/>
      <c r="EKL141" s="86"/>
      <c r="EKM141" s="86"/>
      <c r="EKN141" s="86"/>
      <c r="EKO141" s="86"/>
      <c r="EKP141" s="86"/>
      <c r="EKQ141" s="86"/>
      <c r="EKR141" s="86"/>
      <c r="EKS141" s="86"/>
      <c r="EKT141" s="86"/>
      <c r="EKU141" s="86"/>
      <c r="EKV141" s="86"/>
      <c r="EKW141" s="86"/>
      <c r="EKX141" s="86"/>
      <c r="EKY141" s="86"/>
      <c r="EKZ141" s="86"/>
      <c r="ELA141" s="86"/>
      <c r="ELB141" s="86"/>
      <c r="ELC141" s="86"/>
      <c r="ELD141" s="86"/>
      <c r="ELE141" s="86"/>
      <c r="ELF141" s="86"/>
      <c r="ELG141" s="86"/>
      <c r="ELH141" s="86"/>
      <c r="ELI141" s="86"/>
      <c r="ELJ141" s="86"/>
      <c r="ELK141" s="86"/>
      <c r="ELL141" s="86"/>
      <c r="ELM141" s="86"/>
      <c r="ELN141" s="86"/>
      <c r="ELO141" s="86"/>
      <c r="ELP141" s="86"/>
      <c r="ELQ141" s="86"/>
      <c r="ELR141" s="86"/>
      <c r="ELS141" s="86"/>
      <c r="ELT141" s="86"/>
      <c r="ELU141" s="86"/>
      <c r="ELV141" s="86"/>
      <c r="ELW141" s="86"/>
      <c r="ELX141" s="86"/>
      <c r="ELY141" s="86"/>
      <c r="ELZ141" s="86"/>
      <c r="EMA141" s="86"/>
      <c r="EMB141" s="86"/>
      <c r="EMC141" s="86"/>
      <c r="EMD141" s="86"/>
      <c r="EME141" s="86"/>
      <c r="EMF141" s="86"/>
      <c r="EMG141" s="86"/>
      <c r="EMH141" s="86"/>
      <c r="EMI141" s="86"/>
      <c r="EMJ141" s="86"/>
      <c r="EMK141" s="86"/>
      <c r="EML141" s="86"/>
      <c r="EMM141" s="86"/>
      <c r="EMN141" s="86"/>
      <c r="EMO141" s="86"/>
      <c r="EMP141" s="86"/>
      <c r="EMQ141" s="86"/>
      <c r="EMR141" s="86"/>
      <c r="EMS141" s="86"/>
      <c r="EMT141" s="86"/>
      <c r="EMU141" s="86"/>
      <c r="EMV141" s="86"/>
      <c r="EMW141" s="86"/>
      <c r="EMX141" s="86"/>
      <c r="EMY141" s="86"/>
      <c r="EMZ141" s="86"/>
      <c r="ENA141" s="86"/>
      <c r="ENB141" s="86"/>
      <c r="ENC141" s="86"/>
      <c r="END141" s="86"/>
      <c r="ENE141" s="86"/>
      <c r="ENF141" s="86"/>
      <c r="ENG141" s="86"/>
      <c r="ENH141" s="86"/>
      <c r="ENI141" s="86"/>
      <c r="ENJ141" s="86"/>
      <c r="ENK141" s="86"/>
      <c r="ENL141" s="86"/>
      <c r="ENM141" s="86"/>
      <c r="ENN141" s="86"/>
      <c r="ENO141" s="86"/>
      <c r="ENP141" s="86"/>
      <c r="ENQ141" s="86"/>
      <c r="ENR141" s="86"/>
      <c r="ENS141" s="86"/>
      <c r="ENT141" s="86"/>
      <c r="ENU141" s="86"/>
      <c r="ENV141" s="86"/>
      <c r="ENW141" s="86"/>
      <c r="ENX141" s="86"/>
      <c r="ENY141" s="86"/>
      <c r="ENZ141" s="86"/>
      <c r="EOA141" s="86"/>
      <c r="EOB141" s="86"/>
      <c r="EOC141" s="86"/>
      <c r="EOD141" s="86"/>
      <c r="EOE141" s="86"/>
      <c r="EOF141" s="86"/>
      <c r="EOG141" s="86"/>
      <c r="EOH141" s="86"/>
      <c r="EOI141" s="86"/>
      <c r="EOJ141" s="86"/>
      <c r="EOK141" s="86"/>
      <c r="EOL141" s="86"/>
      <c r="EOM141" s="86"/>
      <c r="EON141" s="86"/>
      <c r="EOO141" s="86"/>
      <c r="EOP141" s="86"/>
      <c r="EOQ141" s="86"/>
      <c r="EOR141" s="86"/>
      <c r="EOS141" s="86"/>
      <c r="EOT141" s="86"/>
      <c r="EOU141" s="86"/>
      <c r="EOV141" s="86"/>
      <c r="EOW141" s="86"/>
      <c r="EOX141" s="86"/>
      <c r="EOY141" s="86"/>
      <c r="EOZ141" s="86"/>
      <c r="EPA141" s="86"/>
      <c r="EPB141" s="86"/>
      <c r="EPC141" s="86"/>
      <c r="EPD141" s="86"/>
      <c r="EPE141" s="86"/>
      <c r="EPF141" s="86"/>
      <c r="EPG141" s="86"/>
      <c r="EPH141" s="86"/>
      <c r="EPI141" s="86"/>
      <c r="EPJ141" s="86"/>
      <c r="EPK141" s="86"/>
      <c r="EPL141" s="86"/>
      <c r="EPM141" s="86"/>
      <c r="EPN141" s="86"/>
      <c r="EPO141" s="86"/>
      <c r="EPP141" s="86"/>
      <c r="EPQ141" s="86"/>
      <c r="EPR141" s="86"/>
      <c r="EPS141" s="86"/>
      <c r="EPT141" s="86"/>
      <c r="EPU141" s="86"/>
      <c r="EPV141" s="86"/>
      <c r="EPW141" s="86"/>
      <c r="EPX141" s="86"/>
      <c r="EPY141" s="86"/>
      <c r="EPZ141" s="86"/>
      <c r="EQA141" s="86"/>
      <c r="EQB141" s="86"/>
      <c r="EQC141" s="86"/>
      <c r="EQD141" s="86"/>
      <c r="EQE141" s="86"/>
      <c r="EQF141" s="86"/>
      <c r="EQG141" s="86"/>
      <c r="EQH141" s="86"/>
      <c r="EQI141" s="86"/>
      <c r="EQJ141" s="86"/>
      <c r="EQK141" s="86"/>
      <c r="EQL141" s="86"/>
      <c r="EQM141" s="86"/>
      <c r="EQN141" s="86"/>
      <c r="EQO141" s="86"/>
      <c r="EQP141" s="86"/>
      <c r="EQQ141" s="86"/>
      <c r="EQR141" s="86"/>
      <c r="EQS141" s="86"/>
      <c r="EQT141" s="86"/>
      <c r="EQU141" s="86"/>
      <c r="ERB141" s="86"/>
      <c r="ERC141" s="86"/>
      <c r="ERD141" s="86"/>
      <c r="ERE141" s="86"/>
      <c r="ERF141" s="86"/>
      <c r="ERG141" s="86"/>
      <c r="ERH141" s="86"/>
      <c r="ERI141" s="86"/>
      <c r="ERJ141" s="86"/>
      <c r="ERK141" s="86"/>
      <c r="ERL141" s="86"/>
      <c r="ERM141" s="86"/>
      <c r="ERN141" s="86"/>
      <c r="ERO141" s="86"/>
      <c r="ERP141" s="86"/>
      <c r="ERQ141" s="86"/>
      <c r="ERR141" s="86"/>
      <c r="ERS141" s="86"/>
      <c r="ERT141" s="86"/>
      <c r="ERU141" s="86"/>
      <c r="ERV141" s="86"/>
      <c r="ERW141" s="86"/>
      <c r="ERX141" s="86"/>
      <c r="ERY141" s="86"/>
      <c r="ERZ141" s="86"/>
      <c r="ESA141" s="86"/>
      <c r="ESB141" s="86"/>
      <c r="ESC141" s="86"/>
      <c r="ESD141" s="86"/>
      <c r="ESE141" s="86"/>
      <c r="ESF141" s="86"/>
      <c r="ESG141" s="86"/>
      <c r="ESH141" s="86"/>
      <c r="ESI141" s="86"/>
      <c r="ESJ141" s="86"/>
      <c r="ESK141" s="86"/>
      <c r="ESL141" s="86"/>
      <c r="ESM141" s="86"/>
      <c r="ESN141" s="86"/>
      <c r="ESO141" s="86"/>
      <c r="ESP141" s="86"/>
      <c r="ESQ141" s="86"/>
      <c r="ESR141" s="86"/>
      <c r="ESS141" s="86"/>
      <c r="EST141" s="86"/>
      <c r="ESU141" s="86"/>
      <c r="ESV141" s="86"/>
      <c r="ESW141" s="86"/>
      <c r="ESX141" s="86"/>
      <c r="ESY141" s="86"/>
      <c r="ESZ141" s="86"/>
      <c r="ETA141" s="86"/>
      <c r="ETB141" s="86"/>
      <c r="ETC141" s="86"/>
      <c r="ETD141" s="86"/>
      <c r="ETE141" s="86"/>
      <c r="ETF141" s="86"/>
      <c r="ETG141" s="86"/>
      <c r="ETH141" s="86"/>
      <c r="ETI141" s="86"/>
      <c r="ETJ141" s="86"/>
      <c r="ETK141" s="86"/>
      <c r="ETL141" s="86"/>
      <c r="ETM141" s="86"/>
      <c r="ETN141" s="86"/>
      <c r="ETO141" s="86"/>
      <c r="ETP141" s="86"/>
      <c r="ETQ141" s="86"/>
      <c r="ETR141" s="86"/>
      <c r="ETS141" s="86"/>
      <c r="ETT141" s="86"/>
      <c r="ETU141" s="86"/>
      <c r="ETV141" s="86"/>
      <c r="ETW141" s="86"/>
      <c r="ETX141" s="86"/>
      <c r="ETY141" s="86"/>
      <c r="ETZ141" s="86"/>
      <c r="EUA141" s="86"/>
      <c r="EUB141" s="86"/>
      <c r="EUC141" s="86"/>
      <c r="EUD141" s="86"/>
      <c r="EUE141" s="86"/>
      <c r="EUF141" s="86"/>
      <c r="EUG141" s="86"/>
      <c r="EUH141" s="86"/>
      <c r="EUI141" s="86"/>
      <c r="EUJ141" s="86"/>
      <c r="EUK141" s="86"/>
      <c r="EUL141" s="86"/>
      <c r="EUM141" s="86"/>
      <c r="EUN141" s="86"/>
      <c r="EUO141" s="86"/>
      <c r="EUP141" s="86"/>
      <c r="EUQ141" s="86"/>
      <c r="EUR141" s="86"/>
      <c r="EUS141" s="86"/>
      <c r="EUT141" s="86"/>
      <c r="EUU141" s="86"/>
      <c r="EUV141" s="86"/>
      <c r="EUW141" s="86"/>
      <c r="EUX141" s="86"/>
      <c r="EUY141" s="86"/>
      <c r="EUZ141" s="86"/>
      <c r="EVA141" s="86"/>
      <c r="EVB141" s="86"/>
      <c r="EVC141" s="86"/>
      <c r="EVD141" s="86"/>
      <c r="EVE141" s="86"/>
      <c r="EVF141" s="86"/>
      <c r="EVG141" s="86"/>
      <c r="EVH141" s="86"/>
      <c r="EVI141" s="86"/>
      <c r="EVJ141" s="86"/>
      <c r="EVK141" s="86"/>
      <c r="EVL141" s="86"/>
      <c r="EVM141" s="86"/>
      <c r="EVN141" s="86"/>
      <c r="EVO141" s="86"/>
      <c r="EVP141" s="86"/>
      <c r="EVQ141" s="86"/>
      <c r="EVR141" s="86"/>
      <c r="EVS141" s="86"/>
      <c r="EVT141" s="86"/>
      <c r="EVU141" s="86"/>
      <c r="EVV141" s="86"/>
      <c r="EVW141" s="86"/>
      <c r="EVX141" s="86"/>
      <c r="EVY141" s="86"/>
      <c r="EVZ141" s="86"/>
      <c r="EWA141" s="86"/>
      <c r="EWB141" s="86"/>
      <c r="EWC141" s="86"/>
      <c r="EWD141" s="86"/>
      <c r="EWE141" s="86"/>
      <c r="EWF141" s="86"/>
      <c r="EWG141" s="86"/>
      <c r="EWH141" s="86"/>
      <c r="EWI141" s="86"/>
      <c r="EWJ141" s="86"/>
      <c r="EWK141" s="86"/>
      <c r="EWL141" s="86"/>
      <c r="EWM141" s="86"/>
      <c r="EWN141" s="86"/>
      <c r="EWO141" s="86"/>
      <c r="EWP141" s="86"/>
      <c r="EWQ141" s="86"/>
      <c r="EWR141" s="86"/>
      <c r="EWS141" s="86"/>
      <c r="EWT141" s="86"/>
      <c r="EWU141" s="86"/>
      <c r="EWV141" s="86"/>
      <c r="EWW141" s="86"/>
      <c r="EWX141" s="86"/>
      <c r="EWY141" s="86"/>
      <c r="EWZ141" s="86"/>
      <c r="EXA141" s="86"/>
      <c r="EXB141" s="86"/>
      <c r="EXC141" s="86"/>
      <c r="EXD141" s="86"/>
      <c r="EXE141" s="86"/>
      <c r="EXF141" s="86"/>
      <c r="EXG141" s="86"/>
      <c r="EXH141" s="86"/>
      <c r="EXI141" s="86"/>
      <c r="EXJ141" s="86"/>
      <c r="EXK141" s="86"/>
      <c r="EXL141" s="86"/>
      <c r="EXM141" s="86"/>
      <c r="EXN141" s="86"/>
      <c r="EXO141" s="86"/>
      <c r="EXP141" s="86"/>
      <c r="EXQ141" s="86"/>
      <c r="EXR141" s="86"/>
      <c r="EXS141" s="86"/>
      <c r="EXT141" s="86"/>
      <c r="EXU141" s="86"/>
      <c r="EXV141" s="86"/>
      <c r="EXW141" s="86"/>
      <c r="EXX141" s="86"/>
      <c r="EXY141" s="86"/>
      <c r="EXZ141" s="86"/>
      <c r="EYA141" s="86"/>
      <c r="EYB141" s="86"/>
      <c r="EYC141" s="86"/>
      <c r="EYD141" s="86"/>
      <c r="EYE141" s="86"/>
      <c r="EYF141" s="86"/>
      <c r="EYG141" s="86"/>
      <c r="EYH141" s="86"/>
      <c r="EYI141" s="86"/>
      <c r="EYJ141" s="86"/>
      <c r="EYK141" s="86"/>
      <c r="EYL141" s="86"/>
      <c r="EYM141" s="86"/>
      <c r="EYN141" s="86"/>
      <c r="EYO141" s="86"/>
      <c r="EYP141" s="86"/>
      <c r="EYQ141" s="86"/>
      <c r="EYR141" s="86"/>
      <c r="EYS141" s="86"/>
      <c r="EYT141" s="86"/>
      <c r="EYU141" s="86"/>
      <c r="EYV141" s="86"/>
      <c r="EYW141" s="86"/>
      <c r="EYX141" s="86"/>
      <c r="EYY141" s="86"/>
      <c r="EYZ141" s="86"/>
      <c r="EZA141" s="86"/>
      <c r="EZB141" s="86"/>
      <c r="EZC141" s="86"/>
      <c r="EZD141" s="86"/>
      <c r="EZE141" s="86"/>
      <c r="EZF141" s="86"/>
      <c r="EZG141" s="86"/>
      <c r="EZH141" s="86"/>
      <c r="EZI141" s="86"/>
      <c r="EZJ141" s="86"/>
      <c r="EZK141" s="86"/>
      <c r="EZL141" s="86"/>
      <c r="EZM141" s="86"/>
      <c r="EZN141" s="86"/>
      <c r="EZO141" s="86"/>
      <c r="EZP141" s="86"/>
      <c r="EZQ141" s="86"/>
      <c r="EZR141" s="86"/>
      <c r="EZS141" s="86"/>
      <c r="EZT141" s="86"/>
      <c r="EZU141" s="86"/>
      <c r="EZV141" s="86"/>
      <c r="EZW141" s="86"/>
      <c r="EZX141" s="86"/>
      <c r="EZY141" s="86"/>
      <c r="EZZ141" s="86"/>
      <c r="FAA141" s="86"/>
      <c r="FAB141" s="86"/>
      <c r="FAC141" s="86"/>
      <c r="FAD141" s="86"/>
      <c r="FAE141" s="86"/>
      <c r="FAF141" s="86"/>
      <c r="FAG141" s="86"/>
      <c r="FAH141" s="86"/>
      <c r="FAI141" s="86"/>
      <c r="FAJ141" s="86"/>
      <c r="FAK141" s="86"/>
      <c r="FAL141" s="86"/>
      <c r="FAM141" s="86"/>
      <c r="FAN141" s="86"/>
      <c r="FAO141" s="86"/>
      <c r="FAP141" s="86"/>
      <c r="FAQ141" s="86"/>
      <c r="FAX141" s="86"/>
      <c r="FAY141" s="86"/>
      <c r="FAZ141" s="86"/>
      <c r="FBA141" s="86"/>
      <c r="FBB141" s="86"/>
      <c r="FBC141" s="86"/>
      <c r="FBD141" s="86"/>
      <c r="FBE141" s="86"/>
      <c r="FBF141" s="86"/>
      <c r="FBG141" s="86"/>
      <c r="FBH141" s="86"/>
      <c r="FBI141" s="86"/>
      <c r="FBJ141" s="86"/>
      <c r="FBK141" s="86"/>
      <c r="FBL141" s="86"/>
      <c r="FBM141" s="86"/>
      <c r="FBN141" s="86"/>
      <c r="FBO141" s="86"/>
      <c r="FBP141" s="86"/>
      <c r="FBQ141" s="86"/>
      <c r="FBR141" s="86"/>
      <c r="FBS141" s="86"/>
      <c r="FBT141" s="86"/>
      <c r="FBU141" s="86"/>
      <c r="FBV141" s="86"/>
      <c r="FBW141" s="86"/>
      <c r="FBX141" s="86"/>
      <c r="FBY141" s="86"/>
      <c r="FBZ141" s="86"/>
      <c r="FCA141" s="86"/>
      <c r="FCB141" s="86"/>
      <c r="FCC141" s="86"/>
      <c r="FCD141" s="86"/>
      <c r="FCE141" s="86"/>
      <c r="FCF141" s="86"/>
      <c r="FCG141" s="86"/>
      <c r="FCH141" s="86"/>
      <c r="FCI141" s="86"/>
      <c r="FCJ141" s="86"/>
      <c r="FCK141" s="86"/>
      <c r="FCL141" s="86"/>
      <c r="FCM141" s="86"/>
      <c r="FCN141" s="86"/>
      <c r="FCO141" s="86"/>
      <c r="FCP141" s="86"/>
      <c r="FCQ141" s="86"/>
      <c r="FCR141" s="86"/>
      <c r="FCS141" s="86"/>
      <c r="FCT141" s="86"/>
      <c r="FCU141" s="86"/>
      <c r="FCV141" s="86"/>
      <c r="FCW141" s="86"/>
      <c r="FCX141" s="86"/>
      <c r="FCY141" s="86"/>
      <c r="FCZ141" s="86"/>
      <c r="FDA141" s="86"/>
      <c r="FDB141" s="86"/>
      <c r="FDC141" s="86"/>
      <c r="FDD141" s="86"/>
      <c r="FDE141" s="86"/>
      <c r="FDF141" s="86"/>
      <c r="FDG141" s="86"/>
      <c r="FDH141" s="86"/>
      <c r="FDI141" s="86"/>
      <c r="FDJ141" s="86"/>
      <c r="FDK141" s="86"/>
      <c r="FDL141" s="86"/>
      <c r="FDM141" s="86"/>
      <c r="FDN141" s="86"/>
      <c r="FDO141" s="86"/>
      <c r="FDP141" s="86"/>
      <c r="FDQ141" s="86"/>
      <c r="FDR141" s="86"/>
      <c r="FDS141" s="86"/>
      <c r="FDT141" s="86"/>
      <c r="FDU141" s="86"/>
      <c r="FDV141" s="86"/>
      <c r="FDW141" s="86"/>
      <c r="FDX141" s="86"/>
      <c r="FDY141" s="86"/>
      <c r="FDZ141" s="86"/>
      <c r="FEA141" s="86"/>
      <c r="FEB141" s="86"/>
      <c r="FEC141" s="86"/>
      <c r="FED141" s="86"/>
      <c r="FEE141" s="86"/>
      <c r="FEF141" s="86"/>
      <c r="FEG141" s="86"/>
      <c r="FEH141" s="86"/>
      <c r="FEI141" s="86"/>
      <c r="FEJ141" s="86"/>
      <c r="FEK141" s="86"/>
      <c r="FEL141" s="86"/>
      <c r="FEM141" s="86"/>
      <c r="FEN141" s="86"/>
      <c r="FEO141" s="86"/>
      <c r="FEP141" s="86"/>
      <c r="FEQ141" s="86"/>
      <c r="FER141" s="86"/>
      <c r="FES141" s="86"/>
      <c r="FET141" s="86"/>
      <c r="FEU141" s="86"/>
      <c r="FEV141" s="86"/>
      <c r="FEW141" s="86"/>
      <c r="FEX141" s="86"/>
      <c r="FEY141" s="86"/>
      <c r="FEZ141" s="86"/>
      <c r="FFA141" s="86"/>
      <c r="FFB141" s="86"/>
      <c r="FFC141" s="86"/>
      <c r="FFD141" s="86"/>
      <c r="FFE141" s="86"/>
      <c r="FFF141" s="86"/>
      <c r="FFG141" s="86"/>
      <c r="FFH141" s="86"/>
      <c r="FFI141" s="86"/>
      <c r="FFJ141" s="86"/>
      <c r="FFK141" s="86"/>
      <c r="FFL141" s="86"/>
      <c r="FFM141" s="86"/>
      <c r="FFN141" s="86"/>
      <c r="FFO141" s="86"/>
      <c r="FFP141" s="86"/>
      <c r="FFQ141" s="86"/>
      <c r="FFR141" s="86"/>
      <c r="FFS141" s="86"/>
      <c r="FFT141" s="86"/>
      <c r="FFU141" s="86"/>
      <c r="FFV141" s="86"/>
      <c r="FFW141" s="86"/>
      <c r="FFX141" s="86"/>
      <c r="FFY141" s="86"/>
      <c r="FFZ141" s="86"/>
      <c r="FGA141" s="86"/>
      <c r="FGB141" s="86"/>
      <c r="FGC141" s="86"/>
      <c r="FGD141" s="86"/>
      <c r="FGE141" s="86"/>
      <c r="FGF141" s="86"/>
      <c r="FGG141" s="86"/>
      <c r="FGH141" s="86"/>
      <c r="FGI141" s="86"/>
      <c r="FGJ141" s="86"/>
      <c r="FGK141" s="86"/>
      <c r="FGL141" s="86"/>
      <c r="FGM141" s="86"/>
      <c r="FGN141" s="86"/>
      <c r="FGO141" s="86"/>
      <c r="FGP141" s="86"/>
      <c r="FGQ141" s="86"/>
      <c r="FGR141" s="86"/>
      <c r="FGS141" s="86"/>
      <c r="FGT141" s="86"/>
      <c r="FGU141" s="86"/>
      <c r="FGV141" s="86"/>
      <c r="FGW141" s="86"/>
      <c r="FGX141" s="86"/>
      <c r="FGY141" s="86"/>
      <c r="FGZ141" s="86"/>
      <c r="FHA141" s="86"/>
      <c r="FHB141" s="86"/>
      <c r="FHC141" s="86"/>
      <c r="FHD141" s="86"/>
      <c r="FHE141" s="86"/>
      <c r="FHF141" s="86"/>
      <c r="FHG141" s="86"/>
      <c r="FHH141" s="86"/>
      <c r="FHI141" s="86"/>
      <c r="FHJ141" s="86"/>
      <c r="FHK141" s="86"/>
      <c r="FHL141" s="86"/>
      <c r="FHM141" s="86"/>
      <c r="FHN141" s="86"/>
      <c r="FHO141" s="86"/>
      <c r="FHP141" s="86"/>
      <c r="FHQ141" s="86"/>
      <c r="FHR141" s="86"/>
      <c r="FHS141" s="86"/>
      <c r="FHT141" s="86"/>
      <c r="FHU141" s="86"/>
      <c r="FHV141" s="86"/>
      <c r="FHW141" s="86"/>
      <c r="FHX141" s="86"/>
      <c r="FHY141" s="86"/>
      <c r="FHZ141" s="86"/>
      <c r="FIA141" s="86"/>
      <c r="FIB141" s="86"/>
      <c r="FIC141" s="86"/>
      <c r="FID141" s="86"/>
      <c r="FIE141" s="86"/>
      <c r="FIF141" s="86"/>
      <c r="FIG141" s="86"/>
      <c r="FIH141" s="86"/>
      <c r="FII141" s="86"/>
      <c r="FIJ141" s="86"/>
      <c r="FIK141" s="86"/>
      <c r="FIL141" s="86"/>
      <c r="FIM141" s="86"/>
      <c r="FIN141" s="86"/>
      <c r="FIO141" s="86"/>
      <c r="FIP141" s="86"/>
      <c r="FIQ141" s="86"/>
      <c r="FIR141" s="86"/>
      <c r="FIS141" s="86"/>
      <c r="FIT141" s="86"/>
      <c r="FIU141" s="86"/>
      <c r="FIV141" s="86"/>
      <c r="FIW141" s="86"/>
      <c r="FIX141" s="86"/>
      <c r="FIY141" s="86"/>
      <c r="FIZ141" s="86"/>
      <c r="FJA141" s="86"/>
      <c r="FJB141" s="86"/>
      <c r="FJC141" s="86"/>
      <c r="FJD141" s="86"/>
      <c r="FJE141" s="86"/>
      <c r="FJF141" s="86"/>
      <c r="FJG141" s="86"/>
      <c r="FJH141" s="86"/>
      <c r="FJI141" s="86"/>
      <c r="FJJ141" s="86"/>
      <c r="FJK141" s="86"/>
      <c r="FJL141" s="86"/>
      <c r="FJM141" s="86"/>
      <c r="FJN141" s="86"/>
      <c r="FJO141" s="86"/>
      <c r="FJP141" s="86"/>
      <c r="FJQ141" s="86"/>
      <c r="FJR141" s="86"/>
      <c r="FJS141" s="86"/>
      <c r="FJT141" s="86"/>
      <c r="FJU141" s="86"/>
      <c r="FJV141" s="86"/>
      <c r="FJW141" s="86"/>
      <c r="FJX141" s="86"/>
      <c r="FJY141" s="86"/>
      <c r="FJZ141" s="86"/>
      <c r="FKA141" s="86"/>
      <c r="FKB141" s="86"/>
      <c r="FKC141" s="86"/>
      <c r="FKD141" s="86"/>
      <c r="FKE141" s="86"/>
      <c r="FKF141" s="86"/>
      <c r="FKG141" s="86"/>
      <c r="FKH141" s="86"/>
      <c r="FKI141" s="86"/>
      <c r="FKJ141" s="86"/>
      <c r="FKK141" s="86"/>
      <c r="FKL141" s="86"/>
      <c r="FKM141" s="86"/>
      <c r="FKT141" s="86"/>
      <c r="FKU141" s="86"/>
      <c r="FKV141" s="86"/>
      <c r="FKW141" s="86"/>
      <c r="FKX141" s="86"/>
      <c r="FKY141" s="86"/>
      <c r="FKZ141" s="86"/>
      <c r="FLA141" s="86"/>
      <c r="FLB141" s="86"/>
      <c r="FLC141" s="86"/>
      <c r="FLD141" s="86"/>
      <c r="FLE141" s="86"/>
      <c r="FLF141" s="86"/>
      <c r="FLG141" s="86"/>
      <c r="FLH141" s="86"/>
      <c r="FLI141" s="86"/>
      <c r="FLJ141" s="86"/>
      <c r="FLK141" s="86"/>
      <c r="FLL141" s="86"/>
      <c r="FLM141" s="86"/>
      <c r="FLN141" s="86"/>
      <c r="FLO141" s="86"/>
      <c r="FLP141" s="86"/>
      <c r="FLQ141" s="86"/>
      <c r="FLR141" s="86"/>
      <c r="FLS141" s="86"/>
      <c r="FLT141" s="86"/>
      <c r="FLU141" s="86"/>
      <c r="FLV141" s="86"/>
      <c r="FLW141" s="86"/>
      <c r="FLX141" s="86"/>
      <c r="FLY141" s="86"/>
      <c r="FLZ141" s="86"/>
      <c r="FMA141" s="86"/>
      <c r="FMB141" s="86"/>
      <c r="FMC141" s="86"/>
      <c r="FMD141" s="86"/>
      <c r="FME141" s="86"/>
      <c r="FMF141" s="86"/>
      <c r="FMG141" s="86"/>
      <c r="FMH141" s="86"/>
      <c r="FMI141" s="86"/>
      <c r="FMJ141" s="86"/>
      <c r="FMK141" s="86"/>
      <c r="FML141" s="86"/>
      <c r="FMM141" s="86"/>
      <c r="FMN141" s="86"/>
      <c r="FMO141" s="86"/>
      <c r="FMP141" s="86"/>
      <c r="FMQ141" s="86"/>
      <c r="FMR141" s="86"/>
      <c r="FMS141" s="86"/>
      <c r="FMT141" s="86"/>
      <c r="FMU141" s="86"/>
      <c r="FMV141" s="86"/>
      <c r="FMW141" s="86"/>
      <c r="FMX141" s="86"/>
      <c r="FMY141" s="86"/>
      <c r="FMZ141" s="86"/>
      <c r="FNA141" s="86"/>
      <c r="FNB141" s="86"/>
      <c r="FNC141" s="86"/>
      <c r="FND141" s="86"/>
      <c r="FNE141" s="86"/>
      <c r="FNF141" s="86"/>
      <c r="FNG141" s="86"/>
      <c r="FNH141" s="86"/>
      <c r="FNI141" s="86"/>
      <c r="FNJ141" s="86"/>
      <c r="FNK141" s="86"/>
      <c r="FNL141" s="86"/>
      <c r="FNM141" s="86"/>
      <c r="FNN141" s="86"/>
      <c r="FNO141" s="86"/>
      <c r="FNP141" s="86"/>
      <c r="FNQ141" s="86"/>
      <c r="FNR141" s="86"/>
      <c r="FNS141" s="86"/>
      <c r="FNT141" s="86"/>
      <c r="FNU141" s="86"/>
      <c r="FNV141" s="86"/>
      <c r="FNW141" s="86"/>
      <c r="FNX141" s="86"/>
      <c r="FNY141" s="86"/>
      <c r="FNZ141" s="86"/>
      <c r="FOA141" s="86"/>
      <c r="FOB141" s="86"/>
      <c r="FOC141" s="86"/>
      <c r="FOD141" s="86"/>
      <c r="FOE141" s="86"/>
      <c r="FOF141" s="86"/>
      <c r="FOG141" s="86"/>
      <c r="FOH141" s="86"/>
      <c r="FOI141" s="86"/>
      <c r="FOJ141" s="86"/>
      <c r="FOK141" s="86"/>
      <c r="FOL141" s="86"/>
      <c r="FOM141" s="86"/>
      <c r="FON141" s="86"/>
      <c r="FOO141" s="86"/>
      <c r="FOP141" s="86"/>
      <c r="FOQ141" s="86"/>
      <c r="FOR141" s="86"/>
      <c r="FOS141" s="86"/>
      <c r="FOT141" s="86"/>
      <c r="FOU141" s="86"/>
      <c r="FOV141" s="86"/>
      <c r="FOW141" s="86"/>
      <c r="FOX141" s="86"/>
      <c r="FOY141" s="86"/>
      <c r="FOZ141" s="86"/>
      <c r="FPA141" s="86"/>
      <c r="FPB141" s="86"/>
      <c r="FPC141" s="86"/>
      <c r="FPD141" s="86"/>
      <c r="FPE141" s="86"/>
      <c r="FPF141" s="86"/>
      <c r="FPG141" s="86"/>
      <c r="FPH141" s="86"/>
      <c r="FPI141" s="86"/>
      <c r="FPJ141" s="86"/>
      <c r="FPK141" s="86"/>
      <c r="FPL141" s="86"/>
      <c r="FPM141" s="86"/>
      <c r="FPN141" s="86"/>
      <c r="FPO141" s="86"/>
      <c r="FPP141" s="86"/>
      <c r="FPQ141" s="86"/>
      <c r="FPR141" s="86"/>
      <c r="FPS141" s="86"/>
      <c r="FPT141" s="86"/>
      <c r="FPU141" s="86"/>
      <c r="FPV141" s="86"/>
      <c r="FPW141" s="86"/>
      <c r="FPX141" s="86"/>
      <c r="FPY141" s="86"/>
      <c r="FPZ141" s="86"/>
      <c r="FQA141" s="86"/>
      <c r="FQB141" s="86"/>
      <c r="FQC141" s="86"/>
      <c r="FQD141" s="86"/>
      <c r="FQE141" s="86"/>
      <c r="FQF141" s="86"/>
      <c r="FQG141" s="86"/>
      <c r="FQH141" s="86"/>
      <c r="FQI141" s="86"/>
      <c r="FQJ141" s="86"/>
      <c r="FQK141" s="86"/>
      <c r="FQL141" s="86"/>
      <c r="FQM141" s="86"/>
      <c r="FQN141" s="86"/>
      <c r="FQO141" s="86"/>
      <c r="FQP141" s="86"/>
      <c r="FQQ141" s="86"/>
      <c r="FQR141" s="86"/>
      <c r="FQS141" s="86"/>
      <c r="FQT141" s="86"/>
      <c r="FQU141" s="86"/>
      <c r="FQV141" s="86"/>
      <c r="FQW141" s="86"/>
      <c r="FQX141" s="86"/>
      <c r="FQY141" s="86"/>
      <c r="FQZ141" s="86"/>
      <c r="FRA141" s="86"/>
      <c r="FRB141" s="86"/>
      <c r="FRC141" s="86"/>
      <c r="FRD141" s="86"/>
      <c r="FRE141" s="86"/>
      <c r="FRF141" s="86"/>
      <c r="FRG141" s="86"/>
      <c r="FRH141" s="86"/>
      <c r="FRI141" s="86"/>
      <c r="FRJ141" s="86"/>
      <c r="FRK141" s="86"/>
      <c r="FRL141" s="86"/>
      <c r="FRM141" s="86"/>
      <c r="FRN141" s="86"/>
      <c r="FRO141" s="86"/>
      <c r="FRP141" s="86"/>
      <c r="FRQ141" s="86"/>
      <c r="FRR141" s="86"/>
      <c r="FRS141" s="86"/>
      <c r="FRT141" s="86"/>
      <c r="FRU141" s="86"/>
      <c r="FRV141" s="86"/>
      <c r="FRW141" s="86"/>
      <c r="FRX141" s="86"/>
      <c r="FRY141" s="86"/>
      <c r="FRZ141" s="86"/>
      <c r="FSA141" s="86"/>
      <c r="FSB141" s="86"/>
      <c r="FSC141" s="86"/>
      <c r="FSD141" s="86"/>
      <c r="FSE141" s="86"/>
      <c r="FSF141" s="86"/>
      <c r="FSG141" s="86"/>
      <c r="FSH141" s="86"/>
      <c r="FSI141" s="86"/>
      <c r="FSJ141" s="86"/>
      <c r="FSK141" s="86"/>
      <c r="FSL141" s="86"/>
      <c r="FSM141" s="86"/>
      <c r="FSN141" s="86"/>
      <c r="FSO141" s="86"/>
      <c r="FSP141" s="86"/>
      <c r="FSQ141" s="86"/>
      <c r="FSR141" s="86"/>
      <c r="FSS141" s="86"/>
      <c r="FST141" s="86"/>
      <c r="FSU141" s="86"/>
      <c r="FSV141" s="86"/>
      <c r="FSW141" s="86"/>
      <c r="FSX141" s="86"/>
      <c r="FSY141" s="86"/>
      <c r="FSZ141" s="86"/>
      <c r="FTA141" s="86"/>
      <c r="FTB141" s="86"/>
      <c r="FTC141" s="86"/>
      <c r="FTD141" s="86"/>
      <c r="FTE141" s="86"/>
      <c r="FTF141" s="86"/>
      <c r="FTG141" s="86"/>
      <c r="FTH141" s="86"/>
      <c r="FTI141" s="86"/>
      <c r="FTJ141" s="86"/>
      <c r="FTK141" s="86"/>
      <c r="FTL141" s="86"/>
      <c r="FTM141" s="86"/>
      <c r="FTN141" s="86"/>
      <c r="FTO141" s="86"/>
      <c r="FTP141" s="86"/>
      <c r="FTQ141" s="86"/>
      <c r="FTR141" s="86"/>
      <c r="FTS141" s="86"/>
      <c r="FTT141" s="86"/>
      <c r="FTU141" s="86"/>
      <c r="FTV141" s="86"/>
      <c r="FTW141" s="86"/>
      <c r="FTX141" s="86"/>
      <c r="FTY141" s="86"/>
      <c r="FTZ141" s="86"/>
      <c r="FUA141" s="86"/>
      <c r="FUB141" s="86"/>
      <c r="FUC141" s="86"/>
      <c r="FUD141" s="86"/>
      <c r="FUE141" s="86"/>
      <c r="FUF141" s="86"/>
      <c r="FUG141" s="86"/>
      <c r="FUH141" s="86"/>
      <c r="FUI141" s="86"/>
      <c r="FUP141" s="86"/>
      <c r="FUQ141" s="86"/>
      <c r="FUR141" s="86"/>
      <c r="FUS141" s="86"/>
      <c r="FUT141" s="86"/>
      <c r="FUU141" s="86"/>
      <c r="FUV141" s="86"/>
      <c r="FUW141" s="86"/>
      <c r="FUX141" s="86"/>
      <c r="FUY141" s="86"/>
      <c r="FUZ141" s="86"/>
      <c r="FVA141" s="86"/>
      <c r="FVB141" s="86"/>
      <c r="FVC141" s="86"/>
      <c r="FVD141" s="86"/>
      <c r="FVE141" s="86"/>
      <c r="FVF141" s="86"/>
      <c r="FVG141" s="86"/>
      <c r="FVH141" s="86"/>
      <c r="FVI141" s="86"/>
      <c r="FVJ141" s="86"/>
      <c r="FVK141" s="86"/>
      <c r="FVL141" s="86"/>
      <c r="FVM141" s="86"/>
      <c r="FVN141" s="86"/>
      <c r="FVO141" s="86"/>
      <c r="FVP141" s="86"/>
      <c r="FVQ141" s="86"/>
      <c r="FVR141" s="86"/>
      <c r="FVS141" s="86"/>
      <c r="FVT141" s="86"/>
      <c r="FVU141" s="86"/>
      <c r="FVV141" s="86"/>
      <c r="FVW141" s="86"/>
      <c r="FVX141" s="86"/>
      <c r="FVY141" s="86"/>
      <c r="FVZ141" s="86"/>
      <c r="FWA141" s="86"/>
      <c r="FWB141" s="86"/>
      <c r="FWC141" s="86"/>
      <c r="FWD141" s="86"/>
      <c r="FWE141" s="86"/>
      <c r="FWF141" s="86"/>
      <c r="FWG141" s="86"/>
      <c r="FWH141" s="86"/>
      <c r="FWI141" s="86"/>
      <c r="FWJ141" s="86"/>
      <c r="FWK141" s="86"/>
      <c r="FWL141" s="86"/>
      <c r="FWM141" s="86"/>
      <c r="FWN141" s="86"/>
      <c r="FWO141" s="86"/>
      <c r="FWP141" s="86"/>
      <c r="FWQ141" s="86"/>
      <c r="FWR141" s="86"/>
      <c r="FWS141" s="86"/>
      <c r="FWT141" s="86"/>
      <c r="FWU141" s="86"/>
      <c r="FWV141" s="86"/>
      <c r="FWW141" s="86"/>
      <c r="FWX141" s="86"/>
      <c r="FWY141" s="86"/>
      <c r="FWZ141" s="86"/>
      <c r="FXA141" s="86"/>
      <c r="FXB141" s="86"/>
      <c r="FXC141" s="86"/>
      <c r="FXD141" s="86"/>
      <c r="FXE141" s="86"/>
      <c r="FXF141" s="86"/>
      <c r="FXG141" s="86"/>
      <c r="FXH141" s="86"/>
      <c r="FXI141" s="86"/>
      <c r="FXJ141" s="86"/>
      <c r="FXK141" s="86"/>
      <c r="FXL141" s="86"/>
      <c r="FXM141" s="86"/>
      <c r="FXN141" s="86"/>
      <c r="FXO141" s="86"/>
      <c r="FXP141" s="86"/>
      <c r="FXQ141" s="86"/>
      <c r="FXR141" s="86"/>
      <c r="FXS141" s="86"/>
      <c r="FXT141" s="86"/>
      <c r="FXU141" s="86"/>
      <c r="FXV141" s="86"/>
      <c r="FXW141" s="86"/>
      <c r="FXX141" s="86"/>
      <c r="FXY141" s="86"/>
      <c r="FXZ141" s="86"/>
      <c r="FYA141" s="86"/>
      <c r="FYB141" s="86"/>
      <c r="FYC141" s="86"/>
      <c r="FYD141" s="86"/>
      <c r="FYE141" s="86"/>
      <c r="FYF141" s="86"/>
      <c r="FYG141" s="86"/>
      <c r="FYH141" s="86"/>
      <c r="FYI141" s="86"/>
      <c r="FYJ141" s="86"/>
      <c r="FYK141" s="86"/>
      <c r="FYL141" s="86"/>
      <c r="FYM141" s="86"/>
      <c r="FYN141" s="86"/>
      <c r="FYO141" s="86"/>
      <c r="FYP141" s="86"/>
      <c r="FYQ141" s="86"/>
      <c r="FYR141" s="86"/>
      <c r="FYS141" s="86"/>
      <c r="FYT141" s="86"/>
      <c r="FYU141" s="86"/>
      <c r="FYV141" s="86"/>
      <c r="FYW141" s="86"/>
      <c r="FYX141" s="86"/>
      <c r="FYY141" s="86"/>
      <c r="FYZ141" s="86"/>
      <c r="FZA141" s="86"/>
      <c r="FZB141" s="86"/>
      <c r="FZC141" s="86"/>
      <c r="FZD141" s="86"/>
      <c r="FZE141" s="86"/>
      <c r="FZF141" s="86"/>
      <c r="FZG141" s="86"/>
      <c r="FZH141" s="86"/>
      <c r="FZI141" s="86"/>
      <c r="FZJ141" s="86"/>
      <c r="FZK141" s="86"/>
      <c r="FZL141" s="86"/>
      <c r="FZM141" s="86"/>
      <c r="FZN141" s="86"/>
      <c r="FZO141" s="86"/>
      <c r="FZP141" s="86"/>
      <c r="FZQ141" s="86"/>
      <c r="FZR141" s="86"/>
      <c r="FZS141" s="86"/>
      <c r="FZT141" s="86"/>
      <c r="FZU141" s="86"/>
      <c r="FZV141" s="86"/>
      <c r="FZW141" s="86"/>
      <c r="FZX141" s="86"/>
      <c r="FZY141" s="86"/>
      <c r="FZZ141" s="86"/>
      <c r="GAA141" s="86"/>
      <c r="GAB141" s="86"/>
      <c r="GAC141" s="86"/>
      <c r="GAD141" s="86"/>
      <c r="GAE141" s="86"/>
      <c r="GAF141" s="86"/>
      <c r="GAG141" s="86"/>
      <c r="GAH141" s="86"/>
      <c r="GAI141" s="86"/>
      <c r="GAJ141" s="86"/>
      <c r="GAK141" s="86"/>
      <c r="GAL141" s="86"/>
      <c r="GAM141" s="86"/>
      <c r="GAN141" s="86"/>
      <c r="GAO141" s="86"/>
      <c r="GAP141" s="86"/>
      <c r="GAQ141" s="86"/>
      <c r="GAR141" s="86"/>
      <c r="GAS141" s="86"/>
      <c r="GAT141" s="86"/>
      <c r="GAU141" s="86"/>
      <c r="GAV141" s="86"/>
      <c r="GAW141" s="86"/>
      <c r="GAX141" s="86"/>
      <c r="GAY141" s="86"/>
      <c r="GAZ141" s="86"/>
      <c r="GBA141" s="86"/>
      <c r="GBB141" s="86"/>
      <c r="GBC141" s="86"/>
      <c r="GBD141" s="86"/>
      <c r="GBE141" s="86"/>
      <c r="GBF141" s="86"/>
      <c r="GBG141" s="86"/>
      <c r="GBH141" s="86"/>
      <c r="GBI141" s="86"/>
      <c r="GBJ141" s="86"/>
      <c r="GBK141" s="86"/>
      <c r="GBL141" s="86"/>
      <c r="GBM141" s="86"/>
      <c r="GBN141" s="86"/>
      <c r="GBO141" s="86"/>
      <c r="GBP141" s="86"/>
      <c r="GBQ141" s="86"/>
      <c r="GBR141" s="86"/>
      <c r="GBS141" s="86"/>
      <c r="GBT141" s="86"/>
      <c r="GBU141" s="86"/>
      <c r="GBV141" s="86"/>
      <c r="GBW141" s="86"/>
      <c r="GBX141" s="86"/>
      <c r="GBY141" s="86"/>
      <c r="GBZ141" s="86"/>
      <c r="GCA141" s="86"/>
      <c r="GCB141" s="86"/>
      <c r="GCC141" s="86"/>
      <c r="GCD141" s="86"/>
      <c r="GCE141" s="86"/>
      <c r="GCF141" s="86"/>
      <c r="GCG141" s="86"/>
      <c r="GCH141" s="86"/>
      <c r="GCI141" s="86"/>
      <c r="GCJ141" s="86"/>
      <c r="GCK141" s="86"/>
      <c r="GCL141" s="86"/>
      <c r="GCM141" s="86"/>
      <c r="GCN141" s="86"/>
      <c r="GCO141" s="86"/>
      <c r="GCP141" s="86"/>
      <c r="GCQ141" s="86"/>
      <c r="GCR141" s="86"/>
      <c r="GCS141" s="86"/>
      <c r="GCT141" s="86"/>
      <c r="GCU141" s="86"/>
      <c r="GCV141" s="86"/>
      <c r="GCW141" s="86"/>
      <c r="GCX141" s="86"/>
      <c r="GCY141" s="86"/>
      <c r="GCZ141" s="86"/>
      <c r="GDA141" s="86"/>
      <c r="GDB141" s="86"/>
      <c r="GDC141" s="86"/>
      <c r="GDD141" s="86"/>
      <c r="GDE141" s="86"/>
      <c r="GDF141" s="86"/>
      <c r="GDG141" s="86"/>
      <c r="GDH141" s="86"/>
      <c r="GDI141" s="86"/>
      <c r="GDJ141" s="86"/>
      <c r="GDK141" s="86"/>
      <c r="GDL141" s="86"/>
      <c r="GDM141" s="86"/>
      <c r="GDN141" s="86"/>
      <c r="GDO141" s="86"/>
      <c r="GDP141" s="86"/>
      <c r="GDQ141" s="86"/>
      <c r="GDR141" s="86"/>
      <c r="GDS141" s="86"/>
      <c r="GDT141" s="86"/>
      <c r="GDU141" s="86"/>
      <c r="GDV141" s="86"/>
      <c r="GDW141" s="86"/>
      <c r="GDX141" s="86"/>
      <c r="GDY141" s="86"/>
      <c r="GDZ141" s="86"/>
      <c r="GEA141" s="86"/>
      <c r="GEB141" s="86"/>
      <c r="GEC141" s="86"/>
      <c r="GED141" s="86"/>
      <c r="GEE141" s="86"/>
      <c r="GEL141" s="86"/>
      <c r="GEM141" s="86"/>
      <c r="GEN141" s="86"/>
      <c r="GEO141" s="86"/>
      <c r="GEP141" s="86"/>
      <c r="GEQ141" s="86"/>
      <c r="GER141" s="86"/>
      <c r="GES141" s="86"/>
      <c r="GET141" s="86"/>
      <c r="GEU141" s="86"/>
      <c r="GEV141" s="86"/>
      <c r="GEW141" s="86"/>
      <c r="GEX141" s="86"/>
      <c r="GEY141" s="86"/>
      <c r="GEZ141" s="86"/>
      <c r="GFA141" s="86"/>
      <c r="GFB141" s="86"/>
      <c r="GFC141" s="86"/>
      <c r="GFD141" s="86"/>
      <c r="GFE141" s="86"/>
      <c r="GFF141" s="86"/>
      <c r="GFG141" s="86"/>
      <c r="GFH141" s="86"/>
      <c r="GFI141" s="86"/>
      <c r="GFJ141" s="86"/>
      <c r="GFK141" s="86"/>
      <c r="GFL141" s="86"/>
      <c r="GFM141" s="86"/>
      <c r="GFN141" s="86"/>
      <c r="GFO141" s="86"/>
      <c r="GFP141" s="86"/>
      <c r="GFQ141" s="86"/>
      <c r="GFR141" s="86"/>
      <c r="GFS141" s="86"/>
      <c r="GFT141" s="86"/>
      <c r="GFU141" s="86"/>
      <c r="GFV141" s="86"/>
      <c r="GFW141" s="86"/>
      <c r="GFX141" s="86"/>
      <c r="GFY141" s="86"/>
      <c r="GFZ141" s="86"/>
      <c r="GGA141" s="86"/>
      <c r="GGB141" s="86"/>
      <c r="GGC141" s="86"/>
      <c r="GGD141" s="86"/>
      <c r="GGE141" s="86"/>
      <c r="GGF141" s="86"/>
      <c r="GGG141" s="86"/>
      <c r="GGH141" s="86"/>
      <c r="GGI141" s="86"/>
      <c r="GGJ141" s="86"/>
      <c r="GGK141" s="86"/>
      <c r="GGL141" s="86"/>
      <c r="GGM141" s="86"/>
      <c r="GGN141" s="86"/>
      <c r="GGO141" s="86"/>
      <c r="GGP141" s="86"/>
      <c r="GGQ141" s="86"/>
      <c r="GGR141" s="86"/>
      <c r="GGS141" s="86"/>
      <c r="GGT141" s="86"/>
      <c r="GGU141" s="86"/>
      <c r="GGV141" s="86"/>
      <c r="GGW141" s="86"/>
      <c r="GGX141" s="86"/>
      <c r="GGY141" s="86"/>
      <c r="GGZ141" s="86"/>
      <c r="GHA141" s="86"/>
      <c r="GHB141" s="86"/>
      <c r="GHC141" s="86"/>
      <c r="GHD141" s="86"/>
      <c r="GHE141" s="86"/>
      <c r="GHF141" s="86"/>
      <c r="GHG141" s="86"/>
      <c r="GHH141" s="86"/>
      <c r="GHI141" s="86"/>
      <c r="GHJ141" s="86"/>
      <c r="GHK141" s="86"/>
      <c r="GHL141" s="86"/>
      <c r="GHM141" s="86"/>
      <c r="GHN141" s="86"/>
      <c r="GHO141" s="86"/>
      <c r="GHP141" s="86"/>
      <c r="GHQ141" s="86"/>
      <c r="GHR141" s="86"/>
      <c r="GHS141" s="86"/>
      <c r="GHT141" s="86"/>
      <c r="GHU141" s="86"/>
      <c r="GHV141" s="86"/>
      <c r="GHW141" s="86"/>
      <c r="GHX141" s="86"/>
      <c r="GHY141" s="86"/>
      <c r="GHZ141" s="86"/>
      <c r="GIA141" s="86"/>
      <c r="GIB141" s="86"/>
      <c r="GIC141" s="86"/>
      <c r="GID141" s="86"/>
      <c r="GIE141" s="86"/>
      <c r="GIF141" s="86"/>
      <c r="GIG141" s="86"/>
      <c r="GIH141" s="86"/>
      <c r="GII141" s="86"/>
      <c r="GIJ141" s="86"/>
      <c r="GIK141" s="86"/>
      <c r="GIL141" s="86"/>
      <c r="GIM141" s="86"/>
      <c r="GIN141" s="86"/>
      <c r="GIO141" s="86"/>
      <c r="GIP141" s="86"/>
      <c r="GIQ141" s="86"/>
      <c r="GIR141" s="86"/>
      <c r="GIS141" s="86"/>
      <c r="GIT141" s="86"/>
      <c r="GIU141" s="86"/>
      <c r="GIV141" s="86"/>
      <c r="GIW141" s="86"/>
      <c r="GIX141" s="86"/>
      <c r="GIY141" s="86"/>
      <c r="GIZ141" s="86"/>
      <c r="GJA141" s="86"/>
      <c r="GJB141" s="86"/>
      <c r="GJC141" s="86"/>
      <c r="GJD141" s="86"/>
      <c r="GJE141" s="86"/>
      <c r="GJF141" s="86"/>
      <c r="GJG141" s="86"/>
      <c r="GJH141" s="86"/>
      <c r="GJI141" s="86"/>
      <c r="GJJ141" s="86"/>
      <c r="GJK141" s="86"/>
      <c r="GJL141" s="86"/>
      <c r="GJM141" s="86"/>
      <c r="GJN141" s="86"/>
      <c r="GJO141" s="86"/>
      <c r="GJP141" s="86"/>
      <c r="GJQ141" s="86"/>
      <c r="GJR141" s="86"/>
      <c r="GJS141" s="86"/>
      <c r="GJT141" s="86"/>
      <c r="GJU141" s="86"/>
      <c r="GJV141" s="86"/>
      <c r="GJW141" s="86"/>
      <c r="GJX141" s="86"/>
      <c r="GJY141" s="86"/>
      <c r="GJZ141" s="86"/>
      <c r="GKA141" s="86"/>
      <c r="GKB141" s="86"/>
      <c r="GKC141" s="86"/>
      <c r="GKD141" s="86"/>
      <c r="GKE141" s="86"/>
      <c r="GKF141" s="86"/>
      <c r="GKG141" s="86"/>
      <c r="GKH141" s="86"/>
      <c r="GKI141" s="86"/>
      <c r="GKJ141" s="86"/>
      <c r="GKK141" s="86"/>
      <c r="GKL141" s="86"/>
      <c r="GKM141" s="86"/>
      <c r="GKN141" s="86"/>
      <c r="GKO141" s="86"/>
      <c r="GKP141" s="86"/>
      <c r="GKQ141" s="86"/>
      <c r="GKR141" s="86"/>
      <c r="GKS141" s="86"/>
      <c r="GKT141" s="86"/>
      <c r="GKU141" s="86"/>
      <c r="GKV141" s="86"/>
      <c r="GKW141" s="86"/>
      <c r="GKX141" s="86"/>
      <c r="GKY141" s="86"/>
      <c r="GKZ141" s="86"/>
      <c r="GLA141" s="86"/>
      <c r="GLB141" s="86"/>
      <c r="GLC141" s="86"/>
      <c r="GLD141" s="86"/>
      <c r="GLE141" s="86"/>
      <c r="GLF141" s="86"/>
      <c r="GLG141" s="86"/>
      <c r="GLH141" s="86"/>
      <c r="GLI141" s="86"/>
      <c r="GLJ141" s="86"/>
      <c r="GLK141" s="86"/>
      <c r="GLL141" s="86"/>
      <c r="GLM141" s="86"/>
      <c r="GLN141" s="86"/>
      <c r="GLO141" s="86"/>
      <c r="GLP141" s="86"/>
      <c r="GLQ141" s="86"/>
      <c r="GLR141" s="86"/>
      <c r="GLS141" s="86"/>
      <c r="GLT141" s="86"/>
      <c r="GLU141" s="86"/>
      <c r="GLV141" s="86"/>
      <c r="GLW141" s="86"/>
      <c r="GLX141" s="86"/>
      <c r="GLY141" s="86"/>
      <c r="GLZ141" s="86"/>
      <c r="GMA141" s="86"/>
      <c r="GMB141" s="86"/>
      <c r="GMC141" s="86"/>
      <c r="GMD141" s="86"/>
      <c r="GME141" s="86"/>
      <c r="GMF141" s="86"/>
      <c r="GMG141" s="86"/>
      <c r="GMH141" s="86"/>
      <c r="GMI141" s="86"/>
      <c r="GMJ141" s="86"/>
      <c r="GMK141" s="86"/>
      <c r="GML141" s="86"/>
      <c r="GMM141" s="86"/>
      <c r="GMN141" s="86"/>
      <c r="GMO141" s="86"/>
      <c r="GMP141" s="86"/>
      <c r="GMQ141" s="86"/>
      <c r="GMR141" s="86"/>
      <c r="GMS141" s="86"/>
      <c r="GMT141" s="86"/>
      <c r="GMU141" s="86"/>
      <c r="GMV141" s="86"/>
      <c r="GMW141" s="86"/>
      <c r="GMX141" s="86"/>
      <c r="GMY141" s="86"/>
      <c r="GMZ141" s="86"/>
      <c r="GNA141" s="86"/>
      <c r="GNB141" s="86"/>
      <c r="GNC141" s="86"/>
      <c r="GND141" s="86"/>
      <c r="GNE141" s="86"/>
      <c r="GNF141" s="86"/>
      <c r="GNG141" s="86"/>
      <c r="GNH141" s="86"/>
      <c r="GNI141" s="86"/>
      <c r="GNJ141" s="86"/>
      <c r="GNK141" s="86"/>
      <c r="GNL141" s="86"/>
      <c r="GNM141" s="86"/>
      <c r="GNN141" s="86"/>
      <c r="GNO141" s="86"/>
      <c r="GNP141" s="86"/>
      <c r="GNQ141" s="86"/>
      <c r="GNR141" s="86"/>
      <c r="GNS141" s="86"/>
      <c r="GNT141" s="86"/>
      <c r="GNU141" s="86"/>
      <c r="GNV141" s="86"/>
      <c r="GNW141" s="86"/>
      <c r="GNX141" s="86"/>
      <c r="GNY141" s="86"/>
      <c r="GNZ141" s="86"/>
      <c r="GOA141" s="86"/>
      <c r="GOH141" s="86"/>
      <c r="GOI141" s="86"/>
      <c r="GOJ141" s="86"/>
      <c r="GOK141" s="86"/>
      <c r="GOL141" s="86"/>
      <c r="GOM141" s="86"/>
      <c r="GON141" s="86"/>
      <c r="GOO141" s="86"/>
      <c r="GOP141" s="86"/>
      <c r="GOQ141" s="86"/>
      <c r="GOR141" s="86"/>
      <c r="GOS141" s="86"/>
      <c r="GOT141" s="86"/>
      <c r="GOU141" s="86"/>
      <c r="GOV141" s="86"/>
      <c r="GOW141" s="86"/>
      <c r="GOX141" s="86"/>
      <c r="GOY141" s="86"/>
      <c r="GOZ141" s="86"/>
      <c r="GPA141" s="86"/>
      <c r="GPB141" s="86"/>
      <c r="GPC141" s="86"/>
      <c r="GPD141" s="86"/>
      <c r="GPE141" s="86"/>
      <c r="GPF141" s="86"/>
      <c r="GPG141" s="86"/>
      <c r="GPH141" s="86"/>
      <c r="GPI141" s="86"/>
      <c r="GPJ141" s="86"/>
      <c r="GPK141" s="86"/>
      <c r="GPL141" s="86"/>
      <c r="GPM141" s="86"/>
      <c r="GPN141" s="86"/>
      <c r="GPO141" s="86"/>
      <c r="GPP141" s="86"/>
      <c r="GPQ141" s="86"/>
      <c r="GPR141" s="86"/>
      <c r="GPS141" s="86"/>
      <c r="GPT141" s="86"/>
      <c r="GPU141" s="86"/>
      <c r="GPV141" s="86"/>
      <c r="GPW141" s="86"/>
      <c r="GPX141" s="86"/>
      <c r="GPY141" s="86"/>
      <c r="GPZ141" s="86"/>
      <c r="GQA141" s="86"/>
      <c r="GQB141" s="86"/>
      <c r="GQC141" s="86"/>
      <c r="GQD141" s="86"/>
      <c r="GQE141" s="86"/>
      <c r="GQF141" s="86"/>
      <c r="GQG141" s="86"/>
      <c r="GQH141" s="86"/>
      <c r="GQI141" s="86"/>
      <c r="GQJ141" s="86"/>
      <c r="GQK141" s="86"/>
      <c r="GQL141" s="86"/>
      <c r="GQM141" s="86"/>
      <c r="GQN141" s="86"/>
      <c r="GQO141" s="86"/>
      <c r="GQP141" s="86"/>
      <c r="GQQ141" s="86"/>
      <c r="GQR141" s="86"/>
      <c r="GQS141" s="86"/>
      <c r="GQT141" s="86"/>
      <c r="GQU141" s="86"/>
      <c r="GQV141" s="86"/>
      <c r="GQW141" s="86"/>
      <c r="GQX141" s="86"/>
      <c r="GQY141" s="86"/>
      <c r="GQZ141" s="86"/>
      <c r="GRA141" s="86"/>
      <c r="GRB141" s="86"/>
      <c r="GRC141" s="86"/>
      <c r="GRD141" s="86"/>
      <c r="GRE141" s="86"/>
      <c r="GRF141" s="86"/>
      <c r="GRG141" s="86"/>
      <c r="GRH141" s="86"/>
      <c r="GRI141" s="86"/>
      <c r="GRJ141" s="86"/>
      <c r="GRK141" s="86"/>
      <c r="GRL141" s="86"/>
      <c r="GRM141" s="86"/>
      <c r="GRN141" s="86"/>
      <c r="GRO141" s="86"/>
      <c r="GRP141" s="86"/>
      <c r="GRQ141" s="86"/>
      <c r="GRR141" s="86"/>
      <c r="GRS141" s="86"/>
      <c r="GRT141" s="86"/>
      <c r="GRU141" s="86"/>
      <c r="GRV141" s="86"/>
      <c r="GRW141" s="86"/>
      <c r="GRX141" s="86"/>
      <c r="GRY141" s="86"/>
      <c r="GRZ141" s="86"/>
      <c r="GSA141" s="86"/>
      <c r="GSB141" s="86"/>
      <c r="GSC141" s="86"/>
      <c r="GSD141" s="86"/>
      <c r="GSE141" s="86"/>
      <c r="GSF141" s="86"/>
      <c r="GSG141" s="86"/>
      <c r="GSH141" s="86"/>
      <c r="GSI141" s="86"/>
      <c r="GSJ141" s="86"/>
      <c r="GSK141" s="86"/>
      <c r="GSL141" s="86"/>
      <c r="GSM141" s="86"/>
      <c r="GSN141" s="86"/>
      <c r="GSO141" s="86"/>
      <c r="GSP141" s="86"/>
      <c r="GSQ141" s="86"/>
      <c r="GSR141" s="86"/>
      <c r="GSS141" s="86"/>
      <c r="GST141" s="86"/>
      <c r="GSU141" s="86"/>
      <c r="GSV141" s="86"/>
      <c r="GSW141" s="86"/>
      <c r="GSX141" s="86"/>
      <c r="GSY141" s="86"/>
      <c r="GSZ141" s="86"/>
      <c r="GTA141" s="86"/>
      <c r="GTB141" s="86"/>
      <c r="GTC141" s="86"/>
      <c r="GTD141" s="86"/>
      <c r="GTE141" s="86"/>
      <c r="GTF141" s="86"/>
      <c r="GTG141" s="86"/>
      <c r="GTH141" s="86"/>
      <c r="GTI141" s="86"/>
      <c r="GTJ141" s="86"/>
      <c r="GTK141" s="86"/>
      <c r="GTL141" s="86"/>
      <c r="GTM141" s="86"/>
      <c r="GTN141" s="86"/>
      <c r="GTO141" s="86"/>
      <c r="GTP141" s="86"/>
      <c r="GTQ141" s="86"/>
      <c r="GTR141" s="86"/>
      <c r="GTS141" s="86"/>
      <c r="GTT141" s="86"/>
      <c r="GTU141" s="86"/>
      <c r="GTV141" s="86"/>
      <c r="GTW141" s="86"/>
      <c r="GTX141" s="86"/>
      <c r="GTY141" s="86"/>
      <c r="GTZ141" s="86"/>
      <c r="GUA141" s="86"/>
      <c r="GUB141" s="86"/>
      <c r="GUC141" s="86"/>
      <c r="GUD141" s="86"/>
      <c r="GUE141" s="86"/>
      <c r="GUF141" s="86"/>
      <c r="GUG141" s="86"/>
      <c r="GUH141" s="86"/>
      <c r="GUI141" s="86"/>
      <c r="GUJ141" s="86"/>
      <c r="GUK141" s="86"/>
      <c r="GUL141" s="86"/>
      <c r="GUM141" s="86"/>
      <c r="GUN141" s="86"/>
      <c r="GUO141" s="86"/>
      <c r="GUP141" s="86"/>
      <c r="GUQ141" s="86"/>
      <c r="GUR141" s="86"/>
      <c r="GUS141" s="86"/>
      <c r="GUT141" s="86"/>
      <c r="GUU141" s="86"/>
      <c r="GUV141" s="86"/>
      <c r="GUW141" s="86"/>
      <c r="GUX141" s="86"/>
      <c r="GUY141" s="86"/>
      <c r="GUZ141" s="86"/>
      <c r="GVA141" s="86"/>
      <c r="GVB141" s="86"/>
      <c r="GVC141" s="86"/>
      <c r="GVD141" s="86"/>
      <c r="GVE141" s="86"/>
      <c r="GVF141" s="86"/>
      <c r="GVG141" s="86"/>
      <c r="GVH141" s="86"/>
      <c r="GVI141" s="86"/>
      <c r="GVJ141" s="86"/>
      <c r="GVK141" s="86"/>
      <c r="GVL141" s="86"/>
      <c r="GVM141" s="86"/>
      <c r="GVN141" s="86"/>
      <c r="GVO141" s="86"/>
      <c r="GVP141" s="86"/>
      <c r="GVQ141" s="86"/>
      <c r="GVR141" s="86"/>
      <c r="GVS141" s="86"/>
      <c r="GVT141" s="86"/>
      <c r="GVU141" s="86"/>
      <c r="GVV141" s="86"/>
      <c r="GVW141" s="86"/>
      <c r="GVX141" s="86"/>
      <c r="GVY141" s="86"/>
      <c r="GVZ141" s="86"/>
      <c r="GWA141" s="86"/>
      <c r="GWB141" s="86"/>
      <c r="GWC141" s="86"/>
      <c r="GWD141" s="86"/>
      <c r="GWE141" s="86"/>
      <c r="GWF141" s="86"/>
      <c r="GWG141" s="86"/>
      <c r="GWH141" s="86"/>
      <c r="GWI141" s="86"/>
      <c r="GWJ141" s="86"/>
      <c r="GWK141" s="86"/>
      <c r="GWL141" s="86"/>
      <c r="GWM141" s="86"/>
      <c r="GWN141" s="86"/>
      <c r="GWO141" s="86"/>
      <c r="GWP141" s="86"/>
      <c r="GWQ141" s="86"/>
      <c r="GWR141" s="86"/>
      <c r="GWS141" s="86"/>
      <c r="GWT141" s="86"/>
      <c r="GWU141" s="86"/>
      <c r="GWV141" s="86"/>
      <c r="GWW141" s="86"/>
      <c r="GWX141" s="86"/>
      <c r="GWY141" s="86"/>
      <c r="GWZ141" s="86"/>
      <c r="GXA141" s="86"/>
      <c r="GXB141" s="86"/>
      <c r="GXC141" s="86"/>
      <c r="GXD141" s="86"/>
      <c r="GXE141" s="86"/>
      <c r="GXF141" s="86"/>
      <c r="GXG141" s="86"/>
      <c r="GXH141" s="86"/>
      <c r="GXI141" s="86"/>
      <c r="GXJ141" s="86"/>
      <c r="GXK141" s="86"/>
      <c r="GXL141" s="86"/>
      <c r="GXM141" s="86"/>
      <c r="GXN141" s="86"/>
      <c r="GXO141" s="86"/>
      <c r="GXP141" s="86"/>
      <c r="GXQ141" s="86"/>
      <c r="GXR141" s="86"/>
      <c r="GXS141" s="86"/>
      <c r="GXT141" s="86"/>
      <c r="GXU141" s="86"/>
      <c r="GXV141" s="86"/>
      <c r="GXW141" s="86"/>
      <c r="GYD141" s="86"/>
      <c r="GYE141" s="86"/>
      <c r="GYF141" s="86"/>
      <c r="GYG141" s="86"/>
      <c r="GYH141" s="86"/>
      <c r="GYI141" s="86"/>
      <c r="GYJ141" s="86"/>
      <c r="GYK141" s="86"/>
      <c r="GYL141" s="86"/>
      <c r="GYM141" s="86"/>
      <c r="GYN141" s="86"/>
      <c r="GYO141" s="86"/>
      <c r="GYP141" s="86"/>
      <c r="GYQ141" s="86"/>
      <c r="GYR141" s="86"/>
      <c r="GYS141" s="86"/>
      <c r="GYT141" s="86"/>
      <c r="GYU141" s="86"/>
      <c r="GYV141" s="86"/>
      <c r="GYW141" s="86"/>
      <c r="GYX141" s="86"/>
      <c r="GYY141" s="86"/>
      <c r="GYZ141" s="86"/>
      <c r="GZA141" s="86"/>
      <c r="GZB141" s="86"/>
      <c r="GZC141" s="86"/>
      <c r="GZD141" s="86"/>
      <c r="GZE141" s="86"/>
      <c r="GZF141" s="86"/>
      <c r="GZG141" s="86"/>
      <c r="GZH141" s="86"/>
      <c r="GZI141" s="86"/>
      <c r="GZJ141" s="86"/>
      <c r="GZK141" s="86"/>
      <c r="GZL141" s="86"/>
      <c r="GZM141" s="86"/>
      <c r="GZN141" s="86"/>
      <c r="GZO141" s="86"/>
      <c r="GZP141" s="86"/>
      <c r="GZQ141" s="86"/>
      <c r="GZR141" s="86"/>
      <c r="GZS141" s="86"/>
      <c r="GZT141" s="86"/>
      <c r="GZU141" s="86"/>
      <c r="GZV141" s="86"/>
      <c r="GZW141" s="86"/>
      <c r="GZX141" s="86"/>
      <c r="GZY141" s="86"/>
      <c r="GZZ141" s="86"/>
      <c r="HAA141" s="86"/>
      <c r="HAB141" s="86"/>
      <c r="HAC141" s="86"/>
      <c r="HAD141" s="86"/>
      <c r="HAE141" s="86"/>
      <c r="HAF141" s="86"/>
      <c r="HAG141" s="86"/>
      <c r="HAH141" s="86"/>
      <c r="HAI141" s="86"/>
      <c r="HAJ141" s="86"/>
      <c r="HAK141" s="86"/>
      <c r="HAL141" s="86"/>
      <c r="HAM141" s="86"/>
      <c r="HAN141" s="86"/>
      <c r="HAO141" s="86"/>
      <c r="HAP141" s="86"/>
      <c r="HAQ141" s="86"/>
      <c r="HAR141" s="86"/>
      <c r="HAS141" s="86"/>
      <c r="HAT141" s="86"/>
      <c r="HAU141" s="86"/>
      <c r="HAV141" s="86"/>
      <c r="HAW141" s="86"/>
      <c r="HAX141" s="86"/>
      <c r="HAY141" s="86"/>
      <c r="HAZ141" s="86"/>
      <c r="HBA141" s="86"/>
      <c r="HBB141" s="86"/>
      <c r="HBC141" s="86"/>
      <c r="HBD141" s="86"/>
      <c r="HBE141" s="86"/>
      <c r="HBF141" s="86"/>
      <c r="HBG141" s="86"/>
      <c r="HBH141" s="86"/>
      <c r="HBI141" s="86"/>
      <c r="HBJ141" s="86"/>
      <c r="HBK141" s="86"/>
      <c r="HBL141" s="86"/>
      <c r="HBM141" s="86"/>
      <c r="HBN141" s="86"/>
      <c r="HBO141" s="86"/>
      <c r="HBP141" s="86"/>
      <c r="HBQ141" s="86"/>
      <c r="HBR141" s="86"/>
      <c r="HBS141" s="86"/>
      <c r="HBT141" s="86"/>
      <c r="HBU141" s="86"/>
      <c r="HBV141" s="86"/>
      <c r="HBW141" s="86"/>
      <c r="HBX141" s="86"/>
      <c r="HBY141" s="86"/>
      <c r="HBZ141" s="86"/>
      <c r="HCA141" s="86"/>
      <c r="HCB141" s="86"/>
      <c r="HCC141" s="86"/>
      <c r="HCD141" s="86"/>
      <c r="HCE141" s="86"/>
      <c r="HCF141" s="86"/>
      <c r="HCG141" s="86"/>
      <c r="HCH141" s="86"/>
      <c r="HCI141" s="86"/>
      <c r="HCJ141" s="86"/>
      <c r="HCK141" s="86"/>
      <c r="HCL141" s="86"/>
      <c r="HCM141" s="86"/>
      <c r="HCN141" s="86"/>
      <c r="HCO141" s="86"/>
      <c r="HCP141" s="86"/>
      <c r="HCQ141" s="86"/>
      <c r="HCR141" s="86"/>
      <c r="HCS141" s="86"/>
      <c r="HCT141" s="86"/>
      <c r="HCU141" s="86"/>
      <c r="HCV141" s="86"/>
      <c r="HCW141" s="86"/>
      <c r="HCX141" s="86"/>
      <c r="HCY141" s="86"/>
      <c r="HCZ141" s="86"/>
      <c r="HDA141" s="86"/>
      <c r="HDB141" s="86"/>
      <c r="HDC141" s="86"/>
      <c r="HDD141" s="86"/>
      <c r="HDE141" s="86"/>
      <c r="HDF141" s="86"/>
      <c r="HDG141" s="86"/>
      <c r="HDH141" s="86"/>
      <c r="HDI141" s="86"/>
      <c r="HDJ141" s="86"/>
      <c r="HDK141" s="86"/>
      <c r="HDL141" s="86"/>
      <c r="HDM141" s="86"/>
      <c r="HDN141" s="86"/>
      <c r="HDO141" s="86"/>
      <c r="HDP141" s="86"/>
      <c r="HDQ141" s="86"/>
      <c r="HDR141" s="86"/>
      <c r="HDS141" s="86"/>
      <c r="HDT141" s="86"/>
      <c r="HDU141" s="86"/>
      <c r="HDV141" s="86"/>
      <c r="HDW141" s="86"/>
      <c r="HDX141" s="86"/>
      <c r="HDY141" s="86"/>
      <c r="HDZ141" s="86"/>
      <c r="HEA141" s="86"/>
      <c r="HEB141" s="86"/>
      <c r="HEC141" s="86"/>
      <c r="HED141" s="86"/>
      <c r="HEE141" s="86"/>
      <c r="HEF141" s="86"/>
      <c r="HEG141" s="86"/>
      <c r="HEH141" s="86"/>
      <c r="HEI141" s="86"/>
      <c r="HEJ141" s="86"/>
      <c r="HEK141" s="86"/>
      <c r="HEL141" s="86"/>
      <c r="HEM141" s="86"/>
      <c r="HEN141" s="86"/>
      <c r="HEO141" s="86"/>
      <c r="HEP141" s="86"/>
      <c r="HEQ141" s="86"/>
      <c r="HER141" s="86"/>
      <c r="HES141" s="86"/>
      <c r="HET141" s="86"/>
      <c r="HEU141" s="86"/>
      <c r="HEV141" s="86"/>
      <c r="HEW141" s="86"/>
      <c r="HEX141" s="86"/>
      <c r="HEY141" s="86"/>
      <c r="HEZ141" s="86"/>
      <c r="HFA141" s="86"/>
      <c r="HFB141" s="86"/>
      <c r="HFC141" s="86"/>
      <c r="HFD141" s="86"/>
      <c r="HFE141" s="86"/>
      <c r="HFF141" s="86"/>
      <c r="HFG141" s="86"/>
      <c r="HFH141" s="86"/>
      <c r="HFI141" s="86"/>
      <c r="HFJ141" s="86"/>
      <c r="HFK141" s="86"/>
      <c r="HFL141" s="86"/>
      <c r="HFM141" s="86"/>
      <c r="HFN141" s="86"/>
      <c r="HFO141" s="86"/>
      <c r="HFP141" s="86"/>
      <c r="HFQ141" s="86"/>
      <c r="HFR141" s="86"/>
      <c r="HFS141" s="86"/>
      <c r="HFT141" s="86"/>
      <c r="HFU141" s="86"/>
      <c r="HFV141" s="86"/>
      <c r="HFW141" s="86"/>
      <c r="HFX141" s="86"/>
      <c r="HFY141" s="86"/>
      <c r="HFZ141" s="86"/>
      <c r="HGA141" s="86"/>
      <c r="HGB141" s="86"/>
      <c r="HGC141" s="86"/>
      <c r="HGD141" s="86"/>
      <c r="HGE141" s="86"/>
      <c r="HGF141" s="86"/>
      <c r="HGG141" s="86"/>
      <c r="HGH141" s="86"/>
      <c r="HGI141" s="86"/>
      <c r="HGJ141" s="86"/>
      <c r="HGK141" s="86"/>
      <c r="HGL141" s="86"/>
      <c r="HGM141" s="86"/>
      <c r="HGN141" s="86"/>
      <c r="HGO141" s="86"/>
      <c r="HGP141" s="86"/>
      <c r="HGQ141" s="86"/>
      <c r="HGR141" s="86"/>
      <c r="HGS141" s="86"/>
      <c r="HGT141" s="86"/>
      <c r="HGU141" s="86"/>
      <c r="HGV141" s="86"/>
      <c r="HGW141" s="86"/>
      <c r="HGX141" s="86"/>
      <c r="HGY141" s="86"/>
      <c r="HGZ141" s="86"/>
      <c r="HHA141" s="86"/>
      <c r="HHB141" s="86"/>
      <c r="HHC141" s="86"/>
      <c r="HHD141" s="86"/>
      <c r="HHE141" s="86"/>
      <c r="HHF141" s="86"/>
      <c r="HHG141" s="86"/>
      <c r="HHH141" s="86"/>
      <c r="HHI141" s="86"/>
      <c r="HHJ141" s="86"/>
      <c r="HHK141" s="86"/>
      <c r="HHL141" s="86"/>
      <c r="HHM141" s="86"/>
      <c r="HHN141" s="86"/>
      <c r="HHO141" s="86"/>
      <c r="HHP141" s="86"/>
      <c r="HHQ141" s="86"/>
      <c r="HHR141" s="86"/>
      <c r="HHS141" s="86"/>
      <c r="HHZ141" s="86"/>
      <c r="HIA141" s="86"/>
      <c r="HIB141" s="86"/>
      <c r="HIC141" s="86"/>
      <c r="HID141" s="86"/>
      <c r="HIE141" s="86"/>
      <c r="HIF141" s="86"/>
      <c r="HIG141" s="86"/>
      <c r="HIH141" s="86"/>
      <c r="HII141" s="86"/>
      <c r="HIJ141" s="86"/>
      <c r="HIK141" s="86"/>
      <c r="HIL141" s="86"/>
      <c r="HIM141" s="86"/>
      <c r="HIN141" s="86"/>
      <c r="HIO141" s="86"/>
      <c r="HIP141" s="86"/>
      <c r="HIQ141" s="86"/>
      <c r="HIR141" s="86"/>
      <c r="HIS141" s="86"/>
      <c r="HIT141" s="86"/>
      <c r="HIU141" s="86"/>
      <c r="HIV141" s="86"/>
      <c r="HIW141" s="86"/>
      <c r="HIX141" s="86"/>
      <c r="HIY141" s="86"/>
      <c r="HIZ141" s="86"/>
      <c r="HJA141" s="86"/>
      <c r="HJB141" s="86"/>
      <c r="HJC141" s="86"/>
      <c r="HJD141" s="86"/>
      <c r="HJE141" s="86"/>
      <c r="HJF141" s="86"/>
      <c r="HJG141" s="86"/>
      <c r="HJH141" s="86"/>
      <c r="HJI141" s="86"/>
      <c r="HJJ141" s="86"/>
      <c r="HJK141" s="86"/>
      <c r="HJL141" s="86"/>
      <c r="HJM141" s="86"/>
      <c r="HJN141" s="86"/>
      <c r="HJO141" s="86"/>
      <c r="HJP141" s="86"/>
      <c r="HJQ141" s="86"/>
      <c r="HJR141" s="86"/>
      <c r="HJS141" s="86"/>
      <c r="HJT141" s="86"/>
      <c r="HJU141" s="86"/>
      <c r="HJV141" s="86"/>
      <c r="HJW141" s="86"/>
      <c r="HJX141" s="86"/>
      <c r="HJY141" s="86"/>
      <c r="HJZ141" s="86"/>
      <c r="HKA141" s="86"/>
      <c r="HKB141" s="86"/>
      <c r="HKC141" s="86"/>
      <c r="HKD141" s="86"/>
      <c r="HKE141" s="86"/>
      <c r="HKF141" s="86"/>
      <c r="HKG141" s="86"/>
      <c r="HKH141" s="86"/>
      <c r="HKI141" s="86"/>
      <c r="HKJ141" s="86"/>
      <c r="HKK141" s="86"/>
      <c r="HKL141" s="86"/>
      <c r="HKM141" s="86"/>
      <c r="HKN141" s="86"/>
      <c r="HKO141" s="86"/>
      <c r="HKP141" s="86"/>
      <c r="HKQ141" s="86"/>
      <c r="HKR141" s="86"/>
      <c r="HKS141" s="86"/>
      <c r="HKT141" s="86"/>
      <c r="HKU141" s="86"/>
      <c r="HKV141" s="86"/>
      <c r="HKW141" s="86"/>
      <c r="HKX141" s="86"/>
      <c r="HKY141" s="86"/>
      <c r="HKZ141" s="86"/>
      <c r="HLA141" s="86"/>
      <c r="HLB141" s="86"/>
      <c r="HLC141" s="86"/>
      <c r="HLD141" s="86"/>
      <c r="HLE141" s="86"/>
      <c r="HLF141" s="86"/>
      <c r="HLG141" s="86"/>
      <c r="HLH141" s="86"/>
      <c r="HLI141" s="86"/>
      <c r="HLJ141" s="86"/>
      <c r="HLK141" s="86"/>
      <c r="HLL141" s="86"/>
      <c r="HLM141" s="86"/>
      <c r="HLN141" s="86"/>
      <c r="HLO141" s="86"/>
      <c r="HLP141" s="86"/>
      <c r="HLQ141" s="86"/>
      <c r="HLR141" s="86"/>
      <c r="HLS141" s="86"/>
      <c r="HLT141" s="86"/>
      <c r="HLU141" s="86"/>
      <c r="HLV141" s="86"/>
      <c r="HLW141" s="86"/>
      <c r="HLX141" s="86"/>
      <c r="HLY141" s="86"/>
      <c r="HLZ141" s="86"/>
      <c r="HMA141" s="86"/>
      <c r="HMB141" s="86"/>
      <c r="HMC141" s="86"/>
      <c r="HMD141" s="86"/>
      <c r="HME141" s="86"/>
      <c r="HMF141" s="86"/>
      <c r="HMG141" s="86"/>
      <c r="HMH141" s="86"/>
      <c r="HMI141" s="86"/>
      <c r="HMJ141" s="86"/>
      <c r="HMK141" s="86"/>
      <c r="HML141" s="86"/>
      <c r="HMM141" s="86"/>
      <c r="HMN141" s="86"/>
      <c r="HMO141" s="86"/>
      <c r="HMP141" s="86"/>
      <c r="HMQ141" s="86"/>
      <c r="HMR141" s="86"/>
      <c r="HMS141" s="86"/>
      <c r="HMT141" s="86"/>
      <c r="HMU141" s="86"/>
      <c r="HMV141" s="86"/>
      <c r="HMW141" s="86"/>
      <c r="HMX141" s="86"/>
      <c r="HMY141" s="86"/>
      <c r="HMZ141" s="86"/>
      <c r="HNA141" s="86"/>
      <c r="HNB141" s="86"/>
      <c r="HNC141" s="86"/>
      <c r="HND141" s="86"/>
      <c r="HNE141" s="86"/>
      <c r="HNF141" s="86"/>
      <c r="HNG141" s="86"/>
      <c r="HNH141" s="86"/>
      <c r="HNI141" s="86"/>
      <c r="HNJ141" s="86"/>
      <c r="HNK141" s="86"/>
      <c r="HNL141" s="86"/>
      <c r="HNM141" s="86"/>
      <c r="HNN141" s="86"/>
      <c r="HNO141" s="86"/>
      <c r="HNP141" s="86"/>
      <c r="HNQ141" s="86"/>
      <c r="HNR141" s="86"/>
      <c r="HNS141" s="86"/>
      <c r="HNT141" s="86"/>
      <c r="HNU141" s="86"/>
      <c r="HNV141" s="86"/>
      <c r="HNW141" s="86"/>
      <c r="HNX141" s="86"/>
      <c r="HNY141" s="86"/>
      <c r="HNZ141" s="86"/>
      <c r="HOA141" s="86"/>
      <c r="HOB141" s="86"/>
      <c r="HOC141" s="86"/>
      <c r="HOD141" s="86"/>
      <c r="HOE141" s="86"/>
      <c r="HOF141" s="86"/>
      <c r="HOG141" s="86"/>
      <c r="HOH141" s="86"/>
      <c r="HOI141" s="86"/>
      <c r="HOJ141" s="86"/>
      <c r="HOK141" s="86"/>
      <c r="HOL141" s="86"/>
      <c r="HOM141" s="86"/>
      <c r="HON141" s="86"/>
      <c r="HOO141" s="86"/>
      <c r="HOP141" s="86"/>
      <c r="HOQ141" s="86"/>
      <c r="HOR141" s="86"/>
      <c r="HOS141" s="86"/>
      <c r="HOT141" s="86"/>
      <c r="HOU141" s="86"/>
      <c r="HOV141" s="86"/>
      <c r="HOW141" s="86"/>
      <c r="HOX141" s="86"/>
      <c r="HOY141" s="86"/>
      <c r="HOZ141" s="86"/>
      <c r="HPA141" s="86"/>
      <c r="HPB141" s="86"/>
      <c r="HPC141" s="86"/>
      <c r="HPD141" s="86"/>
      <c r="HPE141" s="86"/>
      <c r="HPF141" s="86"/>
      <c r="HPG141" s="86"/>
      <c r="HPH141" s="86"/>
      <c r="HPI141" s="86"/>
      <c r="HPJ141" s="86"/>
      <c r="HPK141" s="86"/>
      <c r="HPL141" s="86"/>
      <c r="HPM141" s="86"/>
      <c r="HPN141" s="86"/>
      <c r="HPO141" s="86"/>
      <c r="HPP141" s="86"/>
      <c r="HPQ141" s="86"/>
      <c r="HPR141" s="86"/>
      <c r="HPS141" s="86"/>
      <c r="HPT141" s="86"/>
      <c r="HPU141" s="86"/>
      <c r="HPV141" s="86"/>
      <c r="HPW141" s="86"/>
      <c r="HPX141" s="86"/>
      <c r="HPY141" s="86"/>
      <c r="HPZ141" s="86"/>
      <c r="HQA141" s="86"/>
      <c r="HQB141" s="86"/>
      <c r="HQC141" s="86"/>
      <c r="HQD141" s="86"/>
      <c r="HQE141" s="86"/>
      <c r="HQF141" s="86"/>
      <c r="HQG141" s="86"/>
      <c r="HQH141" s="86"/>
      <c r="HQI141" s="86"/>
      <c r="HQJ141" s="86"/>
      <c r="HQK141" s="86"/>
      <c r="HQL141" s="86"/>
      <c r="HQM141" s="86"/>
      <c r="HQN141" s="86"/>
      <c r="HQO141" s="86"/>
      <c r="HQP141" s="86"/>
      <c r="HQQ141" s="86"/>
      <c r="HQR141" s="86"/>
      <c r="HQS141" s="86"/>
      <c r="HQT141" s="86"/>
      <c r="HQU141" s="86"/>
      <c r="HQV141" s="86"/>
      <c r="HQW141" s="86"/>
      <c r="HQX141" s="86"/>
      <c r="HQY141" s="86"/>
      <c r="HQZ141" s="86"/>
      <c r="HRA141" s="86"/>
      <c r="HRB141" s="86"/>
      <c r="HRC141" s="86"/>
      <c r="HRD141" s="86"/>
      <c r="HRE141" s="86"/>
      <c r="HRF141" s="86"/>
      <c r="HRG141" s="86"/>
      <c r="HRH141" s="86"/>
      <c r="HRI141" s="86"/>
      <c r="HRJ141" s="86"/>
      <c r="HRK141" s="86"/>
      <c r="HRL141" s="86"/>
      <c r="HRM141" s="86"/>
      <c r="HRN141" s="86"/>
      <c r="HRO141" s="86"/>
      <c r="HRV141" s="86"/>
      <c r="HRW141" s="86"/>
      <c r="HRX141" s="86"/>
      <c r="HRY141" s="86"/>
      <c r="HRZ141" s="86"/>
      <c r="HSA141" s="86"/>
      <c r="HSB141" s="86"/>
      <c r="HSC141" s="86"/>
      <c r="HSD141" s="86"/>
      <c r="HSE141" s="86"/>
      <c r="HSF141" s="86"/>
      <c r="HSG141" s="86"/>
      <c r="HSH141" s="86"/>
      <c r="HSI141" s="86"/>
      <c r="HSJ141" s="86"/>
      <c r="HSK141" s="86"/>
      <c r="HSL141" s="86"/>
      <c r="HSM141" s="86"/>
      <c r="HSN141" s="86"/>
      <c r="HSO141" s="86"/>
      <c r="HSP141" s="86"/>
      <c r="HSQ141" s="86"/>
      <c r="HSR141" s="86"/>
      <c r="HSS141" s="86"/>
      <c r="HST141" s="86"/>
      <c r="HSU141" s="86"/>
      <c r="HSV141" s="86"/>
      <c r="HSW141" s="86"/>
      <c r="HSX141" s="86"/>
      <c r="HSY141" s="86"/>
      <c r="HSZ141" s="86"/>
      <c r="HTA141" s="86"/>
      <c r="HTB141" s="86"/>
      <c r="HTC141" s="86"/>
      <c r="HTD141" s="86"/>
      <c r="HTE141" s="86"/>
      <c r="HTF141" s="86"/>
      <c r="HTG141" s="86"/>
      <c r="HTH141" s="86"/>
      <c r="HTI141" s="86"/>
      <c r="HTJ141" s="86"/>
      <c r="HTK141" s="86"/>
      <c r="HTL141" s="86"/>
      <c r="HTM141" s="86"/>
      <c r="HTN141" s="86"/>
      <c r="HTO141" s="86"/>
      <c r="HTP141" s="86"/>
      <c r="HTQ141" s="86"/>
      <c r="HTR141" s="86"/>
      <c r="HTS141" s="86"/>
      <c r="HTT141" s="86"/>
      <c r="HTU141" s="86"/>
      <c r="HTV141" s="86"/>
      <c r="HTW141" s="86"/>
      <c r="HTX141" s="86"/>
      <c r="HTY141" s="86"/>
      <c r="HTZ141" s="86"/>
      <c r="HUA141" s="86"/>
      <c r="HUB141" s="86"/>
      <c r="HUC141" s="86"/>
      <c r="HUD141" s="86"/>
      <c r="HUE141" s="86"/>
      <c r="HUF141" s="86"/>
      <c r="HUG141" s="86"/>
      <c r="HUH141" s="86"/>
      <c r="HUI141" s="86"/>
      <c r="HUJ141" s="86"/>
      <c r="HUK141" s="86"/>
      <c r="HUL141" s="86"/>
      <c r="HUM141" s="86"/>
      <c r="HUN141" s="86"/>
      <c r="HUO141" s="86"/>
      <c r="HUP141" s="86"/>
      <c r="HUQ141" s="86"/>
      <c r="HUR141" s="86"/>
      <c r="HUS141" s="86"/>
      <c r="HUT141" s="86"/>
      <c r="HUU141" s="86"/>
      <c r="HUV141" s="86"/>
      <c r="HUW141" s="86"/>
      <c r="HUX141" s="86"/>
      <c r="HUY141" s="86"/>
      <c r="HUZ141" s="86"/>
      <c r="HVA141" s="86"/>
      <c r="HVB141" s="86"/>
      <c r="HVC141" s="86"/>
      <c r="HVD141" s="86"/>
      <c r="HVE141" s="86"/>
      <c r="HVF141" s="86"/>
      <c r="HVG141" s="86"/>
      <c r="HVH141" s="86"/>
      <c r="HVI141" s="86"/>
      <c r="HVJ141" s="86"/>
      <c r="HVK141" s="86"/>
      <c r="HVL141" s="86"/>
      <c r="HVM141" s="86"/>
      <c r="HVN141" s="86"/>
      <c r="HVO141" s="86"/>
      <c r="HVP141" s="86"/>
      <c r="HVQ141" s="86"/>
      <c r="HVR141" s="86"/>
      <c r="HVS141" s="86"/>
      <c r="HVT141" s="86"/>
      <c r="HVU141" s="86"/>
      <c r="HVV141" s="86"/>
      <c r="HVW141" s="86"/>
      <c r="HVX141" s="86"/>
      <c r="HVY141" s="86"/>
      <c r="HVZ141" s="86"/>
      <c r="HWA141" s="86"/>
      <c r="HWB141" s="86"/>
      <c r="HWC141" s="86"/>
      <c r="HWD141" s="86"/>
      <c r="HWE141" s="86"/>
      <c r="HWF141" s="86"/>
      <c r="HWG141" s="86"/>
      <c r="HWH141" s="86"/>
      <c r="HWI141" s="86"/>
      <c r="HWJ141" s="86"/>
      <c r="HWK141" s="86"/>
      <c r="HWL141" s="86"/>
      <c r="HWM141" s="86"/>
      <c r="HWN141" s="86"/>
      <c r="HWO141" s="86"/>
      <c r="HWP141" s="86"/>
      <c r="HWQ141" s="86"/>
      <c r="HWR141" s="86"/>
      <c r="HWS141" s="86"/>
      <c r="HWT141" s="86"/>
      <c r="HWU141" s="86"/>
      <c r="HWV141" s="86"/>
      <c r="HWW141" s="86"/>
      <c r="HWX141" s="86"/>
      <c r="HWY141" s="86"/>
      <c r="HWZ141" s="86"/>
      <c r="HXA141" s="86"/>
      <c r="HXB141" s="86"/>
      <c r="HXC141" s="86"/>
      <c r="HXD141" s="86"/>
      <c r="HXE141" s="86"/>
      <c r="HXF141" s="86"/>
      <c r="HXG141" s="86"/>
      <c r="HXH141" s="86"/>
      <c r="HXI141" s="86"/>
      <c r="HXJ141" s="86"/>
      <c r="HXK141" s="86"/>
      <c r="HXL141" s="86"/>
      <c r="HXM141" s="86"/>
      <c r="HXN141" s="86"/>
      <c r="HXO141" s="86"/>
      <c r="HXP141" s="86"/>
      <c r="HXQ141" s="86"/>
      <c r="HXR141" s="86"/>
      <c r="HXS141" s="86"/>
      <c r="HXT141" s="86"/>
      <c r="HXU141" s="86"/>
      <c r="HXV141" s="86"/>
      <c r="HXW141" s="86"/>
      <c r="HXX141" s="86"/>
      <c r="HXY141" s="86"/>
      <c r="HXZ141" s="86"/>
      <c r="HYA141" s="86"/>
      <c r="HYB141" s="86"/>
      <c r="HYC141" s="86"/>
      <c r="HYD141" s="86"/>
      <c r="HYE141" s="86"/>
      <c r="HYF141" s="86"/>
      <c r="HYG141" s="86"/>
      <c r="HYH141" s="86"/>
      <c r="HYI141" s="86"/>
      <c r="HYJ141" s="86"/>
      <c r="HYK141" s="86"/>
      <c r="HYL141" s="86"/>
      <c r="HYM141" s="86"/>
      <c r="HYN141" s="86"/>
      <c r="HYO141" s="86"/>
      <c r="HYP141" s="86"/>
      <c r="HYQ141" s="86"/>
      <c r="HYR141" s="86"/>
      <c r="HYS141" s="86"/>
      <c r="HYT141" s="86"/>
      <c r="HYU141" s="86"/>
      <c r="HYV141" s="86"/>
      <c r="HYW141" s="86"/>
      <c r="HYX141" s="86"/>
      <c r="HYY141" s="86"/>
      <c r="HYZ141" s="86"/>
      <c r="HZA141" s="86"/>
      <c r="HZB141" s="86"/>
      <c r="HZC141" s="86"/>
      <c r="HZD141" s="86"/>
      <c r="HZE141" s="86"/>
      <c r="HZF141" s="86"/>
      <c r="HZG141" s="86"/>
      <c r="HZH141" s="86"/>
      <c r="HZI141" s="86"/>
      <c r="HZJ141" s="86"/>
      <c r="HZK141" s="86"/>
      <c r="HZL141" s="86"/>
      <c r="HZM141" s="86"/>
      <c r="HZN141" s="86"/>
      <c r="HZO141" s="86"/>
      <c r="HZP141" s="86"/>
      <c r="HZQ141" s="86"/>
      <c r="HZR141" s="86"/>
      <c r="HZS141" s="86"/>
      <c r="HZT141" s="86"/>
      <c r="HZU141" s="86"/>
      <c r="HZV141" s="86"/>
      <c r="HZW141" s="86"/>
      <c r="HZX141" s="86"/>
      <c r="HZY141" s="86"/>
      <c r="HZZ141" s="86"/>
      <c r="IAA141" s="86"/>
      <c r="IAB141" s="86"/>
      <c r="IAC141" s="86"/>
      <c r="IAD141" s="86"/>
      <c r="IAE141" s="86"/>
      <c r="IAF141" s="86"/>
      <c r="IAG141" s="86"/>
      <c r="IAH141" s="86"/>
      <c r="IAI141" s="86"/>
      <c r="IAJ141" s="86"/>
      <c r="IAK141" s="86"/>
      <c r="IAL141" s="86"/>
      <c r="IAM141" s="86"/>
      <c r="IAN141" s="86"/>
      <c r="IAO141" s="86"/>
      <c r="IAP141" s="86"/>
      <c r="IAQ141" s="86"/>
      <c r="IAR141" s="86"/>
      <c r="IAS141" s="86"/>
      <c r="IAT141" s="86"/>
      <c r="IAU141" s="86"/>
      <c r="IAV141" s="86"/>
      <c r="IAW141" s="86"/>
      <c r="IAX141" s="86"/>
      <c r="IAY141" s="86"/>
      <c r="IAZ141" s="86"/>
      <c r="IBA141" s="86"/>
      <c r="IBB141" s="86"/>
      <c r="IBC141" s="86"/>
      <c r="IBD141" s="86"/>
      <c r="IBE141" s="86"/>
      <c r="IBF141" s="86"/>
      <c r="IBG141" s="86"/>
      <c r="IBH141" s="86"/>
      <c r="IBI141" s="86"/>
      <c r="IBJ141" s="86"/>
      <c r="IBK141" s="86"/>
      <c r="IBR141" s="86"/>
      <c r="IBS141" s="86"/>
      <c r="IBT141" s="86"/>
      <c r="IBU141" s="86"/>
      <c r="IBV141" s="86"/>
      <c r="IBW141" s="86"/>
      <c r="IBX141" s="86"/>
      <c r="IBY141" s="86"/>
      <c r="IBZ141" s="86"/>
      <c r="ICA141" s="86"/>
      <c r="ICB141" s="86"/>
      <c r="ICC141" s="86"/>
      <c r="ICD141" s="86"/>
      <c r="ICE141" s="86"/>
      <c r="ICF141" s="86"/>
      <c r="ICG141" s="86"/>
      <c r="ICH141" s="86"/>
      <c r="ICI141" s="86"/>
      <c r="ICJ141" s="86"/>
      <c r="ICK141" s="86"/>
      <c r="ICL141" s="86"/>
      <c r="ICM141" s="86"/>
      <c r="ICN141" s="86"/>
      <c r="ICO141" s="86"/>
      <c r="ICP141" s="86"/>
      <c r="ICQ141" s="86"/>
      <c r="ICR141" s="86"/>
      <c r="ICS141" s="86"/>
      <c r="ICT141" s="86"/>
      <c r="ICU141" s="86"/>
      <c r="ICV141" s="86"/>
      <c r="ICW141" s="86"/>
      <c r="ICX141" s="86"/>
      <c r="ICY141" s="86"/>
      <c r="ICZ141" s="86"/>
      <c r="IDA141" s="86"/>
      <c r="IDB141" s="86"/>
      <c r="IDC141" s="86"/>
      <c r="IDD141" s="86"/>
      <c r="IDE141" s="86"/>
      <c r="IDF141" s="86"/>
      <c r="IDG141" s="86"/>
      <c r="IDH141" s="86"/>
      <c r="IDI141" s="86"/>
      <c r="IDJ141" s="86"/>
      <c r="IDK141" s="86"/>
      <c r="IDL141" s="86"/>
      <c r="IDM141" s="86"/>
      <c r="IDN141" s="86"/>
      <c r="IDO141" s="86"/>
      <c r="IDP141" s="86"/>
      <c r="IDQ141" s="86"/>
      <c r="IDR141" s="86"/>
      <c r="IDS141" s="86"/>
      <c r="IDT141" s="86"/>
      <c r="IDU141" s="86"/>
      <c r="IDV141" s="86"/>
      <c r="IDW141" s="86"/>
      <c r="IDX141" s="86"/>
      <c r="IDY141" s="86"/>
      <c r="IDZ141" s="86"/>
      <c r="IEA141" s="86"/>
      <c r="IEB141" s="86"/>
      <c r="IEC141" s="86"/>
      <c r="IED141" s="86"/>
      <c r="IEE141" s="86"/>
      <c r="IEF141" s="86"/>
      <c r="IEG141" s="86"/>
      <c r="IEH141" s="86"/>
      <c r="IEI141" s="86"/>
      <c r="IEJ141" s="86"/>
      <c r="IEK141" s="86"/>
      <c r="IEL141" s="86"/>
      <c r="IEM141" s="86"/>
      <c r="IEN141" s="86"/>
      <c r="IEO141" s="86"/>
      <c r="IEP141" s="86"/>
      <c r="IEQ141" s="86"/>
      <c r="IER141" s="86"/>
      <c r="IES141" s="86"/>
      <c r="IET141" s="86"/>
      <c r="IEU141" s="86"/>
      <c r="IEV141" s="86"/>
      <c r="IEW141" s="86"/>
      <c r="IEX141" s="86"/>
      <c r="IEY141" s="86"/>
      <c r="IEZ141" s="86"/>
      <c r="IFA141" s="86"/>
      <c r="IFB141" s="86"/>
      <c r="IFC141" s="86"/>
      <c r="IFD141" s="86"/>
      <c r="IFE141" s="86"/>
      <c r="IFF141" s="86"/>
      <c r="IFG141" s="86"/>
      <c r="IFH141" s="86"/>
      <c r="IFI141" s="86"/>
      <c r="IFJ141" s="86"/>
      <c r="IFK141" s="86"/>
      <c r="IFL141" s="86"/>
      <c r="IFM141" s="86"/>
      <c r="IFN141" s="86"/>
      <c r="IFO141" s="86"/>
      <c r="IFP141" s="86"/>
      <c r="IFQ141" s="86"/>
      <c r="IFR141" s="86"/>
      <c r="IFS141" s="86"/>
      <c r="IFT141" s="86"/>
      <c r="IFU141" s="86"/>
      <c r="IFV141" s="86"/>
      <c r="IFW141" s="86"/>
      <c r="IFX141" s="86"/>
      <c r="IFY141" s="86"/>
      <c r="IFZ141" s="86"/>
      <c r="IGA141" s="86"/>
      <c r="IGB141" s="86"/>
      <c r="IGC141" s="86"/>
      <c r="IGD141" s="86"/>
      <c r="IGE141" s="86"/>
      <c r="IGF141" s="86"/>
      <c r="IGG141" s="86"/>
      <c r="IGH141" s="86"/>
      <c r="IGI141" s="86"/>
      <c r="IGJ141" s="86"/>
      <c r="IGK141" s="86"/>
      <c r="IGL141" s="86"/>
      <c r="IGM141" s="86"/>
      <c r="IGN141" s="86"/>
      <c r="IGO141" s="86"/>
      <c r="IGP141" s="86"/>
      <c r="IGQ141" s="86"/>
      <c r="IGR141" s="86"/>
      <c r="IGS141" s="86"/>
      <c r="IGT141" s="86"/>
      <c r="IGU141" s="86"/>
      <c r="IGV141" s="86"/>
      <c r="IGW141" s="86"/>
      <c r="IGX141" s="86"/>
      <c r="IGY141" s="86"/>
      <c r="IGZ141" s="86"/>
      <c r="IHA141" s="86"/>
      <c r="IHB141" s="86"/>
      <c r="IHC141" s="86"/>
      <c r="IHD141" s="86"/>
      <c r="IHE141" s="86"/>
      <c r="IHF141" s="86"/>
      <c r="IHG141" s="86"/>
      <c r="IHH141" s="86"/>
      <c r="IHI141" s="86"/>
      <c r="IHJ141" s="86"/>
      <c r="IHK141" s="86"/>
      <c r="IHL141" s="86"/>
      <c r="IHM141" s="86"/>
      <c r="IHN141" s="86"/>
      <c r="IHO141" s="86"/>
      <c r="IHP141" s="86"/>
      <c r="IHQ141" s="86"/>
      <c r="IHR141" s="86"/>
      <c r="IHS141" s="86"/>
      <c r="IHT141" s="86"/>
      <c r="IHU141" s="86"/>
      <c r="IHV141" s="86"/>
      <c r="IHW141" s="86"/>
      <c r="IHX141" s="86"/>
      <c r="IHY141" s="86"/>
      <c r="IHZ141" s="86"/>
      <c r="IIA141" s="86"/>
      <c r="IIB141" s="86"/>
      <c r="IIC141" s="86"/>
      <c r="IID141" s="86"/>
      <c r="IIE141" s="86"/>
      <c r="IIF141" s="86"/>
      <c r="IIG141" s="86"/>
      <c r="IIH141" s="86"/>
      <c r="III141" s="86"/>
      <c r="IIJ141" s="86"/>
      <c r="IIK141" s="86"/>
      <c r="IIL141" s="86"/>
      <c r="IIM141" s="86"/>
      <c r="IIN141" s="86"/>
      <c r="IIO141" s="86"/>
      <c r="IIP141" s="86"/>
      <c r="IIQ141" s="86"/>
      <c r="IIR141" s="86"/>
      <c r="IIS141" s="86"/>
      <c r="IIT141" s="86"/>
      <c r="IIU141" s="86"/>
      <c r="IIV141" s="86"/>
      <c r="IIW141" s="86"/>
      <c r="IIX141" s="86"/>
      <c r="IIY141" s="86"/>
      <c r="IIZ141" s="86"/>
      <c r="IJA141" s="86"/>
      <c r="IJB141" s="86"/>
      <c r="IJC141" s="86"/>
      <c r="IJD141" s="86"/>
      <c r="IJE141" s="86"/>
      <c r="IJF141" s="86"/>
      <c r="IJG141" s="86"/>
      <c r="IJH141" s="86"/>
      <c r="IJI141" s="86"/>
      <c r="IJJ141" s="86"/>
      <c r="IJK141" s="86"/>
      <c r="IJL141" s="86"/>
      <c r="IJM141" s="86"/>
      <c r="IJN141" s="86"/>
      <c r="IJO141" s="86"/>
      <c r="IJP141" s="86"/>
      <c r="IJQ141" s="86"/>
      <c r="IJR141" s="86"/>
      <c r="IJS141" s="86"/>
      <c r="IJT141" s="86"/>
      <c r="IJU141" s="86"/>
      <c r="IJV141" s="86"/>
      <c r="IJW141" s="86"/>
      <c r="IJX141" s="86"/>
      <c r="IJY141" s="86"/>
      <c r="IJZ141" s="86"/>
      <c r="IKA141" s="86"/>
      <c r="IKB141" s="86"/>
      <c r="IKC141" s="86"/>
      <c r="IKD141" s="86"/>
      <c r="IKE141" s="86"/>
      <c r="IKF141" s="86"/>
      <c r="IKG141" s="86"/>
      <c r="IKH141" s="86"/>
      <c r="IKI141" s="86"/>
      <c r="IKJ141" s="86"/>
      <c r="IKK141" s="86"/>
      <c r="IKL141" s="86"/>
      <c r="IKM141" s="86"/>
      <c r="IKN141" s="86"/>
      <c r="IKO141" s="86"/>
      <c r="IKP141" s="86"/>
      <c r="IKQ141" s="86"/>
      <c r="IKR141" s="86"/>
      <c r="IKS141" s="86"/>
      <c r="IKT141" s="86"/>
      <c r="IKU141" s="86"/>
      <c r="IKV141" s="86"/>
      <c r="IKW141" s="86"/>
      <c r="IKX141" s="86"/>
      <c r="IKY141" s="86"/>
      <c r="IKZ141" s="86"/>
      <c r="ILA141" s="86"/>
      <c r="ILB141" s="86"/>
      <c r="ILC141" s="86"/>
      <c r="ILD141" s="86"/>
      <c r="ILE141" s="86"/>
      <c r="ILF141" s="86"/>
      <c r="ILG141" s="86"/>
      <c r="ILN141" s="86"/>
      <c r="ILO141" s="86"/>
      <c r="ILP141" s="86"/>
      <c r="ILQ141" s="86"/>
      <c r="ILR141" s="86"/>
      <c r="ILS141" s="86"/>
      <c r="ILT141" s="86"/>
      <c r="ILU141" s="86"/>
      <c r="ILV141" s="86"/>
      <c r="ILW141" s="86"/>
      <c r="ILX141" s="86"/>
      <c r="ILY141" s="86"/>
      <c r="ILZ141" s="86"/>
      <c r="IMA141" s="86"/>
      <c r="IMB141" s="86"/>
      <c r="IMC141" s="86"/>
      <c r="IMD141" s="86"/>
      <c r="IME141" s="86"/>
      <c r="IMF141" s="86"/>
      <c r="IMG141" s="86"/>
      <c r="IMH141" s="86"/>
      <c r="IMI141" s="86"/>
      <c r="IMJ141" s="86"/>
      <c r="IMK141" s="86"/>
      <c r="IML141" s="86"/>
      <c r="IMM141" s="86"/>
      <c r="IMN141" s="86"/>
      <c r="IMO141" s="86"/>
      <c r="IMP141" s="86"/>
      <c r="IMQ141" s="86"/>
      <c r="IMR141" s="86"/>
      <c r="IMS141" s="86"/>
      <c r="IMT141" s="86"/>
      <c r="IMU141" s="86"/>
      <c r="IMV141" s="86"/>
      <c r="IMW141" s="86"/>
      <c r="IMX141" s="86"/>
      <c r="IMY141" s="86"/>
      <c r="IMZ141" s="86"/>
      <c r="INA141" s="86"/>
      <c r="INB141" s="86"/>
      <c r="INC141" s="86"/>
      <c r="IND141" s="86"/>
      <c r="INE141" s="86"/>
      <c r="INF141" s="86"/>
      <c r="ING141" s="86"/>
      <c r="INH141" s="86"/>
      <c r="INI141" s="86"/>
      <c r="INJ141" s="86"/>
      <c r="INK141" s="86"/>
      <c r="INL141" s="86"/>
      <c r="INM141" s="86"/>
      <c r="INN141" s="86"/>
      <c r="INO141" s="86"/>
      <c r="INP141" s="86"/>
      <c r="INQ141" s="86"/>
      <c r="INR141" s="86"/>
      <c r="INS141" s="86"/>
      <c r="INT141" s="86"/>
      <c r="INU141" s="86"/>
      <c r="INV141" s="86"/>
      <c r="INW141" s="86"/>
      <c r="INX141" s="86"/>
      <c r="INY141" s="86"/>
      <c r="INZ141" s="86"/>
      <c r="IOA141" s="86"/>
      <c r="IOB141" s="86"/>
      <c r="IOC141" s="86"/>
      <c r="IOD141" s="86"/>
      <c r="IOE141" s="86"/>
      <c r="IOF141" s="86"/>
      <c r="IOG141" s="86"/>
      <c r="IOH141" s="86"/>
      <c r="IOI141" s="86"/>
      <c r="IOJ141" s="86"/>
      <c r="IOK141" s="86"/>
      <c r="IOL141" s="86"/>
      <c r="IOM141" s="86"/>
      <c r="ION141" s="86"/>
      <c r="IOO141" s="86"/>
      <c r="IOP141" s="86"/>
      <c r="IOQ141" s="86"/>
      <c r="IOR141" s="86"/>
      <c r="IOS141" s="86"/>
      <c r="IOT141" s="86"/>
      <c r="IOU141" s="86"/>
      <c r="IOV141" s="86"/>
      <c r="IOW141" s="86"/>
      <c r="IOX141" s="86"/>
      <c r="IOY141" s="86"/>
      <c r="IOZ141" s="86"/>
      <c r="IPA141" s="86"/>
      <c r="IPB141" s="86"/>
      <c r="IPC141" s="86"/>
      <c r="IPD141" s="86"/>
      <c r="IPE141" s="86"/>
      <c r="IPF141" s="86"/>
      <c r="IPG141" s="86"/>
      <c r="IPH141" s="86"/>
      <c r="IPI141" s="86"/>
      <c r="IPJ141" s="86"/>
      <c r="IPK141" s="86"/>
      <c r="IPL141" s="86"/>
      <c r="IPM141" s="86"/>
      <c r="IPN141" s="86"/>
      <c r="IPO141" s="86"/>
      <c r="IPP141" s="86"/>
      <c r="IPQ141" s="86"/>
      <c r="IPR141" s="86"/>
      <c r="IPS141" s="86"/>
      <c r="IPT141" s="86"/>
      <c r="IPU141" s="86"/>
      <c r="IPV141" s="86"/>
      <c r="IPW141" s="86"/>
      <c r="IPX141" s="86"/>
      <c r="IPY141" s="86"/>
      <c r="IPZ141" s="86"/>
      <c r="IQA141" s="86"/>
      <c r="IQB141" s="86"/>
      <c r="IQC141" s="86"/>
      <c r="IQD141" s="86"/>
      <c r="IQE141" s="86"/>
      <c r="IQF141" s="86"/>
      <c r="IQG141" s="86"/>
      <c r="IQH141" s="86"/>
      <c r="IQI141" s="86"/>
      <c r="IQJ141" s="86"/>
      <c r="IQK141" s="86"/>
      <c r="IQL141" s="86"/>
      <c r="IQM141" s="86"/>
      <c r="IQN141" s="86"/>
      <c r="IQO141" s="86"/>
      <c r="IQP141" s="86"/>
      <c r="IQQ141" s="86"/>
      <c r="IQR141" s="86"/>
      <c r="IQS141" s="86"/>
      <c r="IQT141" s="86"/>
      <c r="IQU141" s="86"/>
      <c r="IQV141" s="86"/>
      <c r="IQW141" s="86"/>
      <c r="IQX141" s="86"/>
      <c r="IQY141" s="86"/>
      <c r="IQZ141" s="86"/>
      <c r="IRA141" s="86"/>
      <c r="IRB141" s="86"/>
      <c r="IRC141" s="86"/>
      <c r="IRD141" s="86"/>
      <c r="IRE141" s="86"/>
      <c r="IRF141" s="86"/>
      <c r="IRG141" s="86"/>
      <c r="IRH141" s="86"/>
      <c r="IRI141" s="86"/>
      <c r="IRJ141" s="86"/>
      <c r="IRK141" s="86"/>
      <c r="IRL141" s="86"/>
      <c r="IRM141" s="86"/>
      <c r="IRN141" s="86"/>
      <c r="IRO141" s="86"/>
      <c r="IRP141" s="86"/>
      <c r="IRQ141" s="86"/>
      <c r="IRR141" s="86"/>
      <c r="IRS141" s="86"/>
      <c r="IRT141" s="86"/>
      <c r="IRU141" s="86"/>
      <c r="IRV141" s="86"/>
      <c r="IRW141" s="86"/>
      <c r="IRX141" s="86"/>
      <c r="IRY141" s="86"/>
      <c r="IRZ141" s="86"/>
      <c r="ISA141" s="86"/>
      <c r="ISB141" s="86"/>
      <c r="ISC141" s="86"/>
      <c r="ISD141" s="86"/>
      <c r="ISE141" s="86"/>
      <c r="ISF141" s="86"/>
      <c r="ISG141" s="86"/>
      <c r="ISH141" s="86"/>
      <c r="ISI141" s="86"/>
      <c r="ISJ141" s="86"/>
      <c r="ISK141" s="86"/>
      <c r="ISL141" s="86"/>
      <c r="ISM141" s="86"/>
      <c r="ISN141" s="86"/>
      <c r="ISO141" s="86"/>
      <c r="ISP141" s="86"/>
      <c r="ISQ141" s="86"/>
      <c r="ISR141" s="86"/>
      <c r="ISS141" s="86"/>
      <c r="IST141" s="86"/>
      <c r="ISU141" s="86"/>
      <c r="ISV141" s="86"/>
      <c r="ISW141" s="86"/>
      <c r="ISX141" s="86"/>
      <c r="ISY141" s="86"/>
      <c r="ISZ141" s="86"/>
      <c r="ITA141" s="86"/>
      <c r="ITB141" s="86"/>
      <c r="ITC141" s="86"/>
      <c r="ITD141" s="86"/>
      <c r="ITE141" s="86"/>
      <c r="ITF141" s="86"/>
      <c r="ITG141" s="86"/>
      <c r="ITH141" s="86"/>
      <c r="ITI141" s="86"/>
      <c r="ITJ141" s="86"/>
      <c r="ITK141" s="86"/>
      <c r="ITL141" s="86"/>
      <c r="ITM141" s="86"/>
      <c r="ITN141" s="86"/>
      <c r="ITO141" s="86"/>
      <c r="ITP141" s="86"/>
      <c r="ITQ141" s="86"/>
      <c r="ITR141" s="86"/>
      <c r="ITS141" s="86"/>
      <c r="ITT141" s="86"/>
      <c r="ITU141" s="86"/>
      <c r="ITV141" s="86"/>
      <c r="ITW141" s="86"/>
      <c r="ITX141" s="86"/>
      <c r="ITY141" s="86"/>
      <c r="ITZ141" s="86"/>
      <c r="IUA141" s="86"/>
      <c r="IUB141" s="86"/>
      <c r="IUC141" s="86"/>
      <c r="IUD141" s="86"/>
      <c r="IUE141" s="86"/>
      <c r="IUF141" s="86"/>
      <c r="IUG141" s="86"/>
      <c r="IUH141" s="86"/>
      <c r="IUI141" s="86"/>
      <c r="IUJ141" s="86"/>
      <c r="IUK141" s="86"/>
      <c r="IUL141" s="86"/>
      <c r="IUM141" s="86"/>
      <c r="IUN141" s="86"/>
      <c r="IUO141" s="86"/>
      <c r="IUP141" s="86"/>
      <c r="IUQ141" s="86"/>
      <c r="IUR141" s="86"/>
      <c r="IUS141" s="86"/>
      <c r="IUT141" s="86"/>
      <c r="IUU141" s="86"/>
      <c r="IUV141" s="86"/>
      <c r="IUW141" s="86"/>
      <c r="IUX141" s="86"/>
      <c r="IUY141" s="86"/>
      <c r="IUZ141" s="86"/>
      <c r="IVA141" s="86"/>
      <c r="IVB141" s="86"/>
      <c r="IVC141" s="86"/>
      <c r="IVJ141" s="86"/>
      <c r="IVK141" s="86"/>
      <c r="IVL141" s="86"/>
      <c r="IVM141" s="86"/>
      <c r="IVN141" s="86"/>
      <c r="IVO141" s="86"/>
      <c r="IVP141" s="86"/>
      <c r="IVQ141" s="86"/>
      <c r="IVR141" s="86"/>
      <c r="IVS141" s="86"/>
      <c r="IVT141" s="86"/>
      <c r="IVU141" s="86"/>
      <c r="IVV141" s="86"/>
      <c r="IVW141" s="86"/>
      <c r="IVX141" s="86"/>
      <c r="IVY141" s="86"/>
      <c r="IVZ141" s="86"/>
      <c r="IWA141" s="86"/>
      <c r="IWB141" s="86"/>
      <c r="IWC141" s="86"/>
      <c r="IWD141" s="86"/>
      <c r="IWE141" s="86"/>
      <c r="IWF141" s="86"/>
      <c r="IWG141" s="86"/>
      <c r="IWH141" s="86"/>
      <c r="IWI141" s="86"/>
      <c r="IWJ141" s="86"/>
      <c r="IWK141" s="86"/>
      <c r="IWL141" s="86"/>
      <c r="IWM141" s="86"/>
      <c r="IWN141" s="86"/>
      <c r="IWO141" s="86"/>
      <c r="IWP141" s="86"/>
      <c r="IWQ141" s="86"/>
      <c r="IWR141" s="86"/>
      <c r="IWS141" s="86"/>
      <c r="IWT141" s="86"/>
      <c r="IWU141" s="86"/>
      <c r="IWV141" s="86"/>
      <c r="IWW141" s="86"/>
      <c r="IWX141" s="86"/>
      <c r="IWY141" s="86"/>
      <c r="IWZ141" s="86"/>
      <c r="IXA141" s="86"/>
      <c r="IXB141" s="86"/>
      <c r="IXC141" s="86"/>
      <c r="IXD141" s="86"/>
      <c r="IXE141" s="86"/>
      <c r="IXF141" s="86"/>
      <c r="IXG141" s="86"/>
      <c r="IXH141" s="86"/>
      <c r="IXI141" s="86"/>
      <c r="IXJ141" s="86"/>
      <c r="IXK141" s="86"/>
      <c r="IXL141" s="86"/>
      <c r="IXM141" s="86"/>
      <c r="IXN141" s="86"/>
      <c r="IXO141" s="86"/>
      <c r="IXP141" s="86"/>
      <c r="IXQ141" s="86"/>
      <c r="IXR141" s="86"/>
      <c r="IXS141" s="86"/>
      <c r="IXT141" s="86"/>
      <c r="IXU141" s="86"/>
      <c r="IXV141" s="86"/>
      <c r="IXW141" s="86"/>
      <c r="IXX141" s="86"/>
      <c r="IXY141" s="86"/>
      <c r="IXZ141" s="86"/>
      <c r="IYA141" s="86"/>
      <c r="IYB141" s="86"/>
      <c r="IYC141" s="86"/>
      <c r="IYD141" s="86"/>
      <c r="IYE141" s="86"/>
      <c r="IYF141" s="86"/>
      <c r="IYG141" s="86"/>
      <c r="IYH141" s="86"/>
      <c r="IYI141" s="86"/>
      <c r="IYJ141" s="86"/>
      <c r="IYK141" s="86"/>
      <c r="IYL141" s="86"/>
      <c r="IYM141" s="86"/>
      <c r="IYN141" s="86"/>
      <c r="IYO141" s="86"/>
      <c r="IYP141" s="86"/>
      <c r="IYQ141" s="86"/>
      <c r="IYR141" s="86"/>
      <c r="IYS141" s="86"/>
      <c r="IYT141" s="86"/>
      <c r="IYU141" s="86"/>
      <c r="IYV141" s="86"/>
      <c r="IYW141" s="86"/>
      <c r="IYX141" s="86"/>
      <c r="IYY141" s="86"/>
      <c r="IYZ141" s="86"/>
      <c r="IZA141" s="86"/>
      <c r="IZB141" s="86"/>
      <c r="IZC141" s="86"/>
      <c r="IZD141" s="86"/>
      <c r="IZE141" s="86"/>
      <c r="IZF141" s="86"/>
      <c r="IZG141" s="86"/>
      <c r="IZH141" s="86"/>
      <c r="IZI141" s="86"/>
      <c r="IZJ141" s="86"/>
      <c r="IZK141" s="86"/>
      <c r="IZL141" s="86"/>
      <c r="IZM141" s="86"/>
      <c r="IZN141" s="86"/>
      <c r="IZO141" s="86"/>
      <c r="IZP141" s="86"/>
      <c r="IZQ141" s="86"/>
      <c r="IZR141" s="86"/>
      <c r="IZS141" s="86"/>
      <c r="IZT141" s="86"/>
      <c r="IZU141" s="86"/>
      <c r="IZV141" s="86"/>
      <c r="IZW141" s="86"/>
      <c r="IZX141" s="86"/>
      <c r="IZY141" s="86"/>
      <c r="IZZ141" s="86"/>
      <c r="JAA141" s="86"/>
      <c r="JAB141" s="86"/>
      <c r="JAC141" s="86"/>
      <c r="JAD141" s="86"/>
      <c r="JAE141" s="86"/>
      <c r="JAF141" s="86"/>
      <c r="JAG141" s="86"/>
      <c r="JAH141" s="86"/>
      <c r="JAI141" s="86"/>
      <c r="JAJ141" s="86"/>
      <c r="JAK141" s="86"/>
      <c r="JAL141" s="86"/>
      <c r="JAM141" s="86"/>
      <c r="JAN141" s="86"/>
      <c r="JAO141" s="86"/>
      <c r="JAP141" s="86"/>
      <c r="JAQ141" s="86"/>
      <c r="JAR141" s="86"/>
      <c r="JAS141" s="86"/>
      <c r="JAT141" s="86"/>
      <c r="JAU141" s="86"/>
      <c r="JAV141" s="86"/>
      <c r="JAW141" s="86"/>
      <c r="JAX141" s="86"/>
      <c r="JAY141" s="86"/>
      <c r="JAZ141" s="86"/>
      <c r="JBA141" s="86"/>
      <c r="JBB141" s="86"/>
      <c r="JBC141" s="86"/>
      <c r="JBD141" s="86"/>
      <c r="JBE141" s="86"/>
      <c r="JBF141" s="86"/>
      <c r="JBG141" s="86"/>
      <c r="JBH141" s="86"/>
      <c r="JBI141" s="86"/>
      <c r="JBJ141" s="86"/>
      <c r="JBK141" s="86"/>
      <c r="JBL141" s="86"/>
      <c r="JBM141" s="86"/>
      <c r="JBN141" s="86"/>
      <c r="JBO141" s="86"/>
      <c r="JBP141" s="86"/>
      <c r="JBQ141" s="86"/>
      <c r="JBR141" s="86"/>
      <c r="JBS141" s="86"/>
      <c r="JBT141" s="86"/>
      <c r="JBU141" s="86"/>
      <c r="JBV141" s="86"/>
      <c r="JBW141" s="86"/>
      <c r="JBX141" s="86"/>
      <c r="JBY141" s="86"/>
      <c r="JBZ141" s="86"/>
      <c r="JCA141" s="86"/>
      <c r="JCB141" s="86"/>
      <c r="JCC141" s="86"/>
      <c r="JCD141" s="86"/>
      <c r="JCE141" s="86"/>
      <c r="JCF141" s="86"/>
      <c r="JCG141" s="86"/>
      <c r="JCH141" s="86"/>
      <c r="JCI141" s="86"/>
      <c r="JCJ141" s="86"/>
      <c r="JCK141" s="86"/>
      <c r="JCL141" s="86"/>
      <c r="JCM141" s="86"/>
      <c r="JCN141" s="86"/>
      <c r="JCO141" s="86"/>
      <c r="JCP141" s="86"/>
      <c r="JCQ141" s="86"/>
      <c r="JCR141" s="86"/>
      <c r="JCS141" s="86"/>
      <c r="JCT141" s="86"/>
      <c r="JCU141" s="86"/>
      <c r="JCV141" s="86"/>
      <c r="JCW141" s="86"/>
      <c r="JCX141" s="86"/>
      <c r="JCY141" s="86"/>
      <c r="JCZ141" s="86"/>
      <c r="JDA141" s="86"/>
      <c r="JDB141" s="86"/>
      <c r="JDC141" s="86"/>
      <c r="JDD141" s="86"/>
      <c r="JDE141" s="86"/>
      <c r="JDF141" s="86"/>
      <c r="JDG141" s="86"/>
      <c r="JDH141" s="86"/>
      <c r="JDI141" s="86"/>
      <c r="JDJ141" s="86"/>
      <c r="JDK141" s="86"/>
      <c r="JDL141" s="86"/>
      <c r="JDM141" s="86"/>
      <c r="JDN141" s="86"/>
      <c r="JDO141" s="86"/>
      <c r="JDP141" s="86"/>
      <c r="JDQ141" s="86"/>
      <c r="JDR141" s="86"/>
      <c r="JDS141" s="86"/>
      <c r="JDT141" s="86"/>
      <c r="JDU141" s="86"/>
      <c r="JDV141" s="86"/>
      <c r="JDW141" s="86"/>
      <c r="JDX141" s="86"/>
      <c r="JDY141" s="86"/>
      <c r="JDZ141" s="86"/>
      <c r="JEA141" s="86"/>
      <c r="JEB141" s="86"/>
      <c r="JEC141" s="86"/>
      <c r="JED141" s="86"/>
      <c r="JEE141" s="86"/>
      <c r="JEF141" s="86"/>
      <c r="JEG141" s="86"/>
      <c r="JEH141" s="86"/>
      <c r="JEI141" s="86"/>
      <c r="JEJ141" s="86"/>
      <c r="JEK141" s="86"/>
      <c r="JEL141" s="86"/>
      <c r="JEM141" s="86"/>
      <c r="JEN141" s="86"/>
      <c r="JEO141" s="86"/>
      <c r="JEP141" s="86"/>
      <c r="JEQ141" s="86"/>
      <c r="JER141" s="86"/>
      <c r="JES141" s="86"/>
      <c r="JET141" s="86"/>
      <c r="JEU141" s="86"/>
      <c r="JEV141" s="86"/>
      <c r="JEW141" s="86"/>
      <c r="JEX141" s="86"/>
      <c r="JEY141" s="86"/>
      <c r="JFF141" s="86"/>
      <c r="JFG141" s="86"/>
      <c r="JFH141" s="86"/>
      <c r="JFI141" s="86"/>
      <c r="JFJ141" s="86"/>
      <c r="JFK141" s="86"/>
      <c r="JFL141" s="86"/>
      <c r="JFM141" s="86"/>
      <c r="JFN141" s="86"/>
      <c r="JFO141" s="86"/>
      <c r="JFP141" s="86"/>
      <c r="JFQ141" s="86"/>
      <c r="JFR141" s="86"/>
      <c r="JFS141" s="86"/>
      <c r="JFT141" s="86"/>
      <c r="JFU141" s="86"/>
      <c r="JFV141" s="86"/>
      <c r="JFW141" s="86"/>
      <c r="JFX141" s="86"/>
      <c r="JFY141" s="86"/>
      <c r="JFZ141" s="86"/>
      <c r="JGA141" s="86"/>
      <c r="JGB141" s="86"/>
      <c r="JGC141" s="86"/>
      <c r="JGD141" s="86"/>
      <c r="JGE141" s="86"/>
      <c r="JGF141" s="86"/>
      <c r="JGG141" s="86"/>
      <c r="JGH141" s="86"/>
      <c r="JGI141" s="86"/>
      <c r="JGJ141" s="86"/>
      <c r="JGK141" s="86"/>
      <c r="JGL141" s="86"/>
      <c r="JGM141" s="86"/>
      <c r="JGN141" s="86"/>
      <c r="JGO141" s="86"/>
      <c r="JGP141" s="86"/>
      <c r="JGQ141" s="86"/>
      <c r="JGR141" s="86"/>
      <c r="JGS141" s="86"/>
      <c r="JGT141" s="86"/>
      <c r="JGU141" s="86"/>
      <c r="JGV141" s="86"/>
      <c r="JGW141" s="86"/>
      <c r="JGX141" s="86"/>
      <c r="JGY141" s="86"/>
      <c r="JGZ141" s="86"/>
      <c r="JHA141" s="86"/>
      <c r="JHB141" s="86"/>
      <c r="JHC141" s="86"/>
      <c r="JHD141" s="86"/>
      <c r="JHE141" s="86"/>
      <c r="JHF141" s="86"/>
      <c r="JHG141" s="86"/>
      <c r="JHH141" s="86"/>
      <c r="JHI141" s="86"/>
      <c r="JHJ141" s="86"/>
      <c r="JHK141" s="86"/>
      <c r="JHL141" s="86"/>
      <c r="JHM141" s="86"/>
      <c r="JHN141" s="86"/>
      <c r="JHO141" s="86"/>
      <c r="JHP141" s="86"/>
      <c r="JHQ141" s="86"/>
      <c r="JHR141" s="86"/>
      <c r="JHS141" s="86"/>
      <c r="JHT141" s="86"/>
      <c r="JHU141" s="86"/>
      <c r="JHV141" s="86"/>
      <c r="JHW141" s="86"/>
      <c r="JHX141" s="86"/>
      <c r="JHY141" s="86"/>
      <c r="JHZ141" s="86"/>
      <c r="JIA141" s="86"/>
      <c r="JIB141" s="86"/>
      <c r="JIC141" s="86"/>
      <c r="JID141" s="86"/>
      <c r="JIE141" s="86"/>
      <c r="JIF141" s="86"/>
      <c r="JIG141" s="86"/>
      <c r="JIH141" s="86"/>
      <c r="JII141" s="86"/>
      <c r="JIJ141" s="86"/>
      <c r="JIK141" s="86"/>
      <c r="JIL141" s="86"/>
      <c r="JIM141" s="86"/>
      <c r="JIN141" s="86"/>
      <c r="JIO141" s="86"/>
      <c r="JIP141" s="86"/>
      <c r="JIQ141" s="86"/>
      <c r="JIR141" s="86"/>
      <c r="JIS141" s="86"/>
      <c r="JIT141" s="86"/>
      <c r="JIU141" s="86"/>
      <c r="JIV141" s="86"/>
      <c r="JIW141" s="86"/>
      <c r="JIX141" s="86"/>
      <c r="JIY141" s="86"/>
      <c r="JIZ141" s="86"/>
      <c r="JJA141" s="86"/>
      <c r="JJB141" s="86"/>
      <c r="JJC141" s="86"/>
      <c r="JJD141" s="86"/>
      <c r="JJE141" s="86"/>
      <c r="JJF141" s="86"/>
      <c r="JJG141" s="86"/>
      <c r="JJH141" s="86"/>
      <c r="JJI141" s="86"/>
      <c r="JJJ141" s="86"/>
      <c r="JJK141" s="86"/>
      <c r="JJL141" s="86"/>
      <c r="JJM141" s="86"/>
      <c r="JJN141" s="86"/>
      <c r="JJO141" s="86"/>
      <c r="JJP141" s="86"/>
      <c r="JJQ141" s="86"/>
      <c r="JJR141" s="86"/>
      <c r="JJS141" s="86"/>
      <c r="JJT141" s="86"/>
      <c r="JJU141" s="86"/>
      <c r="JJV141" s="86"/>
      <c r="JJW141" s="86"/>
      <c r="JJX141" s="86"/>
      <c r="JJY141" s="86"/>
      <c r="JJZ141" s="86"/>
      <c r="JKA141" s="86"/>
      <c r="JKB141" s="86"/>
      <c r="JKC141" s="86"/>
      <c r="JKD141" s="86"/>
      <c r="JKE141" s="86"/>
      <c r="JKF141" s="86"/>
      <c r="JKG141" s="86"/>
      <c r="JKH141" s="86"/>
      <c r="JKI141" s="86"/>
      <c r="JKJ141" s="86"/>
      <c r="JKK141" s="86"/>
      <c r="JKL141" s="86"/>
      <c r="JKM141" s="86"/>
      <c r="JKN141" s="86"/>
      <c r="JKO141" s="86"/>
      <c r="JKP141" s="86"/>
      <c r="JKQ141" s="86"/>
      <c r="JKR141" s="86"/>
      <c r="JKS141" s="86"/>
      <c r="JKT141" s="86"/>
      <c r="JKU141" s="86"/>
      <c r="JKV141" s="86"/>
      <c r="JKW141" s="86"/>
      <c r="JKX141" s="86"/>
      <c r="JKY141" s="86"/>
      <c r="JKZ141" s="86"/>
      <c r="JLA141" s="86"/>
      <c r="JLB141" s="86"/>
      <c r="JLC141" s="86"/>
      <c r="JLD141" s="86"/>
      <c r="JLE141" s="86"/>
      <c r="JLF141" s="86"/>
      <c r="JLG141" s="86"/>
      <c r="JLH141" s="86"/>
      <c r="JLI141" s="86"/>
      <c r="JLJ141" s="86"/>
      <c r="JLK141" s="86"/>
      <c r="JLL141" s="86"/>
      <c r="JLM141" s="86"/>
      <c r="JLN141" s="86"/>
      <c r="JLO141" s="86"/>
      <c r="JLP141" s="86"/>
      <c r="JLQ141" s="86"/>
      <c r="JLR141" s="86"/>
      <c r="JLS141" s="86"/>
      <c r="JLT141" s="86"/>
      <c r="JLU141" s="86"/>
      <c r="JLV141" s="86"/>
      <c r="JLW141" s="86"/>
      <c r="JLX141" s="86"/>
      <c r="JLY141" s="86"/>
      <c r="JLZ141" s="86"/>
      <c r="JMA141" s="86"/>
      <c r="JMB141" s="86"/>
      <c r="JMC141" s="86"/>
      <c r="JMD141" s="86"/>
      <c r="JME141" s="86"/>
      <c r="JMF141" s="86"/>
      <c r="JMG141" s="86"/>
      <c r="JMH141" s="86"/>
      <c r="JMI141" s="86"/>
      <c r="JMJ141" s="86"/>
      <c r="JMK141" s="86"/>
      <c r="JML141" s="86"/>
      <c r="JMM141" s="86"/>
      <c r="JMN141" s="86"/>
      <c r="JMO141" s="86"/>
      <c r="JMP141" s="86"/>
      <c r="JMQ141" s="86"/>
      <c r="JMR141" s="86"/>
      <c r="JMS141" s="86"/>
      <c r="JMT141" s="86"/>
      <c r="JMU141" s="86"/>
      <c r="JMV141" s="86"/>
      <c r="JMW141" s="86"/>
      <c r="JMX141" s="86"/>
      <c r="JMY141" s="86"/>
      <c r="JMZ141" s="86"/>
      <c r="JNA141" s="86"/>
      <c r="JNB141" s="86"/>
      <c r="JNC141" s="86"/>
      <c r="JND141" s="86"/>
      <c r="JNE141" s="86"/>
      <c r="JNF141" s="86"/>
      <c r="JNG141" s="86"/>
      <c r="JNH141" s="86"/>
      <c r="JNI141" s="86"/>
      <c r="JNJ141" s="86"/>
      <c r="JNK141" s="86"/>
      <c r="JNL141" s="86"/>
      <c r="JNM141" s="86"/>
      <c r="JNN141" s="86"/>
      <c r="JNO141" s="86"/>
      <c r="JNP141" s="86"/>
      <c r="JNQ141" s="86"/>
      <c r="JNR141" s="86"/>
      <c r="JNS141" s="86"/>
      <c r="JNT141" s="86"/>
      <c r="JNU141" s="86"/>
      <c r="JNV141" s="86"/>
      <c r="JNW141" s="86"/>
      <c r="JNX141" s="86"/>
      <c r="JNY141" s="86"/>
      <c r="JNZ141" s="86"/>
      <c r="JOA141" s="86"/>
      <c r="JOB141" s="86"/>
      <c r="JOC141" s="86"/>
      <c r="JOD141" s="86"/>
      <c r="JOE141" s="86"/>
      <c r="JOF141" s="86"/>
      <c r="JOG141" s="86"/>
      <c r="JOH141" s="86"/>
      <c r="JOI141" s="86"/>
      <c r="JOJ141" s="86"/>
      <c r="JOK141" s="86"/>
      <c r="JOL141" s="86"/>
      <c r="JOM141" s="86"/>
      <c r="JON141" s="86"/>
      <c r="JOO141" s="86"/>
      <c r="JOP141" s="86"/>
      <c r="JOQ141" s="86"/>
      <c r="JOR141" s="86"/>
      <c r="JOS141" s="86"/>
      <c r="JOT141" s="86"/>
      <c r="JOU141" s="86"/>
      <c r="JPB141" s="86"/>
      <c r="JPC141" s="86"/>
      <c r="JPD141" s="86"/>
      <c r="JPE141" s="86"/>
      <c r="JPF141" s="86"/>
      <c r="JPG141" s="86"/>
      <c r="JPH141" s="86"/>
      <c r="JPI141" s="86"/>
      <c r="JPJ141" s="86"/>
      <c r="JPK141" s="86"/>
      <c r="JPL141" s="86"/>
      <c r="JPM141" s="86"/>
      <c r="JPN141" s="86"/>
      <c r="JPO141" s="86"/>
      <c r="JPP141" s="86"/>
      <c r="JPQ141" s="86"/>
      <c r="JPR141" s="86"/>
      <c r="JPS141" s="86"/>
      <c r="JPT141" s="86"/>
      <c r="JPU141" s="86"/>
      <c r="JPV141" s="86"/>
      <c r="JPW141" s="86"/>
      <c r="JPX141" s="86"/>
      <c r="JPY141" s="86"/>
      <c r="JPZ141" s="86"/>
      <c r="JQA141" s="86"/>
      <c r="JQB141" s="86"/>
      <c r="JQC141" s="86"/>
      <c r="JQD141" s="86"/>
      <c r="JQE141" s="86"/>
      <c r="JQF141" s="86"/>
      <c r="JQG141" s="86"/>
      <c r="JQH141" s="86"/>
      <c r="JQI141" s="86"/>
      <c r="JQJ141" s="86"/>
      <c r="JQK141" s="86"/>
      <c r="JQL141" s="86"/>
      <c r="JQM141" s="86"/>
      <c r="JQN141" s="86"/>
      <c r="JQO141" s="86"/>
      <c r="JQP141" s="86"/>
      <c r="JQQ141" s="86"/>
      <c r="JQR141" s="86"/>
      <c r="JQS141" s="86"/>
      <c r="JQT141" s="86"/>
      <c r="JQU141" s="86"/>
      <c r="JQV141" s="86"/>
      <c r="JQW141" s="86"/>
      <c r="JQX141" s="86"/>
      <c r="JQY141" s="86"/>
      <c r="JQZ141" s="86"/>
      <c r="JRA141" s="86"/>
      <c r="JRB141" s="86"/>
      <c r="JRC141" s="86"/>
      <c r="JRD141" s="86"/>
      <c r="JRE141" s="86"/>
      <c r="JRF141" s="86"/>
      <c r="JRG141" s="86"/>
      <c r="JRH141" s="86"/>
      <c r="JRI141" s="86"/>
      <c r="JRJ141" s="86"/>
      <c r="JRK141" s="86"/>
      <c r="JRL141" s="86"/>
      <c r="JRM141" s="86"/>
      <c r="JRN141" s="86"/>
      <c r="JRO141" s="86"/>
      <c r="JRP141" s="86"/>
      <c r="JRQ141" s="86"/>
      <c r="JRR141" s="86"/>
      <c r="JRS141" s="86"/>
      <c r="JRT141" s="86"/>
      <c r="JRU141" s="86"/>
      <c r="JRV141" s="86"/>
      <c r="JRW141" s="86"/>
      <c r="JRX141" s="86"/>
      <c r="JRY141" s="86"/>
      <c r="JRZ141" s="86"/>
      <c r="JSA141" s="86"/>
      <c r="JSB141" s="86"/>
      <c r="JSC141" s="86"/>
      <c r="JSD141" s="86"/>
      <c r="JSE141" s="86"/>
      <c r="JSF141" s="86"/>
      <c r="JSG141" s="86"/>
      <c r="JSH141" s="86"/>
      <c r="JSI141" s="86"/>
      <c r="JSJ141" s="86"/>
      <c r="JSK141" s="86"/>
      <c r="JSL141" s="86"/>
      <c r="JSM141" s="86"/>
      <c r="JSN141" s="86"/>
      <c r="JSO141" s="86"/>
      <c r="JSP141" s="86"/>
      <c r="JSQ141" s="86"/>
      <c r="JSR141" s="86"/>
      <c r="JSS141" s="86"/>
      <c r="JST141" s="86"/>
      <c r="JSU141" s="86"/>
      <c r="JSV141" s="86"/>
      <c r="JSW141" s="86"/>
      <c r="JSX141" s="86"/>
      <c r="JSY141" s="86"/>
      <c r="JSZ141" s="86"/>
      <c r="JTA141" s="86"/>
      <c r="JTB141" s="86"/>
      <c r="JTC141" s="86"/>
      <c r="JTD141" s="86"/>
      <c r="JTE141" s="86"/>
      <c r="JTF141" s="86"/>
      <c r="JTG141" s="86"/>
      <c r="JTH141" s="86"/>
      <c r="JTI141" s="86"/>
      <c r="JTJ141" s="86"/>
      <c r="JTK141" s="86"/>
      <c r="JTL141" s="86"/>
      <c r="JTM141" s="86"/>
      <c r="JTN141" s="86"/>
      <c r="JTO141" s="86"/>
      <c r="JTP141" s="86"/>
      <c r="JTQ141" s="86"/>
      <c r="JTR141" s="86"/>
      <c r="JTS141" s="86"/>
      <c r="JTT141" s="86"/>
      <c r="JTU141" s="86"/>
      <c r="JTV141" s="86"/>
      <c r="JTW141" s="86"/>
      <c r="JTX141" s="86"/>
      <c r="JTY141" s="86"/>
      <c r="JTZ141" s="86"/>
      <c r="JUA141" s="86"/>
      <c r="JUB141" s="86"/>
      <c r="JUC141" s="86"/>
      <c r="JUD141" s="86"/>
      <c r="JUE141" s="86"/>
      <c r="JUF141" s="86"/>
      <c r="JUG141" s="86"/>
      <c r="JUH141" s="86"/>
      <c r="JUI141" s="86"/>
      <c r="JUJ141" s="86"/>
      <c r="JUK141" s="86"/>
      <c r="JUL141" s="86"/>
      <c r="JUM141" s="86"/>
      <c r="JUN141" s="86"/>
      <c r="JUO141" s="86"/>
      <c r="JUP141" s="86"/>
      <c r="JUQ141" s="86"/>
      <c r="JUR141" s="86"/>
      <c r="JUS141" s="86"/>
      <c r="JUT141" s="86"/>
      <c r="JUU141" s="86"/>
      <c r="JUV141" s="86"/>
      <c r="JUW141" s="86"/>
      <c r="JUX141" s="86"/>
      <c r="JUY141" s="86"/>
      <c r="JUZ141" s="86"/>
      <c r="JVA141" s="86"/>
      <c r="JVB141" s="86"/>
      <c r="JVC141" s="86"/>
      <c r="JVD141" s="86"/>
      <c r="JVE141" s="86"/>
      <c r="JVF141" s="86"/>
      <c r="JVG141" s="86"/>
      <c r="JVH141" s="86"/>
      <c r="JVI141" s="86"/>
      <c r="JVJ141" s="86"/>
      <c r="JVK141" s="86"/>
      <c r="JVL141" s="86"/>
      <c r="JVM141" s="86"/>
      <c r="JVN141" s="86"/>
      <c r="JVO141" s="86"/>
      <c r="JVP141" s="86"/>
      <c r="JVQ141" s="86"/>
      <c r="JVR141" s="86"/>
      <c r="JVS141" s="86"/>
      <c r="JVT141" s="86"/>
      <c r="JVU141" s="86"/>
      <c r="JVV141" s="86"/>
      <c r="JVW141" s="86"/>
      <c r="JVX141" s="86"/>
      <c r="JVY141" s="86"/>
      <c r="JVZ141" s="86"/>
      <c r="JWA141" s="86"/>
      <c r="JWB141" s="86"/>
      <c r="JWC141" s="86"/>
      <c r="JWD141" s="86"/>
      <c r="JWE141" s="86"/>
      <c r="JWF141" s="86"/>
      <c r="JWG141" s="86"/>
      <c r="JWH141" s="86"/>
      <c r="JWI141" s="86"/>
      <c r="JWJ141" s="86"/>
      <c r="JWK141" s="86"/>
      <c r="JWL141" s="86"/>
      <c r="JWM141" s="86"/>
      <c r="JWN141" s="86"/>
      <c r="JWO141" s="86"/>
      <c r="JWP141" s="86"/>
      <c r="JWQ141" s="86"/>
      <c r="JWR141" s="86"/>
      <c r="JWS141" s="86"/>
      <c r="JWT141" s="86"/>
      <c r="JWU141" s="86"/>
      <c r="JWV141" s="86"/>
      <c r="JWW141" s="86"/>
      <c r="JWX141" s="86"/>
      <c r="JWY141" s="86"/>
      <c r="JWZ141" s="86"/>
      <c r="JXA141" s="86"/>
      <c r="JXB141" s="86"/>
      <c r="JXC141" s="86"/>
      <c r="JXD141" s="86"/>
      <c r="JXE141" s="86"/>
      <c r="JXF141" s="86"/>
      <c r="JXG141" s="86"/>
      <c r="JXH141" s="86"/>
      <c r="JXI141" s="86"/>
      <c r="JXJ141" s="86"/>
      <c r="JXK141" s="86"/>
      <c r="JXL141" s="86"/>
      <c r="JXM141" s="86"/>
      <c r="JXN141" s="86"/>
      <c r="JXO141" s="86"/>
      <c r="JXP141" s="86"/>
      <c r="JXQ141" s="86"/>
      <c r="JXR141" s="86"/>
      <c r="JXS141" s="86"/>
      <c r="JXT141" s="86"/>
      <c r="JXU141" s="86"/>
      <c r="JXV141" s="86"/>
      <c r="JXW141" s="86"/>
      <c r="JXX141" s="86"/>
      <c r="JXY141" s="86"/>
      <c r="JXZ141" s="86"/>
      <c r="JYA141" s="86"/>
      <c r="JYB141" s="86"/>
      <c r="JYC141" s="86"/>
      <c r="JYD141" s="86"/>
      <c r="JYE141" s="86"/>
      <c r="JYF141" s="86"/>
      <c r="JYG141" s="86"/>
      <c r="JYH141" s="86"/>
      <c r="JYI141" s="86"/>
      <c r="JYJ141" s="86"/>
      <c r="JYK141" s="86"/>
      <c r="JYL141" s="86"/>
      <c r="JYM141" s="86"/>
      <c r="JYN141" s="86"/>
      <c r="JYO141" s="86"/>
      <c r="JYP141" s="86"/>
      <c r="JYQ141" s="86"/>
      <c r="JYX141" s="86"/>
      <c r="JYY141" s="86"/>
      <c r="JYZ141" s="86"/>
      <c r="JZA141" s="86"/>
      <c r="JZB141" s="86"/>
      <c r="JZC141" s="86"/>
      <c r="JZD141" s="86"/>
      <c r="JZE141" s="86"/>
      <c r="JZF141" s="86"/>
      <c r="JZG141" s="86"/>
      <c r="JZH141" s="86"/>
      <c r="JZI141" s="86"/>
      <c r="JZJ141" s="86"/>
      <c r="JZK141" s="86"/>
      <c r="JZL141" s="86"/>
      <c r="JZM141" s="86"/>
      <c r="JZN141" s="86"/>
      <c r="JZO141" s="86"/>
      <c r="JZP141" s="86"/>
      <c r="JZQ141" s="86"/>
      <c r="JZR141" s="86"/>
      <c r="JZS141" s="86"/>
      <c r="JZT141" s="86"/>
      <c r="JZU141" s="86"/>
      <c r="JZV141" s="86"/>
      <c r="JZW141" s="86"/>
      <c r="JZX141" s="86"/>
      <c r="JZY141" s="86"/>
      <c r="JZZ141" s="86"/>
      <c r="KAA141" s="86"/>
      <c r="KAB141" s="86"/>
      <c r="KAC141" s="86"/>
      <c r="KAD141" s="86"/>
      <c r="KAE141" s="86"/>
      <c r="KAF141" s="86"/>
      <c r="KAG141" s="86"/>
      <c r="KAH141" s="86"/>
      <c r="KAI141" s="86"/>
      <c r="KAJ141" s="86"/>
      <c r="KAK141" s="86"/>
      <c r="KAL141" s="86"/>
      <c r="KAM141" s="86"/>
      <c r="KAN141" s="86"/>
      <c r="KAO141" s="86"/>
      <c r="KAP141" s="86"/>
      <c r="KAQ141" s="86"/>
      <c r="KAR141" s="86"/>
      <c r="KAS141" s="86"/>
      <c r="KAT141" s="86"/>
      <c r="KAU141" s="86"/>
      <c r="KAV141" s="86"/>
      <c r="KAW141" s="86"/>
      <c r="KAX141" s="86"/>
      <c r="KAY141" s="86"/>
      <c r="KAZ141" s="86"/>
      <c r="KBA141" s="86"/>
      <c r="KBB141" s="86"/>
      <c r="KBC141" s="86"/>
      <c r="KBD141" s="86"/>
      <c r="KBE141" s="86"/>
      <c r="KBF141" s="86"/>
      <c r="KBG141" s="86"/>
      <c r="KBH141" s="86"/>
      <c r="KBI141" s="86"/>
      <c r="KBJ141" s="86"/>
      <c r="KBK141" s="86"/>
      <c r="KBL141" s="86"/>
      <c r="KBM141" s="86"/>
      <c r="KBN141" s="86"/>
      <c r="KBO141" s="86"/>
      <c r="KBP141" s="86"/>
      <c r="KBQ141" s="86"/>
      <c r="KBR141" s="86"/>
      <c r="KBS141" s="86"/>
      <c r="KBT141" s="86"/>
      <c r="KBU141" s="86"/>
      <c r="KBV141" s="86"/>
      <c r="KBW141" s="86"/>
      <c r="KBX141" s="86"/>
      <c r="KBY141" s="86"/>
      <c r="KBZ141" s="86"/>
      <c r="KCA141" s="86"/>
      <c r="KCB141" s="86"/>
      <c r="KCC141" s="86"/>
      <c r="KCD141" s="86"/>
      <c r="KCE141" s="86"/>
      <c r="KCF141" s="86"/>
      <c r="KCG141" s="86"/>
      <c r="KCH141" s="86"/>
      <c r="KCI141" s="86"/>
      <c r="KCJ141" s="86"/>
      <c r="KCK141" s="86"/>
      <c r="KCL141" s="86"/>
      <c r="KCM141" s="86"/>
      <c r="KCN141" s="86"/>
      <c r="KCO141" s="86"/>
      <c r="KCP141" s="86"/>
      <c r="KCQ141" s="86"/>
      <c r="KCR141" s="86"/>
      <c r="KCS141" s="86"/>
      <c r="KCT141" s="86"/>
      <c r="KCU141" s="86"/>
      <c r="KCV141" s="86"/>
      <c r="KCW141" s="86"/>
      <c r="KCX141" s="86"/>
      <c r="KCY141" s="86"/>
      <c r="KCZ141" s="86"/>
      <c r="KDA141" s="86"/>
      <c r="KDB141" s="86"/>
      <c r="KDC141" s="86"/>
      <c r="KDD141" s="86"/>
      <c r="KDE141" s="86"/>
      <c r="KDF141" s="86"/>
      <c r="KDG141" s="86"/>
      <c r="KDH141" s="86"/>
      <c r="KDI141" s="86"/>
      <c r="KDJ141" s="86"/>
      <c r="KDK141" s="86"/>
      <c r="KDL141" s="86"/>
      <c r="KDM141" s="86"/>
      <c r="KDN141" s="86"/>
      <c r="KDO141" s="86"/>
      <c r="KDP141" s="86"/>
      <c r="KDQ141" s="86"/>
      <c r="KDR141" s="86"/>
      <c r="KDS141" s="86"/>
      <c r="KDT141" s="86"/>
      <c r="KDU141" s="86"/>
      <c r="KDV141" s="86"/>
      <c r="KDW141" s="86"/>
      <c r="KDX141" s="86"/>
      <c r="KDY141" s="86"/>
      <c r="KDZ141" s="86"/>
      <c r="KEA141" s="86"/>
      <c r="KEB141" s="86"/>
      <c r="KEC141" s="86"/>
      <c r="KED141" s="86"/>
      <c r="KEE141" s="86"/>
      <c r="KEF141" s="86"/>
      <c r="KEG141" s="86"/>
      <c r="KEH141" s="86"/>
      <c r="KEI141" s="86"/>
      <c r="KEJ141" s="86"/>
      <c r="KEK141" s="86"/>
      <c r="KEL141" s="86"/>
      <c r="KEM141" s="86"/>
      <c r="KEN141" s="86"/>
      <c r="KEO141" s="86"/>
      <c r="KEP141" s="86"/>
      <c r="KEQ141" s="86"/>
      <c r="KER141" s="86"/>
      <c r="KES141" s="86"/>
      <c r="KET141" s="86"/>
      <c r="KEU141" s="86"/>
      <c r="KEV141" s="86"/>
      <c r="KEW141" s="86"/>
      <c r="KEX141" s="86"/>
      <c r="KEY141" s="86"/>
      <c r="KEZ141" s="86"/>
      <c r="KFA141" s="86"/>
      <c r="KFB141" s="86"/>
      <c r="KFC141" s="86"/>
      <c r="KFD141" s="86"/>
      <c r="KFE141" s="86"/>
      <c r="KFF141" s="86"/>
      <c r="KFG141" s="86"/>
      <c r="KFH141" s="86"/>
      <c r="KFI141" s="86"/>
      <c r="KFJ141" s="86"/>
      <c r="KFK141" s="86"/>
      <c r="KFL141" s="86"/>
      <c r="KFM141" s="86"/>
      <c r="KFN141" s="86"/>
      <c r="KFO141" s="86"/>
      <c r="KFP141" s="86"/>
      <c r="KFQ141" s="86"/>
      <c r="KFR141" s="86"/>
      <c r="KFS141" s="86"/>
      <c r="KFT141" s="86"/>
      <c r="KFU141" s="86"/>
      <c r="KFV141" s="86"/>
      <c r="KFW141" s="86"/>
      <c r="KFX141" s="86"/>
      <c r="KFY141" s="86"/>
      <c r="KFZ141" s="86"/>
      <c r="KGA141" s="86"/>
      <c r="KGB141" s="86"/>
      <c r="KGC141" s="86"/>
      <c r="KGD141" s="86"/>
      <c r="KGE141" s="86"/>
      <c r="KGF141" s="86"/>
      <c r="KGG141" s="86"/>
      <c r="KGH141" s="86"/>
      <c r="KGI141" s="86"/>
      <c r="KGJ141" s="86"/>
      <c r="KGK141" s="86"/>
      <c r="KGL141" s="86"/>
      <c r="KGM141" s="86"/>
      <c r="KGN141" s="86"/>
      <c r="KGO141" s="86"/>
      <c r="KGP141" s="86"/>
      <c r="KGQ141" s="86"/>
      <c r="KGR141" s="86"/>
      <c r="KGS141" s="86"/>
      <c r="KGT141" s="86"/>
      <c r="KGU141" s="86"/>
      <c r="KGV141" s="86"/>
      <c r="KGW141" s="86"/>
      <c r="KGX141" s="86"/>
      <c r="KGY141" s="86"/>
      <c r="KGZ141" s="86"/>
      <c r="KHA141" s="86"/>
      <c r="KHB141" s="86"/>
      <c r="KHC141" s="86"/>
      <c r="KHD141" s="86"/>
      <c r="KHE141" s="86"/>
      <c r="KHF141" s="86"/>
      <c r="KHG141" s="86"/>
      <c r="KHH141" s="86"/>
      <c r="KHI141" s="86"/>
      <c r="KHJ141" s="86"/>
      <c r="KHK141" s="86"/>
      <c r="KHL141" s="86"/>
      <c r="KHM141" s="86"/>
      <c r="KHN141" s="86"/>
      <c r="KHO141" s="86"/>
      <c r="KHP141" s="86"/>
      <c r="KHQ141" s="86"/>
      <c r="KHR141" s="86"/>
      <c r="KHS141" s="86"/>
      <c r="KHT141" s="86"/>
      <c r="KHU141" s="86"/>
      <c r="KHV141" s="86"/>
      <c r="KHW141" s="86"/>
      <c r="KHX141" s="86"/>
      <c r="KHY141" s="86"/>
      <c r="KHZ141" s="86"/>
      <c r="KIA141" s="86"/>
      <c r="KIB141" s="86"/>
      <c r="KIC141" s="86"/>
      <c r="KID141" s="86"/>
      <c r="KIE141" s="86"/>
      <c r="KIF141" s="86"/>
      <c r="KIG141" s="86"/>
      <c r="KIH141" s="86"/>
      <c r="KII141" s="86"/>
      <c r="KIJ141" s="86"/>
      <c r="KIK141" s="86"/>
      <c r="KIL141" s="86"/>
      <c r="KIM141" s="86"/>
      <c r="KIT141" s="86"/>
      <c r="KIU141" s="86"/>
      <c r="KIV141" s="86"/>
      <c r="KIW141" s="86"/>
      <c r="KIX141" s="86"/>
      <c r="KIY141" s="86"/>
      <c r="KIZ141" s="86"/>
      <c r="KJA141" s="86"/>
      <c r="KJB141" s="86"/>
      <c r="KJC141" s="86"/>
      <c r="KJD141" s="86"/>
      <c r="KJE141" s="86"/>
      <c r="KJF141" s="86"/>
      <c r="KJG141" s="86"/>
      <c r="KJH141" s="86"/>
      <c r="KJI141" s="86"/>
      <c r="KJJ141" s="86"/>
      <c r="KJK141" s="86"/>
      <c r="KJL141" s="86"/>
      <c r="KJM141" s="86"/>
      <c r="KJN141" s="86"/>
      <c r="KJO141" s="86"/>
      <c r="KJP141" s="86"/>
      <c r="KJQ141" s="86"/>
      <c r="KJR141" s="86"/>
      <c r="KJS141" s="86"/>
      <c r="KJT141" s="86"/>
      <c r="KJU141" s="86"/>
      <c r="KJV141" s="86"/>
      <c r="KJW141" s="86"/>
      <c r="KJX141" s="86"/>
      <c r="KJY141" s="86"/>
      <c r="KJZ141" s="86"/>
      <c r="KKA141" s="86"/>
      <c r="KKB141" s="86"/>
      <c r="KKC141" s="86"/>
      <c r="KKD141" s="86"/>
      <c r="KKE141" s="86"/>
      <c r="KKF141" s="86"/>
      <c r="KKG141" s="86"/>
      <c r="KKH141" s="86"/>
      <c r="KKI141" s="86"/>
      <c r="KKJ141" s="86"/>
      <c r="KKK141" s="86"/>
      <c r="KKL141" s="86"/>
      <c r="KKM141" s="86"/>
      <c r="KKN141" s="86"/>
      <c r="KKO141" s="86"/>
      <c r="KKP141" s="86"/>
      <c r="KKQ141" s="86"/>
      <c r="KKR141" s="86"/>
      <c r="KKS141" s="86"/>
      <c r="KKT141" s="86"/>
      <c r="KKU141" s="86"/>
      <c r="KKV141" s="86"/>
      <c r="KKW141" s="86"/>
      <c r="KKX141" s="86"/>
      <c r="KKY141" s="86"/>
      <c r="KKZ141" s="86"/>
      <c r="KLA141" s="86"/>
      <c r="KLB141" s="86"/>
      <c r="KLC141" s="86"/>
      <c r="KLD141" s="86"/>
      <c r="KLE141" s="86"/>
      <c r="KLF141" s="86"/>
      <c r="KLG141" s="86"/>
      <c r="KLH141" s="86"/>
      <c r="KLI141" s="86"/>
      <c r="KLJ141" s="86"/>
      <c r="KLK141" s="86"/>
      <c r="KLL141" s="86"/>
      <c r="KLM141" s="86"/>
      <c r="KLN141" s="86"/>
      <c r="KLO141" s="86"/>
      <c r="KLP141" s="86"/>
      <c r="KLQ141" s="86"/>
      <c r="KLR141" s="86"/>
      <c r="KLS141" s="86"/>
      <c r="KLT141" s="86"/>
      <c r="KLU141" s="86"/>
      <c r="KLV141" s="86"/>
      <c r="KLW141" s="86"/>
      <c r="KLX141" s="86"/>
      <c r="KLY141" s="86"/>
      <c r="KLZ141" s="86"/>
      <c r="KMA141" s="86"/>
      <c r="KMB141" s="86"/>
      <c r="KMC141" s="86"/>
      <c r="KMD141" s="86"/>
      <c r="KME141" s="86"/>
      <c r="KMF141" s="86"/>
      <c r="KMG141" s="86"/>
      <c r="KMH141" s="86"/>
      <c r="KMI141" s="86"/>
      <c r="KMJ141" s="86"/>
      <c r="KMK141" s="86"/>
      <c r="KML141" s="86"/>
      <c r="KMM141" s="86"/>
      <c r="KMN141" s="86"/>
      <c r="KMO141" s="86"/>
      <c r="KMP141" s="86"/>
      <c r="KMQ141" s="86"/>
      <c r="KMR141" s="86"/>
      <c r="KMS141" s="86"/>
      <c r="KMT141" s="86"/>
      <c r="KMU141" s="86"/>
      <c r="KMV141" s="86"/>
      <c r="KMW141" s="86"/>
      <c r="KMX141" s="86"/>
      <c r="KMY141" s="86"/>
      <c r="KMZ141" s="86"/>
      <c r="KNA141" s="86"/>
      <c r="KNB141" s="86"/>
      <c r="KNC141" s="86"/>
      <c r="KND141" s="86"/>
      <c r="KNE141" s="86"/>
      <c r="KNF141" s="86"/>
      <c r="KNG141" s="86"/>
      <c r="KNH141" s="86"/>
      <c r="KNI141" s="86"/>
      <c r="KNJ141" s="86"/>
      <c r="KNK141" s="86"/>
      <c r="KNL141" s="86"/>
      <c r="KNM141" s="86"/>
      <c r="KNN141" s="86"/>
      <c r="KNO141" s="86"/>
      <c r="KNP141" s="86"/>
      <c r="KNQ141" s="86"/>
      <c r="KNR141" s="86"/>
      <c r="KNS141" s="86"/>
      <c r="KNT141" s="86"/>
      <c r="KNU141" s="86"/>
      <c r="KNV141" s="86"/>
      <c r="KNW141" s="86"/>
      <c r="KNX141" s="86"/>
      <c r="KNY141" s="86"/>
      <c r="KNZ141" s="86"/>
      <c r="KOA141" s="86"/>
      <c r="KOB141" s="86"/>
      <c r="KOC141" s="86"/>
      <c r="KOD141" s="86"/>
      <c r="KOE141" s="86"/>
      <c r="KOF141" s="86"/>
      <c r="KOG141" s="86"/>
      <c r="KOH141" s="86"/>
      <c r="KOI141" s="86"/>
      <c r="KOJ141" s="86"/>
      <c r="KOK141" s="86"/>
      <c r="KOL141" s="86"/>
      <c r="KOM141" s="86"/>
      <c r="KON141" s="86"/>
      <c r="KOO141" s="86"/>
      <c r="KOP141" s="86"/>
      <c r="KOQ141" s="86"/>
      <c r="KOR141" s="86"/>
      <c r="KOS141" s="86"/>
      <c r="KOT141" s="86"/>
      <c r="KOU141" s="86"/>
      <c r="KOV141" s="86"/>
      <c r="KOW141" s="86"/>
      <c r="KOX141" s="86"/>
      <c r="KOY141" s="86"/>
      <c r="KOZ141" s="86"/>
      <c r="KPA141" s="86"/>
      <c r="KPB141" s="86"/>
      <c r="KPC141" s="86"/>
      <c r="KPD141" s="86"/>
      <c r="KPE141" s="86"/>
      <c r="KPF141" s="86"/>
      <c r="KPG141" s="86"/>
      <c r="KPH141" s="86"/>
      <c r="KPI141" s="86"/>
      <c r="KPJ141" s="86"/>
      <c r="KPK141" s="86"/>
      <c r="KPL141" s="86"/>
      <c r="KPM141" s="86"/>
      <c r="KPN141" s="86"/>
      <c r="KPO141" s="86"/>
      <c r="KPP141" s="86"/>
      <c r="KPQ141" s="86"/>
      <c r="KPR141" s="86"/>
      <c r="KPS141" s="86"/>
      <c r="KPT141" s="86"/>
      <c r="KPU141" s="86"/>
      <c r="KPV141" s="86"/>
      <c r="KPW141" s="86"/>
      <c r="KPX141" s="86"/>
      <c r="KPY141" s="86"/>
      <c r="KPZ141" s="86"/>
      <c r="KQA141" s="86"/>
      <c r="KQB141" s="86"/>
      <c r="KQC141" s="86"/>
      <c r="KQD141" s="86"/>
      <c r="KQE141" s="86"/>
      <c r="KQF141" s="86"/>
      <c r="KQG141" s="86"/>
      <c r="KQH141" s="86"/>
      <c r="KQI141" s="86"/>
      <c r="KQJ141" s="86"/>
      <c r="KQK141" s="86"/>
      <c r="KQL141" s="86"/>
      <c r="KQM141" s="86"/>
      <c r="KQN141" s="86"/>
      <c r="KQO141" s="86"/>
      <c r="KQP141" s="86"/>
      <c r="KQQ141" s="86"/>
      <c r="KQR141" s="86"/>
      <c r="KQS141" s="86"/>
      <c r="KQT141" s="86"/>
      <c r="KQU141" s="86"/>
      <c r="KQV141" s="86"/>
      <c r="KQW141" s="86"/>
      <c r="KQX141" s="86"/>
      <c r="KQY141" s="86"/>
      <c r="KQZ141" s="86"/>
      <c r="KRA141" s="86"/>
      <c r="KRB141" s="86"/>
      <c r="KRC141" s="86"/>
      <c r="KRD141" s="86"/>
      <c r="KRE141" s="86"/>
      <c r="KRF141" s="86"/>
      <c r="KRG141" s="86"/>
      <c r="KRH141" s="86"/>
      <c r="KRI141" s="86"/>
      <c r="KRJ141" s="86"/>
      <c r="KRK141" s="86"/>
      <c r="KRL141" s="86"/>
      <c r="KRM141" s="86"/>
      <c r="KRN141" s="86"/>
      <c r="KRO141" s="86"/>
      <c r="KRP141" s="86"/>
      <c r="KRQ141" s="86"/>
      <c r="KRR141" s="86"/>
      <c r="KRS141" s="86"/>
      <c r="KRT141" s="86"/>
      <c r="KRU141" s="86"/>
      <c r="KRV141" s="86"/>
      <c r="KRW141" s="86"/>
      <c r="KRX141" s="86"/>
      <c r="KRY141" s="86"/>
      <c r="KRZ141" s="86"/>
      <c r="KSA141" s="86"/>
      <c r="KSB141" s="86"/>
      <c r="KSC141" s="86"/>
      <c r="KSD141" s="86"/>
      <c r="KSE141" s="86"/>
      <c r="KSF141" s="86"/>
      <c r="KSG141" s="86"/>
      <c r="KSH141" s="86"/>
      <c r="KSI141" s="86"/>
      <c r="KSP141" s="86"/>
      <c r="KSQ141" s="86"/>
      <c r="KSR141" s="86"/>
      <c r="KSS141" s="86"/>
      <c r="KST141" s="86"/>
      <c r="KSU141" s="86"/>
      <c r="KSV141" s="86"/>
      <c r="KSW141" s="86"/>
      <c r="KSX141" s="86"/>
      <c r="KSY141" s="86"/>
      <c r="KSZ141" s="86"/>
      <c r="KTA141" s="86"/>
      <c r="KTB141" s="86"/>
      <c r="KTC141" s="86"/>
      <c r="KTD141" s="86"/>
      <c r="KTE141" s="86"/>
      <c r="KTF141" s="86"/>
      <c r="KTG141" s="86"/>
      <c r="KTH141" s="86"/>
      <c r="KTI141" s="86"/>
      <c r="KTJ141" s="86"/>
      <c r="KTK141" s="86"/>
      <c r="KTL141" s="86"/>
      <c r="KTM141" s="86"/>
      <c r="KTN141" s="86"/>
      <c r="KTO141" s="86"/>
      <c r="KTP141" s="86"/>
      <c r="KTQ141" s="86"/>
      <c r="KTR141" s="86"/>
      <c r="KTS141" s="86"/>
      <c r="KTT141" s="86"/>
      <c r="KTU141" s="86"/>
      <c r="KTV141" s="86"/>
      <c r="KTW141" s="86"/>
      <c r="KTX141" s="86"/>
      <c r="KTY141" s="86"/>
      <c r="KTZ141" s="86"/>
      <c r="KUA141" s="86"/>
      <c r="KUB141" s="86"/>
      <c r="KUC141" s="86"/>
      <c r="KUD141" s="86"/>
      <c r="KUE141" s="86"/>
      <c r="KUF141" s="86"/>
      <c r="KUG141" s="86"/>
      <c r="KUH141" s="86"/>
      <c r="KUI141" s="86"/>
      <c r="KUJ141" s="86"/>
      <c r="KUK141" s="86"/>
      <c r="KUL141" s="86"/>
      <c r="KUM141" s="86"/>
      <c r="KUN141" s="86"/>
      <c r="KUO141" s="86"/>
      <c r="KUP141" s="86"/>
      <c r="KUQ141" s="86"/>
      <c r="KUR141" s="86"/>
      <c r="KUS141" s="86"/>
      <c r="KUT141" s="86"/>
      <c r="KUU141" s="86"/>
      <c r="KUV141" s="86"/>
      <c r="KUW141" s="86"/>
      <c r="KUX141" s="86"/>
      <c r="KUY141" s="86"/>
      <c r="KUZ141" s="86"/>
      <c r="KVA141" s="86"/>
      <c r="KVB141" s="86"/>
      <c r="KVC141" s="86"/>
      <c r="KVD141" s="86"/>
      <c r="KVE141" s="86"/>
      <c r="KVF141" s="86"/>
      <c r="KVG141" s="86"/>
      <c r="KVH141" s="86"/>
      <c r="KVI141" s="86"/>
      <c r="KVJ141" s="86"/>
      <c r="KVK141" s="86"/>
      <c r="KVL141" s="86"/>
      <c r="KVM141" s="86"/>
      <c r="KVN141" s="86"/>
      <c r="KVO141" s="86"/>
      <c r="KVP141" s="86"/>
      <c r="KVQ141" s="86"/>
      <c r="KVR141" s="86"/>
      <c r="KVS141" s="86"/>
      <c r="KVT141" s="86"/>
      <c r="KVU141" s="86"/>
      <c r="KVV141" s="86"/>
      <c r="KVW141" s="86"/>
      <c r="KVX141" s="86"/>
      <c r="KVY141" s="86"/>
      <c r="KVZ141" s="86"/>
      <c r="KWA141" s="86"/>
      <c r="KWB141" s="86"/>
      <c r="KWC141" s="86"/>
      <c r="KWD141" s="86"/>
      <c r="KWE141" s="86"/>
      <c r="KWF141" s="86"/>
      <c r="KWG141" s="86"/>
      <c r="KWH141" s="86"/>
      <c r="KWI141" s="86"/>
      <c r="KWJ141" s="86"/>
      <c r="KWK141" s="86"/>
      <c r="KWL141" s="86"/>
      <c r="KWM141" s="86"/>
      <c r="KWN141" s="86"/>
      <c r="KWO141" s="86"/>
      <c r="KWP141" s="86"/>
      <c r="KWQ141" s="86"/>
      <c r="KWR141" s="86"/>
      <c r="KWS141" s="86"/>
      <c r="KWT141" s="86"/>
      <c r="KWU141" s="86"/>
      <c r="KWV141" s="86"/>
      <c r="KWW141" s="86"/>
      <c r="KWX141" s="86"/>
      <c r="KWY141" s="86"/>
      <c r="KWZ141" s="86"/>
      <c r="KXA141" s="86"/>
      <c r="KXB141" s="86"/>
      <c r="KXC141" s="86"/>
      <c r="KXD141" s="86"/>
      <c r="KXE141" s="86"/>
      <c r="KXF141" s="86"/>
      <c r="KXG141" s="86"/>
      <c r="KXH141" s="86"/>
      <c r="KXI141" s="86"/>
      <c r="KXJ141" s="86"/>
      <c r="KXK141" s="86"/>
      <c r="KXL141" s="86"/>
      <c r="KXM141" s="86"/>
      <c r="KXN141" s="86"/>
      <c r="KXO141" s="86"/>
      <c r="KXP141" s="86"/>
      <c r="KXQ141" s="86"/>
      <c r="KXR141" s="86"/>
      <c r="KXS141" s="86"/>
      <c r="KXT141" s="86"/>
      <c r="KXU141" s="86"/>
      <c r="KXV141" s="86"/>
      <c r="KXW141" s="86"/>
      <c r="KXX141" s="86"/>
      <c r="KXY141" s="86"/>
      <c r="KXZ141" s="86"/>
      <c r="KYA141" s="86"/>
      <c r="KYB141" s="86"/>
      <c r="KYC141" s="86"/>
      <c r="KYD141" s="86"/>
      <c r="KYE141" s="86"/>
      <c r="KYF141" s="86"/>
      <c r="KYG141" s="86"/>
      <c r="KYH141" s="86"/>
      <c r="KYI141" s="86"/>
      <c r="KYJ141" s="86"/>
      <c r="KYK141" s="86"/>
      <c r="KYL141" s="86"/>
      <c r="KYM141" s="86"/>
      <c r="KYN141" s="86"/>
      <c r="KYO141" s="86"/>
      <c r="KYP141" s="86"/>
      <c r="KYQ141" s="86"/>
      <c r="KYR141" s="86"/>
      <c r="KYS141" s="86"/>
      <c r="KYT141" s="86"/>
      <c r="KYU141" s="86"/>
      <c r="KYV141" s="86"/>
      <c r="KYW141" s="86"/>
      <c r="KYX141" s="86"/>
      <c r="KYY141" s="86"/>
      <c r="KYZ141" s="86"/>
      <c r="KZA141" s="86"/>
      <c r="KZB141" s="86"/>
      <c r="KZC141" s="86"/>
      <c r="KZD141" s="86"/>
      <c r="KZE141" s="86"/>
      <c r="KZF141" s="86"/>
      <c r="KZG141" s="86"/>
      <c r="KZH141" s="86"/>
      <c r="KZI141" s="86"/>
      <c r="KZJ141" s="86"/>
      <c r="KZK141" s="86"/>
      <c r="KZL141" s="86"/>
      <c r="KZM141" s="86"/>
      <c r="KZN141" s="86"/>
      <c r="KZO141" s="86"/>
      <c r="KZP141" s="86"/>
      <c r="KZQ141" s="86"/>
      <c r="KZR141" s="86"/>
      <c r="KZS141" s="86"/>
      <c r="KZT141" s="86"/>
      <c r="KZU141" s="86"/>
      <c r="KZV141" s="86"/>
      <c r="KZW141" s="86"/>
      <c r="KZX141" s="86"/>
      <c r="KZY141" s="86"/>
      <c r="KZZ141" s="86"/>
      <c r="LAA141" s="86"/>
      <c r="LAB141" s="86"/>
      <c r="LAC141" s="86"/>
      <c r="LAD141" s="86"/>
      <c r="LAE141" s="86"/>
      <c r="LAF141" s="86"/>
      <c r="LAG141" s="86"/>
      <c r="LAH141" s="86"/>
      <c r="LAI141" s="86"/>
      <c r="LAJ141" s="86"/>
      <c r="LAK141" s="86"/>
      <c r="LAL141" s="86"/>
      <c r="LAM141" s="86"/>
      <c r="LAN141" s="86"/>
      <c r="LAO141" s="86"/>
      <c r="LAP141" s="86"/>
      <c r="LAQ141" s="86"/>
      <c r="LAR141" s="86"/>
      <c r="LAS141" s="86"/>
      <c r="LAT141" s="86"/>
      <c r="LAU141" s="86"/>
      <c r="LAV141" s="86"/>
      <c r="LAW141" s="86"/>
      <c r="LAX141" s="86"/>
      <c r="LAY141" s="86"/>
      <c r="LAZ141" s="86"/>
      <c r="LBA141" s="86"/>
      <c r="LBB141" s="86"/>
      <c r="LBC141" s="86"/>
      <c r="LBD141" s="86"/>
      <c r="LBE141" s="86"/>
      <c r="LBF141" s="86"/>
      <c r="LBG141" s="86"/>
      <c r="LBH141" s="86"/>
      <c r="LBI141" s="86"/>
      <c r="LBJ141" s="86"/>
      <c r="LBK141" s="86"/>
      <c r="LBL141" s="86"/>
      <c r="LBM141" s="86"/>
      <c r="LBN141" s="86"/>
      <c r="LBO141" s="86"/>
      <c r="LBP141" s="86"/>
      <c r="LBQ141" s="86"/>
      <c r="LBR141" s="86"/>
      <c r="LBS141" s="86"/>
      <c r="LBT141" s="86"/>
      <c r="LBU141" s="86"/>
      <c r="LBV141" s="86"/>
      <c r="LBW141" s="86"/>
      <c r="LBX141" s="86"/>
      <c r="LBY141" s="86"/>
      <c r="LBZ141" s="86"/>
      <c r="LCA141" s="86"/>
      <c r="LCB141" s="86"/>
      <c r="LCC141" s="86"/>
      <c r="LCD141" s="86"/>
      <c r="LCE141" s="86"/>
      <c r="LCL141" s="86"/>
      <c r="LCM141" s="86"/>
      <c r="LCN141" s="86"/>
      <c r="LCO141" s="86"/>
      <c r="LCP141" s="86"/>
      <c r="LCQ141" s="86"/>
      <c r="LCR141" s="86"/>
      <c r="LCS141" s="86"/>
      <c r="LCT141" s="86"/>
      <c r="LCU141" s="86"/>
      <c r="LCV141" s="86"/>
      <c r="LCW141" s="86"/>
      <c r="LCX141" s="86"/>
      <c r="LCY141" s="86"/>
      <c r="LCZ141" s="86"/>
      <c r="LDA141" s="86"/>
      <c r="LDB141" s="86"/>
      <c r="LDC141" s="86"/>
      <c r="LDD141" s="86"/>
      <c r="LDE141" s="86"/>
      <c r="LDF141" s="86"/>
      <c r="LDG141" s="86"/>
      <c r="LDH141" s="86"/>
      <c r="LDI141" s="86"/>
      <c r="LDJ141" s="86"/>
      <c r="LDK141" s="86"/>
      <c r="LDL141" s="86"/>
      <c r="LDM141" s="86"/>
      <c r="LDN141" s="86"/>
      <c r="LDO141" s="86"/>
      <c r="LDP141" s="86"/>
      <c r="LDQ141" s="86"/>
      <c r="LDR141" s="86"/>
      <c r="LDS141" s="86"/>
      <c r="LDT141" s="86"/>
      <c r="LDU141" s="86"/>
      <c r="LDV141" s="86"/>
      <c r="LDW141" s="86"/>
      <c r="LDX141" s="86"/>
      <c r="LDY141" s="86"/>
      <c r="LDZ141" s="86"/>
      <c r="LEA141" s="86"/>
      <c r="LEB141" s="86"/>
      <c r="LEC141" s="86"/>
      <c r="LED141" s="86"/>
      <c r="LEE141" s="86"/>
      <c r="LEF141" s="86"/>
      <c r="LEG141" s="86"/>
      <c r="LEH141" s="86"/>
      <c r="LEI141" s="86"/>
      <c r="LEJ141" s="86"/>
      <c r="LEK141" s="86"/>
      <c r="LEL141" s="86"/>
      <c r="LEM141" s="86"/>
      <c r="LEN141" s="86"/>
      <c r="LEO141" s="86"/>
      <c r="LEP141" s="86"/>
      <c r="LEQ141" s="86"/>
      <c r="LER141" s="86"/>
      <c r="LES141" s="86"/>
      <c r="LET141" s="86"/>
      <c r="LEU141" s="86"/>
      <c r="LEV141" s="86"/>
      <c r="LEW141" s="86"/>
      <c r="LEX141" s="86"/>
      <c r="LEY141" s="86"/>
      <c r="LEZ141" s="86"/>
      <c r="LFA141" s="86"/>
      <c r="LFB141" s="86"/>
      <c r="LFC141" s="86"/>
      <c r="LFD141" s="86"/>
      <c r="LFE141" s="86"/>
      <c r="LFF141" s="86"/>
      <c r="LFG141" s="86"/>
      <c r="LFH141" s="86"/>
      <c r="LFI141" s="86"/>
      <c r="LFJ141" s="86"/>
      <c r="LFK141" s="86"/>
      <c r="LFL141" s="86"/>
      <c r="LFM141" s="86"/>
      <c r="LFN141" s="86"/>
      <c r="LFO141" s="86"/>
      <c r="LFP141" s="86"/>
      <c r="LFQ141" s="86"/>
      <c r="LFR141" s="86"/>
      <c r="LFS141" s="86"/>
      <c r="LFT141" s="86"/>
      <c r="LFU141" s="86"/>
      <c r="LFV141" s="86"/>
      <c r="LFW141" s="86"/>
      <c r="LFX141" s="86"/>
      <c r="LFY141" s="86"/>
      <c r="LFZ141" s="86"/>
      <c r="LGA141" s="86"/>
      <c r="LGB141" s="86"/>
      <c r="LGC141" s="86"/>
      <c r="LGD141" s="86"/>
      <c r="LGE141" s="86"/>
      <c r="LGF141" s="86"/>
      <c r="LGG141" s="86"/>
      <c r="LGH141" s="86"/>
      <c r="LGI141" s="86"/>
      <c r="LGJ141" s="86"/>
      <c r="LGK141" s="86"/>
      <c r="LGL141" s="86"/>
      <c r="LGM141" s="86"/>
      <c r="LGN141" s="86"/>
      <c r="LGO141" s="86"/>
      <c r="LGP141" s="86"/>
      <c r="LGQ141" s="86"/>
      <c r="LGR141" s="86"/>
      <c r="LGS141" s="86"/>
      <c r="LGT141" s="86"/>
      <c r="LGU141" s="86"/>
      <c r="LGV141" s="86"/>
      <c r="LGW141" s="86"/>
      <c r="LGX141" s="86"/>
      <c r="LGY141" s="86"/>
      <c r="LGZ141" s="86"/>
      <c r="LHA141" s="86"/>
      <c r="LHB141" s="86"/>
      <c r="LHC141" s="86"/>
      <c r="LHD141" s="86"/>
      <c r="LHE141" s="86"/>
      <c r="LHF141" s="86"/>
      <c r="LHG141" s="86"/>
      <c r="LHH141" s="86"/>
      <c r="LHI141" s="86"/>
      <c r="LHJ141" s="86"/>
      <c r="LHK141" s="86"/>
      <c r="LHL141" s="86"/>
      <c r="LHM141" s="86"/>
      <c r="LHN141" s="86"/>
      <c r="LHO141" s="86"/>
      <c r="LHP141" s="86"/>
      <c r="LHQ141" s="86"/>
      <c r="LHR141" s="86"/>
      <c r="LHS141" s="86"/>
      <c r="LHT141" s="86"/>
      <c r="LHU141" s="86"/>
      <c r="LHV141" s="86"/>
      <c r="LHW141" s="86"/>
      <c r="LHX141" s="86"/>
      <c r="LHY141" s="86"/>
      <c r="LHZ141" s="86"/>
      <c r="LIA141" s="86"/>
      <c r="LIB141" s="86"/>
      <c r="LIC141" s="86"/>
      <c r="LID141" s="86"/>
      <c r="LIE141" s="86"/>
      <c r="LIF141" s="86"/>
      <c r="LIG141" s="86"/>
      <c r="LIH141" s="86"/>
      <c r="LII141" s="86"/>
      <c r="LIJ141" s="86"/>
      <c r="LIK141" s="86"/>
      <c r="LIL141" s="86"/>
      <c r="LIM141" s="86"/>
      <c r="LIN141" s="86"/>
      <c r="LIO141" s="86"/>
      <c r="LIP141" s="86"/>
      <c r="LIQ141" s="86"/>
      <c r="LIR141" s="86"/>
      <c r="LIS141" s="86"/>
      <c r="LIT141" s="86"/>
      <c r="LIU141" s="86"/>
      <c r="LIV141" s="86"/>
      <c r="LIW141" s="86"/>
      <c r="LIX141" s="86"/>
      <c r="LIY141" s="86"/>
      <c r="LIZ141" s="86"/>
      <c r="LJA141" s="86"/>
      <c r="LJB141" s="86"/>
      <c r="LJC141" s="86"/>
      <c r="LJD141" s="86"/>
      <c r="LJE141" s="86"/>
      <c r="LJF141" s="86"/>
      <c r="LJG141" s="86"/>
      <c r="LJH141" s="86"/>
      <c r="LJI141" s="86"/>
      <c r="LJJ141" s="86"/>
      <c r="LJK141" s="86"/>
      <c r="LJL141" s="86"/>
      <c r="LJM141" s="86"/>
      <c r="LJN141" s="86"/>
      <c r="LJO141" s="86"/>
      <c r="LJP141" s="86"/>
      <c r="LJQ141" s="86"/>
      <c r="LJR141" s="86"/>
      <c r="LJS141" s="86"/>
      <c r="LJT141" s="86"/>
      <c r="LJU141" s="86"/>
      <c r="LJV141" s="86"/>
      <c r="LJW141" s="86"/>
      <c r="LJX141" s="86"/>
      <c r="LJY141" s="86"/>
      <c r="LJZ141" s="86"/>
      <c r="LKA141" s="86"/>
      <c r="LKB141" s="86"/>
      <c r="LKC141" s="86"/>
      <c r="LKD141" s="86"/>
      <c r="LKE141" s="86"/>
      <c r="LKF141" s="86"/>
      <c r="LKG141" s="86"/>
      <c r="LKH141" s="86"/>
      <c r="LKI141" s="86"/>
      <c r="LKJ141" s="86"/>
      <c r="LKK141" s="86"/>
      <c r="LKL141" s="86"/>
      <c r="LKM141" s="86"/>
      <c r="LKN141" s="86"/>
      <c r="LKO141" s="86"/>
      <c r="LKP141" s="86"/>
      <c r="LKQ141" s="86"/>
      <c r="LKR141" s="86"/>
      <c r="LKS141" s="86"/>
      <c r="LKT141" s="86"/>
      <c r="LKU141" s="86"/>
      <c r="LKV141" s="86"/>
      <c r="LKW141" s="86"/>
      <c r="LKX141" s="86"/>
      <c r="LKY141" s="86"/>
      <c r="LKZ141" s="86"/>
      <c r="LLA141" s="86"/>
      <c r="LLB141" s="86"/>
      <c r="LLC141" s="86"/>
      <c r="LLD141" s="86"/>
      <c r="LLE141" s="86"/>
      <c r="LLF141" s="86"/>
      <c r="LLG141" s="86"/>
      <c r="LLH141" s="86"/>
      <c r="LLI141" s="86"/>
      <c r="LLJ141" s="86"/>
      <c r="LLK141" s="86"/>
      <c r="LLL141" s="86"/>
      <c r="LLM141" s="86"/>
      <c r="LLN141" s="86"/>
      <c r="LLO141" s="86"/>
      <c r="LLP141" s="86"/>
      <c r="LLQ141" s="86"/>
      <c r="LLR141" s="86"/>
      <c r="LLS141" s="86"/>
      <c r="LLT141" s="86"/>
      <c r="LLU141" s="86"/>
      <c r="LLV141" s="86"/>
      <c r="LLW141" s="86"/>
      <c r="LLX141" s="86"/>
      <c r="LLY141" s="86"/>
      <c r="LLZ141" s="86"/>
      <c r="LMA141" s="86"/>
      <c r="LMH141" s="86"/>
      <c r="LMI141" s="86"/>
      <c r="LMJ141" s="86"/>
      <c r="LMK141" s="86"/>
      <c r="LML141" s="86"/>
      <c r="LMM141" s="86"/>
      <c r="LMN141" s="86"/>
      <c r="LMO141" s="86"/>
      <c r="LMP141" s="86"/>
      <c r="LMQ141" s="86"/>
      <c r="LMR141" s="86"/>
      <c r="LMS141" s="86"/>
      <c r="LMT141" s="86"/>
      <c r="LMU141" s="86"/>
      <c r="LMV141" s="86"/>
      <c r="LMW141" s="86"/>
      <c r="LMX141" s="86"/>
      <c r="LMY141" s="86"/>
      <c r="LMZ141" s="86"/>
      <c r="LNA141" s="86"/>
      <c r="LNB141" s="86"/>
      <c r="LNC141" s="86"/>
      <c r="LND141" s="86"/>
      <c r="LNE141" s="86"/>
      <c r="LNF141" s="86"/>
      <c r="LNG141" s="86"/>
      <c r="LNH141" s="86"/>
      <c r="LNI141" s="86"/>
      <c r="LNJ141" s="86"/>
      <c r="LNK141" s="86"/>
      <c r="LNL141" s="86"/>
      <c r="LNM141" s="86"/>
      <c r="LNN141" s="86"/>
      <c r="LNO141" s="86"/>
      <c r="LNP141" s="86"/>
      <c r="LNQ141" s="86"/>
      <c r="LNR141" s="86"/>
      <c r="LNS141" s="86"/>
      <c r="LNT141" s="86"/>
      <c r="LNU141" s="86"/>
      <c r="LNV141" s="86"/>
      <c r="LNW141" s="86"/>
      <c r="LNX141" s="86"/>
      <c r="LNY141" s="86"/>
      <c r="LNZ141" s="86"/>
      <c r="LOA141" s="86"/>
      <c r="LOB141" s="86"/>
      <c r="LOC141" s="86"/>
      <c r="LOD141" s="86"/>
      <c r="LOE141" s="86"/>
      <c r="LOF141" s="86"/>
      <c r="LOG141" s="86"/>
      <c r="LOH141" s="86"/>
      <c r="LOI141" s="86"/>
      <c r="LOJ141" s="86"/>
      <c r="LOK141" s="86"/>
      <c r="LOL141" s="86"/>
      <c r="LOM141" s="86"/>
      <c r="LON141" s="86"/>
      <c r="LOO141" s="86"/>
      <c r="LOP141" s="86"/>
      <c r="LOQ141" s="86"/>
      <c r="LOR141" s="86"/>
      <c r="LOS141" s="86"/>
      <c r="LOT141" s="86"/>
      <c r="LOU141" s="86"/>
      <c r="LOV141" s="86"/>
      <c r="LOW141" s="86"/>
      <c r="LOX141" s="86"/>
      <c r="LOY141" s="86"/>
      <c r="LOZ141" s="86"/>
      <c r="LPA141" s="86"/>
      <c r="LPB141" s="86"/>
      <c r="LPC141" s="86"/>
      <c r="LPD141" s="86"/>
      <c r="LPE141" s="86"/>
      <c r="LPF141" s="86"/>
      <c r="LPG141" s="86"/>
      <c r="LPH141" s="86"/>
      <c r="LPI141" s="86"/>
      <c r="LPJ141" s="86"/>
      <c r="LPK141" s="86"/>
      <c r="LPL141" s="86"/>
      <c r="LPM141" s="86"/>
      <c r="LPN141" s="86"/>
      <c r="LPO141" s="86"/>
      <c r="LPP141" s="86"/>
      <c r="LPQ141" s="86"/>
      <c r="LPR141" s="86"/>
      <c r="LPS141" s="86"/>
      <c r="LPT141" s="86"/>
      <c r="LPU141" s="86"/>
      <c r="LPV141" s="86"/>
      <c r="LPW141" s="86"/>
      <c r="LPX141" s="86"/>
      <c r="LPY141" s="86"/>
      <c r="LPZ141" s="86"/>
      <c r="LQA141" s="86"/>
      <c r="LQB141" s="86"/>
      <c r="LQC141" s="86"/>
      <c r="LQD141" s="86"/>
      <c r="LQE141" s="86"/>
      <c r="LQF141" s="86"/>
      <c r="LQG141" s="86"/>
      <c r="LQH141" s="86"/>
      <c r="LQI141" s="86"/>
      <c r="LQJ141" s="86"/>
      <c r="LQK141" s="86"/>
      <c r="LQL141" s="86"/>
      <c r="LQM141" s="86"/>
      <c r="LQN141" s="86"/>
      <c r="LQO141" s="86"/>
      <c r="LQP141" s="86"/>
      <c r="LQQ141" s="86"/>
      <c r="LQR141" s="86"/>
      <c r="LQS141" s="86"/>
      <c r="LQT141" s="86"/>
      <c r="LQU141" s="86"/>
      <c r="LQV141" s="86"/>
      <c r="LQW141" s="86"/>
      <c r="LQX141" s="86"/>
      <c r="LQY141" s="86"/>
      <c r="LQZ141" s="86"/>
      <c r="LRA141" s="86"/>
      <c r="LRB141" s="86"/>
      <c r="LRC141" s="86"/>
      <c r="LRD141" s="86"/>
      <c r="LRE141" s="86"/>
      <c r="LRF141" s="86"/>
      <c r="LRG141" s="86"/>
      <c r="LRH141" s="86"/>
      <c r="LRI141" s="86"/>
      <c r="LRJ141" s="86"/>
      <c r="LRK141" s="86"/>
      <c r="LRL141" s="86"/>
      <c r="LRM141" s="86"/>
      <c r="LRN141" s="86"/>
      <c r="LRO141" s="86"/>
      <c r="LRP141" s="86"/>
      <c r="LRQ141" s="86"/>
      <c r="LRR141" s="86"/>
      <c r="LRS141" s="86"/>
      <c r="LRT141" s="86"/>
      <c r="LRU141" s="86"/>
      <c r="LRV141" s="86"/>
      <c r="LRW141" s="86"/>
      <c r="LRX141" s="86"/>
      <c r="LRY141" s="86"/>
      <c r="LRZ141" s="86"/>
      <c r="LSA141" s="86"/>
      <c r="LSB141" s="86"/>
      <c r="LSC141" s="86"/>
      <c r="LSD141" s="86"/>
      <c r="LSE141" s="86"/>
      <c r="LSF141" s="86"/>
      <c r="LSG141" s="86"/>
      <c r="LSH141" s="86"/>
      <c r="LSI141" s="86"/>
      <c r="LSJ141" s="86"/>
      <c r="LSK141" s="86"/>
      <c r="LSL141" s="86"/>
      <c r="LSM141" s="86"/>
      <c r="LSN141" s="86"/>
      <c r="LSO141" s="86"/>
      <c r="LSP141" s="86"/>
      <c r="LSQ141" s="86"/>
      <c r="LSR141" s="86"/>
      <c r="LSS141" s="86"/>
      <c r="LST141" s="86"/>
      <c r="LSU141" s="86"/>
      <c r="LSV141" s="86"/>
      <c r="LSW141" s="86"/>
      <c r="LSX141" s="86"/>
      <c r="LSY141" s="86"/>
      <c r="LSZ141" s="86"/>
      <c r="LTA141" s="86"/>
      <c r="LTB141" s="86"/>
      <c r="LTC141" s="86"/>
      <c r="LTD141" s="86"/>
      <c r="LTE141" s="86"/>
      <c r="LTF141" s="86"/>
      <c r="LTG141" s="86"/>
      <c r="LTH141" s="86"/>
      <c r="LTI141" s="86"/>
      <c r="LTJ141" s="86"/>
      <c r="LTK141" s="86"/>
      <c r="LTL141" s="86"/>
      <c r="LTM141" s="86"/>
      <c r="LTN141" s="86"/>
      <c r="LTO141" s="86"/>
      <c r="LTP141" s="86"/>
      <c r="LTQ141" s="86"/>
      <c r="LTR141" s="86"/>
      <c r="LTS141" s="86"/>
      <c r="LTT141" s="86"/>
      <c r="LTU141" s="86"/>
      <c r="LTV141" s="86"/>
      <c r="LTW141" s="86"/>
      <c r="LTX141" s="86"/>
      <c r="LTY141" s="86"/>
      <c r="LTZ141" s="86"/>
      <c r="LUA141" s="86"/>
      <c r="LUB141" s="86"/>
      <c r="LUC141" s="86"/>
      <c r="LUD141" s="86"/>
      <c r="LUE141" s="86"/>
      <c r="LUF141" s="86"/>
      <c r="LUG141" s="86"/>
      <c r="LUH141" s="86"/>
      <c r="LUI141" s="86"/>
      <c r="LUJ141" s="86"/>
      <c r="LUK141" s="86"/>
      <c r="LUL141" s="86"/>
      <c r="LUM141" s="86"/>
      <c r="LUN141" s="86"/>
      <c r="LUO141" s="86"/>
      <c r="LUP141" s="86"/>
      <c r="LUQ141" s="86"/>
      <c r="LUR141" s="86"/>
      <c r="LUS141" s="86"/>
      <c r="LUT141" s="86"/>
      <c r="LUU141" s="86"/>
      <c r="LUV141" s="86"/>
      <c r="LUW141" s="86"/>
      <c r="LUX141" s="86"/>
      <c r="LUY141" s="86"/>
      <c r="LUZ141" s="86"/>
      <c r="LVA141" s="86"/>
      <c r="LVB141" s="86"/>
      <c r="LVC141" s="86"/>
      <c r="LVD141" s="86"/>
      <c r="LVE141" s="86"/>
      <c r="LVF141" s="86"/>
      <c r="LVG141" s="86"/>
      <c r="LVH141" s="86"/>
      <c r="LVI141" s="86"/>
      <c r="LVJ141" s="86"/>
      <c r="LVK141" s="86"/>
      <c r="LVL141" s="86"/>
      <c r="LVM141" s="86"/>
      <c r="LVN141" s="86"/>
      <c r="LVO141" s="86"/>
      <c r="LVP141" s="86"/>
      <c r="LVQ141" s="86"/>
      <c r="LVR141" s="86"/>
      <c r="LVS141" s="86"/>
      <c r="LVT141" s="86"/>
      <c r="LVU141" s="86"/>
      <c r="LVV141" s="86"/>
      <c r="LVW141" s="86"/>
      <c r="LWD141" s="86"/>
      <c r="LWE141" s="86"/>
      <c r="LWF141" s="86"/>
      <c r="LWG141" s="86"/>
      <c r="LWH141" s="86"/>
      <c r="LWI141" s="86"/>
      <c r="LWJ141" s="86"/>
      <c r="LWK141" s="86"/>
      <c r="LWL141" s="86"/>
      <c r="LWM141" s="86"/>
      <c r="LWN141" s="86"/>
      <c r="LWO141" s="86"/>
      <c r="LWP141" s="86"/>
      <c r="LWQ141" s="86"/>
      <c r="LWR141" s="86"/>
      <c r="LWS141" s="86"/>
      <c r="LWT141" s="86"/>
      <c r="LWU141" s="86"/>
      <c r="LWV141" s="86"/>
      <c r="LWW141" s="86"/>
      <c r="LWX141" s="86"/>
      <c r="LWY141" s="86"/>
      <c r="LWZ141" s="86"/>
      <c r="LXA141" s="86"/>
      <c r="LXB141" s="86"/>
      <c r="LXC141" s="86"/>
      <c r="LXD141" s="86"/>
      <c r="LXE141" s="86"/>
      <c r="LXF141" s="86"/>
      <c r="LXG141" s="86"/>
      <c r="LXH141" s="86"/>
      <c r="LXI141" s="86"/>
      <c r="LXJ141" s="86"/>
      <c r="LXK141" s="86"/>
      <c r="LXL141" s="86"/>
      <c r="LXM141" s="86"/>
      <c r="LXN141" s="86"/>
      <c r="LXO141" s="86"/>
      <c r="LXP141" s="86"/>
      <c r="LXQ141" s="86"/>
      <c r="LXR141" s="86"/>
      <c r="LXS141" s="86"/>
      <c r="LXT141" s="86"/>
      <c r="LXU141" s="86"/>
      <c r="LXV141" s="86"/>
      <c r="LXW141" s="86"/>
      <c r="LXX141" s="86"/>
      <c r="LXY141" s="86"/>
      <c r="LXZ141" s="86"/>
      <c r="LYA141" s="86"/>
      <c r="LYB141" s="86"/>
      <c r="LYC141" s="86"/>
      <c r="LYD141" s="86"/>
      <c r="LYE141" s="86"/>
      <c r="LYF141" s="86"/>
      <c r="LYG141" s="86"/>
      <c r="LYH141" s="86"/>
      <c r="LYI141" s="86"/>
      <c r="LYJ141" s="86"/>
      <c r="LYK141" s="86"/>
      <c r="LYL141" s="86"/>
      <c r="LYM141" s="86"/>
      <c r="LYN141" s="86"/>
      <c r="LYO141" s="86"/>
      <c r="LYP141" s="86"/>
      <c r="LYQ141" s="86"/>
      <c r="LYR141" s="86"/>
      <c r="LYS141" s="86"/>
      <c r="LYT141" s="86"/>
      <c r="LYU141" s="86"/>
      <c r="LYV141" s="86"/>
      <c r="LYW141" s="86"/>
      <c r="LYX141" s="86"/>
      <c r="LYY141" s="86"/>
      <c r="LYZ141" s="86"/>
      <c r="LZA141" s="86"/>
      <c r="LZB141" s="86"/>
      <c r="LZC141" s="86"/>
      <c r="LZD141" s="86"/>
      <c r="LZE141" s="86"/>
      <c r="LZF141" s="86"/>
      <c r="LZG141" s="86"/>
      <c r="LZH141" s="86"/>
      <c r="LZI141" s="86"/>
      <c r="LZJ141" s="86"/>
      <c r="LZK141" s="86"/>
      <c r="LZL141" s="86"/>
      <c r="LZM141" s="86"/>
      <c r="LZN141" s="86"/>
      <c r="LZO141" s="86"/>
      <c r="LZP141" s="86"/>
      <c r="LZQ141" s="86"/>
      <c r="LZR141" s="86"/>
      <c r="LZS141" s="86"/>
      <c r="LZT141" s="86"/>
      <c r="LZU141" s="86"/>
      <c r="LZV141" s="86"/>
      <c r="LZW141" s="86"/>
      <c r="LZX141" s="86"/>
      <c r="LZY141" s="86"/>
      <c r="LZZ141" s="86"/>
      <c r="MAA141" s="86"/>
      <c r="MAB141" s="86"/>
      <c r="MAC141" s="86"/>
      <c r="MAD141" s="86"/>
      <c r="MAE141" s="86"/>
      <c r="MAF141" s="86"/>
      <c r="MAG141" s="86"/>
      <c r="MAH141" s="86"/>
      <c r="MAI141" s="86"/>
      <c r="MAJ141" s="86"/>
      <c r="MAK141" s="86"/>
      <c r="MAL141" s="86"/>
      <c r="MAM141" s="86"/>
      <c r="MAN141" s="86"/>
      <c r="MAO141" s="86"/>
      <c r="MAP141" s="86"/>
      <c r="MAQ141" s="86"/>
      <c r="MAR141" s="86"/>
      <c r="MAS141" s="86"/>
      <c r="MAT141" s="86"/>
      <c r="MAU141" s="86"/>
      <c r="MAV141" s="86"/>
      <c r="MAW141" s="86"/>
      <c r="MAX141" s="86"/>
      <c r="MAY141" s="86"/>
      <c r="MAZ141" s="86"/>
      <c r="MBA141" s="86"/>
      <c r="MBB141" s="86"/>
      <c r="MBC141" s="86"/>
      <c r="MBD141" s="86"/>
      <c r="MBE141" s="86"/>
      <c r="MBF141" s="86"/>
      <c r="MBG141" s="86"/>
      <c r="MBH141" s="86"/>
      <c r="MBI141" s="86"/>
      <c r="MBJ141" s="86"/>
      <c r="MBK141" s="86"/>
      <c r="MBL141" s="86"/>
      <c r="MBM141" s="86"/>
      <c r="MBN141" s="86"/>
      <c r="MBO141" s="86"/>
      <c r="MBP141" s="86"/>
      <c r="MBQ141" s="86"/>
      <c r="MBR141" s="86"/>
      <c r="MBS141" s="86"/>
      <c r="MBT141" s="86"/>
      <c r="MBU141" s="86"/>
      <c r="MBV141" s="86"/>
      <c r="MBW141" s="86"/>
      <c r="MBX141" s="86"/>
      <c r="MBY141" s="86"/>
      <c r="MBZ141" s="86"/>
      <c r="MCA141" s="86"/>
      <c r="MCB141" s="86"/>
      <c r="MCC141" s="86"/>
      <c r="MCD141" s="86"/>
      <c r="MCE141" s="86"/>
      <c r="MCF141" s="86"/>
      <c r="MCG141" s="86"/>
      <c r="MCH141" s="86"/>
      <c r="MCI141" s="86"/>
      <c r="MCJ141" s="86"/>
      <c r="MCK141" s="86"/>
      <c r="MCL141" s="86"/>
      <c r="MCM141" s="86"/>
      <c r="MCN141" s="86"/>
      <c r="MCO141" s="86"/>
      <c r="MCP141" s="86"/>
      <c r="MCQ141" s="86"/>
      <c r="MCR141" s="86"/>
      <c r="MCS141" s="86"/>
      <c r="MCT141" s="86"/>
      <c r="MCU141" s="86"/>
      <c r="MCV141" s="86"/>
      <c r="MCW141" s="86"/>
      <c r="MCX141" s="86"/>
      <c r="MCY141" s="86"/>
      <c r="MCZ141" s="86"/>
      <c r="MDA141" s="86"/>
      <c r="MDB141" s="86"/>
      <c r="MDC141" s="86"/>
      <c r="MDD141" s="86"/>
      <c r="MDE141" s="86"/>
      <c r="MDF141" s="86"/>
      <c r="MDG141" s="86"/>
      <c r="MDH141" s="86"/>
      <c r="MDI141" s="86"/>
      <c r="MDJ141" s="86"/>
      <c r="MDK141" s="86"/>
      <c r="MDL141" s="86"/>
      <c r="MDM141" s="86"/>
      <c r="MDN141" s="86"/>
      <c r="MDO141" s="86"/>
      <c r="MDP141" s="86"/>
      <c r="MDQ141" s="86"/>
      <c r="MDR141" s="86"/>
      <c r="MDS141" s="86"/>
      <c r="MDT141" s="86"/>
      <c r="MDU141" s="86"/>
      <c r="MDV141" s="86"/>
      <c r="MDW141" s="86"/>
      <c r="MDX141" s="86"/>
      <c r="MDY141" s="86"/>
      <c r="MDZ141" s="86"/>
      <c r="MEA141" s="86"/>
      <c r="MEB141" s="86"/>
      <c r="MEC141" s="86"/>
      <c r="MED141" s="86"/>
      <c r="MEE141" s="86"/>
      <c r="MEF141" s="86"/>
      <c r="MEG141" s="86"/>
      <c r="MEH141" s="86"/>
      <c r="MEI141" s="86"/>
      <c r="MEJ141" s="86"/>
      <c r="MEK141" s="86"/>
      <c r="MEL141" s="86"/>
      <c r="MEM141" s="86"/>
      <c r="MEN141" s="86"/>
      <c r="MEO141" s="86"/>
      <c r="MEP141" s="86"/>
      <c r="MEQ141" s="86"/>
      <c r="MER141" s="86"/>
      <c r="MES141" s="86"/>
      <c r="MET141" s="86"/>
      <c r="MEU141" s="86"/>
      <c r="MEV141" s="86"/>
      <c r="MEW141" s="86"/>
      <c r="MEX141" s="86"/>
      <c r="MEY141" s="86"/>
      <c r="MEZ141" s="86"/>
      <c r="MFA141" s="86"/>
      <c r="MFB141" s="86"/>
      <c r="MFC141" s="86"/>
      <c r="MFD141" s="86"/>
      <c r="MFE141" s="86"/>
      <c r="MFF141" s="86"/>
      <c r="MFG141" s="86"/>
      <c r="MFH141" s="86"/>
      <c r="MFI141" s="86"/>
      <c r="MFJ141" s="86"/>
      <c r="MFK141" s="86"/>
      <c r="MFL141" s="86"/>
      <c r="MFM141" s="86"/>
      <c r="MFN141" s="86"/>
      <c r="MFO141" s="86"/>
      <c r="MFP141" s="86"/>
      <c r="MFQ141" s="86"/>
      <c r="MFR141" s="86"/>
      <c r="MFS141" s="86"/>
      <c r="MFZ141" s="86"/>
      <c r="MGA141" s="86"/>
      <c r="MGB141" s="86"/>
      <c r="MGC141" s="86"/>
      <c r="MGD141" s="86"/>
      <c r="MGE141" s="86"/>
      <c r="MGF141" s="86"/>
      <c r="MGG141" s="86"/>
      <c r="MGH141" s="86"/>
      <c r="MGI141" s="86"/>
      <c r="MGJ141" s="86"/>
      <c r="MGK141" s="86"/>
      <c r="MGL141" s="86"/>
      <c r="MGM141" s="86"/>
      <c r="MGN141" s="86"/>
      <c r="MGO141" s="86"/>
      <c r="MGP141" s="86"/>
      <c r="MGQ141" s="86"/>
      <c r="MGR141" s="86"/>
      <c r="MGS141" s="86"/>
      <c r="MGT141" s="86"/>
      <c r="MGU141" s="86"/>
      <c r="MGV141" s="86"/>
      <c r="MGW141" s="86"/>
      <c r="MGX141" s="86"/>
      <c r="MGY141" s="86"/>
      <c r="MGZ141" s="86"/>
      <c r="MHA141" s="86"/>
      <c r="MHB141" s="86"/>
      <c r="MHC141" s="86"/>
      <c r="MHD141" s="86"/>
      <c r="MHE141" s="86"/>
      <c r="MHF141" s="86"/>
      <c r="MHG141" s="86"/>
      <c r="MHH141" s="86"/>
      <c r="MHI141" s="86"/>
      <c r="MHJ141" s="86"/>
      <c r="MHK141" s="86"/>
      <c r="MHL141" s="86"/>
      <c r="MHM141" s="86"/>
      <c r="MHN141" s="86"/>
      <c r="MHO141" s="86"/>
      <c r="MHP141" s="86"/>
      <c r="MHQ141" s="86"/>
      <c r="MHR141" s="86"/>
      <c r="MHS141" s="86"/>
      <c r="MHT141" s="86"/>
      <c r="MHU141" s="86"/>
      <c r="MHV141" s="86"/>
      <c r="MHW141" s="86"/>
      <c r="MHX141" s="86"/>
      <c r="MHY141" s="86"/>
      <c r="MHZ141" s="86"/>
      <c r="MIA141" s="86"/>
      <c r="MIB141" s="86"/>
      <c r="MIC141" s="86"/>
      <c r="MID141" s="86"/>
      <c r="MIE141" s="86"/>
      <c r="MIF141" s="86"/>
      <c r="MIG141" s="86"/>
      <c r="MIH141" s="86"/>
      <c r="MII141" s="86"/>
      <c r="MIJ141" s="86"/>
      <c r="MIK141" s="86"/>
      <c r="MIL141" s="86"/>
      <c r="MIM141" s="86"/>
      <c r="MIN141" s="86"/>
      <c r="MIO141" s="86"/>
      <c r="MIP141" s="86"/>
      <c r="MIQ141" s="86"/>
      <c r="MIR141" s="86"/>
      <c r="MIS141" s="86"/>
      <c r="MIT141" s="86"/>
      <c r="MIU141" s="86"/>
      <c r="MIV141" s="86"/>
      <c r="MIW141" s="86"/>
      <c r="MIX141" s="86"/>
      <c r="MIY141" s="86"/>
      <c r="MIZ141" s="86"/>
      <c r="MJA141" s="86"/>
      <c r="MJB141" s="86"/>
      <c r="MJC141" s="86"/>
      <c r="MJD141" s="86"/>
      <c r="MJE141" s="86"/>
      <c r="MJF141" s="86"/>
      <c r="MJG141" s="86"/>
      <c r="MJH141" s="86"/>
      <c r="MJI141" s="86"/>
      <c r="MJJ141" s="86"/>
      <c r="MJK141" s="86"/>
      <c r="MJL141" s="86"/>
      <c r="MJM141" s="86"/>
      <c r="MJN141" s="86"/>
      <c r="MJO141" s="86"/>
      <c r="MJP141" s="86"/>
      <c r="MJQ141" s="86"/>
      <c r="MJR141" s="86"/>
      <c r="MJS141" s="86"/>
      <c r="MJT141" s="86"/>
      <c r="MJU141" s="86"/>
      <c r="MJV141" s="86"/>
      <c r="MJW141" s="86"/>
      <c r="MJX141" s="86"/>
      <c r="MJY141" s="86"/>
      <c r="MJZ141" s="86"/>
      <c r="MKA141" s="86"/>
      <c r="MKB141" s="86"/>
      <c r="MKC141" s="86"/>
      <c r="MKD141" s="86"/>
      <c r="MKE141" s="86"/>
      <c r="MKF141" s="86"/>
      <c r="MKG141" s="86"/>
      <c r="MKH141" s="86"/>
      <c r="MKI141" s="86"/>
      <c r="MKJ141" s="86"/>
      <c r="MKK141" s="86"/>
      <c r="MKL141" s="86"/>
      <c r="MKM141" s="86"/>
      <c r="MKN141" s="86"/>
      <c r="MKO141" s="86"/>
      <c r="MKP141" s="86"/>
      <c r="MKQ141" s="86"/>
      <c r="MKR141" s="86"/>
      <c r="MKS141" s="86"/>
      <c r="MKT141" s="86"/>
      <c r="MKU141" s="86"/>
      <c r="MKV141" s="86"/>
      <c r="MKW141" s="86"/>
      <c r="MKX141" s="86"/>
      <c r="MKY141" s="86"/>
      <c r="MKZ141" s="86"/>
      <c r="MLA141" s="86"/>
      <c r="MLB141" s="86"/>
      <c r="MLC141" s="86"/>
      <c r="MLD141" s="86"/>
      <c r="MLE141" s="86"/>
      <c r="MLF141" s="86"/>
      <c r="MLG141" s="86"/>
      <c r="MLH141" s="86"/>
      <c r="MLI141" s="86"/>
      <c r="MLJ141" s="86"/>
      <c r="MLK141" s="86"/>
      <c r="MLL141" s="86"/>
      <c r="MLM141" s="86"/>
      <c r="MLN141" s="86"/>
      <c r="MLO141" s="86"/>
      <c r="MLP141" s="86"/>
      <c r="MLQ141" s="86"/>
      <c r="MLR141" s="86"/>
      <c r="MLS141" s="86"/>
      <c r="MLT141" s="86"/>
      <c r="MLU141" s="86"/>
      <c r="MLV141" s="86"/>
      <c r="MLW141" s="86"/>
      <c r="MLX141" s="86"/>
      <c r="MLY141" s="86"/>
      <c r="MLZ141" s="86"/>
      <c r="MMA141" s="86"/>
      <c r="MMB141" s="86"/>
      <c r="MMC141" s="86"/>
      <c r="MMD141" s="86"/>
      <c r="MME141" s="86"/>
      <c r="MMF141" s="86"/>
      <c r="MMG141" s="86"/>
      <c r="MMH141" s="86"/>
      <c r="MMI141" s="86"/>
      <c r="MMJ141" s="86"/>
      <c r="MMK141" s="86"/>
      <c r="MML141" s="86"/>
      <c r="MMM141" s="86"/>
      <c r="MMN141" s="86"/>
      <c r="MMO141" s="86"/>
      <c r="MMP141" s="86"/>
      <c r="MMQ141" s="86"/>
      <c r="MMR141" s="86"/>
      <c r="MMS141" s="86"/>
      <c r="MMT141" s="86"/>
      <c r="MMU141" s="86"/>
      <c r="MMV141" s="86"/>
      <c r="MMW141" s="86"/>
      <c r="MMX141" s="86"/>
      <c r="MMY141" s="86"/>
      <c r="MMZ141" s="86"/>
      <c r="MNA141" s="86"/>
      <c r="MNB141" s="86"/>
      <c r="MNC141" s="86"/>
      <c r="MND141" s="86"/>
      <c r="MNE141" s="86"/>
      <c r="MNF141" s="86"/>
      <c r="MNG141" s="86"/>
      <c r="MNH141" s="86"/>
      <c r="MNI141" s="86"/>
      <c r="MNJ141" s="86"/>
      <c r="MNK141" s="86"/>
      <c r="MNL141" s="86"/>
      <c r="MNM141" s="86"/>
      <c r="MNN141" s="86"/>
      <c r="MNO141" s="86"/>
      <c r="MNP141" s="86"/>
      <c r="MNQ141" s="86"/>
      <c r="MNR141" s="86"/>
      <c r="MNS141" s="86"/>
      <c r="MNT141" s="86"/>
      <c r="MNU141" s="86"/>
      <c r="MNV141" s="86"/>
      <c r="MNW141" s="86"/>
      <c r="MNX141" s="86"/>
      <c r="MNY141" s="86"/>
      <c r="MNZ141" s="86"/>
      <c r="MOA141" s="86"/>
      <c r="MOB141" s="86"/>
      <c r="MOC141" s="86"/>
      <c r="MOD141" s="86"/>
      <c r="MOE141" s="86"/>
      <c r="MOF141" s="86"/>
      <c r="MOG141" s="86"/>
      <c r="MOH141" s="86"/>
      <c r="MOI141" s="86"/>
      <c r="MOJ141" s="86"/>
      <c r="MOK141" s="86"/>
      <c r="MOL141" s="86"/>
      <c r="MOM141" s="86"/>
      <c r="MON141" s="86"/>
      <c r="MOO141" s="86"/>
      <c r="MOP141" s="86"/>
      <c r="MOQ141" s="86"/>
      <c r="MOR141" s="86"/>
      <c r="MOS141" s="86"/>
      <c r="MOT141" s="86"/>
      <c r="MOU141" s="86"/>
      <c r="MOV141" s="86"/>
      <c r="MOW141" s="86"/>
      <c r="MOX141" s="86"/>
      <c r="MOY141" s="86"/>
      <c r="MOZ141" s="86"/>
      <c r="MPA141" s="86"/>
      <c r="MPB141" s="86"/>
      <c r="MPC141" s="86"/>
      <c r="MPD141" s="86"/>
      <c r="MPE141" s="86"/>
      <c r="MPF141" s="86"/>
      <c r="MPG141" s="86"/>
      <c r="MPH141" s="86"/>
      <c r="MPI141" s="86"/>
      <c r="MPJ141" s="86"/>
      <c r="MPK141" s="86"/>
      <c r="MPL141" s="86"/>
      <c r="MPM141" s="86"/>
      <c r="MPN141" s="86"/>
      <c r="MPO141" s="86"/>
      <c r="MPV141" s="86"/>
      <c r="MPW141" s="86"/>
      <c r="MPX141" s="86"/>
      <c r="MPY141" s="86"/>
      <c r="MPZ141" s="86"/>
      <c r="MQA141" s="86"/>
      <c r="MQB141" s="86"/>
      <c r="MQC141" s="86"/>
      <c r="MQD141" s="86"/>
      <c r="MQE141" s="86"/>
      <c r="MQF141" s="86"/>
      <c r="MQG141" s="86"/>
      <c r="MQH141" s="86"/>
      <c r="MQI141" s="86"/>
      <c r="MQJ141" s="86"/>
      <c r="MQK141" s="86"/>
      <c r="MQL141" s="86"/>
      <c r="MQM141" s="86"/>
      <c r="MQN141" s="86"/>
      <c r="MQO141" s="86"/>
      <c r="MQP141" s="86"/>
      <c r="MQQ141" s="86"/>
      <c r="MQR141" s="86"/>
      <c r="MQS141" s="86"/>
      <c r="MQT141" s="86"/>
      <c r="MQU141" s="86"/>
      <c r="MQV141" s="86"/>
      <c r="MQW141" s="86"/>
      <c r="MQX141" s="86"/>
      <c r="MQY141" s="86"/>
      <c r="MQZ141" s="86"/>
      <c r="MRA141" s="86"/>
      <c r="MRB141" s="86"/>
      <c r="MRC141" s="86"/>
      <c r="MRD141" s="86"/>
      <c r="MRE141" s="86"/>
      <c r="MRF141" s="86"/>
      <c r="MRG141" s="86"/>
      <c r="MRH141" s="86"/>
      <c r="MRI141" s="86"/>
      <c r="MRJ141" s="86"/>
      <c r="MRK141" s="86"/>
      <c r="MRL141" s="86"/>
      <c r="MRM141" s="86"/>
      <c r="MRN141" s="86"/>
      <c r="MRO141" s="86"/>
      <c r="MRP141" s="86"/>
      <c r="MRQ141" s="86"/>
      <c r="MRR141" s="86"/>
      <c r="MRS141" s="86"/>
      <c r="MRT141" s="86"/>
      <c r="MRU141" s="86"/>
      <c r="MRV141" s="86"/>
      <c r="MRW141" s="86"/>
      <c r="MRX141" s="86"/>
      <c r="MRY141" s="86"/>
      <c r="MRZ141" s="86"/>
      <c r="MSA141" s="86"/>
      <c r="MSB141" s="86"/>
      <c r="MSC141" s="86"/>
      <c r="MSD141" s="86"/>
      <c r="MSE141" s="86"/>
      <c r="MSF141" s="86"/>
      <c r="MSG141" s="86"/>
      <c r="MSH141" s="86"/>
      <c r="MSI141" s="86"/>
      <c r="MSJ141" s="86"/>
      <c r="MSK141" s="86"/>
      <c r="MSL141" s="86"/>
      <c r="MSM141" s="86"/>
      <c r="MSN141" s="86"/>
      <c r="MSO141" s="86"/>
      <c r="MSP141" s="86"/>
      <c r="MSQ141" s="86"/>
      <c r="MSR141" s="86"/>
      <c r="MSS141" s="86"/>
      <c r="MST141" s="86"/>
      <c r="MSU141" s="86"/>
      <c r="MSV141" s="86"/>
      <c r="MSW141" s="86"/>
      <c r="MSX141" s="86"/>
      <c r="MSY141" s="86"/>
      <c r="MSZ141" s="86"/>
      <c r="MTA141" s="86"/>
      <c r="MTB141" s="86"/>
      <c r="MTC141" s="86"/>
      <c r="MTD141" s="86"/>
      <c r="MTE141" s="86"/>
      <c r="MTF141" s="86"/>
      <c r="MTG141" s="86"/>
      <c r="MTH141" s="86"/>
      <c r="MTI141" s="86"/>
      <c r="MTJ141" s="86"/>
      <c r="MTK141" s="86"/>
      <c r="MTL141" s="86"/>
      <c r="MTM141" s="86"/>
      <c r="MTN141" s="86"/>
      <c r="MTO141" s="86"/>
      <c r="MTP141" s="86"/>
      <c r="MTQ141" s="86"/>
      <c r="MTR141" s="86"/>
      <c r="MTS141" s="86"/>
      <c r="MTT141" s="86"/>
      <c r="MTU141" s="86"/>
      <c r="MTV141" s="86"/>
      <c r="MTW141" s="86"/>
      <c r="MTX141" s="86"/>
      <c r="MTY141" s="86"/>
      <c r="MTZ141" s="86"/>
      <c r="MUA141" s="86"/>
      <c r="MUB141" s="86"/>
      <c r="MUC141" s="86"/>
      <c r="MUD141" s="86"/>
      <c r="MUE141" s="86"/>
      <c r="MUF141" s="86"/>
      <c r="MUG141" s="86"/>
      <c r="MUH141" s="86"/>
      <c r="MUI141" s="86"/>
      <c r="MUJ141" s="86"/>
      <c r="MUK141" s="86"/>
      <c r="MUL141" s="86"/>
      <c r="MUM141" s="86"/>
      <c r="MUN141" s="86"/>
      <c r="MUO141" s="86"/>
      <c r="MUP141" s="86"/>
      <c r="MUQ141" s="86"/>
      <c r="MUR141" s="86"/>
      <c r="MUS141" s="86"/>
      <c r="MUT141" s="86"/>
      <c r="MUU141" s="86"/>
      <c r="MUV141" s="86"/>
      <c r="MUW141" s="86"/>
      <c r="MUX141" s="86"/>
      <c r="MUY141" s="86"/>
      <c r="MUZ141" s="86"/>
      <c r="MVA141" s="86"/>
      <c r="MVB141" s="86"/>
      <c r="MVC141" s="86"/>
      <c r="MVD141" s="86"/>
      <c r="MVE141" s="86"/>
      <c r="MVF141" s="86"/>
      <c r="MVG141" s="86"/>
      <c r="MVH141" s="86"/>
      <c r="MVI141" s="86"/>
      <c r="MVJ141" s="86"/>
      <c r="MVK141" s="86"/>
      <c r="MVL141" s="86"/>
      <c r="MVM141" s="86"/>
      <c r="MVN141" s="86"/>
      <c r="MVO141" s="86"/>
      <c r="MVP141" s="86"/>
      <c r="MVQ141" s="86"/>
      <c r="MVR141" s="86"/>
      <c r="MVS141" s="86"/>
      <c r="MVT141" s="86"/>
      <c r="MVU141" s="86"/>
      <c r="MVV141" s="86"/>
      <c r="MVW141" s="86"/>
      <c r="MVX141" s="86"/>
      <c r="MVY141" s="86"/>
      <c r="MVZ141" s="86"/>
      <c r="MWA141" s="86"/>
      <c r="MWB141" s="86"/>
      <c r="MWC141" s="86"/>
      <c r="MWD141" s="86"/>
      <c r="MWE141" s="86"/>
      <c r="MWF141" s="86"/>
      <c r="MWG141" s="86"/>
      <c r="MWH141" s="86"/>
      <c r="MWI141" s="86"/>
      <c r="MWJ141" s="86"/>
      <c r="MWK141" s="86"/>
      <c r="MWL141" s="86"/>
      <c r="MWM141" s="86"/>
      <c r="MWN141" s="86"/>
      <c r="MWO141" s="86"/>
      <c r="MWP141" s="86"/>
      <c r="MWQ141" s="86"/>
      <c r="MWR141" s="86"/>
      <c r="MWS141" s="86"/>
      <c r="MWT141" s="86"/>
      <c r="MWU141" s="86"/>
      <c r="MWV141" s="86"/>
      <c r="MWW141" s="86"/>
      <c r="MWX141" s="86"/>
      <c r="MWY141" s="86"/>
      <c r="MWZ141" s="86"/>
      <c r="MXA141" s="86"/>
      <c r="MXB141" s="86"/>
      <c r="MXC141" s="86"/>
      <c r="MXD141" s="86"/>
      <c r="MXE141" s="86"/>
      <c r="MXF141" s="86"/>
      <c r="MXG141" s="86"/>
      <c r="MXH141" s="86"/>
      <c r="MXI141" s="86"/>
      <c r="MXJ141" s="86"/>
      <c r="MXK141" s="86"/>
      <c r="MXL141" s="86"/>
      <c r="MXM141" s="86"/>
      <c r="MXN141" s="86"/>
      <c r="MXO141" s="86"/>
      <c r="MXP141" s="86"/>
      <c r="MXQ141" s="86"/>
      <c r="MXR141" s="86"/>
      <c r="MXS141" s="86"/>
      <c r="MXT141" s="86"/>
      <c r="MXU141" s="86"/>
      <c r="MXV141" s="86"/>
      <c r="MXW141" s="86"/>
      <c r="MXX141" s="86"/>
      <c r="MXY141" s="86"/>
      <c r="MXZ141" s="86"/>
      <c r="MYA141" s="86"/>
      <c r="MYB141" s="86"/>
      <c r="MYC141" s="86"/>
      <c r="MYD141" s="86"/>
      <c r="MYE141" s="86"/>
      <c r="MYF141" s="86"/>
      <c r="MYG141" s="86"/>
      <c r="MYH141" s="86"/>
      <c r="MYI141" s="86"/>
      <c r="MYJ141" s="86"/>
      <c r="MYK141" s="86"/>
      <c r="MYL141" s="86"/>
      <c r="MYM141" s="86"/>
      <c r="MYN141" s="86"/>
      <c r="MYO141" s="86"/>
      <c r="MYP141" s="86"/>
      <c r="MYQ141" s="86"/>
      <c r="MYR141" s="86"/>
      <c r="MYS141" s="86"/>
      <c r="MYT141" s="86"/>
      <c r="MYU141" s="86"/>
      <c r="MYV141" s="86"/>
      <c r="MYW141" s="86"/>
      <c r="MYX141" s="86"/>
      <c r="MYY141" s="86"/>
      <c r="MYZ141" s="86"/>
      <c r="MZA141" s="86"/>
      <c r="MZB141" s="86"/>
      <c r="MZC141" s="86"/>
      <c r="MZD141" s="86"/>
      <c r="MZE141" s="86"/>
      <c r="MZF141" s="86"/>
      <c r="MZG141" s="86"/>
      <c r="MZH141" s="86"/>
      <c r="MZI141" s="86"/>
      <c r="MZJ141" s="86"/>
      <c r="MZK141" s="86"/>
      <c r="MZR141" s="86"/>
      <c r="MZS141" s="86"/>
      <c r="MZT141" s="86"/>
      <c r="MZU141" s="86"/>
      <c r="MZV141" s="86"/>
      <c r="MZW141" s="86"/>
      <c r="MZX141" s="86"/>
      <c r="MZY141" s="86"/>
      <c r="MZZ141" s="86"/>
      <c r="NAA141" s="86"/>
      <c r="NAB141" s="86"/>
      <c r="NAC141" s="86"/>
      <c r="NAD141" s="86"/>
      <c r="NAE141" s="86"/>
      <c r="NAF141" s="86"/>
      <c r="NAG141" s="86"/>
      <c r="NAH141" s="86"/>
      <c r="NAI141" s="86"/>
      <c r="NAJ141" s="86"/>
      <c r="NAK141" s="86"/>
      <c r="NAL141" s="86"/>
      <c r="NAM141" s="86"/>
      <c r="NAN141" s="86"/>
      <c r="NAO141" s="86"/>
      <c r="NAP141" s="86"/>
      <c r="NAQ141" s="86"/>
      <c r="NAR141" s="86"/>
      <c r="NAS141" s="86"/>
      <c r="NAT141" s="86"/>
      <c r="NAU141" s="86"/>
      <c r="NAV141" s="86"/>
      <c r="NAW141" s="86"/>
      <c r="NAX141" s="86"/>
      <c r="NAY141" s="86"/>
      <c r="NAZ141" s="86"/>
      <c r="NBA141" s="86"/>
      <c r="NBB141" s="86"/>
      <c r="NBC141" s="86"/>
      <c r="NBD141" s="86"/>
      <c r="NBE141" s="86"/>
      <c r="NBF141" s="86"/>
      <c r="NBG141" s="86"/>
      <c r="NBH141" s="86"/>
      <c r="NBI141" s="86"/>
      <c r="NBJ141" s="86"/>
      <c r="NBK141" s="86"/>
      <c r="NBL141" s="86"/>
      <c r="NBM141" s="86"/>
      <c r="NBN141" s="86"/>
      <c r="NBO141" s="86"/>
      <c r="NBP141" s="86"/>
      <c r="NBQ141" s="86"/>
      <c r="NBR141" s="86"/>
      <c r="NBS141" s="86"/>
      <c r="NBT141" s="86"/>
      <c r="NBU141" s="86"/>
      <c r="NBV141" s="86"/>
      <c r="NBW141" s="86"/>
      <c r="NBX141" s="86"/>
      <c r="NBY141" s="86"/>
      <c r="NBZ141" s="86"/>
      <c r="NCA141" s="86"/>
      <c r="NCB141" s="86"/>
      <c r="NCC141" s="86"/>
      <c r="NCD141" s="86"/>
      <c r="NCE141" s="86"/>
      <c r="NCF141" s="86"/>
      <c r="NCG141" s="86"/>
      <c r="NCH141" s="86"/>
      <c r="NCI141" s="86"/>
      <c r="NCJ141" s="86"/>
      <c r="NCK141" s="86"/>
      <c r="NCL141" s="86"/>
      <c r="NCM141" s="86"/>
      <c r="NCN141" s="86"/>
      <c r="NCO141" s="86"/>
      <c r="NCP141" s="86"/>
      <c r="NCQ141" s="86"/>
      <c r="NCR141" s="86"/>
      <c r="NCS141" s="86"/>
      <c r="NCT141" s="86"/>
      <c r="NCU141" s="86"/>
      <c r="NCV141" s="86"/>
      <c r="NCW141" s="86"/>
      <c r="NCX141" s="86"/>
      <c r="NCY141" s="86"/>
      <c r="NCZ141" s="86"/>
      <c r="NDA141" s="86"/>
      <c r="NDB141" s="86"/>
      <c r="NDC141" s="86"/>
      <c r="NDD141" s="86"/>
      <c r="NDE141" s="86"/>
      <c r="NDF141" s="86"/>
      <c r="NDG141" s="86"/>
      <c r="NDH141" s="86"/>
      <c r="NDI141" s="86"/>
      <c r="NDJ141" s="86"/>
      <c r="NDK141" s="86"/>
      <c r="NDL141" s="86"/>
      <c r="NDM141" s="86"/>
      <c r="NDN141" s="86"/>
      <c r="NDO141" s="86"/>
      <c r="NDP141" s="86"/>
      <c r="NDQ141" s="86"/>
      <c r="NDR141" s="86"/>
      <c r="NDS141" s="86"/>
      <c r="NDT141" s="86"/>
      <c r="NDU141" s="86"/>
      <c r="NDV141" s="86"/>
      <c r="NDW141" s="86"/>
      <c r="NDX141" s="86"/>
      <c r="NDY141" s="86"/>
      <c r="NDZ141" s="86"/>
      <c r="NEA141" s="86"/>
      <c r="NEB141" s="86"/>
      <c r="NEC141" s="86"/>
      <c r="NED141" s="86"/>
      <c r="NEE141" s="86"/>
      <c r="NEF141" s="86"/>
      <c r="NEG141" s="86"/>
      <c r="NEH141" s="86"/>
      <c r="NEI141" s="86"/>
      <c r="NEJ141" s="86"/>
      <c r="NEK141" s="86"/>
      <c r="NEL141" s="86"/>
      <c r="NEM141" s="86"/>
      <c r="NEN141" s="86"/>
      <c r="NEO141" s="86"/>
      <c r="NEP141" s="86"/>
      <c r="NEQ141" s="86"/>
      <c r="NER141" s="86"/>
      <c r="NES141" s="86"/>
      <c r="NET141" s="86"/>
      <c r="NEU141" s="86"/>
      <c r="NEV141" s="86"/>
      <c r="NEW141" s="86"/>
      <c r="NEX141" s="86"/>
      <c r="NEY141" s="86"/>
      <c r="NEZ141" s="86"/>
      <c r="NFA141" s="86"/>
      <c r="NFB141" s="86"/>
      <c r="NFC141" s="86"/>
      <c r="NFD141" s="86"/>
      <c r="NFE141" s="86"/>
      <c r="NFF141" s="86"/>
      <c r="NFG141" s="86"/>
      <c r="NFH141" s="86"/>
      <c r="NFI141" s="86"/>
      <c r="NFJ141" s="86"/>
      <c r="NFK141" s="86"/>
      <c r="NFL141" s="86"/>
      <c r="NFM141" s="86"/>
      <c r="NFN141" s="86"/>
      <c r="NFO141" s="86"/>
      <c r="NFP141" s="86"/>
      <c r="NFQ141" s="86"/>
      <c r="NFR141" s="86"/>
      <c r="NFS141" s="86"/>
      <c r="NFT141" s="86"/>
      <c r="NFU141" s="86"/>
      <c r="NFV141" s="86"/>
      <c r="NFW141" s="86"/>
      <c r="NFX141" s="86"/>
      <c r="NFY141" s="86"/>
      <c r="NFZ141" s="86"/>
      <c r="NGA141" s="86"/>
      <c r="NGB141" s="86"/>
      <c r="NGC141" s="86"/>
      <c r="NGD141" s="86"/>
      <c r="NGE141" s="86"/>
      <c r="NGF141" s="86"/>
      <c r="NGG141" s="86"/>
      <c r="NGH141" s="86"/>
      <c r="NGI141" s="86"/>
      <c r="NGJ141" s="86"/>
      <c r="NGK141" s="86"/>
      <c r="NGL141" s="86"/>
      <c r="NGM141" s="86"/>
      <c r="NGN141" s="86"/>
      <c r="NGO141" s="86"/>
      <c r="NGP141" s="86"/>
      <c r="NGQ141" s="86"/>
      <c r="NGR141" s="86"/>
      <c r="NGS141" s="86"/>
      <c r="NGT141" s="86"/>
      <c r="NGU141" s="86"/>
      <c r="NGV141" s="86"/>
      <c r="NGW141" s="86"/>
      <c r="NGX141" s="86"/>
      <c r="NGY141" s="86"/>
      <c r="NGZ141" s="86"/>
      <c r="NHA141" s="86"/>
      <c r="NHB141" s="86"/>
      <c r="NHC141" s="86"/>
      <c r="NHD141" s="86"/>
      <c r="NHE141" s="86"/>
      <c r="NHF141" s="86"/>
      <c r="NHG141" s="86"/>
      <c r="NHH141" s="86"/>
      <c r="NHI141" s="86"/>
      <c r="NHJ141" s="86"/>
      <c r="NHK141" s="86"/>
      <c r="NHL141" s="86"/>
      <c r="NHM141" s="86"/>
      <c r="NHN141" s="86"/>
      <c r="NHO141" s="86"/>
      <c r="NHP141" s="86"/>
      <c r="NHQ141" s="86"/>
      <c r="NHR141" s="86"/>
      <c r="NHS141" s="86"/>
      <c r="NHT141" s="86"/>
      <c r="NHU141" s="86"/>
      <c r="NHV141" s="86"/>
      <c r="NHW141" s="86"/>
      <c r="NHX141" s="86"/>
      <c r="NHY141" s="86"/>
      <c r="NHZ141" s="86"/>
      <c r="NIA141" s="86"/>
      <c r="NIB141" s="86"/>
      <c r="NIC141" s="86"/>
      <c r="NID141" s="86"/>
      <c r="NIE141" s="86"/>
      <c r="NIF141" s="86"/>
      <c r="NIG141" s="86"/>
      <c r="NIH141" s="86"/>
      <c r="NII141" s="86"/>
      <c r="NIJ141" s="86"/>
      <c r="NIK141" s="86"/>
      <c r="NIL141" s="86"/>
      <c r="NIM141" s="86"/>
      <c r="NIN141" s="86"/>
      <c r="NIO141" s="86"/>
      <c r="NIP141" s="86"/>
      <c r="NIQ141" s="86"/>
      <c r="NIR141" s="86"/>
      <c r="NIS141" s="86"/>
      <c r="NIT141" s="86"/>
      <c r="NIU141" s="86"/>
      <c r="NIV141" s="86"/>
      <c r="NIW141" s="86"/>
      <c r="NIX141" s="86"/>
      <c r="NIY141" s="86"/>
      <c r="NIZ141" s="86"/>
      <c r="NJA141" s="86"/>
      <c r="NJB141" s="86"/>
      <c r="NJC141" s="86"/>
      <c r="NJD141" s="86"/>
      <c r="NJE141" s="86"/>
      <c r="NJF141" s="86"/>
      <c r="NJG141" s="86"/>
      <c r="NJN141" s="86"/>
      <c r="NJO141" s="86"/>
      <c r="NJP141" s="86"/>
      <c r="NJQ141" s="86"/>
      <c r="NJR141" s="86"/>
      <c r="NJS141" s="86"/>
      <c r="NJT141" s="86"/>
      <c r="NJU141" s="86"/>
      <c r="NJV141" s="86"/>
      <c r="NJW141" s="86"/>
      <c r="NJX141" s="86"/>
      <c r="NJY141" s="86"/>
      <c r="NJZ141" s="86"/>
      <c r="NKA141" s="86"/>
      <c r="NKB141" s="86"/>
      <c r="NKC141" s="86"/>
      <c r="NKD141" s="86"/>
      <c r="NKE141" s="86"/>
      <c r="NKF141" s="86"/>
      <c r="NKG141" s="86"/>
      <c r="NKH141" s="86"/>
      <c r="NKI141" s="86"/>
      <c r="NKJ141" s="86"/>
      <c r="NKK141" s="86"/>
      <c r="NKL141" s="86"/>
      <c r="NKM141" s="86"/>
      <c r="NKN141" s="86"/>
      <c r="NKO141" s="86"/>
      <c r="NKP141" s="86"/>
      <c r="NKQ141" s="86"/>
      <c r="NKR141" s="86"/>
      <c r="NKS141" s="86"/>
      <c r="NKT141" s="86"/>
      <c r="NKU141" s="86"/>
      <c r="NKV141" s="86"/>
      <c r="NKW141" s="86"/>
      <c r="NKX141" s="86"/>
      <c r="NKY141" s="86"/>
      <c r="NKZ141" s="86"/>
      <c r="NLA141" s="86"/>
      <c r="NLB141" s="86"/>
      <c r="NLC141" s="86"/>
      <c r="NLD141" s="86"/>
      <c r="NLE141" s="86"/>
      <c r="NLF141" s="86"/>
      <c r="NLG141" s="86"/>
      <c r="NLH141" s="86"/>
      <c r="NLI141" s="86"/>
      <c r="NLJ141" s="86"/>
      <c r="NLK141" s="86"/>
      <c r="NLL141" s="86"/>
      <c r="NLM141" s="86"/>
      <c r="NLN141" s="86"/>
      <c r="NLO141" s="86"/>
      <c r="NLP141" s="86"/>
      <c r="NLQ141" s="86"/>
      <c r="NLR141" s="86"/>
      <c r="NLS141" s="86"/>
      <c r="NLT141" s="86"/>
      <c r="NLU141" s="86"/>
      <c r="NLV141" s="86"/>
      <c r="NLW141" s="86"/>
      <c r="NLX141" s="86"/>
      <c r="NLY141" s="86"/>
      <c r="NLZ141" s="86"/>
      <c r="NMA141" s="86"/>
      <c r="NMB141" s="86"/>
      <c r="NMC141" s="86"/>
      <c r="NMD141" s="86"/>
      <c r="NME141" s="86"/>
      <c r="NMF141" s="86"/>
      <c r="NMG141" s="86"/>
      <c r="NMH141" s="86"/>
      <c r="NMI141" s="86"/>
      <c r="NMJ141" s="86"/>
      <c r="NMK141" s="86"/>
      <c r="NML141" s="86"/>
      <c r="NMM141" s="86"/>
      <c r="NMN141" s="86"/>
      <c r="NMO141" s="86"/>
      <c r="NMP141" s="86"/>
      <c r="NMQ141" s="86"/>
      <c r="NMR141" s="86"/>
      <c r="NMS141" s="86"/>
      <c r="NMT141" s="86"/>
      <c r="NMU141" s="86"/>
      <c r="NMV141" s="86"/>
      <c r="NMW141" s="86"/>
      <c r="NMX141" s="86"/>
      <c r="NMY141" s="86"/>
      <c r="NMZ141" s="86"/>
      <c r="NNA141" s="86"/>
      <c r="NNB141" s="86"/>
      <c r="NNC141" s="86"/>
      <c r="NND141" s="86"/>
      <c r="NNE141" s="86"/>
      <c r="NNF141" s="86"/>
      <c r="NNG141" s="86"/>
      <c r="NNH141" s="86"/>
      <c r="NNI141" s="86"/>
      <c r="NNJ141" s="86"/>
      <c r="NNK141" s="86"/>
      <c r="NNL141" s="86"/>
      <c r="NNM141" s="86"/>
      <c r="NNN141" s="86"/>
      <c r="NNO141" s="86"/>
      <c r="NNP141" s="86"/>
      <c r="NNQ141" s="86"/>
      <c r="NNR141" s="86"/>
      <c r="NNS141" s="86"/>
      <c r="NNT141" s="86"/>
      <c r="NNU141" s="86"/>
      <c r="NNV141" s="86"/>
      <c r="NNW141" s="86"/>
      <c r="NNX141" s="86"/>
      <c r="NNY141" s="86"/>
      <c r="NNZ141" s="86"/>
      <c r="NOA141" s="86"/>
      <c r="NOB141" s="86"/>
      <c r="NOC141" s="86"/>
      <c r="NOD141" s="86"/>
      <c r="NOE141" s="86"/>
      <c r="NOF141" s="86"/>
      <c r="NOG141" s="86"/>
      <c r="NOH141" s="86"/>
      <c r="NOI141" s="86"/>
      <c r="NOJ141" s="86"/>
      <c r="NOK141" s="86"/>
      <c r="NOL141" s="86"/>
      <c r="NOM141" s="86"/>
      <c r="NON141" s="86"/>
      <c r="NOO141" s="86"/>
      <c r="NOP141" s="86"/>
      <c r="NOQ141" s="86"/>
      <c r="NOR141" s="86"/>
      <c r="NOS141" s="86"/>
      <c r="NOT141" s="86"/>
      <c r="NOU141" s="86"/>
      <c r="NOV141" s="86"/>
      <c r="NOW141" s="86"/>
      <c r="NOX141" s="86"/>
      <c r="NOY141" s="86"/>
      <c r="NOZ141" s="86"/>
      <c r="NPA141" s="86"/>
      <c r="NPB141" s="86"/>
      <c r="NPC141" s="86"/>
      <c r="NPD141" s="86"/>
      <c r="NPE141" s="86"/>
      <c r="NPF141" s="86"/>
      <c r="NPG141" s="86"/>
      <c r="NPH141" s="86"/>
      <c r="NPI141" s="86"/>
      <c r="NPJ141" s="86"/>
      <c r="NPK141" s="86"/>
      <c r="NPL141" s="86"/>
      <c r="NPM141" s="86"/>
      <c r="NPN141" s="86"/>
      <c r="NPO141" s="86"/>
      <c r="NPP141" s="86"/>
      <c r="NPQ141" s="86"/>
      <c r="NPR141" s="86"/>
      <c r="NPS141" s="86"/>
      <c r="NPT141" s="86"/>
      <c r="NPU141" s="86"/>
      <c r="NPV141" s="86"/>
      <c r="NPW141" s="86"/>
      <c r="NPX141" s="86"/>
      <c r="NPY141" s="86"/>
      <c r="NPZ141" s="86"/>
      <c r="NQA141" s="86"/>
      <c r="NQB141" s="86"/>
      <c r="NQC141" s="86"/>
      <c r="NQD141" s="86"/>
      <c r="NQE141" s="86"/>
      <c r="NQF141" s="86"/>
      <c r="NQG141" s="86"/>
      <c r="NQH141" s="86"/>
      <c r="NQI141" s="86"/>
      <c r="NQJ141" s="86"/>
      <c r="NQK141" s="86"/>
      <c r="NQL141" s="86"/>
      <c r="NQM141" s="86"/>
      <c r="NQN141" s="86"/>
      <c r="NQO141" s="86"/>
      <c r="NQP141" s="86"/>
      <c r="NQQ141" s="86"/>
      <c r="NQR141" s="86"/>
      <c r="NQS141" s="86"/>
      <c r="NQT141" s="86"/>
      <c r="NQU141" s="86"/>
      <c r="NQV141" s="86"/>
      <c r="NQW141" s="86"/>
      <c r="NQX141" s="86"/>
      <c r="NQY141" s="86"/>
      <c r="NQZ141" s="86"/>
      <c r="NRA141" s="86"/>
      <c r="NRB141" s="86"/>
      <c r="NRC141" s="86"/>
      <c r="NRD141" s="86"/>
      <c r="NRE141" s="86"/>
      <c r="NRF141" s="86"/>
      <c r="NRG141" s="86"/>
      <c r="NRH141" s="86"/>
      <c r="NRI141" s="86"/>
      <c r="NRJ141" s="86"/>
      <c r="NRK141" s="86"/>
      <c r="NRL141" s="86"/>
      <c r="NRM141" s="86"/>
      <c r="NRN141" s="86"/>
      <c r="NRO141" s="86"/>
      <c r="NRP141" s="86"/>
      <c r="NRQ141" s="86"/>
      <c r="NRR141" s="86"/>
      <c r="NRS141" s="86"/>
      <c r="NRT141" s="86"/>
      <c r="NRU141" s="86"/>
      <c r="NRV141" s="86"/>
      <c r="NRW141" s="86"/>
      <c r="NRX141" s="86"/>
      <c r="NRY141" s="86"/>
      <c r="NRZ141" s="86"/>
      <c r="NSA141" s="86"/>
      <c r="NSB141" s="86"/>
      <c r="NSC141" s="86"/>
      <c r="NSD141" s="86"/>
      <c r="NSE141" s="86"/>
      <c r="NSF141" s="86"/>
      <c r="NSG141" s="86"/>
      <c r="NSH141" s="86"/>
      <c r="NSI141" s="86"/>
      <c r="NSJ141" s="86"/>
      <c r="NSK141" s="86"/>
      <c r="NSL141" s="86"/>
      <c r="NSM141" s="86"/>
      <c r="NSN141" s="86"/>
      <c r="NSO141" s="86"/>
      <c r="NSP141" s="86"/>
      <c r="NSQ141" s="86"/>
      <c r="NSR141" s="86"/>
      <c r="NSS141" s="86"/>
      <c r="NST141" s="86"/>
      <c r="NSU141" s="86"/>
      <c r="NSV141" s="86"/>
      <c r="NSW141" s="86"/>
      <c r="NSX141" s="86"/>
      <c r="NSY141" s="86"/>
      <c r="NSZ141" s="86"/>
      <c r="NTA141" s="86"/>
      <c r="NTB141" s="86"/>
      <c r="NTC141" s="86"/>
      <c r="NTJ141" s="86"/>
      <c r="NTK141" s="86"/>
      <c r="NTL141" s="86"/>
      <c r="NTM141" s="86"/>
      <c r="NTN141" s="86"/>
      <c r="NTO141" s="86"/>
      <c r="NTP141" s="86"/>
      <c r="NTQ141" s="86"/>
      <c r="NTR141" s="86"/>
      <c r="NTS141" s="86"/>
      <c r="NTT141" s="86"/>
      <c r="NTU141" s="86"/>
      <c r="NTV141" s="86"/>
      <c r="NTW141" s="86"/>
      <c r="NTX141" s="86"/>
      <c r="NTY141" s="86"/>
      <c r="NTZ141" s="86"/>
      <c r="NUA141" s="86"/>
      <c r="NUB141" s="86"/>
      <c r="NUC141" s="86"/>
      <c r="NUD141" s="86"/>
      <c r="NUE141" s="86"/>
      <c r="NUF141" s="86"/>
      <c r="NUG141" s="86"/>
      <c r="NUH141" s="86"/>
      <c r="NUI141" s="86"/>
      <c r="NUJ141" s="86"/>
      <c r="NUK141" s="86"/>
      <c r="NUL141" s="86"/>
      <c r="NUM141" s="86"/>
      <c r="NUN141" s="86"/>
      <c r="NUO141" s="86"/>
      <c r="NUP141" s="86"/>
      <c r="NUQ141" s="86"/>
      <c r="NUR141" s="86"/>
      <c r="NUS141" s="86"/>
      <c r="NUT141" s="86"/>
      <c r="NUU141" s="86"/>
      <c r="NUV141" s="86"/>
      <c r="NUW141" s="86"/>
      <c r="NUX141" s="86"/>
      <c r="NUY141" s="86"/>
      <c r="NUZ141" s="86"/>
      <c r="NVA141" s="86"/>
      <c r="NVB141" s="86"/>
      <c r="NVC141" s="86"/>
      <c r="NVD141" s="86"/>
      <c r="NVE141" s="86"/>
      <c r="NVF141" s="86"/>
      <c r="NVG141" s="86"/>
      <c r="NVH141" s="86"/>
      <c r="NVI141" s="86"/>
      <c r="NVJ141" s="86"/>
      <c r="NVK141" s="86"/>
      <c r="NVL141" s="86"/>
      <c r="NVM141" s="86"/>
      <c r="NVN141" s="86"/>
      <c r="NVO141" s="86"/>
      <c r="NVP141" s="86"/>
      <c r="NVQ141" s="86"/>
      <c r="NVR141" s="86"/>
      <c r="NVS141" s="86"/>
      <c r="NVT141" s="86"/>
      <c r="NVU141" s="86"/>
      <c r="NVV141" s="86"/>
      <c r="NVW141" s="86"/>
      <c r="NVX141" s="86"/>
      <c r="NVY141" s="86"/>
      <c r="NVZ141" s="86"/>
      <c r="NWA141" s="86"/>
      <c r="NWB141" s="86"/>
      <c r="NWC141" s="86"/>
      <c r="NWD141" s="86"/>
      <c r="NWE141" s="86"/>
      <c r="NWF141" s="86"/>
      <c r="NWG141" s="86"/>
      <c r="NWH141" s="86"/>
      <c r="NWI141" s="86"/>
      <c r="NWJ141" s="86"/>
      <c r="NWK141" s="86"/>
      <c r="NWL141" s="86"/>
      <c r="NWM141" s="86"/>
      <c r="NWN141" s="86"/>
      <c r="NWO141" s="86"/>
      <c r="NWP141" s="86"/>
      <c r="NWQ141" s="86"/>
      <c r="NWR141" s="86"/>
      <c r="NWS141" s="86"/>
      <c r="NWT141" s="86"/>
      <c r="NWU141" s="86"/>
      <c r="NWV141" s="86"/>
      <c r="NWW141" s="86"/>
      <c r="NWX141" s="86"/>
      <c r="NWY141" s="86"/>
      <c r="NWZ141" s="86"/>
      <c r="NXA141" s="86"/>
      <c r="NXB141" s="86"/>
      <c r="NXC141" s="86"/>
      <c r="NXD141" s="86"/>
      <c r="NXE141" s="86"/>
      <c r="NXF141" s="86"/>
      <c r="NXG141" s="86"/>
      <c r="NXH141" s="86"/>
      <c r="NXI141" s="86"/>
      <c r="NXJ141" s="86"/>
      <c r="NXK141" s="86"/>
      <c r="NXL141" s="86"/>
      <c r="NXM141" s="86"/>
      <c r="NXN141" s="86"/>
      <c r="NXO141" s="86"/>
      <c r="NXP141" s="86"/>
      <c r="NXQ141" s="86"/>
      <c r="NXR141" s="86"/>
      <c r="NXS141" s="86"/>
      <c r="NXT141" s="86"/>
      <c r="NXU141" s="86"/>
      <c r="NXV141" s="86"/>
      <c r="NXW141" s="86"/>
      <c r="NXX141" s="86"/>
      <c r="NXY141" s="86"/>
      <c r="NXZ141" s="86"/>
      <c r="NYA141" s="86"/>
      <c r="NYB141" s="86"/>
      <c r="NYC141" s="86"/>
      <c r="NYD141" s="86"/>
      <c r="NYE141" s="86"/>
      <c r="NYF141" s="86"/>
      <c r="NYG141" s="86"/>
      <c r="NYH141" s="86"/>
      <c r="NYI141" s="86"/>
      <c r="NYJ141" s="86"/>
      <c r="NYK141" s="86"/>
      <c r="NYL141" s="86"/>
      <c r="NYM141" s="86"/>
      <c r="NYN141" s="86"/>
      <c r="NYO141" s="86"/>
      <c r="NYP141" s="86"/>
      <c r="NYQ141" s="86"/>
      <c r="NYR141" s="86"/>
      <c r="NYS141" s="86"/>
      <c r="NYT141" s="86"/>
      <c r="NYU141" s="86"/>
      <c r="NYV141" s="86"/>
      <c r="NYW141" s="86"/>
      <c r="NYX141" s="86"/>
      <c r="NYY141" s="86"/>
      <c r="NYZ141" s="86"/>
      <c r="NZA141" s="86"/>
      <c r="NZB141" s="86"/>
      <c r="NZC141" s="86"/>
      <c r="NZD141" s="86"/>
      <c r="NZE141" s="86"/>
      <c r="NZF141" s="86"/>
      <c r="NZG141" s="86"/>
      <c r="NZH141" s="86"/>
      <c r="NZI141" s="86"/>
      <c r="NZJ141" s="86"/>
      <c r="NZK141" s="86"/>
      <c r="NZL141" s="86"/>
      <c r="NZM141" s="86"/>
      <c r="NZN141" s="86"/>
      <c r="NZO141" s="86"/>
      <c r="NZP141" s="86"/>
      <c r="NZQ141" s="86"/>
      <c r="NZR141" s="86"/>
      <c r="NZS141" s="86"/>
      <c r="NZT141" s="86"/>
      <c r="NZU141" s="86"/>
      <c r="NZV141" s="86"/>
      <c r="NZW141" s="86"/>
      <c r="NZX141" s="86"/>
      <c r="NZY141" s="86"/>
      <c r="NZZ141" s="86"/>
      <c r="OAA141" s="86"/>
      <c r="OAB141" s="86"/>
      <c r="OAC141" s="86"/>
      <c r="OAD141" s="86"/>
      <c r="OAE141" s="86"/>
      <c r="OAF141" s="86"/>
      <c r="OAG141" s="86"/>
      <c r="OAH141" s="86"/>
      <c r="OAI141" s="86"/>
      <c r="OAJ141" s="86"/>
      <c r="OAK141" s="86"/>
      <c r="OAL141" s="86"/>
      <c r="OAM141" s="86"/>
      <c r="OAN141" s="86"/>
      <c r="OAO141" s="86"/>
      <c r="OAP141" s="86"/>
      <c r="OAQ141" s="86"/>
      <c r="OAR141" s="86"/>
      <c r="OAS141" s="86"/>
      <c r="OAT141" s="86"/>
      <c r="OAU141" s="86"/>
      <c r="OAV141" s="86"/>
      <c r="OAW141" s="86"/>
      <c r="OAX141" s="86"/>
      <c r="OAY141" s="86"/>
      <c r="OAZ141" s="86"/>
      <c r="OBA141" s="86"/>
      <c r="OBB141" s="86"/>
      <c r="OBC141" s="86"/>
      <c r="OBD141" s="86"/>
      <c r="OBE141" s="86"/>
      <c r="OBF141" s="86"/>
      <c r="OBG141" s="86"/>
      <c r="OBH141" s="86"/>
      <c r="OBI141" s="86"/>
      <c r="OBJ141" s="86"/>
      <c r="OBK141" s="86"/>
      <c r="OBL141" s="86"/>
      <c r="OBM141" s="86"/>
      <c r="OBN141" s="86"/>
      <c r="OBO141" s="86"/>
      <c r="OBP141" s="86"/>
      <c r="OBQ141" s="86"/>
      <c r="OBR141" s="86"/>
      <c r="OBS141" s="86"/>
      <c r="OBT141" s="86"/>
      <c r="OBU141" s="86"/>
      <c r="OBV141" s="86"/>
      <c r="OBW141" s="86"/>
      <c r="OBX141" s="86"/>
      <c r="OBY141" s="86"/>
      <c r="OBZ141" s="86"/>
      <c r="OCA141" s="86"/>
      <c r="OCB141" s="86"/>
      <c r="OCC141" s="86"/>
      <c r="OCD141" s="86"/>
      <c r="OCE141" s="86"/>
      <c r="OCF141" s="86"/>
      <c r="OCG141" s="86"/>
      <c r="OCH141" s="86"/>
      <c r="OCI141" s="86"/>
      <c r="OCJ141" s="86"/>
      <c r="OCK141" s="86"/>
      <c r="OCL141" s="86"/>
      <c r="OCM141" s="86"/>
      <c r="OCN141" s="86"/>
      <c r="OCO141" s="86"/>
      <c r="OCP141" s="86"/>
      <c r="OCQ141" s="86"/>
      <c r="OCR141" s="86"/>
      <c r="OCS141" s="86"/>
      <c r="OCT141" s="86"/>
      <c r="OCU141" s="86"/>
      <c r="OCV141" s="86"/>
      <c r="OCW141" s="86"/>
      <c r="OCX141" s="86"/>
      <c r="OCY141" s="86"/>
      <c r="ODF141" s="86"/>
      <c r="ODG141" s="86"/>
      <c r="ODH141" s="86"/>
      <c r="ODI141" s="86"/>
      <c r="ODJ141" s="86"/>
      <c r="ODK141" s="86"/>
      <c r="ODL141" s="86"/>
      <c r="ODM141" s="86"/>
      <c r="ODN141" s="86"/>
      <c r="ODO141" s="86"/>
      <c r="ODP141" s="86"/>
      <c r="ODQ141" s="86"/>
      <c r="ODR141" s="86"/>
      <c r="ODS141" s="86"/>
      <c r="ODT141" s="86"/>
      <c r="ODU141" s="86"/>
      <c r="ODV141" s="86"/>
      <c r="ODW141" s="86"/>
      <c r="ODX141" s="86"/>
      <c r="ODY141" s="86"/>
      <c r="ODZ141" s="86"/>
      <c r="OEA141" s="86"/>
      <c r="OEB141" s="86"/>
      <c r="OEC141" s="86"/>
      <c r="OED141" s="86"/>
      <c r="OEE141" s="86"/>
      <c r="OEF141" s="86"/>
      <c r="OEG141" s="86"/>
      <c r="OEH141" s="86"/>
      <c r="OEI141" s="86"/>
      <c r="OEJ141" s="86"/>
      <c r="OEK141" s="86"/>
      <c r="OEL141" s="86"/>
      <c r="OEM141" s="86"/>
      <c r="OEN141" s="86"/>
      <c r="OEO141" s="86"/>
      <c r="OEP141" s="86"/>
      <c r="OEQ141" s="86"/>
      <c r="OER141" s="86"/>
      <c r="OES141" s="86"/>
      <c r="OET141" s="86"/>
      <c r="OEU141" s="86"/>
      <c r="OEV141" s="86"/>
      <c r="OEW141" s="86"/>
      <c r="OEX141" s="86"/>
      <c r="OEY141" s="86"/>
      <c r="OEZ141" s="86"/>
      <c r="OFA141" s="86"/>
      <c r="OFB141" s="86"/>
      <c r="OFC141" s="86"/>
      <c r="OFD141" s="86"/>
      <c r="OFE141" s="86"/>
      <c r="OFF141" s="86"/>
      <c r="OFG141" s="86"/>
      <c r="OFH141" s="86"/>
      <c r="OFI141" s="86"/>
      <c r="OFJ141" s="86"/>
      <c r="OFK141" s="86"/>
      <c r="OFL141" s="86"/>
      <c r="OFM141" s="86"/>
      <c r="OFN141" s="86"/>
      <c r="OFO141" s="86"/>
      <c r="OFP141" s="86"/>
      <c r="OFQ141" s="86"/>
      <c r="OFR141" s="86"/>
      <c r="OFS141" s="86"/>
      <c r="OFT141" s="86"/>
      <c r="OFU141" s="86"/>
      <c r="OFV141" s="86"/>
      <c r="OFW141" s="86"/>
      <c r="OFX141" s="86"/>
      <c r="OFY141" s="86"/>
      <c r="OFZ141" s="86"/>
      <c r="OGA141" s="86"/>
      <c r="OGB141" s="86"/>
      <c r="OGC141" s="86"/>
      <c r="OGD141" s="86"/>
      <c r="OGE141" s="86"/>
      <c r="OGF141" s="86"/>
      <c r="OGG141" s="86"/>
      <c r="OGH141" s="86"/>
      <c r="OGI141" s="86"/>
      <c r="OGJ141" s="86"/>
      <c r="OGK141" s="86"/>
      <c r="OGL141" s="86"/>
      <c r="OGM141" s="86"/>
      <c r="OGN141" s="86"/>
      <c r="OGO141" s="86"/>
      <c r="OGP141" s="86"/>
      <c r="OGQ141" s="86"/>
      <c r="OGR141" s="86"/>
      <c r="OGS141" s="86"/>
      <c r="OGT141" s="86"/>
      <c r="OGU141" s="86"/>
      <c r="OGV141" s="86"/>
      <c r="OGW141" s="86"/>
      <c r="OGX141" s="86"/>
      <c r="OGY141" s="86"/>
      <c r="OGZ141" s="86"/>
      <c r="OHA141" s="86"/>
      <c r="OHB141" s="86"/>
      <c r="OHC141" s="86"/>
      <c r="OHD141" s="86"/>
      <c r="OHE141" s="86"/>
      <c r="OHF141" s="86"/>
      <c r="OHG141" s="86"/>
      <c r="OHH141" s="86"/>
      <c r="OHI141" s="86"/>
      <c r="OHJ141" s="86"/>
      <c r="OHK141" s="86"/>
      <c r="OHL141" s="86"/>
      <c r="OHM141" s="86"/>
      <c r="OHN141" s="86"/>
      <c r="OHO141" s="86"/>
      <c r="OHP141" s="86"/>
      <c r="OHQ141" s="86"/>
      <c r="OHR141" s="86"/>
      <c r="OHS141" s="86"/>
      <c r="OHT141" s="86"/>
      <c r="OHU141" s="86"/>
      <c r="OHV141" s="86"/>
      <c r="OHW141" s="86"/>
      <c r="OHX141" s="86"/>
      <c r="OHY141" s="86"/>
      <c r="OHZ141" s="86"/>
      <c r="OIA141" s="86"/>
      <c r="OIB141" s="86"/>
      <c r="OIC141" s="86"/>
      <c r="OID141" s="86"/>
      <c r="OIE141" s="86"/>
      <c r="OIF141" s="86"/>
      <c r="OIG141" s="86"/>
      <c r="OIH141" s="86"/>
      <c r="OII141" s="86"/>
      <c r="OIJ141" s="86"/>
      <c r="OIK141" s="86"/>
      <c r="OIL141" s="86"/>
      <c r="OIM141" s="86"/>
      <c r="OIN141" s="86"/>
      <c r="OIO141" s="86"/>
      <c r="OIP141" s="86"/>
      <c r="OIQ141" s="86"/>
      <c r="OIR141" s="86"/>
      <c r="OIS141" s="86"/>
      <c r="OIT141" s="86"/>
      <c r="OIU141" s="86"/>
      <c r="OIV141" s="86"/>
      <c r="OIW141" s="86"/>
      <c r="OIX141" s="86"/>
      <c r="OIY141" s="86"/>
      <c r="OIZ141" s="86"/>
      <c r="OJA141" s="86"/>
      <c r="OJB141" s="86"/>
      <c r="OJC141" s="86"/>
      <c r="OJD141" s="86"/>
      <c r="OJE141" s="86"/>
      <c r="OJF141" s="86"/>
      <c r="OJG141" s="86"/>
      <c r="OJH141" s="86"/>
      <c r="OJI141" s="86"/>
      <c r="OJJ141" s="86"/>
      <c r="OJK141" s="86"/>
      <c r="OJL141" s="86"/>
      <c r="OJM141" s="86"/>
      <c r="OJN141" s="86"/>
      <c r="OJO141" s="86"/>
      <c r="OJP141" s="86"/>
      <c r="OJQ141" s="86"/>
      <c r="OJR141" s="86"/>
      <c r="OJS141" s="86"/>
      <c r="OJT141" s="86"/>
      <c r="OJU141" s="86"/>
      <c r="OJV141" s="86"/>
      <c r="OJW141" s="86"/>
      <c r="OJX141" s="86"/>
      <c r="OJY141" s="86"/>
      <c r="OJZ141" s="86"/>
      <c r="OKA141" s="86"/>
      <c r="OKB141" s="86"/>
      <c r="OKC141" s="86"/>
      <c r="OKD141" s="86"/>
      <c r="OKE141" s="86"/>
      <c r="OKF141" s="86"/>
      <c r="OKG141" s="86"/>
      <c r="OKH141" s="86"/>
      <c r="OKI141" s="86"/>
      <c r="OKJ141" s="86"/>
      <c r="OKK141" s="86"/>
      <c r="OKL141" s="86"/>
      <c r="OKM141" s="86"/>
      <c r="OKN141" s="86"/>
      <c r="OKO141" s="86"/>
      <c r="OKP141" s="86"/>
      <c r="OKQ141" s="86"/>
      <c r="OKR141" s="86"/>
      <c r="OKS141" s="86"/>
      <c r="OKT141" s="86"/>
      <c r="OKU141" s="86"/>
      <c r="OKV141" s="86"/>
      <c r="OKW141" s="86"/>
      <c r="OKX141" s="86"/>
      <c r="OKY141" s="86"/>
      <c r="OKZ141" s="86"/>
      <c r="OLA141" s="86"/>
      <c r="OLB141" s="86"/>
      <c r="OLC141" s="86"/>
      <c r="OLD141" s="86"/>
      <c r="OLE141" s="86"/>
      <c r="OLF141" s="86"/>
      <c r="OLG141" s="86"/>
      <c r="OLH141" s="86"/>
      <c r="OLI141" s="86"/>
      <c r="OLJ141" s="86"/>
      <c r="OLK141" s="86"/>
      <c r="OLL141" s="86"/>
      <c r="OLM141" s="86"/>
      <c r="OLN141" s="86"/>
      <c r="OLO141" s="86"/>
      <c r="OLP141" s="86"/>
      <c r="OLQ141" s="86"/>
      <c r="OLR141" s="86"/>
      <c r="OLS141" s="86"/>
      <c r="OLT141" s="86"/>
      <c r="OLU141" s="86"/>
      <c r="OLV141" s="86"/>
      <c r="OLW141" s="86"/>
      <c r="OLX141" s="86"/>
      <c r="OLY141" s="86"/>
      <c r="OLZ141" s="86"/>
      <c r="OMA141" s="86"/>
      <c r="OMB141" s="86"/>
      <c r="OMC141" s="86"/>
      <c r="OMD141" s="86"/>
      <c r="OME141" s="86"/>
      <c r="OMF141" s="86"/>
      <c r="OMG141" s="86"/>
      <c r="OMH141" s="86"/>
      <c r="OMI141" s="86"/>
      <c r="OMJ141" s="86"/>
      <c r="OMK141" s="86"/>
      <c r="OML141" s="86"/>
      <c r="OMM141" s="86"/>
      <c r="OMN141" s="86"/>
      <c r="OMO141" s="86"/>
      <c r="OMP141" s="86"/>
      <c r="OMQ141" s="86"/>
      <c r="OMR141" s="86"/>
      <c r="OMS141" s="86"/>
      <c r="OMT141" s="86"/>
      <c r="OMU141" s="86"/>
      <c r="ONB141" s="86"/>
      <c r="ONC141" s="86"/>
      <c r="OND141" s="86"/>
      <c r="ONE141" s="86"/>
      <c r="ONF141" s="86"/>
      <c r="ONG141" s="86"/>
      <c r="ONH141" s="86"/>
      <c r="ONI141" s="86"/>
      <c r="ONJ141" s="86"/>
      <c r="ONK141" s="86"/>
      <c r="ONL141" s="86"/>
      <c r="ONM141" s="86"/>
      <c r="ONN141" s="86"/>
      <c r="ONO141" s="86"/>
      <c r="ONP141" s="86"/>
      <c r="ONQ141" s="86"/>
      <c r="ONR141" s="86"/>
      <c r="ONS141" s="86"/>
      <c r="ONT141" s="86"/>
      <c r="ONU141" s="86"/>
      <c r="ONV141" s="86"/>
      <c r="ONW141" s="86"/>
      <c r="ONX141" s="86"/>
      <c r="ONY141" s="86"/>
      <c r="ONZ141" s="86"/>
      <c r="OOA141" s="86"/>
      <c r="OOB141" s="86"/>
      <c r="OOC141" s="86"/>
      <c r="OOD141" s="86"/>
      <c r="OOE141" s="86"/>
      <c r="OOF141" s="86"/>
      <c r="OOG141" s="86"/>
      <c r="OOH141" s="86"/>
      <c r="OOI141" s="86"/>
      <c r="OOJ141" s="86"/>
      <c r="OOK141" s="86"/>
      <c r="OOL141" s="86"/>
      <c r="OOM141" s="86"/>
      <c r="OON141" s="86"/>
      <c r="OOO141" s="86"/>
      <c r="OOP141" s="86"/>
      <c r="OOQ141" s="86"/>
      <c r="OOR141" s="86"/>
      <c r="OOS141" s="86"/>
      <c r="OOT141" s="86"/>
      <c r="OOU141" s="86"/>
      <c r="OOV141" s="86"/>
      <c r="OOW141" s="86"/>
      <c r="OOX141" s="86"/>
      <c r="OOY141" s="86"/>
      <c r="OOZ141" s="86"/>
      <c r="OPA141" s="86"/>
      <c r="OPB141" s="86"/>
      <c r="OPC141" s="86"/>
      <c r="OPD141" s="86"/>
      <c r="OPE141" s="86"/>
      <c r="OPF141" s="86"/>
      <c r="OPG141" s="86"/>
      <c r="OPH141" s="86"/>
      <c r="OPI141" s="86"/>
      <c r="OPJ141" s="86"/>
      <c r="OPK141" s="86"/>
      <c r="OPL141" s="86"/>
      <c r="OPM141" s="86"/>
      <c r="OPN141" s="86"/>
      <c r="OPO141" s="86"/>
      <c r="OPP141" s="86"/>
      <c r="OPQ141" s="86"/>
      <c r="OPR141" s="86"/>
      <c r="OPS141" s="86"/>
      <c r="OPT141" s="86"/>
      <c r="OPU141" s="86"/>
      <c r="OPV141" s="86"/>
      <c r="OPW141" s="86"/>
      <c r="OPX141" s="86"/>
      <c r="OPY141" s="86"/>
      <c r="OPZ141" s="86"/>
      <c r="OQA141" s="86"/>
      <c r="OQB141" s="86"/>
      <c r="OQC141" s="86"/>
      <c r="OQD141" s="86"/>
      <c r="OQE141" s="86"/>
      <c r="OQF141" s="86"/>
      <c r="OQG141" s="86"/>
      <c r="OQH141" s="86"/>
      <c r="OQI141" s="86"/>
      <c r="OQJ141" s="86"/>
      <c r="OQK141" s="86"/>
      <c r="OQL141" s="86"/>
      <c r="OQM141" s="86"/>
      <c r="OQN141" s="86"/>
      <c r="OQO141" s="86"/>
      <c r="OQP141" s="86"/>
      <c r="OQQ141" s="86"/>
      <c r="OQR141" s="86"/>
      <c r="OQS141" s="86"/>
      <c r="OQT141" s="86"/>
      <c r="OQU141" s="86"/>
      <c r="OQV141" s="86"/>
      <c r="OQW141" s="86"/>
      <c r="OQX141" s="86"/>
      <c r="OQY141" s="86"/>
      <c r="OQZ141" s="86"/>
      <c r="ORA141" s="86"/>
      <c r="ORB141" s="86"/>
      <c r="ORC141" s="86"/>
      <c r="ORD141" s="86"/>
      <c r="ORE141" s="86"/>
      <c r="ORF141" s="86"/>
      <c r="ORG141" s="86"/>
      <c r="ORH141" s="86"/>
      <c r="ORI141" s="86"/>
      <c r="ORJ141" s="86"/>
      <c r="ORK141" s="86"/>
      <c r="ORL141" s="86"/>
      <c r="ORM141" s="86"/>
      <c r="ORN141" s="86"/>
      <c r="ORO141" s="86"/>
      <c r="ORP141" s="86"/>
      <c r="ORQ141" s="86"/>
      <c r="ORR141" s="86"/>
      <c r="ORS141" s="86"/>
      <c r="ORT141" s="86"/>
      <c r="ORU141" s="86"/>
      <c r="ORV141" s="86"/>
      <c r="ORW141" s="86"/>
      <c r="ORX141" s="86"/>
      <c r="ORY141" s="86"/>
      <c r="ORZ141" s="86"/>
      <c r="OSA141" s="86"/>
      <c r="OSB141" s="86"/>
      <c r="OSC141" s="86"/>
      <c r="OSD141" s="86"/>
      <c r="OSE141" s="86"/>
      <c r="OSF141" s="86"/>
      <c r="OSG141" s="86"/>
      <c r="OSH141" s="86"/>
      <c r="OSI141" s="86"/>
      <c r="OSJ141" s="86"/>
      <c r="OSK141" s="86"/>
      <c r="OSL141" s="86"/>
      <c r="OSM141" s="86"/>
      <c r="OSN141" s="86"/>
      <c r="OSO141" s="86"/>
      <c r="OSP141" s="86"/>
      <c r="OSQ141" s="86"/>
      <c r="OSR141" s="86"/>
      <c r="OSS141" s="86"/>
      <c r="OST141" s="86"/>
      <c r="OSU141" s="86"/>
      <c r="OSV141" s="86"/>
      <c r="OSW141" s="86"/>
      <c r="OSX141" s="86"/>
      <c r="OSY141" s="86"/>
      <c r="OSZ141" s="86"/>
      <c r="OTA141" s="86"/>
      <c r="OTB141" s="86"/>
      <c r="OTC141" s="86"/>
      <c r="OTD141" s="86"/>
      <c r="OTE141" s="86"/>
      <c r="OTF141" s="86"/>
      <c r="OTG141" s="86"/>
      <c r="OTH141" s="86"/>
      <c r="OTI141" s="86"/>
      <c r="OTJ141" s="86"/>
      <c r="OTK141" s="86"/>
      <c r="OTL141" s="86"/>
      <c r="OTM141" s="86"/>
      <c r="OTN141" s="86"/>
      <c r="OTO141" s="86"/>
      <c r="OTP141" s="86"/>
      <c r="OTQ141" s="86"/>
      <c r="OTR141" s="86"/>
      <c r="OTS141" s="86"/>
      <c r="OTT141" s="86"/>
      <c r="OTU141" s="86"/>
      <c r="OTV141" s="86"/>
      <c r="OTW141" s="86"/>
      <c r="OTX141" s="86"/>
      <c r="OTY141" s="86"/>
      <c r="OTZ141" s="86"/>
      <c r="OUA141" s="86"/>
      <c r="OUB141" s="86"/>
      <c r="OUC141" s="86"/>
      <c r="OUD141" s="86"/>
      <c r="OUE141" s="86"/>
      <c r="OUF141" s="86"/>
      <c r="OUG141" s="86"/>
      <c r="OUH141" s="86"/>
      <c r="OUI141" s="86"/>
      <c r="OUJ141" s="86"/>
      <c r="OUK141" s="86"/>
      <c r="OUL141" s="86"/>
      <c r="OUM141" s="86"/>
      <c r="OUN141" s="86"/>
      <c r="OUO141" s="86"/>
      <c r="OUP141" s="86"/>
      <c r="OUQ141" s="86"/>
      <c r="OUR141" s="86"/>
      <c r="OUS141" s="86"/>
      <c r="OUT141" s="86"/>
      <c r="OUU141" s="86"/>
      <c r="OUV141" s="86"/>
      <c r="OUW141" s="86"/>
      <c r="OUX141" s="86"/>
      <c r="OUY141" s="86"/>
      <c r="OUZ141" s="86"/>
      <c r="OVA141" s="86"/>
      <c r="OVB141" s="86"/>
      <c r="OVC141" s="86"/>
      <c r="OVD141" s="86"/>
      <c r="OVE141" s="86"/>
      <c r="OVF141" s="86"/>
      <c r="OVG141" s="86"/>
      <c r="OVH141" s="86"/>
      <c r="OVI141" s="86"/>
      <c r="OVJ141" s="86"/>
      <c r="OVK141" s="86"/>
      <c r="OVL141" s="86"/>
      <c r="OVM141" s="86"/>
      <c r="OVN141" s="86"/>
      <c r="OVO141" s="86"/>
      <c r="OVP141" s="86"/>
      <c r="OVQ141" s="86"/>
      <c r="OVR141" s="86"/>
      <c r="OVS141" s="86"/>
      <c r="OVT141" s="86"/>
      <c r="OVU141" s="86"/>
      <c r="OVV141" s="86"/>
      <c r="OVW141" s="86"/>
      <c r="OVX141" s="86"/>
      <c r="OVY141" s="86"/>
      <c r="OVZ141" s="86"/>
      <c r="OWA141" s="86"/>
      <c r="OWB141" s="86"/>
      <c r="OWC141" s="86"/>
      <c r="OWD141" s="86"/>
      <c r="OWE141" s="86"/>
      <c r="OWF141" s="86"/>
      <c r="OWG141" s="86"/>
      <c r="OWH141" s="86"/>
      <c r="OWI141" s="86"/>
      <c r="OWJ141" s="86"/>
      <c r="OWK141" s="86"/>
      <c r="OWL141" s="86"/>
      <c r="OWM141" s="86"/>
      <c r="OWN141" s="86"/>
      <c r="OWO141" s="86"/>
      <c r="OWP141" s="86"/>
      <c r="OWQ141" s="86"/>
      <c r="OWX141" s="86"/>
      <c r="OWY141" s="86"/>
      <c r="OWZ141" s="86"/>
      <c r="OXA141" s="86"/>
      <c r="OXB141" s="86"/>
      <c r="OXC141" s="86"/>
      <c r="OXD141" s="86"/>
      <c r="OXE141" s="86"/>
      <c r="OXF141" s="86"/>
      <c r="OXG141" s="86"/>
      <c r="OXH141" s="86"/>
      <c r="OXI141" s="86"/>
      <c r="OXJ141" s="86"/>
      <c r="OXK141" s="86"/>
      <c r="OXL141" s="86"/>
      <c r="OXM141" s="86"/>
      <c r="OXN141" s="86"/>
      <c r="OXO141" s="86"/>
      <c r="OXP141" s="86"/>
      <c r="OXQ141" s="86"/>
      <c r="OXR141" s="86"/>
      <c r="OXS141" s="86"/>
      <c r="OXT141" s="86"/>
      <c r="OXU141" s="86"/>
      <c r="OXV141" s="86"/>
      <c r="OXW141" s="86"/>
      <c r="OXX141" s="86"/>
      <c r="OXY141" s="86"/>
      <c r="OXZ141" s="86"/>
      <c r="OYA141" s="86"/>
      <c r="OYB141" s="86"/>
      <c r="OYC141" s="86"/>
      <c r="OYD141" s="86"/>
      <c r="OYE141" s="86"/>
      <c r="OYF141" s="86"/>
      <c r="OYG141" s="86"/>
      <c r="OYH141" s="86"/>
      <c r="OYI141" s="86"/>
      <c r="OYJ141" s="86"/>
      <c r="OYK141" s="86"/>
      <c r="OYL141" s="86"/>
      <c r="OYM141" s="86"/>
      <c r="OYN141" s="86"/>
      <c r="OYO141" s="86"/>
      <c r="OYP141" s="86"/>
      <c r="OYQ141" s="86"/>
      <c r="OYR141" s="86"/>
      <c r="OYS141" s="86"/>
      <c r="OYT141" s="86"/>
      <c r="OYU141" s="86"/>
      <c r="OYV141" s="86"/>
      <c r="OYW141" s="86"/>
      <c r="OYX141" s="86"/>
      <c r="OYY141" s="86"/>
      <c r="OYZ141" s="86"/>
      <c r="OZA141" s="86"/>
      <c r="OZB141" s="86"/>
      <c r="OZC141" s="86"/>
      <c r="OZD141" s="86"/>
      <c r="OZE141" s="86"/>
      <c r="OZF141" s="86"/>
      <c r="OZG141" s="86"/>
      <c r="OZH141" s="86"/>
      <c r="OZI141" s="86"/>
      <c r="OZJ141" s="86"/>
      <c r="OZK141" s="86"/>
      <c r="OZL141" s="86"/>
      <c r="OZM141" s="86"/>
      <c r="OZN141" s="86"/>
      <c r="OZO141" s="86"/>
      <c r="OZP141" s="86"/>
      <c r="OZQ141" s="86"/>
      <c r="OZR141" s="86"/>
      <c r="OZS141" s="86"/>
      <c r="OZT141" s="86"/>
      <c r="OZU141" s="86"/>
      <c r="OZV141" s="86"/>
      <c r="OZW141" s="86"/>
      <c r="OZX141" s="86"/>
      <c r="OZY141" s="86"/>
      <c r="OZZ141" s="86"/>
      <c r="PAA141" s="86"/>
      <c r="PAB141" s="86"/>
      <c r="PAC141" s="86"/>
      <c r="PAD141" s="86"/>
      <c r="PAE141" s="86"/>
      <c r="PAF141" s="86"/>
      <c r="PAG141" s="86"/>
      <c r="PAH141" s="86"/>
      <c r="PAI141" s="86"/>
      <c r="PAJ141" s="86"/>
      <c r="PAK141" s="86"/>
      <c r="PAL141" s="86"/>
      <c r="PAM141" s="86"/>
      <c r="PAN141" s="86"/>
      <c r="PAO141" s="86"/>
      <c r="PAP141" s="86"/>
      <c r="PAQ141" s="86"/>
      <c r="PAR141" s="86"/>
      <c r="PAS141" s="86"/>
      <c r="PAT141" s="86"/>
      <c r="PAU141" s="86"/>
      <c r="PAV141" s="86"/>
      <c r="PAW141" s="86"/>
      <c r="PAX141" s="86"/>
      <c r="PAY141" s="86"/>
      <c r="PAZ141" s="86"/>
      <c r="PBA141" s="86"/>
      <c r="PBB141" s="86"/>
      <c r="PBC141" s="86"/>
      <c r="PBD141" s="86"/>
      <c r="PBE141" s="86"/>
      <c r="PBF141" s="86"/>
      <c r="PBG141" s="86"/>
      <c r="PBH141" s="86"/>
      <c r="PBI141" s="86"/>
      <c r="PBJ141" s="86"/>
      <c r="PBK141" s="86"/>
      <c r="PBL141" s="86"/>
      <c r="PBM141" s="86"/>
      <c r="PBN141" s="86"/>
      <c r="PBO141" s="86"/>
      <c r="PBP141" s="86"/>
      <c r="PBQ141" s="86"/>
      <c r="PBR141" s="86"/>
      <c r="PBS141" s="86"/>
      <c r="PBT141" s="86"/>
      <c r="PBU141" s="86"/>
      <c r="PBV141" s="86"/>
      <c r="PBW141" s="86"/>
      <c r="PBX141" s="86"/>
      <c r="PBY141" s="86"/>
      <c r="PBZ141" s="86"/>
      <c r="PCA141" s="86"/>
      <c r="PCB141" s="86"/>
      <c r="PCC141" s="86"/>
      <c r="PCD141" s="86"/>
      <c r="PCE141" s="86"/>
      <c r="PCF141" s="86"/>
      <c r="PCG141" s="86"/>
      <c r="PCH141" s="86"/>
      <c r="PCI141" s="86"/>
      <c r="PCJ141" s="86"/>
      <c r="PCK141" s="86"/>
      <c r="PCL141" s="86"/>
      <c r="PCM141" s="86"/>
      <c r="PCN141" s="86"/>
      <c r="PCO141" s="86"/>
      <c r="PCP141" s="86"/>
      <c r="PCQ141" s="86"/>
      <c r="PCR141" s="86"/>
      <c r="PCS141" s="86"/>
      <c r="PCT141" s="86"/>
      <c r="PCU141" s="86"/>
      <c r="PCV141" s="86"/>
      <c r="PCW141" s="86"/>
      <c r="PCX141" s="86"/>
      <c r="PCY141" s="86"/>
      <c r="PCZ141" s="86"/>
      <c r="PDA141" s="86"/>
      <c r="PDB141" s="86"/>
      <c r="PDC141" s="86"/>
      <c r="PDD141" s="86"/>
      <c r="PDE141" s="86"/>
      <c r="PDF141" s="86"/>
      <c r="PDG141" s="86"/>
      <c r="PDH141" s="86"/>
      <c r="PDI141" s="86"/>
      <c r="PDJ141" s="86"/>
      <c r="PDK141" s="86"/>
      <c r="PDL141" s="86"/>
      <c r="PDM141" s="86"/>
      <c r="PDN141" s="86"/>
      <c r="PDO141" s="86"/>
      <c r="PDP141" s="86"/>
      <c r="PDQ141" s="86"/>
      <c r="PDR141" s="86"/>
      <c r="PDS141" s="86"/>
      <c r="PDT141" s="86"/>
      <c r="PDU141" s="86"/>
      <c r="PDV141" s="86"/>
      <c r="PDW141" s="86"/>
      <c r="PDX141" s="86"/>
      <c r="PDY141" s="86"/>
      <c r="PDZ141" s="86"/>
      <c r="PEA141" s="86"/>
      <c r="PEB141" s="86"/>
      <c r="PEC141" s="86"/>
      <c r="PED141" s="86"/>
      <c r="PEE141" s="86"/>
      <c r="PEF141" s="86"/>
      <c r="PEG141" s="86"/>
      <c r="PEH141" s="86"/>
      <c r="PEI141" s="86"/>
      <c r="PEJ141" s="86"/>
      <c r="PEK141" s="86"/>
      <c r="PEL141" s="86"/>
      <c r="PEM141" s="86"/>
      <c r="PEN141" s="86"/>
      <c r="PEO141" s="86"/>
      <c r="PEP141" s="86"/>
      <c r="PEQ141" s="86"/>
      <c r="PER141" s="86"/>
      <c r="PES141" s="86"/>
      <c r="PET141" s="86"/>
      <c r="PEU141" s="86"/>
      <c r="PEV141" s="86"/>
      <c r="PEW141" s="86"/>
      <c r="PEX141" s="86"/>
      <c r="PEY141" s="86"/>
      <c r="PEZ141" s="86"/>
      <c r="PFA141" s="86"/>
      <c r="PFB141" s="86"/>
      <c r="PFC141" s="86"/>
      <c r="PFD141" s="86"/>
      <c r="PFE141" s="86"/>
      <c r="PFF141" s="86"/>
      <c r="PFG141" s="86"/>
      <c r="PFH141" s="86"/>
      <c r="PFI141" s="86"/>
      <c r="PFJ141" s="86"/>
      <c r="PFK141" s="86"/>
      <c r="PFL141" s="86"/>
      <c r="PFM141" s="86"/>
      <c r="PFN141" s="86"/>
      <c r="PFO141" s="86"/>
      <c r="PFP141" s="86"/>
      <c r="PFQ141" s="86"/>
      <c r="PFR141" s="86"/>
      <c r="PFS141" s="86"/>
      <c r="PFT141" s="86"/>
      <c r="PFU141" s="86"/>
      <c r="PFV141" s="86"/>
      <c r="PFW141" s="86"/>
      <c r="PFX141" s="86"/>
      <c r="PFY141" s="86"/>
      <c r="PFZ141" s="86"/>
      <c r="PGA141" s="86"/>
      <c r="PGB141" s="86"/>
      <c r="PGC141" s="86"/>
      <c r="PGD141" s="86"/>
      <c r="PGE141" s="86"/>
      <c r="PGF141" s="86"/>
      <c r="PGG141" s="86"/>
      <c r="PGH141" s="86"/>
      <c r="PGI141" s="86"/>
      <c r="PGJ141" s="86"/>
      <c r="PGK141" s="86"/>
      <c r="PGL141" s="86"/>
      <c r="PGM141" s="86"/>
      <c r="PGT141" s="86"/>
      <c r="PGU141" s="86"/>
      <c r="PGV141" s="86"/>
      <c r="PGW141" s="86"/>
      <c r="PGX141" s="86"/>
      <c r="PGY141" s="86"/>
      <c r="PGZ141" s="86"/>
      <c r="PHA141" s="86"/>
      <c r="PHB141" s="86"/>
      <c r="PHC141" s="86"/>
      <c r="PHD141" s="86"/>
      <c r="PHE141" s="86"/>
      <c r="PHF141" s="86"/>
      <c r="PHG141" s="86"/>
      <c r="PHH141" s="86"/>
      <c r="PHI141" s="86"/>
      <c r="PHJ141" s="86"/>
      <c r="PHK141" s="86"/>
      <c r="PHL141" s="86"/>
      <c r="PHM141" s="86"/>
      <c r="PHN141" s="86"/>
      <c r="PHO141" s="86"/>
      <c r="PHP141" s="86"/>
      <c r="PHQ141" s="86"/>
      <c r="PHR141" s="86"/>
      <c r="PHS141" s="86"/>
      <c r="PHT141" s="86"/>
      <c r="PHU141" s="86"/>
      <c r="PHV141" s="86"/>
      <c r="PHW141" s="86"/>
      <c r="PHX141" s="86"/>
      <c r="PHY141" s="86"/>
      <c r="PHZ141" s="86"/>
      <c r="PIA141" s="86"/>
      <c r="PIB141" s="86"/>
      <c r="PIC141" s="86"/>
      <c r="PID141" s="86"/>
      <c r="PIE141" s="86"/>
      <c r="PIF141" s="86"/>
      <c r="PIG141" s="86"/>
      <c r="PIH141" s="86"/>
      <c r="PII141" s="86"/>
      <c r="PIJ141" s="86"/>
      <c r="PIK141" s="86"/>
      <c r="PIL141" s="86"/>
      <c r="PIM141" s="86"/>
      <c r="PIN141" s="86"/>
      <c r="PIO141" s="86"/>
      <c r="PIP141" s="86"/>
      <c r="PIQ141" s="86"/>
      <c r="PIR141" s="86"/>
      <c r="PIS141" s="86"/>
      <c r="PIT141" s="86"/>
      <c r="PIU141" s="86"/>
      <c r="PIV141" s="86"/>
      <c r="PIW141" s="86"/>
      <c r="PIX141" s="86"/>
      <c r="PIY141" s="86"/>
      <c r="PIZ141" s="86"/>
      <c r="PJA141" s="86"/>
      <c r="PJB141" s="86"/>
      <c r="PJC141" s="86"/>
      <c r="PJD141" s="86"/>
      <c r="PJE141" s="86"/>
      <c r="PJF141" s="86"/>
      <c r="PJG141" s="86"/>
      <c r="PJH141" s="86"/>
      <c r="PJI141" s="86"/>
      <c r="PJJ141" s="86"/>
      <c r="PJK141" s="86"/>
      <c r="PJL141" s="86"/>
      <c r="PJM141" s="86"/>
      <c r="PJN141" s="86"/>
      <c r="PJO141" s="86"/>
      <c r="PJP141" s="86"/>
      <c r="PJQ141" s="86"/>
      <c r="PJR141" s="86"/>
      <c r="PJS141" s="86"/>
      <c r="PJT141" s="86"/>
      <c r="PJU141" s="86"/>
      <c r="PJV141" s="86"/>
      <c r="PJW141" s="86"/>
      <c r="PJX141" s="86"/>
      <c r="PJY141" s="86"/>
      <c r="PJZ141" s="86"/>
      <c r="PKA141" s="86"/>
      <c r="PKB141" s="86"/>
      <c r="PKC141" s="86"/>
      <c r="PKD141" s="86"/>
      <c r="PKE141" s="86"/>
      <c r="PKF141" s="86"/>
      <c r="PKG141" s="86"/>
      <c r="PKH141" s="86"/>
      <c r="PKI141" s="86"/>
      <c r="PKJ141" s="86"/>
      <c r="PKK141" s="86"/>
      <c r="PKL141" s="86"/>
      <c r="PKM141" s="86"/>
      <c r="PKN141" s="86"/>
      <c r="PKO141" s="86"/>
      <c r="PKP141" s="86"/>
      <c r="PKQ141" s="86"/>
      <c r="PKR141" s="86"/>
      <c r="PKS141" s="86"/>
      <c r="PKT141" s="86"/>
      <c r="PKU141" s="86"/>
      <c r="PKV141" s="86"/>
      <c r="PKW141" s="86"/>
      <c r="PKX141" s="86"/>
      <c r="PKY141" s="86"/>
      <c r="PKZ141" s="86"/>
      <c r="PLA141" s="86"/>
      <c r="PLB141" s="86"/>
      <c r="PLC141" s="86"/>
      <c r="PLD141" s="86"/>
      <c r="PLE141" s="86"/>
      <c r="PLF141" s="86"/>
      <c r="PLG141" s="86"/>
      <c r="PLH141" s="86"/>
      <c r="PLI141" s="86"/>
      <c r="PLJ141" s="86"/>
      <c r="PLK141" s="86"/>
      <c r="PLL141" s="86"/>
      <c r="PLM141" s="86"/>
      <c r="PLN141" s="86"/>
      <c r="PLO141" s="86"/>
      <c r="PLP141" s="86"/>
      <c r="PLQ141" s="86"/>
      <c r="PLR141" s="86"/>
      <c r="PLS141" s="86"/>
      <c r="PLT141" s="86"/>
      <c r="PLU141" s="86"/>
      <c r="PLV141" s="86"/>
      <c r="PLW141" s="86"/>
      <c r="PLX141" s="86"/>
      <c r="PLY141" s="86"/>
      <c r="PLZ141" s="86"/>
      <c r="PMA141" s="86"/>
      <c r="PMB141" s="86"/>
      <c r="PMC141" s="86"/>
      <c r="PMD141" s="86"/>
      <c r="PME141" s="86"/>
      <c r="PMF141" s="86"/>
      <c r="PMG141" s="86"/>
      <c r="PMH141" s="86"/>
      <c r="PMI141" s="86"/>
      <c r="PMJ141" s="86"/>
      <c r="PMK141" s="86"/>
      <c r="PML141" s="86"/>
      <c r="PMM141" s="86"/>
      <c r="PMN141" s="86"/>
      <c r="PMO141" s="86"/>
      <c r="PMP141" s="86"/>
      <c r="PMQ141" s="86"/>
      <c r="PMR141" s="86"/>
      <c r="PMS141" s="86"/>
      <c r="PMT141" s="86"/>
      <c r="PMU141" s="86"/>
      <c r="PMV141" s="86"/>
      <c r="PMW141" s="86"/>
      <c r="PMX141" s="86"/>
      <c r="PMY141" s="86"/>
      <c r="PMZ141" s="86"/>
      <c r="PNA141" s="86"/>
      <c r="PNB141" s="86"/>
      <c r="PNC141" s="86"/>
      <c r="PND141" s="86"/>
      <c r="PNE141" s="86"/>
      <c r="PNF141" s="86"/>
      <c r="PNG141" s="86"/>
      <c r="PNH141" s="86"/>
      <c r="PNI141" s="86"/>
      <c r="PNJ141" s="86"/>
      <c r="PNK141" s="86"/>
      <c r="PNL141" s="86"/>
      <c r="PNM141" s="86"/>
      <c r="PNN141" s="86"/>
      <c r="PNO141" s="86"/>
      <c r="PNP141" s="86"/>
      <c r="PNQ141" s="86"/>
      <c r="PNR141" s="86"/>
      <c r="PNS141" s="86"/>
      <c r="PNT141" s="86"/>
      <c r="PNU141" s="86"/>
      <c r="PNV141" s="86"/>
      <c r="PNW141" s="86"/>
      <c r="PNX141" s="86"/>
      <c r="PNY141" s="86"/>
      <c r="PNZ141" s="86"/>
      <c r="POA141" s="86"/>
      <c r="POB141" s="86"/>
      <c r="POC141" s="86"/>
      <c r="POD141" s="86"/>
      <c r="POE141" s="86"/>
      <c r="POF141" s="86"/>
      <c r="POG141" s="86"/>
      <c r="POH141" s="86"/>
      <c r="POI141" s="86"/>
      <c r="POJ141" s="86"/>
      <c r="POK141" s="86"/>
      <c r="POL141" s="86"/>
      <c r="POM141" s="86"/>
      <c r="PON141" s="86"/>
      <c r="POO141" s="86"/>
      <c r="POP141" s="86"/>
      <c r="POQ141" s="86"/>
      <c r="POR141" s="86"/>
      <c r="POS141" s="86"/>
      <c r="POT141" s="86"/>
      <c r="POU141" s="86"/>
      <c r="POV141" s="86"/>
      <c r="POW141" s="86"/>
      <c r="POX141" s="86"/>
      <c r="POY141" s="86"/>
      <c r="POZ141" s="86"/>
      <c r="PPA141" s="86"/>
      <c r="PPB141" s="86"/>
      <c r="PPC141" s="86"/>
      <c r="PPD141" s="86"/>
      <c r="PPE141" s="86"/>
      <c r="PPF141" s="86"/>
      <c r="PPG141" s="86"/>
      <c r="PPH141" s="86"/>
      <c r="PPI141" s="86"/>
      <c r="PPJ141" s="86"/>
      <c r="PPK141" s="86"/>
      <c r="PPL141" s="86"/>
      <c r="PPM141" s="86"/>
      <c r="PPN141" s="86"/>
      <c r="PPO141" s="86"/>
      <c r="PPP141" s="86"/>
      <c r="PPQ141" s="86"/>
      <c r="PPR141" s="86"/>
      <c r="PPS141" s="86"/>
      <c r="PPT141" s="86"/>
      <c r="PPU141" s="86"/>
      <c r="PPV141" s="86"/>
      <c r="PPW141" s="86"/>
      <c r="PPX141" s="86"/>
      <c r="PPY141" s="86"/>
      <c r="PPZ141" s="86"/>
      <c r="PQA141" s="86"/>
      <c r="PQB141" s="86"/>
      <c r="PQC141" s="86"/>
      <c r="PQD141" s="86"/>
      <c r="PQE141" s="86"/>
      <c r="PQF141" s="86"/>
      <c r="PQG141" s="86"/>
      <c r="PQH141" s="86"/>
      <c r="PQI141" s="86"/>
      <c r="PQP141" s="86"/>
      <c r="PQQ141" s="86"/>
      <c r="PQR141" s="86"/>
      <c r="PQS141" s="86"/>
      <c r="PQT141" s="86"/>
      <c r="PQU141" s="86"/>
      <c r="PQV141" s="86"/>
      <c r="PQW141" s="86"/>
      <c r="PQX141" s="86"/>
      <c r="PQY141" s="86"/>
      <c r="PQZ141" s="86"/>
      <c r="PRA141" s="86"/>
      <c r="PRB141" s="86"/>
      <c r="PRC141" s="86"/>
      <c r="PRD141" s="86"/>
      <c r="PRE141" s="86"/>
      <c r="PRF141" s="86"/>
      <c r="PRG141" s="86"/>
      <c r="PRH141" s="86"/>
      <c r="PRI141" s="86"/>
      <c r="PRJ141" s="86"/>
      <c r="PRK141" s="86"/>
      <c r="PRL141" s="86"/>
      <c r="PRM141" s="86"/>
      <c r="PRN141" s="86"/>
      <c r="PRO141" s="86"/>
      <c r="PRP141" s="86"/>
      <c r="PRQ141" s="86"/>
      <c r="PRR141" s="86"/>
      <c r="PRS141" s="86"/>
      <c r="PRT141" s="86"/>
      <c r="PRU141" s="86"/>
      <c r="PRV141" s="86"/>
      <c r="PRW141" s="86"/>
      <c r="PRX141" s="86"/>
      <c r="PRY141" s="86"/>
      <c r="PRZ141" s="86"/>
      <c r="PSA141" s="86"/>
      <c r="PSB141" s="86"/>
      <c r="PSC141" s="86"/>
      <c r="PSD141" s="86"/>
      <c r="PSE141" s="86"/>
      <c r="PSF141" s="86"/>
      <c r="PSG141" s="86"/>
      <c r="PSH141" s="86"/>
      <c r="PSI141" s="86"/>
      <c r="PSJ141" s="86"/>
      <c r="PSK141" s="86"/>
      <c r="PSL141" s="86"/>
      <c r="PSM141" s="86"/>
      <c r="PSN141" s="86"/>
      <c r="PSO141" s="86"/>
      <c r="PSP141" s="86"/>
      <c r="PSQ141" s="86"/>
      <c r="PSR141" s="86"/>
      <c r="PSS141" s="86"/>
      <c r="PST141" s="86"/>
      <c r="PSU141" s="86"/>
      <c r="PSV141" s="86"/>
      <c r="PSW141" s="86"/>
      <c r="PSX141" s="86"/>
      <c r="PSY141" s="86"/>
      <c r="PSZ141" s="86"/>
      <c r="PTA141" s="86"/>
      <c r="PTB141" s="86"/>
      <c r="PTC141" s="86"/>
      <c r="PTD141" s="86"/>
      <c r="PTE141" s="86"/>
      <c r="PTF141" s="86"/>
      <c r="PTG141" s="86"/>
      <c r="PTH141" s="86"/>
      <c r="PTI141" s="86"/>
      <c r="PTJ141" s="86"/>
      <c r="PTK141" s="86"/>
      <c r="PTL141" s="86"/>
      <c r="PTM141" s="86"/>
      <c r="PTN141" s="86"/>
      <c r="PTO141" s="86"/>
      <c r="PTP141" s="86"/>
      <c r="PTQ141" s="86"/>
      <c r="PTR141" s="86"/>
      <c r="PTS141" s="86"/>
      <c r="PTT141" s="86"/>
      <c r="PTU141" s="86"/>
      <c r="PTV141" s="86"/>
      <c r="PTW141" s="86"/>
      <c r="PTX141" s="86"/>
      <c r="PTY141" s="86"/>
      <c r="PTZ141" s="86"/>
      <c r="PUA141" s="86"/>
      <c r="PUB141" s="86"/>
      <c r="PUC141" s="86"/>
      <c r="PUD141" s="86"/>
      <c r="PUE141" s="86"/>
      <c r="PUF141" s="86"/>
      <c r="PUG141" s="86"/>
      <c r="PUH141" s="86"/>
      <c r="PUI141" s="86"/>
      <c r="PUJ141" s="86"/>
      <c r="PUK141" s="86"/>
      <c r="PUL141" s="86"/>
      <c r="PUM141" s="86"/>
      <c r="PUN141" s="86"/>
      <c r="PUO141" s="86"/>
      <c r="PUP141" s="86"/>
      <c r="PUQ141" s="86"/>
      <c r="PUR141" s="86"/>
      <c r="PUS141" s="86"/>
      <c r="PUT141" s="86"/>
      <c r="PUU141" s="86"/>
      <c r="PUV141" s="86"/>
      <c r="PUW141" s="86"/>
      <c r="PUX141" s="86"/>
      <c r="PUY141" s="86"/>
      <c r="PUZ141" s="86"/>
      <c r="PVA141" s="86"/>
      <c r="PVB141" s="86"/>
      <c r="PVC141" s="86"/>
      <c r="PVD141" s="86"/>
      <c r="PVE141" s="86"/>
      <c r="PVF141" s="86"/>
      <c r="PVG141" s="86"/>
      <c r="PVH141" s="86"/>
      <c r="PVI141" s="86"/>
      <c r="PVJ141" s="86"/>
      <c r="PVK141" s="86"/>
      <c r="PVL141" s="86"/>
      <c r="PVM141" s="86"/>
      <c r="PVN141" s="86"/>
      <c r="PVO141" s="86"/>
      <c r="PVP141" s="86"/>
      <c r="PVQ141" s="86"/>
      <c r="PVR141" s="86"/>
      <c r="PVS141" s="86"/>
      <c r="PVT141" s="86"/>
      <c r="PVU141" s="86"/>
      <c r="PVV141" s="86"/>
      <c r="PVW141" s="86"/>
      <c r="PVX141" s="86"/>
      <c r="PVY141" s="86"/>
      <c r="PVZ141" s="86"/>
      <c r="PWA141" s="86"/>
      <c r="PWB141" s="86"/>
      <c r="PWC141" s="86"/>
      <c r="PWD141" s="86"/>
      <c r="PWE141" s="86"/>
      <c r="PWF141" s="86"/>
      <c r="PWG141" s="86"/>
      <c r="PWH141" s="86"/>
      <c r="PWI141" s="86"/>
      <c r="PWJ141" s="86"/>
      <c r="PWK141" s="86"/>
      <c r="PWL141" s="86"/>
      <c r="PWM141" s="86"/>
      <c r="PWN141" s="86"/>
      <c r="PWO141" s="86"/>
      <c r="PWP141" s="86"/>
      <c r="PWQ141" s="86"/>
      <c r="PWR141" s="86"/>
      <c r="PWS141" s="86"/>
      <c r="PWT141" s="86"/>
      <c r="PWU141" s="86"/>
      <c r="PWV141" s="86"/>
      <c r="PWW141" s="86"/>
      <c r="PWX141" s="86"/>
      <c r="PWY141" s="86"/>
      <c r="PWZ141" s="86"/>
      <c r="PXA141" s="86"/>
      <c r="PXB141" s="86"/>
      <c r="PXC141" s="86"/>
      <c r="PXD141" s="86"/>
      <c r="PXE141" s="86"/>
      <c r="PXF141" s="86"/>
      <c r="PXG141" s="86"/>
      <c r="PXH141" s="86"/>
      <c r="PXI141" s="86"/>
      <c r="PXJ141" s="86"/>
      <c r="PXK141" s="86"/>
      <c r="PXL141" s="86"/>
      <c r="PXM141" s="86"/>
      <c r="PXN141" s="86"/>
      <c r="PXO141" s="86"/>
      <c r="PXP141" s="86"/>
      <c r="PXQ141" s="86"/>
      <c r="PXR141" s="86"/>
      <c r="PXS141" s="86"/>
      <c r="PXT141" s="86"/>
      <c r="PXU141" s="86"/>
      <c r="PXV141" s="86"/>
      <c r="PXW141" s="86"/>
      <c r="PXX141" s="86"/>
      <c r="PXY141" s="86"/>
      <c r="PXZ141" s="86"/>
      <c r="PYA141" s="86"/>
      <c r="PYB141" s="86"/>
      <c r="PYC141" s="86"/>
      <c r="PYD141" s="86"/>
      <c r="PYE141" s="86"/>
      <c r="PYF141" s="86"/>
      <c r="PYG141" s="86"/>
      <c r="PYH141" s="86"/>
      <c r="PYI141" s="86"/>
      <c r="PYJ141" s="86"/>
      <c r="PYK141" s="86"/>
      <c r="PYL141" s="86"/>
      <c r="PYM141" s="86"/>
      <c r="PYN141" s="86"/>
      <c r="PYO141" s="86"/>
      <c r="PYP141" s="86"/>
      <c r="PYQ141" s="86"/>
      <c r="PYR141" s="86"/>
      <c r="PYS141" s="86"/>
      <c r="PYT141" s="86"/>
      <c r="PYU141" s="86"/>
      <c r="PYV141" s="86"/>
      <c r="PYW141" s="86"/>
      <c r="PYX141" s="86"/>
      <c r="PYY141" s="86"/>
      <c r="PYZ141" s="86"/>
      <c r="PZA141" s="86"/>
      <c r="PZB141" s="86"/>
      <c r="PZC141" s="86"/>
      <c r="PZD141" s="86"/>
      <c r="PZE141" s="86"/>
      <c r="PZF141" s="86"/>
      <c r="PZG141" s="86"/>
      <c r="PZH141" s="86"/>
      <c r="PZI141" s="86"/>
      <c r="PZJ141" s="86"/>
      <c r="PZK141" s="86"/>
      <c r="PZL141" s="86"/>
      <c r="PZM141" s="86"/>
      <c r="PZN141" s="86"/>
      <c r="PZO141" s="86"/>
      <c r="PZP141" s="86"/>
      <c r="PZQ141" s="86"/>
      <c r="PZR141" s="86"/>
      <c r="PZS141" s="86"/>
      <c r="PZT141" s="86"/>
      <c r="PZU141" s="86"/>
      <c r="PZV141" s="86"/>
      <c r="PZW141" s="86"/>
      <c r="PZX141" s="86"/>
      <c r="PZY141" s="86"/>
      <c r="PZZ141" s="86"/>
      <c r="QAA141" s="86"/>
      <c r="QAB141" s="86"/>
      <c r="QAC141" s="86"/>
      <c r="QAD141" s="86"/>
      <c r="QAE141" s="86"/>
      <c r="QAL141" s="86"/>
      <c r="QAM141" s="86"/>
      <c r="QAN141" s="86"/>
      <c r="QAO141" s="86"/>
      <c r="QAP141" s="86"/>
      <c r="QAQ141" s="86"/>
      <c r="QAR141" s="86"/>
      <c r="QAS141" s="86"/>
      <c r="QAT141" s="86"/>
      <c r="QAU141" s="86"/>
      <c r="QAV141" s="86"/>
      <c r="QAW141" s="86"/>
      <c r="QAX141" s="86"/>
      <c r="QAY141" s="86"/>
      <c r="QAZ141" s="86"/>
      <c r="QBA141" s="86"/>
      <c r="QBB141" s="86"/>
      <c r="QBC141" s="86"/>
      <c r="QBD141" s="86"/>
      <c r="QBE141" s="86"/>
      <c r="QBF141" s="86"/>
      <c r="QBG141" s="86"/>
      <c r="QBH141" s="86"/>
      <c r="QBI141" s="86"/>
      <c r="QBJ141" s="86"/>
      <c r="QBK141" s="86"/>
      <c r="QBL141" s="86"/>
      <c r="QBM141" s="86"/>
      <c r="QBN141" s="86"/>
      <c r="QBO141" s="86"/>
      <c r="QBP141" s="86"/>
      <c r="QBQ141" s="86"/>
      <c r="QBR141" s="86"/>
      <c r="QBS141" s="86"/>
      <c r="QBT141" s="86"/>
      <c r="QBU141" s="86"/>
      <c r="QBV141" s="86"/>
      <c r="QBW141" s="86"/>
      <c r="QBX141" s="86"/>
      <c r="QBY141" s="86"/>
      <c r="QBZ141" s="86"/>
      <c r="QCA141" s="86"/>
      <c r="QCB141" s="86"/>
      <c r="QCC141" s="86"/>
      <c r="QCD141" s="86"/>
      <c r="QCE141" s="86"/>
      <c r="QCF141" s="86"/>
      <c r="QCG141" s="86"/>
      <c r="QCH141" s="86"/>
      <c r="QCI141" s="86"/>
      <c r="QCJ141" s="86"/>
      <c r="QCK141" s="86"/>
      <c r="QCL141" s="86"/>
      <c r="QCM141" s="86"/>
      <c r="QCN141" s="86"/>
      <c r="QCO141" s="86"/>
      <c r="QCP141" s="86"/>
      <c r="QCQ141" s="86"/>
      <c r="QCR141" s="86"/>
      <c r="QCS141" s="86"/>
      <c r="QCT141" s="86"/>
      <c r="QCU141" s="86"/>
      <c r="QCV141" s="86"/>
      <c r="QCW141" s="86"/>
      <c r="QCX141" s="86"/>
      <c r="QCY141" s="86"/>
      <c r="QCZ141" s="86"/>
      <c r="QDA141" s="86"/>
      <c r="QDB141" s="86"/>
      <c r="QDC141" s="86"/>
      <c r="QDD141" s="86"/>
      <c r="QDE141" s="86"/>
      <c r="QDF141" s="86"/>
      <c r="QDG141" s="86"/>
      <c r="QDH141" s="86"/>
      <c r="QDI141" s="86"/>
      <c r="QDJ141" s="86"/>
      <c r="QDK141" s="86"/>
      <c r="QDL141" s="86"/>
      <c r="QDM141" s="86"/>
      <c r="QDN141" s="86"/>
      <c r="QDO141" s="86"/>
      <c r="QDP141" s="86"/>
      <c r="QDQ141" s="86"/>
      <c r="QDR141" s="86"/>
      <c r="QDS141" s="86"/>
      <c r="QDT141" s="86"/>
      <c r="QDU141" s="86"/>
      <c r="QDV141" s="86"/>
      <c r="QDW141" s="86"/>
      <c r="QDX141" s="86"/>
      <c r="QDY141" s="86"/>
      <c r="QDZ141" s="86"/>
      <c r="QEA141" s="86"/>
      <c r="QEB141" s="86"/>
      <c r="QEC141" s="86"/>
      <c r="QED141" s="86"/>
      <c r="QEE141" s="86"/>
      <c r="QEF141" s="86"/>
      <c r="QEG141" s="86"/>
      <c r="QEH141" s="86"/>
      <c r="QEI141" s="86"/>
      <c r="QEJ141" s="86"/>
      <c r="QEK141" s="86"/>
      <c r="QEL141" s="86"/>
      <c r="QEM141" s="86"/>
      <c r="QEN141" s="86"/>
      <c r="QEO141" s="86"/>
      <c r="QEP141" s="86"/>
      <c r="QEQ141" s="86"/>
      <c r="QER141" s="86"/>
      <c r="QES141" s="86"/>
      <c r="QET141" s="86"/>
      <c r="QEU141" s="86"/>
      <c r="QEV141" s="86"/>
      <c r="QEW141" s="86"/>
      <c r="QEX141" s="86"/>
      <c r="QEY141" s="86"/>
      <c r="QEZ141" s="86"/>
      <c r="QFA141" s="86"/>
      <c r="QFB141" s="86"/>
      <c r="QFC141" s="86"/>
      <c r="QFD141" s="86"/>
      <c r="QFE141" s="86"/>
      <c r="QFF141" s="86"/>
      <c r="QFG141" s="86"/>
      <c r="QFH141" s="86"/>
      <c r="QFI141" s="86"/>
      <c r="QFJ141" s="86"/>
      <c r="QFK141" s="86"/>
      <c r="QFL141" s="86"/>
      <c r="QFM141" s="86"/>
      <c r="QFN141" s="86"/>
      <c r="QFO141" s="86"/>
      <c r="QFP141" s="86"/>
      <c r="QFQ141" s="86"/>
      <c r="QFR141" s="86"/>
      <c r="QFS141" s="86"/>
      <c r="QFT141" s="86"/>
      <c r="QFU141" s="86"/>
      <c r="QFV141" s="86"/>
      <c r="QFW141" s="86"/>
      <c r="QFX141" s="86"/>
      <c r="QFY141" s="86"/>
      <c r="QFZ141" s="86"/>
      <c r="QGA141" s="86"/>
      <c r="QGB141" s="86"/>
      <c r="QGC141" s="86"/>
      <c r="QGD141" s="86"/>
      <c r="QGE141" s="86"/>
      <c r="QGF141" s="86"/>
      <c r="QGG141" s="86"/>
      <c r="QGH141" s="86"/>
      <c r="QGI141" s="86"/>
      <c r="QGJ141" s="86"/>
      <c r="QGK141" s="86"/>
      <c r="QGL141" s="86"/>
      <c r="QGM141" s="86"/>
      <c r="QGN141" s="86"/>
      <c r="QGO141" s="86"/>
      <c r="QGP141" s="86"/>
      <c r="QGQ141" s="86"/>
      <c r="QGR141" s="86"/>
      <c r="QGS141" s="86"/>
      <c r="QGT141" s="86"/>
      <c r="QGU141" s="86"/>
      <c r="QGV141" s="86"/>
      <c r="QGW141" s="86"/>
      <c r="QGX141" s="86"/>
      <c r="QGY141" s="86"/>
      <c r="QGZ141" s="86"/>
      <c r="QHA141" s="86"/>
      <c r="QHB141" s="86"/>
      <c r="QHC141" s="86"/>
      <c r="QHD141" s="86"/>
      <c r="QHE141" s="86"/>
      <c r="QHF141" s="86"/>
      <c r="QHG141" s="86"/>
      <c r="QHH141" s="86"/>
      <c r="QHI141" s="86"/>
      <c r="QHJ141" s="86"/>
      <c r="QHK141" s="86"/>
      <c r="QHL141" s="86"/>
      <c r="QHM141" s="86"/>
      <c r="QHN141" s="86"/>
      <c r="QHO141" s="86"/>
      <c r="QHP141" s="86"/>
      <c r="QHQ141" s="86"/>
      <c r="QHR141" s="86"/>
      <c r="QHS141" s="86"/>
      <c r="QHT141" s="86"/>
      <c r="QHU141" s="86"/>
      <c r="QHV141" s="86"/>
      <c r="QHW141" s="86"/>
      <c r="QHX141" s="86"/>
      <c r="QHY141" s="86"/>
      <c r="QHZ141" s="86"/>
      <c r="QIA141" s="86"/>
      <c r="QIB141" s="86"/>
      <c r="QIC141" s="86"/>
      <c r="QID141" s="86"/>
      <c r="QIE141" s="86"/>
      <c r="QIF141" s="86"/>
      <c r="QIG141" s="86"/>
      <c r="QIH141" s="86"/>
      <c r="QII141" s="86"/>
      <c r="QIJ141" s="86"/>
      <c r="QIK141" s="86"/>
      <c r="QIL141" s="86"/>
      <c r="QIM141" s="86"/>
      <c r="QIN141" s="86"/>
      <c r="QIO141" s="86"/>
      <c r="QIP141" s="86"/>
      <c r="QIQ141" s="86"/>
      <c r="QIR141" s="86"/>
      <c r="QIS141" s="86"/>
      <c r="QIT141" s="86"/>
      <c r="QIU141" s="86"/>
      <c r="QIV141" s="86"/>
      <c r="QIW141" s="86"/>
      <c r="QIX141" s="86"/>
      <c r="QIY141" s="86"/>
      <c r="QIZ141" s="86"/>
      <c r="QJA141" s="86"/>
      <c r="QJB141" s="86"/>
      <c r="QJC141" s="86"/>
      <c r="QJD141" s="86"/>
      <c r="QJE141" s="86"/>
      <c r="QJF141" s="86"/>
      <c r="QJG141" s="86"/>
      <c r="QJH141" s="86"/>
      <c r="QJI141" s="86"/>
      <c r="QJJ141" s="86"/>
      <c r="QJK141" s="86"/>
      <c r="QJL141" s="86"/>
      <c r="QJM141" s="86"/>
      <c r="QJN141" s="86"/>
      <c r="QJO141" s="86"/>
      <c r="QJP141" s="86"/>
      <c r="QJQ141" s="86"/>
      <c r="QJR141" s="86"/>
      <c r="QJS141" s="86"/>
      <c r="QJT141" s="86"/>
      <c r="QJU141" s="86"/>
      <c r="QJV141" s="86"/>
      <c r="QJW141" s="86"/>
      <c r="QJX141" s="86"/>
      <c r="QJY141" s="86"/>
      <c r="QJZ141" s="86"/>
      <c r="QKA141" s="86"/>
      <c r="QKH141" s="86"/>
      <c r="QKI141" s="86"/>
      <c r="QKJ141" s="86"/>
      <c r="QKK141" s="86"/>
      <c r="QKL141" s="86"/>
      <c r="QKM141" s="86"/>
      <c r="QKN141" s="86"/>
      <c r="QKO141" s="86"/>
      <c r="QKP141" s="86"/>
      <c r="QKQ141" s="86"/>
      <c r="QKR141" s="86"/>
      <c r="QKS141" s="86"/>
      <c r="QKT141" s="86"/>
      <c r="QKU141" s="86"/>
      <c r="QKV141" s="86"/>
      <c r="QKW141" s="86"/>
      <c r="QKX141" s="86"/>
      <c r="QKY141" s="86"/>
      <c r="QKZ141" s="86"/>
      <c r="QLA141" s="86"/>
      <c r="QLB141" s="86"/>
      <c r="QLC141" s="86"/>
      <c r="QLD141" s="86"/>
      <c r="QLE141" s="86"/>
      <c r="QLF141" s="86"/>
      <c r="QLG141" s="86"/>
      <c r="QLH141" s="86"/>
      <c r="QLI141" s="86"/>
      <c r="QLJ141" s="86"/>
      <c r="QLK141" s="86"/>
      <c r="QLL141" s="86"/>
      <c r="QLM141" s="86"/>
      <c r="QLN141" s="86"/>
      <c r="QLO141" s="86"/>
      <c r="QLP141" s="86"/>
      <c r="QLQ141" s="86"/>
      <c r="QLR141" s="86"/>
      <c r="QLS141" s="86"/>
      <c r="QLT141" s="86"/>
      <c r="QLU141" s="86"/>
      <c r="QLV141" s="86"/>
      <c r="QLW141" s="86"/>
      <c r="QLX141" s="86"/>
      <c r="QLY141" s="86"/>
      <c r="QLZ141" s="86"/>
      <c r="QMA141" s="86"/>
      <c r="QMB141" s="86"/>
      <c r="QMC141" s="86"/>
      <c r="QMD141" s="86"/>
      <c r="QME141" s="86"/>
      <c r="QMF141" s="86"/>
      <c r="QMG141" s="86"/>
      <c r="QMH141" s="86"/>
      <c r="QMI141" s="86"/>
      <c r="QMJ141" s="86"/>
      <c r="QMK141" s="86"/>
      <c r="QML141" s="86"/>
      <c r="QMM141" s="86"/>
      <c r="QMN141" s="86"/>
      <c r="QMO141" s="86"/>
      <c r="QMP141" s="86"/>
      <c r="QMQ141" s="86"/>
      <c r="QMR141" s="86"/>
      <c r="QMS141" s="86"/>
      <c r="QMT141" s="86"/>
      <c r="QMU141" s="86"/>
      <c r="QMV141" s="86"/>
      <c r="QMW141" s="86"/>
      <c r="QMX141" s="86"/>
      <c r="QMY141" s="86"/>
      <c r="QMZ141" s="86"/>
      <c r="QNA141" s="86"/>
      <c r="QNB141" s="86"/>
      <c r="QNC141" s="86"/>
      <c r="QND141" s="86"/>
      <c r="QNE141" s="86"/>
      <c r="QNF141" s="86"/>
      <c r="QNG141" s="86"/>
      <c r="QNH141" s="86"/>
      <c r="QNI141" s="86"/>
      <c r="QNJ141" s="86"/>
      <c r="QNK141" s="86"/>
      <c r="QNL141" s="86"/>
      <c r="QNM141" s="86"/>
      <c r="QNN141" s="86"/>
      <c r="QNO141" s="86"/>
      <c r="QNP141" s="86"/>
      <c r="QNQ141" s="86"/>
      <c r="QNR141" s="86"/>
      <c r="QNS141" s="86"/>
      <c r="QNT141" s="86"/>
      <c r="QNU141" s="86"/>
      <c r="QNV141" s="86"/>
      <c r="QNW141" s="86"/>
      <c r="QNX141" s="86"/>
      <c r="QNY141" s="86"/>
      <c r="QNZ141" s="86"/>
      <c r="QOA141" s="86"/>
      <c r="QOB141" s="86"/>
      <c r="QOC141" s="86"/>
      <c r="QOD141" s="86"/>
      <c r="QOE141" s="86"/>
      <c r="QOF141" s="86"/>
      <c r="QOG141" s="86"/>
      <c r="QOH141" s="86"/>
      <c r="QOI141" s="86"/>
      <c r="QOJ141" s="86"/>
      <c r="QOK141" s="86"/>
      <c r="QOL141" s="86"/>
      <c r="QOM141" s="86"/>
      <c r="QON141" s="86"/>
      <c r="QOO141" s="86"/>
      <c r="QOP141" s="86"/>
      <c r="QOQ141" s="86"/>
      <c r="QOR141" s="86"/>
      <c r="QOS141" s="86"/>
      <c r="QOT141" s="86"/>
      <c r="QOU141" s="86"/>
      <c r="QOV141" s="86"/>
      <c r="QOW141" s="86"/>
      <c r="QOX141" s="86"/>
      <c r="QOY141" s="86"/>
      <c r="QOZ141" s="86"/>
      <c r="QPA141" s="86"/>
      <c r="QPB141" s="86"/>
      <c r="QPC141" s="86"/>
      <c r="QPD141" s="86"/>
      <c r="QPE141" s="86"/>
      <c r="QPF141" s="86"/>
      <c r="QPG141" s="86"/>
      <c r="QPH141" s="86"/>
      <c r="QPI141" s="86"/>
      <c r="QPJ141" s="86"/>
      <c r="QPK141" s="86"/>
      <c r="QPL141" s="86"/>
      <c r="QPM141" s="86"/>
      <c r="QPN141" s="86"/>
      <c r="QPO141" s="86"/>
      <c r="QPP141" s="86"/>
      <c r="QPQ141" s="86"/>
      <c r="QPR141" s="86"/>
      <c r="QPS141" s="86"/>
      <c r="QPT141" s="86"/>
      <c r="QPU141" s="86"/>
      <c r="QPV141" s="86"/>
      <c r="QPW141" s="86"/>
      <c r="QPX141" s="86"/>
      <c r="QPY141" s="86"/>
      <c r="QPZ141" s="86"/>
      <c r="QQA141" s="86"/>
      <c r="QQB141" s="86"/>
      <c r="QQC141" s="86"/>
      <c r="QQD141" s="86"/>
      <c r="QQE141" s="86"/>
      <c r="QQF141" s="86"/>
      <c r="QQG141" s="86"/>
      <c r="QQH141" s="86"/>
      <c r="QQI141" s="86"/>
      <c r="QQJ141" s="86"/>
      <c r="QQK141" s="86"/>
      <c r="QQL141" s="86"/>
      <c r="QQM141" s="86"/>
      <c r="QQN141" s="86"/>
      <c r="QQO141" s="86"/>
      <c r="QQP141" s="86"/>
      <c r="QQQ141" s="86"/>
      <c r="QQR141" s="86"/>
      <c r="QQS141" s="86"/>
      <c r="QQT141" s="86"/>
      <c r="QQU141" s="86"/>
      <c r="QQV141" s="86"/>
      <c r="QQW141" s="86"/>
      <c r="QQX141" s="86"/>
      <c r="QQY141" s="86"/>
      <c r="QQZ141" s="86"/>
      <c r="QRA141" s="86"/>
      <c r="QRB141" s="86"/>
      <c r="QRC141" s="86"/>
      <c r="QRD141" s="86"/>
      <c r="QRE141" s="86"/>
      <c r="QRF141" s="86"/>
      <c r="QRG141" s="86"/>
      <c r="QRH141" s="86"/>
      <c r="QRI141" s="86"/>
      <c r="QRJ141" s="86"/>
      <c r="QRK141" s="86"/>
      <c r="QRL141" s="86"/>
      <c r="QRM141" s="86"/>
      <c r="QRN141" s="86"/>
      <c r="QRO141" s="86"/>
      <c r="QRP141" s="86"/>
      <c r="QRQ141" s="86"/>
      <c r="QRR141" s="86"/>
      <c r="QRS141" s="86"/>
      <c r="QRT141" s="86"/>
      <c r="QRU141" s="86"/>
      <c r="QRV141" s="86"/>
      <c r="QRW141" s="86"/>
      <c r="QRX141" s="86"/>
      <c r="QRY141" s="86"/>
      <c r="QRZ141" s="86"/>
      <c r="QSA141" s="86"/>
      <c r="QSB141" s="86"/>
      <c r="QSC141" s="86"/>
      <c r="QSD141" s="86"/>
      <c r="QSE141" s="86"/>
      <c r="QSF141" s="86"/>
      <c r="QSG141" s="86"/>
      <c r="QSH141" s="86"/>
      <c r="QSI141" s="86"/>
      <c r="QSJ141" s="86"/>
      <c r="QSK141" s="86"/>
      <c r="QSL141" s="86"/>
      <c r="QSM141" s="86"/>
      <c r="QSN141" s="86"/>
      <c r="QSO141" s="86"/>
      <c r="QSP141" s="86"/>
      <c r="QSQ141" s="86"/>
      <c r="QSR141" s="86"/>
      <c r="QSS141" s="86"/>
      <c r="QST141" s="86"/>
      <c r="QSU141" s="86"/>
      <c r="QSV141" s="86"/>
      <c r="QSW141" s="86"/>
      <c r="QSX141" s="86"/>
      <c r="QSY141" s="86"/>
      <c r="QSZ141" s="86"/>
      <c r="QTA141" s="86"/>
      <c r="QTB141" s="86"/>
      <c r="QTC141" s="86"/>
      <c r="QTD141" s="86"/>
      <c r="QTE141" s="86"/>
      <c r="QTF141" s="86"/>
      <c r="QTG141" s="86"/>
      <c r="QTH141" s="86"/>
      <c r="QTI141" s="86"/>
      <c r="QTJ141" s="86"/>
      <c r="QTK141" s="86"/>
      <c r="QTL141" s="86"/>
      <c r="QTM141" s="86"/>
      <c r="QTN141" s="86"/>
      <c r="QTO141" s="86"/>
      <c r="QTP141" s="86"/>
      <c r="QTQ141" s="86"/>
      <c r="QTR141" s="86"/>
      <c r="QTS141" s="86"/>
      <c r="QTT141" s="86"/>
      <c r="QTU141" s="86"/>
      <c r="QTV141" s="86"/>
      <c r="QTW141" s="86"/>
      <c r="QUD141" s="86"/>
      <c r="QUE141" s="86"/>
      <c r="QUF141" s="86"/>
      <c r="QUG141" s="86"/>
      <c r="QUH141" s="86"/>
      <c r="QUI141" s="86"/>
      <c r="QUJ141" s="86"/>
      <c r="QUK141" s="86"/>
      <c r="QUL141" s="86"/>
      <c r="QUM141" s="86"/>
      <c r="QUN141" s="86"/>
      <c r="QUO141" s="86"/>
      <c r="QUP141" s="86"/>
      <c r="QUQ141" s="86"/>
      <c r="QUR141" s="86"/>
      <c r="QUS141" s="86"/>
      <c r="QUT141" s="86"/>
      <c r="QUU141" s="86"/>
      <c r="QUV141" s="86"/>
      <c r="QUW141" s="86"/>
      <c r="QUX141" s="86"/>
      <c r="QUY141" s="86"/>
      <c r="QUZ141" s="86"/>
      <c r="QVA141" s="86"/>
      <c r="QVB141" s="86"/>
      <c r="QVC141" s="86"/>
      <c r="QVD141" s="86"/>
      <c r="QVE141" s="86"/>
      <c r="QVF141" s="86"/>
      <c r="QVG141" s="86"/>
      <c r="QVH141" s="86"/>
      <c r="QVI141" s="86"/>
      <c r="QVJ141" s="86"/>
      <c r="QVK141" s="86"/>
      <c r="QVL141" s="86"/>
      <c r="QVM141" s="86"/>
      <c r="QVN141" s="86"/>
      <c r="QVO141" s="86"/>
      <c r="QVP141" s="86"/>
      <c r="QVQ141" s="86"/>
      <c r="QVR141" s="86"/>
      <c r="QVS141" s="86"/>
      <c r="QVT141" s="86"/>
      <c r="QVU141" s="86"/>
      <c r="QVV141" s="86"/>
      <c r="QVW141" s="86"/>
      <c r="QVX141" s="86"/>
      <c r="QVY141" s="86"/>
      <c r="QVZ141" s="86"/>
      <c r="QWA141" s="86"/>
      <c r="QWB141" s="86"/>
      <c r="QWC141" s="86"/>
      <c r="QWD141" s="86"/>
      <c r="QWE141" s="86"/>
      <c r="QWF141" s="86"/>
      <c r="QWG141" s="86"/>
      <c r="QWH141" s="86"/>
      <c r="QWI141" s="86"/>
      <c r="QWJ141" s="86"/>
      <c r="QWK141" s="86"/>
      <c r="QWL141" s="86"/>
      <c r="QWM141" s="86"/>
      <c r="QWN141" s="86"/>
      <c r="QWO141" s="86"/>
      <c r="QWP141" s="86"/>
      <c r="QWQ141" s="86"/>
      <c r="QWR141" s="86"/>
      <c r="QWS141" s="86"/>
      <c r="QWT141" s="86"/>
      <c r="QWU141" s="86"/>
      <c r="QWV141" s="86"/>
      <c r="QWW141" s="86"/>
      <c r="QWX141" s="86"/>
      <c r="QWY141" s="86"/>
      <c r="QWZ141" s="86"/>
      <c r="QXA141" s="86"/>
      <c r="QXB141" s="86"/>
      <c r="QXC141" s="86"/>
      <c r="QXD141" s="86"/>
      <c r="QXE141" s="86"/>
      <c r="QXF141" s="86"/>
      <c r="QXG141" s="86"/>
      <c r="QXH141" s="86"/>
      <c r="QXI141" s="86"/>
      <c r="QXJ141" s="86"/>
      <c r="QXK141" s="86"/>
      <c r="QXL141" s="86"/>
      <c r="QXM141" s="86"/>
      <c r="QXN141" s="86"/>
      <c r="QXO141" s="86"/>
      <c r="QXP141" s="86"/>
      <c r="QXQ141" s="86"/>
      <c r="QXR141" s="86"/>
      <c r="QXS141" s="86"/>
      <c r="QXT141" s="86"/>
      <c r="QXU141" s="86"/>
      <c r="QXV141" s="86"/>
      <c r="QXW141" s="86"/>
      <c r="QXX141" s="86"/>
      <c r="QXY141" s="86"/>
      <c r="QXZ141" s="86"/>
      <c r="QYA141" s="86"/>
      <c r="QYB141" s="86"/>
      <c r="QYC141" s="86"/>
      <c r="QYD141" s="86"/>
      <c r="QYE141" s="86"/>
      <c r="QYF141" s="86"/>
      <c r="QYG141" s="86"/>
      <c r="QYH141" s="86"/>
      <c r="QYI141" s="86"/>
      <c r="QYJ141" s="86"/>
      <c r="QYK141" s="86"/>
      <c r="QYL141" s="86"/>
      <c r="QYM141" s="86"/>
      <c r="QYN141" s="86"/>
      <c r="QYO141" s="86"/>
      <c r="QYP141" s="86"/>
      <c r="QYQ141" s="86"/>
      <c r="QYR141" s="86"/>
      <c r="QYS141" s="86"/>
      <c r="QYT141" s="86"/>
      <c r="QYU141" s="86"/>
      <c r="QYV141" s="86"/>
      <c r="QYW141" s="86"/>
      <c r="QYX141" s="86"/>
      <c r="QYY141" s="86"/>
      <c r="QYZ141" s="86"/>
      <c r="QZA141" s="86"/>
      <c r="QZB141" s="86"/>
      <c r="QZC141" s="86"/>
      <c r="QZD141" s="86"/>
      <c r="QZE141" s="86"/>
      <c r="QZF141" s="86"/>
      <c r="QZG141" s="86"/>
      <c r="QZH141" s="86"/>
      <c r="QZI141" s="86"/>
      <c r="QZJ141" s="86"/>
      <c r="QZK141" s="86"/>
      <c r="QZL141" s="86"/>
      <c r="QZM141" s="86"/>
      <c r="QZN141" s="86"/>
      <c r="QZO141" s="86"/>
      <c r="QZP141" s="86"/>
      <c r="QZQ141" s="86"/>
      <c r="QZR141" s="86"/>
      <c r="QZS141" s="86"/>
      <c r="QZT141" s="86"/>
      <c r="QZU141" s="86"/>
      <c r="QZV141" s="86"/>
      <c r="QZW141" s="86"/>
      <c r="QZX141" s="86"/>
      <c r="QZY141" s="86"/>
      <c r="QZZ141" s="86"/>
      <c r="RAA141" s="86"/>
      <c r="RAB141" s="86"/>
      <c r="RAC141" s="86"/>
      <c r="RAD141" s="86"/>
      <c r="RAE141" s="86"/>
      <c r="RAF141" s="86"/>
      <c r="RAG141" s="86"/>
      <c r="RAH141" s="86"/>
      <c r="RAI141" s="86"/>
      <c r="RAJ141" s="86"/>
      <c r="RAK141" s="86"/>
      <c r="RAL141" s="86"/>
      <c r="RAM141" s="86"/>
      <c r="RAN141" s="86"/>
      <c r="RAO141" s="86"/>
      <c r="RAP141" s="86"/>
      <c r="RAQ141" s="86"/>
      <c r="RAR141" s="86"/>
      <c r="RAS141" s="86"/>
      <c r="RAT141" s="86"/>
      <c r="RAU141" s="86"/>
      <c r="RAV141" s="86"/>
      <c r="RAW141" s="86"/>
      <c r="RAX141" s="86"/>
      <c r="RAY141" s="86"/>
      <c r="RAZ141" s="86"/>
      <c r="RBA141" s="86"/>
      <c r="RBB141" s="86"/>
      <c r="RBC141" s="86"/>
      <c r="RBD141" s="86"/>
      <c r="RBE141" s="86"/>
      <c r="RBF141" s="86"/>
      <c r="RBG141" s="86"/>
      <c r="RBH141" s="86"/>
      <c r="RBI141" s="86"/>
      <c r="RBJ141" s="86"/>
      <c r="RBK141" s="86"/>
      <c r="RBL141" s="86"/>
      <c r="RBM141" s="86"/>
      <c r="RBN141" s="86"/>
      <c r="RBO141" s="86"/>
      <c r="RBP141" s="86"/>
      <c r="RBQ141" s="86"/>
      <c r="RBR141" s="86"/>
      <c r="RBS141" s="86"/>
      <c r="RBT141" s="86"/>
      <c r="RBU141" s="86"/>
      <c r="RBV141" s="86"/>
      <c r="RBW141" s="86"/>
      <c r="RBX141" s="86"/>
      <c r="RBY141" s="86"/>
      <c r="RBZ141" s="86"/>
      <c r="RCA141" s="86"/>
      <c r="RCB141" s="86"/>
      <c r="RCC141" s="86"/>
      <c r="RCD141" s="86"/>
      <c r="RCE141" s="86"/>
      <c r="RCF141" s="86"/>
      <c r="RCG141" s="86"/>
      <c r="RCH141" s="86"/>
      <c r="RCI141" s="86"/>
      <c r="RCJ141" s="86"/>
      <c r="RCK141" s="86"/>
      <c r="RCL141" s="86"/>
      <c r="RCM141" s="86"/>
      <c r="RCN141" s="86"/>
      <c r="RCO141" s="86"/>
      <c r="RCP141" s="86"/>
      <c r="RCQ141" s="86"/>
      <c r="RCR141" s="86"/>
      <c r="RCS141" s="86"/>
      <c r="RCT141" s="86"/>
      <c r="RCU141" s="86"/>
      <c r="RCV141" s="86"/>
      <c r="RCW141" s="86"/>
      <c r="RCX141" s="86"/>
      <c r="RCY141" s="86"/>
      <c r="RCZ141" s="86"/>
      <c r="RDA141" s="86"/>
      <c r="RDB141" s="86"/>
      <c r="RDC141" s="86"/>
      <c r="RDD141" s="86"/>
      <c r="RDE141" s="86"/>
      <c r="RDF141" s="86"/>
      <c r="RDG141" s="86"/>
      <c r="RDH141" s="86"/>
      <c r="RDI141" s="86"/>
      <c r="RDJ141" s="86"/>
      <c r="RDK141" s="86"/>
      <c r="RDL141" s="86"/>
      <c r="RDM141" s="86"/>
      <c r="RDN141" s="86"/>
      <c r="RDO141" s="86"/>
      <c r="RDP141" s="86"/>
      <c r="RDQ141" s="86"/>
      <c r="RDR141" s="86"/>
      <c r="RDS141" s="86"/>
      <c r="RDZ141" s="86"/>
      <c r="REA141" s="86"/>
      <c r="REB141" s="86"/>
      <c r="REC141" s="86"/>
      <c r="RED141" s="86"/>
      <c r="REE141" s="86"/>
      <c r="REF141" s="86"/>
      <c r="REG141" s="86"/>
      <c r="REH141" s="86"/>
      <c r="REI141" s="86"/>
      <c r="REJ141" s="86"/>
      <c r="REK141" s="86"/>
      <c r="REL141" s="86"/>
      <c r="REM141" s="86"/>
      <c r="REN141" s="86"/>
      <c r="REO141" s="86"/>
      <c r="REP141" s="86"/>
      <c r="REQ141" s="86"/>
      <c r="RER141" s="86"/>
      <c r="RES141" s="86"/>
      <c r="RET141" s="86"/>
      <c r="REU141" s="86"/>
      <c r="REV141" s="86"/>
      <c r="REW141" s="86"/>
      <c r="REX141" s="86"/>
      <c r="REY141" s="86"/>
      <c r="REZ141" s="86"/>
      <c r="RFA141" s="86"/>
      <c r="RFB141" s="86"/>
      <c r="RFC141" s="86"/>
      <c r="RFD141" s="86"/>
      <c r="RFE141" s="86"/>
      <c r="RFF141" s="86"/>
      <c r="RFG141" s="86"/>
      <c r="RFH141" s="86"/>
      <c r="RFI141" s="86"/>
      <c r="RFJ141" s="86"/>
      <c r="RFK141" s="86"/>
      <c r="RFL141" s="86"/>
      <c r="RFM141" s="86"/>
      <c r="RFN141" s="86"/>
      <c r="RFO141" s="86"/>
      <c r="RFP141" s="86"/>
      <c r="RFQ141" s="86"/>
      <c r="RFR141" s="86"/>
      <c r="RFS141" s="86"/>
      <c r="RFT141" s="86"/>
      <c r="RFU141" s="86"/>
      <c r="RFV141" s="86"/>
      <c r="RFW141" s="86"/>
      <c r="RFX141" s="86"/>
      <c r="RFY141" s="86"/>
      <c r="RFZ141" s="86"/>
      <c r="RGA141" s="86"/>
      <c r="RGB141" s="86"/>
      <c r="RGC141" s="86"/>
      <c r="RGD141" s="86"/>
      <c r="RGE141" s="86"/>
      <c r="RGF141" s="86"/>
      <c r="RGG141" s="86"/>
      <c r="RGH141" s="86"/>
      <c r="RGI141" s="86"/>
      <c r="RGJ141" s="86"/>
      <c r="RGK141" s="86"/>
      <c r="RGL141" s="86"/>
      <c r="RGM141" s="86"/>
      <c r="RGN141" s="86"/>
      <c r="RGO141" s="86"/>
      <c r="RGP141" s="86"/>
      <c r="RGQ141" s="86"/>
      <c r="RGR141" s="86"/>
      <c r="RGS141" s="86"/>
      <c r="RGT141" s="86"/>
      <c r="RGU141" s="86"/>
      <c r="RGV141" s="86"/>
      <c r="RGW141" s="86"/>
      <c r="RGX141" s="86"/>
      <c r="RGY141" s="86"/>
      <c r="RGZ141" s="86"/>
      <c r="RHA141" s="86"/>
      <c r="RHB141" s="86"/>
      <c r="RHC141" s="86"/>
      <c r="RHD141" s="86"/>
      <c r="RHE141" s="86"/>
      <c r="RHF141" s="86"/>
      <c r="RHG141" s="86"/>
      <c r="RHH141" s="86"/>
      <c r="RHI141" s="86"/>
      <c r="RHJ141" s="86"/>
      <c r="RHK141" s="86"/>
      <c r="RHL141" s="86"/>
      <c r="RHM141" s="86"/>
      <c r="RHN141" s="86"/>
      <c r="RHO141" s="86"/>
      <c r="RHP141" s="86"/>
      <c r="RHQ141" s="86"/>
      <c r="RHR141" s="86"/>
      <c r="RHS141" s="86"/>
      <c r="RHT141" s="86"/>
      <c r="RHU141" s="86"/>
      <c r="RHV141" s="86"/>
      <c r="RHW141" s="86"/>
      <c r="RHX141" s="86"/>
      <c r="RHY141" s="86"/>
      <c r="RHZ141" s="86"/>
      <c r="RIA141" s="86"/>
      <c r="RIB141" s="86"/>
      <c r="RIC141" s="86"/>
      <c r="RID141" s="86"/>
      <c r="RIE141" s="86"/>
      <c r="RIF141" s="86"/>
      <c r="RIG141" s="86"/>
      <c r="RIH141" s="86"/>
      <c r="RII141" s="86"/>
      <c r="RIJ141" s="86"/>
      <c r="RIK141" s="86"/>
      <c r="RIL141" s="86"/>
      <c r="RIM141" s="86"/>
      <c r="RIN141" s="86"/>
      <c r="RIO141" s="86"/>
      <c r="RIP141" s="86"/>
      <c r="RIQ141" s="86"/>
      <c r="RIR141" s="86"/>
      <c r="RIS141" s="86"/>
      <c r="RIT141" s="86"/>
      <c r="RIU141" s="86"/>
      <c r="RIV141" s="86"/>
      <c r="RIW141" s="86"/>
      <c r="RIX141" s="86"/>
      <c r="RIY141" s="86"/>
      <c r="RIZ141" s="86"/>
      <c r="RJA141" s="86"/>
      <c r="RJB141" s="86"/>
      <c r="RJC141" s="86"/>
      <c r="RJD141" s="86"/>
      <c r="RJE141" s="86"/>
      <c r="RJF141" s="86"/>
      <c r="RJG141" s="86"/>
      <c r="RJH141" s="86"/>
      <c r="RJI141" s="86"/>
      <c r="RJJ141" s="86"/>
      <c r="RJK141" s="86"/>
      <c r="RJL141" s="86"/>
      <c r="RJM141" s="86"/>
      <c r="RJN141" s="86"/>
      <c r="RJO141" s="86"/>
      <c r="RJP141" s="86"/>
      <c r="RJQ141" s="86"/>
      <c r="RJR141" s="86"/>
      <c r="RJS141" s="86"/>
      <c r="RJT141" s="86"/>
      <c r="RJU141" s="86"/>
      <c r="RJV141" s="86"/>
      <c r="RJW141" s="86"/>
      <c r="RJX141" s="86"/>
      <c r="RJY141" s="86"/>
      <c r="RJZ141" s="86"/>
      <c r="RKA141" s="86"/>
      <c r="RKB141" s="86"/>
      <c r="RKC141" s="86"/>
      <c r="RKD141" s="86"/>
      <c r="RKE141" s="86"/>
      <c r="RKF141" s="86"/>
      <c r="RKG141" s="86"/>
      <c r="RKH141" s="86"/>
      <c r="RKI141" s="86"/>
      <c r="RKJ141" s="86"/>
      <c r="RKK141" s="86"/>
      <c r="RKL141" s="86"/>
      <c r="RKM141" s="86"/>
      <c r="RKN141" s="86"/>
      <c r="RKO141" s="86"/>
      <c r="RKP141" s="86"/>
      <c r="RKQ141" s="86"/>
      <c r="RKR141" s="86"/>
      <c r="RKS141" s="86"/>
      <c r="RKT141" s="86"/>
      <c r="RKU141" s="86"/>
      <c r="RKV141" s="86"/>
      <c r="RKW141" s="86"/>
      <c r="RKX141" s="86"/>
      <c r="RKY141" s="86"/>
      <c r="RKZ141" s="86"/>
      <c r="RLA141" s="86"/>
      <c r="RLB141" s="86"/>
      <c r="RLC141" s="86"/>
      <c r="RLD141" s="86"/>
      <c r="RLE141" s="86"/>
      <c r="RLF141" s="86"/>
      <c r="RLG141" s="86"/>
      <c r="RLH141" s="86"/>
      <c r="RLI141" s="86"/>
      <c r="RLJ141" s="86"/>
      <c r="RLK141" s="86"/>
      <c r="RLL141" s="86"/>
      <c r="RLM141" s="86"/>
      <c r="RLN141" s="86"/>
      <c r="RLO141" s="86"/>
      <c r="RLP141" s="86"/>
      <c r="RLQ141" s="86"/>
      <c r="RLR141" s="86"/>
      <c r="RLS141" s="86"/>
      <c r="RLT141" s="86"/>
      <c r="RLU141" s="86"/>
      <c r="RLV141" s="86"/>
      <c r="RLW141" s="86"/>
      <c r="RLX141" s="86"/>
      <c r="RLY141" s="86"/>
      <c r="RLZ141" s="86"/>
      <c r="RMA141" s="86"/>
      <c r="RMB141" s="86"/>
      <c r="RMC141" s="86"/>
      <c r="RMD141" s="86"/>
      <c r="RME141" s="86"/>
      <c r="RMF141" s="86"/>
      <c r="RMG141" s="86"/>
      <c r="RMH141" s="86"/>
      <c r="RMI141" s="86"/>
      <c r="RMJ141" s="86"/>
      <c r="RMK141" s="86"/>
      <c r="RML141" s="86"/>
      <c r="RMM141" s="86"/>
      <c r="RMN141" s="86"/>
      <c r="RMO141" s="86"/>
      <c r="RMP141" s="86"/>
      <c r="RMQ141" s="86"/>
      <c r="RMR141" s="86"/>
      <c r="RMS141" s="86"/>
      <c r="RMT141" s="86"/>
      <c r="RMU141" s="86"/>
      <c r="RMV141" s="86"/>
      <c r="RMW141" s="86"/>
      <c r="RMX141" s="86"/>
      <c r="RMY141" s="86"/>
      <c r="RMZ141" s="86"/>
      <c r="RNA141" s="86"/>
      <c r="RNB141" s="86"/>
      <c r="RNC141" s="86"/>
      <c r="RND141" s="86"/>
      <c r="RNE141" s="86"/>
      <c r="RNF141" s="86"/>
      <c r="RNG141" s="86"/>
      <c r="RNH141" s="86"/>
      <c r="RNI141" s="86"/>
      <c r="RNJ141" s="86"/>
      <c r="RNK141" s="86"/>
      <c r="RNL141" s="86"/>
      <c r="RNM141" s="86"/>
      <c r="RNN141" s="86"/>
      <c r="RNO141" s="86"/>
      <c r="RNV141" s="86"/>
      <c r="RNW141" s="86"/>
      <c r="RNX141" s="86"/>
      <c r="RNY141" s="86"/>
      <c r="RNZ141" s="86"/>
      <c r="ROA141" s="86"/>
      <c r="ROB141" s="86"/>
      <c r="ROC141" s="86"/>
      <c r="ROD141" s="86"/>
      <c r="ROE141" s="86"/>
      <c r="ROF141" s="86"/>
      <c r="ROG141" s="86"/>
      <c r="ROH141" s="86"/>
      <c r="ROI141" s="86"/>
      <c r="ROJ141" s="86"/>
      <c r="ROK141" s="86"/>
      <c r="ROL141" s="86"/>
      <c r="ROM141" s="86"/>
      <c r="RON141" s="86"/>
      <c r="ROO141" s="86"/>
      <c r="ROP141" s="86"/>
      <c r="ROQ141" s="86"/>
      <c r="ROR141" s="86"/>
      <c r="ROS141" s="86"/>
      <c r="ROT141" s="86"/>
      <c r="ROU141" s="86"/>
      <c r="ROV141" s="86"/>
      <c r="ROW141" s="86"/>
      <c r="ROX141" s="86"/>
      <c r="ROY141" s="86"/>
      <c r="ROZ141" s="86"/>
      <c r="RPA141" s="86"/>
      <c r="RPB141" s="86"/>
      <c r="RPC141" s="86"/>
      <c r="RPD141" s="86"/>
      <c r="RPE141" s="86"/>
      <c r="RPF141" s="86"/>
      <c r="RPG141" s="86"/>
      <c r="RPH141" s="86"/>
      <c r="RPI141" s="86"/>
      <c r="RPJ141" s="86"/>
      <c r="RPK141" s="86"/>
      <c r="RPL141" s="86"/>
      <c r="RPM141" s="86"/>
      <c r="RPN141" s="86"/>
      <c r="RPO141" s="86"/>
      <c r="RPP141" s="86"/>
      <c r="RPQ141" s="86"/>
      <c r="RPR141" s="86"/>
      <c r="RPS141" s="86"/>
      <c r="RPT141" s="86"/>
      <c r="RPU141" s="86"/>
      <c r="RPV141" s="86"/>
      <c r="RPW141" s="86"/>
      <c r="RPX141" s="86"/>
      <c r="RPY141" s="86"/>
      <c r="RPZ141" s="86"/>
      <c r="RQA141" s="86"/>
      <c r="RQB141" s="86"/>
      <c r="RQC141" s="86"/>
      <c r="RQD141" s="86"/>
      <c r="RQE141" s="86"/>
      <c r="RQF141" s="86"/>
      <c r="RQG141" s="86"/>
      <c r="RQH141" s="86"/>
      <c r="RQI141" s="86"/>
      <c r="RQJ141" s="86"/>
      <c r="RQK141" s="86"/>
      <c r="RQL141" s="86"/>
      <c r="RQM141" s="86"/>
      <c r="RQN141" s="86"/>
      <c r="RQO141" s="86"/>
      <c r="RQP141" s="86"/>
      <c r="RQQ141" s="86"/>
      <c r="RQR141" s="86"/>
      <c r="RQS141" s="86"/>
      <c r="RQT141" s="86"/>
      <c r="RQU141" s="86"/>
      <c r="RQV141" s="86"/>
      <c r="RQW141" s="86"/>
      <c r="RQX141" s="86"/>
      <c r="RQY141" s="86"/>
      <c r="RQZ141" s="86"/>
      <c r="RRA141" s="86"/>
      <c r="RRB141" s="86"/>
      <c r="RRC141" s="86"/>
      <c r="RRD141" s="86"/>
      <c r="RRE141" s="86"/>
      <c r="RRF141" s="86"/>
      <c r="RRG141" s="86"/>
      <c r="RRH141" s="86"/>
      <c r="RRI141" s="86"/>
      <c r="RRJ141" s="86"/>
      <c r="RRK141" s="86"/>
      <c r="RRL141" s="86"/>
      <c r="RRM141" s="86"/>
      <c r="RRN141" s="86"/>
      <c r="RRO141" s="86"/>
      <c r="RRP141" s="86"/>
      <c r="RRQ141" s="86"/>
      <c r="RRR141" s="86"/>
      <c r="RRS141" s="86"/>
      <c r="RRT141" s="86"/>
      <c r="RRU141" s="86"/>
      <c r="RRV141" s="86"/>
      <c r="RRW141" s="86"/>
      <c r="RRX141" s="86"/>
      <c r="RRY141" s="86"/>
      <c r="RRZ141" s="86"/>
      <c r="RSA141" s="86"/>
      <c r="RSB141" s="86"/>
      <c r="RSC141" s="86"/>
      <c r="RSD141" s="86"/>
      <c r="RSE141" s="86"/>
      <c r="RSF141" s="86"/>
      <c r="RSG141" s="86"/>
      <c r="RSH141" s="86"/>
      <c r="RSI141" s="86"/>
      <c r="RSJ141" s="86"/>
      <c r="RSK141" s="86"/>
      <c r="RSL141" s="86"/>
      <c r="RSM141" s="86"/>
      <c r="RSN141" s="86"/>
      <c r="RSO141" s="86"/>
      <c r="RSP141" s="86"/>
      <c r="RSQ141" s="86"/>
      <c r="RSR141" s="86"/>
      <c r="RSS141" s="86"/>
      <c r="RST141" s="86"/>
      <c r="RSU141" s="86"/>
      <c r="RSV141" s="86"/>
      <c r="RSW141" s="86"/>
      <c r="RSX141" s="86"/>
      <c r="RSY141" s="86"/>
      <c r="RSZ141" s="86"/>
      <c r="RTA141" s="86"/>
      <c r="RTB141" s="86"/>
      <c r="RTC141" s="86"/>
      <c r="RTD141" s="86"/>
      <c r="RTE141" s="86"/>
      <c r="RTF141" s="86"/>
      <c r="RTG141" s="86"/>
      <c r="RTH141" s="86"/>
      <c r="RTI141" s="86"/>
      <c r="RTJ141" s="86"/>
      <c r="RTK141" s="86"/>
      <c r="RTL141" s="86"/>
      <c r="RTM141" s="86"/>
      <c r="RTN141" s="86"/>
      <c r="RTO141" s="86"/>
      <c r="RTP141" s="86"/>
      <c r="RTQ141" s="86"/>
      <c r="RTR141" s="86"/>
      <c r="RTS141" s="86"/>
      <c r="RTT141" s="86"/>
      <c r="RTU141" s="86"/>
      <c r="RTV141" s="86"/>
      <c r="RTW141" s="86"/>
      <c r="RTX141" s="86"/>
      <c r="RTY141" s="86"/>
      <c r="RTZ141" s="86"/>
      <c r="RUA141" s="86"/>
      <c r="RUB141" s="86"/>
      <c r="RUC141" s="86"/>
      <c r="RUD141" s="86"/>
      <c r="RUE141" s="86"/>
      <c r="RUF141" s="86"/>
      <c r="RUG141" s="86"/>
      <c r="RUH141" s="86"/>
      <c r="RUI141" s="86"/>
      <c r="RUJ141" s="86"/>
      <c r="RUK141" s="86"/>
      <c r="RUL141" s="86"/>
      <c r="RUM141" s="86"/>
      <c r="RUN141" s="86"/>
      <c r="RUO141" s="86"/>
      <c r="RUP141" s="86"/>
      <c r="RUQ141" s="86"/>
      <c r="RUR141" s="86"/>
      <c r="RUS141" s="86"/>
      <c r="RUT141" s="86"/>
      <c r="RUU141" s="86"/>
      <c r="RUV141" s="86"/>
      <c r="RUW141" s="86"/>
      <c r="RUX141" s="86"/>
      <c r="RUY141" s="86"/>
      <c r="RUZ141" s="86"/>
      <c r="RVA141" s="86"/>
      <c r="RVB141" s="86"/>
      <c r="RVC141" s="86"/>
      <c r="RVD141" s="86"/>
      <c r="RVE141" s="86"/>
      <c r="RVF141" s="86"/>
      <c r="RVG141" s="86"/>
      <c r="RVH141" s="86"/>
      <c r="RVI141" s="86"/>
      <c r="RVJ141" s="86"/>
      <c r="RVK141" s="86"/>
      <c r="RVL141" s="86"/>
      <c r="RVM141" s="86"/>
      <c r="RVN141" s="86"/>
      <c r="RVO141" s="86"/>
      <c r="RVP141" s="86"/>
      <c r="RVQ141" s="86"/>
      <c r="RVR141" s="86"/>
      <c r="RVS141" s="86"/>
      <c r="RVT141" s="86"/>
      <c r="RVU141" s="86"/>
      <c r="RVV141" s="86"/>
      <c r="RVW141" s="86"/>
      <c r="RVX141" s="86"/>
      <c r="RVY141" s="86"/>
      <c r="RVZ141" s="86"/>
      <c r="RWA141" s="86"/>
      <c r="RWB141" s="86"/>
      <c r="RWC141" s="86"/>
      <c r="RWD141" s="86"/>
      <c r="RWE141" s="86"/>
      <c r="RWF141" s="86"/>
      <c r="RWG141" s="86"/>
      <c r="RWH141" s="86"/>
      <c r="RWI141" s="86"/>
      <c r="RWJ141" s="86"/>
      <c r="RWK141" s="86"/>
      <c r="RWL141" s="86"/>
      <c r="RWM141" s="86"/>
      <c r="RWN141" s="86"/>
      <c r="RWO141" s="86"/>
      <c r="RWP141" s="86"/>
      <c r="RWQ141" s="86"/>
      <c r="RWR141" s="86"/>
      <c r="RWS141" s="86"/>
      <c r="RWT141" s="86"/>
      <c r="RWU141" s="86"/>
      <c r="RWV141" s="86"/>
      <c r="RWW141" s="86"/>
      <c r="RWX141" s="86"/>
      <c r="RWY141" s="86"/>
      <c r="RWZ141" s="86"/>
      <c r="RXA141" s="86"/>
      <c r="RXB141" s="86"/>
      <c r="RXC141" s="86"/>
      <c r="RXD141" s="86"/>
      <c r="RXE141" s="86"/>
      <c r="RXF141" s="86"/>
      <c r="RXG141" s="86"/>
      <c r="RXH141" s="86"/>
      <c r="RXI141" s="86"/>
      <c r="RXJ141" s="86"/>
      <c r="RXK141" s="86"/>
      <c r="RXR141" s="86"/>
      <c r="RXS141" s="86"/>
      <c r="RXT141" s="86"/>
      <c r="RXU141" s="86"/>
      <c r="RXV141" s="86"/>
      <c r="RXW141" s="86"/>
      <c r="RXX141" s="86"/>
      <c r="RXY141" s="86"/>
      <c r="RXZ141" s="86"/>
      <c r="RYA141" s="86"/>
      <c r="RYB141" s="86"/>
      <c r="RYC141" s="86"/>
      <c r="RYD141" s="86"/>
      <c r="RYE141" s="86"/>
      <c r="RYF141" s="86"/>
      <c r="RYG141" s="86"/>
      <c r="RYH141" s="86"/>
      <c r="RYI141" s="86"/>
      <c r="RYJ141" s="86"/>
      <c r="RYK141" s="86"/>
      <c r="RYL141" s="86"/>
      <c r="RYM141" s="86"/>
      <c r="RYN141" s="86"/>
      <c r="RYO141" s="86"/>
      <c r="RYP141" s="86"/>
      <c r="RYQ141" s="86"/>
      <c r="RYR141" s="86"/>
      <c r="RYS141" s="86"/>
      <c r="RYT141" s="86"/>
      <c r="RYU141" s="86"/>
      <c r="RYV141" s="86"/>
      <c r="RYW141" s="86"/>
      <c r="RYX141" s="86"/>
      <c r="RYY141" s="86"/>
      <c r="RYZ141" s="86"/>
      <c r="RZA141" s="86"/>
      <c r="RZB141" s="86"/>
      <c r="RZC141" s="86"/>
      <c r="RZD141" s="86"/>
      <c r="RZE141" s="86"/>
      <c r="RZF141" s="86"/>
      <c r="RZG141" s="86"/>
      <c r="RZH141" s="86"/>
      <c r="RZI141" s="86"/>
      <c r="RZJ141" s="86"/>
      <c r="RZK141" s="86"/>
      <c r="RZL141" s="86"/>
      <c r="RZM141" s="86"/>
      <c r="RZN141" s="86"/>
      <c r="RZO141" s="86"/>
      <c r="RZP141" s="86"/>
      <c r="RZQ141" s="86"/>
      <c r="RZR141" s="86"/>
      <c r="RZS141" s="86"/>
      <c r="RZT141" s="86"/>
      <c r="RZU141" s="86"/>
      <c r="RZV141" s="86"/>
      <c r="RZW141" s="86"/>
      <c r="RZX141" s="86"/>
      <c r="RZY141" s="86"/>
      <c r="RZZ141" s="86"/>
      <c r="SAA141" s="86"/>
      <c r="SAB141" s="86"/>
      <c r="SAC141" s="86"/>
      <c r="SAD141" s="86"/>
      <c r="SAE141" s="86"/>
      <c r="SAF141" s="86"/>
      <c r="SAG141" s="86"/>
      <c r="SAH141" s="86"/>
      <c r="SAI141" s="86"/>
      <c r="SAJ141" s="86"/>
      <c r="SAK141" s="86"/>
      <c r="SAL141" s="86"/>
      <c r="SAM141" s="86"/>
      <c r="SAN141" s="86"/>
      <c r="SAO141" s="86"/>
      <c r="SAP141" s="86"/>
      <c r="SAQ141" s="86"/>
      <c r="SAR141" s="86"/>
      <c r="SAS141" s="86"/>
      <c r="SAT141" s="86"/>
      <c r="SAU141" s="86"/>
      <c r="SAV141" s="86"/>
      <c r="SAW141" s="86"/>
      <c r="SAX141" s="86"/>
      <c r="SAY141" s="86"/>
      <c r="SAZ141" s="86"/>
      <c r="SBA141" s="86"/>
      <c r="SBB141" s="86"/>
      <c r="SBC141" s="86"/>
      <c r="SBD141" s="86"/>
      <c r="SBE141" s="86"/>
      <c r="SBF141" s="86"/>
      <c r="SBG141" s="86"/>
      <c r="SBH141" s="86"/>
      <c r="SBI141" s="86"/>
      <c r="SBJ141" s="86"/>
      <c r="SBK141" s="86"/>
      <c r="SBL141" s="86"/>
      <c r="SBM141" s="86"/>
      <c r="SBN141" s="86"/>
      <c r="SBO141" s="86"/>
      <c r="SBP141" s="86"/>
      <c r="SBQ141" s="86"/>
      <c r="SBR141" s="86"/>
      <c r="SBS141" s="86"/>
      <c r="SBT141" s="86"/>
      <c r="SBU141" s="86"/>
      <c r="SBV141" s="86"/>
      <c r="SBW141" s="86"/>
      <c r="SBX141" s="86"/>
      <c r="SBY141" s="86"/>
      <c r="SBZ141" s="86"/>
      <c r="SCA141" s="86"/>
      <c r="SCB141" s="86"/>
      <c r="SCC141" s="86"/>
      <c r="SCD141" s="86"/>
      <c r="SCE141" s="86"/>
      <c r="SCF141" s="86"/>
      <c r="SCG141" s="86"/>
      <c r="SCH141" s="86"/>
      <c r="SCI141" s="86"/>
      <c r="SCJ141" s="86"/>
      <c r="SCK141" s="86"/>
      <c r="SCL141" s="86"/>
      <c r="SCM141" s="86"/>
      <c r="SCN141" s="86"/>
      <c r="SCO141" s="86"/>
      <c r="SCP141" s="86"/>
      <c r="SCQ141" s="86"/>
      <c r="SCR141" s="86"/>
      <c r="SCS141" s="86"/>
      <c r="SCT141" s="86"/>
      <c r="SCU141" s="86"/>
      <c r="SCV141" s="86"/>
      <c r="SCW141" s="86"/>
      <c r="SCX141" s="86"/>
      <c r="SCY141" s="86"/>
      <c r="SCZ141" s="86"/>
      <c r="SDA141" s="86"/>
      <c r="SDB141" s="86"/>
      <c r="SDC141" s="86"/>
      <c r="SDD141" s="86"/>
      <c r="SDE141" s="86"/>
      <c r="SDF141" s="86"/>
      <c r="SDG141" s="86"/>
      <c r="SDH141" s="86"/>
      <c r="SDI141" s="86"/>
      <c r="SDJ141" s="86"/>
      <c r="SDK141" s="86"/>
      <c r="SDL141" s="86"/>
      <c r="SDM141" s="86"/>
      <c r="SDN141" s="86"/>
      <c r="SDO141" s="86"/>
      <c r="SDP141" s="86"/>
      <c r="SDQ141" s="86"/>
      <c r="SDR141" s="86"/>
      <c r="SDS141" s="86"/>
      <c r="SDT141" s="86"/>
      <c r="SDU141" s="86"/>
      <c r="SDV141" s="86"/>
      <c r="SDW141" s="86"/>
      <c r="SDX141" s="86"/>
      <c r="SDY141" s="86"/>
      <c r="SDZ141" s="86"/>
      <c r="SEA141" s="86"/>
      <c r="SEB141" s="86"/>
      <c r="SEC141" s="86"/>
      <c r="SED141" s="86"/>
      <c r="SEE141" s="86"/>
      <c r="SEF141" s="86"/>
      <c r="SEG141" s="86"/>
      <c r="SEH141" s="86"/>
      <c r="SEI141" s="86"/>
      <c r="SEJ141" s="86"/>
      <c r="SEK141" s="86"/>
      <c r="SEL141" s="86"/>
      <c r="SEM141" s="86"/>
      <c r="SEN141" s="86"/>
      <c r="SEO141" s="86"/>
      <c r="SEP141" s="86"/>
      <c r="SEQ141" s="86"/>
      <c r="SER141" s="86"/>
      <c r="SES141" s="86"/>
      <c r="SET141" s="86"/>
      <c r="SEU141" s="86"/>
      <c r="SEV141" s="86"/>
      <c r="SEW141" s="86"/>
      <c r="SEX141" s="86"/>
      <c r="SEY141" s="86"/>
      <c r="SEZ141" s="86"/>
      <c r="SFA141" s="86"/>
      <c r="SFB141" s="86"/>
      <c r="SFC141" s="86"/>
      <c r="SFD141" s="86"/>
      <c r="SFE141" s="86"/>
      <c r="SFF141" s="86"/>
      <c r="SFG141" s="86"/>
      <c r="SFH141" s="86"/>
      <c r="SFI141" s="86"/>
      <c r="SFJ141" s="86"/>
      <c r="SFK141" s="86"/>
      <c r="SFL141" s="86"/>
      <c r="SFM141" s="86"/>
      <c r="SFN141" s="86"/>
      <c r="SFO141" s="86"/>
      <c r="SFP141" s="86"/>
      <c r="SFQ141" s="86"/>
      <c r="SFR141" s="86"/>
      <c r="SFS141" s="86"/>
      <c r="SFT141" s="86"/>
      <c r="SFU141" s="86"/>
      <c r="SFV141" s="86"/>
      <c r="SFW141" s="86"/>
      <c r="SFX141" s="86"/>
      <c r="SFY141" s="86"/>
      <c r="SFZ141" s="86"/>
      <c r="SGA141" s="86"/>
      <c r="SGB141" s="86"/>
      <c r="SGC141" s="86"/>
      <c r="SGD141" s="86"/>
      <c r="SGE141" s="86"/>
      <c r="SGF141" s="86"/>
      <c r="SGG141" s="86"/>
      <c r="SGH141" s="86"/>
      <c r="SGI141" s="86"/>
      <c r="SGJ141" s="86"/>
      <c r="SGK141" s="86"/>
      <c r="SGL141" s="86"/>
      <c r="SGM141" s="86"/>
      <c r="SGN141" s="86"/>
      <c r="SGO141" s="86"/>
      <c r="SGP141" s="86"/>
      <c r="SGQ141" s="86"/>
      <c r="SGR141" s="86"/>
      <c r="SGS141" s="86"/>
      <c r="SGT141" s="86"/>
      <c r="SGU141" s="86"/>
      <c r="SGV141" s="86"/>
      <c r="SGW141" s="86"/>
      <c r="SGX141" s="86"/>
      <c r="SGY141" s="86"/>
      <c r="SGZ141" s="86"/>
      <c r="SHA141" s="86"/>
      <c r="SHB141" s="86"/>
      <c r="SHC141" s="86"/>
      <c r="SHD141" s="86"/>
      <c r="SHE141" s="86"/>
      <c r="SHF141" s="86"/>
      <c r="SHG141" s="86"/>
      <c r="SHN141" s="86"/>
      <c r="SHO141" s="86"/>
      <c r="SHP141" s="86"/>
      <c r="SHQ141" s="86"/>
      <c r="SHR141" s="86"/>
      <c r="SHS141" s="86"/>
      <c r="SHT141" s="86"/>
      <c r="SHU141" s="86"/>
      <c r="SHV141" s="86"/>
      <c r="SHW141" s="86"/>
      <c r="SHX141" s="86"/>
      <c r="SHY141" s="86"/>
      <c r="SHZ141" s="86"/>
      <c r="SIA141" s="86"/>
      <c r="SIB141" s="86"/>
      <c r="SIC141" s="86"/>
      <c r="SID141" s="86"/>
      <c r="SIE141" s="86"/>
      <c r="SIF141" s="86"/>
      <c r="SIG141" s="86"/>
      <c r="SIH141" s="86"/>
      <c r="SII141" s="86"/>
      <c r="SIJ141" s="86"/>
      <c r="SIK141" s="86"/>
      <c r="SIL141" s="86"/>
      <c r="SIM141" s="86"/>
      <c r="SIN141" s="86"/>
      <c r="SIO141" s="86"/>
      <c r="SIP141" s="86"/>
      <c r="SIQ141" s="86"/>
      <c r="SIR141" s="86"/>
      <c r="SIS141" s="86"/>
      <c r="SIT141" s="86"/>
      <c r="SIU141" s="86"/>
      <c r="SIV141" s="86"/>
      <c r="SIW141" s="86"/>
      <c r="SIX141" s="86"/>
      <c r="SIY141" s="86"/>
      <c r="SIZ141" s="86"/>
      <c r="SJA141" s="86"/>
      <c r="SJB141" s="86"/>
      <c r="SJC141" s="86"/>
      <c r="SJD141" s="86"/>
      <c r="SJE141" s="86"/>
      <c r="SJF141" s="86"/>
      <c r="SJG141" s="86"/>
      <c r="SJH141" s="86"/>
      <c r="SJI141" s="86"/>
      <c r="SJJ141" s="86"/>
      <c r="SJK141" s="86"/>
      <c r="SJL141" s="86"/>
      <c r="SJM141" s="86"/>
      <c r="SJN141" s="86"/>
      <c r="SJO141" s="86"/>
      <c r="SJP141" s="86"/>
      <c r="SJQ141" s="86"/>
      <c r="SJR141" s="86"/>
      <c r="SJS141" s="86"/>
      <c r="SJT141" s="86"/>
      <c r="SJU141" s="86"/>
      <c r="SJV141" s="86"/>
      <c r="SJW141" s="86"/>
      <c r="SJX141" s="86"/>
      <c r="SJY141" s="86"/>
      <c r="SJZ141" s="86"/>
      <c r="SKA141" s="86"/>
      <c r="SKB141" s="86"/>
      <c r="SKC141" s="86"/>
      <c r="SKD141" s="86"/>
      <c r="SKE141" s="86"/>
      <c r="SKF141" s="86"/>
      <c r="SKG141" s="86"/>
      <c r="SKH141" s="86"/>
      <c r="SKI141" s="86"/>
      <c r="SKJ141" s="86"/>
      <c r="SKK141" s="86"/>
      <c r="SKL141" s="86"/>
      <c r="SKM141" s="86"/>
      <c r="SKN141" s="86"/>
      <c r="SKO141" s="86"/>
      <c r="SKP141" s="86"/>
      <c r="SKQ141" s="86"/>
      <c r="SKR141" s="86"/>
      <c r="SKS141" s="86"/>
      <c r="SKT141" s="86"/>
      <c r="SKU141" s="86"/>
      <c r="SKV141" s="86"/>
      <c r="SKW141" s="86"/>
      <c r="SKX141" s="86"/>
      <c r="SKY141" s="86"/>
      <c r="SKZ141" s="86"/>
      <c r="SLA141" s="86"/>
      <c r="SLB141" s="86"/>
      <c r="SLC141" s="86"/>
      <c r="SLD141" s="86"/>
      <c r="SLE141" s="86"/>
      <c r="SLF141" s="86"/>
      <c r="SLG141" s="86"/>
      <c r="SLH141" s="86"/>
      <c r="SLI141" s="86"/>
      <c r="SLJ141" s="86"/>
      <c r="SLK141" s="86"/>
      <c r="SLL141" s="86"/>
      <c r="SLM141" s="86"/>
      <c r="SLN141" s="86"/>
      <c r="SLO141" s="86"/>
      <c r="SLP141" s="86"/>
      <c r="SLQ141" s="86"/>
      <c r="SLR141" s="86"/>
      <c r="SLS141" s="86"/>
      <c r="SLT141" s="86"/>
      <c r="SLU141" s="86"/>
      <c r="SLV141" s="86"/>
      <c r="SLW141" s="86"/>
      <c r="SLX141" s="86"/>
      <c r="SLY141" s="86"/>
      <c r="SLZ141" s="86"/>
      <c r="SMA141" s="86"/>
      <c r="SMB141" s="86"/>
      <c r="SMC141" s="86"/>
      <c r="SMD141" s="86"/>
      <c r="SME141" s="86"/>
      <c r="SMF141" s="86"/>
      <c r="SMG141" s="86"/>
      <c r="SMH141" s="86"/>
      <c r="SMI141" s="86"/>
      <c r="SMJ141" s="86"/>
      <c r="SMK141" s="86"/>
      <c r="SML141" s="86"/>
      <c r="SMM141" s="86"/>
      <c r="SMN141" s="86"/>
      <c r="SMO141" s="86"/>
      <c r="SMP141" s="86"/>
      <c r="SMQ141" s="86"/>
      <c r="SMR141" s="86"/>
      <c r="SMS141" s="86"/>
      <c r="SMT141" s="86"/>
      <c r="SMU141" s="86"/>
      <c r="SMV141" s="86"/>
      <c r="SMW141" s="86"/>
      <c r="SMX141" s="86"/>
      <c r="SMY141" s="86"/>
      <c r="SMZ141" s="86"/>
      <c r="SNA141" s="86"/>
      <c r="SNB141" s="86"/>
      <c r="SNC141" s="86"/>
      <c r="SND141" s="86"/>
      <c r="SNE141" s="86"/>
      <c r="SNF141" s="86"/>
      <c r="SNG141" s="86"/>
      <c r="SNH141" s="86"/>
      <c r="SNI141" s="86"/>
      <c r="SNJ141" s="86"/>
      <c r="SNK141" s="86"/>
      <c r="SNL141" s="86"/>
      <c r="SNM141" s="86"/>
      <c r="SNN141" s="86"/>
      <c r="SNO141" s="86"/>
      <c r="SNP141" s="86"/>
      <c r="SNQ141" s="86"/>
      <c r="SNR141" s="86"/>
      <c r="SNS141" s="86"/>
      <c r="SNT141" s="86"/>
      <c r="SNU141" s="86"/>
      <c r="SNV141" s="86"/>
      <c r="SNW141" s="86"/>
      <c r="SNX141" s="86"/>
      <c r="SNY141" s="86"/>
      <c r="SNZ141" s="86"/>
      <c r="SOA141" s="86"/>
      <c r="SOB141" s="86"/>
      <c r="SOC141" s="86"/>
      <c r="SOD141" s="86"/>
      <c r="SOE141" s="86"/>
      <c r="SOF141" s="86"/>
      <c r="SOG141" s="86"/>
      <c r="SOH141" s="86"/>
      <c r="SOI141" s="86"/>
      <c r="SOJ141" s="86"/>
      <c r="SOK141" s="86"/>
      <c r="SOL141" s="86"/>
      <c r="SOM141" s="86"/>
      <c r="SON141" s="86"/>
      <c r="SOO141" s="86"/>
      <c r="SOP141" s="86"/>
      <c r="SOQ141" s="86"/>
      <c r="SOR141" s="86"/>
      <c r="SOS141" s="86"/>
      <c r="SOT141" s="86"/>
      <c r="SOU141" s="86"/>
      <c r="SOV141" s="86"/>
      <c r="SOW141" s="86"/>
      <c r="SOX141" s="86"/>
      <c r="SOY141" s="86"/>
      <c r="SOZ141" s="86"/>
      <c r="SPA141" s="86"/>
      <c r="SPB141" s="86"/>
      <c r="SPC141" s="86"/>
      <c r="SPD141" s="86"/>
      <c r="SPE141" s="86"/>
      <c r="SPF141" s="86"/>
      <c r="SPG141" s="86"/>
      <c r="SPH141" s="86"/>
      <c r="SPI141" s="86"/>
      <c r="SPJ141" s="86"/>
      <c r="SPK141" s="86"/>
      <c r="SPL141" s="86"/>
      <c r="SPM141" s="86"/>
      <c r="SPN141" s="86"/>
      <c r="SPO141" s="86"/>
      <c r="SPP141" s="86"/>
      <c r="SPQ141" s="86"/>
      <c r="SPR141" s="86"/>
      <c r="SPS141" s="86"/>
      <c r="SPT141" s="86"/>
      <c r="SPU141" s="86"/>
      <c r="SPV141" s="86"/>
      <c r="SPW141" s="86"/>
      <c r="SPX141" s="86"/>
      <c r="SPY141" s="86"/>
      <c r="SPZ141" s="86"/>
      <c r="SQA141" s="86"/>
      <c r="SQB141" s="86"/>
      <c r="SQC141" s="86"/>
      <c r="SQD141" s="86"/>
      <c r="SQE141" s="86"/>
      <c r="SQF141" s="86"/>
      <c r="SQG141" s="86"/>
      <c r="SQH141" s="86"/>
      <c r="SQI141" s="86"/>
      <c r="SQJ141" s="86"/>
      <c r="SQK141" s="86"/>
      <c r="SQL141" s="86"/>
      <c r="SQM141" s="86"/>
      <c r="SQN141" s="86"/>
      <c r="SQO141" s="86"/>
      <c r="SQP141" s="86"/>
      <c r="SQQ141" s="86"/>
      <c r="SQR141" s="86"/>
      <c r="SQS141" s="86"/>
      <c r="SQT141" s="86"/>
      <c r="SQU141" s="86"/>
      <c r="SQV141" s="86"/>
      <c r="SQW141" s="86"/>
      <c r="SQX141" s="86"/>
      <c r="SQY141" s="86"/>
      <c r="SQZ141" s="86"/>
      <c r="SRA141" s="86"/>
      <c r="SRB141" s="86"/>
      <c r="SRC141" s="86"/>
      <c r="SRJ141" s="86"/>
      <c r="SRK141" s="86"/>
      <c r="SRL141" s="86"/>
      <c r="SRM141" s="86"/>
      <c r="SRN141" s="86"/>
      <c r="SRO141" s="86"/>
      <c r="SRP141" s="86"/>
      <c r="SRQ141" s="86"/>
      <c r="SRR141" s="86"/>
      <c r="SRS141" s="86"/>
      <c r="SRT141" s="86"/>
      <c r="SRU141" s="86"/>
      <c r="SRV141" s="86"/>
      <c r="SRW141" s="86"/>
      <c r="SRX141" s="86"/>
      <c r="SRY141" s="86"/>
      <c r="SRZ141" s="86"/>
      <c r="SSA141" s="86"/>
      <c r="SSB141" s="86"/>
      <c r="SSC141" s="86"/>
      <c r="SSD141" s="86"/>
      <c r="SSE141" s="86"/>
      <c r="SSF141" s="86"/>
      <c r="SSG141" s="86"/>
      <c r="SSH141" s="86"/>
      <c r="SSI141" s="86"/>
      <c r="SSJ141" s="86"/>
      <c r="SSK141" s="86"/>
      <c r="SSL141" s="86"/>
      <c r="SSM141" s="86"/>
      <c r="SSN141" s="86"/>
      <c r="SSO141" s="86"/>
      <c r="SSP141" s="86"/>
      <c r="SSQ141" s="86"/>
      <c r="SSR141" s="86"/>
      <c r="SSS141" s="86"/>
      <c r="SST141" s="86"/>
      <c r="SSU141" s="86"/>
      <c r="SSV141" s="86"/>
      <c r="SSW141" s="86"/>
      <c r="SSX141" s="86"/>
      <c r="SSY141" s="86"/>
      <c r="SSZ141" s="86"/>
      <c r="STA141" s="86"/>
      <c r="STB141" s="86"/>
      <c r="STC141" s="86"/>
      <c r="STD141" s="86"/>
      <c r="STE141" s="86"/>
      <c r="STF141" s="86"/>
      <c r="STG141" s="86"/>
      <c r="STH141" s="86"/>
      <c r="STI141" s="86"/>
      <c r="STJ141" s="86"/>
      <c r="STK141" s="86"/>
      <c r="STL141" s="86"/>
      <c r="STM141" s="86"/>
      <c r="STN141" s="86"/>
      <c r="STO141" s="86"/>
      <c r="STP141" s="86"/>
      <c r="STQ141" s="86"/>
      <c r="STR141" s="86"/>
      <c r="STS141" s="86"/>
      <c r="STT141" s="86"/>
      <c r="STU141" s="86"/>
      <c r="STV141" s="86"/>
      <c r="STW141" s="86"/>
      <c r="STX141" s="86"/>
      <c r="STY141" s="86"/>
      <c r="STZ141" s="86"/>
      <c r="SUA141" s="86"/>
      <c r="SUB141" s="86"/>
      <c r="SUC141" s="86"/>
      <c r="SUD141" s="86"/>
      <c r="SUE141" s="86"/>
      <c r="SUF141" s="86"/>
      <c r="SUG141" s="86"/>
      <c r="SUH141" s="86"/>
      <c r="SUI141" s="86"/>
      <c r="SUJ141" s="86"/>
      <c r="SUK141" s="86"/>
      <c r="SUL141" s="86"/>
      <c r="SUM141" s="86"/>
      <c r="SUN141" s="86"/>
      <c r="SUO141" s="86"/>
      <c r="SUP141" s="86"/>
      <c r="SUQ141" s="86"/>
      <c r="SUR141" s="86"/>
      <c r="SUS141" s="86"/>
      <c r="SUT141" s="86"/>
      <c r="SUU141" s="86"/>
      <c r="SUV141" s="86"/>
      <c r="SUW141" s="86"/>
      <c r="SUX141" s="86"/>
      <c r="SUY141" s="86"/>
      <c r="SUZ141" s="86"/>
      <c r="SVA141" s="86"/>
      <c r="SVB141" s="86"/>
      <c r="SVC141" s="86"/>
      <c r="SVD141" s="86"/>
      <c r="SVE141" s="86"/>
      <c r="SVF141" s="86"/>
      <c r="SVG141" s="86"/>
      <c r="SVH141" s="86"/>
      <c r="SVI141" s="86"/>
      <c r="SVJ141" s="86"/>
      <c r="SVK141" s="86"/>
      <c r="SVL141" s="86"/>
      <c r="SVM141" s="86"/>
      <c r="SVN141" s="86"/>
      <c r="SVO141" s="86"/>
      <c r="SVP141" s="86"/>
      <c r="SVQ141" s="86"/>
      <c r="SVR141" s="86"/>
      <c r="SVS141" s="86"/>
      <c r="SVT141" s="86"/>
      <c r="SVU141" s="86"/>
      <c r="SVV141" s="86"/>
      <c r="SVW141" s="86"/>
      <c r="SVX141" s="86"/>
      <c r="SVY141" s="86"/>
      <c r="SVZ141" s="86"/>
      <c r="SWA141" s="86"/>
      <c r="SWB141" s="86"/>
      <c r="SWC141" s="86"/>
      <c r="SWD141" s="86"/>
      <c r="SWE141" s="86"/>
      <c r="SWF141" s="86"/>
      <c r="SWG141" s="86"/>
      <c r="SWH141" s="86"/>
      <c r="SWI141" s="86"/>
      <c r="SWJ141" s="86"/>
      <c r="SWK141" s="86"/>
      <c r="SWL141" s="86"/>
      <c r="SWM141" s="86"/>
      <c r="SWN141" s="86"/>
      <c r="SWO141" s="86"/>
      <c r="SWP141" s="86"/>
      <c r="SWQ141" s="86"/>
      <c r="SWR141" s="86"/>
      <c r="SWS141" s="86"/>
      <c r="SWT141" s="86"/>
      <c r="SWU141" s="86"/>
      <c r="SWV141" s="86"/>
      <c r="SWW141" s="86"/>
      <c r="SWX141" s="86"/>
      <c r="SWY141" s="86"/>
      <c r="SWZ141" s="86"/>
      <c r="SXA141" s="86"/>
      <c r="SXB141" s="86"/>
      <c r="SXC141" s="86"/>
      <c r="SXD141" s="86"/>
      <c r="SXE141" s="86"/>
      <c r="SXF141" s="86"/>
      <c r="SXG141" s="86"/>
      <c r="SXH141" s="86"/>
      <c r="SXI141" s="86"/>
      <c r="SXJ141" s="86"/>
      <c r="SXK141" s="86"/>
      <c r="SXL141" s="86"/>
      <c r="SXM141" s="86"/>
      <c r="SXN141" s="86"/>
      <c r="SXO141" s="86"/>
      <c r="SXP141" s="86"/>
      <c r="SXQ141" s="86"/>
      <c r="SXR141" s="86"/>
      <c r="SXS141" s="86"/>
      <c r="SXT141" s="86"/>
      <c r="SXU141" s="86"/>
      <c r="SXV141" s="86"/>
      <c r="SXW141" s="86"/>
      <c r="SXX141" s="86"/>
      <c r="SXY141" s="86"/>
      <c r="SXZ141" s="86"/>
      <c r="SYA141" s="86"/>
      <c r="SYB141" s="86"/>
      <c r="SYC141" s="86"/>
      <c r="SYD141" s="86"/>
      <c r="SYE141" s="86"/>
      <c r="SYF141" s="86"/>
      <c r="SYG141" s="86"/>
      <c r="SYH141" s="86"/>
      <c r="SYI141" s="86"/>
      <c r="SYJ141" s="86"/>
      <c r="SYK141" s="86"/>
      <c r="SYL141" s="86"/>
      <c r="SYM141" s="86"/>
      <c r="SYN141" s="86"/>
      <c r="SYO141" s="86"/>
      <c r="SYP141" s="86"/>
      <c r="SYQ141" s="86"/>
      <c r="SYR141" s="86"/>
      <c r="SYS141" s="86"/>
      <c r="SYT141" s="86"/>
      <c r="SYU141" s="86"/>
      <c r="SYV141" s="86"/>
      <c r="SYW141" s="86"/>
      <c r="SYX141" s="86"/>
      <c r="SYY141" s="86"/>
      <c r="SYZ141" s="86"/>
      <c r="SZA141" s="86"/>
      <c r="SZB141" s="86"/>
      <c r="SZC141" s="86"/>
      <c r="SZD141" s="86"/>
      <c r="SZE141" s="86"/>
      <c r="SZF141" s="86"/>
      <c r="SZG141" s="86"/>
      <c r="SZH141" s="86"/>
      <c r="SZI141" s="86"/>
      <c r="SZJ141" s="86"/>
      <c r="SZK141" s="86"/>
      <c r="SZL141" s="86"/>
      <c r="SZM141" s="86"/>
      <c r="SZN141" s="86"/>
      <c r="SZO141" s="86"/>
      <c r="SZP141" s="86"/>
      <c r="SZQ141" s="86"/>
      <c r="SZR141" s="86"/>
      <c r="SZS141" s="86"/>
      <c r="SZT141" s="86"/>
      <c r="SZU141" s="86"/>
      <c r="SZV141" s="86"/>
      <c r="SZW141" s="86"/>
      <c r="SZX141" s="86"/>
      <c r="SZY141" s="86"/>
      <c r="SZZ141" s="86"/>
      <c r="TAA141" s="86"/>
      <c r="TAB141" s="86"/>
      <c r="TAC141" s="86"/>
      <c r="TAD141" s="86"/>
      <c r="TAE141" s="86"/>
      <c r="TAF141" s="86"/>
      <c r="TAG141" s="86"/>
      <c r="TAH141" s="86"/>
      <c r="TAI141" s="86"/>
      <c r="TAJ141" s="86"/>
      <c r="TAK141" s="86"/>
      <c r="TAL141" s="86"/>
      <c r="TAM141" s="86"/>
      <c r="TAN141" s="86"/>
      <c r="TAO141" s="86"/>
      <c r="TAP141" s="86"/>
      <c r="TAQ141" s="86"/>
      <c r="TAR141" s="86"/>
      <c r="TAS141" s="86"/>
      <c r="TAT141" s="86"/>
      <c r="TAU141" s="86"/>
      <c r="TAV141" s="86"/>
      <c r="TAW141" s="86"/>
      <c r="TAX141" s="86"/>
      <c r="TAY141" s="86"/>
      <c r="TBF141" s="86"/>
      <c r="TBG141" s="86"/>
      <c r="TBH141" s="86"/>
      <c r="TBI141" s="86"/>
      <c r="TBJ141" s="86"/>
      <c r="TBK141" s="86"/>
      <c r="TBL141" s="86"/>
      <c r="TBM141" s="86"/>
      <c r="TBN141" s="86"/>
      <c r="TBO141" s="86"/>
      <c r="TBP141" s="86"/>
      <c r="TBQ141" s="86"/>
      <c r="TBR141" s="86"/>
      <c r="TBS141" s="86"/>
      <c r="TBT141" s="86"/>
      <c r="TBU141" s="86"/>
      <c r="TBV141" s="86"/>
      <c r="TBW141" s="86"/>
      <c r="TBX141" s="86"/>
      <c r="TBY141" s="86"/>
      <c r="TBZ141" s="86"/>
      <c r="TCA141" s="86"/>
      <c r="TCB141" s="86"/>
      <c r="TCC141" s="86"/>
      <c r="TCD141" s="86"/>
      <c r="TCE141" s="86"/>
      <c r="TCF141" s="86"/>
      <c r="TCG141" s="86"/>
      <c r="TCH141" s="86"/>
      <c r="TCI141" s="86"/>
      <c r="TCJ141" s="86"/>
      <c r="TCK141" s="86"/>
      <c r="TCL141" s="86"/>
      <c r="TCM141" s="86"/>
      <c r="TCN141" s="86"/>
      <c r="TCO141" s="86"/>
      <c r="TCP141" s="86"/>
      <c r="TCQ141" s="86"/>
      <c r="TCR141" s="86"/>
      <c r="TCS141" s="86"/>
      <c r="TCT141" s="86"/>
      <c r="TCU141" s="86"/>
      <c r="TCV141" s="86"/>
      <c r="TCW141" s="86"/>
      <c r="TCX141" s="86"/>
      <c r="TCY141" s="86"/>
      <c r="TCZ141" s="86"/>
      <c r="TDA141" s="86"/>
      <c r="TDB141" s="86"/>
      <c r="TDC141" s="86"/>
      <c r="TDD141" s="86"/>
      <c r="TDE141" s="86"/>
      <c r="TDF141" s="86"/>
      <c r="TDG141" s="86"/>
      <c r="TDH141" s="86"/>
      <c r="TDI141" s="86"/>
      <c r="TDJ141" s="86"/>
      <c r="TDK141" s="86"/>
      <c r="TDL141" s="86"/>
      <c r="TDM141" s="86"/>
      <c r="TDN141" s="86"/>
      <c r="TDO141" s="86"/>
      <c r="TDP141" s="86"/>
      <c r="TDQ141" s="86"/>
      <c r="TDR141" s="86"/>
      <c r="TDS141" s="86"/>
      <c r="TDT141" s="86"/>
      <c r="TDU141" s="86"/>
      <c r="TDV141" s="86"/>
      <c r="TDW141" s="86"/>
      <c r="TDX141" s="86"/>
      <c r="TDY141" s="86"/>
      <c r="TDZ141" s="86"/>
      <c r="TEA141" s="86"/>
      <c r="TEB141" s="86"/>
      <c r="TEC141" s="86"/>
      <c r="TED141" s="86"/>
      <c r="TEE141" s="86"/>
      <c r="TEF141" s="86"/>
      <c r="TEG141" s="86"/>
      <c r="TEH141" s="86"/>
      <c r="TEI141" s="86"/>
      <c r="TEJ141" s="86"/>
      <c r="TEK141" s="86"/>
      <c r="TEL141" s="86"/>
      <c r="TEM141" s="86"/>
      <c r="TEN141" s="86"/>
      <c r="TEO141" s="86"/>
      <c r="TEP141" s="86"/>
      <c r="TEQ141" s="86"/>
      <c r="TER141" s="86"/>
      <c r="TES141" s="86"/>
      <c r="TET141" s="86"/>
      <c r="TEU141" s="86"/>
      <c r="TEV141" s="86"/>
      <c r="TEW141" s="86"/>
      <c r="TEX141" s="86"/>
      <c r="TEY141" s="86"/>
      <c r="TEZ141" s="86"/>
      <c r="TFA141" s="86"/>
      <c r="TFB141" s="86"/>
      <c r="TFC141" s="86"/>
      <c r="TFD141" s="86"/>
      <c r="TFE141" s="86"/>
      <c r="TFF141" s="86"/>
      <c r="TFG141" s="86"/>
      <c r="TFH141" s="86"/>
      <c r="TFI141" s="86"/>
      <c r="TFJ141" s="86"/>
      <c r="TFK141" s="86"/>
      <c r="TFL141" s="86"/>
      <c r="TFM141" s="86"/>
      <c r="TFN141" s="86"/>
      <c r="TFO141" s="86"/>
      <c r="TFP141" s="86"/>
      <c r="TFQ141" s="86"/>
      <c r="TFR141" s="86"/>
      <c r="TFS141" s="86"/>
      <c r="TFT141" s="86"/>
      <c r="TFU141" s="86"/>
      <c r="TFV141" s="86"/>
      <c r="TFW141" s="86"/>
      <c r="TFX141" s="86"/>
      <c r="TFY141" s="86"/>
      <c r="TFZ141" s="86"/>
      <c r="TGA141" s="86"/>
      <c r="TGB141" s="86"/>
      <c r="TGC141" s="86"/>
      <c r="TGD141" s="86"/>
      <c r="TGE141" s="86"/>
      <c r="TGF141" s="86"/>
      <c r="TGG141" s="86"/>
      <c r="TGH141" s="86"/>
      <c r="TGI141" s="86"/>
      <c r="TGJ141" s="86"/>
      <c r="TGK141" s="86"/>
      <c r="TGL141" s="86"/>
      <c r="TGM141" s="86"/>
      <c r="TGN141" s="86"/>
      <c r="TGO141" s="86"/>
      <c r="TGP141" s="86"/>
      <c r="TGQ141" s="86"/>
      <c r="TGR141" s="86"/>
      <c r="TGS141" s="86"/>
      <c r="TGT141" s="86"/>
      <c r="TGU141" s="86"/>
      <c r="TGV141" s="86"/>
      <c r="TGW141" s="86"/>
      <c r="TGX141" s="86"/>
      <c r="TGY141" s="86"/>
      <c r="TGZ141" s="86"/>
      <c r="THA141" s="86"/>
      <c r="THB141" s="86"/>
      <c r="THC141" s="86"/>
      <c r="THD141" s="86"/>
      <c r="THE141" s="86"/>
      <c r="THF141" s="86"/>
      <c r="THG141" s="86"/>
      <c r="THH141" s="86"/>
      <c r="THI141" s="86"/>
      <c r="THJ141" s="86"/>
      <c r="THK141" s="86"/>
      <c r="THL141" s="86"/>
      <c r="THM141" s="86"/>
      <c r="THN141" s="86"/>
      <c r="THO141" s="86"/>
      <c r="THP141" s="86"/>
      <c r="THQ141" s="86"/>
      <c r="THR141" s="86"/>
      <c r="THS141" s="86"/>
      <c r="THT141" s="86"/>
      <c r="THU141" s="86"/>
      <c r="THV141" s="86"/>
      <c r="THW141" s="86"/>
      <c r="THX141" s="86"/>
      <c r="THY141" s="86"/>
      <c r="THZ141" s="86"/>
      <c r="TIA141" s="86"/>
      <c r="TIB141" s="86"/>
      <c r="TIC141" s="86"/>
      <c r="TID141" s="86"/>
      <c r="TIE141" s="86"/>
      <c r="TIF141" s="86"/>
      <c r="TIG141" s="86"/>
      <c r="TIH141" s="86"/>
      <c r="TII141" s="86"/>
      <c r="TIJ141" s="86"/>
      <c r="TIK141" s="86"/>
      <c r="TIL141" s="86"/>
      <c r="TIM141" s="86"/>
      <c r="TIN141" s="86"/>
      <c r="TIO141" s="86"/>
      <c r="TIP141" s="86"/>
      <c r="TIQ141" s="86"/>
      <c r="TIR141" s="86"/>
      <c r="TIS141" s="86"/>
      <c r="TIT141" s="86"/>
      <c r="TIU141" s="86"/>
      <c r="TIV141" s="86"/>
      <c r="TIW141" s="86"/>
      <c r="TIX141" s="86"/>
      <c r="TIY141" s="86"/>
      <c r="TIZ141" s="86"/>
      <c r="TJA141" s="86"/>
      <c r="TJB141" s="86"/>
      <c r="TJC141" s="86"/>
      <c r="TJD141" s="86"/>
      <c r="TJE141" s="86"/>
      <c r="TJF141" s="86"/>
      <c r="TJG141" s="86"/>
      <c r="TJH141" s="86"/>
      <c r="TJI141" s="86"/>
      <c r="TJJ141" s="86"/>
      <c r="TJK141" s="86"/>
      <c r="TJL141" s="86"/>
      <c r="TJM141" s="86"/>
      <c r="TJN141" s="86"/>
      <c r="TJO141" s="86"/>
      <c r="TJP141" s="86"/>
      <c r="TJQ141" s="86"/>
      <c r="TJR141" s="86"/>
      <c r="TJS141" s="86"/>
      <c r="TJT141" s="86"/>
      <c r="TJU141" s="86"/>
      <c r="TJV141" s="86"/>
      <c r="TJW141" s="86"/>
      <c r="TJX141" s="86"/>
      <c r="TJY141" s="86"/>
      <c r="TJZ141" s="86"/>
      <c r="TKA141" s="86"/>
      <c r="TKB141" s="86"/>
      <c r="TKC141" s="86"/>
      <c r="TKD141" s="86"/>
      <c r="TKE141" s="86"/>
      <c r="TKF141" s="86"/>
      <c r="TKG141" s="86"/>
      <c r="TKH141" s="86"/>
      <c r="TKI141" s="86"/>
      <c r="TKJ141" s="86"/>
      <c r="TKK141" s="86"/>
      <c r="TKL141" s="86"/>
      <c r="TKM141" s="86"/>
      <c r="TKN141" s="86"/>
      <c r="TKO141" s="86"/>
      <c r="TKP141" s="86"/>
      <c r="TKQ141" s="86"/>
      <c r="TKR141" s="86"/>
      <c r="TKS141" s="86"/>
      <c r="TKT141" s="86"/>
      <c r="TKU141" s="86"/>
      <c r="TLB141" s="86"/>
      <c r="TLC141" s="86"/>
      <c r="TLD141" s="86"/>
      <c r="TLE141" s="86"/>
      <c r="TLF141" s="86"/>
      <c r="TLG141" s="86"/>
      <c r="TLH141" s="86"/>
      <c r="TLI141" s="86"/>
      <c r="TLJ141" s="86"/>
      <c r="TLK141" s="86"/>
      <c r="TLL141" s="86"/>
      <c r="TLM141" s="86"/>
      <c r="TLN141" s="86"/>
      <c r="TLO141" s="86"/>
      <c r="TLP141" s="86"/>
      <c r="TLQ141" s="86"/>
      <c r="TLR141" s="86"/>
      <c r="TLS141" s="86"/>
      <c r="TLT141" s="86"/>
      <c r="TLU141" s="86"/>
      <c r="TLV141" s="86"/>
      <c r="TLW141" s="86"/>
      <c r="TLX141" s="86"/>
      <c r="TLY141" s="86"/>
      <c r="TLZ141" s="86"/>
      <c r="TMA141" s="86"/>
      <c r="TMB141" s="86"/>
      <c r="TMC141" s="86"/>
      <c r="TMD141" s="86"/>
      <c r="TME141" s="86"/>
      <c r="TMF141" s="86"/>
      <c r="TMG141" s="86"/>
      <c r="TMH141" s="86"/>
      <c r="TMI141" s="86"/>
      <c r="TMJ141" s="86"/>
      <c r="TMK141" s="86"/>
      <c r="TML141" s="86"/>
      <c r="TMM141" s="86"/>
      <c r="TMN141" s="86"/>
      <c r="TMO141" s="86"/>
      <c r="TMP141" s="86"/>
      <c r="TMQ141" s="86"/>
      <c r="TMR141" s="86"/>
      <c r="TMS141" s="86"/>
      <c r="TMT141" s="86"/>
      <c r="TMU141" s="86"/>
      <c r="TMV141" s="86"/>
      <c r="TMW141" s="86"/>
      <c r="TMX141" s="86"/>
      <c r="TMY141" s="86"/>
      <c r="TMZ141" s="86"/>
      <c r="TNA141" s="86"/>
      <c r="TNB141" s="86"/>
      <c r="TNC141" s="86"/>
      <c r="TND141" s="86"/>
      <c r="TNE141" s="86"/>
      <c r="TNF141" s="86"/>
      <c r="TNG141" s="86"/>
      <c r="TNH141" s="86"/>
      <c r="TNI141" s="86"/>
      <c r="TNJ141" s="86"/>
      <c r="TNK141" s="86"/>
      <c r="TNL141" s="86"/>
      <c r="TNM141" s="86"/>
      <c r="TNN141" s="86"/>
      <c r="TNO141" s="86"/>
      <c r="TNP141" s="86"/>
      <c r="TNQ141" s="86"/>
      <c r="TNR141" s="86"/>
      <c r="TNS141" s="86"/>
      <c r="TNT141" s="86"/>
      <c r="TNU141" s="86"/>
      <c r="TNV141" s="86"/>
      <c r="TNW141" s="86"/>
      <c r="TNX141" s="86"/>
      <c r="TNY141" s="86"/>
      <c r="TNZ141" s="86"/>
      <c r="TOA141" s="86"/>
      <c r="TOB141" s="86"/>
      <c r="TOC141" s="86"/>
      <c r="TOD141" s="86"/>
      <c r="TOE141" s="86"/>
      <c r="TOF141" s="86"/>
      <c r="TOG141" s="86"/>
      <c r="TOH141" s="86"/>
      <c r="TOI141" s="86"/>
      <c r="TOJ141" s="86"/>
      <c r="TOK141" s="86"/>
      <c r="TOL141" s="86"/>
      <c r="TOM141" s="86"/>
      <c r="TON141" s="86"/>
      <c r="TOO141" s="86"/>
      <c r="TOP141" s="86"/>
      <c r="TOQ141" s="86"/>
      <c r="TOR141" s="86"/>
      <c r="TOS141" s="86"/>
      <c r="TOT141" s="86"/>
      <c r="TOU141" s="86"/>
      <c r="TOV141" s="86"/>
      <c r="TOW141" s="86"/>
      <c r="TOX141" s="86"/>
      <c r="TOY141" s="86"/>
      <c r="TOZ141" s="86"/>
      <c r="TPA141" s="86"/>
      <c r="TPB141" s="86"/>
      <c r="TPC141" s="86"/>
      <c r="TPD141" s="86"/>
      <c r="TPE141" s="86"/>
      <c r="TPF141" s="86"/>
      <c r="TPG141" s="86"/>
      <c r="TPH141" s="86"/>
      <c r="TPI141" s="86"/>
      <c r="TPJ141" s="86"/>
      <c r="TPK141" s="86"/>
      <c r="TPL141" s="86"/>
      <c r="TPM141" s="86"/>
      <c r="TPN141" s="86"/>
      <c r="TPO141" s="86"/>
      <c r="TPP141" s="86"/>
      <c r="TPQ141" s="86"/>
      <c r="TPR141" s="86"/>
      <c r="TPS141" s="86"/>
      <c r="TPT141" s="86"/>
      <c r="TPU141" s="86"/>
      <c r="TPV141" s="86"/>
      <c r="TPW141" s="86"/>
      <c r="TPX141" s="86"/>
      <c r="TPY141" s="86"/>
      <c r="TPZ141" s="86"/>
      <c r="TQA141" s="86"/>
      <c r="TQB141" s="86"/>
      <c r="TQC141" s="86"/>
      <c r="TQD141" s="86"/>
      <c r="TQE141" s="86"/>
      <c r="TQF141" s="86"/>
      <c r="TQG141" s="86"/>
      <c r="TQH141" s="86"/>
      <c r="TQI141" s="86"/>
      <c r="TQJ141" s="86"/>
      <c r="TQK141" s="86"/>
      <c r="TQL141" s="86"/>
      <c r="TQM141" s="86"/>
      <c r="TQN141" s="86"/>
      <c r="TQO141" s="86"/>
      <c r="TQP141" s="86"/>
      <c r="TQQ141" s="86"/>
      <c r="TQR141" s="86"/>
      <c r="TQS141" s="86"/>
      <c r="TQT141" s="86"/>
      <c r="TQU141" s="86"/>
      <c r="TQV141" s="86"/>
      <c r="TQW141" s="86"/>
      <c r="TQX141" s="86"/>
      <c r="TQY141" s="86"/>
      <c r="TQZ141" s="86"/>
      <c r="TRA141" s="86"/>
      <c r="TRB141" s="86"/>
      <c r="TRC141" s="86"/>
      <c r="TRD141" s="86"/>
      <c r="TRE141" s="86"/>
      <c r="TRF141" s="86"/>
      <c r="TRG141" s="86"/>
      <c r="TRH141" s="86"/>
      <c r="TRI141" s="86"/>
      <c r="TRJ141" s="86"/>
      <c r="TRK141" s="86"/>
      <c r="TRL141" s="86"/>
      <c r="TRM141" s="86"/>
      <c r="TRN141" s="86"/>
      <c r="TRO141" s="86"/>
      <c r="TRP141" s="86"/>
      <c r="TRQ141" s="86"/>
      <c r="TRR141" s="86"/>
      <c r="TRS141" s="86"/>
      <c r="TRT141" s="86"/>
      <c r="TRU141" s="86"/>
      <c r="TRV141" s="86"/>
      <c r="TRW141" s="86"/>
      <c r="TRX141" s="86"/>
      <c r="TRY141" s="86"/>
      <c r="TRZ141" s="86"/>
      <c r="TSA141" s="86"/>
      <c r="TSB141" s="86"/>
      <c r="TSC141" s="86"/>
      <c r="TSD141" s="86"/>
      <c r="TSE141" s="86"/>
      <c r="TSF141" s="86"/>
      <c r="TSG141" s="86"/>
      <c r="TSH141" s="86"/>
      <c r="TSI141" s="86"/>
      <c r="TSJ141" s="86"/>
      <c r="TSK141" s="86"/>
      <c r="TSL141" s="86"/>
      <c r="TSM141" s="86"/>
      <c r="TSN141" s="86"/>
      <c r="TSO141" s="86"/>
      <c r="TSP141" s="86"/>
      <c r="TSQ141" s="86"/>
      <c r="TSR141" s="86"/>
      <c r="TSS141" s="86"/>
      <c r="TST141" s="86"/>
      <c r="TSU141" s="86"/>
      <c r="TSV141" s="86"/>
      <c r="TSW141" s="86"/>
      <c r="TSX141" s="86"/>
      <c r="TSY141" s="86"/>
      <c r="TSZ141" s="86"/>
      <c r="TTA141" s="86"/>
      <c r="TTB141" s="86"/>
      <c r="TTC141" s="86"/>
      <c r="TTD141" s="86"/>
      <c r="TTE141" s="86"/>
      <c r="TTF141" s="86"/>
      <c r="TTG141" s="86"/>
      <c r="TTH141" s="86"/>
      <c r="TTI141" s="86"/>
      <c r="TTJ141" s="86"/>
      <c r="TTK141" s="86"/>
      <c r="TTL141" s="86"/>
      <c r="TTM141" s="86"/>
      <c r="TTN141" s="86"/>
      <c r="TTO141" s="86"/>
      <c r="TTP141" s="86"/>
      <c r="TTQ141" s="86"/>
      <c r="TTR141" s="86"/>
      <c r="TTS141" s="86"/>
      <c r="TTT141" s="86"/>
      <c r="TTU141" s="86"/>
      <c r="TTV141" s="86"/>
      <c r="TTW141" s="86"/>
      <c r="TTX141" s="86"/>
      <c r="TTY141" s="86"/>
      <c r="TTZ141" s="86"/>
      <c r="TUA141" s="86"/>
      <c r="TUB141" s="86"/>
      <c r="TUC141" s="86"/>
      <c r="TUD141" s="86"/>
      <c r="TUE141" s="86"/>
      <c r="TUF141" s="86"/>
      <c r="TUG141" s="86"/>
      <c r="TUH141" s="86"/>
      <c r="TUI141" s="86"/>
      <c r="TUJ141" s="86"/>
      <c r="TUK141" s="86"/>
      <c r="TUL141" s="86"/>
      <c r="TUM141" s="86"/>
      <c r="TUN141" s="86"/>
      <c r="TUO141" s="86"/>
      <c r="TUP141" s="86"/>
      <c r="TUQ141" s="86"/>
      <c r="TUX141" s="86"/>
      <c r="TUY141" s="86"/>
      <c r="TUZ141" s="86"/>
      <c r="TVA141" s="86"/>
      <c r="TVB141" s="86"/>
      <c r="TVC141" s="86"/>
      <c r="TVD141" s="86"/>
      <c r="TVE141" s="86"/>
      <c r="TVF141" s="86"/>
      <c r="TVG141" s="86"/>
      <c r="TVH141" s="86"/>
      <c r="TVI141" s="86"/>
      <c r="TVJ141" s="86"/>
      <c r="TVK141" s="86"/>
      <c r="TVL141" s="86"/>
      <c r="TVM141" s="86"/>
      <c r="TVN141" s="86"/>
      <c r="TVO141" s="86"/>
      <c r="TVP141" s="86"/>
      <c r="TVQ141" s="86"/>
      <c r="TVR141" s="86"/>
      <c r="TVS141" s="86"/>
      <c r="TVT141" s="86"/>
      <c r="TVU141" s="86"/>
      <c r="TVV141" s="86"/>
      <c r="TVW141" s="86"/>
      <c r="TVX141" s="86"/>
      <c r="TVY141" s="86"/>
      <c r="TVZ141" s="86"/>
      <c r="TWA141" s="86"/>
      <c r="TWB141" s="86"/>
      <c r="TWC141" s="86"/>
      <c r="TWD141" s="86"/>
      <c r="TWE141" s="86"/>
      <c r="TWF141" s="86"/>
      <c r="TWG141" s="86"/>
      <c r="TWH141" s="86"/>
      <c r="TWI141" s="86"/>
      <c r="TWJ141" s="86"/>
      <c r="TWK141" s="86"/>
      <c r="TWL141" s="86"/>
      <c r="TWM141" s="86"/>
      <c r="TWN141" s="86"/>
      <c r="TWO141" s="86"/>
      <c r="TWP141" s="86"/>
      <c r="TWQ141" s="86"/>
      <c r="TWR141" s="86"/>
      <c r="TWS141" s="86"/>
      <c r="TWT141" s="86"/>
      <c r="TWU141" s="86"/>
      <c r="TWV141" s="86"/>
      <c r="TWW141" s="86"/>
      <c r="TWX141" s="86"/>
      <c r="TWY141" s="86"/>
      <c r="TWZ141" s="86"/>
      <c r="TXA141" s="86"/>
      <c r="TXB141" s="86"/>
      <c r="TXC141" s="86"/>
      <c r="TXD141" s="86"/>
      <c r="TXE141" s="86"/>
      <c r="TXF141" s="86"/>
      <c r="TXG141" s="86"/>
      <c r="TXH141" s="86"/>
      <c r="TXI141" s="86"/>
      <c r="TXJ141" s="86"/>
      <c r="TXK141" s="86"/>
      <c r="TXL141" s="86"/>
      <c r="TXM141" s="86"/>
      <c r="TXN141" s="86"/>
      <c r="TXO141" s="86"/>
      <c r="TXP141" s="86"/>
      <c r="TXQ141" s="86"/>
      <c r="TXR141" s="86"/>
      <c r="TXS141" s="86"/>
      <c r="TXT141" s="86"/>
      <c r="TXU141" s="86"/>
      <c r="TXV141" s="86"/>
      <c r="TXW141" s="86"/>
      <c r="TXX141" s="86"/>
      <c r="TXY141" s="86"/>
      <c r="TXZ141" s="86"/>
      <c r="TYA141" s="86"/>
      <c r="TYB141" s="86"/>
      <c r="TYC141" s="86"/>
      <c r="TYD141" s="86"/>
      <c r="TYE141" s="86"/>
      <c r="TYF141" s="86"/>
      <c r="TYG141" s="86"/>
      <c r="TYH141" s="86"/>
      <c r="TYI141" s="86"/>
      <c r="TYJ141" s="86"/>
      <c r="TYK141" s="86"/>
      <c r="TYL141" s="86"/>
      <c r="TYM141" s="86"/>
      <c r="TYN141" s="86"/>
      <c r="TYO141" s="86"/>
      <c r="TYP141" s="86"/>
      <c r="TYQ141" s="86"/>
      <c r="TYR141" s="86"/>
      <c r="TYS141" s="86"/>
      <c r="TYT141" s="86"/>
      <c r="TYU141" s="86"/>
      <c r="TYV141" s="86"/>
      <c r="TYW141" s="86"/>
      <c r="TYX141" s="86"/>
      <c r="TYY141" s="86"/>
      <c r="TYZ141" s="86"/>
      <c r="TZA141" s="86"/>
      <c r="TZB141" s="86"/>
      <c r="TZC141" s="86"/>
      <c r="TZD141" s="86"/>
      <c r="TZE141" s="86"/>
      <c r="TZF141" s="86"/>
      <c r="TZG141" s="86"/>
      <c r="TZH141" s="86"/>
      <c r="TZI141" s="86"/>
      <c r="TZJ141" s="86"/>
      <c r="TZK141" s="86"/>
      <c r="TZL141" s="86"/>
      <c r="TZM141" s="86"/>
      <c r="TZN141" s="86"/>
      <c r="TZO141" s="86"/>
      <c r="TZP141" s="86"/>
      <c r="TZQ141" s="86"/>
      <c r="TZR141" s="86"/>
      <c r="TZS141" s="86"/>
      <c r="TZT141" s="86"/>
      <c r="TZU141" s="86"/>
      <c r="TZV141" s="86"/>
      <c r="TZW141" s="86"/>
      <c r="TZX141" s="86"/>
      <c r="TZY141" s="86"/>
      <c r="TZZ141" s="86"/>
      <c r="UAA141" s="86"/>
      <c r="UAB141" s="86"/>
      <c r="UAC141" s="86"/>
      <c r="UAD141" s="86"/>
      <c r="UAE141" s="86"/>
      <c r="UAF141" s="86"/>
      <c r="UAG141" s="86"/>
      <c r="UAH141" s="86"/>
      <c r="UAI141" s="86"/>
      <c r="UAJ141" s="86"/>
      <c r="UAK141" s="86"/>
      <c r="UAL141" s="86"/>
      <c r="UAM141" s="86"/>
      <c r="UAN141" s="86"/>
      <c r="UAO141" s="86"/>
      <c r="UAP141" s="86"/>
      <c r="UAQ141" s="86"/>
      <c r="UAR141" s="86"/>
      <c r="UAS141" s="86"/>
      <c r="UAT141" s="86"/>
      <c r="UAU141" s="86"/>
      <c r="UAV141" s="86"/>
      <c r="UAW141" s="86"/>
      <c r="UAX141" s="86"/>
      <c r="UAY141" s="86"/>
      <c r="UAZ141" s="86"/>
      <c r="UBA141" s="86"/>
      <c r="UBB141" s="86"/>
      <c r="UBC141" s="86"/>
      <c r="UBD141" s="86"/>
      <c r="UBE141" s="86"/>
      <c r="UBF141" s="86"/>
      <c r="UBG141" s="86"/>
      <c r="UBH141" s="86"/>
      <c r="UBI141" s="86"/>
      <c r="UBJ141" s="86"/>
      <c r="UBK141" s="86"/>
      <c r="UBL141" s="86"/>
      <c r="UBM141" s="86"/>
      <c r="UBN141" s="86"/>
      <c r="UBO141" s="86"/>
      <c r="UBP141" s="86"/>
      <c r="UBQ141" s="86"/>
      <c r="UBR141" s="86"/>
      <c r="UBS141" s="86"/>
      <c r="UBT141" s="86"/>
      <c r="UBU141" s="86"/>
      <c r="UBV141" s="86"/>
      <c r="UBW141" s="86"/>
      <c r="UBX141" s="86"/>
      <c r="UBY141" s="86"/>
      <c r="UBZ141" s="86"/>
      <c r="UCA141" s="86"/>
      <c r="UCB141" s="86"/>
      <c r="UCC141" s="86"/>
      <c r="UCD141" s="86"/>
      <c r="UCE141" s="86"/>
      <c r="UCF141" s="86"/>
      <c r="UCG141" s="86"/>
      <c r="UCH141" s="86"/>
      <c r="UCI141" s="86"/>
      <c r="UCJ141" s="86"/>
      <c r="UCK141" s="86"/>
      <c r="UCL141" s="86"/>
      <c r="UCM141" s="86"/>
      <c r="UCN141" s="86"/>
      <c r="UCO141" s="86"/>
      <c r="UCP141" s="86"/>
      <c r="UCQ141" s="86"/>
      <c r="UCR141" s="86"/>
      <c r="UCS141" s="86"/>
      <c r="UCT141" s="86"/>
      <c r="UCU141" s="86"/>
      <c r="UCV141" s="86"/>
      <c r="UCW141" s="86"/>
      <c r="UCX141" s="86"/>
      <c r="UCY141" s="86"/>
      <c r="UCZ141" s="86"/>
      <c r="UDA141" s="86"/>
      <c r="UDB141" s="86"/>
      <c r="UDC141" s="86"/>
      <c r="UDD141" s="86"/>
      <c r="UDE141" s="86"/>
      <c r="UDF141" s="86"/>
      <c r="UDG141" s="86"/>
      <c r="UDH141" s="86"/>
      <c r="UDI141" s="86"/>
      <c r="UDJ141" s="86"/>
      <c r="UDK141" s="86"/>
      <c r="UDL141" s="86"/>
      <c r="UDM141" s="86"/>
      <c r="UDN141" s="86"/>
      <c r="UDO141" s="86"/>
      <c r="UDP141" s="86"/>
      <c r="UDQ141" s="86"/>
      <c r="UDR141" s="86"/>
      <c r="UDS141" s="86"/>
      <c r="UDT141" s="86"/>
      <c r="UDU141" s="86"/>
      <c r="UDV141" s="86"/>
      <c r="UDW141" s="86"/>
      <c r="UDX141" s="86"/>
      <c r="UDY141" s="86"/>
      <c r="UDZ141" s="86"/>
      <c r="UEA141" s="86"/>
      <c r="UEB141" s="86"/>
      <c r="UEC141" s="86"/>
      <c r="UED141" s="86"/>
      <c r="UEE141" s="86"/>
      <c r="UEF141" s="86"/>
      <c r="UEG141" s="86"/>
      <c r="UEH141" s="86"/>
      <c r="UEI141" s="86"/>
      <c r="UEJ141" s="86"/>
      <c r="UEK141" s="86"/>
      <c r="UEL141" s="86"/>
      <c r="UEM141" s="86"/>
      <c r="UET141" s="86"/>
      <c r="UEU141" s="86"/>
      <c r="UEV141" s="86"/>
      <c r="UEW141" s="86"/>
      <c r="UEX141" s="86"/>
      <c r="UEY141" s="86"/>
      <c r="UEZ141" s="86"/>
      <c r="UFA141" s="86"/>
      <c r="UFB141" s="86"/>
      <c r="UFC141" s="86"/>
      <c r="UFD141" s="86"/>
      <c r="UFE141" s="86"/>
      <c r="UFF141" s="86"/>
      <c r="UFG141" s="86"/>
      <c r="UFH141" s="86"/>
      <c r="UFI141" s="86"/>
      <c r="UFJ141" s="86"/>
      <c r="UFK141" s="86"/>
      <c r="UFL141" s="86"/>
      <c r="UFM141" s="86"/>
      <c r="UFN141" s="86"/>
      <c r="UFO141" s="86"/>
      <c r="UFP141" s="86"/>
      <c r="UFQ141" s="86"/>
      <c r="UFR141" s="86"/>
      <c r="UFS141" s="86"/>
      <c r="UFT141" s="86"/>
      <c r="UFU141" s="86"/>
      <c r="UFV141" s="86"/>
      <c r="UFW141" s="86"/>
      <c r="UFX141" s="86"/>
      <c r="UFY141" s="86"/>
      <c r="UFZ141" s="86"/>
      <c r="UGA141" s="86"/>
      <c r="UGB141" s="86"/>
      <c r="UGC141" s="86"/>
      <c r="UGD141" s="86"/>
      <c r="UGE141" s="86"/>
      <c r="UGF141" s="86"/>
      <c r="UGG141" s="86"/>
      <c r="UGH141" s="86"/>
      <c r="UGI141" s="86"/>
      <c r="UGJ141" s="86"/>
      <c r="UGK141" s="86"/>
      <c r="UGL141" s="86"/>
      <c r="UGM141" s="86"/>
      <c r="UGN141" s="86"/>
      <c r="UGO141" s="86"/>
      <c r="UGP141" s="86"/>
      <c r="UGQ141" s="86"/>
      <c r="UGR141" s="86"/>
      <c r="UGS141" s="86"/>
      <c r="UGT141" s="86"/>
      <c r="UGU141" s="86"/>
      <c r="UGV141" s="86"/>
      <c r="UGW141" s="86"/>
      <c r="UGX141" s="86"/>
      <c r="UGY141" s="86"/>
      <c r="UGZ141" s="86"/>
      <c r="UHA141" s="86"/>
      <c r="UHB141" s="86"/>
      <c r="UHC141" s="86"/>
      <c r="UHD141" s="86"/>
      <c r="UHE141" s="86"/>
      <c r="UHF141" s="86"/>
      <c r="UHG141" s="86"/>
      <c r="UHH141" s="86"/>
      <c r="UHI141" s="86"/>
      <c r="UHJ141" s="86"/>
      <c r="UHK141" s="86"/>
      <c r="UHL141" s="86"/>
      <c r="UHM141" s="86"/>
      <c r="UHN141" s="86"/>
      <c r="UHO141" s="86"/>
      <c r="UHP141" s="86"/>
      <c r="UHQ141" s="86"/>
      <c r="UHR141" s="86"/>
      <c r="UHS141" s="86"/>
      <c r="UHT141" s="86"/>
      <c r="UHU141" s="86"/>
      <c r="UHV141" s="86"/>
      <c r="UHW141" s="86"/>
      <c r="UHX141" s="86"/>
      <c r="UHY141" s="86"/>
      <c r="UHZ141" s="86"/>
      <c r="UIA141" s="86"/>
      <c r="UIB141" s="86"/>
      <c r="UIC141" s="86"/>
      <c r="UID141" s="86"/>
      <c r="UIE141" s="86"/>
      <c r="UIF141" s="86"/>
      <c r="UIG141" s="86"/>
      <c r="UIH141" s="86"/>
      <c r="UII141" s="86"/>
      <c r="UIJ141" s="86"/>
      <c r="UIK141" s="86"/>
      <c r="UIL141" s="86"/>
      <c r="UIM141" s="86"/>
      <c r="UIN141" s="86"/>
      <c r="UIO141" s="86"/>
      <c r="UIP141" s="86"/>
      <c r="UIQ141" s="86"/>
      <c r="UIR141" s="86"/>
      <c r="UIS141" s="86"/>
      <c r="UIT141" s="86"/>
      <c r="UIU141" s="86"/>
      <c r="UIV141" s="86"/>
      <c r="UIW141" s="86"/>
      <c r="UIX141" s="86"/>
      <c r="UIY141" s="86"/>
      <c r="UIZ141" s="86"/>
      <c r="UJA141" s="86"/>
      <c r="UJB141" s="86"/>
      <c r="UJC141" s="86"/>
      <c r="UJD141" s="86"/>
      <c r="UJE141" s="86"/>
      <c r="UJF141" s="86"/>
      <c r="UJG141" s="86"/>
      <c r="UJH141" s="86"/>
      <c r="UJI141" s="86"/>
      <c r="UJJ141" s="86"/>
      <c r="UJK141" s="86"/>
      <c r="UJL141" s="86"/>
      <c r="UJM141" s="86"/>
      <c r="UJN141" s="86"/>
      <c r="UJO141" s="86"/>
      <c r="UJP141" s="86"/>
      <c r="UJQ141" s="86"/>
      <c r="UJR141" s="86"/>
      <c r="UJS141" s="86"/>
      <c r="UJT141" s="86"/>
      <c r="UJU141" s="86"/>
      <c r="UJV141" s="86"/>
      <c r="UJW141" s="86"/>
      <c r="UJX141" s="86"/>
      <c r="UJY141" s="86"/>
      <c r="UJZ141" s="86"/>
      <c r="UKA141" s="86"/>
      <c r="UKB141" s="86"/>
      <c r="UKC141" s="86"/>
      <c r="UKD141" s="86"/>
      <c r="UKE141" s="86"/>
      <c r="UKF141" s="86"/>
      <c r="UKG141" s="86"/>
      <c r="UKH141" s="86"/>
      <c r="UKI141" s="86"/>
      <c r="UKJ141" s="86"/>
      <c r="UKK141" s="86"/>
      <c r="UKL141" s="86"/>
      <c r="UKM141" s="86"/>
      <c r="UKN141" s="86"/>
      <c r="UKO141" s="86"/>
      <c r="UKP141" s="86"/>
      <c r="UKQ141" s="86"/>
      <c r="UKR141" s="86"/>
      <c r="UKS141" s="86"/>
      <c r="UKT141" s="86"/>
      <c r="UKU141" s="86"/>
      <c r="UKV141" s="86"/>
      <c r="UKW141" s="86"/>
      <c r="UKX141" s="86"/>
      <c r="UKY141" s="86"/>
      <c r="UKZ141" s="86"/>
      <c r="ULA141" s="86"/>
      <c r="ULB141" s="86"/>
      <c r="ULC141" s="86"/>
      <c r="ULD141" s="86"/>
      <c r="ULE141" s="86"/>
      <c r="ULF141" s="86"/>
      <c r="ULG141" s="86"/>
      <c r="ULH141" s="86"/>
      <c r="ULI141" s="86"/>
      <c r="ULJ141" s="86"/>
      <c r="ULK141" s="86"/>
      <c r="ULL141" s="86"/>
      <c r="ULM141" s="86"/>
      <c r="ULN141" s="86"/>
      <c r="ULO141" s="86"/>
      <c r="ULP141" s="86"/>
      <c r="ULQ141" s="86"/>
      <c r="ULR141" s="86"/>
      <c r="ULS141" s="86"/>
      <c r="ULT141" s="86"/>
      <c r="ULU141" s="86"/>
      <c r="ULV141" s="86"/>
      <c r="ULW141" s="86"/>
      <c r="ULX141" s="86"/>
      <c r="ULY141" s="86"/>
      <c r="ULZ141" s="86"/>
      <c r="UMA141" s="86"/>
      <c r="UMB141" s="86"/>
      <c r="UMC141" s="86"/>
      <c r="UMD141" s="86"/>
      <c r="UME141" s="86"/>
      <c r="UMF141" s="86"/>
      <c r="UMG141" s="86"/>
      <c r="UMH141" s="86"/>
      <c r="UMI141" s="86"/>
      <c r="UMJ141" s="86"/>
      <c r="UMK141" s="86"/>
      <c r="UML141" s="86"/>
      <c r="UMM141" s="86"/>
      <c r="UMN141" s="86"/>
      <c r="UMO141" s="86"/>
      <c r="UMP141" s="86"/>
      <c r="UMQ141" s="86"/>
      <c r="UMR141" s="86"/>
      <c r="UMS141" s="86"/>
      <c r="UMT141" s="86"/>
      <c r="UMU141" s="86"/>
      <c r="UMV141" s="86"/>
      <c r="UMW141" s="86"/>
      <c r="UMX141" s="86"/>
      <c r="UMY141" s="86"/>
      <c r="UMZ141" s="86"/>
      <c r="UNA141" s="86"/>
      <c r="UNB141" s="86"/>
      <c r="UNC141" s="86"/>
      <c r="UND141" s="86"/>
      <c r="UNE141" s="86"/>
      <c r="UNF141" s="86"/>
      <c r="UNG141" s="86"/>
      <c r="UNH141" s="86"/>
      <c r="UNI141" s="86"/>
      <c r="UNJ141" s="86"/>
      <c r="UNK141" s="86"/>
      <c r="UNL141" s="86"/>
      <c r="UNM141" s="86"/>
      <c r="UNN141" s="86"/>
      <c r="UNO141" s="86"/>
      <c r="UNP141" s="86"/>
      <c r="UNQ141" s="86"/>
      <c r="UNR141" s="86"/>
      <c r="UNS141" s="86"/>
      <c r="UNT141" s="86"/>
      <c r="UNU141" s="86"/>
      <c r="UNV141" s="86"/>
      <c r="UNW141" s="86"/>
      <c r="UNX141" s="86"/>
      <c r="UNY141" s="86"/>
      <c r="UNZ141" s="86"/>
      <c r="UOA141" s="86"/>
      <c r="UOB141" s="86"/>
      <c r="UOC141" s="86"/>
      <c r="UOD141" s="86"/>
      <c r="UOE141" s="86"/>
      <c r="UOF141" s="86"/>
      <c r="UOG141" s="86"/>
      <c r="UOH141" s="86"/>
      <c r="UOI141" s="86"/>
      <c r="UOP141" s="86"/>
      <c r="UOQ141" s="86"/>
      <c r="UOR141" s="86"/>
      <c r="UOS141" s="86"/>
      <c r="UOT141" s="86"/>
      <c r="UOU141" s="86"/>
      <c r="UOV141" s="86"/>
      <c r="UOW141" s="86"/>
      <c r="UOX141" s="86"/>
      <c r="UOY141" s="86"/>
      <c r="UOZ141" s="86"/>
      <c r="UPA141" s="86"/>
      <c r="UPB141" s="86"/>
      <c r="UPC141" s="86"/>
      <c r="UPD141" s="86"/>
      <c r="UPE141" s="86"/>
      <c r="UPF141" s="86"/>
      <c r="UPG141" s="86"/>
      <c r="UPH141" s="86"/>
      <c r="UPI141" s="86"/>
      <c r="UPJ141" s="86"/>
      <c r="UPK141" s="86"/>
      <c r="UPL141" s="86"/>
      <c r="UPM141" s="86"/>
      <c r="UPN141" s="86"/>
      <c r="UPO141" s="86"/>
      <c r="UPP141" s="86"/>
      <c r="UPQ141" s="86"/>
      <c r="UPR141" s="86"/>
      <c r="UPS141" s="86"/>
      <c r="UPT141" s="86"/>
      <c r="UPU141" s="86"/>
      <c r="UPV141" s="86"/>
      <c r="UPW141" s="86"/>
      <c r="UPX141" s="86"/>
      <c r="UPY141" s="86"/>
      <c r="UPZ141" s="86"/>
      <c r="UQA141" s="86"/>
      <c r="UQB141" s="86"/>
      <c r="UQC141" s="86"/>
      <c r="UQD141" s="86"/>
      <c r="UQE141" s="86"/>
      <c r="UQF141" s="86"/>
      <c r="UQG141" s="86"/>
      <c r="UQH141" s="86"/>
      <c r="UQI141" s="86"/>
      <c r="UQJ141" s="86"/>
      <c r="UQK141" s="86"/>
      <c r="UQL141" s="86"/>
      <c r="UQM141" s="86"/>
      <c r="UQN141" s="86"/>
      <c r="UQO141" s="86"/>
      <c r="UQP141" s="86"/>
      <c r="UQQ141" s="86"/>
      <c r="UQR141" s="86"/>
      <c r="UQS141" s="86"/>
      <c r="UQT141" s="86"/>
      <c r="UQU141" s="86"/>
      <c r="UQV141" s="86"/>
      <c r="UQW141" s="86"/>
      <c r="UQX141" s="86"/>
      <c r="UQY141" s="86"/>
      <c r="UQZ141" s="86"/>
      <c r="URA141" s="86"/>
      <c r="URB141" s="86"/>
      <c r="URC141" s="86"/>
      <c r="URD141" s="86"/>
      <c r="URE141" s="86"/>
      <c r="URF141" s="86"/>
      <c r="URG141" s="86"/>
      <c r="URH141" s="86"/>
      <c r="URI141" s="86"/>
      <c r="URJ141" s="86"/>
      <c r="URK141" s="86"/>
      <c r="URL141" s="86"/>
      <c r="URM141" s="86"/>
      <c r="URN141" s="86"/>
      <c r="URO141" s="86"/>
      <c r="URP141" s="86"/>
      <c r="URQ141" s="86"/>
      <c r="URR141" s="86"/>
      <c r="URS141" s="86"/>
      <c r="URT141" s="86"/>
      <c r="URU141" s="86"/>
      <c r="URV141" s="86"/>
      <c r="URW141" s="86"/>
      <c r="URX141" s="86"/>
      <c r="URY141" s="86"/>
      <c r="URZ141" s="86"/>
      <c r="USA141" s="86"/>
      <c r="USB141" s="86"/>
      <c r="USC141" s="86"/>
      <c r="USD141" s="86"/>
      <c r="USE141" s="86"/>
      <c r="USF141" s="86"/>
      <c r="USG141" s="86"/>
      <c r="USH141" s="86"/>
      <c r="USI141" s="86"/>
      <c r="USJ141" s="86"/>
      <c r="USK141" s="86"/>
      <c r="USL141" s="86"/>
      <c r="USM141" s="86"/>
      <c r="USN141" s="86"/>
      <c r="USO141" s="86"/>
      <c r="USP141" s="86"/>
      <c r="USQ141" s="86"/>
      <c r="USR141" s="86"/>
      <c r="USS141" s="86"/>
      <c r="UST141" s="86"/>
      <c r="USU141" s="86"/>
      <c r="USV141" s="86"/>
      <c r="USW141" s="86"/>
      <c r="USX141" s="86"/>
      <c r="USY141" s="86"/>
      <c r="USZ141" s="86"/>
      <c r="UTA141" s="86"/>
      <c r="UTB141" s="86"/>
      <c r="UTC141" s="86"/>
      <c r="UTD141" s="86"/>
      <c r="UTE141" s="86"/>
      <c r="UTF141" s="86"/>
      <c r="UTG141" s="86"/>
      <c r="UTH141" s="86"/>
      <c r="UTI141" s="86"/>
      <c r="UTJ141" s="86"/>
      <c r="UTK141" s="86"/>
      <c r="UTL141" s="86"/>
      <c r="UTM141" s="86"/>
      <c r="UTN141" s="86"/>
      <c r="UTO141" s="86"/>
      <c r="UTP141" s="86"/>
      <c r="UTQ141" s="86"/>
      <c r="UTR141" s="86"/>
      <c r="UTS141" s="86"/>
      <c r="UTT141" s="86"/>
      <c r="UTU141" s="86"/>
      <c r="UTV141" s="86"/>
      <c r="UTW141" s="86"/>
      <c r="UTX141" s="86"/>
      <c r="UTY141" s="86"/>
      <c r="UTZ141" s="86"/>
      <c r="UUA141" s="86"/>
      <c r="UUB141" s="86"/>
      <c r="UUC141" s="86"/>
      <c r="UUD141" s="86"/>
      <c r="UUE141" s="86"/>
      <c r="UUF141" s="86"/>
      <c r="UUG141" s="86"/>
      <c r="UUH141" s="86"/>
      <c r="UUI141" s="86"/>
      <c r="UUJ141" s="86"/>
      <c r="UUK141" s="86"/>
      <c r="UUL141" s="86"/>
      <c r="UUM141" s="86"/>
      <c r="UUN141" s="86"/>
      <c r="UUO141" s="86"/>
      <c r="UUP141" s="86"/>
      <c r="UUQ141" s="86"/>
      <c r="UUR141" s="86"/>
      <c r="UUS141" s="86"/>
      <c r="UUT141" s="86"/>
      <c r="UUU141" s="86"/>
      <c r="UUV141" s="86"/>
      <c r="UUW141" s="86"/>
      <c r="UUX141" s="86"/>
      <c r="UUY141" s="86"/>
      <c r="UUZ141" s="86"/>
      <c r="UVA141" s="86"/>
      <c r="UVB141" s="86"/>
      <c r="UVC141" s="86"/>
      <c r="UVD141" s="86"/>
      <c r="UVE141" s="86"/>
      <c r="UVF141" s="86"/>
      <c r="UVG141" s="86"/>
      <c r="UVH141" s="86"/>
      <c r="UVI141" s="86"/>
      <c r="UVJ141" s="86"/>
      <c r="UVK141" s="86"/>
      <c r="UVL141" s="86"/>
      <c r="UVM141" s="86"/>
      <c r="UVN141" s="86"/>
      <c r="UVO141" s="86"/>
      <c r="UVP141" s="86"/>
      <c r="UVQ141" s="86"/>
      <c r="UVR141" s="86"/>
      <c r="UVS141" s="86"/>
      <c r="UVT141" s="86"/>
      <c r="UVU141" s="86"/>
      <c r="UVV141" s="86"/>
      <c r="UVW141" s="86"/>
      <c r="UVX141" s="86"/>
      <c r="UVY141" s="86"/>
      <c r="UVZ141" s="86"/>
      <c r="UWA141" s="86"/>
      <c r="UWB141" s="86"/>
      <c r="UWC141" s="86"/>
      <c r="UWD141" s="86"/>
      <c r="UWE141" s="86"/>
      <c r="UWF141" s="86"/>
      <c r="UWG141" s="86"/>
      <c r="UWH141" s="86"/>
      <c r="UWI141" s="86"/>
      <c r="UWJ141" s="86"/>
      <c r="UWK141" s="86"/>
      <c r="UWL141" s="86"/>
      <c r="UWM141" s="86"/>
      <c r="UWN141" s="86"/>
      <c r="UWO141" s="86"/>
      <c r="UWP141" s="86"/>
      <c r="UWQ141" s="86"/>
      <c r="UWR141" s="86"/>
      <c r="UWS141" s="86"/>
      <c r="UWT141" s="86"/>
      <c r="UWU141" s="86"/>
      <c r="UWV141" s="86"/>
      <c r="UWW141" s="86"/>
      <c r="UWX141" s="86"/>
      <c r="UWY141" s="86"/>
      <c r="UWZ141" s="86"/>
      <c r="UXA141" s="86"/>
      <c r="UXB141" s="86"/>
      <c r="UXC141" s="86"/>
      <c r="UXD141" s="86"/>
      <c r="UXE141" s="86"/>
      <c r="UXF141" s="86"/>
      <c r="UXG141" s="86"/>
      <c r="UXH141" s="86"/>
      <c r="UXI141" s="86"/>
      <c r="UXJ141" s="86"/>
      <c r="UXK141" s="86"/>
      <c r="UXL141" s="86"/>
      <c r="UXM141" s="86"/>
      <c r="UXN141" s="86"/>
      <c r="UXO141" s="86"/>
      <c r="UXP141" s="86"/>
      <c r="UXQ141" s="86"/>
      <c r="UXR141" s="86"/>
      <c r="UXS141" s="86"/>
      <c r="UXT141" s="86"/>
      <c r="UXU141" s="86"/>
      <c r="UXV141" s="86"/>
      <c r="UXW141" s="86"/>
      <c r="UXX141" s="86"/>
      <c r="UXY141" s="86"/>
      <c r="UXZ141" s="86"/>
      <c r="UYA141" s="86"/>
      <c r="UYB141" s="86"/>
      <c r="UYC141" s="86"/>
      <c r="UYD141" s="86"/>
      <c r="UYE141" s="86"/>
      <c r="UYL141" s="86"/>
      <c r="UYM141" s="86"/>
      <c r="UYN141" s="86"/>
      <c r="UYO141" s="86"/>
      <c r="UYP141" s="86"/>
      <c r="UYQ141" s="86"/>
      <c r="UYR141" s="86"/>
      <c r="UYS141" s="86"/>
      <c r="UYT141" s="86"/>
      <c r="UYU141" s="86"/>
      <c r="UYV141" s="86"/>
      <c r="UYW141" s="86"/>
      <c r="UYX141" s="86"/>
      <c r="UYY141" s="86"/>
      <c r="UYZ141" s="86"/>
      <c r="UZA141" s="86"/>
      <c r="UZB141" s="86"/>
      <c r="UZC141" s="86"/>
      <c r="UZD141" s="86"/>
      <c r="UZE141" s="86"/>
      <c r="UZF141" s="86"/>
      <c r="UZG141" s="86"/>
      <c r="UZH141" s="86"/>
      <c r="UZI141" s="86"/>
      <c r="UZJ141" s="86"/>
      <c r="UZK141" s="86"/>
      <c r="UZL141" s="86"/>
      <c r="UZM141" s="86"/>
      <c r="UZN141" s="86"/>
      <c r="UZO141" s="86"/>
      <c r="UZP141" s="86"/>
      <c r="UZQ141" s="86"/>
      <c r="UZR141" s="86"/>
      <c r="UZS141" s="86"/>
      <c r="UZT141" s="86"/>
      <c r="UZU141" s="86"/>
      <c r="UZV141" s="86"/>
      <c r="UZW141" s="86"/>
      <c r="UZX141" s="86"/>
      <c r="UZY141" s="86"/>
      <c r="UZZ141" s="86"/>
      <c r="VAA141" s="86"/>
      <c r="VAB141" s="86"/>
      <c r="VAC141" s="86"/>
      <c r="VAD141" s="86"/>
      <c r="VAE141" s="86"/>
      <c r="VAF141" s="86"/>
      <c r="VAG141" s="86"/>
      <c r="VAH141" s="86"/>
      <c r="VAI141" s="86"/>
      <c r="VAJ141" s="86"/>
      <c r="VAK141" s="86"/>
      <c r="VAL141" s="86"/>
      <c r="VAM141" s="86"/>
      <c r="VAN141" s="86"/>
      <c r="VAO141" s="86"/>
      <c r="VAP141" s="86"/>
      <c r="VAQ141" s="86"/>
      <c r="VAR141" s="86"/>
      <c r="VAS141" s="86"/>
      <c r="VAT141" s="86"/>
      <c r="VAU141" s="86"/>
      <c r="VAV141" s="86"/>
      <c r="VAW141" s="86"/>
      <c r="VAX141" s="86"/>
      <c r="VAY141" s="86"/>
      <c r="VAZ141" s="86"/>
      <c r="VBA141" s="86"/>
      <c r="VBB141" s="86"/>
      <c r="VBC141" s="86"/>
      <c r="VBD141" s="86"/>
      <c r="VBE141" s="86"/>
      <c r="VBF141" s="86"/>
      <c r="VBG141" s="86"/>
      <c r="VBH141" s="86"/>
      <c r="VBI141" s="86"/>
      <c r="VBJ141" s="86"/>
      <c r="VBK141" s="86"/>
      <c r="VBL141" s="86"/>
      <c r="VBM141" s="86"/>
      <c r="VBN141" s="86"/>
      <c r="VBO141" s="86"/>
      <c r="VBP141" s="86"/>
      <c r="VBQ141" s="86"/>
      <c r="VBR141" s="86"/>
      <c r="VBS141" s="86"/>
      <c r="VBT141" s="86"/>
      <c r="VBU141" s="86"/>
      <c r="VBV141" s="86"/>
      <c r="VBW141" s="86"/>
      <c r="VBX141" s="86"/>
      <c r="VBY141" s="86"/>
      <c r="VBZ141" s="86"/>
      <c r="VCA141" s="86"/>
      <c r="VCB141" s="86"/>
      <c r="VCC141" s="86"/>
      <c r="VCD141" s="86"/>
      <c r="VCE141" s="86"/>
      <c r="VCF141" s="86"/>
      <c r="VCG141" s="86"/>
      <c r="VCH141" s="86"/>
      <c r="VCI141" s="86"/>
      <c r="VCJ141" s="86"/>
      <c r="VCK141" s="86"/>
      <c r="VCL141" s="86"/>
      <c r="VCM141" s="86"/>
      <c r="VCN141" s="86"/>
      <c r="VCO141" s="86"/>
      <c r="VCP141" s="86"/>
      <c r="VCQ141" s="86"/>
      <c r="VCR141" s="86"/>
      <c r="VCS141" s="86"/>
      <c r="VCT141" s="86"/>
      <c r="VCU141" s="86"/>
      <c r="VCV141" s="86"/>
      <c r="VCW141" s="86"/>
      <c r="VCX141" s="86"/>
      <c r="VCY141" s="86"/>
      <c r="VCZ141" s="86"/>
      <c r="VDA141" s="86"/>
      <c r="VDB141" s="86"/>
      <c r="VDC141" s="86"/>
      <c r="VDD141" s="86"/>
      <c r="VDE141" s="86"/>
      <c r="VDF141" s="86"/>
      <c r="VDG141" s="86"/>
      <c r="VDH141" s="86"/>
      <c r="VDI141" s="86"/>
      <c r="VDJ141" s="86"/>
      <c r="VDK141" s="86"/>
      <c r="VDL141" s="86"/>
      <c r="VDM141" s="86"/>
      <c r="VDN141" s="86"/>
      <c r="VDO141" s="86"/>
      <c r="VDP141" s="86"/>
      <c r="VDQ141" s="86"/>
      <c r="VDR141" s="86"/>
      <c r="VDS141" s="86"/>
      <c r="VDT141" s="86"/>
      <c r="VDU141" s="86"/>
      <c r="VDV141" s="86"/>
      <c r="VDW141" s="86"/>
      <c r="VDX141" s="86"/>
      <c r="VDY141" s="86"/>
      <c r="VDZ141" s="86"/>
      <c r="VEA141" s="86"/>
      <c r="VEB141" s="86"/>
      <c r="VEC141" s="86"/>
      <c r="VED141" s="86"/>
      <c r="VEE141" s="86"/>
      <c r="VEF141" s="86"/>
      <c r="VEG141" s="86"/>
      <c r="VEH141" s="86"/>
      <c r="VEI141" s="86"/>
      <c r="VEJ141" s="86"/>
      <c r="VEK141" s="86"/>
      <c r="VEL141" s="86"/>
      <c r="VEM141" s="86"/>
      <c r="VEN141" s="86"/>
      <c r="VEO141" s="86"/>
      <c r="VEP141" s="86"/>
      <c r="VEQ141" s="86"/>
      <c r="VER141" s="86"/>
      <c r="VES141" s="86"/>
      <c r="VET141" s="86"/>
      <c r="VEU141" s="86"/>
      <c r="VEV141" s="86"/>
      <c r="VEW141" s="86"/>
      <c r="VEX141" s="86"/>
      <c r="VEY141" s="86"/>
      <c r="VEZ141" s="86"/>
      <c r="VFA141" s="86"/>
      <c r="VFB141" s="86"/>
      <c r="VFC141" s="86"/>
      <c r="VFD141" s="86"/>
      <c r="VFE141" s="86"/>
      <c r="VFF141" s="86"/>
      <c r="VFG141" s="86"/>
      <c r="VFH141" s="86"/>
      <c r="VFI141" s="86"/>
      <c r="VFJ141" s="86"/>
      <c r="VFK141" s="86"/>
      <c r="VFL141" s="86"/>
      <c r="VFM141" s="86"/>
      <c r="VFN141" s="86"/>
      <c r="VFO141" s="86"/>
      <c r="VFP141" s="86"/>
      <c r="VFQ141" s="86"/>
      <c r="VFR141" s="86"/>
      <c r="VFS141" s="86"/>
      <c r="VFT141" s="86"/>
      <c r="VFU141" s="86"/>
      <c r="VFV141" s="86"/>
      <c r="VFW141" s="86"/>
      <c r="VFX141" s="86"/>
      <c r="VFY141" s="86"/>
      <c r="VFZ141" s="86"/>
      <c r="VGA141" s="86"/>
      <c r="VGB141" s="86"/>
      <c r="VGC141" s="86"/>
      <c r="VGD141" s="86"/>
      <c r="VGE141" s="86"/>
      <c r="VGF141" s="86"/>
      <c r="VGG141" s="86"/>
      <c r="VGH141" s="86"/>
      <c r="VGI141" s="86"/>
      <c r="VGJ141" s="86"/>
      <c r="VGK141" s="86"/>
      <c r="VGL141" s="86"/>
      <c r="VGM141" s="86"/>
      <c r="VGN141" s="86"/>
      <c r="VGO141" s="86"/>
      <c r="VGP141" s="86"/>
      <c r="VGQ141" s="86"/>
      <c r="VGR141" s="86"/>
      <c r="VGS141" s="86"/>
      <c r="VGT141" s="86"/>
      <c r="VGU141" s="86"/>
      <c r="VGV141" s="86"/>
      <c r="VGW141" s="86"/>
      <c r="VGX141" s="86"/>
      <c r="VGY141" s="86"/>
      <c r="VGZ141" s="86"/>
      <c r="VHA141" s="86"/>
      <c r="VHB141" s="86"/>
      <c r="VHC141" s="86"/>
      <c r="VHD141" s="86"/>
      <c r="VHE141" s="86"/>
      <c r="VHF141" s="86"/>
      <c r="VHG141" s="86"/>
      <c r="VHH141" s="86"/>
      <c r="VHI141" s="86"/>
      <c r="VHJ141" s="86"/>
      <c r="VHK141" s="86"/>
      <c r="VHL141" s="86"/>
      <c r="VHM141" s="86"/>
      <c r="VHN141" s="86"/>
      <c r="VHO141" s="86"/>
      <c r="VHP141" s="86"/>
      <c r="VHQ141" s="86"/>
      <c r="VHR141" s="86"/>
      <c r="VHS141" s="86"/>
      <c r="VHT141" s="86"/>
      <c r="VHU141" s="86"/>
      <c r="VHV141" s="86"/>
      <c r="VHW141" s="86"/>
      <c r="VHX141" s="86"/>
      <c r="VHY141" s="86"/>
      <c r="VHZ141" s="86"/>
      <c r="VIA141" s="86"/>
      <c r="VIH141" s="86"/>
      <c r="VII141" s="86"/>
      <c r="VIJ141" s="86"/>
      <c r="VIK141" s="86"/>
      <c r="VIL141" s="86"/>
      <c r="VIM141" s="86"/>
      <c r="VIN141" s="86"/>
      <c r="VIO141" s="86"/>
      <c r="VIP141" s="86"/>
      <c r="VIQ141" s="86"/>
      <c r="VIR141" s="86"/>
      <c r="VIS141" s="86"/>
      <c r="VIT141" s="86"/>
      <c r="VIU141" s="86"/>
      <c r="VIV141" s="86"/>
      <c r="VIW141" s="86"/>
      <c r="VIX141" s="86"/>
      <c r="VIY141" s="86"/>
      <c r="VIZ141" s="86"/>
      <c r="VJA141" s="86"/>
      <c r="VJB141" s="86"/>
      <c r="VJC141" s="86"/>
      <c r="VJD141" s="86"/>
      <c r="VJE141" s="86"/>
      <c r="VJF141" s="86"/>
      <c r="VJG141" s="86"/>
      <c r="VJH141" s="86"/>
      <c r="VJI141" s="86"/>
      <c r="VJJ141" s="86"/>
      <c r="VJK141" s="86"/>
      <c r="VJL141" s="86"/>
      <c r="VJM141" s="86"/>
      <c r="VJN141" s="86"/>
      <c r="VJO141" s="86"/>
      <c r="VJP141" s="86"/>
      <c r="VJQ141" s="86"/>
      <c r="VJR141" s="86"/>
      <c r="VJS141" s="86"/>
      <c r="VJT141" s="86"/>
      <c r="VJU141" s="86"/>
      <c r="VJV141" s="86"/>
      <c r="VJW141" s="86"/>
      <c r="VJX141" s="86"/>
      <c r="VJY141" s="86"/>
      <c r="VJZ141" s="86"/>
      <c r="VKA141" s="86"/>
      <c r="VKB141" s="86"/>
      <c r="VKC141" s="86"/>
      <c r="VKD141" s="86"/>
      <c r="VKE141" s="86"/>
      <c r="VKF141" s="86"/>
      <c r="VKG141" s="86"/>
      <c r="VKH141" s="86"/>
      <c r="VKI141" s="86"/>
      <c r="VKJ141" s="86"/>
      <c r="VKK141" s="86"/>
      <c r="VKL141" s="86"/>
      <c r="VKM141" s="86"/>
      <c r="VKN141" s="86"/>
      <c r="VKO141" s="86"/>
      <c r="VKP141" s="86"/>
      <c r="VKQ141" s="86"/>
      <c r="VKR141" s="86"/>
      <c r="VKS141" s="86"/>
      <c r="VKT141" s="86"/>
      <c r="VKU141" s="86"/>
      <c r="VKV141" s="86"/>
      <c r="VKW141" s="86"/>
      <c r="VKX141" s="86"/>
      <c r="VKY141" s="86"/>
      <c r="VKZ141" s="86"/>
      <c r="VLA141" s="86"/>
      <c r="VLB141" s="86"/>
      <c r="VLC141" s="86"/>
      <c r="VLD141" s="86"/>
      <c r="VLE141" s="86"/>
      <c r="VLF141" s="86"/>
      <c r="VLG141" s="86"/>
      <c r="VLH141" s="86"/>
      <c r="VLI141" s="86"/>
      <c r="VLJ141" s="86"/>
      <c r="VLK141" s="86"/>
      <c r="VLL141" s="86"/>
      <c r="VLM141" s="86"/>
      <c r="VLN141" s="86"/>
      <c r="VLO141" s="86"/>
      <c r="VLP141" s="86"/>
      <c r="VLQ141" s="86"/>
      <c r="VLR141" s="86"/>
      <c r="VLS141" s="86"/>
      <c r="VLT141" s="86"/>
      <c r="VLU141" s="86"/>
      <c r="VLV141" s="86"/>
      <c r="VLW141" s="86"/>
      <c r="VLX141" s="86"/>
      <c r="VLY141" s="86"/>
      <c r="VLZ141" s="86"/>
      <c r="VMA141" s="86"/>
      <c r="VMB141" s="86"/>
      <c r="VMC141" s="86"/>
      <c r="VMD141" s="86"/>
      <c r="VME141" s="86"/>
      <c r="VMF141" s="86"/>
      <c r="VMG141" s="86"/>
      <c r="VMH141" s="86"/>
      <c r="VMI141" s="86"/>
      <c r="VMJ141" s="86"/>
      <c r="VMK141" s="86"/>
      <c r="VML141" s="86"/>
      <c r="VMM141" s="86"/>
      <c r="VMN141" s="86"/>
      <c r="VMO141" s="86"/>
      <c r="VMP141" s="86"/>
      <c r="VMQ141" s="86"/>
      <c r="VMR141" s="86"/>
      <c r="VMS141" s="86"/>
      <c r="VMT141" s="86"/>
      <c r="VMU141" s="86"/>
      <c r="VMV141" s="86"/>
      <c r="VMW141" s="86"/>
      <c r="VMX141" s="86"/>
      <c r="VMY141" s="86"/>
      <c r="VMZ141" s="86"/>
      <c r="VNA141" s="86"/>
      <c r="VNB141" s="86"/>
      <c r="VNC141" s="86"/>
      <c r="VND141" s="86"/>
      <c r="VNE141" s="86"/>
      <c r="VNF141" s="86"/>
      <c r="VNG141" s="86"/>
      <c r="VNH141" s="86"/>
      <c r="VNI141" s="86"/>
      <c r="VNJ141" s="86"/>
      <c r="VNK141" s="86"/>
      <c r="VNL141" s="86"/>
      <c r="VNM141" s="86"/>
      <c r="VNN141" s="86"/>
      <c r="VNO141" s="86"/>
      <c r="VNP141" s="86"/>
      <c r="VNQ141" s="86"/>
      <c r="VNR141" s="86"/>
      <c r="VNS141" s="86"/>
      <c r="VNT141" s="86"/>
      <c r="VNU141" s="86"/>
      <c r="VNV141" s="86"/>
      <c r="VNW141" s="86"/>
      <c r="VNX141" s="86"/>
      <c r="VNY141" s="86"/>
      <c r="VNZ141" s="86"/>
      <c r="VOA141" s="86"/>
      <c r="VOB141" s="86"/>
      <c r="VOC141" s="86"/>
      <c r="VOD141" s="86"/>
      <c r="VOE141" s="86"/>
      <c r="VOF141" s="86"/>
      <c r="VOG141" s="86"/>
      <c r="VOH141" s="86"/>
      <c r="VOI141" s="86"/>
      <c r="VOJ141" s="86"/>
      <c r="VOK141" s="86"/>
      <c r="VOL141" s="86"/>
      <c r="VOM141" s="86"/>
      <c r="VON141" s="86"/>
      <c r="VOO141" s="86"/>
      <c r="VOP141" s="86"/>
      <c r="VOQ141" s="86"/>
      <c r="VOR141" s="86"/>
      <c r="VOS141" s="86"/>
      <c r="VOT141" s="86"/>
      <c r="VOU141" s="86"/>
      <c r="VOV141" s="86"/>
      <c r="VOW141" s="86"/>
      <c r="VOX141" s="86"/>
      <c r="VOY141" s="86"/>
      <c r="VOZ141" s="86"/>
      <c r="VPA141" s="86"/>
      <c r="VPB141" s="86"/>
      <c r="VPC141" s="86"/>
      <c r="VPD141" s="86"/>
      <c r="VPE141" s="86"/>
      <c r="VPF141" s="86"/>
      <c r="VPG141" s="86"/>
      <c r="VPH141" s="86"/>
      <c r="VPI141" s="86"/>
      <c r="VPJ141" s="86"/>
      <c r="VPK141" s="86"/>
      <c r="VPL141" s="86"/>
      <c r="VPM141" s="86"/>
      <c r="VPN141" s="86"/>
      <c r="VPO141" s="86"/>
      <c r="VPP141" s="86"/>
      <c r="VPQ141" s="86"/>
      <c r="VPR141" s="86"/>
      <c r="VPS141" s="86"/>
      <c r="VPT141" s="86"/>
      <c r="VPU141" s="86"/>
      <c r="VPV141" s="86"/>
      <c r="VPW141" s="86"/>
      <c r="VPX141" s="86"/>
      <c r="VPY141" s="86"/>
      <c r="VPZ141" s="86"/>
      <c r="VQA141" s="86"/>
      <c r="VQB141" s="86"/>
      <c r="VQC141" s="86"/>
      <c r="VQD141" s="86"/>
      <c r="VQE141" s="86"/>
      <c r="VQF141" s="86"/>
      <c r="VQG141" s="86"/>
      <c r="VQH141" s="86"/>
      <c r="VQI141" s="86"/>
      <c r="VQJ141" s="86"/>
      <c r="VQK141" s="86"/>
      <c r="VQL141" s="86"/>
      <c r="VQM141" s="86"/>
      <c r="VQN141" s="86"/>
      <c r="VQO141" s="86"/>
      <c r="VQP141" s="86"/>
      <c r="VQQ141" s="86"/>
      <c r="VQR141" s="86"/>
      <c r="VQS141" s="86"/>
      <c r="VQT141" s="86"/>
      <c r="VQU141" s="86"/>
      <c r="VQV141" s="86"/>
      <c r="VQW141" s="86"/>
      <c r="VQX141" s="86"/>
      <c r="VQY141" s="86"/>
      <c r="VQZ141" s="86"/>
      <c r="VRA141" s="86"/>
      <c r="VRB141" s="86"/>
      <c r="VRC141" s="86"/>
      <c r="VRD141" s="86"/>
      <c r="VRE141" s="86"/>
      <c r="VRF141" s="86"/>
      <c r="VRG141" s="86"/>
      <c r="VRH141" s="86"/>
      <c r="VRI141" s="86"/>
      <c r="VRJ141" s="86"/>
      <c r="VRK141" s="86"/>
      <c r="VRL141" s="86"/>
      <c r="VRM141" s="86"/>
      <c r="VRN141" s="86"/>
      <c r="VRO141" s="86"/>
      <c r="VRP141" s="86"/>
      <c r="VRQ141" s="86"/>
      <c r="VRR141" s="86"/>
      <c r="VRS141" s="86"/>
      <c r="VRT141" s="86"/>
      <c r="VRU141" s="86"/>
      <c r="VRV141" s="86"/>
      <c r="VRW141" s="86"/>
      <c r="VSD141" s="86"/>
      <c r="VSE141" s="86"/>
      <c r="VSF141" s="86"/>
      <c r="VSG141" s="86"/>
      <c r="VSH141" s="86"/>
      <c r="VSI141" s="86"/>
      <c r="VSJ141" s="86"/>
      <c r="VSK141" s="86"/>
      <c r="VSL141" s="86"/>
      <c r="VSM141" s="86"/>
      <c r="VSN141" s="86"/>
      <c r="VSO141" s="86"/>
      <c r="VSP141" s="86"/>
      <c r="VSQ141" s="86"/>
      <c r="VSR141" s="86"/>
      <c r="VSS141" s="86"/>
      <c r="VST141" s="86"/>
      <c r="VSU141" s="86"/>
      <c r="VSV141" s="86"/>
      <c r="VSW141" s="86"/>
      <c r="VSX141" s="86"/>
      <c r="VSY141" s="86"/>
      <c r="VSZ141" s="86"/>
      <c r="VTA141" s="86"/>
      <c r="VTB141" s="86"/>
      <c r="VTC141" s="86"/>
      <c r="VTD141" s="86"/>
      <c r="VTE141" s="86"/>
      <c r="VTF141" s="86"/>
      <c r="VTG141" s="86"/>
      <c r="VTH141" s="86"/>
      <c r="VTI141" s="86"/>
      <c r="VTJ141" s="86"/>
      <c r="VTK141" s="86"/>
      <c r="VTL141" s="86"/>
      <c r="VTM141" s="86"/>
      <c r="VTN141" s="86"/>
      <c r="VTO141" s="86"/>
      <c r="VTP141" s="86"/>
      <c r="VTQ141" s="86"/>
      <c r="VTR141" s="86"/>
      <c r="VTS141" s="86"/>
      <c r="VTT141" s="86"/>
      <c r="VTU141" s="86"/>
      <c r="VTV141" s="86"/>
      <c r="VTW141" s="86"/>
      <c r="VTX141" s="86"/>
      <c r="VTY141" s="86"/>
      <c r="VTZ141" s="86"/>
      <c r="VUA141" s="86"/>
      <c r="VUB141" s="86"/>
      <c r="VUC141" s="86"/>
      <c r="VUD141" s="86"/>
      <c r="VUE141" s="86"/>
      <c r="VUF141" s="86"/>
      <c r="VUG141" s="86"/>
      <c r="VUH141" s="86"/>
      <c r="VUI141" s="86"/>
      <c r="VUJ141" s="86"/>
      <c r="VUK141" s="86"/>
      <c r="VUL141" s="86"/>
      <c r="VUM141" s="86"/>
      <c r="VUN141" s="86"/>
      <c r="VUO141" s="86"/>
      <c r="VUP141" s="86"/>
      <c r="VUQ141" s="86"/>
      <c r="VUR141" s="86"/>
      <c r="VUS141" s="86"/>
      <c r="VUT141" s="86"/>
      <c r="VUU141" s="86"/>
      <c r="VUV141" s="86"/>
      <c r="VUW141" s="86"/>
      <c r="VUX141" s="86"/>
      <c r="VUY141" s="86"/>
      <c r="VUZ141" s="86"/>
      <c r="VVA141" s="86"/>
      <c r="VVB141" s="86"/>
      <c r="VVC141" s="86"/>
      <c r="VVD141" s="86"/>
      <c r="VVE141" s="86"/>
      <c r="VVF141" s="86"/>
      <c r="VVG141" s="86"/>
      <c r="VVH141" s="86"/>
      <c r="VVI141" s="86"/>
      <c r="VVJ141" s="86"/>
      <c r="VVK141" s="86"/>
      <c r="VVL141" s="86"/>
      <c r="VVM141" s="86"/>
      <c r="VVN141" s="86"/>
      <c r="VVO141" s="86"/>
      <c r="VVP141" s="86"/>
      <c r="VVQ141" s="86"/>
      <c r="VVR141" s="86"/>
      <c r="VVS141" s="86"/>
      <c r="VVT141" s="86"/>
      <c r="VVU141" s="86"/>
      <c r="VVV141" s="86"/>
      <c r="VVW141" s="86"/>
      <c r="VVX141" s="86"/>
      <c r="VVY141" s="86"/>
      <c r="VVZ141" s="86"/>
      <c r="VWA141" s="86"/>
      <c r="VWB141" s="86"/>
      <c r="VWC141" s="86"/>
      <c r="VWD141" s="86"/>
      <c r="VWE141" s="86"/>
      <c r="VWF141" s="86"/>
      <c r="VWG141" s="86"/>
      <c r="VWH141" s="86"/>
      <c r="VWI141" s="86"/>
      <c r="VWJ141" s="86"/>
      <c r="VWK141" s="86"/>
      <c r="VWL141" s="86"/>
      <c r="VWM141" s="86"/>
      <c r="VWN141" s="86"/>
      <c r="VWO141" s="86"/>
      <c r="VWP141" s="86"/>
      <c r="VWQ141" s="86"/>
      <c r="VWR141" s="86"/>
      <c r="VWS141" s="86"/>
      <c r="VWT141" s="86"/>
      <c r="VWU141" s="86"/>
      <c r="VWV141" s="86"/>
      <c r="VWW141" s="86"/>
      <c r="VWX141" s="86"/>
      <c r="VWY141" s="86"/>
      <c r="VWZ141" s="86"/>
      <c r="VXA141" s="86"/>
      <c r="VXB141" s="86"/>
      <c r="VXC141" s="86"/>
      <c r="VXD141" s="86"/>
      <c r="VXE141" s="86"/>
      <c r="VXF141" s="86"/>
      <c r="VXG141" s="86"/>
      <c r="VXH141" s="86"/>
      <c r="VXI141" s="86"/>
      <c r="VXJ141" s="86"/>
      <c r="VXK141" s="86"/>
      <c r="VXL141" s="86"/>
      <c r="VXM141" s="86"/>
      <c r="VXN141" s="86"/>
      <c r="VXO141" s="86"/>
      <c r="VXP141" s="86"/>
      <c r="VXQ141" s="86"/>
      <c r="VXR141" s="86"/>
      <c r="VXS141" s="86"/>
      <c r="VXT141" s="86"/>
      <c r="VXU141" s="86"/>
      <c r="VXV141" s="86"/>
      <c r="VXW141" s="86"/>
      <c r="VXX141" s="86"/>
      <c r="VXY141" s="86"/>
      <c r="VXZ141" s="86"/>
      <c r="VYA141" s="86"/>
      <c r="VYB141" s="86"/>
      <c r="VYC141" s="86"/>
      <c r="VYD141" s="86"/>
      <c r="VYE141" s="86"/>
      <c r="VYF141" s="86"/>
      <c r="VYG141" s="86"/>
      <c r="VYH141" s="86"/>
      <c r="VYI141" s="86"/>
      <c r="VYJ141" s="86"/>
      <c r="VYK141" s="86"/>
      <c r="VYL141" s="86"/>
      <c r="VYM141" s="86"/>
      <c r="VYN141" s="86"/>
      <c r="VYO141" s="86"/>
      <c r="VYP141" s="86"/>
      <c r="VYQ141" s="86"/>
      <c r="VYR141" s="86"/>
      <c r="VYS141" s="86"/>
      <c r="VYT141" s="86"/>
      <c r="VYU141" s="86"/>
      <c r="VYV141" s="86"/>
      <c r="VYW141" s="86"/>
      <c r="VYX141" s="86"/>
      <c r="VYY141" s="86"/>
      <c r="VYZ141" s="86"/>
      <c r="VZA141" s="86"/>
      <c r="VZB141" s="86"/>
      <c r="VZC141" s="86"/>
      <c r="VZD141" s="86"/>
      <c r="VZE141" s="86"/>
      <c r="VZF141" s="86"/>
      <c r="VZG141" s="86"/>
      <c r="VZH141" s="86"/>
      <c r="VZI141" s="86"/>
      <c r="VZJ141" s="86"/>
      <c r="VZK141" s="86"/>
      <c r="VZL141" s="86"/>
      <c r="VZM141" s="86"/>
      <c r="VZN141" s="86"/>
      <c r="VZO141" s="86"/>
      <c r="VZP141" s="86"/>
      <c r="VZQ141" s="86"/>
      <c r="VZR141" s="86"/>
      <c r="VZS141" s="86"/>
      <c r="VZT141" s="86"/>
      <c r="VZU141" s="86"/>
      <c r="VZV141" s="86"/>
      <c r="VZW141" s="86"/>
      <c r="VZX141" s="86"/>
      <c r="VZY141" s="86"/>
      <c r="VZZ141" s="86"/>
      <c r="WAA141" s="86"/>
      <c r="WAB141" s="86"/>
      <c r="WAC141" s="86"/>
      <c r="WAD141" s="86"/>
      <c r="WAE141" s="86"/>
      <c r="WAF141" s="86"/>
      <c r="WAG141" s="86"/>
      <c r="WAH141" s="86"/>
      <c r="WAI141" s="86"/>
      <c r="WAJ141" s="86"/>
      <c r="WAK141" s="86"/>
      <c r="WAL141" s="86"/>
      <c r="WAM141" s="86"/>
      <c r="WAN141" s="86"/>
      <c r="WAO141" s="86"/>
      <c r="WAP141" s="86"/>
      <c r="WAQ141" s="86"/>
      <c r="WAR141" s="86"/>
      <c r="WAS141" s="86"/>
      <c r="WAT141" s="86"/>
      <c r="WAU141" s="86"/>
      <c r="WAV141" s="86"/>
      <c r="WAW141" s="86"/>
      <c r="WAX141" s="86"/>
      <c r="WAY141" s="86"/>
      <c r="WAZ141" s="86"/>
      <c r="WBA141" s="86"/>
      <c r="WBB141" s="86"/>
      <c r="WBC141" s="86"/>
      <c r="WBD141" s="86"/>
      <c r="WBE141" s="86"/>
      <c r="WBF141" s="86"/>
      <c r="WBG141" s="86"/>
      <c r="WBH141" s="86"/>
      <c r="WBI141" s="86"/>
      <c r="WBJ141" s="86"/>
      <c r="WBK141" s="86"/>
      <c r="WBL141" s="86"/>
      <c r="WBM141" s="86"/>
      <c r="WBN141" s="86"/>
      <c r="WBO141" s="86"/>
      <c r="WBP141" s="86"/>
      <c r="WBQ141" s="86"/>
      <c r="WBR141" s="86"/>
      <c r="WBS141" s="86"/>
      <c r="WBZ141" s="86"/>
      <c r="WCA141" s="86"/>
      <c r="WCB141" s="86"/>
      <c r="WCC141" s="86"/>
      <c r="WCD141" s="86"/>
      <c r="WCE141" s="86"/>
      <c r="WCF141" s="86"/>
      <c r="WCG141" s="86"/>
      <c r="WCH141" s="86"/>
      <c r="WCI141" s="86"/>
      <c r="WCJ141" s="86"/>
      <c r="WCK141" s="86"/>
      <c r="WCL141" s="86"/>
      <c r="WCM141" s="86"/>
      <c r="WCN141" s="86"/>
      <c r="WCO141" s="86"/>
      <c r="WCP141" s="86"/>
      <c r="WCQ141" s="86"/>
      <c r="WCR141" s="86"/>
      <c r="WCS141" s="86"/>
      <c r="WCT141" s="86"/>
      <c r="WCU141" s="86"/>
      <c r="WCV141" s="86"/>
      <c r="WCW141" s="86"/>
      <c r="WCX141" s="86"/>
      <c r="WCY141" s="86"/>
      <c r="WCZ141" s="86"/>
      <c r="WDA141" s="86"/>
      <c r="WDB141" s="86"/>
      <c r="WDC141" s="86"/>
      <c r="WDD141" s="86"/>
      <c r="WDE141" s="86"/>
      <c r="WDF141" s="86"/>
      <c r="WDG141" s="86"/>
      <c r="WDH141" s="86"/>
      <c r="WDI141" s="86"/>
      <c r="WDJ141" s="86"/>
      <c r="WDK141" s="86"/>
      <c r="WDL141" s="86"/>
      <c r="WDM141" s="86"/>
      <c r="WDN141" s="86"/>
      <c r="WDO141" s="86"/>
      <c r="WDP141" s="86"/>
      <c r="WDQ141" s="86"/>
      <c r="WDR141" s="86"/>
      <c r="WDS141" s="86"/>
      <c r="WDT141" s="86"/>
      <c r="WDU141" s="86"/>
      <c r="WDV141" s="86"/>
      <c r="WDW141" s="86"/>
      <c r="WDX141" s="86"/>
      <c r="WDY141" s="86"/>
      <c r="WDZ141" s="86"/>
      <c r="WEA141" s="86"/>
      <c r="WEB141" s="86"/>
      <c r="WEC141" s="86"/>
      <c r="WED141" s="86"/>
      <c r="WEE141" s="86"/>
      <c r="WEF141" s="86"/>
      <c r="WEG141" s="86"/>
      <c r="WEH141" s="86"/>
      <c r="WEI141" s="86"/>
      <c r="WEJ141" s="86"/>
      <c r="WEK141" s="86"/>
      <c r="WEL141" s="86"/>
      <c r="WEM141" s="86"/>
      <c r="WEN141" s="86"/>
      <c r="WEO141" s="86"/>
      <c r="WEP141" s="86"/>
      <c r="WEQ141" s="86"/>
      <c r="WER141" s="86"/>
      <c r="WES141" s="86"/>
      <c r="WET141" s="86"/>
      <c r="WEU141" s="86"/>
      <c r="WEV141" s="86"/>
      <c r="WEW141" s="86"/>
      <c r="WEX141" s="86"/>
      <c r="WEY141" s="86"/>
      <c r="WEZ141" s="86"/>
      <c r="WFA141" s="86"/>
      <c r="WFB141" s="86"/>
      <c r="WFC141" s="86"/>
      <c r="WFD141" s="86"/>
      <c r="WFE141" s="86"/>
      <c r="WFF141" s="86"/>
      <c r="WFG141" s="86"/>
      <c r="WFH141" s="86"/>
      <c r="WFI141" s="86"/>
      <c r="WFJ141" s="86"/>
      <c r="WFK141" s="86"/>
      <c r="WFL141" s="86"/>
      <c r="WFM141" s="86"/>
      <c r="WFN141" s="86"/>
      <c r="WFO141" s="86"/>
      <c r="WFP141" s="86"/>
      <c r="WFQ141" s="86"/>
      <c r="WFR141" s="86"/>
      <c r="WFS141" s="86"/>
      <c r="WFT141" s="86"/>
      <c r="WFU141" s="86"/>
      <c r="WFV141" s="86"/>
      <c r="WFW141" s="86"/>
      <c r="WFX141" s="86"/>
      <c r="WFY141" s="86"/>
      <c r="WFZ141" s="86"/>
      <c r="WGA141" s="86"/>
      <c r="WGB141" s="86"/>
      <c r="WGC141" s="86"/>
      <c r="WGD141" s="86"/>
      <c r="WGE141" s="86"/>
      <c r="WGF141" s="86"/>
      <c r="WGG141" s="86"/>
      <c r="WGH141" s="86"/>
      <c r="WGI141" s="86"/>
      <c r="WGJ141" s="86"/>
      <c r="WGK141" s="86"/>
      <c r="WGL141" s="86"/>
      <c r="WGM141" s="86"/>
      <c r="WGN141" s="86"/>
      <c r="WGO141" s="86"/>
      <c r="WGP141" s="86"/>
      <c r="WGQ141" s="86"/>
      <c r="WGR141" s="86"/>
      <c r="WGS141" s="86"/>
      <c r="WGT141" s="86"/>
      <c r="WGU141" s="86"/>
      <c r="WGV141" s="86"/>
      <c r="WGW141" s="86"/>
      <c r="WGX141" s="86"/>
      <c r="WGY141" s="86"/>
      <c r="WGZ141" s="86"/>
      <c r="WHA141" s="86"/>
      <c r="WHB141" s="86"/>
      <c r="WHC141" s="86"/>
      <c r="WHD141" s="86"/>
      <c r="WHE141" s="86"/>
      <c r="WHF141" s="86"/>
      <c r="WHG141" s="86"/>
      <c r="WHH141" s="86"/>
      <c r="WHI141" s="86"/>
      <c r="WHJ141" s="86"/>
      <c r="WHK141" s="86"/>
      <c r="WHL141" s="86"/>
      <c r="WHM141" s="86"/>
      <c r="WHN141" s="86"/>
      <c r="WHO141" s="86"/>
      <c r="WHP141" s="86"/>
      <c r="WHQ141" s="86"/>
      <c r="WHR141" s="86"/>
      <c r="WHS141" s="86"/>
      <c r="WHT141" s="86"/>
      <c r="WHU141" s="86"/>
      <c r="WHV141" s="86"/>
      <c r="WHW141" s="86"/>
      <c r="WHX141" s="86"/>
      <c r="WHY141" s="86"/>
      <c r="WHZ141" s="86"/>
      <c r="WIA141" s="86"/>
      <c r="WIB141" s="86"/>
      <c r="WIC141" s="86"/>
      <c r="WID141" s="86"/>
      <c r="WIE141" s="86"/>
      <c r="WIF141" s="86"/>
      <c r="WIG141" s="86"/>
      <c r="WIH141" s="86"/>
      <c r="WII141" s="86"/>
      <c r="WIJ141" s="86"/>
      <c r="WIK141" s="86"/>
      <c r="WIL141" s="86"/>
      <c r="WIM141" s="86"/>
      <c r="WIN141" s="86"/>
      <c r="WIO141" s="86"/>
      <c r="WIP141" s="86"/>
      <c r="WIQ141" s="86"/>
      <c r="WIR141" s="86"/>
      <c r="WIS141" s="86"/>
      <c r="WIT141" s="86"/>
      <c r="WIU141" s="86"/>
      <c r="WIV141" s="86"/>
      <c r="WIW141" s="86"/>
      <c r="WIX141" s="86"/>
      <c r="WIY141" s="86"/>
      <c r="WIZ141" s="86"/>
      <c r="WJA141" s="86"/>
      <c r="WJB141" s="86"/>
      <c r="WJC141" s="86"/>
      <c r="WJD141" s="86"/>
      <c r="WJE141" s="86"/>
      <c r="WJF141" s="86"/>
      <c r="WJG141" s="86"/>
      <c r="WJH141" s="86"/>
      <c r="WJI141" s="86"/>
      <c r="WJJ141" s="86"/>
      <c r="WJK141" s="86"/>
      <c r="WJL141" s="86"/>
      <c r="WJM141" s="86"/>
      <c r="WJN141" s="86"/>
      <c r="WJO141" s="86"/>
      <c r="WJP141" s="86"/>
      <c r="WJQ141" s="86"/>
      <c r="WJR141" s="86"/>
      <c r="WJS141" s="86"/>
      <c r="WJT141" s="86"/>
      <c r="WJU141" s="86"/>
      <c r="WJV141" s="86"/>
      <c r="WJW141" s="86"/>
      <c r="WJX141" s="86"/>
      <c r="WJY141" s="86"/>
      <c r="WJZ141" s="86"/>
      <c r="WKA141" s="86"/>
      <c r="WKB141" s="86"/>
      <c r="WKC141" s="86"/>
      <c r="WKD141" s="86"/>
      <c r="WKE141" s="86"/>
      <c r="WKF141" s="86"/>
      <c r="WKG141" s="86"/>
      <c r="WKH141" s="86"/>
      <c r="WKI141" s="86"/>
      <c r="WKJ141" s="86"/>
      <c r="WKK141" s="86"/>
      <c r="WKL141" s="86"/>
      <c r="WKM141" s="86"/>
      <c r="WKN141" s="86"/>
      <c r="WKO141" s="86"/>
      <c r="WKP141" s="86"/>
      <c r="WKQ141" s="86"/>
      <c r="WKR141" s="86"/>
      <c r="WKS141" s="86"/>
      <c r="WKT141" s="86"/>
      <c r="WKU141" s="86"/>
      <c r="WKV141" s="86"/>
      <c r="WKW141" s="86"/>
      <c r="WKX141" s="86"/>
      <c r="WKY141" s="86"/>
      <c r="WKZ141" s="86"/>
      <c r="WLA141" s="86"/>
      <c r="WLB141" s="86"/>
      <c r="WLC141" s="86"/>
      <c r="WLD141" s="86"/>
      <c r="WLE141" s="86"/>
      <c r="WLF141" s="86"/>
      <c r="WLG141" s="86"/>
      <c r="WLH141" s="86"/>
      <c r="WLI141" s="86"/>
      <c r="WLJ141" s="86"/>
      <c r="WLK141" s="86"/>
      <c r="WLL141" s="86"/>
      <c r="WLM141" s="86"/>
      <c r="WLN141" s="86"/>
      <c r="WLO141" s="86"/>
      <c r="WLV141" s="86"/>
      <c r="WLW141" s="86"/>
      <c r="WLX141" s="86"/>
      <c r="WLY141" s="86"/>
      <c r="WLZ141" s="86"/>
      <c r="WMA141" s="86"/>
      <c r="WMB141" s="86"/>
      <c r="WMC141" s="86"/>
      <c r="WMD141" s="86"/>
      <c r="WME141" s="86"/>
      <c r="WMF141" s="86"/>
      <c r="WMG141" s="86"/>
      <c r="WMH141" s="86"/>
      <c r="WMI141" s="86"/>
      <c r="WMJ141" s="86"/>
      <c r="WMK141" s="86"/>
      <c r="WML141" s="86"/>
      <c r="WMM141" s="86"/>
      <c r="WMN141" s="86"/>
      <c r="WMO141" s="86"/>
      <c r="WMP141" s="86"/>
      <c r="WMQ141" s="86"/>
      <c r="WMR141" s="86"/>
      <c r="WMS141" s="86"/>
      <c r="WMT141" s="86"/>
      <c r="WMU141" s="86"/>
      <c r="WMV141" s="86"/>
      <c r="WMW141" s="86"/>
      <c r="WMX141" s="86"/>
      <c r="WMY141" s="86"/>
      <c r="WMZ141" s="86"/>
      <c r="WNA141" s="86"/>
      <c r="WNB141" s="86"/>
      <c r="WNC141" s="86"/>
      <c r="WND141" s="86"/>
      <c r="WNE141" s="86"/>
      <c r="WNF141" s="86"/>
      <c r="WNG141" s="86"/>
      <c r="WNH141" s="86"/>
      <c r="WNI141" s="86"/>
      <c r="WNJ141" s="86"/>
      <c r="WNK141" s="86"/>
      <c r="WNL141" s="86"/>
      <c r="WNM141" s="86"/>
      <c r="WNN141" s="86"/>
      <c r="WNO141" s="86"/>
      <c r="WNP141" s="86"/>
      <c r="WNQ141" s="86"/>
      <c r="WNR141" s="86"/>
      <c r="WNS141" s="86"/>
      <c r="WNT141" s="86"/>
      <c r="WNU141" s="86"/>
      <c r="WNV141" s="86"/>
      <c r="WNW141" s="86"/>
      <c r="WNX141" s="86"/>
      <c r="WNY141" s="86"/>
      <c r="WNZ141" s="86"/>
      <c r="WOA141" s="86"/>
      <c r="WOB141" s="86"/>
      <c r="WOC141" s="86"/>
      <c r="WOD141" s="86"/>
      <c r="WOE141" s="86"/>
      <c r="WOF141" s="86"/>
      <c r="WOG141" s="86"/>
      <c r="WOH141" s="86"/>
      <c r="WOI141" s="86"/>
      <c r="WOJ141" s="86"/>
      <c r="WOK141" s="86"/>
      <c r="WOL141" s="86"/>
      <c r="WOM141" s="86"/>
      <c r="WON141" s="86"/>
      <c r="WOO141" s="86"/>
      <c r="WOP141" s="86"/>
      <c r="WOQ141" s="86"/>
      <c r="WOR141" s="86"/>
      <c r="WOS141" s="86"/>
      <c r="WOT141" s="86"/>
      <c r="WOU141" s="86"/>
      <c r="WOV141" s="86"/>
      <c r="WOW141" s="86"/>
      <c r="WOX141" s="86"/>
      <c r="WOY141" s="86"/>
      <c r="WOZ141" s="86"/>
      <c r="WPA141" s="86"/>
      <c r="WPB141" s="86"/>
      <c r="WPC141" s="86"/>
      <c r="WPD141" s="86"/>
      <c r="WPE141" s="86"/>
      <c r="WPF141" s="86"/>
      <c r="WPG141" s="86"/>
      <c r="WPH141" s="86"/>
      <c r="WPI141" s="86"/>
      <c r="WPJ141" s="86"/>
      <c r="WPK141" s="86"/>
      <c r="WPL141" s="86"/>
      <c r="WPM141" s="86"/>
      <c r="WPN141" s="86"/>
      <c r="WPO141" s="86"/>
      <c r="WPP141" s="86"/>
      <c r="WPQ141" s="86"/>
      <c r="WPR141" s="86"/>
      <c r="WPS141" s="86"/>
      <c r="WPT141" s="86"/>
      <c r="WPU141" s="86"/>
      <c r="WPV141" s="86"/>
      <c r="WPW141" s="86"/>
      <c r="WPX141" s="86"/>
      <c r="WPY141" s="86"/>
      <c r="WPZ141" s="86"/>
      <c r="WQA141" s="86"/>
      <c r="WQB141" s="86"/>
      <c r="WQC141" s="86"/>
      <c r="WQD141" s="86"/>
      <c r="WQE141" s="86"/>
      <c r="WQF141" s="86"/>
      <c r="WQG141" s="86"/>
      <c r="WQH141" s="86"/>
      <c r="WQI141" s="86"/>
      <c r="WQJ141" s="86"/>
      <c r="WQK141" s="86"/>
      <c r="WQL141" s="86"/>
      <c r="WQM141" s="86"/>
      <c r="WQN141" s="86"/>
      <c r="WQO141" s="86"/>
      <c r="WQP141" s="86"/>
      <c r="WQQ141" s="86"/>
      <c r="WQR141" s="86"/>
      <c r="WQS141" s="86"/>
      <c r="WQT141" s="86"/>
      <c r="WQU141" s="86"/>
      <c r="WQV141" s="86"/>
      <c r="WQW141" s="86"/>
      <c r="WQX141" s="86"/>
      <c r="WQY141" s="86"/>
      <c r="WQZ141" s="86"/>
      <c r="WRA141" s="86"/>
      <c r="WRB141" s="86"/>
      <c r="WRC141" s="86"/>
      <c r="WRD141" s="86"/>
      <c r="WRE141" s="86"/>
      <c r="WRF141" s="86"/>
      <c r="WRG141" s="86"/>
      <c r="WRH141" s="86"/>
      <c r="WRI141" s="86"/>
      <c r="WRJ141" s="86"/>
      <c r="WRK141" s="86"/>
      <c r="WRL141" s="86"/>
      <c r="WRM141" s="86"/>
      <c r="WRN141" s="86"/>
      <c r="WRO141" s="86"/>
      <c r="WRP141" s="86"/>
      <c r="WRQ141" s="86"/>
      <c r="WRR141" s="86"/>
      <c r="WRS141" s="86"/>
      <c r="WRT141" s="86"/>
      <c r="WRU141" s="86"/>
      <c r="WRV141" s="86"/>
      <c r="WRW141" s="86"/>
      <c r="WRX141" s="86"/>
      <c r="WRY141" s="86"/>
      <c r="WRZ141" s="86"/>
      <c r="WSA141" s="86"/>
      <c r="WSB141" s="86"/>
      <c r="WSC141" s="86"/>
      <c r="WSD141" s="86"/>
      <c r="WSE141" s="86"/>
      <c r="WSF141" s="86"/>
      <c r="WSG141" s="86"/>
      <c r="WSH141" s="86"/>
      <c r="WSI141" s="86"/>
      <c r="WSJ141" s="86"/>
      <c r="WSK141" s="86"/>
      <c r="WSL141" s="86"/>
      <c r="WSM141" s="86"/>
      <c r="WSN141" s="86"/>
      <c r="WSO141" s="86"/>
      <c r="WSP141" s="86"/>
      <c r="WSQ141" s="86"/>
      <c r="WSR141" s="86"/>
      <c r="WSS141" s="86"/>
      <c r="WST141" s="86"/>
      <c r="WSU141" s="86"/>
      <c r="WSV141" s="86"/>
      <c r="WSW141" s="86"/>
      <c r="WSX141" s="86"/>
      <c r="WSY141" s="86"/>
      <c r="WSZ141" s="86"/>
      <c r="WTA141" s="86"/>
      <c r="WTB141" s="86"/>
      <c r="WTC141" s="86"/>
      <c r="WTD141" s="86"/>
      <c r="WTE141" s="86"/>
      <c r="WTF141" s="86"/>
      <c r="WTG141" s="86"/>
      <c r="WTH141" s="86"/>
      <c r="WTI141" s="86"/>
      <c r="WTJ141" s="86"/>
      <c r="WTK141" s="86"/>
      <c r="WTL141" s="86"/>
      <c r="WTM141" s="86"/>
      <c r="WTN141" s="86"/>
      <c r="WTO141" s="86"/>
      <c r="WTP141" s="86"/>
      <c r="WTQ141" s="86"/>
      <c r="WTR141" s="86"/>
      <c r="WTS141" s="86"/>
      <c r="WTT141" s="86"/>
      <c r="WTU141" s="86"/>
      <c r="WTV141" s="86"/>
      <c r="WTW141" s="86"/>
      <c r="WTX141" s="86"/>
      <c r="WTY141" s="86"/>
      <c r="WTZ141" s="86"/>
      <c r="WUA141" s="86"/>
      <c r="WUB141" s="86"/>
      <c r="WUC141" s="86"/>
      <c r="WUD141" s="86"/>
      <c r="WUE141" s="86"/>
      <c r="WUF141" s="86"/>
      <c r="WUG141" s="86"/>
      <c r="WUH141" s="86"/>
      <c r="WUI141" s="86"/>
      <c r="WUJ141" s="86"/>
      <c r="WUK141" s="86"/>
      <c r="WUL141" s="86"/>
      <c r="WUM141" s="86"/>
      <c r="WUN141" s="86"/>
      <c r="WUO141" s="86"/>
      <c r="WUP141" s="86"/>
      <c r="WUQ141" s="86"/>
      <c r="WUR141" s="86"/>
      <c r="WUS141" s="86"/>
      <c r="WUT141" s="86"/>
      <c r="WUU141" s="86"/>
      <c r="WUV141" s="86"/>
      <c r="WUW141" s="86"/>
      <c r="WUX141" s="86"/>
      <c r="WUY141" s="86"/>
      <c r="WUZ141" s="86"/>
      <c r="WVA141" s="86"/>
      <c r="WVB141" s="86"/>
      <c r="WVC141" s="86"/>
      <c r="WVD141" s="86"/>
      <c r="WVE141" s="86"/>
      <c r="WVF141" s="86"/>
      <c r="WVG141" s="86"/>
      <c r="WVH141" s="86"/>
      <c r="WVI141" s="86"/>
      <c r="WVJ141" s="86"/>
      <c r="WVK141" s="86"/>
      <c r="WVR141" s="86"/>
      <c r="WVS141" s="86"/>
      <c r="WVT141" s="86"/>
      <c r="WVU141" s="86"/>
      <c r="WVV141" s="86"/>
      <c r="WVW141" s="86"/>
      <c r="WVX141" s="86"/>
      <c r="WVY141" s="86"/>
      <c r="WVZ141" s="86"/>
      <c r="WWA141" s="86"/>
      <c r="WWB141" s="86"/>
      <c r="WWC141" s="86"/>
      <c r="WWD141" s="86"/>
      <c r="WWE141" s="86"/>
      <c r="WWF141" s="86"/>
      <c r="WWG141" s="86"/>
      <c r="WWH141" s="86"/>
      <c r="WWI141" s="86"/>
      <c r="WWJ141" s="86"/>
      <c r="WWK141" s="86"/>
      <c r="WWL141" s="86"/>
      <c r="WWM141" s="86"/>
      <c r="WWN141" s="86"/>
      <c r="WWO141" s="86"/>
      <c r="WWP141" s="86"/>
      <c r="WWQ141" s="86"/>
      <c r="WWR141" s="86"/>
      <c r="WWS141" s="86"/>
      <c r="WWT141" s="86"/>
      <c r="WWU141" s="86"/>
      <c r="WWV141" s="86"/>
      <c r="WWW141" s="86"/>
      <c r="WWX141" s="86"/>
      <c r="WWY141" s="86"/>
      <c r="WWZ141" s="86"/>
      <c r="WXA141" s="86"/>
      <c r="WXB141" s="86"/>
      <c r="WXC141" s="86"/>
      <c r="WXD141" s="86"/>
      <c r="WXE141" s="86"/>
      <c r="WXF141" s="86"/>
      <c r="WXG141" s="86"/>
      <c r="WXH141" s="86"/>
      <c r="WXI141" s="86"/>
      <c r="WXJ141" s="86"/>
      <c r="WXK141" s="86"/>
      <c r="WXL141" s="86"/>
      <c r="WXM141" s="86"/>
      <c r="WXN141" s="86"/>
      <c r="WXO141" s="86"/>
      <c r="WXP141" s="86"/>
      <c r="WXQ141" s="86"/>
      <c r="WXR141" s="86"/>
      <c r="WXS141" s="86"/>
      <c r="WXT141" s="86"/>
      <c r="WXU141" s="86"/>
      <c r="WXV141" s="86"/>
      <c r="WXW141" s="86"/>
      <c r="WXX141" s="86"/>
      <c r="WXY141" s="86"/>
      <c r="WXZ141" s="86"/>
      <c r="WYA141" s="86"/>
      <c r="WYB141" s="86"/>
      <c r="WYC141" s="86"/>
      <c r="WYD141" s="86"/>
      <c r="WYE141" s="86"/>
      <c r="WYF141" s="86"/>
      <c r="WYG141" s="86"/>
      <c r="WYH141" s="86"/>
      <c r="WYI141" s="86"/>
      <c r="WYJ141" s="86"/>
      <c r="WYK141" s="86"/>
      <c r="WYL141" s="86"/>
      <c r="WYM141" s="86"/>
      <c r="WYN141" s="86"/>
      <c r="WYO141" s="86"/>
      <c r="WYP141" s="86"/>
      <c r="WYQ141" s="86"/>
      <c r="WYR141" s="86"/>
      <c r="WYS141" s="86"/>
      <c r="WYT141" s="86"/>
      <c r="WYU141" s="86"/>
      <c r="WYV141" s="86"/>
      <c r="WYW141" s="86"/>
      <c r="WYX141" s="86"/>
      <c r="WYY141" s="86"/>
      <c r="WYZ141" s="86"/>
      <c r="WZA141" s="86"/>
      <c r="WZB141" s="86"/>
      <c r="WZC141" s="86"/>
      <c r="WZD141" s="86"/>
      <c r="WZE141" s="86"/>
      <c r="WZF141" s="86"/>
      <c r="WZG141" s="86"/>
      <c r="WZH141" s="86"/>
      <c r="WZI141" s="86"/>
      <c r="WZJ141" s="86"/>
      <c r="WZK141" s="86"/>
      <c r="WZL141" s="86"/>
      <c r="WZM141" s="86"/>
      <c r="WZN141" s="86"/>
      <c r="WZO141" s="86"/>
      <c r="WZP141" s="86"/>
      <c r="WZQ141" s="86"/>
      <c r="WZR141" s="86"/>
      <c r="WZS141" s="86"/>
      <c r="WZT141" s="86"/>
      <c r="WZU141" s="86"/>
      <c r="WZV141" s="86"/>
      <c r="WZW141" s="86"/>
      <c r="WZX141" s="86"/>
      <c r="WZY141" s="86"/>
      <c r="WZZ141" s="86"/>
      <c r="XAA141" s="86"/>
      <c r="XAB141" s="86"/>
      <c r="XAC141" s="86"/>
      <c r="XAD141" s="86"/>
      <c r="XAE141" s="86"/>
      <c r="XAF141" s="86"/>
      <c r="XAG141" s="86"/>
      <c r="XAH141" s="86"/>
      <c r="XAI141" s="86"/>
      <c r="XAJ141" s="86"/>
      <c r="XAK141" s="86"/>
      <c r="XAL141" s="86"/>
      <c r="XAM141" s="86"/>
      <c r="XAN141" s="86"/>
      <c r="XAO141" s="86"/>
      <c r="XAP141" s="86"/>
      <c r="XAQ141" s="86"/>
      <c r="XAR141" s="86"/>
      <c r="XAS141" s="86"/>
      <c r="XAT141" s="86"/>
      <c r="XAU141" s="86"/>
      <c r="XAV141" s="86"/>
      <c r="XAW141" s="86"/>
      <c r="XAX141" s="86"/>
      <c r="XAY141" s="86"/>
      <c r="XAZ141" s="86"/>
      <c r="XBA141" s="86"/>
      <c r="XBB141" s="86"/>
      <c r="XBC141" s="86"/>
      <c r="XBD141" s="86"/>
      <c r="XBE141" s="86"/>
      <c r="XBF141" s="86"/>
      <c r="XBG141" s="86"/>
      <c r="XBH141" s="86"/>
      <c r="XBI141" s="86"/>
      <c r="XBJ141" s="86"/>
      <c r="XBK141" s="86"/>
      <c r="XBL141" s="86"/>
      <c r="XBM141" s="86"/>
      <c r="XBN141" s="86"/>
      <c r="XBO141" s="86"/>
      <c r="XBP141" s="86"/>
      <c r="XBQ141" s="86"/>
      <c r="XBR141" s="86"/>
      <c r="XBS141" s="86"/>
      <c r="XBT141" s="86"/>
      <c r="XBU141" s="86"/>
      <c r="XBV141" s="86"/>
      <c r="XBW141" s="86"/>
      <c r="XBX141" s="86"/>
      <c r="XBY141" s="86"/>
      <c r="XBZ141" s="86"/>
      <c r="XCA141" s="86"/>
      <c r="XCB141" s="86"/>
      <c r="XCC141" s="86"/>
      <c r="XCD141" s="86"/>
      <c r="XCE141" s="86"/>
      <c r="XCF141" s="86"/>
      <c r="XCG141" s="86"/>
      <c r="XCH141" s="86"/>
      <c r="XCI141" s="86"/>
      <c r="XCJ141" s="86"/>
      <c r="XCK141" s="86"/>
      <c r="XCL141" s="86"/>
      <c r="XCM141" s="86"/>
      <c r="XCN141" s="86"/>
      <c r="XCO141" s="86"/>
      <c r="XCP141" s="86"/>
      <c r="XCQ141" s="86"/>
      <c r="XCR141" s="86"/>
      <c r="XCS141" s="86"/>
      <c r="XCT141" s="86"/>
      <c r="XCU141" s="86"/>
      <c r="XCV141" s="86"/>
      <c r="XCW141" s="86"/>
      <c r="XCX141" s="86"/>
      <c r="XCY141" s="86"/>
      <c r="XCZ141" s="86"/>
      <c r="XDA141" s="86"/>
      <c r="XDB141" s="86"/>
      <c r="XDC141" s="86"/>
      <c r="XDD141" s="86"/>
      <c r="XDE141" s="86"/>
      <c r="XDF141" s="86"/>
      <c r="XDG141" s="86"/>
      <c r="XDH141" s="86"/>
      <c r="XDI141" s="86"/>
      <c r="XDJ141" s="86"/>
      <c r="XDK141" s="86"/>
      <c r="XDL141" s="86"/>
      <c r="XDM141" s="86"/>
      <c r="XDN141" s="86"/>
      <c r="XDO141" s="86"/>
      <c r="XDP141" s="86"/>
      <c r="XDQ141" s="86"/>
      <c r="XDR141" s="86"/>
      <c r="XDS141" s="86"/>
      <c r="XDT141" s="86"/>
      <c r="XDU141" s="86"/>
      <c r="XDV141" s="86"/>
      <c r="XDW141" s="86"/>
      <c r="XDX141" s="86"/>
      <c r="XDY141" s="86"/>
      <c r="XDZ141" s="86"/>
      <c r="XEA141" s="86"/>
      <c r="XEB141" s="86"/>
      <c r="XEC141" s="86"/>
      <c r="XED141" s="86"/>
      <c r="XEE141" s="86"/>
      <c r="XEF141" s="86"/>
      <c r="XEG141" s="86"/>
      <c r="XEH141" s="86"/>
      <c r="XEI141" s="86"/>
      <c r="XEJ141" s="86"/>
      <c r="XEK141" s="86"/>
      <c r="XEL141" s="86"/>
      <c r="XEM141" s="86"/>
      <c r="XEN141" s="86"/>
      <c r="XEO141" s="86"/>
      <c r="XEP141" s="86"/>
      <c r="XEQ141" s="86"/>
      <c r="XER141" s="86"/>
      <c r="XES141" s="86"/>
      <c r="XET141" s="86"/>
      <c r="XEU141" s="86"/>
      <c r="XEV141" s="86"/>
      <c r="XEW141" s="86"/>
      <c r="XEX141" s="86"/>
      <c r="XEY141" s="86"/>
      <c r="XEZ141" s="86"/>
      <c r="XFA141" s="86"/>
      <c r="XFB141" s="86"/>
      <c r="XFC141" s="86"/>
      <c r="XFD141" s="86"/>
    </row>
    <row r="142" spans="1:16384" s="43" customFormat="1" ht="15.75" x14ac:dyDescent="0.25">
      <c r="A142" s="119" t="s">
        <v>114</v>
      </c>
      <c r="B142" s="126" t="s">
        <v>362</v>
      </c>
      <c r="C142" s="126" t="s">
        <v>107</v>
      </c>
      <c r="D142" s="118">
        <v>2764497.42</v>
      </c>
      <c r="E142" s="118">
        <v>2764497.42</v>
      </c>
      <c r="F142" s="118">
        <v>2764497.42</v>
      </c>
      <c r="G142" s="44"/>
      <c r="H142" s="94"/>
      <c r="I142" s="94"/>
      <c r="J142" s="44"/>
      <c r="K142" s="44"/>
      <c r="L142" s="199"/>
      <c r="M142" s="199"/>
      <c r="N142" s="199"/>
      <c r="O142" s="199"/>
      <c r="P142" s="199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  <c r="IS142" s="86"/>
      <c r="IT142" s="86"/>
      <c r="IU142" s="86"/>
      <c r="IV142" s="86"/>
      <c r="IW142" s="86"/>
      <c r="IX142" s="86"/>
      <c r="IY142" s="86"/>
      <c r="JF142" s="86"/>
      <c r="JG142" s="86"/>
      <c r="JH142" s="86"/>
      <c r="JI142" s="86"/>
      <c r="JJ142" s="86"/>
      <c r="JK142" s="86"/>
      <c r="JL142" s="86"/>
      <c r="JM142" s="86"/>
      <c r="JN142" s="86"/>
      <c r="JO142" s="86"/>
      <c r="JP142" s="86"/>
      <c r="JQ142" s="86"/>
      <c r="JR142" s="86"/>
      <c r="JS142" s="86"/>
      <c r="JT142" s="86"/>
      <c r="JU142" s="86"/>
      <c r="JV142" s="86"/>
      <c r="JW142" s="86"/>
      <c r="JX142" s="86"/>
      <c r="JY142" s="86"/>
      <c r="JZ142" s="86"/>
      <c r="KA142" s="86"/>
      <c r="KB142" s="86"/>
      <c r="KC142" s="86"/>
      <c r="KD142" s="86"/>
      <c r="KE142" s="86"/>
      <c r="KF142" s="86"/>
      <c r="KG142" s="86"/>
      <c r="KH142" s="86"/>
      <c r="KI142" s="86"/>
      <c r="KJ142" s="86"/>
      <c r="KK142" s="86"/>
      <c r="KL142" s="86"/>
      <c r="KM142" s="86"/>
      <c r="KN142" s="86"/>
      <c r="KO142" s="86"/>
      <c r="KP142" s="86"/>
      <c r="KQ142" s="86"/>
      <c r="KR142" s="86"/>
      <c r="KS142" s="86"/>
      <c r="KT142" s="86"/>
      <c r="KU142" s="86"/>
      <c r="KV142" s="86"/>
      <c r="KW142" s="86"/>
      <c r="KX142" s="86"/>
      <c r="KY142" s="86"/>
      <c r="KZ142" s="86"/>
      <c r="LA142" s="86"/>
      <c r="LB142" s="86"/>
      <c r="LC142" s="86"/>
      <c r="LD142" s="86"/>
      <c r="LE142" s="86"/>
      <c r="LF142" s="86"/>
      <c r="LG142" s="86"/>
      <c r="LH142" s="86"/>
      <c r="LI142" s="86"/>
      <c r="LJ142" s="86"/>
      <c r="LK142" s="86"/>
      <c r="LL142" s="86"/>
      <c r="LM142" s="86"/>
      <c r="LN142" s="86"/>
      <c r="LO142" s="86"/>
      <c r="LP142" s="86"/>
      <c r="LQ142" s="86"/>
      <c r="LR142" s="86"/>
      <c r="LS142" s="86"/>
      <c r="LT142" s="86"/>
      <c r="LU142" s="86"/>
      <c r="LV142" s="86"/>
      <c r="LW142" s="86"/>
      <c r="LX142" s="86"/>
      <c r="LY142" s="86"/>
      <c r="LZ142" s="86"/>
      <c r="MA142" s="86"/>
      <c r="MB142" s="86"/>
      <c r="MC142" s="86"/>
      <c r="MD142" s="86"/>
      <c r="ME142" s="86"/>
      <c r="MF142" s="86"/>
      <c r="MG142" s="86"/>
      <c r="MH142" s="86"/>
      <c r="MI142" s="86"/>
      <c r="MJ142" s="86"/>
      <c r="MK142" s="86"/>
      <c r="ML142" s="86"/>
      <c r="MM142" s="86"/>
      <c r="MN142" s="86"/>
      <c r="MO142" s="86"/>
      <c r="MP142" s="86"/>
      <c r="MQ142" s="86"/>
      <c r="MR142" s="86"/>
      <c r="MS142" s="86"/>
      <c r="MT142" s="86"/>
      <c r="MU142" s="86"/>
      <c r="MV142" s="86"/>
      <c r="MW142" s="86"/>
      <c r="MX142" s="86"/>
      <c r="MY142" s="86"/>
      <c r="MZ142" s="86"/>
      <c r="NA142" s="86"/>
      <c r="NB142" s="86"/>
      <c r="NC142" s="86"/>
      <c r="ND142" s="86"/>
      <c r="NE142" s="86"/>
      <c r="NF142" s="86"/>
      <c r="NG142" s="86"/>
      <c r="NH142" s="86"/>
      <c r="NI142" s="86"/>
      <c r="NJ142" s="86"/>
      <c r="NK142" s="86"/>
      <c r="NL142" s="86"/>
      <c r="NM142" s="86"/>
      <c r="NN142" s="86"/>
      <c r="NO142" s="86"/>
      <c r="NP142" s="86"/>
      <c r="NQ142" s="86"/>
      <c r="NR142" s="86"/>
      <c r="NS142" s="86"/>
      <c r="NT142" s="86"/>
      <c r="NU142" s="86"/>
      <c r="NV142" s="86"/>
      <c r="NW142" s="86"/>
      <c r="NX142" s="86"/>
      <c r="NY142" s="86"/>
      <c r="NZ142" s="86"/>
      <c r="OA142" s="86"/>
      <c r="OB142" s="86"/>
      <c r="OC142" s="86"/>
      <c r="OD142" s="86"/>
      <c r="OE142" s="86"/>
      <c r="OF142" s="86"/>
      <c r="OG142" s="86"/>
      <c r="OH142" s="86"/>
      <c r="OI142" s="86"/>
      <c r="OJ142" s="86"/>
      <c r="OK142" s="86"/>
      <c r="OL142" s="86"/>
      <c r="OM142" s="86"/>
      <c r="ON142" s="86"/>
      <c r="OO142" s="86"/>
      <c r="OP142" s="86"/>
      <c r="OQ142" s="86"/>
      <c r="OR142" s="86"/>
      <c r="OS142" s="86"/>
      <c r="OT142" s="86"/>
      <c r="OU142" s="86"/>
      <c r="OV142" s="86"/>
      <c r="OW142" s="86"/>
      <c r="OX142" s="86"/>
      <c r="OY142" s="86"/>
      <c r="OZ142" s="86"/>
      <c r="PA142" s="86"/>
      <c r="PB142" s="86"/>
      <c r="PC142" s="86"/>
      <c r="PD142" s="86"/>
      <c r="PE142" s="86"/>
      <c r="PF142" s="86"/>
      <c r="PG142" s="86"/>
      <c r="PH142" s="86"/>
      <c r="PI142" s="86"/>
      <c r="PJ142" s="86"/>
      <c r="PK142" s="86"/>
      <c r="PL142" s="86"/>
      <c r="PM142" s="86"/>
      <c r="PN142" s="86"/>
      <c r="PO142" s="86"/>
      <c r="PP142" s="86"/>
      <c r="PQ142" s="86"/>
      <c r="PR142" s="86"/>
      <c r="PS142" s="86"/>
      <c r="PT142" s="86"/>
      <c r="PU142" s="86"/>
      <c r="PV142" s="86"/>
      <c r="PW142" s="86"/>
      <c r="PX142" s="86"/>
      <c r="PY142" s="86"/>
      <c r="PZ142" s="86"/>
      <c r="QA142" s="86"/>
      <c r="QB142" s="86"/>
      <c r="QC142" s="86"/>
      <c r="QD142" s="86"/>
      <c r="QE142" s="86"/>
      <c r="QF142" s="86"/>
      <c r="QG142" s="86"/>
      <c r="QH142" s="86"/>
      <c r="QI142" s="86"/>
      <c r="QJ142" s="86"/>
      <c r="QK142" s="86"/>
      <c r="QL142" s="86"/>
      <c r="QM142" s="86"/>
      <c r="QN142" s="86"/>
      <c r="QO142" s="86"/>
      <c r="QP142" s="86"/>
      <c r="QQ142" s="86"/>
      <c r="QR142" s="86"/>
      <c r="QS142" s="86"/>
      <c r="QT142" s="86"/>
      <c r="QU142" s="86"/>
      <c r="QV142" s="86"/>
      <c r="QW142" s="86"/>
      <c r="QX142" s="86"/>
      <c r="QY142" s="86"/>
      <c r="QZ142" s="86"/>
      <c r="RA142" s="86"/>
      <c r="RB142" s="86"/>
      <c r="RC142" s="86"/>
      <c r="RD142" s="86"/>
      <c r="RE142" s="86"/>
      <c r="RF142" s="86"/>
      <c r="RG142" s="86"/>
      <c r="RH142" s="86"/>
      <c r="RI142" s="86"/>
      <c r="RJ142" s="86"/>
      <c r="RK142" s="86"/>
      <c r="RL142" s="86"/>
      <c r="RM142" s="86"/>
      <c r="RN142" s="86"/>
      <c r="RO142" s="86"/>
      <c r="RP142" s="86"/>
      <c r="RQ142" s="86"/>
      <c r="RR142" s="86"/>
      <c r="RS142" s="86"/>
      <c r="RT142" s="86"/>
      <c r="RU142" s="86"/>
      <c r="RV142" s="86"/>
      <c r="RW142" s="86"/>
      <c r="RX142" s="86"/>
      <c r="RY142" s="86"/>
      <c r="RZ142" s="86"/>
      <c r="SA142" s="86"/>
      <c r="SB142" s="86"/>
      <c r="SC142" s="86"/>
      <c r="SD142" s="86"/>
      <c r="SE142" s="86"/>
      <c r="SF142" s="86"/>
      <c r="SG142" s="86"/>
      <c r="SH142" s="86"/>
      <c r="SI142" s="86"/>
      <c r="SJ142" s="86"/>
      <c r="SK142" s="86"/>
      <c r="SL142" s="86"/>
      <c r="SM142" s="86"/>
      <c r="SN142" s="86"/>
      <c r="SO142" s="86"/>
      <c r="SP142" s="86"/>
      <c r="SQ142" s="86"/>
      <c r="SR142" s="86"/>
      <c r="SS142" s="86"/>
      <c r="ST142" s="86"/>
      <c r="SU142" s="86"/>
      <c r="TB142" s="86"/>
      <c r="TC142" s="86"/>
      <c r="TD142" s="86"/>
      <c r="TE142" s="86"/>
      <c r="TF142" s="86"/>
      <c r="TG142" s="86"/>
      <c r="TH142" s="86"/>
      <c r="TI142" s="86"/>
      <c r="TJ142" s="86"/>
      <c r="TK142" s="86"/>
      <c r="TL142" s="86"/>
      <c r="TM142" s="86"/>
      <c r="TN142" s="86"/>
      <c r="TO142" s="86"/>
      <c r="TP142" s="86"/>
      <c r="TQ142" s="86"/>
      <c r="TR142" s="86"/>
      <c r="TS142" s="86"/>
      <c r="TT142" s="86"/>
      <c r="TU142" s="86"/>
      <c r="TV142" s="86"/>
      <c r="TW142" s="86"/>
      <c r="TX142" s="86"/>
      <c r="TY142" s="86"/>
      <c r="TZ142" s="86"/>
      <c r="UA142" s="86"/>
      <c r="UB142" s="86"/>
      <c r="UC142" s="86"/>
      <c r="UD142" s="86"/>
      <c r="UE142" s="86"/>
      <c r="UF142" s="86"/>
      <c r="UG142" s="86"/>
      <c r="UH142" s="86"/>
      <c r="UI142" s="86"/>
      <c r="UJ142" s="86"/>
      <c r="UK142" s="86"/>
      <c r="UL142" s="86"/>
      <c r="UM142" s="86"/>
      <c r="UN142" s="86"/>
      <c r="UO142" s="86"/>
      <c r="UP142" s="86"/>
      <c r="UQ142" s="86"/>
      <c r="UR142" s="86"/>
      <c r="US142" s="86"/>
      <c r="UT142" s="86"/>
      <c r="UU142" s="86"/>
      <c r="UV142" s="86"/>
      <c r="UW142" s="86"/>
      <c r="UX142" s="86"/>
      <c r="UY142" s="86"/>
      <c r="UZ142" s="86"/>
      <c r="VA142" s="86"/>
      <c r="VB142" s="86"/>
      <c r="VC142" s="86"/>
      <c r="VD142" s="86"/>
      <c r="VE142" s="86"/>
      <c r="VF142" s="86"/>
      <c r="VG142" s="86"/>
      <c r="VH142" s="86"/>
      <c r="VI142" s="86"/>
      <c r="VJ142" s="86"/>
      <c r="VK142" s="86"/>
      <c r="VL142" s="86"/>
      <c r="VM142" s="86"/>
      <c r="VN142" s="86"/>
      <c r="VO142" s="86"/>
      <c r="VP142" s="86"/>
      <c r="VQ142" s="86"/>
      <c r="VR142" s="86"/>
      <c r="VS142" s="86"/>
      <c r="VT142" s="86"/>
      <c r="VU142" s="86"/>
      <c r="VV142" s="86"/>
      <c r="VW142" s="86"/>
      <c r="VX142" s="86"/>
      <c r="VY142" s="86"/>
      <c r="VZ142" s="86"/>
      <c r="WA142" s="86"/>
      <c r="WB142" s="86"/>
      <c r="WC142" s="86"/>
      <c r="WD142" s="86"/>
      <c r="WE142" s="86"/>
      <c r="WF142" s="86"/>
      <c r="WG142" s="86"/>
      <c r="WH142" s="86"/>
      <c r="WI142" s="86"/>
      <c r="WJ142" s="86"/>
      <c r="WK142" s="86"/>
      <c r="WL142" s="86"/>
      <c r="WM142" s="86"/>
      <c r="WN142" s="86"/>
      <c r="WO142" s="86"/>
      <c r="WP142" s="86"/>
      <c r="WQ142" s="86"/>
      <c r="WR142" s="86"/>
      <c r="WS142" s="86"/>
      <c r="WT142" s="86"/>
      <c r="WU142" s="86"/>
      <c r="WV142" s="86"/>
      <c r="WW142" s="86"/>
      <c r="WX142" s="86"/>
      <c r="WY142" s="86"/>
      <c r="WZ142" s="86"/>
      <c r="XA142" s="86"/>
      <c r="XB142" s="86"/>
      <c r="XC142" s="86"/>
      <c r="XD142" s="86"/>
      <c r="XE142" s="86"/>
      <c r="XF142" s="86"/>
      <c r="XG142" s="86"/>
      <c r="XH142" s="86"/>
      <c r="XI142" s="86"/>
      <c r="XJ142" s="86"/>
      <c r="XK142" s="86"/>
      <c r="XL142" s="86"/>
      <c r="XM142" s="86"/>
      <c r="XN142" s="86"/>
      <c r="XO142" s="86"/>
      <c r="XP142" s="86"/>
      <c r="XQ142" s="86"/>
      <c r="XR142" s="86"/>
      <c r="XS142" s="86"/>
      <c r="XT142" s="86"/>
      <c r="XU142" s="86"/>
      <c r="XV142" s="86"/>
      <c r="XW142" s="86"/>
      <c r="XX142" s="86"/>
      <c r="XY142" s="86"/>
      <c r="XZ142" s="86"/>
      <c r="YA142" s="86"/>
      <c r="YB142" s="86"/>
      <c r="YC142" s="86"/>
      <c r="YD142" s="86"/>
      <c r="YE142" s="86"/>
      <c r="YF142" s="86"/>
      <c r="YG142" s="86"/>
      <c r="YH142" s="86"/>
      <c r="YI142" s="86"/>
      <c r="YJ142" s="86"/>
      <c r="YK142" s="86"/>
      <c r="YL142" s="86"/>
      <c r="YM142" s="86"/>
      <c r="YN142" s="86"/>
      <c r="YO142" s="86"/>
      <c r="YP142" s="86"/>
      <c r="YQ142" s="86"/>
      <c r="YR142" s="86"/>
      <c r="YS142" s="86"/>
      <c r="YT142" s="86"/>
      <c r="YU142" s="86"/>
      <c r="YV142" s="86"/>
      <c r="YW142" s="86"/>
      <c r="YX142" s="86"/>
      <c r="YY142" s="86"/>
      <c r="YZ142" s="86"/>
      <c r="ZA142" s="86"/>
      <c r="ZB142" s="86"/>
      <c r="ZC142" s="86"/>
      <c r="ZD142" s="86"/>
      <c r="ZE142" s="86"/>
      <c r="ZF142" s="86"/>
      <c r="ZG142" s="86"/>
      <c r="ZH142" s="86"/>
      <c r="ZI142" s="86"/>
      <c r="ZJ142" s="86"/>
      <c r="ZK142" s="86"/>
      <c r="ZL142" s="86"/>
      <c r="ZM142" s="86"/>
      <c r="ZN142" s="86"/>
      <c r="ZO142" s="86"/>
      <c r="ZP142" s="86"/>
      <c r="ZQ142" s="86"/>
      <c r="ZR142" s="86"/>
      <c r="ZS142" s="86"/>
      <c r="ZT142" s="86"/>
      <c r="ZU142" s="86"/>
      <c r="ZV142" s="86"/>
      <c r="ZW142" s="86"/>
      <c r="ZX142" s="86"/>
      <c r="ZY142" s="86"/>
      <c r="ZZ142" s="86"/>
      <c r="AAA142" s="86"/>
      <c r="AAB142" s="86"/>
      <c r="AAC142" s="86"/>
      <c r="AAD142" s="86"/>
      <c r="AAE142" s="86"/>
      <c r="AAF142" s="86"/>
      <c r="AAG142" s="86"/>
      <c r="AAH142" s="86"/>
      <c r="AAI142" s="86"/>
      <c r="AAJ142" s="86"/>
      <c r="AAK142" s="86"/>
      <c r="AAL142" s="86"/>
      <c r="AAM142" s="86"/>
      <c r="AAN142" s="86"/>
      <c r="AAO142" s="86"/>
      <c r="AAP142" s="86"/>
      <c r="AAQ142" s="86"/>
      <c r="AAR142" s="86"/>
      <c r="AAS142" s="86"/>
      <c r="AAT142" s="86"/>
      <c r="AAU142" s="86"/>
      <c r="AAV142" s="86"/>
      <c r="AAW142" s="86"/>
      <c r="AAX142" s="86"/>
      <c r="AAY142" s="86"/>
      <c r="AAZ142" s="86"/>
      <c r="ABA142" s="86"/>
      <c r="ABB142" s="86"/>
      <c r="ABC142" s="86"/>
      <c r="ABD142" s="86"/>
      <c r="ABE142" s="86"/>
      <c r="ABF142" s="86"/>
      <c r="ABG142" s="86"/>
      <c r="ABH142" s="86"/>
      <c r="ABI142" s="86"/>
      <c r="ABJ142" s="86"/>
      <c r="ABK142" s="86"/>
      <c r="ABL142" s="86"/>
      <c r="ABM142" s="86"/>
      <c r="ABN142" s="86"/>
      <c r="ABO142" s="86"/>
      <c r="ABP142" s="86"/>
      <c r="ABQ142" s="86"/>
      <c r="ABR142" s="86"/>
      <c r="ABS142" s="86"/>
      <c r="ABT142" s="86"/>
      <c r="ABU142" s="86"/>
      <c r="ABV142" s="86"/>
      <c r="ABW142" s="86"/>
      <c r="ABX142" s="86"/>
      <c r="ABY142" s="86"/>
      <c r="ABZ142" s="86"/>
      <c r="ACA142" s="86"/>
      <c r="ACB142" s="86"/>
      <c r="ACC142" s="86"/>
      <c r="ACD142" s="86"/>
      <c r="ACE142" s="86"/>
      <c r="ACF142" s="86"/>
      <c r="ACG142" s="86"/>
      <c r="ACH142" s="86"/>
      <c r="ACI142" s="86"/>
      <c r="ACJ142" s="86"/>
      <c r="ACK142" s="86"/>
      <c r="ACL142" s="86"/>
      <c r="ACM142" s="86"/>
      <c r="ACN142" s="86"/>
      <c r="ACO142" s="86"/>
      <c r="ACP142" s="86"/>
      <c r="ACQ142" s="86"/>
      <c r="ACX142" s="86"/>
      <c r="ACY142" s="86"/>
      <c r="ACZ142" s="86"/>
      <c r="ADA142" s="86"/>
      <c r="ADB142" s="86"/>
      <c r="ADC142" s="86"/>
      <c r="ADD142" s="86"/>
      <c r="ADE142" s="86"/>
      <c r="ADF142" s="86"/>
      <c r="ADG142" s="86"/>
      <c r="ADH142" s="86"/>
      <c r="ADI142" s="86"/>
      <c r="ADJ142" s="86"/>
      <c r="ADK142" s="86"/>
      <c r="ADL142" s="86"/>
      <c r="ADM142" s="86"/>
      <c r="ADN142" s="86"/>
      <c r="ADO142" s="86"/>
      <c r="ADP142" s="86"/>
      <c r="ADQ142" s="86"/>
      <c r="ADR142" s="86"/>
      <c r="ADS142" s="86"/>
      <c r="ADT142" s="86"/>
      <c r="ADU142" s="86"/>
      <c r="ADV142" s="86"/>
      <c r="ADW142" s="86"/>
      <c r="ADX142" s="86"/>
      <c r="ADY142" s="86"/>
      <c r="ADZ142" s="86"/>
      <c r="AEA142" s="86"/>
      <c r="AEB142" s="86"/>
      <c r="AEC142" s="86"/>
      <c r="AED142" s="86"/>
      <c r="AEE142" s="86"/>
      <c r="AEF142" s="86"/>
      <c r="AEG142" s="86"/>
      <c r="AEH142" s="86"/>
      <c r="AEI142" s="86"/>
      <c r="AEJ142" s="86"/>
      <c r="AEK142" s="86"/>
      <c r="AEL142" s="86"/>
      <c r="AEM142" s="86"/>
      <c r="AEN142" s="86"/>
      <c r="AEO142" s="86"/>
      <c r="AEP142" s="86"/>
      <c r="AEQ142" s="86"/>
      <c r="AER142" s="86"/>
      <c r="AES142" s="86"/>
      <c r="AET142" s="86"/>
      <c r="AEU142" s="86"/>
      <c r="AEV142" s="86"/>
      <c r="AEW142" s="86"/>
      <c r="AEX142" s="86"/>
      <c r="AEY142" s="86"/>
      <c r="AEZ142" s="86"/>
      <c r="AFA142" s="86"/>
      <c r="AFB142" s="86"/>
      <c r="AFC142" s="86"/>
      <c r="AFD142" s="86"/>
      <c r="AFE142" s="86"/>
      <c r="AFF142" s="86"/>
      <c r="AFG142" s="86"/>
      <c r="AFH142" s="86"/>
      <c r="AFI142" s="86"/>
      <c r="AFJ142" s="86"/>
      <c r="AFK142" s="86"/>
      <c r="AFL142" s="86"/>
      <c r="AFM142" s="86"/>
      <c r="AFN142" s="86"/>
      <c r="AFO142" s="86"/>
      <c r="AFP142" s="86"/>
      <c r="AFQ142" s="86"/>
      <c r="AFR142" s="86"/>
      <c r="AFS142" s="86"/>
      <c r="AFT142" s="86"/>
      <c r="AFU142" s="86"/>
      <c r="AFV142" s="86"/>
      <c r="AFW142" s="86"/>
      <c r="AFX142" s="86"/>
      <c r="AFY142" s="86"/>
      <c r="AFZ142" s="86"/>
      <c r="AGA142" s="86"/>
      <c r="AGB142" s="86"/>
      <c r="AGC142" s="86"/>
      <c r="AGD142" s="86"/>
      <c r="AGE142" s="86"/>
      <c r="AGF142" s="86"/>
      <c r="AGG142" s="86"/>
      <c r="AGH142" s="86"/>
      <c r="AGI142" s="86"/>
      <c r="AGJ142" s="86"/>
      <c r="AGK142" s="86"/>
      <c r="AGL142" s="86"/>
      <c r="AGM142" s="86"/>
      <c r="AGN142" s="86"/>
      <c r="AGO142" s="86"/>
      <c r="AGP142" s="86"/>
      <c r="AGQ142" s="86"/>
      <c r="AGR142" s="86"/>
      <c r="AGS142" s="86"/>
      <c r="AGT142" s="86"/>
      <c r="AGU142" s="86"/>
      <c r="AGV142" s="86"/>
      <c r="AGW142" s="86"/>
      <c r="AGX142" s="86"/>
      <c r="AGY142" s="86"/>
      <c r="AGZ142" s="86"/>
      <c r="AHA142" s="86"/>
      <c r="AHB142" s="86"/>
      <c r="AHC142" s="86"/>
      <c r="AHD142" s="86"/>
      <c r="AHE142" s="86"/>
      <c r="AHF142" s="86"/>
      <c r="AHG142" s="86"/>
      <c r="AHH142" s="86"/>
      <c r="AHI142" s="86"/>
      <c r="AHJ142" s="86"/>
      <c r="AHK142" s="86"/>
      <c r="AHL142" s="86"/>
      <c r="AHM142" s="86"/>
      <c r="AHN142" s="86"/>
      <c r="AHO142" s="86"/>
      <c r="AHP142" s="86"/>
      <c r="AHQ142" s="86"/>
      <c r="AHR142" s="86"/>
      <c r="AHS142" s="86"/>
      <c r="AHT142" s="86"/>
      <c r="AHU142" s="86"/>
      <c r="AHV142" s="86"/>
      <c r="AHW142" s="86"/>
      <c r="AHX142" s="86"/>
      <c r="AHY142" s="86"/>
      <c r="AHZ142" s="86"/>
      <c r="AIA142" s="86"/>
      <c r="AIB142" s="86"/>
      <c r="AIC142" s="86"/>
      <c r="AID142" s="86"/>
      <c r="AIE142" s="86"/>
      <c r="AIF142" s="86"/>
      <c r="AIG142" s="86"/>
      <c r="AIH142" s="86"/>
      <c r="AII142" s="86"/>
      <c r="AIJ142" s="86"/>
      <c r="AIK142" s="86"/>
      <c r="AIL142" s="86"/>
      <c r="AIM142" s="86"/>
      <c r="AIN142" s="86"/>
      <c r="AIO142" s="86"/>
      <c r="AIP142" s="86"/>
      <c r="AIQ142" s="86"/>
      <c r="AIR142" s="86"/>
      <c r="AIS142" s="86"/>
      <c r="AIT142" s="86"/>
      <c r="AIU142" s="86"/>
      <c r="AIV142" s="86"/>
      <c r="AIW142" s="86"/>
      <c r="AIX142" s="86"/>
      <c r="AIY142" s="86"/>
      <c r="AIZ142" s="86"/>
      <c r="AJA142" s="86"/>
      <c r="AJB142" s="86"/>
      <c r="AJC142" s="86"/>
      <c r="AJD142" s="86"/>
      <c r="AJE142" s="86"/>
      <c r="AJF142" s="86"/>
      <c r="AJG142" s="86"/>
      <c r="AJH142" s="86"/>
      <c r="AJI142" s="86"/>
      <c r="AJJ142" s="86"/>
      <c r="AJK142" s="86"/>
      <c r="AJL142" s="86"/>
      <c r="AJM142" s="86"/>
      <c r="AJN142" s="86"/>
      <c r="AJO142" s="86"/>
      <c r="AJP142" s="86"/>
      <c r="AJQ142" s="86"/>
      <c r="AJR142" s="86"/>
      <c r="AJS142" s="86"/>
      <c r="AJT142" s="86"/>
      <c r="AJU142" s="86"/>
      <c r="AJV142" s="86"/>
      <c r="AJW142" s="86"/>
      <c r="AJX142" s="86"/>
      <c r="AJY142" s="86"/>
      <c r="AJZ142" s="86"/>
      <c r="AKA142" s="86"/>
      <c r="AKB142" s="86"/>
      <c r="AKC142" s="86"/>
      <c r="AKD142" s="86"/>
      <c r="AKE142" s="86"/>
      <c r="AKF142" s="86"/>
      <c r="AKG142" s="86"/>
      <c r="AKH142" s="86"/>
      <c r="AKI142" s="86"/>
      <c r="AKJ142" s="86"/>
      <c r="AKK142" s="86"/>
      <c r="AKL142" s="86"/>
      <c r="AKM142" s="86"/>
      <c r="AKN142" s="86"/>
      <c r="AKO142" s="86"/>
      <c r="AKP142" s="86"/>
      <c r="AKQ142" s="86"/>
      <c r="AKR142" s="86"/>
      <c r="AKS142" s="86"/>
      <c r="AKT142" s="86"/>
      <c r="AKU142" s="86"/>
      <c r="AKV142" s="86"/>
      <c r="AKW142" s="86"/>
      <c r="AKX142" s="86"/>
      <c r="AKY142" s="86"/>
      <c r="AKZ142" s="86"/>
      <c r="ALA142" s="86"/>
      <c r="ALB142" s="86"/>
      <c r="ALC142" s="86"/>
      <c r="ALD142" s="86"/>
      <c r="ALE142" s="86"/>
      <c r="ALF142" s="86"/>
      <c r="ALG142" s="86"/>
      <c r="ALH142" s="86"/>
      <c r="ALI142" s="86"/>
      <c r="ALJ142" s="86"/>
      <c r="ALK142" s="86"/>
      <c r="ALL142" s="86"/>
      <c r="ALM142" s="86"/>
      <c r="ALN142" s="86"/>
      <c r="ALO142" s="86"/>
      <c r="ALP142" s="86"/>
      <c r="ALQ142" s="86"/>
      <c r="ALR142" s="86"/>
      <c r="ALS142" s="86"/>
      <c r="ALT142" s="86"/>
      <c r="ALU142" s="86"/>
      <c r="ALV142" s="86"/>
      <c r="ALW142" s="86"/>
      <c r="ALX142" s="86"/>
      <c r="ALY142" s="86"/>
      <c r="ALZ142" s="86"/>
      <c r="AMA142" s="86"/>
      <c r="AMB142" s="86"/>
      <c r="AMC142" s="86"/>
      <c r="AMD142" s="86"/>
      <c r="AME142" s="86"/>
      <c r="AMF142" s="86"/>
      <c r="AMG142" s="86"/>
      <c r="AMH142" s="86"/>
      <c r="AMI142" s="86"/>
      <c r="AMJ142" s="86"/>
      <c r="AMK142" s="86"/>
      <c r="AML142" s="86"/>
      <c r="AMM142" s="86"/>
      <c r="AMT142" s="86"/>
      <c r="AMU142" s="86"/>
      <c r="AMV142" s="86"/>
      <c r="AMW142" s="86"/>
      <c r="AMX142" s="86"/>
      <c r="AMY142" s="86"/>
      <c r="AMZ142" s="86"/>
      <c r="ANA142" s="86"/>
      <c r="ANB142" s="86"/>
      <c r="ANC142" s="86"/>
      <c r="AND142" s="86"/>
      <c r="ANE142" s="86"/>
      <c r="ANF142" s="86"/>
      <c r="ANG142" s="86"/>
      <c r="ANH142" s="86"/>
      <c r="ANI142" s="86"/>
      <c r="ANJ142" s="86"/>
      <c r="ANK142" s="86"/>
      <c r="ANL142" s="86"/>
      <c r="ANM142" s="86"/>
      <c r="ANN142" s="86"/>
      <c r="ANO142" s="86"/>
      <c r="ANP142" s="86"/>
      <c r="ANQ142" s="86"/>
      <c r="ANR142" s="86"/>
      <c r="ANS142" s="86"/>
      <c r="ANT142" s="86"/>
      <c r="ANU142" s="86"/>
      <c r="ANV142" s="86"/>
      <c r="ANW142" s="86"/>
      <c r="ANX142" s="86"/>
      <c r="ANY142" s="86"/>
      <c r="ANZ142" s="86"/>
      <c r="AOA142" s="86"/>
      <c r="AOB142" s="86"/>
      <c r="AOC142" s="86"/>
      <c r="AOD142" s="86"/>
      <c r="AOE142" s="86"/>
      <c r="AOF142" s="86"/>
      <c r="AOG142" s="86"/>
      <c r="AOH142" s="86"/>
      <c r="AOI142" s="86"/>
      <c r="AOJ142" s="86"/>
      <c r="AOK142" s="86"/>
      <c r="AOL142" s="86"/>
      <c r="AOM142" s="86"/>
      <c r="AON142" s="86"/>
      <c r="AOO142" s="86"/>
      <c r="AOP142" s="86"/>
      <c r="AOQ142" s="86"/>
      <c r="AOR142" s="86"/>
      <c r="AOS142" s="86"/>
      <c r="AOT142" s="86"/>
      <c r="AOU142" s="86"/>
      <c r="AOV142" s="86"/>
      <c r="AOW142" s="86"/>
      <c r="AOX142" s="86"/>
      <c r="AOY142" s="86"/>
      <c r="AOZ142" s="86"/>
      <c r="APA142" s="86"/>
      <c r="APB142" s="86"/>
      <c r="APC142" s="86"/>
      <c r="APD142" s="86"/>
      <c r="APE142" s="86"/>
      <c r="APF142" s="86"/>
      <c r="APG142" s="86"/>
      <c r="APH142" s="86"/>
      <c r="API142" s="86"/>
      <c r="APJ142" s="86"/>
      <c r="APK142" s="86"/>
      <c r="APL142" s="86"/>
      <c r="APM142" s="86"/>
      <c r="APN142" s="86"/>
      <c r="APO142" s="86"/>
      <c r="APP142" s="86"/>
      <c r="APQ142" s="86"/>
      <c r="APR142" s="86"/>
      <c r="APS142" s="86"/>
      <c r="APT142" s="86"/>
      <c r="APU142" s="86"/>
      <c r="APV142" s="86"/>
      <c r="APW142" s="86"/>
      <c r="APX142" s="86"/>
      <c r="APY142" s="86"/>
      <c r="APZ142" s="86"/>
      <c r="AQA142" s="86"/>
      <c r="AQB142" s="86"/>
      <c r="AQC142" s="86"/>
      <c r="AQD142" s="86"/>
      <c r="AQE142" s="86"/>
      <c r="AQF142" s="86"/>
      <c r="AQG142" s="86"/>
      <c r="AQH142" s="86"/>
      <c r="AQI142" s="86"/>
      <c r="AQJ142" s="86"/>
      <c r="AQK142" s="86"/>
      <c r="AQL142" s="86"/>
      <c r="AQM142" s="86"/>
      <c r="AQN142" s="86"/>
      <c r="AQO142" s="86"/>
      <c r="AQP142" s="86"/>
      <c r="AQQ142" s="86"/>
      <c r="AQR142" s="86"/>
      <c r="AQS142" s="86"/>
      <c r="AQT142" s="86"/>
      <c r="AQU142" s="86"/>
      <c r="AQV142" s="86"/>
      <c r="AQW142" s="86"/>
      <c r="AQX142" s="86"/>
      <c r="AQY142" s="86"/>
      <c r="AQZ142" s="86"/>
      <c r="ARA142" s="86"/>
      <c r="ARB142" s="86"/>
      <c r="ARC142" s="86"/>
      <c r="ARD142" s="86"/>
      <c r="ARE142" s="86"/>
      <c r="ARF142" s="86"/>
      <c r="ARG142" s="86"/>
      <c r="ARH142" s="86"/>
      <c r="ARI142" s="86"/>
      <c r="ARJ142" s="86"/>
      <c r="ARK142" s="86"/>
      <c r="ARL142" s="86"/>
      <c r="ARM142" s="86"/>
      <c r="ARN142" s="86"/>
      <c r="ARO142" s="86"/>
      <c r="ARP142" s="86"/>
      <c r="ARQ142" s="86"/>
      <c r="ARR142" s="86"/>
      <c r="ARS142" s="86"/>
      <c r="ART142" s="86"/>
      <c r="ARU142" s="86"/>
      <c r="ARV142" s="86"/>
      <c r="ARW142" s="86"/>
      <c r="ARX142" s="86"/>
      <c r="ARY142" s="86"/>
      <c r="ARZ142" s="86"/>
      <c r="ASA142" s="86"/>
      <c r="ASB142" s="86"/>
      <c r="ASC142" s="86"/>
      <c r="ASD142" s="86"/>
      <c r="ASE142" s="86"/>
      <c r="ASF142" s="86"/>
      <c r="ASG142" s="86"/>
      <c r="ASH142" s="86"/>
      <c r="ASI142" s="86"/>
      <c r="ASJ142" s="86"/>
      <c r="ASK142" s="86"/>
      <c r="ASL142" s="86"/>
      <c r="ASM142" s="86"/>
      <c r="ASN142" s="86"/>
      <c r="ASO142" s="86"/>
      <c r="ASP142" s="86"/>
      <c r="ASQ142" s="86"/>
      <c r="ASR142" s="86"/>
      <c r="ASS142" s="86"/>
      <c r="AST142" s="86"/>
      <c r="ASU142" s="86"/>
      <c r="ASV142" s="86"/>
      <c r="ASW142" s="86"/>
      <c r="ASX142" s="86"/>
      <c r="ASY142" s="86"/>
      <c r="ASZ142" s="86"/>
      <c r="ATA142" s="86"/>
      <c r="ATB142" s="86"/>
      <c r="ATC142" s="86"/>
      <c r="ATD142" s="86"/>
      <c r="ATE142" s="86"/>
      <c r="ATF142" s="86"/>
      <c r="ATG142" s="86"/>
      <c r="ATH142" s="86"/>
      <c r="ATI142" s="86"/>
      <c r="ATJ142" s="86"/>
      <c r="ATK142" s="86"/>
      <c r="ATL142" s="86"/>
      <c r="ATM142" s="86"/>
      <c r="ATN142" s="86"/>
      <c r="ATO142" s="86"/>
      <c r="ATP142" s="86"/>
      <c r="ATQ142" s="86"/>
      <c r="ATR142" s="86"/>
      <c r="ATS142" s="86"/>
      <c r="ATT142" s="86"/>
      <c r="ATU142" s="86"/>
      <c r="ATV142" s="86"/>
      <c r="ATW142" s="86"/>
      <c r="ATX142" s="86"/>
      <c r="ATY142" s="86"/>
      <c r="ATZ142" s="86"/>
      <c r="AUA142" s="86"/>
      <c r="AUB142" s="86"/>
      <c r="AUC142" s="86"/>
      <c r="AUD142" s="86"/>
      <c r="AUE142" s="86"/>
      <c r="AUF142" s="86"/>
      <c r="AUG142" s="86"/>
      <c r="AUH142" s="86"/>
      <c r="AUI142" s="86"/>
      <c r="AUJ142" s="86"/>
      <c r="AUK142" s="86"/>
      <c r="AUL142" s="86"/>
      <c r="AUM142" s="86"/>
      <c r="AUN142" s="86"/>
      <c r="AUO142" s="86"/>
      <c r="AUP142" s="86"/>
      <c r="AUQ142" s="86"/>
      <c r="AUR142" s="86"/>
      <c r="AUS142" s="86"/>
      <c r="AUT142" s="86"/>
      <c r="AUU142" s="86"/>
      <c r="AUV142" s="86"/>
      <c r="AUW142" s="86"/>
      <c r="AUX142" s="86"/>
      <c r="AUY142" s="86"/>
      <c r="AUZ142" s="86"/>
      <c r="AVA142" s="86"/>
      <c r="AVB142" s="86"/>
      <c r="AVC142" s="86"/>
      <c r="AVD142" s="86"/>
      <c r="AVE142" s="86"/>
      <c r="AVF142" s="86"/>
      <c r="AVG142" s="86"/>
      <c r="AVH142" s="86"/>
      <c r="AVI142" s="86"/>
      <c r="AVJ142" s="86"/>
      <c r="AVK142" s="86"/>
      <c r="AVL142" s="86"/>
      <c r="AVM142" s="86"/>
      <c r="AVN142" s="86"/>
      <c r="AVO142" s="86"/>
      <c r="AVP142" s="86"/>
      <c r="AVQ142" s="86"/>
      <c r="AVR142" s="86"/>
      <c r="AVS142" s="86"/>
      <c r="AVT142" s="86"/>
      <c r="AVU142" s="86"/>
      <c r="AVV142" s="86"/>
      <c r="AVW142" s="86"/>
      <c r="AVX142" s="86"/>
      <c r="AVY142" s="86"/>
      <c r="AVZ142" s="86"/>
      <c r="AWA142" s="86"/>
      <c r="AWB142" s="86"/>
      <c r="AWC142" s="86"/>
      <c r="AWD142" s="86"/>
      <c r="AWE142" s="86"/>
      <c r="AWF142" s="86"/>
      <c r="AWG142" s="86"/>
      <c r="AWH142" s="86"/>
      <c r="AWI142" s="86"/>
      <c r="AWP142" s="86"/>
      <c r="AWQ142" s="86"/>
      <c r="AWR142" s="86"/>
      <c r="AWS142" s="86"/>
      <c r="AWT142" s="86"/>
      <c r="AWU142" s="86"/>
      <c r="AWV142" s="86"/>
      <c r="AWW142" s="86"/>
      <c r="AWX142" s="86"/>
      <c r="AWY142" s="86"/>
      <c r="AWZ142" s="86"/>
      <c r="AXA142" s="86"/>
      <c r="AXB142" s="86"/>
      <c r="AXC142" s="86"/>
      <c r="AXD142" s="86"/>
      <c r="AXE142" s="86"/>
      <c r="AXF142" s="86"/>
      <c r="AXG142" s="86"/>
      <c r="AXH142" s="86"/>
      <c r="AXI142" s="86"/>
      <c r="AXJ142" s="86"/>
      <c r="AXK142" s="86"/>
      <c r="AXL142" s="86"/>
      <c r="AXM142" s="86"/>
      <c r="AXN142" s="86"/>
      <c r="AXO142" s="86"/>
      <c r="AXP142" s="86"/>
      <c r="AXQ142" s="86"/>
      <c r="AXR142" s="86"/>
      <c r="AXS142" s="86"/>
      <c r="AXT142" s="86"/>
      <c r="AXU142" s="86"/>
      <c r="AXV142" s="86"/>
      <c r="AXW142" s="86"/>
      <c r="AXX142" s="86"/>
      <c r="AXY142" s="86"/>
      <c r="AXZ142" s="86"/>
      <c r="AYA142" s="86"/>
      <c r="AYB142" s="86"/>
      <c r="AYC142" s="86"/>
      <c r="AYD142" s="86"/>
      <c r="AYE142" s="86"/>
      <c r="AYF142" s="86"/>
      <c r="AYG142" s="86"/>
      <c r="AYH142" s="86"/>
      <c r="AYI142" s="86"/>
      <c r="AYJ142" s="86"/>
      <c r="AYK142" s="86"/>
      <c r="AYL142" s="86"/>
      <c r="AYM142" s="86"/>
      <c r="AYN142" s="86"/>
      <c r="AYO142" s="86"/>
      <c r="AYP142" s="86"/>
      <c r="AYQ142" s="86"/>
      <c r="AYR142" s="86"/>
      <c r="AYS142" s="86"/>
      <c r="AYT142" s="86"/>
      <c r="AYU142" s="86"/>
      <c r="AYV142" s="86"/>
      <c r="AYW142" s="86"/>
      <c r="AYX142" s="86"/>
      <c r="AYY142" s="86"/>
      <c r="AYZ142" s="86"/>
      <c r="AZA142" s="86"/>
      <c r="AZB142" s="86"/>
      <c r="AZC142" s="86"/>
      <c r="AZD142" s="86"/>
      <c r="AZE142" s="86"/>
      <c r="AZF142" s="86"/>
      <c r="AZG142" s="86"/>
      <c r="AZH142" s="86"/>
      <c r="AZI142" s="86"/>
      <c r="AZJ142" s="86"/>
      <c r="AZK142" s="86"/>
      <c r="AZL142" s="86"/>
      <c r="AZM142" s="86"/>
      <c r="AZN142" s="86"/>
      <c r="AZO142" s="86"/>
      <c r="AZP142" s="86"/>
      <c r="AZQ142" s="86"/>
      <c r="AZR142" s="86"/>
      <c r="AZS142" s="86"/>
      <c r="AZT142" s="86"/>
      <c r="AZU142" s="86"/>
      <c r="AZV142" s="86"/>
      <c r="AZW142" s="86"/>
      <c r="AZX142" s="86"/>
      <c r="AZY142" s="86"/>
      <c r="AZZ142" s="86"/>
      <c r="BAA142" s="86"/>
      <c r="BAB142" s="86"/>
      <c r="BAC142" s="86"/>
      <c r="BAD142" s="86"/>
      <c r="BAE142" s="86"/>
      <c r="BAF142" s="86"/>
      <c r="BAG142" s="86"/>
      <c r="BAH142" s="86"/>
      <c r="BAI142" s="86"/>
      <c r="BAJ142" s="86"/>
      <c r="BAK142" s="86"/>
      <c r="BAL142" s="86"/>
      <c r="BAM142" s="86"/>
      <c r="BAN142" s="86"/>
      <c r="BAO142" s="86"/>
      <c r="BAP142" s="86"/>
      <c r="BAQ142" s="86"/>
      <c r="BAR142" s="86"/>
      <c r="BAS142" s="86"/>
      <c r="BAT142" s="86"/>
      <c r="BAU142" s="86"/>
      <c r="BAV142" s="86"/>
      <c r="BAW142" s="86"/>
      <c r="BAX142" s="86"/>
      <c r="BAY142" s="86"/>
      <c r="BAZ142" s="86"/>
      <c r="BBA142" s="86"/>
      <c r="BBB142" s="86"/>
      <c r="BBC142" s="86"/>
      <c r="BBD142" s="86"/>
      <c r="BBE142" s="86"/>
      <c r="BBF142" s="86"/>
      <c r="BBG142" s="86"/>
      <c r="BBH142" s="86"/>
      <c r="BBI142" s="86"/>
      <c r="BBJ142" s="86"/>
      <c r="BBK142" s="86"/>
      <c r="BBL142" s="86"/>
      <c r="BBM142" s="86"/>
      <c r="BBN142" s="86"/>
      <c r="BBO142" s="86"/>
      <c r="BBP142" s="86"/>
      <c r="BBQ142" s="86"/>
      <c r="BBR142" s="86"/>
      <c r="BBS142" s="86"/>
      <c r="BBT142" s="86"/>
      <c r="BBU142" s="86"/>
      <c r="BBV142" s="86"/>
      <c r="BBW142" s="86"/>
      <c r="BBX142" s="86"/>
      <c r="BBY142" s="86"/>
      <c r="BBZ142" s="86"/>
      <c r="BCA142" s="86"/>
      <c r="BCB142" s="86"/>
      <c r="BCC142" s="86"/>
      <c r="BCD142" s="86"/>
      <c r="BCE142" s="86"/>
      <c r="BCF142" s="86"/>
      <c r="BCG142" s="86"/>
      <c r="BCH142" s="86"/>
      <c r="BCI142" s="86"/>
      <c r="BCJ142" s="86"/>
      <c r="BCK142" s="86"/>
      <c r="BCL142" s="86"/>
      <c r="BCM142" s="86"/>
      <c r="BCN142" s="86"/>
      <c r="BCO142" s="86"/>
      <c r="BCP142" s="86"/>
      <c r="BCQ142" s="86"/>
      <c r="BCR142" s="86"/>
      <c r="BCS142" s="86"/>
      <c r="BCT142" s="86"/>
      <c r="BCU142" s="86"/>
      <c r="BCV142" s="86"/>
      <c r="BCW142" s="86"/>
      <c r="BCX142" s="86"/>
      <c r="BCY142" s="86"/>
      <c r="BCZ142" s="86"/>
      <c r="BDA142" s="86"/>
      <c r="BDB142" s="86"/>
      <c r="BDC142" s="86"/>
      <c r="BDD142" s="86"/>
      <c r="BDE142" s="86"/>
      <c r="BDF142" s="86"/>
      <c r="BDG142" s="86"/>
      <c r="BDH142" s="86"/>
      <c r="BDI142" s="86"/>
      <c r="BDJ142" s="86"/>
      <c r="BDK142" s="86"/>
      <c r="BDL142" s="86"/>
      <c r="BDM142" s="86"/>
      <c r="BDN142" s="86"/>
      <c r="BDO142" s="86"/>
      <c r="BDP142" s="86"/>
      <c r="BDQ142" s="86"/>
      <c r="BDR142" s="86"/>
      <c r="BDS142" s="86"/>
      <c r="BDT142" s="86"/>
      <c r="BDU142" s="86"/>
      <c r="BDV142" s="86"/>
      <c r="BDW142" s="86"/>
      <c r="BDX142" s="86"/>
      <c r="BDY142" s="86"/>
      <c r="BDZ142" s="86"/>
      <c r="BEA142" s="86"/>
      <c r="BEB142" s="86"/>
      <c r="BEC142" s="86"/>
      <c r="BED142" s="86"/>
      <c r="BEE142" s="86"/>
      <c r="BEF142" s="86"/>
      <c r="BEG142" s="86"/>
      <c r="BEH142" s="86"/>
      <c r="BEI142" s="86"/>
      <c r="BEJ142" s="86"/>
      <c r="BEK142" s="86"/>
      <c r="BEL142" s="86"/>
      <c r="BEM142" s="86"/>
      <c r="BEN142" s="86"/>
      <c r="BEO142" s="86"/>
      <c r="BEP142" s="86"/>
      <c r="BEQ142" s="86"/>
      <c r="BER142" s="86"/>
      <c r="BES142" s="86"/>
      <c r="BET142" s="86"/>
      <c r="BEU142" s="86"/>
      <c r="BEV142" s="86"/>
      <c r="BEW142" s="86"/>
      <c r="BEX142" s="86"/>
      <c r="BEY142" s="86"/>
      <c r="BEZ142" s="86"/>
      <c r="BFA142" s="86"/>
      <c r="BFB142" s="86"/>
      <c r="BFC142" s="86"/>
      <c r="BFD142" s="86"/>
      <c r="BFE142" s="86"/>
      <c r="BFF142" s="86"/>
      <c r="BFG142" s="86"/>
      <c r="BFH142" s="86"/>
      <c r="BFI142" s="86"/>
      <c r="BFJ142" s="86"/>
      <c r="BFK142" s="86"/>
      <c r="BFL142" s="86"/>
      <c r="BFM142" s="86"/>
      <c r="BFN142" s="86"/>
      <c r="BFO142" s="86"/>
      <c r="BFP142" s="86"/>
      <c r="BFQ142" s="86"/>
      <c r="BFR142" s="86"/>
      <c r="BFS142" s="86"/>
      <c r="BFT142" s="86"/>
      <c r="BFU142" s="86"/>
      <c r="BFV142" s="86"/>
      <c r="BFW142" s="86"/>
      <c r="BFX142" s="86"/>
      <c r="BFY142" s="86"/>
      <c r="BFZ142" s="86"/>
      <c r="BGA142" s="86"/>
      <c r="BGB142" s="86"/>
      <c r="BGC142" s="86"/>
      <c r="BGD142" s="86"/>
      <c r="BGE142" s="86"/>
      <c r="BGL142" s="86"/>
      <c r="BGM142" s="86"/>
      <c r="BGN142" s="86"/>
      <c r="BGO142" s="86"/>
      <c r="BGP142" s="86"/>
      <c r="BGQ142" s="86"/>
      <c r="BGR142" s="86"/>
      <c r="BGS142" s="86"/>
      <c r="BGT142" s="86"/>
      <c r="BGU142" s="86"/>
      <c r="BGV142" s="86"/>
      <c r="BGW142" s="86"/>
      <c r="BGX142" s="86"/>
      <c r="BGY142" s="86"/>
      <c r="BGZ142" s="86"/>
      <c r="BHA142" s="86"/>
      <c r="BHB142" s="86"/>
      <c r="BHC142" s="86"/>
      <c r="BHD142" s="86"/>
      <c r="BHE142" s="86"/>
      <c r="BHF142" s="86"/>
      <c r="BHG142" s="86"/>
      <c r="BHH142" s="86"/>
      <c r="BHI142" s="86"/>
      <c r="BHJ142" s="86"/>
      <c r="BHK142" s="86"/>
      <c r="BHL142" s="86"/>
      <c r="BHM142" s="86"/>
      <c r="BHN142" s="86"/>
      <c r="BHO142" s="86"/>
      <c r="BHP142" s="86"/>
      <c r="BHQ142" s="86"/>
      <c r="BHR142" s="86"/>
      <c r="BHS142" s="86"/>
      <c r="BHT142" s="86"/>
      <c r="BHU142" s="86"/>
      <c r="BHV142" s="86"/>
      <c r="BHW142" s="86"/>
      <c r="BHX142" s="86"/>
      <c r="BHY142" s="86"/>
      <c r="BHZ142" s="86"/>
      <c r="BIA142" s="86"/>
      <c r="BIB142" s="86"/>
      <c r="BIC142" s="86"/>
      <c r="BID142" s="86"/>
      <c r="BIE142" s="86"/>
      <c r="BIF142" s="86"/>
      <c r="BIG142" s="86"/>
      <c r="BIH142" s="86"/>
      <c r="BII142" s="86"/>
      <c r="BIJ142" s="86"/>
      <c r="BIK142" s="86"/>
      <c r="BIL142" s="86"/>
      <c r="BIM142" s="86"/>
      <c r="BIN142" s="86"/>
      <c r="BIO142" s="86"/>
      <c r="BIP142" s="86"/>
      <c r="BIQ142" s="86"/>
      <c r="BIR142" s="86"/>
      <c r="BIS142" s="86"/>
      <c r="BIT142" s="86"/>
      <c r="BIU142" s="86"/>
      <c r="BIV142" s="86"/>
      <c r="BIW142" s="86"/>
      <c r="BIX142" s="86"/>
      <c r="BIY142" s="86"/>
      <c r="BIZ142" s="86"/>
      <c r="BJA142" s="86"/>
      <c r="BJB142" s="86"/>
      <c r="BJC142" s="86"/>
      <c r="BJD142" s="86"/>
      <c r="BJE142" s="86"/>
      <c r="BJF142" s="86"/>
      <c r="BJG142" s="86"/>
      <c r="BJH142" s="86"/>
      <c r="BJI142" s="86"/>
      <c r="BJJ142" s="86"/>
      <c r="BJK142" s="86"/>
      <c r="BJL142" s="86"/>
      <c r="BJM142" s="86"/>
      <c r="BJN142" s="86"/>
      <c r="BJO142" s="86"/>
      <c r="BJP142" s="86"/>
      <c r="BJQ142" s="86"/>
      <c r="BJR142" s="86"/>
      <c r="BJS142" s="86"/>
      <c r="BJT142" s="86"/>
      <c r="BJU142" s="86"/>
      <c r="BJV142" s="86"/>
      <c r="BJW142" s="86"/>
      <c r="BJX142" s="86"/>
      <c r="BJY142" s="86"/>
      <c r="BJZ142" s="86"/>
      <c r="BKA142" s="86"/>
      <c r="BKB142" s="86"/>
      <c r="BKC142" s="86"/>
      <c r="BKD142" s="86"/>
      <c r="BKE142" s="86"/>
      <c r="BKF142" s="86"/>
      <c r="BKG142" s="86"/>
      <c r="BKH142" s="86"/>
      <c r="BKI142" s="86"/>
      <c r="BKJ142" s="86"/>
      <c r="BKK142" s="86"/>
      <c r="BKL142" s="86"/>
      <c r="BKM142" s="86"/>
      <c r="BKN142" s="86"/>
      <c r="BKO142" s="86"/>
      <c r="BKP142" s="86"/>
      <c r="BKQ142" s="86"/>
      <c r="BKR142" s="86"/>
      <c r="BKS142" s="86"/>
      <c r="BKT142" s="86"/>
      <c r="BKU142" s="86"/>
      <c r="BKV142" s="86"/>
      <c r="BKW142" s="86"/>
      <c r="BKX142" s="86"/>
      <c r="BKY142" s="86"/>
      <c r="BKZ142" s="86"/>
      <c r="BLA142" s="86"/>
      <c r="BLB142" s="86"/>
      <c r="BLC142" s="86"/>
      <c r="BLD142" s="86"/>
      <c r="BLE142" s="86"/>
      <c r="BLF142" s="86"/>
      <c r="BLG142" s="86"/>
      <c r="BLH142" s="86"/>
      <c r="BLI142" s="86"/>
      <c r="BLJ142" s="86"/>
      <c r="BLK142" s="86"/>
      <c r="BLL142" s="86"/>
      <c r="BLM142" s="86"/>
      <c r="BLN142" s="86"/>
      <c r="BLO142" s="86"/>
      <c r="BLP142" s="86"/>
      <c r="BLQ142" s="86"/>
      <c r="BLR142" s="86"/>
      <c r="BLS142" s="86"/>
      <c r="BLT142" s="86"/>
      <c r="BLU142" s="86"/>
      <c r="BLV142" s="86"/>
      <c r="BLW142" s="86"/>
      <c r="BLX142" s="86"/>
      <c r="BLY142" s="86"/>
      <c r="BLZ142" s="86"/>
      <c r="BMA142" s="86"/>
      <c r="BMB142" s="86"/>
      <c r="BMC142" s="86"/>
      <c r="BMD142" s="86"/>
      <c r="BME142" s="86"/>
      <c r="BMF142" s="86"/>
      <c r="BMG142" s="86"/>
      <c r="BMH142" s="86"/>
      <c r="BMI142" s="86"/>
      <c r="BMJ142" s="86"/>
      <c r="BMK142" s="86"/>
      <c r="BML142" s="86"/>
      <c r="BMM142" s="86"/>
      <c r="BMN142" s="86"/>
      <c r="BMO142" s="86"/>
      <c r="BMP142" s="86"/>
      <c r="BMQ142" s="86"/>
      <c r="BMR142" s="86"/>
      <c r="BMS142" s="86"/>
      <c r="BMT142" s="86"/>
      <c r="BMU142" s="86"/>
      <c r="BMV142" s="86"/>
      <c r="BMW142" s="86"/>
      <c r="BMX142" s="86"/>
      <c r="BMY142" s="86"/>
      <c r="BMZ142" s="86"/>
      <c r="BNA142" s="86"/>
      <c r="BNB142" s="86"/>
      <c r="BNC142" s="86"/>
      <c r="BND142" s="86"/>
      <c r="BNE142" s="86"/>
      <c r="BNF142" s="86"/>
      <c r="BNG142" s="86"/>
      <c r="BNH142" s="86"/>
      <c r="BNI142" s="86"/>
      <c r="BNJ142" s="86"/>
      <c r="BNK142" s="86"/>
      <c r="BNL142" s="86"/>
      <c r="BNM142" s="86"/>
      <c r="BNN142" s="86"/>
      <c r="BNO142" s="86"/>
      <c r="BNP142" s="86"/>
      <c r="BNQ142" s="86"/>
      <c r="BNR142" s="86"/>
      <c r="BNS142" s="86"/>
      <c r="BNT142" s="86"/>
      <c r="BNU142" s="86"/>
      <c r="BNV142" s="86"/>
      <c r="BNW142" s="86"/>
      <c r="BNX142" s="86"/>
      <c r="BNY142" s="86"/>
      <c r="BNZ142" s="86"/>
      <c r="BOA142" s="86"/>
      <c r="BOB142" s="86"/>
      <c r="BOC142" s="86"/>
      <c r="BOD142" s="86"/>
      <c r="BOE142" s="86"/>
      <c r="BOF142" s="86"/>
      <c r="BOG142" s="86"/>
      <c r="BOH142" s="86"/>
      <c r="BOI142" s="86"/>
      <c r="BOJ142" s="86"/>
      <c r="BOK142" s="86"/>
      <c r="BOL142" s="86"/>
      <c r="BOM142" s="86"/>
      <c r="BON142" s="86"/>
      <c r="BOO142" s="86"/>
      <c r="BOP142" s="86"/>
      <c r="BOQ142" s="86"/>
      <c r="BOR142" s="86"/>
      <c r="BOS142" s="86"/>
      <c r="BOT142" s="86"/>
      <c r="BOU142" s="86"/>
      <c r="BOV142" s="86"/>
      <c r="BOW142" s="86"/>
      <c r="BOX142" s="86"/>
      <c r="BOY142" s="86"/>
      <c r="BOZ142" s="86"/>
      <c r="BPA142" s="86"/>
      <c r="BPB142" s="86"/>
      <c r="BPC142" s="86"/>
      <c r="BPD142" s="86"/>
      <c r="BPE142" s="86"/>
      <c r="BPF142" s="86"/>
      <c r="BPG142" s="86"/>
      <c r="BPH142" s="86"/>
      <c r="BPI142" s="86"/>
      <c r="BPJ142" s="86"/>
      <c r="BPK142" s="86"/>
      <c r="BPL142" s="86"/>
      <c r="BPM142" s="86"/>
      <c r="BPN142" s="86"/>
      <c r="BPO142" s="86"/>
      <c r="BPP142" s="86"/>
      <c r="BPQ142" s="86"/>
      <c r="BPR142" s="86"/>
      <c r="BPS142" s="86"/>
      <c r="BPT142" s="86"/>
      <c r="BPU142" s="86"/>
      <c r="BPV142" s="86"/>
      <c r="BPW142" s="86"/>
      <c r="BPX142" s="86"/>
      <c r="BPY142" s="86"/>
      <c r="BPZ142" s="86"/>
      <c r="BQA142" s="86"/>
      <c r="BQH142" s="86"/>
      <c r="BQI142" s="86"/>
      <c r="BQJ142" s="86"/>
      <c r="BQK142" s="86"/>
      <c r="BQL142" s="86"/>
      <c r="BQM142" s="86"/>
      <c r="BQN142" s="86"/>
      <c r="BQO142" s="86"/>
      <c r="BQP142" s="86"/>
      <c r="BQQ142" s="86"/>
      <c r="BQR142" s="86"/>
      <c r="BQS142" s="86"/>
      <c r="BQT142" s="86"/>
      <c r="BQU142" s="86"/>
      <c r="BQV142" s="86"/>
      <c r="BQW142" s="86"/>
      <c r="BQX142" s="86"/>
      <c r="BQY142" s="86"/>
      <c r="BQZ142" s="86"/>
      <c r="BRA142" s="86"/>
      <c r="BRB142" s="86"/>
      <c r="BRC142" s="86"/>
      <c r="BRD142" s="86"/>
      <c r="BRE142" s="86"/>
      <c r="BRF142" s="86"/>
      <c r="BRG142" s="86"/>
      <c r="BRH142" s="86"/>
      <c r="BRI142" s="86"/>
      <c r="BRJ142" s="86"/>
      <c r="BRK142" s="86"/>
      <c r="BRL142" s="86"/>
      <c r="BRM142" s="86"/>
      <c r="BRN142" s="86"/>
      <c r="BRO142" s="86"/>
      <c r="BRP142" s="86"/>
      <c r="BRQ142" s="86"/>
      <c r="BRR142" s="86"/>
      <c r="BRS142" s="86"/>
      <c r="BRT142" s="86"/>
      <c r="BRU142" s="86"/>
      <c r="BRV142" s="86"/>
      <c r="BRW142" s="86"/>
      <c r="BRX142" s="86"/>
      <c r="BRY142" s="86"/>
      <c r="BRZ142" s="86"/>
      <c r="BSA142" s="86"/>
      <c r="BSB142" s="86"/>
      <c r="BSC142" s="86"/>
      <c r="BSD142" s="86"/>
      <c r="BSE142" s="86"/>
      <c r="BSF142" s="86"/>
      <c r="BSG142" s="86"/>
      <c r="BSH142" s="86"/>
      <c r="BSI142" s="86"/>
      <c r="BSJ142" s="86"/>
      <c r="BSK142" s="86"/>
      <c r="BSL142" s="86"/>
      <c r="BSM142" s="86"/>
      <c r="BSN142" s="86"/>
      <c r="BSO142" s="86"/>
      <c r="BSP142" s="86"/>
      <c r="BSQ142" s="86"/>
      <c r="BSR142" s="86"/>
      <c r="BSS142" s="86"/>
      <c r="BST142" s="86"/>
      <c r="BSU142" s="86"/>
      <c r="BSV142" s="86"/>
      <c r="BSW142" s="86"/>
      <c r="BSX142" s="86"/>
      <c r="BSY142" s="86"/>
      <c r="BSZ142" s="86"/>
      <c r="BTA142" s="86"/>
      <c r="BTB142" s="86"/>
      <c r="BTC142" s="86"/>
      <c r="BTD142" s="86"/>
      <c r="BTE142" s="86"/>
      <c r="BTF142" s="86"/>
      <c r="BTG142" s="86"/>
      <c r="BTH142" s="86"/>
      <c r="BTI142" s="86"/>
      <c r="BTJ142" s="86"/>
      <c r="BTK142" s="86"/>
      <c r="BTL142" s="86"/>
      <c r="BTM142" s="86"/>
      <c r="BTN142" s="86"/>
      <c r="BTO142" s="86"/>
      <c r="BTP142" s="86"/>
      <c r="BTQ142" s="86"/>
      <c r="BTR142" s="86"/>
      <c r="BTS142" s="86"/>
      <c r="BTT142" s="86"/>
      <c r="BTU142" s="86"/>
      <c r="BTV142" s="86"/>
      <c r="BTW142" s="86"/>
      <c r="BTX142" s="86"/>
      <c r="BTY142" s="86"/>
      <c r="BTZ142" s="86"/>
      <c r="BUA142" s="86"/>
      <c r="BUB142" s="86"/>
      <c r="BUC142" s="86"/>
      <c r="BUD142" s="86"/>
      <c r="BUE142" s="86"/>
      <c r="BUF142" s="86"/>
      <c r="BUG142" s="86"/>
      <c r="BUH142" s="86"/>
      <c r="BUI142" s="86"/>
      <c r="BUJ142" s="86"/>
      <c r="BUK142" s="86"/>
      <c r="BUL142" s="86"/>
      <c r="BUM142" s="86"/>
      <c r="BUN142" s="86"/>
      <c r="BUO142" s="86"/>
      <c r="BUP142" s="86"/>
      <c r="BUQ142" s="86"/>
      <c r="BUR142" s="86"/>
      <c r="BUS142" s="86"/>
      <c r="BUT142" s="86"/>
      <c r="BUU142" s="86"/>
      <c r="BUV142" s="86"/>
      <c r="BUW142" s="86"/>
      <c r="BUX142" s="86"/>
      <c r="BUY142" s="86"/>
      <c r="BUZ142" s="86"/>
      <c r="BVA142" s="86"/>
      <c r="BVB142" s="86"/>
      <c r="BVC142" s="86"/>
      <c r="BVD142" s="86"/>
      <c r="BVE142" s="86"/>
      <c r="BVF142" s="86"/>
      <c r="BVG142" s="86"/>
      <c r="BVH142" s="86"/>
      <c r="BVI142" s="86"/>
      <c r="BVJ142" s="86"/>
      <c r="BVK142" s="86"/>
      <c r="BVL142" s="86"/>
      <c r="BVM142" s="86"/>
      <c r="BVN142" s="86"/>
      <c r="BVO142" s="86"/>
      <c r="BVP142" s="86"/>
      <c r="BVQ142" s="86"/>
      <c r="BVR142" s="86"/>
      <c r="BVS142" s="86"/>
      <c r="BVT142" s="86"/>
      <c r="BVU142" s="86"/>
      <c r="BVV142" s="86"/>
      <c r="BVW142" s="86"/>
      <c r="BVX142" s="86"/>
      <c r="BVY142" s="86"/>
      <c r="BVZ142" s="86"/>
      <c r="BWA142" s="86"/>
      <c r="BWB142" s="86"/>
      <c r="BWC142" s="86"/>
      <c r="BWD142" s="86"/>
      <c r="BWE142" s="86"/>
      <c r="BWF142" s="86"/>
      <c r="BWG142" s="86"/>
      <c r="BWH142" s="86"/>
      <c r="BWI142" s="86"/>
      <c r="BWJ142" s="86"/>
      <c r="BWK142" s="86"/>
      <c r="BWL142" s="86"/>
      <c r="BWM142" s="86"/>
      <c r="BWN142" s="86"/>
      <c r="BWO142" s="86"/>
      <c r="BWP142" s="86"/>
      <c r="BWQ142" s="86"/>
      <c r="BWR142" s="86"/>
      <c r="BWS142" s="86"/>
      <c r="BWT142" s="86"/>
      <c r="BWU142" s="86"/>
      <c r="BWV142" s="86"/>
      <c r="BWW142" s="86"/>
      <c r="BWX142" s="86"/>
      <c r="BWY142" s="86"/>
      <c r="BWZ142" s="86"/>
      <c r="BXA142" s="86"/>
      <c r="BXB142" s="86"/>
      <c r="BXC142" s="86"/>
      <c r="BXD142" s="86"/>
      <c r="BXE142" s="86"/>
      <c r="BXF142" s="86"/>
      <c r="BXG142" s="86"/>
      <c r="BXH142" s="86"/>
      <c r="BXI142" s="86"/>
      <c r="BXJ142" s="86"/>
      <c r="BXK142" s="86"/>
      <c r="BXL142" s="86"/>
      <c r="BXM142" s="86"/>
      <c r="BXN142" s="86"/>
      <c r="BXO142" s="86"/>
      <c r="BXP142" s="86"/>
      <c r="BXQ142" s="86"/>
      <c r="BXR142" s="86"/>
      <c r="BXS142" s="86"/>
      <c r="BXT142" s="86"/>
      <c r="BXU142" s="86"/>
      <c r="BXV142" s="86"/>
      <c r="BXW142" s="86"/>
      <c r="BXX142" s="86"/>
      <c r="BXY142" s="86"/>
      <c r="BXZ142" s="86"/>
      <c r="BYA142" s="86"/>
      <c r="BYB142" s="86"/>
      <c r="BYC142" s="86"/>
      <c r="BYD142" s="86"/>
      <c r="BYE142" s="86"/>
      <c r="BYF142" s="86"/>
      <c r="BYG142" s="86"/>
      <c r="BYH142" s="86"/>
      <c r="BYI142" s="86"/>
      <c r="BYJ142" s="86"/>
      <c r="BYK142" s="86"/>
      <c r="BYL142" s="86"/>
      <c r="BYM142" s="86"/>
      <c r="BYN142" s="86"/>
      <c r="BYO142" s="86"/>
      <c r="BYP142" s="86"/>
      <c r="BYQ142" s="86"/>
      <c r="BYR142" s="86"/>
      <c r="BYS142" s="86"/>
      <c r="BYT142" s="86"/>
      <c r="BYU142" s="86"/>
      <c r="BYV142" s="86"/>
      <c r="BYW142" s="86"/>
      <c r="BYX142" s="86"/>
      <c r="BYY142" s="86"/>
      <c r="BYZ142" s="86"/>
      <c r="BZA142" s="86"/>
      <c r="BZB142" s="86"/>
      <c r="BZC142" s="86"/>
      <c r="BZD142" s="86"/>
      <c r="BZE142" s="86"/>
      <c r="BZF142" s="86"/>
      <c r="BZG142" s="86"/>
      <c r="BZH142" s="86"/>
      <c r="BZI142" s="86"/>
      <c r="BZJ142" s="86"/>
      <c r="BZK142" s="86"/>
      <c r="BZL142" s="86"/>
      <c r="BZM142" s="86"/>
      <c r="BZN142" s="86"/>
      <c r="BZO142" s="86"/>
      <c r="BZP142" s="86"/>
      <c r="BZQ142" s="86"/>
      <c r="BZR142" s="86"/>
      <c r="BZS142" s="86"/>
      <c r="BZT142" s="86"/>
      <c r="BZU142" s="86"/>
      <c r="BZV142" s="86"/>
      <c r="BZW142" s="86"/>
      <c r="CAD142" s="86"/>
      <c r="CAE142" s="86"/>
      <c r="CAF142" s="86"/>
      <c r="CAG142" s="86"/>
      <c r="CAH142" s="86"/>
      <c r="CAI142" s="86"/>
      <c r="CAJ142" s="86"/>
      <c r="CAK142" s="86"/>
      <c r="CAL142" s="86"/>
      <c r="CAM142" s="86"/>
      <c r="CAN142" s="86"/>
      <c r="CAO142" s="86"/>
      <c r="CAP142" s="86"/>
      <c r="CAQ142" s="86"/>
      <c r="CAR142" s="86"/>
      <c r="CAS142" s="86"/>
      <c r="CAT142" s="86"/>
      <c r="CAU142" s="86"/>
      <c r="CAV142" s="86"/>
      <c r="CAW142" s="86"/>
      <c r="CAX142" s="86"/>
      <c r="CAY142" s="86"/>
      <c r="CAZ142" s="86"/>
      <c r="CBA142" s="86"/>
      <c r="CBB142" s="86"/>
      <c r="CBC142" s="86"/>
      <c r="CBD142" s="86"/>
      <c r="CBE142" s="86"/>
      <c r="CBF142" s="86"/>
      <c r="CBG142" s="86"/>
      <c r="CBH142" s="86"/>
      <c r="CBI142" s="86"/>
      <c r="CBJ142" s="86"/>
      <c r="CBK142" s="86"/>
      <c r="CBL142" s="86"/>
      <c r="CBM142" s="86"/>
      <c r="CBN142" s="86"/>
      <c r="CBO142" s="86"/>
      <c r="CBP142" s="86"/>
      <c r="CBQ142" s="86"/>
      <c r="CBR142" s="86"/>
      <c r="CBS142" s="86"/>
      <c r="CBT142" s="86"/>
      <c r="CBU142" s="86"/>
      <c r="CBV142" s="86"/>
      <c r="CBW142" s="86"/>
      <c r="CBX142" s="86"/>
      <c r="CBY142" s="86"/>
      <c r="CBZ142" s="86"/>
      <c r="CCA142" s="86"/>
      <c r="CCB142" s="86"/>
      <c r="CCC142" s="86"/>
      <c r="CCD142" s="86"/>
      <c r="CCE142" s="86"/>
      <c r="CCF142" s="86"/>
      <c r="CCG142" s="86"/>
      <c r="CCH142" s="86"/>
      <c r="CCI142" s="86"/>
      <c r="CCJ142" s="86"/>
      <c r="CCK142" s="86"/>
      <c r="CCL142" s="86"/>
      <c r="CCM142" s="86"/>
      <c r="CCN142" s="86"/>
      <c r="CCO142" s="86"/>
      <c r="CCP142" s="86"/>
      <c r="CCQ142" s="86"/>
      <c r="CCR142" s="86"/>
      <c r="CCS142" s="86"/>
      <c r="CCT142" s="86"/>
      <c r="CCU142" s="86"/>
      <c r="CCV142" s="86"/>
      <c r="CCW142" s="86"/>
      <c r="CCX142" s="86"/>
      <c r="CCY142" s="86"/>
      <c r="CCZ142" s="86"/>
      <c r="CDA142" s="86"/>
      <c r="CDB142" s="86"/>
      <c r="CDC142" s="86"/>
      <c r="CDD142" s="86"/>
      <c r="CDE142" s="86"/>
      <c r="CDF142" s="86"/>
      <c r="CDG142" s="86"/>
      <c r="CDH142" s="86"/>
      <c r="CDI142" s="86"/>
      <c r="CDJ142" s="86"/>
      <c r="CDK142" s="86"/>
      <c r="CDL142" s="86"/>
      <c r="CDM142" s="86"/>
      <c r="CDN142" s="86"/>
      <c r="CDO142" s="86"/>
      <c r="CDP142" s="86"/>
      <c r="CDQ142" s="86"/>
      <c r="CDR142" s="86"/>
      <c r="CDS142" s="86"/>
      <c r="CDT142" s="86"/>
      <c r="CDU142" s="86"/>
      <c r="CDV142" s="86"/>
      <c r="CDW142" s="86"/>
      <c r="CDX142" s="86"/>
      <c r="CDY142" s="86"/>
      <c r="CDZ142" s="86"/>
      <c r="CEA142" s="86"/>
      <c r="CEB142" s="86"/>
      <c r="CEC142" s="86"/>
      <c r="CED142" s="86"/>
      <c r="CEE142" s="86"/>
      <c r="CEF142" s="86"/>
      <c r="CEG142" s="86"/>
      <c r="CEH142" s="86"/>
      <c r="CEI142" s="86"/>
      <c r="CEJ142" s="86"/>
      <c r="CEK142" s="86"/>
      <c r="CEL142" s="86"/>
      <c r="CEM142" s="86"/>
      <c r="CEN142" s="86"/>
      <c r="CEO142" s="86"/>
      <c r="CEP142" s="86"/>
      <c r="CEQ142" s="86"/>
      <c r="CER142" s="86"/>
      <c r="CES142" s="86"/>
      <c r="CET142" s="86"/>
      <c r="CEU142" s="86"/>
      <c r="CEV142" s="86"/>
      <c r="CEW142" s="86"/>
      <c r="CEX142" s="86"/>
      <c r="CEY142" s="86"/>
      <c r="CEZ142" s="86"/>
      <c r="CFA142" s="86"/>
      <c r="CFB142" s="86"/>
      <c r="CFC142" s="86"/>
      <c r="CFD142" s="86"/>
      <c r="CFE142" s="86"/>
      <c r="CFF142" s="86"/>
      <c r="CFG142" s="86"/>
      <c r="CFH142" s="86"/>
      <c r="CFI142" s="86"/>
      <c r="CFJ142" s="86"/>
      <c r="CFK142" s="86"/>
      <c r="CFL142" s="86"/>
      <c r="CFM142" s="86"/>
      <c r="CFN142" s="86"/>
      <c r="CFO142" s="86"/>
      <c r="CFP142" s="86"/>
      <c r="CFQ142" s="86"/>
      <c r="CFR142" s="86"/>
      <c r="CFS142" s="86"/>
      <c r="CFT142" s="86"/>
      <c r="CFU142" s="86"/>
      <c r="CFV142" s="86"/>
      <c r="CFW142" s="86"/>
      <c r="CFX142" s="86"/>
      <c r="CFY142" s="86"/>
      <c r="CFZ142" s="86"/>
      <c r="CGA142" s="86"/>
      <c r="CGB142" s="86"/>
      <c r="CGC142" s="86"/>
      <c r="CGD142" s="86"/>
      <c r="CGE142" s="86"/>
      <c r="CGF142" s="86"/>
      <c r="CGG142" s="86"/>
      <c r="CGH142" s="86"/>
      <c r="CGI142" s="86"/>
      <c r="CGJ142" s="86"/>
      <c r="CGK142" s="86"/>
      <c r="CGL142" s="86"/>
      <c r="CGM142" s="86"/>
      <c r="CGN142" s="86"/>
      <c r="CGO142" s="86"/>
      <c r="CGP142" s="86"/>
      <c r="CGQ142" s="86"/>
      <c r="CGR142" s="86"/>
      <c r="CGS142" s="86"/>
      <c r="CGT142" s="86"/>
      <c r="CGU142" s="86"/>
      <c r="CGV142" s="86"/>
      <c r="CGW142" s="86"/>
      <c r="CGX142" s="86"/>
      <c r="CGY142" s="86"/>
      <c r="CGZ142" s="86"/>
      <c r="CHA142" s="86"/>
      <c r="CHB142" s="86"/>
      <c r="CHC142" s="86"/>
      <c r="CHD142" s="86"/>
      <c r="CHE142" s="86"/>
      <c r="CHF142" s="86"/>
      <c r="CHG142" s="86"/>
      <c r="CHH142" s="86"/>
      <c r="CHI142" s="86"/>
      <c r="CHJ142" s="86"/>
      <c r="CHK142" s="86"/>
      <c r="CHL142" s="86"/>
      <c r="CHM142" s="86"/>
      <c r="CHN142" s="86"/>
      <c r="CHO142" s="86"/>
      <c r="CHP142" s="86"/>
      <c r="CHQ142" s="86"/>
      <c r="CHR142" s="86"/>
      <c r="CHS142" s="86"/>
      <c r="CHT142" s="86"/>
      <c r="CHU142" s="86"/>
      <c r="CHV142" s="86"/>
      <c r="CHW142" s="86"/>
      <c r="CHX142" s="86"/>
      <c r="CHY142" s="86"/>
      <c r="CHZ142" s="86"/>
      <c r="CIA142" s="86"/>
      <c r="CIB142" s="86"/>
      <c r="CIC142" s="86"/>
      <c r="CID142" s="86"/>
      <c r="CIE142" s="86"/>
      <c r="CIF142" s="86"/>
      <c r="CIG142" s="86"/>
      <c r="CIH142" s="86"/>
      <c r="CII142" s="86"/>
      <c r="CIJ142" s="86"/>
      <c r="CIK142" s="86"/>
      <c r="CIL142" s="86"/>
      <c r="CIM142" s="86"/>
      <c r="CIN142" s="86"/>
      <c r="CIO142" s="86"/>
      <c r="CIP142" s="86"/>
      <c r="CIQ142" s="86"/>
      <c r="CIR142" s="86"/>
      <c r="CIS142" s="86"/>
      <c r="CIT142" s="86"/>
      <c r="CIU142" s="86"/>
      <c r="CIV142" s="86"/>
      <c r="CIW142" s="86"/>
      <c r="CIX142" s="86"/>
      <c r="CIY142" s="86"/>
      <c r="CIZ142" s="86"/>
      <c r="CJA142" s="86"/>
      <c r="CJB142" s="86"/>
      <c r="CJC142" s="86"/>
      <c r="CJD142" s="86"/>
      <c r="CJE142" s="86"/>
      <c r="CJF142" s="86"/>
      <c r="CJG142" s="86"/>
      <c r="CJH142" s="86"/>
      <c r="CJI142" s="86"/>
      <c r="CJJ142" s="86"/>
      <c r="CJK142" s="86"/>
      <c r="CJL142" s="86"/>
      <c r="CJM142" s="86"/>
      <c r="CJN142" s="86"/>
      <c r="CJO142" s="86"/>
      <c r="CJP142" s="86"/>
      <c r="CJQ142" s="86"/>
      <c r="CJR142" s="86"/>
      <c r="CJS142" s="86"/>
      <c r="CJZ142" s="86"/>
      <c r="CKA142" s="86"/>
      <c r="CKB142" s="86"/>
      <c r="CKC142" s="86"/>
      <c r="CKD142" s="86"/>
      <c r="CKE142" s="86"/>
      <c r="CKF142" s="86"/>
      <c r="CKG142" s="86"/>
      <c r="CKH142" s="86"/>
      <c r="CKI142" s="86"/>
      <c r="CKJ142" s="86"/>
      <c r="CKK142" s="86"/>
      <c r="CKL142" s="86"/>
      <c r="CKM142" s="86"/>
      <c r="CKN142" s="86"/>
      <c r="CKO142" s="86"/>
      <c r="CKP142" s="86"/>
      <c r="CKQ142" s="86"/>
      <c r="CKR142" s="86"/>
      <c r="CKS142" s="86"/>
      <c r="CKT142" s="86"/>
      <c r="CKU142" s="86"/>
      <c r="CKV142" s="86"/>
      <c r="CKW142" s="86"/>
      <c r="CKX142" s="86"/>
      <c r="CKY142" s="86"/>
      <c r="CKZ142" s="86"/>
      <c r="CLA142" s="86"/>
      <c r="CLB142" s="86"/>
      <c r="CLC142" s="86"/>
      <c r="CLD142" s="86"/>
      <c r="CLE142" s="86"/>
      <c r="CLF142" s="86"/>
      <c r="CLG142" s="86"/>
      <c r="CLH142" s="86"/>
      <c r="CLI142" s="86"/>
      <c r="CLJ142" s="86"/>
      <c r="CLK142" s="86"/>
      <c r="CLL142" s="86"/>
      <c r="CLM142" s="86"/>
      <c r="CLN142" s="86"/>
      <c r="CLO142" s="86"/>
      <c r="CLP142" s="86"/>
      <c r="CLQ142" s="86"/>
      <c r="CLR142" s="86"/>
      <c r="CLS142" s="86"/>
      <c r="CLT142" s="86"/>
      <c r="CLU142" s="86"/>
      <c r="CLV142" s="86"/>
      <c r="CLW142" s="86"/>
      <c r="CLX142" s="86"/>
      <c r="CLY142" s="86"/>
      <c r="CLZ142" s="86"/>
      <c r="CMA142" s="86"/>
      <c r="CMB142" s="86"/>
      <c r="CMC142" s="86"/>
      <c r="CMD142" s="86"/>
      <c r="CME142" s="86"/>
      <c r="CMF142" s="86"/>
      <c r="CMG142" s="86"/>
      <c r="CMH142" s="86"/>
      <c r="CMI142" s="86"/>
      <c r="CMJ142" s="86"/>
      <c r="CMK142" s="86"/>
      <c r="CML142" s="86"/>
      <c r="CMM142" s="86"/>
      <c r="CMN142" s="86"/>
      <c r="CMO142" s="86"/>
      <c r="CMP142" s="86"/>
      <c r="CMQ142" s="86"/>
      <c r="CMR142" s="86"/>
      <c r="CMS142" s="86"/>
      <c r="CMT142" s="86"/>
      <c r="CMU142" s="86"/>
      <c r="CMV142" s="86"/>
      <c r="CMW142" s="86"/>
      <c r="CMX142" s="86"/>
      <c r="CMY142" s="86"/>
      <c r="CMZ142" s="86"/>
      <c r="CNA142" s="86"/>
      <c r="CNB142" s="86"/>
      <c r="CNC142" s="86"/>
      <c r="CND142" s="86"/>
      <c r="CNE142" s="86"/>
      <c r="CNF142" s="86"/>
      <c r="CNG142" s="86"/>
      <c r="CNH142" s="86"/>
      <c r="CNI142" s="86"/>
      <c r="CNJ142" s="86"/>
      <c r="CNK142" s="86"/>
      <c r="CNL142" s="86"/>
      <c r="CNM142" s="86"/>
      <c r="CNN142" s="86"/>
      <c r="CNO142" s="86"/>
      <c r="CNP142" s="86"/>
      <c r="CNQ142" s="86"/>
      <c r="CNR142" s="86"/>
      <c r="CNS142" s="86"/>
      <c r="CNT142" s="86"/>
      <c r="CNU142" s="86"/>
      <c r="CNV142" s="86"/>
      <c r="CNW142" s="86"/>
      <c r="CNX142" s="86"/>
      <c r="CNY142" s="86"/>
      <c r="CNZ142" s="86"/>
      <c r="COA142" s="86"/>
      <c r="COB142" s="86"/>
      <c r="COC142" s="86"/>
      <c r="COD142" s="86"/>
      <c r="COE142" s="86"/>
      <c r="COF142" s="86"/>
      <c r="COG142" s="86"/>
      <c r="COH142" s="86"/>
      <c r="COI142" s="86"/>
      <c r="COJ142" s="86"/>
      <c r="COK142" s="86"/>
      <c r="COL142" s="86"/>
      <c r="COM142" s="86"/>
      <c r="CON142" s="86"/>
      <c r="COO142" s="86"/>
      <c r="COP142" s="86"/>
      <c r="COQ142" s="86"/>
      <c r="COR142" s="86"/>
      <c r="COS142" s="86"/>
      <c r="COT142" s="86"/>
      <c r="COU142" s="86"/>
      <c r="COV142" s="86"/>
      <c r="COW142" s="86"/>
      <c r="COX142" s="86"/>
      <c r="COY142" s="86"/>
      <c r="COZ142" s="86"/>
      <c r="CPA142" s="86"/>
      <c r="CPB142" s="86"/>
      <c r="CPC142" s="86"/>
      <c r="CPD142" s="86"/>
      <c r="CPE142" s="86"/>
      <c r="CPF142" s="86"/>
      <c r="CPG142" s="86"/>
      <c r="CPH142" s="86"/>
      <c r="CPI142" s="86"/>
      <c r="CPJ142" s="86"/>
      <c r="CPK142" s="86"/>
      <c r="CPL142" s="86"/>
      <c r="CPM142" s="86"/>
      <c r="CPN142" s="86"/>
      <c r="CPO142" s="86"/>
      <c r="CPP142" s="86"/>
      <c r="CPQ142" s="86"/>
      <c r="CPR142" s="86"/>
      <c r="CPS142" s="86"/>
      <c r="CPT142" s="86"/>
      <c r="CPU142" s="86"/>
      <c r="CPV142" s="86"/>
      <c r="CPW142" s="86"/>
      <c r="CPX142" s="86"/>
      <c r="CPY142" s="86"/>
      <c r="CPZ142" s="86"/>
      <c r="CQA142" s="86"/>
      <c r="CQB142" s="86"/>
      <c r="CQC142" s="86"/>
      <c r="CQD142" s="86"/>
      <c r="CQE142" s="86"/>
      <c r="CQF142" s="86"/>
      <c r="CQG142" s="86"/>
      <c r="CQH142" s="86"/>
      <c r="CQI142" s="86"/>
      <c r="CQJ142" s="86"/>
      <c r="CQK142" s="86"/>
      <c r="CQL142" s="86"/>
      <c r="CQM142" s="86"/>
      <c r="CQN142" s="86"/>
      <c r="CQO142" s="86"/>
      <c r="CQP142" s="86"/>
      <c r="CQQ142" s="86"/>
      <c r="CQR142" s="86"/>
      <c r="CQS142" s="86"/>
      <c r="CQT142" s="86"/>
      <c r="CQU142" s="86"/>
      <c r="CQV142" s="86"/>
      <c r="CQW142" s="86"/>
      <c r="CQX142" s="86"/>
      <c r="CQY142" s="86"/>
      <c r="CQZ142" s="86"/>
      <c r="CRA142" s="86"/>
      <c r="CRB142" s="86"/>
      <c r="CRC142" s="86"/>
      <c r="CRD142" s="86"/>
      <c r="CRE142" s="86"/>
      <c r="CRF142" s="86"/>
      <c r="CRG142" s="86"/>
      <c r="CRH142" s="86"/>
      <c r="CRI142" s="86"/>
      <c r="CRJ142" s="86"/>
      <c r="CRK142" s="86"/>
      <c r="CRL142" s="86"/>
      <c r="CRM142" s="86"/>
      <c r="CRN142" s="86"/>
      <c r="CRO142" s="86"/>
      <c r="CRP142" s="86"/>
      <c r="CRQ142" s="86"/>
      <c r="CRR142" s="86"/>
      <c r="CRS142" s="86"/>
      <c r="CRT142" s="86"/>
      <c r="CRU142" s="86"/>
      <c r="CRV142" s="86"/>
      <c r="CRW142" s="86"/>
      <c r="CRX142" s="86"/>
      <c r="CRY142" s="86"/>
      <c r="CRZ142" s="86"/>
      <c r="CSA142" s="86"/>
      <c r="CSB142" s="86"/>
      <c r="CSC142" s="86"/>
      <c r="CSD142" s="86"/>
      <c r="CSE142" s="86"/>
      <c r="CSF142" s="86"/>
      <c r="CSG142" s="86"/>
      <c r="CSH142" s="86"/>
      <c r="CSI142" s="86"/>
      <c r="CSJ142" s="86"/>
      <c r="CSK142" s="86"/>
      <c r="CSL142" s="86"/>
      <c r="CSM142" s="86"/>
      <c r="CSN142" s="86"/>
      <c r="CSO142" s="86"/>
      <c r="CSP142" s="86"/>
      <c r="CSQ142" s="86"/>
      <c r="CSR142" s="86"/>
      <c r="CSS142" s="86"/>
      <c r="CST142" s="86"/>
      <c r="CSU142" s="86"/>
      <c r="CSV142" s="86"/>
      <c r="CSW142" s="86"/>
      <c r="CSX142" s="86"/>
      <c r="CSY142" s="86"/>
      <c r="CSZ142" s="86"/>
      <c r="CTA142" s="86"/>
      <c r="CTB142" s="86"/>
      <c r="CTC142" s="86"/>
      <c r="CTD142" s="86"/>
      <c r="CTE142" s="86"/>
      <c r="CTF142" s="86"/>
      <c r="CTG142" s="86"/>
      <c r="CTH142" s="86"/>
      <c r="CTI142" s="86"/>
      <c r="CTJ142" s="86"/>
      <c r="CTK142" s="86"/>
      <c r="CTL142" s="86"/>
      <c r="CTM142" s="86"/>
      <c r="CTN142" s="86"/>
      <c r="CTO142" s="86"/>
      <c r="CTV142" s="86"/>
      <c r="CTW142" s="86"/>
      <c r="CTX142" s="86"/>
      <c r="CTY142" s="86"/>
      <c r="CTZ142" s="86"/>
      <c r="CUA142" s="86"/>
      <c r="CUB142" s="86"/>
      <c r="CUC142" s="86"/>
      <c r="CUD142" s="86"/>
      <c r="CUE142" s="86"/>
      <c r="CUF142" s="86"/>
      <c r="CUG142" s="86"/>
      <c r="CUH142" s="86"/>
      <c r="CUI142" s="86"/>
      <c r="CUJ142" s="86"/>
      <c r="CUK142" s="86"/>
      <c r="CUL142" s="86"/>
      <c r="CUM142" s="86"/>
      <c r="CUN142" s="86"/>
      <c r="CUO142" s="86"/>
      <c r="CUP142" s="86"/>
      <c r="CUQ142" s="86"/>
      <c r="CUR142" s="86"/>
      <c r="CUS142" s="86"/>
      <c r="CUT142" s="86"/>
      <c r="CUU142" s="86"/>
      <c r="CUV142" s="86"/>
      <c r="CUW142" s="86"/>
      <c r="CUX142" s="86"/>
      <c r="CUY142" s="86"/>
      <c r="CUZ142" s="86"/>
      <c r="CVA142" s="86"/>
      <c r="CVB142" s="86"/>
      <c r="CVC142" s="86"/>
      <c r="CVD142" s="86"/>
      <c r="CVE142" s="86"/>
      <c r="CVF142" s="86"/>
      <c r="CVG142" s="86"/>
      <c r="CVH142" s="86"/>
      <c r="CVI142" s="86"/>
      <c r="CVJ142" s="86"/>
      <c r="CVK142" s="86"/>
      <c r="CVL142" s="86"/>
      <c r="CVM142" s="86"/>
      <c r="CVN142" s="86"/>
      <c r="CVO142" s="86"/>
      <c r="CVP142" s="86"/>
      <c r="CVQ142" s="86"/>
      <c r="CVR142" s="86"/>
      <c r="CVS142" s="86"/>
      <c r="CVT142" s="86"/>
      <c r="CVU142" s="86"/>
      <c r="CVV142" s="86"/>
      <c r="CVW142" s="86"/>
      <c r="CVX142" s="86"/>
      <c r="CVY142" s="86"/>
      <c r="CVZ142" s="86"/>
      <c r="CWA142" s="86"/>
      <c r="CWB142" s="86"/>
      <c r="CWC142" s="86"/>
      <c r="CWD142" s="86"/>
      <c r="CWE142" s="86"/>
      <c r="CWF142" s="86"/>
      <c r="CWG142" s="86"/>
      <c r="CWH142" s="86"/>
      <c r="CWI142" s="86"/>
      <c r="CWJ142" s="86"/>
      <c r="CWK142" s="86"/>
      <c r="CWL142" s="86"/>
      <c r="CWM142" s="86"/>
      <c r="CWN142" s="86"/>
      <c r="CWO142" s="86"/>
      <c r="CWP142" s="86"/>
      <c r="CWQ142" s="86"/>
      <c r="CWR142" s="86"/>
      <c r="CWS142" s="86"/>
      <c r="CWT142" s="86"/>
      <c r="CWU142" s="86"/>
      <c r="CWV142" s="86"/>
      <c r="CWW142" s="86"/>
      <c r="CWX142" s="86"/>
      <c r="CWY142" s="86"/>
      <c r="CWZ142" s="86"/>
      <c r="CXA142" s="86"/>
      <c r="CXB142" s="86"/>
      <c r="CXC142" s="86"/>
      <c r="CXD142" s="86"/>
      <c r="CXE142" s="86"/>
      <c r="CXF142" s="86"/>
      <c r="CXG142" s="86"/>
      <c r="CXH142" s="86"/>
      <c r="CXI142" s="86"/>
      <c r="CXJ142" s="86"/>
      <c r="CXK142" s="86"/>
      <c r="CXL142" s="86"/>
      <c r="CXM142" s="86"/>
      <c r="CXN142" s="86"/>
      <c r="CXO142" s="86"/>
      <c r="CXP142" s="86"/>
      <c r="CXQ142" s="86"/>
      <c r="CXR142" s="86"/>
      <c r="CXS142" s="86"/>
      <c r="CXT142" s="86"/>
      <c r="CXU142" s="86"/>
      <c r="CXV142" s="86"/>
      <c r="CXW142" s="86"/>
      <c r="CXX142" s="86"/>
      <c r="CXY142" s="86"/>
      <c r="CXZ142" s="86"/>
      <c r="CYA142" s="86"/>
      <c r="CYB142" s="86"/>
      <c r="CYC142" s="86"/>
      <c r="CYD142" s="86"/>
      <c r="CYE142" s="86"/>
      <c r="CYF142" s="86"/>
      <c r="CYG142" s="86"/>
      <c r="CYH142" s="86"/>
      <c r="CYI142" s="86"/>
      <c r="CYJ142" s="86"/>
      <c r="CYK142" s="86"/>
      <c r="CYL142" s="86"/>
      <c r="CYM142" s="86"/>
      <c r="CYN142" s="86"/>
      <c r="CYO142" s="86"/>
      <c r="CYP142" s="86"/>
      <c r="CYQ142" s="86"/>
      <c r="CYR142" s="86"/>
      <c r="CYS142" s="86"/>
      <c r="CYT142" s="86"/>
      <c r="CYU142" s="86"/>
      <c r="CYV142" s="86"/>
      <c r="CYW142" s="86"/>
      <c r="CYX142" s="86"/>
      <c r="CYY142" s="86"/>
      <c r="CYZ142" s="86"/>
      <c r="CZA142" s="86"/>
      <c r="CZB142" s="86"/>
      <c r="CZC142" s="86"/>
      <c r="CZD142" s="86"/>
      <c r="CZE142" s="86"/>
      <c r="CZF142" s="86"/>
      <c r="CZG142" s="86"/>
      <c r="CZH142" s="86"/>
      <c r="CZI142" s="86"/>
      <c r="CZJ142" s="86"/>
      <c r="CZK142" s="86"/>
      <c r="CZL142" s="86"/>
      <c r="CZM142" s="86"/>
      <c r="CZN142" s="86"/>
      <c r="CZO142" s="86"/>
      <c r="CZP142" s="86"/>
      <c r="CZQ142" s="86"/>
      <c r="CZR142" s="86"/>
      <c r="CZS142" s="86"/>
      <c r="CZT142" s="86"/>
      <c r="CZU142" s="86"/>
      <c r="CZV142" s="86"/>
      <c r="CZW142" s="86"/>
      <c r="CZX142" s="86"/>
      <c r="CZY142" s="86"/>
      <c r="CZZ142" s="86"/>
      <c r="DAA142" s="86"/>
      <c r="DAB142" s="86"/>
      <c r="DAC142" s="86"/>
      <c r="DAD142" s="86"/>
      <c r="DAE142" s="86"/>
      <c r="DAF142" s="86"/>
      <c r="DAG142" s="86"/>
      <c r="DAH142" s="86"/>
      <c r="DAI142" s="86"/>
      <c r="DAJ142" s="86"/>
      <c r="DAK142" s="86"/>
      <c r="DAL142" s="86"/>
      <c r="DAM142" s="86"/>
      <c r="DAN142" s="86"/>
      <c r="DAO142" s="86"/>
      <c r="DAP142" s="86"/>
      <c r="DAQ142" s="86"/>
      <c r="DAR142" s="86"/>
      <c r="DAS142" s="86"/>
      <c r="DAT142" s="86"/>
      <c r="DAU142" s="86"/>
      <c r="DAV142" s="86"/>
      <c r="DAW142" s="86"/>
      <c r="DAX142" s="86"/>
      <c r="DAY142" s="86"/>
      <c r="DAZ142" s="86"/>
      <c r="DBA142" s="86"/>
      <c r="DBB142" s="86"/>
      <c r="DBC142" s="86"/>
      <c r="DBD142" s="86"/>
      <c r="DBE142" s="86"/>
      <c r="DBF142" s="86"/>
      <c r="DBG142" s="86"/>
      <c r="DBH142" s="86"/>
      <c r="DBI142" s="86"/>
      <c r="DBJ142" s="86"/>
      <c r="DBK142" s="86"/>
      <c r="DBL142" s="86"/>
      <c r="DBM142" s="86"/>
      <c r="DBN142" s="86"/>
      <c r="DBO142" s="86"/>
      <c r="DBP142" s="86"/>
      <c r="DBQ142" s="86"/>
      <c r="DBR142" s="86"/>
      <c r="DBS142" s="86"/>
      <c r="DBT142" s="86"/>
      <c r="DBU142" s="86"/>
      <c r="DBV142" s="86"/>
      <c r="DBW142" s="86"/>
      <c r="DBX142" s="86"/>
      <c r="DBY142" s="86"/>
      <c r="DBZ142" s="86"/>
      <c r="DCA142" s="86"/>
      <c r="DCB142" s="86"/>
      <c r="DCC142" s="86"/>
      <c r="DCD142" s="86"/>
      <c r="DCE142" s="86"/>
      <c r="DCF142" s="86"/>
      <c r="DCG142" s="86"/>
      <c r="DCH142" s="86"/>
      <c r="DCI142" s="86"/>
      <c r="DCJ142" s="86"/>
      <c r="DCK142" s="86"/>
      <c r="DCL142" s="86"/>
      <c r="DCM142" s="86"/>
      <c r="DCN142" s="86"/>
      <c r="DCO142" s="86"/>
      <c r="DCP142" s="86"/>
      <c r="DCQ142" s="86"/>
      <c r="DCR142" s="86"/>
      <c r="DCS142" s="86"/>
      <c r="DCT142" s="86"/>
      <c r="DCU142" s="86"/>
      <c r="DCV142" s="86"/>
      <c r="DCW142" s="86"/>
      <c r="DCX142" s="86"/>
      <c r="DCY142" s="86"/>
      <c r="DCZ142" s="86"/>
      <c r="DDA142" s="86"/>
      <c r="DDB142" s="86"/>
      <c r="DDC142" s="86"/>
      <c r="DDD142" s="86"/>
      <c r="DDE142" s="86"/>
      <c r="DDF142" s="86"/>
      <c r="DDG142" s="86"/>
      <c r="DDH142" s="86"/>
      <c r="DDI142" s="86"/>
      <c r="DDJ142" s="86"/>
      <c r="DDK142" s="86"/>
      <c r="DDR142" s="86"/>
      <c r="DDS142" s="86"/>
      <c r="DDT142" s="86"/>
      <c r="DDU142" s="86"/>
      <c r="DDV142" s="86"/>
      <c r="DDW142" s="86"/>
      <c r="DDX142" s="86"/>
      <c r="DDY142" s="86"/>
      <c r="DDZ142" s="86"/>
      <c r="DEA142" s="86"/>
      <c r="DEB142" s="86"/>
      <c r="DEC142" s="86"/>
      <c r="DED142" s="86"/>
      <c r="DEE142" s="86"/>
      <c r="DEF142" s="86"/>
      <c r="DEG142" s="86"/>
      <c r="DEH142" s="86"/>
      <c r="DEI142" s="86"/>
      <c r="DEJ142" s="86"/>
      <c r="DEK142" s="86"/>
      <c r="DEL142" s="86"/>
      <c r="DEM142" s="86"/>
      <c r="DEN142" s="86"/>
      <c r="DEO142" s="86"/>
      <c r="DEP142" s="86"/>
      <c r="DEQ142" s="86"/>
      <c r="DER142" s="86"/>
      <c r="DES142" s="86"/>
      <c r="DET142" s="86"/>
      <c r="DEU142" s="86"/>
      <c r="DEV142" s="86"/>
      <c r="DEW142" s="86"/>
      <c r="DEX142" s="86"/>
      <c r="DEY142" s="86"/>
      <c r="DEZ142" s="86"/>
      <c r="DFA142" s="86"/>
      <c r="DFB142" s="86"/>
      <c r="DFC142" s="86"/>
      <c r="DFD142" s="86"/>
      <c r="DFE142" s="86"/>
      <c r="DFF142" s="86"/>
      <c r="DFG142" s="86"/>
      <c r="DFH142" s="86"/>
      <c r="DFI142" s="86"/>
      <c r="DFJ142" s="86"/>
      <c r="DFK142" s="86"/>
      <c r="DFL142" s="86"/>
      <c r="DFM142" s="86"/>
      <c r="DFN142" s="86"/>
      <c r="DFO142" s="86"/>
      <c r="DFP142" s="86"/>
      <c r="DFQ142" s="86"/>
      <c r="DFR142" s="86"/>
      <c r="DFS142" s="86"/>
      <c r="DFT142" s="86"/>
      <c r="DFU142" s="86"/>
      <c r="DFV142" s="86"/>
      <c r="DFW142" s="86"/>
      <c r="DFX142" s="86"/>
      <c r="DFY142" s="86"/>
      <c r="DFZ142" s="86"/>
      <c r="DGA142" s="86"/>
      <c r="DGB142" s="86"/>
      <c r="DGC142" s="86"/>
      <c r="DGD142" s="86"/>
      <c r="DGE142" s="86"/>
      <c r="DGF142" s="86"/>
      <c r="DGG142" s="86"/>
      <c r="DGH142" s="86"/>
      <c r="DGI142" s="86"/>
      <c r="DGJ142" s="86"/>
      <c r="DGK142" s="86"/>
      <c r="DGL142" s="86"/>
      <c r="DGM142" s="86"/>
      <c r="DGN142" s="86"/>
      <c r="DGO142" s="86"/>
      <c r="DGP142" s="86"/>
      <c r="DGQ142" s="86"/>
      <c r="DGR142" s="86"/>
      <c r="DGS142" s="86"/>
      <c r="DGT142" s="86"/>
      <c r="DGU142" s="86"/>
      <c r="DGV142" s="86"/>
      <c r="DGW142" s="86"/>
      <c r="DGX142" s="86"/>
      <c r="DGY142" s="86"/>
      <c r="DGZ142" s="86"/>
      <c r="DHA142" s="86"/>
      <c r="DHB142" s="86"/>
      <c r="DHC142" s="86"/>
      <c r="DHD142" s="86"/>
      <c r="DHE142" s="86"/>
      <c r="DHF142" s="86"/>
      <c r="DHG142" s="86"/>
      <c r="DHH142" s="86"/>
      <c r="DHI142" s="86"/>
      <c r="DHJ142" s="86"/>
      <c r="DHK142" s="86"/>
      <c r="DHL142" s="86"/>
      <c r="DHM142" s="86"/>
      <c r="DHN142" s="86"/>
      <c r="DHO142" s="86"/>
      <c r="DHP142" s="86"/>
      <c r="DHQ142" s="86"/>
      <c r="DHR142" s="86"/>
      <c r="DHS142" s="86"/>
      <c r="DHT142" s="86"/>
      <c r="DHU142" s="86"/>
      <c r="DHV142" s="86"/>
      <c r="DHW142" s="86"/>
      <c r="DHX142" s="86"/>
      <c r="DHY142" s="86"/>
      <c r="DHZ142" s="86"/>
      <c r="DIA142" s="86"/>
      <c r="DIB142" s="86"/>
      <c r="DIC142" s="86"/>
      <c r="DID142" s="86"/>
      <c r="DIE142" s="86"/>
      <c r="DIF142" s="86"/>
      <c r="DIG142" s="86"/>
      <c r="DIH142" s="86"/>
      <c r="DII142" s="86"/>
      <c r="DIJ142" s="86"/>
      <c r="DIK142" s="86"/>
      <c r="DIL142" s="86"/>
      <c r="DIM142" s="86"/>
      <c r="DIN142" s="86"/>
      <c r="DIO142" s="86"/>
      <c r="DIP142" s="86"/>
      <c r="DIQ142" s="86"/>
      <c r="DIR142" s="86"/>
      <c r="DIS142" s="86"/>
      <c r="DIT142" s="86"/>
      <c r="DIU142" s="86"/>
      <c r="DIV142" s="86"/>
      <c r="DIW142" s="86"/>
      <c r="DIX142" s="86"/>
      <c r="DIY142" s="86"/>
      <c r="DIZ142" s="86"/>
      <c r="DJA142" s="86"/>
      <c r="DJB142" s="86"/>
      <c r="DJC142" s="86"/>
      <c r="DJD142" s="86"/>
      <c r="DJE142" s="86"/>
      <c r="DJF142" s="86"/>
      <c r="DJG142" s="86"/>
      <c r="DJH142" s="86"/>
      <c r="DJI142" s="86"/>
      <c r="DJJ142" s="86"/>
      <c r="DJK142" s="86"/>
      <c r="DJL142" s="86"/>
      <c r="DJM142" s="86"/>
      <c r="DJN142" s="86"/>
      <c r="DJO142" s="86"/>
      <c r="DJP142" s="86"/>
      <c r="DJQ142" s="86"/>
      <c r="DJR142" s="86"/>
      <c r="DJS142" s="86"/>
      <c r="DJT142" s="86"/>
      <c r="DJU142" s="86"/>
      <c r="DJV142" s="86"/>
      <c r="DJW142" s="86"/>
      <c r="DJX142" s="86"/>
      <c r="DJY142" s="86"/>
      <c r="DJZ142" s="86"/>
      <c r="DKA142" s="86"/>
      <c r="DKB142" s="86"/>
      <c r="DKC142" s="86"/>
      <c r="DKD142" s="86"/>
      <c r="DKE142" s="86"/>
      <c r="DKF142" s="86"/>
      <c r="DKG142" s="86"/>
      <c r="DKH142" s="86"/>
      <c r="DKI142" s="86"/>
      <c r="DKJ142" s="86"/>
      <c r="DKK142" s="86"/>
      <c r="DKL142" s="86"/>
      <c r="DKM142" s="86"/>
      <c r="DKN142" s="86"/>
      <c r="DKO142" s="86"/>
      <c r="DKP142" s="86"/>
      <c r="DKQ142" s="86"/>
      <c r="DKR142" s="86"/>
      <c r="DKS142" s="86"/>
      <c r="DKT142" s="86"/>
      <c r="DKU142" s="86"/>
      <c r="DKV142" s="86"/>
      <c r="DKW142" s="86"/>
      <c r="DKX142" s="86"/>
      <c r="DKY142" s="86"/>
      <c r="DKZ142" s="86"/>
      <c r="DLA142" s="86"/>
      <c r="DLB142" s="86"/>
      <c r="DLC142" s="86"/>
      <c r="DLD142" s="86"/>
      <c r="DLE142" s="86"/>
      <c r="DLF142" s="86"/>
      <c r="DLG142" s="86"/>
      <c r="DLH142" s="86"/>
      <c r="DLI142" s="86"/>
      <c r="DLJ142" s="86"/>
      <c r="DLK142" s="86"/>
      <c r="DLL142" s="86"/>
      <c r="DLM142" s="86"/>
      <c r="DLN142" s="86"/>
      <c r="DLO142" s="86"/>
      <c r="DLP142" s="86"/>
      <c r="DLQ142" s="86"/>
      <c r="DLR142" s="86"/>
      <c r="DLS142" s="86"/>
      <c r="DLT142" s="86"/>
      <c r="DLU142" s="86"/>
      <c r="DLV142" s="86"/>
      <c r="DLW142" s="86"/>
      <c r="DLX142" s="86"/>
      <c r="DLY142" s="86"/>
      <c r="DLZ142" s="86"/>
      <c r="DMA142" s="86"/>
      <c r="DMB142" s="86"/>
      <c r="DMC142" s="86"/>
      <c r="DMD142" s="86"/>
      <c r="DME142" s="86"/>
      <c r="DMF142" s="86"/>
      <c r="DMG142" s="86"/>
      <c r="DMH142" s="86"/>
      <c r="DMI142" s="86"/>
      <c r="DMJ142" s="86"/>
      <c r="DMK142" s="86"/>
      <c r="DML142" s="86"/>
      <c r="DMM142" s="86"/>
      <c r="DMN142" s="86"/>
      <c r="DMO142" s="86"/>
      <c r="DMP142" s="86"/>
      <c r="DMQ142" s="86"/>
      <c r="DMR142" s="86"/>
      <c r="DMS142" s="86"/>
      <c r="DMT142" s="86"/>
      <c r="DMU142" s="86"/>
      <c r="DMV142" s="86"/>
      <c r="DMW142" s="86"/>
      <c r="DMX142" s="86"/>
      <c r="DMY142" s="86"/>
      <c r="DMZ142" s="86"/>
      <c r="DNA142" s="86"/>
      <c r="DNB142" s="86"/>
      <c r="DNC142" s="86"/>
      <c r="DND142" s="86"/>
      <c r="DNE142" s="86"/>
      <c r="DNF142" s="86"/>
      <c r="DNG142" s="86"/>
      <c r="DNN142" s="86"/>
      <c r="DNO142" s="86"/>
      <c r="DNP142" s="86"/>
      <c r="DNQ142" s="86"/>
      <c r="DNR142" s="86"/>
      <c r="DNS142" s="86"/>
      <c r="DNT142" s="86"/>
      <c r="DNU142" s="86"/>
      <c r="DNV142" s="86"/>
      <c r="DNW142" s="86"/>
      <c r="DNX142" s="86"/>
      <c r="DNY142" s="86"/>
      <c r="DNZ142" s="86"/>
      <c r="DOA142" s="86"/>
      <c r="DOB142" s="86"/>
      <c r="DOC142" s="86"/>
      <c r="DOD142" s="86"/>
      <c r="DOE142" s="86"/>
      <c r="DOF142" s="86"/>
      <c r="DOG142" s="86"/>
      <c r="DOH142" s="86"/>
      <c r="DOI142" s="86"/>
      <c r="DOJ142" s="86"/>
      <c r="DOK142" s="86"/>
      <c r="DOL142" s="86"/>
      <c r="DOM142" s="86"/>
      <c r="DON142" s="86"/>
      <c r="DOO142" s="86"/>
      <c r="DOP142" s="86"/>
      <c r="DOQ142" s="86"/>
      <c r="DOR142" s="86"/>
      <c r="DOS142" s="86"/>
      <c r="DOT142" s="86"/>
      <c r="DOU142" s="86"/>
      <c r="DOV142" s="86"/>
      <c r="DOW142" s="86"/>
      <c r="DOX142" s="86"/>
      <c r="DOY142" s="86"/>
      <c r="DOZ142" s="86"/>
      <c r="DPA142" s="86"/>
      <c r="DPB142" s="86"/>
      <c r="DPC142" s="86"/>
      <c r="DPD142" s="86"/>
      <c r="DPE142" s="86"/>
      <c r="DPF142" s="86"/>
      <c r="DPG142" s="86"/>
      <c r="DPH142" s="86"/>
      <c r="DPI142" s="86"/>
      <c r="DPJ142" s="86"/>
      <c r="DPK142" s="86"/>
      <c r="DPL142" s="86"/>
      <c r="DPM142" s="86"/>
      <c r="DPN142" s="86"/>
      <c r="DPO142" s="86"/>
      <c r="DPP142" s="86"/>
      <c r="DPQ142" s="86"/>
      <c r="DPR142" s="86"/>
      <c r="DPS142" s="86"/>
      <c r="DPT142" s="86"/>
      <c r="DPU142" s="86"/>
      <c r="DPV142" s="86"/>
      <c r="DPW142" s="86"/>
      <c r="DPX142" s="86"/>
      <c r="DPY142" s="86"/>
      <c r="DPZ142" s="86"/>
      <c r="DQA142" s="86"/>
      <c r="DQB142" s="86"/>
      <c r="DQC142" s="86"/>
      <c r="DQD142" s="86"/>
      <c r="DQE142" s="86"/>
      <c r="DQF142" s="86"/>
      <c r="DQG142" s="86"/>
      <c r="DQH142" s="86"/>
      <c r="DQI142" s="86"/>
      <c r="DQJ142" s="86"/>
      <c r="DQK142" s="86"/>
      <c r="DQL142" s="86"/>
      <c r="DQM142" s="86"/>
      <c r="DQN142" s="86"/>
      <c r="DQO142" s="86"/>
      <c r="DQP142" s="86"/>
      <c r="DQQ142" s="86"/>
      <c r="DQR142" s="86"/>
      <c r="DQS142" s="86"/>
      <c r="DQT142" s="86"/>
      <c r="DQU142" s="86"/>
      <c r="DQV142" s="86"/>
      <c r="DQW142" s="86"/>
      <c r="DQX142" s="86"/>
      <c r="DQY142" s="86"/>
      <c r="DQZ142" s="86"/>
      <c r="DRA142" s="86"/>
      <c r="DRB142" s="86"/>
      <c r="DRC142" s="86"/>
      <c r="DRD142" s="86"/>
      <c r="DRE142" s="86"/>
      <c r="DRF142" s="86"/>
      <c r="DRG142" s="86"/>
      <c r="DRH142" s="86"/>
      <c r="DRI142" s="86"/>
      <c r="DRJ142" s="86"/>
      <c r="DRK142" s="86"/>
      <c r="DRL142" s="86"/>
      <c r="DRM142" s="86"/>
      <c r="DRN142" s="86"/>
      <c r="DRO142" s="86"/>
      <c r="DRP142" s="86"/>
      <c r="DRQ142" s="86"/>
      <c r="DRR142" s="86"/>
      <c r="DRS142" s="86"/>
      <c r="DRT142" s="86"/>
      <c r="DRU142" s="86"/>
      <c r="DRV142" s="86"/>
      <c r="DRW142" s="86"/>
      <c r="DRX142" s="86"/>
      <c r="DRY142" s="86"/>
      <c r="DRZ142" s="86"/>
      <c r="DSA142" s="86"/>
      <c r="DSB142" s="86"/>
      <c r="DSC142" s="86"/>
      <c r="DSD142" s="86"/>
      <c r="DSE142" s="86"/>
      <c r="DSF142" s="86"/>
      <c r="DSG142" s="86"/>
      <c r="DSH142" s="86"/>
      <c r="DSI142" s="86"/>
      <c r="DSJ142" s="86"/>
      <c r="DSK142" s="86"/>
      <c r="DSL142" s="86"/>
      <c r="DSM142" s="86"/>
      <c r="DSN142" s="86"/>
      <c r="DSO142" s="86"/>
      <c r="DSP142" s="86"/>
      <c r="DSQ142" s="86"/>
      <c r="DSR142" s="86"/>
      <c r="DSS142" s="86"/>
      <c r="DST142" s="86"/>
      <c r="DSU142" s="86"/>
      <c r="DSV142" s="86"/>
      <c r="DSW142" s="86"/>
      <c r="DSX142" s="86"/>
      <c r="DSY142" s="86"/>
      <c r="DSZ142" s="86"/>
      <c r="DTA142" s="86"/>
      <c r="DTB142" s="86"/>
      <c r="DTC142" s="86"/>
      <c r="DTD142" s="86"/>
      <c r="DTE142" s="86"/>
      <c r="DTF142" s="86"/>
      <c r="DTG142" s="86"/>
      <c r="DTH142" s="86"/>
      <c r="DTI142" s="86"/>
      <c r="DTJ142" s="86"/>
      <c r="DTK142" s="86"/>
      <c r="DTL142" s="86"/>
      <c r="DTM142" s="86"/>
      <c r="DTN142" s="86"/>
      <c r="DTO142" s="86"/>
      <c r="DTP142" s="86"/>
      <c r="DTQ142" s="86"/>
      <c r="DTR142" s="86"/>
      <c r="DTS142" s="86"/>
      <c r="DTT142" s="86"/>
      <c r="DTU142" s="86"/>
      <c r="DTV142" s="86"/>
      <c r="DTW142" s="86"/>
      <c r="DTX142" s="86"/>
      <c r="DTY142" s="86"/>
      <c r="DTZ142" s="86"/>
      <c r="DUA142" s="86"/>
      <c r="DUB142" s="86"/>
      <c r="DUC142" s="86"/>
      <c r="DUD142" s="86"/>
      <c r="DUE142" s="86"/>
      <c r="DUF142" s="86"/>
      <c r="DUG142" s="86"/>
      <c r="DUH142" s="86"/>
      <c r="DUI142" s="86"/>
      <c r="DUJ142" s="86"/>
      <c r="DUK142" s="86"/>
      <c r="DUL142" s="86"/>
      <c r="DUM142" s="86"/>
      <c r="DUN142" s="86"/>
      <c r="DUO142" s="86"/>
      <c r="DUP142" s="86"/>
      <c r="DUQ142" s="86"/>
      <c r="DUR142" s="86"/>
      <c r="DUS142" s="86"/>
      <c r="DUT142" s="86"/>
      <c r="DUU142" s="86"/>
      <c r="DUV142" s="86"/>
      <c r="DUW142" s="86"/>
      <c r="DUX142" s="86"/>
      <c r="DUY142" s="86"/>
      <c r="DUZ142" s="86"/>
      <c r="DVA142" s="86"/>
      <c r="DVB142" s="86"/>
      <c r="DVC142" s="86"/>
      <c r="DVD142" s="86"/>
      <c r="DVE142" s="86"/>
      <c r="DVF142" s="86"/>
      <c r="DVG142" s="86"/>
      <c r="DVH142" s="86"/>
      <c r="DVI142" s="86"/>
      <c r="DVJ142" s="86"/>
      <c r="DVK142" s="86"/>
      <c r="DVL142" s="86"/>
      <c r="DVM142" s="86"/>
      <c r="DVN142" s="86"/>
      <c r="DVO142" s="86"/>
      <c r="DVP142" s="86"/>
      <c r="DVQ142" s="86"/>
      <c r="DVR142" s="86"/>
      <c r="DVS142" s="86"/>
      <c r="DVT142" s="86"/>
      <c r="DVU142" s="86"/>
      <c r="DVV142" s="86"/>
      <c r="DVW142" s="86"/>
      <c r="DVX142" s="86"/>
      <c r="DVY142" s="86"/>
      <c r="DVZ142" s="86"/>
      <c r="DWA142" s="86"/>
      <c r="DWB142" s="86"/>
      <c r="DWC142" s="86"/>
      <c r="DWD142" s="86"/>
      <c r="DWE142" s="86"/>
      <c r="DWF142" s="86"/>
      <c r="DWG142" s="86"/>
      <c r="DWH142" s="86"/>
      <c r="DWI142" s="86"/>
      <c r="DWJ142" s="86"/>
      <c r="DWK142" s="86"/>
      <c r="DWL142" s="86"/>
      <c r="DWM142" s="86"/>
      <c r="DWN142" s="86"/>
      <c r="DWO142" s="86"/>
      <c r="DWP142" s="86"/>
      <c r="DWQ142" s="86"/>
      <c r="DWR142" s="86"/>
      <c r="DWS142" s="86"/>
      <c r="DWT142" s="86"/>
      <c r="DWU142" s="86"/>
      <c r="DWV142" s="86"/>
      <c r="DWW142" s="86"/>
      <c r="DWX142" s="86"/>
      <c r="DWY142" s="86"/>
      <c r="DWZ142" s="86"/>
      <c r="DXA142" s="86"/>
      <c r="DXB142" s="86"/>
      <c r="DXC142" s="86"/>
      <c r="DXJ142" s="86"/>
      <c r="DXK142" s="86"/>
      <c r="DXL142" s="86"/>
      <c r="DXM142" s="86"/>
      <c r="DXN142" s="86"/>
      <c r="DXO142" s="86"/>
      <c r="DXP142" s="86"/>
      <c r="DXQ142" s="86"/>
      <c r="DXR142" s="86"/>
      <c r="DXS142" s="86"/>
      <c r="DXT142" s="86"/>
      <c r="DXU142" s="86"/>
      <c r="DXV142" s="86"/>
      <c r="DXW142" s="86"/>
      <c r="DXX142" s="86"/>
      <c r="DXY142" s="86"/>
      <c r="DXZ142" s="86"/>
      <c r="DYA142" s="86"/>
      <c r="DYB142" s="86"/>
      <c r="DYC142" s="86"/>
      <c r="DYD142" s="86"/>
      <c r="DYE142" s="86"/>
      <c r="DYF142" s="86"/>
      <c r="DYG142" s="86"/>
      <c r="DYH142" s="86"/>
      <c r="DYI142" s="86"/>
      <c r="DYJ142" s="86"/>
      <c r="DYK142" s="86"/>
      <c r="DYL142" s="86"/>
      <c r="DYM142" s="86"/>
      <c r="DYN142" s="86"/>
      <c r="DYO142" s="86"/>
      <c r="DYP142" s="86"/>
      <c r="DYQ142" s="86"/>
      <c r="DYR142" s="86"/>
      <c r="DYS142" s="86"/>
      <c r="DYT142" s="86"/>
      <c r="DYU142" s="86"/>
      <c r="DYV142" s="86"/>
      <c r="DYW142" s="86"/>
      <c r="DYX142" s="86"/>
      <c r="DYY142" s="86"/>
      <c r="DYZ142" s="86"/>
      <c r="DZA142" s="86"/>
      <c r="DZB142" s="86"/>
      <c r="DZC142" s="86"/>
      <c r="DZD142" s="86"/>
      <c r="DZE142" s="86"/>
      <c r="DZF142" s="86"/>
      <c r="DZG142" s="86"/>
      <c r="DZH142" s="86"/>
      <c r="DZI142" s="86"/>
      <c r="DZJ142" s="86"/>
      <c r="DZK142" s="86"/>
      <c r="DZL142" s="86"/>
      <c r="DZM142" s="86"/>
      <c r="DZN142" s="86"/>
      <c r="DZO142" s="86"/>
      <c r="DZP142" s="86"/>
      <c r="DZQ142" s="86"/>
      <c r="DZR142" s="86"/>
      <c r="DZS142" s="86"/>
      <c r="DZT142" s="86"/>
      <c r="DZU142" s="86"/>
      <c r="DZV142" s="86"/>
      <c r="DZW142" s="86"/>
      <c r="DZX142" s="86"/>
      <c r="DZY142" s="86"/>
      <c r="DZZ142" s="86"/>
      <c r="EAA142" s="86"/>
      <c r="EAB142" s="86"/>
      <c r="EAC142" s="86"/>
      <c r="EAD142" s="86"/>
      <c r="EAE142" s="86"/>
      <c r="EAF142" s="86"/>
      <c r="EAG142" s="86"/>
      <c r="EAH142" s="86"/>
      <c r="EAI142" s="86"/>
      <c r="EAJ142" s="86"/>
      <c r="EAK142" s="86"/>
      <c r="EAL142" s="86"/>
      <c r="EAM142" s="86"/>
      <c r="EAN142" s="86"/>
      <c r="EAO142" s="86"/>
      <c r="EAP142" s="86"/>
      <c r="EAQ142" s="86"/>
      <c r="EAR142" s="86"/>
      <c r="EAS142" s="86"/>
      <c r="EAT142" s="86"/>
      <c r="EAU142" s="86"/>
      <c r="EAV142" s="86"/>
      <c r="EAW142" s="86"/>
      <c r="EAX142" s="86"/>
      <c r="EAY142" s="86"/>
      <c r="EAZ142" s="86"/>
      <c r="EBA142" s="86"/>
      <c r="EBB142" s="86"/>
      <c r="EBC142" s="86"/>
      <c r="EBD142" s="86"/>
      <c r="EBE142" s="86"/>
      <c r="EBF142" s="86"/>
      <c r="EBG142" s="86"/>
      <c r="EBH142" s="86"/>
      <c r="EBI142" s="86"/>
      <c r="EBJ142" s="86"/>
      <c r="EBK142" s="86"/>
      <c r="EBL142" s="86"/>
      <c r="EBM142" s="86"/>
      <c r="EBN142" s="86"/>
      <c r="EBO142" s="86"/>
      <c r="EBP142" s="86"/>
      <c r="EBQ142" s="86"/>
      <c r="EBR142" s="86"/>
      <c r="EBS142" s="86"/>
      <c r="EBT142" s="86"/>
      <c r="EBU142" s="86"/>
      <c r="EBV142" s="86"/>
      <c r="EBW142" s="86"/>
      <c r="EBX142" s="86"/>
      <c r="EBY142" s="86"/>
      <c r="EBZ142" s="86"/>
      <c r="ECA142" s="86"/>
      <c r="ECB142" s="86"/>
      <c r="ECC142" s="86"/>
      <c r="ECD142" s="86"/>
      <c r="ECE142" s="86"/>
      <c r="ECF142" s="86"/>
      <c r="ECG142" s="86"/>
      <c r="ECH142" s="86"/>
      <c r="ECI142" s="86"/>
      <c r="ECJ142" s="86"/>
      <c r="ECK142" s="86"/>
      <c r="ECL142" s="86"/>
      <c r="ECM142" s="86"/>
      <c r="ECN142" s="86"/>
      <c r="ECO142" s="86"/>
      <c r="ECP142" s="86"/>
      <c r="ECQ142" s="86"/>
      <c r="ECR142" s="86"/>
      <c r="ECS142" s="86"/>
      <c r="ECT142" s="86"/>
      <c r="ECU142" s="86"/>
      <c r="ECV142" s="86"/>
      <c r="ECW142" s="86"/>
      <c r="ECX142" s="86"/>
      <c r="ECY142" s="86"/>
      <c r="ECZ142" s="86"/>
      <c r="EDA142" s="86"/>
      <c r="EDB142" s="86"/>
      <c r="EDC142" s="86"/>
      <c r="EDD142" s="86"/>
      <c r="EDE142" s="86"/>
      <c r="EDF142" s="86"/>
      <c r="EDG142" s="86"/>
      <c r="EDH142" s="86"/>
      <c r="EDI142" s="86"/>
      <c r="EDJ142" s="86"/>
      <c r="EDK142" s="86"/>
      <c r="EDL142" s="86"/>
      <c r="EDM142" s="86"/>
      <c r="EDN142" s="86"/>
      <c r="EDO142" s="86"/>
      <c r="EDP142" s="86"/>
      <c r="EDQ142" s="86"/>
      <c r="EDR142" s="86"/>
      <c r="EDS142" s="86"/>
      <c r="EDT142" s="86"/>
      <c r="EDU142" s="86"/>
      <c r="EDV142" s="86"/>
      <c r="EDW142" s="86"/>
      <c r="EDX142" s="86"/>
      <c r="EDY142" s="86"/>
      <c r="EDZ142" s="86"/>
      <c r="EEA142" s="86"/>
      <c r="EEB142" s="86"/>
      <c r="EEC142" s="86"/>
      <c r="EED142" s="86"/>
      <c r="EEE142" s="86"/>
      <c r="EEF142" s="86"/>
      <c r="EEG142" s="86"/>
      <c r="EEH142" s="86"/>
      <c r="EEI142" s="86"/>
      <c r="EEJ142" s="86"/>
      <c r="EEK142" s="86"/>
      <c r="EEL142" s="86"/>
      <c r="EEM142" s="86"/>
      <c r="EEN142" s="86"/>
      <c r="EEO142" s="86"/>
      <c r="EEP142" s="86"/>
      <c r="EEQ142" s="86"/>
      <c r="EER142" s="86"/>
      <c r="EES142" s="86"/>
      <c r="EET142" s="86"/>
      <c r="EEU142" s="86"/>
      <c r="EEV142" s="86"/>
      <c r="EEW142" s="86"/>
      <c r="EEX142" s="86"/>
      <c r="EEY142" s="86"/>
      <c r="EEZ142" s="86"/>
      <c r="EFA142" s="86"/>
      <c r="EFB142" s="86"/>
      <c r="EFC142" s="86"/>
      <c r="EFD142" s="86"/>
      <c r="EFE142" s="86"/>
      <c r="EFF142" s="86"/>
      <c r="EFG142" s="86"/>
      <c r="EFH142" s="86"/>
      <c r="EFI142" s="86"/>
      <c r="EFJ142" s="86"/>
      <c r="EFK142" s="86"/>
      <c r="EFL142" s="86"/>
      <c r="EFM142" s="86"/>
      <c r="EFN142" s="86"/>
      <c r="EFO142" s="86"/>
      <c r="EFP142" s="86"/>
      <c r="EFQ142" s="86"/>
      <c r="EFR142" s="86"/>
      <c r="EFS142" s="86"/>
      <c r="EFT142" s="86"/>
      <c r="EFU142" s="86"/>
      <c r="EFV142" s="86"/>
      <c r="EFW142" s="86"/>
      <c r="EFX142" s="86"/>
      <c r="EFY142" s="86"/>
      <c r="EFZ142" s="86"/>
      <c r="EGA142" s="86"/>
      <c r="EGB142" s="86"/>
      <c r="EGC142" s="86"/>
      <c r="EGD142" s="86"/>
      <c r="EGE142" s="86"/>
      <c r="EGF142" s="86"/>
      <c r="EGG142" s="86"/>
      <c r="EGH142" s="86"/>
      <c r="EGI142" s="86"/>
      <c r="EGJ142" s="86"/>
      <c r="EGK142" s="86"/>
      <c r="EGL142" s="86"/>
      <c r="EGM142" s="86"/>
      <c r="EGN142" s="86"/>
      <c r="EGO142" s="86"/>
      <c r="EGP142" s="86"/>
      <c r="EGQ142" s="86"/>
      <c r="EGR142" s="86"/>
      <c r="EGS142" s="86"/>
      <c r="EGT142" s="86"/>
      <c r="EGU142" s="86"/>
      <c r="EGV142" s="86"/>
      <c r="EGW142" s="86"/>
      <c r="EGX142" s="86"/>
      <c r="EGY142" s="86"/>
      <c r="EHF142" s="86"/>
      <c r="EHG142" s="86"/>
      <c r="EHH142" s="86"/>
      <c r="EHI142" s="86"/>
      <c r="EHJ142" s="86"/>
      <c r="EHK142" s="86"/>
      <c r="EHL142" s="86"/>
      <c r="EHM142" s="86"/>
      <c r="EHN142" s="86"/>
      <c r="EHO142" s="86"/>
      <c r="EHP142" s="86"/>
      <c r="EHQ142" s="86"/>
      <c r="EHR142" s="86"/>
      <c r="EHS142" s="86"/>
      <c r="EHT142" s="86"/>
      <c r="EHU142" s="86"/>
      <c r="EHV142" s="86"/>
      <c r="EHW142" s="86"/>
      <c r="EHX142" s="86"/>
      <c r="EHY142" s="86"/>
      <c r="EHZ142" s="86"/>
      <c r="EIA142" s="86"/>
      <c r="EIB142" s="86"/>
      <c r="EIC142" s="86"/>
      <c r="EID142" s="86"/>
      <c r="EIE142" s="86"/>
      <c r="EIF142" s="86"/>
      <c r="EIG142" s="86"/>
      <c r="EIH142" s="86"/>
      <c r="EII142" s="86"/>
      <c r="EIJ142" s="86"/>
      <c r="EIK142" s="86"/>
      <c r="EIL142" s="86"/>
      <c r="EIM142" s="86"/>
      <c r="EIN142" s="86"/>
      <c r="EIO142" s="86"/>
      <c r="EIP142" s="86"/>
      <c r="EIQ142" s="86"/>
      <c r="EIR142" s="86"/>
      <c r="EIS142" s="86"/>
      <c r="EIT142" s="86"/>
      <c r="EIU142" s="86"/>
      <c r="EIV142" s="86"/>
      <c r="EIW142" s="86"/>
      <c r="EIX142" s="86"/>
      <c r="EIY142" s="86"/>
      <c r="EIZ142" s="86"/>
      <c r="EJA142" s="86"/>
      <c r="EJB142" s="86"/>
      <c r="EJC142" s="86"/>
      <c r="EJD142" s="86"/>
      <c r="EJE142" s="86"/>
      <c r="EJF142" s="86"/>
      <c r="EJG142" s="86"/>
      <c r="EJH142" s="86"/>
      <c r="EJI142" s="86"/>
      <c r="EJJ142" s="86"/>
      <c r="EJK142" s="86"/>
      <c r="EJL142" s="86"/>
      <c r="EJM142" s="86"/>
      <c r="EJN142" s="86"/>
      <c r="EJO142" s="86"/>
      <c r="EJP142" s="86"/>
      <c r="EJQ142" s="86"/>
      <c r="EJR142" s="86"/>
      <c r="EJS142" s="86"/>
      <c r="EJT142" s="86"/>
      <c r="EJU142" s="86"/>
      <c r="EJV142" s="86"/>
      <c r="EJW142" s="86"/>
      <c r="EJX142" s="86"/>
      <c r="EJY142" s="86"/>
      <c r="EJZ142" s="86"/>
      <c r="EKA142" s="86"/>
      <c r="EKB142" s="86"/>
      <c r="EKC142" s="86"/>
      <c r="EKD142" s="86"/>
      <c r="EKE142" s="86"/>
      <c r="EKF142" s="86"/>
      <c r="EKG142" s="86"/>
      <c r="EKH142" s="86"/>
      <c r="EKI142" s="86"/>
      <c r="EKJ142" s="86"/>
      <c r="EKK142" s="86"/>
      <c r="EKL142" s="86"/>
      <c r="EKM142" s="86"/>
      <c r="EKN142" s="86"/>
      <c r="EKO142" s="86"/>
      <c r="EKP142" s="86"/>
      <c r="EKQ142" s="86"/>
      <c r="EKR142" s="86"/>
      <c r="EKS142" s="86"/>
      <c r="EKT142" s="86"/>
      <c r="EKU142" s="86"/>
      <c r="EKV142" s="86"/>
      <c r="EKW142" s="86"/>
      <c r="EKX142" s="86"/>
      <c r="EKY142" s="86"/>
      <c r="EKZ142" s="86"/>
      <c r="ELA142" s="86"/>
      <c r="ELB142" s="86"/>
      <c r="ELC142" s="86"/>
      <c r="ELD142" s="86"/>
      <c r="ELE142" s="86"/>
      <c r="ELF142" s="86"/>
      <c r="ELG142" s="86"/>
      <c r="ELH142" s="86"/>
      <c r="ELI142" s="86"/>
      <c r="ELJ142" s="86"/>
      <c r="ELK142" s="86"/>
      <c r="ELL142" s="86"/>
      <c r="ELM142" s="86"/>
      <c r="ELN142" s="86"/>
      <c r="ELO142" s="86"/>
      <c r="ELP142" s="86"/>
      <c r="ELQ142" s="86"/>
      <c r="ELR142" s="86"/>
      <c r="ELS142" s="86"/>
      <c r="ELT142" s="86"/>
      <c r="ELU142" s="86"/>
      <c r="ELV142" s="86"/>
      <c r="ELW142" s="86"/>
      <c r="ELX142" s="86"/>
      <c r="ELY142" s="86"/>
      <c r="ELZ142" s="86"/>
      <c r="EMA142" s="86"/>
      <c r="EMB142" s="86"/>
      <c r="EMC142" s="86"/>
      <c r="EMD142" s="86"/>
      <c r="EME142" s="86"/>
      <c r="EMF142" s="86"/>
      <c r="EMG142" s="86"/>
      <c r="EMH142" s="86"/>
      <c r="EMI142" s="86"/>
      <c r="EMJ142" s="86"/>
      <c r="EMK142" s="86"/>
      <c r="EML142" s="86"/>
      <c r="EMM142" s="86"/>
      <c r="EMN142" s="86"/>
      <c r="EMO142" s="86"/>
      <c r="EMP142" s="86"/>
      <c r="EMQ142" s="86"/>
      <c r="EMR142" s="86"/>
      <c r="EMS142" s="86"/>
      <c r="EMT142" s="86"/>
      <c r="EMU142" s="86"/>
      <c r="EMV142" s="86"/>
      <c r="EMW142" s="86"/>
      <c r="EMX142" s="86"/>
      <c r="EMY142" s="86"/>
      <c r="EMZ142" s="86"/>
      <c r="ENA142" s="86"/>
      <c r="ENB142" s="86"/>
      <c r="ENC142" s="86"/>
      <c r="END142" s="86"/>
      <c r="ENE142" s="86"/>
      <c r="ENF142" s="86"/>
      <c r="ENG142" s="86"/>
      <c r="ENH142" s="86"/>
      <c r="ENI142" s="86"/>
      <c r="ENJ142" s="86"/>
      <c r="ENK142" s="86"/>
      <c r="ENL142" s="86"/>
      <c r="ENM142" s="86"/>
      <c r="ENN142" s="86"/>
      <c r="ENO142" s="86"/>
      <c r="ENP142" s="86"/>
      <c r="ENQ142" s="86"/>
      <c r="ENR142" s="86"/>
      <c r="ENS142" s="86"/>
      <c r="ENT142" s="86"/>
      <c r="ENU142" s="86"/>
      <c r="ENV142" s="86"/>
      <c r="ENW142" s="86"/>
      <c r="ENX142" s="86"/>
      <c r="ENY142" s="86"/>
      <c r="ENZ142" s="86"/>
      <c r="EOA142" s="86"/>
      <c r="EOB142" s="86"/>
      <c r="EOC142" s="86"/>
      <c r="EOD142" s="86"/>
      <c r="EOE142" s="86"/>
      <c r="EOF142" s="86"/>
      <c r="EOG142" s="86"/>
      <c r="EOH142" s="86"/>
      <c r="EOI142" s="86"/>
      <c r="EOJ142" s="86"/>
      <c r="EOK142" s="86"/>
      <c r="EOL142" s="86"/>
      <c r="EOM142" s="86"/>
      <c r="EON142" s="86"/>
      <c r="EOO142" s="86"/>
      <c r="EOP142" s="86"/>
      <c r="EOQ142" s="86"/>
      <c r="EOR142" s="86"/>
      <c r="EOS142" s="86"/>
      <c r="EOT142" s="86"/>
      <c r="EOU142" s="86"/>
      <c r="EOV142" s="86"/>
      <c r="EOW142" s="86"/>
      <c r="EOX142" s="86"/>
      <c r="EOY142" s="86"/>
      <c r="EOZ142" s="86"/>
      <c r="EPA142" s="86"/>
      <c r="EPB142" s="86"/>
      <c r="EPC142" s="86"/>
      <c r="EPD142" s="86"/>
      <c r="EPE142" s="86"/>
      <c r="EPF142" s="86"/>
      <c r="EPG142" s="86"/>
      <c r="EPH142" s="86"/>
      <c r="EPI142" s="86"/>
      <c r="EPJ142" s="86"/>
      <c r="EPK142" s="86"/>
      <c r="EPL142" s="86"/>
      <c r="EPM142" s="86"/>
      <c r="EPN142" s="86"/>
      <c r="EPO142" s="86"/>
      <c r="EPP142" s="86"/>
      <c r="EPQ142" s="86"/>
      <c r="EPR142" s="86"/>
      <c r="EPS142" s="86"/>
      <c r="EPT142" s="86"/>
      <c r="EPU142" s="86"/>
      <c r="EPV142" s="86"/>
      <c r="EPW142" s="86"/>
      <c r="EPX142" s="86"/>
      <c r="EPY142" s="86"/>
      <c r="EPZ142" s="86"/>
      <c r="EQA142" s="86"/>
      <c r="EQB142" s="86"/>
      <c r="EQC142" s="86"/>
      <c r="EQD142" s="86"/>
      <c r="EQE142" s="86"/>
      <c r="EQF142" s="86"/>
      <c r="EQG142" s="86"/>
      <c r="EQH142" s="86"/>
      <c r="EQI142" s="86"/>
      <c r="EQJ142" s="86"/>
      <c r="EQK142" s="86"/>
      <c r="EQL142" s="86"/>
      <c r="EQM142" s="86"/>
      <c r="EQN142" s="86"/>
      <c r="EQO142" s="86"/>
      <c r="EQP142" s="86"/>
      <c r="EQQ142" s="86"/>
      <c r="EQR142" s="86"/>
      <c r="EQS142" s="86"/>
      <c r="EQT142" s="86"/>
      <c r="EQU142" s="86"/>
      <c r="ERB142" s="86"/>
      <c r="ERC142" s="86"/>
      <c r="ERD142" s="86"/>
      <c r="ERE142" s="86"/>
      <c r="ERF142" s="86"/>
      <c r="ERG142" s="86"/>
      <c r="ERH142" s="86"/>
      <c r="ERI142" s="86"/>
      <c r="ERJ142" s="86"/>
      <c r="ERK142" s="86"/>
      <c r="ERL142" s="86"/>
      <c r="ERM142" s="86"/>
      <c r="ERN142" s="86"/>
      <c r="ERO142" s="86"/>
      <c r="ERP142" s="86"/>
      <c r="ERQ142" s="86"/>
      <c r="ERR142" s="86"/>
      <c r="ERS142" s="86"/>
      <c r="ERT142" s="86"/>
      <c r="ERU142" s="86"/>
      <c r="ERV142" s="86"/>
      <c r="ERW142" s="86"/>
      <c r="ERX142" s="86"/>
      <c r="ERY142" s="86"/>
      <c r="ERZ142" s="86"/>
      <c r="ESA142" s="86"/>
      <c r="ESB142" s="86"/>
      <c r="ESC142" s="86"/>
      <c r="ESD142" s="86"/>
      <c r="ESE142" s="86"/>
      <c r="ESF142" s="86"/>
      <c r="ESG142" s="86"/>
      <c r="ESH142" s="86"/>
      <c r="ESI142" s="86"/>
      <c r="ESJ142" s="86"/>
      <c r="ESK142" s="86"/>
      <c r="ESL142" s="86"/>
      <c r="ESM142" s="86"/>
      <c r="ESN142" s="86"/>
      <c r="ESO142" s="86"/>
      <c r="ESP142" s="86"/>
      <c r="ESQ142" s="86"/>
      <c r="ESR142" s="86"/>
      <c r="ESS142" s="86"/>
      <c r="EST142" s="86"/>
      <c r="ESU142" s="86"/>
      <c r="ESV142" s="86"/>
      <c r="ESW142" s="86"/>
      <c r="ESX142" s="86"/>
      <c r="ESY142" s="86"/>
      <c r="ESZ142" s="86"/>
      <c r="ETA142" s="86"/>
      <c r="ETB142" s="86"/>
      <c r="ETC142" s="86"/>
      <c r="ETD142" s="86"/>
      <c r="ETE142" s="86"/>
      <c r="ETF142" s="86"/>
      <c r="ETG142" s="86"/>
      <c r="ETH142" s="86"/>
      <c r="ETI142" s="86"/>
      <c r="ETJ142" s="86"/>
      <c r="ETK142" s="86"/>
      <c r="ETL142" s="86"/>
      <c r="ETM142" s="86"/>
      <c r="ETN142" s="86"/>
      <c r="ETO142" s="86"/>
      <c r="ETP142" s="86"/>
      <c r="ETQ142" s="86"/>
      <c r="ETR142" s="86"/>
      <c r="ETS142" s="86"/>
      <c r="ETT142" s="86"/>
      <c r="ETU142" s="86"/>
      <c r="ETV142" s="86"/>
      <c r="ETW142" s="86"/>
      <c r="ETX142" s="86"/>
      <c r="ETY142" s="86"/>
      <c r="ETZ142" s="86"/>
      <c r="EUA142" s="86"/>
      <c r="EUB142" s="86"/>
      <c r="EUC142" s="86"/>
      <c r="EUD142" s="86"/>
      <c r="EUE142" s="86"/>
      <c r="EUF142" s="86"/>
      <c r="EUG142" s="86"/>
      <c r="EUH142" s="86"/>
      <c r="EUI142" s="86"/>
      <c r="EUJ142" s="86"/>
      <c r="EUK142" s="86"/>
      <c r="EUL142" s="86"/>
      <c r="EUM142" s="86"/>
      <c r="EUN142" s="86"/>
      <c r="EUO142" s="86"/>
      <c r="EUP142" s="86"/>
      <c r="EUQ142" s="86"/>
      <c r="EUR142" s="86"/>
      <c r="EUS142" s="86"/>
      <c r="EUT142" s="86"/>
      <c r="EUU142" s="86"/>
      <c r="EUV142" s="86"/>
      <c r="EUW142" s="86"/>
      <c r="EUX142" s="86"/>
      <c r="EUY142" s="86"/>
      <c r="EUZ142" s="86"/>
      <c r="EVA142" s="86"/>
      <c r="EVB142" s="86"/>
      <c r="EVC142" s="86"/>
      <c r="EVD142" s="86"/>
      <c r="EVE142" s="86"/>
      <c r="EVF142" s="86"/>
      <c r="EVG142" s="86"/>
      <c r="EVH142" s="86"/>
      <c r="EVI142" s="86"/>
      <c r="EVJ142" s="86"/>
      <c r="EVK142" s="86"/>
      <c r="EVL142" s="86"/>
      <c r="EVM142" s="86"/>
      <c r="EVN142" s="86"/>
      <c r="EVO142" s="86"/>
      <c r="EVP142" s="86"/>
      <c r="EVQ142" s="86"/>
      <c r="EVR142" s="86"/>
      <c r="EVS142" s="86"/>
      <c r="EVT142" s="86"/>
      <c r="EVU142" s="86"/>
      <c r="EVV142" s="86"/>
      <c r="EVW142" s="86"/>
      <c r="EVX142" s="86"/>
      <c r="EVY142" s="86"/>
      <c r="EVZ142" s="86"/>
      <c r="EWA142" s="86"/>
      <c r="EWB142" s="86"/>
      <c r="EWC142" s="86"/>
      <c r="EWD142" s="86"/>
      <c r="EWE142" s="86"/>
      <c r="EWF142" s="86"/>
      <c r="EWG142" s="86"/>
      <c r="EWH142" s="86"/>
      <c r="EWI142" s="86"/>
      <c r="EWJ142" s="86"/>
      <c r="EWK142" s="86"/>
      <c r="EWL142" s="86"/>
      <c r="EWM142" s="86"/>
      <c r="EWN142" s="86"/>
      <c r="EWO142" s="86"/>
      <c r="EWP142" s="86"/>
      <c r="EWQ142" s="86"/>
      <c r="EWR142" s="86"/>
      <c r="EWS142" s="86"/>
      <c r="EWT142" s="86"/>
      <c r="EWU142" s="86"/>
      <c r="EWV142" s="86"/>
      <c r="EWW142" s="86"/>
      <c r="EWX142" s="86"/>
      <c r="EWY142" s="86"/>
      <c r="EWZ142" s="86"/>
      <c r="EXA142" s="86"/>
      <c r="EXB142" s="86"/>
      <c r="EXC142" s="86"/>
      <c r="EXD142" s="86"/>
      <c r="EXE142" s="86"/>
      <c r="EXF142" s="86"/>
      <c r="EXG142" s="86"/>
      <c r="EXH142" s="86"/>
      <c r="EXI142" s="86"/>
      <c r="EXJ142" s="86"/>
      <c r="EXK142" s="86"/>
      <c r="EXL142" s="86"/>
      <c r="EXM142" s="86"/>
      <c r="EXN142" s="86"/>
      <c r="EXO142" s="86"/>
      <c r="EXP142" s="86"/>
      <c r="EXQ142" s="86"/>
      <c r="EXR142" s="86"/>
      <c r="EXS142" s="86"/>
      <c r="EXT142" s="86"/>
      <c r="EXU142" s="86"/>
      <c r="EXV142" s="86"/>
      <c r="EXW142" s="86"/>
      <c r="EXX142" s="86"/>
      <c r="EXY142" s="86"/>
      <c r="EXZ142" s="86"/>
      <c r="EYA142" s="86"/>
      <c r="EYB142" s="86"/>
      <c r="EYC142" s="86"/>
      <c r="EYD142" s="86"/>
      <c r="EYE142" s="86"/>
      <c r="EYF142" s="86"/>
      <c r="EYG142" s="86"/>
      <c r="EYH142" s="86"/>
      <c r="EYI142" s="86"/>
      <c r="EYJ142" s="86"/>
      <c r="EYK142" s="86"/>
      <c r="EYL142" s="86"/>
      <c r="EYM142" s="86"/>
      <c r="EYN142" s="86"/>
      <c r="EYO142" s="86"/>
      <c r="EYP142" s="86"/>
      <c r="EYQ142" s="86"/>
      <c r="EYR142" s="86"/>
      <c r="EYS142" s="86"/>
      <c r="EYT142" s="86"/>
      <c r="EYU142" s="86"/>
      <c r="EYV142" s="86"/>
      <c r="EYW142" s="86"/>
      <c r="EYX142" s="86"/>
      <c r="EYY142" s="86"/>
      <c r="EYZ142" s="86"/>
      <c r="EZA142" s="86"/>
      <c r="EZB142" s="86"/>
      <c r="EZC142" s="86"/>
      <c r="EZD142" s="86"/>
      <c r="EZE142" s="86"/>
      <c r="EZF142" s="86"/>
      <c r="EZG142" s="86"/>
      <c r="EZH142" s="86"/>
      <c r="EZI142" s="86"/>
      <c r="EZJ142" s="86"/>
      <c r="EZK142" s="86"/>
      <c r="EZL142" s="86"/>
      <c r="EZM142" s="86"/>
      <c r="EZN142" s="86"/>
      <c r="EZO142" s="86"/>
      <c r="EZP142" s="86"/>
      <c r="EZQ142" s="86"/>
      <c r="EZR142" s="86"/>
      <c r="EZS142" s="86"/>
      <c r="EZT142" s="86"/>
      <c r="EZU142" s="86"/>
      <c r="EZV142" s="86"/>
      <c r="EZW142" s="86"/>
      <c r="EZX142" s="86"/>
      <c r="EZY142" s="86"/>
      <c r="EZZ142" s="86"/>
      <c r="FAA142" s="86"/>
      <c r="FAB142" s="86"/>
      <c r="FAC142" s="86"/>
      <c r="FAD142" s="86"/>
      <c r="FAE142" s="86"/>
      <c r="FAF142" s="86"/>
      <c r="FAG142" s="86"/>
      <c r="FAH142" s="86"/>
      <c r="FAI142" s="86"/>
      <c r="FAJ142" s="86"/>
      <c r="FAK142" s="86"/>
      <c r="FAL142" s="86"/>
      <c r="FAM142" s="86"/>
      <c r="FAN142" s="86"/>
      <c r="FAO142" s="86"/>
      <c r="FAP142" s="86"/>
      <c r="FAQ142" s="86"/>
      <c r="FAX142" s="86"/>
      <c r="FAY142" s="86"/>
      <c r="FAZ142" s="86"/>
      <c r="FBA142" s="86"/>
      <c r="FBB142" s="86"/>
      <c r="FBC142" s="86"/>
      <c r="FBD142" s="86"/>
      <c r="FBE142" s="86"/>
      <c r="FBF142" s="86"/>
      <c r="FBG142" s="86"/>
      <c r="FBH142" s="86"/>
      <c r="FBI142" s="86"/>
      <c r="FBJ142" s="86"/>
      <c r="FBK142" s="86"/>
      <c r="FBL142" s="86"/>
      <c r="FBM142" s="86"/>
      <c r="FBN142" s="86"/>
      <c r="FBO142" s="86"/>
      <c r="FBP142" s="86"/>
      <c r="FBQ142" s="86"/>
      <c r="FBR142" s="86"/>
      <c r="FBS142" s="86"/>
      <c r="FBT142" s="86"/>
      <c r="FBU142" s="86"/>
      <c r="FBV142" s="86"/>
      <c r="FBW142" s="86"/>
      <c r="FBX142" s="86"/>
      <c r="FBY142" s="86"/>
      <c r="FBZ142" s="86"/>
      <c r="FCA142" s="86"/>
      <c r="FCB142" s="86"/>
      <c r="FCC142" s="86"/>
      <c r="FCD142" s="86"/>
      <c r="FCE142" s="86"/>
      <c r="FCF142" s="86"/>
      <c r="FCG142" s="86"/>
      <c r="FCH142" s="86"/>
      <c r="FCI142" s="86"/>
      <c r="FCJ142" s="86"/>
      <c r="FCK142" s="86"/>
      <c r="FCL142" s="86"/>
      <c r="FCM142" s="86"/>
      <c r="FCN142" s="86"/>
      <c r="FCO142" s="86"/>
      <c r="FCP142" s="86"/>
      <c r="FCQ142" s="86"/>
      <c r="FCR142" s="86"/>
      <c r="FCS142" s="86"/>
      <c r="FCT142" s="86"/>
      <c r="FCU142" s="86"/>
      <c r="FCV142" s="86"/>
      <c r="FCW142" s="86"/>
      <c r="FCX142" s="86"/>
      <c r="FCY142" s="86"/>
      <c r="FCZ142" s="86"/>
      <c r="FDA142" s="86"/>
      <c r="FDB142" s="86"/>
      <c r="FDC142" s="86"/>
      <c r="FDD142" s="86"/>
      <c r="FDE142" s="86"/>
      <c r="FDF142" s="86"/>
      <c r="FDG142" s="86"/>
      <c r="FDH142" s="86"/>
      <c r="FDI142" s="86"/>
      <c r="FDJ142" s="86"/>
      <c r="FDK142" s="86"/>
      <c r="FDL142" s="86"/>
      <c r="FDM142" s="86"/>
      <c r="FDN142" s="86"/>
      <c r="FDO142" s="86"/>
      <c r="FDP142" s="86"/>
      <c r="FDQ142" s="86"/>
      <c r="FDR142" s="86"/>
      <c r="FDS142" s="86"/>
      <c r="FDT142" s="86"/>
      <c r="FDU142" s="86"/>
      <c r="FDV142" s="86"/>
      <c r="FDW142" s="86"/>
      <c r="FDX142" s="86"/>
      <c r="FDY142" s="86"/>
      <c r="FDZ142" s="86"/>
      <c r="FEA142" s="86"/>
      <c r="FEB142" s="86"/>
      <c r="FEC142" s="86"/>
      <c r="FED142" s="86"/>
      <c r="FEE142" s="86"/>
      <c r="FEF142" s="86"/>
      <c r="FEG142" s="86"/>
      <c r="FEH142" s="86"/>
      <c r="FEI142" s="86"/>
      <c r="FEJ142" s="86"/>
      <c r="FEK142" s="86"/>
      <c r="FEL142" s="86"/>
      <c r="FEM142" s="86"/>
      <c r="FEN142" s="86"/>
      <c r="FEO142" s="86"/>
      <c r="FEP142" s="86"/>
      <c r="FEQ142" s="86"/>
      <c r="FER142" s="86"/>
      <c r="FES142" s="86"/>
      <c r="FET142" s="86"/>
      <c r="FEU142" s="86"/>
      <c r="FEV142" s="86"/>
      <c r="FEW142" s="86"/>
      <c r="FEX142" s="86"/>
      <c r="FEY142" s="86"/>
      <c r="FEZ142" s="86"/>
      <c r="FFA142" s="86"/>
      <c r="FFB142" s="86"/>
      <c r="FFC142" s="86"/>
      <c r="FFD142" s="86"/>
      <c r="FFE142" s="86"/>
      <c r="FFF142" s="86"/>
      <c r="FFG142" s="86"/>
      <c r="FFH142" s="86"/>
      <c r="FFI142" s="86"/>
      <c r="FFJ142" s="86"/>
      <c r="FFK142" s="86"/>
      <c r="FFL142" s="86"/>
      <c r="FFM142" s="86"/>
      <c r="FFN142" s="86"/>
      <c r="FFO142" s="86"/>
      <c r="FFP142" s="86"/>
      <c r="FFQ142" s="86"/>
      <c r="FFR142" s="86"/>
      <c r="FFS142" s="86"/>
      <c r="FFT142" s="86"/>
      <c r="FFU142" s="86"/>
      <c r="FFV142" s="86"/>
      <c r="FFW142" s="86"/>
      <c r="FFX142" s="86"/>
      <c r="FFY142" s="86"/>
      <c r="FFZ142" s="86"/>
      <c r="FGA142" s="86"/>
      <c r="FGB142" s="86"/>
      <c r="FGC142" s="86"/>
      <c r="FGD142" s="86"/>
      <c r="FGE142" s="86"/>
      <c r="FGF142" s="86"/>
      <c r="FGG142" s="86"/>
      <c r="FGH142" s="86"/>
      <c r="FGI142" s="86"/>
      <c r="FGJ142" s="86"/>
      <c r="FGK142" s="86"/>
      <c r="FGL142" s="86"/>
      <c r="FGM142" s="86"/>
      <c r="FGN142" s="86"/>
      <c r="FGO142" s="86"/>
      <c r="FGP142" s="86"/>
      <c r="FGQ142" s="86"/>
      <c r="FGR142" s="86"/>
      <c r="FGS142" s="86"/>
      <c r="FGT142" s="86"/>
      <c r="FGU142" s="86"/>
      <c r="FGV142" s="86"/>
      <c r="FGW142" s="86"/>
      <c r="FGX142" s="86"/>
      <c r="FGY142" s="86"/>
      <c r="FGZ142" s="86"/>
      <c r="FHA142" s="86"/>
      <c r="FHB142" s="86"/>
      <c r="FHC142" s="86"/>
      <c r="FHD142" s="86"/>
      <c r="FHE142" s="86"/>
      <c r="FHF142" s="86"/>
      <c r="FHG142" s="86"/>
      <c r="FHH142" s="86"/>
      <c r="FHI142" s="86"/>
      <c r="FHJ142" s="86"/>
      <c r="FHK142" s="86"/>
      <c r="FHL142" s="86"/>
      <c r="FHM142" s="86"/>
      <c r="FHN142" s="86"/>
      <c r="FHO142" s="86"/>
      <c r="FHP142" s="86"/>
      <c r="FHQ142" s="86"/>
      <c r="FHR142" s="86"/>
      <c r="FHS142" s="86"/>
      <c r="FHT142" s="86"/>
      <c r="FHU142" s="86"/>
      <c r="FHV142" s="86"/>
      <c r="FHW142" s="86"/>
      <c r="FHX142" s="86"/>
      <c r="FHY142" s="86"/>
      <c r="FHZ142" s="86"/>
      <c r="FIA142" s="86"/>
      <c r="FIB142" s="86"/>
      <c r="FIC142" s="86"/>
      <c r="FID142" s="86"/>
      <c r="FIE142" s="86"/>
      <c r="FIF142" s="86"/>
      <c r="FIG142" s="86"/>
      <c r="FIH142" s="86"/>
      <c r="FII142" s="86"/>
      <c r="FIJ142" s="86"/>
      <c r="FIK142" s="86"/>
      <c r="FIL142" s="86"/>
      <c r="FIM142" s="86"/>
      <c r="FIN142" s="86"/>
      <c r="FIO142" s="86"/>
      <c r="FIP142" s="86"/>
      <c r="FIQ142" s="86"/>
      <c r="FIR142" s="86"/>
      <c r="FIS142" s="86"/>
      <c r="FIT142" s="86"/>
      <c r="FIU142" s="86"/>
      <c r="FIV142" s="86"/>
      <c r="FIW142" s="86"/>
      <c r="FIX142" s="86"/>
      <c r="FIY142" s="86"/>
      <c r="FIZ142" s="86"/>
      <c r="FJA142" s="86"/>
      <c r="FJB142" s="86"/>
      <c r="FJC142" s="86"/>
      <c r="FJD142" s="86"/>
      <c r="FJE142" s="86"/>
      <c r="FJF142" s="86"/>
      <c r="FJG142" s="86"/>
      <c r="FJH142" s="86"/>
      <c r="FJI142" s="86"/>
      <c r="FJJ142" s="86"/>
      <c r="FJK142" s="86"/>
      <c r="FJL142" s="86"/>
      <c r="FJM142" s="86"/>
      <c r="FJN142" s="86"/>
      <c r="FJO142" s="86"/>
      <c r="FJP142" s="86"/>
      <c r="FJQ142" s="86"/>
      <c r="FJR142" s="86"/>
      <c r="FJS142" s="86"/>
      <c r="FJT142" s="86"/>
      <c r="FJU142" s="86"/>
      <c r="FJV142" s="86"/>
      <c r="FJW142" s="86"/>
      <c r="FJX142" s="86"/>
      <c r="FJY142" s="86"/>
      <c r="FJZ142" s="86"/>
      <c r="FKA142" s="86"/>
      <c r="FKB142" s="86"/>
      <c r="FKC142" s="86"/>
      <c r="FKD142" s="86"/>
      <c r="FKE142" s="86"/>
      <c r="FKF142" s="86"/>
      <c r="FKG142" s="86"/>
      <c r="FKH142" s="86"/>
      <c r="FKI142" s="86"/>
      <c r="FKJ142" s="86"/>
      <c r="FKK142" s="86"/>
      <c r="FKL142" s="86"/>
      <c r="FKM142" s="86"/>
      <c r="FKT142" s="86"/>
      <c r="FKU142" s="86"/>
      <c r="FKV142" s="86"/>
      <c r="FKW142" s="86"/>
      <c r="FKX142" s="86"/>
      <c r="FKY142" s="86"/>
      <c r="FKZ142" s="86"/>
      <c r="FLA142" s="86"/>
      <c r="FLB142" s="86"/>
      <c r="FLC142" s="86"/>
      <c r="FLD142" s="86"/>
      <c r="FLE142" s="86"/>
      <c r="FLF142" s="86"/>
      <c r="FLG142" s="86"/>
      <c r="FLH142" s="86"/>
      <c r="FLI142" s="86"/>
      <c r="FLJ142" s="86"/>
      <c r="FLK142" s="86"/>
      <c r="FLL142" s="86"/>
      <c r="FLM142" s="86"/>
      <c r="FLN142" s="86"/>
      <c r="FLO142" s="86"/>
      <c r="FLP142" s="86"/>
      <c r="FLQ142" s="86"/>
      <c r="FLR142" s="86"/>
      <c r="FLS142" s="86"/>
      <c r="FLT142" s="86"/>
      <c r="FLU142" s="86"/>
      <c r="FLV142" s="86"/>
      <c r="FLW142" s="86"/>
      <c r="FLX142" s="86"/>
      <c r="FLY142" s="86"/>
      <c r="FLZ142" s="86"/>
      <c r="FMA142" s="86"/>
      <c r="FMB142" s="86"/>
      <c r="FMC142" s="86"/>
      <c r="FMD142" s="86"/>
      <c r="FME142" s="86"/>
      <c r="FMF142" s="86"/>
      <c r="FMG142" s="86"/>
      <c r="FMH142" s="86"/>
      <c r="FMI142" s="86"/>
      <c r="FMJ142" s="86"/>
      <c r="FMK142" s="86"/>
      <c r="FML142" s="86"/>
      <c r="FMM142" s="86"/>
      <c r="FMN142" s="86"/>
      <c r="FMO142" s="86"/>
      <c r="FMP142" s="86"/>
      <c r="FMQ142" s="86"/>
      <c r="FMR142" s="86"/>
      <c r="FMS142" s="86"/>
      <c r="FMT142" s="86"/>
      <c r="FMU142" s="86"/>
      <c r="FMV142" s="86"/>
      <c r="FMW142" s="86"/>
      <c r="FMX142" s="86"/>
      <c r="FMY142" s="86"/>
      <c r="FMZ142" s="86"/>
      <c r="FNA142" s="86"/>
      <c r="FNB142" s="86"/>
      <c r="FNC142" s="86"/>
      <c r="FND142" s="86"/>
      <c r="FNE142" s="86"/>
      <c r="FNF142" s="86"/>
      <c r="FNG142" s="86"/>
      <c r="FNH142" s="86"/>
      <c r="FNI142" s="86"/>
      <c r="FNJ142" s="86"/>
      <c r="FNK142" s="86"/>
      <c r="FNL142" s="86"/>
      <c r="FNM142" s="86"/>
      <c r="FNN142" s="86"/>
      <c r="FNO142" s="86"/>
      <c r="FNP142" s="86"/>
      <c r="FNQ142" s="86"/>
      <c r="FNR142" s="86"/>
      <c r="FNS142" s="86"/>
      <c r="FNT142" s="86"/>
      <c r="FNU142" s="86"/>
      <c r="FNV142" s="86"/>
      <c r="FNW142" s="86"/>
      <c r="FNX142" s="86"/>
      <c r="FNY142" s="86"/>
      <c r="FNZ142" s="86"/>
      <c r="FOA142" s="86"/>
      <c r="FOB142" s="86"/>
      <c r="FOC142" s="86"/>
      <c r="FOD142" s="86"/>
      <c r="FOE142" s="86"/>
      <c r="FOF142" s="86"/>
      <c r="FOG142" s="86"/>
      <c r="FOH142" s="86"/>
      <c r="FOI142" s="86"/>
      <c r="FOJ142" s="86"/>
      <c r="FOK142" s="86"/>
      <c r="FOL142" s="86"/>
      <c r="FOM142" s="86"/>
      <c r="FON142" s="86"/>
      <c r="FOO142" s="86"/>
      <c r="FOP142" s="86"/>
      <c r="FOQ142" s="86"/>
      <c r="FOR142" s="86"/>
      <c r="FOS142" s="86"/>
      <c r="FOT142" s="86"/>
      <c r="FOU142" s="86"/>
      <c r="FOV142" s="86"/>
      <c r="FOW142" s="86"/>
      <c r="FOX142" s="86"/>
      <c r="FOY142" s="86"/>
      <c r="FOZ142" s="86"/>
      <c r="FPA142" s="86"/>
      <c r="FPB142" s="86"/>
      <c r="FPC142" s="86"/>
      <c r="FPD142" s="86"/>
      <c r="FPE142" s="86"/>
      <c r="FPF142" s="86"/>
      <c r="FPG142" s="86"/>
      <c r="FPH142" s="86"/>
      <c r="FPI142" s="86"/>
      <c r="FPJ142" s="86"/>
      <c r="FPK142" s="86"/>
      <c r="FPL142" s="86"/>
      <c r="FPM142" s="86"/>
      <c r="FPN142" s="86"/>
      <c r="FPO142" s="86"/>
      <c r="FPP142" s="86"/>
      <c r="FPQ142" s="86"/>
      <c r="FPR142" s="86"/>
      <c r="FPS142" s="86"/>
      <c r="FPT142" s="86"/>
      <c r="FPU142" s="86"/>
      <c r="FPV142" s="86"/>
      <c r="FPW142" s="86"/>
      <c r="FPX142" s="86"/>
      <c r="FPY142" s="86"/>
      <c r="FPZ142" s="86"/>
      <c r="FQA142" s="86"/>
      <c r="FQB142" s="86"/>
      <c r="FQC142" s="86"/>
      <c r="FQD142" s="86"/>
      <c r="FQE142" s="86"/>
      <c r="FQF142" s="86"/>
      <c r="FQG142" s="86"/>
      <c r="FQH142" s="86"/>
      <c r="FQI142" s="86"/>
      <c r="FQJ142" s="86"/>
      <c r="FQK142" s="86"/>
      <c r="FQL142" s="86"/>
      <c r="FQM142" s="86"/>
      <c r="FQN142" s="86"/>
      <c r="FQO142" s="86"/>
      <c r="FQP142" s="86"/>
      <c r="FQQ142" s="86"/>
      <c r="FQR142" s="86"/>
      <c r="FQS142" s="86"/>
      <c r="FQT142" s="86"/>
      <c r="FQU142" s="86"/>
      <c r="FQV142" s="86"/>
      <c r="FQW142" s="86"/>
      <c r="FQX142" s="86"/>
      <c r="FQY142" s="86"/>
      <c r="FQZ142" s="86"/>
      <c r="FRA142" s="86"/>
      <c r="FRB142" s="86"/>
      <c r="FRC142" s="86"/>
      <c r="FRD142" s="86"/>
      <c r="FRE142" s="86"/>
      <c r="FRF142" s="86"/>
      <c r="FRG142" s="86"/>
      <c r="FRH142" s="86"/>
      <c r="FRI142" s="86"/>
      <c r="FRJ142" s="86"/>
      <c r="FRK142" s="86"/>
      <c r="FRL142" s="86"/>
      <c r="FRM142" s="86"/>
      <c r="FRN142" s="86"/>
      <c r="FRO142" s="86"/>
      <c r="FRP142" s="86"/>
      <c r="FRQ142" s="86"/>
      <c r="FRR142" s="86"/>
      <c r="FRS142" s="86"/>
      <c r="FRT142" s="86"/>
      <c r="FRU142" s="86"/>
      <c r="FRV142" s="86"/>
      <c r="FRW142" s="86"/>
      <c r="FRX142" s="86"/>
      <c r="FRY142" s="86"/>
      <c r="FRZ142" s="86"/>
      <c r="FSA142" s="86"/>
      <c r="FSB142" s="86"/>
      <c r="FSC142" s="86"/>
      <c r="FSD142" s="86"/>
      <c r="FSE142" s="86"/>
      <c r="FSF142" s="86"/>
      <c r="FSG142" s="86"/>
      <c r="FSH142" s="86"/>
      <c r="FSI142" s="86"/>
      <c r="FSJ142" s="86"/>
      <c r="FSK142" s="86"/>
      <c r="FSL142" s="86"/>
      <c r="FSM142" s="86"/>
      <c r="FSN142" s="86"/>
      <c r="FSO142" s="86"/>
      <c r="FSP142" s="86"/>
      <c r="FSQ142" s="86"/>
      <c r="FSR142" s="86"/>
      <c r="FSS142" s="86"/>
      <c r="FST142" s="86"/>
      <c r="FSU142" s="86"/>
      <c r="FSV142" s="86"/>
      <c r="FSW142" s="86"/>
      <c r="FSX142" s="86"/>
      <c r="FSY142" s="86"/>
      <c r="FSZ142" s="86"/>
      <c r="FTA142" s="86"/>
      <c r="FTB142" s="86"/>
      <c r="FTC142" s="86"/>
      <c r="FTD142" s="86"/>
      <c r="FTE142" s="86"/>
      <c r="FTF142" s="86"/>
      <c r="FTG142" s="86"/>
      <c r="FTH142" s="86"/>
      <c r="FTI142" s="86"/>
      <c r="FTJ142" s="86"/>
      <c r="FTK142" s="86"/>
      <c r="FTL142" s="86"/>
      <c r="FTM142" s="86"/>
      <c r="FTN142" s="86"/>
      <c r="FTO142" s="86"/>
      <c r="FTP142" s="86"/>
      <c r="FTQ142" s="86"/>
      <c r="FTR142" s="86"/>
      <c r="FTS142" s="86"/>
      <c r="FTT142" s="86"/>
      <c r="FTU142" s="86"/>
      <c r="FTV142" s="86"/>
      <c r="FTW142" s="86"/>
      <c r="FTX142" s="86"/>
      <c r="FTY142" s="86"/>
      <c r="FTZ142" s="86"/>
      <c r="FUA142" s="86"/>
      <c r="FUB142" s="86"/>
      <c r="FUC142" s="86"/>
      <c r="FUD142" s="86"/>
      <c r="FUE142" s="86"/>
      <c r="FUF142" s="86"/>
      <c r="FUG142" s="86"/>
      <c r="FUH142" s="86"/>
      <c r="FUI142" s="86"/>
      <c r="FUP142" s="86"/>
      <c r="FUQ142" s="86"/>
      <c r="FUR142" s="86"/>
      <c r="FUS142" s="86"/>
      <c r="FUT142" s="86"/>
      <c r="FUU142" s="86"/>
      <c r="FUV142" s="86"/>
      <c r="FUW142" s="86"/>
      <c r="FUX142" s="86"/>
      <c r="FUY142" s="86"/>
      <c r="FUZ142" s="86"/>
      <c r="FVA142" s="86"/>
      <c r="FVB142" s="86"/>
      <c r="FVC142" s="86"/>
      <c r="FVD142" s="86"/>
      <c r="FVE142" s="86"/>
      <c r="FVF142" s="86"/>
      <c r="FVG142" s="86"/>
      <c r="FVH142" s="86"/>
      <c r="FVI142" s="86"/>
      <c r="FVJ142" s="86"/>
      <c r="FVK142" s="86"/>
      <c r="FVL142" s="86"/>
      <c r="FVM142" s="86"/>
      <c r="FVN142" s="86"/>
      <c r="FVO142" s="86"/>
      <c r="FVP142" s="86"/>
      <c r="FVQ142" s="86"/>
      <c r="FVR142" s="86"/>
      <c r="FVS142" s="86"/>
      <c r="FVT142" s="86"/>
      <c r="FVU142" s="86"/>
      <c r="FVV142" s="86"/>
      <c r="FVW142" s="86"/>
      <c r="FVX142" s="86"/>
      <c r="FVY142" s="86"/>
      <c r="FVZ142" s="86"/>
      <c r="FWA142" s="86"/>
      <c r="FWB142" s="86"/>
      <c r="FWC142" s="86"/>
      <c r="FWD142" s="86"/>
      <c r="FWE142" s="86"/>
      <c r="FWF142" s="86"/>
      <c r="FWG142" s="86"/>
      <c r="FWH142" s="86"/>
      <c r="FWI142" s="86"/>
      <c r="FWJ142" s="86"/>
      <c r="FWK142" s="86"/>
      <c r="FWL142" s="86"/>
      <c r="FWM142" s="86"/>
      <c r="FWN142" s="86"/>
      <c r="FWO142" s="86"/>
      <c r="FWP142" s="86"/>
      <c r="FWQ142" s="86"/>
      <c r="FWR142" s="86"/>
      <c r="FWS142" s="86"/>
      <c r="FWT142" s="86"/>
      <c r="FWU142" s="86"/>
      <c r="FWV142" s="86"/>
      <c r="FWW142" s="86"/>
      <c r="FWX142" s="86"/>
      <c r="FWY142" s="86"/>
      <c r="FWZ142" s="86"/>
      <c r="FXA142" s="86"/>
      <c r="FXB142" s="86"/>
      <c r="FXC142" s="86"/>
      <c r="FXD142" s="86"/>
      <c r="FXE142" s="86"/>
      <c r="FXF142" s="86"/>
      <c r="FXG142" s="86"/>
      <c r="FXH142" s="86"/>
      <c r="FXI142" s="86"/>
      <c r="FXJ142" s="86"/>
      <c r="FXK142" s="86"/>
      <c r="FXL142" s="86"/>
      <c r="FXM142" s="86"/>
      <c r="FXN142" s="86"/>
      <c r="FXO142" s="86"/>
      <c r="FXP142" s="86"/>
      <c r="FXQ142" s="86"/>
      <c r="FXR142" s="86"/>
      <c r="FXS142" s="86"/>
      <c r="FXT142" s="86"/>
      <c r="FXU142" s="86"/>
      <c r="FXV142" s="86"/>
      <c r="FXW142" s="86"/>
      <c r="FXX142" s="86"/>
      <c r="FXY142" s="86"/>
      <c r="FXZ142" s="86"/>
      <c r="FYA142" s="86"/>
      <c r="FYB142" s="86"/>
      <c r="FYC142" s="86"/>
      <c r="FYD142" s="86"/>
      <c r="FYE142" s="86"/>
      <c r="FYF142" s="86"/>
      <c r="FYG142" s="86"/>
      <c r="FYH142" s="86"/>
      <c r="FYI142" s="86"/>
      <c r="FYJ142" s="86"/>
      <c r="FYK142" s="86"/>
      <c r="FYL142" s="86"/>
      <c r="FYM142" s="86"/>
      <c r="FYN142" s="86"/>
      <c r="FYO142" s="86"/>
      <c r="FYP142" s="86"/>
      <c r="FYQ142" s="86"/>
      <c r="FYR142" s="86"/>
      <c r="FYS142" s="86"/>
      <c r="FYT142" s="86"/>
      <c r="FYU142" s="86"/>
      <c r="FYV142" s="86"/>
      <c r="FYW142" s="86"/>
      <c r="FYX142" s="86"/>
      <c r="FYY142" s="86"/>
      <c r="FYZ142" s="86"/>
      <c r="FZA142" s="86"/>
      <c r="FZB142" s="86"/>
      <c r="FZC142" s="86"/>
      <c r="FZD142" s="86"/>
      <c r="FZE142" s="86"/>
      <c r="FZF142" s="86"/>
      <c r="FZG142" s="86"/>
      <c r="FZH142" s="86"/>
      <c r="FZI142" s="86"/>
      <c r="FZJ142" s="86"/>
      <c r="FZK142" s="86"/>
      <c r="FZL142" s="86"/>
      <c r="FZM142" s="86"/>
      <c r="FZN142" s="86"/>
      <c r="FZO142" s="86"/>
      <c r="FZP142" s="86"/>
      <c r="FZQ142" s="86"/>
      <c r="FZR142" s="86"/>
      <c r="FZS142" s="86"/>
      <c r="FZT142" s="86"/>
      <c r="FZU142" s="86"/>
      <c r="FZV142" s="86"/>
      <c r="FZW142" s="86"/>
      <c r="FZX142" s="86"/>
      <c r="FZY142" s="86"/>
      <c r="FZZ142" s="86"/>
      <c r="GAA142" s="86"/>
      <c r="GAB142" s="86"/>
      <c r="GAC142" s="86"/>
      <c r="GAD142" s="86"/>
      <c r="GAE142" s="86"/>
      <c r="GAF142" s="86"/>
      <c r="GAG142" s="86"/>
      <c r="GAH142" s="86"/>
      <c r="GAI142" s="86"/>
      <c r="GAJ142" s="86"/>
      <c r="GAK142" s="86"/>
      <c r="GAL142" s="86"/>
      <c r="GAM142" s="86"/>
      <c r="GAN142" s="86"/>
      <c r="GAO142" s="86"/>
      <c r="GAP142" s="86"/>
      <c r="GAQ142" s="86"/>
      <c r="GAR142" s="86"/>
      <c r="GAS142" s="86"/>
      <c r="GAT142" s="86"/>
      <c r="GAU142" s="86"/>
      <c r="GAV142" s="86"/>
      <c r="GAW142" s="86"/>
      <c r="GAX142" s="86"/>
      <c r="GAY142" s="86"/>
      <c r="GAZ142" s="86"/>
      <c r="GBA142" s="86"/>
      <c r="GBB142" s="86"/>
      <c r="GBC142" s="86"/>
      <c r="GBD142" s="86"/>
      <c r="GBE142" s="86"/>
      <c r="GBF142" s="86"/>
      <c r="GBG142" s="86"/>
      <c r="GBH142" s="86"/>
      <c r="GBI142" s="86"/>
      <c r="GBJ142" s="86"/>
      <c r="GBK142" s="86"/>
      <c r="GBL142" s="86"/>
      <c r="GBM142" s="86"/>
      <c r="GBN142" s="86"/>
      <c r="GBO142" s="86"/>
      <c r="GBP142" s="86"/>
      <c r="GBQ142" s="86"/>
      <c r="GBR142" s="86"/>
      <c r="GBS142" s="86"/>
      <c r="GBT142" s="86"/>
      <c r="GBU142" s="86"/>
      <c r="GBV142" s="86"/>
      <c r="GBW142" s="86"/>
      <c r="GBX142" s="86"/>
      <c r="GBY142" s="86"/>
      <c r="GBZ142" s="86"/>
      <c r="GCA142" s="86"/>
      <c r="GCB142" s="86"/>
      <c r="GCC142" s="86"/>
      <c r="GCD142" s="86"/>
      <c r="GCE142" s="86"/>
      <c r="GCF142" s="86"/>
      <c r="GCG142" s="86"/>
      <c r="GCH142" s="86"/>
      <c r="GCI142" s="86"/>
      <c r="GCJ142" s="86"/>
      <c r="GCK142" s="86"/>
      <c r="GCL142" s="86"/>
      <c r="GCM142" s="86"/>
      <c r="GCN142" s="86"/>
      <c r="GCO142" s="86"/>
      <c r="GCP142" s="86"/>
      <c r="GCQ142" s="86"/>
      <c r="GCR142" s="86"/>
      <c r="GCS142" s="86"/>
      <c r="GCT142" s="86"/>
      <c r="GCU142" s="86"/>
      <c r="GCV142" s="86"/>
      <c r="GCW142" s="86"/>
      <c r="GCX142" s="86"/>
      <c r="GCY142" s="86"/>
      <c r="GCZ142" s="86"/>
      <c r="GDA142" s="86"/>
      <c r="GDB142" s="86"/>
      <c r="GDC142" s="86"/>
      <c r="GDD142" s="86"/>
      <c r="GDE142" s="86"/>
      <c r="GDF142" s="86"/>
      <c r="GDG142" s="86"/>
      <c r="GDH142" s="86"/>
      <c r="GDI142" s="86"/>
      <c r="GDJ142" s="86"/>
      <c r="GDK142" s="86"/>
      <c r="GDL142" s="86"/>
      <c r="GDM142" s="86"/>
      <c r="GDN142" s="86"/>
      <c r="GDO142" s="86"/>
      <c r="GDP142" s="86"/>
      <c r="GDQ142" s="86"/>
      <c r="GDR142" s="86"/>
      <c r="GDS142" s="86"/>
      <c r="GDT142" s="86"/>
      <c r="GDU142" s="86"/>
      <c r="GDV142" s="86"/>
      <c r="GDW142" s="86"/>
      <c r="GDX142" s="86"/>
      <c r="GDY142" s="86"/>
      <c r="GDZ142" s="86"/>
      <c r="GEA142" s="86"/>
      <c r="GEB142" s="86"/>
      <c r="GEC142" s="86"/>
      <c r="GED142" s="86"/>
      <c r="GEE142" s="86"/>
      <c r="GEL142" s="86"/>
      <c r="GEM142" s="86"/>
      <c r="GEN142" s="86"/>
      <c r="GEO142" s="86"/>
      <c r="GEP142" s="86"/>
      <c r="GEQ142" s="86"/>
      <c r="GER142" s="86"/>
      <c r="GES142" s="86"/>
      <c r="GET142" s="86"/>
      <c r="GEU142" s="86"/>
      <c r="GEV142" s="86"/>
      <c r="GEW142" s="86"/>
      <c r="GEX142" s="86"/>
      <c r="GEY142" s="86"/>
      <c r="GEZ142" s="86"/>
      <c r="GFA142" s="86"/>
      <c r="GFB142" s="86"/>
      <c r="GFC142" s="86"/>
      <c r="GFD142" s="86"/>
      <c r="GFE142" s="86"/>
      <c r="GFF142" s="86"/>
      <c r="GFG142" s="86"/>
      <c r="GFH142" s="86"/>
      <c r="GFI142" s="86"/>
      <c r="GFJ142" s="86"/>
      <c r="GFK142" s="86"/>
      <c r="GFL142" s="86"/>
      <c r="GFM142" s="86"/>
      <c r="GFN142" s="86"/>
      <c r="GFO142" s="86"/>
      <c r="GFP142" s="86"/>
      <c r="GFQ142" s="86"/>
      <c r="GFR142" s="86"/>
      <c r="GFS142" s="86"/>
      <c r="GFT142" s="86"/>
      <c r="GFU142" s="86"/>
      <c r="GFV142" s="86"/>
      <c r="GFW142" s="86"/>
      <c r="GFX142" s="86"/>
      <c r="GFY142" s="86"/>
      <c r="GFZ142" s="86"/>
      <c r="GGA142" s="86"/>
      <c r="GGB142" s="86"/>
      <c r="GGC142" s="86"/>
      <c r="GGD142" s="86"/>
      <c r="GGE142" s="86"/>
      <c r="GGF142" s="86"/>
      <c r="GGG142" s="86"/>
      <c r="GGH142" s="86"/>
      <c r="GGI142" s="86"/>
      <c r="GGJ142" s="86"/>
      <c r="GGK142" s="86"/>
      <c r="GGL142" s="86"/>
      <c r="GGM142" s="86"/>
      <c r="GGN142" s="86"/>
      <c r="GGO142" s="86"/>
      <c r="GGP142" s="86"/>
      <c r="GGQ142" s="86"/>
      <c r="GGR142" s="86"/>
      <c r="GGS142" s="86"/>
      <c r="GGT142" s="86"/>
      <c r="GGU142" s="86"/>
      <c r="GGV142" s="86"/>
      <c r="GGW142" s="86"/>
      <c r="GGX142" s="86"/>
      <c r="GGY142" s="86"/>
      <c r="GGZ142" s="86"/>
      <c r="GHA142" s="86"/>
      <c r="GHB142" s="86"/>
      <c r="GHC142" s="86"/>
      <c r="GHD142" s="86"/>
      <c r="GHE142" s="86"/>
      <c r="GHF142" s="86"/>
      <c r="GHG142" s="86"/>
      <c r="GHH142" s="86"/>
      <c r="GHI142" s="86"/>
      <c r="GHJ142" s="86"/>
      <c r="GHK142" s="86"/>
      <c r="GHL142" s="86"/>
      <c r="GHM142" s="86"/>
      <c r="GHN142" s="86"/>
      <c r="GHO142" s="86"/>
      <c r="GHP142" s="86"/>
      <c r="GHQ142" s="86"/>
      <c r="GHR142" s="86"/>
      <c r="GHS142" s="86"/>
      <c r="GHT142" s="86"/>
      <c r="GHU142" s="86"/>
      <c r="GHV142" s="86"/>
      <c r="GHW142" s="86"/>
      <c r="GHX142" s="86"/>
      <c r="GHY142" s="86"/>
      <c r="GHZ142" s="86"/>
      <c r="GIA142" s="86"/>
      <c r="GIB142" s="86"/>
      <c r="GIC142" s="86"/>
      <c r="GID142" s="86"/>
      <c r="GIE142" s="86"/>
      <c r="GIF142" s="86"/>
      <c r="GIG142" s="86"/>
      <c r="GIH142" s="86"/>
      <c r="GII142" s="86"/>
      <c r="GIJ142" s="86"/>
      <c r="GIK142" s="86"/>
      <c r="GIL142" s="86"/>
      <c r="GIM142" s="86"/>
      <c r="GIN142" s="86"/>
      <c r="GIO142" s="86"/>
      <c r="GIP142" s="86"/>
      <c r="GIQ142" s="86"/>
      <c r="GIR142" s="86"/>
      <c r="GIS142" s="86"/>
      <c r="GIT142" s="86"/>
      <c r="GIU142" s="86"/>
      <c r="GIV142" s="86"/>
      <c r="GIW142" s="86"/>
      <c r="GIX142" s="86"/>
      <c r="GIY142" s="86"/>
      <c r="GIZ142" s="86"/>
      <c r="GJA142" s="86"/>
      <c r="GJB142" s="86"/>
      <c r="GJC142" s="86"/>
      <c r="GJD142" s="86"/>
      <c r="GJE142" s="86"/>
      <c r="GJF142" s="86"/>
      <c r="GJG142" s="86"/>
      <c r="GJH142" s="86"/>
      <c r="GJI142" s="86"/>
      <c r="GJJ142" s="86"/>
      <c r="GJK142" s="86"/>
      <c r="GJL142" s="86"/>
      <c r="GJM142" s="86"/>
      <c r="GJN142" s="86"/>
      <c r="GJO142" s="86"/>
      <c r="GJP142" s="86"/>
      <c r="GJQ142" s="86"/>
      <c r="GJR142" s="86"/>
      <c r="GJS142" s="86"/>
      <c r="GJT142" s="86"/>
      <c r="GJU142" s="86"/>
      <c r="GJV142" s="86"/>
      <c r="GJW142" s="86"/>
      <c r="GJX142" s="86"/>
      <c r="GJY142" s="86"/>
      <c r="GJZ142" s="86"/>
      <c r="GKA142" s="86"/>
      <c r="GKB142" s="86"/>
      <c r="GKC142" s="86"/>
      <c r="GKD142" s="86"/>
      <c r="GKE142" s="86"/>
      <c r="GKF142" s="86"/>
      <c r="GKG142" s="86"/>
      <c r="GKH142" s="86"/>
      <c r="GKI142" s="86"/>
      <c r="GKJ142" s="86"/>
      <c r="GKK142" s="86"/>
      <c r="GKL142" s="86"/>
      <c r="GKM142" s="86"/>
      <c r="GKN142" s="86"/>
      <c r="GKO142" s="86"/>
      <c r="GKP142" s="86"/>
      <c r="GKQ142" s="86"/>
      <c r="GKR142" s="86"/>
      <c r="GKS142" s="86"/>
      <c r="GKT142" s="86"/>
      <c r="GKU142" s="86"/>
      <c r="GKV142" s="86"/>
      <c r="GKW142" s="86"/>
      <c r="GKX142" s="86"/>
      <c r="GKY142" s="86"/>
      <c r="GKZ142" s="86"/>
      <c r="GLA142" s="86"/>
      <c r="GLB142" s="86"/>
      <c r="GLC142" s="86"/>
      <c r="GLD142" s="86"/>
      <c r="GLE142" s="86"/>
      <c r="GLF142" s="86"/>
      <c r="GLG142" s="86"/>
      <c r="GLH142" s="86"/>
      <c r="GLI142" s="86"/>
      <c r="GLJ142" s="86"/>
      <c r="GLK142" s="86"/>
      <c r="GLL142" s="86"/>
      <c r="GLM142" s="86"/>
      <c r="GLN142" s="86"/>
      <c r="GLO142" s="86"/>
      <c r="GLP142" s="86"/>
      <c r="GLQ142" s="86"/>
      <c r="GLR142" s="86"/>
      <c r="GLS142" s="86"/>
      <c r="GLT142" s="86"/>
      <c r="GLU142" s="86"/>
      <c r="GLV142" s="86"/>
      <c r="GLW142" s="86"/>
      <c r="GLX142" s="86"/>
      <c r="GLY142" s="86"/>
      <c r="GLZ142" s="86"/>
      <c r="GMA142" s="86"/>
      <c r="GMB142" s="86"/>
      <c r="GMC142" s="86"/>
      <c r="GMD142" s="86"/>
      <c r="GME142" s="86"/>
      <c r="GMF142" s="86"/>
      <c r="GMG142" s="86"/>
      <c r="GMH142" s="86"/>
      <c r="GMI142" s="86"/>
      <c r="GMJ142" s="86"/>
      <c r="GMK142" s="86"/>
      <c r="GML142" s="86"/>
      <c r="GMM142" s="86"/>
      <c r="GMN142" s="86"/>
      <c r="GMO142" s="86"/>
      <c r="GMP142" s="86"/>
      <c r="GMQ142" s="86"/>
      <c r="GMR142" s="86"/>
      <c r="GMS142" s="86"/>
      <c r="GMT142" s="86"/>
      <c r="GMU142" s="86"/>
      <c r="GMV142" s="86"/>
      <c r="GMW142" s="86"/>
      <c r="GMX142" s="86"/>
      <c r="GMY142" s="86"/>
      <c r="GMZ142" s="86"/>
      <c r="GNA142" s="86"/>
      <c r="GNB142" s="86"/>
      <c r="GNC142" s="86"/>
      <c r="GND142" s="86"/>
      <c r="GNE142" s="86"/>
      <c r="GNF142" s="86"/>
      <c r="GNG142" s="86"/>
      <c r="GNH142" s="86"/>
      <c r="GNI142" s="86"/>
      <c r="GNJ142" s="86"/>
      <c r="GNK142" s="86"/>
      <c r="GNL142" s="86"/>
      <c r="GNM142" s="86"/>
      <c r="GNN142" s="86"/>
      <c r="GNO142" s="86"/>
      <c r="GNP142" s="86"/>
      <c r="GNQ142" s="86"/>
      <c r="GNR142" s="86"/>
      <c r="GNS142" s="86"/>
      <c r="GNT142" s="86"/>
      <c r="GNU142" s="86"/>
      <c r="GNV142" s="86"/>
      <c r="GNW142" s="86"/>
      <c r="GNX142" s="86"/>
      <c r="GNY142" s="86"/>
      <c r="GNZ142" s="86"/>
      <c r="GOA142" s="86"/>
      <c r="GOH142" s="86"/>
      <c r="GOI142" s="86"/>
      <c r="GOJ142" s="86"/>
      <c r="GOK142" s="86"/>
      <c r="GOL142" s="86"/>
      <c r="GOM142" s="86"/>
      <c r="GON142" s="86"/>
      <c r="GOO142" s="86"/>
      <c r="GOP142" s="86"/>
      <c r="GOQ142" s="86"/>
      <c r="GOR142" s="86"/>
      <c r="GOS142" s="86"/>
      <c r="GOT142" s="86"/>
      <c r="GOU142" s="86"/>
      <c r="GOV142" s="86"/>
      <c r="GOW142" s="86"/>
      <c r="GOX142" s="86"/>
      <c r="GOY142" s="86"/>
      <c r="GOZ142" s="86"/>
      <c r="GPA142" s="86"/>
      <c r="GPB142" s="86"/>
      <c r="GPC142" s="86"/>
      <c r="GPD142" s="86"/>
      <c r="GPE142" s="86"/>
      <c r="GPF142" s="86"/>
      <c r="GPG142" s="86"/>
      <c r="GPH142" s="86"/>
      <c r="GPI142" s="86"/>
      <c r="GPJ142" s="86"/>
      <c r="GPK142" s="86"/>
      <c r="GPL142" s="86"/>
      <c r="GPM142" s="86"/>
      <c r="GPN142" s="86"/>
      <c r="GPO142" s="86"/>
      <c r="GPP142" s="86"/>
      <c r="GPQ142" s="86"/>
      <c r="GPR142" s="86"/>
      <c r="GPS142" s="86"/>
      <c r="GPT142" s="86"/>
      <c r="GPU142" s="86"/>
      <c r="GPV142" s="86"/>
      <c r="GPW142" s="86"/>
      <c r="GPX142" s="86"/>
      <c r="GPY142" s="86"/>
      <c r="GPZ142" s="86"/>
      <c r="GQA142" s="86"/>
      <c r="GQB142" s="86"/>
      <c r="GQC142" s="86"/>
      <c r="GQD142" s="86"/>
      <c r="GQE142" s="86"/>
      <c r="GQF142" s="86"/>
      <c r="GQG142" s="86"/>
      <c r="GQH142" s="86"/>
      <c r="GQI142" s="86"/>
      <c r="GQJ142" s="86"/>
      <c r="GQK142" s="86"/>
      <c r="GQL142" s="86"/>
      <c r="GQM142" s="86"/>
      <c r="GQN142" s="86"/>
      <c r="GQO142" s="86"/>
      <c r="GQP142" s="86"/>
      <c r="GQQ142" s="86"/>
      <c r="GQR142" s="86"/>
      <c r="GQS142" s="86"/>
      <c r="GQT142" s="86"/>
      <c r="GQU142" s="86"/>
      <c r="GQV142" s="86"/>
      <c r="GQW142" s="86"/>
      <c r="GQX142" s="86"/>
      <c r="GQY142" s="86"/>
      <c r="GQZ142" s="86"/>
      <c r="GRA142" s="86"/>
      <c r="GRB142" s="86"/>
      <c r="GRC142" s="86"/>
      <c r="GRD142" s="86"/>
      <c r="GRE142" s="86"/>
      <c r="GRF142" s="86"/>
      <c r="GRG142" s="86"/>
      <c r="GRH142" s="86"/>
      <c r="GRI142" s="86"/>
      <c r="GRJ142" s="86"/>
      <c r="GRK142" s="86"/>
      <c r="GRL142" s="86"/>
      <c r="GRM142" s="86"/>
      <c r="GRN142" s="86"/>
      <c r="GRO142" s="86"/>
      <c r="GRP142" s="86"/>
      <c r="GRQ142" s="86"/>
      <c r="GRR142" s="86"/>
      <c r="GRS142" s="86"/>
      <c r="GRT142" s="86"/>
      <c r="GRU142" s="86"/>
      <c r="GRV142" s="86"/>
      <c r="GRW142" s="86"/>
      <c r="GRX142" s="86"/>
      <c r="GRY142" s="86"/>
      <c r="GRZ142" s="86"/>
      <c r="GSA142" s="86"/>
      <c r="GSB142" s="86"/>
      <c r="GSC142" s="86"/>
      <c r="GSD142" s="86"/>
      <c r="GSE142" s="86"/>
      <c r="GSF142" s="86"/>
      <c r="GSG142" s="86"/>
      <c r="GSH142" s="86"/>
      <c r="GSI142" s="86"/>
      <c r="GSJ142" s="86"/>
      <c r="GSK142" s="86"/>
      <c r="GSL142" s="86"/>
      <c r="GSM142" s="86"/>
      <c r="GSN142" s="86"/>
      <c r="GSO142" s="86"/>
      <c r="GSP142" s="86"/>
      <c r="GSQ142" s="86"/>
      <c r="GSR142" s="86"/>
      <c r="GSS142" s="86"/>
      <c r="GST142" s="86"/>
      <c r="GSU142" s="86"/>
      <c r="GSV142" s="86"/>
      <c r="GSW142" s="86"/>
      <c r="GSX142" s="86"/>
      <c r="GSY142" s="86"/>
      <c r="GSZ142" s="86"/>
      <c r="GTA142" s="86"/>
      <c r="GTB142" s="86"/>
      <c r="GTC142" s="86"/>
      <c r="GTD142" s="86"/>
      <c r="GTE142" s="86"/>
      <c r="GTF142" s="86"/>
      <c r="GTG142" s="86"/>
      <c r="GTH142" s="86"/>
      <c r="GTI142" s="86"/>
      <c r="GTJ142" s="86"/>
      <c r="GTK142" s="86"/>
      <c r="GTL142" s="86"/>
      <c r="GTM142" s="86"/>
      <c r="GTN142" s="86"/>
      <c r="GTO142" s="86"/>
      <c r="GTP142" s="86"/>
      <c r="GTQ142" s="86"/>
      <c r="GTR142" s="86"/>
      <c r="GTS142" s="86"/>
      <c r="GTT142" s="86"/>
      <c r="GTU142" s="86"/>
      <c r="GTV142" s="86"/>
      <c r="GTW142" s="86"/>
      <c r="GTX142" s="86"/>
      <c r="GTY142" s="86"/>
      <c r="GTZ142" s="86"/>
      <c r="GUA142" s="86"/>
      <c r="GUB142" s="86"/>
      <c r="GUC142" s="86"/>
      <c r="GUD142" s="86"/>
      <c r="GUE142" s="86"/>
      <c r="GUF142" s="86"/>
      <c r="GUG142" s="86"/>
      <c r="GUH142" s="86"/>
      <c r="GUI142" s="86"/>
      <c r="GUJ142" s="86"/>
      <c r="GUK142" s="86"/>
      <c r="GUL142" s="86"/>
      <c r="GUM142" s="86"/>
      <c r="GUN142" s="86"/>
      <c r="GUO142" s="86"/>
      <c r="GUP142" s="86"/>
      <c r="GUQ142" s="86"/>
      <c r="GUR142" s="86"/>
      <c r="GUS142" s="86"/>
      <c r="GUT142" s="86"/>
      <c r="GUU142" s="86"/>
      <c r="GUV142" s="86"/>
      <c r="GUW142" s="86"/>
      <c r="GUX142" s="86"/>
      <c r="GUY142" s="86"/>
      <c r="GUZ142" s="86"/>
      <c r="GVA142" s="86"/>
      <c r="GVB142" s="86"/>
      <c r="GVC142" s="86"/>
      <c r="GVD142" s="86"/>
      <c r="GVE142" s="86"/>
      <c r="GVF142" s="86"/>
      <c r="GVG142" s="86"/>
      <c r="GVH142" s="86"/>
      <c r="GVI142" s="86"/>
      <c r="GVJ142" s="86"/>
      <c r="GVK142" s="86"/>
      <c r="GVL142" s="86"/>
      <c r="GVM142" s="86"/>
      <c r="GVN142" s="86"/>
      <c r="GVO142" s="86"/>
      <c r="GVP142" s="86"/>
      <c r="GVQ142" s="86"/>
      <c r="GVR142" s="86"/>
      <c r="GVS142" s="86"/>
      <c r="GVT142" s="86"/>
      <c r="GVU142" s="86"/>
      <c r="GVV142" s="86"/>
      <c r="GVW142" s="86"/>
      <c r="GVX142" s="86"/>
      <c r="GVY142" s="86"/>
      <c r="GVZ142" s="86"/>
      <c r="GWA142" s="86"/>
      <c r="GWB142" s="86"/>
      <c r="GWC142" s="86"/>
      <c r="GWD142" s="86"/>
      <c r="GWE142" s="86"/>
      <c r="GWF142" s="86"/>
      <c r="GWG142" s="86"/>
      <c r="GWH142" s="86"/>
      <c r="GWI142" s="86"/>
      <c r="GWJ142" s="86"/>
      <c r="GWK142" s="86"/>
      <c r="GWL142" s="86"/>
      <c r="GWM142" s="86"/>
      <c r="GWN142" s="86"/>
      <c r="GWO142" s="86"/>
      <c r="GWP142" s="86"/>
      <c r="GWQ142" s="86"/>
      <c r="GWR142" s="86"/>
      <c r="GWS142" s="86"/>
      <c r="GWT142" s="86"/>
      <c r="GWU142" s="86"/>
      <c r="GWV142" s="86"/>
      <c r="GWW142" s="86"/>
      <c r="GWX142" s="86"/>
      <c r="GWY142" s="86"/>
      <c r="GWZ142" s="86"/>
      <c r="GXA142" s="86"/>
      <c r="GXB142" s="86"/>
      <c r="GXC142" s="86"/>
      <c r="GXD142" s="86"/>
      <c r="GXE142" s="86"/>
      <c r="GXF142" s="86"/>
      <c r="GXG142" s="86"/>
      <c r="GXH142" s="86"/>
      <c r="GXI142" s="86"/>
      <c r="GXJ142" s="86"/>
      <c r="GXK142" s="86"/>
      <c r="GXL142" s="86"/>
      <c r="GXM142" s="86"/>
      <c r="GXN142" s="86"/>
      <c r="GXO142" s="86"/>
      <c r="GXP142" s="86"/>
      <c r="GXQ142" s="86"/>
      <c r="GXR142" s="86"/>
      <c r="GXS142" s="86"/>
      <c r="GXT142" s="86"/>
      <c r="GXU142" s="86"/>
      <c r="GXV142" s="86"/>
      <c r="GXW142" s="86"/>
      <c r="GYD142" s="86"/>
      <c r="GYE142" s="86"/>
      <c r="GYF142" s="86"/>
      <c r="GYG142" s="86"/>
      <c r="GYH142" s="86"/>
      <c r="GYI142" s="86"/>
      <c r="GYJ142" s="86"/>
      <c r="GYK142" s="86"/>
      <c r="GYL142" s="86"/>
      <c r="GYM142" s="86"/>
      <c r="GYN142" s="86"/>
      <c r="GYO142" s="86"/>
      <c r="GYP142" s="86"/>
      <c r="GYQ142" s="86"/>
      <c r="GYR142" s="86"/>
      <c r="GYS142" s="86"/>
      <c r="GYT142" s="86"/>
      <c r="GYU142" s="86"/>
      <c r="GYV142" s="86"/>
      <c r="GYW142" s="86"/>
      <c r="GYX142" s="86"/>
      <c r="GYY142" s="86"/>
      <c r="GYZ142" s="86"/>
      <c r="GZA142" s="86"/>
      <c r="GZB142" s="86"/>
      <c r="GZC142" s="86"/>
      <c r="GZD142" s="86"/>
      <c r="GZE142" s="86"/>
      <c r="GZF142" s="86"/>
      <c r="GZG142" s="86"/>
      <c r="GZH142" s="86"/>
      <c r="GZI142" s="86"/>
      <c r="GZJ142" s="86"/>
      <c r="GZK142" s="86"/>
      <c r="GZL142" s="86"/>
      <c r="GZM142" s="86"/>
      <c r="GZN142" s="86"/>
      <c r="GZO142" s="86"/>
      <c r="GZP142" s="86"/>
      <c r="GZQ142" s="86"/>
      <c r="GZR142" s="86"/>
      <c r="GZS142" s="86"/>
      <c r="GZT142" s="86"/>
      <c r="GZU142" s="86"/>
      <c r="GZV142" s="86"/>
      <c r="GZW142" s="86"/>
      <c r="GZX142" s="86"/>
      <c r="GZY142" s="86"/>
      <c r="GZZ142" s="86"/>
      <c r="HAA142" s="86"/>
      <c r="HAB142" s="86"/>
      <c r="HAC142" s="86"/>
      <c r="HAD142" s="86"/>
      <c r="HAE142" s="86"/>
      <c r="HAF142" s="86"/>
      <c r="HAG142" s="86"/>
      <c r="HAH142" s="86"/>
      <c r="HAI142" s="86"/>
      <c r="HAJ142" s="86"/>
      <c r="HAK142" s="86"/>
      <c r="HAL142" s="86"/>
      <c r="HAM142" s="86"/>
      <c r="HAN142" s="86"/>
      <c r="HAO142" s="86"/>
      <c r="HAP142" s="86"/>
      <c r="HAQ142" s="86"/>
      <c r="HAR142" s="86"/>
      <c r="HAS142" s="86"/>
      <c r="HAT142" s="86"/>
      <c r="HAU142" s="86"/>
      <c r="HAV142" s="86"/>
      <c r="HAW142" s="86"/>
      <c r="HAX142" s="86"/>
      <c r="HAY142" s="86"/>
      <c r="HAZ142" s="86"/>
      <c r="HBA142" s="86"/>
      <c r="HBB142" s="86"/>
      <c r="HBC142" s="86"/>
      <c r="HBD142" s="86"/>
      <c r="HBE142" s="86"/>
      <c r="HBF142" s="86"/>
      <c r="HBG142" s="86"/>
      <c r="HBH142" s="86"/>
      <c r="HBI142" s="86"/>
      <c r="HBJ142" s="86"/>
      <c r="HBK142" s="86"/>
      <c r="HBL142" s="86"/>
      <c r="HBM142" s="86"/>
      <c r="HBN142" s="86"/>
      <c r="HBO142" s="86"/>
      <c r="HBP142" s="86"/>
      <c r="HBQ142" s="86"/>
      <c r="HBR142" s="86"/>
      <c r="HBS142" s="86"/>
      <c r="HBT142" s="86"/>
      <c r="HBU142" s="86"/>
      <c r="HBV142" s="86"/>
      <c r="HBW142" s="86"/>
      <c r="HBX142" s="86"/>
      <c r="HBY142" s="86"/>
      <c r="HBZ142" s="86"/>
      <c r="HCA142" s="86"/>
      <c r="HCB142" s="86"/>
      <c r="HCC142" s="86"/>
      <c r="HCD142" s="86"/>
      <c r="HCE142" s="86"/>
      <c r="HCF142" s="86"/>
      <c r="HCG142" s="86"/>
      <c r="HCH142" s="86"/>
      <c r="HCI142" s="86"/>
      <c r="HCJ142" s="86"/>
      <c r="HCK142" s="86"/>
      <c r="HCL142" s="86"/>
      <c r="HCM142" s="86"/>
      <c r="HCN142" s="86"/>
      <c r="HCO142" s="86"/>
      <c r="HCP142" s="86"/>
      <c r="HCQ142" s="86"/>
      <c r="HCR142" s="86"/>
      <c r="HCS142" s="86"/>
      <c r="HCT142" s="86"/>
      <c r="HCU142" s="86"/>
      <c r="HCV142" s="86"/>
      <c r="HCW142" s="86"/>
      <c r="HCX142" s="86"/>
      <c r="HCY142" s="86"/>
      <c r="HCZ142" s="86"/>
      <c r="HDA142" s="86"/>
      <c r="HDB142" s="86"/>
      <c r="HDC142" s="86"/>
      <c r="HDD142" s="86"/>
      <c r="HDE142" s="86"/>
      <c r="HDF142" s="86"/>
      <c r="HDG142" s="86"/>
      <c r="HDH142" s="86"/>
      <c r="HDI142" s="86"/>
      <c r="HDJ142" s="86"/>
      <c r="HDK142" s="86"/>
      <c r="HDL142" s="86"/>
      <c r="HDM142" s="86"/>
      <c r="HDN142" s="86"/>
      <c r="HDO142" s="86"/>
      <c r="HDP142" s="86"/>
      <c r="HDQ142" s="86"/>
      <c r="HDR142" s="86"/>
      <c r="HDS142" s="86"/>
      <c r="HDT142" s="86"/>
      <c r="HDU142" s="86"/>
      <c r="HDV142" s="86"/>
      <c r="HDW142" s="86"/>
      <c r="HDX142" s="86"/>
      <c r="HDY142" s="86"/>
      <c r="HDZ142" s="86"/>
      <c r="HEA142" s="86"/>
      <c r="HEB142" s="86"/>
      <c r="HEC142" s="86"/>
      <c r="HED142" s="86"/>
      <c r="HEE142" s="86"/>
      <c r="HEF142" s="86"/>
      <c r="HEG142" s="86"/>
      <c r="HEH142" s="86"/>
      <c r="HEI142" s="86"/>
      <c r="HEJ142" s="86"/>
      <c r="HEK142" s="86"/>
      <c r="HEL142" s="86"/>
      <c r="HEM142" s="86"/>
      <c r="HEN142" s="86"/>
      <c r="HEO142" s="86"/>
      <c r="HEP142" s="86"/>
      <c r="HEQ142" s="86"/>
      <c r="HER142" s="86"/>
      <c r="HES142" s="86"/>
      <c r="HET142" s="86"/>
      <c r="HEU142" s="86"/>
      <c r="HEV142" s="86"/>
      <c r="HEW142" s="86"/>
      <c r="HEX142" s="86"/>
      <c r="HEY142" s="86"/>
      <c r="HEZ142" s="86"/>
      <c r="HFA142" s="86"/>
      <c r="HFB142" s="86"/>
      <c r="HFC142" s="86"/>
      <c r="HFD142" s="86"/>
      <c r="HFE142" s="86"/>
      <c r="HFF142" s="86"/>
      <c r="HFG142" s="86"/>
      <c r="HFH142" s="86"/>
      <c r="HFI142" s="86"/>
      <c r="HFJ142" s="86"/>
      <c r="HFK142" s="86"/>
      <c r="HFL142" s="86"/>
      <c r="HFM142" s="86"/>
      <c r="HFN142" s="86"/>
      <c r="HFO142" s="86"/>
      <c r="HFP142" s="86"/>
      <c r="HFQ142" s="86"/>
      <c r="HFR142" s="86"/>
      <c r="HFS142" s="86"/>
      <c r="HFT142" s="86"/>
      <c r="HFU142" s="86"/>
      <c r="HFV142" s="86"/>
      <c r="HFW142" s="86"/>
      <c r="HFX142" s="86"/>
      <c r="HFY142" s="86"/>
      <c r="HFZ142" s="86"/>
      <c r="HGA142" s="86"/>
      <c r="HGB142" s="86"/>
      <c r="HGC142" s="86"/>
      <c r="HGD142" s="86"/>
      <c r="HGE142" s="86"/>
      <c r="HGF142" s="86"/>
      <c r="HGG142" s="86"/>
      <c r="HGH142" s="86"/>
      <c r="HGI142" s="86"/>
      <c r="HGJ142" s="86"/>
      <c r="HGK142" s="86"/>
      <c r="HGL142" s="86"/>
      <c r="HGM142" s="86"/>
      <c r="HGN142" s="86"/>
      <c r="HGO142" s="86"/>
      <c r="HGP142" s="86"/>
      <c r="HGQ142" s="86"/>
      <c r="HGR142" s="86"/>
      <c r="HGS142" s="86"/>
      <c r="HGT142" s="86"/>
      <c r="HGU142" s="86"/>
      <c r="HGV142" s="86"/>
      <c r="HGW142" s="86"/>
      <c r="HGX142" s="86"/>
      <c r="HGY142" s="86"/>
      <c r="HGZ142" s="86"/>
      <c r="HHA142" s="86"/>
      <c r="HHB142" s="86"/>
      <c r="HHC142" s="86"/>
      <c r="HHD142" s="86"/>
      <c r="HHE142" s="86"/>
      <c r="HHF142" s="86"/>
      <c r="HHG142" s="86"/>
      <c r="HHH142" s="86"/>
      <c r="HHI142" s="86"/>
      <c r="HHJ142" s="86"/>
      <c r="HHK142" s="86"/>
      <c r="HHL142" s="86"/>
      <c r="HHM142" s="86"/>
      <c r="HHN142" s="86"/>
      <c r="HHO142" s="86"/>
      <c r="HHP142" s="86"/>
      <c r="HHQ142" s="86"/>
      <c r="HHR142" s="86"/>
      <c r="HHS142" s="86"/>
      <c r="HHZ142" s="86"/>
      <c r="HIA142" s="86"/>
      <c r="HIB142" s="86"/>
      <c r="HIC142" s="86"/>
      <c r="HID142" s="86"/>
      <c r="HIE142" s="86"/>
      <c r="HIF142" s="86"/>
      <c r="HIG142" s="86"/>
      <c r="HIH142" s="86"/>
      <c r="HII142" s="86"/>
      <c r="HIJ142" s="86"/>
      <c r="HIK142" s="86"/>
      <c r="HIL142" s="86"/>
      <c r="HIM142" s="86"/>
      <c r="HIN142" s="86"/>
      <c r="HIO142" s="86"/>
      <c r="HIP142" s="86"/>
      <c r="HIQ142" s="86"/>
      <c r="HIR142" s="86"/>
      <c r="HIS142" s="86"/>
      <c r="HIT142" s="86"/>
      <c r="HIU142" s="86"/>
      <c r="HIV142" s="86"/>
      <c r="HIW142" s="86"/>
      <c r="HIX142" s="86"/>
      <c r="HIY142" s="86"/>
      <c r="HIZ142" s="86"/>
      <c r="HJA142" s="86"/>
      <c r="HJB142" s="86"/>
      <c r="HJC142" s="86"/>
      <c r="HJD142" s="86"/>
      <c r="HJE142" s="86"/>
      <c r="HJF142" s="86"/>
      <c r="HJG142" s="86"/>
      <c r="HJH142" s="86"/>
      <c r="HJI142" s="86"/>
      <c r="HJJ142" s="86"/>
      <c r="HJK142" s="86"/>
      <c r="HJL142" s="86"/>
      <c r="HJM142" s="86"/>
      <c r="HJN142" s="86"/>
      <c r="HJO142" s="86"/>
      <c r="HJP142" s="86"/>
      <c r="HJQ142" s="86"/>
      <c r="HJR142" s="86"/>
      <c r="HJS142" s="86"/>
      <c r="HJT142" s="86"/>
      <c r="HJU142" s="86"/>
      <c r="HJV142" s="86"/>
      <c r="HJW142" s="86"/>
      <c r="HJX142" s="86"/>
      <c r="HJY142" s="86"/>
      <c r="HJZ142" s="86"/>
      <c r="HKA142" s="86"/>
      <c r="HKB142" s="86"/>
      <c r="HKC142" s="86"/>
      <c r="HKD142" s="86"/>
      <c r="HKE142" s="86"/>
      <c r="HKF142" s="86"/>
      <c r="HKG142" s="86"/>
      <c r="HKH142" s="86"/>
      <c r="HKI142" s="86"/>
      <c r="HKJ142" s="86"/>
      <c r="HKK142" s="86"/>
      <c r="HKL142" s="86"/>
      <c r="HKM142" s="86"/>
      <c r="HKN142" s="86"/>
      <c r="HKO142" s="86"/>
      <c r="HKP142" s="86"/>
      <c r="HKQ142" s="86"/>
      <c r="HKR142" s="86"/>
      <c r="HKS142" s="86"/>
      <c r="HKT142" s="86"/>
      <c r="HKU142" s="86"/>
      <c r="HKV142" s="86"/>
      <c r="HKW142" s="86"/>
      <c r="HKX142" s="86"/>
      <c r="HKY142" s="86"/>
      <c r="HKZ142" s="86"/>
      <c r="HLA142" s="86"/>
      <c r="HLB142" s="86"/>
      <c r="HLC142" s="86"/>
      <c r="HLD142" s="86"/>
      <c r="HLE142" s="86"/>
      <c r="HLF142" s="86"/>
      <c r="HLG142" s="86"/>
      <c r="HLH142" s="86"/>
      <c r="HLI142" s="86"/>
      <c r="HLJ142" s="86"/>
      <c r="HLK142" s="86"/>
      <c r="HLL142" s="86"/>
      <c r="HLM142" s="86"/>
      <c r="HLN142" s="86"/>
      <c r="HLO142" s="86"/>
      <c r="HLP142" s="86"/>
      <c r="HLQ142" s="86"/>
      <c r="HLR142" s="86"/>
      <c r="HLS142" s="86"/>
      <c r="HLT142" s="86"/>
      <c r="HLU142" s="86"/>
      <c r="HLV142" s="86"/>
      <c r="HLW142" s="86"/>
      <c r="HLX142" s="86"/>
      <c r="HLY142" s="86"/>
      <c r="HLZ142" s="86"/>
      <c r="HMA142" s="86"/>
      <c r="HMB142" s="86"/>
      <c r="HMC142" s="86"/>
      <c r="HMD142" s="86"/>
      <c r="HME142" s="86"/>
      <c r="HMF142" s="86"/>
      <c r="HMG142" s="86"/>
      <c r="HMH142" s="86"/>
      <c r="HMI142" s="86"/>
      <c r="HMJ142" s="86"/>
      <c r="HMK142" s="86"/>
      <c r="HML142" s="86"/>
      <c r="HMM142" s="86"/>
      <c r="HMN142" s="86"/>
      <c r="HMO142" s="86"/>
      <c r="HMP142" s="86"/>
      <c r="HMQ142" s="86"/>
      <c r="HMR142" s="86"/>
      <c r="HMS142" s="86"/>
      <c r="HMT142" s="86"/>
      <c r="HMU142" s="86"/>
      <c r="HMV142" s="86"/>
      <c r="HMW142" s="86"/>
      <c r="HMX142" s="86"/>
      <c r="HMY142" s="86"/>
      <c r="HMZ142" s="86"/>
      <c r="HNA142" s="86"/>
      <c r="HNB142" s="86"/>
      <c r="HNC142" s="86"/>
      <c r="HND142" s="86"/>
      <c r="HNE142" s="86"/>
      <c r="HNF142" s="86"/>
      <c r="HNG142" s="86"/>
      <c r="HNH142" s="86"/>
      <c r="HNI142" s="86"/>
      <c r="HNJ142" s="86"/>
      <c r="HNK142" s="86"/>
      <c r="HNL142" s="86"/>
      <c r="HNM142" s="86"/>
      <c r="HNN142" s="86"/>
      <c r="HNO142" s="86"/>
      <c r="HNP142" s="86"/>
      <c r="HNQ142" s="86"/>
      <c r="HNR142" s="86"/>
      <c r="HNS142" s="86"/>
      <c r="HNT142" s="86"/>
      <c r="HNU142" s="86"/>
      <c r="HNV142" s="86"/>
      <c r="HNW142" s="86"/>
      <c r="HNX142" s="86"/>
      <c r="HNY142" s="86"/>
      <c r="HNZ142" s="86"/>
      <c r="HOA142" s="86"/>
      <c r="HOB142" s="86"/>
      <c r="HOC142" s="86"/>
      <c r="HOD142" s="86"/>
      <c r="HOE142" s="86"/>
      <c r="HOF142" s="86"/>
      <c r="HOG142" s="86"/>
      <c r="HOH142" s="86"/>
      <c r="HOI142" s="86"/>
      <c r="HOJ142" s="86"/>
      <c r="HOK142" s="86"/>
      <c r="HOL142" s="86"/>
      <c r="HOM142" s="86"/>
      <c r="HON142" s="86"/>
      <c r="HOO142" s="86"/>
      <c r="HOP142" s="86"/>
      <c r="HOQ142" s="86"/>
      <c r="HOR142" s="86"/>
      <c r="HOS142" s="86"/>
      <c r="HOT142" s="86"/>
      <c r="HOU142" s="86"/>
      <c r="HOV142" s="86"/>
      <c r="HOW142" s="86"/>
      <c r="HOX142" s="86"/>
      <c r="HOY142" s="86"/>
      <c r="HOZ142" s="86"/>
      <c r="HPA142" s="86"/>
      <c r="HPB142" s="86"/>
      <c r="HPC142" s="86"/>
      <c r="HPD142" s="86"/>
      <c r="HPE142" s="86"/>
      <c r="HPF142" s="86"/>
      <c r="HPG142" s="86"/>
      <c r="HPH142" s="86"/>
      <c r="HPI142" s="86"/>
      <c r="HPJ142" s="86"/>
      <c r="HPK142" s="86"/>
      <c r="HPL142" s="86"/>
      <c r="HPM142" s="86"/>
      <c r="HPN142" s="86"/>
      <c r="HPO142" s="86"/>
      <c r="HPP142" s="86"/>
      <c r="HPQ142" s="86"/>
      <c r="HPR142" s="86"/>
      <c r="HPS142" s="86"/>
      <c r="HPT142" s="86"/>
      <c r="HPU142" s="86"/>
      <c r="HPV142" s="86"/>
      <c r="HPW142" s="86"/>
      <c r="HPX142" s="86"/>
      <c r="HPY142" s="86"/>
      <c r="HPZ142" s="86"/>
      <c r="HQA142" s="86"/>
      <c r="HQB142" s="86"/>
      <c r="HQC142" s="86"/>
      <c r="HQD142" s="86"/>
      <c r="HQE142" s="86"/>
      <c r="HQF142" s="86"/>
      <c r="HQG142" s="86"/>
      <c r="HQH142" s="86"/>
      <c r="HQI142" s="86"/>
      <c r="HQJ142" s="86"/>
      <c r="HQK142" s="86"/>
      <c r="HQL142" s="86"/>
      <c r="HQM142" s="86"/>
      <c r="HQN142" s="86"/>
      <c r="HQO142" s="86"/>
      <c r="HQP142" s="86"/>
      <c r="HQQ142" s="86"/>
      <c r="HQR142" s="86"/>
      <c r="HQS142" s="86"/>
      <c r="HQT142" s="86"/>
      <c r="HQU142" s="86"/>
      <c r="HQV142" s="86"/>
      <c r="HQW142" s="86"/>
      <c r="HQX142" s="86"/>
      <c r="HQY142" s="86"/>
      <c r="HQZ142" s="86"/>
      <c r="HRA142" s="86"/>
      <c r="HRB142" s="86"/>
      <c r="HRC142" s="86"/>
      <c r="HRD142" s="86"/>
      <c r="HRE142" s="86"/>
      <c r="HRF142" s="86"/>
      <c r="HRG142" s="86"/>
      <c r="HRH142" s="86"/>
      <c r="HRI142" s="86"/>
      <c r="HRJ142" s="86"/>
      <c r="HRK142" s="86"/>
      <c r="HRL142" s="86"/>
      <c r="HRM142" s="86"/>
      <c r="HRN142" s="86"/>
      <c r="HRO142" s="86"/>
      <c r="HRV142" s="86"/>
      <c r="HRW142" s="86"/>
      <c r="HRX142" s="86"/>
      <c r="HRY142" s="86"/>
      <c r="HRZ142" s="86"/>
      <c r="HSA142" s="86"/>
      <c r="HSB142" s="86"/>
      <c r="HSC142" s="86"/>
      <c r="HSD142" s="86"/>
      <c r="HSE142" s="86"/>
      <c r="HSF142" s="86"/>
      <c r="HSG142" s="86"/>
      <c r="HSH142" s="86"/>
      <c r="HSI142" s="86"/>
      <c r="HSJ142" s="86"/>
      <c r="HSK142" s="86"/>
      <c r="HSL142" s="86"/>
      <c r="HSM142" s="86"/>
      <c r="HSN142" s="86"/>
      <c r="HSO142" s="86"/>
      <c r="HSP142" s="86"/>
      <c r="HSQ142" s="86"/>
      <c r="HSR142" s="86"/>
      <c r="HSS142" s="86"/>
      <c r="HST142" s="86"/>
      <c r="HSU142" s="86"/>
      <c r="HSV142" s="86"/>
      <c r="HSW142" s="86"/>
      <c r="HSX142" s="86"/>
      <c r="HSY142" s="86"/>
      <c r="HSZ142" s="86"/>
      <c r="HTA142" s="86"/>
      <c r="HTB142" s="86"/>
      <c r="HTC142" s="86"/>
      <c r="HTD142" s="86"/>
      <c r="HTE142" s="86"/>
      <c r="HTF142" s="86"/>
      <c r="HTG142" s="86"/>
      <c r="HTH142" s="86"/>
      <c r="HTI142" s="86"/>
      <c r="HTJ142" s="86"/>
      <c r="HTK142" s="86"/>
      <c r="HTL142" s="86"/>
      <c r="HTM142" s="86"/>
      <c r="HTN142" s="86"/>
      <c r="HTO142" s="86"/>
      <c r="HTP142" s="86"/>
      <c r="HTQ142" s="86"/>
      <c r="HTR142" s="86"/>
      <c r="HTS142" s="86"/>
      <c r="HTT142" s="86"/>
      <c r="HTU142" s="86"/>
      <c r="HTV142" s="86"/>
      <c r="HTW142" s="86"/>
      <c r="HTX142" s="86"/>
      <c r="HTY142" s="86"/>
      <c r="HTZ142" s="86"/>
      <c r="HUA142" s="86"/>
      <c r="HUB142" s="86"/>
      <c r="HUC142" s="86"/>
      <c r="HUD142" s="86"/>
      <c r="HUE142" s="86"/>
      <c r="HUF142" s="86"/>
      <c r="HUG142" s="86"/>
      <c r="HUH142" s="86"/>
      <c r="HUI142" s="86"/>
      <c r="HUJ142" s="86"/>
      <c r="HUK142" s="86"/>
      <c r="HUL142" s="86"/>
      <c r="HUM142" s="86"/>
      <c r="HUN142" s="86"/>
      <c r="HUO142" s="86"/>
      <c r="HUP142" s="86"/>
      <c r="HUQ142" s="86"/>
      <c r="HUR142" s="86"/>
      <c r="HUS142" s="86"/>
      <c r="HUT142" s="86"/>
      <c r="HUU142" s="86"/>
      <c r="HUV142" s="86"/>
      <c r="HUW142" s="86"/>
      <c r="HUX142" s="86"/>
      <c r="HUY142" s="86"/>
      <c r="HUZ142" s="86"/>
      <c r="HVA142" s="86"/>
      <c r="HVB142" s="86"/>
      <c r="HVC142" s="86"/>
      <c r="HVD142" s="86"/>
      <c r="HVE142" s="86"/>
      <c r="HVF142" s="86"/>
      <c r="HVG142" s="86"/>
      <c r="HVH142" s="86"/>
      <c r="HVI142" s="86"/>
      <c r="HVJ142" s="86"/>
      <c r="HVK142" s="86"/>
      <c r="HVL142" s="86"/>
      <c r="HVM142" s="86"/>
      <c r="HVN142" s="86"/>
      <c r="HVO142" s="86"/>
      <c r="HVP142" s="86"/>
      <c r="HVQ142" s="86"/>
      <c r="HVR142" s="86"/>
      <c r="HVS142" s="86"/>
      <c r="HVT142" s="86"/>
      <c r="HVU142" s="86"/>
      <c r="HVV142" s="86"/>
      <c r="HVW142" s="86"/>
      <c r="HVX142" s="86"/>
      <c r="HVY142" s="86"/>
      <c r="HVZ142" s="86"/>
      <c r="HWA142" s="86"/>
      <c r="HWB142" s="86"/>
      <c r="HWC142" s="86"/>
      <c r="HWD142" s="86"/>
      <c r="HWE142" s="86"/>
      <c r="HWF142" s="86"/>
      <c r="HWG142" s="86"/>
      <c r="HWH142" s="86"/>
      <c r="HWI142" s="86"/>
      <c r="HWJ142" s="86"/>
      <c r="HWK142" s="86"/>
      <c r="HWL142" s="86"/>
      <c r="HWM142" s="86"/>
      <c r="HWN142" s="86"/>
      <c r="HWO142" s="86"/>
      <c r="HWP142" s="86"/>
      <c r="HWQ142" s="86"/>
      <c r="HWR142" s="86"/>
      <c r="HWS142" s="86"/>
      <c r="HWT142" s="86"/>
      <c r="HWU142" s="86"/>
      <c r="HWV142" s="86"/>
      <c r="HWW142" s="86"/>
      <c r="HWX142" s="86"/>
      <c r="HWY142" s="86"/>
      <c r="HWZ142" s="86"/>
      <c r="HXA142" s="86"/>
      <c r="HXB142" s="86"/>
      <c r="HXC142" s="86"/>
      <c r="HXD142" s="86"/>
      <c r="HXE142" s="86"/>
      <c r="HXF142" s="86"/>
      <c r="HXG142" s="86"/>
      <c r="HXH142" s="86"/>
      <c r="HXI142" s="86"/>
      <c r="HXJ142" s="86"/>
      <c r="HXK142" s="86"/>
      <c r="HXL142" s="86"/>
      <c r="HXM142" s="86"/>
      <c r="HXN142" s="86"/>
      <c r="HXO142" s="86"/>
      <c r="HXP142" s="86"/>
      <c r="HXQ142" s="86"/>
      <c r="HXR142" s="86"/>
      <c r="HXS142" s="86"/>
      <c r="HXT142" s="86"/>
      <c r="HXU142" s="86"/>
      <c r="HXV142" s="86"/>
      <c r="HXW142" s="86"/>
      <c r="HXX142" s="86"/>
      <c r="HXY142" s="86"/>
      <c r="HXZ142" s="86"/>
      <c r="HYA142" s="86"/>
      <c r="HYB142" s="86"/>
      <c r="HYC142" s="86"/>
      <c r="HYD142" s="86"/>
      <c r="HYE142" s="86"/>
      <c r="HYF142" s="86"/>
      <c r="HYG142" s="86"/>
      <c r="HYH142" s="86"/>
      <c r="HYI142" s="86"/>
      <c r="HYJ142" s="86"/>
      <c r="HYK142" s="86"/>
      <c r="HYL142" s="86"/>
      <c r="HYM142" s="86"/>
      <c r="HYN142" s="86"/>
      <c r="HYO142" s="86"/>
      <c r="HYP142" s="86"/>
      <c r="HYQ142" s="86"/>
      <c r="HYR142" s="86"/>
      <c r="HYS142" s="86"/>
      <c r="HYT142" s="86"/>
      <c r="HYU142" s="86"/>
      <c r="HYV142" s="86"/>
      <c r="HYW142" s="86"/>
      <c r="HYX142" s="86"/>
      <c r="HYY142" s="86"/>
      <c r="HYZ142" s="86"/>
      <c r="HZA142" s="86"/>
      <c r="HZB142" s="86"/>
      <c r="HZC142" s="86"/>
      <c r="HZD142" s="86"/>
      <c r="HZE142" s="86"/>
      <c r="HZF142" s="86"/>
      <c r="HZG142" s="86"/>
      <c r="HZH142" s="86"/>
      <c r="HZI142" s="86"/>
      <c r="HZJ142" s="86"/>
      <c r="HZK142" s="86"/>
      <c r="HZL142" s="86"/>
      <c r="HZM142" s="86"/>
      <c r="HZN142" s="86"/>
      <c r="HZO142" s="86"/>
      <c r="HZP142" s="86"/>
      <c r="HZQ142" s="86"/>
      <c r="HZR142" s="86"/>
      <c r="HZS142" s="86"/>
      <c r="HZT142" s="86"/>
      <c r="HZU142" s="86"/>
      <c r="HZV142" s="86"/>
      <c r="HZW142" s="86"/>
      <c r="HZX142" s="86"/>
      <c r="HZY142" s="86"/>
      <c r="HZZ142" s="86"/>
      <c r="IAA142" s="86"/>
      <c r="IAB142" s="86"/>
      <c r="IAC142" s="86"/>
      <c r="IAD142" s="86"/>
      <c r="IAE142" s="86"/>
      <c r="IAF142" s="86"/>
      <c r="IAG142" s="86"/>
      <c r="IAH142" s="86"/>
      <c r="IAI142" s="86"/>
      <c r="IAJ142" s="86"/>
      <c r="IAK142" s="86"/>
      <c r="IAL142" s="86"/>
      <c r="IAM142" s="86"/>
      <c r="IAN142" s="86"/>
      <c r="IAO142" s="86"/>
      <c r="IAP142" s="86"/>
      <c r="IAQ142" s="86"/>
      <c r="IAR142" s="86"/>
      <c r="IAS142" s="86"/>
      <c r="IAT142" s="86"/>
      <c r="IAU142" s="86"/>
      <c r="IAV142" s="86"/>
      <c r="IAW142" s="86"/>
      <c r="IAX142" s="86"/>
      <c r="IAY142" s="86"/>
      <c r="IAZ142" s="86"/>
      <c r="IBA142" s="86"/>
      <c r="IBB142" s="86"/>
      <c r="IBC142" s="86"/>
      <c r="IBD142" s="86"/>
      <c r="IBE142" s="86"/>
      <c r="IBF142" s="86"/>
      <c r="IBG142" s="86"/>
      <c r="IBH142" s="86"/>
      <c r="IBI142" s="86"/>
      <c r="IBJ142" s="86"/>
      <c r="IBK142" s="86"/>
      <c r="IBR142" s="86"/>
      <c r="IBS142" s="86"/>
      <c r="IBT142" s="86"/>
      <c r="IBU142" s="86"/>
      <c r="IBV142" s="86"/>
      <c r="IBW142" s="86"/>
      <c r="IBX142" s="86"/>
      <c r="IBY142" s="86"/>
      <c r="IBZ142" s="86"/>
      <c r="ICA142" s="86"/>
      <c r="ICB142" s="86"/>
      <c r="ICC142" s="86"/>
      <c r="ICD142" s="86"/>
      <c r="ICE142" s="86"/>
      <c r="ICF142" s="86"/>
      <c r="ICG142" s="86"/>
      <c r="ICH142" s="86"/>
      <c r="ICI142" s="86"/>
      <c r="ICJ142" s="86"/>
      <c r="ICK142" s="86"/>
      <c r="ICL142" s="86"/>
      <c r="ICM142" s="86"/>
      <c r="ICN142" s="86"/>
      <c r="ICO142" s="86"/>
      <c r="ICP142" s="86"/>
      <c r="ICQ142" s="86"/>
      <c r="ICR142" s="86"/>
      <c r="ICS142" s="86"/>
      <c r="ICT142" s="86"/>
      <c r="ICU142" s="86"/>
      <c r="ICV142" s="86"/>
      <c r="ICW142" s="86"/>
      <c r="ICX142" s="86"/>
      <c r="ICY142" s="86"/>
      <c r="ICZ142" s="86"/>
      <c r="IDA142" s="86"/>
      <c r="IDB142" s="86"/>
      <c r="IDC142" s="86"/>
      <c r="IDD142" s="86"/>
      <c r="IDE142" s="86"/>
      <c r="IDF142" s="86"/>
      <c r="IDG142" s="86"/>
      <c r="IDH142" s="86"/>
      <c r="IDI142" s="86"/>
      <c r="IDJ142" s="86"/>
      <c r="IDK142" s="86"/>
      <c r="IDL142" s="86"/>
      <c r="IDM142" s="86"/>
      <c r="IDN142" s="86"/>
      <c r="IDO142" s="86"/>
      <c r="IDP142" s="86"/>
      <c r="IDQ142" s="86"/>
      <c r="IDR142" s="86"/>
      <c r="IDS142" s="86"/>
      <c r="IDT142" s="86"/>
      <c r="IDU142" s="86"/>
      <c r="IDV142" s="86"/>
      <c r="IDW142" s="86"/>
      <c r="IDX142" s="86"/>
      <c r="IDY142" s="86"/>
      <c r="IDZ142" s="86"/>
      <c r="IEA142" s="86"/>
      <c r="IEB142" s="86"/>
      <c r="IEC142" s="86"/>
      <c r="IED142" s="86"/>
      <c r="IEE142" s="86"/>
      <c r="IEF142" s="86"/>
      <c r="IEG142" s="86"/>
      <c r="IEH142" s="86"/>
      <c r="IEI142" s="86"/>
      <c r="IEJ142" s="86"/>
      <c r="IEK142" s="86"/>
      <c r="IEL142" s="86"/>
      <c r="IEM142" s="86"/>
      <c r="IEN142" s="86"/>
      <c r="IEO142" s="86"/>
      <c r="IEP142" s="86"/>
      <c r="IEQ142" s="86"/>
      <c r="IER142" s="86"/>
      <c r="IES142" s="86"/>
      <c r="IET142" s="86"/>
      <c r="IEU142" s="86"/>
      <c r="IEV142" s="86"/>
      <c r="IEW142" s="86"/>
      <c r="IEX142" s="86"/>
      <c r="IEY142" s="86"/>
      <c r="IEZ142" s="86"/>
      <c r="IFA142" s="86"/>
      <c r="IFB142" s="86"/>
      <c r="IFC142" s="86"/>
      <c r="IFD142" s="86"/>
      <c r="IFE142" s="86"/>
      <c r="IFF142" s="86"/>
      <c r="IFG142" s="86"/>
      <c r="IFH142" s="86"/>
      <c r="IFI142" s="86"/>
      <c r="IFJ142" s="86"/>
      <c r="IFK142" s="86"/>
      <c r="IFL142" s="86"/>
      <c r="IFM142" s="86"/>
      <c r="IFN142" s="86"/>
      <c r="IFO142" s="86"/>
      <c r="IFP142" s="86"/>
      <c r="IFQ142" s="86"/>
      <c r="IFR142" s="86"/>
      <c r="IFS142" s="86"/>
      <c r="IFT142" s="86"/>
      <c r="IFU142" s="86"/>
      <c r="IFV142" s="86"/>
      <c r="IFW142" s="86"/>
      <c r="IFX142" s="86"/>
      <c r="IFY142" s="86"/>
      <c r="IFZ142" s="86"/>
      <c r="IGA142" s="86"/>
      <c r="IGB142" s="86"/>
      <c r="IGC142" s="86"/>
      <c r="IGD142" s="86"/>
      <c r="IGE142" s="86"/>
      <c r="IGF142" s="86"/>
      <c r="IGG142" s="86"/>
      <c r="IGH142" s="86"/>
      <c r="IGI142" s="86"/>
      <c r="IGJ142" s="86"/>
      <c r="IGK142" s="86"/>
      <c r="IGL142" s="86"/>
      <c r="IGM142" s="86"/>
      <c r="IGN142" s="86"/>
      <c r="IGO142" s="86"/>
      <c r="IGP142" s="86"/>
      <c r="IGQ142" s="86"/>
      <c r="IGR142" s="86"/>
      <c r="IGS142" s="86"/>
      <c r="IGT142" s="86"/>
      <c r="IGU142" s="86"/>
      <c r="IGV142" s="86"/>
      <c r="IGW142" s="86"/>
      <c r="IGX142" s="86"/>
      <c r="IGY142" s="86"/>
      <c r="IGZ142" s="86"/>
      <c r="IHA142" s="86"/>
      <c r="IHB142" s="86"/>
      <c r="IHC142" s="86"/>
      <c r="IHD142" s="86"/>
      <c r="IHE142" s="86"/>
      <c r="IHF142" s="86"/>
      <c r="IHG142" s="86"/>
      <c r="IHH142" s="86"/>
      <c r="IHI142" s="86"/>
      <c r="IHJ142" s="86"/>
      <c r="IHK142" s="86"/>
      <c r="IHL142" s="86"/>
      <c r="IHM142" s="86"/>
      <c r="IHN142" s="86"/>
      <c r="IHO142" s="86"/>
      <c r="IHP142" s="86"/>
      <c r="IHQ142" s="86"/>
      <c r="IHR142" s="86"/>
      <c r="IHS142" s="86"/>
      <c r="IHT142" s="86"/>
      <c r="IHU142" s="86"/>
      <c r="IHV142" s="86"/>
      <c r="IHW142" s="86"/>
      <c r="IHX142" s="86"/>
      <c r="IHY142" s="86"/>
      <c r="IHZ142" s="86"/>
      <c r="IIA142" s="86"/>
      <c r="IIB142" s="86"/>
      <c r="IIC142" s="86"/>
      <c r="IID142" s="86"/>
      <c r="IIE142" s="86"/>
      <c r="IIF142" s="86"/>
      <c r="IIG142" s="86"/>
      <c r="IIH142" s="86"/>
      <c r="III142" s="86"/>
      <c r="IIJ142" s="86"/>
      <c r="IIK142" s="86"/>
      <c r="IIL142" s="86"/>
      <c r="IIM142" s="86"/>
      <c r="IIN142" s="86"/>
      <c r="IIO142" s="86"/>
      <c r="IIP142" s="86"/>
      <c r="IIQ142" s="86"/>
      <c r="IIR142" s="86"/>
      <c r="IIS142" s="86"/>
      <c r="IIT142" s="86"/>
      <c r="IIU142" s="86"/>
      <c r="IIV142" s="86"/>
      <c r="IIW142" s="86"/>
      <c r="IIX142" s="86"/>
      <c r="IIY142" s="86"/>
      <c r="IIZ142" s="86"/>
      <c r="IJA142" s="86"/>
      <c r="IJB142" s="86"/>
      <c r="IJC142" s="86"/>
      <c r="IJD142" s="86"/>
      <c r="IJE142" s="86"/>
      <c r="IJF142" s="86"/>
      <c r="IJG142" s="86"/>
      <c r="IJH142" s="86"/>
      <c r="IJI142" s="86"/>
      <c r="IJJ142" s="86"/>
      <c r="IJK142" s="86"/>
      <c r="IJL142" s="86"/>
      <c r="IJM142" s="86"/>
      <c r="IJN142" s="86"/>
      <c r="IJO142" s="86"/>
      <c r="IJP142" s="86"/>
      <c r="IJQ142" s="86"/>
      <c r="IJR142" s="86"/>
      <c r="IJS142" s="86"/>
      <c r="IJT142" s="86"/>
      <c r="IJU142" s="86"/>
      <c r="IJV142" s="86"/>
      <c r="IJW142" s="86"/>
      <c r="IJX142" s="86"/>
      <c r="IJY142" s="86"/>
      <c r="IJZ142" s="86"/>
      <c r="IKA142" s="86"/>
      <c r="IKB142" s="86"/>
      <c r="IKC142" s="86"/>
      <c r="IKD142" s="86"/>
      <c r="IKE142" s="86"/>
      <c r="IKF142" s="86"/>
      <c r="IKG142" s="86"/>
      <c r="IKH142" s="86"/>
      <c r="IKI142" s="86"/>
      <c r="IKJ142" s="86"/>
      <c r="IKK142" s="86"/>
      <c r="IKL142" s="86"/>
      <c r="IKM142" s="86"/>
      <c r="IKN142" s="86"/>
      <c r="IKO142" s="86"/>
      <c r="IKP142" s="86"/>
      <c r="IKQ142" s="86"/>
      <c r="IKR142" s="86"/>
      <c r="IKS142" s="86"/>
      <c r="IKT142" s="86"/>
      <c r="IKU142" s="86"/>
      <c r="IKV142" s="86"/>
      <c r="IKW142" s="86"/>
      <c r="IKX142" s="86"/>
      <c r="IKY142" s="86"/>
      <c r="IKZ142" s="86"/>
      <c r="ILA142" s="86"/>
      <c r="ILB142" s="86"/>
      <c r="ILC142" s="86"/>
      <c r="ILD142" s="86"/>
      <c r="ILE142" s="86"/>
      <c r="ILF142" s="86"/>
      <c r="ILG142" s="86"/>
      <c r="ILN142" s="86"/>
      <c r="ILO142" s="86"/>
      <c r="ILP142" s="86"/>
      <c r="ILQ142" s="86"/>
      <c r="ILR142" s="86"/>
      <c r="ILS142" s="86"/>
      <c r="ILT142" s="86"/>
      <c r="ILU142" s="86"/>
      <c r="ILV142" s="86"/>
      <c r="ILW142" s="86"/>
      <c r="ILX142" s="86"/>
      <c r="ILY142" s="86"/>
      <c r="ILZ142" s="86"/>
      <c r="IMA142" s="86"/>
      <c r="IMB142" s="86"/>
      <c r="IMC142" s="86"/>
      <c r="IMD142" s="86"/>
      <c r="IME142" s="86"/>
      <c r="IMF142" s="86"/>
      <c r="IMG142" s="86"/>
      <c r="IMH142" s="86"/>
      <c r="IMI142" s="86"/>
      <c r="IMJ142" s="86"/>
      <c r="IMK142" s="86"/>
      <c r="IML142" s="86"/>
      <c r="IMM142" s="86"/>
      <c r="IMN142" s="86"/>
      <c r="IMO142" s="86"/>
      <c r="IMP142" s="86"/>
      <c r="IMQ142" s="86"/>
      <c r="IMR142" s="86"/>
      <c r="IMS142" s="86"/>
      <c r="IMT142" s="86"/>
      <c r="IMU142" s="86"/>
      <c r="IMV142" s="86"/>
      <c r="IMW142" s="86"/>
      <c r="IMX142" s="86"/>
      <c r="IMY142" s="86"/>
      <c r="IMZ142" s="86"/>
      <c r="INA142" s="86"/>
      <c r="INB142" s="86"/>
      <c r="INC142" s="86"/>
      <c r="IND142" s="86"/>
      <c r="INE142" s="86"/>
      <c r="INF142" s="86"/>
      <c r="ING142" s="86"/>
      <c r="INH142" s="86"/>
      <c r="INI142" s="86"/>
      <c r="INJ142" s="86"/>
      <c r="INK142" s="86"/>
      <c r="INL142" s="86"/>
      <c r="INM142" s="86"/>
      <c r="INN142" s="86"/>
      <c r="INO142" s="86"/>
      <c r="INP142" s="86"/>
      <c r="INQ142" s="86"/>
      <c r="INR142" s="86"/>
      <c r="INS142" s="86"/>
      <c r="INT142" s="86"/>
      <c r="INU142" s="86"/>
      <c r="INV142" s="86"/>
      <c r="INW142" s="86"/>
      <c r="INX142" s="86"/>
      <c r="INY142" s="86"/>
      <c r="INZ142" s="86"/>
      <c r="IOA142" s="86"/>
      <c r="IOB142" s="86"/>
      <c r="IOC142" s="86"/>
      <c r="IOD142" s="86"/>
      <c r="IOE142" s="86"/>
      <c r="IOF142" s="86"/>
      <c r="IOG142" s="86"/>
      <c r="IOH142" s="86"/>
      <c r="IOI142" s="86"/>
      <c r="IOJ142" s="86"/>
      <c r="IOK142" s="86"/>
      <c r="IOL142" s="86"/>
      <c r="IOM142" s="86"/>
      <c r="ION142" s="86"/>
      <c r="IOO142" s="86"/>
      <c r="IOP142" s="86"/>
      <c r="IOQ142" s="86"/>
      <c r="IOR142" s="86"/>
      <c r="IOS142" s="86"/>
      <c r="IOT142" s="86"/>
      <c r="IOU142" s="86"/>
      <c r="IOV142" s="86"/>
      <c r="IOW142" s="86"/>
      <c r="IOX142" s="86"/>
      <c r="IOY142" s="86"/>
      <c r="IOZ142" s="86"/>
      <c r="IPA142" s="86"/>
      <c r="IPB142" s="86"/>
      <c r="IPC142" s="86"/>
      <c r="IPD142" s="86"/>
      <c r="IPE142" s="86"/>
      <c r="IPF142" s="86"/>
      <c r="IPG142" s="86"/>
      <c r="IPH142" s="86"/>
      <c r="IPI142" s="86"/>
      <c r="IPJ142" s="86"/>
      <c r="IPK142" s="86"/>
      <c r="IPL142" s="86"/>
      <c r="IPM142" s="86"/>
      <c r="IPN142" s="86"/>
      <c r="IPO142" s="86"/>
      <c r="IPP142" s="86"/>
      <c r="IPQ142" s="86"/>
      <c r="IPR142" s="86"/>
      <c r="IPS142" s="86"/>
      <c r="IPT142" s="86"/>
      <c r="IPU142" s="86"/>
      <c r="IPV142" s="86"/>
      <c r="IPW142" s="86"/>
      <c r="IPX142" s="86"/>
      <c r="IPY142" s="86"/>
      <c r="IPZ142" s="86"/>
      <c r="IQA142" s="86"/>
      <c r="IQB142" s="86"/>
      <c r="IQC142" s="86"/>
      <c r="IQD142" s="86"/>
      <c r="IQE142" s="86"/>
      <c r="IQF142" s="86"/>
      <c r="IQG142" s="86"/>
      <c r="IQH142" s="86"/>
      <c r="IQI142" s="86"/>
      <c r="IQJ142" s="86"/>
      <c r="IQK142" s="86"/>
      <c r="IQL142" s="86"/>
      <c r="IQM142" s="86"/>
      <c r="IQN142" s="86"/>
      <c r="IQO142" s="86"/>
      <c r="IQP142" s="86"/>
      <c r="IQQ142" s="86"/>
      <c r="IQR142" s="86"/>
      <c r="IQS142" s="86"/>
      <c r="IQT142" s="86"/>
      <c r="IQU142" s="86"/>
      <c r="IQV142" s="86"/>
      <c r="IQW142" s="86"/>
      <c r="IQX142" s="86"/>
      <c r="IQY142" s="86"/>
      <c r="IQZ142" s="86"/>
      <c r="IRA142" s="86"/>
      <c r="IRB142" s="86"/>
      <c r="IRC142" s="86"/>
      <c r="IRD142" s="86"/>
      <c r="IRE142" s="86"/>
      <c r="IRF142" s="86"/>
      <c r="IRG142" s="86"/>
      <c r="IRH142" s="86"/>
      <c r="IRI142" s="86"/>
      <c r="IRJ142" s="86"/>
      <c r="IRK142" s="86"/>
      <c r="IRL142" s="86"/>
      <c r="IRM142" s="86"/>
      <c r="IRN142" s="86"/>
      <c r="IRO142" s="86"/>
      <c r="IRP142" s="86"/>
      <c r="IRQ142" s="86"/>
      <c r="IRR142" s="86"/>
      <c r="IRS142" s="86"/>
      <c r="IRT142" s="86"/>
      <c r="IRU142" s="86"/>
      <c r="IRV142" s="86"/>
      <c r="IRW142" s="86"/>
      <c r="IRX142" s="86"/>
      <c r="IRY142" s="86"/>
      <c r="IRZ142" s="86"/>
      <c r="ISA142" s="86"/>
      <c r="ISB142" s="86"/>
      <c r="ISC142" s="86"/>
      <c r="ISD142" s="86"/>
      <c r="ISE142" s="86"/>
      <c r="ISF142" s="86"/>
      <c r="ISG142" s="86"/>
      <c r="ISH142" s="86"/>
      <c r="ISI142" s="86"/>
      <c r="ISJ142" s="86"/>
      <c r="ISK142" s="86"/>
      <c r="ISL142" s="86"/>
      <c r="ISM142" s="86"/>
      <c r="ISN142" s="86"/>
      <c r="ISO142" s="86"/>
      <c r="ISP142" s="86"/>
      <c r="ISQ142" s="86"/>
      <c r="ISR142" s="86"/>
      <c r="ISS142" s="86"/>
      <c r="IST142" s="86"/>
      <c r="ISU142" s="86"/>
      <c r="ISV142" s="86"/>
      <c r="ISW142" s="86"/>
      <c r="ISX142" s="86"/>
      <c r="ISY142" s="86"/>
      <c r="ISZ142" s="86"/>
      <c r="ITA142" s="86"/>
      <c r="ITB142" s="86"/>
      <c r="ITC142" s="86"/>
      <c r="ITD142" s="86"/>
      <c r="ITE142" s="86"/>
      <c r="ITF142" s="86"/>
      <c r="ITG142" s="86"/>
      <c r="ITH142" s="86"/>
      <c r="ITI142" s="86"/>
      <c r="ITJ142" s="86"/>
      <c r="ITK142" s="86"/>
      <c r="ITL142" s="86"/>
      <c r="ITM142" s="86"/>
      <c r="ITN142" s="86"/>
      <c r="ITO142" s="86"/>
      <c r="ITP142" s="86"/>
      <c r="ITQ142" s="86"/>
      <c r="ITR142" s="86"/>
      <c r="ITS142" s="86"/>
      <c r="ITT142" s="86"/>
      <c r="ITU142" s="86"/>
      <c r="ITV142" s="86"/>
      <c r="ITW142" s="86"/>
      <c r="ITX142" s="86"/>
      <c r="ITY142" s="86"/>
      <c r="ITZ142" s="86"/>
      <c r="IUA142" s="86"/>
      <c r="IUB142" s="86"/>
      <c r="IUC142" s="86"/>
      <c r="IUD142" s="86"/>
      <c r="IUE142" s="86"/>
      <c r="IUF142" s="86"/>
      <c r="IUG142" s="86"/>
      <c r="IUH142" s="86"/>
      <c r="IUI142" s="86"/>
      <c r="IUJ142" s="86"/>
      <c r="IUK142" s="86"/>
      <c r="IUL142" s="86"/>
      <c r="IUM142" s="86"/>
      <c r="IUN142" s="86"/>
      <c r="IUO142" s="86"/>
      <c r="IUP142" s="86"/>
      <c r="IUQ142" s="86"/>
      <c r="IUR142" s="86"/>
      <c r="IUS142" s="86"/>
      <c r="IUT142" s="86"/>
      <c r="IUU142" s="86"/>
      <c r="IUV142" s="86"/>
      <c r="IUW142" s="86"/>
      <c r="IUX142" s="86"/>
      <c r="IUY142" s="86"/>
      <c r="IUZ142" s="86"/>
      <c r="IVA142" s="86"/>
      <c r="IVB142" s="86"/>
      <c r="IVC142" s="86"/>
      <c r="IVJ142" s="86"/>
      <c r="IVK142" s="86"/>
      <c r="IVL142" s="86"/>
      <c r="IVM142" s="86"/>
      <c r="IVN142" s="86"/>
      <c r="IVO142" s="86"/>
      <c r="IVP142" s="86"/>
      <c r="IVQ142" s="86"/>
      <c r="IVR142" s="86"/>
      <c r="IVS142" s="86"/>
      <c r="IVT142" s="86"/>
      <c r="IVU142" s="86"/>
      <c r="IVV142" s="86"/>
      <c r="IVW142" s="86"/>
      <c r="IVX142" s="86"/>
      <c r="IVY142" s="86"/>
      <c r="IVZ142" s="86"/>
      <c r="IWA142" s="86"/>
      <c r="IWB142" s="86"/>
      <c r="IWC142" s="86"/>
      <c r="IWD142" s="86"/>
      <c r="IWE142" s="86"/>
      <c r="IWF142" s="86"/>
      <c r="IWG142" s="86"/>
      <c r="IWH142" s="86"/>
      <c r="IWI142" s="86"/>
      <c r="IWJ142" s="86"/>
      <c r="IWK142" s="86"/>
      <c r="IWL142" s="86"/>
      <c r="IWM142" s="86"/>
      <c r="IWN142" s="86"/>
      <c r="IWO142" s="86"/>
      <c r="IWP142" s="86"/>
      <c r="IWQ142" s="86"/>
      <c r="IWR142" s="86"/>
      <c r="IWS142" s="86"/>
      <c r="IWT142" s="86"/>
      <c r="IWU142" s="86"/>
      <c r="IWV142" s="86"/>
      <c r="IWW142" s="86"/>
      <c r="IWX142" s="86"/>
      <c r="IWY142" s="86"/>
      <c r="IWZ142" s="86"/>
      <c r="IXA142" s="86"/>
      <c r="IXB142" s="86"/>
      <c r="IXC142" s="86"/>
      <c r="IXD142" s="86"/>
      <c r="IXE142" s="86"/>
      <c r="IXF142" s="86"/>
      <c r="IXG142" s="86"/>
      <c r="IXH142" s="86"/>
      <c r="IXI142" s="86"/>
      <c r="IXJ142" s="86"/>
      <c r="IXK142" s="86"/>
      <c r="IXL142" s="86"/>
      <c r="IXM142" s="86"/>
      <c r="IXN142" s="86"/>
      <c r="IXO142" s="86"/>
      <c r="IXP142" s="86"/>
      <c r="IXQ142" s="86"/>
      <c r="IXR142" s="86"/>
      <c r="IXS142" s="86"/>
      <c r="IXT142" s="86"/>
      <c r="IXU142" s="86"/>
      <c r="IXV142" s="86"/>
      <c r="IXW142" s="86"/>
      <c r="IXX142" s="86"/>
      <c r="IXY142" s="86"/>
      <c r="IXZ142" s="86"/>
      <c r="IYA142" s="86"/>
      <c r="IYB142" s="86"/>
      <c r="IYC142" s="86"/>
      <c r="IYD142" s="86"/>
      <c r="IYE142" s="86"/>
      <c r="IYF142" s="86"/>
      <c r="IYG142" s="86"/>
      <c r="IYH142" s="86"/>
      <c r="IYI142" s="86"/>
      <c r="IYJ142" s="86"/>
      <c r="IYK142" s="86"/>
      <c r="IYL142" s="86"/>
      <c r="IYM142" s="86"/>
      <c r="IYN142" s="86"/>
      <c r="IYO142" s="86"/>
      <c r="IYP142" s="86"/>
      <c r="IYQ142" s="86"/>
      <c r="IYR142" s="86"/>
      <c r="IYS142" s="86"/>
      <c r="IYT142" s="86"/>
      <c r="IYU142" s="86"/>
      <c r="IYV142" s="86"/>
      <c r="IYW142" s="86"/>
      <c r="IYX142" s="86"/>
      <c r="IYY142" s="86"/>
      <c r="IYZ142" s="86"/>
      <c r="IZA142" s="86"/>
      <c r="IZB142" s="86"/>
      <c r="IZC142" s="86"/>
      <c r="IZD142" s="86"/>
      <c r="IZE142" s="86"/>
      <c r="IZF142" s="86"/>
      <c r="IZG142" s="86"/>
      <c r="IZH142" s="86"/>
      <c r="IZI142" s="86"/>
      <c r="IZJ142" s="86"/>
      <c r="IZK142" s="86"/>
      <c r="IZL142" s="86"/>
      <c r="IZM142" s="86"/>
      <c r="IZN142" s="86"/>
      <c r="IZO142" s="86"/>
      <c r="IZP142" s="86"/>
      <c r="IZQ142" s="86"/>
      <c r="IZR142" s="86"/>
      <c r="IZS142" s="86"/>
      <c r="IZT142" s="86"/>
      <c r="IZU142" s="86"/>
      <c r="IZV142" s="86"/>
      <c r="IZW142" s="86"/>
      <c r="IZX142" s="86"/>
      <c r="IZY142" s="86"/>
      <c r="IZZ142" s="86"/>
      <c r="JAA142" s="86"/>
      <c r="JAB142" s="86"/>
      <c r="JAC142" s="86"/>
      <c r="JAD142" s="86"/>
      <c r="JAE142" s="86"/>
      <c r="JAF142" s="86"/>
      <c r="JAG142" s="86"/>
      <c r="JAH142" s="86"/>
      <c r="JAI142" s="86"/>
      <c r="JAJ142" s="86"/>
      <c r="JAK142" s="86"/>
      <c r="JAL142" s="86"/>
      <c r="JAM142" s="86"/>
      <c r="JAN142" s="86"/>
      <c r="JAO142" s="86"/>
      <c r="JAP142" s="86"/>
      <c r="JAQ142" s="86"/>
      <c r="JAR142" s="86"/>
      <c r="JAS142" s="86"/>
      <c r="JAT142" s="86"/>
      <c r="JAU142" s="86"/>
      <c r="JAV142" s="86"/>
      <c r="JAW142" s="86"/>
      <c r="JAX142" s="86"/>
      <c r="JAY142" s="86"/>
      <c r="JAZ142" s="86"/>
      <c r="JBA142" s="86"/>
      <c r="JBB142" s="86"/>
      <c r="JBC142" s="86"/>
      <c r="JBD142" s="86"/>
      <c r="JBE142" s="86"/>
      <c r="JBF142" s="86"/>
      <c r="JBG142" s="86"/>
      <c r="JBH142" s="86"/>
      <c r="JBI142" s="86"/>
      <c r="JBJ142" s="86"/>
      <c r="JBK142" s="86"/>
      <c r="JBL142" s="86"/>
      <c r="JBM142" s="86"/>
      <c r="JBN142" s="86"/>
      <c r="JBO142" s="86"/>
      <c r="JBP142" s="86"/>
      <c r="JBQ142" s="86"/>
      <c r="JBR142" s="86"/>
      <c r="JBS142" s="86"/>
      <c r="JBT142" s="86"/>
      <c r="JBU142" s="86"/>
      <c r="JBV142" s="86"/>
      <c r="JBW142" s="86"/>
      <c r="JBX142" s="86"/>
      <c r="JBY142" s="86"/>
      <c r="JBZ142" s="86"/>
      <c r="JCA142" s="86"/>
      <c r="JCB142" s="86"/>
      <c r="JCC142" s="86"/>
      <c r="JCD142" s="86"/>
      <c r="JCE142" s="86"/>
      <c r="JCF142" s="86"/>
      <c r="JCG142" s="86"/>
      <c r="JCH142" s="86"/>
      <c r="JCI142" s="86"/>
      <c r="JCJ142" s="86"/>
      <c r="JCK142" s="86"/>
      <c r="JCL142" s="86"/>
      <c r="JCM142" s="86"/>
      <c r="JCN142" s="86"/>
      <c r="JCO142" s="86"/>
      <c r="JCP142" s="86"/>
      <c r="JCQ142" s="86"/>
      <c r="JCR142" s="86"/>
      <c r="JCS142" s="86"/>
      <c r="JCT142" s="86"/>
      <c r="JCU142" s="86"/>
      <c r="JCV142" s="86"/>
      <c r="JCW142" s="86"/>
      <c r="JCX142" s="86"/>
      <c r="JCY142" s="86"/>
      <c r="JCZ142" s="86"/>
      <c r="JDA142" s="86"/>
      <c r="JDB142" s="86"/>
      <c r="JDC142" s="86"/>
      <c r="JDD142" s="86"/>
      <c r="JDE142" s="86"/>
      <c r="JDF142" s="86"/>
      <c r="JDG142" s="86"/>
      <c r="JDH142" s="86"/>
      <c r="JDI142" s="86"/>
      <c r="JDJ142" s="86"/>
      <c r="JDK142" s="86"/>
      <c r="JDL142" s="86"/>
      <c r="JDM142" s="86"/>
      <c r="JDN142" s="86"/>
      <c r="JDO142" s="86"/>
      <c r="JDP142" s="86"/>
      <c r="JDQ142" s="86"/>
      <c r="JDR142" s="86"/>
      <c r="JDS142" s="86"/>
      <c r="JDT142" s="86"/>
      <c r="JDU142" s="86"/>
      <c r="JDV142" s="86"/>
      <c r="JDW142" s="86"/>
      <c r="JDX142" s="86"/>
      <c r="JDY142" s="86"/>
      <c r="JDZ142" s="86"/>
      <c r="JEA142" s="86"/>
      <c r="JEB142" s="86"/>
      <c r="JEC142" s="86"/>
      <c r="JED142" s="86"/>
      <c r="JEE142" s="86"/>
      <c r="JEF142" s="86"/>
      <c r="JEG142" s="86"/>
      <c r="JEH142" s="86"/>
      <c r="JEI142" s="86"/>
      <c r="JEJ142" s="86"/>
      <c r="JEK142" s="86"/>
      <c r="JEL142" s="86"/>
      <c r="JEM142" s="86"/>
      <c r="JEN142" s="86"/>
      <c r="JEO142" s="86"/>
      <c r="JEP142" s="86"/>
      <c r="JEQ142" s="86"/>
      <c r="JER142" s="86"/>
      <c r="JES142" s="86"/>
      <c r="JET142" s="86"/>
      <c r="JEU142" s="86"/>
      <c r="JEV142" s="86"/>
      <c r="JEW142" s="86"/>
      <c r="JEX142" s="86"/>
      <c r="JEY142" s="86"/>
      <c r="JFF142" s="86"/>
      <c r="JFG142" s="86"/>
      <c r="JFH142" s="86"/>
      <c r="JFI142" s="86"/>
      <c r="JFJ142" s="86"/>
      <c r="JFK142" s="86"/>
      <c r="JFL142" s="86"/>
      <c r="JFM142" s="86"/>
      <c r="JFN142" s="86"/>
      <c r="JFO142" s="86"/>
      <c r="JFP142" s="86"/>
      <c r="JFQ142" s="86"/>
      <c r="JFR142" s="86"/>
      <c r="JFS142" s="86"/>
      <c r="JFT142" s="86"/>
      <c r="JFU142" s="86"/>
      <c r="JFV142" s="86"/>
      <c r="JFW142" s="86"/>
      <c r="JFX142" s="86"/>
      <c r="JFY142" s="86"/>
      <c r="JFZ142" s="86"/>
      <c r="JGA142" s="86"/>
      <c r="JGB142" s="86"/>
      <c r="JGC142" s="86"/>
      <c r="JGD142" s="86"/>
      <c r="JGE142" s="86"/>
      <c r="JGF142" s="86"/>
      <c r="JGG142" s="86"/>
      <c r="JGH142" s="86"/>
      <c r="JGI142" s="86"/>
      <c r="JGJ142" s="86"/>
      <c r="JGK142" s="86"/>
      <c r="JGL142" s="86"/>
      <c r="JGM142" s="86"/>
      <c r="JGN142" s="86"/>
      <c r="JGO142" s="86"/>
      <c r="JGP142" s="86"/>
      <c r="JGQ142" s="86"/>
      <c r="JGR142" s="86"/>
      <c r="JGS142" s="86"/>
      <c r="JGT142" s="86"/>
      <c r="JGU142" s="86"/>
      <c r="JGV142" s="86"/>
      <c r="JGW142" s="86"/>
      <c r="JGX142" s="86"/>
      <c r="JGY142" s="86"/>
      <c r="JGZ142" s="86"/>
      <c r="JHA142" s="86"/>
      <c r="JHB142" s="86"/>
      <c r="JHC142" s="86"/>
      <c r="JHD142" s="86"/>
      <c r="JHE142" s="86"/>
      <c r="JHF142" s="86"/>
      <c r="JHG142" s="86"/>
      <c r="JHH142" s="86"/>
      <c r="JHI142" s="86"/>
      <c r="JHJ142" s="86"/>
      <c r="JHK142" s="86"/>
      <c r="JHL142" s="86"/>
      <c r="JHM142" s="86"/>
      <c r="JHN142" s="86"/>
      <c r="JHO142" s="86"/>
      <c r="JHP142" s="86"/>
      <c r="JHQ142" s="86"/>
      <c r="JHR142" s="86"/>
      <c r="JHS142" s="86"/>
      <c r="JHT142" s="86"/>
      <c r="JHU142" s="86"/>
      <c r="JHV142" s="86"/>
      <c r="JHW142" s="86"/>
      <c r="JHX142" s="86"/>
      <c r="JHY142" s="86"/>
      <c r="JHZ142" s="86"/>
      <c r="JIA142" s="86"/>
      <c r="JIB142" s="86"/>
      <c r="JIC142" s="86"/>
      <c r="JID142" s="86"/>
      <c r="JIE142" s="86"/>
      <c r="JIF142" s="86"/>
      <c r="JIG142" s="86"/>
      <c r="JIH142" s="86"/>
      <c r="JII142" s="86"/>
      <c r="JIJ142" s="86"/>
      <c r="JIK142" s="86"/>
      <c r="JIL142" s="86"/>
      <c r="JIM142" s="86"/>
      <c r="JIN142" s="86"/>
      <c r="JIO142" s="86"/>
      <c r="JIP142" s="86"/>
      <c r="JIQ142" s="86"/>
      <c r="JIR142" s="86"/>
      <c r="JIS142" s="86"/>
      <c r="JIT142" s="86"/>
      <c r="JIU142" s="86"/>
      <c r="JIV142" s="86"/>
      <c r="JIW142" s="86"/>
      <c r="JIX142" s="86"/>
      <c r="JIY142" s="86"/>
      <c r="JIZ142" s="86"/>
      <c r="JJA142" s="86"/>
      <c r="JJB142" s="86"/>
      <c r="JJC142" s="86"/>
      <c r="JJD142" s="86"/>
      <c r="JJE142" s="86"/>
      <c r="JJF142" s="86"/>
      <c r="JJG142" s="86"/>
      <c r="JJH142" s="86"/>
      <c r="JJI142" s="86"/>
      <c r="JJJ142" s="86"/>
      <c r="JJK142" s="86"/>
      <c r="JJL142" s="86"/>
      <c r="JJM142" s="86"/>
      <c r="JJN142" s="86"/>
      <c r="JJO142" s="86"/>
      <c r="JJP142" s="86"/>
      <c r="JJQ142" s="86"/>
      <c r="JJR142" s="86"/>
      <c r="JJS142" s="86"/>
      <c r="JJT142" s="86"/>
      <c r="JJU142" s="86"/>
      <c r="JJV142" s="86"/>
      <c r="JJW142" s="86"/>
      <c r="JJX142" s="86"/>
      <c r="JJY142" s="86"/>
      <c r="JJZ142" s="86"/>
      <c r="JKA142" s="86"/>
      <c r="JKB142" s="86"/>
      <c r="JKC142" s="86"/>
      <c r="JKD142" s="86"/>
      <c r="JKE142" s="86"/>
      <c r="JKF142" s="86"/>
      <c r="JKG142" s="86"/>
      <c r="JKH142" s="86"/>
      <c r="JKI142" s="86"/>
      <c r="JKJ142" s="86"/>
      <c r="JKK142" s="86"/>
      <c r="JKL142" s="86"/>
      <c r="JKM142" s="86"/>
      <c r="JKN142" s="86"/>
      <c r="JKO142" s="86"/>
      <c r="JKP142" s="86"/>
      <c r="JKQ142" s="86"/>
      <c r="JKR142" s="86"/>
      <c r="JKS142" s="86"/>
      <c r="JKT142" s="86"/>
      <c r="JKU142" s="86"/>
      <c r="JKV142" s="86"/>
      <c r="JKW142" s="86"/>
      <c r="JKX142" s="86"/>
      <c r="JKY142" s="86"/>
      <c r="JKZ142" s="86"/>
      <c r="JLA142" s="86"/>
      <c r="JLB142" s="86"/>
      <c r="JLC142" s="86"/>
      <c r="JLD142" s="86"/>
      <c r="JLE142" s="86"/>
      <c r="JLF142" s="86"/>
      <c r="JLG142" s="86"/>
      <c r="JLH142" s="86"/>
      <c r="JLI142" s="86"/>
      <c r="JLJ142" s="86"/>
      <c r="JLK142" s="86"/>
      <c r="JLL142" s="86"/>
      <c r="JLM142" s="86"/>
      <c r="JLN142" s="86"/>
      <c r="JLO142" s="86"/>
      <c r="JLP142" s="86"/>
      <c r="JLQ142" s="86"/>
      <c r="JLR142" s="86"/>
      <c r="JLS142" s="86"/>
      <c r="JLT142" s="86"/>
      <c r="JLU142" s="86"/>
      <c r="JLV142" s="86"/>
      <c r="JLW142" s="86"/>
      <c r="JLX142" s="86"/>
      <c r="JLY142" s="86"/>
      <c r="JLZ142" s="86"/>
      <c r="JMA142" s="86"/>
      <c r="JMB142" s="86"/>
      <c r="JMC142" s="86"/>
      <c r="JMD142" s="86"/>
      <c r="JME142" s="86"/>
      <c r="JMF142" s="86"/>
      <c r="JMG142" s="86"/>
      <c r="JMH142" s="86"/>
      <c r="JMI142" s="86"/>
      <c r="JMJ142" s="86"/>
      <c r="JMK142" s="86"/>
      <c r="JML142" s="86"/>
      <c r="JMM142" s="86"/>
      <c r="JMN142" s="86"/>
      <c r="JMO142" s="86"/>
      <c r="JMP142" s="86"/>
      <c r="JMQ142" s="86"/>
      <c r="JMR142" s="86"/>
      <c r="JMS142" s="86"/>
      <c r="JMT142" s="86"/>
      <c r="JMU142" s="86"/>
      <c r="JMV142" s="86"/>
      <c r="JMW142" s="86"/>
      <c r="JMX142" s="86"/>
      <c r="JMY142" s="86"/>
      <c r="JMZ142" s="86"/>
      <c r="JNA142" s="86"/>
      <c r="JNB142" s="86"/>
      <c r="JNC142" s="86"/>
      <c r="JND142" s="86"/>
      <c r="JNE142" s="86"/>
      <c r="JNF142" s="86"/>
      <c r="JNG142" s="86"/>
      <c r="JNH142" s="86"/>
      <c r="JNI142" s="86"/>
      <c r="JNJ142" s="86"/>
      <c r="JNK142" s="86"/>
      <c r="JNL142" s="86"/>
      <c r="JNM142" s="86"/>
      <c r="JNN142" s="86"/>
      <c r="JNO142" s="86"/>
      <c r="JNP142" s="86"/>
      <c r="JNQ142" s="86"/>
      <c r="JNR142" s="86"/>
      <c r="JNS142" s="86"/>
      <c r="JNT142" s="86"/>
      <c r="JNU142" s="86"/>
      <c r="JNV142" s="86"/>
      <c r="JNW142" s="86"/>
      <c r="JNX142" s="86"/>
      <c r="JNY142" s="86"/>
      <c r="JNZ142" s="86"/>
      <c r="JOA142" s="86"/>
      <c r="JOB142" s="86"/>
      <c r="JOC142" s="86"/>
      <c r="JOD142" s="86"/>
      <c r="JOE142" s="86"/>
      <c r="JOF142" s="86"/>
      <c r="JOG142" s="86"/>
      <c r="JOH142" s="86"/>
      <c r="JOI142" s="86"/>
      <c r="JOJ142" s="86"/>
      <c r="JOK142" s="86"/>
      <c r="JOL142" s="86"/>
      <c r="JOM142" s="86"/>
      <c r="JON142" s="86"/>
      <c r="JOO142" s="86"/>
      <c r="JOP142" s="86"/>
      <c r="JOQ142" s="86"/>
      <c r="JOR142" s="86"/>
      <c r="JOS142" s="86"/>
      <c r="JOT142" s="86"/>
      <c r="JOU142" s="86"/>
      <c r="JPB142" s="86"/>
      <c r="JPC142" s="86"/>
      <c r="JPD142" s="86"/>
      <c r="JPE142" s="86"/>
      <c r="JPF142" s="86"/>
      <c r="JPG142" s="86"/>
      <c r="JPH142" s="86"/>
      <c r="JPI142" s="86"/>
      <c r="JPJ142" s="86"/>
      <c r="JPK142" s="86"/>
      <c r="JPL142" s="86"/>
      <c r="JPM142" s="86"/>
      <c r="JPN142" s="86"/>
      <c r="JPO142" s="86"/>
      <c r="JPP142" s="86"/>
      <c r="JPQ142" s="86"/>
      <c r="JPR142" s="86"/>
      <c r="JPS142" s="86"/>
      <c r="JPT142" s="86"/>
      <c r="JPU142" s="86"/>
      <c r="JPV142" s="86"/>
      <c r="JPW142" s="86"/>
      <c r="JPX142" s="86"/>
      <c r="JPY142" s="86"/>
      <c r="JPZ142" s="86"/>
      <c r="JQA142" s="86"/>
      <c r="JQB142" s="86"/>
      <c r="JQC142" s="86"/>
      <c r="JQD142" s="86"/>
      <c r="JQE142" s="86"/>
      <c r="JQF142" s="86"/>
      <c r="JQG142" s="86"/>
      <c r="JQH142" s="86"/>
      <c r="JQI142" s="86"/>
      <c r="JQJ142" s="86"/>
      <c r="JQK142" s="86"/>
      <c r="JQL142" s="86"/>
      <c r="JQM142" s="86"/>
      <c r="JQN142" s="86"/>
      <c r="JQO142" s="86"/>
      <c r="JQP142" s="86"/>
      <c r="JQQ142" s="86"/>
      <c r="JQR142" s="86"/>
      <c r="JQS142" s="86"/>
      <c r="JQT142" s="86"/>
      <c r="JQU142" s="86"/>
      <c r="JQV142" s="86"/>
      <c r="JQW142" s="86"/>
      <c r="JQX142" s="86"/>
      <c r="JQY142" s="86"/>
      <c r="JQZ142" s="86"/>
      <c r="JRA142" s="86"/>
      <c r="JRB142" s="86"/>
      <c r="JRC142" s="86"/>
      <c r="JRD142" s="86"/>
      <c r="JRE142" s="86"/>
      <c r="JRF142" s="86"/>
      <c r="JRG142" s="86"/>
      <c r="JRH142" s="86"/>
      <c r="JRI142" s="86"/>
      <c r="JRJ142" s="86"/>
      <c r="JRK142" s="86"/>
      <c r="JRL142" s="86"/>
      <c r="JRM142" s="86"/>
      <c r="JRN142" s="86"/>
      <c r="JRO142" s="86"/>
      <c r="JRP142" s="86"/>
      <c r="JRQ142" s="86"/>
      <c r="JRR142" s="86"/>
      <c r="JRS142" s="86"/>
      <c r="JRT142" s="86"/>
      <c r="JRU142" s="86"/>
      <c r="JRV142" s="86"/>
      <c r="JRW142" s="86"/>
      <c r="JRX142" s="86"/>
      <c r="JRY142" s="86"/>
      <c r="JRZ142" s="86"/>
      <c r="JSA142" s="86"/>
      <c r="JSB142" s="86"/>
      <c r="JSC142" s="86"/>
      <c r="JSD142" s="86"/>
      <c r="JSE142" s="86"/>
      <c r="JSF142" s="86"/>
      <c r="JSG142" s="86"/>
      <c r="JSH142" s="86"/>
      <c r="JSI142" s="86"/>
      <c r="JSJ142" s="86"/>
      <c r="JSK142" s="86"/>
      <c r="JSL142" s="86"/>
      <c r="JSM142" s="86"/>
      <c r="JSN142" s="86"/>
      <c r="JSO142" s="86"/>
      <c r="JSP142" s="86"/>
      <c r="JSQ142" s="86"/>
      <c r="JSR142" s="86"/>
      <c r="JSS142" s="86"/>
      <c r="JST142" s="86"/>
      <c r="JSU142" s="86"/>
      <c r="JSV142" s="86"/>
      <c r="JSW142" s="86"/>
      <c r="JSX142" s="86"/>
      <c r="JSY142" s="86"/>
      <c r="JSZ142" s="86"/>
      <c r="JTA142" s="86"/>
      <c r="JTB142" s="86"/>
      <c r="JTC142" s="86"/>
      <c r="JTD142" s="86"/>
      <c r="JTE142" s="86"/>
      <c r="JTF142" s="86"/>
      <c r="JTG142" s="86"/>
      <c r="JTH142" s="86"/>
      <c r="JTI142" s="86"/>
      <c r="JTJ142" s="86"/>
      <c r="JTK142" s="86"/>
      <c r="JTL142" s="86"/>
      <c r="JTM142" s="86"/>
      <c r="JTN142" s="86"/>
      <c r="JTO142" s="86"/>
      <c r="JTP142" s="86"/>
      <c r="JTQ142" s="86"/>
      <c r="JTR142" s="86"/>
      <c r="JTS142" s="86"/>
      <c r="JTT142" s="86"/>
      <c r="JTU142" s="86"/>
      <c r="JTV142" s="86"/>
      <c r="JTW142" s="86"/>
      <c r="JTX142" s="86"/>
      <c r="JTY142" s="86"/>
      <c r="JTZ142" s="86"/>
      <c r="JUA142" s="86"/>
      <c r="JUB142" s="86"/>
      <c r="JUC142" s="86"/>
      <c r="JUD142" s="86"/>
      <c r="JUE142" s="86"/>
      <c r="JUF142" s="86"/>
      <c r="JUG142" s="86"/>
      <c r="JUH142" s="86"/>
      <c r="JUI142" s="86"/>
      <c r="JUJ142" s="86"/>
      <c r="JUK142" s="86"/>
      <c r="JUL142" s="86"/>
      <c r="JUM142" s="86"/>
      <c r="JUN142" s="86"/>
      <c r="JUO142" s="86"/>
      <c r="JUP142" s="86"/>
      <c r="JUQ142" s="86"/>
      <c r="JUR142" s="86"/>
      <c r="JUS142" s="86"/>
      <c r="JUT142" s="86"/>
      <c r="JUU142" s="86"/>
      <c r="JUV142" s="86"/>
      <c r="JUW142" s="86"/>
      <c r="JUX142" s="86"/>
      <c r="JUY142" s="86"/>
      <c r="JUZ142" s="86"/>
      <c r="JVA142" s="86"/>
      <c r="JVB142" s="86"/>
      <c r="JVC142" s="86"/>
      <c r="JVD142" s="86"/>
      <c r="JVE142" s="86"/>
      <c r="JVF142" s="86"/>
      <c r="JVG142" s="86"/>
      <c r="JVH142" s="86"/>
      <c r="JVI142" s="86"/>
      <c r="JVJ142" s="86"/>
      <c r="JVK142" s="86"/>
      <c r="JVL142" s="86"/>
      <c r="JVM142" s="86"/>
      <c r="JVN142" s="86"/>
      <c r="JVO142" s="86"/>
      <c r="JVP142" s="86"/>
      <c r="JVQ142" s="86"/>
      <c r="JVR142" s="86"/>
      <c r="JVS142" s="86"/>
      <c r="JVT142" s="86"/>
      <c r="JVU142" s="86"/>
      <c r="JVV142" s="86"/>
      <c r="JVW142" s="86"/>
      <c r="JVX142" s="86"/>
      <c r="JVY142" s="86"/>
      <c r="JVZ142" s="86"/>
      <c r="JWA142" s="86"/>
      <c r="JWB142" s="86"/>
      <c r="JWC142" s="86"/>
      <c r="JWD142" s="86"/>
      <c r="JWE142" s="86"/>
      <c r="JWF142" s="86"/>
      <c r="JWG142" s="86"/>
      <c r="JWH142" s="86"/>
      <c r="JWI142" s="86"/>
      <c r="JWJ142" s="86"/>
      <c r="JWK142" s="86"/>
      <c r="JWL142" s="86"/>
      <c r="JWM142" s="86"/>
      <c r="JWN142" s="86"/>
      <c r="JWO142" s="86"/>
      <c r="JWP142" s="86"/>
      <c r="JWQ142" s="86"/>
      <c r="JWR142" s="86"/>
      <c r="JWS142" s="86"/>
      <c r="JWT142" s="86"/>
      <c r="JWU142" s="86"/>
      <c r="JWV142" s="86"/>
      <c r="JWW142" s="86"/>
      <c r="JWX142" s="86"/>
      <c r="JWY142" s="86"/>
      <c r="JWZ142" s="86"/>
      <c r="JXA142" s="86"/>
      <c r="JXB142" s="86"/>
      <c r="JXC142" s="86"/>
      <c r="JXD142" s="86"/>
      <c r="JXE142" s="86"/>
      <c r="JXF142" s="86"/>
      <c r="JXG142" s="86"/>
      <c r="JXH142" s="86"/>
      <c r="JXI142" s="86"/>
      <c r="JXJ142" s="86"/>
      <c r="JXK142" s="86"/>
      <c r="JXL142" s="86"/>
      <c r="JXM142" s="86"/>
      <c r="JXN142" s="86"/>
      <c r="JXO142" s="86"/>
      <c r="JXP142" s="86"/>
      <c r="JXQ142" s="86"/>
      <c r="JXR142" s="86"/>
      <c r="JXS142" s="86"/>
      <c r="JXT142" s="86"/>
      <c r="JXU142" s="86"/>
      <c r="JXV142" s="86"/>
      <c r="JXW142" s="86"/>
      <c r="JXX142" s="86"/>
      <c r="JXY142" s="86"/>
      <c r="JXZ142" s="86"/>
      <c r="JYA142" s="86"/>
      <c r="JYB142" s="86"/>
      <c r="JYC142" s="86"/>
      <c r="JYD142" s="86"/>
      <c r="JYE142" s="86"/>
      <c r="JYF142" s="86"/>
      <c r="JYG142" s="86"/>
      <c r="JYH142" s="86"/>
      <c r="JYI142" s="86"/>
      <c r="JYJ142" s="86"/>
      <c r="JYK142" s="86"/>
      <c r="JYL142" s="86"/>
      <c r="JYM142" s="86"/>
      <c r="JYN142" s="86"/>
      <c r="JYO142" s="86"/>
      <c r="JYP142" s="86"/>
      <c r="JYQ142" s="86"/>
      <c r="JYX142" s="86"/>
      <c r="JYY142" s="86"/>
      <c r="JYZ142" s="86"/>
      <c r="JZA142" s="86"/>
      <c r="JZB142" s="86"/>
      <c r="JZC142" s="86"/>
      <c r="JZD142" s="86"/>
      <c r="JZE142" s="86"/>
      <c r="JZF142" s="86"/>
      <c r="JZG142" s="86"/>
      <c r="JZH142" s="86"/>
      <c r="JZI142" s="86"/>
      <c r="JZJ142" s="86"/>
      <c r="JZK142" s="86"/>
      <c r="JZL142" s="86"/>
      <c r="JZM142" s="86"/>
      <c r="JZN142" s="86"/>
      <c r="JZO142" s="86"/>
      <c r="JZP142" s="86"/>
      <c r="JZQ142" s="86"/>
      <c r="JZR142" s="86"/>
      <c r="JZS142" s="86"/>
      <c r="JZT142" s="86"/>
      <c r="JZU142" s="86"/>
      <c r="JZV142" s="86"/>
      <c r="JZW142" s="86"/>
      <c r="JZX142" s="86"/>
      <c r="JZY142" s="86"/>
      <c r="JZZ142" s="86"/>
      <c r="KAA142" s="86"/>
      <c r="KAB142" s="86"/>
      <c r="KAC142" s="86"/>
      <c r="KAD142" s="86"/>
      <c r="KAE142" s="86"/>
      <c r="KAF142" s="86"/>
      <c r="KAG142" s="86"/>
      <c r="KAH142" s="86"/>
      <c r="KAI142" s="86"/>
      <c r="KAJ142" s="86"/>
      <c r="KAK142" s="86"/>
      <c r="KAL142" s="86"/>
      <c r="KAM142" s="86"/>
      <c r="KAN142" s="86"/>
      <c r="KAO142" s="86"/>
      <c r="KAP142" s="86"/>
      <c r="KAQ142" s="86"/>
      <c r="KAR142" s="86"/>
      <c r="KAS142" s="86"/>
      <c r="KAT142" s="86"/>
      <c r="KAU142" s="86"/>
      <c r="KAV142" s="86"/>
      <c r="KAW142" s="86"/>
      <c r="KAX142" s="86"/>
      <c r="KAY142" s="86"/>
      <c r="KAZ142" s="86"/>
      <c r="KBA142" s="86"/>
      <c r="KBB142" s="86"/>
      <c r="KBC142" s="86"/>
      <c r="KBD142" s="86"/>
      <c r="KBE142" s="86"/>
      <c r="KBF142" s="86"/>
      <c r="KBG142" s="86"/>
      <c r="KBH142" s="86"/>
      <c r="KBI142" s="86"/>
      <c r="KBJ142" s="86"/>
      <c r="KBK142" s="86"/>
      <c r="KBL142" s="86"/>
      <c r="KBM142" s="86"/>
      <c r="KBN142" s="86"/>
      <c r="KBO142" s="86"/>
      <c r="KBP142" s="86"/>
      <c r="KBQ142" s="86"/>
      <c r="KBR142" s="86"/>
      <c r="KBS142" s="86"/>
      <c r="KBT142" s="86"/>
      <c r="KBU142" s="86"/>
      <c r="KBV142" s="86"/>
      <c r="KBW142" s="86"/>
      <c r="KBX142" s="86"/>
      <c r="KBY142" s="86"/>
      <c r="KBZ142" s="86"/>
      <c r="KCA142" s="86"/>
      <c r="KCB142" s="86"/>
      <c r="KCC142" s="86"/>
      <c r="KCD142" s="86"/>
      <c r="KCE142" s="86"/>
      <c r="KCF142" s="86"/>
      <c r="KCG142" s="86"/>
      <c r="KCH142" s="86"/>
      <c r="KCI142" s="86"/>
      <c r="KCJ142" s="86"/>
      <c r="KCK142" s="86"/>
      <c r="KCL142" s="86"/>
      <c r="KCM142" s="86"/>
      <c r="KCN142" s="86"/>
      <c r="KCO142" s="86"/>
      <c r="KCP142" s="86"/>
      <c r="KCQ142" s="86"/>
      <c r="KCR142" s="86"/>
      <c r="KCS142" s="86"/>
      <c r="KCT142" s="86"/>
      <c r="KCU142" s="86"/>
      <c r="KCV142" s="86"/>
      <c r="KCW142" s="86"/>
      <c r="KCX142" s="86"/>
      <c r="KCY142" s="86"/>
      <c r="KCZ142" s="86"/>
      <c r="KDA142" s="86"/>
      <c r="KDB142" s="86"/>
      <c r="KDC142" s="86"/>
      <c r="KDD142" s="86"/>
      <c r="KDE142" s="86"/>
      <c r="KDF142" s="86"/>
      <c r="KDG142" s="86"/>
      <c r="KDH142" s="86"/>
      <c r="KDI142" s="86"/>
      <c r="KDJ142" s="86"/>
      <c r="KDK142" s="86"/>
      <c r="KDL142" s="86"/>
      <c r="KDM142" s="86"/>
      <c r="KDN142" s="86"/>
      <c r="KDO142" s="86"/>
      <c r="KDP142" s="86"/>
      <c r="KDQ142" s="86"/>
      <c r="KDR142" s="86"/>
      <c r="KDS142" s="86"/>
      <c r="KDT142" s="86"/>
      <c r="KDU142" s="86"/>
      <c r="KDV142" s="86"/>
      <c r="KDW142" s="86"/>
      <c r="KDX142" s="86"/>
      <c r="KDY142" s="86"/>
      <c r="KDZ142" s="86"/>
      <c r="KEA142" s="86"/>
      <c r="KEB142" s="86"/>
      <c r="KEC142" s="86"/>
      <c r="KED142" s="86"/>
      <c r="KEE142" s="86"/>
      <c r="KEF142" s="86"/>
      <c r="KEG142" s="86"/>
      <c r="KEH142" s="86"/>
      <c r="KEI142" s="86"/>
      <c r="KEJ142" s="86"/>
      <c r="KEK142" s="86"/>
      <c r="KEL142" s="86"/>
      <c r="KEM142" s="86"/>
      <c r="KEN142" s="86"/>
      <c r="KEO142" s="86"/>
      <c r="KEP142" s="86"/>
      <c r="KEQ142" s="86"/>
      <c r="KER142" s="86"/>
      <c r="KES142" s="86"/>
      <c r="KET142" s="86"/>
      <c r="KEU142" s="86"/>
      <c r="KEV142" s="86"/>
      <c r="KEW142" s="86"/>
      <c r="KEX142" s="86"/>
      <c r="KEY142" s="86"/>
      <c r="KEZ142" s="86"/>
      <c r="KFA142" s="86"/>
      <c r="KFB142" s="86"/>
      <c r="KFC142" s="86"/>
      <c r="KFD142" s="86"/>
      <c r="KFE142" s="86"/>
      <c r="KFF142" s="86"/>
      <c r="KFG142" s="86"/>
      <c r="KFH142" s="86"/>
      <c r="KFI142" s="86"/>
      <c r="KFJ142" s="86"/>
      <c r="KFK142" s="86"/>
      <c r="KFL142" s="86"/>
      <c r="KFM142" s="86"/>
      <c r="KFN142" s="86"/>
      <c r="KFO142" s="86"/>
      <c r="KFP142" s="86"/>
      <c r="KFQ142" s="86"/>
      <c r="KFR142" s="86"/>
      <c r="KFS142" s="86"/>
      <c r="KFT142" s="86"/>
      <c r="KFU142" s="86"/>
      <c r="KFV142" s="86"/>
      <c r="KFW142" s="86"/>
      <c r="KFX142" s="86"/>
      <c r="KFY142" s="86"/>
      <c r="KFZ142" s="86"/>
      <c r="KGA142" s="86"/>
      <c r="KGB142" s="86"/>
      <c r="KGC142" s="86"/>
      <c r="KGD142" s="86"/>
      <c r="KGE142" s="86"/>
      <c r="KGF142" s="86"/>
      <c r="KGG142" s="86"/>
      <c r="KGH142" s="86"/>
      <c r="KGI142" s="86"/>
      <c r="KGJ142" s="86"/>
      <c r="KGK142" s="86"/>
      <c r="KGL142" s="86"/>
      <c r="KGM142" s="86"/>
      <c r="KGN142" s="86"/>
      <c r="KGO142" s="86"/>
      <c r="KGP142" s="86"/>
      <c r="KGQ142" s="86"/>
      <c r="KGR142" s="86"/>
      <c r="KGS142" s="86"/>
      <c r="KGT142" s="86"/>
      <c r="KGU142" s="86"/>
      <c r="KGV142" s="86"/>
      <c r="KGW142" s="86"/>
      <c r="KGX142" s="86"/>
      <c r="KGY142" s="86"/>
      <c r="KGZ142" s="86"/>
      <c r="KHA142" s="86"/>
      <c r="KHB142" s="86"/>
      <c r="KHC142" s="86"/>
      <c r="KHD142" s="86"/>
      <c r="KHE142" s="86"/>
      <c r="KHF142" s="86"/>
      <c r="KHG142" s="86"/>
      <c r="KHH142" s="86"/>
      <c r="KHI142" s="86"/>
      <c r="KHJ142" s="86"/>
      <c r="KHK142" s="86"/>
      <c r="KHL142" s="86"/>
      <c r="KHM142" s="86"/>
      <c r="KHN142" s="86"/>
      <c r="KHO142" s="86"/>
      <c r="KHP142" s="86"/>
      <c r="KHQ142" s="86"/>
      <c r="KHR142" s="86"/>
      <c r="KHS142" s="86"/>
      <c r="KHT142" s="86"/>
      <c r="KHU142" s="86"/>
      <c r="KHV142" s="86"/>
      <c r="KHW142" s="86"/>
      <c r="KHX142" s="86"/>
      <c r="KHY142" s="86"/>
      <c r="KHZ142" s="86"/>
      <c r="KIA142" s="86"/>
      <c r="KIB142" s="86"/>
      <c r="KIC142" s="86"/>
      <c r="KID142" s="86"/>
      <c r="KIE142" s="86"/>
      <c r="KIF142" s="86"/>
      <c r="KIG142" s="86"/>
      <c r="KIH142" s="86"/>
      <c r="KII142" s="86"/>
      <c r="KIJ142" s="86"/>
      <c r="KIK142" s="86"/>
      <c r="KIL142" s="86"/>
      <c r="KIM142" s="86"/>
      <c r="KIT142" s="86"/>
      <c r="KIU142" s="86"/>
      <c r="KIV142" s="86"/>
      <c r="KIW142" s="86"/>
      <c r="KIX142" s="86"/>
      <c r="KIY142" s="86"/>
      <c r="KIZ142" s="86"/>
      <c r="KJA142" s="86"/>
      <c r="KJB142" s="86"/>
      <c r="KJC142" s="86"/>
      <c r="KJD142" s="86"/>
      <c r="KJE142" s="86"/>
      <c r="KJF142" s="86"/>
      <c r="KJG142" s="86"/>
      <c r="KJH142" s="86"/>
      <c r="KJI142" s="86"/>
      <c r="KJJ142" s="86"/>
      <c r="KJK142" s="86"/>
      <c r="KJL142" s="86"/>
      <c r="KJM142" s="86"/>
      <c r="KJN142" s="86"/>
      <c r="KJO142" s="86"/>
      <c r="KJP142" s="86"/>
      <c r="KJQ142" s="86"/>
      <c r="KJR142" s="86"/>
      <c r="KJS142" s="86"/>
      <c r="KJT142" s="86"/>
      <c r="KJU142" s="86"/>
      <c r="KJV142" s="86"/>
      <c r="KJW142" s="86"/>
      <c r="KJX142" s="86"/>
      <c r="KJY142" s="86"/>
      <c r="KJZ142" s="86"/>
      <c r="KKA142" s="86"/>
      <c r="KKB142" s="86"/>
      <c r="KKC142" s="86"/>
      <c r="KKD142" s="86"/>
      <c r="KKE142" s="86"/>
      <c r="KKF142" s="86"/>
      <c r="KKG142" s="86"/>
      <c r="KKH142" s="86"/>
      <c r="KKI142" s="86"/>
      <c r="KKJ142" s="86"/>
      <c r="KKK142" s="86"/>
      <c r="KKL142" s="86"/>
      <c r="KKM142" s="86"/>
      <c r="KKN142" s="86"/>
      <c r="KKO142" s="86"/>
      <c r="KKP142" s="86"/>
      <c r="KKQ142" s="86"/>
      <c r="KKR142" s="86"/>
      <c r="KKS142" s="86"/>
      <c r="KKT142" s="86"/>
      <c r="KKU142" s="86"/>
      <c r="KKV142" s="86"/>
      <c r="KKW142" s="86"/>
      <c r="KKX142" s="86"/>
      <c r="KKY142" s="86"/>
      <c r="KKZ142" s="86"/>
      <c r="KLA142" s="86"/>
      <c r="KLB142" s="86"/>
      <c r="KLC142" s="86"/>
      <c r="KLD142" s="86"/>
      <c r="KLE142" s="86"/>
      <c r="KLF142" s="86"/>
      <c r="KLG142" s="86"/>
      <c r="KLH142" s="86"/>
      <c r="KLI142" s="86"/>
      <c r="KLJ142" s="86"/>
      <c r="KLK142" s="86"/>
      <c r="KLL142" s="86"/>
      <c r="KLM142" s="86"/>
      <c r="KLN142" s="86"/>
      <c r="KLO142" s="86"/>
      <c r="KLP142" s="86"/>
      <c r="KLQ142" s="86"/>
      <c r="KLR142" s="86"/>
      <c r="KLS142" s="86"/>
      <c r="KLT142" s="86"/>
      <c r="KLU142" s="86"/>
      <c r="KLV142" s="86"/>
      <c r="KLW142" s="86"/>
      <c r="KLX142" s="86"/>
      <c r="KLY142" s="86"/>
      <c r="KLZ142" s="86"/>
      <c r="KMA142" s="86"/>
      <c r="KMB142" s="86"/>
      <c r="KMC142" s="86"/>
      <c r="KMD142" s="86"/>
      <c r="KME142" s="86"/>
      <c r="KMF142" s="86"/>
      <c r="KMG142" s="86"/>
      <c r="KMH142" s="86"/>
      <c r="KMI142" s="86"/>
      <c r="KMJ142" s="86"/>
      <c r="KMK142" s="86"/>
      <c r="KML142" s="86"/>
      <c r="KMM142" s="86"/>
      <c r="KMN142" s="86"/>
      <c r="KMO142" s="86"/>
      <c r="KMP142" s="86"/>
      <c r="KMQ142" s="86"/>
      <c r="KMR142" s="86"/>
      <c r="KMS142" s="86"/>
      <c r="KMT142" s="86"/>
      <c r="KMU142" s="86"/>
      <c r="KMV142" s="86"/>
      <c r="KMW142" s="86"/>
      <c r="KMX142" s="86"/>
      <c r="KMY142" s="86"/>
      <c r="KMZ142" s="86"/>
      <c r="KNA142" s="86"/>
      <c r="KNB142" s="86"/>
      <c r="KNC142" s="86"/>
      <c r="KND142" s="86"/>
      <c r="KNE142" s="86"/>
      <c r="KNF142" s="86"/>
      <c r="KNG142" s="86"/>
      <c r="KNH142" s="86"/>
      <c r="KNI142" s="86"/>
      <c r="KNJ142" s="86"/>
      <c r="KNK142" s="86"/>
      <c r="KNL142" s="86"/>
      <c r="KNM142" s="86"/>
      <c r="KNN142" s="86"/>
      <c r="KNO142" s="86"/>
      <c r="KNP142" s="86"/>
      <c r="KNQ142" s="86"/>
      <c r="KNR142" s="86"/>
      <c r="KNS142" s="86"/>
      <c r="KNT142" s="86"/>
      <c r="KNU142" s="86"/>
      <c r="KNV142" s="86"/>
      <c r="KNW142" s="86"/>
      <c r="KNX142" s="86"/>
      <c r="KNY142" s="86"/>
      <c r="KNZ142" s="86"/>
      <c r="KOA142" s="86"/>
      <c r="KOB142" s="86"/>
      <c r="KOC142" s="86"/>
      <c r="KOD142" s="86"/>
      <c r="KOE142" s="86"/>
      <c r="KOF142" s="86"/>
      <c r="KOG142" s="86"/>
      <c r="KOH142" s="86"/>
      <c r="KOI142" s="86"/>
      <c r="KOJ142" s="86"/>
      <c r="KOK142" s="86"/>
      <c r="KOL142" s="86"/>
      <c r="KOM142" s="86"/>
      <c r="KON142" s="86"/>
      <c r="KOO142" s="86"/>
      <c r="KOP142" s="86"/>
      <c r="KOQ142" s="86"/>
      <c r="KOR142" s="86"/>
      <c r="KOS142" s="86"/>
      <c r="KOT142" s="86"/>
      <c r="KOU142" s="86"/>
      <c r="KOV142" s="86"/>
      <c r="KOW142" s="86"/>
      <c r="KOX142" s="86"/>
      <c r="KOY142" s="86"/>
      <c r="KOZ142" s="86"/>
      <c r="KPA142" s="86"/>
      <c r="KPB142" s="86"/>
      <c r="KPC142" s="86"/>
      <c r="KPD142" s="86"/>
      <c r="KPE142" s="86"/>
      <c r="KPF142" s="86"/>
      <c r="KPG142" s="86"/>
      <c r="KPH142" s="86"/>
      <c r="KPI142" s="86"/>
      <c r="KPJ142" s="86"/>
      <c r="KPK142" s="86"/>
      <c r="KPL142" s="86"/>
      <c r="KPM142" s="86"/>
      <c r="KPN142" s="86"/>
      <c r="KPO142" s="86"/>
      <c r="KPP142" s="86"/>
      <c r="KPQ142" s="86"/>
      <c r="KPR142" s="86"/>
      <c r="KPS142" s="86"/>
      <c r="KPT142" s="86"/>
      <c r="KPU142" s="86"/>
      <c r="KPV142" s="86"/>
      <c r="KPW142" s="86"/>
      <c r="KPX142" s="86"/>
      <c r="KPY142" s="86"/>
      <c r="KPZ142" s="86"/>
      <c r="KQA142" s="86"/>
      <c r="KQB142" s="86"/>
      <c r="KQC142" s="86"/>
      <c r="KQD142" s="86"/>
      <c r="KQE142" s="86"/>
      <c r="KQF142" s="86"/>
      <c r="KQG142" s="86"/>
      <c r="KQH142" s="86"/>
      <c r="KQI142" s="86"/>
      <c r="KQJ142" s="86"/>
      <c r="KQK142" s="86"/>
      <c r="KQL142" s="86"/>
      <c r="KQM142" s="86"/>
      <c r="KQN142" s="86"/>
      <c r="KQO142" s="86"/>
      <c r="KQP142" s="86"/>
      <c r="KQQ142" s="86"/>
      <c r="KQR142" s="86"/>
      <c r="KQS142" s="86"/>
      <c r="KQT142" s="86"/>
      <c r="KQU142" s="86"/>
      <c r="KQV142" s="86"/>
      <c r="KQW142" s="86"/>
      <c r="KQX142" s="86"/>
      <c r="KQY142" s="86"/>
      <c r="KQZ142" s="86"/>
      <c r="KRA142" s="86"/>
      <c r="KRB142" s="86"/>
      <c r="KRC142" s="86"/>
      <c r="KRD142" s="86"/>
      <c r="KRE142" s="86"/>
      <c r="KRF142" s="86"/>
      <c r="KRG142" s="86"/>
      <c r="KRH142" s="86"/>
      <c r="KRI142" s="86"/>
      <c r="KRJ142" s="86"/>
      <c r="KRK142" s="86"/>
      <c r="KRL142" s="86"/>
      <c r="KRM142" s="86"/>
      <c r="KRN142" s="86"/>
      <c r="KRO142" s="86"/>
      <c r="KRP142" s="86"/>
      <c r="KRQ142" s="86"/>
      <c r="KRR142" s="86"/>
      <c r="KRS142" s="86"/>
      <c r="KRT142" s="86"/>
      <c r="KRU142" s="86"/>
      <c r="KRV142" s="86"/>
      <c r="KRW142" s="86"/>
      <c r="KRX142" s="86"/>
      <c r="KRY142" s="86"/>
      <c r="KRZ142" s="86"/>
      <c r="KSA142" s="86"/>
      <c r="KSB142" s="86"/>
      <c r="KSC142" s="86"/>
      <c r="KSD142" s="86"/>
      <c r="KSE142" s="86"/>
      <c r="KSF142" s="86"/>
      <c r="KSG142" s="86"/>
      <c r="KSH142" s="86"/>
      <c r="KSI142" s="86"/>
      <c r="KSP142" s="86"/>
      <c r="KSQ142" s="86"/>
      <c r="KSR142" s="86"/>
      <c r="KSS142" s="86"/>
      <c r="KST142" s="86"/>
      <c r="KSU142" s="86"/>
      <c r="KSV142" s="86"/>
      <c r="KSW142" s="86"/>
      <c r="KSX142" s="86"/>
      <c r="KSY142" s="86"/>
      <c r="KSZ142" s="86"/>
      <c r="KTA142" s="86"/>
      <c r="KTB142" s="86"/>
      <c r="KTC142" s="86"/>
      <c r="KTD142" s="86"/>
      <c r="KTE142" s="86"/>
      <c r="KTF142" s="86"/>
      <c r="KTG142" s="86"/>
      <c r="KTH142" s="86"/>
      <c r="KTI142" s="86"/>
      <c r="KTJ142" s="86"/>
      <c r="KTK142" s="86"/>
      <c r="KTL142" s="86"/>
      <c r="KTM142" s="86"/>
      <c r="KTN142" s="86"/>
      <c r="KTO142" s="86"/>
      <c r="KTP142" s="86"/>
      <c r="KTQ142" s="86"/>
      <c r="KTR142" s="86"/>
      <c r="KTS142" s="86"/>
      <c r="KTT142" s="86"/>
      <c r="KTU142" s="86"/>
      <c r="KTV142" s="86"/>
      <c r="KTW142" s="86"/>
      <c r="KTX142" s="86"/>
      <c r="KTY142" s="86"/>
      <c r="KTZ142" s="86"/>
      <c r="KUA142" s="86"/>
      <c r="KUB142" s="86"/>
      <c r="KUC142" s="86"/>
      <c r="KUD142" s="86"/>
      <c r="KUE142" s="86"/>
      <c r="KUF142" s="86"/>
      <c r="KUG142" s="86"/>
      <c r="KUH142" s="86"/>
      <c r="KUI142" s="86"/>
      <c r="KUJ142" s="86"/>
      <c r="KUK142" s="86"/>
      <c r="KUL142" s="86"/>
      <c r="KUM142" s="86"/>
      <c r="KUN142" s="86"/>
      <c r="KUO142" s="86"/>
      <c r="KUP142" s="86"/>
      <c r="KUQ142" s="86"/>
      <c r="KUR142" s="86"/>
      <c r="KUS142" s="86"/>
      <c r="KUT142" s="86"/>
      <c r="KUU142" s="86"/>
      <c r="KUV142" s="86"/>
      <c r="KUW142" s="86"/>
      <c r="KUX142" s="86"/>
      <c r="KUY142" s="86"/>
      <c r="KUZ142" s="86"/>
      <c r="KVA142" s="86"/>
      <c r="KVB142" s="86"/>
      <c r="KVC142" s="86"/>
      <c r="KVD142" s="86"/>
      <c r="KVE142" s="86"/>
      <c r="KVF142" s="86"/>
      <c r="KVG142" s="86"/>
      <c r="KVH142" s="86"/>
      <c r="KVI142" s="86"/>
      <c r="KVJ142" s="86"/>
      <c r="KVK142" s="86"/>
      <c r="KVL142" s="86"/>
      <c r="KVM142" s="86"/>
      <c r="KVN142" s="86"/>
      <c r="KVO142" s="86"/>
      <c r="KVP142" s="86"/>
      <c r="KVQ142" s="86"/>
      <c r="KVR142" s="86"/>
      <c r="KVS142" s="86"/>
      <c r="KVT142" s="86"/>
      <c r="KVU142" s="86"/>
      <c r="KVV142" s="86"/>
      <c r="KVW142" s="86"/>
      <c r="KVX142" s="86"/>
      <c r="KVY142" s="86"/>
      <c r="KVZ142" s="86"/>
      <c r="KWA142" s="86"/>
      <c r="KWB142" s="86"/>
      <c r="KWC142" s="86"/>
      <c r="KWD142" s="86"/>
      <c r="KWE142" s="86"/>
      <c r="KWF142" s="86"/>
      <c r="KWG142" s="86"/>
      <c r="KWH142" s="86"/>
      <c r="KWI142" s="86"/>
      <c r="KWJ142" s="86"/>
      <c r="KWK142" s="86"/>
      <c r="KWL142" s="86"/>
      <c r="KWM142" s="86"/>
      <c r="KWN142" s="86"/>
      <c r="KWO142" s="86"/>
      <c r="KWP142" s="86"/>
      <c r="KWQ142" s="86"/>
      <c r="KWR142" s="86"/>
      <c r="KWS142" s="86"/>
      <c r="KWT142" s="86"/>
      <c r="KWU142" s="86"/>
      <c r="KWV142" s="86"/>
      <c r="KWW142" s="86"/>
      <c r="KWX142" s="86"/>
      <c r="KWY142" s="86"/>
      <c r="KWZ142" s="86"/>
      <c r="KXA142" s="86"/>
      <c r="KXB142" s="86"/>
      <c r="KXC142" s="86"/>
      <c r="KXD142" s="86"/>
      <c r="KXE142" s="86"/>
      <c r="KXF142" s="86"/>
      <c r="KXG142" s="86"/>
      <c r="KXH142" s="86"/>
      <c r="KXI142" s="86"/>
      <c r="KXJ142" s="86"/>
      <c r="KXK142" s="86"/>
      <c r="KXL142" s="86"/>
      <c r="KXM142" s="86"/>
      <c r="KXN142" s="86"/>
      <c r="KXO142" s="86"/>
      <c r="KXP142" s="86"/>
      <c r="KXQ142" s="86"/>
      <c r="KXR142" s="86"/>
      <c r="KXS142" s="86"/>
      <c r="KXT142" s="86"/>
      <c r="KXU142" s="86"/>
      <c r="KXV142" s="86"/>
      <c r="KXW142" s="86"/>
      <c r="KXX142" s="86"/>
      <c r="KXY142" s="86"/>
      <c r="KXZ142" s="86"/>
      <c r="KYA142" s="86"/>
      <c r="KYB142" s="86"/>
      <c r="KYC142" s="86"/>
      <c r="KYD142" s="86"/>
      <c r="KYE142" s="86"/>
      <c r="KYF142" s="86"/>
      <c r="KYG142" s="86"/>
      <c r="KYH142" s="86"/>
      <c r="KYI142" s="86"/>
      <c r="KYJ142" s="86"/>
      <c r="KYK142" s="86"/>
      <c r="KYL142" s="86"/>
      <c r="KYM142" s="86"/>
      <c r="KYN142" s="86"/>
      <c r="KYO142" s="86"/>
      <c r="KYP142" s="86"/>
      <c r="KYQ142" s="86"/>
      <c r="KYR142" s="86"/>
      <c r="KYS142" s="86"/>
      <c r="KYT142" s="86"/>
      <c r="KYU142" s="86"/>
      <c r="KYV142" s="86"/>
      <c r="KYW142" s="86"/>
      <c r="KYX142" s="86"/>
      <c r="KYY142" s="86"/>
      <c r="KYZ142" s="86"/>
      <c r="KZA142" s="86"/>
      <c r="KZB142" s="86"/>
      <c r="KZC142" s="86"/>
      <c r="KZD142" s="86"/>
      <c r="KZE142" s="86"/>
      <c r="KZF142" s="86"/>
      <c r="KZG142" s="86"/>
      <c r="KZH142" s="86"/>
      <c r="KZI142" s="86"/>
      <c r="KZJ142" s="86"/>
      <c r="KZK142" s="86"/>
      <c r="KZL142" s="86"/>
      <c r="KZM142" s="86"/>
      <c r="KZN142" s="86"/>
      <c r="KZO142" s="86"/>
      <c r="KZP142" s="86"/>
      <c r="KZQ142" s="86"/>
      <c r="KZR142" s="86"/>
      <c r="KZS142" s="86"/>
      <c r="KZT142" s="86"/>
      <c r="KZU142" s="86"/>
      <c r="KZV142" s="86"/>
      <c r="KZW142" s="86"/>
      <c r="KZX142" s="86"/>
      <c r="KZY142" s="86"/>
      <c r="KZZ142" s="86"/>
      <c r="LAA142" s="86"/>
      <c r="LAB142" s="86"/>
      <c r="LAC142" s="86"/>
      <c r="LAD142" s="86"/>
      <c r="LAE142" s="86"/>
      <c r="LAF142" s="86"/>
      <c r="LAG142" s="86"/>
      <c r="LAH142" s="86"/>
      <c r="LAI142" s="86"/>
      <c r="LAJ142" s="86"/>
      <c r="LAK142" s="86"/>
      <c r="LAL142" s="86"/>
      <c r="LAM142" s="86"/>
      <c r="LAN142" s="86"/>
      <c r="LAO142" s="86"/>
      <c r="LAP142" s="86"/>
      <c r="LAQ142" s="86"/>
      <c r="LAR142" s="86"/>
      <c r="LAS142" s="86"/>
      <c r="LAT142" s="86"/>
      <c r="LAU142" s="86"/>
      <c r="LAV142" s="86"/>
      <c r="LAW142" s="86"/>
      <c r="LAX142" s="86"/>
      <c r="LAY142" s="86"/>
      <c r="LAZ142" s="86"/>
      <c r="LBA142" s="86"/>
      <c r="LBB142" s="86"/>
      <c r="LBC142" s="86"/>
      <c r="LBD142" s="86"/>
      <c r="LBE142" s="86"/>
      <c r="LBF142" s="86"/>
      <c r="LBG142" s="86"/>
      <c r="LBH142" s="86"/>
      <c r="LBI142" s="86"/>
      <c r="LBJ142" s="86"/>
      <c r="LBK142" s="86"/>
      <c r="LBL142" s="86"/>
      <c r="LBM142" s="86"/>
      <c r="LBN142" s="86"/>
      <c r="LBO142" s="86"/>
      <c r="LBP142" s="86"/>
      <c r="LBQ142" s="86"/>
      <c r="LBR142" s="86"/>
      <c r="LBS142" s="86"/>
      <c r="LBT142" s="86"/>
      <c r="LBU142" s="86"/>
      <c r="LBV142" s="86"/>
      <c r="LBW142" s="86"/>
      <c r="LBX142" s="86"/>
      <c r="LBY142" s="86"/>
      <c r="LBZ142" s="86"/>
      <c r="LCA142" s="86"/>
      <c r="LCB142" s="86"/>
      <c r="LCC142" s="86"/>
      <c r="LCD142" s="86"/>
      <c r="LCE142" s="86"/>
      <c r="LCL142" s="86"/>
      <c r="LCM142" s="86"/>
      <c r="LCN142" s="86"/>
      <c r="LCO142" s="86"/>
      <c r="LCP142" s="86"/>
      <c r="LCQ142" s="86"/>
      <c r="LCR142" s="86"/>
      <c r="LCS142" s="86"/>
      <c r="LCT142" s="86"/>
      <c r="LCU142" s="86"/>
      <c r="LCV142" s="86"/>
      <c r="LCW142" s="86"/>
      <c r="LCX142" s="86"/>
      <c r="LCY142" s="86"/>
      <c r="LCZ142" s="86"/>
      <c r="LDA142" s="86"/>
      <c r="LDB142" s="86"/>
      <c r="LDC142" s="86"/>
      <c r="LDD142" s="86"/>
      <c r="LDE142" s="86"/>
      <c r="LDF142" s="86"/>
      <c r="LDG142" s="86"/>
      <c r="LDH142" s="86"/>
      <c r="LDI142" s="86"/>
      <c r="LDJ142" s="86"/>
      <c r="LDK142" s="86"/>
      <c r="LDL142" s="86"/>
      <c r="LDM142" s="86"/>
      <c r="LDN142" s="86"/>
      <c r="LDO142" s="86"/>
      <c r="LDP142" s="86"/>
      <c r="LDQ142" s="86"/>
      <c r="LDR142" s="86"/>
      <c r="LDS142" s="86"/>
      <c r="LDT142" s="86"/>
      <c r="LDU142" s="86"/>
      <c r="LDV142" s="86"/>
      <c r="LDW142" s="86"/>
      <c r="LDX142" s="86"/>
      <c r="LDY142" s="86"/>
      <c r="LDZ142" s="86"/>
      <c r="LEA142" s="86"/>
      <c r="LEB142" s="86"/>
      <c r="LEC142" s="86"/>
      <c r="LED142" s="86"/>
      <c r="LEE142" s="86"/>
      <c r="LEF142" s="86"/>
      <c r="LEG142" s="86"/>
      <c r="LEH142" s="86"/>
      <c r="LEI142" s="86"/>
      <c r="LEJ142" s="86"/>
      <c r="LEK142" s="86"/>
      <c r="LEL142" s="86"/>
      <c r="LEM142" s="86"/>
      <c r="LEN142" s="86"/>
      <c r="LEO142" s="86"/>
      <c r="LEP142" s="86"/>
      <c r="LEQ142" s="86"/>
      <c r="LER142" s="86"/>
      <c r="LES142" s="86"/>
      <c r="LET142" s="86"/>
      <c r="LEU142" s="86"/>
      <c r="LEV142" s="86"/>
      <c r="LEW142" s="86"/>
      <c r="LEX142" s="86"/>
      <c r="LEY142" s="86"/>
      <c r="LEZ142" s="86"/>
      <c r="LFA142" s="86"/>
      <c r="LFB142" s="86"/>
      <c r="LFC142" s="86"/>
      <c r="LFD142" s="86"/>
      <c r="LFE142" s="86"/>
      <c r="LFF142" s="86"/>
      <c r="LFG142" s="86"/>
      <c r="LFH142" s="86"/>
      <c r="LFI142" s="86"/>
      <c r="LFJ142" s="86"/>
      <c r="LFK142" s="86"/>
      <c r="LFL142" s="86"/>
      <c r="LFM142" s="86"/>
      <c r="LFN142" s="86"/>
      <c r="LFO142" s="86"/>
      <c r="LFP142" s="86"/>
      <c r="LFQ142" s="86"/>
      <c r="LFR142" s="86"/>
      <c r="LFS142" s="86"/>
      <c r="LFT142" s="86"/>
      <c r="LFU142" s="86"/>
      <c r="LFV142" s="86"/>
      <c r="LFW142" s="86"/>
      <c r="LFX142" s="86"/>
      <c r="LFY142" s="86"/>
      <c r="LFZ142" s="86"/>
      <c r="LGA142" s="86"/>
      <c r="LGB142" s="86"/>
      <c r="LGC142" s="86"/>
      <c r="LGD142" s="86"/>
      <c r="LGE142" s="86"/>
      <c r="LGF142" s="86"/>
      <c r="LGG142" s="86"/>
      <c r="LGH142" s="86"/>
      <c r="LGI142" s="86"/>
      <c r="LGJ142" s="86"/>
      <c r="LGK142" s="86"/>
      <c r="LGL142" s="86"/>
      <c r="LGM142" s="86"/>
      <c r="LGN142" s="86"/>
      <c r="LGO142" s="86"/>
      <c r="LGP142" s="86"/>
      <c r="LGQ142" s="86"/>
      <c r="LGR142" s="86"/>
      <c r="LGS142" s="86"/>
      <c r="LGT142" s="86"/>
      <c r="LGU142" s="86"/>
      <c r="LGV142" s="86"/>
      <c r="LGW142" s="86"/>
      <c r="LGX142" s="86"/>
      <c r="LGY142" s="86"/>
      <c r="LGZ142" s="86"/>
      <c r="LHA142" s="86"/>
      <c r="LHB142" s="86"/>
      <c r="LHC142" s="86"/>
      <c r="LHD142" s="86"/>
      <c r="LHE142" s="86"/>
      <c r="LHF142" s="86"/>
      <c r="LHG142" s="86"/>
      <c r="LHH142" s="86"/>
      <c r="LHI142" s="86"/>
      <c r="LHJ142" s="86"/>
      <c r="LHK142" s="86"/>
      <c r="LHL142" s="86"/>
      <c r="LHM142" s="86"/>
      <c r="LHN142" s="86"/>
      <c r="LHO142" s="86"/>
      <c r="LHP142" s="86"/>
      <c r="LHQ142" s="86"/>
      <c r="LHR142" s="86"/>
      <c r="LHS142" s="86"/>
      <c r="LHT142" s="86"/>
      <c r="LHU142" s="86"/>
      <c r="LHV142" s="86"/>
      <c r="LHW142" s="86"/>
      <c r="LHX142" s="86"/>
      <c r="LHY142" s="86"/>
      <c r="LHZ142" s="86"/>
      <c r="LIA142" s="86"/>
      <c r="LIB142" s="86"/>
      <c r="LIC142" s="86"/>
      <c r="LID142" s="86"/>
      <c r="LIE142" s="86"/>
      <c r="LIF142" s="86"/>
      <c r="LIG142" s="86"/>
      <c r="LIH142" s="86"/>
      <c r="LII142" s="86"/>
      <c r="LIJ142" s="86"/>
      <c r="LIK142" s="86"/>
      <c r="LIL142" s="86"/>
      <c r="LIM142" s="86"/>
      <c r="LIN142" s="86"/>
      <c r="LIO142" s="86"/>
      <c r="LIP142" s="86"/>
      <c r="LIQ142" s="86"/>
      <c r="LIR142" s="86"/>
      <c r="LIS142" s="86"/>
      <c r="LIT142" s="86"/>
      <c r="LIU142" s="86"/>
      <c r="LIV142" s="86"/>
      <c r="LIW142" s="86"/>
      <c r="LIX142" s="86"/>
      <c r="LIY142" s="86"/>
      <c r="LIZ142" s="86"/>
      <c r="LJA142" s="86"/>
      <c r="LJB142" s="86"/>
      <c r="LJC142" s="86"/>
      <c r="LJD142" s="86"/>
      <c r="LJE142" s="86"/>
      <c r="LJF142" s="86"/>
      <c r="LJG142" s="86"/>
      <c r="LJH142" s="86"/>
      <c r="LJI142" s="86"/>
      <c r="LJJ142" s="86"/>
      <c r="LJK142" s="86"/>
      <c r="LJL142" s="86"/>
      <c r="LJM142" s="86"/>
      <c r="LJN142" s="86"/>
      <c r="LJO142" s="86"/>
      <c r="LJP142" s="86"/>
      <c r="LJQ142" s="86"/>
      <c r="LJR142" s="86"/>
      <c r="LJS142" s="86"/>
      <c r="LJT142" s="86"/>
      <c r="LJU142" s="86"/>
      <c r="LJV142" s="86"/>
      <c r="LJW142" s="86"/>
      <c r="LJX142" s="86"/>
      <c r="LJY142" s="86"/>
      <c r="LJZ142" s="86"/>
      <c r="LKA142" s="86"/>
      <c r="LKB142" s="86"/>
      <c r="LKC142" s="86"/>
      <c r="LKD142" s="86"/>
      <c r="LKE142" s="86"/>
      <c r="LKF142" s="86"/>
      <c r="LKG142" s="86"/>
      <c r="LKH142" s="86"/>
      <c r="LKI142" s="86"/>
      <c r="LKJ142" s="86"/>
      <c r="LKK142" s="86"/>
      <c r="LKL142" s="86"/>
      <c r="LKM142" s="86"/>
      <c r="LKN142" s="86"/>
      <c r="LKO142" s="86"/>
      <c r="LKP142" s="86"/>
      <c r="LKQ142" s="86"/>
      <c r="LKR142" s="86"/>
      <c r="LKS142" s="86"/>
      <c r="LKT142" s="86"/>
      <c r="LKU142" s="86"/>
      <c r="LKV142" s="86"/>
      <c r="LKW142" s="86"/>
      <c r="LKX142" s="86"/>
      <c r="LKY142" s="86"/>
      <c r="LKZ142" s="86"/>
      <c r="LLA142" s="86"/>
      <c r="LLB142" s="86"/>
      <c r="LLC142" s="86"/>
      <c r="LLD142" s="86"/>
      <c r="LLE142" s="86"/>
      <c r="LLF142" s="86"/>
      <c r="LLG142" s="86"/>
      <c r="LLH142" s="86"/>
      <c r="LLI142" s="86"/>
      <c r="LLJ142" s="86"/>
      <c r="LLK142" s="86"/>
      <c r="LLL142" s="86"/>
      <c r="LLM142" s="86"/>
      <c r="LLN142" s="86"/>
      <c r="LLO142" s="86"/>
      <c r="LLP142" s="86"/>
      <c r="LLQ142" s="86"/>
      <c r="LLR142" s="86"/>
      <c r="LLS142" s="86"/>
      <c r="LLT142" s="86"/>
      <c r="LLU142" s="86"/>
      <c r="LLV142" s="86"/>
      <c r="LLW142" s="86"/>
      <c r="LLX142" s="86"/>
      <c r="LLY142" s="86"/>
      <c r="LLZ142" s="86"/>
      <c r="LMA142" s="86"/>
      <c r="LMH142" s="86"/>
      <c r="LMI142" s="86"/>
      <c r="LMJ142" s="86"/>
      <c r="LMK142" s="86"/>
      <c r="LML142" s="86"/>
      <c r="LMM142" s="86"/>
      <c r="LMN142" s="86"/>
      <c r="LMO142" s="86"/>
      <c r="LMP142" s="86"/>
      <c r="LMQ142" s="86"/>
      <c r="LMR142" s="86"/>
      <c r="LMS142" s="86"/>
      <c r="LMT142" s="86"/>
      <c r="LMU142" s="86"/>
      <c r="LMV142" s="86"/>
      <c r="LMW142" s="86"/>
      <c r="LMX142" s="86"/>
      <c r="LMY142" s="86"/>
      <c r="LMZ142" s="86"/>
      <c r="LNA142" s="86"/>
      <c r="LNB142" s="86"/>
      <c r="LNC142" s="86"/>
      <c r="LND142" s="86"/>
      <c r="LNE142" s="86"/>
      <c r="LNF142" s="86"/>
      <c r="LNG142" s="86"/>
      <c r="LNH142" s="86"/>
      <c r="LNI142" s="86"/>
      <c r="LNJ142" s="86"/>
      <c r="LNK142" s="86"/>
      <c r="LNL142" s="86"/>
      <c r="LNM142" s="86"/>
      <c r="LNN142" s="86"/>
      <c r="LNO142" s="86"/>
      <c r="LNP142" s="86"/>
      <c r="LNQ142" s="86"/>
      <c r="LNR142" s="86"/>
      <c r="LNS142" s="86"/>
      <c r="LNT142" s="86"/>
      <c r="LNU142" s="86"/>
      <c r="LNV142" s="86"/>
      <c r="LNW142" s="86"/>
      <c r="LNX142" s="86"/>
      <c r="LNY142" s="86"/>
      <c r="LNZ142" s="86"/>
      <c r="LOA142" s="86"/>
      <c r="LOB142" s="86"/>
      <c r="LOC142" s="86"/>
      <c r="LOD142" s="86"/>
      <c r="LOE142" s="86"/>
      <c r="LOF142" s="86"/>
      <c r="LOG142" s="86"/>
      <c r="LOH142" s="86"/>
      <c r="LOI142" s="86"/>
      <c r="LOJ142" s="86"/>
      <c r="LOK142" s="86"/>
      <c r="LOL142" s="86"/>
      <c r="LOM142" s="86"/>
      <c r="LON142" s="86"/>
      <c r="LOO142" s="86"/>
      <c r="LOP142" s="86"/>
      <c r="LOQ142" s="86"/>
      <c r="LOR142" s="86"/>
      <c r="LOS142" s="86"/>
      <c r="LOT142" s="86"/>
      <c r="LOU142" s="86"/>
      <c r="LOV142" s="86"/>
      <c r="LOW142" s="86"/>
      <c r="LOX142" s="86"/>
      <c r="LOY142" s="86"/>
      <c r="LOZ142" s="86"/>
      <c r="LPA142" s="86"/>
      <c r="LPB142" s="86"/>
      <c r="LPC142" s="86"/>
      <c r="LPD142" s="86"/>
      <c r="LPE142" s="86"/>
      <c r="LPF142" s="86"/>
      <c r="LPG142" s="86"/>
      <c r="LPH142" s="86"/>
      <c r="LPI142" s="86"/>
      <c r="LPJ142" s="86"/>
      <c r="LPK142" s="86"/>
      <c r="LPL142" s="86"/>
      <c r="LPM142" s="86"/>
      <c r="LPN142" s="86"/>
      <c r="LPO142" s="86"/>
      <c r="LPP142" s="86"/>
      <c r="LPQ142" s="86"/>
      <c r="LPR142" s="86"/>
      <c r="LPS142" s="86"/>
      <c r="LPT142" s="86"/>
      <c r="LPU142" s="86"/>
      <c r="LPV142" s="86"/>
      <c r="LPW142" s="86"/>
      <c r="LPX142" s="86"/>
      <c r="LPY142" s="86"/>
      <c r="LPZ142" s="86"/>
      <c r="LQA142" s="86"/>
      <c r="LQB142" s="86"/>
      <c r="LQC142" s="86"/>
      <c r="LQD142" s="86"/>
      <c r="LQE142" s="86"/>
      <c r="LQF142" s="86"/>
      <c r="LQG142" s="86"/>
      <c r="LQH142" s="86"/>
      <c r="LQI142" s="86"/>
      <c r="LQJ142" s="86"/>
      <c r="LQK142" s="86"/>
      <c r="LQL142" s="86"/>
      <c r="LQM142" s="86"/>
      <c r="LQN142" s="86"/>
      <c r="LQO142" s="86"/>
      <c r="LQP142" s="86"/>
      <c r="LQQ142" s="86"/>
      <c r="LQR142" s="86"/>
      <c r="LQS142" s="86"/>
      <c r="LQT142" s="86"/>
      <c r="LQU142" s="86"/>
      <c r="LQV142" s="86"/>
      <c r="LQW142" s="86"/>
      <c r="LQX142" s="86"/>
      <c r="LQY142" s="86"/>
      <c r="LQZ142" s="86"/>
      <c r="LRA142" s="86"/>
      <c r="LRB142" s="86"/>
      <c r="LRC142" s="86"/>
      <c r="LRD142" s="86"/>
      <c r="LRE142" s="86"/>
      <c r="LRF142" s="86"/>
      <c r="LRG142" s="86"/>
      <c r="LRH142" s="86"/>
      <c r="LRI142" s="86"/>
      <c r="LRJ142" s="86"/>
      <c r="LRK142" s="86"/>
      <c r="LRL142" s="86"/>
      <c r="LRM142" s="86"/>
      <c r="LRN142" s="86"/>
      <c r="LRO142" s="86"/>
      <c r="LRP142" s="86"/>
      <c r="LRQ142" s="86"/>
      <c r="LRR142" s="86"/>
      <c r="LRS142" s="86"/>
      <c r="LRT142" s="86"/>
      <c r="LRU142" s="86"/>
      <c r="LRV142" s="86"/>
      <c r="LRW142" s="86"/>
      <c r="LRX142" s="86"/>
      <c r="LRY142" s="86"/>
      <c r="LRZ142" s="86"/>
      <c r="LSA142" s="86"/>
      <c r="LSB142" s="86"/>
      <c r="LSC142" s="86"/>
      <c r="LSD142" s="86"/>
      <c r="LSE142" s="86"/>
      <c r="LSF142" s="86"/>
      <c r="LSG142" s="86"/>
      <c r="LSH142" s="86"/>
      <c r="LSI142" s="86"/>
      <c r="LSJ142" s="86"/>
      <c r="LSK142" s="86"/>
      <c r="LSL142" s="86"/>
      <c r="LSM142" s="86"/>
      <c r="LSN142" s="86"/>
      <c r="LSO142" s="86"/>
      <c r="LSP142" s="86"/>
      <c r="LSQ142" s="86"/>
      <c r="LSR142" s="86"/>
      <c r="LSS142" s="86"/>
      <c r="LST142" s="86"/>
      <c r="LSU142" s="86"/>
      <c r="LSV142" s="86"/>
      <c r="LSW142" s="86"/>
      <c r="LSX142" s="86"/>
      <c r="LSY142" s="86"/>
      <c r="LSZ142" s="86"/>
      <c r="LTA142" s="86"/>
      <c r="LTB142" s="86"/>
      <c r="LTC142" s="86"/>
      <c r="LTD142" s="86"/>
      <c r="LTE142" s="86"/>
      <c r="LTF142" s="86"/>
      <c r="LTG142" s="86"/>
      <c r="LTH142" s="86"/>
      <c r="LTI142" s="86"/>
      <c r="LTJ142" s="86"/>
      <c r="LTK142" s="86"/>
      <c r="LTL142" s="86"/>
      <c r="LTM142" s="86"/>
      <c r="LTN142" s="86"/>
      <c r="LTO142" s="86"/>
      <c r="LTP142" s="86"/>
      <c r="LTQ142" s="86"/>
      <c r="LTR142" s="86"/>
      <c r="LTS142" s="86"/>
      <c r="LTT142" s="86"/>
      <c r="LTU142" s="86"/>
      <c r="LTV142" s="86"/>
      <c r="LTW142" s="86"/>
      <c r="LTX142" s="86"/>
      <c r="LTY142" s="86"/>
      <c r="LTZ142" s="86"/>
      <c r="LUA142" s="86"/>
      <c r="LUB142" s="86"/>
      <c r="LUC142" s="86"/>
      <c r="LUD142" s="86"/>
      <c r="LUE142" s="86"/>
      <c r="LUF142" s="86"/>
      <c r="LUG142" s="86"/>
      <c r="LUH142" s="86"/>
      <c r="LUI142" s="86"/>
      <c r="LUJ142" s="86"/>
      <c r="LUK142" s="86"/>
      <c r="LUL142" s="86"/>
      <c r="LUM142" s="86"/>
      <c r="LUN142" s="86"/>
      <c r="LUO142" s="86"/>
      <c r="LUP142" s="86"/>
      <c r="LUQ142" s="86"/>
      <c r="LUR142" s="86"/>
      <c r="LUS142" s="86"/>
      <c r="LUT142" s="86"/>
      <c r="LUU142" s="86"/>
      <c r="LUV142" s="86"/>
      <c r="LUW142" s="86"/>
      <c r="LUX142" s="86"/>
      <c r="LUY142" s="86"/>
      <c r="LUZ142" s="86"/>
      <c r="LVA142" s="86"/>
      <c r="LVB142" s="86"/>
      <c r="LVC142" s="86"/>
      <c r="LVD142" s="86"/>
      <c r="LVE142" s="86"/>
      <c r="LVF142" s="86"/>
      <c r="LVG142" s="86"/>
      <c r="LVH142" s="86"/>
      <c r="LVI142" s="86"/>
      <c r="LVJ142" s="86"/>
      <c r="LVK142" s="86"/>
      <c r="LVL142" s="86"/>
      <c r="LVM142" s="86"/>
      <c r="LVN142" s="86"/>
      <c r="LVO142" s="86"/>
      <c r="LVP142" s="86"/>
      <c r="LVQ142" s="86"/>
      <c r="LVR142" s="86"/>
      <c r="LVS142" s="86"/>
      <c r="LVT142" s="86"/>
      <c r="LVU142" s="86"/>
      <c r="LVV142" s="86"/>
      <c r="LVW142" s="86"/>
      <c r="LWD142" s="86"/>
      <c r="LWE142" s="86"/>
      <c r="LWF142" s="86"/>
      <c r="LWG142" s="86"/>
      <c r="LWH142" s="86"/>
      <c r="LWI142" s="86"/>
      <c r="LWJ142" s="86"/>
      <c r="LWK142" s="86"/>
      <c r="LWL142" s="86"/>
      <c r="LWM142" s="86"/>
      <c r="LWN142" s="86"/>
      <c r="LWO142" s="86"/>
      <c r="LWP142" s="86"/>
      <c r="LWQ142" s="86"/>
      <c r="LWR142" s="86"/>
      <c r="LWS142" s="86"/>
      <c r="LWT142" s="86"/>
      <c r="LWU142" s="86"/>
      <c r="LWV142" s="86"/>
      <c r="LWW142" s="86"/>
      <c r="LWX142" s="86"/>
      <c r="LWY142" s="86"/>
      <c r="LWZ142" s="86"/>
      <c r="LXA142" s="86"/>
      <c r="LXB142" s="86"/>
      <c r="LXC142" s="86"/>
      <c r="LXD142" s="86"/>
      <c r="LXE142" s="86"/>
      <c r="LXF142" s="86"/>
      <c r="LXG142" s="86"/>
      <c r="LXH142" s="86"/>
      <c r="LXI142" s="86"/>
      <c r="LXJ142" s="86"/>
      <c r="LXK142" s="86"/>
      <c r="LXL142" s="86"/>
      <c r="LXM142" s="86"/>
      <c r="LXN142" s="86"/>
      <c r="LXO142" s="86"/>
      <c r="LXP142" s="86"/>
      <c r="LXQ142" s="86"/>
      <c r="LXR142" s="86"/>
      <c r="LXS142" s="86"/>
      <c r="LXT142" s="86"/>
      <c r="LXU142" s="86"/>
      <c r="LXV142" s="86"/>
      <c r="LXW142" s="86"/>
      <c r="LXX142" s="86"/>
      <c r="LXY142" s="86"/>
      <c r="LXZ142" s="86"/>
      <c r="LYA142" s="86"/>
      <c r="LYB142" s="86"/>
      <c r="LYC142" s="86"/>
      <c r="LYD142" s="86"/>
      <c r="LYE142" s="86"/>
      <c r="LYF142" s="86"/>
      <c r="LYG142" s="86"/>
      <c r="LYH142" s="86"/>
      <c r="LYI142" s="86"/>
      <c r="LYJ142" s="86"/>
      <c r="LYK142" s="86"/>
      <c r="LYL142" s="86"/>
      <c r="LYM142" s="86"/>
      <c r="LYN142" s="86"/>
      <c r="LYO142" s="86"/>
      <c r="LYP142" s="86"/>
      <c r="LYQ142" s="86"/>
      <c r="LYR142" s="86"/>
      <c r="LYS142" s="86"/>
      <c r="LYT142" s="86"/>
      <c r="LYU142" s="86"/>
      <c r="LYV142" s="86"/>
      <c r="LYW142" s="86"/>
      <c r="LYX142" s="86"/>
      <c r="LYY142" s="86"/>
      <c r="LYZ142" s="86"/>
      <c r="LZA142" s="86"/>
      <c r="LZB142" s="86"/>
      <c r="LZC142" s="86"/>
      <c r="LZD142" s="86"/>
      <c r="LZE142" s="86"/>
      <c r="LZF142" s="86"/>
      <c r="LZG142" s="86"/>
      <c r="LZH142" s="86"/>
      <c r="LZI142" s="86"/>
      <c r="LZJ142" s="86"/>
      <c r="LZK142" s="86"/>
      <c r="LZL142" s="86"/>
      <c r="LZM142" s="86"/>
      <c r="LZN142" s="86"/>
      <c r="LZO142" s="86"/>
      <c r="LZP142" s="86"/>
      <c r="LZQ142" s="86"/>
      <c r="LZR142" s="86"/>
      <c r="LZS142" s="86"/>
      <c r="LZT142" s="86"/>
      <c r="LZU142" s="86"/>
      <c r="LZV142" s="86"/>
      <c r="LZW142" s="86"/>
      <c r="LZX142" s="86"/>
      <c r="LZY142" s="86"/>
      <c r="LZZ142" s="86"/>
      <c r="MAA142" s="86"/>
      <c r="MAB142" s="86"/>
      <c r="MAC142" s="86"/>
      <c r="MAD142" s="86"/>
      <c r="MAE142" s="86"/>
      <c r="MAF142" s="86"/>
      <c r="MAG142" s="86"/>
      <c r="MAH142" s="86"/>
      <c r="MAI142" s="86"/>
      <c r="MAJ142" s="86"/>
      <c r="MAK142" s="86"/>
      <c r="MAL142" s="86"/>
      <c r="MAM142" s="86"/>
      <c r="MAN142" s="86"/>
      <c r="MAO142" s="86"/>
      <c r="MAP142" s="86"/>
      <c r="MAQ142" s="86"/>
      <c r="MAR142" s="86"/>
      <c r="MAS142" s="86"/>
      <c r="MAT142" s="86"/>
      <c r="MAU142" s="86"/>
      <c r="MAV142" s="86"/>
      <c r="MAW142" s="86"/>
      <c r="MAX142" s="86"/>
      <c r="MAY142" s="86"/>
      <c r="MAZ142" s="86"/>
      <c r="MBA142" s="86"/>
      <c r="MBB142" s="86"/>
      <c r="MBC142" s="86"/>
      <c r="MBD142" s="86"/>
      <c r="MBE142" s="86"/>
      <c r="MBF142" s="86"/>
      <c r="MBG142" s="86"/>
      <c r="MBH142" s="86"/>
      <c r="MBI142" s="86"/>
      <c r="MBJ142" s="86"/>
      <c r="MBK142" s="86"/>
      <c r="MBL142" s="86"/>
      <c r="MBM142" s="86"/>
      <c r="MBN142" s="86"/>
      <c r="MBO142" s="86"/>
      <c r="MBP142" s="86"/>
      <c r="MBQ142" s="86"/>
      <c r="MBR142" s="86"/>
      <c r="MBS142" s="86"/>
      <c r="MBT142" s="86"/>
      <c r="MBU142" s="86"/>
      <c r="MBV142" s="86"/>
      <c r="MBW142" s="86"/>
      <c r="MBX142" s="86"/>
      <c r="MBY142" s="86"/>
      <c r="MBZ142" s="86"/>
      <c r="MCA142" s="86"/>
      <c r="MCB142" s="86"/>
      <c r="MCC142" s="86"/>
      <c r="MCD142" s="86"/>
      <c r="MCE142" s="86"/>
      <c r="MCF142" s="86"/>
      <c r="MCG142" s="86"/>
      <c r="MCH142" s="86"/>
      <c r="MCI142" s="86"/>
      <c r="MCJ142" s="86"/>
      <c r="MCK142" s="86"/>
      <c r="MCL142" s="86"/>
      <c r="MCM142" s="86"/>
      <c r="MCN142" s="86"/>
      <c r="MCO142" s="86"/>
      <c r="MCP142" s="86"/>
      <c r="MCQ142" s="86"/>
      <c r="MCR142" s="86"/>
      <c r="MCS142" s="86"/>
      <c r="MCT142" s="86"/>
      <c r="MCU142" s="86"/>
      <c r="MCV142" s="86"/>
      <c r="MCW142" s="86"/>
      <c r="MCX142" s="86"/>
      <c r="MCY142" s="86"/>
      <c r="MCZ142" s="86"/>
      <c r="MDA142" s="86"/>
      <c r="MDB142" s="86"/>
      <c r="MDC142" s="86"/>
      <c r="MDD142" s="86"/>
      <c r="MDE142" s="86"/>
      <c r="MDF142" s="86"/>
      <c r="MDG142" s="86"/>
      <c r="MDH142" s="86"/>
      <c r="MDI142" s="86"/>
      <c r="MDJ142" s="86"/>
      <c r="MDK142" s="86"/>
      <c r="MDL142" s="86"/>
      <c r="MDM142" s="86"/>
      <c r="MDN142" s="86"/>
      <c r="MDO142" s="86"/>
      <c r="MDP142" s="86"/>
      <c r="MDQ142" s="86"/>
      <c r="MDR142" s="86"/>
      <c r="MDS142" s="86"/>
      <c r="MDT142" s="86"/>
      <c r="MDU142" s="86"/>
      <c r="MDV142" s="86"/>
      <c r="MDW142" s="86"/>
      <c r="MDX142" s="86"/>
      <c r="MDY142" s="86"/>
      <c r="MDZ142" s="86"/>
      <c r="MEA142" s="86"/>
      <c r="MEB142" s="86"/>
      <c r="MEC142" s="86"/>
      <c r="MED142" s="86"/>
      <c r="MEE142" s="86"/>
      <c r="MEF142" s="86"/>
      <c r="MEG142" s="86"/>
      <c r="MEH142" s="86"/>
      <c r="MEI142" s="86"/>
      <c r="MEJ142" s="86"/>
      <c r="MEK142" s="86"/>
      <c r="MEL142" s="86"/>
      <c r="MEM142" s="86"/>
      <c r="MEN142" s="86"/>
      <c r="MEO142" s="86"/>
      <c r="MEP142" s="86"/>
      <c r="MEQ142" s="86"/>
      <c r="MER142" s="86"/>
      <c r="MES142" s="86"/>
      <c r="MET142" s="86"/>
      <c r="MEU142" s="86"/>
      <c r="MEV142" s="86"/>
      <c r="MEW142" s="86"/>
      <c r="MEX142" s="86"/>
      <c r="MEY142" s="86"/>
      <c r="MEZ142" s="86"/>
      <c r="MFA142" s="86"/>
      <c r="MFB142" s="86"/>
      <c r="MFC142" s="86"/>
      <c r="MFD142" s="86"/>
      <c r="MFE142" s="86"/>
      <c r="MFF142" s="86"/>
      <c r="MFG142" s="86"/>
      <c r="MFH142" s="86"/>
      <c r="MFI142" s="86"/>
      <c r="MFJ142" s="86"/>
      <c r="MFK142" s="86"/>
      <c r="MFL142" s="86"/>
      <c r="MFM142" s="86"/>
      <c r="MFN142" s="86"/>
      <c r="MFO142" s="86"/>
      <c r="MFP142" s="86"/>
      <c r="MFQ142" s="86"/>
      <c r="MFR142" s="86"/>
      <c r="MFS142" s="86"/>
      <c r="MFZ142" s="86"/>
      <c r="MGA142" s="86"/>
      <c r="MGB142" s="86"/>
      <c r="MGC142" s="86"/>
      <c r="MGD142" s="86"/>
      <c r="MGE142" s="86"/>
      <c r="MGF142" s="86"/>
      <c r="MGG142" s="86"/>
      <c r="MGH142" s="86"/>
      <c r="MGI142" s="86"/>
      <c r="MGJ142" s="86"/>
      <c r="MGK142" s="86"/>
      <c r="MGL142" s="86"/>
      <c r="MGM142" s="86"/>
      <c r="MGN142" s="86"/>
      <c r="MGO142" s="86"/>
      <c r="MGP142" s="86"/>
      <c r="MGQ142" s="86"/>
      <c r="MGR142" s="86"/>
      <c r="MGS142" s="86"/>
      <c r="MGT142" s="86"/>
      <c r="MGU142" s="86"/>
      <c r="MGV142" s="86"/>
      <c r="MGW142" s="86"/>
      <c r="MGX142" s="86"/>
      <c r="MGY142" s="86"/>
      <c r="MGZ142" s="86"/>
      <c r="MHA142" s="86"/>
      <c r="MHB142" s="86"/>
      <c r="MHC142" s="86"/>
      <c r="MHD142" s="86"/>
      <c r="MHE142" s="86"/>
      <c r="MHF142" s="86"/>
      <c r="MHG142" s="86"/>
      <c r="MHH142" s="86"/>
      <c r="MHI142" s="86"/>
      <c r="MHJ142" s="86"/>
      <c r="MHK142" s="86"/>
      <c r="MHL142" s="86"/>
      <c r="MHM142" s="86"/>
      <c r="MHN142" s="86"/>
      <c r="MHO142" s="86"/>
      <c r="MHP142" s="86"/>
      <c r="MHQ142" s="86"/>
      <c r="MHR142" s="86"/>
      <c r="MHS142" s="86"/>
      <c r="MHT142" s="86"/>
      <c r="MHU142" s="86"/>
      <c r="MHV142" s="86"/>
      <c r="MHW142" s="86"/>
      <c r="MHX142" s="86"/>
      <c r="MHY142" s="86"/>
      <c r="MHZ142" s="86"/>
      <c r="MIA142" s="86"/>
      <c r="MIB142" s="86"/>
      <c r="MIC142" s="86"/>
      <c r="MID142" s="86"/>
      <c r="MIE142" s="86"/>
      <c r="MIF142" s="86"/>
      <c r="MIG142" s="86"/>
      <c r="MIH142" s="86"/>
      <c r="MII142" s="86"/>
      <c r="MIJ142" s="86"/>
      <c r="MIK142" s="86"/>
      <c r="MIL142" s="86"/>
      <c r="MIM142" s="86"/>
      <c r="MIN142" s="86"/>
      <c r="MIO142" s="86"/>
      <c r="MIP142" s="86"/>
      <c r="MIQ142" s="86"/>
      <c r="MIR142" s="86"/>
      <c r="MIS142" s="86"/>
      <c r="MIT142" s="86"/>
      <c r="MIU142" s="86"/>
      <c r="MIV142" s="86"/>
      <c r="MIW142" s="86"/>
      <c r="MIX142" s="86"/>
      <c r="MIY142" s="86"/>
      <c r="MIZ142" s="86"/>
      <c r="MJA142" s="86"/>
      <c r="MJB142" s="86"/>
      <c r="MJC142" s="86"/>
      <c r="MJD142" s="86"/>
      <c r="MJE142" s="86"/>
      <c r="MJF142" s="86"/>
      <c r="MJG142" s="86"/>
      <c r="MJH142" s="86"/>
      <c r="MJI142" s="86"/>
      <c r="MJJ142" s="86"/>
      <c r="MJK142" s="86"/>
      <c r="MJL142" s="86"/>
      <c r="MJM142" s="86"/>
      <c r="MJN142" s="86"/>
      <c r="MJO142" s="86"/>
      <c r="MJP142" s="86"/>
      <c r="MJQ142" s="86"/>
      <c r="MJR142" s="86"/>
      <c r="MJS142" s="86"/>
      <c r="MJT142" s="86"/>
      <c r="MJU142" s="86"/>
      <c r="MJV142" s="86"/>
      <c r="MJW142" s="86"/>
      <c r="MJX142" s="86"/>
      <c r="MJY142" s="86"/>
      <c r="MJZ142" s="86"/>
      <c r="MKA142" s="86"/>
      <c r="MKB142" s="86"/>
      <c r="MKC142" s="86"/>
      <c r="MKD142" s="86"/>
      <c r="MKE142" s="86"/>
      <c r="MKF142" s="86"/>
      <c r="MKG142" s="86"/>
      <c r="MKH142" s="86"/>
      <c r="MKI142" s="86"/>
      <c r="MKJ142" s="86"/>
      <c r="MKK142" s="86"/>
      <c r="MKL142" s="86"/>
      <c r="MKM142" s="86"/>
      <c r="MKN142" s="86"/>
      <c r="MKO142" s="86"/>
      <c r="MKP142" s="86"/>
      <c r="MKQ142" s="86"/>
      <c r="MKR142" s="86"/>
      <c r="MKS142" s="86"/>
      <c r="MKT142" s="86"/>
      <c r="MKU142" s="86"/>
      <c r="MKV142" s="86"/>
      <c r="MKW142" s="86"/>
      <c r="MKX142" s="86"/>
      <c r="MKY142" s="86"/>
      <c r="MKZ142" s="86"/>
      <c r="MLA142" s="86"/>
      <c r="MLB142" s="86"/>
      <c r="MLC142" s="86"/>
      <c r="MLD142" s="86"/>
      <c r="MLE142" s="86"/>
      <c r="MLF142" s="86"/>
      <c r="MLG142" s="86"/>
      <c r="MLH142" s="86"/>
      <c r="MLI142" s="86"/>
      <c r="MLJ142" s="86"/>
      <c r="MLK142" s="86"/>
      <c r="MLL142" s="86"/>
      <c r="MLM142" s="86"/>
      <c r="MLN142" s="86"/>
      <c r="MLO142" s="86"/>
      <c r="MLP142" s="86"/>
      <c r="MLQ142" s="86"/>
      <c r="MLR142" s="86"/>
      <c r="MLS142" s="86"/>
      <c r="MLT142" s="86"/>
      <c r="MLU142" s="86"/>
      <c r="MLV142" s="86"/>
      <c r="MLW142" s="86"/>
      <c r="MLX142" s="86"/>
      <c r="MLY142" s="86"/>
      <c r="MLZ142" s="86"/>
      <c r="MMA142" s="86"/>
      <c r="MMB142" s="86"/>
      <c r="MMC142" s="86"/>
      <c r="MMD142" s="86"/>
      <c r="MME142" s="86"/>
      <c r="MMF142" s="86"/>
      <c r="MMG142" s="86"/>
      <c r="MMH142" s="86"/>
      <c r="MMI142" s="86"/>
      <c r="MMJ142" s="86"/>
      <c r="MMK142" s="86"/>
      <c r="MML142" s="86"/>
      <c r="MMM142" s="86"/>
      <c r="MMN142" s="86"/>
      <c r="MMO142" s="86"/>
      <c r="MMP142" s="86"/>
      <c r="MMQ142" s="86"/>
      <c r="MMR142" s="86"/>
      <c r="MMS142" s="86"/>
      <c r="MMT142" s="86"/>
      <c r="MMU142" s="86"/>
      <c r="MMV142" s="86"/>
      <c r="MMW142" s="86"/>
      <c r="MMX142" s="86"/>
      <c r="MMY142" s="86"/>
      <c r="MMZ142" s="86"/>
      <c r="MNA142" s="86"/>
      <c r="MNB142" s="86"/>
      <c r="MNC142" s="86"/>
      <c r="MND142" s="86"/>
      <c r="MNE142" s="86"/>
      <c r="MNF142" s="86"/>
      <c r="MNG142" s="86"/>
      <c r="MNH142" s="86"/>
      <c r="MNI142" s="86"/>
      <c r="MNJ142" s="86"/>
      <c r="MNK142" s="86"/>
      <c r="MNL142" s="86"/>
      <c r="MNM142" s="86"/>
      <c r="MNN142" s="86"/>
      <c r="MNO142" s="86"/>
      <c r="MNP142" s="86"/>
      <c r="MNQ142" s="86"/>
      <c r="MNR142" s="86"/>
      <c r="MNS142" s="86"/>
      <c r="MNT142" s="86"/>
      <c r="MNU142" s="86"/>
      <c r="MNV142" s="86"/>
      <c r="MNW142" s="86"/>
      <c r="MNX142" s="86"/>
      <c r="MNY142" s="86"/>
      <c r="MNZ142" s="86"/>
      <c r="MOA142" s="86"/>
      <c r="MOB142" s="86"/>
      <c r="MOC142" s="86"/>
      <c r="MOD142" s="86"/>
      <c r="MOE142" s="86"/>
      <c r="MOF142" s="86"/>
      <c r="MOG142" s="86"/>
      <c r="MOH142" s="86"/>
      <c r="MOI142" s="86"/>
      <c r="MOJ142" s="86"/>
      <c r="MOK142" s="86"/>
      <c r="MOL142" s="86"/>
      <c r="MOM142" s="86"/>
      <c r="MON142" s="86"/>
      <c r="MOO142" s="86"/>
      <c r="MOP142" s="86"/>
      <c r="MOQ142" s="86"/>
      <c r="MOR142" s="86"/>
      <c r="MOS142" s="86"/>
      <c r="MOT142" s="86"/>
      <c r="MOU142" s="86"/>
      <c r="MOV142" s="86"/>
      <c r="MOW142" s="86"/>
      <c r="MOX142" s="86"/>
      <c r="MOY142" s="86"/>
      <c r="MOZ142" s="86"/>
      <c r="MPA142" s="86"/>
      <c r="MPB142" s="86"/>
      <c r="MPC142" s="86"/>
      <c r="MPD142" s="86"/>
      <c r="MPE142" s="86"/>
      <c r="MPF142" s="86"/>
      <c r="MPG142" s="86"/>
      <c r="MPH142" s="86"/>
      <c r="MPI142" s="86"/>
      <c r="MPJ142" s="86"/>
      <c r="MPK142" s="86"/>
      <c r="MPL142" s="86"/>
      <c r="MPM142" s="86"/>
      <c r="MPN142" s="86"/>
      <c r="MPO142" s="86"/>
      <c r="MPV142" s="86"/>
      <c r="MPW142" s="86"/>
      <c r="MPX142" s="86"/>
      <c r="MPY142" s="86"/>
      <c r="MPZ142" s="86"/>
      <c r="MQA142" s="86"/>
      <c r="MQB142" s="86"/>
      <c r="MQC142" s="86"/>
      <c r="MQD142" s="86"/>
      <c r="MQE142" s="86"/>
      <c r="MQF142" s="86"/>
      <c r="MQG142" s="86"/>
      <c r="MQH142" s="86"/>
      <c r="MQI142" s="86"/>
      <c r="MQJ142" s="86"/>
      <c r="MQK142" s="86"/>
      <c r="MQL142" s="86"/>
      <c r="MQM142" s="86"/>
      <c r="MQN142" s="86"/>
      <c r="MQO142" s="86"/>
      <c r="MQP142" s="86"/>
      <c r="MQQ142" s="86"/>
      <c r="MQR142" s="86"/>
      <c r="MQS142" s="86"/>
      <c r="MQT142" s="86"/>
      <c r="MQU142" s="86"/>
      <c r="MQV142" s="86"/>
      <c r="MQW142" s="86"/>
      <c r="MQX142" s="86"/>
      <c r="MQY142" s="86"/>
      <c r="MQZ142" s="86"/>
      <c r="MRA142" s="86"/>
      <c r="MRB142" s="86"/>
      <c r="MRC142" s="86"/>
      <c r="MRD142" s="86"/>
      <c r="MRE142" s="86"/>
      <c r="MRF142" s="86"/>
      <c r="MRG142" s="86"/>
      <c r="MRH142" s="86"/>
      <c r="MRI142" s="86"/>
      <c r="MRJ142" s="86"/>
      <c r="MRK142" s="86"/>
      <c r="MRL142" s="86"/>
      <c r="MRM142" s="86"/>
      <c r="MRN142" s="86"/>
      <c r="MRO142" s="86"/>
      <c r="MRP142" s="86"/>
      <c r="MRQ142" s="86"/>
      <c r="MRR142" s="86"/>
      <c r="MRS142" s="86"/>
      <c r="MRT142" s="86"/>
      <c r="MRU142" s="86"/>
      <c r="MRV142" s="86"/>
      <c r="MRW142" s="86"/>
      <c r="MRX142" s="86"/>
      <c r="MRY142" s="86"/>
      <c r="MRZ142" s="86"/>
      <c r="MSA142" s="86"/>
      <c r="MSB142" s="86"/>
      <c r="MSC142" s="86"/>
      <c r="MSD142" s="86"/>
      <c r="MSE142" s="86"/>
      <c r="MSF142" s="86"/>
      <c r="MSG142" s="86"/>
      <c r="MSH142" s="86"/>
      <c r="MSI142" s="86"/>
      <c r="MSJ142" s="86"/>
      <c r="MSK142" s="86"/>
      <c r="MSL142" s="86"/>
      <c r="MSM142" s="86"/>
      <c r="MSN142" s="86"/>
      <c r="MSO142" s="86"/>
      <c r="MSP142" s="86"/>
      <c r="MSQ142" s="86"/>
      <c r="MSR142" s="86"/>
      <c r="MSS142" s="86"/>
      <c r="MST142" s="86"/>
      <c r="MSU142" s="86"/>
      <c r="MSV142" s="86"/>
      <c r="MSW142" s="86"/>
      <c r="MSX142" s="86"/>
      <c r="MSY142" s="86"/>
      <c r="MSZ142" s="86"/>
      <c r="MTA142" s="86"/>
      <c r="MTB142" s="86"/>
      <c r="MTC142" s="86"/>
      <c r="MTD142" s="86"/>
      <c r="MTE142" s="86"/>
      <c r="MTF142" s="86"/>
      <c r="MTG142" s="86"/>
      <c r="MTH142" s="86"/>
      <c r="MTI142" s="86"/>
      <c r="MTJ142" s="86"/>
      <c r="MTK142" s="86"/>
      <c r="MTL142" s="86"/>
      <c r="MTM142" s="86"/>
      <c r="MTN142" s="86"/>
      <c r="MTO142" s="86"/>
      <c r="MTP142" s="86"/>
      <c r="MTQ142" s="86"/>
      <c r="MTR142" s="86"/>
      <c r="MTS142" s="86"/>
      <c r="MTT142" s="86"/>
      <c r="MTU142" s="86"/>
      <c r="MTV142" s="86"/>
      <c r="MTW142" s="86"/>
      <c r="MTX142" s="86"/>
      <c r="MTY142" s="86"/>
      <c r="MTZ142" s="86"/>
      <c r="MUA142" s="86"/>
      <c r="MUB142" s="86"/>
      <c r="MUC142" s="86"/>
      <c r="MUD142" s="86"/>
      <c r="MUE142" s="86"/>
      <c r="MUF142" s="86"/>
      <c r="MUG142" s="86"/>
      <c r="MUH142" s="86"/>
      <c r="MUI142" s="86"/>
      <c r="MUJ142" s="86"/>
      <c r="MUK142" s="86"/>
      <c r="MUL142" s="86"/>
      <c r="MUM142" s="86"/>
      <c r="MUN142" s="86"/>
      <c r="MUO142" s="86"/>
      <c r="MUP142" s="86"/>
      <c r="MUQ142" s="86"/>
      <c r="MUR142" s="86"/>
      <c r="MUS142" s="86"/>
      <c r="MUT142" s="86"/>
      <c r="MUU142" s="86"/>
      <c r="MUV142" s="86"/>
      <c r="MUW142" s="86"/>
      <c r="MUX142" s="86"/>
      <c r="MUY142" s="86"/>
      <c r="MUZ142" s="86"/>
      <c r="MVA142" s="86"/>
      <c r="MVB142" s="86"/>
      <c r="MVC142" s="86"/>
      <c r="MVD142" s="86"/>
      <c r="MVE142" s="86"/>
      <c r="MVF142" s="86"/>
      <c r="MVG142" s="86"/>
      <c r="MVH142" s="86"/>
      <c r="MVI142" s="86"/>
      <c r="MVJ142" s="86"/>
      <c r="MVK142" s="86"/>
      <c r="MVL142" s="86"/>
      <c r="MVM142" s="86"/>
      <c r="MVN142" s="86"/>
      <c r="MVO142" s="86"/>
      <c r="MVP142" s="86"/>
      <c r="MVQ142" s="86"/>
      <c r="MVR142" s="86"/>
      <c r="MVS142" s="86"/>
      <c r="MVT142" s="86"/>
      <c r="MVU142" s="86"/>
      <c r="MVV142" s="86"/>
      <c r="MVW142" s="86"/>
      <c r="MVX142" s="86"/>
      <c r="MVY142" s="86"/>
      <c r="MVZ142" s="86"/>
      <c r="MWA142" s="86"/>
      <c r="MWB142" s="86"/>
      <c r="MWC142" s="86"/>
      <c r="MWD142" s="86"/>
      <c r="MWE142" s="86"/>
      <c r="MWF142" s="86"/>
      <c r="MWG142" s="86"/>
      <c r="MWH142" s="86"/>
      <c r="MWI142" s="86"/>
      <c r="MWJ142" s="86"/>
      <c r="MWK142" s="86"/>
      <c r="MWL142" s="86"/>
      <c r="MWM142" s="86"/>
      <c r="MWN142" s="86"/>
      <c r="MWO142" s="86"/>
      <c r="MWP142" s="86"/>
      <c r="MWQ142" s="86"/>
      <c r="MWR142" s="86"/>
      <c r="MWS142" s="86"/>
      <c r="MWT142" s="86"/>
      <c r="MWU142" s="86"/>
      <c r="MWV142" s="86"/>
      <c r="MWW142" s="86"/>
      <c r="MWX142" s="86"/>
      <c r="MWY142" s="86"/>
      <c r="MWZ142" s="86"/>
      <c r="MXA142" s="86"/>
      <c r="MXB142" s="86"/>
      <c r="MXC142" s="86"/>
      <c r="MXD142" s="86"/>
      <c r="MXE142" s="86"/>
      <c r="MXF142" s="86"/>
      <c r="MXG142" s="86"/>
      <c r="MXH142" s="86"/>
      <c r="MXI142" s="86"/>
      <c r="MXJ142" s="86"/>
      <c r="MXK142" s="86"/>
      <c r="MXL142" s="86"/>
      <c r="MXM142" s="86"/>
      <c r="MXN142" s="86"/>
      <c r="MXO142" s="86"/>
      <c r="MXP142" s="86"/>
      <c r="MXQ142" s="86"/>
      <c r="MXR142" s="86"/>
      <c r="MXS142" s="86"/>
      <c r="MXT142" s="86"/>
      <c r="MXU142" s="86"/>
      <c r="MXV142" s="86"/>
      <c r="MXW142" s="86"/>
      <c r="MXX142" s="86"/>
      <c r="MXY142" s="86"/>
      <c r="MXZ142" s="86"/>
      <c r="MYA142" s="86"/>
      <c r="MYB142" s="86"/>
      <c r="MYC142" s="86"/>
      <c r="MYD142" s="86"/>
      <c r="MYE142" s="86"/>
      <c r="MYF142" s="86"/>
      <c r="MYG142" s="86"/>
      <c r="MYH142" s="86"/>
      <c r="MYI142" s="86"/>
      <c r="MYJ142" s="86"/>
      <c r="MYK142" s="86"/>
      <c r="MYL142" s="86"/>
      <c r="MYM142" s="86"/>
      <c r="MYN142" s="86"/>
      <c r="MYO142" s="86"/>
      <c r="MYP142" s="86"/>
      <c r="MYQ142" s="86"/>
      <c r="MYR142" s="86"/>
      <c r="MYS142" s="86"/>
      <c r="MYT142" s="86"/>
      <c r="MYU142" s="86"/>
      <c r="MYV142" s="86"/>
      <c r="MYW142" s="86"/>
      <c r="MYX142" s="86"/>
      <c r="MYY142" s="86"/>
      <c r="MYZ142" s="86"/>
      <c r="MZA142" s="86"/>
      <c r="MZB142" s="86"/>
      <c r="MZC142" s="86"/>
      <c r="MZD142" s="86"/>
      <c r="MZE142" s="86"/>
      <c r="MZF142" s="86"/>
      <c r="MZG142" s="86"/>
      <c r="MZH142" s="86"/>
      <c r="MZI142" s="86"/>
      <c r="MZJ142" s="86"/>
      <c r="MZK142" s="86"/>
      <c r="MZR142" s="86"/>
      <c r="MZS142" s="86"/>
      <c r="MZT142" s="86"/>
      <c r="MZU142" s="86"/>
      <c r="MZV142" s="86"/>
      <c r="MZW142" s="86"/>
      <c r="MZX142" s="86"/>
      <c r="MZY142" s="86"/>
      <c r="MZZ142" s="86"/>
      <c r="NAA142" s="86"/>
      <c r="NAB142" s="86"/>
      <c r="NAC142" s="86"/>
      <c r="NAD142" s="86"/>
      <c r="NAE142" s="86"/>
      <c r="NAF142" s="86"/>
      <c r="NAG142" s="86"/>
      <c r="NAH142" s="86"/>
      <c r="NAI142" s="86"/>
      <c r="NAJ142" s="86"/>
      <c r="NAK142" s="86"/>
      <c r="NAL142" s="86"/>
      <c r="NAM142" s="86"/>
      <c r="NAN142" s="86"/>
      <c r="NAO142" s="86"/>
      <c r="NAP142" s="86"/>
      <c r="NAQ142" s="86"/>
      <c r="NAR142" s="86"/>
      <c r="NAS142" s="86"/>
      <c r="NAT142" s="86"/>
      <c r="NAU142" s="86"/>
      <c r="NAV142" s="86"/>
      <c r="NAW142" s="86"/>
      <c r="NAX142" s="86"/>
      <c r="NAY142" s="86"/>
      <c r="NAZ142" s="86"/>
      <c r="NBA142" s="86"/>
      <c r="NBB142" s="86"/>
      <c r="NBC142" s="86"/>
      <c r="NBD142" s="86"/>
      <c r="NBE142" s="86"/>
      <c r="NBF142" s="86"/>
      <c r="NBG142" s="86"/>
      <c r="NBH142" s="86"/>
      <c r="NBI142" s="86"/>
      <c r="NBJ142" s="86"/>
      <c r="NBK142" s="86"/>
      <c r="NBL142" s="86"/>
      <c r="NBM142" s="86"/>
      <c r="NBN142" s="86"/>
      <c r="NBO142" s="86"/>
      <c r="NBP142" s="86"/>
      <c r="NBQ142" s="86"/>
      <c r="NBR142" s="86"/>
      <c r="NBS142" s="86"/>
      <c r="NBT142" s="86"/>
      <c r="NBU142" s="86"/>
      <c r="NBV142" s="86"/>
      <c r="NBW142" s="86"/>
      <c r="NBX142" s="86"/>
      <c r="NBY142" s="86"/>
      <c r="NBZ142" s="86"/>
      <c r="NCA142" s="86"/>
      <c r="NCB142" s="86"/>
      <c r="NCC142" s="86"/>
      <c r="NCD142" s="86"/>
      <c r="NCE142" s="86"/>
      <c r="NCF142" s="86"/>
      <c r="NCG142" s="86"/>
      <c r="NCH142" s="86"/>
      <c r="NCI142" s="86"/>
      <c r="NCJ142" s="86"/>
      <c r="NCK142" s="86"/>
      <c r="NCL142" s="86"/>
      <c r="NCM142" s="86"/>
      <c r="NCN142" s="86"/>
      <c r="NCO142" s="86"/>
      <c r="NCP142" s="86"/>
      <c r="NCQ142" s="86"/>
      <c r="NCR142" s="86"/>
      <c r="NCS142" s="86"/>
      <c r="NCT142" s="86"/>
      <c r="NCU142" s="86"/>
      <c r="NCV142" s="86"/>
      <c r="NCW142" s="86"/>
      <c r="NCX142" s="86"/>
      <c r="NCY142" s="86"/>
      <c r="NCZ142" s="86"/>
      <c r="NDA142" s="86"/>
      <c r="NDB142" s="86"/>
      <c r="NDC142" s="86"/>
      <c r="NDD142" s="86"/>
      <c r="NDE142" s="86"/>
      <c r="NDF142" s="86"/>
      <c r="NDG142" s="86"/>
      <c r="NDH142" s="86"/>
      <c r="NDI142" s="86"/>
      <c r="NDJ142" s="86"/>
      <c r="NDK142" s="86"/>
      <c r="NDL142" s="86"/>
      <c r="NDM142" s="86"/>
      <c r="NDN142" s="86"/>
      <c r="NDO142" s="86"/>
      <c r="NDP142" s="86"/>
      <c r="NDQ142" s="86"/>
      <c r="NDR142" s="86"/>
      <c r="NDS142" s="86"/>
      <c r="NDT142" s="86"/>
      <c r="NDU142" s="86"/>
      <c r="NDV142" s="86"/>
      <c r="NDW142" s="86"/>
      <c r="NDX142" s="86"/>
      <c r="NDY142" s="86"/>
      <c r="NDZ142" s="86"/>
      <c r="NEA142" s="86"/>
      <c r="NEB142" s="86"/>
      <c r="NEC142" s="86"/>
      <c r="NED142" s="86"/>
      <c r="NEE142" s="86"/>
      <c r="NEF142" s="86"/>
      <c r="NEG142" s="86"/>
      <c r="NEH142" s="86"/>
      <c r="NEI142" s="86"/>
      <c r="NEJ142" s="86"/>
      <c r="NEK142" s="86"/>
      <c r="NEL142" s="86"/>
      <c r="NEM142" s="86"/>
      <c r="NEN142" s="86"/>
      <c r="NEO142" s="86"/>
      <c r="NEP142" s="86"/>
      <c r="NEQ142" s="86"/>
      <c r="NER142" s="86"/>
      <c r="NES142" s="86"/>
      <c r="NET142" s="86"/>
      <c r="NEU142" s="86"/>
      <c r="NEV142" s="86"/>
      <c r="NEW142" s="86"/>
      <c r="NEX142" s="86"/>
      <c r="NEY142" s="86"/>
      <c r="NEZ142" s="86"/>
      <c r="NFA142" s="86"/>
      <c r="NFB142" s="86"/>
      <c r="NFC142" s="86"/>
      <c r="NFD142" s="86"/>
      <c r="NFE142" s="86"/>
      <c r="NFF142" s="86"/>
      <c r="NFG142" s="86"/>
      <c r="NFH142" s="86"/>
      <c r="NFI142" s="86"/>
      <c r="NFJ142" s="86"/>
      <c r="NFK142" s="86"/>
      <c r="NFL142" s="86"/>
      <c r="NFM142" s="86"/>
      <c r="NFN142" s="86"/>
      <c r="NFO142" s="86"/>
      <c r="NFP142" s="86"/>
      <c r="NFQ142" s="86"/>
      <c r="NFR142" s="86"/>
      <c r="NFS142" s="86"/>
      <c r="NFT142" s="86"/>
      <c r="NFU142" s="86"/>
      <c r="NFV142" s="86"/>
      <c r="NFW142" s="86"/>
      <c r="NFX142" s="86"/>
      <c r="NFY142" s="86"/>
      <c r="NFZ142" s="86"/>
      <c r="NGA142" s="86"/>
      <c r="NGB142" s="86"/>
      <c r="NGC142" s="86"/>
      <c r="NGD142" s="86"/>
      <c r="NGE142" s="86"/>
      <c r="NGF142" s="86"/>
      <c r="NGG142" s="86"/>
      <c r="NGH142" s="86"/>
      <c r="NGI142" s="86"/>
      <c r="NGJ142" s="86"/>
      <c r="NGK142" s="86"/>
      <c r="NGL142" s="86"/>
      <c r="NGM142" s="86"/>
      <c r="NGN142" s="86"/>
      <c r="NGO142" s="86"/>
      <c r="NGP142" s="86"/>
      <c r="NGQ142" s="86"/>
      <c r="NGR142" s="86"/>
      <c r="NGS142" s="86"/>
      <c r="NGT142" s="86"/>
      <c r="NGU142" s="86"/>
      <c r="NGV142" s="86"/>
      <c r="NGW142" s="86"/>
      <c r="NGX142" s="86"/>
      <c r="NGY142" s="86"/>
      <c r="NGZ142" s="86"/>
      <c r="NHA142" s="86"/>
      <c r="NHB142" s="86"/>
      <c r="NHC142" s="86"/>
      <c r="NHD142" s="86"/>
      <c r="NHE142" s="86"/>
      <c r="NHF142" s="86"/>
      <c r="NHG142" s="86"/>
      <c r="NHH142" s="86"/>
      <c r="NHI142" s="86"/>
      <c r="NHJ142" s="86"/>
      <c r="NHK142" s="86"/>
      <c r="NHL142" s="86"/>
      <c r="NHM142" s="86"/>
      <c r="NHN142" s="86"/>
      <c r="NHO142" s="86"/>
      <c r="NHP142" s="86"/>
      <c r="NHQ142" s="86"/>
      <c r="NHR142" s="86"/>
      <c r="NHS142" s="86"/>
      <c r="NHT142" s="86"/>
      <c r="NHU142" s="86"/>
      <c r="NHV142" s="86"/>
      <c r="NHW142" s="86"/>
      <c r="NHX142" s="86"/>
      <c r="NHY142" s="86"/>
      <c r="NHZ142" s="86"/>
      <c r="NIA142" s="86"/>
      <c r="NIB142" s="86"/>
      <c r="NIC142" s="86"/>
      <c r="NID142" s="86"/>
      <c r="NIE142" s="86"/>
      <c r="NIF142" s="86"/>
      <c r="NIG142" s="86"/>
      <c r="NIH142" s="86"/>
      <c r="NII142" s="86"/>
      <c r="NIJ142" s="86"/>
      <c r="NIK142" s="86"/>
      <c r="NIL142" s="86"/>
      <c r="NIM142" s="86"/>
      <c r="NIN142" s="86"/>
      <c r="NIO142" s="86"/>
      <c r="NIP142" s="86"/>
      <c r="NIQ142" s="86"/>
      <c r="NIR142" s="86"/>
      <c r="NIS142" s="86"/>
      <c r="NIT142" s="86"/>
      <c r="NIU142" s="86"/>
      <c r="NIV142" s="86"/>
      <c r="NIW142" s="86"/>
      <c r="NIX142" s="86"/>
      <c r="NIY142" s="86"/>
      <c r="NIZ142" s="86"/>
      <c r="NJA142" s="86"/>
      <c r="NJB142" s="86"/>
      <c r="NJC142" s="86"/>
      <c r="NJD142" s="86"/>
      <c r="NJE142" s="86"/>
      <c r="NJF142" s="86"/>
      <c r="NJG142" s="86"/>
      <c r="NJN142" s="86"/>
      <c r="NJO142" s="86"/>
      <c r="NJP142" s="86"/>
      <c r="NJQ142" s="86"/>
      <c r="NJR142" s="86"/>
      <c r="NJS142" s="86"/>
      <c r="NJT142" s="86"/>
      <c r="NJU142" s="86"/>
      <c r="NJV142" s="86"/>
      <c r="NJW142" s="86"/>
      <c r="NJX142" s="86"/>
      <c r="NJY142" s="86"/>
      <c r="NJZ142" s="86"/>
      <c r="NKA142" s="86"/>
      <c r="NKB142" s="86"/>
      <c r="NKC142" s="86"/>
      <c r="NKD142" s="86"/>
      <c r="NKE142" s="86"/>
      <c r="NKF142" s="86"/>
      <c r="NKG142" s="86"/>
      <c r="NKH142" s="86"/>
      <c r="NKI142" s="86"/>
      <c r="NKJ142" s="86"/>
      <c r="NKK142" s="86"/>
      <c r="NKL142" s="86"/>
      <c r="NKM142" s="86"/>
      <c r="NKN142" s="86"/>
      <c r="NKO142" s="86"/>
      <c r="NKP142" s="86"/>
      <c r="NKQ142" s="86"/>
      <c r="NKR142" s="86"/>
      <c r="NKS142" s="86"/>
      <c r="NKT142" s="86"/>
      <c r="NKU142" s="86"/>
      <c r="NKV142" s="86"/>
      <c r="NKW142" s="86"/>
      <c r="NKX142" s="86"/>
      <c r="NKY142" s="86"/>
      <c r="NKZ142" s="86"/>
      <c r="NLA142" s="86"/>
      <c r="NLB142" s="86"/>
      <c r="NLC142" s="86"/>
      <c r="NLD142" s="86"/>
      <c r="NLE142" s="86"/>
      <c r="NLF142" s="86"/>
      <c r="NLG142" s="86"/>
      <c r="NLH142" s="86"/>
      <c r="NLI142" s="86"/>
      <c r="NLJ142" s="86"/>
      <c r="NLK142" s="86"/>
      <c r="NLL142" s="86"/>
      <c r="NLM142" s="86"/>
      <c r="NLN142" s="86"/>
      <c r="NLO142" s="86"/>
      <c r="NLP142" s="86"/>
      <c r="NLQ142" s="86"/>
      <c r="NLR142" s="86"/>
      <c r="NLS142" s="86"/>
      <c r="NLT142" s="86"/>
      <c r="NLU142" s="86"/>
      <c r="NLV142" s="86"/>
      <c r="NLW142" s="86"/>
      <c r="NLX142" s="86"/>
      <c r="NLY142" s="86"/>
      <c r="NLZ142" s="86"/>
      <c r="NMA142" s="86"/>
      <c r="NMB142" s="86"/>
      <c r="NMC142" s="86"/>
      <c r="NMD142" s="86"/>
      <c r="NME142" s="86"/>
      <c r="NMF142" s="86"/>
      <c r="NMG142" s="86"/>
      <c r="NMH142" s="86"/>
      <c r="NMI142" s="86"/>
      <c r="NMJ142" s="86"/>
      <c r="NMK142" s="86"/>
      <c r="NML142" s="86"/>
      <c r="NMM142" s="86"/>
      <c r="NMN142" s="86"/>
      <c r="NMO142" s="86"/>
      <c r="NMP142" s="86"/>
      <c r="NMQ142" s="86"/>
      <c r="NMR142" s="86"/>
      <c r="NMS142" s="86"/>
      <c r="NMT142" s="86"/>
      <c r="NMU142" s="86"/>
      <c r="NMV142" s="86"/>
      <c r="NMW142" s="86"/>
      <c r="NMX142" s="86"/>
      <c r="NMY142" s="86"/>
      <c r="NMZ142" s="86"/>
      <c r="NNA142" s="86"/>
      <c r="NNB142" s="86"/>
      <c r="NNC142" s="86"/>
      <c r="NND142" s="86"/>
      <c r="NNE142" s="86"/>
      <c r="NNF142" s="86"/>
      <c r="NNG142" s="86"/>
      <c r="NNH142" s="86"/>
      <c r="NNI142" s="86"/>
      <c r="NNJ142" s="86"/>
      <c r="NNK142" s="86"/>
      <c r="NNL142" s="86"/>
      <c r="NNM142" s="86"/>
      <c r="NNN142" s="86"/>
      <c r="NNO142" s="86"/>
      <c r="NNP142" s="86"/>
      <c r="NNQ142" s="86"/>
      <c r="NNR142" s="86"/>
      <c r="NNS142" s="86"/>
      <c r="NNT142" s="86"/>
      <c r="NNU142" s="86"/>
      <c r="NNV142" s="86"/>
      <c r="NNW142" s="86"/>
      <c r="NNX142" s="86"/>
      <c r="NNY142" s="86"/>
      <c r="NNZ142" s="86"/>
      <c r="NOA142" s="86"/>
      <c r="NOB142" s="86"/>
      <c r="NOC142" s="86"/>
      <c r="NOD142" s="86"/>
      <c r="NOE142" s="86"/>
      <c r="NOF142" s="86"/>
      <c r="NOG142" s="86"/>
      <c r="NOH142" s="86"/>
      <c r="NOI142" s="86"/>
      <c r="NOJ142" s="86"/>
      <c r="NOK142" s="86"/>
      <c r="NOL142" s="86"/>
      <c r="NOM142" s="86"/>
      <c r="NON142" s="86"/>
      <c r="NOO142" s="86"/>
      <c r="NOP142" s="86"/>
      <c r="NOQ142" s="86"/>
      <c r="NOR142" s="86"/>
      <c r="NOS142" s="86"/>
      <c r="NOT142" s="86"/>
      <c r="NOU142" s="86"/>
      <c r="NOV142" s="86"/>
      <c r="NOW142" s="86"/>
      <c r="NOX142" s="86"/>
      <c r="NOY142" s="86"/>
      <c r="NOZ142" s="86"/>
      <c r="NPA142" s="86"/>
      <c r="NPB142" s="86"/>
      <c r="NPC142" s="86"/>
      <c r="NPD142" s="86"/>
      <c r="NPE142" s="86"/>
      <c r="NPF142" s="86"/>
      <c r="NPG142" s="86"/>
      <c r="NPH142" s="86"/>
      <c r="NPI142" s="86"/>
      <c r="NPJ142" s="86"/>
      <c r="NPK142" s="86"/>
      <c r="NPL142" s="86"/>
      <c r="NPM142" s="86"/>
      <c r="NPN142" s="86"/>
      <c r="NPO142" s="86"/>
      <c r="NPP142" s="86"/>
      <c r="NPQ142" s="86"/>
      <c r="NPR142" s="86"/>
      <c r="NPS142" s="86"/>
      <c r="NPT142" s="86"/>
      <c r="NPU142" s="86"/>
      <c r="NPV142" s="86"/>
      <c r="NPW142" s="86"/>
      <c r="NPX142" s="86"/>
      <c r="NPY142" s="86"/>
      <c r="NPZ142" s="86"/>
      <c r="NQA142" s="86"/>
      <c r="NQB142" s="86"/>
      <c r="NQC142" s="86"/>
      <c r="NQD142" s="86"/>
      <c r="NQE142" s="86"/>
      <c r="NQF142" s="86"/>
      <c r="NQG142" s="86"/>
      <c r="NQH142" s="86"/>
      <c r="NQI142" s="86"/>
      <c r="NQJ142" s="86"/>
      <c r="NQK142" s="86"/>
      <c r="NQL142" s="86"/>
      <c r="NQM142" s="86"/>
      <c r="NQN142" s="86"/>
      <c r="NQO142" s="86"/>
      <c r="NQP142" s="86"/>
      <c r="NQQ142" s="86"/>
      <c r="NQR142" s="86"/>
      <c r="NQS142" s="86"/>
      <c r="NQT142" s="86"/>
      <c r="NQU142" s="86"/>
      <c r="NQV142" s="86"/>
      <c r="NQW142" s="86"/>
      <c r="NQX142" s="86"/>
      <c r="NQY142" s="86"/>
      <c r="NQZ142" s="86"/>
      <c r="NRA142" s="86"/>
      <c r="NRB142" s="86"/>
      <c r="NRC142" s="86"/>
      <c r="NRD142" s="86"/>
      <c r="NRE142" s="86"/>
      <c r="NRF142" s="86"/>
      <c r="NRG142" s="86"/>
      <c r="NRH142" s="86"/>
      <c r="NRI142" s="86"/>
      <c r="NRJ142" s="86"/>
      <c r="NRK142" s="86"/>
      <c r="NRL142" s="86"/>
      <c r="NRM142" s="86"/>
      <c r="NRN142" s="86"/>
      <c r="NRO142" s="86"/>
      <c r="NRP142" s="86"/>
      <c r="NRQ142" s="86"/>
      <c r="NRR142" s="86"/>
      <c r="NRS142" s="86"/>
      <c r="NRT142" s="86"/>
      <c r="NRU142" s="86"/>
      <c r="NRV142" s="86"/>
      <c r="NRW142" s="86"/>
      <c r="NRX142" s="86"/>
      <c r="NRY142" s="86"/>
      <c r="NRZ142" s="86"/>
      <c r="NSA142" s="86"/>
      <c r="NSB142" s="86"/>
      <c r="NSC142" s="86"/>
      <c r="NSD142" s="86"/>
      <c r="NSE142" s="86"/>
      <c r="NSF142" s="86"/>
      <c r="NSG142" s="86"/>
      <c r="NSH142" s="86"/>
      <c r="NSI142" s="86"/>
      <c r="NSJ142" s="86"/>
      <c r="NSK142" s="86"/>
      <c r="NSL142" s="86"/>
      <c r="NSM142" s="86"/>
      <c r="NSN142" s="86"/>
      <c r="NSO142" s="86"/>
      <c r="NSP142" s="86"/>
      <c r="NSQ142" s="86"/>
      <c r="NSR142" s="86"/>
      <c r="NSS142" s="86"/>
      <c r="NST142" s="86"/>
      <c r="NSU142" s="86"/>
      <c r="NSV142" s="86"/>
      <c r="NSW142" s="86"/>
      <c r="NSX142" s="86"/>
      <c r="NSY142" s="86"/>
      <c r="NSZ142" s="86"/>
      <c r="NTA142" s="86"/>
      <c r="NTB142" s="86"/>
      <c r="NTC142" s="86"/>
      <c r="NTJ142" s="86"/>
      <c r="NTK142" s="86"/>
      <c r="NTL142" s="86"/>
      <c r="NTM142" s="86"/>
      <c r="NTN142" s="86"/>
      <c r="NTO142" s="86"/>
      <c r="NTP142" s="86"/>
      <c r="NTQ142" s="86"/>
      <c r="NTR142" s="86"/>
      <c r="NTS142" s="86"/>
      <c r="NTT142" s="86"/>
      <c r="NTU142" s="86"/>
      <c r="NTV142" s="86"/>
      <c r="NTW142" s="86"/>
      <c r="NTX142" s="86"/>
      <c r="NTY142" s="86"/>
      <c r="NTZ142" s="86"/>
      <c r="NUA142" s="86"/>
      <c r="NUB142" s="86"/>
      <c r="NUC142" s="86"/>
      <c r="NUD142" s="86"/>
      <c r="NUE142" s="86"/>
      <c r="NUF142" s="86"/>
      <c r="NUG142" s="86"/>
      <c r="NUH142" s="86"/>
      <c r="NUI142" s="86"/>
      <c r="NUJ142" s="86"/>
      <c r="NUK142" s="86"/>
      <c r="NUL142" s="86"/>
      <c r="NUM142" s="86"/>
      <c r="NUN142" s="86"/>
      <c r="NUO142" s="86"/>
      <c r="NUP142" s="86"/>
      <c r="NUQ142" s="86"/>
      <c r="NUR142" s="86"/>
      <c r="NUS142" s="86"/>
      <c r="NUT142" s="86"/>
      <c r="NUU142" s="86"/>
      <c r="NUV142" s="86"/>
      <c r="NUW142" s="86"/>
      <c r="NUX142" s="86"/>
      <c r="NUY142" s="86"/>
      <c r="NUZ142" s="86"/>
      <c r="NVA142" s="86"/>
      <c r="NVB142" s="86"/>
      <c r="NVC142" s="86"/>
      <c r="NVD142" s="86"/>
      <c r="NVE142" s="86"/>
      <c r="NVF142" s="86"/>
      <c r="NVG142" s="86"/>
      <c r="NVH142" s="86"/>
      <c r="NVI142" s="86"/>
      <c r="NVJ142" s="86"/>
      <c r="NVK142" s="86"/>
      <c r="NVL142" s="86"/>
      <c r="NVM142" s="86"/>
      <c r="NVN142" s="86"/>
      <c r="NVO142" s="86"/>
      <c r="NVP142" s="86"/>
      <c r="NVQ142" s="86"/>
      <c r="NVR142" s="86"/>
      <c r="NVS142" s="86"/>
      <c r="NVT142" s="86"/>
      <c r="NVU142" s="86"/>
      <c r="NVV142" s="86"/>
      <c r="NVW142" s="86"/>
      <c r="NVX142" s="86"/>
      <c r="NVY142" s="86"/>
      <c r="NVZ142" s="86"/>
      <c r="NWA142" s="86"/>
      <c r="NWB142" s="86"/>
      <c r="NWC142" s="86"/>
      <c r="NWD142" s="86"/>
      <c r="NWE142" s="86"/>
      <c r="NWF142" s="86"/>
      <c r="NWG142" s="86"/>
      <c r="NWH142" s="86"/>
      <c r="NWI142" s="86"/>
      <c r="NWJ142" s="86"/>
      <c r="NWK142" s="86"/>
      <c r="NWL142" s="86"/>
      <c r="NWM142" s="86"/>
      <c r="NWN142" s="86"/>
      <c r="NWO142" s="86"/>
      <c r="NWP142" s="86"/>
      <c r="NWQ142" s="86"/>
      <c r="NWR142" s="86"/>
      <c r="NWS142" s="86"/>
      <c r="NWT142" s="86"/>
      <c r="NWU142" s="86"/>
      <c r="NWV142" s="86"/>
      <c r="NWW142" s="86"/>
      <c r="NWX142" s="86"/>
      <c r="NWY142" s="86"/>
      <c r="NWZ142" s="86"/>
      <c r="NXA142" s="86"/>
      <c r="NXB142" s="86"/>
      <c r="NXC142" s="86"/>
      <c r="NXD142" s="86"/>
      <c r="NXE142" s="86"/>
      <c r="NXF142" s="86"/>
      <c r="NXG142" s="86"/>
      <c r="NXH142" s="86"/>
      <c r="NXI142" s="86"/>
      <c r="NXJ142" s="86"/>
      <c r="NXK142" s="86"/>
      <c r="NXL142" s="86"/>
      <c r="NXM142" s="86"/>
      <c r="NXN142" s="86"/>
      <c r="NXO142" s="86"/>
      <c r="NXP142" s="86"/>
      <c r="NXQ142" s="86"/>
      <c r="NXR142" s="86"/>
      <c r="NXS142" s="86"/>
      <c r="NXT142" s="86"/>
      <c r="NXU142" s="86"/>
      <c r="NXV142" s="86"/>
      <c r="NXW142" s="86"/>
      <c r="NXX142" s="86"/>
      <c r="NXY142" s="86"/>
      <c r="NXZ142" s="86"/>
      <c r="NYA142" s="86"/>
      <c r="NYB142" s="86"/>
      <c r="NYC142" s="86"/>
      <c r="NYD142" s="86"/>
      <c r="NYE142" s="86"/>
      <c r="NYF142" s="86"/>
      <c r="NYG142" s="86"/>
      <c r="NYH142" s="86"/>
      <c r="NYI142" s="86"/>
      <c r="NYJ142" s="86"/>
      <c r="NYK142" s="86"/>
      <c r="NYL142" s="86"/>
      <c r="NYM142" s="86"/>
      <c r="NYN142" s="86"/>
      <c r="NYO142" s="86"/>
      <c r="NYP142" s="86"/>
      <c r="NYQ142" s="86"/>
      <c r="NYR142" s="86"/>
      <c r="NYS142" s="86"/>
      <c r="NYT142" s="86"/>
      <c r="NYU142" s="86"/>
      <c r="NYV142" s="86"/>
      <c r="NYW142" s="86"/>
      <c r="NYX142" s="86"/>
      <c r="NYY142" s="86"/>
      <c r="NYZ142" s="86"/>
      <c r="NZA142" s="86"/>
      <c r="NZB142" s="86"/>
      <c r="NZC142" s="86"/>
      <c r="NZD142" s="86"/>
      <c r="NZE142" s="86"/>
      <c r="NZF142" s="86"/>
      <c r="NZG142" s="86"/>
      <c r="NZH142" s="86"/>
      <c r="NZI142" s="86"/>
      <c r="NZJ142" s="86"/>
      <c r="NZK142" s="86"/>
      <c r="NZL142" s="86"/>
      <c r="NZM142" s="86"/>
      <c r="NZN142" s="86"/>
      <c r="NZO142" s="86"/>
      <c r="NZP142" s="86"/>
      <c r="NZQ142" s="86"/>
      <c r="NZR142" s="86"/>
      <c r="NZS142" s="86"/>
      <c r="NZT142" s="86"/>
      <c r="NZU142" s="86"/>
      <c r="NZV142" s="86"/>
      <c r="NZW142" s="86"/>
      <c r="NZX142" s="86"/>
      <c r="NZY142" s="86"/>
      <c r="NZZ142" s="86"/>
      <c r="OAA142" s="86"/>
      <c r="OAB142" s="86"/>
      <c r="OAC142" s="86"/>
      <c r="OAD142" s="86"/>
      <c r="OAE142" s="86"/>
      <c r="OAF142" s="86"/>
      <c r="OAG142" s="86"/>
      <c r="OAH142" s="86"/>
      <c r="OAI142" s="86"/>
      <c r="OAJ142" s="86"/>
      <c r="OAK142" s="86"/>
      <c r="OAL142" s="86"/>
      <c r="OAM142" s="86"/>
      <c r="OAN142" s="86"/>
      <c r="OAO142" s="86"/>
      <c r="OAP142" s="86"/>
      <c r="OAQ142" s="86"/>
      <c r="OAR142" s="86"/>
      <c r="OAS142" s="86"/>
      <c r="OAT142" s="86"/>
      <c r="OAU142" s="86"/>
      <c r="OAV142" s="86"/>
      <c r="OAW142" s="86"/>
      <c r="OAX142" s="86"/>
      <c r="OAY142" s="86"/>
      <c r="OAZ142" s="86"/>
      <c r="OBA142" s="86"/>
      <c r="OBB142" s="86"/>
      <c r="OBC142" s="86"/>
      <c r="OBD142" s="86"/>
      <c r="OBE142" s="86"/>
      <c r="OBF142" s="86"/>
      <c r="OBG142" s="86"/>
      <c r="OBH142" s="86"/>
      <c r="OBI142" s="86"/>
      <c r="OBJ142" s="86"/>
      <c r="OBK142" s="86"/>
      <c r="OBL142" s="86"/>
      <c r="OBM142" s="86"/>
      <c r="OBN142" s="86"/>
      <c r="OBO142" s="86"/>
      <c r="OBP142" s="86"/>
      <c r="OBQ142" s="86"/>
      <c r="OBR142" s="86"/>
      <c r="OBS142" s="86"/>
      <c r="OBT142" s="86"/>
      <c r="OBU142" s="86"/>
      <c r="OBV142" s="86"/>
      <c r="OBW142" s="86"/>
      <c r="OBX142" s="86"/>
      <c r="OBY142" s="86"/>
      <c r="OBZ142" s="86"/>
      <c r="OCA142" s="86"/>
      <c r="OCB142" s="86"/>
      <c r="OCC142" s="86"/>
      <c r="OCD142" s="86"/>
      <c r="OCE142" s="86"/>
      <c r="OCF142" s="86"/>
      <c r="OCG142" s="86"/>
      <c r="OCH142" s="86"/>
      <c r="OCI142" s="86"/>
      <c r="OCJ142" s="86"/>
      <c r="OCK142" s="86"/>
      <c r="OCL142" s="86"/>
      <c r="OCM142" s="86"/>
      <c r="OCN142" s="86"/>
      <c r="OCO142" s="86"/>
      <c r="OCP142" s="86"/>
      <c r="OCQ142" s="86"/>
      <c r="OCR142" s="86"/>
      <c r="OCS142" s="86"/>
      <c r="OCT142" s="86"/>
      <c r="OCU142" s="86"/>
      <c r="OCV142" s="86"/>
      <c r="OCW142" s="86"/>
      <c r="OCX142" s="86"/>
      <c r="OCY142" s="86"/>
      <c r="ODF142" s="86"/>
      <c r="ODG142" s="86"/>
      <c r="ODH142" s="86"/>
      <c r="ODI142" s="86"/>
      <c r="ODJ142" s="86"/>
      <c r="ODK142" s="86"/>
      <c r="ODL142" s="86"/>
      <c r="ODM142" s="86"/>
      <c r="ODN142" s="86"/>
      <c r="ODO142" s="86"/>
      <c r="ODP142" s="86"/>
      <c r="ODQ142" s="86"/>
      <c r="ODR142" s="86"/>
      <c r="ODS142" s="86"/>
      <c r="ODT142" s="86"/>
      <c r="ODU142" s="86"/>
      <c r="ODV142" s="86"/>
      <c r="ODW142" s="86"/>
      <c r="ODX142" s="86"/>
      <c r="ODY142" s="86"/>
      <c r="ODZ142" s="86"/>
      <c r="OEA142" s="86"/>
      <c r="OEB142" s="86"/>
      <c r="OEC142" s="86"/>
      <c r="OED142" s="86"/>
      <c r="OEE142" s="86"/>
      <c r="OEF142" s="86"/>
      <c r="OEG142" s="86"/>
      <c r="OEH142" s="86"/>
      <c r="OEI142" s="86"/>
      <c r="OEJ142" s="86"/>
      <c r="OEK142" s="86"/>
      <c r="OEL142" s="86"/>
      <c r="OEM142" s="86"/>
      <c r="OEN142" s="86"/>
      <c r="OEO142" s="86"/>
      <c r="OEP142" s="86"/>
      <c r="OEQ142" s="86"/>
      <c r="OER142" s="86"/>
      <c r="OES142" s="86"/>
      <c r="OET142" s="86"/>
      <c r="OEU142" s="86"/>
      <c r="OEV142" s="86"/>
      <c r="OEW142" s="86"/>
      <c r="OEX142" s="86"/>
      <c r="OEY142" s="86"/>
      <c r="OEZ142" s="86"/>
      <c r="OFA142" s="86"/>
      <c r="OFB142" s="86"/>
      <c r="OFC142" s="86"/>
      <c r="OFD142" s="86"/>
      <c r="OFE142" s="86"/>
      <c r="OFF142" s="86"/>
      <c r="OFG142" s="86"/>
      <c r="OFH142" s="86"/>
      <c r="OFI142" s="86"/>
      <c r="OFJ142" s="86"/>
      <c r="OFK142" s="86"/>
      <c r="OFL142" s="86"/>
      <c r="OFM142" s="86"/>
      <c r="OFN142" s="86"/>
      <c r="OFO142" s="86"/>
      <c r="OFP142" s="86"/>
      <c r="OFQ142" s="86"/>
      <c r="OFR142" s="86"/>
      <c r="OFS142" s="86"/>
      <c r="OFT142" s="86"/>
      <c r="OFU142" s="86"/>
      <c r="OFV142" s="86"/>
      <c r="OFW142" s="86"/>
      <c r="OFX142" s="86"/>
      <c r="OFY142" s="86"/>
      <c r="OFZ142" s="86"/>
      <c r="OGA142" s="86"/>
      <c r="OGB142" s="86"/>
      <c r="OGC142" s="86"/>
      <c r="OGD142" s="86"/>
      <c r="OGE142" s="86"/>
      <c r="OGF142" s="86"/>
      <c r="OGG142" s="86"/>
      <c r="OGH142" s="86"/>
      <c r="OGI142" s="86"/>
      <c r="OGJ142" s="86"/>
      <c r="OGK142" s="86"/>
      <c r="OGL142" s="86"/>
      <c r="OGM142" s="86"/>
      <c r="OGN142" s="86"/>
      <c r="OGO142" s="86"/>
      <c r="OGP142" s="86"/>
      <c r="OGQ142" s="86"/>
      <c r="OGR142" s="86"/>
      <c r="OGS142" s="86"/>
      <c r="OGT142" s="86"/>
      <c r="OGU142" s="86"/>
      <c r="OGV142" s="86"/>
      <c r="OGW142" s="86"/>
      <c r="OGX142" s="86"/>
      <c r="OGY142" s="86"/>
      <c r="OGZ142" s="86"/>
      <c r="OHA142" s="86"/>
      <c r="OHB142" s="86"/>
      <c r="OHC142" s="86"/>
      <c r="OHD142" s="86"/>
      <c r="OHE142" s="86"/>
      <c r="OHF142" s="86"/>
      <c r="OHG142" s="86"/>
      <c r="OHH142" s="86"/>
      <c r="OHI142" s="86"/>
      <c r="OHJ142" s="86"/>
      <c r="OHK142" s="86"/>
      <c r="OHL142" s="86"/>
      <c r="OHM142" s="86"/>
      <c r="OHN142" s="86"/>
      <c r="OHO142" s="86"/>
      <c r="OHP142" s="86"/>
      <c r="OHQ142" s="86"/>
      <c r="OHR142" s="86"/>
      <c r="OHS142" s="86"/>
      <c r="OHT142" s="86"/>
      <c r="OHU142" s="86"/>
      <c r="OHV142" s="86"/>
      <c r="OHW142" s="86"/>
      <c r="OHX142" s="86"/>
      <c r="OHY142" s="86"/>
      <c r="OHZ142" s="86"/>
      <c r="OIA142" s="86"/>
      <c r="OIB142" s="86"/>
      <c r="OIC142" s="86"/>
      <c r="OID142" s="86"/>
      <c r="OIE142" s="86"/>
      <c r="OIF142" s="86"/>
      <c r="OIG142" s="86"/>
      <c r="OIH142" s="86"/>
      <c r="OII142" s="86"/>
      <c r="OIJ142" s="86"/>
      <c r="OIK142" s="86"/>
      <c r="OIL142" s="86"/>
      <c r="OIM142" s="86"/>
      <c r="OIN142" s="86"/>
      <c r="OIO142" s="86"/>
      <c r="OIP142" s="86"/>
      <c r="OIQ142" s="86"/>
      <c r="OIR142" s="86"/>
      <c r="OIS142" s="86"/>
      <c r="OIT142" s="86"/>
      <c r="OIU142" s="86"/>
      <c r="OIV142" s="86"/>
      <c r="OIW142" s="86"/>
      <c r="OIX142" s="86"/>
      <c r="OIY142" s="86"/>
      <c r="OIZ142" s="86"/>
      <c r="OJA142" s="86"/>
      <c r="OJB142" s="86"/>
      <c r="OJC142" s="86"/>
      <c r="OJD142" s="86"/>
      <c r="OJE142" s="86"/>
      <c r="OJF142" s="86"/>
      <c r="OJG142" s="86"/>
      <c r="OJH142" s="86"/>
      <c r="OJI142" s="86"/>
      <c r="OJJ142" s="86"/>
      <c r="OJK142" s="86"/>
      <c r="OJL142" s="86"/>
      <c r="OJM142" s="86"/>
      <c r="OJN142" s="86"/>
      <c r="OJO142" s="86"/>
      <c r="OJP142" s="86"/>
      <c r="OJQ142" s="86"/>
      <c r="OJR142" s="86"/>
      <c r="OJS142" s="86"/>
      <c r="OJT142" s="86"/>
      <c r="OJU142" s="86"/>
      <c r="OJV142" s="86"/>
      <c r="OJW142" s="86"/>
      <c r="OJX142" s="86"/>
      <c r="OJY142" s="86"/>
      <c r="OJZ142" s="86"/>
      <c r="OKA142" s="86"/>
      <c r="OKB142" s="86"/>
      <c r="OKC142" s="86"/>
      <c r="OKD142" s="86"/>
      <c r="OKE142" s="86"/>
      <c r="OKF142" s="86"/>
      <c r="OKG142" s="86"/>
      <c r="OKH142" s="86"/>
      <c r="OKI142" s="86"/>
      <c r="OKJ142" s="86"/>
      <c r="OKK142" s="86"/>
      <c r="OKL142" s="86"/>
      <c r="OKM142" s="86"/>
      <c r="OKN142" s="86"/>
      <c r="OKO142" s="86"/>
      <c r="OKP142" s="86"/>
      <c r="OKQ142" s="86"/>
      <c r="OKR142" s="86"/>
      <c r="OKS142" s="86"/>
      <c r="OKT142" s="86"/>
      <c r="OKU142" s="86"/>
      <c r="OKV142" s="86"/>
      <c r="OKW142" s="86"/>
      <c r="OKX142" s="86"/>
      <c r="OKY142" s="86"/>
      <c r="OKZ142" s="86"/>
      <c r="OLA142" s="86"/>
      <c r="OLB142" s="86"/>
      <c r="OLC142" s="86"/>
      <c r="OLD142" s="86"/>
      <c r="OLE142" s="86"/>
      <c r="OLF142" s="86"/>
      <c r="OLG142" s="86"/>
      <c r="OLH142" s="86"/>
      <c r="OLI142" s="86"/>
      <c r="OLJ142" s="86"/>
      <c r="OLK142" s="86"/>
      <c r="OLL142" s="86"/>
      <c r="OLM142" s="86"/>
      <c r="OLN142" s="86"/>
      <c r="OLO142" s="86"/>
      <c r="OLP142" s="86"/>
      <c r="OLQ142" s="86"/>
      <c r="OLR142" s="86"/>
      <c r="OLS142" s="86"/>
      <c r="OLT142" s="86"/>
      <c r="OLU142" s="86"/>
      <c r="OLV142" s="86"/>
      <c r="OLW142" s="86"/>
      <c r="OLX142" s="86"/>
      <c r="OLY142" s="86"/>
      <c r="OLZ142" s="86"/>
      <c r="OMA142" s="86"/>
      <c r="OMB142" s="86"/>
      <c r="OMC142" s="86"/>
      <c r="OMD142" s="86"/>
      <c r="OME142" s="86"/>
      <c r="OMF142" s="86"/>
      <c r="OMG142" s="86"/>
      <c r="OMH142" s="86"/>
      <c r="OMI142" s="86"/>
      <c r="OMJ142" s="86"/>
      <c r="OMK142" s="86"/>
      <c r="OML142" s="86"/>
      <c r="OMM142" s="86"/>
      <c r="OMN142" s="86"/>
      <c r="OMO142" s="86"/>
      <c r="OMP142" s="86"/>
      <c r="OMQ142" s="86"/>
      <c r="OMR142" s="86"/>
      <c r="OMS142" s="86"/>
      <c r="OMT142" s="86"/>
      <c r="OMU142" s="86"/>
      <c r="ONB142" s="86"/>
      <c r="ONC142" s="86"/>
      <c r="OND142" s="86"/>
      <c r="ONE142" s="86"/>
      <c r="ONF142" s="86"/>
      <c r="ONG142" s="86"/>
      <c r="ONH142" s="86"/>
      <c r="ONI142" s="86"/>
      <c r="ONJ142" s="86"/>
      <c r="ONK142" s="86"/>
      <c r="ONL142" s="86"/>
      <c r="ONM142" s="86"/>
      <c r="ONN142" s="86"/>
      <c r="ONO142" s="86"/>
      <c r="ONP142" s="86"/>
      <c r="ONQ142" s="86"/>
      <c r="ONR142" s="86"/>
      <c r="ONS142" s="86"/>
      <c r="ONT142" s="86"/>
      <c r="ONU142" s="86"/>
      <c r="ONV142" s="86"/>
      <c r="ONW142" s="86"/>
      <c r="ONX142" s="86"/>
      <c r="ONY142" s="86"/>
      <c r="ONZ142" s="86"/>
      <c r="OOA142" s="86"/>
      <c r="OOB142" s="86"/>
      <c r="OOC142" s="86"/>
      <c r="OOD142" s="86"/>
      <c r="OOE142" s="86"/>
      <c r="OOF142" s="86"/>
      <c r="OOG142" s="86"/>
      <c r="OOH142" s="86"/>
      <c r="OOI142" s="86"/>
      <c r="OOJ142" s="86"/>
      <c r="OOK142" s="86"/>
      <c r="OOL142" s="86"/>
      <c r="OOM142" s="86"/>
      <c r="OON142" s="86"/>
      <c r="OOO142" s="86"/>
      <c r="OOP142" s="86"/>
      <c r="OOQ142" s="86"/>
      <c r="OOR142" s="86"/>
      <c r="OOS142" s="86"/>
      <c r="OOT142" s="86"/>
      <c r="OOU142" s="86"/>
      <c r="OOV142" s="86"/>
      <c r="OOW142" s="86"/>
      <c r="OOX142" s="86"/>
      <c r="OOY142" s="86"/>
      <c r="OOZ142" s="86"/>
      <c r="OPA142" s="86"/>
      <c r="OPB142" s="86"/>
      <c r="OPC142" s="86"/>
      <c r="OPD142" s="86"/>
      <c r="OPE142" s="86"/>
      <c r="OPF142" s="86"/>
      <c r="OPG142" s="86"/>
      <c r="OPH142" s="86"/>
      <c r="OPI142" s="86"/>
      <c r="OPJ142" s="86"/>
      <c r="OPK142" s="86"/>
      <c r="OPL142" s="86"/>
      <c r="OPM142" s="86"/>
      <c r="OPN142" s="86"/>
      <c r="OPO142" s="86"/>
      <c r="OPP142" s="86"/>
      <c r="OPQ142" s="86"/>
      <c r="OPR142" s="86"/>
      <c r="OPS142" s="86"/>
      <c r="OPT142" s="86"/>
      <c r="OPU142" s="86"/>
      <c r="OPV142" s="86"/>
      <c r="OPW142" s="86"/>
      <c r="OPX142" s="86"/>
      <c r="OPY142" s="86"/>
      <c r="OPZ142" s="86"/>
      <c r="OQA142" s="86"/>
      <c r="OQB142" s="86"/>
      <c r="OQC142" s="86"/>
      <c r="OQD142" s="86"/>
      <c r="OQE142" s="86"/>
      <c r="OQF142" s="86"/>
      <c r="OQG142" s="86"/>
      <c r="OQH142" s="86"/>
      <c r="OQI142" s="86"/>
      <c r="OQJ142" s="86"/>
      <c r="OQK142" s="86"/>
      <c r="OQL142" s="86"/>
      <c r="OQM142" s="86"/>
      <c r="OQN142" s="86"/>
      <c r="OQO142" s="86"/>
      <c r="OQP142" s="86"/>
      <c r="OQQ142" s="86"/>
      <c r="OQR142" s="86"/>
      <c r="OQS142" s="86"/>
      <c r="OQT142" s="86"/>
      <c r="OQU142" s="86"/>
      <c r="OQV142" s="86"/>
      <c r="OQW142" s="86"/>
      <c r="OQX142" s="86"/>
      <c r="OQY142" s="86"/>
      <c r="OQZ142" s="86"/>
      <c r="ORA142" s="86"/>
      <c r="ORB142" s="86"/>
      <c r="ORC142" s="86"/>
      <c r="ORD142" s="86"/>
      <c r="ORE142" s="86"/>
      <c r="ORF142" s="86"/>
      <c r="ORG142" s="86"/>
      <c r="ORH142" s="86"/>
      <c r="ORI142" s="86"/>
      <c r="ORJ142" s="86"/>
      <c r="ORK142" s="86"/>
      <c r="ORL142" s="86"/>
      <c r="ORM142" s="86"/>
      <c r="ORN142" s="86"/>
      <c r="ORO142" s="86"/>
      <c r="ORP142" s="86"/>
      <c r="ORQ142" s="86"/>
      <c r="ORR142" s="86"/>
      <c r="ORS142" s="86"/>
      <c r="ORT142" s="86"/>
      <c r="ORU142" s="86"/>
      <c r="ORV142" s="86"/>
      <c r="ORW142" s="86"/>
      <c r="ORX142" s="86"/>
      <c r="ORY142" s="86"/>
      <c r="ORZ142" s="86"/>
      <c r="OSA142" s="86"/>
      <c r="OSB142" s="86"/>
      <c r="OSC142" s="86"/>
      <c r="OSD142" s="86"/>
      <c r="OSE142" s="86"/>
      <c r="OSF142" s="86"/>
      <c r="OSG142" s="86"/>
      <c r="OSH142" s="86"/>
      <c r="OSI142" s="86"/>
      <c r="OSJ142" s="86"/>
      <c r="OSK142" s="86"/>
      <c r="OSL142" s="86"/>
      <c r="OSM142" s="86"/>
      <c r="OSN142" s="86"/>
      <c r="OSO142" s="86"/>
      <c r="OSP142" s="86"/>
      <c r="OSQ142" s="86"/>
      <c r="OSR142" s="86"/>
      <c r="OSS142" s="86"/>
      <c r="OST142" s="86"/>
      <c r="OSU142" s="86"/>
      <c r="OSV142" s="86"/>
      <c r="OSW142" s="86"/>
      <c r="OSX142" s="86"/>
      <c r="OSY142" s="86"/>
      <c r="OSZ142" s="86"/>
      <c r="OTA142" s="86"/>
      <c r="OTB142" s="86"/>
      <c r="OTC142" s="86"/>
      <c r="OTD142" s="86"/>
      <c r="OTE142" s="86"/>
      <c r="OTF142" s="86"/>
      <c r="OTG142" s="86"/>
      <c r="OTH142" s="86"/>
      <c r="OTI142" s="86"/>
      <c r="OTJ142" s="86"/>
      <c r="OTK142" s="86"/>
      <c r="OTL142" s="86"/>
      <c r="OTM142" s="86"/>
      <c r="OTN142" s="86"/>
      <c r="OTO142" s="86"/>
      <c r="OTP142" s="86"/>
      <c r="OTQ142" s="86"/>
      <c r="OTR142" s="86"/>
      <c r="OTS142" s="86"/>
      <c r="OTT142" s="86"/>
      <c r="OTU142" s="86"/>
      <c r="OTV142" s="86"/>
      <c r="OTW142" s="86"/>
      <c r="OTX142" s="86"/>
      <c r="OTY142" s="86"/>
      <c r="OTZ142" s="86"/>
      <c r="OUA142" s="86"/>
      <c r="OUB142" s="86"/>
      <c r="OUC142" s="86"/>
      <c r="OUD142" s="86"/>
      <c r="OUE142" s="86"/>
      <c r="OUF142" s="86"/>
      <c r="OUG142" s="86"/>
      <c r="OUH142" s="86"/>
      <c r="OUI142" s="86"/>
      <c r="OUJ142" s="86"/>
      <c r="OUK142" s="86"/>
      <c r="OUL142" s="86"/>
      <c r="OUM142" s="86"/>
      <c r="OUN142" s="86"/>
      <c r="OUO142" s="86"/>
      <c r="OUP142" s="86"/>
      <c r="OUQ142" s="86"/>
      <c r="OUR142" s="86"/>
      <c r="OUS142" s="86"/>
      <c r="OUT142" s="86"/>
      <c r="OUU142" s="86"/>
      <c r="OUV142" s="86"/>
      <c r="OUW142" s="86"/>
      <c r="OUX142" s="86"/>
      <c r="OUY142" s="86"/>
      <c r="OUZ142" s="86"/>
      <c r="OVA142" s="86"/>
      <c r="OVB142" s="86"/>
      <c r="OVC142" s="86"/>
      <c r="OVD142" s="86"/>
      <c r="OVE142" s="86"/>
      <c r="OVF142" s="86"/>
      <c r="OVG142" s="86"/>
      <c r="OVH142" s="86"/>
      <c r="OVI142" s="86"/>
      <c r="OVJ142" s="86"/>
      <c r="OVK142" s="86"/>
      <c r="OVL142" s="86"/>
      <c r="OVM142" s="86"/>
      <c r="OVN142" s="86"/>
      <c r="OVO142" s="86"/>
      <c r="OVP142" s="86"/>
      <c r="OVQ142" s="86"/>
      <c r="OVR142" s="86"/>
      <c r="OVS142" s="86"/>
      <c r="OVT142" s="86"/>
      <c r="OVU142" s="86"/>
      <c r="OVV142" s="86"/>
      <c r="OVW142" s="86"/>
      <c r="OVX142" s="86"/>
      <c r="OVY142" s="86"/>
      <c r="OVZ142" s="86"/>
      <c r="OWA142" s="86"/>
      <c r="OWB142" s="86"/>
      <c r="OWC142" s="86"/>
      <c r="OWD142" s="86"/>
      <c r="OWE142" s="86"/>
      <c r="OWF142" s="86"/>
      <c r="OWG142" s="86"/>
      <c r="OWH142" s="86"/>
      <c r="OWI142" s="86"/>
      <c r="OWJ142" s="86"/>
      <c r="OWK142" s="86"/>
      <c r="OWL142" s="86"/>
      <c r="OWM142" s="86"/>
      <c r="OWN142" s="86"/>
      <c r="OWO142" s="86"/>
      <c r="OWP142" s="86"/>
      <c r="OWQ142" s="86"/>
      <c r="OWX142" s="86"/>
      <c r="OWY142" s="86"/>
      <c r="OWZ142" s="86"/>
      <c r="OXA142" s="86"/>
      <c r="OXB142" s="86"/>
      <c r="OXC142" s="86"/>
      <c r="OXD142" s="86"/>
      <c r="OXE142" s="86"/>
      <c r="OXF142" s="86"/>
      <c r="OXG142" s="86"/>
      <c r="OXH142" s="86"/>
      <c r="OXI142" s="86"/>
      <c r="OXJ142" s="86"/>
      <c r="OXK142" s="86"/>
      <c r="OXL142" s="86"/>
      <c r="OXM142" s="86"/>
      <c r="OXN142" s="86"/>
      <c r="OXO142" s="86"/>
      <c r="OXP142" s="86"/>
      <c r="OXQ142" s="86"/>
      <c r="OXR142" s="86"/>
      <c r="OXS142" s="86"/>
      <c r="OXT142" s="86"/>
      <c r="OXU142" s="86"/>
      <c r="OXV142" s="86"/>
      <c r="OXW142" s="86"/>
      <c r="OXX142" s="86"/>
      <c r="OXY142" s="86"/>
      <c r="OXZ142" s="86"/>
      <c r="OYA142" s="86"/>
      <c r="OYB142" s="86"/>
      <c r="OYC142" s="86"/>
      <c r="OYD142" s="86"/>
      <c r="OYE142" s="86"/>
      <c r="OYF142" s="86"/>
      <c r="OYG142" s="86"/>
      <c r="OYH142" s="86"/>
      <c r="OYI142" s="86"/>
      <c r="OYJ142" s="86"/>
      <c r="OYK142" s="86"/>
      <c r="OYL142" s="86"/>
      <c r="OYM142" s="86"/>
      <c r="OYN142" s="86"/>
      <c r="OYO142" s="86"/>
      <c r="OYP142" s="86"/>
      <c r="OYQ142" s="86"/>
      <c r="OYR142" s="86"/>
      <c r="OYS142" s="86"/>
      <c r="OYT142" s="86"/>
      <c r="OYU142" s="86"/>
      <c r="OYV142" s="86"/>
      <c r="OYW142" s="86"/>
      <c r="OYX142" s="86"/>
      <c r="OYY142" s="86"/>
      <c r="OYZ142" s="86"/>
      <c r="OZA142" s="86"/>
      <c r="OZB142" s="86"/>
      <c r="OZC142" s="86"/>
      <c r="OZD142" s="86"/>
      <c r="OZE142" s="86"/>
      <c r="OZF142" s="86"/>
      <c r="OZG142" s="86"/>
      <c r="OZH142" s="86"/>
      <c r="OZI142" s="86"/>
      <c r="OZJ142" s="86"/>
      <c r="OZK142" s="86"/>
      <c r="OZL142" s="86"/>
      <c r="OZM142" s="86"/>
      <c r="OZN142" s="86"/>
      <c r="OZO142" s="86"/>
      <c r="OZP142" s="86"/>
      <c r="OZQ142" s="86"/>
      <c r="OZR142" s="86"/>
      <c r="OZS142" s="86"/>
      <c r="OZT142" s="86"/>
      <c r="OZU142" s="86"/>
      <c r="OZV142" s="86"/>
      <c r="OZW142" s="86"/>
      <c r="OZX142" s="86"/>
      <c r="OZY142" s="86"/>
      <c r="OZZ142" s="86"/>
      <c r="PAA142" s="86"/>
      <c r="PAB142" s="86"/>
      <c r="PAC142" s="86"/>
      <c r="PAD142" s="86"/>
      <c r="PAE142" s="86"/>
      <c r="PAF142" s="86"/>
      <c r="PAG142" s="86"/>
      <c r="PAH142" s="86"/>
      <c r="PAI142" s="86"/>
      <c r="PAJ142" s="86"/>
      <c r="PAK142" s="86"/>
      <c r="PAL142" s="86"/>
      <c r="PAM142" s="86"/>
      <c r="PAN142" s="86"/>
      <c r="PAO142" s="86"/>
      <c r="PAP142" s="86"/>
      <c r="PAQ142" s="86"/>
      <c r="PAR142" s="86"/>
      <c r="PAS142" s="86"/>
      <c r="PAT142" s="86"/>
      <c r="PAU142" s="86"/>
      <c r="PAV142" s="86"/>
      <c r="PAW142" s="86"/>
      <c r="PAX142" s="86"/>
      <c r="PAY142" s="86"/>
      <c r="PAZ142" s="86"/>
      <c r="PBA142" s="86"/>
      <c r="PBB142" s="86"/>
      <c r="PBC142" s="86"/>
      <c r="PBD142" s="86"/>
      <c r="PBE142" s="86"/>
      <c r="PBF142" s="86"/>
      <c r="PBG142" s="86"/>
      <c r="PBH142" s="86"/>
      <c r="PBI142" s="86"/>
      <c r="PBJ142" s="86"/>
      <c r="PBK142" s="86"/>
      <c r="PBL142" s="86"/>
      <c r="PBM142" s="86"/>
      <c r="PBN142" s="86"/>
      <c r="PBO142" s="86"/>
      <c r="PBP142" s="86"/>
      <c r="PBQ142" s="86"/>
      <c r="PBR142" s="86"/>
      <c r="PBS142" s="86"/>
      <c r="PBT142" s="86"/>
      <c r="PBU142" s="86"/>
      <c r="PBV142" s="86"/>
      <c r="PBW142" s="86"/>
      <c r="PBX142" s="86"/>
      <c r="PBY142" s="86"/>
      <c r="PBZ142" s="86"/>
      <c r="PCA142" s="86"/>
      <c r="PCB142" s="86"/>
      <c r="PCC142" s="86"/>
      <c r="PCD142" s="86"/>
      <c r="PCE142" s="86"/>
      <c r="PCF142" s="86"/>
      <c r="PCG142" s="86"/>
      <c r="PCH142" s="86"/>
      <c r="PCI142" s="86"/>
      <c r="PCJ142" s="86"/>
      <c r="PCK142" s="86"/>
      <c r="PCL142" s="86"/>
      <c r="PCM142" s="86"/>
      <c r="PCN142" s="86"/>
      <c r="PCO142" s="86"/>
      <c r="PCP142" s="86"/>
      <c r="PCQ142" s="86"/>
      <c r="PCR142" s="86"/>
      <c r="PCS142" s="86"/>
      <c r="PCT142" s="86"/>
      <c r="PCU142" s="86"/>
      <c r="PCV142" s="86"/>
      <c r="PCW142" s="86"/>
      <c r="PCX142" s="86"/>
      <c r="PCY142" s="86"/>
      <c r="PCZ142" s="86"/>
      <c r="PDA142" s="86"/>
      <c r="PDB142" s="86"/>
      <c r="PDC142" s="86"/>
      <c r="PDD142" s="86"/>
      <c r="PDE142" s="86"/>
      <c r="PDF142" s="86"/>
      <c r="PDG142" s="86"/>
      <c r="PDH142" s="86"/>
      <c r="PDI142" s="86"/>
      <c r="PDJ142" s="86"/>
      <c r="PDK142" s="86"/>
      <c r="PDL142" s="86"/>
      <c r="PDM142" s="86"/>
      <c r="PDN142" s="86"/>
      <c r="PDO142" s="86"/>
      <c r="PDP142" s="86"/>
      <c r="PDQ142" s="86"/>
      <c r="PDR142" s="86"/>
      <c r="PDS142" s="86"/>
      <c r="PDT142" s="86"/>
      <c r="PDU142" s="86"/>
      <c r="PDV142" s="86"/>
      <c r="PDW142" s="86"/>
      <c r="PDX142" s="86"/>
      <c r="PDY142" s="86"/>
      <c r="PDZ142" s="86"/>
      <c r="PEA142" s="86"/>
      <c r="PEB142" s="86"/>
      <c r="PEC142" s="86"/>
      <c r="PED142" s="86"/>
      <c r="PEE142" s="86"/>
      <c r="PEF142" s="86"/>
      <c r="PEG142" s="86"/>
      <c r="PEH142" s="86"/>
      <c r="PEI142" s="86"/>
      <c r="PEJ142" s="86"/>
      <c r="PEK142" s="86"/>
      <c r="PEL142" s="86"/>
      <c r="PEM142" s="86"/>
      <c r="PEN142" s="86"/>
      <c r="PEO142" s="86"/>
      <c r="PEP142" s="86"/>
      <c r="PEQ142" s="86"/>
      <c r="PER142" s="86"/>
      <c r="PES142" s="86"/>
      <c r="PET142" s="86"/>
      <c r="PEU142" s="86"/>
      <c r="PEV142" s="86"/>
      <c r="PEW142" s="86"/>
      <c r="PEX142" s="86"/>
      <c r="PEY142" s="86"/>
      <c r="PEZ142" s="86"/>
      <c r="PFA142" s="86"/>
      <c r="PFB142" s="86"/>
      <c r="PFC142" s="86"/>
      <c r="PFD142" s="86"/>
      <c r="PFE142" s="86"/>
      <c r="PFF142" s="86"/>
      <c r="PFG142" s="86"/>
      <c r="PFH142" s="86"/>
      <c r="PFI142" s="86"/>
      <c r="PFJ142" s="86"/>
      <c r="PFK142" s="86"/>
      <c r="PFL142" s="86"/>
      <c r="PFM142" s="86"/>
      <c r="PFN142" s="86"/>
      <c r="PFO142" s="86"/>
      <c r="PFP142" s="86"/>
      <c r="PFQ142" s="86"/>
      <c r="PFR142" s="86"/>
      <c r="PFS142" s="86"/>
      <c r="PFT142" s="86"/>
      <c r="PFU142" s="86"/>
      <c r="PFV142" s="86"/>
      <c r="PFW142" s="86"/>
      <c r="PFX142" s="86"/>
      <c r="PFY142" s="86"/>
      <c r="PFZ142" s="86"/>
      <c r="PGA142" s="86"/>
      <c r="PGB142" s="86"/>
      <c r="PGC142" s="86"/>
      <c r="PGD142" s="86"/>
      <c r="PGE142" s="86"/>
      <c r="PGF142" s="86"/>
      <c r="PGG142" s="86"/>
      <c r="PGH142" s="86"/>
      <c r="PGI142" s="86"/>
      <c r="PGJ142" s="86"/>
      <c r="PGK142" s="86"/>
      <c r="PGL142" s="86"/>
      <c r="PGM142" s="86"/>
      <c r="PGT142" s="86"/>
      <c r="PGU142" s="86"/>
      <c r="PGV142" s="86"/>
      <c r="PGW142" s="86"/>
      <c r="PGX142" s="86"/>
      <c r="PGY142" s="86"/>
      <c r="PGZ142" s="86"/>
      <c r="PHA142" s="86"/>
      <c r="PHB142" s="86"/>
      <c r="PHC142" s="86"/>
      <c r="PHD142" s="86"/>
      <c r="PHE142" s="86"/>
      <c r="PHF142" s="86"/>
      <c r="PHG142" s="86"/>
      <c r="PHH142" s="86"/>
      <c r="PHI142" s="86"/>
      <c r="PHJ142" s="86"/>
      <c r="PHK142" s="86"/>
      <c r="PHL142" s="86"/>
      <c r="PHM142" s="86"/>
      <c r="PHN142" s="86"/>
      <c r="PHO142" s="86"/>
      <c r="PHP142" s="86"/>
      <c r="PHQ142" s="86"/>
      <c r="PHR142" s="86"/>
      <c r="PHS142" s="86"/>
      <c r="PHT142" s="86"/>
      <c r="PHU142" s="86"/>
      <c r="PHV142" s="86"/>
      <c r="PHW142" s="86"/>
      <c r="PHX142" s="86"/>
      <c r="PHY142" s="86"/>
      <c r="PHZ142" s="86"/>
      <c r="PIA142" s="86"/>
      <c r="PIB142" s="86"/>
      <c r="PIC142" s="86"/>
      <c r="PID142" s="86"/>
      <c r="PIE142" s="86"/>
      <c r="PIF142" s="86"/>
      <c r="PIG142" s="86"/>
      <c r="PIH142" s="86"/>
      <c r="PII142" s="86"/>
      <c r="PIJ142" s="86"/>
      <c r="PIK142" s="86"/>
      <c r="PIL142" s="86"/>
      <c r="PIM142" s="86"/>
      <c r="PIN142" s="86"/>
      <c r="PIO142" s="86"/>
      <c r="PIP142" s="86"/>
      <c r="PIQ142" s="86"/>
      <c r="PIR142" s="86"/>
      <c r="PIS142" s="86"/>
      <c r="PIT142" s="86"/>
      <c r="PIU142" s="86"/>
      <c r="PIV142" s="86"/>
      <c r="PIW142" s="86"/>
      <c r="PIX142" s="86"/>
      <c r="PIY142" s="86"/>
      <c r="PIZ142" s="86"/>
      <c r="PJA142" s="86"/>
      <c r="PJB142" s="86"/>
      <c r="PJC142" s="86"/>
      <c r="PJD142" s="86"/>
      <c r="PJE142" s="86"/>
      <c r="PJF142" s="86"/>
      <c r="PJG142" s="86"/>
      <c r="PJH142" s="86"/>
      <c r="PJI142" s="86"/>
      <c r="PJJ142" s="86"/>
      <c r="PJK142" s="86"/>
      <c r="PJL142" s="86"/>
      <c r="PJM142" s="86"/>
      <c r="PJN142" s="86"/>
      <c r="PJO142" s="86"/>
      <c r="PJP142" s="86"/>
      <c r="PJQ142" s="86"/>
      <c r="PJR142" s="86"/>
      <c r="PJS142" s="86"/>
      <c r="PJT142" s="86"/>
      <c r="PJU142" s="86"/>
      <c r="PJV142" s="86"/>
      <c r="PJW142" s="86"/>
      <c r="PJX142" s="86"/>
      <c r="PJY142" s="86"/>
      <c r="PJZ142" s="86"/>
      <c r="PKA142" s="86"/>
      <c r="PKB142" s="86"/>
      <c r="PKC142" s="86"/>
      <c r="PKD142" s="86"/>
      <c r="PKE142" s="86"/>
      <c r="PKF142" s="86"/>
      <c r="PKG142" s="86"/>
      <c r="PKH142" s="86"/>
      <c r="PKI142" s="86"/>
      <c r="PKJ142" s="86"/>
      <c r="PKK142" s="86"/>
      <c r="PKL142" s="86"/>
      <c r="PKM142" s="86"/>
      <c r="PKN142" s="86"/>
      <c r="PKO142" s="86"/>
      <c r="PKP142" s="86"/>
      <c r="PKQ142" s="86"/>
      <c r="PKR142" s="86"/>
      <c r="PKS142" s="86"/>
      <c r="PKT142" s="86"/>
      <c r="PKU142" s="86"/>
      <c r="PKV142" s="86"/>
      <c r="PKW142" s="86"/>
      <c r="PKX142" s="86"/>
      <c r="PKY142" s="86"/>
      <c r="PKZ142" s="86"/>
      <c r="PLA142" s="86"/>
      <c r="PLB142" s="86"/>
      <c r="PLC142" s="86"/>
      <c r="PLD142" s="86"/>
      <c r="PLE142" s="86"/>
      <c r="PLF142" s="86"/>
      <c r="PLG142" s="86"/>
      <c r="PLH142" s="86"/>
      <c r="PLI142" s="86"/>
      <c r="PLJ142" s="86"/>
      <c r="PLK142" s="86"/>
      <c r="PLL142" s="86"/>
      <c r="PLM142" s="86"/>
      <c r="PLN142" s="86"/>
      <c r="PLO142" s="86"/>
      <c r="PLP142" s="86"/>
      <c r="PLQ142" s="86"/>
      <c r="PLR142" s="86"/>
      <c r="PLS142" s="86"/>
      <c r="PLT142" s="86"/>
      <c r="PLU142" s="86"/>
      <c r="PLV142" s="86"/>
      <c r="PLW142" s="86"/>
      <c r="PLX142" s="86"/>
      <c r="PLY142" s="86"/>
      <c r="PLZ142" s="86"/>
      <c r="PMA142" s="86"/>
      <c r="PMB142" s="86"/>
      <c r="PMC142" s="86"/>
      <c r="PMD142" s="86"/>
      <c r="PME142" s="86"/>
      <c r="PMF142" s="86"/>
      <c r="PMG142" s="86"/>
      <c r="PMH142" s="86"/>
      <c r="PMI142" s="86"/>
      <c r="PMJ142" s="86"/>
      <c r="PMK142" s="86"/>
      <c r="PML142" s="86"/>
      <c r="PMM142" s="86"/>
      <c r="PMN142" s="86"/>
      <c r="PMO142" s="86"/>
      <c r="PMP142" s="86"/>
      <c r="PMQ142" s="86"/>
      <c r="PMR142" s="86"/>
      <c r="PMS142" s="86"/>
      <c r="PMT142" s="86"/>
      <c r="PMU142" s="86"/>
      <c r="PMV142" s="86"/>
      <c r="PMW142" s="86"/>
      <c r="PMX142" s="86"/>
      <c r="PMY142" s="86"/>
      <c r="PMZ142" s="86"/>
      <c r="PNA142" s="86"/>
      <c r="PNB142" s="86"/>
      <c r="PNC142" s="86"/>
      <c r="PND142" s="86"/>
      <c r="PNE142" s="86"/>
      <c r="PNF142" s="86"/>
      <c r="PNG142" s="86"/>
      <c r="PNH142" s="86"/>
      <c r="PNI142" s="86"/>
      <c r="PNJ142" s="86"/>
      <c r="PNK142" s="86"/>
      <c r="PNL142" s="86"/>
      <c r="PNM142" s="86"/>
      <c r="PNN142" s="86"/>
      <c r="PNO142" s="86"/>
      <c r="PNP142" s="86"/>
      <c r="PNQ142" s="86"/>
      <c r="PNR142" s="86"/>
      <c r="PNS142" s="86"/>
      <c r="PNT142" s="86"/>
      <c r="PNU142" s="86"/>
      <c r="PNV142" s="86"/>
      <c r="PNW142" s="86"/>
      <c r="PNX142" s="86"/>
      <c r="PNY142" s="86"/>
      <c r="PNZ142" s="86"/>
      <c r="POA142" s="86"/>
      <c r="POB142" s="86"/>
      <c r="POC142" s="86"/>
      <c r="POD142" s="86"/>
      <c r="POE142" s="86"/>
      <c r="POF142" s="86"/>
      <c r="POG142" s="86"/>
      <c r="POH142" s="86"/>
      <c r="POI142" s="86"/>
      <c r="POJ142" s="86"/>
      <c r="POK142" s="86"/>
      <c r="POL142" s="86"/>
      <c r="POM142" s="86"/>
      <c r="PON142" s="86"/>
      <c r="POO142" s="86"/>
      <c r="POP142" s="86"/>
      <c r="POQ142" s="86"/>
      <c r="POR142" s="86"/>
      <c r="POS142" s="86"/>
      <c r="POT142" s="86"/>
      <c r="POU142" s="86"/>
      <c r="POV142" s="86"/>
      <c r="POW142" s="86"/>
      <c r="POX142" s="86"/>
      <c r="POY142" s="86"/>
      <c r="POZ142" s="86"/>
      <c r="PPA142" s="86"/>
      <c r="PPB142" s="86"/>
      <c r="PPC142" s="86"/>
      <c r="PPD142" s="86"/>
      <c r="PPE142" s="86"/>
      <c r="PPF142" s="86"/>
      <c r="PPG142" s="86"/>
      <c r="PPH142" s="86"/>
      <c r="PPI142" s="86"/>
      <c r="PPJ142" s="86"/>
      <c r="PPK142" s="86"/>
      <c r="PPL142" s="86"/>
      <c r="PPM142" s="86"/>
      <c r="PPN142" s="86"/>
      <c r="PPO142" s="86"/>
      <c r="PPP142" s="86"/>
      <c r="PPQ142" s="86"/>
      <c r="PPR142" s="86"/>
      <c r="PPS142" s="86"/>
      <c r="PPT142" s="86"/>
      <c r="PPU142" s="86"/>
      <c r="PPV142" s="86"/>
      <c r="PPW142" s="86"/>
      <c r="PPX142" s="86"/>
      <c r="PPY142" s="86"/>
      <c r="PPZ142" s="86"/>
      <c r="PQA142" s="86"/>
      <c r="PQB142" s="86"/>
      <c r="PQC142" s="86"/>
      <c r="PQD142" s="86"/>
      <c r="PQE142" s="86"/>
      <c r="PQF142" s="86"/>
      <c r="PQG142" s="86"/>
      <c r="PQH142" s="86"/>
      <c r="PQI142" s="86"/>
      <c r="PQP142" s="86"/>
      <c r="PQQ142" s="86"/>
      <c r="PQR142" s="86"/>
      <c r="PQS142" s="86"/>
      <c r="PQT142" s="86"/>
      <c r="PQU142" s="86"/>
      <c r="PQV142" s="86"/>
      <c r="PQW142" s="86"/>
      <c r="PQX142" s="86"/>
      <c r="PQY142" s="86"/>
      <c r="PQZ142" s="86"/>
      <c r="PRA142" s="86"/>
      <c r="PRB142" s="86"/>
      <c r="PRC142" s="86"/>
      <c r="PRD142" s="86"/>
      <c r="PRE142" s="86"/>
      <c r="PRF142" s="86"/>
      <c r="PRG142" s="86"/>
      <c r="PRH142" s="86"/>
      <c r="PRI142" s="86"/>
      <c r="PRJ142" s="86"/>
      <c r="PRK142" s="86"/>
      <c r="PRL142" s="86"/>
      <c r="PRM142" s="86"/>
      <c r="PRN142" s="86"/>
      <c r="PRO142" s="86"/>
      <c r="PRP142" s="86"/>
      <c r="PRQ142" s="86"/>
      <c r="PRR142" s="86"/>
      <c r="PRS142" s="86"/>
      <c r="PRT142" s="86"/>
      <c r="PRU142" s="86"/>
      <c r="PRV142" s="86"/>
      <c r="PRW142" s="86"/>
      <c r="PRX142" s="86"/>
      <c r="PRY142" s="86"/>
      <c r="PRZ142" s="86"/>
      <c r="PSA142" s="86"/>
      <c r="PSB142" s="86"/>
      <c r="PSC142" s="86"/>
      <c r="PSD142" s="86"/>
      <c r="PSE142" s="86"/>
      <c r="PSF142" s="86"/>
      <c r="PSG142" s="86"/>
      <c r="PSH142" s="86"/>
      <c r="PSI142" s="86"/>
      <c r="PSJ142" s="86"/>
      <c r="PSK142" s="86"/>
      <c r="PSL142" s="86"/>
      <c r="PSM142" s="86"/>
      <c r="PSN142" s="86"/>
      <c r="PSO142" s="86"/>
      <c r="PSP142" s="86"/>
      <c r="PSQ142" s="86"/>
      <c r="PSR142" s="86"/>
      <c r="PSS142" s="86"/>
      <c r="PST142" s="86"/>
      <c r="PSU142" s="86"/>
      <c r="PSV142" s="86"/>
      <c r="PSW142" s="86"/>
      <c r="PSX142" s="86"/>
      <c r="PSY142" s="86"/>
      <c r="PSZ142" s="86"/>
      <c r="PTA142" s="86"/>
      <c r="PTB142" s="86"/>
      <c r="PTC142" s="86"/>
      <c r="PTD142" s="86"/>
      <c r="PTE142" s="86"/>
      <c r="PTF142" s="86"/>
      <c r="PTG142" s="86"/>
      <c r="PTH142" s="86"/>
      <c r="PTI142" s="86"/>
      <c r="PTJ142" s="86"/>
      <c r="PTK142" s="86"/>
      <c r="PTL142" s="86"/>
      <c r="PTM142" s="86"/>
      <c r="PTN142" s="86"/>
      <c r="PTO142" s="86"/>
      <c r="PTP142" s="86"/>
      <c r="PTQ142" s="86"/>
      <c r="PTR142" s="86"/>
      <c r="PTS142" s="86"/>
      <c r="PTT142" s="86"/>
      <c r="PTU142" s="86"/>
      <c r="PTV142" s="86"/>
      <c r="PTW142" s="86"/>
      <c r="PTX142" s="86"/>
      <c r="PTY142" s="86"/>
      <c r="PTZ142" s="86"/>
      <c r="PUA142" s="86"/>
      <c r="PUB142" s="86"/>
      <c r="PUC142" s="86"/>
      <c r="PUD142" s="86"/>
      <c r="PUE142" s="86"/>
      <c r="PUF142" s="86"/>
      <c r="PUG142" s="86"/>
      <c r="PUH142" s="86"/>
      <c r="PUI142" s="86"/>
      <c r="PUJ142" s="86"/>
      <c r="PUK142" s="86"/>
      <c r="PUL142" s="86"/>
      <c r="PUM142" s="86"/>
      <c r="PUN142" s="86"/>
      <c r="PUO142" s="86"/>
      <c r="PUP142" s="86"/>
      <c r="PUQ142" s="86"/>
      <c r="PUR142" s="86"/>
      <c r="PUS142" s="86"/>
      <c r="PUT142" s="86"/>
      <c r="PUU142" s="86"/>
      <c r="PUV142" s="86"/>
      <c r="PUW142" s="86"/>
      <c r="PUX142" s="86"/>
      <c r="PUY142" s="86"/>
      <c r="PUZ142" s="86"/>
      <c r="PVA142" s="86"/>
      <c r="PVB142" s="86"/>
      <c r="PVC142" s="86"/>
      <c r="PVD142" s="86"/>
      <c r="PVE142" s="86"/>
      <c r="PVF142" s="86"/>
      <c r="PVG142" s="86"/>
      <c r="PVH142" s="86"/>
      <c r="PVI142" s="86"/>
      <c r="PVJ142" s="86"/>
      <c r="PVK142" s="86"/>
      <c r="PVL142" s="86"/>
      <c r="PVM142" s="86"/>
      <c r="PVN142" s="86"/>
      <c r="PVO142" s="86"/>
      <c r="PVP142" s="86"/>
      <c r="PVQ142" s="86"/>
      <c r="PVR142" s="86"/>
      <c r="PVS142" s="86"/>
      <c r="PVT142" s="86"/>
      <c r="PVU142" s="86"/>
      <c r="PVV142" s="86"/>
      <c r="PVW142" s="86"/>
      <c r="PVX142" s="86"/>
      <c r="PVY142" s="86"/>
      <c r="PVZ142" s="86"/>
      <c r="PWA142" s="86"/>
      <c r="PWB142" s="86"/>
      <c r="PWC142" s="86"/>
      <c r="PWD142" s="86"/>
      <c r="PWE142" s="86"/>
      <c r="PWF142" s="86"/>
      <c r="PWG142" s="86"/>
      <c r="PWH142" s="86"/>
      <c r="PWI142" s="86"/>
      <c r="PWJ142" s="86"/>
      <c r="PWK142" s="86"/>
      <c r="PWL142" s="86"/>
      <c r="PWM142" s="86"/>
      <c r="PWN142" s="86"/>
      <c r="PWO142" s="86"/>
      <c r="PWP142" s="86"/>
      <c r="PWQ142" s="86"/>
      <c r="PWR142" s="86"/>
      <c r="PWS142" s="86"/>
      <c r="PWT142" s="86"/>
      <c r="PWU142" s="86"/>
      <c r="PWV142" s="86"/>
      <c r="PWW142" s="86"/>
      <c r="PWX142" s="86"/>
      <c r="PWY142" s="86"/>
      <c r="PWZ142" s="86"/>
      <c r="PXA142" s="86"/>
      <c r="PXB142" s="86"/>
      <c r="PXC142" s="86"/>
      <c r="PXD142" s="86"/>
      <c r="PXE142" s="86"/>
      <c r="PXF142" s="86"/>
      <c r="PXG142" s="86"/>
      <c r="PXH142" s="86"/>
      <c r="PXI142" s="86"/>
      <c r="PXJ142" s="86"/>
      <c r="PXK142" s="86"/>
      <c r="PXL142" s="86"/>
      <c r="PXM142" s="86"/>
      <c r="PXN142" s="86"/>
      <c r="PXO142" s="86"/>
      <c r="PXP142" s="86"/>
      <c r="PXQ142" s="86"/>
      <c r="PXR142" s="86"/>
      <c r="PXS142" s="86"/>
      <c r="PXT142" s="86"/>
      <c r="PXU142" s="86"/>
      <c r="PXV142" s="86"/>
      <c r="PXW142" s="86"/>
      <c r="PXX142" s="86"/>
      <c r="PXY142" s="86"/>
      <c r="PXZ142" s="86"/>
      <c r="PYA142" s="86"/>
      <c r="PYB142" s="86"/>
      <c r="PYC142" s="86"/>
      <c r="PYD142" s="86"/>
      <c r="PYE142" s="86"/>
      <c r="PYF142" s="86"/>
      <c r="PYG142" s="86"/>
      <c r="PYH142" s="86"/>
      <c r="PYI142" s="86"/>
      <c r="PYJ142" s="86"/>
      <c r="PYK142" s="86"/>
      <c r="PYL142" s="86"/>
      <c r="PYM142" s="86"/>
      <c r="PYN142" s="86"/>
      <c r="PYO142" s="86"/>
      <c r="PYP142" s="86"/>
      <c r="PYQ142" s="86"/>
      <c r="PYR142" s="86"/>
      <c r="PYS142" s="86"/>
      <c r="PYT142" s="86"/>
      <c r="PYU142" s="86"/>
      <c r="PYV142" s="86"/>
      <c r="PYW142" s="86"/>
      <c r="PYX142" s="86"/>
      <c r="PYY142" s="86"/>
      <c r="PYZ142" s="86"/>
      <c r="PZA142" s="86"/>
      <c r="PZB142" s="86"/>
      <c r="PZC142" s="86"/>
      <c r="PZD142" s="86"/>
      <c r="PZE142" s="86"/>
      <c r="PZF142" s="86"/>
      <c r="PZG142" s="86"/>
      <c r="PZH142" s="86"/>
      <c r="PZI142" s="86"/>
      <c r="PZJ142" s="86"/>
      <c r="PZK142" s="86"/>
      <c r="PZL142" s="86"/>
      <c r="PZM142" s="86"/>
      <c r="PZN142" s="86"/>
      <c r="PZO142" s="86"/>
      <c r="PZP142" s="86"/>
      <c r="PZQ142" s="86"/>
      <c r="PZR142" s="86"/>
      <c r="PZS142" s="86"/>
      <c r="PZT142" s="86"/>
      <c r="PZU142" s="86"/>
      <c r="PZV142" s="86"/>
      <c r="PZW142" s="86"/>
      <c r="PZX142" s="86"/>
      <c r="PZY142" s="86"/>
      <c r="PZZ142" s="86"/>
      <c r="QAA142" s="86"/>
      <c r="QAB142" s="86"/>
      <c r="QAC142" s="86"/>
      <c r="QAD142" s="86"/>
      <c r="QAE142" s="86"/>
      <c r="QAL142" s="86"/>
      <c r="QAM142" s="86"/>
      <c r="QAN142" s="86"/>
      <c r="QAO142" s="86"/>
      <c r="QAP142" s="86"/>
      <c r="QAQ142" s="86"/>
      <c r="QAR142" s="86"/>
      <c r="QAS142" s="86"/>
      <c r="QAT142" s="86"/>
      <c r="QAU142" s="86"/>
      <c r="QAV142" s="86"/>
      <c r="QAW142" s="86"/>
      <c r="QAX142" s="86"/>
      <c r="QAY142" s="86"/>
      <c r="QAZ142" s="86"/>
      <c r="QBA142" s="86"/>
      <c r="QBB142" s="86"/>
      <c r="QBC142" s="86"/>
      <c r="QBD142" s="86"/>
      <c r="QBE142" s="86"/>
      <c r="QBF142" s="86"/>
      <c r="QBG142" s="86"/>
      <c r="QBH142" s="86"/>
      <c r="QBI142" s="86"/>
      <c r="QBJ142" s="86"/>
      <c r="QBK142" s="86"/>
      <c r="QBL142" s="86"/>
      <c r="QBM142" s="86"/>
      <c r="QBN142" s="86"/>
      <c r="QBO142" s="86"/>
      <c r="QBP142" s="86"/>
      <c r="QBQ142" s="86"/>
      <c r="QBR142" s="86"/>
      <c r="QBS142" s="86"/>
      <c r="QBT142" s="86"/>
      <c r="QBU142" s="86"/>
      <c r="QBV142" s="86"/>
      <c r="QBW142" s="86"/>
      <c r="QBX142" s="86"/>
      <c r="QBY142" s="86"/>
      <c r="QBZ142" s="86"/>
      <c r="QCA142" s="86"/>
      <c r="QCB142" s="86"/>
      <c r="QCC142" s="86"/>
      <c r="QCD142" s="86"/>
      <c r="QCE142" s="86"/>
      <c r="QCF142" s="86"/>
      <c r="QCG142" s="86"/>
      <c r="QCH142" s="86"/>
      <c r="QCI142" s="86"/>
      <c r="QCJ142" s="86"/>
      <c r="QCK142" s="86"/>
      <c r="QCL142" s="86"/>
      <c r="QCM142" s="86"/>
      <c r="QCN142" s="86"/>
      <c r="QCO142" s="86"/>
      <c r="QCP142" s="86"/>
      <c r="QCQ142" s="86"/>
      <c r="QCR142" s="86"/>
      <c r="QCS142" s="86"/>
      <c r="QCT142" s="86"/>
      <c r="QCU142" s="86"/>
      <c r="QCV142" s="86"/>
      <c r="QCW142" s="86"/>
      <c r="QCX142" s="86"/>
      <c r="QCY142" s="86"/>
      <c r="QCZ142" s="86"/>
      <c r="QDA142" s="86"/>
      <c r="QDB142" s="86"/>
      <c r="QDC142" s="86"/>
      <c r="QDD142" s="86"/>
      <c r="QDE142" s="86"/>
      <c r="QDF142" s="86"/>
      <c r="QDG142" s="86"/>
      <c r="QDH142" s="86"/>
      <c r="QDI142" s="86"/>
      <c r="QDJ142" s="86"/>
      <c r="QDK142" s="86"/>
      <c r="QDL142" s="86"/>
      <c r="QDM142" s="86"/>
      <c r="QDN142" s="86"/>
      <c r="QDO142" s="86"/>
      <c r="QDP142" s="86"/>
      <c r="QDQ142" s="86"/>
      <c r="QDR142" s="86"/>
      <c r="QDS142" s="86"/>
      <c r="QDT142" s="86"/>
      <c r="QDU142" s="86"/>
      <c r="QDV142" s="86"/>
      <c r="QDW142" s="86"/>
      <c r="QDX142" s="86"/>
      <c r="QDY142" s="86"/>
      <c r="QDZ142" s="86"/>
      <c r="QEA142" s="86"/>
      <c r="QEB142" s="86"/>
      <c r="QEC142" s="86"/>
      <c r="QED142" s="86"/>
      <c r="QEE142" s="86"/>
      <c r="QEF142" s="86"/>
      <c r="QEG142" s="86"/>
      <c r="QEH142" s="86"/>
      <c r="QEI142" s="86"/>
      <c r="QEJ142" s="86"/>
      <c r="QEK142" s="86"/>
      <c r="QEL142" s="86"/>
      <c r="QEM142" s="86"/>
      <c r="QEN142" s="86"/>
      <c r="QEO142" s="86"/>
      <c r="QEP142" s="86"/>
      <c r="QEQ142" s="86"/>
      <c r="QER142" s="86"/>
      <c r="QES142" s="86"/>
      <c r="QET142" s="86"/>
      <c r="QEU142" s="86"/>
      <c r="QEV142" s="86"/>
      <c r="QEW142" s="86"/>
      <c r="QEX142" s="86"/>
      <c r="QEY142" s="86"/>
      <c r="QEZ142" s="86"/>
      <c r="QFA142" s="86"/>
      <c r="QFB142" s="86"/>
      <c r="QFC142" s="86"/>
      <c r="QFD142" s="86"/>
      <c r="QFE142" s="86"/>
      <c r="QFF142" s="86"/>
      <c r="QFG142" s="86"/>
      <c r="QFH142" s="86"/>
      <c r="QFI142" s="86"/>
      <c r="QFJ142" s="86"/>
      <c r="QFK142" s="86"/>
      <c r="QFL142" s="86"/>
      <c r="QFM142" s="86"/>
      <c r="QFN142" s="86"/>
      <c r="QFO142" s="86"/>
      <c r="QFP142" s="86"/>
      <c r="QFQ142" s="86"/>
      <c r="QFR142" s="86"/>
      <c r="QFS142" s="86"/>
      <c r="QFT142" s="86"/>
      <c r="QFU142" s="86"/>
      <c r="QFV142" s="86"/>
      <c r="QFW142" s="86"/>
      <c r="QFX142" s="86"/>
      <c r="QFY142" s="86"/>
      <c r="QFZ142" s="86"/>
      <c r="QGA142" s="86"/>
      <c r="QGB142" s="86"/>
      <c r="QGC142" s="86"/>
      <c r="QGD142" s="86"/>
      <c r="QGE142" s="86"/>
      <c r="QGF142" s="86"/>
      <c r="QGG142" s="86"/>
      <c r="QGH142" s="86"/>
      <c r="QGI142" s="86"/>
      <c r="QGJ142" s="86"/>
      <c r="QGK142" s="86"/>
      <c r="QGL142" s="86"/>
      <c r="QGM142" s="86"/>
      <c r="QGN142" s="86"/>
      <c r="QGO142" s="86"/>
      <c r="QGP142" s="86"/>
      <c r="QGQ142" s="86"/>
      <c r="QGR142" s="86"/>
      <c r="QGS142" s="86"/>
      <c r="QGT142" s="86"/>
      <c r="QGU142" s="86"/>
      <c r="QGV142" s="86"/>
      <c r="QGW142" s="86"/>
      <c r="QGX142" s="86"/>
      <c r="QGY142" s="86"/>
      <c r="QGZ142" s="86"/>
      <c r="QHA142" s="86"/>
      <c r="QHB142" s="86"/>
      <c r="QHC142" s="86"/>
      <c r="QHD142" s="86"/>
      <c r="QHE142" s="86"/>
      <c r="QHF142" s="86"/>
      <c r="QHG142" s="86"/>
      <c r="QHH142" s="86"/>
      <c r="QHI142" s="86"/>
      <c r="QHJ142" s="86"/>
      <c r="QHK142" s="86"/>
      <c r="QHL142" s="86"/>
      <c r="QHM142" s="86"/>
      <c r="QHN142" s="86"/>
      <c r="QHO142" s="86"/>
      <c r="QHP142" s="86"/>
      <c r="QHQ142" s="86"/>
      <c r="QHR142" s="86"/>
      <c r="QHS142" s="86"/>
      <c r="QHT142" s="86"/>
      <c r="QHU142" s="86"/>
      <c r="QHV142" s="86"/>
      <c r="QHW142" s="86"/>
      <c r="QHX142" s="86"/>
      <c r="QHY142" s="86"/>
      <c r="QHZ142" s="86"/>
      <c r="QIA142" s="86"/>
      <c r="QIB142" s="86"/>
      <c r="QIC142" s="86"/>
      <c r="QID142" s="86"/>
      <c r="QIE142" s="86"/>
      <c r="QIF142" s="86"/>
      <c r="QIG142" s="86"/>
      <c r="QIH142" s="86"/>
      <c r="QII142" s="86"/>
      <c r="QIJ142" s="86"/>
      <c r="QIK142" s="86"/>
      <c r="QIL142" s="86"/>
      <c r="QIM142" s="86"/>
      <c r="QIN142" s="86"/>
      <c r="QIO142" s="86"/>
      <c r="QIP142" s="86"/>
      <c r="QIQ142" s="86"/>
      <c r="QIR142" s="86"/>
      <c r="QIS142" s="86"/>
      <c r="QIT142" s="86"/>
      <c r="QIU142" s="86"/>
      <c r="QIV142" s="86"/>
      <c r="QIW142" s="86"/>
      <c r="QIX142" s="86"/>
      <c r="QIY142" s="86"/>
      <c r="QIZ142" s="86"/>
      <c r="QJA142" s="86"/>
      <c r="QJB142" s="86"/>
      <c r="QJC142" s="86"/>
      <c r="QJD142" s="86"/>
      <c r="QJE142" s="86"/>
      <c r="QJF142" s="86"/>
      <c r="QJG142" s="86"/>
      <c r="QJH142" s="86"/>
      <c r="QJI142" s="86"/>
      <c r="QJJ142" s="86"/>
      <c r="QJK142" s="86"/>
      <c r="QJL142" s="86"/>
      <c r="QJM142" s="86"/>
      <c r="QJN142" s="86"/>
      <c r="QJO142" s="86"/>
      <c r="QJP142" s="86"/>
      <c r="QJQ142" s="86"/>
      <c r="QJR142" s="86"/>
      <c r="QJS142" s="86"/>
      <c r="QJT142" s="86"/>
      <c r="QJU142" s="86"/>
      <c r="QJV142" s="86"/>
      <c r="QJW142" s="86"/>
      <c r="QJX142" s="86"/>
      <c r="QJY142" s="86"/>
      <c r="QJZ142" s="86"/>
      <c r="QKA142" s="86"/>
      <c r="QKH142" s="86"/>
      <c r="QKI142" s="86"/>
      <c r="QKJ142" s="86"/>
      <c r="QKK142" s="86"/>
      <c r="QKL142" s="86"/>
      <c r="QKM142" s="86"/>
      <c r="QKN142" s="86"/>
      <c r="QKO142" s="86"/>
      <c r="QKP142" s="86"/>
      <c r="QKQ142" s="86"/>
      <c r="QKR142" s="86"/>
      <c r="QKS142" s="86"/>
      <c r="QKT142" s="86"/>
      <c r="QKU142" s="86"/>
      <c r="QKV142" s="86"/>
      <c r="QKW142" s="86"/>
      <c r="QKX142" s="86"/>
      <c r="QKY142" s="86"/>
      <c r="QKZ142" s="86"/>
      <c r="QLA142" s="86"/>
      <c r="QLB142" s="86"/>
      <c r="QLC142" s="86"/>
      <c r="QLD142" s="86"/>
      <c r="QLE142" s="86"/>
      <c r="QLF142" s="86"/>
      <c r="QLG142" s="86"/>
      <c r="QLH142" s="86"/>
      <c r="QLI142" s="86"/>
      <c r="QLJ142" s="86"/>
      <c r="QLK142" s="86"/>
      <c r="QLL142" s="86"/>
      <c r="QLM142" s="86"/>
      <c r="QLN142" s="86"/>
      <c r="QLO142" s="86"/>
      <c r="QLP142" s="86"/>
      <c r="QLQ142" s="86"/>
      <c r="QLR142" s="86"/>
      <c r="QLS142" s="86"/>
      <c r="QLT142" s="86"/>
      <c r="QLU142" s="86"/>
      <c r="QLV142" s="86"/>
      <c r="QLW142" s="86"/>
      <c r="QLX142" s="86"/>
      <c r="QLY142" s="86"/>
      <c r="QLZ142" s="86"/>
      <c r="QMA142" s="86"/>
      <c r="QMB142" s="86"/>
      <c r="QMC142" s="86"/>
      <c r="QMD142" s="86"/>
      <c r="QME142" s="86"/>
      <c r="QMF142" s="86"/>
      <c r="QMG142" s="86"/>
      <c r="QMH142" s="86"/>
      <c r="QMI142" s="86"/>
      <c r="QMJ142" s="86"/>
      <c r="QMK142" s="86"/>
      <c r="QML142" s="86"/>
      <c r="QMM142" s="86"/>
      <c r="QMN142" s="86"/>
      <c r="QMO142" s="86"/>
      <c r="QMP142" s="86"/>
      <c r="QMQ142" s="86"/>
      <c r="QMR142" s="86"/>
      <c r="QMS142" s="86"/>
      <c r="QMT142" s="86"/>
      <c r="QMU142" s="86"/>
      <c r="QMV142" s="86"/>
      <c r="QMW142" s="86"/>
      <c r="QMX142" s="86"/>
      <c r="QMY142" s="86"/>
      <c r="QMZ142" s="86"/>
      <c r="QNA142" s="86"/>
      <c r="QNB142" s="86"/>
      <c r="QNC142" s="86"/>
      <c r="QND142" s="86"/>
      <c r="QNE142" s="86"/>
      <c r="QNF142" s="86"/>
      <c r="QNG142" s="86"/>
      <c r="QNH142" s="86"/>
      <c r="QNI142" s="86"/>
      <c r="QNJ142" s="86"/>
      <c r="QNK142" s="86"/>
      <c r="QNL142" s="86"/>
      <c r="QNM142" s="86"/>
      <c r="QNN142" s="86"/>
      <c r="QNO142" s="86"/>
      <c r="QNP142" s="86"/>
      <c r="QNQ142" s="86"/>
      <c r="QNR142" s="86"/>
      <c r="QNS142" s="86"/>
      <c r="QNT142" s="86"/>
      <c r="QNU142" s="86"/>
      <c r="QNV142" s="86"/>
      <c r="QNW142" s="86"/>
      <c r="QNX142" s="86"/>
      <c r="QNY142" s="86"/>
      <c r="QNZ142" s="86"/>
      <c r="QOA142" s="86"/>
      <c r="QOB142" s="86"/>
      <c r="QOC142" s="86"/>
      <c r="QOD142" s="86"/>
      <c r="QOE142" s="86"/>
      <c r="QOF142" s="86"/>
      <c r="QOG142" s="86"/>
      <c r="QOH142" s="86"/>
      <c r="QOI142" s="86"/>
      <c r="QOJ142" s="86"/>
      <c r="QOK142" s="86"/>
      <c r="QOL142" s="86"/>
      <c r="QOM142" s="86"/>
      <c r="QON142" s="86"/>
      <c r="QOO142" s="86"/>
      <c r="QOP142" s="86"/>
      <c r="QOQ142" s="86"/>
      <c r="QOR142" s="86"/>
      <c r="QOS142" s="86"/>
      <c r="QOT142" s="86"/>
      <c r="QOU142" s="86"/>
      <c r="QOV142" s="86"/>
      <c r="QOW142" s="86"/>
      <c r="QOX142" s="86"/>
      <c r="QOY142" s="86"/>
      <c r="QOZ142" s="86"/>
      <c r="QPA142" s="86"/>
      <c r="QPB142" s="86"/>
      <c r="QPC142" s="86"/>
      <c r="QPD142" s="86"/>
      <c r="QPE142" s="86"/>
      <c r="QPF142" s="86"/>
      <c r="QPG142" s="86"/>
      <c r="QPH142" s="86"/>
      <c r="QPI142" s="86"/>
      <c r="QPJ142" s="86"/>
      <c r="QPK142" s="86"/>
      <c r="QPL142" s="86"/>
      <c r="QPM142" s="86"/>
      <c r="QPN142" s="86"/>
      <c r="QPO142" s="86"/>
      <c r="QPP142" s="86"/>
      <c r="QPQ142" s="86"/>
      <c r="QPR142" s="86"/>
      <c r="QPS142" s="86"/>
      <c r="QPT142" s="86"/>
      <c r="QPU142" s="86"/>
      <c r="QPV142" s="86"/>
      <c r="QPW142" s="86"/>
      <c r="QPX142" s="86"/>
      <c r="QPY142" s="86"/>
      <c r="QPZ142" s="86"/>
      <c r="QQA142" s="86"/>
      <c r="QQB142" s="86"/>
      <c r="QQC142" s="86"/>
      <c r="QQD142" s="86"/>
      <c r="QQE142" s="86"/>
      <c r="QQF142" s="86"/>
      <c r="QQG142" s="86"/>
      <c r="QQH142" s="86"/>
      <c r="QQI142" s="86"/>
      <c r="QQJ142" s="86"/>
      <c r="QQK142" s="86"/>
      <c r="QQL142" s="86"/>
      <c r="QQM142" s="86"/>
      <c r="QQN142" s="86"/>
      <c r="QQO142" s="86"/>
      <c r="QQP142" s="86"/>
      <c r="QQQ142" s="86"/>
      <c r="QQR142" s="86"/>
      <c r="QQS142" s="86"/>
      <c r="QQT142" s="86"/>
      <c r="QQU142" s="86"/>
      <c r="QQV142" s="86"/>
      <c r="QQW142" s="86"/>
      <c r="QQX142" s="86"/>
      <c r="QQY142" s="86"/>
      <c r="QQZ142" s="86"/>
      <c r="QRA142" s="86"/>
      <c r="QRB142" s="86"/>
      <c r="QRC142" s="86"/>
      <c r="QRD142" s="86"/>
      <c r="QRE142" s="86"/>
      <c r="QRF142" s="86"/>
      <c r="QRG142" s="86"/>
      <c r="QRH142" s="86"/>
      <c r="QRI142" s="86"/>
      <c r="QRJ142" s="86"/>
      <c r="QRK142" s="86"/>
      <c r="QRL142" s="86"/>
      <c r="QRM142" s="86"/>
      <c r="QRN142" s="86"/>
      <c r="QRO142" s="86"/>
      <c r="QRP142" s="86"/>
      <c r="QRQ142" s="86"/>
      <c r="QRR142" s="86"/>
      <c r="QRS142" s="86"/>
      <c r="QRT142" s="86"/>
      <c r="QRU142" s="86"/>
      <c r="QRV142" s="86"/>
      <c r="QRW142" s="86"/>
      <c r="QRX142" s="86"/>
      <c r="QRY142" s="86"/>
      <c r="QRZ142" s="86"/>
      <c r="QSA142" s="86"/>
      <c r="QSB142" s="86"/>
      <c r="QSC142" s="86"/>
      <c r="QSD142" s="86"/>
      <c r="QSE142" s="86"/>
      <c r="QSF142" s="86"/>
      <c r="QSG142" s="86"/>
      <c r="QSH142" s="86"/>
      <c r="QSI142" s="86"/>
      <c r="QSJ142" s="86"/>
      <c r="QSK142" s="86"/>
      <c r="QSL142" s="86"/>
      <c r="QSM142" s="86"/>
      <c r="QSN142" s="86"/>
      <c r="QSO142" s="86"/>
      <c r="QSP142" s="86"/>
      <c r="QSQ142" s="86"/>
      <c r="QSR142" s="86"/>
      <c r="QSS142" s="86"/>
      <c r="QST142" s="86"/>
      <c r="QSU142" s="86"/>
      <c r="QSV142" s="86"/>
      <c r="QSW142" s="86"/>
      <c r="QSX142" s="86"/>
      <c r="QSY142" s="86"/>
      <c r="QSZ142" s="86"/>
      <c r="QTA142" s="86"/>
      <c r="QTB142" s="86"/>
      <c r="QTC142" s="86"/>
      <c r="QTD142" s="86"/>
      <c r="QTE142" s="86"/>
      <c r="QTF142" s="86"/>
      <c r="QTG142" s="86"/>
      <c r="QTH142" s="86"/>
      <c r="QTI142" s="86"/>
      <c r="QTJ142" s="86"/>
      <c r="QTK142" s="86"/>
      <c r="QTL142" s="86"/>
      <c r="QTM142" s="86"/>
      <c r="QTN142" s="86"/>
      <c r="QTO142" s="86"/>
      <c r="QTP142" s="86"/>
      <c r="QTQ142" s="86"/>
      <c r="QTR142" s="86"/>
      <c r="QTS142" s="86"/>
      <c r="QTT142" s="86"/>
      <c r="QTU142" s="86"/>
      <c r="QTV142" s="86"/>
      <c r="QTW142" s="86"/>
      <c r="QUD142" s="86"/>
      <c r="QUE142" s="86"/>
      <c r="QUF142" s="86"/>
      <c r="QUG142" s="86"/>
      <c r="QUH142" s="86"/>
      <c r="QUI142" s="86"/>
      <c r="QUJ142" s="86"/>
      <c r="QUK142" s="86"/>
      <c r="QUL142" s="86"/>
      <c r="QUM142" s="86"/>
      <c r="QUN142" s="86"/>
      <c r="QUO142" s="86"/>
      <c r="QUP142" s="86"/>
      <c r="QUQ142" s="86"/>
      <c r="QUR142" s="86"/>
      <c r="QUS142" s="86"/>
      <c r="QUT142" s="86"/>
      <c r="QUU142" s="86"/>
      <c r="QUV142" s="86"/>
      <c r="QUW142" s="86"/>
      <c r="QUX142" s="86"/>
      <c r="QUY142" s="86"/>
      <c r="QUZ142" s="86"/>
      <c r="QVA142" s="86"/>
      <c r="QVB142" s="86"/>
      <c r="QVC142" s="86"/>
      <c r="QVD142" s="86"/>
      <c r="QVE142" s="86"/>
      <c r="QVF142" s="86"/>
      <c r="QVG142" s="86"/>
      <c r="QVH142" s="86"/>
      <c r="QVI142" s="86"/>
      <c r="QVJ142" s="86"/>
      <c r="QVK142" s="86"/>
      <c r="QVL142" s="86"/>
      <c r="QVM142" s="86"/>
      <c r="QVN142" s="86"/>
      <c r="QVO142" s="86"/>
      <c r="QVP142" s="86"/>
      <c r="QVQ142" s="86"/>
      <c r="QVR142" s="86"/>
      <c r="QVS142" s="86"/>
      <c r="QVT142" s="86"/>
      <c r="QVU142" s="86"/>
      <c r="QVV142" s="86"/>
      <c r="QVW142" s="86"/>
      <c r="QVX142" s="86"/>
      <c r="QVY142" s="86"/>
      <c r="QVZ142" s="86"/>
      <c r="QWA142" s="86"/>
      <c r="QWB142" s="86"/>
      <c r="QWC142" s="86"/>
      <c r="QWD142" s="86"/>
      <c r="QWE142" s="86"/>
      <c r="QWF142" s="86"/>
      <c r="QWG142" s="86"/>
      <c r="QWH142" s="86"/>
      <c r="QWI142" s="86"/>
      <c r="QWJ142" s="86"/>
      <c r="QWK142" s="86"/>
      <c r="QWL142" s="86"/>
      <c r="QWM142" s="86"/>
      <c r="QWN142" s="86"/>
      <c r="QWO142" s="86"/>
      <c r="QWP142" s="86"/>
      <c r="QWQ142" s="86"/>
      <c r="QWR142" s="86"/>
      <c r="QWS142" s="86"/>
      <c r="QWT142" s="86"/>
      <c r="QWU142" s="86"/>
      <c r="QWV142" s="86"/>
      <c r="QWW142" s="86"/>
      <c r="QWX142" s="86"/>
      <c r="QWY142" s="86"/>
      <c r="QWZ142" s="86"/>
      <c r="QXA142" s="86"/>
      <c r="QXB142" s="86"/>
      <c r="QXC142" s="86"/>
      <c r="QXD142" s="86"/>
      <c r="QXE142" s="86"/>
      <c r="QXF142" s="86"/>
      <c r="QXG142" s="86"/>
      <c r="QXH142" s="86"/>
      <c r="QXI142" s="86"/>
      <c r="QXJ142" s="86"/>
      <c r="QXK142" s="86"/>
      <c r="QXL142" s="86"/>
      <c r="QXM142" s="86"/>
      <c r="QXN142" s="86"/>
      <c r="QXO142" s="86"/>
      <c r="QXP142" s="86"/>
      <c r="QXQ142" s="86"/>
      <c r="QXR142" s="86"/>
      <c r="QXS142" s="86"/>
      <c r="QXT142" s="86"/>
      <c r="QXU142" s="86"/>
      <c r="QXV142" s="86"/>
      <c r="QXW142" s="86"/>
      <c r="QXX142" s="86"/>
      <c r="QXY142" s="86"/>
      <c r="QXZ142" s="86"/>
      <c r="QYA142" s="86"/>
      <c r="QYB142" s="86"/>
      <c r="QYC142" s="86"/>
      <c r="QYD142" s="86"/>
      <c r="QYE142" s="86"/>
      <c r="QYF142" s="86"/>
      <c r="QYG142" s="86"/>
      <c r="QYH142" s="86"/>
      <c r="QYI142" s="86"/>
      <c r="QYJ142" s="86"/>
      <c r="QYK142" s="86"/>
      <c r="QYL142" s="86"/>
      <c r="QYM142" s="86"/>
      <c r="QYN142" s="86"/>
      <c r="QYO142" s="86"/>
      <c r="QYP142" s="86"/>
      <c r="QYQ142" s="86"/>
      <c r="QYR142" s="86"/>
      <c r="QYS142" s="86"/>
      <c r="QYT142" s="86"/>
      <c r="QYU142" s="86"/>
      <c r="QYV142" s="86"/>
      <c r="QYW142" s="86"/>
      <c r="QYX142" s="86"/>
      <c r="QYY142" s="86"/>
      <c r="QYZ142" s="86"/>
      <c r="QZA142" s="86"/>
      <c r="QZB142" s="86"/>
      <c r="QZC142" s="86"/>
      <c r="QZD142" s="86"/>
      <c r="QZE142" s="86"/>
      <c r="QZF142" s="86"/>
      <c r="QZG142" s="86"/>
      <c r="QZH142" s="86"/>
      <c r="QZI142" s="86"/>
      <c r="QZJ142" s="86"/>
      <c r="QZK142" s="86"/>
      <c r="QZL142" s="86"/>
      <c r="QZM142" s="86"/>
      <c r="QZN142" s="86"/>
      <c r="QZO142" s="86"/>
      <c r="QZP142" s="86"/>
      <c r="QZQ142" s="86"/>
      <c r="QZR142" s="86"/>
      <c r="QZS142" s="86"/>
      <c r="QZT142" s="86"/>
      <c r="QZU142" s="86"/>
      <c r="QZV142" s="86"/>
      <c r="QZW142" s="86"/>
      <c r="QZX142" s="86"/>
      <c r="QZY142" s="86"/>
      <c r="QZZ142" s="86"/>
      <c r="RAA142" s="86"/>
      <c r="RAB142" s="86"/>
      <c r="RAC142" s="86"/>
      <c r="RAD142" s="86"/>
      <c r="RAE142" s="86"/>
      <c r="RAF142" s="86"/>
      <c r="RAG142" s="86"/>
      <c r="RAH142" s="86"/>
      <c r="RAI142" s="86"/>
      <c r="RAJ142" s="86"/>
      <c r="RAK142" s="86"/>
      <c r="RAL142" s="86"/>
      <c r="RAM142" s="86"/>
      <c r="RAN142" s="86"/>
      <c r="RAO142" s="86"/>
      <c r="RAP142" s="86"/>
      <c r="RAQ142" s="86"/>
      <c r="RAR142" s="86"/>
      <c r="RAS142" s="86"/>
      <c r="RAT142" s="86"/>
      <c r="RAU142" s="86"/>
      <c r="RAV142" s="86"/>
      <c r="RAW142" s="86"/>
      <c r="RAX142" s="86"/>
      <c r="RAY142" s="86"/>
      <c r="RAZ142" s="86"/>
      <c r="RBA142" s="86"/>
      <c r="RBB142" s="86"/>
      <c r="RBC142" s="86"/>
      <c r="RBD142" s="86"/>
      <c r="RBE142" s="86"/>
      <c r="RBF142" s="86"/>
      <c r="RBG142" s="86"/>
      <c r="RBH142" s="86"/>
      <c r="RBI142" s="86"/>
      <c r="RBJ142" s="86"/>
      <c r="RBK142" s="86"/>
      <c r="RBL142" s="86"/>
      <c r="RBM142" s="86"/>
      <c r="RBN142" s="86"/>
      <c r="RBO142" s="86"/>
      <c r="RBP142" s="86"/>
      <c r="RBQ142" s="86"/>
      <c r="RBR142" s="86"/>
      <c r="RBS142" s="86"/>
      <c r="RBT142" s="86"/>
      <c r="RBU142" s="86"/>
      <c r="RBV142" s="86"/>
      <c r="RBW142" s="86"/>
      <c r="RBX142" s="86"/>
      <c r="RBY142" s="86"/>
      <c r="RBZ142" s="86"/>
      <c r="RCA142" s="86"/>
      <c r="RCB142" s="86"/>
      <c r="RCC142" s="86"/>
      <c r="RCD142" s="86"/>
      <c r="RCE142" s="86"/>
      <c r="RCF142" s="86"/>
      <c r="RCG142" s="86"/>
      <c r="RCH142" s="86"/>
      <c r="RCI142" s="86"/>
      <c r="RCJ142" s="86"/>
      <c r="RCK142" s="86"/>
      <c r="RCL142" s="86"/>
      <c r="RCM142" s="86"/>
      <c r="RCN142" s="86"/>
      <c r="RCO142" s="86"/>
      <c r="RCP142" s="86"/>
      <c r="RCQ142" s="86"/>
      <c r="RCR142" s="86"/>
      <c r="RCS142" s="86"/>
      <c r="RCT142" s="86"/>
      <c r="RCU142" s="86"/>
      <c r="RCV142" s="86"/>
      <c r="RCW142" s="86"/>
      <c r="RCX142" s="86"/>
      <c r="RCY142" s="86"/>
      <c r="RCZ142" s="86"/>
      <c r="RDA142" s="86"/>
      <c r="RDB142" s="86"/>
      <c r="RDC142" s="86"/>
      <c r="RDD142" s="86"/>
      <c r="RDE142" s="86"/>
      <c r="RDF142" s="86"/>
      <c r="RDG142" s="86"/>
      <c r="RDH142" s="86"/>
      <c r="RDI142" s="86"/>
      <c r="RDJ142" s="86"/>
      <c r="RDK142" s="86"/>
      <c r="RDL142" s="86"/>
      <c r="RDM142" s="86"/>
      <c r="RDN142" s="86"/>
      <c r="RDO142" s="86"/>
      <c r="RDP142" s="86"/>
      <c r="RDQ142" s="86"/>
      <c r="RDR142" s="86"/>
      <c r="RDS142" s="86"/>
      <c r="RDZ142" s="86"/>
      <c r="REA142" s="86"/>
      <c r="REB142" s="86"/>
      <c r="REC142" s="86"/>
      <c r="RED142" s="86"/>
      <c r="REE142" s="86"/>
      <c r="REF142" s="86"/>
      <c r="REG142" s="86"/>
      <c r="REH142" s="86"/>
      <c r="REI142" s="86"/>
      <c r="REJ142" s="86"/>
      <c r="REK142" s="86"/>
      <c r="REL142" s="86"/>
      <c r="REM142" s="86"/>
      <c r="REN142" s="86"/>
      <c r="REO142" s="86"/>
      <c r="REP142" s="86"/>
      <c r="REQ142" s="86"/>
      <c r="RER142" s="86"/>
      <c r="RES142" s="86"/>
      <c r="RET142" s="86"/>
      <c r="REU142" s="86"/>
      <c r="REV142" s="86"/>
      <c r="REW142" s="86"/>
      <c r="REX142" s="86"/>
      <c r="REY142" s="86"/>
      <c r="REZ142" s="86"/>
      <c r="RFA142" s="86"/>
      <c r="RFB142" s="86"/>
      <c r="RFC142" s="86"/>
      <c r="RFD142" s="86"/>
      <c r="RFE142" s="86"/>
      <c r="RFF142" s="86"/>
      <c r="RFG142" s="86"/>
      <c r="RFH142" s="86"/>
      <c r="RFI142" s="86"/>
      <c r="RFJ142" s="86"/>
      <c r="RFK142" s="86"/>
      <c r="RFL142" s="86"/>
      <c r="RFM142" s="86"/>
      <c r="RFN142" s="86"/>
      <c r="RFO142" s="86"/>
      <c r="RFP142" s="86"/>
      <c r="RFQ142" s="86"/>
      <c r="RFR142" s="86"/>
      <c r="RFS142" s="86"/>
      <c r="RFT142" s="86"/>
      <c r="RFU142" s="86"/>
      <c r="RFV142" s="86"/>
      <c r="RFW142" s="86"/>
      <c r="RFX142" s="86"/>
      <c r="RFY142" s="86"/>
      <c r="RFZ142" s="86"/>
      <c r="RGA142" s="86"/>
      <c r="RGB142" s="86"/>
      <c r="RGC142" s="86"/>
      <c r="RGD142" s="86"/>
      <c r="RGE142" s="86"/>
      <c r="RGF142" s="86"/>
      <c r="RGG142" s="86"/>
      <c r="RGH142" s="86"/>
      <c r="RGI142" s="86"/>
      <c r="RGJ142" s="86"/>
      <c r="RGK142" s="86"/>
      <c r="RGL142" s="86"/>
      <c r="RGM142" s="86"/>
      <c r="RGN142" s="86"/>
      <c r="RGO142" s="86"/>
      <c r="RGP142" s="86"/>
      <c r="RGQ142" s="86"/>
      <c r="RGR142" s="86"/>
      <c r="RGS142" s="86"/>
      <c r="RGT142" s="86"/>
      <c r="RGU142" s="86"/>
      <c r="RGV142" s="86"/>
      <c r="RGW142" s="86"/>
      <c r="RGX142" s="86"/>
      <c r="RGY142" s="86"/>
      <c r="RGZ142" s="86"/>
      <c r="RHA142" s="86"/>
      <c r="RHB142" s="86"/>
      <c r="RHC142" s="86"/>
      <c r="RHD142" s="86"/>
      <c r="RHE142" s="86"/>
      <c r="RHF142" s="86"/>
      <c r="RHG142" s="86"/>
      <c r="RHH142" s="86"/>
      <c r="RHI142" s="86"/>
      <c r="RHJ142" s="86"/>
      <c r="RHK142" s="86"/>
      <c r="RHL142" s="86"/>
      <c r="RHM142" s="86"/>
      <c r="RHN142" s="86"/>
      <c r="RHO142" s="86"/>
      <c r="RHP142" s="86"/>
      <c r="RHQ142" s="86"/>
      <c r="RHR142" s="86"/>
      <c r="RHS142" s="86"/>
      <c r="RHT142" s="86"/>
      <c r="RHU142" s="86"/>
      <c r="RHV142" s="86"/>
      <c r="RHW142" s="86"/>
      <c r="RHX142" s="86"/>
      <c r="RHY142" s="86"/>
      <c r="RHZ142" s="86"/>
      <c r="RIA142" s="86"/>
      <c r="RIB142" s="86"/>
      <c r="RIC142" s="86"/>
      <c r="RID142" s="86"/>
      <c r="RIE142" s="86"/>
      <c r="RIF142" s="86"/>
      <c r="RIG142" s="86"/>
      <c r="RIH142" s="86"/>
      <c r="RII142" s="86"/>
      <c r="RIJ142" s="86"/>
      <c r="RIK142" s="86"/>
      <c r="RIL142" s="86"/>
      <c r="RIM142" s="86"/>
      <c r="RIN142" s="86"/>
      <c r="RIO142" s="86"/>
      <c r="RIP142" s="86"/>
      <c r="RIQ142" s="86"/>
      <c r="RIR142" s="86"/>
      <c r="RIS142" s="86"/>
      <c r="RIT142" s="86"/>
      <c r="RIU142" s="86"/>
      <c r="RIV142" s="86"/>
      <c r="RIW142" s="86"/>
      <c r="RIX142" s="86"/>
      <c r="RIY142" s="86"/>
      <c r="RIZ142" s="86"/>
      <c r="RJA142" s="86"/>
      <c r="RJB142" s="86"/>
      <c r="RJC142" s="86"/>
      <c r="RJD142" s="86"/>
      <c r="RJE142" s="86"/>
      <c r="RJF142" s="86"/>
      <c r="RJG142" s="86"/>
      <c r="RJH142" s="86"/>
      <c r="RJI142" s="86"/>
      <c r="RJJ142" s="86"/>
      <c r="RJK142" s="86"/>
      <c r="RJL142" s="86"/>
      <c r="RJM142" s="86"/>
      <c r="RJN142" s="86"/>
      <c r="RJO142" s="86"/>
      <c r="RJP142" s="86"/>
      <c r="RJQ142" s="86"/>
      <c r="RJR142" s="86"/>
      <c r="RJS142" s="86"/>
      <c r="RJT142" s="86"/>
      <c r="RJU142" s="86"/>
      <c r="RJV142" s="86"/>
      <c r="RJW142" s="86"/>
      <c r="RJX142" s="86"/>
      <c r="RJY142" s="86"/>
      <c r="RJZ142" s="86"/>
      <c r="RKA142" s="86"/>
      <c r="RKB142" s="86"/>
      <c r="RKC142" s="86"/>
      <c r="RKD142" s="86"/>
      <c r="RKE142" s="86"/>
      <c r="RKF142" s="86"/>
      <c r="RKG142" s="86"/>
      <c r="RKH142" s="86"/>
      <c r="RKI142" s="86"/>
      <c r="RKJ142" s="86"/>
      <c r="RKK142" s="86"/>
      <c r="RKL142" s="86"/>
      <c r="RKM142" s="86"/>
      <c r="RKN142" s="86"/>
      <c r="RKO142" s="86"/>
      <c r="RKP142" s="86"/>
      <c r="RKQ142" s="86"/>
      <c r="RKR142" s="86"/>
      <c r="RKS142" s="86"/>
      <c r="RKT142" s="86"/>
      <c r="RKU142" s="86"/>
      <c r="RKV142" s="86"/>
      <c r="RKW142" s="86"/>
      <c r="RKX142" s="86"/>
      <c r="RKY142" s="86"/>
      <c r="RKZ142" s="86"/>
      <c r="RLA142" s="86"/>
      <c r="RLB142" s="86"/>
      <c r="RLC142" s="86"/>
      <c r="RLD142" s="86"/>
      <c r="RLE142" s="86"/>
      <c r="RLF142" s="86"/>
      <c r="RLG142" s="86"/>
      <c r="RLH142" s="86"/>
      <c r="RLI142" s="86"/>
      <c r="RLJ142" s="86"/>
      <c r="RLK142" s="86"/>
      <c r="RLL142" s="86"/>
      <c r="RLM142" s="86"/>
      <c r="RLN142" s="86"/>
      <c r="RLO142" s="86"/>
      <c r="RLP142" s="86"/>
      <c r="RLQ142" s="86"/>
      <c r="RLR142" s="86"/>
      <c r="RLS142" s="86"/>
      <c r="RLT142" s="86"/>
      <c r="RLU142" s="86"/>
      <c r="RLV142" s="86"/>
      <c r="RLW142" s="86"/>
      <c r="RLX142" s="86"/>
      <c r="RLY142" s="86"/>
      <c r="RLZ142" s="86"/>
      <c r="RMA142" s="86"/>
      <c r="RMB142" s="86"/>
      <c r="RMC142" s="86"/>
      <c r="RMD142" s="86"/>
      <c r="RME142" s="86"/>
      <c r="RMF142" s="86"/>
      <c r="RMG142" s="86"/>
      <c r="RMH142" s="86"/>
      <c r="RMI142" s="86"/>
      <c r="RMJ142" s="86"/>
      <c r="RMK142" s="86"/>
      <c r="RML142" s="86"/>
      <c r="RMM142" s="86"/>
      <c r="RMN142" s="86"/>
      <c r="RMO142" s="86"/>
      <c r="RMP142" s="86"/>
      <c r="RMQ142" s="86"/>
      <c r="RMR142" s="86"/>
      <c r="RMS142" s="86"/>
      <c r="RMT142" s="86"/>
      <c r="RMU142" s="86"/>
      <c r="RMV142" s="86"/>
      <c r="RMW142" s="86"/>
      <c r="RMX142" s="86"/>
      <c r="RMY142" s="86"/>
      <c r="RMZ142" s="86"/>
      <c r="RNA142" s="86"/>
      <c r="RNB142" s="86"/>
      <c r="RNC142" s="86"/>
      <c r="RND142" s="86"/>
      <c r="RNE142" s="86"/>
      <c r="RNF142" s="86"/>
      <c r="RNG142" s="86"/>
      <c r="RNH142" s="86"/>
      <c r="RNI142" s="86"/>
      <c r="RNJ142" s="86"/>
      <c r="RNK142" s="86"/>
      <c r="RNL142" s="86"/>
      <c r="RNM142" s="86"/>
      <c r="RNN142" s="86"/>
      <c r="RNO142" s="86"/>
      <c r="RNV142" s="86"/>
      <c r="RNW142" s="86"/>
      <c r="RNX142" s="86"/>
      <c r="RNY142" s="86"/>
      <c r="RNZ142" s="86"/>
      <c r="ROA142" s="86"/>
      <c r="ROB142" s="86"/>
      <c r="ROC142" s="86"/>
      <c r="ROD142" s="86"/>
      <c r="ROE142" s="86"/>
      <c r="ROF142" s="86"/>
      <c r="ROG142" s="86"/>
      <c r="ROH142" s="86"/>
      <c r="ROI142" s="86"/>
      <c r="ROJ142" s="86"/>
      <c r="ROK142" s="86"/>
      <c r="ROL142" s="86"/>
      <c r="ROM142" s="86"/>
      <c r="RON142" s="86"/>
      <c r="ROO142" s="86"/>
      <c r="ROP142" s="86"/>
      <c r="ROQ142" s="86"/>
      <c r="ROR142" s="86"/>
      <c r="ROS142" s="86"/>
      <c r="ROT142" s="86"/>
      <c r="ROU142" s="86"/>
      <c r="ROV142" s="86"/>
      <c r="ROW142" s="86"/>
      <c r="ROX142" s="86"/>
      <c r="ROY142" s="86"/>
      <c r="ROZ142" s="86"/>
      <c r="RPA142" s="86"/>
      <c r="RPB142" s="86"/>
      <c r="RPC142" s="86"/>
      <c r="RPD142" s="86"/>
      <c r="RPE142" s="86"/>
      <c r="RPF142" s="86"/>
      <c r="RPG142" s="86"/>
      <c r="RPH142" s="86"/>
      <c r="RPI142" s="86"/>
      <c r="RPJ142" s="86"/>
      <c r="RPK142" s="86"/>
      <c r="RPL142" s="86"/>
      <c r="RPM142" s="86"/>
      <c r="RPN142" s="86"/>
      <c r="RPO142" s="86"/>
      <c r="RPP142" s="86"/>
      <c r="RPQ142" s="86"/>
      <c r="RPR142" s="86"/>
      <c r="RPS142" s="86"/>
      <c r="RPT142" s="86"/>
      <c r="RPU142" s="86"/>
      <c r="RPV142" s="86"/>
      <c r="RPW142" s="86"/>
      <c r="RPX142" s="86"/>
      <c r="RPY142" s="86"/>
      <c r="RPZ142" s="86"/>
      <c r="RQA142" s="86"/>
      <c r="RQB142" s="86"/>
      <c r="RQC142" s="86"/>
      <c r="RQD142" s="86"/>
      <c r="RQE142" s="86"/>
      <c r="RQF142" s="86"/>
      <c r="RQG142" s="86"/>
      <c r="RQH142" s="86"/>
      <c r="RQI142" s="86"/>
      <c r="RQJ142" s="86"/>
      <c r="RQK142" s="86"/>
      <c r="RQL142" s="86"/>
      <c r="RQM142" s="86"/>
      <c r="RQN142" s="86"/>
      <c r="RQO142" s="86"/>
      <c r="RQP142" s="86"/>
      <c r="RQQ142" s="86"/>
      <c r="RQR142" s="86"/>
      <c r="RQS142" s="86"/>
      <c r="RQT142" s="86"/>
      <c r="RQU142" s="86"/>
      <c r="RQV142" s="86"/>
      <c r="RQW142" s="86"/>
      <c r="RQX142" s="86"/>
      <c r="RQY142" s="86"/>
      <c r="RQZ142" s="86"/>
      <c r="RRA142" s="86"/>
      <c r="RRB142" s="86"/>
      <c r="RRC142" s="86"/>
      <c r="RRD142" s="86"/>
      <c r="RRE142" s="86"/>
      <c r="RRF142" s="86"/>
      <c r="RRG142" s="86"/>
      <c r="RRH142" s="86"/>
      <c r="RRI142" s="86"/>
      <c r="RRJ142" s="86"/>
      <c r="RRK142" s="86"/>
      <c r="RRL142" s="86"/>
      <c r="RRM142" s="86"/>
      <c r="RRN142" s="86"/>
      <c r="RRO142" s="86"/>
      <c r="RRP142" s="86"/>
      <c r="RRQ142" s="86"/>
      <c r="RRR142" s="86"/>
      <c r="RRS142" s="86"/>
      <c r="RRT142" s="86"/>
      <c r="RRU142" s="86"/>
      <c r="RRV142" s="86"/>
      <c r="RRW142" s="86"/>
      <c r="RRX142" s="86"/>
      <c r="RRY142" s="86"/>
      <c r="RRZ142" s="86"/>
      <c r="RSA142" s="86"/>
      <c r="RSB142" s="86"/>
      <c r="RSC142" s="86"/>
      <c r="RSD142" s="86"/>
      <c r="RSE142" s="86"/>
      <c r="RSF142" s="86"/>
      <c r="RSG142" s="86"/>
      <c r="RSH142" s="86"/>
      <c r="RSI142" s="86"/>
      <c r="RSJ142" s="86"/>
      <c r="RSK142" s="86"/>
      <c r="RSL142" s="86"/>
      <c r="RSM142" s="86"/>
      <c r="RSN142" s="86"/>
      <c r="RSO142" s="86"/>
      <c r="RSP142" s="86"/>
      <c r="RSQ142" s="86"/>
      <c r="RSR142" s="86"/>
      <c r="RSS142" s="86"/>
      <c r="RST142" s="86"/>
      <c r="RSU142" s="86"/>
      <c r="RSV142" s="86"/>
      <c r="RSW142" s="86"/>
      <c r="RSX142" s="86"/>
      <c r="RSY142" s="86"/>
      <c r="RSZ142" s="86"/>
      <c r="RTA142" s="86"/>
      <c r="RTB142" s="86"/>
      <c r="RTC142" s="86"/>
      <c r="RTD142" s="86"/>
      <c r="RTE142" s="86"/>
      <c r="RTF142" s="86"/>
      <c r="RTG142" s="86"/>
      <c r="RTH142" s="86"/>
      <c r="RTI142" s="86"/>
      <c r="RTJ142" s="86"/>
      <c r="RTK142" s="86"/>
      <c r="RTL142" s="86"/>
      <c r="RTM142" s="86"/>
      <c r="RTN142" s="86"/>
      <c r="RTO142" s="86"/>
      <c r="RTP142" s="86"/>
      <c r="RTQ142" s="86"/>
      <c r="RTR142" s="86"/>
      <c r="RTS142" s="86"/>
      <c r="RTT142" s="86"/>
      <c r="RTU142" s="86"/>
      <c r="RTV142" s="86"/>
      <c r="RTW142" s="86"/>
      <c r="RTX142" s="86"/>
      <c r="RTY142" s="86"/>
      <c r="RTZ142" s="86"/>
      <c r="RUA142" s="86"/>
      <c r="RUB142" s="86"/>
      <c r="RUC142" s="86"/>
      <c r="RUD142" s="86"/>
      <c r="RUE142" s="86"/>
      <c r="RUF142" s="86"/>
      <c r="RUG142" s="86"/>
      <c r="RUH142" s="86"/>
      <c r="RUI142" s="86"/>
      <c r="RUJ142" s="86"/>
      <c r="RUK142" s="86"/>
      <c r="RUL142" s="86"/>
      <c r="RUM142" s="86"/>
      <c r="RUN142" s="86"/>
      <c r="RUO142" s="86"/>
      <c r="RUP142" s="86"/>
      <c r="RUQ142" s="86"/>
      <c r="RUR142" s="86"/>
      <c r="RUS142" s="86"/>
      <c r="RUT142" s="86"/>
      <c r="RUU142" s="86"/>
      <c r="RUV142" s="86"/>
      <c r="RUW142" s="86"/>
      <c r="RUX142" s="86"/>
      <c r="RUY142" s="86"/>
      <c r="RUZ142" s="86"/>
      <c r="RVA142" s="86"/>
      <c r="RVB142" s="86"/>
      <c r="RVC142" s="86"/>
      <c r="RVD142" s="86"/>
      <c r="RVE142" s="86"/>
      <c r="RVF142" s="86"/>
      <c r="RVG142" s="86"/>
      <c r="RVH142" s="86"/>
      <c r="RVI142" s="86"/>
      <c r="RVJ142" s="86"/>
      <c r="RVK142" s="86"/>
      <c r="RVL142" s="86"/>
      <c r="RVM142" s="86"/>
      <c r="RVN142" s="86"/>
      <c r="RVO142" s="86"/>
      <c r="RVP142" s="86"/>
      <c r="RVQ142" s="86"/>
      <c r="RVR142" s="86"/>
      <c r="RVS142" s="86"/>
      <c r="RVT142" s="86"/>
      <c r="RVU142" s="86"/>
      <c r="RVV142" s="86"/>
      <c r="RVW142" s="86"/>
      <c r="RVX142" s="86"/>
      <c r="RVY142" s="86"/>
      <c r="RVZ142" s="86"/>
      <c r="RWA142" s="86"/>
      <c r="RWB142" s="86"/>
      <c r="RWC142" s="86"/>
      <c r="RWD142" s="86"/>
      <c r="RWE142" s="86"/>
      <c r="RWF142" s="86"/>
      <c r="RWG142" s="86"/>
      <c r="RWH142" s="86"/>
      <c r="RWI142" s="86"/>
      <c r="RWJ142" s="86"/>
      <c r="RWK142" s="86"/>
      <c r="RWL142" s="86"/>
      <c r="RWM142" s="86"/>
      <c r="RWN142" s="86"/>
      <c r="RWO142" s="86"/>
      <c r="RWP142" s="86"/>
      <c r="RWQ142" s="86"/>
      <c r="RWR142" s="86"/>
      <c r="RWS142" s="86"/>
      <c r="RWT142" s="86"/>
      <c r="RWU142" s="86"/>
      <c r="RWV142" s="86"/>
      <c r="RWW142" s="86"/>
      <c r="RWX142" s="86"/>
      <c r="RWY142" s="86"/>
      <c r="RWZ142" s="86"/>
      <c r="RXA142" s="86"/>
      <c r="RXB142" s="86"/>
      <c r="RXC142" s="86"/>
      <c r="RXD142" s="86"/>
      <c r="RXE142" s="86"/>
      <c r="RXF142" s="86"/>
      <c r="RXG142" s="86"/>
      <c r="RXH142" s="86"/>
      <c r="RXI142" s="86"/>
      <c r="RXJ142" s="86"/>
      <c r="RXK142" s="86"/>
      <c r="RXR142" s="86"/>
      <c r="RXS142" s="86"/>
      <c r="RXT142" s="86"/>
      <c r="RXU142" s="86"/>
      <c r="RXV142" s="86"/>
      <c r="RXW142" s="86"/>
      <c r="RXX142" s="86"/>
      <c r="RXY142" s="86"/>
      <c r="RXZ142" s="86"/>
      <c r="RYA142" s="86"/>
      <c r="RYB142" s="86"/>
      <c r="RYC142" s="86"/>
      <c r="RYD142" s="86"/>
      <c r="RYE142" s="86"/>
      <c r="RYF142" s="86"/>
      <c r="RYG142" s="86"/>
      <c r="RYH142" s="86"/>
      <c r="RYI142" s="86"/>
      <c r="RYJ142" s="86"/>
      <c r="RYK142" s="86"/>
      <c r="RYL142" s="86"/>
      <c r="RYM142" s="86"/>
      <c r="RYN142" s="86"/>
      <c r="RYO142" s="86"/>
      <c r="RYP142" s="86"/>
      <c r="RYQ142" s="86"/>
      <c r="RYR142" s="86"/>
      <c r="RYS142" s="86"/>
      <c r="RYT142" s="86"/>
      <c r="RYU142" s="86"/>
      <c r="RYV142" s="86"/>
      <c r="RYW142" s="86"/>
      <c r="RYX142" s="86"/>
      <c r="RYY142" s="86"/>
      <c r="RYZ142" s="86"/>
      <c r="RZA142" s="86"/>
      <c r="RZB142" s="86"/>
      <c r="RZC142" s="86"/>
      <c r="RZD142" s="86"/>
      <c r="RZE142" s="86"/>
      <c r="RZF142" s="86"/>
      <c r="RZG142" s="86"/>
      <c r="RZH142" s="86"/>
      <c r="RZI142" s="86"/>
      <c r="RZJ142" s="86"/>
      <c r="RZK142" s="86"/>
      <c r="RZL142" s="86"/>
      <c r="RZM142" s="86"/>
      <c r="RZN142" s="86"/>
      <c r="RZO142" s="86"/>
      <c r="RZP142" s="86"/>
      <c r="RZQ142" s="86"/>
      <c r="RZR142" s="86"/>
      <c r="RZS142" s="86"/>
      <c r="RZT142" s="86"/>
      <c r="RZU142" s="86"/>
      <c r="RZV142" s="86"/>
      <c r="RZW142" s="86"/>
      <c r="RZX142" s="86"/>
      <c r="RZY142" s="86"/>
      <c r="RZZ142" s="86"/>
      <c r="SAA142" s="86"/>
      <c r="SAB142" s="86"/>
      <c r="SAC142" s="86"/>
      <c r="SAD142" s="86"/>
      <c r="SAE142" s="86"/>
      <c r="SAF142" s="86"/>
      <c r="SAG142" s="86"/>
      <c r="SAH142" s="86"/>
      <c r="SAI142" s="86"/>
      <c r="SAJ142" s="86"/>
      <c r="SAK142" s="86"/>
      <c r="SAL142" s="86"/>
      <c r="SAM142" s="86"/>
      <c r="SAN142" s="86"/>
      <c r="SAO142" s="86"/>
      <c r="SAP142" s="86"/>
      <c r="SAQ142" s="86"/>
      <c r="SAR142" s="86"/>
      <c r="SAS142" s="86"/>
      <c r="SAT142" s="86"/>
      <c r="SAU142" s="86"/>
      <c r="SAV142" s="86"/>
      <c r="SAW142" s="86"/>
      <c r="SAX142" s="86"/>
      <c r="SAY142" s="86"/>
      <c r="SAZ142" s="86"/>
      <c r="SBA142" s="86"/>
      <c r="SBB142" s="86"/>
      <c r="SBC142" s="86"/>
      <c r="SBD142" s="86"/>
      <c r="SBE142" s="86"/>
      <c r="SBF142" s="86"/>
      <c r="SBG142" s="86"/>
      <c r="SBH142" s="86"/>
      <c r="SBI142" s="86"/>
      <c r="SBJ142" s="86"/>
      <c r="SBK142" s="86"/>
      <c r="SBL142" s="86"/>
      <c r="SBM142" s="86"/>
      <c r="SBN142" s="86"/>
      <c r="SBO142" s="86"/>
      <c r="SBP142" s="86"/>
      <c r="SBQ142" s="86"/>
      <c r="SBR142" s="86"/>
      <c r="SBS142" s="86"/>
      <c r="SBT142" s="86"/>
      <c r="SBU142" s="86"/>
      <c r="SBV142" s="86"/>
      <c r="SBW142" s="86"/>
      <c r="SBX142" s="86"/>
      <c r="SBY142" s="86"/>
      <c r="SBZ142" s="86"/>
      <c r="SCA142" s="86"/>
      <c r="SCB142" s="86"/>
      <c r="SCC142" s="86"/>
      <c r="SCD142" s="86"/>
      <c r="SCE142" s="86"/>
      <c r="SCF142" s="86"/>
      <c r="SCG142" s="86"/>
      <c r="SCH142" s="86"/>
      <c r="SCI142" s="86"/>
      <c r="SCJ142" s="86"/>
      <c r="SCK142" s="86"/>
      <c r="SCL142" s="86"/>
      <c r="SCM142" s="86"/>
      <c r="SCN142" s="86"/>
      <c r="SCO142" s="86"/>
      <c r="SCP142" s="86"/>
      <c r="SCQ142" s="86"/>
      <c r="SCR142" s="86"/>
      <c r="SCS142" s="86"/>
      <c r="SCT142" s="86"/>
      <c r="SCU142" s="86"/>
      <c r="SCV142" s="86"/>
      <c r="SCW142" s="86"/>
      <c r="SCX142" s="86"/>
      <c r="SCY142" s="86"/>
      <c r="SCZ142" s="86"/>
      <c r="SDA142" s="86"/>
      <c r="SDB142" s="86"/>
      <c r="SDC142" s="86"/>
      <c r="SDD142" s="86"/>
      <c r="SDE142" s="86"/>
      <c r="SDF142" s="86"/>
      <c r="SDG142" s="86"/>
      <c r="SDH142" s="86"/>
      <c r="SDI142" s="86"/>
      <c r="SDJ142" s="86"/>
      <c r="SDK142" s="86"/>
      <c r="SDL142" s="86"/>
      <c r="SDM142" s="86"/>
      <c r="SDN142" s="86"/>
      <c r="SDO142" s="86"/>
      <c r="SDP142" s="86"/>
      <c r="SDQ142" s="86"/>
      <c r="SDR142" s="86"/>
      <c r="SDS142" s="86"/>
      <c r="SDT142" s="86"/>
      <c r="SDU142" s="86"/>
      <c r="SDV142" s="86"/>
      <c r="SDW142" s="86"/>
      <c r="SDX142" s="86"/>
      <c r="SDY142" s="86"/>
      <c r="SDZ142" s="86"/>
      <c r="SEA142" s="86"/>
      <c r="SEB142" s="86"/>
      <c r="SEC142" s="86"/>
      <c r="SED142" s="86"/>
      <c r="SEE142" s="86"/>
      <c r="SEF142" s="86"/>
      <c r="SEG142" s="86"/>
      <c r="SEH142" s="86"/>
      <c r="SEI142" s="86"/>
      <c r="SEJ142" s="86"/>
      <c r="SEK142" s="86"/>
      <c r="SEL142" s="86"/>
      <c r="SEM142" s="86"/>
      <c r="SEN142" s="86"/>
      <c r="SEO142" s="86"/>
      <c r="SEP142" s="86"/>
      <c r="SEQ142" s="86"/>
      <c r="SER142" s="86"/>
      <c r="SES142" s="86"/>
      <c r="SET142" s="86"/>
      <c r="SEU142" s="86"/>
      <c r="SEV142" s="86"/>
      <c r="SEW142" s="86"/>
      <c r="SEX142" s="86"/>
      <c r="SEY142" s="86"/>
      <c r="SEZ142" s="86"/>
      <c r="SFA142" s="86"/>
      <c r="SFB142" s="86"/>
      <c r="SFC142" s="86"/>
      <c r="SFD142" s="86"/>
      <c r="SFE142" s="86"/>
      <c r="SFF142" s="86"/>
      <c r="SFG142" s="86"/>
      <c r="SFH142" s="86"/>
      <c r="SFI142" s="86"/>
      <c r="SFJ142" s="86"/>
      <c r="SFK142" s="86"/>
      <c r="SFL142" s="86"/>
      <c r="SFM142" s="86"/>
      <c r="SFN142" s="86"/>
      <c r="SFO142" s="86"/>
      <c r="SFP142" s="86"/>
      <c r="SFQ142" s="86"/>
      <c r="SFR142" s="86"/>
      <c r="SFS142" s="86"/>
      <c r="SFT142" s="86"/>
      <c r="SFU142" s="86"/>
      <c r="SFV142" s="86"/>
      <c r="SFW142" s="86"/>
      <c r="SFX142" s="86"/>
      <c r="SFY142" s="86"/>
      <c r="SFZ142" s="86"/>
      <c r="SGA142" s="86"/>
      <c r="SGB142" s="86"/>
      <c r="SGC142" s="86"/>
      <c r="SGD142" s="86"/>
      <c r="SGE142" s="86"/>
      <c r="SGF142" s="86"/>
      <c r="SGG142" s="86"/>
      <c r="SGH142" s="86"/>
      <c r="SGI142" s="86"/>
      <c r="SGJ142" s="86"/>
      <c r="SGK142" s="86"/>
      <c r="SGL142" s="86"/>
      <c r="SGM142" s="86"/>
      <c r="SGN142" s="86"/>
      <c r="SGO142" s="86"/>
      <c r="SGP142" s="86"/>
      <c r="SGQ142" s="86"/>
      <c r="SGR142" s="86"/>
      <c r="SGS142" s="86"/>
      <c r="SGT142" s="86"/>
      <c r="SGU142" s="86"/>
      <c r="SGV142" s="86"/>
      <c r="SGW142" s="86"/>
      <c r="SGX142" s="86"/>
      <c r="SGY142" s="86"/>
      <c r="SGZ142" s="86"/>
      <c r="SHA142" s="86"/>
      <c r="SHB142" s="86"/>
      <c r="SHC142" s="86"/>
      <c r="SHD142" s="86"/>
      <c r="SHE142" s="86"/>
      <c r="SHF142" s="86"/>
      <c r="SHG142" s="86"/>
      <c r="SHN142" s="86"/>
      <c r="SHO142" s="86"/>
      <c r="SHP142" s="86"/>
      <c r="SHQ142" s="86"/>
      <c r="SHR142" s="86"/>
      <c r="SHS142" s="86"/>
      <c r="SHT142" s="86"/>
      <c r="SHU142" s="86"/>
      <c r="SHV142" s="86"/>
      <c r="SHW142" s="86"/>
      <c r="SHX142" s="86"/>
      <c r="SHY142" s="86"/>
      <c r="SHZ142" s="86"/>
      <c r="SIA142" s="86"/>
      <c r="SIB142" s="86"/>
      <c r="SIC142" s="86"/>
      <c r="SID142" s="86"/>
      <c r="SIE142" s="86"/>
      <c r="SIF142" s="86"/>
      <c r="SIG142" s="86"/>
      <c r="SIH142" s="86"/>
      <c r="SII142" s="86"/>
      <c r="SIJ142" s="86"/>
      <c r="SIK142" s="86"/>
      <c r="SIL142" s="86"/>
      <c r="SIM142" s="86"/>
      <c r="SIN142" s="86"/>
      <c r="SIO142" s="86"/>
      <c r="SIP142" s="86"/>
      <c r="SIQ142" s="86"/>
      <c r="SIR142" s="86"/>
      <c r="SIS142" s="86"/>
      <c r="SIT142" s="86"/>
      <c r="SIU142" s="86"/>
      <c r="SIV142" s="86"/>
      <c r="SIW142" s="86"/>
      <c r="SIX142" s="86"/>
      <c r="SIY142" s="86"/>
      <c r="SIZ142" s="86"/>
      <c r="SJA142" s="86"/>
      <c r="SJB142" s="86"/>
      <c r="SJC142" s="86"/>
      <c r="SJD142" s="86"/>
      <c r="SJE142" s="86"/>
      <c r="SJF142" s="86"/>
      <c r="SJG142" s="86"/>
      <c r="SJH142" s="86"/>
      <c r="SJI142" s="86"/>
      <c r="SJJ142" s="86"/>
      <c r="SJK142" s="86"/>
      <c r="SJL142" s="86"/>
      <c r="SJM142" s="86"/>
      <c r="SJN142" s="86"/>
      <c r="SJO142" s="86"/>
      <c r="SJP142" s="86"/>
      <c r="SJQ142" s="86"/>
      <c r="SJR142" s="86"/>
      <c r="SJS142" s="86"/>
      <c r="SJT142" s="86"/>
      <c r="SJU142" s="86"/>
      <c r="SJV142" s="86"/>
      <c r="SJW142" s="86"/>
      <c r="SJX142" s="86"/>
      <c r="SJY142" s="86"/>
      <c r="SJZ142" s="86"/>
      <c r="SKA142" s="86"/>
      <c r="SKB142" s="86"/>
      <c r="SKC142" s="86"/>
      <c r="SKD142" s="86"/>
      <c r="SKE142" s="86"/>
      <c r="SKF142" s="86"/>
      <c r="SKG142" s="86"/>
      <c r="SKH142" s="86"/>
      <c r="SKI142" s="86"/>
      <c r="SKJ142" s="86"/>
      <c r="SKK142" s="86"/>
      <c r="SKL142" s="86"/>
      <c r="SKM142" s="86"/>
      <c r="SKN142" s="86"/>
      <c r="SKO142" s="86"/>
      <c r="SKP142" s="86"/>
      <c r="SKQ142" s="86"/>
      <c r="SKR142" s="86"/>
      <c r="SKS142" s="86"/>
      <c r="SKT142" s="86"/>
      <c r="SKU142" s="86"/>
      <c r="SKV142" s="86"/>
      <c r="SKW142" s="86"/>
      <c r="SKX142" s="86"/>
      <c r="SKY142" s="86"/>
      <c r="SKZ142" s="86"/>
      <c r="SLA142" s="86"/>
      <c r="SLB142" s="86"/>
      <c r="SLC142" s="86"/>
      <c r="SLD142" s="86"/>
      <c r="SLE142" s="86"/>
      <c r="SLF142" s="86"/>
      <c r="SLG142" s="86"/>
      <c r="SLH142" s="86"/>
      <c r="SLI142" s="86"/>
      <c r="SLJ142" s="86"/>
      <c r="SLK142" s="86"/>
      <c r="SLL142" s="86"/>
      <c r="SLM142" s="86"/>
      <c r="SLN142" s="86"/>
      <c r="SLO142" s="86"/>
      <c r="SLP142" s="86"/>
      <c r="SLQ142" s="86"/>
      <c r="SLR142" s="86"/>
      <c r="SLS142" s="86"/>
      <c r="SLT142" s="86"/>
      <c r="SLU142" s="86"/>
      <c r="SLV142" s="86"/>
      <c r="SLW142" s="86"/>
      <c r="SLX142" s="86"/>
      <c r="SLY142" s="86"/>
      <c r="SLZ142" s="86"/>
      <c r="SMA142" s="86"/>
      <c r="SMB142" s="86"/>
      <c r="SMC142" s="86"/>
      <c r="SMD142" s="86"/>
      <c r="SME142" s="86"/>
      <c r="SMF142" s="86"/>
      <c r="SMG142" s="86"/>
      <c r="SMH142" s="86"/>
      <c r="SMI142" s="86"/>
      <c r="SMJ142" s="86"/>
      <c r="SMK142" s="86"/>
      <c r="SML142" s="86"/>
      <c r="SMM142" s="86"/>
      <c r="SMN142" s="86"/>
      <c r="SMO142" s="86"/>
      <c r="SMP142" s="86"/>
      <c r="SMQ142" s="86"/>
      <c r="SMR142" s="86"/>
      <c r="SMS142" s="86"/>
      <c r="SMT142" s="86"/>
      <c r="SMU142" s="86"/>
      <c r="SMV142" s="86"/>
      <c r="SMW142" s="86"/>
      <c r="SMX142" s="86"/>
      <c r="SMY142" s="86"/>
      <c r="SMZ142" s="86"/>
      <c r="SNA142" s="86"/>
      <c r="SNB142" s="86"/>
      <c r="SNC142" s="86"/>
      <c r="SND142" s="86"/>
      <c r="SNE142" s="86"/>
      <c r="SNF142" s="86"/>
      <c r="SNG142" s="86"/>
      <c r="SNH142" s="86"/>
      <c r="SNI142" s="86"/>
      <c r="SNJ142" s="86"/>
      <c r="SNK142" s="86"/>
      <c r="SNL142" s="86"/>
      <c r="SNM142" s="86"/>
      <c r="SNN142" s="86"/>
      <c r="SNO142" s="86"/>
      <c r="SNP142" s="86"/>
      <c r="SNQ142" s="86"/>
      <c r="SNR142" s="86"/>
      <c r="SNS142" s="86"/>
      <c r="SNT142" s="86"/>
      <c r="SNU142" s="86"/>
      <c r="SNV142" s="86"/>
      <c r="SNW142" s="86"/>
      <c r="SNX142" s="86"/>
      <c r="SNY142" s="86"/>
      <c r="SNZ142" s="86"/>
      <c r="SOA142" s="86"/>
      <c r="SOB142" s="86"/>
      <c r="SOC142" s="86"/>
      <c r="SOD142" s="86"/>
      <c r="SOE142" s="86"/>
      <c r="SOF142" s="86"/>
      <c r="SOG142" s="86"/>
      <c r="SOH142" s="86"/>
      <c r="SOI142" s="86"/>
      <c r="SOJ142" s="86"/>
      <c r="SOK142" s="86"/>
      <c r="SOL142" s="86"/>
      <c r="SOM142" s="86"/>
      <c r="SON142" s="86"/>
      <c r="SOO142" s="86"/>
      <c r="SOP142" s="86"/>
      <c r="SOQ142" s="86"/>
      <c r="SOR142" s="86"/>
      <c r="SOS142" s="86"/>
      <c r="SOT142" s="86"/>
      <c r="SOU142" s="86"/>
      <c r="SOV142" s="86"/>
      <c r="SOW142" s="86"/>
      <c r="SOX142" s="86"/>
      <c r="SOY142" s="86"/>
      <c r="SOZ142" s="86"/>
      <c r="SPA142" s="86"/>
      <c r="SPB142" s="86"/>
      <c r="SPC142" s="86"/>
      <c r="SPD142" s="86"/>
      <c r="SPE142" s="86"/>
      <c r="SPF142" s="86"/>
      <c r="SPG142" s="86"/>
      <c r="SPH142" s="86"/>
      <c r="SPI142" s="86"/>
      <c r="SPJ142" s="86"/>
      <c r="SPK142" s="86"/>
      <c r="SPL142" s="86"/>
      <c r="SPM142" s="86"/>
      <c r="SPN142" s="86"/>
      <c r="SPO142" s="86"/>
      <c r="SPP142" s="86"/>
      <c r="SPQ142" s="86"/>
      <c r="SPR142" s="86"/>
      <c r="SPS142" s="86"/>
      <c r="SPT142" s="86"/>
      <c r="SPU142" s="86"/>
      <c r="SPV142" s="86"/>
      <c r="SPW142" s="86"/>
      <c r="SPX142" s="86"/>
      <c r="SPY142" s="86"/>
      <c r="SPZ142" s="86"/>
      <c r="SQA142" s="86"/>
      <c r="SQB142" s="86"/>
      <c r="SQC142" s="86"/>
      <c r="SQD142" s="86"/>
      <c r="SQE142" s="86"/>
      <c r="SQF142" s="86"/>
      <c r="SQG142" s="86"/>
      <c r="SQH142" s="86"/>
      <c r="SQI142" s="86"/>
      <c r="SQJ142" s="86"/>
      <c r="SQK142" s="86"/>
      <c r="SQL142" s="86"/>
      <c r="SQM142" s="86"/>
      <c r="SQN142" s="86"/>
      <c r="SQO142" s="86"/>
      <c r="SQP142" s="86"/>
      <c r="SQQ142" s="86"/>
      <c r="SQR142" s="86"/>
      <c r="SQS142" s="86"/>
      <c r="SQT142" s="86"/>
      <c r="SQU142" s="86"/>
      <c r="SQV142" s="86"/>
      <c r="SQW142" s="86"/>
      <c r="SQX142" s="86"/>
      <c r="SQY142" s="86"/>
      <c r="SQZ142" s="86"/>
      <c r="SRA142" s="86"/>
      <c r="SRB142" s="86"/>
      <c r="SRC142" s="86"/>
      <c r="SRJ142" s="86"/>
      <c r="SRK142" s="86"/>
      <c r="SRL142" s="86"/>
      <c r="SRM142" s="86"/>
      <c r="SRN142" s="86"/>
      <c r="SRO142" s="86"/>
      <c r="SRP142" s="86"/>
      <c r="SRQ142" s="86"/>
      <c r="SRR142" s="86"/>
      <c r="SRS142" s="86"/>
      <c r="SRT142" s="86"/>
      <c r="SRU142" s="86"/>
      <c r="SRV142" s="86"/>
      <c r="SRW142" s="86"/>
      <c r="SRX142" s="86"/>
      <c r="SRY142" s="86"/>
      <c r="SRZ142" s="86"/>
      <c r="SSA142" s="86"/>
      <c r="SSB142" s="86"/>
      <c r="SSC142" s="86"/>
      <c r="SSD142" s="86"/>
      <c r="SSE142" s="86"/>
      <c r="SSF142" s="86"/>
      <c r="SSG142" s="86"/>
      <c r="SSH142" s="86"/>
      <c r="SSI142" s="86"/>
      <c r="SSJ142" s="86"/>
      <c r="SSK142" s="86"/>
      <c r="SSL142" s="86"/>
      <c r="SSM142" s="86"/>
      <c r="SSN142" s="86"/>
      <c r="SSO142" s="86"/>
      <c r="SSP142" s="86"/>
      <c r="SSQ142" s="86"/>
      <c r="SSR142" s="86"/>
      <c r="SSS142" s="86"/>
      <c r="SST142" s="86"/>
      <c r="SSU142" s="86"/>
      <c r="SSV142" s="86"/>
      <c r="SSW142" s="86"/>
      <c r="SSX142" s="86"/>
      <c r="SSY142" s="86"/>
      <c r="SSZ142" s="86"/>
      <c r="STA142" s="86"/>
      <c r="STB142" s="86"/>
      <c r="STC142" s="86"/>
      <c r="STD142" s="86"/>
      <c r="STE142" s="86"/>
      <c r="STF142" s="86"/>
      <c r="STG142" s="86"/>
      <c r="STH142" s="86"/>
      <c r="STI142" s="86"/>
      <c r="STJ142" s="86"/>
      <c r="STK142" s="86"/>
      <c r="STL142" s="86"/>
      <c r="STM142" s="86"/>
      <c r="STN142" s="86"/>
      <c r="STO142" s="86"/>
      <c r="STP142" s="86"/>
      <c r="STQ142" s="86"/>
      <c r="STR142" s="86"/>
      <c r="STS142" s="86"/>
      <c r="STT142" s="86"/>
      <c r="STU142" s="86"/>
      <c r="STV142" s="86"/>
      <c r="STW142" s="86"/>
      <c r="STX142" s="86"/>
      <c r="STY142" s="86"/>
      <c r="STZ142" s="86"/>
      <c r="SUA142" s="86"/>
      <c r="SUB142" s="86"/>
      <c r="SUC142" s="86"/>
      <c r="SUD142" s="86"/>
      <c r="SUE142" s="86"/>
      <c r="SUF142" s="86"/>
      <c r="SUG142" s="86"/>
      <c r="SUH142" s="86"/>
      <c r="SUI142" s="86"/>
      <c r="SUJ142" s="86"/>
      <c r="SUK142" s="86"/>
      <c r="SUL142" s="86"/>
      <c r="SUM142" s="86"/>
      <c r="SUN142" s="86"/>
      <c r="SUO142" s="86"/>
      <c r="SUP142" s="86"/>
      <c r="SUQ142" s="86"/>
      <c r="SUR142" s="86"/>
      <c r="SUS142" s="86"/>
      <c r="SUT142" s="86"/>
      <c r="SUU142" s="86"/>
      <c r="SUV142" s="86"/>
      <c r="SUW142" s="86"/>
      <c r="SUX142" s="86"/>
      <c r="SUY142" s="86"/>
      <c r="SUZ142" s="86"/>
      <c r="SVA142" s="86"/>
      <c r="SVB142" s="86"/>
      <c r="SVC142" s="86"/>
      <c r="SVD142" s="86"/>
      <c r="SVE142" s="86"/>
      <c r="SVF142" s="86"/>
      <c r="SVG142" s="86"/>
      <c r="SVH142" s="86"/>
      <c r="SVI142" s="86"/>
      <c r="SVJ142" s="86"/>
      <c r="SVK142" s="86"/>
      <c r="SVL142" s="86"/>
      <c r="SVM142" s="86"/>
      <c r="SVN142" s="86"/>
      <c r="SVO142" s="86"/>
      <c r="SVP142" s="86"/>
      <c r="SVQ142" s="86"/>
      <c r="SVR142" s="86"/>
      <c r="SVS142" s="86"/>
      <c r="SVT142" s="86"/>
      <c r="SVU142" s="86"/>
      <c r="SVV142" s="86"/>
      <c r="SVW142" s="86"/>
      <c r="SVX142" s="86"/>
      <c r="SVY142" s="86"/>
      <c r="SVZ142" s="86"/>
      <c r="SWA142" s="86"/>
      <c r="SWB142" s="86"/>
      <c r="SWC142" s="86"/>
      <c r="SWD142" s="86"/>
      <c r="SWE142" s="86"/>
      <c r="SWF142" s="86"/>
      <c r="SWG142" s="86"/>
      <c r="SWH142" s="86"/>
      <c r="SWI142" s="86"/>
      <c r="SWJ142" s="86"/>
      <c r="SWK142" s="86"/>
      <c r="SWL142" s="86"/>
      <c r="SWM142" s="86"/>
      <c r="SWN142" s="86"/>
      <c r="SWO142" s="86"/>
      <c r="SWP142" s="86"/>
      <c r="SWQ142" s="86"/>
      <c r="SWR142" s="86"/>
      <c r="SWS142" s="86"/>
      <c r="SWT142" s="86"/>
      <c r="SWU142" s="86"/>
      <c r="SWV142" s="86"/>
      <c r="SWW142" s="86"/>
      <c r="SWX142" s="86"/>
      <c r="SWY142" s="86"/>
      <c r="SWZ142" s="86"/>
      <c r="SXA142" s="86"/>
      <c r="SXB142" s="86"/>
      <c r="SXC142" s="86"/>
      <c r="SXD142" s="86"/>
      <c r="SXE142" s="86"/>
      <c r="SXF142" s="86"/>
      <c r="SXG142" s="86"/>
      <c r="SXH142" s="86"/>
      <c r="SXI142" s="86"/>
      <c r="SXJ142" s="86"/>
      <c r="SXK142" s="86"/>
      <c r="SXL142" s="86"/>
      <c r="SXM142" s="86"/>
      <c r="SXN142" s="86"/>
      <c r="SXO142" s="86"/>
      <c r="SXP142" s="86"/>
      <c r="SXQ142" s="86"/>
      <c r="SXR142" s="86"/>
      <c r="SXS142" s="86"/>
      <c r="SXT142" s="86"/>
      <c r="SXU142" s="86"/>
      <c r="SXV142" s="86"/>
      <c r="SXW142" s="86"/>
      <c r="SXX142" s="86"/>
      <c r="SXY142" s="86"/>
      <c r="SXZ142" s="86"/>
      <c r="SYA142" s="86"/>
      <c r="SYB142" s="86"/>
      <c r="SYC142" s="86"/>
      <c r="SYD142" s="86"/>
      <c r="SYE142" s="86"/>
      <c r="SYF142" s="86"/>
      <c r="SYG142" s="86"/>
      <c r="SYH142" s="86"/>
      <c r="SYI142" s="86"/>
      <c r="SYJ142" s="86"/>
      <c r="SYK142" s="86"/>
      <c r="SYL142" s="86"/>
      <c r="SYM142" s="86"/>
      <c r="SYN142" s="86"/>
      <c r="SYO142" s="86"/>
      <c r="SYP142" s="86"/>
      <c r="SYQ142" s="86"/>
      <c r="SYR142" s="86"/>
      <c r="SYS142" s="86"/>
      <c r="SYT142" s="86"/>
      <c r="SYU142" s="86"/>
      <c r="SYV142" s="86"/>
      <c r="SYW142" s="86"/>
      <c r="SYX142" s="86"/>
      <c r="SYY142" s="86"/>
      <c r="SYZ142" s="86"/>
      <c r="SZA142" s="86"/>
      <c r="SZB142" s="86"/>
      <c r="SZC142" s="86"/>
      <c r="SZD142" s="86"/>
      <c r="SZE142" s="86"/>
      <c r="SZF142" s="86"/>
      <c r="SZG142" s="86"/>
      <c r="SZH142" s="86"/>
      <c r="SZI142" s="86"/>
      <c r="SZJ142" s="86"/>
      <c r="SZK142" s="86"/>
      <c r="SZL142" s="86"/>
      <c r="SZM142" s="86"/>
      <c r="SZN142" s="86"/>
      <c r="SZO142" s="86"/>
      <c r="SZP142" s="86"/>
      <c r="SZQ142" s="86"/>
      <c r="SZR142" s="86"/>
      <c r="SZS142" s="86"/>
      <c r="SZT142" s="86"/>
      <c r="SZU142" s="86"/>
      <c r="SZV142" s="86"/>
      <c r="SZW142" s="86"/>
      <c r="SZX142" s="86"/>
      <c r="SZY142" s="86"/>
      <c r="SZZ142" s="86"/>
      <c r="TAA142" s="86"/>
      <c r="TAB142" s="86"/>
      <c r="TAC142" s="86"/>
      <c r="TAD142" s="86"/>
      <c r="TAE142" s="86"/>
      <c r="TAF142" s="86"/>
      <c r="TAG142" s="86"/>
      <c r="TAH142" s="86"/>
      <c r="TAI142" s="86"/>
      <c r="TAJ142" s="86"/>
      <c r="TAK142" s="86"/>
      <c r="TAL142" s="86"/>
      <c r="TAM142" s="86"/>
      <c r="TAN142" s="86"/>
      <c r="TAO142" s="86"/>
      <c r="TAP142" s="86"/>
      <c r="TAQ142" s="86"/>
      <c r="TAR142" s="86"/>
      <c r="TAS142" s="86"/>
      <c r="TAT142" s="86"/>
      <c r="TAU142" s="86"/>
      <c r="TAV142" s="86"/>
      <c r="TAW142" s="86"/>
      <c r="TAX142" s="86"/>
      <c r="TAY142" s="86"/>
      <c r="TBF142" s="86"/>
      <c r="TBG142" s="86"/>
      <c r="TBH142" s="86"/>
      <c r="TBI142" s="86"/>
      <c r="TBJ142" s="86"/>
      <c r="TBK142" s="86"/>
      <c r="TBL142" s="86"/>
      <c r="TBM142" s="86"/>
      <c r="TBN142" s="86"/>
      <c r="TBO142" s="86"/>
      <c r="TBP142" s="86"/>
      <c r="TBQ142" s="86"/>
      <c r="TBR142" s="86"/>
      <c r="TBS142" s="86"/>
      <c r="TBT142" s="86"/>
      <c r="TBU142" s="86"/>
      <c r="TBV142" s="86"/>
      <c r="TBW142" s="86"/>
      <c r="TBX142" s="86"/>
      <c r="TBY142" s="86"/>
      <c r="TBZ142" s="86"/>
      <c r="TCA142" s="86"/>
      <c r="TCB142" s="86"/>
      <c r="TCC142" s="86"/>
      <c r="TCD142" s="86"/>
      <c r="TCE142" s="86"/>
      <c r="TCF142" s="86"/>
      <c r="TCG142" s="86"/>
      <c r="TCH142" s="86"/>
      <c r="TCI142" s="86"/>
      <c r="TCJ142" s="86"/>
      <c r="TCK142" s="86"/>
      <c r="TCL142" s="86"/>
      <c r="TCM142" s="86"/>
      <c r="TCN142" s="86"/>
      <c r="TCO142" s="86"/>
      <c r="TCP142" s="86"/>
      <c r="TCQ142" s="86"/>
      <c r="TCR142" s="86"/>
      <c r="TCS142" s="86"/>
      <c r="TCT142" s="86"/>
      <c r="TCU142" s="86"/>
      <c r="TCV142" s="86"/>
      <c r="TCW142" s="86"/>
      <c r="TCX142" s="86"/>
      <c r="TCY142" s="86"/>
      <c r="TCZ142" s="86"/>
      <c r="TDA142" s="86"/>
      <c r="TDB142" s="86"/>
      <c r="TDC142" s="86"/>
      <c r="TDD142" s="86"/>
      <c r="TDE142" s="86"/>
      <c r="TDF142" s="86"/>
      <c r="TDG142" s="86"/>
      <c r="TDH142" s="86"/>
      <c r="TDI142" s="86"/>
      <c r="TDJ142" s="86"/>
      <c r="TDK142" s="86"/>
      <c r="TDL142" s="86"/>
      <c r="TDM142" s="86"/>
      <c r="TDN142" s="86"/>
      <c r="TDO142" s="86"/>
      <c r="TDP142" s="86"/>
      <c r="TDQ142" s="86"/>
      <c r="TDR142" s="86"/>
      <c r="TDS142" s="86"/>
      <c r="TDT142" s="86"/>
      <c r="TDU142" s="86"/>
      <c r="TDV142" s="86"/>
      <c r="TDW142" s="86"/>
      <c r="TDX142" s="86"/>
      <c r="TDY142" s="86"/>
      <c r="TDZ142" s="86"/>
      <c r="TEA142" s="86"/>
      <c r="TEB142" s="86"/>
      <c r="TEC142" s="86"/>
      <c r="TED142" s="86"/>
      <c r="TEE142" s="86"/>
      <c r="TEF142" s="86"/>
      <c r="TEG142" s="86"/>
      <c r="TEH142" s="86"/>
      <c r="TEI142" s="86"/>
      <c r="TEJ142" s="86"/>
      <c r="TEK142" s="86"/>
      <c r="TEL142" s="86"/>
      <c r="TEM142" s="86"/>
      <c r="TEN142" s="86"/>
      <c r="TEO142" s="86"/>
      <c r="TEP142" s="86"/>
      <c r="TEQ142" s="86"/>
      <c r="TER142" s="86"/>
      <c r="TES142" s="86"/>
      <c r="TET142" s="86"/>
      <c r="TEU142" s="86"/>
      <c r="TEV142" s="86"/>
      <c r="TEW142" s="86"/>
      <c r="TEX142" s="86"/>
      <c r="TEY142" s="86"/>
      <c r="TEZ142" s="86"/>
      <c r="TFA142" s="86"/>
      <c r="TFB142" s="86"/>
      <c r="TFC142" s="86"/>
      <c r="TFD142" s="86"/>
      <c r="TFE142" s="86"/>
      <c r="TFF142" s="86"/>
      <c r="TFG142" s="86"/>
      <c r="TFH142" s="86"/>
      <c r="TFI142" s="86"/>
      <c r="TFJ142" s="86"/>
      <c r="TFK142" s="86"/>
      <c r="TFL142" s="86"/>
      <c r="TFM142" s="86"/>
      <c r="TFN142" s="86"/>
      <c r="TFO142" s="86"/>
      <c r="TFP142" s="86"/>
      <c r="TFQ142" s="86"/>
      <c r="TFR142" s="86"/>
      <c r="TFS142" s="86"/>
      <c r="TFT142" s="86"/>
      <c r="TFU142" s="86"/>
      <c r="TFV142" s="86"/>
      <c r="TFW142" s="86"/>
      <c r="TFX142" s="86"/>
      <c r="TFY142" s="86"/>
      <c r="TFZ142" s="86"/>
      <c r="TGA142" s="86"/>
      <c r="TGB142" s="86"/>
      <c r="TGC142" s="86"/>
      <c r="TGD142" s="86"/>
      <c r="TGE142" s="86"/>
      <c r="TGF142" s="86"/>
      <c r="TGG142" s="86"/>
      <c r="TGH142" s="86"/>
      <c r="TGI142" s="86"/>
      <c r="TGJ142" s="86"/>
      <c r="TGK142" s="86"/>
      <c r="TGL142" s="86"/>
      <c r="TGM142" s="86"/>
      <c r="TGN142" s="86"/>
      <c r="TGO142" s="86"/>
      <c r="TGP142" s="86"/>
      <c r="TGQ142" s="86"/>
      <c r="TGR142" s="86"/>
      <c r="TGS142" s="86"/>
      <c r="TGT142" s="86"/>
      <c r="TGU142" s="86"/>
      <c r="TGV142" s="86"/>
      <c r="TGW142" s="86"/>
      <c r="TGX142" s="86"/>
      <c r="TGY142" s="86"/>
      <c r="TGZ142" s="86"/>
      <c r="THA142" s="86"/>
      <c r="THB142" s="86"/>
      <c r="THC142" s="86"/>
      <c r="THD142" s="86"/>
      <c r="THE142" s="86"/>
      <c r="THF142" s="86"/>
      <c r="THG142" s="86"/>
      <c r="THH142" s="86"/>
      <c r="THI142" s="86"/>
      <c r="THJ142" s="86"/>
      <c r="THK142" s="86"/>
      <c r="THL142" s="86"/>
      <c r="THM142" s="86"/>
      <c r="THN142" s="86"/>
      <c r="THO142" s="86"/>
      <c r="THP142" s="86"/>
      <c r="THQ142" s="86"/>
      <c r="THR142" s="86"/>
      <c r="THS142" s="86"/>
      <c r="THT142" s="86"/>
      <c r="THU142" s="86"/>
      <c r="THV142" s="86"/>
      <c r="THW142" s="86"/>
      <c r="THX142" s="86"/>
      <c r="THY142" s="86"/>
      <c r="THZ142" s="86"/>
      <c r="TIA142" s="86"/>
      <c r="TIB142" s="86"/>
      <c r="TIC142" s="86"/>
      <c r="TID142" s="86"/>
      <c r="TIE142" s="86"/>
      <c r="TIF142" s="86"/>
      <c r="TIG142" s="86"/>
      <c r="TIH142" s="86"/>
      <c r="TII142" s="86"/>
      <c r="TIJ142" s="86"/>
      <c r="TIK142" s="86"/>
      <c r="TIL142" s="86"/>
      <c r="TIM142" s="86"/>
      <c r="TIN142" s="86"/>
      <c r="TIO142" s="86"/>
      <c r="TIP142" s="86"/>
      <c r="TIQ142" s="86"/>
      <c r="TIR142" s="86"/>
      <c r="TIS142" s="86"/>
      <c r="TIT142" s="86"/>
      <c r="TIU142" s="86"/>
      <c r="TIV142" s="86"/>
      <c r="TIW142" s="86"/>
      <c r="TIX142" s="86"/>
      <c r="TIY142" s="86"/>
      <c r="TIZ142" s="86"/>
      <c r="TJA142" s="86"/>
      <c r="TJB142" s="86"/>
      <c r="TJC142" s="86"/>
      <c r="TJD142" s="86"/>
      <c r="TJE142" s="86"/>
      <c r="TJF142" s="86"/>
      <c r="TJG142" s="86"/>
      <c r="TJH142" s="86"/>
      <c r="TJI142" s="86"/>
      <c r="TJJ142" s="86"/>
      <c r="TJK142" s="86"/>
      <c r="TJL142" s="86"/>
      <c r="TJM142" s="86"/>
      <c r="TJN142" s="86"/>
      <c r="TJO142" s="86"/>
      <c r="TJP142" s="86"/>
      <c r="TJQ142" s="86"/>
      <c r="TJR142" s="86"/>
      <c r="TJS142" s="86"/>
      <c r="TJT142" s="86"/>
      <c r="TJU142" s="86"/>
      <c r="TJV142" s="86"/>
      <c r="TJW142" s="86"/>
      <c r="TJX142" s="86"/>
      <c r="TJY142" s="86"/>
      <c r="TJZ142" s="86"/>
      <c r="TKA142" s="86"/>
      <c r="TKB142" s="86"/>
      <c r="TKC142" s="86"/>
      <c r="TKD142" s="86"/>
      <c r="TKE142" s="86"/>
      <c r="TKF142" s="86"/>
      <c r="TKG142" s="86"/>
      <c r="TKH142" s="86"/>
      <c r="TKI142" s="86"/>
      <c r="TKJ142" s="86"/>
      <c r="TKK142" s="86"/>
      <c r="TKL142" s="86"/>
      <c r="TKM142" s="86"/>
      <c r="TKN142" s="86"/>
      <c r="TKO142" s="86"/>
      <c r="TKP142" s="86"/>
      <c r="TKQ142" s="86"/>
      <c r="TKR142" s="86"/>
      <c r="TKS142" s="86"/>
      <c r="TKT142" s="86"/>
      <c r="TKU142" s="86"/>
      <c r="TLB142" s="86"/>
      <c r="TLC142" s="86"/>
      <c r="TLD142" s="86"/>
      <c r="TLE142" s="86"/>
      <c r="TLF142" s="86"/>
      <c r="TLG142" s="86"/>
      <c r="TLH142" s="86"/>
      <c r="TLI142" s="86"/>
      <c r="TLJ142" s="86"/>
      <c r="TLK142" s="86"/>
      <c r="TLL142" s="86"/>
      <c r="TLM142" s="86"/>
      <c r="TLN142" s="86"/>
      <c r="TLO142" s="86"/>
      <c r="TLP142" s="86"/>
      <c r="TLQ142" s="86"/>
      <c r="TLR142" s="86"/>
      <c r="TLS142" s="86"/>
      <c r="TLT142" s="86"/>
      <c r="TLU142" s="86"/>
      <c r="TLV142" s="86"/>
      <c r="TLW142" s="86"/>
      <c r="TLX142" s="86"/>
      <c r="TLY142" s="86"/>
      <c r="TLZ142" s="86"/>
      <c r="TMA142" s="86"/>
      <c r="TMB142" s="86"/>
      <c r="TMC142" s="86"/>
      <c r="TMD142" s="86"/>
      <c r="TME142" s="86"/>
      <c r="TMF142" s="86"/>
      <c r="TMG142" s="86"/>
      <c r="TMH142" s="86"/>
      <c r="TMI142" s="86"/>
      <c r="TMJ142" s="86"/>
      <c r="TMK142" s="86"/>
      <c r="TML142" s="86"/>
      <c r="TMM142" s="86"/>
      <c r="TMN142" s="86"/>
      <c r="TMO142" s="86"/>
      <c r="TMP142" s="86"/>
      <c r="TMQ142" s="86"/>
      <c r="TMR142" s="86"/>
      <c r="TMS142" s="86"/>
      <c r="TMT142" s="86"/>
      <c r="TMU142" s="86"/>
      <c r="TMV142" s="86"/>
      <c r="TMW142" s="86"/>
      <c r="TMX142" s="86"/>
      <c r="TMY142" s="86"/>
      <c r="TMZ142" s="86"/>
      <c r="TNA142" s="86"/>
      <c r="TNB142" s="86"/>
      <c r="TNC142" s="86"/>
      <c r="TND142" s="86"/>
      <c r="TNE142" s="86"/>
      <c r="TNF142" s="86"/>
      <c r="TNG142" s="86"/>
      <c r="TNH142" s="86"/>
      <c r="TNI142" s="86"/>
      <c r="TNJ142" s="86"/>
      <c r="TNK142" s="86"/>
      <c r="TNL142" s="86"/>
      <c r="TNM142" s="86"/>
      <c r="TNN142" s="86"/>
      <c r="TNO142" s="86"/>
      <c r="TNP142" s="86"/>
      <c r="TNQ142" s="86"/>
      <c r="TNR142" s="86"/>
      <c r="TNS142" s="86"/>
      <c r="TNT142" s="86"/>
      <c r="TNU142" s="86"/>
      <c r="TNV142" s="86"/>
      <c r="TNW142" s="86"/>
      <c r="TNX142" s="86"/>
      <c r="TNY142" s="86"/>
      <c r="TNZ142" s="86"/>
      <c r="TOA142" s="86"/>
      <c r="TOB142" s="86"/>
      <c r="TOC142" s="86"/>
      <c r="TOD142" s="86"/>
      <c r="TOE142" s="86"/>
      <c r="TOF142" s="86"/>
      <c r="TOG142" s="86"/>
      <c r="TOH142" s="86"/>
      <c r="TOI142" s="86"/>
      <c r="TOJ142" s="86"/>
      <c r="TOK142" s="86"/>
      <c r="TOL142" s="86"/>
      <c r="TOM142" s="86"/>
      <c r="TON142" s="86"/>
      <c r="TOO142" s="86"/>
      <c r="TOP142" s="86"/>
      <c r="TOQ142" s="86"/>
      <c r="TOR142" s="86"/>
      <c r="TOS142" s="86"/>
      <c r="TOT142" s="86"/>
      <c r="TOU142" s="86"/>
      <c r="TOV142" s="86"/>
      <c r="TOW142" s="86"/>
      <c r="TOX142" s="86"/>
      <c r="TOY142" s="86"/>
      <c r="TOZ142" s="86"/>
      <c r="TPA142" s="86"/>
      <c r="TPB142" s="86"/>
      <c r="TPC142" s="86"/>
      <c r="TPD142" s="86"/>
      <c r="TPE142" s="86"/>
      <c r="TPF142" s="86"/>
      <c r="TPG142" s="86"/>
      <c r="TPH142" s="86"/>
      <c r="TPI142" s="86"/>
      <c r="TPJ142" s="86"/>
      <c r="TPK142" s="86"/>
      <c r="TPL142" s="86"/>
      <c r="TPM142" s="86"/>
      <c r="TPN142" s="86"/>
      <c r="TPO142" s="86"/>
      <c r="TPP142" s="86"/>
      <c r="TPQ142" s="86"/>
      <c r="TPR142" s="86"/>
      <c r="TPS142" s="86"/>
      <c r="TPT142" s="86"/>
      <c r="TPU142" s="86"/>
      <c r="TPV142" s="86"/>
      <c r="TPW142" s="86"/>
      <c r="TPX142" s="86"/>
      <c r="TPY142" s="86"/>
      <c r="TPZ142" s="86"/>
      <c r="TQA142" s="86"/>
      <c r="TQB142" s="86"/>
      <c r="TQC142" s="86"/>
      <c r="TQD142" s="86"/>
      <c r="TQE142" s="86"/>
      <c r="TQF142" s="86"/>
      <c r="TQG142" s="86"/>
      <c r="TQH142" s="86"/>
      <c r="TQI142" s="86"/>
      <c r="TQJ142" s="86"/>
      <c r="TQK142" s="86"/>
      <c r="TQL142" s="86"/>
      <c r="TQM142" s="86"/>
      <c r="TQN142" s="86"/>
      <c r="TQO142" s="86"/>
      <c r="TQP142" s="86"/>
      <c r="TQQ142" s="86"/>
      <c r="TQR142" s="86"/>
      <c r="TQS142" s="86"/>
      <c r="TQT142" s="86"/>
      <c r="TQU142" s="86"/>
      <c r="TQV142" s="86"/>
      <c r="TQW142" s="86"/>
      <c r="TQX142" s="86"/>
      <c r="TQY142" s="86"/>
      <c r="TQZ142" s="86"/>
      <c r="TRA142" s="86"/>
      <c r="TRB142" s="86"/>
      <c r="TRC142" s="86"/>
      <c r="TRD142" s="86"/>
      <c r="TRE142" s="86"/>
      <c r="TRF142" s="86"/>
      <c r="TRG142" s="86"/>
      <c r="TRH142" s="86"/>
      <c r="TRI142" s="86"/>
      <c r="TRJ142" s="86"/>
      <c r="TRK142" s="86"/>
      <c r="TRL142" s="86"/>
      <c r="TRM142" s="86"/>
      <c r="TRN142" s="86"/>
      <c r="TRO142" s="86"/>
      <c r="TRP142" s="86"/>
      <c r="TRQ142" s="86"/>
      <c r="TRR142" s="86"/>
      <c r="TRS142" s="86"/>
      <c r="TRT142" s="86"/>
      <c r="TRU142" s="86"/>
      <c r="TRV142" s="86"/>
      <c r="TRW142" s="86"/>
      <c r="TRX142" s="86"/>
      <c r="TRY142" s="86"/>
      <c r="TRZ142" s="86"/>
      <c r="TSA142" s="86"/>
      <c r="TSB142" s="86"/>
      <c r="TSC142" s="86"/>
      <c r="TSD142" s="86"/>
      <c r="TSE142" s="86"/>
      <c r="TSF142" s="86"/>
      <c r="TSG142" s="86"/>
      <c r="TSH142" s="86"/>
      <c r="TSI142" s="86"/>
      <c r="TSJ142" s="86"/>
      <c r="TSK142" s="86"/>
      <c r="TSL142" s="86"/>
      <c r="TSM142" s="86"/>
      <c r="TSN142" s="86"/>
      <c r="TSO142" s="86"/>
      <c r="TSP142" s="86"/>
      <c r="TSQ142" s="86"/>
      <c r="TSR142" s="86"/>
      <c r="TSS142" s="86"/>
      <c r="TST142" s="86"/>
      <c r="TSU142" s="86"/>
      <c r="TSV142" s="86"/>
      <c r="TSW142" s="86"/>
      <c r="TSX142" s="86"/>
      <c r="TSY142" s="86"/>
      <c r="TSZ142" s="86"/>
      <c r="TTA142" s="86"/>
      <c r="TTB142" s="86"/>
      <c r="TTC142" s="86"/>
      <c r="TTD142" s="86"/>
      <c r="TTE142" s="86"/>
      <c r="TTF142" s="86"/>
      <c r="TTG142" s="86"/>
      <c r="TTH142" s="86"/>
      <c r="TTI142" s="86"/>
      <c r="TTJ142" s="86"/>
      <c r="TTK142" s="86"/>
      <c r="TTL142" s="86"/>
      <c r="TTM142" s="86"/>
      <c r="TTN142" s="86"/>
      <c r="TTO142" s="86"/>
      <c r="TTP142" s="86"/>
      <c r="TTQ142" s="86"/>
      <c r="TTR142" s="86"/>
      <c r="TTS142" s="86"/>
      <c r="TTT142" s="86"/>
      <c r="TTU142" s="86"/>
      <c r="TTV142" s="86"/>
      <c r="TTW142" s="86"/>
      <c r="TTX142" s="86"/>
      <c r="TTY142" s="86"/>
      <c r="TTZ142" s="86"/>
      <c r="TUA142" s="86"/>
      <c r="TUB142" s="86"/>
      <c r="TUC142" s="86"/>
      <c r="TUD142" s="86"/>
      <c r="TUE142" s="86"/>
      <c r="TUF142" s="86"/>
      <c r="TUG142" s="86"/>
      <c r="TUH142" s="86"/>
      <c r="TUI142" s="86"/>
      <c r="TUJ142" s="86"/>
      <c r="TUK142" s="86"/>
      <c r="TUL142" s="86"/>
      <c r="TUM142" s="86"/>
      <c r="TUN142" s="86"/>
      <c r="TUO142" s="86"/>
      <c r="TUP142" s="86"/>
      <c r="TUQ142" s="86"/>
      <c r="TUX142" s="86"/>
      <c r="TUY142" s="86"/>
      <c r="TUZ142" s="86"/>
      <c r="TVA142" s="86"/>
      <c r="TVB142" s="86"/>
      <c r="TVC142" s="86"/>
      <c r="TVD142" s="86"/>
      <c r="TVE142" s="86"/>
      <c r="TVF142" s="86"/>
      <c r="TVG142" s="86"/>
      <c r="TVH142" s="86"/>
      <c r="TVI142" s="86"/>
      <c r="TVJ142" s="86"/>
      <c r="TVK142" s="86"/>
      <c r="TVL142" s="86"/>
      <c r="TVM142" s="86"/>
      <c r="TVN142" s="86"/>
      <c r="TVO142" s="86"/>
      <c r="TVP142" s="86"/>
      <c r="TVQ142" s="86"/>
      <c r="TVR142" s="86"/>
      <c r="TVS142" s="86"/>
      <c r="TVT142" s="86"/>
      <c r="TVU142" s="86"/>
      <c r="TVV142" s="86"/>
      <c r="TVW142" s="86"/>
      <c r="TVX142" s="86"/>
      <c r="TVY142" s="86"/>
      <c r="TVZ142" s="86"/>
      <c r="TWA142" s="86"/>
      <c r="TWB142" s="86"/>
      <c r="TWC142" s="86"/>
      <c r="TWD142" s="86"/>
      <c r="TWE142" s="86"/>
      <c r="TWF142" s="86"/>
      <c r="TWG142" s="86"/>
      <c r="TWH142" s="86"/>
      <c r="TWI142" s="86"/>
      <c r="TWJ142" s="86"/>
      <c r="TWK142" s="86"/>
      <c r="TWL142" s="86"/>
      <c r="TWM142" s="86"/>
      <c r="TWN142" s="86"/>
      <c r="TWO142" s="86"/>
      <c r="TWP142" s="86"/>
      <c r="TWQ142" s="86"/>
      <c r="TWR142" s="86"/>
      <c r="TWS142" s="86"/>
      <c r="TWT142" s="86"/>
      <c r="TWU142" s="86"/>
      <c r="TWV142" s="86"/>
      <c r="TWW142" s="86"/>
      <c r="TWX142" s="86"/>
      <c r="TWY142" s="86"/>
      <c r="TWZ142" s="86"/>
      <c r="TXA142" s="86"/>
      <c r="TXB142" s="86"/>
      <c r="TXC142" s="86"/>
      <c r="TXD142" s="86"/>
      <c r="TXE142" s="86"/>
      <c r="TXF142" s="86"/>
      <c r="TXG142" s="86"/>
      <c r="TXH142" s="86"/>
      <c r="TXI142" s="86"/>
      <c r="TXJ142" s="86"/>
      <c r="TXK142" s="86"/>
      <c r="TXL142" s="86"/>
      <c r="TXM142" s="86"/>
      <c r="TXN142" s="86"/>
      <c r="TXO142" s="86"/>
      <c r="TXP142" s="86"/>
      <c r="TXQ142" s="86"/>
      <c r="TXR142" s="86"/>
      <c r="TXS142" s="86"/>
      <c r="TXT142" s="86"/>
      <c r="TXU142" s="86"/>
      <c r="TXV142" s="86"/>
      <c r="TXW142" s="86"/>
      <c r="TXX142" s="86"/>
      <c r="TXY142" s="86"/>
      <c r="TXZ142" s="86"/>
      <c r="TYA142" s="86"/>
      <c r="TYB142" s="86"/>
      <c r="TYC142" s="86"/>
      <c r="TYD142" s="86"/>
      <c r="TYE142" s="86"/>
      <c r="TYF142" s="86"/>
      <c r="TYG142" s="86"/>
      <c r="TYH142" s="86"/>
      <c r="TYI142" s="86"/>
      <c r="TYJ142" s="86"/>
      <c r="TYK142" s="86"/>
      <c r="TYL142" s="86"/>
      <c r="TYM142" s="86"/>
      <c r="TYN142" s="86"/>
      <c r="TYO142" s="86"/>
      <c r="TYP142" s="86"/>
      <c r="TYQ142" s="86"/>
      <c r="TYR142" s="86"/>
      <c r="TYS142" s="86"/>
      <c r="TYT142" s="86"/>
      <c r="TYU142" s="86"/>
      <c r="TYV142" s="86"/>
      <c r="TYW142" s="86"/>
      <c r="TYX142" s="86"/>
      <c r="TYY142" s="86"/>
      <c r="TYZ142" s="86"/>
      <c r="TZA142" s="86"/>
      <c r="TZB142" s="86"/>
      <c r="TZC142" s="86"/>
      <c r="TZD142" s="86"/>
      <c r="TZE142" s="86"/>
      <c r="TZF142" s="86"/>
      <c r="TZG142" s="86"/>
      <c r="TZH142" s="86"/>
      <c r="TZI142" s="86"/>
      <c r="TZJ142" s="86"/>
      <c r="TZK142" s="86"/>
      <c r="TZL142" s="86"/>
      <c r="TZM142" s="86"/>
      <c r="TZN142" s="86"/>
      <c r="TZO142" s="86"/>
      <c r="TZP142" s="86"/>
      <c r="TZQ142" s="86"/>
      <c r="TZR142" s="86"/>
      <c r="TZS142" s="86"/>
      <c r="TZT142" s="86"/>
      <c r="TZU142" s="86"/>
      <c r="TZV142" s="86"/>
      <c r="TZW142" s="86"/>
      <c r="TZX142" s="86"/>
      <c r="TZY142" s="86"/>
      <c r="TZZ142" s="86"/>
      <c r="UAA142" s="86"/>
      <c r="UAB142" s="86"/>
      <c r="UAC142" s="86"/>
      <c r="UAD142" s="86"/>
      <c r="UAE142" s="86"/>
      <c r="UAF142" s="86"/>
      <c r="UAG142" s="86"/>
      <c r="UAH142" s="86"/>
      <c r="UAI142" s="86"/>
      <c r="UAJ142" s="86"/>
      <c r="UAK142" s="86"/>
      <c r="UAL142" s="86"/>
      <c r="UAM142" s="86"/>
      <c r="UAN142" s="86"/>
      <c r="UAO142" s="86"/>
      <c r="UAP142" s="86"/>
      <c r="UAQ142" s="86"/>
      <c r="UAR142" s="86"/>
      <c r="UAS142" s="86"/>
      <c r="UAT142" s="86"/>
      <c r="UAU142" s="86"/>
      <c r="UAV142" s="86"/>
      <c r="UAW142" s="86"/>
      <c r="UAX142" s="86"/>
      <c r="UAY142" s="86"/>
      <c r="UAZ142" s="86"/>
      <c r="UBA142" s="86"/>
      <c r="UBB142" s="86"/>
      <c r="UBC142" s="86"/>
      <c r="UBD142" s="86"/>
      <c r="UBE142" s="86"/>
      <c r="UBF142" s="86"/>
      <c r="UBG142" s="86"/>
      <c r="UBH142" s="86"/>
      <c r="UBI142" s="86"/>
      <c r="UBJ142" s="86"/>
      <c r="UBK142" s="86"/>
      <c r="UBL142" s="86"/>
      <c r="UBM142" s="86"/>
      <c r="UBN142" s="86"/>
      <c r="UBO142" s="86"/>
      <c r="UBP142" s="86"/>
      <c r="UBQ142" s="86"/>
      <c r="UBR142" s="86"/>
      <c r="UBS142" s="86"/>
      <c r="UBT142" s="86"/>
      <c r="UBU142" s="86"/>
      <c r="UBV142" s="86"/>
      <c r="UBW142" s="86"/>
      <c r="UBX142" s="86"/>
      <c r="UBY142" s="86"/>
      <c r="UBZ142" s="86"/>
      <c r="UCA142" s="86"/>
      <c r="UCB142" s="86"/>
      <c r="UCC142" s="86"/>
      <c r="UCD142" s="86"/>
      <c r="UCE142" s="86"/>
      <c r="UCF142" s="86"/>
      <c r="UCG142" s="86"/>
      <c r="UCH142" s="86"/>
      <c r="UCI142" s="86"/>
      <c r="UCJ142" s="86"/>
      <c r="UCK142" s="86"/>
      <c r="UCL142" s="86"/>
      <c r="UCM142" s="86"/>
      <c r="UCN142" s="86"/>
      <c r="UCO142" s="86"/>
      <c r="UCP142" s="86"/>
      <c r="UCQ142" s="86"/>
      <c r="UCR142" s="86"/>
      <c r="UCS142" s="86"/>
      <c r="UCT142" s="86"/>
      <c r="UCU142" s="86"/>
      <c r="UCV142" s="86"/>
      <c r="UCW142" s="86"/>
      <c r="UCX142" s="86"/>
      <c r="UCY142" s="86"/>
      <c r="UCZ142" s="86"/>
      <c r="UDA142" s="86"/>
      <c r="UDB142" s="86"/>
      <c r="UDC142" s="86"/>
      <c r="UDD142" s="86"/>
      <c r="UDE142" s="86"/>
      <c r="UDF142" s="86"/>
      <c r="UDG142" s="86"/>
      <c r="UDH142" s="86"/>
      <c r="UDI142" s="86"/>
      <c r="UDJ142" s="86"/>
      <c r="UDK142" s="86"/>
      <c r="UDL142" s="86"/>
      <c r="UDM142" s="86"/>
      <c r="UDN142" s="86"/>
      <c r="UDO142" s="86"/>
      <c r="UDP142" s="86"/>
      <c r="UDQ142" s="86"/>
      <c r="UDR142" s="86"/>
      <c r="UDS142" s="86"/>
      <c r="UDT142" s="86"/>
      <c r="UDU142" s="86"/>
      <c r="UDV142" s="86"/>
      <c r="UDW142" s="86"/>
      <c r="UDX142" s="86"/>
      <c r="UDY142" s="86"/>
      <c r="UDZ142" s="86"/>
      <c r="UEA142" s="86"/>
      <c r="UEB142" s="86"/>
      <c r="UEC142" s="86"/>
      <c r="UED142" s="86"/>
      <c r="UEE142" s="86"/>
      <c r="UEF142" s="86"/>
      <c r="UEG142" s="86"/>
      <c r="UEH142" s="86"/>
      <c r="UEI142" s="86"/>
      <c r="UEJ142" s="86"/>
      <c r="UEK142" s="86"/>
      <c r="UEL142" s="86"/>
      <c r="UEM142" s="86"/>
      <c r="UET142" s="86"/>
      <c r="UEU142" s="86"/>
      <c r="UEV142" s="86"/>
      <c r="UEW142" s="86"/>
      <c r="UEX142" s="86"/>
      <c r="UEY142" s="86"/>
      <c r="UEZ142" s="86"/>
      <c r="UFA142" s="86"/>
      <c r="UFB142" s="86"/>
      <c r="UFC142" s="86"/>
      <c r="UFD142" s="86"/>
      <c r="UFE142" s="86"/>
      <c r="UFF142" s="86"/>
      <c r="UFG142" s="86"/>
      <c r="UFH142" s="86"/>
      <c r="UFI142" s="86"/>
      <c r="UFJ142" s="86"/>
      <c r="UFK142" s="86"/>
      <c r="UFL142" s="86"/>
      <c r="UFM142" s="86"/>
      <c r="UFN142" s="86"/>
      <c r="UFO142" s="86"/>
      <c r="UFP142" s="86"/>
      <c r="UFQ142" s="86"/>
      <c r="UFR142" s="86"/>
      <c r="UFS142" s="86"/>
      <c r="UFT142" s="86"/>
      <c r="UFU142" s="86"/>
      <c r="UFV142" s="86"/>
      <c r="UFW142" s="86"/>
      <c r="UFX142" s="86"/>
      <c r="UFY142" s="86"/>
      <c r="UFZ142" s="86"/>
      <c r="UGA142" s="86"/>
      <c r="UGB142" s="86"/>
      <c r="UGC142" s="86"/>
      <c r="UGD142" s="86"/>
      <c r="UGE142" s="86"/>
      <c r="UGF142" s="86"/>
      <c r="UGG142" s="86"/>
      <c r="UGH142" s="86"/>
      <c r="UGI142" s="86"/>
      <c r="UGJ142" s="86"/>
      <c r="UGK142" s="86"/>
      <c r="UGL142" s="86"/>
      <c r="UGM142" s="86"/>
      <c r="UGN142" s="86"/>
      <c r="UGO142" s="86"/>
      <c r="UGP142" s="86"/>
      <c r="UGQ142" s="86"/>
      <c r="UGR142" s="86"/>
      <c r="UGS142" s="86"/>
      <c r="UGT142" s="86"/>
      <c r="UGU142" s="86"/>
      <c r="UGV142" s="86"/>
      <c r="UGW142" s="86"/>
      <c r="UGX142" s="86"/>
      <c r="UGY142" s="86"/>
      <c r="UGZ142" s="86"/>
      <c r="UHA142" s="86"/>
      <c r="UHB142" s="86"/>
      <c r="UHC142" s="86"/>
      <c r="UHD142" s="86"/>
      <c r="UHE142" s="86"/>
      <c r="UHF142" s="86"/>
      <c r="UHG142" s="86"/>
      <c r="UHH142" s="86"/>
      <c r="UHI142" s="86"/>
      <c r="UHJ142" s="86"/>
      <c r="UHK142" s="86"/>
      <c r="UHL142" s="86"/>
      <c r="UHM142" s="86"/>
      <c r="UHN142" s="86"/>
      <c r="UHO142" s="86"/>
      <c r="UHP142" s="86"/>
      <c r="UHQ142" s="86"/>
      <c r="UHR142" s="86"/>
      <c r="UHS142" s="86"/>
      <c r="UHT142" s="86"/>
      <c r="UHU142" s="86"/>
      <c r="UHV142" s="86"/>
      <c r="UHW142" s="86"/>
      <c r="UHX142" s="86"/>
      <c r="UHY142" s="86"/>
      <c r="UHZ142" s="86"/>
      <c r="UIA142" s="86"/>
      <c r="UIB142" s="86"/>
      <c r="UIC142" s="86"/>
      <c r="UID142" s="86"/>
      <c r="UIE142" s="86"/>
      <c r="UIF142" s="86"/>
      <c r="UIG142" s="86"/>
      <c r="UIH142" s="86"/>
      <c r="UII142" s="86"/>
      <c r="UIJ142" s="86"/>
      <c r="UIK142" s="86"/>
      <c r="UIL142" s="86"/>
      <c r="UIM142" s="86"/>
      <c r="UIN142" s="86"/>
      <c r="UIO142" s="86"/>
      <c r="UIP142" s="86"/>
      <c r="UIQ142" s="86"/>
      <c r="UIR142" s="86"/>
      <c r="UIS142" s="86"/>
      <c r="UIT142" s="86"/>
      <c r="UIU142" s="86"/>
      <c r="UIV142" s="86"/>
      <c r="UIW142" s="86"/>
      <c r="UIX142" s="86"/>
      <c r="UIY142" s="86"/>
      <c r="UIZ142" s="86"/>
      <c r="UJA142" s="86"/>
      <c r="UJB142" s="86"/>
      <c r="UJC142" s="86"/>
      <c r="UJD142" s="86"/>
      <c r="UJE142" s="86"/>
      <c r="UJF142" s="86"/>
      <c r="UJG142" s="86"/>
      <c r="UJH142" s="86"/>
      <c r="UJI142" s="86"/>
      <c r="UJJ142" s="86"/>
      <c r="UJK142" s="86"/>
      <c r="UJL142" s="86"/>
      <c r="UJM142" s="86"/>
      <c r="UJN142" s="86"/>
      <c r="UJO142" s="86"/>
      <c r="UJP142" s="86"/>
      <c r="UJQ142" s="86"/>
      <c r="UJR142" s="86"/>
      <c r="UJS142" s="86"/>
      <c r="UJT142" s="86"/>
      <c r="UJU142" s="86"/>
      <c r="UJV142" s="86"/>
      <c r="UJW142" s="86"/>
      <c r="UJX142" s="86"/>
      <c r="UJY142" s="86"/>
      <c r="UJZ142" s="86"/>
      <c r="UKA142" s="86"/>
      <c r="UKB142" s="86"/>
      <c r="UKC142" s="86"/>
      <c r="UKD142" s="86"/>
      <c r="UKE142" s="86"/>
      <c r="UKF142" s="86"/>
      <c r="UKG142" s="86"/>
      <c r="UKH142" s="86"/>
      <c r="UKI142" s="86"/>
      <c r="UKJ142" s="86"/>
      <c r="UKK142" s="86"/>
      <c r="UKL142" s="86"/>
      <c r="UKM142" s="86"/>
      <c r="UKN142" s="86"/>
      <c r="UKO142" s="86"/>
      <c r="UKP142" s="86"/>
      <c r="UKQ142" s="86"/>
      <c r="UKR142" s="86"/>
      <c r="UKS142" s="86"/>
      <c r="UKT142" s="86"/>
      <c r="UKU142" s="86"/>
      <c r="UKV142" s="86"/>
      <c r="UKW142" s="86"/>
      <c r="UKX142" s="86"/>
      <c r="UKY142" s="86"/>
      <c r="UKZ142" s="86"/>
      <c r="ULA142" s="86"/>
      <c r="ULB142" s="86"/>
      <c r="ULC142" s="86"/>
      <c r="ULD142" s="86"/>
      <c r="ULE142" s="86"/>
      <c r="ULF142" s="86"/>
      <c r="ULG142" s="86"/>
      <c r="ULH142" s="86"/>
      <c r="ULI142" s="86"/>
      <c r="ULJ142" s="86"/>
      <c r="ULK142" s="86"/>
      <c r="ULL142" s="86"/>
      <c r="ULM142" s="86"/>
      <c r="ULN142" s="86"/>
      <c r="ULO142" s="86"/>
      <c r="ULP142" s="86"/>
      <c r="ULQ142" s="86"/>
      <c r="ULR142" s="86"/>
      <c r="ULS142" s="86"/>
      <c r="ULT142" s="86"/>
      <c r="ULU142" s="86"/>
      <c r="ULV142" s="86"/>
      <c r="ULW142" s="86"/>
      <c r="ULX142" s="86"/>
      <c r="ULY142" s="86"/>
      <c r="ULZ142" s="86"/>
      <c r="UMA142" s="86"/>
      <c r="UMB142" s="86"/>
      <c r="UMC142" s="86"/>
      <c r="UMD142" s="86"/>
      <c r="UME142" s="86"/>
      <c r="UMF142" s="86"/>
      <c r="UMG142" s="86"/>
      <c r="UMH142" s="86"/>
      <c r="UMI142" s="86"/>
      <c r="UMJ142" s="86"/>
      <c r="UMK142" s="86"/>
      <c r="UML142" s="86"/>
      <c r="UMM142" s="86"/>
      <c r="UMN142" s="86"/>
      <c r="UMO142" s="86"/>
      <c r="UMP142" s="86"/>
      <c r="UMQ142" s="86"/>
      <c r="UMR142" s="86"/>
      <c r="UMS142" s="86"/>
      <c r="UMT142" s="86"/>
      <c r="UMU142" s="86"/>
      <c r="UMV142" s="86"/>
      <c r="UMW142" s="86"/>
      <c r="UMX142" s="86"/>
      <c r="UMY142" s="86"/>
      <c r="UMZ142" s="86"/>
      <c r="UNA142" s="86"/>
      <c r="UNB142" s="86"/>
      <c r="UNC142" s="86"/>
      <c r="UND142" s="86"/>
      <c r="UNE142" s="86"/>
      <c r="UNF142" s="86"/>
      <c r="UNG142" s="86"/>
      <c r="UNH142" s="86"/>
      <c r="UNI142" s="86"/>
      <c r="UNJ142" s="86"/>
      <c r="UNK142" s="86"/>
      <c r="UNL142" s="86"/>
      <c r="UNM142" s="86"/>
      <c r="UNN142" s="86"/>
      <c r="UNO142" s="86"/>
      <c r="UNP142" s="86"/>
      <c r="UNQ142" s="86"/>
      <c r="UNR142" s="86"/>
      <c r="UNS142" s="86"/>
      <c r="UNT142" s="86"/>
      <c r="UNU142" s="86"/>
      <c r="UNV142" s="86"/>
      <c r="UNW142" s="86"/>
      <c r="UNX142" s="86"/>
      <c r="UNY142" s="86"/>
      <c r="UNZ142" s="86"/>
      <c r="UOA142" s="86"/>
      <c r="UOB142" s="86"/>
      <c r="UOC142" s="86"/>
      <c r="UOD142" s="86"/>
      <c r="UOE142" s="86"/>
      <c r="UOF142" s="86"/>
      <c r="UOG142" s="86"/>
      <c r="UOH142" s="86"/>
      <c r="UOI142" s="86"/>
      <c r="UOP142" s="86"/>
      <c r="UOQ142" s="86"/>
      <c r="UOR142" s="86"/>
      <c r="UOS142" s="86"/>
      <c r="UOT142" s="86"/>
      <c r="UOU142" s="86"/>
      <c r="UOV142" s="86"/>
      <c r="UOW142" s="86"/>
      <c r="UOX142" s="86"/>
      <c r="UOY142" s="86"/>
      <c r="UOZ142" s="86"/>
      <c r="UPA142" s="86"/>
      <c r="UPB142" s="86"/>
      <c r="UPC142" s="86"/>
      <c r="UPD142" s="86"/>
      <c r="UPE142" s="86"/>
      <c r="UPF142" s="86"/>
      <c r="UPG142" s="86"/>
      <c r="UPH142" s="86"/>
      <c r="UPI142" s="86"/>
      <c r="UPJ142" s="86"/>
      <c r="UPK142" s="86"/>
      <c r="UPL142" s="86"/>
      <c r="UPM142" s="86"/>
      <c r="UPN142" s="86"/>
      <c r="UPO142" s="86"/>
      <c r="UPP142" s="86"/>
      <c r="UPQ142" s="86"/>
      <c r="UPR142" s="86"/>
      <c r="UPS142" s="86"/>
      <c r="UPT142" s="86"/>
      <c r="UPU142" s="86"/>
      <c r="UPV142" s="86"/>
      <c r="UPW142" s="86"/>
      <c r="UPX142" s="86"/>
      <c r="UPY142" s="86"/>
      <c r="UPZ142" s="86"/>
      <c r="UQA142" s="86"/>
      <c r="UQB142" s="86"/>
      <c r="UQC142" s="86"/>
      <c r="UQD142" s="86"/>
      <c r="UQE142" s="86"/>
      <c r="UQF142" s="86"/>
      <c r="UQG142" s="86"/>
      <c r="UQH142" s="86"/>
      <c r="UQI142" s="86"/>
      <c r="UQJ142" s="86"/>
      <c r="UQK142" s="86"/>
      <c r="UQL142" s="86"/>
      <c r="UQM142" s="86"/>
      <c r="UQN142" s="86"/>
      <c r="UQO142" s="86"/>
      <c r="UQP142" s="86"/>
      <c r="UQQ142" s="86"/>
      <c r="UQR142" s="86"/>
      <c r="UQS142" s="86"/>
      <c r="UQT142" s="86"/>
      <c r="UQU142" s="86"/>
      <c r="UQV142" s="86"/>
      <c r="UQW142" s="86"/>
      <c r="UQX142" s="86"/>
      <c r="UQY142" s="86"/>
      <c r="UQZ142" s="86"/>
      <c r="URA142" s="86"/>
      <c r="URB142" s="86"/>
      <c r="URC142" s="86"/>
      <c r="URD142" s="86"/>
      <c r="URE142" s="86"/>
      <c r="URF142" s="86"/>
      <c r="URG142" s="86"/>
      <c r="URH142" s="86"/>
      <c r="URI142" s="86"/>
      <c r="URJ142" s="86"/>
      <c r="URK142" s="86"/>
      <c r="URL142" s="86"/>
      <c r="URM142" s="86"/>
      <c r="URN142" s="86"/>
      <c r="URO142" s="86"/>
      <c r="URP142" s="86"/>
      <c r="URQ142" s="86"/>
      <c r="URR142" s="86"/>
      <c r="URS142" s="86"/>
      <c r="URT142" s="86"/>
      <c r="URU142" s="86"/>
      <c r="URV142" s="86"/>
      <c r="URW142" s="86"/>
      <c r="URX142" s="86"/>
      <c r="URY142" s="86"/>
      <c r="URZ142" s="86"/>
      <c r="USA142" s="86"/>
      <c r="USB142" s="86"/>
      <c r="USC142" s="86"/>
      <c r="USD142" s="86"/>
      <c r="USE142" s="86"/>
      <c r="USF142" s="86"/>
      <c r="USG142" s="86"/>
      <c r="USH142" s="86"/>
      <c r="USI142" s="86"/>
      <c r="USJ142" s="86"/>
      <c r="USK142" s="86"/>
      <c r="USL142" s="86"/>
      <c r="USM142" s="86"/>
      <c r="USN142" s="86"/>
      <c r="USO142" s="86"/>
      <c r="USP142" s="86"/>
      <c r="USQ142" s="86"/>
      <c r="USR142" s="86"/>
      <c r="USS142" s="86"/>
      <c r="UST142" s="86"/>
      <c r="USU142" s="86"/>
      <c r="USV142" s="86"/>
      <c r="USW142" s="86"/>
      <c r="USX142" s="86"/>
      <c r="USY142" s="86"/>
      <c r="USZ142" s="86"/>
      <c r="UTA142" s="86"/>
      <c r="UTB142" s="86"/>
      <c r="UTC142" s="86"/>
      <c r="UTD142" s="86"/>
      <c r="UTE142" s="86"/>
      <c r="UTF142" s="86"/>
      <c r="UTG142" s="86"/>
      <c r="UTH142" s="86"/>
      <c r="UTI142" s="86"/>
      <c r="UTJ142" s="86"/>
      <c r="UTK142" s="86"/>
      <c r="UTL142" s="86"/>
      <c r="UTM142" s="86"/>
      <c r="UTN142" s="86"/>
      <c r="UTO142" s="86"/>
      <c r="UTP142" s="86"/>
      <c r="UTQ142" s="86"/>
      <c r="UTR142" s="86"/>
      <c r="UTS142" s="86"/>
      <c r="UTT142" s="86"/>
      <c r="UTU142" s="86"/>
      <c r="UTV142" s="86"/>
      <c r="UTW142" s="86"/>
      <c r="UTX142" s="86"/>
      <c r="UTY142" s="86"/>
      <c r="UTZ142" s="86"/>
      <c r="UUA142" s="86"/>
      <c r="UUB142" s="86"/>
      <c r="UUC142" s="86"/>
      <c r="UUD142" s="86"/>
      <c r="UUE142" s="86"/>
      <c r="UUF142" s="86"/>
      <c r="UUG142" s="86"/>
      <c r="UUH142" s="86"/>
      <c r="UUI142" s="86"/>
      <c r="UUJ142" s="86"/>
      <c r="UUK142" s="86"/>
      <c r="UUL142" s="86"/>
      <c r="UUM142" s="86"/>
      <c r="UUN142" s="86"/>
      <c r="UUO142" s="86"/>
      <c r="UUP142" s="86"/>
      <c r="UUQ142" s="86"/>
      <c r="UUR142" s="86"/>
      <c r="UUS142" s="86"/>
      <c r="UUT142" s="86"/>
      <c r="UUU142" s="86"/>
      <c r="UUV142" s="86"/>
      <c r="UUW142" s="86"/>
      <c r="UUX142" s="86"/>
      <c r="UUY142" s="86"/>
      <c r="UUZ142" s="86"/>
      <c r="UVA142" s="86"/>
      <c r="UVB142" s="86"/>
      <c r="UVC142" s="86"/>
      <c r="UVD142" s="86"/>
      <c r="UVE142" s="86"/>
      <c r="UVF142" s="86"/>
      <c r="UVG142" s="86"/>
      <c r="UVH142" s="86"/>
      <c r="UVI142" s="86"/>
      <c r="UVJ142" s="86"/>
      <c r="UVK142" s="86"/>
      <c r="UVL142" s="86"/>
      <c r="UVM142" s="86"/>
      <c r="UVN142" s="86"/>
      <c r="UVO142" s="86"/>
      <c r="UVP142" s="86"/>
      <c r="UVQ142" s="86"/>
      <c r="UVR142" s="86"/>
      <c r="UVS142" s="86"/>
      <c r="UVT142" s="86"/>
      <c r="UVU142" s="86"/>
      <c r="UVV142" s="86"/>
      <c r="UVW142" s="86"/>
      <c r="UVX142" s="86"/>
      <c r="UVY142" s="86"/>
      <c r="UVZ142" s="86"/>
      <c r="UWA142" s="86"/>
      <c r="UWB142" s="86"/>
      <c r="UWC142" s="86"/>
      <c r="UWD142" s="86"/>
      <c r="UWE142" s="86"/>
      <c r="UWF142" s="86"/>
      <c r="UWG142" s="86"/>
      <c r="UWH142" s="86"/>
      <c r="UWI142" s="86"/>
      <c r="UWJ142" s="86"/>
      <c r="UWK142" s="86"/>
      <c r="UWL142" s="86"/>
      <c r="UWM142" s="86"/>
      <c r="UWN142" s="86"/>
      <c r="UWO142" s="86"/>
      <c r="UWP142" s="86"/>
      <c r="UWQ142" s="86"/>
      <c r="UWR142" s="86"/>
      <c r="UWS142" s="86"/>
      <c r="UWT142" s="86"/>
      <c r="UWU142" s="86"/>
      <c r="UWV142" s="86"/>
      <c r="UWW142" s="86"/>
      <c r="UWX142" s="86"/>
      <c r="UWY142" s="86"/>
      <c r="UWZ142" s="86"/>
      <c r="UXA142" s="86"/>
      <c r="UXB142" s="86"/>
      <c r="UXC142" s="86"/>
      <c r="UXD142" s="86"/>
      <c r="UXE142" s="86"/>
      <c r="UXF142" s="86"/>
      <c r="UXG142" s="86"/>
      <c r="UXH142" s="86"/>
      <c r="UXI142" s="86"/>
      <c r="UXJ142" s="86"/>
      <c r="UXK142" s="86"/>
      <c r="UXL142" s="86"/>
      <c r="UXM142" s="86"/>
      <c r="UXN142" s="86"/>
      <c r="UXO142" s="86"/>
      <c r="UXP142" s="86"/>
      <c r="UXQ142" s="86"/>
      <c r="UXR142" s="86"/>
      <c r="UXS142" s="86"/>
      <c r="UXT142" s="86"/>
      <c r="UXU142" s="86"/>
      <c r="UXV142" s="86"/>
      <c r="UXW142" s="86"/>
      <c r="UXX142" s="86"/>
      <c r="UXY142" s="86"/>
      <c r="UXZ142" s="86"/>
      <c r="UYA142" s="86"/>
      <c r="UYB142" s="86"/>
      <c r="UYC142" s="86"/>
      <c r="UYD142" s="86"/>
      <c r="UYE142" s="86"/>
      <c r="UYL142" s="86"/>
      <c r="UYM142" s="86"/>
      <c r="UYN142" s="86"/>
      <c r="UYO142" s="86"/>
      <c r="UYP142" s="86"/>
      <c r="UYQ142" s="86"/>
      <c r="UYR142" s="86"/>
      <c r="UYS142" s="86"/>
      <c r="UYT142" s="86"/>
      <c r="UYU142" s="86"/>
      <c r="UYV142" s="86"/>
      <c r="UYW142" s="86"/>
      <c r="UYX142" s="86"/>
      <c r="UYY142" s="86"/>
      <c r="UYZ142" s="86"/>
      <c r="UZA142" s="86"/>
      <c r="UZB142" s="86"/>
      <c r="UZC142" s="86"/>
      <c r="UZD142" s="86"/>
      <c r="UZE142" s="86"/>
      <c r="UZF142" s="86"/>
      <c r="UZG142" s="86"/>
      <c r="UZH142" s="86"/>
      <c r="UZI142" s="86"/>
      <c r="UZJ142" s="86"/>
      <c r="UZK142" s="86"/>
      <c r="UZL142" s="86"/>
      <c r="UZM142" s="86"/>
      <c r="UZN142" s="86"/>
      <c r="UZO142" s="86"/>
      <c r="UZP142" s="86"/>
      <c r="UZQ142" s="86"/>
      <c r="UZR142" s="86"/>
      <c r="UZS142" s="86"/>
      <c r="UZT142" s="86"/>
      <c r="UZU142" s="86"/>
      <c r="UZV142" s="86"/>
      <c r="UZW142" s="86"/>
      <c r="UZX142" s="86"/>
      <c r="UZY142" s="86"/>
      <c r="UZZ142" s="86"/>
      <c r="VAA142" s="86"/>
      <c r="VAB142" s="86"/>
      <c r="VAC142" s="86"/>
      <c r="VAD142" s="86"/>
      <c r="VAE142" s="86"/>
      <c r="VAF142" s="86"/>
      <c r="VAG142" s="86"/>
      <c r="VAH142" s="86"/>
      <c r="VAI142" s="86"/>
      <c r="VAJ142" s="86"/>
      <c r="VAK142" s="86"/>
      <c r="VAL142" s="86"/>
      <c r="VAM142" s="86"/>
      <c r="VAN142" s="86"/>
      <c r="VAO142" s="86"/>
      <c r="VAP142" s="86"/>
      <c r="VAQ142" s="86"/>
      <c r="VAR142" s="86"/>
      <c r="VAS142" s="86"/>
      <c r="VAT142" s="86"/>
      <c r="VAU142" s="86"/>
      <c r="VAV142" s="86"/>
      <c r="VAW142" s="86"/>
      <c r="VAX142" s="86"/>
      <c r="VAY142" s="86"/>
      <c r="VAZ142" s="86"/>
      <c r="VBA142" s="86"/>
      <c r="VBB142" s="86"/>
      <c r="VBC142" s="86"/>
      <c r="VBD142" s="86"/>
      <c r="VBE142" s="86"/>
      <c r="VBF142" s="86"/>
      <c r="VBG142" s="86"/>
      <c r="VBH142" s="86"/>
      <c r="VBI142" s="86"/>
      <c r="VBJ142" s="86"/>
      <c r="VBK142" s="86"/>
      <c r="VBL142" s="86"/>
      <c r="VBM142" s="86"/>
      <c r="VBN142" s="86"/>
      <c r="VBO142" s="86"/>
      <c r="VBP142" s="86"/>
      <c r="VBQ142" s="86"/>
      <c r="VBR142" s="86"/>
      <c r="VBS142" s="86"/>
      <c r="VBT142" s="86"/>
      <c r="VBU142" s="86"/>
      <c r="VBV142" s="86"/>
      <c r="VBW142" s="86"/>
      <c r="VBX142" s="86"/>
      <c r="VBY142" s="86"/>
      <c r="VBZ142" s="86"/>
      <c r="VCA142" s="86"/>
      <c r="VCB142" s="86"/>
      <c r="VCC142" s="86"/>
      <c r="VCD142" s="86"/>
      <c r="VCE142" s="86"/>
      <c r="VCF142" s="86"/>
      <c r="VCG142" s="86"/>
      <c r="VCH142" s="86"/>
      <c r="VCI142" s="86"/>
      <c r="VCJ142" s="86"/>
      <c r="VCK142" s="86"/>
      <c r="VCL142" s="86"/>
      <c r="VCM142" s="86"/>
      <c r="VCN142" s="86"/>
      <c r="VCO142" s="86"/>
      <c r="VCP142" s="86"/>
      <c r="VCQ142" s="86"/>
      <c r="VCR142" s="86"/>
      <c r="VCS142" s="86"/>
      <c r="VCT142" s="86"/>
      <c r="VCU142" s="86"/>
      <c r="VCV142" s="86"/>
      <c r="VCW142" s="86"/>
      <c r="VCX142" s="86"/>
      <c r="VCY142" s="86"/>
      <c r="VCZ142" s="86"/>
      <c r="VDA142" s="86"/>
      <c r="VDB142" s="86"/>
      <c r="VDC142" s="86"/>
      <c r="VDD142" s="86"/>
      <c r="VDE142" s="86"/>
      <c r="VDF142" s="86"/>
      <c r="VDG142" s="86"/>
      <c r="VDH142" s="86"/>
      <c r="VDI142" s="86"/>
      <c r="VDJ142" s="86"/>
      <c r="VDK142" s="86"/>
      <c r="VDL142" s="86"/>
      <c r="VDM142" s="86"/>
      <c r="VDN142" s="86"/>
      <c r="VDO142" s="86"/>
      <c r="VDP142" s="86"/>
      <c r="VDQ142" s="86"/>
      <c r="VDR142" s="86"/>
      <c r="VDS142" s="86"/>
      <c r="VDT142" s="86"/>
      <c r="VDU142" s="86"/>
      <c r="VDV142" s="86"/>
      <c r="VDW142" s="86"/>
      <c r="VDX142" s="86"/>
      <c r="VDY142" s="86"/>
      <c r="VDZ142" s="86"/>
      <c r="VEA142" s="86"/>
      <c r="VEB142" s="86"/>
      <c r="VEC142" s="86"/>
      <c r="VED142" s="86"/>
      <c r="VEE142" s="86"/>
      <c r="VEF142" s="86"/>
      <c r="VEG142" s="86"/>
      <c r="VEH142" s="86"/>
      <c r="VEI142" s="86"/>
      <c r="VEJ142" s="86"/>
      <c r="VEK142" s="86"/>
      <c r="VEL142" s="86"/>
      <c r="VEM142" s="86"/>
      <c r="VEN142" s="86"/>
      <c r="VEO142" s="86"/>
      <c r="VEP142" s="86"/>
      <c r="VEQ142" s="86"/>
      <c r="VER142" s="86"/>
      <c r="VES142" s="86"/>
      <c r="VET142" s="86"/>
      <c r="VEU142" s="86"/>
      <c r="VEV142" s="86"/>
      <c r="VEW142" s="86"/>
      <c r="VEX142" s="86"/>
      <c r="VEY142" s="86"/>
      <c r="VEZ142" s="86"/>
      <c r="VFA142" s="86"/>
      <c r="VFB142" s="86"/>
      <c r="VFC142" s="86"/>
      <c r="VFD142" s="86"/>
      <c r="VFE142" s="86"/>
      <c r="VFF142" s="86"/>
      <c r="VFG142" s="86"/>
      <c r="VFH142" s="86"/>
      <c r="VFI142" s="86"/>
      <c r="VFJ142" s="86"/>
      <c r="VFK142" s="86"/>
      <c r="VFL142" s="86"/>
      <c r="VFM142" s="86"/>
      <c r="VFN142" s="86"/>
      <c r="VFO142" s="86"/>
      <c r="VFP142" s="86"/>
      <c r="VFQ142" s="86"/>
      <c r="VFR142" s="86"/>
      <c r="VFS142" s="86"/>
      <c r="VFT142" s="86"/>
      <c r="VFU142" s="86"/>
      <c r="VFV142" s="86"/>
      <c r="VFW142" s="86"/>
      <c r="VFX142" s="86"/>
      <c r="VFY142" s="86"/>
      <c r="VFZ142" s="86"/>
      <c r="VGA142" s="86"/>
      <c r="VGB142" s="86"/>
      <c r="VGC142" s="86"/>
      <c r="VGD142" s="86"/>
      <c r="VGE142" s="86"/>
      <c r="VGF142" s="86"/>
      <c r="VGG142" s="86"/>
      <c r="VGH142" s="86"/>
      <c r="VGI142" s="86"/>
      <c r="VGJ142" s="86"/>
      <c r="VGK142" s="86"/>
      <c r="VGL142" s="86"/>
      <c r="VGM142" s="86"/>
      <c r="VGN142" s="86"/>
      <c r="VGO142" s="86"/>
      <c r="VGP142" s="86"/>
      <c r="VGQ142" s="86"/>
      <c r="VGR142" s="86"/>
      <c r="VGS142" s="86"/>
      <c r="VGT142" s="86"/>
      <c r="VGU142" s="86"/>
      <c r="VGV142" s="86"/>
      <c r="VGW142" s="86"/>
      <c r="VGX142" s="86"/>
      <c r="VGY142" s="86"/>
      <c r="VGZ142" s="86"/>
      <c r="VHA142" s="86"/>
      <c r="VHB142" s="86"/>
      <c r="VHC142" s="86"/>
      <c r="VHD142" s="86"/>
      <c r="VHE142" s="86"/>
      <c r="VHF142" s="86"/>
      <c r="VHG142" s="86"/>
      <c r="VHH142" s="86"/>
      <c r="VHI142" s="86"/>
      <c r="VHJ142" s="86"/>
      <c r="VHK142" s="86"/>
      <c r="VHL142" s="86"/>
      <c r="VHM142" s="86"/>
      <c r="VHN142" s="86"/>
      <c r="VHO142" s="86"/>
      <c r="VHP142" s="86"/>
      <c r="VHQ142" s="86"/>
      <c r="VHR142" s="86"/>
      <c r="VHS142" s="86"/>
      <c r="VHT142" s="86"/>
      <c r="VHU142" s="86"/>
      <c r="VHV142" s="86"/>
      <c r="VHW142" s="86"/>
      <c r="VHX142" s="86"/>
      <c r="VHY142" s="86"/>
      <c r="VHZ142" s="86"/>
      <c r="VIA142" s="86"/>
      <c r="VIH142" s="86"/>
      <c r="VII142" s="86"/>
      <c r="VIJ142" s="86"/>
      <c r="VIK142" s="86"/>
      <c r="VIL142" s="86"/>
      <c r="VIM142" s="86"/>
      <c r="VIN142" s="86"/>
      <c r="VIO142" s="86"/>
      <c r="VIP142" s="86"/>
      <c r="VIQ142" s="86"/>
      <c r="VIR142" s="86"/>
      <c r="VIS142" s="86"/>
      <c r="VIT142" s="86"/>
      <c r="VIU142" s="86"/>
      <c r="VIV142" s="86"/>
      <c r="VIW142" s="86"/>
      <c r="VIX142" s="86"/>
      <c r="VIY142" s="86"/>
      <c r="VIZ142" s="86"/>
      <c r="VJA142" s="86"/>
      <c r="VJB142" s="86"/>
      <c r="VJC142" s="86"/>
      <c r="VJD142" s="86"/>
      <c r="VJE142" s="86"/>
      <c r="VJF142" s="86"/>
      <c r="VJG142" s="86"/>
      <c r="VJH142" s="86"/>
      <c r="VJI142" s="86"/>
      <c r="VJJ142" s="86"/>
      <c r="VJK142" s="86"/>
      <c r="VJL142" s="86"/>
      <c r="VJM142" s="86"/>
      <c r="VJN142" s="86"/>
      <c r="VJO142" s="86"/>
      <c r="VJP142" s="86"/>
      <c r="VJQ142" s="86"/>
      <c r="VJR142" s="86"/>
      <c r="VJS142" s="86"/>
      <c r="VJT142" s="86"/>
      <c r="VJU142" s="86"/>
      <c r="VJV142" s="86"/>
      <c r="VJW142" s="86"/>
      <c r="VJX142" s="86"/>
      <c r="VJY142" s="86"/>
      <c r="VJZ142" s="86"/>
      <c r="VKA142" s="86"/>
      <c r="VKB142" s="86"/>
      <c r="VKC142" s="86"/>
      <c r="VKD142" s="86"/>
      <c r="VKE142" s="86"/>
      <c r="VKF142" s="86"/>
      <c r="VKG142" s="86"/>
      <c r="VKH142" s="86"/>
      <c r="VKI142" s="86"/>
      <c r="VKJ142" s="86"/>
      <c r="VKK142" s="86"/>
      <c r="VKL142" s="86"/>
      <c r="VKM142" s="86"/>
      <c r="VKN142" s="86"/>
      <c r="VKO142" s="86"/>
      <c r="VKP142" s="86"/>
      <c r="VKQ142" s="86"/>
      <c r="VKR142" s="86"/>
      <c r="VKS142" s="86"/>
      <c r="VKT142" s="86"/>
      <c r="VKU142" s="86"/>
      <c r="VKV142" s="86"/>
      <c r="VKW142" s="86"/>
      <c r="VKX142" s="86"/>
      <c r="VKY142" s="86"/>
      <c r="VKZ142" s="86"/>
      <c r="VLA142" s="86"/>
      <c r="VLB142" s="86"/>
      <c r="VLC142" s="86"/>
      <c r="VLD142" s="86"/>
      <c r="VLE142" s="86"/>
      <c r="VLF142" s="86"/>
      <c r="VLG142" s="86"/>
      <c r="VLH142" s="86"/>
      <c r="VLI142" s="86"/>
      <c r="VLJ142" s="86"/>
      <c r="VLK142" s="86"/>
      <c r="VLL142" s="86"/>
      <c r="VLM142" s="86"/>
      <c r="VLN142" s="86"/>
      <c r="VLO142" s="86"/>
      <c r="VLP142" s="86"/>
      <c r="VLQ142" s="86"/>
      <c r="VLR142" s="86"/>
      <c r="VLS142" s="86"/>
      <c r="VLT142" s="86"/>
      <c r="VLU142" s="86"/>
      <c r="VLV142" s="86"/>
      <c r="VLW142" s="86"/>
      <c r="VLX142" s="86"/>
      <c r="VLY142" s="86"/>
      <c r="VLZ142" s="86"/>
      <c r="VMA142" s="86"/>
      <c r="VMB142" s="86"/>
      <c r="VMC142" s="86"/>
      <c r="VMD142" s="86"/>
      <c r="VME142" s="86"/>
      <c r="VMF142" s="86"/>
      <c r="VMG142" s="86"/>
      <c r="VMH142" s="86"/>
      <c r="VMI142" s="86"/>
      <c r="VMJ142" s="86"/>
      <c r="VMK142" s="86"/>
      <c r="VML142" s="86"/>
      <c r="VMM142" s="86"/>
      <c r="VMN142" s="86"/>
      <c r="VMO142" s="86"/>
      <c r="VMP142" s="86"/>
      <c r="VMQ142" s="86"/>
      <c r="VMR142" s="86"/>
      <c r="VMS142" s="86"/>
      <c r="VMT142" s="86"/>
      <c r="VMU142" s="86"/>
      <c r="VMV142" s="86"/>
      <c r="VMW142" s="86"/>
      <c r="VMX142" s="86"/>
      <c r="VMY142" s="86"/>
      <c r="VMZ142" s="86"/>
      <c r="VNA142" s="86"/>
      <c r="VNB142" s="86"/>
      <c r="VNC142" s="86"/>
      <c r="VND142" s="86"/>
      <c r="VNE142" s="86"/>
      <c r="VNF142" s="86"/>
      <c r="VNG142" s="86"/>
      <c r="VNH142" s="86"/>
      <c r="VNI142" s="86"/>
      <c r="VNJ142" s="86"/>
      <c r="VNK142" s="86"/>
      <c r="VNL142" s="86"/>
      <c r="VNM142" s="86"/>
      <c r="VNN142" s="86"/>
      <c r="VNO142" s="86"/>
      <c r="VNP142" s="86"/>
      <c r="VNQ142" s="86"/>
      <c r="VNR142" s="86"/>
      <c r="VNS142" s="86"/>
      <c r="VNT142" s="86"/>
      <c r="VNU142" s="86"/>
      <c r="VNV142" s="86"/>
      <c r="VNW142" s="86"/>
      <c r="VNX142" s="86"/>
      <c r="VNY142" s="86"/>
      <c r="VNZ142" s="86"/>
      <c r="VOA142" s="86"/>
      <c r="VOB142" s="86"/>
      <c r="VOC142" s="86"/>
      <c r="VOD142" s="86"/>
      <c r="VOE142" s="86"/>
      <c r="VOF142" s="86"/>
      <c r="VOG142" s="86"/>
      <c r="VOH142" s="86"/>
      <c r="VOI142" s="86"/>
      <c r="VOJ142" s="86"/>
      <c r="VOK142" s="86"/>
      <c r="VOL142" s="86"/>
      <c r="VOM142" s="86"/>
      <c r="VON142" s="86"/>
      <c r="VOO142" s="86"/>
      <c r="VOP142" s="86"/>
      <c r="VOQ142" s="86"/>
      <c r="VOR142" s="86"/>
      <c r="VOS142" s="86"/>
      <c r="VOT142" s="86"/>
      <c r="VOU142" s="86"/>
      <c r="VOV142" s="86"/>
      <c r="VOW142" s="86"/>
      <c r="VOX142" s="86"/>
      <c r="VOY142" s="86"/>
      <c r="VOZ142" s="86"/>
      <c r="VPA142" s="86"/>
      <c r="VPB142" s="86"/>
      <c r="VPC142" s="86"/>
      <c r="VPD142" s="86"/>
      <c r="VPE142" s="86"/>
      <c r="VPF142" s="86"/>
      <c r="VPG142" s="86"/>
      <c r="VPH142" s="86"/>
      <c r="VPI142" s="86"/>
      <c r="VPJ142" s="86"/>
      <c r="VPK142" s="86"/>
      <c r="VPL142" s="86"/>
      <c r="VPM142" s="86"/>
      <c r="VPN142" s="86"/>
      <c r="VPO142" s="86"/>
      <c r="VPP142" s="86"/>
      <c r="VPQ142" s="86"/>
      <c r="VPR142" s="86"/>
      <c r="VPS142" s="86"/>
      <c r="VPT142" s="86"/>
      <c r="VPU142" s="86"/>
      <c r="VPV142" s="86"/>
      <c r="VPW142" s="86"/>
      <c r="VPX142" s="86"/>
      <c r="VPY142" s="86"/>
      <c r="VPZ142" s="86"/>
      <c r="VQA142" s="86"/>
      <c r="VQB142" s="86"/>
      <c r="VQC142" s="86"/>
      <c r="VQD142" s="86"/>
      <c r="VQE142" s="86"/>
      <c r="VQF142" s="86"/>
      <c r="VQG142" s="86"/>
      <c r="VQH142" s="86"/>
      <c r="VQI142" s="86"/>
      <c r="VQJ142" s="86"/>
      <c r="VQK142" s="86"/>
      <c r="VQL142" s="86"/>
      <c r="VQM142" s="86"/>
      <c r="VQN142" s="86"/>
      <c r="VQO142" s="86"/>
      <c r="VQP142" s="86"/>
      <c r="VQQ142" s="86"/>
      <c r="VQR142" s="86"/>
      <c r="VQS142" s="86"/>
      <c r="VQT142" s="86"/>
      <c r="VQU142" s="86"/>
      <c r="VQV142" s="86"/>
      <c r="VQW142" s="86"/>
      <c r="VQX142" s="86"/>
      <c r="VQY142" s="86"/>
      <c r="VQZ142" s="86"/>
      <c r="VRA142" s="86"/>
      <c r="VRB142" s="86"/>
      <c r="VRC142" s="86"/>
      <c r="VRD142" s="86"/>
      <c r="VRE142" s="86"/>
      <c r="VRF142" s="86"/>
      <c r="VRG142" s="86"/>
      <c r="VRH142" s="86"/>
      <c r="VRI142" s="86"/>
      <c r="VRJ142" s="86"/>
      <c r="VRK142" s="86"/>
      <c r="VRL142" s="86"/>
      <c r="VRM142" s="86"/>
      <c r="VRN142" s="86"/>
      <c r="VRO142" s="86"/>
      <c r="VRP142" s="86"/>
      <c r="VRQ142" s="86"/>
      <c r="VRR142" s="86"/>
      <c r="VRS142" s="86"/>
      <c r="VRT142" s="86"/>
      <c r="VRU142" s="86"/>
      <c r="VRV142" s="86"/>
      <c r="VRW142" s="86"/>
      <c r="VSD142" s="86"/>
      <c r="VSE142" s="86"/>
      <c r="VSF142" s="86"/>
      <c r="VSG142" s="86"/>
      <c r="VSH142" s="86"/>
      <c r="VSI142" s="86"/>
      <c r="VSJ142" s="86"/>
      <c r="VSK142" s="86"/>
      <c r="VSL142" s="86"/>
      <c r="VSM142" s="86"/>
      <c r="VSN142" s="86"/>
      <c r="VSO142" s="86"/>
      <c r="VSP142" s="86"/>
      <c r="VSQ142" s="86"/>
      <c r="VSR142" s="86"/>
      <c r="VSS142" s="86"/>
      <c r="VST142" s="86"/>
      <c r="VSU142" s="86"/>
      <c r="VSV142" s="86"/>
      <c r="VSW142" s="86"/>
      <c r="VSX142" s="86"/>
      <c r="VSY142" s="86"/>
      <c r="VSZ142" s="86"/>
      <c r="VTA142" s="86"/>
      <c r="VTB142" s="86"/>
      <c r="VTC142" s="86"/>
      <c r="VTD142" s="86"/>
      <c r="VTE142" s="86"/>
      <c r="VTF142" s="86"/>
      <c r="VTG142" s="86"/>
      <c r="VTH142" s="86"/>
      <c r="VTI142" s="86"/>
      <c r="VTJ142" s="86"/>
      <c r="VTK142" s="86"/>
      <c r="VTL142" s="86"/>
      <c r="VTM142" s="86"/>
      <c r="VTN142" s="86"/>
      <c r="VTO142" s="86"/>
      <c r="VTP142" s="86"/>
      <c r="VTQ142" s="86"/>
      <c r="VTR142" s="86"/>
      <c r="VTS142" s="86"/>
      <c r="VTT142" s="86"/>
      <c r="VTU142" s="86"/>
      <c r="VTV142" s="86"/>
      <c r="VTW142" s="86"/>
      <c r="VTX142" s="86"/>
      <c r="VTY142" s="86"/>
      <c r="VTZ142" s="86"/>
      <c r="VUA142" s="86"/>
      <c r="VUB142" s="86"/>
      <c r="VUC142" s="86"/>
      <c r="VUD142" s="86"/>
      <c r="VUE142" s="86"/>
      <c r="VUF142" s="86"/>
      <c r="VUG142" s="86"/>
      <c r="VUH142" s="86"/>
      <c r="VUI142" s="86"/>
      <c r="VUJ142" s="86"/>
      <c r="VUK142" s="86"/>
      <c r="VUL142" s="86"/>
      <c r="VUM142" s="86"/>
      <c r="VUN142" s="86"/>
      <c r="VUO142" s="86"/>
      <c r="VUP142" s="86"/>
      <c r="VUQ142" s="86"/>
      <c r="VUR142" s="86"/>
      <c r="VUS142" s="86"/>
      <c r="VUT142" s="86"/>
      <c r="VUU142" s="86"/>
      <c r="VUV142" s="86"/>
      <c r="VUW142" s="86"/>
      <c r="VUX142" s="86"/>
      <c r="VUY142" s="86"/>
      <c r="VUZ142" s="86"/>
      <c r="VVA142" s="86"/>
      <c r="VVB142" s="86"/>
      <c r="VVC142" s="86"/>
      <c r="VVD142" s="86"/>
      <c r="VVE142" s="86"/>
      <c r="VVF142" s="86"/>
      <c r="VVG142" s="86"/>
      <c r="VVH142" s="86"/>
      <c r="VVI142" s="86"/>
      <c r="VVJ142" s="86"/>
      <c r="VVK142" s="86"/>
      <c r="VVL142" s="86"/>
      <c r="VVM142" s="86"/>
      <c r="VVN142" s="86"/>
      <c r="VVO142" s="86"/>
      <c r="VVP142" s="86"/>
      <c r="VVQ142" s="86"/>
      <c r="VVR142" s="86"/>
      <c r="VVS142" s="86"/>
      <c r="VVT142" s="86"/>
      <c r="VVU142" s="86"/>
      <c r="VVV142" s="86"/>
      <c r="VVW142" s="86"/>
      <c r="VVX142" s="86"/>
      <c r="VVY142" s="86"/>
      <c r="VVZ142" s="86"/>
      <c r="VWA142" s="86"/>
      <c r="VWB142" s="86"/>
      <c r="VWC142" s="86"/>
      <c r="VWD142" s="86"/>
      <c r="VWE142" s="86"/>
      <c r="VWF142" s="86"/>
      <c r="VWG142" s="86"/>
      <c r="VWH142" s="86"/>
      <c r="VWI142" s="86"/>
      <c r="VWJ142" s="86"/>
      <c r="VWK142" s="86"/>
      <c r="VWL142" s="86"/>
      <c r="VWM142" s="86"/>
      <c r="VWN142" s="86"/>
      <c r="VWO142" s="86"/>
      <c r="VWP142" s="86"/>
      <c r="VWQ142" s="86"/>
      <c r="VWR142" s="86"/>
      <c r="VWS142" s="86"/>
      <c r="VWT142" s="86"/>
      <c r="VWU142" s="86"/>
      <c r="VWV142" s="86"/>
      <c r="VWW142" s="86"/>
      <c r="VWX142" s="86"/>
      <c r="VWY142" s="86"/>
      <c r="VWZ142" s="86"/>
      <c r="VXA142" s="86"/>
      <c r="VXB142" s="86"/>
      <c r="VXC142" s="86"/>
      <c r="VXD142" s="86"/>
      <c r="VXE142" s="86"/>
      <c r="VXF142" s="86"/>
      <c r="VXG142" s="86"/>
      <c r="VXH142" s="86"/>
      <c r="VXI142" s="86"/>
      <c r="VXJ142" s="86"/>
      <c r="VXK142" s="86"/>
      <c r="VXL142" s="86"/>
      <c r="VXM142" s="86"/>
      <c r="VXN142" s="86"/>
      <c r="VXO142" s="86"/>
      <c r="VXP142" s="86"/>
      <c r="VXQ142" s="86"/>
      <c r="VXR142" s="86"/>
      <c r="VXS142" s="86"/>
      <c r="VXT142" s="86"/>
      <c r="VXU142" s="86"/>
      <c r="VXV142" s="86"/>
      <c r="VXW142" s="86"/>
      <c r="VXX142" s="86"/>
      <c r="VXY142" s="86"/>
      <c r="VXZ142" s="86"/>
      <c r="VYA142" s="86"/>
      <c r="VYB142" s="86"/>
      <c r="VYC142" s="86"/>
      <c r="VYD142" s="86"/>
      <c r="VYE142" s="86"/>
      <c r="VYF142" s="86"/>
      <c r="VYG142" s="86"/>
      <c r="VYH142" s="86"/>
      <c r="VYI142" s="86"/>
      <c r="VYJ142" s="86"/>
      <c r="VYK142" s="86"/>
      <c r="VYL142" s="86"/>
      <c r="VYM142" s="86"/>
      <c r="VYN142" s="86"/>
      <c r="VYO142" s="86"/>
      <c r="VYP142" s="86"/>
      <c r="VYQ142" s="86"/>
      <c r="VYR142" s="86"/>
      <c r="VYS142" s="86"/>
      <c r="VYT142" s="86"/>
      <c r="VYU142" s="86"/>
      <c r="VYV142" s="86"/>
      <c r="VYW142" s="86"/>
      <c r="VYX142" s="86"/>
      <c r="VYY142" s="86"/>
      <c r="VYZ142" s="86"/>
      <c r="VZA142" s="86"/>
      <c r="VZB142" s="86"/>
      <c r="VZC142" s="86"/>
      <c r="VZD142" s="86"/>
      <c r="VZE142" s="86"/>
      <c r="VZF142" s="86"/>
      <c r="VZG142" s="86"/>
      <c r="VZH142" s="86"/>
      <c r="VZI142" s="86"/>
      <c r="VZJ142" s="86"/>
      <c r="VZK142" s="86"/>
      <c r="VZL142" s="86"/>
      <c r="VZM142" s="86"/>
      <c r="VZN142" s="86"/>
      <c r="VZO142" s="86"/>
      <c r="VZP142" s="86"/>
      <c r="VZQ142" s="86"/>
      <c r="VZR142" s="86"/>
      <c r="VZS142" s="86"/>
      <c r="VZT142" s="86"/>
      <c r="VZU142" s="86"/>
      <c r="VZV142" s="86"/>
      <c r="VZW142" s="86"/>
      <c r="VZX142" s="86"/>
      <c r="VZY142" s="86"/>
      <c r="VZZ142" s="86"/>
      <c r="WAA142" s="86"/>
      <c r="WAB142" s="86"/>
      <c r="WAC142" s="86"/>
      <c r="WAD142" s="86"/>
      <c r="WAE142" s="86"/>
      <c r="WAF142" s="86"/>
      <c r="WAG142" s="86"/>
      <c r="WAH142" s="86"/>
      <c r="WAI142" s="86"/>
      <c r="WAJ142" s="86"/>
      <c r="WAK142" s="86"/>
      <c r="WAL142" s="86"/>
      <c r="WAM142" s="86"/>
      <c r="WAN142" s="86"/>
      <c r="WAO142" s="86"/>
      <c r="WAP142" s="86"/>
      <c r="WAQ142" s="86"/>
      <c r="WAR142" s="86"/>
      <c r="WAS142" s="86"/>
      <c r="WAT142" s="86"/>
      <c r="WAU142" s="86"/>
      <c r="WAV142" s="86"/>
      <c r="WAW142" s="86"/>
      <c r="WAX142" s="86"/>
      <c r="WAY142" s="86"/>
      <c r="WAZ142" s="86"/>
      <c r="WBA142" s="86"/>
      <c r="WBB142" s="86"/>
      <c r="WBC142" s="86"/>
      <c r="WBD142" s="86"/>
      <c r="WBE142" s="86"/>
      <c r="WBF142" s="86"/>
      <c r="WBG142" s="86"/>
      <c r="WBH142" s="86"/>
      <c r="WBI142" s="86"/>
      <c r="WBJ142" s="86"/>
      <c r="WBK142" s="86"/>
      <c r="WBL142" s="86"/>
      <c r="WBM142" s="86"/>
      <c r="WBN142" s="86"/>
      <c r="WBO142" s="86"/>
      <c r="WBP142" s="86"/>
      <c r="WBQ142" s="86"/>
      <c r="WBR142" s="86"/>
      <c r="WBS142" s="86"/>
      <c r="WBZ142" s="86"/>
      <c r="WCA142" s="86"/>
      <c r="WCB142" s="86"/>
      <c r="WCC142" s="86"/>
      <c r="WCD142" s="86"/>
      <c r="WCE142" s="86"/>
      <c r="WCF142" s="86"/>
      <c r="WCG142" s="86"/>
      <c r="WCH142" s="86"/>
      <c r="WCI142" s="86"/>
      <c r="WCJ142" s="86"/>
      <c r="WCK142" s="86"/>
      <c r="WCL142" s="86"/>
      <c r="WCM142" s="86"/>
      <c r="WCN142" s="86"/>
      <c r="WCO142" s="86"/>
      <c r="WCP142" s="86"/>
      <c r="WCQ142" s="86"/>
      <c r="WCR142" s="86"/>
      <c r="WCS142" s="86"/>
      <c r="WCT142" s="86"/>
      <c r="WCU142" s="86"/>
      <c r="WCV142" s="86"/>
      <c r="WCW142" s="86"/>
      <c r="WCX142" s="86"/>
      <c r="WCY142" s="86"/>
      <c r="WCZ142" s="86"/>
      <c r="WDA142" s="86"/>
      <c r="WDB142" s="86"/>
      <c r="WDC142" s="86"/>
      <c r="WDD142" s="86"/>
      <c r="WDE142" s="86"/>
      <c r="WDF142" s="86"/>
      <c r="WDG142" s="86"/>
      <c r="WDH142" s="86"/>
      <c r="WDI142" s="86"/>
      <c r="WDJ142" s="86"/>
      <c r="WDK142" s="86"/>
      <c r="WDL142" s="86"/>
      <c r="WDM142" s="86"/>
      <c r="WDN142" s="86"/>
      <c r="WDO142" s="86"/>
      <c r="WDP142" s="86"/>
      <c r="WDQ142" s="86"/>
      <c r="WDR142" s="86"/>
      <c r="WDS142" s="86"/>
      <c r="WDT142" s="86"/>
      <c r="WDU142" s="86"/>
      <c r="WDV142" s="86"/>
      <c r="WDW142" s="86"/>
      <c r="WDX142" s="86"/>
      <c r="WDY142" s="86"/>
      <c r="WDZ142" s="86"/>
      <c r="WEA142" s="86"/>
      <c r="WEB142" s="86"/>
      <c r="WEC142" s="86"/>
      <c r="WED142" s="86"/>
      <c r="WEE142" s="86"/>
      <c r="WEF142" s="86"/>
      <c r="WEG142" s="86"/>
      <c r="WEH142" s="86"/>
      <c r="WEI142" s="86"/>
      <c r="WEJ142" s="86"/>
      <c r="WEK142" s="86"/>
      <c r="WEL142" s="86"/>
      <c r="WEM142" s="86"/>
      <c r="WEN142" s="86"/>
      <c r="WEO142" s="86"/>
      <c r="WEP142" s="86"/>
      <c r="WEQ142" s="86"/>
      <c r="WER142" s="86"/>
      <c r="WES142" s="86"/>
      <c r="WET142" s="86"/>
      <c r="WEU142" s="86"/>
      <c r="WEV142" s="86"/>
      <c r="WEW142" s="86"/>
      <c r="WEX142" s="86"/>
      <c r="WEY142" s="86"/>
      <c r="WEZ142" s="86"/>
      <c r="WFA142" s="86"/>
      <c r="WFB142" s="86"/>
      <c r="WFC142" s="86"/>
      <c r="WFD142" s="86"/>
      <c r="WFE142" s="86"/>
      <c r="WFF142" s="86"/>
      <c r="WFG142" s="86"/>
      <c r="WFH142" s="86"/>
      <c r="WFI142" s="86"/>
      <c r="WFJ142" s="86"/>
      <c r="WFK142" s="86"/>
      <c r="WFL142" s="86"/>
      <c r="WFM142" s="86"/>
      <c r="WFN142" s="86"/>
      <c r="WFO142" s="86"/>
      <c r="WFP142" s="86"/>
      <c r="WFQ142" s="86"/>
      <c r="WFR142" s="86"/>
      <c r="WFS142" s="86"/>
      <c r="WFT142" s="86"/>
      <c r="WFU142" s="86"/>
      <c r="WFV142" s="86"/>
      <c r="WFW142" s="86"/>
      <c r="WFX142" s="86"/>
      <c r="WFY142" s="86"/>
      <c r="WFZ142" s="86"/>
      <c r="WGA142" s="86"/>
      <c r="WGB142" s="86"/>
      <c r="WGC142" s="86"/>
      <c r="WGD142" s="86"/>
      <c r="WGE142" s="86"/>
      <c r="WGF142" s="86"/>
      <c r="WGG142" s="86"/>
      <c r="WGH142" s="86"/>
      <c r="WGI142" s="86"/>
      <c r="WGJ142" s="86"/>
      <c r="WGK142" s="86"/>
      <c r="WGL142" s="86"/>
      <c r="WGM142" s="86"/>
      <c r="WGN142" s="86"/>
      <c r="WGO142" s="86"/>
      <c r="WGP142" s="86"/>
      <c r="WGQ142" s="86"/>
      <c r="WGR142" s="86"/>
      <c r="WGS142" s="86"/>
      <c r="WGT142" s="86"/>
      <c r="WGU142" s="86"/>
      <c r="WGV142" s="86"/>
      <c r="WGW142" s="86"/>
      <c r="WGX142" s="86"/>
      <c r="WGY142" s="86"/>
      <c r="WGZ142" s="86"/>
      <c r="WHA142" s="86"/>
      <c r="WHB142" s="86"/>
      <c r="WHC142" s="86"/>
      <c r="WHD142" s="86"/>
      <c r="WHE142" s="86"/>
      <c r="WHF142" s="86"/>
      <c r="WHG142" s="86"/>
      <c r="WHH142" s="86"/>
      <c r="WHI142" s="86"/>
      <c r="WHJ142" s="86"/>
      <c r="WHK142" s="86"/>
      <c r="WHL142" s="86"/>
      <c r="WHM142" s="86"/>
      <c r="WHN142" s="86"/>
      <c r="WHO142" s="86"/>
      <c r="WHP142" s="86"/>
      <c r="WHQ142" s="86"/>
      <c r="WHR142" s="86"/>
      <c r="WHS142" s="86"/>
      <c r="WHT142" s="86"/>
      <c r="WHU142" s="86"/>
      <c r="WHV142" s="86"/>
      <c r="WHW142" s="86"/>
      <c r="WHX142" s="86"/>
      <c r="WHY142" s="86"/>
      <c r="WHZ142" s="86"/>
      <c r="WIA142" s="86"/>
      <c r="WIB142" s="86"/>
      <c r="WIC142" s="86"/>
      <c r="WID142" s="86"/>
      <c r="WIE142" s="86"/>
      <c r="WIF142" s="86"/>
      <c r="WIG142" s="86"/>
      <c r="WIH142" s="86"/>
      <c r="WII142" s="86"/>
      <c r="WIJ142" s="86"/>
      <c r="WIK142" s="86"/>
      <c r="WIL142" s="86"/>
      <c r="WIM142" s="86"/>
      <c r="WIN142" s="86"/>
      <c r="WIO142" s="86"/>
      <c r="WIP142" s="86"/>
      <c r="WIQ142" s="86"/>
      <c r="WIR142" s="86"/>
      <c r="WIS142" s="86"/>
      <c r="WIT142" s="86"/>
      <c r="WIU142" s="86"/>
      <c r="WIV142" s="86"/>
      <c r="WIW142" s="86"/>
      <c r="WIX142" s="86"/>
      <c r="WIY142" s="86"/>
      <c r="WIZ142" s="86"/>
      <c r="WJA142" s="86"/>
      <c r="WJB142" s="86"/>
      <c r="WJC142" s="86"/>
      <c r="WJD142" s="86"/>
      <c r="WJE142" s="86"/>
      <c r="WJF142" s="86"/>
      <c r="WJG142" s="86"/>
      <c r="WJH142" s="86"/>
      <c r="WJI142" s="86"/>
      <c r="WJJ142" s="86"/>
      <c r="WJK142" s="86"/>
      <c r="WJL142" s="86"/>
      <c r="WJM142" s="86"/>
      <c r="WJN142" s="86"/>
      <c r="WJO142" s="86"/>
      <c r="WJP142" s="86"/>
      <c r="WJQ142" s="86"/>
      <c r="WJR142" s="86"/>
      <c r="WJS142" s="86"/>
      <c r="WJT142" s="86"/>
      <c r="WJU142" s="86"/>
      <c r="WJV142" s="86"/>
      <c r="WJW142" s="86"/>
      <c r="WJX142" s="86"/>
      <c r="WJY142" s="86"/>
      <c r="WJZ142" s="86"/>
      <c r="WKA142" s="86"/>
      <c r="WKB142" s="86"/>
      <c r="WKC142" s="86"/>
      <c r="WKD142" s="86"/>
      <c r="WKE142" s="86"/>
      <c r="WKF142" s="86"/>
      <c r="WKG142" s="86"/>
      <c r="WKH142" s="86"/>
      <c r="WKI142" s="86"/>
      <c r="WKJ142" s="86"/>
      <c r="WKK142" s="86"/>
      <c r="WKL142" s="86"/>
      <c r="WKM142" s="86"/>
      <c r="WKN142" s="86"/>
      <c r="WKO142" s="86"/>
      <c r="WKP142" s="86"/>
      <c r="WKQ142" s="86"/>
      <c r="WKR142" s="86"/>
      <c r="WKS142" s="86"/>
      <c r="WKT142" s="86"/>
      <c r="WKU142" s="86"/>
      <c r="WKV142" s="86"/>
      <c r="WKW142" s="86"/>
      <c r="WKX142" s="86"/>
      <c r="WKY142" s="86"/>
      <c r="WKZ142" s="86"/>
      <c r="WLA142" s="86"/>
      <c r="WLB142" s="86"/>
      <c r="WLC142" s="86"/>
      <c r="WLD142" s="86"/>
      <c r="WLE142" s="86"/>
      <c r="WLF142" s="86"/>
      <c r="WLG142" s="86"/>
      <c r="WLH142" s="86"/>
      <c r="WLI142" s="86"/>
      <c r="WLJ142" s="86"/>
      <c r="WLK142" s="86"/>
      <c r="WLL142" s="86"/>
      <c r="WLM142" s="86"/>
      <c r="WLN142" s="86"/>
      <c r="WLO142" s="86"/>
      <c r="WLV142" s="86"/>
      <c r="WLW142" s="86"/>
      <c r="WLX142" s="86"/>
      <c r="WLY142" s="86"/>
      <c r="WLZ142" s="86"/>
      <c r="WMA142" s="86"/>
      <c r="WMB142" s="86"/>
      <c r="WMC142" s="86"/>
      <c r="WMD142" s="86"/>
      <c r="WME142" s="86"/>
      <c r="WMF142" s="86"/>
      <c r="WMG142" s="86"/>
      <c r="WMH142" s="86"/>
      <c r="WMI142" s="86"/>
      <c r="WMJ142" s="86"/>
      <c r="WMK142" s="86"/>
      <c r="WML142" s="86"/>
      <c r="WMM142" s="86"/>
      <c r="WMN142" s="86"/>
      <c r="WMO142" s="86"/>
      <c r="WMP142" s="86"/>
      <c r="WMQ142" s="86"/>
      <c r="WMR142" s="86"/>
      <c r="WMS142" s="86"/>
      <c r="WMT142" s="86"/>
      <c r="WMU142" s="86"/>
      <c r="WMV142" s="86"/>
      <c r="WMW142" s="86"/>
      <c r="WMX142" s="86"/>
      <c r="WMY142" s="86"/>
      <c r="WMZ142" s="86"/>
      <c r="WNA142" s="86"/>
      <c r="WNB142" s="86"/>
      <c r="WNC142" s="86"/>
      <c r="WND142" s="86"/>
      <c r="WNE142" s="86"/>
      <c r="WNF142" s="86"/>
      <c r="WNG142" s="86"/>
      <c r="WNH142" s="86"/>
      <c r="WNI142" s="86"/>
      <c r="WNJ142" s="86"/>
      <c r="WNK142" s="86"/>
      <c r="WNL142" s="86"/>
      <c r="WNM142" s="86"/>
      <c r="WNN142" s="86"/>
      <c r="WNO142" s="86"/>
      <c r="WNP142" s="86"/>
      <c r="WNQ142" s="86"/>
      <c r="WNR142" s="86"/>
      <c r="WNS142" s="86"/>
      <c r="WNT142" s="86"/>
      <c r="WNU142" s="86"/>
      <c r="WNV142" s="86"/>
      <c r="WNW142" s="86"/>
      <c r="WNX142" s="86"/>
      <c r="WNY142" s="86"/>
      <c r="WNZ142" s="86"/>
      <c r="WOA142" s="86"/>
      <c r="WOB142" s="86"/>
      <c r="WOC142" s="86"/>
      <c r="WOD142" s="86"/>
      <c r="WOE142" s="86"/>
      <c r="WOF142" s="86"/>
      <c r="WOG142" s="86"/>
      <c r="WOH142" s="86"/>
      <c r="WOI142" s="86"/>
      <c r="WOJ142" s="86"/>
      <c r="WOK142" s="86"/>
      <c r="WOL142" s="86"/>
      <c r="WOM142" s="86"/>
      <c r="WON142" s="86"/>
      <c r="WOO142" s="86"/>
      <c r="WOP142" s="86"/>
      <c r="WOQ142" s="86"/>
      <c r="WOR142" s="86"/>
      <c r="WOS142" s="86"/>
      <c r="WOT142" s="86"/>
      <c r="WOU142" s="86"/>
      <c r="WOV142" s="86"/>
      <c r="WOW142" s="86"/>
      <c r="WOX142" s="86"/>
      <c r="WOY142" s="86"/>
      <c r="WOZ142" s="86"/>
      <c r="WPA142" s="86"/>
      <c r="WPB142" s="86"/>
      <c r="WPC142" s="86"/>
      <c r="WPD142" s="86"/>
      <c r="WPE142" s="86"/>
      <c r="WPF142" s="86"/>
      <c r="WPG142" s="86"/>
      <c r="WPH142" s="86"/>
      <c r="WPI142" s="86"/>
      <c r="WPJ142" s="86"/>
      <c r="WPK142" s="86"/>
      <c r="WPL142" s="86"/>
      <c r="WPM142" s="86"/>
      <c r="WPN142" s="86"/>
      <c r="WPO142" s="86"/>
      <c r="WPP142" s="86"/>
      <c r="WPQ142" s="86"/>
      <c r="WPR142" s="86"/>
      <c r="WPS142" s="86"/>
      <c r="WPT142" s="86"/>
      <c r="WPU142" s="86"/>
      <c r="WPV142" s="86"/>
      <c r="WPW142" s="86"/>
      <c r="WPX142" s="86"/>
      <c r="WPY142" s="86"/>
      <c r="WPZ142" s="86"/>
      <c r="WQA142" s="86"/>
      <c r="WQB142" s="86"/>
      <c r="WQC142" s="86"/>
      <c r="WQD142" s="86"/>
      <c r="WQE142" s="86"/>
      <c r="WQF142" s="86"/>
      <c r="WQG142" s="86"/>
      <c r="WQH142" s="86"/>
      <c r="WQI142" s="86"/>
      <c r="WQJ142" s="86"/>
      <c r="WQK142" s="86"/>
      <c r="WQL142" s="86"/>
      <c r="WQM142" s="86"/>
      <c r="WQN142" s="86"/>
      <c r="WQO142" s="86"/>
      <c r="WQP142" s="86"/>
      <c r="WQQ142" s="86"/>
      <c r="WQR142" s="86"/>
      <c r="WQS142" s="86"/>
      <c r="WQT142" s="86"/>
      <c r="WQU142" s="86"/>
      <c r="WQV142" s="86"/>
      <c r="WQW142" s="86"/>
      <c r="WQX142" s="86"/>
      <c r="WQY142" s="86"/>
      <c r="WQZ142" s="86"/>
      <c r="WRA142" s="86"/>
      <c r="WRB142" s="86"/>
      <c r="WRC142" s="86"/>
      <c r="WRD142" s="86"/>
      <c r="WRE142" s="86"/>
      <c r="WRF142" s="86"/>
      <c r="WRG142" s="86"/>
      <c r="WRH142" s="86"/>
      <c r="WRI142" s="86"/>
      <c r="WRJ142" s="86"/>
      <c r="WRK142" s="86"/>
      <c r="WRL142" s="86"/>
      <c r="WRM142" s="86"/>
      <c r="WRN142" s="86"/>
      <c r="WRO142" s="86"/>
      <c r="WRP142" s="86"/>
      <c r="WRQ142" s="86"/>
      <c r="WRR142" s="86"/>
      <c r="WRS142" s="86"/>
      <c r="WRT142" s="86"/>
      <c r="WRU142" s="86"/>
      <c r="WRV142" s="86"/>
      <c r="WRW142" s="86"/>
      <c r="WRX142" s="86"/>
      <c r="WRY142" s="86"/>
      <c r="WRZ142" s="86"/>
      <c r="WSA142" s="86"/>
      <c r="WSB142" s="86"/>
      <c r="WSC142" s="86"/>
      <c r="WSD142" s="86"/>
      <c r="WSE142" s="86"/>
      <c r="WSF142" s="86"/>
      <c r="WSG142" s="86"/>
      <c r="WSH142" s="86"/>
      <c r="WSI142" s="86"/>
      <c r="WSJ142" s="86"/>
      <c r="WSK142" s="86"/>
      <c r="WSL142" s="86"/>
      <c r="WSM142" s="86"/>
      <c r="WSN142" s="86"/>
      <c r="WSO142" s="86"/>
      <c r="WSP142" s="86"/>
      <c r="WSQ142" s="86"/>
      <c r="WSR142" s="86"/>
      <c r="WSS142" s="86"/>
      <c r="WST142" s="86"/>
      <c r="WSU142" s="86"/>
      <c r="WSV142" s="86"/>
      <c r="WSW142" s="86"/>
      <c r="WSX142" s="86"/>
      <c r="WSY142" s="86"/>
      <c r="WSZ142" s="86"/>
      <c r="WTA142" s="86"/>
      <c r="WTB142" s="86"/>
      <c r="WTC142" s="86"/>
      <c r="WTD142" s="86"/>
      <c r="WTE142" s="86"/>
      <c r="WTF142" s="86"/>
      <c r="WTG142" s="86"/>
      <c r="WTH142" s="86"/>
      <c r="WTI142" s="86"/>
      <c r="WTJ142" s="86"/>
      <c r="WTK142" s="86"/>
      <c r="WTL142" s="86"/>
      <c r="WTM142" s="86"/>
      <c r="WTN142" s="86"/>
      <c r="WTO142" s="86"/>
      <c r="WTP142" s="86"/>
      <c r="WTQ142" s="86"/>
      <c r="WTR142" s="86"/>
      <c r="WTS142" s="86"/>
      <c r="WTT142" s="86"/>
      <c r="WTU142" s="86"/>
      <c r="WTV142" s="86"/>
      <c r="WTW142" s="86"/>
      <c r="WTX142" s="86"/>
      <c r="WTY142" s="86"/>
      <c r="WTZ142" s="86"/>
      <c r="WUA142" s="86"/>
      <c r="WUB142" s="86"/>
      <c r="WUC142" s="86"/>
      <c r="WUD142" s="86"/>
      <c r="WUE142" s="86"/>
      <c r="WUF142" s="86"/>
      <c r="WUG142" s="86"/>
      <c r="WUH142" s="86"/>
      <c r="WUI142" s="86"/>
      <c r="WUJ142" s="86"/>
      <c r="WUK142" s="86"/>
      <c r="WUL142" s="86"/>
      <c r="WUM142" s="86"/>
      <c r="WUN142" s="86"/>
      <c r="WUO142" s="86"/>
      <c r="WUP142" s="86"/>
      <c r="WUQ142" s="86"/>
      <c r="WUR142" s="86"/>
      <c r="WUS142" s="86"/>
      <c r="WUT142" s="86"/>
      <c r="WUU142" s="86"/>
      <c r="WUV142" s="86"/>
      <c r="WUW142" s="86"/>
      <c r="WUX142" s="86"/>
      <c r="WUY142" s="86"/>
      <c r="WUZ142" s="86"/>
      <c r="WVA142" s="86"/>
      <c r="WVB142" s="86"/>
      <c r="WVC142" s="86"/>
      <c r="WVD142" s="86"/>
      <c r="WVE142" s="86"/>
      <c r="WVF142" s="86"/>
      <c r="WVG142" s="86"/>
      <c r="WVH142" s="86"/>
      <c r="WVI142" s="86"/>
      <c r="WVJ142" s="86"/>
      <c r="WVK142" s="86"/>
      <c r="WVR142" s="86"/>
      <c r="WVS142" s="86"/>
      <c r="WVT142" s="86"/>
      <c r="WVU142" s="86"/>
      <c r="WVV142" s="86"/>
      <c r="WVW142" s="86"/>
      <c r="WVX142" s="86"/>
      <c r="WVY142" s="86"/>
      <c r="WVZ142" s="86"/>
      <c r="WWA142" s="86"/>
      <c r="WWB142" s="86"/>
      <c r="WWC142" s="86"/>
      <c r="WWD142" s="86"/>
      <c r="WWE142" s="86"/>
      <c r="WWF142" s="86"/>
      <c r="WWG142" s="86"/>
      <c r="WWH142" s="86"/>
      <c r="WWI142" s="86"/>
      <c r="WWJ142" s="86"/>
      <c r="WWK142" s="86"/>
      <c r="WWL142" s="86"/>
      <c r="WWM142" s="86"/>
      <c r="WWN142" s="86"/>
      <c r="WWO142" s="86"/>
      <c r="WWP142" s="86"/>
      <c r="WWQ142" s="86"/>
      <c r="WWR142" s="86"/>
      <c r="WWS142" s="86"/>
      <c r="WWT142" s="86"/>
      <c r="WWU142" s="86"/>
      <c r="WWV142" s="86"/>
      <c r="WWW142" s="86"/>
      <c r="WWX142" s="86"/>
      <c r="WWY142" s="86"/>
      <c r="WWZ142" s="86"/>
      <c r="WXA142" s="86"/>
      <c r="WXB142" s="86"/>
      <c r="WXC142" s="86"/>
      <c r="WXD142" s="86"/>
      <c r="WXE142" s="86"/>
      <c r="WXF142" s="86"/>
      <c r="WXG142" s="86"/>
      <c r="WXH142" s="86"/>
      <c r="WXI142" s="86"/>
      <c r="WXJ142" s="86"/>
      <c r="WXK142" s="86"/>
      <c r="WXL142" s="86"/>
      <c r="WXM142" s="86"/>
      <c r="WXN142" s="86"/>
      <c r="WXO142" s="86"/>
      <c r="WXP142" s="86"/>
      <c r="WXQ142" s="86"/>
      <c r="WXR142" s="86"/>
      <c r="WXS142" s="86"/>
      <c r="WXT142" s="86"/>
      <c r="WXU142" s="86"/>
      <c r="WXV142" s="86"/>
      <c r="WXW142" s="86"/>
      <c r="WXX142" s="86"/>
      <c r="WXY142" s="86"/>
      <c r="WXZ142" s="86"/>
      <c r="WYA142" s="86"/>
      <c r="WYB142" s="86"/>
      <c r="WYC142" s="86"/>
      <c r="WYD142" s="86"/>
      <c r="WYE142" s="86"/>
      <c r="WYF142" s="86"/>
      <c r="WYG142" s="86"/>
      <c r="WYH142" s="86"/>
      <c r="WYI142" s="86"/>
      <c r="WYJ142" s="86"/>
      <c r="WYK142" s="86"/>
      <c r="WYL142" s="86"/>
      <c r="WYM142" s="86"/>
      <c r="WYN142" s="86"/>
      <c r="WYO142" s="86"/>
      <c r="WYP142" s="86"/>
      <c r="WYQ142" s="86"/>
      <c r="WYR142" s="86"/>
      <c r="WYS142" s="86"/>
      <c r="WYT142" s="86"/>
      <c r="WYU142" s="86"/>
      <c r="WYV142" s="86"/>
      <c r="WYW142" s="86"/>
      <c r="WYX142" s="86"/>
      <c r="WYY142" s="86"/>
      <c r="WYZ142" s="86"/>
      <c r="WZA142" s="86"/>
      <c r="WZB142" s="86"/>
      <c r="WZC142" s="86"/>
      <c r="WZD142" s="86"/>
      <c r="WZE142" s="86"/>
      <c r="WZF142" s="86"/>
      <c r="WZG142" s="86"/>
      <c r="WZH142" s="86"/>
      <c r="WZI142" s="86"/>
      <c r="WZJ142" s="86"/>
      <c r="WZK142" s="86"/>
      <c r="WZL142" s="86"/>
      <c r="WZM142" s="86"/>
      <c r="WZN142" s="86"/>
      <c r="WZO142" s="86"/>
      <c r="WZP142" s="86"/>
      <c r="WZQ142" s="86"/>
      <c r="WZR142" s="86"/>
      <c r="WZS142" s="86"/>
      <c r="WZT142" s="86"/>
      <c r="WZU142" s="86"/>
      <c r="WZV142" s="86"/>
      <c r="WZW142" s="86"/>
      <c r="WZX142" s="86"/>
      <c r="WZY142" s="86"/>
      <c r="WZZ142" s="86"/>
      <c r="XAA142" s="86"/>
      <c r="XAB142" s="86"/>
      <c r="XAC142" s="86"/>
      <c r="XAD142" s="86"/>
      <c r="XAE142" s="86"/>
      <c r="XAF142" s="86"/>
      <c r="XAG142" s="86"/>
      <c r="XAH142" s="86"/>
      <c r="XAI142" s="86"/>
      <c r="XAJ142" s="86"/>
      <c r="XAK142" s="86"/>
      <c r="XAL142" s="86"/>
      <c r="XAM142" s="86"/>
      <c r="XAN142" s="86"/>
      <c r="XAO142" s="86"/>
      <c r="XAP142" s="86"/>
      <c r="XAQ142" s="86"/>
      <c r="XAR142" s="86"/>
      <c r="XAS142" s="86"/>
      <c r="XAT142" s="86"/>
      <c r="XAU142" s="86"/>
      <c r="XAV142" s="86"/>
      <c r="XAW142" s="86"/>
      <c r="XAX142" s="86"/>
      <c r="XAY142" s="86"/>
      <c r="XAZ142" s="86"/>
      <c r="XBA142" s="86"/>
      <c r="XBB142" s="86"/>
      <c r="XBC142" s="86"/>
      <c r="XBD142" s="86"/>
      <c r="XBE142" s="86"/>
      <c r="XBF142" s="86"/>
      <c r="XBG142" s="86"/>
      <c r="XBH142" s="86"/>
      <c r="XBI142" s="86"/>
      <c r="XBJ142" s="86"/>
      <c r="XBK142" s="86"/>
      <c r="XBL142" s="86"/>
      <c r="XBM142" s="86"/>
      <c r="XBN142" s="86"/>
      <c r="XBO142" s="86"/>
      <c r="XBP142" s="86"/>
      <c r="XBQ142" s="86"/>
      <c r="XBR142" s="86"/>
      <c r="XBS142" s="86"/>
      <c r="XBT142" s="86"/>
      <c r="XBU142" s="86"/>
      <c r="XBV142" s="86"/>
      <c r="XBW142" s="86"/>
      <c r="XBX142" s="86"/>
      <c r="XBY142" s="86"/>
      <c r="XBZ142" s="86"/>
      <c r="XCA142" s="86"/>
      <c r="XCB142" s="86"/>
      <c r="XCC142" s="86"/>
      <c r="XCD142" s="86"/>
      <c r="XCE142" s="86"/>
      <c r="XCF142" s="86"/>
      <c r="XCG142" s="86"/>
      <c r="XCH142" s="86"/>
      <c r="XCI142" s="86"/>
      <c r="XCJ142" s="86"/>
      <c r="XCK142" s="86"/>
      <c r="XCL142" s="86"/>
      <c r="XCM142" s="86"/>
      <c r="XCN142" s="86"/>
      <c r="XCO142" s="86"/>
      <c r="XCP142" s="86"/>
      <c r="XCQ142" s="86"/>
      <c r="XCR142" s="86"/>
      <c r="XCS142" s="86"/>
      <c r="XCT142" s="86"/>
      <c r="XCU142" s="86"/>
      <c r="XCV142" s="86"/>
      <c r="XCW142" s="86"/>
      <c r="XCX142" s="86"/>
      <c r="XCY142" s="86"/>
      <c r="XCZ142" s="86"/>
      <c r="XDA142" s="86"/>
      <c r="XDB142" s="86"/>
      <c r="XDC142" s="86"/>
      <c r="XDD142" s="86"/>
      <c r="XDE142" s="86"/>
      <c r="XDF142" s="86"/>
      <c r="XDG142" s="86"/>
      <c r="XDH142" s="86"/>
      <c r="XDI142" s="86"/>
      <c r="XDJ142" s="86"/>
      <c r="XDK142" s="86"/>
      <c r="XDL142" s="86"/>
      <c r="XDM142" s="86"/>
      <c r="XDN142" s="86"/>
      <c r="XDO142" s="86"/>
      <c r="XDP142" s="86"/>
      <c r="XDQ142" s="86"/>
      <c r="XDR142" s="86"/>
      <c r="XDS142" s="86"/>
      <c r="XDT142" s="86"/>
      <c r="XDU142" s="86"/>
      <c r="XDV142" s="86"/>
      <c r="XDW142" s="86"/>
      <c r="XDX142" s="86"/>
      <c r="XDY142" s="86"/>
      <c r="XDZ142" s="86"/>
      <c r="XEA142" s="86"/>
      <c r="XEB142" s="86"/>
      <c r="XEC142" s="86"/>
      <c r="XED142" s="86"/>
      <c r="XEE142" s="86"/>
      <c r="XEF142" s="86"/>
      <c r="XEG142" s="86"/>
      <c r="XEH142" s="86"/>
      <c r="XEI142" s="86"/>
      <c r="XEJ142" s="86"/>
      <c r="XEK142" s="86"/>
      <c r="XEL142" s="86"/>
      <c r="XEM142" s="86"/>
      <c r="XEN142" s="86"/>
      <c r="XEO142" s="86"/>
      <c r="XEP142" s="86"/>
      <c r="XEQ142" s="86"/>
      <c r="XER142" s="86"/>
      <c r="XES142" s="86"/>
      <c r="XET142" s="86"/>
      <c r="XEU142" s="86"/>
      <c r="XEV142" s="86"/>
      <c r="XEW142" s="86"/>
      <c r="XEX142" s="86"/>
      <c r="XEY142" s="86"/>
      <c r="XEZ142" s="86"/>
      <c r="XFA142" s="86"/>
      <c r="XFB142" s="86"/>
      <c r="XFC142" s="86"/>
      <c r="XFD142" s="86"/>
    </row>
    <row r="143" spans="1:16384" s="33" customFormat="1" ht="15.75" x14ac:dyDescent="0.25">
      <c r="A143" s="135" t="s">
        <v>434</v>
      </c>
      <c r="B143" s="125" t="s">
        <v>363</v>
      </c>
      <c r="C143" s="125"/>
      <c r="D143" s="117">
        <f>D145+D144</f>
        <v>8075173.3300000001</v>
      </c>
      <c r="E143" s="117">
        <f t="shared" ref="E143:F143" si="38">E145+E144</f>
        <v>8000000</v>
      </c>
      <c r="F143" s="117">
        <f t="shared" si="38"/>
        <v>8000000</v>
      </c>
      <c r="G143" s="89"/>
      <c r="H143" s="90"/>
      <c r="I143" s="90"/>
      <c r="J143" s="89"/>
      <c r="K143" s="89"/>
      <c r="L143" s="204"/>
      <c r="M143" s="204"/>
      <c r="N143" s="204"/>
      <c r="O143" s="204"/>
      <c r="P143" s="204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205"/>
      <c r="BN143" s="205"/>
      <c r="BO143" s="205"/>
      <c r="BP143" s="205"/>
      <c r="BQ143" s="205"/>
      <c r="BR143" s="205"/>
      <c r="BS143" s="205"/>
      <c r="BT143" s="205"/>
      <c r="BU143" s="205"/>
      <c r="BV143" s="205"/>
      <c r="BW143" s="205"/>
      <c r="BX143" s="205"/>
      <c r="BY143" s="205"/>
      <c r="BZ143" s="205"/>
      <c r="CA143" s="205"/>
      <c r="CB143" s="205"/>
      <c r="CC143" s="205"/>
      <c r="CD143" s="205"/>
      <c r="CE143" s="205"/>
      <c r="CF143" s="205"/>
      <c r="CG143" s="205"/>
      <c r="CH143" s="205"/>
      <c r="CI143" s="205"/>
      <c r="CJ143" s="205"/>
      <c r="CK143" s="205"/>
      <c r="CL143" s="205"/>
      <c r="CM143" s="205"/>
      <c r="CN143" s="205"/>
      <c r="CO143" s="205"/>
      <c r="CP143" s="205"/>
      <c r="CQ143" s="205"/>
      <c r="CR143" s="205"/>
      <c r="CS143" s="205"/>
      <c r="CT143" s="205"/>
      <c r="CU143" s="205"/>
      <c r="CV143" s="205"/>
      <c r="CW143" s="205"/>
      <c r="CX143" s="205"/>
      <c r="CY143" s="205"/>
      <c r="CZ143" s="205"/>
      <c r="DA143" s="205"/>
      <c r="DB143" s="205"/>
      <c r="DC143" s="205"/>
      <c r="DD143" s="205"/>
      <c r="DE143" s="205"/>
      <c r="DF143" s="205"/>
      <c r="DG143" s="205"/>
      <c r="DH143" s="205"/>
      <c r="DI143" s="205"/>
      <c r="DJ143" s="205"/>
      <c r="DK143" s="205"/>
      <c r="DL143" s="205"/>
      <c r="DM143" s="205"/>
      <c r="DN143" s="205"/>
      <c r="DO143" s="205"/>
      <c r="DP143" s="205"/>
      <c r="DQ143" s="205"/>
      <c r="DR143" s="205"/>
      <c r="DS143" s="205"/>
      <c r="DT143" s="205"/>
      <c r="DU143" s="205"/>
      <c r="DV143" s="205"/>
      <c r="DW143" s="205"/>
      <c r="DX143" s="205"/>
      <c r="DY143" s="205"/>
      <c r="DZ143" s="205"/>
      <c r="EA143" s="205"/>
      <c r="EB143" s="205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  <c r="GO143" s="205"/>
      <c r="GP143" s="205"/>
      <c r="GQ143" s="205"/>
      <c r="GR143" s="205"/>
      <c r="GS143" s="205"/>
      <c r="GT143" s="205"/>
      <c r="GU143" s="205"/>
      <c r="GV143" s="205"/>
      <c r="GW143" s="205"/>
      <c r="GX143" s="205"/>
      <c r="GY143" s="205"/>
      <c r="GZ143" s="205"/>
      <c r="HA143" s="205"/>
      <c r="HB143" s="205"/>
      <c r="HC143" s="205"/>
      <c r="HD143" s="205"/>
      <c r="HE143" s="205"/>
      <c r="HF143" s="205"/>
      <c r="HG143" s="205"/>
      <c r="HH143" s="205"/>
      <c r="HI143" s="205"/>
      <c r="HJ143" s="205"/>
      <c r="HK143" s="205"/>
      <c r="HL143" s="205"/>
      <c r="HM143" s="205"/>
      <c r="HN143" s="205"/>
      <c r="HO143" s="205"/>
      <c r="HP143" s="205"/>
      <c r="HQ143" s="205"/>
      <c r="HR143" s="205"/>
      <c r="HS143" s="205"/>
      <c r="HT143" s="205"/>
      <c r="HU143" s="205"/>
      <c r="HV143" s="205"/>
      <c r="HW143" s="205"/>
      <c r="HX143" s="205"/>
      <c r="HY143" s="205"/>
      <c r="HZ143" s="205"/>
      <c r="IA143" s="205"/>
      <c r="IB143" s="205"/>
      <c r="IC143" s="205"/>
      <c r="ID143" s="205"/>
      <c r="IE143" s="205"/>
      <c r="IF143" s="205"/>
      <c r="IG143" s="205"/>
      <c r="IH143" s="205"/>
      <c r="II143" s="205"/>
      <c r="IJ143" s="205"/>
      <c r="IK143" s="205"/>
      <c r="IL143" s="205"/>
      <c r="IM143" s="205"/>
      <c r="IN143" s="205"/>
      <c r="IO143" s="205"/>
      <c r="IP143" s="205"/>
      <c r="IQ143" s="205"/>
      <c r="IR143" s="205"/>
      <c r="IS143" s="205"/>
      <c r="IT143" s="205"/>
      <c r="IU143" s="205"/>
      <c r="IV143" s="205"/>
      <c r="IW143" s="205"/>
      <c r="IX143" s="205"/>
      <c r="IY143" s="205"/>
      <c r="JF143" s="205"/>
      <c r="JG143" s="205"/>
      <c r="JH143" s="205"/>
      <c r="JI143" s="205"/>
      <c r="JJ143" s="205"/>
      <c r="JK143" s="205"/>
      <c r="JL143" s="205"/>
      <c r="JM143" s="205"/>
      <c r="JN143" s="205"/>
      <c r="JO143" s="205"/>
      <c r="JP143" s="205"/>
      <c r="JQ143" s="205"/>
      <c r="JR143" s="205"/>
      <c r="JS143" s="205"/>
      <c r="JT143" s="205"/>
      <c r="JU143" s="205"/>
      <c r="JV143" s="205"/>
      <c r="JW143" s="205"/>
      <c r="JX143" s="205"/>
      <c r="JY143" s="205"/>
      <c r="JZ143" s="205"/>
      <c r="KA143" s="205"/>
      <c r="KB143" s="205"/>
      <c r="KC143" s="205"/>
      <c r="KD143" s="205"/>
      <c r="KE143" s="205"/>
      <c r="KF143" s="205"/>
      <c r="KG143" s="205"/>
      <c r="KH143" s="205"/>
      <c r="KI143" s="205"/>
      <c r="KJ143" s="205"/>
      <c r="KK143" s="205"/>
      <c r="KL143" s="205"/>
      <c r="KM143" s="205"/>
      <c r="KN143" s="205"/>
      <c r="KO143" s="205"/>
      <c r="KP143" s="205"/>
      <c r="KQ143" s="205"/>
      <c r="KR143" s="205"/>
      <c r="KS143" s="205"/>
      <c r="KT143" s="205"/>
      <c r="KU143" s="205"/>
      <c r="KV143" s="205"/>
      <c r="KW143" s="205"/>
      <c r="KX143" s="205"/>
      <c r="KY143" s="205"/>
      <c r="KZ143" s="205"/>
      <c r="LA143" s="205"/>
      <c r="LB143" s="205"/>
      <c r="LC143" s="205"/>
      <c r="LD143" s="205"/>
      <c r="LE143" s="205"/>
      <c r="LF143" s="205"/>
      <c r="LG143" s="205"/>
      <c r="LH143" s="205"/>
      <c r="LI143" s="205"/>
      <c r="LJ143" s="205"/>
      <c r="LK143" s="205"/>
      <c r="LL143" s="205"/>
      <c r="LM143" s="205"/>
      <c r="LN143" s="205"/>
      <c r="LO143" s="205"/>
      <c r="LP143" s="205"/>
      <c r="LQ143" s="205"/>
      <c r="LR143" s="205"/>
      <c r="LS143" s="205"/>
      <c r="LT143" s="205"/>
      <c r="LU143" s="205"/>
      <c r="LV143" s="205"/>
      <c r="LW143" s="205"/>
      <c r="LX143" s="205"/>
      <c r="LY143" s="205"/>
      <c r="LZ143" s="205"/>
      <c r="MA143" s="205"/>
      <c r="MB143" s="205"/>
      <c r="MC143" s="205"/>
      <c r="MD143" s="205"/>
      <c r="ME143" s="205"/>
      <c r="MF143" s="205"/>
      <c r="MG143" s="205"/>
      <c r="MH143" s="205"/>
      <c r="MI143" s="205"/>
      <c r="MJ143" s="205"/>
      <c r="MK143" s="205"/>
      <c r="ML143" s="205"/>
      <c r="MM143" s="205"/>
      <c r="MN143" s="205"/>
      <c r="MO143" s="205"/>
      <c r="MP143" s="205"/>
      <c r="MQ143" s="205"/>
      <c r="MR143" s="205"/>
      <c r="MS143" s="205"/>
      <c r="MT143" s="205"/>
      <c r="MU143" s="205"/>
      <c r="MV143" s="205"/>
      <c r="MW143" s="205"/>
      <c r="MX143" s="205"/>
      <c r="MY143" s="205"/>
      <c r="MZ143" s="205"/>
      <c r="NA143" s="205"/>
      <c r="NB143" s="205"/>
      <c r="NC143" s="205"/>
      <c r="ND143" s="205"/>
      <c r="NE143" s="205"/>
      <c r="NF143" s="205"/>
      <c r="NG143" s="205"/>
      <c r="NH143" s="205"/>
      <c r="NI143" s="205"/>
      <c r="NJ143" s="205"/>
      <c r="NK143" s="205"/>
      <c r="NL143" s="205"/>
      <c r="NM143" s="205"/>
      <c r="NN143" s="205"/>
      <c r="NO143" s="205"/>
      <c r="NP143" s="205"/>
      <c r="NQ143" s="205"/>
      <c r="NR143" s="205"/>
      <c r="NS143" s="205"/>
      <c r="NT143" s="205"/>
      <c r="NU143" s="205"/>
      <c r="NV143" s="205"/>
      <c r="NW143" s="205"/>
      <c r="NX143" s="205"/>
      <c r="NY143" s="205"/>
      <c r="NZ143" s="205"/>
      <c r="OA143" s="205"/>
      <c r="OB143" s="205"/>
      <c r="OC143" s="205"/>
      <c r="OD143" s="205"/>
      <c r="OE143" s="205"/>
      <c r="OF143" s="205"/>
      <c r="OG143" s="205"/>
      <c r="OH143" s="205"/>
      <c r="OI143" s="205"/>
      <c r="OJ143" s="205"/>
      <c r="OK143" s="205"/>
      <c r="OL143" s="205"/>
      <c r="OM143" s="205"/>
      <c r="ON143" s="205"/>
      <c r="OO143" s="205"/>
      <c r="OP143" s="205"/>
      <c r="OQ143" s="205"/>
      <c r="OR143" s="205"/>
      <c r="OS143" s="205"/>
      <c r="OT143" s="205"/>
      <c r="OU143" s="205"/>
      <c r="OV143" s="205"/>
      <c r="OW143" s="205"/>
      <c r="OX143" s="205"/>
      <c r="OY143" s="205"/>
      <c r="OZ143" s="205"/>
      <c r="PA143" s="205"/>
      <c r="PB143" s="205"/>
      <c r="PC143" s="205"/>
      <c r="PD143" s="205"/>
      <c r="PE143" s="205"/>
      <c r="PF143" s="205"/>
      <c r="PG143" s="205"/>
      <c r="PH143" s="205"/>
      <c r="PI143" s="205"/>
      <c r="PJ143" s="205"/>
      <c r="PK143" s="205"/>
      <c r="PL143" s="205"/>
      <c r="PM143" s="205"/>
      <c r="PN143" s="205"/>
      <c r="PO143" s="205"/>
      <c r="PP143" s="205"/>
      <c r="PQ143" s="205"/>
      <c r="PR143" s="205"/>
      <c r="PS143" s="205"/>
      <c r="PT143" s="205"/>
      <c r="PU143" s="205"/>
      <c r="PV143" s="205"/>
      <c r="PW143" s="205"/>
      <c r="PX143" s="205"/>
      <c r="PY143" s="205"/>
      <c r="PZ143" s="205"/>
      <c r="QA143" s="205"/>
      <c r="QB143" s="205"/>
      <c r="QC143" s="205"/>
      <c r="QD143" s="205"/>
      <c r="QE143" s="205"/>
      <c r="QF143" s="205"/>
      <c r="QG143" s="205"/>
      <c r="QH143" s="205"/>
      <c r="QI143" s="205"/>
      <c r="QJ143" s="205"/>
      <c r="QK143" s="205"/>
      <c r="QL143" s="205"/>
      <c r="QM143" s="205"/>
      <c r="QN143" s="205"/>
      <c r="QO143" s="205"/>
      <c r="QP143" s="205"/>
      <c r="QQ143" s="205"/>
      <c r="QR143" s="205"/>
      <c r="QS143" s="205"/>
      <c r="QT143" s="205"/>
      <c r="QU143" s="205"/>
      <c r="QV143" s="205"/>
      <c r="QW143" s="205"/>
      <c r="QX143" s="205"/>
      <c r="QY143" s="205"/>
      <c r="QZ143" s="205"/>
      <c r="RA143" s="205"/>
      <c r="RB143" s="205"/>
      <c r="RC143" s="205"/>
      <c r="RD143" s="205"/>
      <c r="RE143" s="205"/>
      <c r="RF143" s="205"/>
      <c r="RG143" s="205"/>
      <c r="RH143" s="205"/>
      <c r="RI143" s="205"/>
      <c r="RJ143" s="205"/>
      <c r="RK143" s="205"/>
      <c r="RL143" s="205"/>
      <c r="RM143" s="205"/>
      <c r="RN143" s="205"/>
      <c r="RO143" s="205"/>
      <c r="RP143" s="205"/>
      <c r="RQ143" s="205"/>
      <c r="RR143" s="205"/>
      <c r="RS143" s="205"/>
      <c r="RT143" s="205"/>
      <c r="RU143" s="205"/>
      <c r="RV143" s="205"/>
      <c r="RW143" s="205"/>
      <c r="RX143" s="205"/>
      <c r="RY143" s="205"/>
      <c r="RZ143" s="205"/>
      <c r="SA143" s="205"/>
      <c r="SB143" s="205"/>
      <c r="SC143" s="205"/>
      <c r="SD143" s="205"/>
      <c r="SE143" s="205"/>
      <c r="SF143" s="205"/>
      <c r="SG143" s="205"/>
      <c r="SH143" s="205"/>
      <c r="SI143" s="205"/>
      <c r="SJ143" s="205"/>
      <c r="SK143" s="205"/>
      <c r="SL143" s="205"/>
      <c r="SM143" s="205"/>
      <c r="SN143" s="205"/>
      <c r="SO143" s="205"/>
      <c r="SP143" s="205"/>
      <c r="SQ143" s="205"/>
      <c r="SR143" s="205"/>
      <c r="SS143" s="205"/>
      <c r="ST143" s="205"/>
      <c r="SU143" s="205"/>
      <c r="TB143" s="205"/>
      <c r="TC143" s="205"/>
      <c r="TD143" s="205"/>
      <c r="TE143" s="205"/>
      <c r="TF143" s="205"/>
      <c r="TG143" s="205"/>
      <c r="TH143" s="205"/>
      <c r="TI143" s="205"/>
      <c r="TJ143" s="205"/>
      <c r="TK143" s="205"/>
      <c r="TL143" s="205"/>
      <c r="TM143" s="205"/>
      <c r="TN143" s="205"/>
      <c r="TO143" s="205"/>
      <c r="TP143" s="205"/>
      <c r="TQ143" s="205"/>
      <c r="TR143" s="205"/>
      <c r="TS143" s="205"/>
      <c r="TT143" s="205"/>
      <c r="TU143" s="205"/>
      <c r="TV143" s="205"/>
      <c r="TW143" s="205"/>
      <c r="TX143" s="205"/>
      <c r="TY143" s="205"/>
      <c r="TZ143" s="205"/>
      <c r="UA143" s="205"/>
      <c r="UB143" s="205"/>
      <c r="UC143" s="205"/>
      <c r="UD143" s="205"/>
      <c r="UE143" s="205"/>
      <c r="UF143" s="205"/>
      <c r="UG143" s="205"/>
      <c r="UH143" s="205"/>
      <c r="UI143" s="205"/>
      <c r="UJ143" s="205"/>
      <c r="UK143" s="205"/>
      <c r="UL143" s="205"/>
      <c r="UM143" s="205"/>
      <c r="UN143" s="205"/>
      <c r="UO143" s="205"/>
      <c r="UP143" s="205"/>
      <c r="UQ143" s="205"/>
      <c r="UR143" s="205"/>
      <c r="US143" s="205"/>
      <c r="UT143" s="205"/>
      <c r="UU143" s="205"/>
      <c r="UV143" s="205"/>
      <c r="UW143" s="205"/>
      <c r="UX143" s="205"/>
      <c r="UY143" s="205"/>
      <c r="UZ143" s="205"/>
      <c r="VA143" s="205"/>
      <c r="VB143" s="205"/>
      <c r="VC143" s="205"/>
      <c r="VD143" s="205"/>
      <c r="VE143" s="205"/>
      <c r="VF143" s="205"/>
      <c r="VG143" s="205"/>
      <c r="VH143" s="205"/>
      <c r="VI143" s="205"/>
      <c r="VJ143" s="205"/>
      <c r="VK143" s="205"/>
      <c r="VL143" s="205"/>
      <c r="VM143" s="205"/>
      <c r="VN143" s="205"/>
      <c r="VO143" s="205"/>
      <c r="VP143" s="205"/>
      <c r="VQ143" s="205"/>
      <c r="VR143" s="205"/>
      <c r="VS143" s="205"/>
      <c r="VT143" s="205"/>
      <c r="VU143" s="205"/>
      <c r="VV143" s="205"/>
      <c r="VW143" s="205"/>
      <c r="VX143" s="205"/>
      <c r="VY143" s="205"/>
      <c r="VZ143" s="205"/>
      <c r="WA143" s="205"/>
      <c r="WB143" s="205"/>
      <c r="WC143" s="205"/>
      <c r="WD143" s="205"/>
      <c r="WE143" s="205"/>
      <c r="WF143" s="205"/>
      <c r="WG143" s="205"/>
      <c r="WH143" s="205"/>
      <c r="WI143" s="205"/>
      <c r="WJ143" s="205"/>
      <c r="WK143" s="205"/>
      <c r="WL143" s="205"/>
      <c r="WM143" s="205"/>
      <c r="WN143" s="205"/>
      <c r="WO143" s="205"/>
      <c r="WP143" s="205"/>
      <c r="WQ143" s="205"/>
      <c r="WR143" s="205"/>
      <c r="WS143" s="205"/>
      <c r="WT143" s="205"/>
      <c r="WU143" s="205"/>
      <c r="WV143" s="205"/>
      <c r="WW143" s="205"/>
      <c r="WX143" s="205"/>
      <c r="WY143" s="205"/>
      <c r="WZ143" s="205"/>
      <c r="XA143" s="205"/>
      <c r="XB143" s="205"/>
      <c r="XC143" s="205"/>
      <c r="XD143" s="205"/>
      <c r="XE143" s="205"/>
      <c r="XF143" s="205"/>
      <c r="XG143" s="205"/>
      <c r="XH143" s="205"/>
      <c r="XI143" s="205"/>
      <c r="XJ143" s="205"/>
      <c r="XK143" s="205"/>
      <c r="XL143" s="205"/>
      <c r="XM143" s="205"/>
      <c r="XN143" s="205"/>
      <c r="XO143" s="205"/>
      <c r="XP143" s="205"/>
      <c r="XQ143" s="205"/>
      <c r="XR143" s="205"/>
      <c r="XS143" s="205"/>
      <c r="XT143" s="205"/>
      <c r="XU143" s="205"/>
      <c r="XV143" s="205"/>
      <c r="XW143" s="205"/>
      <c r="XX143" s="205"/>
      <c r="XY143" s="205"/>
      <c r="XZ143" s="205"/>
      <c r="YA143" s="205"/>
      <c r="YB143" s="205"/>
      <c r="YC143" s="205"/>
      <c r="YD143" s="205"/>
      <c r="YE143" s="205"/>
      <c r="YF143" s="205"/>
      <c r="YG143" s="205"/>
      <c r="YH143" s="205"/>
      <c r="YI143" s="205"/>
      <c r="YJ143" s="205"/>
      <c r="YK143" s="205"/>
      <c r="YL143" s="205"/>
      <c r="YM143" s="205"/>
      <c r="YN143" s="205"/>
      <c r="YO143" s="205"/>
      <c r="YP143" s="205"/>
      <c r="YQ143" s="205"/>
      <c r="YR143" s="205"/>
      <c r="YS143" s="205"/>
      <c r="YT143" s="205"/>
      <c r="YU143" s="205"/>
      <c r="YV143" s="205"/>
      <c r="YW143" s="205"/>
      <c r="YX143" s="205"/>
      <c r="YY143" s="205"/>
      <c r="YZ143" s="205"/>
      <c r="ZA143" s="205"/>
      <c r="ZB143" s="205"/>
      <c r="ZC143" s="205"/>
      <c r="ZD143" s="205"/>
      <c r="ZE143" s="205"/>
      <c r="ZF143" s="205"/>
      <c r="ZG143" s="205"/>
      <c r="ZH143" s="205"/>
      <c r="ZI143" s="205"/>
      <c r="ZJ143" s="205"/>
      <c r="ZK143" s="205"/>
      <c r="ZL143" s="205"/>
      <c r="ZM143" s="205"/>
      <c r="ZN143" s="205"/>
      <c r="ZO143" s="205"/>
      <c r="ZP143" s="205"/>
      <c r="ZQ143" s="205"/>
      <c r="ZR143" s="205"/>
      <c r="ZS143" s="205"/>
      <c r="ZT143" s="205"/>
      <c r="ZU143" s="205"/>
      <c r="ZV143" s="205"/>
      <c r="ZW143" s="205"/>
      <c r="ZX143" s="205"/>
      <c r="ZY143" s="205"/>
      <c r="ZZ143" s="205"/>
      <c r="AAA143" s="205"/>
      <c r="AAB143" s="205"/>
      <c r="AAC143" s="205"/>
      <c r="AAD143" s="205"/>
      <c r="AAE143" s="205"/>
      <c r="AAF143" s="205"/>
      <c r="AAG143" s="205"/>
      <c r="AAH143" s="205"/>
      <c r="AAI143" s="205"/>
      <c r="AAJ143" s="205"/>
      <c r="AAK143" s="205"/>
      <c r="AAL143" s="205"/>
      <c r="AAM143" s="205"/>
      <c r="AAN143" s="205"/>
      <c r="AAO143" s="205"/>
      <c r="AAP143" s="205"/>
      <c r="AAQ143" s="205"/>
      <c r="AAR143" s="205"/>
      <c r="AAS143" s="205"/>
      <c r="AAT143" s="205"/>
      <c r="AAU143" s="205"/>
      <c r="AAV143" s="205"/>
      <c r="AAW143" s="205"/>
      <c r="AAX143" s="205"/>
      <c r="AAY143" s="205"/>
      <c r="AAZ143" s="205"/>
      <c r="ABA143" s="205"/>
      <c r="ABB143" s="205"/>
      <c r="ABC143" s="205"/>
      <c r="ABD143" s="205"/>
      <c r="ABE143" s="205"/>
      <c r="ABF143" s="205"/>
      <c r="ABG143" s="205"/>
      <c r="ABH143" s="205"/>
      <c r="ABI143" s="205"/>
      <c r="ABJ143" s="205"/>
      <c r="ABK143" s="205"/>
      <c r="ABL143" s="205"/>
      <c r="ABM143" s="205"/>
      <c r="ABN143" s="205"/>
      <c r="ABO143" s="205"/>
      <c r="ABP143" s="205"/>
      <c r="ABQ143" s="205"/>
      <c r="ABR143" s="205"/>
      <c r="ABS143" s="205"/>
      <c r="ABT143" s="205"/>
      <c r="ABU143" s="205"/>
      <c r="ABV143" s="205"/>
      <c r="ABW143" s="205"/>
      <c r="ABX143" s="205"/>
      <c r="ABY143" s="205"/>
      <c r="ABZ143" s="205"/>
      <c r="ACA143" s="205"/>
      <c r="ACB143" s="205"/>
      <c r="ACC143" s="205"/>
      <c r="ACD143" s="205"/>
      <c r="ACE143" s="205"/>
      <c r="ACF143" s="205"/>
      <c r="ACG143" s="205"/>
      <c r="ACH143" s="205"/>
      <c r="ACI143" s="205"/>
      <c r="ACJ143" s="205"/>
      <c r="ACK143" s="205"/>
      <c r="ACL143" s="205"/>
      <c r="ACM143" s="205"/>
      <c r="ACN143" s="205"/>
      <c r="ACO143" s="205"/>
      <c r="ACP143" s="205"/>
      <c r="ACQ143" s="205"/>
      <c r="ACX143" s="205"/>
      <c r="ACY143" s="205"/>
      <c r="ACZ143" s="205"/>
      <c r="ADA143" s="205"/>
      <c r="ADB143" s="205"/>
      <c r="ADC143" s="205"/>
      <c r="ADD143" s="205"/>
      <c r="ADE143" s="205"/>
      <c r="ADF143" s="205"/>
      <c r="ADG143" s="205"/>
      <c r="ADH143" s="205"/>
      <c r="ADI143" s="205"/>
      <c r="ADJ143" s="205"/>
      <c r="ADK143" s="205"/>
      <c r="ADL143" s="205"/>
      <c r="ADM143" s="205"/>
      <c r="ADN143" s="205"/>
      <c r="ADO143" s="205"/>
      <c r="ADP143" s="205"/>
      <c r="ADQ143" s="205"/>
      <c r="ADR143" s="205"/>
      <c r="ADS143" s="205"/>
      <c r="ADT143" s="205"/>
      <c r="ADU143" s="205"/>
      <c r="ADV143" s="205"/>
      <c r="ADW143" s="205"/>
      <c r="ADX143" s="205"/>
      <c r="ADY143" s="205"/>
      <c r="ADZ143" s="205"/>
      <c r="AEA143" s="205"/>
      <c r="AEB143" s="205"/>
      <c r="AEC143" s="205"/>
      <c r="AED143" s="205"/>
      <c r="AEE143" s="205"/>
      <c r="AEF143" s="205"/>
      <c r="AEG143" s="205"/>
      <c r="AEH143" s="205"/>
      <c r="AEI143" s="205"/>
      <c r="AEJ143" s="205"/>
      <c r="AEK143" s="205"/>
      <c r="AEL143" s="205"/>
      <c r="AEM143" s="205"/>
      <c r="AEN143" s="205"/>
      <c r="AEO143" s="205"/>
      <c r="AEP143" s="205"/>
      <c r="AEQ143" s="205"/>
      <c r="AER143" s="205"/>
      <c r="AES143" s="205"/>
      <c r="AET143" s="205"/>
      <c r="AEU143" s="205"/>
      <c r="AEV143" s="205"/>
      <c r="AEW143" s="205"/>
      <c r="AEX143" s="205"/>
      <c r="AEY143" s="205"/>
      <c r="AEZ143" s="205"/>
      <c r="AFA143" s="205"/>
      <c r="AFB143" s="205"/>
      <c r="AFC143" s="205"/>
      <c r="AFD143" s="205"/>
      <c r="AFE143" s="205"/>
      <c r="AFF143" s="205"/>
      <c r="AFG143" s="205"/>
      <c r="AFH143" s="205"/>
      <c r="AFI143" s="205"/>
      <c r="AFJ143" s="205"/>
      <c r="AFK143" s="205"/>
      <c r="AFL143" s="205"/>
      <c r="AFM143" s="205"/>
      <c r="AFN143" s="205"/>
      <c r="AFO143" s="205"/>
      <c r="AFP143" s="205"/>
      <c r="AFQ143" s="205"/>
      <c r="AFR143" s="205"/>
      <c r="AFS143" s="205"/>
      <c r="AFT143" s="205"/>
      <c r="AFU143" s="205"/>
      <c r="AFV143" s="205"/>
      <c r="AFW143" s="205"/>
      <c r="AFX143" s="205"/>
      <c r="AFY143" s="205"/>
      <c r="AFZ143" s="205"/>
      <c r="AGA143" s="205"/>
      <c r="AGB143" s="205"/>
      <c r="AGC143" s="205"/>
      <c r="AGD143" s="205"/>
      <c r="AGE143" s="205"/>
      <c r="AGF143" s="205"/>
      <c r="AGG143" s="205"/>
      <c r="AGH143" s="205"/>
      <c r="AGI143" s="205"/>
      <c r="AGJ143" s="205"/>
      <c r="AGK143" s="205"/>
      <c r="AGL143" s="205"/>
      <c r="AGM143" s="205"/>
      <c r="AGN143" s="205"/>
      <c r="AGO143" s="205"/>
      <c r="AGP143" s="205"/>
      <c r="AGQ143" s="205"/>
      <c r="AGR143" s="205"/>
      <c r="AGS143" s="205"/>
      <c r="AGT143" s="205"/>
      <c r="AGU143" s="205"/>
      <c r="AGV143" s="205"/>
      <c r="AGW143" s="205"/>
      <c r="AGX143" s="205"/>
      <c r="AGY143" s="205"/>
      <c r="AGZ143" s="205"/>
      <c r="AHA143" s="205"/>
      <c r="AHB143" s="205"/>
      <c r="AHC143" s="205"/>
      <c r="AHD143" s="205"/>
      <c r="AHE143" s="205"/>
      <c r="AHF143" s="205"/>
      <c r="AHG143" s="205"/>
      <c r="AHH143" s="205"/>
      <c r="AHI143" s="205"/>
      <c r="AHJ143" s="205"/>
      <c r="AHK143" s="205"/>
      <c r="AHL143" s="205"/>
      <c r="AHM143" s="205"/>
      <c r="AHN143" s="205"/>
      <c r="AHO143" s="205"/>
      <c r="AHP143" s="205"/>
      <c r="AHQ143" s="205"/>
      <c r="AHR143" s="205"/>
      <c r="AHS143" s="205"/>
      <c r="AHT143" s="205"/>
      <c r="AHU143" s="205"/>
      <c r="AHV143" s="205"/>
      <c r="AHW143" s="205"/>
      <c r="AHX143" s="205"/>
      <c r="AHY143" s="205"/>
      <c r="AHZ143" s="205"/>
      <c r="AIA143" s="205"/>
      <c r="AIB143" s="205"/>
      <c r="AIC143" s="205"/>
      <c r="AID143" s="205"/>
      <c r="AIE143" s="205"/>
      <c r="AIF143" s="205"/>
      <c r="AIG143" s="205"/>
      <c r="AIH143" s="205"/>
      <c r="AII143" s="205"/>
      <c r="AIJ143" s="205"/>
      <c r="AIK143" s="205"/>
      <c r="AIL143" s="205"/>
      <c r="AIM143" s="205"/>
      <c r="AIN143" s="205"/>
      <c r="AIO143" s="205"/>
      <c r="AIP143" s="205"/>
      <c r="AIQ143" s="205"/>
      <c r="AIR143" s="205"/>
      <c r="AIS143" s="205"/>
      <c r="AIT143" s="205"/>
      <c r="AIU143" s="205"/>
      <c r="AIV143" s="205"/>
      <c r="AIW143" s="205"/>
      <c r="AIX143" s="205"/>
      <c r="AIY143" s="205"/>
      <c r="AIZ143" s="205"/>
      <c r="AJA143" s="205"/>
      <c r="AJB143" s="205"/>
      <c r="AJC143" s="205"/>
      <c r="AJD143" s="205"/>
      <c r="AJE143" s="205"/>
      <c r="AJF143" s="205"/>
      <c r="AJG143" s="205"/>
      <c r="AJH143" s="205"/>
      <c r="AJI143" s="205"/>
      <c r="AJJ143" s="205"/>
      <c r="AJK143" s="205"/>
      <c r="AJL143" s="205"/>
      <c r="AJM143" s="205"/>
      <c r="AJN143" s="205"/>
      <c r="AJO143" s="205"/>
      <c r="AJP143" s="205"/>
      <c r="AJQ143" s="205"/>
      <c r="AJR143" s="205"/>
      <c r="AJS143" s="205"/>
      <c r="AJT143" s="205"/>
      <c r="AJU143" s="205"/>
      <c r="AJV143" s="205"/>
      <c r="AJW143" s="205"/>
      <c r="AJX143" s="205"/>
      <c r="AJY143" s="205"/>
      <c r="AJZ143" s="205"/>
      <c r="AKA143" s="205"/>
      <c r="AKB143" s="205"/>
      <c r="AKC143" s="205"/>
      <c r="AKD143" s="205"/>
      <c r="AKE143" s="205"/>
      <c r="AKF143" s="205"/>
      <c r="AKG143" s="205"/>
      <c r="AKH143" s="205"/>
      <c r="AKI143" s="205"/>
      <c r="AKJ143" s="205"/>
      <c r="AKK143" s="205"/>
      <c r="AKL143" s="205"/>
      <c r="AKM143" s="205"/>
      <c r="AKN143" s="205"/>
      <c r="AKO143" s="205"/>
      <c r="AKP143" s="205"/>
      <c r="AKQ143" s="205"/>
      <c r="AKR143" s="205"/>
      <c r="AKS143" s="205"/>
      <c r="AKT143" s="205"/>
      <c r="AKU143" s="205"/>
      <c r="AKV143" s="205"/>
      <c r="AKW143" s="205"/>
      <c r="AKX143" s="205"/>
      <c r="AKY143" s="205"/>
      <c r="AKZ143" s="205"/>
      <c r="ALA143" s="205"/>
      <c r="ALB143" s="205"/>
      <c r="ALC143" s="205"/>
      <c r="ALD143" s="205"/>
      <c r="ALE143" s="205"/>
      <c r="ALF143" s="205"/>
      <c r="ALG143" s="205"/>
      <c r="ALH143" s="205"/>
      <c r="ALI143" s="205"/>
      <c r="ALJ143" s="205"/>
      <c r="ALK143" s="205"/>
      <c r="ALL143" s="205"/>
      <c r="ALM143" s="205"/>
      <c r="ALN143" s="205"/>
      <c r="ALO143" s="205"/>
      <c r="ALP143" s="205"/>
      <c r="ALQ143" s="205"/>
      <c r="ALR143" s="205"/>
      <c r="ALS143" s="205"/>
      <c r="ALT143" s="205"/>
      <c r="ALU143" s="205"/>
      <c r="ALV143" s="205"/>
      <c r="ALW143" s="205"/>
      <c r="ALX143" s="205"/>
      <c r="ALY143" s="205"/>
      <c r="ALZ143" s="205"/>
      <c r="AMA143" s="205"/>
      <c r="AMB143" s="205"/>
      <c r="AMC143" s="205"/>
      <c r="AMD143" s="205"/>
      <c r="AME143" s="205"/>
      <c r="AMF143" s="205"/>
      <c r="AMG143" s="205"/>
      <c r="AMH143" s="205"/>
      <c r="AMI143" s="205"/>
      <c r="AMJ143" s="205"/>
      <c r="AMK143" s="205"/>
      <c r="AML143" s="205"/>
      <c r="AMM143" s="205"/>
      <c r="AMT143" s="205"/>
      <c r="AMU143" s="205"/>
      <c r="AMV143" s="205"/>
      <c r="AMW143" s="205"/>
      <c r="AMX143" s="205"/>
      <c r="AMY143" s="205"/>
      <c r="AMZ143" s="205"/>
      <c r="ANA143" s="205"/>
      <c r="ANB143" s="205"/>
      <c r="ANC143" s="205"/>
      <c r="AND143" s="205"/>
      <c r="ANE143" s="205"/>
      <c r="ANF143" s="205"/>
      <c r="ANG143" s="205"/>
      <c r="ANH143" s="205"/>
      <c r="ANI143" s="205"/>
      <c r="ANJ143" s="205"/>
      <c r="ANK143" s="205"/>
      <c r="ANL143" s="205"/>
      <c r="ANM143" s="205"/>
      <c r="ANN143" s="205"/>
      <c r="ANO143" s="205"/>
      <c r="ANP143" s="205"/>
      <c r="ANQ143" s="205"/>
      <c r="ANR143" s="205"/>
      <c r="ANS143" s="205"/>
      <c r="ANT143" s="205"/>
      <c r="ANU143" s="205"/>
      <c r="ANV143" s="205"/>
      <c r="ANW143" s="205"/>
      <c r="ANX143" s="205"/>
      <c r="ANY143" s="205"/>
      <c r="ANZ143" s="205"/>
      <c r="AOA143" s="205"/>
      <c r="AOB143" s="205"/>
      <c r="AOC143" s="205"/>
      <c r="AOD143" s="205"/>
      <c r="AOE143" s="205"/>
      <c r="AOF143" s="205"/>
      <c r="AOG143" s="205"/>
      <c r="AOH143" s="205"/>
      <c r="AOI143" s="205"/>
      <c r="AOJ143" s="205"/>
      <c r="AOK143" s="205"/>
      <c r="AOL143" s="205"/>
      <c r="AOM143" s="205"/>
      <c r="AON143" s="205"/>
      <c r="AOO143" s="205"/>
      <c r="AOP143" s="205"/>
      <c r="AOQ143" s="205"/>
      <c r="AOR143" s="205"/>
      <c r="AOS143" s="205"/>
      <c r="AOT143" s="205"/>
      <c r="AOU143" s="205"/>
      <c r="AOV143" s="205"/>
      <c r="AOW143" s="205"/>
      <c r="AOX143" s="205"/>
      <c r="AOY143" s="205"/>
      <c r="AOZ143" s="205"/>
      <c r="APA143" s="205"/>
      <c r="APB143" s="205"/>
      <c r="APC143" s="205"/>
      <c r="APD143" s="205"/>
      <c r="APE143" s="205"/>
      <c r="APF143" s="205"/>
      <c r="APG143" s="205"/>
      <c r="APH143" s="205"/>
      <c r="API143" s="205"/>
      <c r="APJ143" s="205"/>
      <c r="APK143" s="205"/>
      <c r="APL143" s="205"/>
      <c r="APM143" s="205"/>
      <c r="APN143" s="205"/>
      <c r="APO143" s="205"/>
      <c r="APP143" s="205"/>
      <c r="APQ143" s="205"/>
      <c r="APR143" s="205"/>
      <c r="APS143" s="205"/>
      <c r="APT143" s="205"/>
      <c r="APU143" s="205"/>
      <c r="APV143" s="205"/>
      <c r="APW143" s="205"/>
      <c r="APX143" s="205"/>
      <c r="APY143" s="205"/>
      <c r="APZ143" s="205"/>
      <c r="AQA143" s="205"/>
      <c r="AQB143" s="205"/>
      <c r="AQC143" s="205"/>
      <c r="AQD143" s="205"/>
      <c r="AQE143" s="205"/>
      <c r="AQF143" s="205"/>
      <c r="AQG143" s="205"/>
      <c r="AQH143" s="205"/>
      <c r="AQI143" s="205"/>
      <c r="AQJ143" s="205"/>
      <c r="AQK143" s="205"/>
      <c r="AQL143" s="205"/>
      <c r="AQM143" s="205"/>
      <c r="AQN143" s="205"/>
      <c r="AQO143" s="205"/>
      <c r="AQP143" s="205"/>
      <c r="AQQ143" s="205"/>
      <c r="AQR143" s="205"/>
      <c r="AQS143" s="205"/>
      <c r="AQT143" s="205"/>
      <c r="AQU143" s="205"/>
      <c r="AQV143" s="205"/>
      <c r="AQW143" s="205"/>
      <c r="AQX143" s="205"/>
      <c r="AQY143" s="205"/>
      <c r="AQZ143" s="205"/>
      <c r="ARA143" s="205"/>
      <c r="ARB143" s="205"/>
      <c r="ARC143" s="205"/>
      <c r="ARD143" s="205"/>
      <c r="ARE143" s="205"/>
      <c r="ARF143" s="205"/>
      <c r="ARG143" s="205"/>
      <c r="ARH143" s="205"/>
      <c r="ARI143" s="205"/>
      <c r="ARJ143" s="205"/>
      <c r="ARK143" s="205"/>
      <c r="ARL143" s="205"/>
      <c r="ARM143" s="205"/>
      <c r="ARN143" s="205"/>
      <c r="ARO143" s="205"/>
      <c r="ARP143" s="205"/>
      <c r="ARQ143" s="205"/>
      <c r="ARR143" s="205"/>
      <c r="ARS143" s="205"/>
      <c r="ART143" s="205"/>
      <c r="ARU143" s="205"/>
      <c r="ARV143" s="205"/>
      <c r="ARW143" s="205"/>
      <c r="ARX143" s="205"/>
      <c r="ARY143" s="205"/>
      <c r="ARZ143" s="205"/>
      <c r="ASA143" s="205"/>
      <c r="ASB143" s="205"/>
      <c r="ASC143" s="205"/>
      <c r="ASD143" s="205"/>
      <c r="ASE143" s="205"/>
      <c r="ASF143" s="205"/>
      <c r="ASG143" s="205"/>
      <c r="ASH143" s="205"/>
      <c r="ASI143" s="205"/>
      <c r="ASJ143" s="205"/>
      <c r="ASK143" s="205"/>
      <c r="ASL143" s="205"/>
      <c r="ASM143" s="205"/>
      <c r="ASN143" s="205"/>
      <c r="ASO143" s="205"/>
      <c r="ASP143" s="205"/>
      <c r="ASQ143" s="205"/>
      <c r="ASR143" s="205"/>
      <c r="ASS143" s="205"/>
      <c r="AST143" s="205"/>
      <c r="ASU143" s="205"/>
      <c r="ASV143" s="205"/>
      <c r="ASW143" s="205"/>
      <c r="ASX143" s="205"/>
      <c r="ASY143" s="205"/>
      <c r="ASZ143" s="205"/>
      <c r="ATA143" s="205"/>
      <c r="ATB143" s="205"/>
      <c r="ATC143" s="205"/>
      <c r="ATD143" s="205"/>
      <c r="ATE143" s="205"/>
      <c r="ATF143" s="205"/>
      <c r="ATG143" s="205"/>
      <c r="ATH143" s="205"/>
      <c r="ATI143" s="205"/>
      <c r="ATJ143" s="205"/>
      <c r="ATK143" s="205"/>
      <c r="ATL143" s="205"/>
      <c r="ATM143" s="205"/>
      <c r="ATN143" s="205"/>
      <c r="ATO143" s="205"/>
      <c r="ATP143" s="205"/>
      <c r="ATQ143" s="205"/>
      <c r="ATR143" s="205"/>
      <c r="ATS143" s="205"/>
      <c r="ATT143" s="205"/>
      <c r="ATU143" s="205"/>
      <c r="ATV143" s="205"/>
      <c r="ATW143" s="205"/>
      <c r="ATX143" s="205"/>
      <c r="ATY143" s="205"/>
      <c r="ATZ143" s="205"/>
      <c r="AUA143" s="205"/>
      <c r="AUB143" s="205"/>
      <c r="AUC143" s="205"/>
      <c r="AUD143" s="205"/>
      <c r="AUE143" s="205"/>
      <c r="AUF143" s="205"/>
      <c r="AUG143" s="205"/>
      <c r="AUH143" s="205"/>
      <c r="AUI143" s="205"/>
      <c r="AUJ143" s="205"/>
      <c r="AUK143" s="205"/>
      <c r="AUL143" s="205"/>
      <c r="AUM143" s="205"/>
      <c r="AUN143" s="205"/>
      <c r="AUO143" s="205"/>
      <c r="AUP143" s="205"/>
      <c r="AUQ143" s="205"/>
      <c r="AUR143" s="205"/>
      <c r="AUS143" s="205"/>
      <c r="AUT143" s="205"/>
      <c r="AUU143" s="205"/>
      <c r="AUV143" s="205"/>
      <c r="AUW143" s="205"/>
      <c r="AUX143" s="205"/>
      <c r="AUY143" s="205"/>
      <c r="AUZ143" s="205"/>
      <c r="AVA143" s="205"/>
      <c r="AVB143" s="205"/>
      <c r="AVC143" s="205"/>
      <c r="AVD143" s="205"/>
      <c r="AVE143" s="205"/>
      <c r="AVF143" s="205"/>
      <c r="AVG143" s="205"/>
      <c r="AVH143" s="205"/>
      <c r="AVI143" s="205"/>
      <c r="AVJ143" s="205"/>
      <c r="AVK143" s="205"/>
      <c r="AVL143" s="205"/>
      <c r="AVM143" s="205"/>
      <c r="AVN143" s="205"/>
      <c r="AVO143" s="205"/>
      <c r="AVP143" s="205"/>
      <c r="AVQ143" s="205"/>
      <c r="AVR143" s="205"/>
      <c r="AVS143" s="205"/>
      <c r="AVT143" s="205"/>
      <c r="AVU143" s="205"/>
      <c r="AVV143" s="205"/>
      <c r="AVW143" s="205"/>
      <c r="AVX143" s="205"/>
      <c r="AVY143" s="205"/>
      <c r="AVZ143" s="205"/>
      <c r="AWA143" s="205"/>
      <c r="AWB143" s="205"/>
      <c r="AWC143" s="205"/>
      <c r="AWD143" s="205"/>
      <c r="AWE143" s="205"/>
      <c r="AWF143" s="205"/>
      <c r="AWG143" s="205"/>
      <c r="AWH143" s="205"/>
      <c r="AWI143" s="205"/>
      <c r="AWP143" s="205"/>
      <c r="AWQ143" s="205"/>
      <c r="AWR143" s="205"/>
      <c r="AWS143" s="205"/>
      <c r="AWT143" s="205"/>
      <c r="AWU143" s="205"/>
      <c r="AWV143" s="205"/>
      <c r="AWW143" s="205"/>
      <c r="AWX143" s="205"/>
      <c r="AWY143" s="205"/>
      <c r="AWZ143" s="205"/>
      <c r="AXA143" s="205"/>
      <c r="AXB143" s="205"/>
      <c r="AXC143" s="205"/>
      <c r="AXD143" s="205"/>
      <c r="AXE143" s="205"/>
      <c r="AXF143" s="205"/>
      <c r="AXG143" s="205"/>
      <c r="AXH143" s="205"/>
      <c r="AXI143" s="205"/>
      <c r="AXJ143" s="205"/>
      <c r="AXK143" s="205"/>
      <c r="AXL143" s="205"/>
      <c r="AXM143" s="205"/>
      <c r="AXN143" s="205"/>
      <c r="AXO143" s="205"/>
      <c r="AXP143" s="205"/>
      <c r="AXQ143" s="205"/>
      <c r="AXR143" s="205"/>
      <c r="AXS143" s="205"/>
      <c r="AXT143" s="205"/>
      <c r="AXU143" s="205"/>
      <c r="AXV143" s="205"/>
      <c r="AXW143" s="205"/>
      <c r="AXX143" s="205"/>
      <c r="AXY143" s="205"/>
      <c r="AXZ143" s="205"/>
      <c r="AYA143" s="205"/>
      <c r="AYB143" s="205"/>
      <c r="AYC143" s="205"/>
      <c r="AYD143" s="205"/>
      <c r="AYE143" s="205"/>
      <c r="AYF143" s="205"/>
      <c r="AYG143" s="205"/>
      <c r="AYH143" s="205"/>
      <c r="AYI143" s="205"/>
      <c r="AYJ143" s="205"/>
      <c r="AYK143" s="205"/>
      <c r="AYL143" s="205"/>
      <c r="AYM143" s="205"/>
      <c r="AYN143" s="205"/>
      <c r="AYO143" s="205"/>
      <c r="AYP143" s="205"/>
      <c r="AYQ143" s="205"/>
      <c r="AYR143" s="205"/>
      <c r="AYS143" s="205"/>
      <c r="AYT143" s="205"/>
      <c r="AYU143" s="205"/>
      <c r="AYV143" s="205"/>
      <c r="AYW143" s="205"/>
      <c r="AYX143" s="205"/>
      <c r="AYY143" s="205"/>
      <c r="AYZ143" s="205"/>
      <c r="AZA143" s="205"/>
      <c r="AZB143" s="205"/>
      <c r="AZC143" s="205"/>
      <c r="AZD143" s="205"/>
      <c r="AZE143" s="205"/>
      <c r="AZF143" s="205"/>
      <c r="AZG143" s="205"/>
      <c r="AZH143" s="205"/>
      <c r="AZI143" s="205"/>
      <c r="AZJ143" s="205"/>
      <c r="AZK143" s="205"/>
      <c r="AZL143" s="205"/>
      <c r="AZM143" s="205"/>
      <c r="AZN143" s="205"/>
      <c r="AZO143" s="205"/>
      <c r="AZP143" s="205"/>
      <c r="AZQ143" s="205"/>
      <c r="AZR143" s="205"/>
      <c r="AZS143" s="205"/>
      <c r="AZT143" s="205"/>
      <c r="AZU143" s="205"/>
      <c r="AZV143" s="205"/>
      <c r="AZW143" s="205"/>
      <c r="AZX143" s="205"/>
      <c r="AZY143" s="205"/>
      <c r="AZZ143" s="205"/>
      <c r="BAA143" s="205"/>
      <c r="BAB143" s="205"/>
      <c r="BAC143" s="205"/>
      <c r="BAD143" s="205"/>
      <c r="BAE143" s="205"/>
      <c r="BAF143" s="205"/>
      <c r="BAG143" s="205"/>
      <c r="BAH143" s="205"/>
      <c r="BAI143" s="205"/>
      <c r="BAJ143" s="205"/>
      <c r="BAK143" s="205"/>
      <c r="BAL143" s="205"/>
      <c r="BAM143" s="205"/>
      <c r="BAN143" s="205"/>
      <c r="BAO143" s="205"/>
      <c r="BAP143" s="205"/>
      <c r="BAQ143" s="205"/>
      <c r="BAR143" s="205"/>
      <c r="BAS143" s="205"/>
      <c r="BAT143" s="205"/>
      <c r="BAU143" s="205"/>
      <c r="BAV143" s="205"/>
      <c r="BAW143" s="205"/>
      <c r="BAX143" s="205"/>
      <c r="BAY143" s="205"/>
      <c r="BAZ143" s="205"/>
      <c r="BBA143" s="205"/>
      <c r="BBB143" s="205"/>
      <c r="BBC143" s="205"/>
      <c r="BBD143" s="205"/>
      <c r="BBE143" s="205"/>
      <c r="BBF143" s="205"/>
      <c r="BBG143" s="205"/>
      <c r="BBH143" s="205"/>
      <c r="BBI143" s="205"/>
      <c r="BBJ143" s="205"/>
      <c r="BBK143" s="205"/>
      <c r="BBL143" s="205"/>
      <c r="BBM143" s="205"/>
      <c r="BBN143" s="205"/>
      <c r="BBO143" s="205"/>
      <c r="BBP143" s="205"/>
      <c r="BBQ143" s="205"/>
      <c r="BBR143" s="205"/>
      <c r="BBS143" s="205"/>
      <c r="BBT143" s="205"/>
      <c r="BBU143" s="205"/>
      <c r="BBV143" s="205"/>
      <c r="BBW143" s="205"/>
      <c r="BBX143" s="205"/>
      <c r="BBY143" s="205"/>
      <c r="BBZ143" s="205"/>
      <c r="BCA143" s="205"/>
      <c r="BCB143" s="205"/>
      <c r="BCC143" s="205"/>
      <c r="BCD143" s="205"/>
      <c r="BCE143" s="205"/>
      <c r="BCF143" s="205"/>
      <c r="BCG143" s="205"/>
      <c r="BCH143" s="205"/>
      <c r="BCI143" s="205"/>
      <c r="BCJ143" s="205"/>
      <c r="BCK143" s="205"/>
      <c r="BCL143" s="205"/>
      <c r="BCM143" s="205"/>
      <c r="BCN143" s="205"/>
      <c r="BCO143" s="205"/>
      <c r="BCP143" s="205"/>
      <c r="BCQ143" s="205"/>
      <c r="BCR143" s="205"/>
      <c r="BCS143" s="205"/>
      <c r="BCT143" s="205"/>
      <c r="BCU143" s="205"/>
      <c r="BCV143" s="205"/>
      <c r="BCW143" s="205"/>
      <c r="BCX143" s="205"/>
      <c r="BCY143" s="205"/>
      <c r="BCZ143" s="205"/>
      <c r="BDA143" s="205"/>
      <c r="BDB143" s="205"/>
      <c r="BDC143" s="205"/>
      <c r="BDD143" s="205"/>
      <c r="BDE143" s="205"/>
      <c r="BDF143" s="205"/>
      <c r="BDG143" s="205"/>
      <c r="BDH143" s="205"/>
      <c r="BDI143" s="205"/>
      <c r="BDJ143" s="205"/>
      <c r="BDK143" s="205"/>
      <c r="BDL143" s="205"/>
      <c r="BDM143" s="205"/>
      <c r="BDN143" s="205"/>
      <c r="BDO143" s="205"/>
      <c r="BDP143" s="205"/>
      <c r="BDQ143" s="205"/>
      <c r="BDR143" s="205"/>
      <c r="BDS143" s="205"/>
      <c r="BDT143" s="205"/>
      <c r="BDU143" s="205"/>
      <c r="BDV143" s="205"/>
      <c r="BDW143" s="205"/>
      <c r="BDX143" s="205"/>
      <c r="BDY143" s="205"/>
      <c r="BDZ143" s="205"/>
      <c r="BEA143" s="205"/>
      <c r="BEB143" s="205"/>
      <c r="BEC143" s="205"/>
      <c r="BED143" s="205"/>
      <c r="BEE143" s="205"/>
      <c r="BEF143" s="205"/>
      <c r="BEG143" s="205"/>
      <c r="BEH143" s="205"/>
      <c r="BEI143" s="205"/>
      <c r="BEJ143" s="205"/>
      <c r="BEK143" s="205"/>
      <c r="BEL143" s="205"/>
      <c r="BEM143" s="205"/>
      <c r="BEN143" s="205"/>
      <c r="BEO143" s="205"/>
      <c r="BEP143" s="205"/>
      <c r="BEQ143" s="205"/>
      <c r="BER143" s="205"/>
      <c r="BES143" s="205"/>
      <c r="BET143" s="205"/>
      <c r="BEU143" s="205"/>
      <c r="BEV143" s="205"/>
      <c r="BEW143" s="205"/>
      <c r="BEX143" s="205"/>
      <c r="BEY143" s="205"/>
      <c r="BEZ143" s="205"/>
      <c r="BFA143" s="205"/>
      <c r="BFB143" s="205"/>
      <c r="BFC143" s="205"/>
      <c r="BFD143" s="205"/>
      <c r="BFE143" s="205"/>
      <c r="BFF143" s="205"/>
      <c r="BFG143" s="205"/>
      <c r="BFH143" s="205"/>
      <c r="BFI143" s="205"/>
      <c r="BFJ143" s="205"/>
      <c r="BFK143" s="205"/>
      <c r="BFL143" s="205"/>
      <c r="BFM143" s="205"/>
      <c r="BFN143" s="205"/>
      <c r="BFO143" s="205"/>
      <c r="BFP143" s="205"/>
      <c r="BFQ143" s="205"/>
      <c r="BFR143" s="205"/>
      <c r="BFS143" s="205"/>
      <c r="BFT143" s="205"/>
      <c r="BFU143" s="205"/>
      <c r="BFV143" s="205"/>
      <c r="BFW143" s="205"/>
      <c r="BFX143" s="205"/>
      <c r="BFY143" s="205"/>
      <c r="BFZ143" s="205"/>
      <c r="BGA143" s="205"/>
      <c r="BGB143" s="205"/>
      <c r="BGC143" s="205"/>
      <c r="BGD143" s="205"/>
      <c r="BGE143" s="205"/>
      <c r="BGL143" s="205"/>
      <c r="BGM143" s="205"/>
      <c r="BGN143" s="205"/>
      <c r="BGO143" s="205"/>
      <c r="BGP143" s="205"/>
      <c r="BGQ143" s="205"/>
      <c r="BGR143" s="205"/>
      <c r="BGS143" s="205"/>
      <c r="BGT143" s="205"/>
      <c r="BGU143" s="205"/>
      <c r="BGV143" s="205"/>
      <c r="BGW143" s="205"/>
      <c r="BGX143" s="205"/>
      <c r="BGY143" s="205"/>
      <c r="BGZ143" s="205"/>
      <c r="BHA143" s="205"/>
      <c r="BHB143" s="205"/>
      <c r="BHC143" s="205"/>
      <c r="BHD143" s="205"/>
      <c r="BHE143" s="205"/>
      <c r="BHF143" s="205"/>
      <c r="BHG143" s="205"/>
      <c r="BHH143" s="205"/>
      <c r="BHI143" s="205"/>
      <c r="BHJ143" s="205"/>
      <c r="BHK143" s="205"/>
      <c r="BHL143" s="205"/>
      <c r="BHM143" s="205"/>
      <c r="BHN143" s="205"/>
      <c r="BHO143" s="205"/>
      <c r="BHP143" s="205"/>
      <c r="BHQ143" s="205"/>
      <c r="BHR143" s="205"/>
      <c r="BHS143" s="205"/>
      <c r="BHT143" s="205"/>
      <c r="BHU143" s="205"/>
      <c r="BHV143" s="205"/>
      <c r="BHW143" s="205"/>
      <c r="BHX143" s="205"/>
      <c r="BHY143" s="205"/>
      <c r="BHZ143" s="205"/>
      <c r="BIA143" s="205"/>
      <c r="BIB143" s="205"/>
      <c r="BIC143" s="205"/>
      <c r="BID143" s="205"/>
      <c r="BIE143" s="205"/>
      <c r="BIF143" s="205"/>
      <c r="BIG143" s="205"/>
      <c r="BIH143" s="205"/>
      <c r="BII143" s="205"/>
      <c r="BIJ143" s="205"/>
      <c r="BIK143" s="205"/>
      <c r="BIL143" s="205"/>
      <c r="BIM143" s="205"/>
      <c r="BIN143" s="205"/>
      <c r="BIO143" s="205"/>
      <c r="BIP143" s="205"/>
      <c r="BIQ143" s="205"/>
      <c r="BIR143" s="205"/>
      <c r="BIS143" s="205"/>
      <c r="BIT143" s="205"/>
      <c r="BIU143" s="205"/>
      <c r="BIV143" s="205"/>
      <c r="BIW143" s="205"/>
      <c r="BIX143" s="205"/>
      <c r="BIY143" s="205"/>
      <c r="BIZ143" s="205"/>
      <c r="BJA143" s="205"/>
      <c r="BJB143" s="205"/>
      <c r="BJC143" s="205"/>
      <c r="BJD143" s="205"/>
      <c r="BJE143" s="205"/>
      <c r="BJF143" s="205"/>
      <c r="BJG143" s="205"/>
      <c r="BJH143" s="205"/>
      <c r="BJI143" s="205"/>
      <c r="BJJ143" s="205"/>
      <c r="BJK143" s="205"/>
      <c r="BJL143" s="205"/>
      <c r="BJM143" s="205"/>
      <c r="BJN143" s="205"/>
      <c r="BJO143" s="205"/>
      <c r="BJP143" s="205"/>
      <c r="BJQ143" s="205"/>
      <c r="BJR143" s="205"/>
      <c r="BJS143" s="205"/>
      <c r="BJT143" s="205"/>
      <c r="BJU143" s="205"/>
      <c r="BJV143" s="205"/>
      <c r="BJW143" s="205"/>
      <c r="BJX143" s="205"/>
      <c r="BJY143" s="205"/>
      <c r="BJZ143" s="205"/>
      <c r="BKA143" s="205"/>
      <c r="BKB143" s="205"/>
      <c r="BKC143" s="205"/>
      <c r="BKD143" s="205"/>
      <c r="BKE143" s="205"/>
      <c r="BKF143" s="205"/>
      <c r="BKG143" s="205"/>
      <c r="BKH143" s="205"/>
      <c r="BKI143" s="205"/>
      <c r="BKJ143" s="205"/>
      <c r="BKK143" s="205"/>
      <c r="BKL143" s="205"/>
      <c r="BKM143" s="205"/>
      <c r="BKN143" s="205"/>
      <c r="BKO143" s="205"/>
      <c r="BKP143" s="205"/>
      <c r="BKQ143" s="205"/>
      <c r="BKR143" s="205"/>
      <c r="BKS143" s="205"/>
      <c r="BKT143" s="205"/>
      <c r="BKU143" s="205"/>
      <c r="BKV143" s="205"/>
      <c r="BKW143" s="205"/>
      <c r="BKX143" s="205"/>
      <c r="BKY143" s="205"/>
      <c r="BKZ143" s="205"/>
      <c r="BLA143" s="205"/>
      <c r="BLB143" s="205"/>
      <c r="BLC143" s="205"/>
      <c r="BLD143" s="205"/>
      <c r="BLE143" s="205"/>
      <c r="BLF143" s="205"/>
      <c r="BLG143" s="205"/>
      <c r="BLH143" s="205"/>
      <c r="BLI143" s="205"/>
      <c r="BLJ143" s="205"/>
      <c r="BLK143" s="205"/>
      <c r="BLL143" s="205"/>
      <c r="BLM143" s="205"/>
      <c r="BLN143" s="205"/>
      <c r="BLO143" s="205"/>
      <c r="BLP143" s="205"/>
      <c r="BLQ143" s="205"/>
      <c r="BLR143" s="205"/>
      <c r="BLS143" s="205"/>
      <c r="BLT143" s="205"/>
      <c r="BLU143" s="205"/>
      <c r="BLV143" s="205"/>
      <c r="BLW143" s="205"/>
      <c r="BLX143" s="205"/>
      <c r="BLY143" s="205"/>
      <c r="BLZ143" s="205"/>
      <c r="BMA143" s="205"/>
      <c r="BMB143" s="205"/>
      <c r="BMC143" s="205"/>
      <c r="BMD143" s="205"/>
      <c r="BME143" s="205"/>
      <c r="BMF143" s="205"/>
      <c r="BMG143" s="205"/>
      <c r="BMH143" s="205"/>
      <c r="BMI143" s="205"/>
      <c r="BMJ143" s="205"/>
      <c r="BMK143" s="205"/>
      <c r="BML143" s="205"/>
      <c r="BMM143" s="205"/>
      <c r="BMN143" s="205"/>
      <c r="BMO143" s="205"/>
      <c r="BMP143" s="205"/>
      <c r="BMQ143" s="205"/>
      <c r="BMR143" s="205"/>
      <c r="BMS143" s="205"/>
      <c r="BMT143" s="205"/>
      <c r="BMU143" s="205"/>
      <c r="BMV143" s="205"/>
      <c r="BMW143" s="205"/>
      <c r="BMX143" s="205"/>
      <c r="BMY143" s="205"/>
      <c r="BMZ143" s="205"/>
      <c r="BNA143" s="205"/>
      <c r="BNB143" s="205"/>
      <c r="BNC143" s="205"/>
      <c r="BND143" s="205"/>
      <c r="BNE143" s="205"/>
      <c r="BNF143" s="205"/>
      <c r="BNG143" s="205"/>
      <c r="BNH143" s="205"/>
      <c r="BNI143" s="205"/>
      <c r="BNJ143" s="205"/>
      <c r="BNK143" s="205"/>
      <c r="BNL143" s="205"/>
      <c r="BNM143" s="205"/>
      <c r="BNN143" s="205"/>
      <c r="BNO143" s="205"/>
      <c r="BNP143" s="205"/>
      <c r="BNQ143" s="205"/>
      <c r="BNR143" s="205"/>
      <c r="BNS143" s="205"/>
      <c r="BNT143" s="205"/>
      <c r="BNU143" s="205"/>
      <c r="BNV143" s="205"/>
      <c r="BNW143" s="205"/>
      <c r="BNX143" s="205"/>
      <c r="BNY143" s="205"/>
      <c r="BNZ143" s="205"/>
      <c r="BOA143" s="205"/>
      <c r="BOB143" s="205"/>
      <c r="BOC143" s="205"/>
      <c r="BOD143" s="205"/>
      <c r="BOE143" s="205"/>
      <c r="BOF143" s="205"/>
      <c r="BOG143" s="205"/>
      <c r="BOH143" s="205"/>
      <c r="BOI143" s="205"/>
      <c r="BOJ143" s="205"/>
      <c r="BOK143" s="205"/>
      <c r="BOL143" s="205"/>
      <c r="BOM143" s="205"/>
      <c r="BON143" s="205"/>
      <c r="BOO143" s="205"/>
      <c r="BOP143" s="205"/>
      <c r="BOQ143" s="205"/>
      <c r="BOR143" s="205"/>
      <c r="BOS143" s="205"/>
      <c r="BOT143" s="205"/>
      <c r="BOU143" s="205"/>
      <c r="BOV143" s="205"/>
      <c r="BOW143" s="205"/>
      <c r="BOX143" s="205"/>
      <c r="BOY143" s="205"/>
      <c r="BOZ143" s="205"/>
      <c r="BPA143" s="205"/>
      <c r="BPB143" s="205"/>
      <c r="BPC143" s="205"/>
      <c r="BPD143" s="205"/>
      <c r="BPE143" s="205"/>
      <c r="BPF143" s="205"/>
      <c r="BPG143" s="205"/>
      <c r="BPH143" s="205"/>
      <c r="BPI143" s="205"/>
      <c r="BPJ143" s="205"/>
      <c r="BPK143" s="205"/>
      <c r="BPL143" s="205"/>
      <c r="BPM143" s="205"/>
      <c r="BPN143" s="205"/>
      <c r="BPO143" s="205"/>
      <c r="BPP143" s="205"/>
      <c r="BPQ143" s="205"/>
      <c r="BPR143" s="205"/>
      <c r="BPS143" s="205"/>
      <c r="BPT143" s="205"/>
      <c r="BPU143" s="205"/>
      <c r="BPV143" s="205"/>
      <c r="BPW143" s="205"/>
      <c r="BPX143" s="205"/>
      <c r="BPY143" s="205"/>
      <c r="BPZ143" s="205"/>
      <c r="BQA143" s="205"/>
      <c r="BQH143" s="205"/>
      <c r="BQI143" s="205"/>
      <c r="BQJ143" s="205"/>
      <c r="BQK143" s="205"/>
      <c r="BQL143" s="205"/>
      <c r="BQM143" s="205"/>
      <c r="BQN143" s="205"/>
      <c r="BQO143" s="205"/>
      <c r="BQP143" s="205"/>
      <c r="BQQ143" s="205"/>
      <c r="BQR143" s="205"/>
      <c r="BQS143" s="205"/>
      <c r="BQT143" s="205"/>
      <c r="BQU143" s="205"/>
      <c r="BQV143" s="205"/>
      <c r="BQW143" s="205"/>
      <c r="BQX143" s="205"/>
      <c r="BQY143" s="205"/>
      <c r="BQZ143" s="205"/>
      <c r="BRA143" s="205"/>
      <c r="BRB143" s="205"/>
      <c r="BRC143" s="205"/>
      <c r="BRD143" s="205"/>
      <c r="BRE143" s="205"/>
      <c r="BRF143" s="205"/>
      <c r="BRG143" s="205"/>
      <c r="BRH143" s="205"/>
      <c r="BRI143" s="205"/>
      <c r="BRJ143" s="205"/>
      <c r="BRK143" s="205"/>
      <c r="BRL143" s="205"/>
      <c r="BRM143" s="205"/>
      <c r="BRN143" s="205"/>
      <c r="BRO143" s="205"/>
      <c r="BRP143" s="205"/>
      <c r="BRQ143" s="205"/>
      <c r="BRR143" s="205"/>
      <c r="BRS143" s="205"/>
      <c r="BRT143" s="205"/>
      <c r="BRU143" s="205"/>
      <c r="BRV143" s="205"/>
      <c r="BRW143" s="205"/>
      <c r="BRX143" s="205"/>
      <c r="BRY143" s="205"/>
      <c r="BRZ143" s="205"/>
      <c r="BSA143" s="205"/>
      <c r="BSB143" s="205"/>
      <c r="BSC143" s="205"/>
      <c r="BSD143" s="205"/>
      <c r="BSE143" s="205"/>
      <c r="BSF143" s="205"/>
      <c r="BSG143" s="205"/>
      <c r="BSH143" s="205"/>
      <c r="BSI143" s="205"/>
      <c r="BSJ143" s="205"/>
      <c r="BSK143" s="205"/>
      <c r="BSL143" s="205"/>
      <c r="BSM143" s="205"/>
      <c r="BSN143" s="205"/>
      <c r="BSO143" s="205"/>
      <c r="BSP143" s="205"/>
      <c r="BSQ143" s="205"/>
      <c r="BSR143" s="205"/>
      <c r="BSS143" s="205"/>
      <c r="BST143" s="205"/>
      <c r="BSU143" s="205"/>
      <c r="BSV143" s="205"/>
      <c r="BSW143" s="205"/>
      <c r="BSX143" s="205"/>
      <c r="BSY143" s="205"/>
      <c r="BSZ143" s="205"/>
      <c r="BTA143" s="205"/>
      <c r="BTB143" s="205"/>
      <c r="BTC143" s="205"/>
      <c r="BTD143" s="205"/>
      <c r="BTE143" s="205"/>
      <c r="BTF143" s="205"/>
      <c r="BTG143" s="205"/>
      <c r="BTH143" s="205"/>
      <c r="BTI143" s="205"/>
      <c r="BTJ143" s="205"/>
      <c r="BTK143" s="205"/>
      <c r="BTL143" s="205"/>
      <c r="BTM143" s="205"/>
      <c r="BTN143" s="205"/>
      <c r="BTO143" s="205"/>
      <c r="BTP143" s="205"/>
      <c r="BTQ143" s="205"/>
      <c r="BTR143" s="205"/>
      <c r="BTS143" s="205"/>
      <c r="BTT143" s="205"/>
      <c r="BTU143" s="205"/>
      <c r="BTV143" s="205"/>
      <c r="BTW143" s="205"/>
      <c r="BTX143" s="205"/>
      <c r="BTY143" s="205"/>
      <c r="BTZ143" s="205"/>
      <c r="BUA143" s="205"/>
      <c r="BUB143" s="205"/>
      <c r="BUC143" s="205"/>
      <c r="BUD143" s="205"/>
      <c r="BUE143" s="205"/>
      <c r="BUF143" s="205"/>
      <c r="BUG143" s="205"/>
      <c r="BUH143" s="205"/>
      <c r="BUI143" s="205"/>
      <c r="BUJ143" s="205"/>
      <c r="BUK143" s="205"/>
      <c r="BUL143" s="205"/>
      <c r="BUM143" s="205"/>
      <c r="BUN143" s="205"/>
      <c r="BUO143" s="205"/>
      <c r="BUP143" s="205"/>
      <c r="BUQ143" s="205"/>
      <c r="BUR143" s="205"/>
      <c r="BUS143" s="205"/>
      <c r="BUT143" s="205"/>
      <c r="BUU143" s="205"/>
      <c r="BUV143" s="205"/>
      <c r="BUW143" s="205"/>
      <c r="BUX143" s="205"/>
      <c r="BUY143" s="205"/>
      <c r="BUZ143" s="205"/>
      <c r="BVA143" s="205"/>
      <c r="BVB143" s="205"/>
      <c r="BVC143" s="205"/>
      <c r="BVD143" s="205"/>
      <c r="BVE143" s="205"/>
      <c r="BVF143" s="205"/>
      <c r="BVG143" s="205"/>
      <c r="BVH143" s="205"/>
      <c r="BVI143" s="205"/>
      <c r="BVJ143" s="205"/>
      <c r="BVK143" s="205"/>
      <c r="BVL143" s="205"/>
      <c r="BVM143" s="205"/>
      <c r="BVN143" s="205"/>
      <c r="BVO143" s="205"/>
      <c r="BVP143" s="205"/>
      <c r="BVQ143" s="205"/>
      <c r="BVR143" s="205"/>
      <c r="BVS143" s="205"/>
      <c r="BVT143" s="205"/>
      <c r="BVU143" s="205"/>
      <c r="BVV143" s="205"/>
      <c r="BVW143" s="205"/>
      <c r="BVX143" s="205"/>
      <c r="BVY143" s="205"/>
      <c r="BVZ143" s="205"/>
      <c r="BWA143" s="205"/>
      <c r="BWB143" s="205"/>
      <c r="BWC143" s="205"/>
      <c r="BWD143" s="205"/>
      <c r="BWE143" s="205"/>
      <c r="BWF143" s="205"/>
      <c r="BWG143" s="205"/>
      <c r="BWH143" s="205"/>
      <c r="BWI143" s="205"/>
      <c r="BWJ143" s="205"/>
      <c r="BWK143" s="205"/>
      <c r="BWL143" s="205"/>
      <c r="BWM143" s="205"/>
      <c r="BWN143" s="205"/>
      <c r="BWO143" s="205"/>
      <c r="BWP143" s="205"/>
      <c r="BWQ143" s="205"/>
      <c r="BWR143" s="205"/>
      <c r="BWS143" s="205"/>
      <c r="BWT143" s="205"/>
      <c r="BWU143" s="205"/>
      <c r="BWV143" s="205"/>
      <c r="BWW143" s="205"/>
      <c r="BWX143" s="205"/>
      <c r="BWY143" s="205"/>
      <c r="BWZ143" s="205"/>
      <c r="BXA143" s="205"/>
      <c r="BXB143" s="205"/>
      <c r="BXC143" s="205"/>
      <c r="BXD143" s="205"/>
      <c r="BXE143" s="205"/>
      <c r="BXF143" s="205"/>
      <c r="BXG143" s="205"/>
      <c r="BXH143" s="205"/>
      <c r="BXI143" s="205"/>
      <c r="BXJ143" s="205"/>
      <c r="BXK143" s="205"/>
      <c r="BXL143" s="205"/>
      <c r="BXM143" s="205"/>
      <c r="BXN143" s="205"/>
      <c r="BXO143" s="205"/>
      <c r="BXP143" s="205"/>
      <c r="BXQ143" s="205"/>
      <c r="BXR143" s="205"/>
      <c r="BXS143" s="205"/>
      <c r="BXT143" s="205"/>
      <c r="BXU143" s="205"/>
      <c r="BXV143" s="205"/>
      <c r="BXW143" s="205"/>
      <c r="BXX143" s="205"/>
      <c r="BXY143" s="205"/>
      <c r="BXZ143" s="205"/>
      <c r="BYA143" s="205"/>
      <c r="BYB143" s="205"/>
      <c r="BYC143" s="205"/>
      <c r="BYD143" s="205"/>
      <c r="BYE143" s="205"/>
      <c r="BYF143" s="205"/>
      <c r="BYG143" s="205"/>
      <c r="BYH143" s="205"/>
      <c r="BYI143" s="205"/>
      <c r="BYJ143" s="205"/>
      <c r="BYK143" s="205"/>
      <c r="BYL143" s="205"/>
      <c r="BYM143" s="205"/>
      <c r="BYN143" s="205"/>
      <c r="BYO143" s="205"/>
      <c r="BYP143" s="205"/>
      <c r="BYQ143" s="205"/>
      <c r="BYR143" s="205"/>
      <c r="BYS143" s="205"/>
      <c r="BYT143" s="205"/>
      <c r="BYU143" s="205"/>
      <c r="BYV143" s="205"/>
      <c r="BYW143" s="205"/>
      <c r="BYX143" s="205"/>
      <c r="BYY143" s="205"/>
      <c r="BYZ143" s="205"/>
      <c r="BZA143" s="205"/>
      <c r="BZB143" s="205"/>
      <c r="BZC143" s="205"/>
      <c r="BZD143" s="205"/>
      <c r="BZE143" s="205"/>
      <c r="BZF143" s="205"/>
      <c r="BZG143" s="205"/>
      <c r="BZH143" s="205"/>
      <c r="BZI143" s="205"/>
      <c r="BZJ143" s="205"/>
      <c r="BZK143" s="205"/>
      <c r="BZL143" s="205"/>
      <c r="BZM143" s="205"/>
      <c r="BZN143" s="205"/>
      <c r="BZO143" s="205"/>
      <c r="BZP143" s="205"/>
      <c r="BZQ143" s="205"/>
      <c r="BZR143" s="205"/>
      <c r="BZS143" s="205"/>
      <c r="BZT143" s="205"/>
      <c r="BZU143" s="205"/>
      <c r="BZV143" s="205"/>
      <c r="BZW143" s="205"/>
      <c r="CAD143" s="205"/>
      <c r="CAE143" s="205"/>
      <c r="CAF143" s="205"/>
      <c r="CAG143" s="205"/>
      <c r="CAH143" s="205"/>
      <c r="CAI143" s="205"/>
      <c r="CAJ143" s="205"/>
      <c r="CAK143" s="205"/>
      <c r="CAL143" s="205"/>
      <c r="CAM143" s="205"/>
      <c r="CAN143" s="205"/>
      <c r="CAO143" s="205"/>
      <c r="CAP143" s="205"/>
      <c r="CAQ143" s="205"/>
      <c r="CAR143" s="205"/>
      <c r="CAS143" s="205"/>
      <c r="CAT143" s="205"/>
      <c r="CAU143" s="205"/>
      <c r="CAV143" s="205"/>
      <c r="CAW143" s="205"/>
      <c r="CAX143" s="205"/>
      <c r="CAY143" s="205"/>
      <c r="CAZ143" s="205"/>
      <c r="CBA143" s="205"/>
      <c r="CBB143" s="205"/>
      <c r="CBC143" s="205"/>
      <c r="CBD143" s="205"/>
      <c r="CBE143" s="205"/>
      <c r="CBF143" s="205"/>
      <c r="CBG143" s="205"/>
      <c r="CBH143" s="205"/>
      <c r="CBI143" s="205"/>
      <c r="CBJ143" s="205"/>
      <c r="CBK143" s="205"/>
      <c r="CBL143" s="205"/>
      <c r="CBM143" s="205"/>
      <c r="CBN143" s="205"/>
      <c r="CBO143" s="205"/>
      <c r="CBP143" s="205"/>
      <c r="CBQ143" s="205"/>
      <c r="CBR143" s="205"/>
      <c r="CBS143" s="205"/>
      <c r="CBT143" s="205"/>
      <c r="CBU143" s="205"/>
      <c r="CBV143" s="205"/>
      <c r="CBW143" s="205"/>
      <c r="CBX143" s="205"/>
      <c r="CBY143" s="205"/>
      <c r="CBZ143" s="205"/>
      <c r="CCA143" s="205"/>
      <c r="CCB143" s="205"/>
      <c r="CCC143" s="205"/>
      <c r="CCD143" s="205"/>
      <c r="CCE143" s="205"/>
      <c r="CCF143" s="205"/>
      <c r="CCG143" s="205"/>
      <c r="CCH143" s="205"/>
      <c r="CCI143" s="205"/>
      <c r="CCJ143" s="205"/>
      <c r="CCK143" s="205"/>
      <c r="CCL143" s="205"/>
      <c r="CCM143" s="205"/>
      <c r="CCN143" s="205"/>
      <c r="CCO143" s="205"/>
      <c r="CCP143" s="205"/>
      <c r="CCQ143" s="205"/>
      <c r="CCR143" s="205"/>
      <c r="CCS143" s="205"/>
      <c r="CCT143" s="205"/>
      <c r="CCU143" s="205"/>
      <c r="CCV143" s="205"/>
      <c r="CCW143" s="205"/>
      <c r="CCX143" s="205"/>
      <c r="CCY143" s="205"/>
      <c r="CCZ143" s="205"/>
      <c r="CDA143" s="205"/>
      <c r="CDB143" s="205"/>
      <c r="CDC143" s="205"/>
      <c r="CDD143" s="205"/>
      <c r="CDE143" s="205"/>
      <c r="CDF143" s="205"/>
      <c r="CDG143" s="205"/>
      <c r="CDH143" s="205"/>
      <c r="CDI143" s="205"/>
      <c r="CDJ143" s="205"/>
      <c r="CDK143" s="205"/>
      <c r="CDL143" s="205"/>
      <c r="CDM143" s="205"/>
      <c r="CDN143" s="205"/>
      <c r="CDO143" s="205"/>
      <c r="CDP143" s="205"/>
      <c r="CDQ143" s="205"/>
      <c r="CDR143" s="205"/>
      <c r="CDS143" s="205"/>
      <c r="CDT143" s="205"/>
      <c r="CDU143" s="205"/>
      <c r="CDV143" s="205"/>
      <c r="CDW143" s="205"/>
      <c r="CDX143" s="205"/>
      <c r="CDY143" s="205"/>
      <c r="CDZ143" s="205"/>
      <c r="CEA143" s="205"/>
      <c r="CEB143" s="205"/>
      <c r="CEC143" s="205"/>
      <c r="CED143" s="205"/>
      <c r="CEE143" s="205"/>
      <c r="CEF143" s="205"/>
      <c r="CEG143" s="205"/>
      <c r="CEH143" s="205"/>
      <c r="CEI143" s="205"/>
      <c r="CEJ143" s="205"/>
      <c r="CEK143" s="205"/>
      <c r="CEL143" s="205"/>
      <c r="CEM143" s="205"/>
      <c r="CEN143" s="205"/>
      <c r="CEO143" s="205"/>
      <c r="CEP143" s="205"/>
      <c r="CEQ143" s="205"/>
      <c r="CER143" s="205"/>
      <c r="CES143" s="205"/>
      <c r="CET143" s="205"/>
      <c r="CEU143" s="205"/>
      <c r="CEV143" s="205"/>
      <c r="CEW143" s="205"/>
      <c r="CEX143" s="205"/>
      <c r="CEY143" s="205"/>
      <c r="CEZ143" s="205"/>
      <c r="CFA143" s="205"/>
      <c r="CFB143" s="205"/>
      <c r="CFC143" s="205"/>
      <c r="CFD143" s="205"/>
      <c r="CFE143" s="205"/>
      <c r="CFF143" s="205"/>
      <c r="CFG143" s="205"/>
      <c r="CFH143" s="205"/>
      <c r="CFI143" s="205"/>
      <c r="CFJ143" s="205"/>
      <c r="CFK143" s="205"/>
      <c r="CFL143" s="205"/>
      <c r="CFM143" s="205"/>
      <c r="CFN143" s="205"/>
      <c r="CFO143" s="205"/>
      <c r="CFP143" s="205"/>
      <c r="CFQ143" s="205"/>
      <c r="CFR143" s="205"/>
      <c r="CFS143" s="205"/>
      <c r="CFT143" s="205"/>
      <c r="CFU143" s="205"/>
      <c r="CFV143" s="205"/>
      <c r="CFW143" s="205"/>
      <c r="CFX143" s="205"/>
      <c r="CFY143" s="205"/>
      <c r="CFZ143" s="205"/>
      <c r="CGA143" s="205"/>
      <c r="CGB143" s="205"/>
      <c r="CGC143" s="205"/>
      <c r="CGD143" s="205"/>
      <c r="CGE143" s="205"/>
      <c r="CGF143" s="205"/>
      <c r="CGG143" s="205"/>
      <c r="CGH143" s="205"/>
      <c r="CGI143" s="205"/>
      <c r="CGJ143" s="205"/>
      <c r="CGK143" s="205"/>
      <c r="CGL143" s="205"/>
      <c r="CGM143" s="205"/>
      <c r="CGN143" s="205"/>
      <c r="CGO143" s="205"/>
      <c r="CGP143" s="205"/>
      <c r="CGQ143" s="205"/>
      <c r="CGR143" s="205"/>
      <c r="CGS143" s="205"/>
      <c r="CGT143" s="205"/>
      <c r="CGU143" s="205"/>
      <c r="CGV143" s="205"/>
      <c r="CGW143" s="205"/>
      <c r="CGX143" s="205"/>
      <c r="CGY143" s="205"/>
      <c r="CGZ143" s="205"/>
      <c r="CHA143" s="205"/>
      <c r="CHB143" s="205"/>
      <c r="CHC143" s="205"/>
      <c r="CHD143" s="205"/>
      <c r="CHE143" s="205"/>
      <c r="CHF143" s="205"/>
      <c r="CHG143" s="205"/>
      <c r="CHH143" s="205"/>
      <c r="CHI143" s="205"/>
      <c r="CHJ143" s="205"/>
      <c r="CHK143" s="205"/>
      <c r="CHL143" s="205"/>
      <c r="CHM143" s="205"/>
      <c r="CHN143" s="205"/>
      <c r="CHO143" s="205"/>
      <c r="CHP143" s="205"/>
      <c r="CHQ143" s="205"/>
      <c r="CHR143" s="205"/>
      <c r="CHS143" s="205"/>
      <c r="CHT143" s="205"/>
      <c r="CHU143" s="205"/>
      <c r="CHV143" s="205"/>
      <c r="CHW143" s="205"/>
      <c r="CHX143" s="205"/>
      <c r="CHY143" s="205"/>
      <c r="CHZ143" s="205"/>
      <c r="CIA143" s="205"/>
      <c r="CIB143" s="205"/>
      <c r="CIC143" s="205"/>
      <c r="CID143" s="205"/>
      <c r="CIE143" s="205"/>
      <c r="CIF143" s="205"/>
      <c r="CIG143" s="205"/>
      <c r="CIH143" s="205"/>
      <c r="CII143" s="205"/>
      <c r="CIJ143" s="205"/>
      <c r="CIK143" s="205"/>
      <c r="CIL143" s="205"/>
      <c r="CIM143" s="205"/>
      <c r="CIN143" s="205"/>
      <c r="CIO143" s="205"/>
      <c r="CIP143" s="205"/>
      <c r="CIQ143" s="205"/>
      <c r="CIR143" s="205"/>
      <c r="CIS143" s="205"/>
      <c r="CIT143" s="205"/>
      <c r="CIU143" s="205"/>
      <c r="CIV143" s="205"/>
      <c r="CIW143" s="205"/>
      <c r="CIX143" s="205"/>
      <c r="CIY143" s="205"/>
      <c r="CIZ143" s="205"/>
      <c r="CJA143" s="205"/>
      <c r="CJB143" s="205"/>
      <c r="CJC143" s="205"/>
      <c r="CJD143" s="205"/>
      <c r="CJE143" s="205"/>
      <c r="CJF143" s="205"/>
      <c r="CJG143" s="205"/>
      <c r="CJH143" s="205"/>
      <c r="CJI143" s="205"/>
      <c r="CJJ143" s="205"/>
      <c r="CJK143" s="205"/>
      <c r="CJL143" s="205"/>
      <c r="CJM143" s="205"/>
      <c r="CJN143" s="205"/>
      <c r="CJO143" s="205"/>
      <c r="CJP143" s="205"/>
      <c r="CJQ143" s="205"/>
      <c r="CJR143" s="205"/>
      <c r="CJS143" s="205"/>
      <c r="CJZ143" s="205"/>
      <c r="CKA143" s="205"/>
      <c r="CKB143" s="205"/>
      <c r="CKC143" s="205"/>
      <c r="CKD143" s="205"/>
      <c r="CKE143" s="205"/>
      <c r="CKF143" s="205"/>
      <c r="CKG143" s="205"/>
      <c r="CKH143" s="205"/>
      <c r="CKI143" s="205"/>
      <c r="CKJ143" s="205"/>
      <c r="CKK143" s="205"/>
      <c r="CKL143" s="205"/>
      <c r="CKM143" s="205"/>
      <c r="CKN143" s="205"/>
      <c r="CKO143" s="205"/>
      <c r="CKP143" s="205"/>
      <c r="CKQ143" s="205"/>
      <c r="CKR143" s="205"/>
      <c r="CKS143" s="205"/>
      <c r="CKT143" s="205"/>
      <c r="CKU143" s="205"/>
      <c r="CKV143" s="205"/>
      <c r="CKW143" s="205"/>
      <c r="CKX143" s="205"/>
      <c r="CKY143" s="205"/>
      <c r="CKZ143" s="205"/>
      <c r="CLA143" s="205"/>
      <c r="CLB143" s="205"/>
      <c r="CLC143" s="205"/>
      <c r="CLD143" s="205"/>
      <c r="CLE143" s="205"/>
      <c r="CLF143" s="205"/>
      <c r="CLG143" s="205"/>
      <c r="CLH143" s="205"/>
      <c r="CLI143" s="205"/>
      <c r="CLJ143" s="205"/>
      <c r="CLK143" s="205"/>
      <c r="CLL143" s="205"/>
      <c r="CLM143" s="205"/>
      <c r="CLN143" s="205"/>
      <c r="CLO143" s="205"/>
      <c r="CLP143" s="205"/>
      <c r="CLQ143" s="205"/>
      <c r="CLR143" s="205"/>
      <c r="CLS143" s="205"/>
      <c r="CLT143" s="205"/>
      <c r="CLU143" s="205"/>
      <c r="CLV143" s="205"/>
      <c r="CLW143" s="205"/>
      <c r="CLX143" s="205"/>
      <c r="CLY143" s="205"/>
      <c r="CLZ143" s="205"/>
      <c r="CMA143" s="205"/>
      <c r="CMB143" s="205"/>
      <c r="CMC143" s="205"/>
      <c r="CMD143" s="205"/>
      <c r="CME143" s="205"/>
      <c r="CMF143" s="205"/>
      <c r="CMG143" s="205"/>
      <c r="CMH143" s="205"/>
      <c r="CMI143" s="205"/>
      <c r="CMJ143" s="205"/>
      <c r="CMK143" s="205"/>
      <c r="CML143" s="205"/>
      <c r="CMM143" s="205"/>
      <c r="CMN143" s="205"/>
      <c r="CMO143" s="205"/>
      <c r="CMP143" s="205"/>
      <c r="CMQ143" s="205"/>
      <c r="CMR143" s="205"/>
      <c r="CMS143" s="205"/>
      <c r="CMT143" s="205"/>
      <c r="CMU143" s="205"/>
      <c r="CMV143" s="205"/>
      <c r="CMW143" s="205"/>
      <c r="CMX143" s="205"/>
      <c r="CMY143" s="205"/>
      <c r="CMZ143" s="205"/>
      <c r="CNA143" s="205"/>
      <c r="CNB143" s="205"/>
      <c r="CNC143" s="205"/>
      <c r="CND143" s="205"/>
      <c r="CNE143" s="205"/>
      <c r="CNF143" s="205"/>
      <c r="CNG143" s="205"/>
      <c r="CNH143" s="205"/>
      <c r="CNI143" s="205"/>
      <c r="CNJ143" s="205"/>
      <c r="CNK143" s="205"/>
      <c r="CNL143" s="205"/>
      <c r="CNM143" s="205"/>
      <c r="CNN143" s="205"/>
      <c r="CNO143" s="205"/>
      <c r="CNP143" s="205"/>
      <c r="CNQ143" s="205"/>
      <c r="CNR143" s="205"/>
      <c r="CNS143" s="205"/>
      <c r="CNT143" s="205"/>
      <c r="CNU143" s="205"/>
      <c r="CNV143" s="205"/>
      <c r="CNW143" s="205"/>
      <c r="CNX143" s="205"/>
      <c r="CNY143" s="205"/>
      <c r="CNZ143" s="205"/>
      <c r="COA143" s="205"/>
      <c r="COB143" s="205"/>
      <c r="COC143" s="205"/>
      <c r="COD143" s="205"/>
      <c r="COE143" s="205"/>
      <c r="COF143" s="205"/>
      <c r="COG143" s="205"/>
      <c r="COH143" s="205"/>
      <c r="COI143" s="205"/>
      <c r="COJ143" s="205"/>
      <c r="COK143" s="205"/>
      <c r="COL143" s="205"/>
      <c r="COM143" s="205"/>
      <c r="CON143" s="205"/>
      <c r="COO143" s="205"/>
      <c r="COP143" s="205"/>
      <c r="COQ143" s="205"/>
      <c r="COR143" s="205"/>
      <c r="COS143" s="205"/>
      <c r="COT143" s="205"/>
      <c r="COU143" s="205"/>
      <c r="COV143" s="205"/>
      <c r="COW143" s="205"/>
      <c r="COX143" s="205"/>
      <c r="COY143" s="205"/>
      <c r="COZ143" s="205"/>
      <c r="CPA143" s="205"/>
      <c r="CPB143" s="205"/>
      <c r="CPC143" s="205"/>
      <c r="CPD143" s="205"/>
      <c r="CPE143" s="205"/>
      <c r="CPF143" s="205"/>
      <c r="CPG143" s="205"/>
      <c r="CPH143" s="205"/>
      <c r="CPI143" s="205"/>
      <c r="CPJ143" s="205"/>
      <c r="CPK143" s="205"/>
      <c r="CPL143" s="205"/>
      <c r="CPM143" s="205"/>
      <c r="CPN143" s="205"/>
      <c r="CPO143" s="205"/>
      <c r="CPP143" s="205"/>
      <c r="CPQ143" s="205"/>
      <c r="CPR143" s="205"/>
      <c r="CPS143" s="205"/>
      <c r="CPT143" s="205"/>
      <c r="CPU143" s="205"/>
      <c r="CPV143" s="205"/>
      <c r="CPW143" s="205"/>
      <c r="CPX143" s="205"/>
      <c r="CPY143" s="205"/>
      <c r="CPZ143" s="205"/>
      <c r="CQA143" s="205"/>
      <c r="CQB143" s="205"/>
      <c r="CQC143" s="205"/>
      <c r="CQD143" s="205"/>
      <c r="CQE143" s="205"/>
      <c r="CQF143" s="205"/>
      <c r="CQG143" s="205"/>
      <c r="CQH143" s="205"/>
      <c r="CQI143" s="205"/>
      <c r="CQJ143" s="205"/>
      <c r="CQK143" s="205"/>
      <c r="CQL143" s="205"/>
      <c r="CQM143" s="205"/>
      <c r="CQN143" s="205"/>
      <c r="CQO143" s="205"/>
      <c r="CQP143" s="205"/>
      <c r="CQQ143" s="205"/>
      <c r="CQR143" s="205"/>
      <c r="CQS143" s="205"/>
      <c r="CQT143" s="205"/>
      <c r="CQU143" s="205"/>
      <c r="CQV143" s="205"/>
      <c r="CQW143" s="205"/>
      <c r="CQX143" s="205"/>
      <c r="CQY143" s="205"/>
      <c r="CQZ143" s="205"/>
      <c r="CRA143" s="205"/>
      <c r="CRB143" s="205"/>
      <c r="CRC143" s="205"/>
      <c r="CRD143" s="205"/>
      <c r="CRE143" s="205"/>
      <c r="CRF143" s="205"/>
      <c r="CRG143" s="205"/>
      <c r="CRH143" s="205"/>
      <c r="CRI143" s="205"/>
      <c r="CRJ143" s="205"/>
      <c r="CRK143" s="205"/>
      <c r="CRL143" s="205"/>
      <c r="CRM143" s="205"/>
      <c r="CRN143" s="205"/>
      <c r="CRO143" s="205"/>
      <c r="CRP143" s="205"/>
      <c r="CRQ143" s="205"/>
      <c r="CRR143" s="205"/>
      <c r="CRS143" s="205"/>
      <c r="CRT143" s="205"/>
      <c r="CRU143" s="205"/>
      <c r="CRV143" s="205"/>
      <c r="CRW143" s="205"/>
      <c r="CRX143" s="205"/>
      <c r="CRY143" s="205"/>
      <c r="CRZ143" s="205"/>
      <c r="CSA143" s="205"/>
      <c r="CSB143" s="205"/>
      <c r="CSC143" s="205"/>
      <c r="CSD143" s="205"/>
      <c r="CSE143" s="205"/>
      <c r="CSF143" s="205"/>
      <c r="CSG143" s="205"/>
      <c r="CSH143" s="205"/>
      <c r="CSI143" s="205"/>
      <c r="CSJ143" s="205"/>
      <c r="CSK143" s="205"/>
      <c r="CSL143" s="205"/>
      <c r="CSM143" s="205"/>
      <c r="CSN143" s="205"/>
      <c r="CSO143" s="205"/>
      <c r="CSP143" s="205"/>
      <c r="CSQ143" s="205"/>
      <c r="CSR143" s="205"/>
      <c r="CSS143" s="205"/>
      <c r="CST143" s="205"/>
      <c r="CSU143" s="205"/>
      <c r="CSV143" s="205"/>
      <c r="CSW143" s="205"/>
      <c r="CSX143" s="205"/>
      <c r="CSY143" s="205"/>
      <c r="CSZ143" s="205"/>
      <c r="CTA143" s="205"/>
      <c r="CTB143" s="205"/>
      <c r="CTC143" s="205"/>
      <c r="CTD143" s="205"/>
      <c r="CTE143" s="205"/>
      <c r="CTF143" s="205"/>
      <c r="CTG143" s="205"/>
      <c r="CTH143" s="205"/>
      <c r="CTI143" s="205"/>
      <c r="CTJ143" s="205"/>
      <c r="CTK143" s="205"/>
      <c r="CTL143" s="205"/>
      <c r="CTM143" s="205"/>
      <c r="CTN143" s="205"/>
      <c r="CTO143" s="205"/>
      <c r="CTV143" s="205"/>
      <c r="CTW143" s="205"/>
      <c r="CTX143" s="205"/>
      <c r="CTY143" s="205"/>
      <c r="CTZ143" s="205"/>
      <c r="CUA143" s="205"/>
      <c r="CUB143" s="205"/>
      <c r="CUC143" s="205"/>
      <c r="CUD143" s="205"/>
      <c r="CUE143" s="205"/>
      <c r="CUF143" s="205"/>
      <c r="CUG143" s="205"/>
      <c r="CUH143" s="205"/>
      <c r="CUI143" s="205"/>
      <c r="CUJ143" s="205"/>
      <c r="CUK143" s="205"/>
      <c r="CUL143" s="205"/>
      <c r="CUM143" s="205"/>
      <c r="CUN143" s="205"/>
      <c r="CUO143" s="205"/>
      <c r="CUP143" s="205"/>
      <c r="CUQ143" s="205"/>
      <c r="CUR143" s="205"/>
      <c r="CUS143" s="205"/>
      <c r="CUT143" s="205"/>
      <c r="CUU143" s="205"/>
      <c r="CUV143" s="205"/>
      <c r="CUW143" s="205"/>
      <c r="CUX143" s="205"/>
      <c r="CUY143" s="205"/>
      <c r="CUZ143" s="205"/>
      <c r="CVA143" s="205"/>
      <c r="CVB143" s="205"/>
      <c r="CVC143" s="205"/>
      <c r="CVD143" s="205"/>
      <c r="CVE143" s="205"/>
      <c r="CVF143" s="205"/>
      <c r="CVG143" s="205"/>
      <c r="CVH143" s="205"/>
      <c r="CVI143" s="205"/>
      <c r="CVJ143" s="205"/>
      <c r="CVK143" s="205"/>
      <c r="CVL143" s="205"/>
      <c r="CVM143" s="205"/>
      <c r="CVN143" s="205"/>
      <c r="CVO143" s="205"/>
      <c r="CVP143" s="205"/>
      <c r="CVQ143" s="205"/>
      <c r="CVR143" s="205"/>
      <c r="CVS143" s="205"/>
      <c r="CVT143" s="205"/>
      <c r="CVU143" s="205"/>
      <c r="CVV143" s="205"/>
      <c r="CVW143" s="205"/>
      <c r="CVX143" s="205"/>
      <c r="CVY143" s="205"/>
      <c r="CVZ143" s="205"/>
      <c r="CWA143" s="205"/>
      <c r="CWB143" s="205"/>
      <c r="CWC143" s="205"/>
      <c r="CWD143" s="205"/>
      <c r="CWE143" s="205"/>
      <c r="CWF143" s="205"/>
      <c r="CWG143" s="205"/>
      <c r="CWH143" s="205"/>
      <c r="CWI143" s="205"/>
      <c r="CWJ143" s="205"/>
      <c r="CWK143" s="205"/>
      <c r="CWL143" s="205"/>
      <c r="CWM143" s="205"/>
      <c r="CWN143" s="205"/>
      <c r="CWO143" s="205"/>
      <c r="CWP143" s="205"/>
      <c r="CWQ143" s="205"/>
      <c r="CWR143" s="205"/>
      <c r="CWS143" s="205"/>
      <c r="CWT143" s="205"/>
      <c r="CWU143" s="205"/>
      <c r="CWV143" s="205"/>
      <c r="CWW143" s="205"/>
      <c r="CWX143" s="205"/>
      <c r="CWY143" s="205"/>
      <c r="CWZ143" s="205"/>
      <c r="CXA143" s="205"/>
      <c r="CXB143" s="205"/>
      <c r="CXC143" s="205"/>
      <c r="CXD143" s="205"/>
      <c r="CXE143" s="205"/>
      <c r="CXF143" s="205"/>
      <c r="CXG143" s="205"/>
      <c r="CXH143" s="205"/>
      <c r="CXI143" s="205"/>
      <c r="CXJ143" s="205"/>
      <c r="CXK143" s="205"/>
      <c r="CXL143" s="205"/>
      <c r="CXM143" s="205"/>
      <c r="CXN143" s="205"/>
      <c r="CXO143" s="205"/>
      <c r="CXP143" s="205"/>
      <c r="CXQ143" s="205"/>
      <c r="CXR143" s="205"/>
      <c r="CXS143" s="205"/>
      <c r="CXT143" s="205"/>
      <c r="CXU143" s="205"/>
      <c r="CXV143" s="205"/>
      <c r="CXW143" s="205"/>
      <c r="CXX143" s="205"/>
      <c r="CXY143" s="205"/>
      <c r="CXZ143" s="205"/>
      <c r="CYA143" s="205"/>
      <c r="CYB143" s="205"/>
      <c r="CYC143" s="205"/>
      <c r="CYD143" s="205"/>
      <c r="CYE143" s="205"/>
      <c r="CYF143" s="205"/>
      <c r="CYG143" s="205"/>
      <c r="CYH143" s="205"/>
      <c r="CYI143" s="205"/>
      <c r="CYJ143" s="205"/>
      <c r="CYK143" s="205"/>
      <c r="CYL143" s="205"/>
      <c r="CYM143" s="205"/>
      <c r="CYN143" s="205"/>
      <c r="CYO143" s="205"/>
      <c r="CYP143" s="205"/>
      <c r="CYQ143" s="205"/>
      <c r="CYR143" s="205"/>
      <c r="CYS143" s="205"/>
      <c r="CYT143" s="205"/>
      <c r="CYU143" s="205"/>
      <c r="CYV143" s="205"/>
      <c r="CYW143" s="205"/>
      <c r="CYX143" s="205"/>
      <c r="CYY143" s="205"/>
      <c r="CYZ143" s="205"/>
      <c r="CZA143" s="205"/>
      <c r="CZB143" s="205"/>
      <c r="CZC143" s="205"/>
      <c r="CZD143" s="205"/>
      <c r="CZE143" s="205"/>
      <c r="CZF143" s="205"/>
      <c r="CZG143" s="205"/>
      <c r="CZH143" s="205"/>
      <c r="CZI143" s="205"/>
      <c r="CZJ143" s="205"/>
      <c r="CZK143" s="205"/>
      <c r="CZL143" s="205"/>
      <c r="CZM143" s="205"/>
      <c r="CZN143" s="205"/>
      <c r="CZO143" s="205"/>
      <c r="CZP143" s="205"/>
      <c r="CZQ143" s="205"/>
      <c r="CZR143" s="205"/>
      <c r="CZS143" s="205"/>
      <c r="CZT143" s="205"/>
      <c r="CZU143" s="205"/>
      <c r="CZV143" s="205"/>
      <c r="CZW143" s="205"/>
      <c r="CZX143" s="205"/>
      <c r="CZY143" s="205"/>
      <c r="CZZ143" s="205"/>
      <c r="DAA143" s="205"/>
      <c r="DAB143" s="205"/>
      <c r="DAC143" s="205"/>
      <c r="DAD143" s="205"/>
      <c r="DAE143" s="205"/>
      <c r="DAF143" s="205"/>
      <c r="DAG143" s="205"/>
      <c r="DAH143" s="205"/>
      <c r="DAI143" s="205"/>
      <c r="DAJ143" s="205"/>
      <c r="DAK143" s="205"/>
      <c r="DAL143" s="205"/>
      <c r="DAM143" s="205"/>
      <c r="DAN143" s="205"/>
      <c r="DAO143" s="205"/>
      <c r="DAP143" s="205"/>
      <c r="DAQ143" s="205"/>
      <c r="DAR143" s="205"/>
      <c r="DAS143" s="205"/>
      <c r="DAT143" s="205"/>
      <c r="DAU143" s="205"/>
      <c r="DAV143" s="205"/>
      <c r="DAW143" s="205"/>
      <c r="DAX143" s="205"/>
      <c r="DAY143" s="205"/>
      <c r="DAZ143" s="205"/>
      <c r="DBA143" s="205"/>
      <c r="DBB143" s="205"/>
      <c r="DBC143" s="205"/>
      <c r="DBD143" s="205"/>
      <c r="DBE143" s="205"/>
      <c r="DBF143" s="205"/>
      <c r="DBG143" s="205"/>
      <c r="DBH143" s="205"/>
      <c r="DBI143" s="205"/>
      <c r="DBJ143" s="205"/>
      <c r="DBK143" s="205"/>
      <c r="DBL143" s="205"/>
      <c r="DBM143" s="205"/>
      <c r="DBN143" s="205"/>
      <c r="DBO143" s="205"/>
      <c r="DBP143" s="205"/>
      <c r="DBQ143" s="205"/>
      <c r="DBR143" s="205"/>
      <c r="DBS143" s="205"/>
      <c r="DBT143" s="205"/>
      <c r="DBU143" s="205"/>
      <c r="DBV143" s="205"/>
      <c r="DBW143" s="205"/>
      <c r="DBX143" s="205"/>
      <c r="DBY143" s="205"/>
      <c r="DBZ143" s="205"/>
      <c r="DCA143" s="205"/>
      <c r="DCB143" s="205"/>
      <c r="DCC143" s="205"/>
      <c r="DCD143" s="205"/>
      <c r="DCE143" s="205"/>
      <c r="DCF143" s="205"/>
      <c r="DCG143" s="205"/>
      <c r="DCH143" s="205"/>
      <c r="DCI143" s="205"/>
      <c r="DCJ143" s="205"/>
      <c r="DCK143" s="205"/>
      <c r="DCL143" s="205"/>
      <c r="DCM143" s="205"/>
      <c r="DCN143" s="205"/>
      <c r="DCO143" s="205"/>
      <c r="DCP143" s="205"/>
      <c r="DCQ143" s="205"/>
      <c r="DCR143" s="205"/>
      <c r="DCS143" s="205"/>
      <c r="DCT143" s="205"/>
      <c r="DCU143" s="205"/>
      <c r="DCV143" s="205"/>
      <c r="DCW143" s="205"/>
      <c r="DCX143" s="205"/>
      <c r="DCY143" s="205"/>
      <c r="DCZ143" s="205"/>
      <c r="DDA143" s="205"/>
      <c r="DDB143" s="205"/>
      <c r="DDC143" s="205"/>
      <c r="DDD143" s="205"/>
      <c r="DDE143" s="205"/>
      <c r="DDF143" s="205"/>
      <c r="DDG143" s="205"/>
      <c r="DDH143" s="205"/>
      <c r="DDI143" s="205"/>
      <c r="DDJ143" s="205"/>
      <c r="DDK143" s="205"/>
      <c r="DDR143" s="205"/>
      <c r="DDS143" s="205"/>
      <c r="DDT143" s="205"/>
      <c r="DDU143" s="205"/>
      <c r="DDV143" s="205"/>
      <c r="DDW143" s="205"/>
      <c r="DDX143" s="205"/>
      <c r="DDY143" s="205"/>
      <c r="DDZ143" s="205"/>
      <c r="DEA143" s="205"/>
      <c r="DEB143" s="205"/>
      <c r="DEC143" s="205"/>
      <c r="DED143" s="205"/>
      <c r="DEE143" s="205"/>
      <c r="DEF143" s="205"/>
      <c r="DEG143" s="205"/>
      <c r="DEH143" s="205"/>
      <c r="DEI143" s="205"/>
      <c r="DEJ143" s="205"/>
      <c r="DEK143" s="205"/>
      <c r="DEL143" s="205"/>
      <c r="DEM143" s="205"/>
      <c r="DEN143" s="205"/>
      <c r="DEO143" s="205"/>
      <c r="DEP143" s="205"/>
      <c r="DEQ143" s="205"/>
      <c r="DER143" s="205"/>
      <c r="DES143" s="205"/>
      <c r="DET143" s="205"/>
      <c r="DEU143" s="205"/>
      <c r="DEV143" s="205"/>
      <c r="DEW143" s="205"/>
      <c r="DEX143" s="205"/>
      <c r="DEY143" s="205"/>
      <c r="DEZ143" s="205"/>
      <c r="DFA143" s="205"/>
      <c r="DFB143" s="205"/>
      <c r="DFC143" s="205"/>
      <c r="DFD143" s="205"/>
      <c r="DFE143" s="205"/>
      <c r="DFF143" s="205"/>
      <c r="DFG143" s="205"/>
      <c r="DFH143" s="205"/>
      <c r="DFI143" s="205"/>
      <c r="DFJ143" s="205"/>
      <c r="DFK143" s="205"/>
      <c r="DFL143" s="205"/>
      <c r="DFM143" s="205"/>
      <c r="DFN143" s="205"/>
      <c r="DFO143" s="205"/>
      <c r="DFP143" s="205"/>
      <c r="DFQ143" s="205"/>
      <c r="DFR143" s="205"/>
      <c r="DFS143" s="205"/>
      <c r="DFT143" s="205"/>
      <c r="DFU143" s="205"/>
      <c r="DFV143" s="205"/>
      <c r="DFW143" s="205"/>
      <c r="DFX143" s="205"/>
      <c r="DFY143" s="205"/>
      <c r="DFZ143" s="205"/>
      <c r="DGA143" s="205"/>
      <c r="DGB143" s="205"/>
      <c r="DGC143" s="205"/>
      <c r="DGD143" s="205"/>
      <c r="DGE143" s="205"/>
      <c r="DGF143" s="205"/>
      <c r="DGG143" s="205"/>
      <c r="DGH143" s="205"/>
      <c r="DGI143" s="205"/>
      <c r="DGJ143" s="205"/>
      <c r="DGK143" s="205"/>
      <c r="DGL143" s="205"/>
      <c r="DGM143" s="205"/>
      <c r="DGN143" s="205"/>
      <c r="DGO143" s="205"/>
      <c r="DGP143" s="205"/>
      <c r="DGQ143" s="205"/>
      <c r="DGR143" s="205"/>
      <c r="DGS143" s="205"/>
      <c r="DGT143" s="205"/>
      <c r="DGU143" s="205"/>
      <c r="DGV143" s="205"/>
      <c r="DGW143" s="205"/>
      <c r="DGX143" s="205"/>
      <c r="DGY143" s="205"/>
      <c r="DGZ143" s="205"/>
      <c r="DHA143" s="205"/>
      <c r="DHB143" s="205"/>
      <c r="DHC143" s="205"/>
      <c r="DHD143" s="205"/>
      <c r="DHE143" s="205"/>
      <c r="DHF143" s="205"/>
      <c r="DHG143" s="205"/>
      <c r="DHH143" s="205"/>
      <c r="DHI143" s="205"/>
      <c r="DHJ143" s="205"/>
      <c r="DHK143" s="205"/>
      <c r="DHL143" s="205"/>
      <c r="DHM143" s="205"/>
      <c r="DHN143" s="205"/>
      <c r="DHO143" s="205"/>
      <c r="DHP143" s="205"/>
      <c r="DHQ143" s="205"/>
      <c r="DHR143" s="205"/>
      <c r="DHS143" s="205"/>
      <c r="DHT143" s="205"/>
      <c r="DHU143" s="205"/>
      <c r="DHV143" s="205"/>
      <c r="DHW143" s="205"/>
      <c r="DHX143" s="205"/>
      <c r="DHY143" s="205"/>
      <c r="DHZ143" s="205"/>
      <c r="DIA143" s="205"/>
      <c r="DIB143" s="205"/>
      <c r="DIC143" s="205"/>
      <c r="DID143" s="205"/>
      <c r="DIE143" s="205"/>
      <c r="DIF143" s="205"/>
      <c r="DIG143" s="205"/>
      <c r="DIH143" s="205"/>
      <c r="DII143" s="205"/>
      <c r="DIJ143" s="205"/>
      <c r="DIK143" s="205"/>
      <c r="DIL143" s="205"/>
      <c r="DIM143" s="205"/>
      <c r="DIN143" s="205"/>
      <c r="DIO143" s="205"/>
      <c r="DIP143" s="205"/>
      <c r="DIQ143" s="205"/>
      <c r="DIR143" s="205"/>
      <c r="DIS143" s="205"/>
      <c r="DIT143" s="205"/>
      <c r="DIU143" s="205"/>
      <c r="DIV143" s="205"/>
      <c r="DIW143" s="205"/>
      <c r="DIX143" s="205"/>
      <c r="DIY143" s="205"/>
      <c r="DIZ143" s="205"/>
      <c r="DJA143" s="205"/>
      <c r="DJB143" s="205"/>
      <c r="DJC143" s="205"/>
      <c r="DJD143" s="205"/>
      <c r="DJE143" s="205"/>
      <c r="DJF143" s="205"/>
      <c r="DJG143" s="205"/>
      <c r="DJH143" s="205"/>
      <c r="DJI143" s="205"/>
      <c r="DJJ143" s="205"/>
      <c r="DJK143" s="205"/>
      <c r="DJL143" s="205"/>
      <c r="DJM143" s="205"/>
      <c r="DJN143" s="205"/>
      <c r="DJO143" s="205"/>
      <c r="DJP143" s="205"/>
      <c r="DJQ143" s="205"/>
      <c r="DJR143" s="205"/>
      <c r="DJS143" s="205"/>
      <c r="DJT143" s="205"/>
      <c r="DJU143" s="205"/>
      <c r="DJV143" s="205"/>
      <c r="DJW143" s="205"/>
      <c r="DJX143" s="205"/>
      <c r="DJY143" s="205"/>
      <c r="DJZ143" s="205"/>
      <c r="DKA143" s="205"/>
      <c r="DKB143" s="205"/>
      <c r="DKC143" s="205"/>
      <c r="DKD143" s="205"/>
      <c r="DKE143" s="205"/>
      <c r="DKF143" s="205"/>
      <c r="DKG143" s="205"/>
      <c r="DKH143" s="205"/>
      <c r="DKI143" s="205"/>
      <c r="DKJ143" s="205"/>
      <c r="DKK143" s="205"/>
      <c r="DKL143" s="205"/>
      <c r="DKM143" s="205"/>
      <c r="DKN143" s="205"/>
      <c r="DKO143" s="205"/>
      <c r="DKP143" s="205"/>
      <c r="DKQ143" s="205"/>
      <c r="DKR143" s="205"/>
      <c r="DKS143" s="205"/>
      <c r="DKT143" s="205"/>
      <c r="DKU143" s="205"/>
      <c r="DKV143" s="205"/>
      <c r="DKW143" s="205"/>
      <c r="DKX143" s="205"/>
      <c r="DKY143" s="205"/>
      <c r="DKZ143" s="205"/>
      <c r="DLA143" s="205"/>
      <c r="DLB143" s="205"/>
      <c r="DLC143" s="205"/>
      <c r="DLD143" s="205"/>
      <c r="DLE143" s="205"/>
      <c r="DLF143" s="205"/>
      <c r="DLG143" s="205"/>
      <c r="DLH143" s="205"/>
      <c r="DLI143" s="205"/>
      <c r="DLJ143" s="205"/>
      <c r="DLK143" s="205"/>
      <c r="DLL143" s="205"/>
      <c r="DLM143" s="205"/>
      <c r="DLN143" s="205"/>
      <c r="DLO143" s="205"/>
      <c r="DLP143" s="205"/>
      <c r="DLQ143" s="205"/>
      <c r="DLR143" s="205"/>
      <c r="DLS143" s="205"/>
      <c r="DLT143" s="205"/>
      <c r="DLU143" s="205"/>
      <c r="DLV143" s="205"/>
      <c r="DLW143" s="205"/>
      <c r="DLX143" s="205"/>
      <c r="DLY143" s="205"/>
      <c r="DLZ143" s="205"/>
      <c r="DMA143" s="205"/>
      <c r="DMB143" s="205"/>
      <c r="DMC143" s="205"/>
      <c r="DMD143" s="205"/>
      <c r="DME143" s="205"/>
      <c r="DMF143" s="205"/>
      <c r="DMG143" s="205"/>
      <c r="DMH143" s="205"/>
      <c r="DMI143" s="205"/>
      <c r="DMJ143" s="205"/>
      <c r="DMK143" s="205"/>
      <c r="DML143" s="205"/>
      <c r="DMM143" s="205"/>
      <c r="DMN143" s="205"/>
      <c r="DMO143" s="205"/>
      <c r="DMP143" s="205"/>
      <c r="DMQ143" s="205"/>
      <c r="DMR143" s="205"/>
      <c r="DMS143" s="205"/>
      <c r="DMT143" s="205"/>
      <c r="DMU143" s="205"/>
      <c r="DMV143" s="205"/>
      <c r="DMW143" s="205"/>
      <c r="DMX143" s="205"/>
      <c r="DMY143" s="205"/>
      <c r="DMZ143" s="205"/>
      <c r="DNA143" s="205"/>
      <c r="DNB143" s="205"/>
      <c r="DNC143" s="205"/>
      <c r="DND143" s="205"/>
      <c r="DNE143" s="205"/>
      <c r="DNF143" s="205"/>
      <c r="DNG143" s="205"/>
      <c r="DNN143" s="205"/>
      <c r="DNO143" s="205"/>
      <c r="DNP143" s="205"/>
      <c r="DNQ143" s="205"/>
      <c r="DNR143" s="205"/>
      <c r="DNS143" s="205"/>
      <c r="DNT143" s="205"/>
      <c r="DNU143" s="205"/>
      <c r="DNV143" s="205"/>
      <c r="DNW143" s="205"/>
      <c r="DNX143" s="205"/>
      <c r="DNY143" s="205"/>
      <c r="DNZ143" s="205"/>
      <c r="DOA143" s="205"/>
      <c r="DOB143" s="205"/>
      <c r="DOC143" s="205"/>
      <c r="DOD143" s="205"/>
      <c r="DOE143" s="205"/>
      <c r="DOF143" s="205"/>
      <c r="DOG143" s="205"/>
      <c r="DOH143" s="205"/>
      <c r="DOI143" s="205"/>
      <c r="DOJ143" s="205"/>
      <c r="DOK143" s="205"/>
      <c r="DOL143" s="205"/>
      <c r="DOM143" s="205"/>
      <c r="DON143" s="205"/>
      <c r="DOO143" s="205"/>
      <c r="DOP143" s="205"/>
      <c r="DOQ143" s="205"/>
      <c r="DOR143" s="205"/>
      <c r="DOS143" s="205"/>
      <c r="DOT143" s="205"/>
      <c r="DOU143" s="205"/>
      <c r="DOV143" s="205"/>
      <c r="DOW143" s="205"/>
      <c r="DOX143" s="205"/>
      <c r="DOY143" s="205"/>
      <c r="DOZ143" s="205"/>
      <c r="DPA143" s="205"/>
      <c r="DPB143" s="205"/>
      <c r="DPC143" s="205"/>
      <c r="DPD143" s="205"/>
      <c r="DPE143" s="205"/>
      <c r="DPF143" s="205"/>
      <c r="DPG143" s="205"/>
      <c r="DPH143" s="205"/>
      <c r="DPI143" s="205"/>
      <c r="DPJ143" s="205"/>
      <c r="DPK143" s="205"/>
      <c r="DPL143" s="205"/>
      <c r="DPM143" s="205"/>
      <c r="DPN143" s="205"/>
      <c r="DPO143" s="205"/>
      <c r="DPP143" s="205"/>
      <c r="DPQ143" s="205"/>
      <c r="DPR143" s="205"/>
      <c r="DPS143" s="205"/>
      <c r="DPT143" s="205"/>
      <c r="DPU143" s="205"/>
      <c r="DPV143" s="205"/>
      <c r="DPW143" s="205"/>
      <c r="DPX143" s="205"/>
      <c r="DPY143" s="205"/>
      <c r="DPZ143" s="205"/>
      <c r="DQA143" s="205"/>
      <c r="DQB143" s="205"/>
      <c r="DQC143" s="205"/>
      <c r="DQD143" s="205"/>
      <c r="DQE143" s="205"/>
      <c r="DQF143" s="205"/>
      <c r="DQG143" s="205"/>
      <c r="DQH143" s="205"/>
      <c r="DQI143" s="205"/>
      <c r="DQJ143" s="205"/>
      <c r="DQK143" s="205"/>
      <c r="DQL143" s="205"/>
      <c r="DQM143" s="205"/>
      <c r="DQN143" s="205"/>
      <c r="DQO143" s="205"/>
      <c r="DQP143" s="205"/>
      <c r="DQQ143" s="205"/>
      <c r="DQR143" s="205"/>
      <c r="DQS143" s="205"/>
      <c r="DQT143" s="205"/>
      <c r="DQU143" s="205"/>
      <c r="DQV143" s="205"/>
      <c r="DQW143" s="205"/>
      <c r="DQX143" s="205"/>
      <c r="DQY143" s="205"/>
      <c r="DQZ143" s="205"/>
      <c r="DRA143" s="205"/>
      <c r="DRB143" s="205"/>
      <c r="DRC143" s="205"/>
      <c r="DRD143" s="205"/>
      <c r="DRE143" s="205"/>
      <c r="DRF143" s="205"/>
      <c r="DRG143" s="205"/>
      <c r="DRH143" s="205"/>
      <c r="DRI143" s="205"/>
      <c r="DRJ143" s="205"/>
      <c r="DRK143" s="205"/>
      <c r="DRL143" s="205"/>
      <c r="DRM143" s="205"/>
      <c r="DRN143" s="205"/>
      <c r="DRO143" s="205"/>
      <c r="DRP143" s="205"/>
      <c r="DRQ143" s="205"/>
      <c r="DRR143" s="205"/>
      <c r="DRS143" s="205"/>
      <c r="DRT143" s="205"/>
      <c r="DRU143" s="205"/>
      <c r="DRV143" s="205"/>
      <c r="DRW143" s="205"/>
      <c r="DRX143" s="205"/>
      <c r="DRY143" s="205"/>
      <c r="DRZ143" s="205"/>
      <c r="DSA143" s="205"/>
      <c r="DSB143" s="205"/>
      <c r="DSC143" s="205"/>
      <c r="DSD143" s="205"/>
      <c r="DSE143" s="205"/>
      <c r="DSF143" s="205"/>
      <c r="DSG143" s="205"/>
      <c r="DSH143" s="205"/>
      <c r="DSI143" s="205"/>
      <c r="DSJ143" s="205"/>
      <c r="DSK143" s="205"/>
      <c r="DSL143" s="205"/>
      <c r="DSM143" s="205"/>
      <c r="DSN143" s="205"/>
      <c r="DSO143" s="205"/>
      <c r="DSP143" s="205"/>
      <c r="DSQ143" s="205"/>
      <c r="DSR143" s="205"/>
      <c r="DSS143" s="205"/>
      <c r="DST143" s="205"/>
      <c r="DSU143" s="205"/>
      <c r="DSV143" s="205"/>
      <c r="DSW143" s="205"/>
      <c r="DSX143" s="205"/>
      <c r="DSY143" s="205"/>
      <c r="DSZ143" s="205"/>
      <c r="DTA143" s="205"/>
      <c r="DTB143" s="205"/>
      <c r="DTC143" s="205"/>
      <c r="DTD143" s="205"/>
      <c r="DTE143" s="205"/>
      <c r="DTF143" s="205"/>
      <c r="DTG143" s="205"/>
      <c r="DTH143" s="205"/>
      <c r="DTI143" s="205"/>
      <c r="DTJ143" s="205"/>
      <c r="DTK143" s="205"/>
      <c r="DTL143" s="205"/>
      <c r="DTM143" s="205"/>
      <c r="DTN143" s="205"/>
      <c r="DTO143" s="205"/>
      <c r="DTP143" s="205"/>
      <c r="DTQ143" s="205"/>
      <c r="DTR143" s="205"/>
      <c r="DTS143" s="205"/>
      <c r="DTT143" s="205"/>
      <c r="DTU143" s="205"/>
      <c r="DTV143" s="205"/>
      <c r="DTW143" s="205"/>
      <c r="DTX143" s="205"/>
      <c r="DTY143" s="205"/>
      <c r="DTZ143" s="205"/>
      <c r="DUA143" s="205"/>
      <c r="DUB143" s="205"/>
      <c r="DUC143" s="205"/>
      <c r="DUD143" s="205"/>
      <c r="DUE143" s="205"/>
      <c r="DUF143" s="205"/>
      <c r="DUG143" s="205"/>
      <c r="DUH143" s="205"/>
      <c r="DUI143" s="205"/>
      <c r="DUJ143" s="205"/>
      <c r="DUK143" s="205"/>
      <c r="DUL143" s="205"/>
      <c r="DUM143" s="205"/>
      <c r="DUN143" s="205"/>
      <c r="DUO143" s="205"/>
      <c r="DUP143" s="205"/>
      <c r="DUQ143" s="205"/>
      <c r="DUR143" s="205"/>
      <c r="DUS143" s="205"/>
      <c r="DUT143" s="205"/>
      <c r="DUU143" s="205"/>
      <c r="DUV143" s="205"/>
      <c r="DUW143" s="205"/>
      <c r="DUX143" s="205"/>
      <c r="DUY143" s="205"/>
      <c r="DUZ143" s="205"/>
      <c r="DVA143" s="205"/>
      <c r="DVB143" s="205"/>
      <c r="DVC143" s="205"/>
      <c r="DVD143" s="205"/>
      <c r="DVE143" s="205"/>
      <c r="DVF143" s="205"/>
      <c r="DVG143" s="205"/>
      <c r="DVH143" s="205"/>
      <c r="DVI143" s="205"/>
      <c r="DVJ143" s="205"/>
      <c r="DVK143" s="205"/>
      <c r="DVL143" s="205"/>
      <c r="DVM143" s="205"/>
      <c r="DVN143" s="205"/>
      <c r="DVO143" s="205"/>
      <c r="DVP143" s="205"/>
      <c r="DVQ143" s="205"/>
      <c r="DVR143" s="205"/>
      <c r="DVS143" s="205"/>
      <c r="DVT143" s="205"/>
      <c r="DVU143" s="205"/>
      <c r="DVV143" s="205"/>
      <c r="DVW143" s="205"/>
      <c r="DVX143" s="205"/>
      <c r="DVY143" s="205"/>
      <c r="DVZ143" s="205"/>
      <c r="DWA143" s="205"/>
      <c r="DWB143" s="205"/>
      <c r="DWC143" s="205"/>
      <c r="DWD143" s="205"/>
      <c r="DWE143" s="205"/>
      <c r="DWF143" s="205"/>
      <c r="DWG143" s="205"/>
      <c r="DWH143" s="205"/>
      <c r="DWI143" s="205"/>
      <c r="DWJ143" s="205"/>
      <c r="DWK143" s="205"/>
      <c r="DWL143" s="205"/>
      <c r="DWM143" s="205"/>
      <c r="DWN143" s="205"/>
      <c r="DWO143" s="205"/>
      <c r="DWP143" s="205"/>
      <c r="DWQ143" s="205"/>
      <c r="DWR143" s="205"/>
      <c r="DWS143" s="205"/>
      <c r="DWT143" s="205"/>
      <c r="DWU143" s="205"/>
      <c r="DWV143" s="205"/>
      <c r="DWW143" s="205"/>
      <c r="DWX143" s="205"/>
      <c r="DWY143" s="205"/>
      <c r="DWZ143" s="205"/>
      <c r="DXA143" s="205"/>
      <c r="DXB143" s="205"/>
      <c r="DXC143" s="205"/>
      <c r="DXJ143" s="205"/>
      <c r="DXK143" s="205"/>
      <c r="DXL143" s="205"/>
      <c r="DXM143" s="205"/>
      <c r="DXN143" s="205"/>
      <c r="DXO143" s="205"/>
      <c r="DXP143" s="205"/>
      <c r="DXQ143" s="205"/>
      <c r="DXR143" s="205"/>
      <c r="DXS143" s="205"/>
      <c r="DXT143" s="205"/>
      <c r="DXU143" s="205"/>
      <c r="DXV143" s="205"/>
      <c r="DXW143" s="205"/>
      <c r="DXX143" s="205"/>
      <c r="DXY143" s="205"/>
      <c r="DXZ143" s="205"/>
      <c r="DYA143" s="205"/>
      <c r="DYB143" s="205"/>
      <c r="DYC143" s="205"/>
      <c r="DYD143" s="205"/>
      <c r="DYE143" s="205"/>
      <c r="DYF143" s="205"/>
      <c r="DYG143" s="205"/>
      <c r="DYH143" s="205"/>
      <c r="DYI143" s="205"/>
      <c r="DYJ143" s="205"/>
      <c r="DYK143" s="205"/>
      <c r="DYL143" s="205"/>
      <c r="DYM143" s="205"/>
      <c r="DYN143" s="205"/>
      <c r="DYO143" s="205"/>
      <c r="DYP143" s="205"/>
      <c r="DYQ143" s="205"/>
      <c r="DYR143" s="205"/>
      <c r="DYS143" s="205"/>
      <c r="DYT143" s="205"/>
      <c r="DYU143" s="205"/>
      <c r="DYV143" s="205"/>
      <c r="DYW143" s="205"/>
      <c r="DYX143" s="205"/>
      <c r="DYY143" s="205"/>
      <c r="DYZ143" s="205"/>
      <c r="DZA143" s="205"/>
      <c r="DZB143" s="205"/>
      <c r="DZC143" s="205"/>
      <c r="DZD143" s="205"/>
      <c r="DZE143" s="205"/>
      <c r="DZF143" s="205"/>
      <c r="DZG143" s="205"/>
      <c r="DZH143" s="205"/>
      <c r="DZI143" s="205"/>
      <c r="DZJ143" s="205"/>
      <c r="DZK143" s="205"/>
      <c r="DZL143" s="205"/>
      <c r="DZM143" s="205"/>
      <c r="DZN143" s="205"/>
      <c r="DZO143" s="205"/>
      <c r="DZP143" s="205"/>
      <c r="DZQ143" s="205"/>
      <c r="DZR143" s="205"/>
      <c r="DZS143" s="205"/>
      <c r="DZT143" s="205"/>
      <c r="DZU143" s="205"/>
      <c r="DZV143" s="205"/>
      <c r="DZW143" s="205"/>
      <c r="DZX143" s="205"/>
      <c r="DZY143" s="205"/>
      <c r="DZZ143" s="205"/>
      <c r="EAA143" s="205"/>
      <c r="EAB143" s="205"/>
      <c r="EAC143" s="205"/>
      <c r="EAD143" s="205"/>
      <c r="EAE143" s="205"/>
      <c r="EAF143" s="205"/>
      <c r="EAG143" s="205"/>
      <c r="EAH143" s="205"/>
      <c r="EAI143" s="205"/>
      <c r="EAJ143" s="205"/>
      <c r="EAK143" s="205"/>
      <c r="EAL143" s="205"/>
      <c r="EAM143" s="205"/>
      <c r="EAN143" s="205"/>
      <c r="EAO143" s="205"/>
      <c r="EAP143" s="205"/>
      <c r="EAQ143" s="205"/>
      <c r="EAR143" s="205"/>
      <c r="EAS143" s="205"/>
      <c r="EAT143" s="205"/>
      <c r="EAU143" s="205"/>
      <c r="EAV143" s="205"/>
      <c r="EAW143" s="205"/>
      <c r="EAX143" s="205"/>
      <c r="EAY143" s="205"/>
      <c r="EAZ143" s="205"/>
      <c r="EBA143" s="205"/>
      <c r="EBB143" s="205"/>
      <c r="EBC143" s="205"/>
      <c r="EBD143" s="205"/>
      <c r="EBE143" s="205"/>
      <c r="EBF143" s="205"/>
      <c r="EBG143" s="205"/>
      <c r="EBH143" s="205"/>
      <c r="EBI143" s="205"/>
      <c r="EBJ143" s="205"/>
      <c r="EBK143" s="205"/>
      <c r="EBL143" s="205"/>
      <c r="EBM143" s="205"/>
      <c r="EBN143" s="205"/>
      <c r="EBO143" s="205"/>
      <c r="EBP143" s="205"/>
      <c r="EBQ143" s="205"/>
      <c r="EBR143" s="205"/>
      <c r="EBS143" s="205"/>
      <c r="EBT143" s="205"/>
      <c r="EBU143" s="205"/>
      <c r="EBV143" s="205"/>
      <c r="EBW143" s="205"/>
      <c r="EBX143" s="205"/>
      <c r="EBY143" s="205"/>
      <c r="EBZ143" s="205"/>
      <c r="ECA143" s="205"/>
      <c r="ECB143" s="205"/>
      <c r="ECC143" s="205"/>
      <c r="ECD143" s="205"/>
      <c r="ECE143" s="205"/>
      <c r="ECF143" s="205"/>
      <c r="ECG143" s="205"/>
      <c r="ECH143" s="205"/>
      <c r="ECI143" s="205"/>
      <c r="ECJ143" s="205"/>
      <c r="ECK143" s="205"/>
      <c r="ECL143" s="205"/>
      <c r="ECM143" s="205"/>
      <c r="ECN143" s="205"/>
      <c r="ECO143" s="205"/>
      <c r="ECP143" s="205"/>
      <c r="ECQ143" s="205"/>
      <c r="ECR143" s="205"/>
      <c r="ECS143" s="205"/>
      <c r="ECT143" s="205"/>
      <c r="ECU143" s="205"/>
      <c r="ECV143" s="205"/>
      <c r="ECW143" s="205"/>
      <c r="ECX143" s="205"/>
      <c r="ECY143" s="205"/>
      <c r="ECZ143" s="205"/>
      <c r="EDA143" s="205"/>
      <c r="EDB143" s="205"/>
      <c r="EDC143" s="205"/>
      <c r="EDD143" s="205"/>
      <c r="EDE143" s="205"/>
      <c r="EDF143" s="205"/>
      <c r="EDG143" s="205"/>
      <c r="EDH143" s="205"/>
      <c r="EDI143" s="205"/>
      <c r="EDJ143" s="205"/>
      <c r="EDK143" s="205"/>
      <c r="EDL143" s="205"/>
      <c r="EDM143" s="205"/>
      <c r="EDN143" s="205"/>
      <c r="EDO143" s="205"/>
      <c r="EDP143" s="205"/>
      <c r="EDQ143" s="205"/>
      <c r="EDR143" s="205"/>
      <c r="EDS143" s="205"/>
      <c r="EDT143" s="205"/>
      <c r="EDU143" s="205"/>
      <c r="EDV143" s="205"/>
      <c r="EDW143" s="205"/>
      <c r="EDX143" s="205"/>
      <c r="EDY143" s="205"/>
      <c r="EDZ143" s="205"/>
      <c r="EEA143" s="205"/>
      <c r="EEB143" s="205"/>
      <c r="EEC143" s="205"/>
      <c r="EED143" s="205"/>
      <c r="EEE143" s="205"/>
      <c r="EEF143" s="205"/>
      <c r="EEG143" s="205"/>
      <c r="EEH143" s="205"/>
      <c r="EEI143" s="205"/>
      <c r="EEJ143" s="205"/>
      <c r="EEK143" s="205"/>
      <c r="EEL143" s="205"/>
      <c r="EEM143" s="205"/>
      <c r="EEN143" s="205"/>
      <c r="EEO143" s="205"/>
      <c r="EEP143" s="205"/>
      <c r="EEQ143" s="205"/>
      <c r="EER143" s="205"/>
      <c r="EES143" s="205"/>
      <c r="EET143" s="205"/>
      <c r="EEU143" s="205"/>
      <c r="EEV143" s="205"/>
      <c r="EEW143" s="205"/>
      <c r="EEX143" s="205"/>
      <c r="EEY143" s="205"/>
      <c r="EEZ143" s="205"/>
      <c r="EFA143" s="205"/>
      <c r="EFB143" s="205"/>
      <c r="EFC143" s="205"/>
      <c r="EFD143" s="205"/>
      <c r="EFE143" s="205"/>
      <c r="EFF143" s="205"/>
      <c r="EFG143" s="205"/>
      <c r="EFH143" s="205"/>
      <c r="EFI143" s="205"/>
      <c r="EFJ143" s="205"/>
      <c r="EFK143" s="205"/>
      <c r="EFL143" s="205"/>
      <c r="EFM143" s="205"/>
      <c r="EFN143" s="205"/>
      <c r="EFO143" s="205"/>
      <c r="EFP143" s="205"/>
      <c r="EFQ143" s="205"/>
      <c r="EFR143" s="205"/>
      <c r="EFS143" s="205"/>
      <c r="EFT143" s="205"/>
      <c r="EFU143" s="205"/>
      <c r="EFV143" s="205"/>
      <c r="EFW143" s="205"/>
      <c r="EFX143" s="205"/>
      <c r="EFY143" s="205"/>
      <c r="EFZ143" s="205"/>
      <c r="EGA143" s="205"/>
      <c r="EGB143" s="205"/>
      <c r="EGC143" s="205"/>
      <c r="EGD143" s="205"/>
      <c r="EGE143" s="205"/>
      <c r="EGF143" s="205"/>
      <c r="EGG143" s="205"/>
      <c r="EGH143" s="205"/>
      <c r="EGI143" s="205"/>
      <c r="EGJ143" s="205"/>
      <c r="EGK143" s="205"/>
      <c r="EGL143" s="205"/>
      <c r="EGM143" s="205"/>
      <c r="EGN143" s="205"/>
      <c r="EGO143" s="205"/>
      <c r="EGP143" s="205"/>
      <c r="EGQ143" s="205"/>
      <c r="EGR143" s="205"/>
      <c r="EGS143" s="205"/>
      <c r="EGT143" s="205"/>
      <c r="EGU143" s="205"/>
      <c r="EGV143" s="205"/>
      <c r="EGW143" s="205"/>
      <c r="EGX143" s="205"/>
      <c r="EGY143" s="205"/>
      <c r="EHF143" s="205"/>
      <c r="EHG143" s="205"/>
      <c r="EHH143" s="205"/>
      <c r="EHI143" s="205"/>
      <c r="EHJ143" s="205"/>
      <c r="EHK143" s="205"/>
      <c r="EHL143" s="205"/>
      <c r="EHM143" s="205"/>
      <c r="EHN143" s="205"/>
      <c r="EHO143" s="205"/>
      <c r="EHP143" s="205"/>
      <c r="EHQ143" s="205"/>
      <c r="EHR143" s="205"/>
      <c r="EHS143" s="205"/>
      <c r="EHT143" s="205"/>
      <c r="EHU143" s="205"/>
      <c r="EHV143" s="205"/>
      <c r="EHW143" s="205"/>
      <c r="EHX143" s="205"/>
      <c r="EHY143" s="205"/>
      <c r="EHZ143" s="205"/>
      <c r="EIA143" s="205"/>
      <c r="EIB143" s="205"/>
      <c r="EIC143" s="205"/>
      <c r="EID143" s="205"/>
      <c r="EIE143" s="205"/>
      <c r="EIF143" s="205"/>
      <c r="EIG143" s="205"/>
      <c r="EIH143" s="205"/>
      <c r="EII143" s="205"/>
      <c r="EIJ143" s="205"/>
      <c r="EIK143" s="205"/>
      <c r="EIL143" s="205"/>
      <c r="EIM143" s="205"/>
      <c r="EIN143" s="205"/>
      <c r="EIO143" s="205"/>
      <c r="EIP143" s="205"/>
      <c r="EIQ143" s="205"/>
      <c r="EIR143" s="205"/>
      <c r="EIS143" s="205"/>
      <c r="EIT143" s="205"/>
      <c r="EIU143" s="205"/>
      <c r="EIV143" s="205"/>
      <c r="EIW143" s="205"/>
      <c r="EIX143" s="205"/>
      <c r="EIY143" s="205"/>
      <c r="EIZ143" s="205"/>
      <c r="EJA143" s="205"/>
      <c r="EJB143" s="205"/>
      <c r="EJC143" s="205"/>
      <c r="EJD143" s="205"/>
      <c r="EJE143" s="205"/>
      <c r="EJF143" s="205"/>
      <c r="EJG143" s="205"/>
      <c r="EJH143" s="205"/>
      <c r="EJI143" s="205"/>
      <c r="EJJ143" s="205"/>
      <c r="EJK143" s="205"/>
      <c r="EJL143" s="205"/>
      <c r="EJM143" s="205"/>
      <c r="EJN143" s="205"/>
      <c r="EJO143" s="205"/>
      <c r="EJP143" s="205"/>
      <c r="EJQ143" s="205"/>
      <c r="EJR143" s="205"/>
      <c r="EJS143" s="205"/>
      <c r="EJT143" s="205"/>
      <c r="EJU143" s="205"/>
      <c r="EJV143" s="205"/>
      <c r="EJW143" s="205"/>
      <c r="EJX143" s="205"/>
      <c r="EJY143" s="205"/>
      <c r="EJZ143" s="205"/>
      <c r="EKA143" s="205"/>
      <c r="EKB143" s="205"/>
      <c r="EKC143" s="205"/>
      <c r="EKD143" s="205"/>
      <c r="EKE143" s="205"/>
      <c r="EKF143" s="205"/>
      <c r="EKG143" s="205"/>
      <c r="EKH143" s="205"/>
      <c r="EKI143" s="205"/>
      <c r="EKJ143" s="205"/>
      <c r="EKK143" s="205"/>
      <c r="EKL143" s="205"/>
      <c r="EKM143" s="205"/>
      <c r="EKN143" s="205"/>
      <c r="EKO143" s="205"/>
      <c r="EKP143" s="205"/>
      <c r="EKQ143" s="205"/>
      <c r="EKR143" s="205"/>
      <c r="EKS143" s="205"/>
      <c r="EKT143" s="205"/>
      <c r="EKU143" s="205"/>
      <c r="EKV143" s="205"/>
      <c r="EKW143" s="205"/>
      <c r="EKX143" s="205"/>
      <c r="EKY143" s="205"/>
      <c r="EKZ143" s="205"/>
      <c r="ELA143" s="205"/>
      <c r="ELB143" s="205"/>
      <c r="ELC143" s="205"/>
      <c r="ELD143" s="205"/>
      <c r="ELE143" s="205"/>
      <c r="ELF143" s="205"/>
      <c r="ELG143" s="205"/>
      <c r="ELH143" s="205"/>
      <c r="ELI143" s="205"/>
      <c r="ELJ143" s="205"/>
      <c r="ELK143" s="205"/>
      <c r="ELL143" s="205"/>
      <c r="ELM143" s="205"/>
      <c r="ELN143" s="205"/>
      <c r="ELO143" s="205"/>
      <c r="ELP143" s="205"/>
      <c r="ELQ143" s="205"/>
      <c r="ELR143" s="205"/>
      <c r="ELS143" s="205"/>
      <c r="ELT143" s="205"/>
      <c r="ELU143" s="205"/>
      <c r="ELV143" s="205"/>
      <c r="ELW143" s="205"/>
      <c r="ELX143" s="205"/>
      <c r="ELY143" s="205"/>
      <c r="ELZ143" s="205"/>
      <c r="EMA143" s="205"/>
      <c r="EMB143" s="205"/>
      <c r="EMC143" s="205"/>
      <c r="EMD143" s="205"/>
      <c r="EME143" s="205"/>
      <c r="EMF143" s="205"/>
      <c r="EMG143" s="205"/>
      <c r="EMH143" s="205"/>
      <c r="EMI143" s="205"/>
      <c r="EMJ143" s="205"/>
      <c r="EMK143" s="205"/>
      <c r="EML143" s="205"/>
      <c r="EMM143" s="205"/>
      <c r="EMN143" s="205"/>
      <c r="EMO143" s="205"/>
      <c r="EMP143" s="205"/>
      <c r="EMQ143" s="205"/>
      <c r="EMR143" s="205"/>
      <c r="EMS143" s="205"/>
      <c r="EMT143" s="205"/>
      <c r="EMU143" s="205"/>
      <c r="EMV143" s="205"/>
      <c r="EMW143" s="205"/>
      <c r="EMX143" s="205"/>
      <c r="EMY143" s="205"/>
      <c r="EMZ143" s="205"/>
      <c r="ENA143" s="205"/>
      <c r="ENB143" s="205"/>
      <c r="ENC143" s="205"/>
      <c r="END143" s="205"/>
      <c r="ENE143" s="205"/>
      <c r="ENF143" s="205"/>
      <c r="ENG143" s="205"/>
      <c r="ENH143" s="205"/>
      <c r="ENI143" s="205"/>
      <c r="ENJ143" s="205"/>
      <c r="ENK143" s="205"/>
      <c r="ENL143" s="205"/>
      <c r="ENM143" s="205"/>
      <c r="ENN143" s="205"/>
      <c r="ENO143" s="205"/>
      <c r="ENP143" s="205"/>
      <c r="ENQ143" s="205"/>
      <c r="ENR143" s="205"/>
      <c r="ENS143" s="205"/>
      <c r="ENT143" s="205"/>
      <c r="ENU143" s="205"/>
      <c r="ENV143" s="205"/>
      <c r="ENW143" s="205"/>
      <c r="ENX143" s="205"/>
      <c r="ENY143" s="205"/>
      <c r="ENZ143" s="205"/>
      <c r="EOA143" s="205"/>
      <c r="EOB143" s="205"/>
      <c r="EOC143" s="205"/>
      <c r="EOD143" s="205"/>
      <c r="EOE143" s="205"/>
      <c r="EOF143" s="205"/>
      <c r="EOG143" s="205"/>
      <c r="EOH143" s="205"/>
      <c r="EOI143" s="205"/>
      <c r="EOJ143" s="205"/>
      <c r="EOK143" s="205"/>
      <c r="EOL143" s="205"/>
      <c r="EOM143" s="205"/>
      <c r="EON143" s="205"/>
      <c r="EOO143" s="205"/>
      <c r="EOP143" s="205"/>
      <c r="EOQ143" s="205"/>
      <c r="EOR143" s="205"/>
      <c r="EOS143" s="205"/>
      <c r="EOT143" s="205"/>
      <c r="EOU143" s="205"/>
      <c r="EOV143" s="205"/>
      <c r="EOW143" s="205"/>
      <c r="EOX143" s="205"/>
      <c r="EOY143" s="205"/>
      <c r="EOZ143" s="205"/>
      <c r="EPA143" s="205"/>
      <c r="EPB143" s="205"/>
      <c r="EPC143" s="205"/>
      <c r="EPD143" s="205"/>
      <c r="EPE143" s="205"/>
      <c r="EPF143" s="205"/>
      <c r="EPG143" s="205"/>
      <c r="EPH143" s="205"/>
      <c r="EPI143" s="205"/>
      <c r="EPJ143" s="205"/>
      <c r="EPK143" s="205"/>
      <c r="EPL143" s="205"/>
      <c r="EPM143" s="205"/>
      <c r="EPN143" s="205"/>
      <c r="EPO143" s="205"/>
      <c r="EPP143" s="205"/>
      <c r="EPQ143" s="205"/>
      <c r="EPR143" s="205"/>
      <c r="EPS143" s="205"/>
      <c r="EPT143" s="205"/>
      <c r="EPU143" s="205"/>
      <c r="EPV143" s="205"/>
      <c r="EPW143" s="205"/>
      <c r="EPX143" s="205"/>
      <c r="EPY143" s="205"/>
      <c r="EPZ143" s="205"/>
      <c r="EQA143" s="205"/>
      <c r="EQB143" s="205"/>
      <c r="EQC143" s="205"/>
      <c r="EQD143" s="205"/>
      <c r="EQE143" s="205"/>
      <c r="EQF143" s="205"/>
      <c r="EQG143" s="205"/>
      <c r="EQH143" s="205"/>
      <c r="EQI143" s="205"/>
      <c r="EQJ143" s="205"/>
      <c r="EQK143" s="205"/>
      <c r="EQL143" s="205"/>
      <c r="EQM143" s="205"/>
      <c r="EQN143" s="205"/>
      <c r="EQO143" s="205"/>
      <c r="EQP143" s="205"/>
      <c r="EQQ143" s="205"/>
      <c r="EQR143" s="205"/>
      <c r="EQS143" s="205"/>
      <c r="EQT143" s="205"/>
      <c r="EQU143" s="205"/>
      <c r="ERB143" s="205"/>
      <c r="ERC143" s="205"/>
      <c r="ERD143" s="205"/>
      <c r="ERE143" s="205"/>
      <c r="ERF143" s="205"/>
      <c r="ERG143" s="205"/>
      <c r="ERH143" s="205"/>
      <c r="ERI143" s="205"/>
      <c r="ERJ143" s="205"/>
      <c r="ERK143" s="205"/>
      <c r="ERL143" s="205"/>
      <c r="ERM143" s="205"/>
      <c r="ERN143" s="205"/>
      <c r="ERO143" s="205"/>
      <c r="ERP143" s="205"/>
      <c r="ERQ143" s="205"/>
      <c r="ERR143" s="205"/>
      <c r="ERS143" s="205"/>
      <c r="ERT143" s="205"/>
      <c r="ERU143" s="205"/>
      <c r="ERV143" s="205"/>
      <c r="ERW143" s="205"/>
      <c r="ERX143" s="205"/>
      <c r="ERY143" s="205"/>
      <c r="ERZ143" s="205"/>
      <c r="ESA143" s="205"/>
      <c r="ESB143" s="205"/>
      <c r="ESC143" s="205"/>
      <c r="ESD143" s="205"/>
      <c r="ESE143" s="205"/>
      <c r="ESF143" s="205"/>
      <c r="ESG143" s="205"/>
      <c r="ESH143" s="205"/>
      <c r="ESI143" s="205"/>
      <c r="ESJ143" s="205"/>
      <c r="ESK143" s="205"/>
      <c r="ESL143" s="205"/>
      <c r="ESM143" s="205"/>
      <c r="ESN143" s="205"/>
      <c r="ESO143" s="205"/>
      <c r="ESP143" s="205"/>
      <c r="ESQ143" s="205"/>
      <c r="ESR143" s="205"/>
      <c r="ESS143" s="205"/>
      <c r="EST143" s="205"/>
      <c r="ESU143" s="205"/>
      <c r="ESV143" s="205"/>
      <c r="ESW143" s="205"/>
      <c r="ESX143" s="205"/>
      <c r="ESY143" s="205"/>
      <c r="ESZ143" s="205"/>
      <c r="ETA143" s="205"/>
      <c r="ETB143" s="205"/>
      <c r="ETC143" s="205"/>
      <c r="ETD143" s="205"/>
      <c r="ETE143" s="205"/>
      <c r="ETF143" s="205"/>
      <c r="ETG143" s="205"/>
      <c r="ETH143" s="205"/>
      <c r="ETI143" s="205"/>
      <c r="ETJ143" s="205"/>
      <c r="ETK143" s="205"/>
      <c r="ETL143" s="205"/>
      <c r="ETM143" s="205"/>
      <c r="ETN143" s="205"/>
      <c r="ETO143" s="205"/>
      <c r="ETP143" s="205"/>
      <c r="ETQ143" s="205"/>
      <c r="ETR143" s="205"/>
      <c r="ETS143" s="205"/>
      <c r="ETT143" s="205"/>
      <c r="ETU143" s="205"/>
      <c r="ETV143" s="205"/>
      <c r="ETW143" s="205"/>
      <c r="ETX143" s="205"/>
      <c r="ETY143" s="205"/>
      <c r="ETZ143" s="205"/>
      <c r="EUA143" s="205"/>
      <c r="EUB143" s="205"/>
      <c r="EUC143" s="205"/>
      <c r="EUD143" s="205"/>
      <c r="EUE143" s="205"/>
      <c r="EUF143" s="205"/>
      <c r="EUG143" s="205"/>
      <c r="EUH143" s="205"/>
      <c r="EUI143" s="205"/>
      <c r="EUJ143" s="205"/>
      <c r="EUK143" s="205"/>
      <c r="EUL143" s="205"/>
      <c r="EUM143" s="205"/>
      <c r="EUN143" s="205"/>
      <c r="EUO143" s="205"/>
      <c r="EUP143" s="205"/>
      <c r="EUQ143" s="205"/>
      <c r="EUR143" s="205"/>
      <c r="EUS143" s="205"/>
      <c r="EUT143" s="205"/>
      <c r="EUU143" s="205"/>
      <c r="EUV143" s="205"/>
      <c r="EUW143" s="205"/>
      <c r="EUX143" s="205"/>
      <c r="EUY143" s="205"/>
      <c r="EUZ143" s="205"/>
      <c r="EVA143" s="205"/>
      <c r="EVB143" s="205"/>
      <c r="EVC143" s="205"/>
      <c r="EVD143" s="205"/>
      <c r="EVE143" s="205"/>
      <c r="EVF143" s="205"/>
      <c r="EVG143" s="205"/>
      <c r="EVH143" s="205"/>
      <c r="EVI143" s="205"/>
      <c r="EVJ143" s="205"/>
      <c r="EVK143" s="205"/>
      <c r="EVL143" s="205"/>
      <c r="EVM143" s="205"/>
      <c r="EVN143" s="205"/>
      <c r="EVO143" s="205"/>
      <c r="EVP143" s="205"/>
      <c r="EVQ143" s="205"/>
      <c r="EVR143" s="205"/>
      <c r="EVS143" s="205"/>
      <c r="EVT143" s="205"/>
      <c r="EVU143" s="205"/>
      <c r="EVV143" s="205"/>
      <c r="EVW143" s="205"/>
      <c r="EVX143" s="205"/>
      <c r="EVY143" s="205"/>
      <c r="EVZ143" s="205"/>
      <c r="EWA143" s="205"/>
      <c r="EWB143" s="205"/>
      <c r="EWC143" s="205"/>
      <c r="EWD143" s="205"/>
      <c r="EWE143" s="205"/>
      <c r="EWF143" s="205"/>
      <c r="EWG143" s="205"/>
      <c r="EWH143" s="205"/>
      <c r="EWI143" s="205"/>
      <c r="EWJ143" s="205"/>
      <c r="EWK143" s="205"/>
      <c r="EWL143" s="205"/>
      <c r="EWM143" s="205"/>
      <c r="EWN143" s="205"/>
      <c r="EWO143" s="205"/>
      <c r="EWP143" s="205"/>
      <c r="EWQ143" s="205"/>
      <c r="EWR143" s="205"/>
      <c r="EWS143" s="205"/>
      <c r="EWT143" s="205"/>
      <c r="EWU143" s="205"/>
      <c r="EWV143" s="205"/>
      <c r="EWW143" s="205"/>
      <c r="EWX143" s="205"/>
      <c r="EWY143" s="205"/>
      <c r="EWZ143" s="205"/>
      <c r="EXA143" s="205"/>
      <c r="EXB143" s="205"/>
      <c r="EXC143" s="205"/>
      <c r="EXD143" s="205"/>
      <c r="EXE143" s="205"/>
      <c r="EXF143" s="205"/>
      <c r="EXG143" s="205"/>
      <c r="EXH143" s="205"/>
      <c r="EXI143" s="205"/>
      <c r="EXJ143" s="205"/>
      <c r="EXK143" s="205"/>
      <c r="EXL143" s="205"/>
      <c r="EXM143" s="205"/>
      <c r="EXN143" s="205"/>
      <c r="EXO143" s="205"/>
      <c r="EXP143" s="205"/>
      <c r="EXQ143" s="205"/>
      <c r="EXR143" s="205"/>
      <c r="EXS143" s="205"/>
      <c r="EXT143" s="205"/>
      <c r="EXU143" s="205"/>
      <c r="EXV143" s="205"/>
      <c r="EXW143" s="205"/>
      <c r="EXX143" s="205"/>
      <c r="EXY143" s="205"/>
      <c r="EXZ143" s="205"/>
      <c r="EYA143" s="205"/>
      <c r="EYB143" s="205"/>
      <c r="EYC143" s="205"/>
      <c r="EYD143" s="205"/>
      <c r="EYE143" s="205"/>
      <c r="EYF143" s="205"/>
      <c r="EYG143" s="205"/>
      <c r="EYH143" s="205"/>
      <c r="EYI143" s="205"/>
      <c r="EYJ143" s="205"/>
      <c r="EYK143" s="205"/>
      <c r="EYL143" s="205"/>
      <c r="EYM143" s="205"/>
      <c r="EYN143" s="205"/>
      <c r="EYO143" s="205"/>
      <c r="EYP143" s="205"/>
      <c r="EYQ143" s="205"/>
      <c r="EYR143" s="205"/>
      <c r="EYS143" s="205"/>
      <c r="EYT143" s="205"/>
      <c r="EYU143" s="205"/>
      <c r="EYV143" s="205"/>
      <c r="EYW143" s="205"/>
      <c r="EYX143" s="205"/>
      <c r="EYY143" s="205"/>
      <c r="EYZ143" s="205"/>
      <c r="EZA143" s="205"/>
      <c r="EZB143" s="205"/>
      <c r="EZC143" s="205"/>
      <c r="EZD143" s="205"/>
      <c r="EZE143" s="205"/>
      <c r="EZF143" s="205"/>
      <c r="EZG143" s="205"/>
      <c r="EZH143" s="205"/>
      <c r="EZI143" s="205"/>
      <c r="EZJ143" s="205"/>
      <c r="EZK143" s="205"/>
      <c r="EZL143" s="205"/>
      <c r="EZM143" s="205"/>
      <c r="EZN143" s="205"/>
      <c r="EZO143" s="205"/>
      <c r="EZP143" s="205"/>
      <c r="EZQ143" s="205"/>
      <c r="EZR143" s="205"/>
      <c r="EZS143" s="205"/>
      <c r="EZT143" s="205"/>
      <c r="EZU143" s="205"/>
      <c r="EZV143" s="205"/>
      <c r="EZW143" s="205"/>
      <c r="EZX143" s="205"/>
      <c r="EZY143" s="205"/>
      <c r="EZZ143" s="205"/>
      <c r="FAA143" s="205"/>
      <c r="FAB143" s="205"/>
      <c r="FAC143" s="205"/>
      <c r="FAD143" s="205"/>
      <c r="FAE143" s="205"/>
      <c r="FAF143" s="205"/>
      <c r="FAG143" s="205"/>
      <c r="FAH143" s="205"/>
      <c r="FAI143" s="205"/>
      <c r="FAJ143" s="205"/>
      <c r="FAK143" s="205"/>
      <c r="FAL143" s="205"/>
      <c r="FAM143" s="205"/>
      <c r="FAN143" s="205"/>
      <c r="FAO143" s="205"/>
      <c r="FAP143" s="205"/>
      <c r="FAQ143" s="205"/>
      <c r="FAX143" s="205"/>
      <c r="FAY143" s="205"/>
      <c r="FAZ143" s="205"/>
      <c r="FBA143" s="205"/>
      <c r="FBB143" s="205"/>
      <c r="FBC143" s="205"/>
      <c r="FBD143" s="205"/>
      <c r="FBE143" s="205"/>
      <c r="FBF143" s="205"/>
      <c r="FBG143" s="205"/>
      <c r="FBH143" s="205"/>
      <c r="FBI143" s="205"/>
      <c r="FBJ143" s="205"/>
      <c r="FBK143" s="205"/>
      <c r="FBL143" s="205"/>
      <c r="FBM143" s="205"/>
      <c r="FBN143" s="205"/>
      <c r="FBO143" s="205"/>
      <c r="FBP143" s="205"/>
      <c r="FBQ143" s="205"/>
      <c r="FBR143" s="205"/>
      <c r="FBS143" s="205"/>
      <c r="FBT143" s="205"/>
      <c r="FBU143" s="205"/>
      <c r="FBV143" s="205"/>
      <c r="FBW143" s="205"/>
      <c r="FBX143" s="205"/>
      <c r="FBY143" s="205"/>
      <c r="FBZ143" s="205"/>
      <c r="FCA143" s="205"/>
      <c r="FCB143" s="205"/>
      <c r="FCC143" s="205"/>
      <c r="FCD143" s="205"/>
      <c r="FCE143" s="205"/>
      <c r="FCF143" s="205"/>
      <c r="FCG143" s="205"/>
      <c r="FCH143" s="205"/>
      <c r="FCI143" s="205"/>
      <c r="FCJ143" s="205"/>
      <c r="FCK143" s="205"/>
      <c r="FCL143" s="205"/>
      <c r="FCM143" s="205"/>
      <c r="FCN143" s="205"/>
      <c r="FCO143" s="205"/>
      <c r="FCP143" s="205"/>
      <c r="FCQ143" s="205"/>
      <c r="FCR143" s="205"/>
      <c r="FCS143" s="205"/>
      <c r="FCT143" s="205"/>
      <c r="FCU143" s="205"/>
      <c r="FCV143" s="205"/>
      <c r="FCW143" s="205"/>
      <c r="FCX143" s="205"/>
      <c r="FCY143" s="205"/>
      <c r="FCZ143" s="205"/>
      <c r="FDA143" s="205"/>
      <c r="FDB143" s="205"/>
      <c r="FDC143" s="205"/>
      <c r="FDD143" s="205"/>
      <c r="FDE143" s="205"/>
      <c r="FDF143" s="205"/>
      <c r="FDG143" s="205"/>
      <c r="FDH143" s="205"/>
      <c r="FDI143" s="205"/>
      <c r="FDJ143" s="205"/>
      <c r="FDK143" s="205"/>
      <c r="FDL143" s="205"/>
      <c r="FDM143" s="205"/>
      <c r="FDN143" s="205"/>
      <c r="FDO143" s="205"/>
      <c r="FDP143" s="205"/>
      <c r="FDQ143" s="205"/>
      <c r="FDR143" s="205"/>
      <c r="FDS143" s="205"/>
      <c r="FDT143" s="205"/>
      <c r="FDU143" s="205"/>
      <c r="FDV143" s="205"/>
      <c r="FDW143" s="205"/>
      <c r="FDX143" s="205"/>
      <c r="FDY143" s="205"/>
      <c r="FDZ143" s="205"/>
      <c r="FEA143" s="205"/>
      <c r="FEB143" s="205"/>
      <c r="FEC143" s="205"/>
      <c r="FED143" s="205"/>
      <c r="FEE143" s="205"/>
      <c r="FEF143" s="205"/>
      <c r="FEG143" s="205"/>
      <c r="FEH143" s="205"/>
      <c r="FEI143" s="205"/>
      <c r="FEJ143" s="205"/>
      <c r="FEK143" s="205"/>
      <c r="FEL143" s="205"/>
      <c r="FEM143" s="205"/>
      <c r="FEN143" s="205"/>
      <c r="FEO143" s="205"/>
      <c r="FEP143" s="205"/>
      <c r="FEQ143" s="205"/>
      <c r="FER143" s="205"/>
      <c r="FES143" s="205"/>
      <c r="FET143" s="205"/>
      <c r="FEU143" s="205"/>
      <c r="FEV143" s="205"/>
      <c r="FEW143" s="205"/>
      <c r="FEX143" s="205"/>
      <c r="FEY143" s="205"/>
      <c r="FEZ143" s="205"/>
      <c r="FFA143" s="205"/>
      <c r="FFB143" s="205"/>
      <c r="FFC143" s="205"/>
      <c r="FFD143" s="205"/>
      <c r="FFE143" s="205"/>
      <c r="FFF143" s="205"/>
      <c r="FFG143" s="205"/>
      <c r="FFH143" s="205"/>
      <c r="FFI143" s="205"/>
      <c r="FFJ143" s="205"/>
      <c r="FFK143" s="205"/>
      <c r="FFL143" s="205"/>
      <c r="FFM143" s="205"/>
      <c r="FFN143" s="205"/>
      <c r="FFO143" s="205"/>
      <c r="FFP143" s="205"/>
      <c r="FFQ143" s="205"/>
      <c r="FFR143" s="205"/>
      <c r="FFS143" s="205"/>
      <c r="FFT143" s="205"/>
      <c r="FFU143" s="205"/>
      <c r="FFV143" s="205"/>
      <c r="FFW143" s="205"/>
      <c r="FFX143" s="205"/>
      <c r="FFY143" s="205"/>
      <c r="FFZ143" s="205"/>
      <c r="FGA143" s="205"/>
      <c r="FGB143" s="205"/>
      <c r="FGC143" s="205"/>
      <c r="FGD143" s="205"/>
      <c r="FGE143" s="205"/>
      <c r="FGF143" s="205"/>
      <c r="FGG143" s="205"/>
      <c r="FGH143" s="205"/>
      <c r="FGI143" s="205"/>
      <c r="FGJ143" s="205"/>
      <c r="FGK143" s="205"/>
      <c r="FGL143" s="205"/>
      <c r="FGM143" s="205"/>
      <c r="FGN143" s="205"/>
      <c r="FGO143" s="205"/>
      <c r="FGP143" s="205"/>
      <c r="FGQ143" s="205"/>
      <c r="FGR143" s="205"/>
      <c r="FGS143" s="205"/>
      <c r="FGT143" s="205"/>
      <c r="FGU143" s="205"/>
      <c r="FGV143" s="205"/>
      <c r="FGW143" s="205"/>
      <c r="FGX143" s="205"/>
      <c r="FGY143" s="205"/>
      <c r="FGZ143" s="205"/>
      <c r="FHA143" s="205"/>
      <c r="FHB143" s="205"/>
      <c r="FHC143" s="205"/>
      <c r="FHD143" s="205"/>
      <c r="FHE143" s="205"/>
      <c r="FHF143" s="205"/>
      <c r="FHG143" s="205"/>
      <c r="FHH143" s="205"/>
      <c r="FHI143" s="205"/>
      <c r="FHJ143" s="205"/>
      <c r="FHK143" s="205"/>
      <c r="FHL143" s="205"/>
      <c r="FHM143" s="205"/>
      <c r="FHN143" s="205"/>
      <c r="FHO143" s="205"/>
      <c r="FHP143" s="205"/>
      <c r="FHQ143" s="205"/>
      <c r="FHR143" s="205"/>
      <c r="FHS143" s="205"/>
      <c r="FHT143" s="205"/>
      <c r="FHU143" s="205"/>
      <c r="FHV143" s="205"/>
      <c r="FHW143" s="205"/>
      <c r="FHX143" s="205"/>
      <c r="FHY143" s="205"/>
      <c r="FHZ143" s="205"/>
      <c r="FIA143" s="205"/>
      <c r="FIB143" s="205"/>
      <c r="FIC143" s="205"/>
      <c r="FID143" s="205"/>
      <c r="FIE143" s="205"/>
      <c r="FIF143" s="205"/>
      <c r="FIG143" s="205"/>
      <c r="FIH143" s="205"/>
      <c r="FII143" s="205"/>
      <c r="FIJ143" s="205"/>
      <c r="FIK143" s="205"/>
      <c r="FIL143" s="205"/>
      <c r="FIM143" s="205"/>
      <c r="FIN143" s="205"/>
      <c r="FIO143" s="205"/>
      <c r="FIP143" s="205"/>
      <c r="FIQ143" s="205"/>
      <c r="FIR143" s="205"/>
      <c r="FIS143" s="205"/>
      <c r="FIT143" s="205"/>
      <c r="FIU143" s="205"/>
      <c r="FIV143" s="205"/>
      <c r="FIW143" s="205"/>
      <c r="FIX143" s="205"/>
      <c r="FIY143" s="205"/>
      <c r="FIZ143" s="205"/>
      <c r="FJA143" s="205"/>
      <c r="FJB143" s="205"/>
      <c r="FJC143" s="205"/>
      <c r="FJD143" s="205"/>
      <c r="FJE143" s="205"/>
      <c r="FJF143" s="205"/>
      <c r="FJG143" s="205"/>
      <c r="FJH143" s="205"/>
      <c r="FJI143" s="205"/>
      <c r="FJJ143" s="205"/>
      <c r="FJK143" s="205"/>
      <c r="FJL143" s="205"/>
      <c r="FJM143" s="205"/>
      <c r="FJN143" s="205"/>
      <c r="FJO143" s="205"/>
      <c r="FJP143" s="205"/>
      <c r="FJQ143" s="205"/>
      <c r="FJR143" s="205"/>
      <c r="FJS143" s="205"/>
      <c r="FJT143" s="205"/>
      <c r="FJU143" s="205"/>
      <c r="FJV143" s="205"/>
      <c r="FJW143" s="205"/>
      <c r="FJX143" s="205"/>
      <c r="FJY143" s="205"/>
      <c r="FJZ143" s="205"/>
      <c r="FKA143" s="205"/>
      <c r="FKB143" s="205"/>
      <c r="FKC143" s="205"/>
      <c r="FKD143" s="205"/>
      <c r="FKE143" s="205"/>
      <c r="FKF143" s="205"/>
      <c r="FKG143" s="205"/>
      <c r="FKH143" s="205"/>
      <c r="FKI143" s="205"/>
      <c r="FKJ143" s="205"/>
      <c r="FKK143" s="205"/>
      <c r="FKL143" s="205"/>
      <c r="FKM143" s="205"/>
      <c r="FKT143" s="205"/>
      <c r="FKU143" s="205"/>
      <c r="FKV143" s="205"/>
      <c r="FKW143" s="205"/>
      <c r="FKX143" s="205"/>
      <c r="FKY143" s="205"/>
      <c r="FKZ143" s="205"/>
      <c r="FLA143" s="205"/>
      <c r="FLB143" s="205"/>
      <c r="FLC143" s="205"/>
      <c r="FLD143" s="205"/>
      <c r="FLE143" s="205"/>
      <c r="FLF143" s="205"/>
      <c r="FLG143" s="205"/>
      <c r="FLH143" s="205"/>
      <c r="FLI143" s="205"/>
      <c r="FLJ143" s="205"/>
      <c r="FLK143" s="205"/>
      <c r="FLL143" s="205"/>
      <c r="FLM143" s="205"/>
      <c r="FLN143" s="205"/>
      <c r="FLO143" s="205"/>
      <c r="FLP143" s="205"/>
      <c r="FLQ143" s="205"/>
      <c r="FLR143" s="205"/>
      <c r="FLS143" s="205"/>
      <c r="FLT143" s="205"/>
      <c r="FLU143" s="205"/>
      <c r="FLV143" s="205"/>
      <c r="FLW143" s="205"/>
      <c r="FLX143" s="205"/>
      <c r="FLY143" s="205"/>
      <c r="FLZ143" s="205"/>
      <c r="FMA143" s="205"/>
      <c r="FMB143" s="205"/>
      <c r="FMC143" s="205"/>
      <c r="FMD143" s="205"/>
      <c r="FME143" s="205"/>
      <c r="FMF143" s="205"/>
      <c r="FMG143" s="205"/>
      <c r="FMH143" s="205"/>
      <c r="FMI143" s="205"/>
      <c r="FMJ143" s="205"/>
      <c r="FMK143" s="205"/>
      <c r="FML143" s="205"/>
      <c r="FMM143" s="205"/>
      <c r="FMN143" s="205"/>
      <c r="FMO143" s="205"/>
      <c r="FMP143" s="205"/>
      <c r="FMQ143" s="205"/>
      <c r="FMR143" s="205"/>
      <c r="FMS143" s="205"/>
      <c r="FMT143" s="205"/>
      <c r="FMU143" s="205"/>
      <c r="FMV143" s="205"/>
      <c r="FMW143" s="205"/>
      <c r="FMX143" s="205"/>
      <c r="FMY143" s="205"/>
      <c r="FMZ143" s="205"/>
      <c r="FNA143" s="205"/>
      <c r="FNB143" s="205"/>
      <c r="FNC143" s="205"/>
      <c r="FND143" s="205"/>
      <c r="FNE143" s="205"/>
      <c r="FNF143" s="205"/>
      <c r="FNG143" s="205"/>
      <c r="FNH143" s="205"/>
      <c r="FNI143" s="205"/>
      <c r="FNJ143" s="205"/>
      <c r="FNK143" s="205"/>
      <c r="FNL143" s="205"/>
      <c r="FNM143" s="205"/>
      <c r="FNN143" s="205"/>
      <c r="FNO143" s="205"/>
      <c r="FNP143" s="205"/>
      <c r="FNQ143" s="205"/>
      <c r="FNR143" s="205"/>
      <c r="FNS143" s="205"/>
      <c r="FNT143" s="205"/>
      <c r="FNU143" s="205"/>
      <c r="FNV143" s="205"/>
      <c r="FNW143" s="205"/>
      <c r="FNX143" s="205"/>
      <c r="FNY143" s="205"/>
      <c r="FNZ143" s="205"/>
      <c r="FOA143" s="205"/>
      <c r="FOB143" s="205"/>
      <c r="FOC143" s="205"/>
      <c r="FOD143" s="205"/>
      <c r="FOE143" s="205"/>
      <c r="FOF143" s="205"/>
      <c r="FOG143" s="205"/>
      <c r="FOH143" s="205"/>
      <c r="FOI143" s="205"/>
      <c r="FOJ143" s="205"/>
      <c r="FOK143" s="205"/>
      <c r="FOL143" s="205"/>
      <c r="FOM143" s="205"/>
      <c r="FON143" s="205"/>
      <c r="FOO143" s="205"/>
      <c r="FOP143" s="205"/>
      <c r="FOQ143" s="205"/>
      <c r="FOR143" s="205"/>
      <c r="FOS143" s="205"/>
      <c r="FOT143" s="205"/>
      <c r="FOU143" s="205"/>
      <c r="FOV143" s="205"/>
      <c r="FOW143" s="205"/>
      <c r="FOX143" s="205"/>
      <c r="FOY143" s="205"/>
      <c r="FOZ143" s="205"/>
      <c r="FPA143" s="205"/>
      <c r="FPB143" s="205"/>
      <c r="FPC143" s="205"/>
      <c r="FPD143" s="205"/>
      <c r="FPE143" s="205"/>
      <c r="FPF143" s="205"/>
      <c r="FPG143" s="205"/>
      <c r="FPH143" s="205"/>
      <c r="FPI143" s="205"/>
      <c r="FPJ143" s="205"/>
      <c r="FPK143" s="205"/>
      <c r="FPL143" s="205"/>
      <c r="FPM143" s="205"/>
      <c r="FPN143" s="205"/>
      <c r="FPO143" s="205"/>
      <c r="FPP143" s="205"/>
      <c r="FPQ143" s="205"/>
      <c r="FPR143" s="205"/>
      <c r="FPS143" s="205"/>
      <c r="FPT143" s="205"/>
      <c r="FPU143" s="205"/>
      <c r="FPV143" s="205"/>
      <c r="FPW143" s="205"/>
      <c r="FPX143" s="205"/>
      <c r="FPY143" s="205"/>
      <c r="FPZ143" s="205"/>
      <c r="FQA143" s="205"/>
      <c r="FQB143" s="205"/>
      <c r="FQC143" s="205"/>
      <c r="FQD143" s="205"/>
      <c r="FQE143" s="205"/>
      <c r="FQF143" s="205"/>
      <c r="FQG143" s="205"/>
      <c r="FQH143" s="205"/>
      <c r="FQI143" s="205"/>
      <c r="FQJ143" s="205"/>
      <c r="FQK143" s="205"/>
      <c r="FQL143" s="205"/>
      <c r="FQM143" s="205"/>
      <c r="FQN143" s="205"/>
      <c r="FQO143" s="205"/>
      <c r="FQP143" s="205"/>
      <c r="FQQ143" s="205"/>
      <c r="FQR143" s="205"/>
      <c r="FQS143" s="205"/>
      <c r="FQT143" s="205"/>
      <c r="FQU143" s="205"/>
      <c r="FQV143" s="205"/>
      <c r="FQW143" s="205"/>
      <c r="FQX143" s="205"/>
      <c r="FQY143" s="205"/>
      <c r="FQZ143" s="205"/>
      <c r="FRA143" s="205"/>
      <c r="FRB143" s="205"/>
      <c r="FRC143" s="205"/>
      <c r="FRD143" s="205"/>
      <c r="FRE143" s="205"/>
      <c r="FRF143" s="205"/>
      <c r="FRG143" s="205"/>
      <c r="FRH143" s="205"/>
      <c r="FRI143" s="205"/>
      <c r="FRJ143" s="205"/>
      <c r="FRK143" s="205"/>
      <c r="FRL143" s="205"/>
      <c r="FRM143" s="205"/>
      <c r="FRN143" s="205"/>
      <c r="FRO143" s="205"/>
      <c r="FRP143" s="205"/>
      <c r="FRQ143" s="205"/>
      <c r="FRR143" s="205"/>
      <c r="FRS143" s="205"/>
      <c r="FRT143" s="205"/>
      <c r="FRU143" s="205"/>
      <c r="FRV143" s="205"/>
      <c r="FRW143" s="205"/>
      <c r="FRX143" s="205"/>
      <c r="FRY143" s="205"/>
      <c r="FRZ143" s="205"/>
      <c r="FSA143" s="205"/>
      <c r="FSB143" s="205"/>
      <c r="FSC143" s="205"/>
      <c r="FSD143" s="205"/>
      <c r="FSE143" s="205"/>
      <c r="FSF143" s="205"/>
      <c r="FSG143" s="205"/>
      <c r="FSH143" s="205"/>
      <c r="FSI143" s="205"/>
      <c r="FSJ143" s="205"/>
      <c r="FSK143" s="205"/>
      <c r="FSL143" s="205"/>
      <c r="FSM143" s="205"/>
      <c r="FSN143" s="205"/>
      <c r="FSO143" s="205"/>
      <c r="FSP143" s="205"/>
      <c r="FSQ143" s="205"/>
      <c r="FSR143" s="205"/>
      <c r="FSS143" s="205"/>
      <c r="FST143" s="205"/>
      <c r="FSU143" s="205"/>
      <c r="FSV143" s="205"/>
      <c r="FSW143" s="205"/>
      <c r="FSX143" s="205"/>
      <c r="FSY143" s="205"/>
      <c r="FSZ143" s="205"/>
      <c r="FTA143" s="205"/>
      <c r="FTB143" s="205"/>
      <c r="FTC143" s="205"/>
      <c r="FTD143" s="205"/>
      <c r="FTE143" s="205"/>
      <c r="FTF143" s="205"/>
      <c r="FTG143" s="205"/>
      <c r="FTH143" s="205"/>
      <c r="FTI143" s="205"/>
      <c r="FTJ143" s="205"/>
      <c r="FTK143" s="205"/>
      <c r="FTL143" s="205"/>
      <c r="FTM143" s="205"/>
      <c r="FTN143" s="205"/>
      <c r="FTO143" s="205"/>
      <c r="FTP143" s="205"/>
      <c r="FTQ143" s="205"/>
      <c r="FTR143" s="205"/>
      <c r="FTS143" s="205"/>
      <c r="FTT143" s="205"/>
      <c r="FTU143" s="205"/>
      <c r="FTV143" s="205"/>
      <c r="FTW143" s="205"/>
      <c r="FTX143" s="205"/>
      <c r="FTY143" s="205"/>
      <c r="FTZ143" s="205"/>
      <c r="FUA143" s="205"/>
      <c r="FUB143" s="205"/>
      <c r="FUC143" s="205"/>
      <c r="FUD143" s="205"/>
      <c r="FUE143" s="205"/>
      <c r="FUF143" s="205"/>
      <c r="FUG143" s="205"/>
      <c r="FUH143" s="205"/>
      <c r="FUI143" s="205"/>
      <c r="FUP143" s="205"/>
      <c r="FUQ143" s="205"/>
      <c r="FUR143" s="205"/>
      <c r="FUS143" s="205"/>
      <c r="FUT143" s="205"/>
      <c r="FUU143" s="205"/>
      <c r="FUV143" s="205"/>
      <c r="FUW143" s="205"/>
      <c r="FUX143" s="205"/>
      <c r="FUY143" s="205"/>
      <c r="FUZ143" s="205"/>
      <c r="FVA143" s="205"/>
      <c r="FVB143" s="205"/>
      <c r="FVC143" s="205"/>
      <c r="FVD143" s="205"/>
      <c r="FVE143" s="205"/>
      <c r="FVF143" s="205"/>
      <c r="FVG143" s="205"/>
      <c r="FVH143" s="205"/>
      <c r="FVI143" s="205"/>
      <c r="FVJ143" s="205"/>
      <c r="FVK143" s="205"/>
      <c r="FVL143" s="205"/>
      <c r="FVM143" s="205"/>
      <c r="FVN143" s="205"/>
      <c r="FVO143" s="205"/>
      <c r="FVP143" s="205"/>
      <c r="FVQ143" s="205"/>
      <c r="FVR143" s="205"/>
      <c r="FVS143" s="205"/>
      <c r="FVT143" s="205"/>
      <c r="FVU143" s="205"/>
      <c r="FVV143" s="205"/>
      <c r="FVW143" s="205"/>
      <c r="FVX143" s="205"/>
      <c r="FVY143" s="205"/>
      <c r="FVZ143" s="205"/>
      <c r="FWA143" s="205"/>
      <c r="FWB143" s="205"/>
      <c r="FWC143" s="205"/>
      <c r="FWD143" s="205"/>
      <c r="FWE143" s="205"/>
      <c r="FWF143" s="205"/>
      <c r="FWG143" s="205"/>
      <c r="FWH143" s="205"/>
      <c r="FWI143" s="205"/>
      <c r="FWJ143" s="205"/>
      <c r="FWK143" s="205"/>
      <c r="FWL143" s="205"/>
      <c r="FWM143" s="205"/>
      <c r="FWN143" s="205"/>
      <c r="FWO143" s="205"/>
      <c r="FWP143" s="205"/>
      <c r="FWQ143" s="205"/>
      <c r="FWR143" s="205"/>
      <c r="FWS143" s="205"/>
      <c r="FWT143" s="205"/>
      <c r="FWU143" s="205"/>
      <c r="FWV143" s="205"/>
      <c r="FWW143" s="205"/>
      <c r="FWX143" s="205"/>
      <c r="FWY143" s="205"/>
      <c r="FWZ143" s="205"/>
      <c r="FXA143" s="205"/>
      <c r="FXB143" s="205"/>
      <c r="FXC143" s="205"/>
      <c r="FXD143" s="205"/>
      <c r="FXE143" s="205"/>
      <c r="FXF143" s="205"/>
      <c r="FXG143" s="205"/>
      <c r="FXH143" s="205"/>
      <c r="FXI143" s="205"/>
      <c r="FXJ143" s="205"/>
      <c r="FXK143" s="205"/>
      <c r="FXL143" s="205"/>
      <c r="FXM143" s="205"/>
      <c r="FXN143" s="205"/>
      <c r="FXO143" s="205"/>
      <c r="FXP143" s="205"/>
      <c r="FXQ143" s="205"/>
      <c r="FXR143" s="205"/>
      <c r="FXS143" s="205"/>
      <c r="FXT143" s="205"/>
      <c r="FXU143" s="205"/>
      <c r="FXV143" s="205"/>
      <c r="FXW143" s="205"/>
      <c r="FXX143" s="205"/>
      <c r="FXY143" s="205"/>
      <c r="FXZ143" s="205"/>
      <c r="FYA143" s="205"/>
      <c r="FYB143" s="205"/>
      <c r="FYC143" s="205"/>
      <c r="FYD143" s="205"/>
      <c r="FYE143" s="205"/>
      <c r="FYF143" s="205"/>
      <c r="FYG143" s="205"/>
      <c r="FYH143" s="205"/>
      <c r="FYI143" s="205"/>
      <c r="FYJ143" s="205"/>
      <c r="FYK143" s="205"/>
      <c r="FYL143" s="205"/>
      <c r="FYM143" s="205"/>
      <c r="FYN143" s="205"/>
      <c r="FYO143" s="205"/>
      <c r="FYP143" s="205"/>
      <c r="FYQ143" s="205"/>
      <c r="FYR143" s="205"/>
      <c r="FYS143" s="205"/>
      <c r="FYT143" s="205"/>
      <c r="FYU143" s="205"/>
      <c r="FYV143" s="205"/>
      <c r="FYW143" s="205"/>
      <c r="FYX143" s="205"/>
      <c r="FYY143" s="205"/>
      <c r="FYZ143" s="205"/>
      <c r="FZA143" s="205"/>
      <c r="FZB143" s="205"/>
      <c r="FZC143" s="205"/>
      <c r="FZD143" s="205"/>
      <c r="FZE143" s="205"/>
      <c r="FZF143" s="205"/>
      <c r="FZG143" s="205"/>
      <c r="FZH143" s="205"/>
      <c r="FZI143" s="205"/>
      <c r="FZJ143" s="205"/>
      <c r="FZK143" s="205"/>
      <c r="FZL143" s="205"/>
      <c r="FZM143" s="205"/>
      <c r="FZN143" s="205"/>
      <c r="FZO143" s="205"/>
      <c r="FZP143" s="205"/>
      <c r="FZQ143" s="205"/>
      <c r="FZR143" s="205"/>
      <c r="FZS143" s="205"/>
      <c r="FZT143" s="205"/>
      <c r="FZU143" s="205"/>
      <c r="FZV143" s="205"/>
      <c r="FZW143" s="205"/>
      <c r="FZX143" s="205"/>
      <c r="FZY143" s="205"/>
      <c r="FZZ143" s="205"/>
      <c r="GAA143" s="205"/>
      <c r="GAB143" s="205"/>
      <c r="GAC143" s="205"/>
      <c r="GAD143" s="205"/>
      <c r="GAE143" s="205"/>
      <c r="GAF143" s="205"/>
      <c r="GAG143" s="205"/>
      <c r="GAH143" s="205"/>
      <c r="GAI143" s="205"/>
      <c r="GAJ143" s="205"/>
      <c r="GAK143" s="205"/>
      <c r="GAL143" s="205"/>
      <c r="GAM143" s="205"/>
      <c r="GAN143" s="205"/>
      <c r="GAO143" s="205"/>
      <c r="GAP143" s="205"/>
      <c r="GAQ143" s="205"/>
      <c r="GAR143" s="205"/>
      <c r="GAS143" s="205"/>
      <c r="GAT143" s="205"/>
      <c r="GAU143" s="205"/>
      <c r="GAV143" s="205"/>
      <c r="GAW143" s="205"/>
      <c r="GAX143" s="205"/>
      <c r="GAY143" s="205"/>
      <c r="GAZ143" s="205"/>
      <c r="GBA143" s="205"/>
      <c r="GBB143" s="205"/>
      <c r="GBC143" s="205"/>
      <c r="GBD143" s="205"/>
      <c r="GBE143" s="205"/>
      <c r="GBF143" s="205"/>
      <c r="GBG143" s="205"/>
      <c r="GBH143" s="205"/>
      <c r="GBI143" s="205"/>
      <c r="GBJ143" s="205"/>
      <c r="GBK143" s="205"/>
      <c r="GBL143" s="205"/>
      <c r="GBM143" s="205"/>
      <c r="GBN143" s="205"/>
      <c r="GBO143" s="205"/>
      <c r="GBP143" s="205"/>
      <c r="GBQ143" s="205"/>
      <c r="GBR143" s="205"/>
      <c r="GBS143" s="205"/>
      <c r="GBT143" s="205"/>
      <c r="GBU143" s="205"/>
      <c r="GBV143" s="205"/>
      <c r="GBW143" s="205"/>
      <c r="GBX143" s="205"/>
      <c r="GBY143" s="205"/>
      <c r="GBZ143" s="205"/>
      <c r="GCA143" s="205"/>
      <c r="GCB143" s="205"/>
      <c r="GCC143" s="205"/>
      <c r="GCD143" s="205"/>
      <c r="GCE143" s="205"/>
      <c r="GCF143" s="205"/>
      <c r="GCG143" s="205"/>
      <c r="GCH143" s="205"/>
      <c r="GCI143" s="205"/>
      <c r="GCJ143" s="205"/>
      <c r="GCK143" s="205"/>
      <c r="GCL143" s="205"/>
      <c r="GCM143" s="205"/>
      <c r="GCN143" s="205"/>
      <c r="GCO143" s="205"/>
      <c r="GCP143" s="205"/>
      <c r="GCQ143" s="205"/>
      <c r="GCR143" s="205"/>
      <c r="GCS143" s="205"/>
      <c r="GCT143" s="205"/>
      <c r="GCU143" s="205"/>
      <c r="GCV143" s="205"/>
      <c r="GCW143" s="205"/>
      <c r="GCX143" s="205"/>
      <c r="GCY143" s="205"/>
      <c r="GCZ143" s="205"/>
      <c r="GDA143" s="205"/>
      <c r="GDB143" s="205"/>
      <c r="GDC143" s="205"/>
      <c r="GDD143" s="205"/>
      <c r="GDE143" s="205"/>
      <c r="GDF143" s="205"/>
      <c r="GDG143" s="205"/>
      <c r="GDH143" s="205"/>
      <c r="GDI143" s="205"/>
      <c r="GDJ143" s="205"/>
      <c r="GDK143" s="205"/>
      <c r="GDL143" s="205"/>
      <c r="GDM143" s="205"/>
      <c r="GDN143" s="205"/>
      <c r="GDO143" s="205"/>
      <c r="GDP143" s="205"/>
      <c r="GDQ143" s="205"/>
      <c r="GDR143" s="205"/>
      <c r="GDS143" s="205"/>
      <c r="GDT143" s="205"/>
      <c r="GDU143" s="205"/>
      <c r="GDV143" s="205"/>
      <c r="GDW143" s="205"/>
      <c r="GDX143" s="205"/>
      <c r="GDY143" s="205"/>
      <c r="GDZ143" s="205"/>
      <c r="GEA143" s="205"/>
      <c r="GEB143" s="205"/>
      <c r="GEC143" s="205"/>
      <c r="GED143" s="205"/>
      <c r="GEE143" s="205"/>
      <c r="GEL143" s="205"/>
      <c r="GEM143" s="205"/>
      <c r="GEN143" s="205"/>
      <c r="GEO143" s="205"/>
      <c r="GEP143" s="205"/>
      <c r="GEQ143" s="205"/>
      <c r="GER143" s="205"/>
      <c r="GES143" s="205"/>
      <c r="GET143" s="205"/>
      <c r="GEU143" s="205"/>
      <c r="GEV143" s="205"/>
      <c r="GEW143" s="205"/>
      <c r="GEX143" s="205"/>
      <c r="GEY143" s="205"/>
      <c r="GEZ143" s="205"/>
      <c r="GFA143" s="205"/>
      <c r="GFB143" s="205"/>
      <c r="GFC143" s="205"/>
      <c r="GFD143" s="205"/>
      <c r="GFE143" s="205"/>
      <c r="GFF143" s="205"/>
      <c r="GFG143" s="205"/>
      <c r="GFH143" s="205"/>
      <c r="GFI143" s="205"/>
      <c r="GFJ143" s="205"/>
      <c r="GFK143" s="205"/>
      <c r="GFL143" s="205"/>
      <c r="GFM143" s="205"/>
      <c r="GFN143" s="205"/>
      <c r="GFO143" s="205"/>
      <c r="GFP143" s="205"/>
      <c r="GFQ143" s="205"/>
      <c r="GFR143" s="205"/>
      <c r="GFS143" s="205"/>
      <c r="GFT143" s="205"/>
      <c r="GFU143" s="205"/>
      <c r="GFV143" s="205"/>
      <c r="GFW143" s="205"/>
      <c r="GFX143" s="205"/>
      <c r="GFY143" s="205"/>
      <c r="GFZ143" s="205"/>
      <c r="GGA143" s="205"/>
      <c r="GGB143" s="205"/>
      <c r="GGC143" s="205"/>
      <c r="GGD143" s="205"/>
      <c r="GGE143" s="205"/>
      <c r="GGF143" s="205"/>
      <c r="GGG143" s="205"/>
      <c r="GGH143" s="205"/>
      <c r="GGI143" s="205"/>
      <c r="GGJ143" s="205"/>
      <c r="GGK143" s="205"/>
      <c r="GGL143" s="205"/>
      <c r="GGM143" s="205"/>
      <c r="GGN143" s="205"/>
      <c r="GGO143" s="205"/>
      <c r="GGP143" s="205"/>
      <c r="GGQ143" s="205"/>
      <c r="GGR143" s="205"/>
      <c r="GGS143" s="205"/>
      <c r="GGT143" s="205"/>
      <c r="GGU143" s="205"/>
      <c r="GGV143" s="205"/>
      <c r="GGW143" s="205"/>
      <c r="GGX143" s="205"/>
      <c r="GGY143" s="205"/>
      <c r="GGZ143" s="205"/>
      <c r="GHA143" s="205"/>
      <c r="GHB143" s="205"/>
      <c r="GHC143" s="205"/>
      <c r="GHD143" s="205"/>
      <c r="GHE143" s="205"/>
      <c r="GHF143" s="205"/>
      <c r="GHG143" s="205"/>
      <c r="GHH143" s="205"/>
      <c r="GHI143" s="205"/>
      <c r="GHJ143" s="205"/>
      <c r="GHK143" s="205"/>
      <c r="GHL143" s="205"/>
      <c r="GHM143" s="205"/>
      <c r="GHN143" s="205"/>
      <c r="GHO143" s="205"/>
      <c r="GHP143" s="205"/>
      <c r="GHQ143" s="205"/>
      <c r="GHR143" s="205"/>
      <c r="GHS143" s="205"/>
      <c r="GHT143" s="205"/>
      <c r="GHU143" s="205"/>
      <c r="GHV143" s="205"/>
      <c r="GHW143" s="205"/>
      <c r="GHX143" s="205"/>
      <c r="GHY143" s="205"/>
      <c r="GHZ143" s="205"/>
      <c r="GIA143" s="205"/>
      <c r="GIB143" s="205"/>
      <c r="GIC143" s="205"/>
      <c r="GID143" s="205"/>
      <c r="GIE143" s="205"/>
      <c r="GIF143" s="205"/>
      <c r="GIG143" s="205"/>
      <c r="GIH143" s="205"/>
      <c r="GII143" s="205"/>
      <c r="GIJ143" s="205"/>
      <c r="GIK143" s="205"/>
      <c r="GIL143" s="205"/>
      <c r="GIM143" s="205"/>
      <c r="GIN143" s="205"/>
      <c r="GIO143" s="205"/>
      <c r="GIP143" s="205"/>
      <c r="GIQ143" s="205"/>
      <c r="GIR143" s="205"/>
      <c r="GIS143" s="205"/>
      <c r="GIT143" s="205"/>
      <c r="GIU143" s="205"/>
      <c r="GIV143" s="205"/>
      <c r="GIW143" s="205"/>
      <c r="GIX143" s="205"/>
      <c r="GIY143" s="205"/>
      <c r="GIZ143" s="205"/>
      <c r="GJA143" s="205"/>
      <c r="GJB143" s="205"/>
      <c r="GJC143" s="205"/>
      <c r="GJD143" s="205"/>
      <c r="GJE143" s="205"/>
      <c r="GJF143" s="205"/>
      <c r="GJG143" s="205"/>
      <c r="GJH143" s="205"/>
      <c r="GJI143" s="205"/>
      <c r="GJJ143" s="205"/>
      <c r="GJK143" s="205"/>
      <c r="GJL143" s="205"/>
      <c r="GJM143" s="205"/>
      <c r="GJN143" s="205"/>
      <c r="GJO143" s="205"/>
      <c r="GJP143" s="205"/>
      <c r="GJQ143" s="205"/>
      <c r="GJR143" s="205"/>
      <c r="GJS143" s="205"/>
      <c r="GJT143" s="205"/>
      <c r="GJU143" s="205"/>
      <c r="GJV143" s="205"/>
      <c r="GJW143" s="205"/>
      <c r="GJX143" s="205"/>
      <c r="GJY143" s="205"/>
      <c r="GJZ143" s="205"/>
      <c r="GKA143" s="205"/>
      <c r="GKB143" s="205"/>
      <c r="GKC143" s="205"/>
      <c r="GKD143" s="205"/>
      <c r="GKE143" s="205"/>
      <c r="GKF143" s="205"/>
      <c r="GKG143" s="205"/>
      <c r="GKH143" s="205"/>
      <c r="GKI143" s="205"/>
      <c r="GKJ143" s="205"/>
      <c r="GKK143" s="205"/>
      <c r="GKL143" s="205"/>
      <c r="GKM143" s="205"/>
      <c r="GKN143" s="205"/>
      <c r="GKO143" s="205"/>
      <c r="GKP143" s="205"/>
      <c r="GKQ143" s="205"/>
      <c r="GKR143" s="205"/>
      <c r="GKS143" s="205"/>
      <c r="GKT143" s="205"/>
      <c r="GKU143" s="205"/>
      <c r="GKV143" s="205"/>
      <c r="GKW143" s="205"/>
      <c r="GKX143" s="205"/>
      <c r="GKY143" s="205"/>
      <c r="GKZ143" s="205"/>
      <c r="GLA143" s="205"/>
      <c r="GLB143" s="205"/>
      <c r="GLC143" s="205"/>
      <c r="GLD143" s="205"/>
      <c r="GLE143" s="205"/>
      <c r="GLF143" s="205"/>
      <c r="GLG143" s="205"/>
      <c r="GLH143" s="205"/>
      <c r="GLI143" s="205"/>
      <c r="GLJ143" s="205"/>
      <c r="GLK143" s="205"/>
      <c r="GLL143" s="205"/>
      <c r="GLM143" s="205"/>
      <c r="GLN143" s="205"/>
      <c r="GLO143" s="205"/>
      <c r="GLP143" s="205"/>
      <c r="GLQ143" s="205"/>
      <c r="GLR143" s="205"/>
      <c r="GLS143" s="205"/>
      <c r="GLT143" s="205"/>
      <c r="GLU143" s="205"/>
      <c r="GLV143" s="205"/>
      <c r="GLW143" s="205"/>
      <c r="GLX143" s="205"/>
      <c r="GLY143" s="205"/>
      <c r="GLZ143" s="205"/>
      <c r="GMA143" s="205"/>
      <c r="GMB143" s="205"/>
      <c r="GMC143" s="205"/>
      <c r="GMD143" s="205"/>
      <c r="GME143" s="205"/>
      <c r="GMF143" s="205"/>
      <c r="GMG143" s="205"/>
      <c r="GMH143" s="205"/>
      <c r="GMI143" s="205"/>
      <c r="GMJ143" s="205"/>
      <c r="GMK143" s="205"/>
      <c r="GML143" s="205"/>
      <c r="GMM143" s="205"/>
      <c r="GMN143" s="205"/>
      <c r="GMO143" s="205"/>
      <c r="GMP143" s="205"/>
      <c r="GMQ143" s="205"/>
      <c r="GMR143" s="205"/>
      <c r="GMS143" s="205"/>
      <c r="GMT143" s="205"/>
      <c r="GMU143" s="205"/>
      <c r="GMV143" s="205"/>
      <c r="GMW143" s="205"/>
      <c r="GMX143" s="205"/>
      <c r="GMY143" s="205"/>
      <c r="GMZ143" s="205"/>
      <c r="GNA143" s="205"/>
      <c r="GNB143" s="205"/>
      <c r="GNC143" s="205"/>
      <c r="GND143" s="205"/>
      <c r="GNE143" s="205"/>
      <c r="GNF143" s="205"/>
      <c r="GNG143" s="205"/>
      <c r="GNH143" s="205"/>
      <c r="GNI143" s="205"/>
      <c r="GNJ143" s="205"/>
      <c r="GNK143" s="205"/>
      <c r="GNL143" s="205"/>
      <c r="GNM143" s="205"/>
      <c r="GNN143" s="205"/>
      <c r="GNO143" s="205"/>
      <c r="GNP143" s="205"/>
      <c r="GNQ143" s="205"/>
      <c r="GNR143" s="205"/>
      <c r="GNS143" s="205"/>
      <c r="GNT143" s="205"/>
      <c r="GNU143" s="205"/>
      <c r="GNV143" s="205"/>
      <c r="GNW143" s="205"/>
      <c r="GNX143" s="205"/>
      <c r="GNY143" s="205"/>
      <c r="GNZ143" s="205"/>
      <c r="GOA143" s="205"/>
      <c r="GOH143" s="205"/>
      <c r="GOI143" s="205"/>
      <c r="GOJ143" s="205"/>
      <c r="GOK143" s="205"/>
      <c r="GOL143" s="205"/>
      <c r="GOM143" s="205"/>
      <c r="GON143" s="205"/>
      <c r="GOO143" s="205"/>
      <c r="GOP143" s="205"/>
      <c r="GOQ143" s="205"/>
      <c r="GOR143" s="205"/>
      <c r="GOS143" s="205"/>
      <c r="GOT143" s="205"/>
      <c r="GOU143" s="205"/>
      <c r="GOV143" s="205"/>
      <c r="GOW143" s="205"/>
      <c r="GOX143" s="205"/>
      <c r="GOY143" s="205"/>
      <c r="GOZ143" s="205"/>
      <c r="GPA143" s="205"/>
      <c r="GPB143" s="205"/>
      <c r="GPC143" s="205"/>
      <c r="GPD143" s="205"/>
      <c r="GPE143" s="205"/>
      <c r="GPF143" s="205"/>
      <c r="GPG143" s="205"/>
      <c r="GPH143" s="205"/>
      <c r="GPI143" s="205"/>
      <c r="GPJ143" s="205"/>
      <c r="GPK143" s="205"/>
      <c r="GPL143" s="205"/>
      <c r="GPM143" s="205"/>
      <c r="GPN143" s="205"/>
      <c r="GPO143" s="205"/>
      <c r="GPP143" s="205"/>
      <c r="GPQ143" s="205"/>
      <c r="GPR143" s="205"/>
      <c r="GPS143" s="205"/>
      <c r="GPT143" s="205"/>
      <c r="GPU143" s="205"/>
      <c r="GPV143" s="205"/>
      <c r="GPW143" s="205"/>
      <c r="GPX143" s="205"/>
      <c r="GPY143" s="205"/>
      <c r="GPZ143" s="205"/>
      <c r="GQA143" s="205"/>
      <c r="GQB143" s="205"/>
      <c r="GQC143" s="205"/>
      <c r="GQD143" s="205"/>
      <c r="GQE143" s="205"/>
      <c r="GQF143" s="205"/>
      <c r="GQG143" s="205"/>
      <c r="GQH143" s="205"/>
      <c r="GQI143" s="205"/>
      <c r="GQJ143" s="205"/>
      <c r="GQK143" s="205"/>
      <c r="GQL143" s="205"/>
      <c r="GQM143" s="205"/>
      <c r="GQN143" s="205"/>
      <c r="GQO143" s="205"/>
      <c r="GQP143" s="205"/>
      <c r="GQQ143" s="205"/>
      <c r="GQR143" s="205"/>
      <c r="GQS143" s="205"/>
      <c r="GQT143" s="205"/>
      <c r="GQU143" s="205"/>
      <c r="GQV143" s="205"/>
      <c r="GQW143" s="205"/>
      <c r="GQX143" s="205"/>
      <c r="GQY143" s="205"/>
      <c r="GQZ143" s="205"/>
      <c r="GRA143" s="205"/>
      <c r="GRB143" s="205"/>
      <c r="GRC143" s="205"/>
      <c r="GRD143" s="205"/>
      <c r="GRE143" s="205"/>
      <c r="GRF143" s="205"/>
      <c r="GRG143" s="205"/>
      <c r="GRH143" s="205"/>
      <c r="GRI143" s="205"/>
      <c r="GRJ143" s="205"/>
      <c r="GRK143" s="205"/>
      <c r="GRL143" s="205"/>
      <c r="GRM143" s="205"/>
      <c r="GRN143" s="205"/>
      <c r="GRO143" s="205"/>
      <c r="GRP143" s="205"/>
      <c r="GRQ143" s="205"/>
      <c r="GRR143" s="205"/>
      <c r="GRS143" s="205"/>
      <c r="GRT143" s="205"/>
      <c r="GRU143" s="205"/>
      <c r="GRV143" s="205"/>
      <c r="GRW143" s="205"/>
      <c r="GRX143" s="205"/>
      <c r="GRY143" s="205"/>
      <c r="GRZ143" s="205"/>
      <c r="GSA143" s="205"/>
      <c r="GSB143" s="205"/>
      <c r="GSC143" s="205"/>
      <c r="GSD143" s="205"/>
      <c r="GSE143" s="205"/>
      <c r="GSF143" s="205"/>
      <c r="GSG143" s="205"/>
      <c r="GSH143" s="205"/>
      <c r="GSI143" s="205"/>
      <c r="GSJ143" s="205"/>
      <c r="GSK143" s="205"/>
      <c r="GSL143" s="205"/>
      <c r="GSM143" s="205"/>
      <c r="GSN143" s="205"/>
      <c r="GSO143" s="205"/>
      <c r="GSP143" s="205"/>
      <c r="GSQ143" s="205"/>
      <c r="GSR143" s="205"/>
      <c r="GSS143" s="205"/>
      <c r="GST143" s="205"/>
      <c r="GSU143" s="205"/>
      <c r="GSV143" s="205"/>
      <c r="GSW143" s="205"/>
      <c r="GSX143" s="205"/>
      <c r="GSY143" s="205"/>
      <c r="GSZ143" s="205"/>
      <c r="GTA143" s="205"/>
      <c r="GTB143" s="205"/>
      <c r="GTC143" s="205"/>
      <c r="GTD143" s="205"/>
      <c r="GTE143" s="205"/>
      <c r="GTF143" s="205"/>
      <c r="GTG143" s="205"/>
      <c r="GTH143" s="205"/>
      <c r="GTI143" s="205"/>
      <c r="GTJ143" s="205"/>
      <c r="GTK143" s="205"/>
      <c r="GTL143" s="205"/>
      <c r="GTM143" s="205"/>
      <c r="GTN143" s="205"/>
      <c r="GTO143" s="205"/>
      <c r="GTP143" s="205"/>
      <c r="GTQ143" s="205"/>
      <c r="GTR143" s="205"/>
      <c r="GTS143" s="205"/>
      <c r="GTT143" s="205"/>
      <c r="GTU143" s="205"/>
      <c r="GTV143" s="205"/>
      <c r="GTW143" s="205"/>
      <c r="GTX143" s="205"/>
      <c r="GTY143" s="205"/>
      <c r="GTZ143" s="205"/>
      <c r="GUA143" s="205"/>
      <c r="GUB143" s="205"/>
      <c r="GUC143" s="205"/>
      <c r="GUD143" s="205"/>
      <c r="GUE143" s="205"/>
      <c r="GUF143" s="205"/>
      <c r="GUG143" s="205"/>
      <c r="GUH143" s="205"/>
      <c r="GUI143" s="205"/>
      <c r="GUJ143" s="205"/>
      <c r="GUK143" s="205"/>
      <c r="GUL143" s="205"/>
      <c r="GUM143" s="205"/>
      <c r="GUN143" s="205"/>
      <c r="GUO143" s="205"/>
      <c r="GUP143" s="205"/>
      <c r="GUQ143" s="205"/>
      <c r="GUR143" s="205"/>
      <c r="GUS143" s="205"/>
      <c r="GUT143" s="205"/>
      <c r="GUU143" s="205"/>
      <c r="GUV143" s="205"/>
      <c r="GUW143" s="205"/>
      <c r="GUX143" s="205"/>
      <c r="GUY143" s="205"/>
      <c r="GUZ143" s="205"/>
      <c r="GVA143" s="205"/>
      <c r="GVB143" s="205"/>
      <c r="GVC143" s="205"/>
      <c r="GVD143" s="205"/>
      <c r="GVE143" s="205"/>
      <c r="GVF143" s="205"/>
      <c r="GVG143" s="205"/>
      <c r="GVH143" s="205"/>
      <c r="GVI143" s="205"/>
      <c r="GVJ143" s="205"/>
      <c r="GVK143" s="205"/>
      <c r="GVL143" s="205"/>
      <c r="GVM143" s="205"/>
      <c r="GVN143" s="205"/>
      <c r="GVO143" s="205"/>
      <c r="GVP143" s="205"/>
      <c r="GVQ143" s="205"/>
      <c r="GVR143" s="205"/>
      <c r="GVS143" s="205"/>
      <c r="GVT143" s="205"/>
      <c r="GVU143" s="205"/>
      <c r="GVV143" s="205"/>
      <c r="GVW143" s="205"/>
      <c r="GVX143" s="205"/>
      <c r="GVY143" s="205"/>
      <c r="GVZ143" s="205"/>
      <c r="GWA143" s="205"/>
      <c r="GWB143" s="205"/>
      <c r="GWC143" s="205"/>
      <c r="GWD143" s="205"/>
      <c r="GWE143" s="205"/>
      <c r="GWF143" s="205"/>
      <c r="GWG143" s="205"/>
      <c r="GWH143" s="205"/>
      <c r="GWI143" s="205"/>
      <c r="GWJ143" s="205"/>
      <c r="GWK143" s="205"/>
      <c r="GWL143" s="205"/>
      <c r="GWM143" s="205"/>
      <c r="GWN143" s="205"/>
      <c r="GWO143" s="205"/>
      <c r="GWP143" s="205"/>
      <c r="GWQ143" s="205"/>
      <c r="GWR143" s="205"/>
      <c r="GWS143" s="205"/>
      <c r="GWT143" s="205"/>
      <c r="GWU143" s="205"/>
      <c r="GWV143" s="205"/>
      <c r="GWW143" s="205"/>
      <c r="GWX143" s="205"/>
      <c r="GWY143" s="205"/>
      <c r="GWZ143" s="205"/>
      <c r="GXA143" s="205"/>
      <c r="GXB143" s="205"/>
      <c r="GXC143" s="205"/>
      <c r="GXD143" s="205"/>
      <c r="GXE143" s="205"/>
      <c r="GXF143" s="205"/>
      <c r="GXG143" s="205"/>
      <c r="GXH143" s="205"/>
      <c r="GXI143" s="205"/>
      <c r="GXJ143" s="205"/>
      <c r="GXK143" s="205"/>
      <c r="GXL143" s="205"/>
      <c r="GXM143" s="205"/>
      <c r="GXN143" s="205"/>
      <c r="GXO143" s="205"/>
      <c r="GXP143" s="205"/>
      <c r="GXQ143" s="205"/>
      <c r="GXR143" s="205"/>
      <c r="GXS143" s="205"/>
      <c r="GXT143" s="205"/>
      <c r="GXU143" s="205"/>
      <c r="GXV143" s="205"/>
      <c r="GXW143" s="205"/>
      <c r="GYD143" s="205"/>
      <c r="GYE143" s="205"/>
      <c r="GYF143" s="205"/>
      <c r="GYG143" s="205"/>
      <c r="GYH143" s="205"/>
      <c r="GYI143" s="205"/>
      <c r="GYJ143" s="205"/>
      <c r="GYK143" s="205"/>
      <c r="GYL143" s="205"/>
      <c r="GYM143" s="205"/>
      <c r="GYN143" s="205"/>
      <c r="GYO143" s="205"/>
      <c r="GYP143" s="205"/>
      <c r="GYQ143" s="205"/>
      <c r="GYR143" s="205"/>
      <c r="GYS143" s="205"/>
      <c r="GYT143" s="205"/>
      <c r="GYU143" s="205"/>
      <c r="GYV143" s="205"/>
      <c r="GYW143" s="205"/>
      <c r="GYX143" s="205"/>
      <c r="GYY143" s="205"/>
      <c r="GYZ143" s="205"/>
      <c r="GZA143" s="205"/>
      <c r="GZB143" s="205"/>
      <c r="GZC143" s="205"/>
      <c r="GZD143" s="205"/>
      <c r="GZE143" s="205"/>
      <c r="GZF143" s="205"/>
      <c r="GZG143" s="205"/>
      <c r="GZH143" s="205"/>
      <c r="GZI143" s="205"/>
      <c r="GZJ143" s="205"/>
      <c r="GZK143" s="205"/>
      <c r="GZL143" s="205"/>
      <c r="GZM143" s="205"/>
      <c r="GZN143" s="205"/>
      <c r="GZO143" s="205"/>
      <c r="GZP143" s="205"/>
      <c r="GZQ143" s="205"/>
      <c r="GZR143" s="205"/>
      <c r="GZS143" s="205"/>
      <c r="GZT143" s="205"/>
      <c r="GZU143" s="205"/>
      <c r="GZV143" s="205"/>
      <c r="GZW143" s="205"/>
      <c r="GZX143" s="205"/>
      <c r="GZY143" s="205"/>
      <c r="GZZ143" s="205"/>
      <c r="HAA143" s="205"/>
      <c r="HAB143" s="205"/>
      <c r="HAC143" s="205"/>
      <c r="HAD143" s="205"/>
      <c r="HAE143" s="205"/>
      <c r="HAF143" s="205"/>
      <c r="HAG143" s="205"/>
      <c r="HAH143" s="205"/>
      <c r="HAI143" s="205"/>
      <c r="HAJ143" s="205"/>
      <c r="HAK143" s="205"/>
      <c r="HAL143" s="205"/>
      <c r="HAM143" s="205"/>
      <c r="HAN143" s="205"/>
      <c r="HAO143" s="205"/>
      <c r="HAP143" s="205"/>
      <c r="HAQ143" s="205"/>
      <c r="HAR143" s="205"/>
      <c r="HAS143" s="205"/>
      <c r="HAT143" s="205"/>
      <c r="HAU143" s="205"/>
      <c r="HAV143" s="205"/>
      <c r="HAW143" s="205"/>
      <c r="HAX143" s="205"/>
      <c r="HAY143" s="205"/>
      <c r="HAZ143" s="205"/>
      <c r="HBA143" s="205"/>
      <c r="HBB143" s="205"/>
      <c r="HBC143" s="205"/>
      <c r="HBD143" s="205"/>
      <c r="HBE143" s="205"/>
      <c r="HBF143" s="205"/>
      <c r="HBG143" s="205"/>
      <c r="HBH143" s="205"/>
      <c r="HBI143" s="205"/>
      <c r="HBJ143" s="205"/>
      <c r="HBK143" s="205"/>
      <c r="HBL143" s="205"/>
      <c r="HBM143" s="205"/>
      <c r="HBN143" s="205"/>
      <c r="HBO143" s="205"/>
      <c r="HBP143" s="205"/>
      <c r="HBQ143" s="205"/>
      <c r="HBR143" s="205"/>
      <c r="HBS143" s="205"/>
      <c r="HBT143" s="205"/>
      <c r="HBU143" s="205"/>
      <c r="HBV143" s="205"/>
      <c r="HBW143" s="205"/>
      <c r="HBX143" s="205"/>
      <c r="HBY143" s="205"/>
      <c r="HBZ143" s="205"/>
      <c r="HCA143" s="205"/>
      <c r="HCB143" s="205"/>
      <c r="HCC143" s="205"/>
      <c r="HCD143" s="205"/>
      <c r="HCE143" s="205"/>
      <c r="HCF143" s="205"/>
      <c r="HCG143" s="205"/>
      <c r="HCH143" s="205"/>
      <c r="HCI143" s="205"/>
      <c r="HCJ143" s="205"/>
      <c r="HCK143" s="205"/>
      <c r="HCL143" s="205"/>
      <c r="HCM143" s="205"/>
      <c r="HCN143" s="205"/>
      <c r="HCO143" s="205"/>
      <c r="HCP143" s="205"/>
      <c r="HCQ143" s="205"/>
      <c r="HCR143" s="205"/>
      <c r="HCS143" s="205"/>
      <c r="HCT143" s="205"/>
      <c r="HCU143" s="205"/>
      <c r="HCV143" s="205"/>
      <c r="HCW143" s="205"/>
      <c r="HCX143" s="205"/>
      <c r="HCY143" s="205"/>
      <c r="HCZ143" s="205"/>
      <c r="HDA143" s="205"/>
      <c r="HDB143" s="205"/>
      <c r="HDC143" s="205"/>
      <c r="HDD143" s="205"/>
      <c r="HDE143" s="205"/>
      <c r="HDF143" s="205"/>
      <c r="HDG143" s="205"/>
      <c r="HDH143" s="205"/>
      <c r="HDI143" s="205"/>
      <c r="HDJ143" s="205"/>
      <c r="HDK143" s="205"/>
      <c r="HDL143" s="205"/>
      <c r="HDM143" s="205"/>
      <c r="HDN143" s="205"/>
      <c r="HDO143" s="205"/>
      <c r="HDP143" s="205"/>
      <c r="HDQ143" s="205"/>
      <c r="HDR143" s="205"/>
      <c r="HDS143" s="205"/>
      <c r="HDT143" s="205"/>
      <c r="HDU143" s="205"/>
      <c r="HDV143" s="205"/>
      <c r="HDW143" s="205"/>
      <c r="HDX143" s="205"/>
      <c r="HDY143" s="205"/>
      <c r="HDZ143" s="205"/>
      <c r="HEA143" s="205"/>
      <c r="HEB143" s="205"/>
      <c r="HEC143" s="205"/>
      <c r="HED143" s="205"/>
      <c r="HEE143" s="205"/>
      <c r="HEF143" s="205"/>
      <c r="HEG143" s="205"/>
      <c r="HEH143" s="205"/>
      <c r="HEI143" s="205"/>
      <c r="HEJ143" s="205"/>
      <c r="HEK143" s="205"/>
      <c r="HEL143" s="205"/>
      <c r="HEM143" s="205"/>
      <c r="HEN143" s="205"/>
      <c r="HEO143" s="205"/>
      <c r="HEP143" s="205"/>
      <c r="HEQ143" s="205"/>
      <c r="HER143" s="205"/>
      <c r="HES143" s="205"/>
      <c r="HET143" s="205"/>
      <c r="HEU143" s="205"/>
      <c r="HEV143" s="205"/>
      <c r="HEW143" s="205"/>
      <c r="HEX143" s="205"/>
      <c r="HEY143" s="205"/>
      <c r="HEZ143" s="205"/>
      <c r="HFA143" s="205"/>
      <c r="HFB143" s="205"/>
      <c r="HFC143" s="205"/>
      <c r="HFD143" s="205"/>
      <c r="HFE143" s="205"/>
      <c r="HFF143" s="205"/>
      <c r="HFG143" s="205"/>
      <c r="HFH143" s="205"/>
      <c r="HFI143" s="205"/>
      <c r="HFJ143" s="205"/>
      <c r="HFK143" s="205"/>
      <c r="HFL143" s="205"/>
      <c r="HFM143" s="205"/>
      <c r="HFN143" s="205"/>
      <c r="HFO143" s="205"/>
      <c r="HFP143" s="205"/>
      <c r="HFQ143" s="205"/>
      <c r="HFR143" s="205"/>
      <c r="HFS143" s="205"/>
      <c r="HFT143" s="205"/>
      <c r="HFU143" s="205"/>
      <c r="HFV143" s="205"/>
      <c r="HFW143" s="205"/>
      <c r="HFX143" s="205"/>
      <c r="HFY143" s="205"/>
      <c r="HFZ143" s="205"/>
      <c r="HGA143" s="205"/>
      <c r="HGB143" s="205"/>
      <c r="HGC143" s="205"/>
      <c r="HGD143" s="205"/>
      <c r="HGE143" s="205"/>
      <c r="HGF143" s="205"/>
      <c r="HGG143" s="205"/>
      <c r="HGH143" s="205"/>
      <c r="HGI143" s="205"/>
      <c r="HGJ143" s="205"/>
      <c r="HGK143" s="205"/>
      <c r="HGL143" s="205"/>
      <c r="HGM143" s="205"/>
      <c r="HGN143" s="205"/>
      <c r="HGO143" s="205"/>
      <c r="HGP143" s="205"/>
      <c r="HGQ143" s="205"/>
      <c r="HGR143" s="205"/>
      <c r="HGS143" s="205"/>
      <c r="HGT143" s="205"/>
      <c r="HGU143" s="205"/>
      <c r="HGV143" s="205"/>
      <c r="HGW143" s="205"/>
      <c r="HGX143" s="205"/>
      <c r="HGY143" s="205"/>
      <c r="HGZ143" s="205"/>
      <c r="HHA143" s="205"/>
      <c r="HHB143" s="205"/>
      <c r="HHC143" s="205"/>
      <c r="HHD143" s="205"/>
      <c r="HHE143" s="205"/>
      <c r="HHF143" s="205"/>
      <c r="HHG143" s="205"/>
      <c r="HHH143" s="205"/>
      <c r="HHI143" s="205"/>
      <c r="HHJ143" s="205"/>
      <c r="HHK143" s="205"/>
      <c r="HHL143" s="205"/>
      <c r="HHM143" s="205"/>
      <c r="HHN143" s="205"/>
      <c r="HHO143" s="205"/>
      <c r="HHP143" s="205"/>
      <c r="HHQ143" s="205"/>
      <c r="HHR143" s="205"/>
      <c r="HHS143" s="205"/>
      <c r="HHZ143" s="205"/>
      <c r="HIA143" s="205"/>
      <c r="HIB143" s="205"/>
      <c r="HIC143" s="205"/>
      <c r="HID143" s="205"/>
      <c r="HIE143" s="205"/>
      <c r="HIF143" s="205"/>
      <c r="HIG143" s="205"/>
      <c r="HIH143" s="205"/>
      <c r="HII143" s="205"/>
      <c r="HIJ143" s="205"/>
      <c r="HIK143" s="205"/>
      <c r="HIL143" s="205"/>
      <c r="HIM143" s="205"/>
      <c r="HIN143" s="205"/>
      <c r="HIO143" s="205"/>
      <c r="HIP143" s="205"/>
      <c r="HIQ143" s="205"/>
      <c r="HIR143" s="205"/>
      <c r="HIS143" s="205"/>
      <c r="HIT143" s="205"/>
      <c r="HIU143" s="205"/>
      <c r="HIV143" s="205"/>
      <c r="HIW143" s="205"/>
      <c r="HIX143" s="205"/>
      <c r="HIY143" s="205"/>
      <c r="HIZ143" s="205"/>
      <c r="HJA143" s="205"/>
      <c r="HJB143" s="205"/>
      <c r="HJC143" s="205"/>
      <c r="HJD143" s="205"/>
      <c r="HJE143" s="205"/>
      <c r="HJF143" s="205"/>
      <c r="HJG143" s="205"/>
      <c r="HJH143" s="205"/>
      <c r="HJI143" s="205"/>
      <c r="HJJ143" s="205"/>
      <c r="HJK143" s="205"/>
      <c r="HJL143" s="205"/>
      <c r="HJM143" s="205"/>
      <c r="HJN143" s="205"/>
      <c r="HJO143" s="205"/>
      <c r="HJP143" s="205"/>
      <c r="HJQ143" s="205"/>
      <c r="HJR143" s="205"/>
      <c r="HJS143" s="205"/>
      <c r="HJT143" s="205"/>
      <c r="HJU143" s="205"/>
      <c r="HJV143" s="205"/>
      <c r="HJW143" s="205"/>
      <c r="HJX143" s="205"/>
      <c r="HJY143" s="205"/>
      <c r="HJZ143" s="205"/>
      <c r="HKA143" s="205"/>
      <c r="HKB143" s="205"/>
      <c r="HKC143" s="205"/>
      <c r="HKD143" s="205"/>
      <c r="HKE143" s="205"/>
      <c r="HKF143" s="205"/>
      <c r="HKG143" s="205"/>
      <c r="HKH143" s="205"/>
      <c r="HKI143" s="205"/>
      <c r="HKJ143" s="205"/>
      <c r="HKK143" s="205"/>
      <c r="HKL143" s="205"/>
      <c r="HKM143" s="205"/>
      <c r="HKN143" s="205"/>
      <c r="HKO143" s="205"/>
      <c r="HKP143" s="205"/>
      <c r="HKQ143" s="205"/>
      <c r="HKR143" s="205"/>
      <c r="HKS143" s="205"/>
      <c r="HKT143" s="205"/>
      <c r="HKU143" s="205"/>
      <c r="HKV143" s="205"/>
      <c r="HKW143" s="205"/>
      <c r="HKX143" s="205"/>
      <c r="HKY143" s="205"/>
      <c r="HKZ143" s="205"/>
      <c r="HLA143" s="205"/>
      <c r="HLB143" s="205"/>
      <c r="HLC143" s="205"/>
      <c r="HLD143" s="205"/>
      <c r="HLE143" s="205"/>
      <c r="HLF143" s="205"/>
      <c r="HLG143" s="205"/>
      <c r="HLH143" s="205"/>
      <c r="HLI143" s="205"/>
      <c r="HLJ143" s="205"/>
      <c r="HLK143" s="205"/>
      <c r="HLL143" s="205"/>
      <c r="HLM143" s="205"/>
      <c r="HLN143" s="205"/>
      <c r="HLO143" s="205"/>
      <c r="HLP143" s="205"/>
      <c r="HLQ143" s="205"/>
      <c r="HLR143" s="205"/>
      <c r="HLS143" s="205"/>
      <c r="HLT143" s="205"/>
      <c r="HLU143" s="205"/>
      <c r="HLV143" s="205"/>
      <c r="HLW143" s="205"/>
      <c r="HLX143" s="205"/>
      <c r="HLY143" s="205"/>
      <c r="HLZ143" s="205"/>
      <c r="HMA143" s="205"/>
      <c r="HMB143" s="205"/>
      <c r="HMC143" s="205"/>
      <c r="HMD143" s="205"/>
      <c r="HME143" s="205"/>
      <c r="HMF143" s="205"/>
      <c r="HMG143" s="205"/>
      <c r="HMH143" s="205"/>
      <c r="HMI143" s="205"/>
      <c r="HMJ143" s="205"/>
      <c r="HMK143" s="205"/>
      <c r="HML143" s="205"/>
      <c r="HMM143" s="205"/>
      <c r="HMN143" s="205"/>
      <c r="HMO143" s="205"/>
      <c r="HMP143" s="205"/>
      <c r="HMQ143" s="205"/>
      <c r="HMR143" s="205"/>
      <c r="HMS143" s="205"/>
      <c r="HMT143" s="205"/>
      <c r="HMU143" s="205"/>
      <c r="HMV143" s="205"/>
      <c r="HMW143" s="205"/>
      <c r="HMX143" s="205"/>
      <c r="HMY143" s="205"/>
      <c r="HMZ143" s="205"/>
      <c r="HNA143" s="205"/>
      <c r="HNB143" s="205"/>
      <c r="HNC143" s="205"/>
      <c r="HND143" s="205"/>
      <c r="HNE143" s="205"/>
      <c r="HNF143" s="205"/>
      <c r="HNG143" s="205"/>
      <c r="HNH143" s="205"/>
      <c r="HNI143" s="205"/>
      <c r="HNJ143" s="205"/>
      <c r="HNK143" s="205"/>
      <c r="HNL143" s="205"/>
      <c r="HNM143" s="205"/>
      <c r="HNN143" s="205"/>
      <c r="HNO143" s="205"/>
      <c r="HNP143" s="205"/>
      <c r="HNQ143" s="205"/>
      <c r="HNR143" s="205"/>
      <c r="HNS143" s="205"/>
      <c r="HNT143" s="205"/>
      <c r="HNU143" s="205"/>
      <c r="HNV143" s="205"/>
      <c r="HNW143" s="205"/>
      <c r="HNX143" s="205"/>
      <c r="HNY143" s="205"/>
      <c r="HNZ143" s="205"/>
      <c r="HOA143" s="205"/>
      <c r="HOB143" s="205"/>
      <c r="HOC143" s="205"/>
      <c r="HOD143" s="205"/>
      <c r="HOE143" s="205"/>
      <c r="HOF143" s="205"/>
      <c r="HOG143" s="205"/>
      <c r="HOH143" s="205"/>
      <c r="HOI143" s="205"/>
      <c r="HOJ143" s="205"/>
      <c r="HOK143" s="205"/>
      <c r="HOL143" s="205"/>
      <c r="HOM143" s="205"/>
      <c r="HON143" s="205"/>
      <c r="HOO143" s="205"/>
      <c r="HOP143" s="205"/>
      <c r="HOQ143" s="205"/>
      <c r="HOR143" s="205"/>
      <c r="HOS143" s="205"/>
      <c r="HOT143" s="205"/>
      <c r="HOU143" s="205"/>
      <c r="HOV143" s="205"/>
      <c r="HOW143" s="205"/>
      <c r="HOX143" s="205"/>
      <c r="HOY143" s="205"/>
      <c r="HOZ143" s="205"/>
      <c r="HPA143" s="205"/>
      <c r="HPB143" s="205"/>
      <c r="HPC143" s="205"/>
      <c r="HPD143" s="205"/>
      <c r="HPE143" s="205"/>
      <c r="HPF143" s="205"/>
      <c r="HPG143" s="205"/>
      <c r="HPH143" s="205"/>
      <c r="HPI143" s="205"/>
      <c r="HPJ143" s="205"/>
      <c r="HPK143" s="205"/>
      <c r="HPL143" s="205"/>
      <c r="HPM143" s="205"/>
      <c r="HPN143" s="205"/>
      <c r="HPO143" s="205"/>
      <c r="HPP143" s="205"/>
      <c r="HPQ143" s="205"/>
      <c r="HPR143" s="205"/>
      <c r="HPS143" s="205"/>
      <c r="HPT143" s="205"/>
      <c r="HPU143" s="205"/>
      <c r="HPV143" s="205"/>
      <c r="HPW143" s="205"/>
      <c r="HPX143" s="205"/>
      <c r="HPY143" s="205"/>
      <c r="HPZ143" s="205"/>
      <c r="HQA143" s="205"/>
      <c r="HQB143" s="205"/>
      <c r="HQC143" s="205"/>
      <c r="HQD143" s="205"/>
      <c r="HQE143" s="205"/>
      <c r="HQF143" s="205"/>
      <c r="HQG143" s="205"/>
      <c r="HQH143" s="205"/>
      <c r="HQI143" s="205"/>
      <c r="HQJ143" s="205"/>
      <c r="HQK143" s="205"/>
      <c r="HQL143" s="205"/>
      <c r="HQM143" s="205"/>
      <c r="HQN143" s="205"/>
      <c r="HQO143" s="205"/>
      <c r="HQP143" s="205"/>
      <c r="HQQ143" s="205"/>
      <c r="HQR143" s="205"/>
      <c r="HQS143" s="205"/>
      <c r="HQT143" s="205"/>
      <c r="HQU143" s="205"/>
      <c r="HQV143" s="205"/>
      <c r="HQW143" s="205"/>
      <c r="HQX143" s="205"/>
      <c r="HQY143" s="205"/>
      <c r="HQZ143" s="205"/>
      <c r="HRA143" s="205"/>
      <c r="HRB143" s="205"/>
      <c r="HRC143" s="205"/>
      <c r="HRD143" s="205"/>
      <c r="HRE143" s="205"/>
      <c r="HRF143" s="205"/>
      <c r="HRG143" s="205"/>
      <c r="HRH143" s="205"/>
      <c r="HRI143" s="205"/>
      <c r="HRJ143" s="205"/>
      <c r="HRK143" s="205"/>
      <c r="HRL143" s="205"/>
      <c r="HRM143" s="205"/>
      <c r="HRN143" s="205"/>
      <c r="HRO143" s="205"/>
      <c r="HRV143" s="205"/>
      <c r="HRW143" s="205"/>
      <c r="HRX143" s="205"/>
      <c r="HRY143" s="205"/>
      <c r="HRZ143" s="205"/>
      <c r="HSA143" s="205"/>
      <c r="HSB143" s="205"/>
      <c r="HSC143" s="205"/>
      <c r="HSD143" s="205"/>
      <c r="HSE143" s="205"/>
      <c r="HSF143" s="205"/>
      <c r="HSG143" s="205"/>
      <c r="HSH143" s="205"/>
      <c r="HSI143" s="205"/>
      <c r="HSJ143" s="205"/>
      <c r="HSK143" s="205"/>
      <c r="HSL143" s="205"/>
      <c r="HSM143" s="205"/>
      <c r="HSN143" s="205"/>
      <c r="HSO143" s="205"/>
      <c r="HSP143" s="205"/>
      <c r="HSQ143" s="205"/>
      <c r="HSR143" s="205"/>
      <c r="HSS143" s="205"/>
      <c r="HST143" s="205"/>
      <c r="HSU143" s="205"/>
      <c r="HSV143" s="205"/>
      <c r="HSW143" s="205"/>
      <c r="HSX143" s="205"/>
      <c r="HSY143" s="205"/>
      <c r="HSZ143" s="205"/>
      <c r="HTA143" s="205"/>
      <c r="HTB143" s="205"/>
      <c r="HTC143" s="205"/>
      <c r="HTD143" s="205"/>
      <c r="HTE143" s="205"/>
      <c r="HTF143" s="205"/>
      <c r="HTG143" s="205"/>
      <c r="HTH143" s="205"/>
      <c r="HTI143" s="205"/>
      <c r="HTJ143" s="205"/>
      <c r="HTK143" s="205"/>
      <c r="HTL143" s="205"/>
      <c r="HTM143" s="205"/>
      <c r="HTN143" s="205"/>
      <c r="HTO143" s="205"/>
      <c r="HTP143" s="205"/>
      <c r="HTQ143" s="205"/>
      <c r="HTR143" s="205"/>
      <c r="HTS143" s="205"/>
      <c r="HTT143" s="205"/>
      <c r="HTU143" s="205"/>
      <c r="HTV143" s="205"/>
      <c r="HTW143" s="205"/>
      <c r="HTX143" s="205"/>
      <c r="HTY143" s="205"/>
      <c r="HTZ143" s="205"/>
      <c r="HUA143" s="205"/>
      <c r="HUB143" s="205"/>
      <c r="HUC143" s="205"/>
      <c r="HUD143" s="205"/>
      <c r="HUE143" s="205"/>
      <c r="HUF143" s="205"/>
      <c r="HUG143" s="205"/>
      <c r="HUH143" s="205"/>
      <c r="HUI143" s="205"/>
      <c r="HUJ143" s="205"/>
      <c r="HUK143" s="205"/>
      <c r="HUL143" s="205"/>
      <c r="HUM143" s="205"/>
      <c r="HUN143" s="205"/>
      <c r="HUO143" s="205"/>
      <c r="HUP143" s="205"/>
      <c r="HUQ143" s="205"/>
      <c r="HUR143" s="205"/>
      <c r="HUS143" s="205"/>
      <c r="HUT143" s="205"/>
      <c r="HUU143" s="205"/>
      <c r="HUV143" s="205"/>
      <c r="HUW143" s="205"/>
      <c r="HUX143" s="205"/>
      <c r="HUY143" s="205"/>
      <c r="HUZ143" s="205"/>
      <c r="HVA143" s="205"/>
      <c r="HVB143" s="205"/>
      <c r="HVC143" s="205"/>
      <c r="HVD143" s="205"/>
      <c r="HVE143" s="205"/>
      <c r="HVF143" s="205"/>
      <c r="HVG143" s="205"/>
      <c r="HVH143" s="205"/>
      <c r="HVI143" s="205"/>
      <c r="HVJ143" s="205"/>
      <c r="HVK143" s="205"/>
      <c r="HVL143" s="205"/>
      <c r="HVM143" s="205"/>
      <c r="HVN143" s="205"/>
      <c r="HVO143" s="205"/>
      <c r="HVP143" s="205"/>
      <c r="HVQ143" s="205"/>
      <c r="HVR143" s="205"/>
      <c r="HVS143" s="205"/>
      <c r="HVT143" s="205"/>
      <c r="HVU143" s="205"/>
      <c r="HVV143" s="205"/>
      <c r="HVW143" s="205"/>
      <c r="HVX143" s="205"/>
      <c r="HVY143" s="205"/>
      <c r="HVZ143" s="205"/>
      <c r="HWA143" s="205"/>
      <c r="HWB143" s="205"/>
      <c r="HWC143" s="205"/>
      <c r="HWD143" s="205"/>
      <c r="HWE143" s="205"/>
      <c r="HWF143" s="205"/>
      <c r="HWG143" s="205"/>
      <c r="HWH143" s="205"/>
      <c r="HWI143" s="205"/>
      <c r="HWJ143" s="205"/>
      <c r="HWK143" s="205"/>
      <c r="HWL143" s="205"/>
      <c r="HWM143" s="205"/>
      <c r="HWN143" s="205"/>
      <c r="HWO143" s="205"/>
      <c r="HWP143" s="205"/>
      <c r="HWQ143" s="205"/>
      <c r="HWR143" s="205"/>
      <c r="HWS143" s="205"/>
      <c r="HWT143" s="205"/>
      <c r="HWU143" s="205"/>
      <c r="HWV143" s="205"/>
      <c r="HWW143" s="205"/>
      <c r="HWX143" s="205"/>
      <c r="HWY143" s="205"/>
      <c r="HWZ143" s="205"/>
      <c r="HXA143" s="205"/>
      <c r="HXB143" s="205"/>
      <c r="HXC143" s="205"/>
      <c r="HXD143" s="205"/>
      <c r="HXE143" s="205"/>
      <c r="HXF143" s="205"/>
      <c r="HXG143" s="205"/>
      <c r="HXH143" s="205"/>
      <c r="HXI143" s="205"/>
      <c r="HXJ143" s="205"/>
      <c r="HXK143" s="205"/>
      <c r="HXL143" s="205"/>
      <c r="HXM143" s="205"/>
      <c r="HXN143" s="205"/>
      <c r="HXO143" s="205"/>
      <c r="HXP143" s="205"/>
      <c r="HXQ143" s="205"/>
      <c r="HXR143" s="205"/>
      <c r="HXS143" s="205"/>
      <c r="HXT143" s="205"/>
      <c r="HXU143" s="205"/>
      <c r="HXV143" s="205"/>
      <c r="HXW143" s="205"/>
      <c r="HXX143" s="205"/>
      <c r="HXY143" s="205"/>
      <c r="HXZ143" s="205"/>
      <c r="HYA143" s="205"/>
      <c r="HYB143" s="205"/>
      <c r="HYC143" s="205"/>
      <c r="HYD143" s="205"/>
      <c r="HYE143" s="205"/>
      <c r="HYF143" s="205"/>
      <c r="HYG143" s="205"/>
      <c r="HYH143" s="205"/>
      <c r="HYI143" s="205"/>
      <c r="HYJ143" s="205"/>
      <c r="HYK143" s="205"/>
      <c r="HYL143" s="205"/>
      <c r="HYM143" s="205"/>
      <c r="HYN143" s="205"/>
      <c r="HYO143" s="205"/>
      <c r="HYP143" s="205"/>
      <c r="HYQ143" s="205"/>
      <c r="HYR143" s="205"/>
      <c r="HYS143" s="205"/>
      <c r="HYT143" s="205"/>
      <c r="HYU143" s="205"/>
      <c r="HYV143" s="205"/>
      <c r="HYW143" s="205"/>
      <c r="HYX143" s="205"/>
      <c r="HYY143" s="205"/>
      <c r="HYZ143" s="205"/>
      <c r="HZA143" s="205"/>
      <c r="HZB143" s="205"/>
      <c r="HZC143" s="205"/>
      <c r="HZD143" s="205"/>
      <c r="HZE143" s="205"/>
      <c r="HZF143" s="205"/>
      <c r="HZG143" s="205"/>
      <c r="HZH143" s="205"/>
      <c r="HZI143" s="205"/>
      <c r="HZJ143" s="205"/>
      <c r="HZK143" s="205"/>
      <c r="HZL143" s="205"/>
      <c r="HZM143" s="205"/>
      <c r="HZN143" s="205"/>
      <c r="HZO143" s="205"/>
      <c r="HZP143" s="205"/>
      <c r="HZQ143" s="205"/>
      <c r="HZR143" s="205"/>
      <c r="HZS143" s="205"/>
      <c r="HZT143" s="205"/>
      <c r="HZU143" s="205"/>
      <c r="HZV143" s="205"/>
      <c r="HZW143" s="205"/>
      <c r="HZX143" s="205"/>
      <c r="HZY143" s="205"/>
      <c r="HZZ143" s="205"/>
      <c r="IAA143" s="205"/>
      <c r="IAB143" s="205"/>
      <c r="IAC143" s="205"/>
      <c r="IAD143" s="205"/>
      <c r="IAE143" s="205"/>
      <c r="IAF143" s="205"/>
      <c r="IAG143" s="205"/>
      <c r="IAH143" s="205"/>
      <c r="IAI143" s="205"/>
      <c r="IAJ143" s="205"/>
      <c r="IAK143" s="205"/>
      <c r="IAL143" s="205"/>
      <c r="IAM143" s="205"/>
      <c r="IAN143" s="205"/>
      <c r="IAO143" s="205"/>
      <c r="IAP143" s="205"/>
      <c r="IAQ143" s="205"/>
      <c r="IAR143" s="205"/>
      <c r="IAS143" s="205"/>
      <c r="IAT143" s="205"/>
      <c r="IAU143" s="205"/>
      <c r="IAV143" s="205"/>
      <c r="IAW143" s="205"/>
      <c r="IAX143" s="205"/>
      <c r="IAY143" s="205"/>
      <c r="IAZ143" s="205"/>
      <c r="IBA143" s="205"/>
      <c r="IBB143" s="205"/>
      <c r="IBC143" s="205"/>
      <c r="IBD143" s="205"/>
      <c r="IBE143" s="205"/>
      <c r="IBF143" s="205"/>
      <c r="IBG143" s="205"/>
      <c r="IBH143" s="205"/>
      <c r="IBI143" s="205"/>
      <c r="IBJ143" s="205"/>
      <c r="IBK143" s="205"/>
      <c r="IBR143" s="205"/>
      <c r="IBS143" s="205"/>
      <c r="IBT143" s="205"/>
      <c r="IBU143" s="205"/>
      <c r="IBV143" s="205"/>
      <c r="IBW143" s="205"/>
      <c r="IBX143" s="205"/>
      <c r="IBY143" s="205"/>
      <c r="IBZ143" s="205"/>
      <c r="ICA143" s="205"/>
      <c r="ICB143" s="205"/>
      <c r="ICC143" s="205"/>
      <c r="ICD143" s="205"/>
      <c r="ICE143" s="205"/>
      <c r="ICF143" s="205"/>
      <c r="ICG143" s="205"/>
      <c r="ICH143" s="205"/>
      <c r="ICI143" s="205"/>
      <c r="ICJ143" s="205"/>
      <c r="ICK143" s="205"/>
      <c r="ICL143" s="205"/>
      <c r="ICM143" s="205"/>
      <c r="ICN143" s="205"/>
      <c r="ICO143" s="205"/>
      <c r="ICP143" s="205"/>
      <c r="ICQ143" s="205"/>
      <c r="ICR143" s="205"/>
      <c r="ICS143" s="205"/>
      <c r="ICT143" s="205"/>
      <c r="ICU143" s="205"/>
      <c r="ICV143" s="205"/>
      <c r="ICW143" s="205"/>
      <c r="ICX143" s="205"/>
      <c r="ICY143" s="205"/>
      <c r="ICZ143" s="205"/>
      <c r="IDA143" s="205"/>
      <c r="IDB143" s="205"/>
      <c r="IDC143" s="205"/>
      <c r="IDD143" s="205"/>
      <c r="IDE143" s="205"/>
      <c r="IDF143" s="205"/>
      <c r="IDG143" s="205"/>
      <c r="IDH143" s="205"/>
      <c r="IDI143" s="205"/>
      <c r="IDJ143" s="205"/>
      <c r="IDK143" s="205"/>
      <c r="IDL143" s="205"/>
      <c r="IDM143" s="205"/>
      <c r="IDN143" s="205"/>
      <c r="IDO143" s="205"/>
      <c r="IDP143" s="205"/>
      <c r="IDQ143" s="205"/>
      <c r="IDR143" s="205"/>
      <c r="IDS143" s="205"/>
      <c r="IDT143" s="205"/>
      <c r="IDU143" s="205"/>
      <c r="IDV143" s="205"/>
      <c r="IDW143" s="205"/>
      <c r="IDX143" s="205"/>
      <c r="IDY143" s="205"/>
      <c r="IDZ143" s="205"/>
      <c r="IEA143" s="205"/>
      <c r="IEB143" s="205"/>
      <c r="IEC143" s="205"/>
      <c r="IED143" s="205"/>
      <c r="IEE143" s="205"/>
      <c r="IEF143" s="205"/>
      <c r="IEG143" s="205"/>
      <c r="IEH143" s="205"/>
      <c r="IEI143" s="205"/>
      <c r="IEJ143" s="205"/>
      <c r="IEK143" s="205"/>
      <c r="IEL143" s="205"/>
      <c r="IEM143" s="205"/>
      <c r="IEN143" s="205"/>
      <c r="IEO143" s="205"/>
      <c r="IEP143" s="205"/>
      <c r="IEQ143" s="205"/>
      <c r="IER143" s="205"/>
      <c r="IES143" s="205"/>
      <c r="IET143" s="205"/>
      <c r="IEU143" s="205"/>
      <c r="IEV143" s="205"/>
      <c r="IEW143" s="205"/>
      <c r="IEX143" s="205"/>
      <c r="IEY143" s="205"/>
      <c r="IEZ143" s="205"/>
      <c r="IFA143" s="205"/>
      <c r="IFB143" s="205"/>
      <c r="IFC143" s="205"/>
      <c r="IFD143" s="205"/>
      <c r="IFE143" s="205"/>
      <c r="IFF143" s="205"/>
      <c r="IFG143" s="205"/>
      <c r="IFH143" s="205"/>
      <c r="IFI143" s="205"/>
      <c r="IFJ143" s="205"/>
      <c r="IFK143" s="205"/>
      <c r="IFL143" s="205"/>
      <c r="IFM143" s="205"/>
      <c r="IFN143" s="205"/>
      <c r="IFO143" s="205"/>
      <c r="IFP143" s="205"/>
      <c r="IFQ143" s="205"/>
      <c r="IFR143" s="205"/>
      <c r="IFS143" s="205"/>
      <c r="IFT143" s="205"/>
      <c r="IFU143" s="205"/>
      <c r="IFV143" s="205"/>
      <c r="IFW143" s="205"/>
      <c r="IFX143" s="205"/>
      <c r="IFY143" s="205"/>
      <c r="IFZ143" s="205"/>
      <c r="IGA143" s="205"/>
      <c r="IGB143" s="205"/>
      <c r="IGC143" s="205"/>
      <c r="IGD143" s="205"/>
      <c r="IGE143" s="205"/>
      <c r="IGF143" s="205"/>
      <c r="IGG143" s="205"/>
      <c r="IGH143" s="205"/>
      <c r="IGI143" s="205"/>
      <c r="IGJ143" s="205"/>
      <c r="IGK143" s="205"/>
      <c r="IGL143" s="205"/>
      <c r="IGM143" s="205"/>
      <c r="IGN143" s="205"/>
      <c r="IGO143" s="205"/>
      <c r="IGP143" s="205"/>
      <c r="IGQ143" s="205"/>
      <c r="IGR143" s="205"/>
      <c r="IGS143" s="205"/>
      <c r="IGT143" s="205"/>
      <c r="IGU143" s="205"/>
      <c r="IGV143" s="205"/>
      <c r="IGW143" s="205"/>
      <c r="IGX143" s="205"/>
      <c r="IGY143" s="205"/>
      <c r="IGZ143" s="205"/>
      <c r="IHA143" s="205"/>
      <c r="IHB143" s="205"/>
      <c r="IHC143" s="205"/>
      <c r="IHD143" s="205"/>
      <c r="IHE143" s="205"/>
      <c r="IHF143" s="205"/>
      <c r="IHG143" s="205"/>
      <c r="IHH143" s="205"/>
      <c r="IHI143" s="205"/>
      <c r="IHJ143" s="205"/>
      <c r="IHK143" s="205"/>
      <c r="IHL143" s="205"/>
      <c r="IHM143" s="205"/>
      <c r="IHN143" s="205"/>
      <c r="IHO143" s="205"/>
      <c r="IHP143" s="205"/>
      <c r="IHQ143" s="205"/>
      <c r="IHR143" s="205"/>
      <c r="IHS143" s="205"/>
      <c r="IHT143" s="205"/>
      <c r="IHU143" s="205"/>
      <c r="IHV143" s="205"/>
      <c r="IHW143" s="205"/>
      <c r="IHX143" s="205"/>
      <c r="IHY143" s="205"/>
      <c r="IHZ143" s="205"/>
      <c r="IIA143" s="205"/>
      <c r="IIB143" s="205"/>
      <c r="IIC143" s="205"/>
      <c r="IID143" s="205"/>
      <c r="IIE143" s="205"/>
      <c r="IIF143" s="205"/>
      <c r="IIG143" s="205"/>
      <c r="IIH143" s="205"/>
      <c r="III143" s="205"/>
      <c r="IIJ143" s="205"/>
      <c r="IIK143" s="205"/>
      <c r="IIL143" s="205"/>
      <c r="IIM143" s="205"/>
      <c r="IIN143" s="205"/>
      <c r="IIO143" s="205"/>
      <c r="IIP143" s="205"/>
      <c r="IIQ143" s="205"/>
      <c r="IIR143" s="205"/>
      <c r="IIS143" s="205"/>
      <c r="IIT143" s="205"/>
      <c r="IIU143" s="205"/>
      <c r="IIV143" s="205"/>
      <c r="IIW143" s="205"/>
      <c r="IIX143" s="205"/>
      <c r="IIY143" s="205"/>
      <c r="IIZ143" s="205"/>
      <c r="IJA143" s="205"/>
      <c r="IJB143" s="205"/>
      <c r="IJC143" s="205"/>
      <c r="IJD143" s="205"/>
      <c r="IJE143" s="205"/>
      <c r="IJF143" s="205"/>
      <c r="IJG143" s="205"/>
      <c r="IJH143" s="205"/>
      <c r="IJI143" s="205"/>
      <c r="IJJ143" s="205"/>
      <c r="IJK143" s="205"/>
      <c r="IJL143" s="205"/>
      <c r="IJM143" s="205"/>
      <c r="IJN143" s="205"/>
      <c r="IJO143" s="205"/>
      <c r="IJP143" s="205"/>
      <c r="IJQ143" s="205"/>
      <c r="IJR143" s="205"/>
      <c r="IJS143" s="205"/>
      <c r="IJT143" s="205"/>
      <c r="IJU143" s="205"/>
      <c r="IJV143" s="205"/>
      <c r="IJW143" s="205"/>
      <c r="IJX143" s="205"/>
      <c r="IJY143" s="205"/>
      <c r="IJZ143" s="205"/>
      <c r="IKA143" s="205"/>
      <c r="IKB143" s="205"/>
      <c r="IKC143" s="205"/>
      <c r="IKD143" s="205"/>
      <c r="IKE143" s="205"/>
      <c r="IKF143" s="205"/>
      <c r="IKG143" s="205"/>
      <c r="IKH143" s="205"/>
      <c r="IKI143" s="205"/>
      <c r="IKJ143" s="205"/>
      <c r="IKK143" s="205"/>
      <c r="IKL143" s="205"/>
      <c r="IKM143" s="205"/>
      <c r="IKN143" s="205"/>
      <c r="IKO143" s="205"/>
      <c r="IKP143" s="205"/>
      <c r="IKQ143" s="205"/>
      <c r="IKR143" s="205"/>
      <c r="IKS143" s="205"/>
      <c r="IKT143" s="205"/>
      <c r="IKU143" s="205"/>
      <c r="IKV143" s="205"/>
      <c r="IKW143" s="205"/>
      <c r="IKX143" s="205"/>
      <c r="IKY143" s="205"/>
      <c r="IKZ143" s="205"/>
      <c r="ILA143" s="205"/>
      <c r="ILB143" s="205"/>
      <c r="ILC143" s="205"/>
      <c r="ILD143" s="205"/>
      <c r="ILE143" s="205"/>
      <c r="ILF143" s="205"/>
      <c r="ILG143" s="205"/>
      <c r="ILN143" s="205"/>
      <c r="ILO143" s="205"/>
      <c r="ILP143" s="205"/>
      <c r="ILQ143" s="205"/>
      <c r="ILR143" s="205"/>
      <c r="ILS143" s="205"/>
      <c r="ILT143" s="205"/>
      <c r="ILU143" s="205"/>
      <c r="ILV143" s="205"/>
      <c r="ILW143" s="205"/>
      <c r="ILX143" s="205"/>
      <c r="ILY143" s="205"/>
      <c r="ILZ143" s="205"/>
      <c r="IMA143" s="205"/>
      <c r="IMB143" s="205"/>
      <c r="IMC143" s="205"/>
      <c r="IMD143" s="205"/>
      <c r="IME143" s="205"/>
      <c r="IMF143" s="205"/>
      <c r="IMG143" s="205"/>
      <c r="IMH143" s="205"/>
      <c r="IMI143" s="205"/>
      <c r="IMJ143" s="205"/>
      <c r="IMK143" s="205"/>
      <c r="IML143" s="205"/>
      <c r="IMM143" s="205"/>
      <c r="IMN143" s="205"/>
      <c r="IMO143" s="205"/>
      <c r="IMP143" s="205"/>
      <c r="IMQ143" s="205"/>
      <c r="IMR143" s="205"/>
      <c r="IMS143" s="205"/>
      <c r="IMT143" s="205"/>
      <c r="IMU143" s="205"/>
      <c r="IMV143" s="205"/>
      <c r="IMW143" s="205"/>
      <c r="IMX143" s="205"/>
      <c r="IMY143" s="205"/>
      <c r="IMZ143" s="205"/>
      <c r="INA143" s="205"/>
      <c r="INB143" s="205"/>
      <c r="INC143" s="205"/>
      <c r="IND143" s="205"/>
      <c r="INE143" s="205"/>
      <c r="INF143" s="205"/>
      <c r="ING143" s="205"/>
      <c r="INH143" s="205"/>
      <c r="INI143" s="205"/>
      <c r="INJ143" s="205"/>
      <c r="INK143" s="205"/>
      <c r="INL143" s="205"/>
      <c r="INM143" s="205"/>
      <c r="INN143" s="205"/>
      <c r="INO143" s="205"/>
      <c r="INP143" s="205"/>
      <c r="INQ143" s="205"/>
      <c r="INR143" s="205"/>
      <c r="INS143" s="205"/>
      <c r="INT143" s="205"/>
      <c r="INU143" s="205"/>
      <c r="INV143" s="205"/>
      <c r="INW143" s="205"/>
      <c r="INX143" s="205"/>
      <c r="INY143" s="205"/>
      <c r="INZ143" s="205"/>
      <c r="IOA143" s="205"/>
      <c r="IOB143" s="205"/>
      <c r="IOC143" s="205"/>
      <c r="IOD143" s="205"/>
      <c r="IOE143" s="205"/>
      <c r="IOF143" s="205"/>
      <c r="IOG143" s="205"/>
      <c r="IOH143" s="205"/>
      <c r="IOI143" s="205"/>
      <c r="IOJ143" s="205"/>
      <c r="IOK143" s="205"/>
      <c r="IOL143" s="205"/>
      <c r="IOM143" s="205"/>
      <c r="ION143" s="205"/>
      <c r="IOO143" s="205"/>
      <c r="IOP143" s="205"/>
      <c r="IOQ143" s="205"/>
      <c r="IOR143" s="205"/>
      <c r="IOS143" s="205"/>
      <c r="IOT143" s="205"/>
      <c r="IOU143" s="205"/>
      <c r="IOV143" s="205"/>
      <c r="IOW143" s="205"/>
      <c r="IOX143" s="205"/>
      <c r="IOY143" s="205"/>
      <c r="IOZ143" s="205"/>
      <c r="IPA143" s="205"/>
      <c r="IPB143" s="205"/>
      <c r="IPC143" s="205"/>
      <c r="IPD143" s="205"/>
      <c r="IPE143" s="205"/>
      <c r="IPF143" s="205"/>
      <c r="IPG143" s="205"/>
      <c r="IPH143" s="205"/>
      <c r="IPI143" s="205"/>
      <c r="IPJ143" s="205"/>
      <c r="IPK143" s="205"/>
      <c r="IPL143" s="205"/>
      <c r="IPM143" s="205"/>
      <c r="IPN143" s="205"/>
      <c r="IPO143" s="205"/>
      <c r="IPP143" s="205"/>
      <c r="IPQ143" s="205"/>
      <c r="IPR143" s="205"/>
      <c r="IPS143" s="205"/>
      <c r="IPT143" s="205"/>
      <c r="IPU143" s="205"/>
      <c r="IPV143" s="205"/>
      <c r="IPW143" s="205"/>
      <c r="IPX143" s="205"/>
      <c r="IPY143" s="205"/>
      <c r="IPZ143" s="205"/>
      <c r="IQA143" s="205"/>
      <c r="IQB143" s="205"/>
      <c r="IQC143" s="205"/>
      <c r="IQD143" s="205"/>
      <c r="IQE143" s="205"/>
      <c r="IQF143" s="205"/>
      <c r="IQG143" s="205"/>
      <c r="IQH143" s="205"/>
      <c r="IQI143" s="205"/>
      <c r="IQJ143" s="205"/>
      <c r="IQK143" s="205"/>
      <c r="IQL143" s="205"/>
      <c r="IQM143" s="205"/>
      <c r="IQN143" s="205"/>
      <c r="IQO143" s="205"/>
      <c r="IQP143" s="205"/>
      <c r="IQQ143" s="205"/>
      <c r="IQR143" s="205"/>
      <c r="IQS143" s="205"/>
      <c r="IQT143" s="205"/>
      <c r="IQU143" s="205"/>
      <c r="IQV143" s="205"/>
      <c r="IQW143" s="205"/>
      <c r="IQX143" s="205"/>
      <c r="IQY143" s="205"/>
      <c r="IQZ143" s="205"/>
      <c r="IRA143" s="205"/>
      <c r="IRB143" s="205"/>
      <c r="IRC143" s="205"/>
      <c r="IRD143" s="205"/>
      <c r="IRE143" s="205"/>
      <c r="IRF143" s="205"/>
      <c r="IRG143" s="205"/>
      <c r="IRH143" s="205"/>
      <c r="IRI143" s="205"/>
      <c r="IRJ143" s="205"/>
      <c r="IRK143" s="205"/>
      <c r="IRL143" s="205"/>
      <c r="IRM143" s="205"/>
      <c r="IRN143" s="205"/>
      <c r="IRO143" s="205"/>
      <c r="IRP143" s="205"/>
      <c r="IRQ143" s="205"/>
      <c r="IRR143" s="205"/>
      <c r="IRS143" s="205"/>
      <c r="IRT143" s="205"/>
      <c r="IRU143" s="205"/>
      <c r="IRV143" s="205"/>
      <c r="IRW143" s="205"/>
      <c r="IRX143" s="205"/>
      <c r="IRY143" s="205"/>
      <c r="IRZ143" s="205"/>
      <c r="ISA143" s="205"/>
      <c r="ISB143" s="205"/>
      <c r="ISC143" s="205"/>
      <c r="ISD143" s="205"/>
      <c r="ISE143" s="205"/>
      <c r="ISF143" s="205"/>
      <c r="ISG143" s="205"/>
      <c r="ISH143" s="205"/>
      <c r="ISI143" s="205"/>
      <c r="ISJ143" s="205"/>
      <c r="ISK143" s="205"/>
      <c r="ISL143" s="205"/>
      <c r="ISM143" s="205"/>
      <c r="ISN143" s="205"/>
      <c r="ISO143" s="205"/>
      <c r="ISP143" s="205"/>
      <c r="ISQ143" s="205"/>
      <c r="ISR143" s="205"/>
      <c r="ISS143" s="205"/>
      <c r="IST143" s="205"/>
      <c r="ISU143" s="205"/>
      <c r="ISV143" s="205"/>
      <c r="ISW143" s="205"/>
      <c r="ISX143" s="205"/>
      <c r="ISY143" s="205"/>
      <c r="ISZ143" s="205"/>
      <c r="ITA143" s="205"/>
      <c r="ITB143" s="205"/>
      <c r="ITC143" s="205"/>
      <c r="ITD143" s="205"/>
      <c r="ITE143" s="205"/>
      <c r="ITF143" s="205"/>
      <c r="ITG143" s="205"/>
      <c r="ITH143" s="205"/>
      <c r="ITI143" s="205"/>
      <c r="ITJ143" s="205"/>
      <c r="ITK143" s="205"/>
      <c r="ITL143" s="205"/>
      <c r="ITM143" s="205"/>
      <c r="ITN143" s="205"/>
      <c r="ITO143" s="205"/>
      <c r="ITP143" s="205"/>
      <c r="ITQ143" s="205"/>
      <c r="ITR143" s="205"/>
      <c r="ITS143" s="205"/>
      <c r="ITT143" s="205"/>
      <c r="ITU143" s="205"/>
      <c r="ITV143" s="205"/>
      <c r="ITW143" s="205"/>
      <c r="ITX143" s="205"/>
      <c r="ITY143" s="205"/>
      <c r="ITZ143" s="205"/>
      <c r="IUA143" s="205"/>
      <c r="IUB143" s="205"/>
      <c r="IUC143" s="205"/>
      <c r="IUD143" s="205"/>
      <c r="IUE143" s="205"/>
      <c r="IUF143" s="205"/>
      <c r="IUG143" s="205"/>
      <c r="IUH143" s="205"/>
      <c r="IUI143" s="205"/>
      <c r="IUJ143" s="205"/>
      <c r="IUK143" s="205"/>
      <c r="IUL143" s="205"/>
      <c r="IUM143" s="205"/>
      <c r="IUN143" s="205"/>
      <c r="IUO143" s="205"/>
      <c r="IUP143" s="205"/>
      <c r="IUQ143" s="205"/>
      <c r="IUR143" s="205"/>
      <c r="IUS143" s="205"/>
      <c r="IUT143" s="205"/>
      <c r="IUU143" s="205"/>
      <c r="IUV143" s="205"/>
      <c r="IUW143" s="205"/>
      <c r="IUX143" s="205"/>
      <c r="IUY143" s="205"/>
      <c r="IUZ143" s="205"/>
      <c r="IVA143" s="205"/>
      <c r="IVB143" s="205"/>
      <c r="IVC143" s="205"/>
      <c r="IVJ143" s="205"/>
      <c r="IVK143" s="205"/>
      <c r="IVL143" s="205"/>
      <c r="IVM143" s="205"/>
      <c r="IVN143" s="205"/>
      <c r="IVO143" s="205"/>
      <c r="IVP143" s="205"/>
      <c r="IVQ143" s="205"/>
      <c r="IVR143" s="205"/>
      <c r="IVS143" s="205"/>
      <c r="IVT143" s="205"/>
      <c r="IVU143" s="205"/>
      <c r="IVV143" s="205"/>
      <c r="IVW143" s="205"/>
      <c r="IVX143" s="205"/>
      <c r="IVY143" s="205"/>
      <c r="IVZ143" s="205"/>
      <c r="IWA143" s="205"/>
      <c r="IWB143" s="205"/>
      <c r="IWC143" s="205"/>
      <c r="IWD143" s="205"/>
      <c r="IWE143" s="205"/>
      <c r="IWF143" s="205"/>
      <c r="IWG143" s="205"/>
      <c r="IWH143" s="205"/>
      <c r="IWI143" s="205"/>
      <c r="IWJ143" s="205"/>
      <c r="IWK143" s="205"/>
      <c r="IWL143" s="205"/>
      <c r="IWM143" s="205"/>
      <c r="IWN143" s="205"/>
      <c r="IWO143" s="205"/>
      <c r="IWP143" s="205"/>
      <c r="IWQ143" s="205"/>
      <c r="IWR143" s="205"/>
      <c r="IWS143" s="205"/>
      <c r="IWT143" s="205"/>
      <c r="IWU143" s="205"/>
      <c r="IWV143" s="205"/>
      <c r="IWW143" s="205"/>
      <c r="IWX143" s="205"/>
      <c r="IWY143" s="205"/>
      <c r="IWZ143" s="205"/>
      <c r="IXA143" s="205"/>
      <c r="IXB143" s="205"/>
      <c r="IXC143" s="205"/>
      <c r="IXD143" s="205"/>
      <c r="IXE143" s="205"/>
      <c r="IXF143" s="205"/>
      <c r="IXG143" s="205"/>
      <c r="IXH143" s="205"/>
      <c r="IXI143" s="205"/>
      <c r="IXJ143" s="205"/>
      <c r="IXK143" s="205"/>
      <c r="IXL143" s="205"/>
      <c r="IXM143" s="205"/>
      <c r="IXN143" s="205"/>
      <c r="IXO143" s="205"/>
      <c r="IXP143" s="205"/>
      <c r="IXQ143" s="205"/>
      <c r="IXR143" s="205"/>
      <c r="IXS143" s="205"/>
      <c r="IXT143" s="205"/>
      <c r="IXU143" s="205"/>
      <c r="IXV143" s="205"/>
      <c r="IXW143" s="205"/>
      <c r="IXX143" s="205"/>
      <c r="IXY143" s="205"/>
      <c r="IXZ143" s="205"/>
      <c r="IYA143" s="205"/>
      <c r="IYB143" s="205"/>
      <c r="IYC143" s="205"/>
      <c r="IYD143" s="205"/>
      <c r="IYE143" s="205"/>
      <c r="IYF143" s="205"/>
      <c r="IYG143" s="205"/>
      <c r="IYH143" s="205"/>
      <c r="IYI143" s="205"/>
      <c r="IYJ143" s="205"/>
      <c r="IYK143" s="205"/>
      <c r="IYL143" s="205"/>
      <c r="IYM143" s="205"/>
      <c r="IYN143" s="205"/>
      <c r="IYO143" s="205"/>
      <c r="IYP143" s="205"/>
      <c r="IYQ143" s="205"/>
      <c r="IYR143" s="205"/>
      <c r="IYS143" s="205"/>
      <c r="IYT143" s="205"/>
      <c r="IYU143" s="205"/>
      <c r="IYV143" s="205"/>
      <c r="IYW143" s="205"/>
      <c r="IYX143" s="205"/>
      <c r="IYY143" s="205"/>
      <c r="IYZ143" s="205"/>
      <c r="IZA143" s="205"/>
      <c r="IZB143" s="205"/>
      <c r="IZC143" s="205"/>
      <c r="IZD143" s="205"/>
      <c r="IZE143" s="205"/>
      <c r="IZF143" s="205"/>
      <c r="IZG143" s="205"/>
      <c r="IZH143" s="205"/>
      <c r="IZI143" s="205"/>
      <c r="IZJ143" s="205"/>
      <c r="IZK143" s="205"/>
      <c r="IZL143" s="205"/>
      <c r="IZM143" s="205"/>
      <c r="IZN143" s="205"/>
      <c r="IZO143" s="205"/>
      <c r="IZP143" s="205"/>
      <c r="IZQ143" s="205"/>
      <c r="IZR143" s="205"/>
      <c r="IZS143" s="205"/>
      <c r="IZT143" s="205"/>
      <c r="IZU143" s="205"/>
      <c r="IZV143" s="205"/>
      <c r="IZW143" s="205"/>
      <c r="IZX143" s="205"/>
      <c r="IZY143" s="205"/>
      <c r="IZZ143" s="205"/>
      <c r="JAA143" s="205"/>
      <c r="JAB143" s="205"/>
      <c r="JAC143" s="205"/>
      <c r="JAD143" s="205"/>
      <c r="JAE143" s="205"/>
      <c r="JAF143" s="205"/>
      <c r="JAG143" s="205"/>
      <c r="JAH143" s="205"/>
      <c r="JAI143" s="205"/>
      <c r="JAJ143" s="205"/>
      <c r="JAK143" s="205"/>
      <c r="JAL143" s="205"/>
      <c r="JAM143" s="205"/>
      <c r="JAN143" s="205"/>
      <c r="JAO143" s="205"/>
      <c r="JAP143" s="205"/>
      <c r="JAQ143" s="205"/>
      <c r="JAR143" s="205"/>
      <c r="JAS143" s="205"/>
      <c r="JAT143" s="205"/>
      <c r="JAU143" s="205"/>
      <c r="JAV143" s="205"/>
      <c r="JAW143" s="205"/>
      <c r="JAX143" s="205"/>
      <c r="JAY143" s="205"/>
      <c r="JAZ143" s="205"/>
      <c r="JBA143" s="205"/>
      <c r="JBB143" s="205"/>
      <c r="JBC143" s="205"/>
      <c r="JBD143" s="205"/>
      <c r="JBE143" s="205"/>
      <c r="JBF143" s="205"/>
      <c r="JBG143" s="205"/>
      <c r="JBH143" s="205"/>
      <c r="JBI143" s="205"/>
      <c r="JBJ143" s="205"/>
      <c r="JBK143" s="205"/>
      <c r="JBL143" s="205"/>
      <c r="JBM143" s="205"/>
      <c r="JBN143" s="205"/>
      <c r="JBO143" s="205"/>
      <c r="JBP143" s="205"/>
      <c r="JBQ143" s="205"/>
      <c r="JBR143" s="205"/>
      <c r="JBS143" s="205"/>
      <c r="JBT143" s="205"/>
      <c r="JBU143" s="205"/>
      <c r="JBV143" s="205"/>
      <c r="JBW143" s="205"/>
      <c r="JBX143" s="205"/>
      <c r="JBY143" s="205"/>
      <c r="JBZ143" s="205"/>
      <c r="JCA143" s="205"/>
      <c r="JCB143" s="205"/>
      <c r="JCC143" s="205"/>
      <c r="JCD143" s="205"/>
      <c r="JCE143" s="205"/>
      <c r="JCF143" s="205"/>
      <c r="JCG143" s="205"/>
      <c r="JCH143" s="205"/>
      <c r="JCI143" s="205"/>
      <c r="JCJ143" s="205"/>
      <c r="JCK143" s="205"/>
      <c r="JCL143" s="205"/>
      <c r="JCM143" s="205"/>
      <c r="JCN143" s="205"/>
      <c r="JCO143" s="205"/>
      <c r="JCP143" s="205"/>
      <c r="JCQ143" s="205"/>
      <c r="JCR143" s="205"/>
      <c r="JCS143" s="205"/>
      <c r="JCT143" s="205"/>
      <c r="JCU143" s="205"/>
      <c r="JCV143" s="205"/>
      <c r="JCW143" s="205"/>
      <c r="JCX143" s="205"/>
      <c r="JCY143" s="205"/>
      <c r="JCZ143" s="205"/>
      <c r="JDA143" s="205"/>
      <c r="JDB143" s="205"/>
      <c r="JDC143" s="205"/>
      <c r="JDD143" s="205"/>
      <c r="JDE143" s="205"/>
      <c r="JDF143" s="205"/>
      <c r="JDG143" s="205"/>
      <c r="JDH143" s="205"/>
      <c r="JDI143" s="205"/>
      <c r="JDJ143" s="205"/>
      <c r="JDK143" s="205"/>
      <c r="JDL143" s="205"/>
      <c r="JDM143" s="205"/>
      <c r="JDN143" s="205"/>
      <c r="JDO143" s="205"/>
      <c r="JDP143" s="205"/>
      <c r="JDQ143" s="205"/>
      <c r="JDR143" s="205"/>
      <c r="JDS143" s="205"/>
      <c r="JDT143" s="205"/>
      <c r="JDU143" s="205"/>
      <c r="JDV143" s="205"/>
      <c r="JDW143" s="205"/>
      <c r="JDX143" s="205"/>
      <c r="JDY143" s="205"/>
      <c r="JDZ143" s="205"/>
      <c r="JEA143" s="205"/>
      <c r="JEB143" s="205"/>
      <c r="JEC143" s="205"/>
      <c r="JED143" s="205"/>
      <c r="JEE143" s="205"/>
      <c r="JEF143" s="205"/>
      <c r="JEG143" s="205"/>
      <c r="JEH143" s="205"/>
      <c r="JEI143" s="205"/>
      <c r="JEJ143" s="205"/>
      <c r="JEK143" s="205"/>
      <c r="JEL143" s="205"/>
      <c r="JEM143" s="205"/>
      <c r="JEN143" s="205"/>
      <c r="JEO143" s="205"/>
      <c r="JEP143" s="205"/>
      <c r="JEQ143" s="205"/>
      <c r="JER143" s="205"/>
      <c r="JES143" s="205"/>
      <c r="JET143" s="205"/>
      <c r="JEU143" s="205"/>
      <c r="JEV143" s="205"/>
      <c r="JEW143" s="205"/>
      <c r="JEX143" s="205"/>
      <c r="JEY143" s="205"/>
      <c r="JFF143" s="205"/>
      <c r="JFG143" s="205"/>
      <c r="JFH143" s="205"/>
      <c r="JFI143" s="205"/>
      <c r="JFJ143" s="205"/>
      <c r="JFK143" s="205"/>
      <c r="JFL143" s="205"/>
      <c r="JFM143" s="205"/>
      <c r="JFN143" s="205"/>
      <c r="JFO143" s="205"/>
      <c r="JFP143" s="205"/>
      <c r="JFQ143" s="205"/>
      <c r="JFR143" s="205"/>
      <c r="JFS143" s="205"/>
      <c r="JFT143" s="205"/>
      <c r="JFU143" s="205"/>
      <c r="JFV143" s="205"/>
      <c r="JFW143" s="205"/>
      <c r="JFX143" s="205"/>
      <c r="JFY143" s="205"/>
      <c r="JFZ143" s="205"/>
      <c r="JGA143" s="205"/>
      <c r="JGB143" s="205"/>
      <c r="JGC143" s="205"/>
      <c r="JGD143" s="205"/>
      <c r="JGE143" s="205"/>
      <c r="JGF143" s="205"/>
      <c r="JGG143" s="205"/>
      <c r="JGH143" s="205"/>
      <c r="JGI143" s="205"/>
      <c r="JGJ143" s="205"/>
      <c r="JGK143" s="205"/>
      <c r="JGL143" s="205"/>
      <c r="JGM143" s="205"/>
      <c r="JGN143" s="205"/>
      <c r="JGO143" s="205"/>
      <c r="JGP143" s="205"/>
      <c r="JGQ143" s="205"/>
      <c r="JGR143" s="205"/>
      <c r="JGS143" s="205"/>
      <c r="JGT143" s="205"/>
      <c r="JGU143" s="205"/>
      <c r="JGV143" s="205"/>
      <c r="JGW143" s="205"/>
      <c r="JGX143" s="205"/>
      <c r="JGY143" s="205"/>
      <c r="JGZ143" s="205"/>
      <c r="JHA143" s="205"/>
      <c r="JHB143" s="205"/>
      <c r="JHC143" s="205"/>
      <c r="JHD143" s="205"/>
      <c r="JHE143" s="205"/>
      <c r="JHF143" s="205"/>
      <c r="JHG143" s="205"/>
      <c r="JHH143" s="205"/>
      <c r="JHI143" s="205"/>
      <c r="JHJ143" s="205"/>
      <c r="JHK143" s="205"/>
      <c r="JHL143" s="205"/>
      <c r="JHM143" s="205"/>
      <c r="JHN143" s="205"/>
      <c r="JHO143" s="205"/>
      <c r="JHP143" s="205"/>
      <c r="JHQ143" s="205"/>
      <c r="JHR143" s="205"/>
      <c r="JHS143" s="205"/>
      <c r="JHT143" s="205"/>
      <c r="JHU143" s="205"/>
      <c r="JHV143" s="205"/>
      <c r="JHW143" s="205"/>
      <c r="JHX143" s="205"/>
      <c r="JHY143" s="205"/>
      <c r="JHZ143" s="205"/>
      <c r="JIA143" s="205"/>
      <c r="JIB143" s="205"/>
      <c r="JIC143" s="205"/>
      <c r="JID143" s="205"/>
      <c r="JIE143" s="205"/>
      <c r="JIF143" s="205"/>
      <c r="JIG143" s="205"/>
      <c r="JIH143" s="205"/>
      <c r="JII143" s="205"/>
      <c r="JIJ143" s="205"/>
      <c r="JIK143" s="205"/>
      <c r="JIL143" s="205"/>
      <c r="JIM143" s="205"/>
      <c r="JIN143" s="205"/>
      <c r="JIO143" s="205"/>
      <c r="JIP143" s="205"/>
      <c r="JIQ143" s="205"/>
      <c r="JIR143" s="205"/>
      <c r="JIS143" s="205"/>
      <c r="JIT143" s="205"/>
      <c r="JIU143" s="205"/>
      <c r="JIV143" s="205"/>
      <c r="JIW143" s="205"/>
      <c r="JIX143" s="205"/>
      <c r="JIY143" s="205"/>
      <c r="JIZ143" s="205"/>
      <c r="JJA143" s="205"/>
      <c r="JJB143" s="205"/>
      <c r="JJC143" s="205"/>
      <c r="JJD143" s="205"/>
      <c r="JJE143" s="205"/>
      <c r="JJF143" s="205"/>
      <c r="JJG143" s="205"/>
      <c r="JJH143" s="205"/>
      <c r="JJI143" s="205"/>
      <c r="JJJ143" s="205"/>
      <c r="JJK143" s="205"/>
      <c r="JJL143" s="205"/>
      <c r="JJM143" s="205"/>
      <c r="JJN143" s="205"/>
      <c r="JJO143" s="205"/>
      <c r="JJP143" s="205"/>
      <c r="JJQ143" s="205"/>
      <c r="JJR143" s="205"/>
      <c r="JJS143" s="205"/>
      <c r="JJT143" s="205"/>
      <c r="JJU143" s="205"/>
      <c r="JJV143" s="205"/>
      <c r="JJW143" s="205"/>
      <c r="JJX143" s="205"/>
      <c r="JJY143" s="205"/>
      <c r="JJZ143" s="205"/>
      <c r="JKA143" s="205"/>
      <c r="JKB143" s="205"/>
      <c r="JKC143" s="205"/>
      <c r="JKD143" s="205"/>
      <c r="JKE143" s="205"/>
      <c r="JKF143" s="205"/>
      <c r="JKG143" s="205"/>
      <c r="JKH143" s="205"/>
      <c r="JKI143" s="205"/>
      <c r="JKJ143" s="205"/>
      <c r="JKK143" s="205"/>
      <c r="JKL143" s="205"/>
      <c r="JKM143" s="205"/>
      <c r="JKN143" s="205"/>
      <c r="JKO143" s="205"/>
      <c r="JKP143" s="205"/>
      <c r="JKQ143" s="205"/>
      <c r="JKR143" s="205"/>
      <c r="JKS143" s="205"/>
      <c r="JKT143" s="205"/>
      <c r="JKU143" s="205"/>
      <c r="JKV143" s="205"/>
      <c r="JKW143" s="205"/>
      <c r="JKX143" s="205"/>
      <c r="JKY143" s="205"/>
      <c r="JKZ143" s="205"/>
      <c r="JLA143" s="205"/>
      <c r="JLB143" s="205"/>
      <c r="JLC143" s="205"/>
      <c r="JLD143" s="205"/>
      <c r="JLE143" s="205"/>
      <c r="JLF143" s="205"/>
      <c r="JLG143" s="205"/>
      <c r="JLH143" s="205"/>
      <c r="JLI143" s="205"/>
      <c r="JLJ143" s="205"/>
      <c r="JLK143" s="205"/>
      <c r="JLL143" s="205"/>
      <c r="JLM143" s="205"/>
      <c r="JLN143" s="205"/>
      <c r="JLO143" s="205"/>
      <c r="JLP143" s="205"/>
      <c r="JLQ143" s="205"/>
      <c r="JLR143" s="205"/>
      <c r="JLS143" s="205"/>
      <c r="JLT143" s="205"/>
      <c r="JLU143" s="205"/>
      <c r="JLV143" s="205"/>
      <c r="JLW143" s="205"/>
      <c r="JLX143" s="205"/>
      <c r="JLY143" s="205"/>
      <c r="JLZ143" s="205"/>
      <c r="JMA143" s="205"/>
      <c r="JMB143" s="205"/>
      <c r="JMC143" s="205"/>
      <c r="JMD143" s="205"/>
      <c r="JME143" s="205"/>
      <c r="JMF143" s="205"/>
      <c r="JMG143" s="205"/>
      <c r="JMH143" s="205"/>
      <c r="JMI143" s="205"/>
      <c r="JMJ143" s="205"/>
      <c r="JMK143" s="205"/>
      <c r="JML143" s="205"/>
      <c r="JMM143" s="205"/>
      <c r="JMN143" s="205"/>
      <c r="JMO143" s="205"/>
      <c r="JMP143" s="205"/>
      <c r="JMQ143" s="205"/>
      <c r="JMR143" s="205"/>
      <c r="JMS143" s="205"/>
      <c r="JMT143" s="205"/>
      <c r="JMU143" s="205"/>
      <c r="JMV143" s="205"/>
      <c r="JMW143" s="205"/>
      <c r="JMX143" s="205"/>
      <c r="JMY143" s="205"/>
      <c r="JMZ143" s="205"/>
      <c r="JNA143" s="205"/>
      <c r="JNB143" s="205"/>
      <c r="JNC143" s="205"/>
      <c r="JND143" s="205"/>
      <c r="JNE143" s="205"/>
      <c r="JNF143" s="205"/>
      <c r="JNG143" s="205"/>
      <c r="JNH143" s="205"/>
      <c r="JNI143" s="205"/>
      <c r="JNJ143" s="205"/>
      <c r="JNK143" s="205"/>
      <c r="JNL143" s="205"/>
      <c r="JNM143" s="205"/>
      <c r="JNN143" s="205"/>
      <c r="JNO143" s="205"/>
      <c r="JNP143" s="205"/>
      <c r="JNQ143" s="205"/>
      <c r="JNR143" s="205"/>
      <c r="JNS143" s="205"/>
      <c r="JNT143" s="205"/>
      <c r="JNU143" s="205"/>
      <c r="JNV143" s="205"/>
      <c r="JNW143" s="205"/>
      <c r="JNX143" s="205"/>
      <c r="JNY143" s="205"/>
      <c r="JNZ143" s="205"/>
      <c r="JOA143" s="205"/>
      <c r="JOB143" s="205"/>
      <c r="JOC143" s="205"/>
      <c r="JOD143" s="205"/>
      <c r="JOE143" s="205"/>
      <c r="JOF143" s="205"/>
      <c r="JOG143" s="205"/>
      <c r="JOH143" s="205"/>
      <c r="JOI143" s="205"/>
      <c r="JOJ143" s="205"/>
      <c r="JOK143" s="205"/>
      <c r="JOL143" s="205"/>
      <c r="JOM143" s="205"/>
      <c r="JON143" s="205"/>
      <c r="JOO143" s="205"/>
      <c r="JOP143" s="205"/>
      <c r="JOQ143" s="205"/>
      <c r="JOR143" s="205"/>
      <c r="JOS143" s="205"/>
      <c r="JOT143" s="205"/>
      <c r="JOU143" s="205"/>
      <c r="JPB143" s="205"/>
      <c r="JPC143" s="205"/>
      <c r="JPD143" s="205"/>
      <c r="JPE143" s="205"/>
      <c r="JPF143" s="205"/>
      <c r="JPG143" s="205"/>
      <c r="JPH143" s="205"/>
      <c r="JPI143" s="205"/>
      <c r="JPJ143" s="205"/>
      <c r="JPK143" s="205"/>
      <c r="JPL143" s="205"/>
      <c r="JPM143" s="205"/>
      <c r="JPN143" s="205"/>
      <c r="JPO143" s="205"/>
      <c r="JPP143" s="205"/>
      <c r="JPQ143" s="205"/>
      <c r="JPR143" s="205"/>
      <c r="JPS143" s="205"/>
      <c r="JPT143" s="205"/>
      <c r="JPU143" s="205"/>
      <c r="JPV143" s="205"/>
      <c r="JPW143" s="205"/>
      <c r="JPX143" s="205"/>
      <c r="JPY143" s="205"/>
      <c r="JPZ143" s="205"/>
      <c r="JQA143" s="205"/>
      <c r="JQB143" s="205"/>
      <c r="JQC143" s="205"/>
      <c r="JQD143" s="205"/>
      <c r="JQE143" s="205"/>
      <c r="JQF143" s="205"/>
      <c r="JQG143" s="205"/>
      <c r="JQH143" s="205"/>
      <c r="JQI143" s="205"/>
      <c r="JQJ143" s="205"/>
      <c r="JQK143" s="205"/>
      <c r="JQL143" s="205"/>
      <c r="JQM143" s="205"/>
      <c r="JQN143" s="205"/>
      <c r="JQO143" s="205"/>
      <c r="JQP143" s="205"/>
      <c r="JQQ143" s="205"/>
      <c r="JQR143" s="205"/>
      <c r="JQS143" s="205"/>
      <c r="JQT143" s="205"/>
      <c r="JQU143" s="205"/>
      <c r="JQV143" s="205"/>
      <c r="JQW143" s="205"/>
      <c r="JQX143" s="205"/>
      <c r="JQY143" s="205"/>
      <c r="JQZ143" s="205"/>
      <c r="JRA143" s="205"/>
      <c r="JRB143" s="205"/>
      <c r="JRC143" s="205"/>
      <c r="JRD143" s="205"/>
      <c r="JRE143" s="205"/>
      <c r="JRF143" s="205"/>
      <c r="JRG143" s="205"/>
      <c r="JRH143" s="205"/>
      <c r="JRI143" s="205"/>
      <c r="JRJ143" s="205"/>
      <c r="JRK143" s="205"/>
      <c r="JRL143" s="205"/>
      <c r="JRM143" s="205"/>
      <c r="JRN143" s="205"/>
      <c r="JRO143" s="205"/>
      <c r="JRP143" s="205"/>
      <c r="JRQ143" s="205"/>
      <c r="JRR143" s="205"/>
      <c r="JRS143" s="205"/>
      <c r="JRT143" s="205"/>
      <c r="JRU143" s="205"/>
      <c r="JRV143" s="205"/>
      <c r="JRW143" s="205"/>
      <c r="JRX143" s="205"/>
      <c r="JRY143" s="205"/>
      <c r="JRZ143" s="205"/>
      <c r="JSA143" s="205"/>
      <c r="JSB143" s="205"/>
      <c r="JSC143" s="205"/>
      <c r="JSD143" s="205"/>
      <c r="JSE143" s="205"/>
      <c r="JSF143" s="205"/>
      <c r="JSG143" s="205"/>
      <c r="JSH143" s="205"/>
      <c r="JSI143" s="205"/>
      <c r="JSJ143" s="205"/>
      <c r="JSK143" s="205"/>
      <c r="JSL143" s="205"/>
      <c r="JSM143" s="205"/>
      <c r="JSN143" s="205"/>
      <c r="JSO143" s="205"/>
      <c r="JSP143" s="205"/>
      <c r="JSQ143" s="205"/>
      <c r="JSR143" s="205"/>
      <c r="JSS143" s="205"/>
      <c r="JST143" s="205"/>
      <c r="JSU143" s="205"/>
      <c r="JSV143" s="205"/>
      <c r="JSW143" s="205"/>
      <c r="JSX143" s="205"/>
      <c r="JSY143" s="205"/>
      <c r="JSZ143" s="205"/>
      <c r="JTA143" s="205"/>
      <c r="JTB143" s="205"/>
      <c r="JTC143" s="205"/>
      <c r="JTD143" s="205"/>
      <c r="JTE143" s="205"/>
      <c r="JTF143" s="205"/>
      <c r="JTG143" s="205"/>
      <c r="JTH143" s="205"/>
      <c r="JTI143" s="205"/>
      <c r="JTJ143" s="205"/>
      <c r="JTK143" s="205"/>
      <c r="JTL143" s="205"/>
      <c r="JTM143" s="205"/>
      <c r="JTN143" s="205"/>
      <c r="JTO143" s="205"/>
      <c r="JTP143" s="205"/>
      <c r="JTQ143" s="205"/>
      <c r="JTR143" s="205"/>
      <c r="JTS143" s="205"/>
      <c r="JTT143" s="205"/>
      <c r="JTU143" s="205"/>
      <c r="JTV143" s="205"/>
      <c r="JTW143" s="205"/>
      <c r="JTX143" s="205"/>
      <c r="JTY143" s="205"/>
      <c r="JTZ143" s="205"/>
      <c r="JUA143" s="205"/>
      <c r="JUB143" s="205"/>
      <c r="JUC143" s="205"/>
      <c r="JUD143" s="205"/>
      <c r="JUE143" s="205"/>
      <c r="JUF143" s="205"/>
      <c r="JUG143" s="205"/>
      <c r="JUH143" s="205"/>
      <c r="JUI143" s="205"/>
      <c r="JUJ143" s="205"/>
      <c r="JUK143" s="205"/>
      <c r="JUL143" s="205"/>
      <c r="JUM143" s="205"/>
      <c r="JUN143" s="205"/>
      <c r="JUO143" s="205"/>
      <c r="JUP143" s="205"/>
      <c r="JUQ143" s="205"/>
      <c r="JUR143" s="205"/>
      <c r="JUS143" s="205"/>
      <c r="JUT143" s="205"/>
      <c r="JUU143" s="205"/>
      <c r="JUV143" s="205"/>
      <c r="JUW143" s="205"/>
      <c r="JUX143" s="205"/>
      <c r="JUY143" s="205"/>
      <c r="JUZ143" s="205"/>
      <c r="JVA143" s="205"/>
      <c r="JVB143" s="205"/>
      <c r="JVC143" s="205"/>
      <c r="JVD143" s="205"/>
      <c r="JVE143" s="205"/>
      <c r="JVF143" s="205"/>
      <c r="JVG143" s="205"/>
      <c r="JVH143" s="205"/>
      <c r="JVI143" s="205"/>
      <c r="JVJ143" s="205"/>
      <c r="JVK143" s="205"/>
      <c r="JVL143" s="205"/>
      <c r="JVM143" s="205"/>
      <c r="JVN143" s="205"/>
      <c r="JVO143" s="205"/>
      <c r="JVP143" s="205"/>
      <c r="JVQ143" s="205"/>
      <c r="JVR143" s="205"/>
      <c r="JVS143" s="205"/>
      <c r="JVT143" s="205"/>
      <c r="JVU143" s="205"/>
      <c r="JVV143" s="205"/>
      <c r="JVW143" s="205"/>
      <c r="JVX143" s="205"/>
      <c r="JVY143" s="205"/>
      <c r="JVZ143" s="205"/>
      <c r="JWA143" s="205"/>
      <c r="JWB143" s="205"/>
      <c r="JWC143" s="205"/>
      <c r="JWD143" s="205"/>
      <c r="JWE143" s="205"/>
      <c r="JWF143" s="205"/>
      <c r="JWG143" s="205"/>
      <c r="JWH143" s="205"/>
      <c r="JWI143" s="205"/>
      <c r="JWJ143" s="205"/>
      <c r="JWK143" s="205"/>
      <c r="JWL143" s="205"/>
      <c r="JWM143" s="205"/>
      <c r="JWN143" s="205"/>
      <c r="JWO143" s="205"/>
      <c r="JWP143" s="205"/>
      <c r="JWQ143" s="205"/>
      <c r="JWR143" s="205"/>
      <c r="JWS143" s="205"/>
      <c r="JWT143" s="205"/>
      <c r="JWU143" s="205"/>
      <c r="JWV143" s="205"/>
      <c r="JWW143" s="205"/>
      <c r="JWX143" s="205"/>
      <c r="JWY143" s="205"/>
      <c r="JWZ143" s="205"/>
      <c r="JXA143" s="205"/>
      <c r="JXB143" s="205"/>
      <c r="JXC143" s="205"/>
      <c r="JXD143" s="205"/>
      <c r="JXE143" s="205"/>
      <c r="JXF143" s="205"/>
      <c r="JXG143" s="205"/>
      <c r="JXH143" s="205"/>
      <c r="JXI143" s="205"/>
      <c r="JXJ143" s="205"/>
      <c r="JXK143" s="205"/>
      <c r="JXL143" s="205"/>
      <c r="JXM143" s="205"/>
      <c r="JXN143" s="205"/>
      <c r="JXO143" s="205"/>
      <c r="JXP143" s="205"/>
      <c r="JXQ143" s="205"/>
      <c r="JXR143" s="205"/>
      <c r="JXS143" s="205"/>
      <c r="JXT143" s="205"/>
      <c r="JXU143" s="205"/>
      <c r="JXV143" s="205"/>
      <c r="JXW143" s="205"/>
      <c r="JXX143" s="205"/>
      <c r="JXY143" s="205"/>
      <c r="JXZ143" s="205"/>
      <c r="JYA143" s="205"/>
      <c r="JYB143" s="205"/>
      <c r="JYC143" s="205"/>
      <c r="JYD143" s="205"/>
      <c r="JYE143" s="205"/>
      <c r="JYF143" s="205"/>
      <c r="JYG143" s="205"/>
      <c r="JYH143" s="205"/>
      <c r="JYI143" s="205"/>
      <c r="JYJ143" s="205"/>
      <c r="JYK143" s="205"/>
      <c r="JYL143" s="205"/>
      <c r="JYM143" s="205"/>
      <c r="JYN143" s="205"/>
      <c r="JYO143" s="205"/>
      <c r="JYP143" s="205"/>
      <c r="JYQ143" s="205"/>
      <c r="JYX143" s="205"/>
      <c r="JYY143" s="205"/>
      <c r="JYZ143" s="205"/>
      <c r="JZA143" s="205"/>
      <c r="JZB143" s="205"/>
      <c r="JZC143" s="205"/>
      <c r="JZD143" s="205"/>
      <c r="JZE143" s="205"/>
      <c r="JZF143" s="205"/>
      <c r="JZG143" s="205"/>
      <c r="JZH143" s="205"/>
      <c r="JZI143" s="205"/>
      <c r="JZJ143" s="205"/>
      <c r="JZK143" s="205"/>
      <c r="JZL143" s="205"/>
      <c r="JZM143" s="205"/>
      <c r="JZN143" s="205"/>
      <c r="JZO143" s="205"/>
      <c r="JZP143" s="205"/>
      <c r="JZQ143" s="205"/>
      <c r="JZR143" s="205"/>
      <c r="JZS143" s="205"/>
      <c r="JZT143" s="205"/>
      <c r="JZU143" s="205"/>
      <c r="JZV143" s="205"/>
      <c r="JZW143" s="205"/>
      <c r="JZX143" s="205"/>
      <c r="JZY143" s="205"/>
      <c r="JZZ143" s="205"/>
      <c r="KAA143" s="205"/>
      <c r="KAB143" s="205"/>
      <c r="KAC143" s="205"/>
      <c r="KAD143" s="205"/>
      <c r="KAE143" s="205"/>
      <c r="KAF143" s="205"/>
      <c r="KAG143" s="205"/>
      <c r="KAH143" s="205"/>
      <c r="KAI143" s="205"/>
      <c r="KAJ143" s="205"/>
      <c r="KAK143" s="205"/>
      <c r="KAL143" s="205"/>
      <c r="KAM143" s="205"/>
      <c r="KAN143" s="205"/>
      <c r="KAO143" s="205"/>
      <c r="KAP143" s="205"/>
      <c r="KAQ143" s="205"/>
      <c r="KAR143" s="205"/>
      <c r="KAS143" s="205"/>
      <c r="KAT143" s="205"/>
      <c r="KAU143" s="205"/>
      <c r="KAV143" s="205"/>
      <c r="KAW143" s="205"/>
      <c r="KAX143" s="205"/>
      <c r="KAY143" s="205"/>
      <c r="KAZ143" s="205"/>
      <c r="KBA143" s="205"/>
      <c r="KBB143" s="205"/>
      <c r="KBC143" s="205"/>
      <c r="KBD143" s="205"/>
      <c r="KBE143" s="205"/>
      <c r="KBF143" s="205"/>
      <c r="KBG143" s="205"/>
      <c r="KBH143" s="205"/>
      <c r="KBI143" s="205"/>
      <c r="KBJ143" s="205"/>
      <c r="KBK143" s="205"/>
      <c r="KBL143" s="205"/>
      <c r="KBM143" s="205"/>
      <c r="KBN143" s="205"/>
      <c r="KBO143" s="205"/>
      <c r="KBP143" s="205"/>
      <c r="KBQ143" s="205"/>
      <c r="KBR143" s="205"/>
      <c r="KBS143" s="205"/>
      <c r="KBT143" s="205"/>
      <c r="KBU143" s="205"/>
      <c r="KBV143" s="205"/>
      <c r="KBW143" s="205"/>
      <c r="KBX143" s="205"/>
      <c r="KBY143" s="205"/>
      <c r="KBZ143" s="205"/>
      <c r="KCA143" s="205"/>
      <c r="KCB143" s="205"/>
      <c r="KCC143" s="205"/>
      <c r="KCD143" s="205"/>
      <c r="KCE143" s="205"/>
      <c r="KCF143" s="205"/>
      <c r="KCG143" s="205"/>
      <c r="KCH143" s="205"/>
      <c r="KCI143" s="205"/>
      <c r="KCJ143" s="205"/>
      <c r="KCK143" s="205"/>
      <c r="KCL143" s="205"/>
      <c r="KCM143" s="205"/>
      <c r="KCN143" s="205"/>
      <c r="KCO143" s="205"/>
      <c r="KCP143" s="205"/>
      <c r="KCQ143" s="205"/>
      <c r="KCR143" s="205"/>
      <c r="KCS143" s="205"/>
      <c r="KCT143" s="205"/>
      <c r="KCU143" s="205"/>
      <c r="KCV143" s="205"/>
      <c r="KCW143" s="205"/>
      <c r="KCX143" s="205"/>
      <c r="KCY143" s="205"/>
      <c r="KCZ143" s="205"/>
      <c r="KDA143" s="205"/>
      <c r="KDB143" s="205"/>
      <c r="KDC143" s="205"/>
      <c r="KDD143" s="205"/>
      <c r="KDE143" s="205"/>
      <c r="KDF143" s="205"/>
      <c r="KDG143" s="205"/>
      <c r="KDH143" s="205"/>
      <c r="KDI143" s="205"/>
      <c r="KDJ143" s="205"/>
      <c r="KDK143" s="205"/>
      <c r="KDL143" s="205"/>
      <c r="KDM143" s="205"/>
      <c r="KDN143" s="205"/>
      <c r="KDO143" s="205"/>
      <c r="KDP143" s="205"/>
      <c r="KDQ143" s="205"/>
      <c r="KDR143" s="205"/>
      <c r="KDS143" s="205"/>
      <c r="KDT143" s="205"/>
      <c r="KDU143" s="205"/>
      <c r="KDV143" s="205"/>
      <c r="KDW143" s="205"/>
      <c r="KDX143" s="205"/>
      <c r="KDY143" s="205"/>
      <c r="KDZ143" s="205"/>
      <c r="KEA143" s="205"/>
      <c r="KEB143" s="205"/>
      <c r="KEC143" s="205"/>
      <c r="KED143" s="205"/>
      <c r="KEE143" s="205"/>
      <c r="KEF143" s="205"/>
      <c r="KEG143" s="205"/>
      <c r="KEH143" s="205"/>
      <c r="KEI143" s="205"/>
      <c r="KEJ143" s="205"/>
      <c r="KEK143" s="205"/>
      <c r="KEL143" s="205"/>
      <c r="KEM143" s="205"/>
      <c r="KEN143" s="205"/>
      <c r="KEO143" s="205"/>
      <c r="KEP143" s="205"/>
      <c r="KEQ143" s="205"/>
      <c r="KER143" s="205"/>
      <c r="KES143" s="205"/>
      <c r="KET143" s="205"/>
      <c r="KEU143" s="205"/>
      <c r="KEV143" s="205"/>
      <c r="KEW143" s="205"/>
      <c r="KEX143" s="205"/>
      <c r="KEY143" s="205"/>
      <c r="KEZ143" s="205"/>
      <c r="KFA143" s="205"/>
      <c r="KFB143" s="205"/>
      <c r="KFC143" s="205"/>
      <c r="KFD143" s="205"/>
      <c r="KFE143" s="205"/>
      <c r="KFF143" s="205"/>
      <c r="KFG143" s="205"/>
      <c r="KFH143" s="205"/>
      <c r="KFI143" s="205"/>
      <c r="KFJ143" s="205"/>
      <c r="KFK143" s="205"/>
      <c r="KFL143" s="205"/>
      <c r="KFM143" s="205"/>
      <c r="KFN143" s="205"/>
      <c r="KFO143" s="205"/>
      <c r="KFP143" s="205"/>
      <c r="KFQ143" s="205"/>
      <c r="KFR143" s="205"/>
      <c r="KFS143" s="205"/>
      <c r="KFT143" s="205"/>
      <c r="KFU143" s="205"/>
      <c r="KFV143" s="205"/>
      <c r="KFW143" s="205"/>
      <c r="KFX143" s="205"/>
      <c r="KFY143" s="205"/>
      <c r="KFZ143" s="205"/>
      <c r="KGA143" s="205"/>
      <c r="KGB143" s="205"/>
      <c r="KGC143" s="205"/>
      <c r="KGD143" s="205"/>
      <c r="KGE143" s="205"/>
      <c r="KGF143" s="205"/>
      <c r="KGG143" s="205"/>
      <c r="KGH143" s="205"/>
      <c r="KGI143" s="205"/>
      <c r="KGJ143" s="205"/>
      <c r="KGK143" s="205"/>
      <c r="KGL143" s="205"/>
      <c r="KGM143" s="205"/>
      <c r="KGN143" s="205"/>
      <c r="KGO143" s="205"/>
      <c r="KGP143" s="205"/>
      <c r="KGQ143" s="205"/>
      <c r="KGR143" s="205"/>
      <c r="KGS143" s="205"/>
      <c r="KGT143" s="205"/>
      <c r="KGU143" s="205"/>
      <c r="KGV143" s="205"/>
      <c r="KGW143" s="205"/>
      <c r="KGX143" s="205"/>
      <c r="KGY143" s="205"/>
      <c r="KGZ143" s="205"/>
      <c r="KHA143" s="205"/>
      <c r="KHB143" s="205"/>
      <c r="KHC143" s="205"/>
      <c r="KHD143" s="205"/>
      <c r="KHE143" s="205"/>
      <c r="KHF143" s="205"/>
      <c r="KHG143" s="205"/>
      <c r="KHH143" s="205"/>
      <c r="KHI143" s="205"/>
      <c r="KHJ143" s="205"/>
      <c r="KHK143" s="205"/>
      <c r="KHL143" s="205"/>
      <c r="KHM143" s="205"/>
      <c r="KHN143" s="205"/>
      <c r="KHO143" s="205"/>
      <c r="KHP143" s="205"/>
      <c r="KHQ143" s="205"/>
      <c r="KHR143" s="205"/>
      <c r="KHS143" s="205"/>
      <c r="KHT143" s="205"/>
      <c r="KHU143" s="205"/>
      <c r="KHV143" s="205"/>
      <c r="KHW143" s="205"/>
      <c r="KHX143" s="205"/>
      <c r="KHY143" s="205"/>
      <c r="KHZ143" s="205"/>
      <c r="KIA143" s="205"/>
      <c r="KIB143" s="205"/>
      <c r="KIC143" s="205"/>
      <c r="KID143" s="205"/>
      <c r="KIE143" s="205"/>
      <c r="KIF143" s="205"/>
      <c r="KIG143" s="205"/>
      <c r="KIH143" s="205"/>
      <c r="KII143" s="205"/>
      <c r="KIJ143" s="205"/>
      <c r="KIK143" s="205"/>
      <c r="KIL143" s="205"/>
      <c r="KIM143" s="205"/>
      <c r="KIT143" s="205"/>
      <c r="KIU143" s="205"/>
      <c r="KIV143" s="205"/>
      <c r="KIW143" s="205"/>
      <c r="KIX143" s="205"/>
      <c r="KIY143" s="205"/>
      <c r="KIZ143" s="205"/>
      <c r="KJA143" s="205"/>
      <c r="KJB143" s="205"/>
      <c r="KJC143" s="205"/>
      <c r="KJD143" s="205"/>
      <c r="KJE143" s="205"/>
      <c r="KJF143" s="205"/>
      <c r="KJG143" s="205"/>
      <c r="KJH143" s="205"/>
      <c r="KJI143" s="205"/>
      <c r="KJJ143" s="205"/>
      <c r="KJK143" s="205"/>
      <c r="KJL143" s="205"/>
      <c r="KJM143" s="205"/>
      <c r="KJN143" s="205"/>
      <c r="KJO143" s="205"/>
      <c r="KJP143" s="205"/>
      <c r="KJQ143" s="205"/>
      <c r="KJR143" s="205"/>
      <c r="KJS143" s="205"/>
      <c r="KJT143" s="205"/>
      <c r="KJU143" s="205"/>
      <c r="KJV143" s="205"/>
      <c r="KJW143" s="205"/>
      <c r="KJX143" s="205"/>
      <c r="KJY143" s="205"/>
      <c r="KJZ143" s="205"/>
      <c r="KKA143" s="205"/>
      <c r="KKB143" s="205"/>
      <c r="KKC143" s="205"/>
      <c r="KKD143" s="205"/>
      <c r="KKE143" s="205"/>
      <c r="KKF143" s="205"/>
      <c r="KKG143" s="205"/>
      <c r="KKH143" s="205"/>
      <c r="KKI143" s="205"/>
      <c r="KKJ143" s="205"/>
      <c r="KKK143" s="205"/>
      <c r="KKL143" s="205"/>
      <c r="KKM143" s="205"/>
      <c r="KKN143" s="205"/>
      <c r="KKO143" s="205"/>
      <c r="KKP143" s="205"/>
      <c r="KKQ143" s="205"/>
      <c r="KKR143" s="205"/>
      <c r="KKS143" s="205"/>
      <c r="KKT143" s="205"/>
      <c r="KKU143" s="205"/>
      <c r="KKV143" s="205"/>
      <c r="KKW143" s="205"/>
      <c r="KKX143" s="205"/>
      <c r="KKY143" s="205"/>
      <c r="KKZ143" s="205"/>
      <c r="KLA143" s="205"/>
      <c r="KLB143" s="205"/>
      <c r="KLC143" s="205"/>
      <c r="KLD143" s="205"/>
      <c r="KLE143" s="205"/>
      <c r="KLF143" s="205"/>
      <c r="KLG143" s="205"/>
      <c r="KLH143" s="205"/>
      <c r="KLI143" s="205"/>
      <c r="KLJ143" s="205"/>
      <c r="KLK143" s="205"/>
      <c r="KLL143" s="205"/>
      <c r="KLM143" s="205"/>
      <c r="KLN143" s="205"/>
      <c r="KLO143" s="205"/>
      <c r="KLP143" s="205"/>
      <c r="KLQ143" s="205"/>
      <c r="KLR143" s="205"/>
      <c r="KLS143" s="205"/>
      <c r="KLT143" s="205"/>
      <c r="KLU143" s="205"/>
      <c r="KLV143" s="205"/>
      <c r="KLW143" s="205"/>
      <c r="KLX143" s="205"/>
      <c r="KLY143" s="205"/>
      <c r="KLZ143" s="205"/>
      <c r="KMA143" s="205"/>
      <c r="KMB143" s="205"/>
      <c r="KMC143" s="205"/>
      <c r="KMD143" s="205"/>
      <c r="KME143" s="205"/>
      <c r="KMF143" s="205"/>
      <c r="KMG143" s="205"/>
      <c r="KMH143" s="205"/>
      <c r="KMI143" s="205"/>
      <c r="KMJ143" s="205"/>
      <c r="KMK143" s="205"/>
      <c r="KML143" s="205"/>
      <c r="KMM143" s="205"/>
      <c r="KMN143" s="205"/>
      <c r="KMO143" s="205"/>
      <c r="KMP143" s="205"/>
      <c r="KMQ143" s="205"/>
      <c r="KMR143" s="205"/>
      <c r="KMS143" s="205"/>
      <c r="KMT143" s="205"/>
      <c r="KMU143" s="205"/>
      <c r="KMV143" s="205"/>
      <c r="KMW143" s="205"/>
      <c r="KMX143" s="205"/>
      <c r="KMY143" s="205"/>
      <c r="KMZ143" s="205"/>
      <c r="KNA143" s="205"/>
      <c r="KNB143" s="205"/>
      <c r="KNC143" s="205"/>
      <c r="KND143" s="205"/>
      <c r="KNE143" s="205"/>
      <c r="KNF143" s="205"/>
      <c r="KNG143" s="205"/>
      <c r="KNH143" s="205"/>
      <c r="KNI143" s="205"/>
      <c r="KNJ143" s="205"/>
      <c r="KNK143" s="205"/>
      <c r="KNL143" s="205"/>
      <c r="KNM143" s="205"/>
      <c r="KNN143" s="205"/>
      <c r="KNO143" s="205"/>
      <c r="KNP143" s="205"/>
      <c r="KNQ143" s="205"/>
      <c r="KNR143" s="205"/>
      <c r="KNS143" s="205"/>
      <c r="KNT143" s="205"/>
      <c r="KNU143" s="205"/>
      <c r="KNV143" s="205"/>
      <c r="KNW143" s="205"/>
      <c r="KNX143" s="205"/>
      <c r="KNY143" s="205"/>
      <c r="KNZ143" s="205"/>
      <c r="KOA143" s="205"/>
      <c r="KOB143" s="205"/>
      <c r="KOC143" s="205"/>
      <c r="KOD143" s="205"/>
      <c r="KOE143" s="205"/>
      <c r="KOF143" s="205"/>
      <c r="KOG143" s="205"/>
      <c r="KOH143" s="205"/>
      <c r="KOI143" s="205"/>
      <c r="KOJ143" s="205"/>
      <c r="KOK143" s="205"/>
      <c r="KOL143" s="205"/>
      <c r="KOM143" s="205"/>
      <c r="KON143" s="205"/>
      <c r="KOO143" s="205"/>
      <c r="KOP143" s="205"/>
      <c r="KOQ143" s="205"/>
      <c r="KOR143" s="205"/>
      <c r="KOS143" s="205"/>
      <c r="KOT143" s="205"/>
      <c r="KOU143" s="205"/>
      <c r="KOV143" s="205"/>
      <c r="KOW143" s="205"/>
      <c r="KOX143" s="205"/>
      <c r="KOY143" s="205"/>
      <c r="KOZ143" s="205"/>
      <c r="KPA143" s="205"/>
      <c r="KPB143" s="205"/>
      <c r="KPC143" s="205"/>
      <c r="KPD143" s="205"/>
      <c r="KPE143" s="205"/>
      <c r="KPF143" s="205"/>
      <c r="KPG143" s="205"/>
      <c r="KPH143" s="205"/>
      <c r="KPI143" s="205"/>
      <c r="KPJ143" s="205"/>
      <c r="KPK143" s="205"/>
      <c r="KPL143" s="205"/>
      <c r="KPM143" s="205"/>
      <c r="KPN143" s="205"/>
      <c r="KPO143" s="205"/>
      <c r="KPP143" s="205"/>
      <c r="KPQ143" s="205"/>
      <c r="KPR143" s="205"/>
      <c r="KPS143" s="205"/>
      <c r="KPT143" s="205"/>
      <c r="KPU143" s="205"/>
      <c r="KPV143" s="205"/>
      <c r="KPW143" s="205"/>
      <c r="KPX143" s="205"/>
      <c r="KPY143" s="205"/>
      <c r="KPZ143" s="205"/>
      <c r="KQA143" s="205"/>
      <c r="KQB143" s="205"/>
      <c r="KQC143" s="205"/>
      <c r="KQD143" s="205"/>
      <c r="KQE143" s="205"/>
      <c r="KQF143" s="205"/>
      <c r="KQG143" s="205"/>
      <c r="KQH143" s="205"/>
      <c r="KQI143" s="205"/>
      <c r="KQJ143" s="205"/>
      <c r="KQK143" s="205"/>
      <c r="KQL143" s="205"/>
      <c r="KQM143" s="205"/>
      <c r="KQN143" s="205"/>
      <c r="KQO143" s="205"/>
      <c r="KQP143" s="205"/>
      <c r="KQQ143" s="205"/>
      <c r="KQR143" s="205"/>
      <c r="KQS143" s="205"/>
      <c r="KQT143" s="205"/>
      <c r="KQU143" s="205"/>
      <c r="KQV143" s="205"/>
      <c r="KQW143" s="205"/>
      <c r="KQX143" s="205"/>
      <c r="KQY143" s="205"/>
      <c r="KQZ143" s="205"/>
      <c r="KRA143" s="205"/>
      <c r="KRB143" s="205"/>
      <c r="KRC143" s="205"/>
      <c r="KRD143" s="205"/>
      <c r="KRE143" s="205"/>
      <c r="KRF143" s="205"/>
      <c r="KRG143" s="205"/>
      <c r="KRH143" s="205"/>
      <c r="KRI143" s="205"/>
      <c r="KRJ143" s="205"/>
      <c r="KRK143" s="205"/>
      <c r="KRL143" s="205"/>
      <c r="KRM143" s="205"/>
      <c r="KRN143" s="205"/>
      <c r="KRO143" s="205"/>
      <c r="KRP143" s="205"/>
      <c r="KRQ143" s="205"/>
      <c r="KRR143" s="205"/>
      <c r="KRS143" s="205"/>
      <c r="KRT143" s="205"/>
      <c r="KRU143" s="205"/>
      <c r="KRV143" s="205"/>
      <c r="KRW143" s="205"/>
      <c r="KRX143" s="205"/>
      <c r="KRY143" s="205"/>
      <c r="KRZ143" s="205"/>
      <c r="KSA143" s="205"/>
      <c r="KSB143" s="205"/>
      <c r="KSC143" s="205"/>
      <c r="KSD143" s="205"/>
      <c r="KSE143" s="205"/>
      <c r="KSF143" s="205"/>
      <c r="KSG143" s="205"/>
      <c r="KSH143" s="205"/>
      <c r="KSI143" s="205"/>
      <c r="KSP143" s="205"/>
      <c r="KSQ143" s="205"/>
      <c r="KSR143" s="205"/>
      <c r="KSS143" s="205"/>
      <c r="KST143" s="205"/>
      <c r="KSU143" s="205"/>
      <c r="KSV143" s="205"/>
      <c r="KSW143" s="205"/>
      <c r="KSX143" s="205"/>
      <c r="KSY143" s="205"/>
      <c r="KSZ143" s="205"/>
      <c r="KTA143" s="205"/>
      <c r="KTB143" s="205"/>
      <c r="KTC143" s="205"/>
      <c r="KTD143" s="205"/>
      <c r="KTE143" s="205"/>
      <c r="KTF143" s="205"/>
      <c r="KTG143" s="205"/>
      <c r="KTH143" s="205"/>
      <c r="KTI143" s="205"/>
      <c r="KTJ143" s="205"/>
      <c r="KTK143" s="205"/>
      <c r="KTL143" s="205"/>
      <c r="KTM143" s="205"/>
      <c r="KTN143" s="205"/>
      <c r="KTO143" s="205"/>
      <c r="KTP143" s="205"/>
      <c r="KTQ143" s="205"/>
      <c r="KTR143" s="205"/>
      <c r="KTS143" s="205"/>
      <c r="KTT143" s="205"/>
      <c r="KTU143" s="205"/>
      <c r="KTV143" s="205"/>
      <c r="KTW143" s="205"/>
      <c r="KTX143" s="205"/>
      <c r="KTY143" s="205"/>
      <c r="KTZ143" s="205"/>
      <c r="KUA143" s="205"/>
      <c r="KUB143" s="205"/>
      <c r="KUC143" s="205"/>
      <c r="KUD143" s="205"/>
      <c r="KUE143" s="205"/>
      <c r="KUF143" s="205"/>
      <c r="KUG143" s="205"/>
      <c r="KUH143" s="205"/>
      <c r="KUI143" s="205"/>
      <c r="KUJ143" s="205"/>
      <c r="KUK143" s="205"/>
      <c r="KUL143" s="205"/>
      <c r="KUM143" s="205"/>
      <c r="KUN143" s="205"/>
      <c r="KUO143" s="205"/>
      <c r="KUP143" s="205"/>
      <c r="KUQ143" s="205"/>
      <c r="KUR143" s="205"/>
      <c r="KUS143" s="205"/>
      <c r="KUT143" s="205"/>
      <c r="KUU143" s="205"/>
      <c r="KUV143" s="205"/>
      <c r="KUW143" s="205"/>
      <c r="KUX143" s="205"/>
      <c r="KUY143" s="205"/>
      <c r="KUZ143" s="205"/>
      <c r="KVA143" s="205"/>
      <c r="KVB143" s="205"/>
      <c r="KVC143" s="205"/>
      <c r="KVD143" s="205"/>
      <c r="KVE143" s="205"/>
      <c r="KVF143" s="205"/>
      <c r="KVG143" s="205"/>
      <c r="KVH143" s="205"/>
      <c r="KVI143" s="205"/>
      <c r="KVJ143" s="205"/>
      <c r="KVK143" s="205"/>
      <c r="KVL143" s="205"/>
      <c r="KVM143" s="205"/>
      <c r="KVN143" s="205"/>
      <c r="KVO143" s="205"/>
      <c r="KVP143" s="205"/>
      <c r="KVQ143" s="205"/>
      <c r="KVR143" s="205"/>
      <c r="KVS143" s="205"/>
      <c r="KVT143" s="205"/>
      <c r="KVU143" s="205"/>
      <c r="KVV143" s="205"/>
      <c r="KVW143" s="205"/>
      <c r="KVX143" s="205"/>
      <c r="KVY143" s="205"/>
      <c r="KVZ143" s="205"/>
      <c r="KWA143" s="205"/>
      <c r="KWB143" s="205"/>
      <c r="KWC143" s="205"/>
      <c r="KWD143" s="205"/>
      <c r="KWE143" s="205"/>
      <c r="KWF143" s="205"/>
      <c r="KWG143" s="205"/>
      <c r="KWH143" s="205"/>
      <c r="KWI143" s="205"/>
      <c r="KWJ143" s="205"/>
      <c r="KWK143" s="205"/>
      <c r="KWL143" s="205"/>
      <c r="KWM143" s="205"/>
      <c r="KWN143" s="205"/>
      <c r="KWO143" s="205"/>
      <c r="KWP143" s="205"/>
      <c r="KWQ143" s="205"/>
      <c r="KWR143" s="205"/>
      <c r="KWS143" s="205"/>
      <c r="KWT143" s="205"/>
      <c r="KWU143" s="205"/>
      <c r="KWV143" s="205"/>
      <c r="KWW143" s="205"/>
      <c r="KWX143" s="205"/>
      <c r="KWY143" s="205"/>
      <c r="KWZ143" s="205"/>
      <c r="KXA143" s="205"/>
      <c r="KXB143" s="205"/>
      <c r="KXC143" s="205"/>
      <c r="KXD143" s="205"/>
      <c r="KXE143" s="205"/>
      <c r="KXF143" s="205"/>
      <c r="KXG143" s="205"/>
      <c r="KXH143" s="205"/>
      <c r="KXI143" s="205"/>
      <c r="KXJ143" s="205"/>
      <c r="KXK143" s="205"/>
      <c r="KXL143" s="205"/>
      <c r="KXM143" s="205"/>
      <c r="KXN143" s="205"/>
      <c r="KXO143" s="205"/>
      <c r="KXP143" s="205"/>
      <c r="KXQ143" s="205"/>
      <c r="KXR143" s="205"/>
      <c r="KXS143" s="205"/>
      <c r="KXT143" s="205"/>
      <c r="KXU143" s="205"/>
      <c r="KXV143" s="205"/>
      <c r="KXW143" s="205"/>
      <c r="KXX143" s="205"/>
      <c r="KXY143" s="205"/>
      <c r="KXZ143" s="205"/>
      <c r="KYA143" s="205"/>
      <c r="KYB143" s="205"/>
      <c r="KYC143" s="205"/>
      <c r="KYD143" s="205"/>
      <c r="KYE143" s="205"/>
      <c r="KYF143" s="205"/>
      <c r="KYG143" s="205"/>
      <c r="KYH143" s="205"/>
      <c r="KYI143" s="205"/>
      <c r="KYJ143" s="205"/>
      <c r="KYK143" s="205"/>
      <c r="KYL143" s="205"/>
      <c r="KYM143" s="205"/>
      <c r="KYN143" s="205"/>
      <c r="KYO143" s="205"/>
      <c r="KYP143" s="205"/>
      <c r="KYQ143" s="205"/>
      <c r="KYR143" s="205"/>
      <c r="KYS143" s="205"/>
      <c r="KYT143" s="205"/>
      <c r="KYU143" s="205"/>
      <c r="KYV143" s="205"/>
      <c r="KYW143" s="205"/>
      <c r="KYX143" s="205"/>
      <c r="KYY143" s="205"/>
      <c r="KYZ143" s="205"/>
      <c r="KZA143" s="205"/>
      <c r="KZB143" s="205"/>
      <c r="KZC143" s="205"/>
      <c r="KZD143" s="205"/>
      <c r="KZE143" s="205"/>
      <c r="KZF143" s="205"/>
      <c r="KZG143" s="205"/>
      <c r="KZH143" s="205"/>
      <c r="KZI143" s="205"/>
      <c r="KZJ143" s="205"/>
      <c r="KZK143" s="205"/>
      <c r="KZL143" s="205"/>
      <c r="KZM143" s="205"/>
      <c r="KZN143" s="205"/>
      <c r="KZO143" s="205"/>
      <c r="KZP143" s="205"/>
      <c r="KZQ143" s="205"/>
      <c r="KZR143" s="205"/>
      <c r="KZS143" s="205"/>
      <c r="KZT143" s="205"/>
      <c r="KZU143" s="205"/>
      <c r="KZV143" s="205"/>
      <c r="KZW143" s="205"/>
      <c r="KZX143" s="205"/>
      <c r="KZY143" s="205"/>
      <c r="KZZ143" s="205"/>
      <c r="LAA143" s="205"/>
      <c r="LAB143" s="205"/>
      <c r="LAC143" s="205"/>
      <c r="LAD143" s="205"/>
      <c r="LAE143" s="205"/>
      <c r="LAF143" s="205"/>
      <c r="LAG143" s="205"/>
      <c r="LAH143" s="205"/>
      <c r="LAI143" s="205"/>
      <c r="LAJ143" s="205"/>
      <c r="LAK143" s="205"/>
      <c r="LAL143" s="205"/>
      <c r="LAM143" s="205"/>
      <c r="LAN143" s="205"/>
      <c r="LAO143" s="205"/>
      <c r="LAP143" s="205"/>
      <c r="LAQ143" s="205"/>
      <c r="LAR143" s="205"/>
      <c r="LAS143" s="205"/>
      <c r="LAT143" s="205"/>
      <c r="LAU143" s="205"/>
      <c r="LAV143" s="205"/>
      <c r="LAW143" s="205"/>
      <c r="LAX143" s="205"/>
      <c r="LAY143" s="205"/>
      <c r="LAZ143" s="205"/>
      <c r="LBA143" s="205"/>
      <c r="LBB143" s="205"/>
      <c r="LBC143" s="205"/>
      <c r="LBD143" s="205"/>
      <c r="LBE143" s="205"/>
      <c r="LBF143" s="205"/>
      <c r="LBG143" s="205"/>
      <c r="LBH143" s="205"/>
      <c r="LBI143" s="205"/>
      <c r="LBJ143" s="205"/>
      <c r="LBK143" s="205"/>
      <c r="LBL143" s="205"/>
      <c r="LBM143" s="205"/>
      <c r="LBN143" s="205"/>
      <c r="LBO143" s="205"/>
      <c r="LBP143" s="205"/>
      <c r="LBQ143" s="205"/>
      <c r="LBR143" s="205"/>
      <c r="LBS143" s="205"/>
      <c r="LBT143" s="205"/>
      <c r="LBU143" s="205"/>
      <c r="LBV143" s="205"/>
      <c r="LBW143" s="205"/>
      <c r="LBX143" s="205"/>
      <c r="LBY143" s="205"/>
      <c r="LBZ143" s="205"/>
      <c r="LCA143" s="205"/>
      <c r="LCB143" s="205"/>
      <c r="LCC143" s="205"/>
      <c r="LCD143" s="205"/>
      <c r="LCE143" s="205"/>
      <c r="LCL143" s="205"/>
      <c r="LCM143" s="205"/>
      <c r="LCN143" s="205"/>
      <c r="LCO143" s="205"/>
      <c r="LCP143" s="205"/>
      <c r="LCQ143" s="205"/>
      <c r="LCR143" s="205"/>
      <c r="LCS143" s="205"/>
      <c r="LCT143" s="205"/>
      <c r="LCU143" s="205"/>
      <c r="LCV143" s="205"/>
      <c r="LCW143" s="205"/>
      <c r="LCX143" s="205"/>
      <c r="LCY143" s="205"/>
      <c r="LCZ143" s="205"/>
      <c r="LDA143" s="205"/>
      <c r="LDB143" s="205"/>
      <c r="LDC143" s="205"/>
      <c r="LDD143" s="205"/>
      <c r="LDE143" s="205"/>
      <c r="LDF143" s="205"/>
      <c r="LDG143" s="205"/>
      <c r="LDH143" s="205"/>
      <c r="LDI143" s="205"/>
      <c r="LDJ143" s="205"/>
      <c r="LDK143" s="205"/>
      <c r="LDL143" s="205"/>
      <c r="LDM143" s="205"/>
      <c r="LDN143" s="205"/>
      <c r="LDO143" s="205"/>
      <c r="LDP143" s="205"/>
      <c r="LDQ143" s="205"/>
      <c r="LDR143" s="205"/>
      <c r="LDS143" s="205"/>
      <c r="LDT143" s="205"/>
      <c r="LDU143" s="205"/>
      <c r="LDV143" s="205"/>
      <c r="LDW143" s="205"/>
      <c r="LDX143" s="205"/>
      <c r="LDY143" s="205"/>
      <c r="LDZ143" s="205"/>
      <c r="LEA143" s="205"/>
      <c r="LEB143" s="205"/>
      <c r="LEC143" s="205"/>
      <c r="LED143" s="205"/>
      <c r="LEE143" s="205"/>
      <c r="LEF143" s="205"/>
      <c r="LEG143" s="205"/>
      <c r="LEH143" s="205"/>
      <c r="LEI143" s="205"/>
      <c r="LEJ143" s="205"/>
      <c r="LEK143" s="205"/>
      <c r="LEL143" s="205"/>
      <c r="LEM143" s="205"/>
      <c r="LEN143" s="205"/>
      <c r="LEO143" s="205"/>
      <c r="LEP143" s="205"/>
      <c r="LEQ143" s="205"/>
      <c r="LER143" s="205"/>
      <c r="LES143" s="205"/>
      <c r="LET143" s="205"/>
      <c r="LEU143" s="205"/>
      <c r="LEV143" s="205"/>
      <c r="LEW143" s="205"/>
      <c r="LEX143" s="205"/>
      <c r="LEY143" s="205"/>
      <c r="LEZ143" s="205"/>
      <c r="LFA143" s="205"/>
      <c r="LFB143" s="205"/>
      <c r="LFC143" s="205"/>
      <c r="LFD143" s="205"/>
      <c r="LFE143" s="205"/>
      <c r="LFF143" s="205"/>
      <c r="LFG143" s="205"/>
      <c r="LFH143" s="205"/>
      <c r="LFI143" s="205"/>
      <c r="LFJ143" s="205"/>
      <c r="LFK143" s="205"/>
      <c r="LFL143" s="205"/>
      <c r="LFM143" s="205"/>
      <c r="LFN143" s="205"/>
      <c r="LFO143" s="205"/>
      <c r="LFP143" s="205"/>
      <c r="LFQ143" s="205"/>
      <c r="LFR143" s="205"/>
      <c r="LFS143" s="205"/>
      <c r="LFT143" s="205"/>
      <c r="LFU143" s="205"/>
      <c r="LFV143" s="205"/>
      <c r="LFW143" s="205"/>
      <c r="LFX143" s="205"/>
      <c r="LFY143" s="205"/>
      <c r="LFZ143" s="205"/>
      <c r="LGA143" s="205"/>
      <c r="LGB143" s="205"/>
      <c r="LGC143" s="205"/>
      <c r="LGD143" s="205"/>
      <c r="LGE143" s="205"/>
      <c r="LGF143" s="205"/>
      <c r="LGG143" s="205"/>
      <c r="LGH143" s="205"/>
      <c r="LGI143" s="205"/>
      <c r="LGJ143" s="205"/>
      <c r="LGK143" s="205"/>
      <c r="LGL143" s="205"/>
      <c r="LGM143" s="205"/>
      <c r="LGN143" s="205"/>
      <c r="LGO143" s="205"/>
      <c r="LGP143" s="205"/>
      <c r="LGQ143" s="205"/>
      <c r="LGR143" s="205"/>
      <c r="LGS143" s="205"/>
      <c r="LGT143" s="205"/>
      <c r="LGU143" s="205"/>
      <c r="LGV143" s="205"/>
      <c r="LGW143" s="205"/>
      <c r="LGX143" s="205"/>
      <c r="LGY143" s="205"/>
      <c r="LGZ143" s="205"/>
      <c r="LHA143" s="205"/>
      <c r="LHB143" s="205"/>
      <c r="LHC143" s="205"/>
      <c r="LHD143" s="205"/>
      <c r="LHE143" s="205"/>
      <c r="LHF143" s="205"/>
      <c r="LHG143" s="205"/>
      <c r="LHH143" s="205"/>
      <c r="LHI143" s="205"/>
      <c r="LHJ143" s="205"/>
      <c r="LHK143" s="205"/>
      <c r="LHL143" s="205"/>
      <c r="LHM143" s="205"/>
      <c r="LHN143" s="205"/>
      <c r="LHO143" s="205"/>
      <c r="LHP143" s="205"/>
      <c r="LHQ143" s="205"/>
      <c r="LHR143" s="205"/>
      <c r="LHS143" s="205"/>
      <c r="LHT143" s="205"/>
      <c r="LHU143" s="205"/>
      <c r="LHV143" s="205"/>
      <c r="LHW143" s="205"/>
      <c r="LHX143" s="205"/>
      <c r="LHY143" s="205"/>
      <c r="LHZ143" s="205"/>
      <c r="LIA143" s="205"/>
      <c r="LIB143" s="205"/>
      <c r="LIC143" s="205"/>
      <c r="LID143" s="205"/>
      <c r="LIE143" s="205"/>
      <c r="LIF143" s="205"/>
      <c r="LIG143" s="205"/>
      <c r="LIH143" s="205"/>
      <c r="LII143" s="205"/>
      <c r="LIJ143" s="205"/>
      <c r="LIK143" s="205"/>
      <c r="LIL143" s="205"/>
      <c r="LIM143" s="205"/>
      <c r="LIN143" s="205"/>
      <c r="LIO143" s="205"/>
      <c r="LIP143" s="205"/>
      <c r="LIQ143" s="205"/>
      <c r="LIR143" s="205"/>
      <c r="LIS143" s="205"/>
      <c r="LIT143" s="205"/>
      <c r="LIU143" s="205"/>
      <c r="LIV143" s="205"/>
      <c r="LIW143" s="205"/>
      <c r="LIX143" s="205"/>
      <c r="LIY143" s="205"/>
      <c r="LIZ143" s="205"/>
      <c r="LJA143" s="205"/>
      <c r="LJB143" s="205"/>
      <c r="LJC143" s="205"/>
      <c r="LJD143" s="205"/>
      <c r="LJE143" s="205"/>
      <c r="LJF143" s="205"/>
      <c r="LJG143" s="205"/>
      <c r="LJH143" s="205"/>
      <c r="LJI143" s="205"/>
      <c r="LJJ143" s="205"/>
      <c r="LJK143" s="205"/>
      <c r="LJL143" s="205"/>
      <c r="LJM143" s="205"/>
      <c r="LJN143" s="205"/>
      <c r="LJO143" s="205"/>
      <c r="LJP143" s="205"/>
      <c r="LJQ143" s="205"/>
      <c r="LJR143" s="205"/>
      <c r="LJS143" s="205"/>
      <c r="LJT143" s="205"/>
      <c r="LJU143" s="205"/>
      <c r="LJV143" s="205"/>
      <c r="LJW143" s="205"/>
      <c r="LJX143" s="205"/>
      <c r="LJY143" s="205"/>
      <c r="LJZ143" s="205"/>
      <c r="LKA143" s="205"/>
      <c r="LKB143" s="205"/>
      <c r="LKC143" s="205"/>
      <c r="LKD143" s="205"/>
      <c r="LKE143" s="205"/>
      <c r="LKF143" s="205"/>
      <c r="LKG143" s="205"/>
      <c r="LKH143" s="205"/>
      <c r="LKI143" s="205"/>
      <c r="LKJ143" s="205"/>
      <c r="LKK143" s="205"/>
      <c r="LKL143" s="205"/>
      <c r="LKM143" s="205"/>
      <c r="LKN143" s="205"/>
      <c r="LKO143" s="205"/>
      <c r="LKP143" s="205"/>
      <c r="LKQ143" s="205"/>
      <c r="LKR143" s="205"/>
      <c r="LKS143" s="205"/>
      <c r="LKT143" s="205"/>
      <c r="LKU143" s="205"/>
      <c r="LKV143" s="205"/>
      <c r="LKW143" s="205"/>
      <c r="LKX143" s="205"/>
      <c r="LKY143" s="205"/>
      <c r="LKZ143" s="205"/>
      <c r="LLA143" s="205"/>
      <c r="LLB143" s="205"/>
      <c r="LLC143" s="205"/>
      <c r="LLD143" s="205"/>
      <c r="LLE143" s="205"/>
      <c r="LLF143" s="205"/>
      <c r="LLG143" s="205"/>
      <c r="LLH143" s="205"/>
      <c r="LLI143" s="205"/>
      <c r="LLJ143" s="205"/>
      <c r="LLK143" s="205"/>
      <c r="LLL143" s="205"/>
      <c r="LLM143" s="205"/>
      <c r="LLN143" s="205"/>
      <c r="LLO143" s="205"/>
      <c r="LLP143" s="205"/>
      <c r="LLQ143" s="205"/>
      <c r="LLR143" s="205"/>
      <c r="LLS143" s="205"/>
      <c r="LLT143" s="205"/>
      <c r="LLU143" s="205"/>
      <c r="LLV143" s="205"/>
      <c r="LLW143" s="205"/>
      <c r="LLX143" s="205"/>
      <c r="LLY143" s="205"/>
      <c r="LLZ143" s="205"/>
      <c r="LMA143" s="205"/>
      <c r="LMH143" s="205"/>
      <c r="LMI143" s="205"/>
      <c r="LMJ143" s="205"/>
      <c r="LMK143" s="205"/>
      <c r="LML143" s="205"/>
      <c r="LMM143" s="205"/>
      <c r="LMN143" s="205"/>
      <c r="LMO143" s="205"/>
      <c r="LMP143" s="205"/>
      <c r="LMQ143" s="205"/>
      <c r="LMR143" s="205"/>
      <c r="LMS143" s="205"/>
      <c r="LMT143" s="205"/>
      <c r="LMU143" s="205"/>
      <c r="LMV143" s="205"/>
      <c r="LMW143" s="205"/>
      <c r="LMX143" s="205"/>
      <c r="LMY143" s="205"/>
      <c r="LMZ143" s="205"/>
      <c r="LNA143" s="205"/>
      <c r="LNB143" s="205"/>
      <c r="LNC143" s="205"/>
      <c r="LND143" s="205"/>
      <c r="LNE143" s="205"/>
      <c r="LNF143" s="205"/>
      <c r="LNG143" s="205"/>
      <c r="LNH143" s="205"/>
      <c r="LNI143" s="205"/>
      <c r="LNJ143" s="205"/>
      <c r="LNK143" s="205"/>
      <c r="LNL143" s="205"/>
      <c r="LNM143" s="205"/>
      <c r="LNN143" s="205"/>
      <c r="LNO143" s="205"/>
      <c r="LNP143" s="205"/>
      <c r="LNQ143" s="205"/>
      <c r="LNR143" s="205"/>
      <c r="LNS143" s="205"/>
      <c r="LNT143" s="205"/>
      <c r="LNU143" s="205"/>
      <c r="LNV143" s="205"/>
      <c r="LNW143" s="205"/>
      <c r="LNX143" s="205"/>
      <c r="LNY143" s="205"/>
      <c r="LNZ143" s="205"/>
      <c r="LOA143" s="205"/>
      <c r="LOB143" s="205"/>
      <c r="LOC143" s="205"/>
      <c r="LOD143" s="205"/>
      <c r="LOE143" s="205"/>
      <c r="LOF143" s="205"/>
      <c r="LOG143" s="205"/>
      <c r="LOH143" s="205"/>
      <c r="LOI143" s="205"/>
      <c r="LOJ143" s="205"/>
      <c r="LOK143" s="205"/>
      <c r="LOL143" s="205"/>
      <c r="LOM143" s="205"/>
      <c r="LON143" s="205"/>
      <c r="LOO143" s="205"/>
      <c r="LOP143" s="205"/>
      <c r="LOQ143" s="205"/>
      <c r="LOR143" s="205"/>
      <c r="LOS143" s="205"/>
      <c r="LOT143" s="205"/>
      <c r="LOU143" s="205"/>
      <c r="LOV143" s="205"/>
      <c r="LOW143" s="205"/>
      <c r="LOX143" s="205"/>
      <c r="LOY143" s="205"/>
      <c r="LOZ143" s="205"/>
      <c r="LPA143" s="205"/>
      <c r="LPB143" s="205"/>
      <c r="LPC143" s="205"/>
      <c r="LPD143" s="205"/>
      <c r="LPE143" s="205"/>
      <c r="LPF143" s="205"/>
      <c r="LPG143" s="205"/>
      <c r="LPH143" s="205"/>
      <c r="LPI143" s="205"/>
      <c r="LPJ143" s="205"/>
      <c r="LPK143" s="205"/>
      <c r="LPL143" s="205"/>
      <c r="LPM143" s="205"/>
      <c r="LPN143" s="205"/>
      <c r="LPO143" s="205"/>
      <c r="LPP143" s="205"/>
      <c r="LPQ143" s="205"/>
      <c r="LPR143" s="205"/>
      <c r="LPS143" s="205"/>
      <c r="LPT143" s="205"/>
      <c r="LPU143" s="205"/>
      <c r="LPV143" s="205"/>
      <c r="LPW143" s="205"/>
      <c r="LPX143" s="205"/>
      <c r="LPY143" s="205"/>
      <c r="LPZ143" s="205"/>
      <c r="LQA143" s="205"/>
      <c r="LQB143" s="205"/>
      <c r="LQC143" s="205"/>
      <c r="LQD143" s="205"/>
      <c r="LQE143" s="205"/>
      <c r="LQF143" s="205"/>
      <c r="LQG143" s="205"/>
      <c r="LQH143" s="205"/>
      <c r="LQI143" s="205"/>
      <c r="LQJ143" s="205"/>
      <c r="LQK143" s="205"/>
      <c r="LQL143" s="205"/>
      <c r="LQM143" s="205"/>
      <c r="LQN143" s="205"/>
      <c r="LQO143" s="205"/>
      <c r="LQP143" s="205"/>
      <c r="LQQ143" s="205"/>
      <c r="LQR143" s="205"/>
      <c r="LQS143" s="205"/>
      <c r="LQT143" s="205"/>
      <c r="LQU143" s="205"/>
      <c r="LQV143" s="205"/>
      <c r="LQW143" s="205"/>
      <c r="LQX143" s="205"/>
      <c r="LQY143" s="205"/>
      <c r="LQZ143" s="205"/>
      <c r="LRA143" s="205"/>
      <c r="LRB143" s="205"/>
      <c r="LRC143" s="205"/>
      <c r="LRD143" s="205"/>
      <c r="LRE143" s="205"/>
      <c r="LRF143" s="205"/>
      <c r="LRG143" s="205"/>
      <c r="LRH143" s="205"/>
      <c r="LRI143" s="205"/>
      <c r="LRJ143" s="205"/>
      <c r="LRK143" s="205"/>
      <c r="LRL143" s="205"/>
      <c r="LRM143" s="205"/>
      <c r="LRN143" s="205"/>
      <c r="LRO143" s="205"/>
      <c r="LRP143" s="205"/>
      <c r="LRQ143" s="205"/>
      <c r="LRR143" s="205"/>
      <c r="LRS143" s="205"/>
      <c r="LRT143" s="205"/>
      <c r="LRU143" s="205"/>
      <c r="LRV143" s="205"/>
      <c r="LRW143" s="205"/>
      <c r="LRX143" s="205"/>
      <c r="LRY143" s="205"/>
      <c r="LRZ143" s="205"/>
      <c r="LSA143" s="205"/>
      <c r="LSB143" s="205"/>
      <c r="LSC143" s="205"/>
      <c r="LSD143" s="205"/>
      <c r="LSE143" s="205"/>
      <c r="LSF143" s="205"/>
      <c r="LSG143" s="205"/>
      <c r="LSH143" s="205"/>
      <c r="LSI143" s="205"/>
      <c r="LSJ143" s="205"/>
      <c r="LSK143" s="205"/>
      <c r="LSL143" s="205"/>
      <c r="LSM143" s="205"/>
      <c r="LSN143" s="205"/>
      <c r="LSO143" s="205"/>
      <c r="LSP143" s="205"/>
      <c r="LSQ143" s="205"/>
      <c r="LSR143" s="205"/>
      <c r="LSS143" s="205"/>
      <c r="LST143" s="205"/>
      <c r="LSU143" s="205"/>
      <c r="LSV143" s="205"/>
      <c r="LSW143" s="205"/>
      <c r="LSX143" s="205"/>
      <c r="LSY143" s="205"/>
      <c r="LSZ143" s="205"/>
      <c r="LTA143" s="205"/>
      <c r="LTB143" s="205"/>
      <c r="LTC143" s="205"/>
      <c r="LTD143" s="205"/>
      <c r="LTE143" s="205"/>
      <c r="LTF143" s="205"/>
      <c r="LTG143" s="205"/>
      <c r="LTH143" s="205"/>
      <c r="LTI143" s="205"/>
      <c r="LTJ143" s="205"/>
      <c r="LTK143" s="205"/>
      <c r="LTL143" s="205"/>
      <c r="LTM143" s="205"/>
      <c r="LTN143" s="205"/>
      <c r="LTO143" s="205"/>
      <c r="LTP143" s="205"/>
      <c r="LTQ143" s="205"/>
      <c r="LTR143" s="205"/>
      <c r="LTS143" s="205"/>
      <c r="LTT143" s="205"/>
      <c r="LTU143" s="205"/>
      <c r="LTV143" s="205"/>
      <c r="LTW143" s="205"/>
      <c r="LTX143" s="205"/>
      <c r="LTY143" s="205"/>
      <c r="LTZ143" s="205"/>
      <c r="LUA143" s="205"/>
      <c r="LUB143" s="205"/>
      <c r="LUC143" s="205"/>
      <c r="LUD143" s="205"/>
      <c r="LUE143" s="205"/>
      <c r="LUF143" s="205"/>
      <c r="LUG143" s="205"/>
      <c r="LUH143" s="205"/>
      <c r="LUI143" s="205"/>
      <c r="LUJ143" s="205"/>
      <c r="LUK143" s="205"/>
      <c r="LUL143" s="205"/>
      <c r="LUM143" s="205"/>
      <c r="LUN143" s="205"/>
      <c r="LUO143" s="205"/>
      <c r="LUP143" s="205"/>
      <c r="LUQ143" s="205"/>
      <c r="LUR143" s="205"/>
      <c r="LUS143" s="205"/>
      <c r="LUT143" s="205"/>
      <c r="LUU143" s="205"/>
      <c r="LUV143" s="205"/>
      <c r="LUW143" s="205"/>
      <c r="LUX143" s="205"/>
      <c r="LUY143" s="205"/>
      <c r="LUZ143" s="205"/>
      <c r="LVA143" s="205"/>
      <c r="LVB143" s="205"/>
      <c r="LVC143" s="205"/>
      <c r="LVD143" s="205"/>
      <c r="LVE143" s="205"/>
      <c r="LVF143" s="205"/>
      <c r="LVG143" s="205"/>
      <c r="LVH143" s="205"/>
      <c r="LVI143" s="205"/>
      <c r="LVJ143" s="205"/>
      <c r="LVK143" s="205"/>
      <c r="LVL143" s="205"/>
      <c r="LVM143" s="205"/>
      <c r="LVN143" s="205"/>
      <c r="LVO143" s="205"/>
      <c r="LVP143" s="205"/>
      <c r="LVQ143" s="205"/>
      <c r="LVR143" s="205"/>
      <c r="LVS143" s="205"/>
      <c r="LVT143" s="205"/>
      <c r="LVU143" s="205"/>
      <c r="LVV143" s="205"/>
      <c r="LVW143" s="205"/>
      <c r="LWD143" s="205"/>
      <c r="LWE143" s="205"/>
      <c r="LWF143" s="205"/>
      <c r="LWG143" s="205"/>
      <c r="LWH143" s="205"/>
      <c r="LWI143" s="205"/>
      <c r="LWJ143" s="205"/>
      <c r="LWK143" s="205"/>
      <c r="LWL143" s="205"/>
      <c r="LWM143" s="205"/>
      <c r="LWN143" s="205"/>
      <c r="LWO143" s="205"/>
      <c r="LWP143" s="205"/>
      <c r="LWQ143" s="205"/>
      <c r="LWR143" s="205"/>
      <c r="LWS143" s="205"/>
      <c r="LWT143" s="205"/>
      <c r="LWU143" s="205"/>
      <c r="LWV143" s="205"/>
      <c r="LWW143" s="205"/>
      <c r="LWX143" s="205"/>
      <c r="LWY143" s="205"/>
      <c r="LWZ143" s="205"/>
      <c r="LXA143" s="205"/>
      <c r="LXB143" s="205"/>
      <c r="LXC143" s="205"/>
      <c r="LXD143" s="205"/>
      <c r="LXE143" s="205"/>
      <c r="LXF143" s="205"/>
      <c r="LXG143" s="205"/>
      <c r="LXH143" s="205"/>
      <c r="LXI143" s="205"/>
      <c r="LXJ143" s="205"/>
      <c r="LXK143" s="205"/>
      <c r="LXL143" s="205"/>
      <c r="LXM143" s="205"/>
      <c r="LXN143" s="205"/>
      <c r="LXO143" s="205"/>
      <c r="LXP143" s="205"/>
      <c r="LXQ143" s="205"/>
      <c r="LXR143" s="205"/>
      <c r="LXS143" s="205"/>
      <c r="LXT143" s="205"/>
      <c r="LXU143" s="205"/>
      <c r="LXV143" s="205"/>
      <c r="LXW143" s="205"/>
      <c r="LXX143" s="205"/>
      <c r="LXY143" s="205"/>
      <c r="LXZ143" s="205"/>
      <c r="LYA143" s="205"/>
      <c r="LYB143" s="205"/>
      <c r="LYC143" s="205"/>
      <c r="LYD143" s="205"/>
      <c r="LYE143" s="205"/>
      <c r="LYF143" s="205"/>
      <c r="LYG143" s="205"/>
      <c r="LYH143" s="205"/>
      <c r="LYI143" s="205"/>
      <c r="LYJ143" s="205"/>
      <c r="LYK143" s="205"/>
      <c r="LYL143" s="205"/>
      <c r="LYM143" s="205"/>
      <c r="LYN143" s="205"/>
      <c r="LYO143" s="205"/>
      <c r="LYP143" s="205"/>
      <c r="LYQ143" s="205"/>
      <c r="LYR143" s="205"/>
      <c r="LYS143" s="205"/>
      <c r="LYT143" s="205"/>
      <c r="LYU143" s="205"/>
      <c r="LYV143" s="205"/>
      <c r="LYW143" s="205"/>
      <c r="LYX143" s="205"/>
      <c r="LYY143" s="205"/>
      <c r="LYZ143" s="205"/>
      <c r="LZA143" s="205"/>
      <c r="LZB143" s="205"/>
      <c r="LZC143" s="205"/>
      <c r="LZD143" s="205"/>
      <c r="LZE143" s="205"/>
      <c r="LZF143" s="205"/>
      <c r="LZG143" s="205"/>
      <c r="LZH143" s="205"/>
      <c r="LZI143" s="205"/>
      <c r="LZJ143" s="205"/>
      <c r="LZK143" s="205"/>
      <c r="LZL143" s="205"/>
      <c r="LZM143" s="205"/>
      <c r="LZN143" s="205"/>
      <c r="LZO143" s="205"/>
      <c r="LZP143" s="205"/>
      <c r="LZQ143" s="205"/>
      <c r="LZR143" s="205"/>
      <c r="LZS143" s="205"/>
      <c r="LZT143" s="205"/>
      <c r="LZU143" s="205"/>
      <c r="LZV143" s="205"/>
      <c r="LZW143" s="205"/>
      <c r="LZX143" s="205"/>
      <c r="LZY143" s="205"/>
      <c r="LZZ143" s="205"/>
      <c r="MAA143" s="205"/>
      <c r="MAB143" s="205"/>
      <c r="MAC143" s="205"/>
      <c r="MAD143" s="205"/>
      <c r="MAE143" s="205"/>
      <c r="MAF143" s="205"/>
      <c r="MAG143" s="205"/>
      <c r="MAH143" s="205"/>
      <c r="MAI143" s="205"/>
      <c r="MAJ143" s="205"/>
      <c r="MAK143" s="205"/>
      <c r="MAL143" s="205"/>
      <c r="MAM143" s="205"/>
      <c r="MAN143" s="205"/>
      <c r="MAO143" s="205"/>
      <c r="MAP143" s="205"/>
      <c r="MAQ143" s="205"/>
      <c r="MAR143" s="205"/>
      <c r="MAS143" s="205"/>
      <c r="MAT143" s="205"/>
      <c r="MAU143" s="205"/>
      <c r="MAV143" s="205"/>
      <c r="MAW143" s="205"/>
      <c r="MAX143" s="205"/>
      <c r="MAY143" s="205"/>
      <c r="MAZ143" s="205"/>
      <c r="MBA143" s="205"/>
      <c r="MBB143" s="205"/>
      <c r="MBC143" s="205"/>
      <c r="MBD143" s="205"/>
      <c r="MBE143" s="205"/>
      <c r="MBF143" s="205"/>
      <c r="MBG143" s="205"/>
      <c r="MBH143" s="205"/>
      <c r="MBI143" s="205"/>
      <c r="MBJ143" s="205"/>
      <c r="MBK143" s="205"/>
      <c r="MBL143" s="205"/>
      <c r="MBM143" s="205"/>
      <c r="MBN143" s="205"/>
      <c r="MBO143" s="205"/>
      <c r="MBP143" s="205"/>
      <c r="MBQ143" s="205"/>
      <c r="MBR143" s="205"/>
      <c r="MBS143" s="205"/>
      <c r="MBT143" s="205"/>
      <c r="MBU143" s="205"/>
      <c r="MBV143" s="205"/>
      <c r="MBW143" s="205"/>
      <c r="MBX143" s="205"/>
      <c r="MBY143" s="205"/>
      <c r="MBZ143" s="205"/>
      <c r="MCA143" s="205"/>
      <c r="MCB143" s="205"/>
      <c r="MCC143" s="205"/>
      <c r="MCD143" s="205"/>
      <c r="MCE143" s="205"/>
      <c r="MCF143" s="205"/>
      <c r="MCG143" s="205"/>
      <c r="MCH143" s="205"/>
      <c r="MCI143" s="205"/>
      <c r="MCJ143" s="205"/>
      <c r="MCK143" s="205"/>
      <c r="MCL143" s="205"/>
      <c r="MCM143" s="205"/>
      <c r="MCN143" s="205"/>
      <c r="MCO143" s="205"/>
      <c r="MCP143" s="205"/>
      <c r="MCQ143" s="205"/>
      <c r="MCR143" s="205"/>
      <c r="MCS143" s="205"/>
      <c r="MCT143" s="205"/>
      <c r="MCU143" s="205"/>
      <c r="MCV143" s="205"/>
      <c r="MCW143" s="205"/>
      <c r="MCX143" s="205"/>
      <c r="MCY143" s="205"/>
      <c r="MCZ143" s="205"/>
      <c r="MDA143" s="205"/>
      <c r="MDB143" s="205"/>
      <c r="MDC143" s="205"/>
      <c r="MDD143" s="205"/>
      <c r="MDE143" s="205"/>
      <c r="MDF143" s="205"/>
      <c r="MDG143" s="205"/>
      <c r="MDH143" s="205"/>
      <c r="MDI143" s="205"/>
      <c r="MDJ143" s="205"/>
      <c r="MDK143" s="205"/>
      <c r="MDL143" s="205"/>
      <c r="MDM143" s="205"/>
      <c r="MDN143" s="205"/>
      <c r="MDO143" s="205"/>
      <c r="MDP143" s="205"/>
      <c r="MDQ143" s="205"/>
      <c r="MDR143" s="205"/>
      <c r="MDS143" s="205"/>
      <c r="MDT143" s="205"/>
      <c r="MDU143" s="205"/>
      <c r="MDV143" s="205"/>
      <c r="MDW143" s="205"/>
      <c r="MDX143" s="205"/>
      <c r="MDY143" s="205"/>
      <c r="MDZ143" s="205"/>
      <c r="MEA143" s="205"/>
      <c r="MEB143" s="205"/>
      <c r="MEC143" s="205"/>
      <c r="MED143" s="205"/>
      <c r="MEE143" s="205"/>
      <c r="MEF143" s="205"/>
      <c r="MEG143" s="205"/>
      <c r="MEH143" s="205"/>
      <c r="MEI143" s="205"/>
      <c r="MEJ143" s="205"/>
      <c r="MEK143" s="205"/>
      <c r="MEL143" s="205"/>
      <c r="MEM143" s="205"/>
      <c r="MEN143" s="205"/>
      <c r="MEO143" s="205"/>
      <c r="MEP143" s="205"/>
      <c r="MEQ143" s="205"/>
      <c r="MER143" s="205"/>
      <c r="MES143" s="205"/>
      <c r="MET143" s="205"/>
      <c r="MEU143" s="205"/>
      <c r="MEV143" s="205"/>
      <c r="MEW143" s="205"/>
      <c r="MEX143" s="205"/>
      <c r="MEY143" s="205"/>
      <c r="MEZ143" s="205"/>
      <c r="MFA143" s="205"/>
      <c r="MFB143" s="205"/>
      <c r="MFC143" s="205"/>
      <c r="MFD143" s="205"/>
      <c r="MFE143" s="205"/>
      <c r="MFF143" s="205"/>
      <c r="MFG143" s="205"/>
      <c r="MFH143" s="205"/>
      <c r="MFI143" s="205"/>
      <c r="MFJ143" s="205"/>
      <c r="MFK143" s="205"/>
      <c r="MFL143" s="205"/>
      <c r="MFM143" s="205"/>
      <c r="MFN143" s="205"/>
      <c r="MFO143" s="205"/>
      <c r="MFP143" s="205"/>
      <c r="MFQ143" s="205"/>
      <c r="MFR143" s="205"/>
      <c r="MFS143" s="205"/>
      <c r="MFZ143" s="205"/>
      <c r="MGA143" s="205"/>
      <c r="MGB143" s="205"/>
      <c r="MGC143" s="205"/>
      <c r="MGD143" s="205"/>
      <c r="MGE143" s="205"/>
      <c r="MGF143" s="205"/>
      <c r="MGG143" s="205"/>
      <c r="MGH143" s="205"/>
      <c r="MGI143" s="205"/>
      <c r="MGJ143" s="205"/>
      <c r="MGK143" s="205"/>
      <c r="MGL143" s="205"/>
      <c r="MGM143" s="205"/>
      <c r="MGN143" s="205"/>
      <c r="MGO143" s="205"/>
      <c r="MGP143" s="205"/>
      <c r="MGQ143" s="205"/>
      <c r="MGR143" s="205"/>
      <c r="MGS143" s="205"/>
      <c r="MGT143" s="205"/>
      <c r="MGU143" s="205"/>
      <c r="MGV143" s="205"/>
      <c r="MGW143" s="205"/>
      <c r="MGX143" s="205"/>
      <c r="MGY143" s="205"/>
      <c r="MGZ143" s="205"/>
      <c r="MHA143" s="205"/>
      <c r="MHB143" s="205"/>
      <c r="MHC143" s="205"/>
      <c r="MHD143" s="205"/>
      <c r="MHE143" s="205"/>
      <c r="MHF143" s="205"/>
      <c r="MHG143" s="205"/>
      <c r="MHH143" s="205"/>
      <c r="MHI143" s="205"/>
      <c r="MHJ143" s="205"/>
      <c r="MHK143" s="205"/>
      <c r="MHL143" s="205"/>
      <c r="MHM143" s="205"/>
      <c r="MHN143" s="205"/>
      <c r="MHO143" s="205"/>
      <c r="MHP143" s="205"/>
      <c r="MHQ143" s="205"/>
      <c r="MHR143" s="205"/>
      <c r="MHS143" s="205"/>
      <c r="MHT143" s="205"/>
      <c r="MHU143" s="205"/>
      <c r="MHV143" s="205"/>
      <c r="MHW143" s="205"/>
      <c r="MHX143" s="205"/>
      <c r="MHY143" s="205"/>
      <c r="MHZ143" s="205"/>
      <c r="MIA143" s="205"/>
      <c r="MIB143" s="205"/>
      <c r="MIC143" s="205"/>
      <c r="MID143" s="205"/>
      <c r="MIE143" s="205"/>
      <c r="MIF143" s="205"/>
      <c r="MIG143" s="205"/>
      <c r="MIH143" s="205"/>
      <c r="MII143" s="205"/>
      <c r="MIJ143" s="205"/>
      <c r="MIK143" s="205"/>
      <c r="MIL143" s="205"/>
      <c r="MIM143" s="205"/>
      <c r="MIN143" s="205"/>
      <c r="MIO143" s="205"/>
      <c r="MIP143" s="205"/>
      <c r="MIQ143" s="205"/>
      <c r="MIR143" s="205"/>
      <c r="MIS143" s="205"/>
      <c r="MIT143" s="205"/>
      <c r="MIU143" s="205"/>
      <c r="MIV143" s="205"/>
      <c r="MIW143" s="205"/>
      <c r="MIX143" s="205"/>
      <c r="MIY143" s="205"/>
      <c r="MIZ143" s="205"/>
      <c r="MJA143" s="205"/>
      <c r="MJB143" s="205"/>
      <c r="MJC143" s="205"/>
      <c r="MJD143" s="205"/>
      <c r="MJE143" s="205"/>
      <c r="MJF143" s="205"/>
      <c r="MJG143" s="205"/>
      <c r="MJH143" s="205"/>
      <c r="MJI143" s="205"/>
      <c r="MJJ143" s="205"/>
      <c r="MJK143" s="205"/>
      <c r="MJL143" s="205"/>
      <c r="MJM143" s="205"/>
      <c r="MJN143" s="205"/>
      <c r="MJO143" s="205"/>
      <c r="MJP143" s="205"/>
      <c r="MJQ143" s="205"/>
      <c r="MJR143" s="205"/>
      <c r="MJS143" s="205"/>
      <c r="MJT143" s="205"/>
      <c r="MJU143" s="205"/>
      <c r="MJV143" s="205"/>
      <c r="MJW143" s="205"/>
      <c r="MJX143" s="205"/>
      <c r="MJY143" s="205"/>
      <c r="MJZ143" s="205"/>
      <c r="MKA143" s="205"/>
      <c r="MKB143" s="205"/>
      <c r="MKC143" s="205"/>
      <c r="MKD143" s="205"/>
      <c r="MKE143" s="205"/>
      <c r="MKF143" s="205"/>
      <c r="MKG143" s="205"/>
      <c r="MKH143" s="205"/>
      <c r="MKI143" s="205"/>
      <c r="MKJ143" s="205"/>
      <c r="MKK143" s="205"/>
      <c r="MKL143" s="205"/>
      <c r="MKM143" s="205"/>
      <c r="MKN143" s="205"/>
      <c r="MKO143" s="205"/>
      <c r="MKP143" s="205"/>
      <c r="MKQ143" s="205"/>
      <c r="MKR143" s="205"/>
      <c r="MKS143" s="205"/>
      <c r="MKT143" s="205"/>
      <c r="MKU143" s="205"/>
      <c r="MKV143" s="205"/>
      <c r="MKW143" s="205"/>
      <c r="MKX143" s="205"/>
      <c r="MKY143" s="205"/>
      <c r="MKZ143" s="205"/>
      <c r="MLA143" s="205"/>
      <c r="MLB143" s="205"/>
      <c r="MLC143" s="205"/>
      <c r="MLD143" s="205"/>
      <c r="MLE143" s="205"/>
      <c r="MLF143" s="205"/>
      <c r="MLG143" s="205"/>
      <c r="MLH143" s="205"/>
      <c r="MLI143" s="205"/>
      <c r="MLJ143" s="205"/>
      <c r="MLK143" s="205"/>
      <c r="MLL143" s="205"/>
      <c r="MLM143" s="205"/>
      <c r="MLN143" s="205"/>
      <c r="MLO143" s="205"/>
      <c r="MLP143" s="205"/>
      <c r="MLQ143" s="205"/>
      <c r="MLR143" s="205"/>
      <c r="MLS143" s="205"/>
      <c r="MLT143" s="205"/>
      <c r="MLU143" s="205"/>
      <c r="MLV143" s="205"/>
      <c r="MLW143" s="205"/>
      <c r="MLX143" s="205"/>
      <c r="MLY143" s="205"/>
      <c r="MLZ143" s="205"/>
      <c r="MMA143" s="205"/>
      <c r="MMB143" s="205"/>
      <c r="MMC143" s="205"/>
      <c r="MMD143" s="205"/>
      <c r="MME143" s="205"/>
      <c r="MMF143" s="205"/>
      <c r="MMG143" s="205"/>
      <c r="MMH143" s="205"/>
      <c r="MMI143" s="205"/>
      <c r="MMJ143" s="205"/>
      <c r="MMK143" s="205"/>
      <c r="MML143" s="205"/>
      <c r="MMM143" s="205"/>
      <c r="MMN143" s="205"/>
      <c r="MMO143" s="205"/>
      <c r="MMP143" s="205"/>
      <c r="MMQ143" s="205"/>
      <c r="MMR143" s="205"/>
      <c r="MMS143" s="205"/>
      <c r="MMT143" s="205"/>
      <c r="MMU143" s="205"/>
      <c r="MMV143" s="205"/>
      <c r="MMW143" s="205"/>
      <c r="MMX143" s="205"/>
      <c r="MMY143" s="205"/>
      <c r="MMZ143" s="205"/>
      <c r="MNA143" s="205"/>
      <c r="MNB143" s="205"/>
      <c r="MNC143" s="205"/>
      <c r="MND143" s="205"/>
      <c r="MNE143" s="205"/>
      <c r="MNF143" s="205"/>
      <c r="MNG143" s="205"/>
      <c r="MNH143" s="205"/>
      <c r="MNI143" s="205"/>
      <c r="MNJ143" s="205"/>
      <c r="MNK143" s="205"/>
      <c r="MNL143" s="205"/>
      <c r="MNM143" s="205"/>
      <c r="MNN143" s="205"/>
      <c r="MNO143" s="205"/>
      <c r="MNP143" s="205"/>
      <c r="MNQ143" s="205"/>
      <c r="MNR143" s="205"/>
      <c r="MNS143" s="205"/>
      <c r="MNT143" s="205"/>
      <c r="MNU143" s="205"/>
      <c r="MNV143" s="205"/>
      <c r="MNW143" s="205"/>
      <c r="MNX143" s="205"/>
      <c r="MNY143" s="205"/>
      <c r="MNZ143" s="205"/>
      <c r="MOA143" s="205"/>
      <c r="MOB143" s="205"/>
      <c r="MOC143" s="205"/>
      <c r="MOD143" s="205"/>
      <c r="MOE143" s="205"/>
      <c r="MOF143" s="205"/>
      <c r="MOG143" s="205"/>
      <c r="MOH143" s="205"/>
      <c r="MOI143" s="205"/>
      <c r="MOJ143" s="205"/>
      <c r="MOK143" s="205"/>
      <c r="MOL143" s="205"/>
      <c r="MOM143" s="205"/>
      <c r="MON143" s="205"/>
      <c r="MOO143" s="205"/>
      <c r="MOP143" s="205"/>
      <c r="MOQ143" s="205"/>
      <c r="MOR143" s="205"/>
      <c r="MOS143" s="205"/>
      <c r="MOT143" s="205"/>
      <c r="MOU143" s="205"/>
      <c r="MOV143" s="205"/>
      <c r="MOW143" s="205"/>
      <c r="MOX143" s="205"/>
      <c r="MOY143" s="205"/>
      <c r="MOZ143" s="205"/>
      <c r="MPA143" s="205"/>
      <c r="MPB143" s="205"/>
      <c r="MPC143" s="205"/>
      <c r="MPD143" s="205"/>
      <c r="MPE143" s="205"/>
      <c r="MPF143" s="205"/>
      <c r="MPG143" s="205"/>
      <c r="MPH143" s="205"/>
      <c r="MPI143" s="205"/>
      <c r="MPJ143" s="205"/>
      <c r="MPK143" s="205"/>
      <c r="MPL143" s="205"/>
      <c r="MPM143" s="205"/>
      <c r="MPN143" s="205"/>
      <c r="MPO143" s="205"/>
      <c r="MPV143" s="205"/>
      <c r="MPW143" s="205"/>
      <c r="MPX143" s="205"/>
      <c r="MPY143" s="205"/>
      <c r="MPZ143" s="205"/>
      <c r="MQA143" s="205"/>
      <c r="MQB143" s="205"/>
      <c r="MQC143" s="205"/>
      <c r="MQD143" s="205"/>
      <c r="MQE143" s="205"/>
      <c r="MQF143" s="205"/>
      <c r="MQG143" s="205"/>
      <c r="MQH143" s="205"/>
      <c r="MQI143" s="205"/>
      <c r="MQJ143" s="205"/>
      <c r="MQK143" s="205"/>
      <c r="MQL143" s="205"/>
      <c r="MQM143" s="205"/>
      <c r="MQN143" s="205"/>
      <c r="MQO143" s="205"/>
      <c r="MQP143" s="205"/>
      <c r="MQQ143" s="205"/>
      <c r="MQR143" s="205"/>
      <c r="MQS143" s="205"/>
      <c r="MQT143" s="205"/>
      <c r="MQU143" s="205"/>
      <c r="MQV143" s="205"/>
      <c r="MQW143" s="205"/>
      <c r="MQX143" s="205"/>
      <c r="MQY143" s="205"/>
      <c r="MQZ143" s="205"/>
      <c r="MRA143" s="205"/>
      <c r="MRB143" s="205"/>
      <c r="MRC143" s="205"/>
      <c r="MRD143" s="205"/>
      <c r="MRE143" s="205"/>
      <c r="MRF143" s="205"/>
      <c r="MRG143" s="205"/>
      <c r="MRH143" s="205"/>
      <c r="MRI143" s="205"/>
      <c r="MRJ143" s="205"/>
      <c r="MRK143" s="205"/>
      <c r="MRL143" s="205"/>
      <c r="MRM143" s="205"/>
      <c r="MRN143" s="205"/>
      <c r="MRO143" s="205"/>
      <c r="MRP143" s="205"/>
      <c r="MRQ143" s="205"/>
      <c r="MRR143" s="205"/>
      <c r="MRS143" s="205"/>
      <c r="MRT143" s="205"/>
      <c r="MRU143" s="205"/>
      <c r="MRV143" s="205"/>
      <c r="MRW143" s="205"/>
      <c r="MRX143" s="205"/>
      <c r="MRY143" s="205"/>
      <c r="MRZ143" s="205"/>
      <c r="MSA143" s="205"/>
      <c r="MSB143" s="205"/>
      <c r="MSC143" s="205"/>
      <c r="MSD143" s="205"/>
      <c r="MSE143" s="205"/>
      <c r="MSF143" s="205"/>
      <c r="MSG143" s="205"/>
      <c r="MSH143" s="205"/>
      <c r="MSI143" s="205"/>
      <c r="MSJ143" s="205"/>
      <c r="MSK143" s="205"/>
      <c r="MSL143" s="205"/>
      <c r="MSM143" s="205"/>
      <c r="MSN143" s="205"/>
      <c r="MSO143" s="205"/>
      <c r="MSP143" s="205"/>
      <c r="MSQ143" s="205"/>
      <c r="MSR143" s="205"/>
      <c r="MSS143" s="205"/>
      <c r="MST143" s="205"/>
      <c r="MSU143" s="205"/>
      <c r="MSV143" s="205"/>
      <c r="MSW143" s="205"/>
      <c r="MSX143" s="205"/>
      <c r="MSY143" s="205"/>
      <c r="MSZ143" s="205"/>
      <c r="MTA143" s="205"/>
      <c r="MTB143" s="205"/>
      <c r="MTC143" s="205"/>
      <c r="MTD143" s="205"/>
      <c r="MTE143" s="205"/>
      <c r="MTF143" s="205"/>
      <c r="MTG143" s="205"/>
      <c r="MTH143" s="205"/>
      <c r="MTI143" s="205"/>
      <c r="MTJ143" s="205"/>
      <c r="MTK143" s="205"/>
      <c r="MTL143" s="205"/>
      <c r="MTM143" s="205"/>
      <c r="MTN143" s="205"/>
      <c r="MTO143" s="205"/>
      <c r="MTP143" s="205"/>
      <c r="MTQ143" s="205"/>
      <c r="MTR143" s="205"/>
      <c r="MTS143" s="205"/>
      <c r="MTT143" s="205"/>
      <c r="MTU143" s="205"/>
      <c r="MTV143" s="205"/>
      <c r="MTW143" s="205"/>
      <c r="MTX143" s="205"/>
      <c r="MTY143" s="205"/>
      <c r="MTZ143" s="205"/>
      <c r="MUA143" s="205"/>
      <c r="MUB143" s="205"/>
      <c r="MUC143" s="205"/>
      <c r="MUD143" s="205"/>
      <c r="MUE143" s="205"/>
      <c r="MUF143" s="205"/>
      <c r="MUG143" s="205"/>
      <c r="MUH143" s="205"/>
      <c r="MUI143" s="205"/>
      <c r="MUJ143" s="205"/>
      <c r="MUK143" s="205"/>
      <c r="MUL143" s="205"/>
      <c r="MUM143" s="205"/>
      <c r="MUN143" s="205"/>
      <c r="MUO143" s="205"/>
      <c r="MUP143" s="205"/>
      <c r="MUQ143" s="205"/>
      <c r="MUR143" s="205"/>
      <c r="MUS143" s="205"/>
      <c r="MUT143" s="205"/>
      <c r="MUU143" s="205"/>
      <c r="MUV143" s="205"/>
      <c r="MUW143" s="205"/>
      <c r="MUX143" s="205"/>
      <c r="MUY143" s="205"/>
      <c r="MUZ143" s="205"/>
      <c r="MVA143" s="205"/>
      <c r="MVB143" s="205"/>
      <c r="MVC143" s="205"/>
      <c r="MVD143" s="205"/>
      <c r="MVE143" s="205"/>
      <c r="MVF143" s="205"/>
      <c r="MVG143" s="205"/>
      <c r="MVH143" s="205"/>
      <c r="MVI143" s="205"/>
      <c r="MVJ143" s="205"/>
      <c r="MVK143" s="205"/>
      <c r="MVL143" s="205"/>
      <c r="MVM143" s="205"/>
      <c r="MVN143" s="205"/>
      <c r="MVO143" s="205"/>
      <c r="MVP143" s="205"/>
      <c r="MVQ143" s="205"/>
      <c r="MVR143" s="205"/>
      <c r="MVS143" s="205"/>
      <c r="MVT143" s="205"/>
      <c r="MVU143" s="205"/>
      <c r="MVV143" s="205"/>
      <c r="MVW143" s="205"/>
      <c r="MVX143" s="205"/>
      <c r="MVY143" s="205"/>
      <c r="MVZ143" s="205"/>
      <c r="MWA143" s="205"/>
      <c r="MWB143" s="205"/>
      <c r="MWC143" s="205"/>
      <c r="MWD143" s="205"/>
      <c r="MWE143" s="205"/>
      <c r="MWF143" s="205"/>
      <c r="MWG143" s="205"/>
      <c r="MWH143" s="205"/>
      <c r="MWI143" s="205"/>
      <c r="MWJ143" s="205"/>
      <c r="MWK143" s="205"/>
      <c r="MWL143" s="205"/>
      <c r="MWM143" s="205"/>
      <c r="MWN143" s="205"/>
      <c r="MWO143" s="205"/>
      <c r="MWP143" s="205"/>
      <c r="MWQ143" s="205"/>
      <c r="MWR143" s="205"/>
      <c r="MWS143" s="205"/>
      <c r="MWT143" s="205"/>
      <c r="MWU143" s="205"/>
      <c r="MWV143" s="205"/>
      <c r="MWW143" s="205"/>
      <c r="MWX143" s="205"/>
      <c r="MWY143" s="205"/>
      <c r="MWZ143" s="205"/>
      <c r="MXA143" s="205"/>
      <c r="MXB143" s="205"/>
      <c r="MXC143" s="205"/>
      <c r="MXD143" s="205"/>
      <c r="MXE143" s="205"/>
      <c r="MXF143" s="205"/>
      <c r="MXG143" s="205"/>
      <c r="MXH143" s="205"/>
      <c r="MXI143" s="205"/>
      <c r="MXJ143" s="205"/>
      <c r="MXK143" s="205"/>
      <c r="MXL143" s="205"/>
      <c r="MXM143" s="205"/>
      <c r="MXN143" s="205"/>
      <c r="MXO143" s="205"/>
      <c r="MXP143" s="205"/>
      <c r="MXQ143" s="205"/>
      <c r="MXR143" s="205"/>
      <c r="MXS143" s="205"/>
      <c r="MXT143" s="205"/>
      <c r="MXU143" s="205"/>
      <c r="MXV143" s="205"/>
      <c r="MXW143" s="205"/>
      <c r="MXX143" s="205"/>
      <c r="MXY143" s="205"/>
      <c r="MXZ143" s="205"/>
      <c r="MYA143" s="205"/>
      <c r="MYB143" s="205"/>
      <c r="MYC143" s="205"/>
      <c r="MYD143" s="205"/>
      <c r="MYE143" s="205"/>
      <c r="MYF143" s="205"/>
      <c r="MYG143" s="205"/>
      <c r="MYH143" s="205"/>
      <c r="MYI143" s="205"/>
      <c r="MYJ143" s="205"/>
      <c r="MYK143" s="205"/>
      <c r="MYL143" s="205"/>
      <c r="MYM143" s="205"/>
      <c r="MYN143" s="205"/>
      <c r="MYO143" s="205"/>
      <c r="MYP143" s="205"/>
      <c r="MYQ143" s="205"/>
      <c r="MYR143" s="205"/>
      <c r="MYS143" s="205"/>
      <c r="MYT143" s="205"/>
      <c r="MYU143" s="205"/>
      <c r="MYV143" s="205"/>
      <c r="MYW143" s="205"/>
      <c r="MYX143" s="205"/>
      <c r="MYY143" s="205"/>
      <c r="MYZ143" s="205"/>
      <c r="MZA143" s="205"/>
      <c r="MZB143" s="205"/>
      <c r="MZC143" s="205"/>
      <c r="MZD143" s="205"/>
      <c r="MZE143" s="205"/>
      <c r="MZF143" s="205"/>
      <c r="MZG143" s="205"/>
      <c r="MZH143" s="205"/>
      <c r="MZI143" s="205"/>
      <c r="MZJ143" s="205"/>
      <c r="MZK143" s="205"/>
      <c r="MZR143" s="205"/>
      <c r="MZS143" s="205"/>
      <c r="MZT143" s="205"/>
      <c r="MZU143" s="205"/>
      <c r="MZV143" s="205"/>
      <c r="MZW143" s="205"/>
      <c r="MZX143" s="205"/>
      <c r="MZY143" s="205"/>
      <c r="MZZ143" s="205"/>
      <c r="NAA143" s="205"/>
      <c r="NAB143" s="205"/>
      <c r="NAC143" s="205"/>
      <c r="NAD143" s="205"/>
      <c r="NAE143" s="205"/>
      <c r="NAF143" s="205"/>
      <c r="NAG143" s="205"/>
      <c r="NAH143" s="205"/>
      <c r="NAI143" s="205"/>
      <c r="NAJ143" s="205"/>
      <c r="NAK143" s="205"/>
      <c r="NAL143" s="205"/>
      <c r="NAM143" s="205"/>
      <c r="NAN143" s="205"/>
      <c r="NAO143" s="205"/>
      <c r="NAP143" s="205"/>
      <c r="NAQ143" s="205"/>
      <c r="NAR143" s="205"/>
      <c r="NAS143" s="205"/>
      <c r="NAT143" s="205"/>
      <c r="NAU143" s="205"/>
      <c r="NAV143" s="205"/>
      <c r="NAW143" s="205"/>
      <c r="NAX143" s="205"/>
      <c r="NAY143" s="205"/>
      <c r="NAZ143" s="205"/>
      <c r="NBA143" s="205"/>
      <c r="NBB143" s="205"/>
      <c r="NBC143" s="205"/>
      <c r="NBD143" s="205"/>
      <c r="NBE143" s="205"/>
      <c r="NBF143" s="205"/>
      <c r="NBG143" s="205"/>
      <c r="NBH143" s="205"/>
      <c r="NBI143" s="205"/>
      <c r="NBJ143" s="205"/>
      <c r="NBK143" s="205"/>
      <c r="NBL143" s="205"/>
      <c r="NBM143" s="205"/>
      <c r="NBN143" s="205"/>
      <c r="NBO143" s="205"/>
      <c r="NBP143" s="205"/>
      <c r="NBQ143" s="205"/>
      <c r="NBR143" s="205"/>
      <c r="NBS143" s="205"/>
      <c r="NBT143" s="205"/>
      <c r="NBU143" s="205"/>
      <c r="NBV143" s="205"/>
      <c r="NBW143" s="205"/>
      <c r="NBX143" s="205"/>
      <c r="NBY143" s="205"/>
      <c r="NBZ143" s="205"/>
      <c r="NCA143" s="205"/>
      <c r="NCB143" s="205"/>
      <c r="NCC143" s="205"/>
      <c r="NCD143" s="205"/>
      <c r="NCE143" s="205"/>
      <c r="NCF143" s="205"/>
      <c r="NCG143" s="205"/>
      <c r="NCH143" s="205"/>
      <c r="NCI143" s="205"/>
      <c r="NCJ143" s="205"/>
      <c r="NCK143" s="205"/>
      <c r="NCL143" s="205"/>
      <c r="NCM143" s="205"/>
      <c r="NCN143" s="205"/>
      <c r="NCO143" s="205"/>
      <c r="NCP143" s="205"/>
      <c r="NCQ143" s="205"/>
      <c r="NCR143" s="205"/>
      <c r="NCS143" s="205"/>
      <c r="NCT143" s="205"/>
      <c r="NCU143" s="205"/>
      <c r="NCV143" s="205"/>
      <c r="NCW143" s="205"/>
      <c r="NCX143" s="205"/>
      <c r="NCY143" s="205"/>
      <c r="NCZ143" s="205"/>
      <c r="NDA143" s="205"/>
      <c r="NDB143" s="205"/>
      <c r="NDC143" s="205"/>
      <c r="NDD143" s="205"/>
      <c r="NDE143" s="205"/>
      <c r="NDF143" s="205"/>
      <c r="NDG143" s="205"/>
      <c r="NDH143" s="205"/>
      <c r="NDI143" s="205"/>
      <c r="NDJ143" s="205"/>
      <c r="NDK143" s="205"/>
      <c r="NDL143" s="205"/>
      <c r="NDM143" s="205"/>
      <c r="NDN143" s="205"/>
      <c r="NDO143" s="205"/>
      <c r="NDP143" s="205"/>
      <c r="NDQ143" s="205"/>
      <c r="NDR143" s="205"/>
      <c r="NDS143" s="205"/>
      <c r="NDT143" s="205"/>
      <c r="NDU143" s="205"/>
      <c r="NDV143" s="205"/>
      <c r="NDW143" s="205"/>
      <c r="NDX143" s="205"/>
      <c r="NDY143" s="205"/>
      <c r="NDZ143" s="205"/>
      <c r="NEA143" s="205"/>
      <c r="NEB143" s="205"/>
      <c r="NEC143" s="205"/>
      <c r="NED143" s="205"/>
      <c r="NEE143" s="205"/>
      <c r="NEF143" s="205"/>
      <c r="NEG143" s="205"/>
      <c r="NEH143" s="205"/>
      <c r="NEI143" s="205"/>
      <c r="NEJ143" s="205"/>
      <c r="NEK143" s="205"/>
      <c r="NEL143" s="205"/>
      <c r="NEM143" s="205"/>
      <c r="NEN143" s="205"/>
      <c r="NEO143" s="205"/>
      <c r="NEP143" s="205"/>
      <c r="NEQ143" s="205"/>
      <c r="NER143" s="205"/>
      <c r="NES143" s="205"/>
      <c r="NET143" s="205"/>
      <c r="NEU143" s="205"/>
      <c r="NEV143" s="205"/>
      <c r="NEW143" s="205"/>
      <c r="NEX143" s="205"/>
      <c r="NEY143" s="205"/>
      <c r="NEZ143" s="205"/>
      <c r="NFA143" s="205"/>
      <c r="NFB143" s="205"/>
      <c r="NFC143" s="205"/>
      <c r="NFD143" s="205"/>
      <c r="NFE143" s="205"/>
      <c r="NFF143" s="205"/>
      <c r="NFG143" s="205"/>
      <c r="NFH143" s="205"/>
      <c r="NFI143" s="205"/>
      <c r="NFJ143" s="205"/>
      <c r="NFK143" s="205"/>
      <c r="NFL143" s="205"/>
      <c r="NFM143" s="205"/>
      <c r="NFN143" s="205"/>
      <c r="NFO143" s="205"/>
      <c r="NFP143" s="205"/>
      <c r="NFQ143" s="205"/>
      <c r="NFR143" s="205"/>
      <c r="NFS143" s="205"/>
      <c r="NFT143" s="205"/>
      <c r="NFU143" s="205"/>
      <c r="NFV143" s="205"/>
      <c r="NFW143" s="205"/>
      <c r="NFX143" s="205"/>
      <c r="NFY143" s="205"/>
      <c r="NFZ143" s="205"/>
      <c r="NGA143" s="205"/>
      <c r="NGB143" s="205"/>
      <c r="NGC143" s="205"/>
      <c r="NGD143" s="205"/>
      <c r="NGE143" s="205"/>
      <c r="NGF143" s="205"/>
      <c r="NGG143" s="205"/>
      <c r="NGH143" s="205"/>
      <c r="NGI143" s="205"/>
      <c r="NGJ143" s="205"/>
      <c r="NGK143" s="205"/>
      <c r="NGL143" s="205"/>
      <c r="NGM143" s="205"/>
      <c r="NGN143" s="205"/>
      <c r="NGO143" s="205"/>
      <c r="NGP143" s="205"/>
      <c r="NGQ143" s="205"/>
      <c r="NGR143" s="205"/>
      <c r="NGS143" s="205"/>
      <c r="NGT143" s="205"/>
      <c r="NGU143" s="205"/>
      <c r="NGV143" s="205"/>
      <c r="NGW143" s="205"/>
      <c r="NGX143" s="205"/>
      <c r="NGY143" s="205"/>
      <c r="NGZ143" s="205"/>
      <c r="NHA143" s="205"/>
      <c r="NHB143" s="205"/>
      <c r="NHC143" s="205"/>
      <c r="NHD143" s="205"/>
      <c r="NHE143" s="205"/>
      <c r="NHF143" s="205"/>
      <c r="NHG143" s="205"/>
      <c r="NHH143" s="205"/>
      <c r="NHI143" s="205"/>
      <c r="NHJ143" s="205"/>
      <c r="NHK143" s="205"/>
      <c r="NHL143" s="205"/>
      <c r="NHM143" s="205"/>
      <c r="NHN143" s="205"/>
      <c r="NHO143" s="205"/>
      <c r="NHP143" s="205"/>
      <c r="NHQ143" s="205"/>
      <c r="NHR143" s="205"/>
      <c r="NHS143" s="205"/>
      <c r="NHT143" s="205"/>
      <c r="NHU143" s="205"/>
      <c r="NHV143" s="205"/>
      <c r="NHW143" s="205"/>
      <c r="NHX143" s="205"/>
      <c r="NHY143" s="205"/>
      <c r="NHZ143" s="205"/>
      <c r="NIA143" s="205"/>
      <c r="NIB143" s="205"/>
      <c r="NIC143" s="205"/>
      <c r="NID143" s="205"/>
      <c r="NIE143" s="205"/>
      <c r="NIF143" s="205"/>
      <c r="NIG143" s="205"/>
      <c r="NIH143" s="205"/>
      <c r="NII143" s="205"/>
      <c r="NIJ143" s="205"/>
      <c r="NIK143" s="205"/>
      <c r="NIL143" s="205"/>
      <c r="NIM143" s="205"/>
      <c r="NIN143" s="205"/>
      <c r="NIO143" s="205"/>
      <c r="NIP143" s="205"/>
      <c r="NIQ143" s="205"/>
      <c r="NIR143" s="205"/>
      <c r="NIS143" s="205"/>
      <c r="NIT143" s="205"/>
      <c r="NIU143" s="205"/>
      <c r="NIV143" s="205"/>
      <c r="NIW143" s="205"/>
      <c r="NIX143" s="205"/>
      <c r="NIY143" s="205"/>
      <c r="NIZ143" s="205"/>
      <c r="NJA143" s="205"/>
      <c r="NJB143" s="205"/>
      <c r="NJC143" s="205"/>
      <c r="NJD143" s="205"/>
      <c r="NJE143" s="205"/>
      <c r="NJF143" s="205"/>
      <c r="NJG143" s="205"/>
      <c r="NJN143" s="205"/>
      <c r="NJO143" s="205"/>
      <c r="NJP143" s="205"/>
      <c r="NJQ143" s="205"/>
      <c r="NJR143" s="205"/>
      <c r="NJS143" s="205"/>
      <c r="NJT143" s="205"/>
      <c r="NJU143" s="205"/>
      <c r="NJV143" s="205"/>
      <c r="NJW143" s="205"/>
      <c r="NJX143" s="205"/>
      <c r="NJY143" s="205"/>
      <c r="NJZ143" s="205"/>
      <c r="NKA143" s="205"/>
      <c r="NKB143" s="205"/>
      <c r="NKC143" s="205"/>
      <c r="NKD143" s="205"/>
      <c r="NKE143" s="205"/>
      <c r="NKF143" s="205"/>
      <c r="NKG143" s="205"/>
      <c r="NKH143" s="205"/>
      <c r="NKI143" s="205"/>
      <c r="NKJ143" s="205"/>
      <c r="NKK143" s="205"/>
      <c r="NKL143" s="205"/>
      <c r="NKM143" s="205"/>
      <c r="NKN143" s="205"/>
      <c r="NKO143" s="205"/>
      <c r="NKP143" s="205"/>
      <c r="NKQ143" s="205"/>
      <c r="NKR143" s="205"/>
      <c r="NKS143" s="205"/>
      <c r="NKT143" s="205"/>
      <c r="NKU143" s="205"/>
      <c r="NKV143" s="205"/>
      <c r="NKW143" s="205"/>
      <c r="NKX143" s="205"/>
      <c r="NKY143" s="205"/>
      <c r="NKZ143" s="205"/>
      <c r="NLA143" s="205"/>
      <c r="NLB143" s="205"/>
      <c r="NLC143" s="205"/>
      <c r="NLD143" s="205"/>
      <c r="NLE143" s="205"/>
      <c r="NLF143" s="205"/>
      <c r="NLG143" s="205"/>
      <c r="NLH143" s="205"/>
      <c r="NLI143" s="205"/>
      <c r="NLJ143" s="205"/>
      <c r="NLK143" s="205"/>
      <c r="NLL143" s="205"/>
      <c r="NLM143" s="205"/>
      <c r="NLN143" s="205"/>
      <c r="NLO143" s="205"/>
      <c r="NLP143" s="205"/>
      <c r="NLQ143" s="205"/>
      <c r="NLR143" s="205"/>
      <c r="NLS143" s="205"/>
      <c r="NLT143" s="205"/>
      <c r="NLU143" s="205"/>
      <c r="NLV143" s="205"/>
      <c r="NLW143" s="205"/>
      <c r="NLX143" s="205"/>
      <c r="NLY143" s="205"/>
      <c r="NLZ143" s="205"/>
      <c r="NMA143" s="205"/>
      <c r="NMB143" s="205"/>
      <c r="NMC143" s="205"/>
      <c r="NMD143" s="205"/>
      <c r="NME143" s="205"/>
      <c r="NMF143" s="205"/>
      <c r="NMG143" s="205"/>
      <c r="NMH143" s="205"/>
      <c r="NMI143" s="205"/>
      <c r="NMJ143" s="205"/>
      <c r="NMK143" s="205"/>
      <c r="NML143" s="205"/>
      <c r="NMM143" s="205"/>
      <c r="NMN143" s="205"/>
      <c r="NMO143" s="205"/>
      <c r="NMP143" s="205"/>
      <c r="NMQ143" s="205"/>
      <c r="NMR143" s="205"/>
      <c r="NMS143" s="205"/>
      <c r="NMT143" s="205"/>
      <c r="NMU143" s="205"/>
      <c r="NMV143" s="205"/>
      <c r="NMW143" s="205"/>
      <c r="NMX143" s="205"/>
      <c r="NMY143" s="205"/>
      <c r="NMZ143" s="205"/>
      <c r="NNA143" s="205"/>
      <c r="NNB143" s="205"/>
      <c r="NNC143" s="205"/>
      <c r="NND143" s="205"/>
      <c r="NNE143" s="205"/>
      <c r="NNF143" s="205"/>
      <c r="NNG143" s="205"/>
      <c r="NNH143" s="205"/>
      <c r="NNI143" s="205"/>
      <c r="NNJ143" s="205"/>
      <c r="NNK143" s="205"/>
      <c r="NNL143" s="205"/>
      <c r="NNM143" s="205"/>
      <c r="NNN143" s="205"/>
      <c r="NNO143" s="205"/>
      <c r="NNP143" s="205"/>
      <c r="NNQ143" s="205"/>
      <c r="NNR143" s="205"/>
      <c r="NNS143" s="205"/>
      <c r="NNT143" s="205"/>
      <c r="NNU143" s="205"/>
      <c r="NNV143" s="205"/>
      <c r="NNW143" s="205"/>
      <c r="NNX143" s="205"/>
      <c r="NNY143" s="205"/>
      <c r="NNZ143" s="205"/>
      <c r="NOA143" s="205"/>
      <c r="NOB143" s="205"/>
      <c r="NOC143" s="205"/>
      <c r="NOD143" s="205"/>
      <c r="NOE143" s="205"/>
      <c r="NOF143" s="205"/>
      <c r="NOG143" s="205"/>
      <c r="NOH143" s="205"/>
      <c r="NOI143" s="205"/>
      <c r="NOJ143" s="205"/>
      <c r="NOK143" s="205"/>
      <c r="NOL143" s="205"/>
      <c r="NOM143" s="205"/>
      <c r="NON143" s="205"/>
      <c r="NOO143" s="205"/>
      <c r="NOP143" s="205"/>
      <c r="NOQ143" s="205"/>
      <c r="NOR143" s="205"/>
      <c r="NOS143" s="205"/>
      <c r="NOT143" s="205"/>
      <c r="NOU143" s="205"/>
      <c r="NOV143" s="205"/>
      <c r="NOW143" s="205"/>
      <c r="NOX143" s="205"/>
      <c r="NOY143" s="205"/>
      <c r="NOZ143" s="205"/>
      <c r="NPA143" s="205"/>
      <c r="NPB143" s="205"/>
      <c r="NPC143" s="205"/>
      <c r="NPD143" s="205"/>
      <c r="NPE143" s="205"/>
      <c r="NPF143" s="205"/>
      <c r="NPG143" s="205"/>
      <c r="NPH143" s="205"/>
      <c r="NPI143" s="205"/>
      <c r="NPJ143" s="205"/>
      <c r="NPK143" s="205"/>
      <c r="NPL143" s="205"/>
      <c r="NPM143" s="205"/>
      <c r="NPN143" s="205"/>
      <c r="NPO143" s="205"/>
      <c r="NPP143" s="205"/>
      <c r="NPQ143" s="205"/>
      <c r="NPR143" s="205"/>
      <c r="NPS143" s="205"/>
      <c r="NPT143" s="205"/>
      <c r="NPU143" s="205"/>
      <c r="NPV143" s="205"/>
      <c r="NPW143" s="205"/>
      <c r="NPX143" s="205"/>
      <c r="NPY143" s="205"/>
      <c r="NPZ143" s="205"/>
      <c r="NQA143" s="205"/>
      <c r="NQB143" s="205"/>
      <c r="NQC143" s="205"/>
      <c r="NQD143" s="205"/>
      <c r="NQE143" s="205"/>
      <c r="NQF143" s="205"/>
      <c r="NQG143" s="205"/>
      <c r="NQH143" s="205"/>
      <c r="NQI143" s="205"/>
      <c r="NQJ143" s="205"/>
      <c r="NQK143" s="205"/>
      <c r="NQL143" s="205"/>
      <c r="NQM143" s="205"/>
      <c r="NQN143" s="205"/>
      <c r="NQO143" s="205"/>
      <c r="NQP143" s="205"/>
      <c r="NQQ143" s="205"/>
      <c r="NQR143" s="205"/>
      <c r="NQS143" s="205"/>
      <c r="NQT143" s="205"/>
      <c r="NQU143" s="205"/>
      <c r="NQV143" s="205"/>
      <c r="NQW143" s="205"/>
      <c r="NQX143" s="205"/>
      <c r="NQY143" s="205"/>
      <c r="NQZ143" s="205"/>
      <c r="NRA143" s="205"/>
      <c r="NRB143" s="205"/>
      <c r="NRC143" s="205"/>
      <c r="NRD143" s="205"/>
      <c r="NRE143" s="205"/>
      <c r="NRF143" s="205"/>
      <c r="NRG143" s="205"/>
      <c r="NRH143" s="205"/>
      <c r="NRI143" s="205"/>
      <c r="NRJ143" s="205"/>
      <c r="NRK143" s="205"/>
      <c r="NRL143" s="205"/>
      <c r="NRM143" s="205"/>
      <c r="NRN143" s="205"/>
      <c r="NRO143" s="205"/>
      <c r="NRP143" s="205"/>
      <c r="NRQ143" s="205"/>
      <c r="NRR143" s="205"/>
      <c r="NRS143" s="205"/>
      <c r="NRT143" s="205"/>
      <c r="NRU143" s="205"/>
      <c r="NRV143" s="205"/>
      <c r="NRW143" s="205"/>
      <c r="NRX143" s="205"/>
      <c r="NRY143" s="205"/>
      <c r="NRZ143" s="205"/>
      <c r="NSA143" s="205"/>
      <c r="NSB143" s="205"/>
      <c r="NSC143" s="205"/>
      <c r="NSD143" s="205"/>
      <c r="NSE143" s="205"/>
      <c r="NSF143" s="205"/>
      <c r="NSG143" s="205"/>
      <c r="NSH143" s="205"/>
      <c r="NSI143" s="205"/>
      <c r="NSJ143" s="205"/>
      <c r="NSK143" s="205"/>
      <c r="NSL143" s="205"/>
      <c r="NSM143" s="205"/>
      <c r="NSN143" s="205"/>
      <c r="NSO143" s="205"/>
      <c r="NSP143" s="205"/>
      <c r="NSQ143" s="205"/>
      <c r="NSR143" s="205"/>
      <c r="NSS143" s="205"/>
      <c r="NST143" s="205"/>
      <c r="NSU143" s="205"/>
      <c r="NSV143" s="205"/>
      <c r="NSW143" s="205"/>
      <c r="NSX143" s="205"/>
      <c r="NSY143" s="205"/>
      <c r="NSZ143" s="205"/>
      <c r="NTA143" s="205"/>
      <c r="NTB143" s="205"/>
      <c r="NTC143" s="205"/>
      <c r="NTJ143" s="205"/>
      <c r="NTK143" s="205"/>
      <c r="NTL143" s="205"/>
      <c r="NTM143" s="205"/>
      <c r="NTN143" s="205"/>
      <c r="NTO143" s="205"/>
      <c r="NTP143" s="205"/>
      <c r="NTQ143" s="205"/>
      <c r="NTR143" s="205"/>
      <c r="NTS143" s="205"/>
      <c r="NTT143" s="205"/>
      <c r="NTU143" s="205"/>
      <c r="NTV143" s="205"/>
      <c r="NTW143" s="205"/>
      <c r="NTX143" s="205"/>
      <c r="NTY143" s="205"/>
      <c r="NTZ143" s="205"/>
      <c r="NUA143" s="205"/>
      <c r="NUB143" s="205"/>
      <c r="NUC143" s="205"/>
      <c r="NUD143" s="205"/>
      <c r="NUE143" s="205"/>
      <c r="NUF143" s="205"/>
      <c r="NUG143" s="205"/>
      <c r="NUH143" s="205"/>
      <c r="NUI143" s="205"/>
      <c r="NUJ143" s="205"/>
      <c r="NUK143" s="205"/>
      <c r="NUL143" s="205"/>
      <c r="NUM143" s="205"/>
      <c r="NUN143" s="205"/>
      <c r="NUO143" s="205"/>
      <c r="NUP143" s="205"/>
      <c r="NUQ143" s="205"/>
      <c r="NUR143" s="205"/>
      <c r="NUS143" s="205"/>
      <c r="NUT143" s="205"/>
      <c r="NUU143" s="205"/>
      <c r="NUV143" s="205"/>
      <c r="NUW143" s="205"/>
      <c r="NUX143" s="205"/>
      <c r="NUY143" s="205"/>
      <c r="NUZ143" s="205"/>
      <c r="NVA143" s="205"/>
      <c r="NVB143" s="205"/>
      <c r="NVC143" s="205"/>
      <c r="NVD143" s="205"/>
      <c r="NVE143" s="205"/>
      <c r="NVF143" s="205"/>
      <c r="NVG143" s="205"/>
      <c r="NVH143" s="205"/>
      <c r="NVI143" s="205"/>
      <c r="NVJ143" s="205"/>
      <c r="NVK143" s="205"/>
      <c r="NVL143" s="205"/>
      <c r="NVM143" s="205"/>
      <c r="NVN143" s="205"/>
      <c r="NVO143" s="205"/>
      <c r="NVP143" s="205"/>
      <c r="NVQ143" s="205"/>
      <c r="NVR143" s="205"/>
      <c r="NVS143" s="205"/>
      <c r="NVT143" s="205"/>
      <c r="NVU143" s="205"/>
      <c r="NVV143" s="205"/>
      <c r="NVW143" s="205"/>
      <c r="NVX143" s="205"/>
      <c r="NVY143" s="205"/>
      <c r="NVZ143" s="205"/>
      <c r="NWA143" s="205"/>
      <c r="NWB143" s="205"/>
      <c r="NWC143" s="205"/>
      <c r="NWD143" s="205"/>
      <c r="NWE143" s="205"/>
      <c r="NWF143" s="205"/>
      <c r="NWG143" s="205"/>
      <c r="NWH143" s="205"/>
      <c r="NWI143" s="205"/>
      <c r="NWJ143" s="205"/>
      <c r="NWK143" s="205"/>
      <c r="NWL143" s="205"/>
      <c r="NWM143" s="205"/>
      <c r="NWN143" s="205"/>
      <c r="NWO143" s="205"/>
      <c r="NWP143" s="205"/>
      <c r="NWQ143" s="205"/>
      <c r="NWR143" s="205"/>
      <c r="NWS143" s="205"/>
      <c r="NWT143" s="205"/>
      <c r="NWU143" s="205"/>
      <c r="NWV143" s="205"/>
      <c r="NWW143" s="205"/>
      <c r="NWX143" s="205"/>
      <c r="NWY143" s="205"/>
      <c r="NWZ143" s="205"/>
      <c r="NXA143" s="205"/>
      <c r="NXB143" s="205"/>
      <c r="NXC143" s="205"/>
      <c r="NXD143" s="205"/>
      <c r="NXE143" s="205"/>
      <c r="NXF143" s="205"/>
      <c r="NXG143" s="205"/>
      <c r="NXH143" s="205"/>
      <c r="NXI143" s="205"/>
      <c r="NXJ143" s="205"/>
      <c r="NXK143" s="205"/>
      <c r="NXL143" s="205"/>
      <c r="NXM143" s="205"/>
      <c r="NXN143" s="205"/>
      <c r="NXO143" s="205"/>
      <c r="NXP143" s="205"/>
      <c r="NXQ143" s="205"/>
      <c r="NXR143" s="205"/>
      <c r="NXS143" s="205"/>
      <c r="NXT143" s="205"/>
      <c r="NXU143" s="205"/>
      <c r="NXV143" s="205"/>
      <c r="NXW143" s="205"/>
      <c r="NXX143" s="205"/>
      <c r="NXY143" s="205"/>
      <c r="NXZ143" s="205"/>
      <c r="NYA143" s="205"/>
      <c r="NYB143" s="205"/>
      <c r="NYC143" s="205"/>
      <c r="NYD143" s="205"/>
      <c r="NYE143" s="205"/>
      <c r="NYF143" s="205"/>
      <c r="NYG143" s="205"/>
      <c r="NYH143" s="205"/>
      <c r="NYI143" s="205"/>
      <c r="NYJ143" s="205"/>
      <c r="NYK143" s="205"/>
      <c r="NYL143" s="205"/>
      <c r="NYM143" s="205"/>
      <c r="NYN143" s="205"/>
      <c r="NYO143" s="205"/>
      <c r="NYP143" s="205"/>
      <c r="NYQ143" s="205"/>
      <c r="NYR143" s="205"/>
      <c r="NYS143" s="205"/>
      <c r="NYT143" s="205"/>
      <c r="NYU143" s="205"/>
      <c r="NYV143" s="205"/>
      <c r="NYW143" s="205"/>
      <c r="NYX143" s="205"/>
      <c r="NYY143" s="205"/>
      <c r="NYZ143" s="205"/>
      <c r="NZA143" s="205"/>
      <c r="NZB143" s="205"/>
      <c r="NZC143" s="205"/>
      <c r="NZD143" s="205"/>
      <c r="NZE143" s="205"/>
      <c r="NZF143" s="205"/>
      <c r="NZG143" s="205"/>
      <c r="NZH143" s="205"/>
      <c r="NZI143" s="205"/>
      <c r="NZJ143" s="205"/>
      <c r="NZK143" s="205"/>
      <c r="NZL143" s="205"/>
      <c r="NZM143" s="205"/>
      <c r="NZN143" s="205"/>
      <c r="NZO143" s="205"/>
      <c r="NZP143" s="205"/>
      <c r="NZQ143" s="205"/>
      <c r="NZR143" s="205"/>
      <c r="NZS143" s="205"/>
      <c r="NZT143" s="205"/>
      <c r="NZU143" s="205"/>
      <c r="NZV143" s="205"/>
      <c r="NZW143" s="205"/>
      <c r="NZX143" s="205"/>
      <c r="NZY143" s="205"/>
      <c r="NZZ143" s="205"/>
      <c r="OAA143" s="205"/>
      <c r="OAB143" s="205"/>
      <c r="OAC143" s="205"/>
      <c r="OAD143" s="205"/>
      <c r="OAE143" s="205"/>
      <c r="OAF143" s="205"/>
      <c r="OAG143" s="205"/>
      <c r="OAH143" s="205"/>
      <c r="OAI143" s="205"/>
      <c r="OAJ143" s="205"/>
      <c r="OAK143" s="205"/>
      <c r="OAL143" s="205"/>
      <c r="OAM143" s="205"/>
      <c r="OAN143" s="205"/>
      <c r="OAO143" s="205"/>
      <c r="OAP143" s="205"/>
      <c r="OAQ143" s="205"/>
      <c r="OAR143" s="205"/>
      <c r="OAS143" s="205"/>
      <c r="OAT143" s="205"/>
      <c r="OAU143" s="205"/>
      <c r="OAV143" s="205"/>
      <c r="OAW143" s="205"/>
      <c r="OAX143" s="205"/>
      <c r="OAY143" s="205"/>
      <c r="OAZ143" s="205"/>
      <c r="OBA143" s="205"/>
      <c r="OBB143" s="205"/>
      <c r="OBC143" s="205"/>
      <c r="OBD143" s="205"/>
      <c r="OBE143" s="205"/>
      <c r="OBF143" s="205"/>
      <c r="OBG143" s="205"/>
      <c r="OBH143" s="205"/>
      <c r="OBI143" s="205"/>
      <c r="OBJ143" s="205"/>
      <c r="OBK143" s="205"/>
      <c r="OBL143" s="205"/>
      <c r="OBM143" s="205"/>
      <c r="OBN143" s="205"/>
      <c r="OBO143" s="205"/>
      <c r="OBP143" s="205"/>
      <c r="OBQ143" s="205"/>
      <c r="OBR143" s="205"/>
      <c r="OBS143" s="205"/>
      <c r="OBT143" s="205"/>
      <c r="OBU143" s="205"/>
      <c r="OBV143" s="205"/>
      <c r="OBW143" s="205"/>
      <c r="OBX143" s="205"/>
      <c r="OBY143" s="205"/>
      <c r="OBZ143" s="205"/>
      <c r="OCA143" s="205"/>
      <c r="OCB143" s="205"/>
      <c r="OCC143" s="205"/>
      <c r="OCD143" s="205"/>
      <c r="OCE143" s="205"/>
      <c r="OCF143" s="205"/>
      <c r="OCG143" s="205"/>
      <c r="OCH143" s="205"/>
      <c r="OCI143" s="205"/>
      <c r="OCJ143" s="205"/>
      <c r="OCK143" s="205"/>
      <c r="OCL143" s="205"/>
      <c r="OCM143" s="205"/>
      <c r="OCN143" s="205"/>
      <c r="OCO143" s="205"/>
      <c r="OCP143" s="205"/>
      <c r="OCQ143" s="205"/>
      <c r="OCR143" s="205"/>
      <c r="OCS143" s="205"/>
      <c r="OCT143" s="205"/>
      <c r="OCU143" s="205"/>
      <c r="OCV143" s="205"/>
      <c r="OCW143" s="205"/>
      <c r="OCX143" s="205"/>
      <c r="OCY143" s="205"/>
      <c r="ODF143" s="205"/>
      <c r="ODG143" s="205"/>
      <c r="ODH143" s="205"/>
      <c r="ODI143" s="205"/>
      <c r="ODJ143" s="205"/>
      <c r="ODK143" s="205"/>
      <c r="ODL143" s="205"/>
      <c r="ODM143" s="205"/>
      <c r="ODN143" s="205"/>
      <c r="ODO143" s="205"/>
      <c r="ODP143" s="205"/>
      <c r="ODQ143" s="205"/>
      <c r="ODR143" s="205"/>
      <c r="ODS143" s="205"/>
      <c r="ODT143" s="205"/>
      <c r="ODU143" s="205"/>
      <c r="ODV143" s="205"/>
      <c r="ODW143" s="205"/>
      <c r="ODX143" s="205"/>
      <c r="ODY143" s="205"/>
      <c r="ODZ143" s="205"/>
      <c r="OEA143" s="205"/>
      <c r="OEB143" s="205"/>
      <c r="OEC143" s="205"/>
      <c r="OED143" s="205"/>
      <c r="OEE143" s="205"/>
      <c r="OEF143" s="205"/>
      <c r="OEG143" s="205"/>
      <c r="OEH143" s="205"/>
      <c r="OEI143" s="205"/>
      <c r="OEJ143" s="205"/>
      <c r="OEK143" s="205"/>
      <c r="OEL143" s="205"/>
      <c r="OEM143" s="205"/>
      <c r="OEN143" s="205"/>
      <c r="OEO143" s="205"/>
      <c r="OEP143" s="205"/>
      <c r="OEQ143" s="205"/>
      <c r="OER143" s="205"/>
      <c r="OES143" s="205"/>
      <c r="OET143" s="205"/>
      <c r="OEU143" s="205"/>
      <c r="OEV143" s="205"/>
      <c r="OEW143" s="205"/>
      <c r="OEX143" s="205"/>
      <c r="OEY143" s="205"/>
      <c r="OEZ143" s="205"/>
      <c r="OFA143" s="205"/>
      <c r="OFB143" s="205"/>
      <c r="OFC143" s="205"/>
      <c r="OFD143" s="205"/>
      <c r="OFE143" s="205"/>
      <c r="OFF143" s="205"/>
      <c r="OFG143" s="205"/>
      <c r="OFH143" s="205"/>
      <c r="OFI143" s="205"/>
      <c r="OFJ143" s="205"/>
      <c r="OFK143" s="205"/>
      <c r="OFL143" s="205"/>
      <c r="OFM143" s="205"/>
      <c r="OFN143" s="205"/>
      <c r="OFO143" s="205"/>
      <c r="OFP143" s="205"/>
      <c r="OFQ143" s="205"/>
      <c r="OFR143" s="205"/>
      <c r="OFS143" s="205"/>
      <c r="OFT143" s="205"/>
      <c r="OFU143" s="205"/>
      <c r="OFV143" s="205"/>
      <c r="OFW143" s="205"/>
      <c r="OFX143" s="205"/>
      <c r="OFY143" s="205"/>
      <c r="OFZ143" s="205"/>
      <c r="OGA143" s="205"/>
      <c r="OGB143" s="205"/>
      <c r="OGC143" s="205"/>
      <c r="OGD143" s="205"/>
      <c r="OGE143" s="205"/>
      <c r="OGF143" s="205"/>
      <c r="OGG143" s="205"/>
      <c r="OGH143" s="205"/>
      <c r="OGI143" s="205"/>
      <c r="OGJ143" s="205"/>
      <c r="OGK143" s="205"/>
      <c r="OGL143" s="205"/>
      <c r="OGM143" s="205"/>
      <c r="OGN143" s="205"/>
      <c r="OGO143" s="205"/>
      <c r="OGP143" s="205"/>
      <c r="OGQ143" s="205"/>
      <c r="OGR143" s="205"/>
      <c r="OGS143" s="205"/>
      <c r="OGT143" s="205"/>
      <c r="OGU143" s="205"/>
      <c r="OGV143" s="205"/>
      <c r="OGW143" s="205"/>
      <c r="OGX143" s="205"/>
      <c r="OGY143" s="205"/>
      <c r="OGZ143" s="205"/>
      <c r="OHA143" s="205"/>
      <c r="OHB143" s="205"/>
      <c r="OHC143" s="205"/>
      <c r="OHD143" s="205"/>
      <c r="OHE143" s="205"/>
      <c r="OHF143" s="205"/>
      <c r="OHG143" s="205"/>
      <c r="OHH143" s="205"/>
      <c r="OHI143" s="205"/>
      <c r="OHJ143" s="205"/>
      <c r="OHK143" s="205"/>
      <c r="OHL143" s="205"/>
      <c r="OHM143" s="205"/>
      <c r="OHN143" s="205"/>
      <c r="OHO143" s="205"/>
      <c r="OHP143" s="205"/>
      <c r="OHQ143" s="205"/>
      <c r="OHR143" s="205"/>
      <c r="OHS143" s="205"/>
      <c r="OHT143" s="205"/>
      <c r="OHU143" s="205"/>
      <c r="OHV143" s="205"/>
      <c r="OHW143" s="205"/>
      <c r="OHX143" s="205"/>
      <c r="OHY143" s="205"/>
      <c r="OHZ143" s="205"/>
      <c r="OIA143" s="205"/>
      <c r="OIB143" s="205"/>
      <c r="OIC143" s="205"/>
      <c r="OID143" s="205"/>
      <c r="OIE143" s="205"/>
      <c r="OIF143" s="205"/>
      <c r="OIG143" s="205"/>
      <c r="OIH143" s="205"/>
      <c r="OII143" s="205"/>
      <c r="OIJ143" s="205"/>
      <c r="OIK143" s="205"/>
      <c r="OIL143" s="205"/>
      <c r="OIM143" s="205"/>
      <c r="OIN143" s="205"/>
      <c r="OIO143" s="205"/>
      <c r="OIP143" s="205"/>
      <c r="OIQ143" s="205"/>
      <c r="OIR143" s="205"/>
      <c r="OIS143" s="205"/>
      <c r="OIT143" s="205"/>
      <c r="OIU143" s="205"/>
      <c r="OIV143" s="205"/>
      <c r="OIW143" s="205"/>
      <c r="OIX143" s="205"/>
      <c r="OIY143" s="205"/>
      <c r="OIZ143" s="205"/>
      <c r="OJA143" s="205"/>
      <c r="OJB143" s="205"/>
      <c r="OJC143" s="205"/>
      <c r="OJD143" s="205"/>
      <c r="OJE143" s="205"/>
      <c r="OJF143" s="205"/>
      <c r="OJG143" s="205"/>
      <c r="OJH143" s="205"/>
      <c r="OJI143" s="205"/>
      <c r="OJJ143" s="205"/>
      <c r="OJK143" s="205"/>
      <c r="OJL143" s="205"/>
      <c r="OJM143" s="205"/>
      <c r="OJN143" s="205"/>
      <c r="OJO143" s="205"/>
      <c r="OJP143" s="205"/>
      <c r="OJQ143" s="205"/>
      <c r="OJR143" s="205"/>
      <c r="OJS143" s="205"/>
      <c r="OJT143" s="205"/>
      <c r="OJU143" s="205"/>
      <c r="OJV143" s="205"/>
      <c r="OJW143" s="205"/>
      <c r="OJX143" s="205"/>
      <c r="OJY143" s="205"/>
      <c r="OJZ143" s="205"/>
      <c r="OKA143" s="205"/>
      <c r="OKB143" s="205"/>
      <c r="OKC143" s="205"/>
      <c r="OKD143" s="205"/>
      <c r="OKE143" s="205"/>
      <c r="OKF143" s="205"/>
      <c r="OKG143" s="205"/>
      <c r="OKH143" s="205"/>
      <c r="OKI143" s="205"/>
      <c r="OKJ143" s="205"/>
      <c r="OKK143" s="205"/>
      <c r="OKL143" s="205"/>
      <c r="OKM143" s="205"/>
      <c r="OKN143" s="205"/>
      <c r="OKO143" s="205"/>
      <c r="OKP143" s="205"/>
      <c r="OKQ143" s="205"/>
      <c r="OKR143" s="205"/>
      <c r="OKS143" s="205"/>
      <c r="OKT143" s="205"/>
      <c r="OKU143" s="205"/>
      <c r="OKV143" s="205"/>
      <c r="OKW143" s="205"/>
      <c r="OKX143" s="205"/>
      <c r="OKY143" s="205"/>
      <c r="OKZ143" s="205"/>
      <c r="OLA143" s="205"/>
      <c r="OLB143" s="205"/>
      <c r="OLC143" s="205"/>
      <c r="OLD143" s="205"/>
      <c r="OLE143" s="205"/>
      <c r="OLF143" s="205"/>
      <c r="OLG143" s="205"/>
      <c r="OLH143" s="205"/>
      <c r="OLI143" s="205"/>
      <c r="OLJ143" s="205"/>
      <c r="OLK143" s="205"/>
      <c r="OLL143" s="205"/>
      <c r="OLM143" s="205"/>
      <c r="OLN143" s="205"/>
      <c r="OLO143" s="205"/>
      <c r="OLP143" s="205"/>
      <c r="OLQ143" s="205"/>
      <c r="OLR143" s="205"/>
      <c r="OLS143" s="205"/>
      <c r="OLT143" s="205"/>
      <c r="OLU143" s="205"/>
      <c r="OLV143" s="205"/>
      <c r="OLW143" s="205"/>
      <c r="OLX143" s="205"/>
      <c r="OLY143" s="205"/>
      <c r="OLZ143" s="205"/>
      <c r="OMA143" s="205"/>
      <c r="OMB143" s="205"/>
      <c r="OMC143" s="205"/>
      <c r="OMD143" s="205"/>
      <c r="OME143" s="205"/>
      <c r="OMF143" s="205"/>
      <c r="OMG143" s="205"/>
      <c r="OMH143" s="205"/>
      <c r="OMI143" s="205"/>
      <c r="OMJ143" s="205"/>
      <c r="OMK143" s="205"/>
      <c r="OML143" s="205"/>
      <c r="OMM143" s="205"/>
      <c r="OMN143" s="205"/>
      <c r="OMO143" s="205"/>
      <c r="OMP143" s="205"/>
      <c r="OMQ143" s="205"/>
      <c r="OMR143" s="205"/>
      <c r="OMS143" s="205"/>
      <c r="OMT143" s="205"/>
      <c r="OMU143" s="205"/>
      <c r="ONB143" s="205"/>
      <c r="ONC143" s="205"/>
      <c r="OND143" s="205"/>
      <c r="ONE143" s="205"/>
      <c r="ONF143" s="205"/>
      <c r="ONG143" s="205"/>
      <c r="ONH143" s="205"/>
      <c r="ONI143" s="205"/>
      <c r="ONJ143" s="205"/>
      <c r="ONK143" s="205"/>
      <c r="ONL143" s="205"/>
      <c r="ONM143" s="205"/>
      <c r="ONN143" s="205"/>
      <c r="ONO143" s="205"/>
      <c r="ONP143" s="205"/>
      <c r="ONQ143" s="205"/>
      <c r="ONR143" s="205"/>
      <c r="ONS143" s="205"/>
      <c r="ONT143" s="205"/>
      <c r="ONU143" s="205"/>
      <c r="ONV143" s="205"/>
      <c r="ONW143" s="205"/>
      <c r="ONX143" s="205"/>
      <c r="ONY143" s="205"/>
      <c r="ONZ143" s="205"/>
      <c r="OOA143" s="205"/>
      <c r="OOB143" s="205"/>
      <c r="OOC143" s="205"/>
      <c r="OOD143" s="205"/>
      <c r="OOE143" s="205"/>
      <c r="OOF143" s="205"/>
      <c r="OOG143" s="205"/>
      <c r="OOH143" s="205"/>
      <c r="OOI143" s="205"/>
      <c r="OOJ143" s="205"/>
      <c r="OOK143" s="205"/>
      <c r="OOL143" s="205"/>
      <c r="OOM143" s="205"/>
      <c r="OON143" s="205"/>
      <c r="OOO143" s="205"/>
      <c r="OOP143" s="205"/>
      <c r="OOQ143" s="205"/>
      <c r="OOR143" s="205"/>
      <c r="OOS143" s="205"/>
      <c r="OOT143" s="205"/>
      <c r="OOU143" s="205"/>
      <c r="OOV143" s="205"/>
      <c r="OOW143" s="205"/>
      <c r="OOX143" s="205"/>
      <c r="OOY143" s="205"/>
      <c r="OOZ143" s="205"/>
      <c r="OPA143" s="205"/>
      <c r="OPB143" s="205"/>
      <c r="OPC143" s="205"/>
      <c r="OPD143" s="205"/>
      <c r="OPE143" s="205"/>
      <c r="OPF143" s="205"/>
      <c r="OPG143" s="205"/>
      <c r="OPH143" s="205"/>
      <c r="OPI143" s="205"/>
      <c r="OPJ143" s="205"/>
      <c r="OPK143" s="205"/>
      <c r="OPL143" s="205"/>
      <c r="OPM143" s="205"/>
      <c r="OPN143" s="205"/>
      <c r="OPO143" s="205"/>
      <c r="OPP143" s="205"/>
      <c r="OPQ143" s="205"/>
      <c r="OPR143" s="205"/>
      <c r="OPS143" s="205"/>
      <c r="OPT143" s="205"/>
      <c r="OPU143" s="205"/>
      <c r="OPV143" s="205"/>
      <c r="OPW143" s="205"/>
      <c r="OPX143" s="205"/>
      <c r="OPY143" s="205"/>
      <c r="OPZ143" s="205"/>
      <c r="OQA143" s="205"/>
      <c r="OQB143" s="205"/>
      <c r="OQC143" s="205"/>
      <c r="OQD143" s="205"/>
      <c r="OQE143" s="205"/>
      <c r="OQF143" s="205"/>
      <c r="OQG143" s="205"/>
      <c r="OQH143" s="205"/>
      <c r="OQI143" s="205"/>
      <c r="OQJ143" s="205"/>
      <c r="OQK143" s="205"/>
      <c r="OQL143" s="205"/>
      <c r="OQM143" s="205"/>
      <c r="OQN143" s="205"/>
      <c r="OQO143" s="205"/>
      <c r="OQP143" s="205"/>
      <c r="OQQ143" s="205"/>
      <c r="OQR143" s="205"/>
      <c r="OQS143" s="205"/>
      <c r="OQT143" s="205"/>
      <c r="OQU143" s="205"/>
      <c r="OQV143" s="205"/>
      <c r="OQW143" s="205"/>
      <c r="OQX143" s="205"/>
      <c r="OQY143" s="205"/>
      <c r="OQZ143" s="205"/>
      <c r="ORA143" s="205"/>
      <c r="ORB143" s="205"/>
      <c r="ORC143" s="205"/>
      <c r="ORD143" s="205"/>
      <c r="ORE143" s="205"/>
      <c r="ORF143" s="205"/>
      <c r="ORG143" s="205"/>
      <c r="ORH143" s="205"/>
      <c r="ORI143" s="205"/>
      <c r="ORJ143" s="205"/>
      <c r="ORK143" s="205"/>
      <c r="ORL143" s="205"/>
      <c r="ORM143" s="205"/>
      <c r="ORN143" s="205"/>
      <c r="ORO143" s="205"/>
      <c r="ORP143" s="205"/>
      <c r="ORQ143" s="205"/>
      <c r="ORR143" s="205"/>
      <c r="ORS143" s="205"/>
      <c r="ORT143" s="205"/>
      <c r="ORU143" s="205"/>
      <c r="ORV143" s="205"/>
      <c r="ORW143" s="205"/>
      <c r="ORX143" s="205"/>
      <c r="ORY143" s="205"/>
      <c r="ORZ143" s="205"/>
      <c r="OSA143" s="205"/>
      <c r="OSB143" s="205"/>
      <c r="OSC143" s="205"/>
      <c r="OSD143" s="205"/>
      <c r="OSE143" s="205"/>
      <c r="OSF143" s="205"/>
      <c r="OSG143" s="205"/>
      <c r="OSH143" s="205"/>
      <c r="OSI143" s="205"/>
      <c r="OSJ143" s="205"/>
      <c r="OSK143" s="205"/>
      <c r="OSL143" s="205"/>
      <c r="OSM143" s="205"/>
      <c r="OSN143" s="205"/>
      <c r="OSO143" s="205"/>
      <c r="OSP143" s="205"/>
      <c r="OSQ143" s="205"/>
      <c r="OSR143" s="205"/>
      <c r="OSS143" s="205"/>
      <c r="OST143" s="205"/>
      <c r="OSU143" s="205"/>
      <c r="OSV143" s="205"/>
      <c r="OSW143" s="205"/>
      <c r="OSX143" s="205"/>
      <c r="OSY143" s="205"/>
      <c r="OSZ143" s="205"/>
      <c r="OTA143" s="205"/>
      <c r="OTB143" s="205"/>
      <c r="OTC143" s="205"/>
      <c r="OTD143" s="205"/>
      <c r="OTE143" s="205"/>
      <c r="OTF143" s="205"/>
      <c r="OTG143" s="205"/>
      <c r="OTH143" s="205"/>
      <c r="OTI143" s="205"/>
      <c r="OTJ143" s="205"/>
      <c r="OTK143" s="205"/>
      <c r="OTL143" s="205"/>
      <c r="OTM143" s="205"/>
      <c r="OTN143" s="205"/>
      <c r="OTO143" s="205"/>
      <c r="OTP143" s="205"/>
      <c r="OTQ143" s="205"/>
      <c r="OTR143" s="205"/>
      <c r="OTS143" s="205"/>
      <c r="OTT143" s="205"/>
      <c r="OTU143" s="205"/>
      <c r="OTV143" s="205"/>
      <c r="OTW143" s="205"/>
      <c r="OTX143" s="205"/>
      <c r="OTY143" s="205"/>
      <c r="OTZ143" s="205"/>
      <c r="OUA143" s="205"/>
      <c r="OUB143" s="205"/>
      <c r="OUC143" s="205"/>
      <c r="OUD143" s="205"/>
      <c r="OUE143" s="205"/>
      <c r="OUF143" s="205"/>
      <c r="OUG143" s="205"/>
      <c r="OUH143" s="205"/>
      <c r="OUI143" s="205"/>
      <c r="OUJ143" s="205"/>
      <c r="OUK143" s="205"/>
      <c r="OUL143" s="205"/>
      <c r="OUM143" s="205"/>
      <c r="OUN143" s="205"/>
      <c r="OUO143" s="205"/>
      <c r="OUP143" s="205"/>
      <c r="OUQ143" s="205"/>
      <c r="OUR143" s="205"/>
      <c r="OUS143" s="205"/>
      <c r="OUT143" s="205"/>
      <c r="OUU143" s="205"/>
      <c r="OUV143" s="205"/>
      <c r="OUW143" s="205"/>
      <c r="OUX143" s="205"/>
      <c r="OUY143" s="205"/>
      <c r="OUZ143" s="205"/>
      <c r="OVA143" s="205"/>
      <c r="OVB143" s="205"/>
      <c r="OVC143" s="205"/>
      <c r="OVD143" s="205"/>
      <c r="OVE143" s="205"/>
      <c r="OVF143" s="205"/>
      <c r="OVG143" s="205"/>
      <c r="OVH143" s="205"/>
      <c r="OVI143" s="205"/>
      <c r="OVJ143" s="205"/>
      <c r="OVK143" s="205"/>
      <c r="OVL143" s="205"/>
      <c r="OVM143" s="205"/>
      <c r="OVN143" s="205"/>
      <c r="OVO143" s="205"/>
      <c r="OVP143" s="205"/>
      <c r="OVQ143" s="205"/>
      <c r="OVR143" s="205"/>
      <c r="OVS143" s="205"/>
      <c r="OVT143" s="205"/>
      <c r="OVU143" s="205"/>
      <c r="OVV143" s="205"/>
      <c r="OVW143" s="205"/>
      <c r="OVX143" s="205"/>
      <c r="OVY143" s="205"/>
      <c r="OVZ143" s="205"/>
      <c r="OWA143" s="205"/>
      <c r="OWB143" s="205"/>
      <c r="OWC143" s="205"/>
      <c r="OWD143" s="205"/>
      <c r="OWE143" s="205"/>
      <c r="OWF143" s="205"/>
      <c r="OWG143" s="205"/>
      <c r="OWH143" s="205"/>
      <c r="OWI143" s="205"/>
      <c r="OWJ143" s="205"/>
      <c r="OWK143" s="205"/>
      <c r="OWL143" s="205"/>
      <c r="OWM143" s="205"/>
      <c r="OWN143" s="205"/>
      <c r="OWO143" s="205"/>
      <c r="OWP143" s="205"/>
      <c r="OWQ143" s="205"/>
      <c r="OWX143" s="205"/>
      <c r="OWY143" s="205"/>
      <c r="OWZ143" s="205"/>
      <c r="OXA143" s="205"/>
      <c r="OXB143" s="205"/>
      <c r="OXC143" s="205"/>
      <c r="OXD143" s="205"/>
      <c r="OXE143" s="205"/>
      <c r="OXF143" s="205"/>
      <c r="OXG143" s="205"/>
      <c r="OXH143" s="205"/>
      <c r="OXI143" s="205"/>
      <c r="OXJ143" s="205"/>
      <c r="OXK143" s="205"/>
      <c r="OXL143" s="205"/>
      <c r="OXM143" s="205"/>
      <c r="OXN143" s="205"/>
      <c r="OXO143" s="205"/>
      <c r="OXP143" s="205"/>
      <c r="OXQ143" s="205"/>
      <c r="OXR143" s="205"/>
      <c r="OXS143" s="205"/>
      <c r="OXT143" s="205"/>
      <c r="OXU143" s="205"/>
      <c r="OXV143" s="205"/>
      <c r="OXW143" s="205"/>
      <c r="OXX143" s="205"/>
      <c r="OXY143" s="205"/>
      <c r="OXZ143" s="205"/>
      <c r="OYA143" s="205"/>
      <c r="OYB143" s="205"/>
      <c r="OYC143" s="205"/>
      <c r="OYD143" s="205"/>
      <c r="OYE143" s="205"/>
      <c r="OYF143" s="205"/>
      <c r="OYG143" s="205"/>
      <c r="OYH143" s="205"/>
      <c r="OYI143" s="205"/>
      <c r="OYJ143" s="205"/>
      <c r="OYK143" s="205"/>
      <c r="OYL143" s="205"/>
      <c r="OYM143" s="205"/>
      <c r="OYN143" s="205"/>
      <c r="OYO143" s="205"/>
      <c r="OYP143" s="205"/>
      <c r="OYQ143" s="205"/>
      <c r="OYR143" s="205"/>
      <c r="OYS143" s="205"/>
      <c r="OYT143" s="205"/>
      <c r="OYU143" s="205"/>
      <c r="OYV143" s="205"/>
      <c r="OYW143" s="205"/>
      <c r="OYX143" s="205"/>
      <c r="OYY143" s="205"/>
      <c r="OYZ143" s="205"/>
      <c r="OZA143" s="205"/>
      <c r="OZB143" s="205"/>
      <c r="OZC143" s="205"/>
      <c r="OZD143" s="205"/>
      <c r="OZE143" s="205"/>
      <c r="OZF143" s="205"/>
      <c r="OZG143" s="205"/>
      <c r="OZH143" s="205"/>
      <c r="OZI143" s="205"/>
      <c r="OZJ143" s="205"/>
      <c r="OZK143" s="205"/>
      <c r="OZL143" s="205"/>
      <c r="OZM143" s="205"/>
      <c r="OZN143" s="205"/>
      <c r="OZO143" s="205"/>
      <c r="OZP143" s="205"/>
      <c r="OZQ143" s="205"/>
      <c r="OZR143" s="205"/>
      <c r="OZS143" s="205"/>
      <c r="OZT143" s="205"/>
      <c r="OZU143" s="205"/>
      <c r="OZV143" s="205"/>
      <c r="OZW143" s="205"/>
      <c r="OZX143" s="205"/>
      <c r="OZY143" s="205"/>
      <c r="OZZ143" s="205"/>
      <c r="PAA143" s="205"/>
      <c r="PAB143" s="205"/>
      <c r="PAC143" s="205"/>
      <c r="PAD143" s="205"/>
      <c r="PAE143" s="205"/>
      <c r="PAF143" s="205"/>
      <c r="PAG143" s="205"/>
      <c r="PAH143" s="205"/>
      <c r="PAI143" s="205"/>
      <c r="PAJ143" s="205"/>
      <c r="PAK143" s="205"/>
      <c r="PAL143" s="205"/>
      <c r="PAM143" s="205"/>
      <c r="PAN143" s="205"/>
      <c r="PAO143" s="205"/>
      <c r="PAP143" s="205"/>
      <c r="PAQ143" s="205"/>
      <c r="PAR143" s="205"/>
      <c r="PAS143" s="205"/>
      <c r="PAT143" s="205"/>
      <c r="PAU143" s="205"/>
      <c r="PAV143" s="205"/>
      <c r="PAW143" s="205"/>
      <c r="PAX143" s="205"/>
      <c r="PAY143" s="205"/>
      <c r="PAZ143" s="205"/>
      <c r="PBA143" s="205"/>
      <c r="PBB143" s="205"/>
      <c r="PBC143" s="205"/>
      <c r="PBD143" s="205"/>
      <c r="PBE143" s="205"/>
      <c r="PBF143" s="205"/>
      <c r="PBG143" s="205"/>
      <c r="PBH143" s="205"/>
      <c r="PBI143" s="205"/>
      <c r="PBJ143" s="205"/>
      <c r="PBK143" s="205"/>
      <c r="PBL143" s="205"/>
      <c r="PBM143" s="205"/>
      <c r="PBN143" s="205"/>
      <c r="PBO143" s="205"/>
      <c r="PBP143" s="205"/>
      <c r="PBQ143" s="205"/>
      <c r="PBR143" s="205"/>
      <c r="PBS143" s="205"/>
      <c r="PBT143" s="205"/>
      <c r="PBU143" s="205"/>
      <c r="PBV143" s="205"/>
      <c r="PBW143" s="205"/>
      <c r="PBX143" s="205"/>
      <c r="PBY143" s="205"/>
      <c r="PBZ143" s="205"/>
      <c r="PCA143" s="205"/>
      <c r="PCB143" s="205"/>
      <c r="PCC143" s="205"/>
      <c r="PCD143" s="205"/>
      <c r="PCE143" s="205"/>
      <c r="PCF143" s="205"/>
      <c r="PCG143" s="205"/>
      <c r="PCH143" s="205"/>
      <c r="PCI143" s="205"/>
      <c r="PCJ143" s="205"/>
      <c r="PCK143" s="205"/>
      <c r="PCL143" s="205"/>
      <c r="PCM143" s="205"/>
      <c r="PCN143" s="205"/>
      <c r="PCO143" s="205"/>
      <c r="PCP143" s="205"/>
      <c r="PCQ143" s="205"/>
      <c r="PCR143" s="205"/>
      <c r="PCS143" s="205"/>
      <c r="PCT143" s="205"/>
      <c r="PCU143" s="205"/>
      <c r="PCV143" s="205"/>
      <c r="PCW143" s="205"/>
      <c r="PCX143" s="205"/>
      <c r="PCY143" s="205"/>
      <c r="PCZ143" s="205"/>
      <c r="PDA143" s="205"/>
      <c r="PDB143" s="205"/>
      <c r="PDC143" s="205"/>
      <c r="PDD143" s="205"/>
      <c r="PDE143" s="205"/>
      <c r="PDF143" s="205"/>
      <c r="PDG143" s="205"/>
      <c r="PDH143" s="205"/>
      <c r="PDI143" s="205"/>
      <c r="PDJ143" s="205"/>
      <c r="PDK143" s="205"/>
      <c r="PDL143" s="205"/>
      <c r="PDM143" s="205"/>
      <c r="PDN143" s="205"/>
      <c r="PDO143" s="205"/>
      <c r="PDP143" s="205"/>
      <c r="PDQ143" s="205"/>
      <c r="PDR143" s="205"/>
      <c r="PDS143" s="205"/>
      <c r="PDT143" s="205"/>
      <c r="PDU143" s="205"/>
      <c r="PDV143" s="205"/>
      <c r="PDW143" s="205"/>
      <c r="PDX143" s="205"/>
      <c r="PDY143" s="205"/>
      <c r="PDZ143" s="205"/>
      <c r="PEA143" s="205"/>
      <c r="PEB143" s="205"/>
      <c r="PEC143" s="205"/>
      <c r="PED143" s="205"/>
      <c r="PEE143" s="205"/>
      <c r="PEF143" s="205"/>
      <c r="PEG143" s="205"/>
      <c r="PEH143" s="205"/>
      <c r="PEI143" s="205"/>
      <c r="PEJ143" s="205"/>
      <c r="PEK143" s="205"/>
      <c r="PEL143" s="205"/>
      <c r="PEM143" s="205"/>
      <c r="PEN143" s="205"/>
      <c r="PEO143" s="205"/>
      <c r="PEP143" s="205"/>
      <c r="PEQ143" s="205"/>
      <c r="PER143" s="205"/>
      <c r="PES143" s="205"/>
      <c r="PET143" s="205"/>
      <c r="PEU143" s="205"/>
      <c r="PEV143" s="205"/>
      <c r="PEW143" s="205"/>
      <c r="PEX143" s="205"/>
      <c r="PEY143" s="205"/>
      <c r="PEZ143" s="205"/>
      <c r="PFA143" s="205"/>
      <c r="PFB143" s="205"/>
      <c r="PFC143" s="205"/>
      <c r="PFD143" s="205"/>
      <c r="PFE143" s="205"/>
      <c r="PFF143" s="205"/>
      <c r="PFG143" s="205"/>
      <c r="PFH143" s="205"/>
      <c r="PFI143" s="205"/>
      <c r="PFJ143" s="205"/>
      <c r="PFK143" s="205"/>
      <c r="PFL143" s="205"/>
      <c r="PFM143" s="205"/>
      <c r="PFN143" s="205"/>
      <c r="PFO143" s="205"/>
      <c r="PFP143" s="205"/>
      <c r="PFQ143" s="205"/>
      <c r="PFR143" s="205"/>
      <c r="PFS143" s="205"/>
      <c r="PFT143" s="205"/>
      <c r="PFU143" s="205"/>
      <c r="PFV143" s="205"/>
      <c r="PFW143" s="205"/>
      <c r="PFX143" s="205"/>
      <c r="PFY143" s="205"/>
      <c r="PFZ143" s="205"/>
      <c r="PGA143" s="205"/>
      <c r="PGB143" s="205"/>
      <c r="PGC143" s="205"/>
      <c r="PGD143" s="205"/>
      <c r="PGE143" s="205"/>
      <c r="PGF143" s="205"/>
      <c r="PGG143" s="205"/>
      <c r="PGH143" s="205"/>
      <c r="PGI143" s="205"/>
      <c r="PGJ143" s="205"/>
      <c r="PGK143" s="205"/>
      <c r="PGL143" s="205"/>
      <c r="PGM143" s="205"/>
      <c r="PGT143" s="205"/>
      <c r="PGU143" s="205"/>
      <c r="PGV143" s="205"/>
      <c r="PGW143" s="205"/>
      <c r="PGX143" s="205"/>
      <c r="PGY143" s="205"/>
      <c r="PGZ143" s="205"/>
      <c r="PHA143" s="205"/>
      <c r="PHB143" s="205"/>
      <c r="PHC143" s="205"/>
      <c r="PHD143" s="205"/>
      <c r="PHE143" s="205"/>
      <c r="PHF143" s="205"/>
      <c r="PHG143" s="205"/>
      <c r="PHH143" s="205"/>
      <c r="PHI143" s="205"/>
      <c r="PHJ143" s="205"/>
      <c r="PHK143" s="205"/>
      <c r="PHL143" s="205"/>
      <c r="PHM143" s="205"/>
      <c r="PHN143" s="205"/>
      <c r="PHO143" s="205"/>
      <c r="PHP143" s="205"/>
      <c r="PHQ143" s="205"/>
      <c r="PHR143" s="205"/>
      <c r="PHS143" s="205"/>
      <c r="PHT143" s="205"/>
      <c r="PHU143" s="205"/>
      <c r="PHV143" s="205"/>
      <c r="PHW143" s="205"/>
      <c r="PHX143" s="205"/>
      <c r="PHY143" s="205"/>
      <c r="PHZ143" s="205"/>
      <c r="PIA143" s="205"/>
      <c r="PIB143" s="205"/>
      <c r="PIC143" s="205"/>
      <c r="PID143" s="205"/>
      <c r="PIE143" s="205"/>
      <c r="PIF143" s="205"/>
      <c r="PIG143" s="205"/>
      <c r="PIH143" s="205"/>
      <c r="PII143" s="205"/>
      <c r="PIJ143" s="205"/>
      <c r="PIK143" s="205"/>
      <c r="PIL143" s="205"/>
      <c r="PIM143" s="205"/>
      <c r="PIN143" s="205"/>
      <c r="PIO143" s="205"/>
      <c r="PIP143" s="205"/>
      <c r="PIQ143" s="205"/>
      <c r="PIR143" s="205"/>
      <c r="PIS143" s="205"/>
      <c r="PIT143" s="205"/>
      <c r="PIU143" s="205"/>
      <c r="PIV143" s="205"/>
      <c r="PIW143" s="205"/>
      <c r="PIX143" s="205"/>
      <c r="PIY143" s="205"/>
      <c r="PIZ143" s="205"/>
      <c r="PJA143" s="205"/>
      <c r="PJB143" s="205"/>
      <c r="PJC143" s="205"/>
      <c r="PJD143" s="205"/>
      <c r="PJE143" s="205"/>
      <c r="PJF143" s="205"/>
      <c r="PJG143" s="205"/>
      <c r="PJH143" s="205"/>
      <c r="PJI143" s="205"/>
      <c r="PJJ143" s="205"/>
      <c r="PJK143" s="205"/>
      <c r="PJL143" s="205"/>
      <c r="PJM143" s="205"/>
      <c r="PJN143" s="205"/>
      <c r="PJO143" s="205"/>
      <c r="PJP143" s="205"/>
      <c r="PJQ143" s="205"/>
      <c r="PJR143" s="205"/>
      <c r="PJS143" s="205"/>
      <c r="PJT143" s="205"/>
      <c r="PJU143" s="205"/>
      <c r="PJV143" s="205"/>
      <c r="PJW143" s="205"/>
      <c r="PJX143" s="205"/>
      <c r="PJY143" s="205"/>
      <c r="PJZ143" s="205"/>
      <c r="PKA143" s="205"/>
      <c r="PKB143" s="205"/>
      <c r="PKC143" s="205"/>
      <c r="PKD143" s="205"/>
      <c r="PKE143" s="205"/>
      <c r="PKF143" s="205"/>
      <c r="PKG143" s="205"/>
      <c r="PKH143" s="205"/>
      <c r="PKI143" s="205"/>
      <c r="PKJ143" s="205"/>
      <c r="PKK143" s="205"/>
      <c r="PKL143" s="205"/>
      <c r="PKM143" s="205"/>
      <c r="PKN143" s="205"/>
      <c r="PKO143" s="205"/>
      <c r="PKP143" s="205"/>
      <c r="PKQ143" s="205"/>
      <c r="PKR143" s="205"/>
      <c r="PKS143" s="205"/>
      <c r="PKT143" s="205"/>
      <c r="PKU143" s="205"/>
      <c r="PKV143" s="205"/>
      <c r="PKW143" s="205"/>
      <c r="PKX143" s="205"/>
      <c r="PKY143" s="205"/>
      <c r="PKZ143" s="205"/>
      <c r="PLA143" s="205"/>
      <c r="PLB143" s="205"/>
      <c r="PLC143" s="205"/>
      <c r="PLD143" s="205"/>
      <c r="PLE143" s="205"/>
      <c r="PLF143" s="205"/>
      <c r="PLG143" s="205"/>
      <c r="PLH143" s="205"/>
      <c r="PLI143" s="205"/>
      <c r="PLJ143" s="205"/>
      <c r="PLK143" s="205"/>
      <c r="PLL143" s="205"/>
      <c r="PLM143" s="205"/>
      <c r="PLN143" s="205"/>
      <c r="PLO143" s="205"/>
      <c r="PLP143" s="205"/>
      <c r="PLQ143" s="205"/>
      <c r="PLR143" s="205"/>
      <c r="PLS143" s="205"/>
      <c r="PLT143" s="205"/>
      <c r="PLU143" s="205"/>
      <c r="PLV143" s="205"/>
      <c r="PLW143" s="205"/>
      <c r="PLX143" s="205"/>
      <c r="PLY143" s="205"/>
      <c r="PLZ143" s="205"/>
      <c r="PMA143" s="205"/>
      <c r="PMB143" s="205"/>
      <c r="PMC143" s="205"/>
      <c r="PMD143" s="205"/>
      <c r="PME143" s="205"/>
      <c r="PMF143" s="205"/>
      <c r="PMG143" s="205"/>
      <c r="PMH143" s="205"/>
      <c r="PMI143" s="205"/>
      <c r="PMJ143" s="205"/>
      <c r="PMK143" s="205"/>
      <c r="PML143" s="205"/>
      <c r="PMM143" s="205"/>
      <c r="PMN143" s="205"/>
      <c r="PMO143" s="205"/>
      <c r="PMP143" s="205"/>
      <c r="PMQ143" s="205"/>
      <c r="PMR143" s="205"/>
      <c r="PMS143" s="205"/>
      <c r="PMT143" s="205"/>
      <c r="PMU143" s="205"/>
      <c r="PMV143" s="205"/>
      <c r="PMW143" s="205"/>
      <c r="PMX143" s="205"/>
      <c r="PMY143" s="205"/>
      <c r="PMZ143" s="205"/>
      <c r="PNA143" s="205"/>
      <c r="PNB143" s="205"/>
      <c r="PNC143" s="205"/>
      <c r="PND143" s="205"/>
      <c r="PNE143" s="205"/>
      <c r="PNF143" s="205"/>
      <c r="PNG143" s="205"/>
      <c r="PNH143" s="205"/>
      <c r="PNI143" s="205"/>
      <c r="PNJ143" s="205"/>
      <c r="PNK143" s="205"/>
      <c r="PNL143" s="205"/>
      <c r="PNM143" s="205"/>
      <c r="PNN143" s="205"/>
      <c r="PNO143" s="205"/>
      <c r="PNP143" s="205"/>
      <c r="PNQ143" s="205"/>
      <c r="PNR143" s="205"/>
      <c r="PNS143" s="205"/>
      <c r="PNT143" s="205"/>
      <c r="PNU143" s="205"/>
      <c r="PNV143" s="205"/>
      <c r="PNW143" s="205"/>
      <c r="PNX143" s="205"/>
      <c r="PNY143" s="205"/>
      <c r="PNZ143" s="205"/>
      <c r="POA143" s="205"/>
      <c r="POB143" s="205"/>
      <c r="POC143" s="205"/>
      <c r="POD143" s="205"/>
      <c r="POE143" s="205"/>
      <c r="POF143" s="205"/>
      <c r="POG143" s="205"/>
      <c r="POH143" s="205"/>
      <c r="POI143" s="205"/>
      <c r="POJ143" s="205"/>
      <c r="POK143" s="205"/>
      <c r="POL143" s="205"/>
      <c r="POM143" s="205"/>
      <c r="PON143" s="205"/>
      <c r="POO143" s="205"/>
      <c r="POP143" s="205"/>
      <c r="POQ143" s="205"/>
      <c r="POR143" s="205"/>
      <c r="POS143" s="205"/>
      <c r="POT143" s="205"/>
      <c r="POU143" s="205"/>
      <c r="POV143" s="205"/>
      <c r="POW143" s="205"/>
      <c r="POX143" s="205"/>
      <c r="POY143" s="205"/>
      <c r="POZ143" s="205"/>
      <c r="PPA143" s="205"/>
      <c r="PPB143" s="205"/>
      <c r="PPC143" s="205"/>
      <c r="PPD143" s="205"/>
      <c r="PPE143" s="205"/>
      <c r="PPF143" s="205"/>
      <c r="PPG143" s="205"/>
      <c r="PPH143" s="205"/>
      <c r="PPI143" s="205"/>
      <c r="PPJ143" s="205"/>
      <c r="PPK143" s="205"/>
      <c r="PPL143" s="205"/>
      <c r="PPM143" s="205"/>
      <c r="PPN143" s="205"/>
      <c r="PPO143" s="205"/>
      <c r="PPP143" s="205"/>
      <c r="PPQ143" s="205"/>
      <c r="PPR143" s="205"/>
      <c r="PPS143" s="205"/>
      <c r="PPT143" s="205"/>
      <c r="PPU143" s="205"/>
      <c r="PPV143" s="205"/>
      <c r="PPW143" s="205"/>
      <c r="PPX143" s="205"/>
      <c r="PPY143" s="205"/>
      <c r="PPZ143" s="205"/>
      <c r="PQA143" s="205"/>
      <c r="PQB143" s="205"/>
      <c r="PQC143" s="205"/>
      <c r="PQD143" s="205"/>
      <c r="PQE143" s="205"/>
      <c r="PQF143" s="205"/>
      <c r="PQG143" s="205"/>
      <c r="PQH143" s="205"/>
      <c r="PQI143" s="205"/>
      <c r="PQP143" s="205"/>
      <c r="PQQ143" s="205"/>
      <c r="PQR143" s="205"/>
      <c r="PQS143" s="205"/>
      <c r="PQT143" s="205"/>
      <c r="PQU143" s="205"/>
      <c r="PQV143" s="205"/>
      <c r="PQW143" s="205"/>
      <c r="PQX143" s="205"/>
      <c r="PQY143" s="205"/>
      <c r="PQZ143" s="205"/>
      <c r="PRA143" s="205"/>
      <c r="PRB143" s="205"/>
      <c r="PRC143" s="205"/>
      <c r="PRD143" s="205"/>
      <c r="PRE143" s="205"/>
      <c r="PRF143" s="205"/>
      <c r="PRG143" s="205"/>
      <c r="PRH143" s="205"/>
      <c r="PRI143" s="205"/>
      <c r="PRJ143" s="205"/>
      <c r="PRK143" s="205"/>
      <c r="PRL143" s="205"/>
      <c r="PRM143" s="205"/>
      <c r="PRN143" s="205"/>
      <c r="PRO143" s="205"/>
      <c r="PRP143" s="205"/>
      <c r="PRQ143" s="205"/>
      <c r="PRR143" s="205"/>
      <c r="PRS143" s="205"/>
      <c r="PRT143" s="205"/>
      <c r="PRU143" s="205"/>
      <c r="PRV143" s="205"/>
      <c r="PRW143" s="205"/>
      <c r="PRX143" s="205"/>
      <c r="PRY143" s="205"/>
      <c r="PRZ143" s="205"/>
      <c r="PSA143" s="205"/>
      <c r="PSB143" s="205"/>
      <c r="PSC143" s="205"/>
      <c r="PSD143" s="205"/>
      <c r="PSE143" s="205"/>
      <c r="PSF143" s="205"/>
      <c r="PSG143" s="205"/>
      <c r="PSH143" s="205"/>
      <c r="PSI143" s="205"/>
      <c r="PSJ143" s="205"/>
      <c r="PSK143" s="205"/>
      <c r="PSL143" s="205"/>
      <c r="PSM143" s="205"/>
      <c r="PSN143" s="205"/>
      <c r="PSO143" s="205"/>
      <c r="PSP143" s="205"/>
      <c r="PSQ143" s="205"/>
      <c r="PSR143" s="205"/>
      <c r="PSS143" s="205"/>
      <c r="PST143" s="205"/>
      <c r="PSU143" s="205"/>
      <c r="PSV143" s="205"/>
      <c r="PSW143" s="205"/>
      <c r="PSX143" s="205"/>
      <c r="PSY143" s="205"/>
      <c r="PSZ143" s="205"/>
      <c r="PTA143" s="205"/>
      <c r="PTB143" s="205"/>
      <c r="PTC143" s="205"/>
      <c r="PTD143" s="205"/>
      <c r="PTE143" s="205"/>
      <c r="PTF143" s="205"/>
      <c r="PTG143" s="205"/>
      <c r="PTH143" s="205"/>
      <c r="PTI143" s="205"/>
      <c r="PTJ143" s="205"/>
      <c r="PTK143" s="205"/>
      <c r="PTL143" s="205"/>
      <c r="PTM143" s="205"/>
      <c r="PTN143" s="205"/>
      <c r="PTO143" s="205"/>
      <c r="PTP143" s="205"/>
      <c r="PTQ143" s="205"/>
      <c r="PTR143" s="205"/>
      <c r="PTS143" s="205"/>
      <c r="PTT143" s="205"/>
      <c r="PTU143" s="205"/>
      <c r="PTV143" s="205"/>
      <c r="PTW143" s="205"/>
      <c r="PTX143" s="205"/>
      <c r="PTY143" s="205"/>
      <c r="PTZ143" s="205"/>
      <c r="PUA143" s="205"/>
      <c r="PUB143" s="205"/>
      <c r="PUC143" s="205"/>
      <c r="PUD143" s="205"/>
      <c r="PUE143" s="205"/>
      <c r="PUF143" s="205"/>
      <c r="PUG143" s="205"/>
      <c r="PUH143" s="205"/>
      <c r="PUI143" s="205"/>
      <c r="PUJ143" s="205"/>
      <c r="PUK143" s="205"/>
      <c r="PUL143" s="205"/>
      <c r="PUM143" s="205"/>
      <c r="PUN143" s="205"/>
      <c r="PUO143" s="205"/>
      <c r="PUP143" s="205"/>
      <c r="PUQ143" s="205"/>
      <c r="PUR143" s="205"/>
      <c r="PUS143" s="205"/>
      <c r="PUT143" s="205"/>
      <c r="PUU143" s="205"/>
      <c r="PUV143" s="205"/>
      <c r="PUW143" s="205"/>
      <c r="PUX143" s="205"/>
      <c r="PUY143" s="205"/>
      <c r="PUZ143" s="205"/>
      <c r="PVA143" s="205"/>
      <c r="PVB143" s="205"/>
      <c r="PVC143" s="205"/>
      <c r="PVD143" s="205"/>
      <c r="PVE143" s="205"/>
      <c r="PVF143" s="205"/>
      <c r="PVG143" s="205"/>
      <c r="PVH143" s="205"/>
      <c r="PVI143" s="205"/>
      <c r="PVJ143" s="205"/>
      <c r="PVK143" s="205"/>
      <c r="PVL143" s="205"/>
      <c r="PVM143" s="205"/>
      <c r="PVN143" s="205"/>
      <c r="PVO143" s="205"/>
      <c r="PVP143" s="205"/>
      <c r="PVQ143" s="205"/>
      <c r="PVR143" s="205"/>
      <c r="PVS143" s="205"/>
      <c r="PVT143" s="205"/>
      <c r="PVU143" s="205"/>
      <c r="PVV143" s="205"/>
      <c r="PVW143" s="205"/>
      <c r="PVX143" s="205"/>
      <c r="PVY143" s="205"/>
      <c r="PVZ143" s="205"/>
      <c r="PWA143" s="205"/>
      <c r="PWB143" s="205"/>
      <c r="PWC143" s="205"/>
      <c r="PWD143" s="205"/>
      <c r="PWE143" s="205"/>
      <c r="PWF143" s="205"/>
      <c r="PWG143" s="205"/>
      <c r="PWH143" s="205"/>
      <c r="PWI143" s="205"/>
      <c r="PWJ143" s="205"/>
      <c r="PWK143" s="205"/>
      <c r="PWL143" s="205"/>
      <c r="PWM143" s="205"/>
      <c r="PWN143" s="205"/>
      <c r="PWO143" s="205"/>
      <c r="PWP143" s="205"/>
      <c r="PWQ143" s="205"/>
      <c r="PWR143" s="205"/>
      <c r="PWS143" s="205"/>
      <c r="PWT143" s="205"/>
      <c r="PWU143" s="205"/>
      <c r="PWV143" s="205"/>
      <c r="PWW143" s="205"/>
      <c r="PWX143" s="205"/>
      <c r="PWY143" s="205"/>
      <c r="PWZ143" s="205"/>
      <c r="PXA143" s="205"/>
      <c r="PXB143" s="205"/>
      <c r="PXC143" s="205"/>
      <c r="PXD143" s="205"/>
      <c r="PXE143" s="205"/>
      <c r="PXF143" s="205"/>
      <c r="PXG143" s="205"/>
      <c r="PXH143" s="205"/>
      <c r="PXI143" s="205"/>
      <c r="PXJ143" s="205"/>
      <c r="PXK143" s="205"/>
      <c r="PXL143" s="205"/>
      <c r="PXM143" s="205"/>
      <c r="PXN143" s="205"/>
      <c r="PXO143" s="205"/>
      <c r="PXP143" s="205"/>
      <c r="PXQ143" s="205"/>
      <c r="PXR143" s="205"/>
      <c r="PXS143" s="205"/>
      <c r="PXT143" s="205"/>
      <c r="PXU143" s="205"/>
      <c r="PXV143" s="205"/>
      <c r="PXW143" s="205"/>
      <c r="PXX143" s="205"/>
      <c r="PXY143" s="205"/>
      <c r="PXZ143" s="205"/>
      <c r="PYA143" s="205"/>
      <c r="PYB143" s="205"/>
      <c r="PYC143" s="205"/>
      <c r="PYD143" s="205"/>
      <c r="PYE143" s="205"/>
      <c r="PYF143" s="205"/>
      <c r="PYG143" s="205"/>
      <c r="PYH143" s="205"/>
      <c r="PYI143" s="205"/>
      <c r="PYJ143" s="205"/>
      <c r="PYK143" s="205"/>
      <c r="PYL143" s="205"/>
      <c r="PYM143" s="205"/>
      <c r="PYN143" s="205"/>
      <c r="PYO143" s="205"/>
      <c r="PYP143" s="205"/>
      <c r="PYQ143" s="205"/>
      <c r="PYR143" s="205"/>
      <c r="PYS143" s="205"/>
      <c r="PYT143" s="205"/>
      <c r="PYU143" s="205"/>
      <c r="PYV143" s="205"/>
      <c r="PYW143" s="205"/>
      <c r="PYX143" s="205"/>
      <c r="PYY143" s="205"/>
      <c r="PYZ143" s="205"/>
      <c r="PZA143" s="205"/>
      <c r="PZB143" s="205"/>
      <c r="PZC143" s="205"/>
      <c r="PZD143" s="205"/>
      <c r="PZE143" s="205"/>
      <c r="PZF143" s="205"/>
      <c r="PZG143" s="205"/>
      <c r="PZH143" s="205"/>
      <c r="PZI143" s="205"/>
      <c r="PZJ143" s="205"/>
      <c r="PZK143" s="205"/>
      <c r="PZL143" s="205"/>
      <c r="PZM143" s="205"/>
      <c r="PZN143" s="205"/>
      <c r="PZO143" s="205"/>
      <c r="PZP143" s="205"/>
      <c r="PZQ143" s="205"/>
      <c r="PZR143" s="205"/>
      <c r="PZS143" s="205"/>
      <c r="PZT143" s="205"/>
      <c r="PZU143" s="205"/>
      <c r="PZV143" s="205"/>
      <c r="PZW143" s="205"/>
      <c r="PZX143" s="205"/>
      <c r="PZY143" s="205"/>
      <c r="PZZ143" s="205"/>
      <c r="QAA143" s="205"/>
      <c r="QAB143" s="205"/>
      <c r="QAC143" s="205"/>
      <c r="QAD143" s="205"/>
      <c r="QAE143" s="205"/>
      <c r="QAL143" s="205"/>
      <c r="QAM143" s="205"/>
      <c r="QAN143" s="205"/>
      <c r="QAO143" s="205"/>
      <c r="QAP143" s="205"/>
      <c r="QAQ143" s="205"/>
      <c r="QAR143" s="205"/>
      <c r="QAS143" s="205"/>
      <c r="QAT143" s="205"/>
      <c r="QAU143" s="205"/>
      <c r="QAV143" s="205"/>
      <c r="QAW143" s="205"/>
      <c r="QAX143" s="205"/>
      <c r="QAY143" s="205"/>
      <c r="QAZ143" s="205"/>
      <c r="QBA143" s="205"/>
      <c r="QBB143" s="205"/>
      <c r="QBC143" s="205"/>
      <c r="QBD143" s="205"/>
      <c r="QBE143" s="205"/>
      <c r="QBF143" s="205"/>
      <c r="QBG143" s="205"/>
      <c r="QBH143" s="205"/>
      <c r="QBI143" s="205"/>
      <c r="QBJ143" s="205"/>
      <c r="QBK143" s="205"/>
      <c r="QBL143" s="205"/>
      <c r="QBM143" s="205"/>
      <c r="QBN143" s="205"/>
      <c r="QBO143" s="205"/>
      <c r="QBP143" s="205"/>
      <c r="QBQ143" s="205"/>
      <c r="QBR143" s="205"/>
      <c r="QBS143" s="205"/>
      <c r="QBT143" s="205"/>
      <c r="QBU143" s="205"/>
      <c r="QBV143" s="205"/>
      <c r="QBW143" s="205"/>
      <c r="QBX143" s="205"/>
      <c r="QBY143" s="205"/>
      <c r="QBZ143" s="205"/>
      <c r="QCA143" s="205"/>
      <c r="QCB143" s="205"/>
      <c r="QCC143" s="205"/>
      <c r="QCD143" s="205"/>
      <c r="QCE143" s="205"/>
      <c r="QCF143" s="205"/>
      <c r="QCG143" s="205"/>
      <c r="QCH143" s="205"/>
      <c r="QCI143" s="205"/>
      <c r="QCJ143" s="205"/>
      <c r="QCK143" s="205"/>
      <c r="QCL143" s="205"/>
      <c r="QCM143" s="205"/>
      <c r="QCN143" s="205"/>
      <c r="QCO143" s="205"/>
      <c r="QCP143" s="205"/>
      <c r="QCQ143" s="205"/>
      <c r="QCR143" s="205"/>
      <c r="QCS143" s="205"/>
      <c r="QCT143" s="205"/>
      <c r="QCU143" s="205"/>
      <c r="QCV143" s="205"/>
      <c r="QCW143" s="205"/>
      <c r="QCX143" s="205"/>
      <c r="QCY143" s="205"/>
      <c r="QCZ143" s="205"/>
      <c r="QDA143" s="205"/>
      <c r="QDB143" s="205"/>
      <c r="QDC143" s="205"/>
      <c r="QDD143" s="205"/>
      <c r="QDE143" s="205"/>
      <c r="QDF143" s="205"/>
      <c r="QDG143" s="205"/>
      <c r="QDH143" s="205"/>
      <c r="QDI143" s="205"/>
      <c r="QDJ143" s="205"/>
      <c r="QDK143" s="205"/>
      <c r="QDL143" s="205"/>
      <c r="QDM143" s="205"/>
      <c r="QDN143" s="205"/>
      <c r="QDO143" s="205"/>
      <c r="QDP143" s="205"/>
      <c r="QDQ143" s="205"/>
      <c r="QDR143" s="205"/>
      <c r="QDS143" s="205"/>
      <c r="QDT143" s="205"/>
      <c r="QDU143" s="205"/>
      <c r="QDV143" s="205"/>
      <c r="QDW143" s="205"/>
      <c r="QDX143" s="205"/>
      <c r="QDY143" s="205"/>
      <c r="QDZ143" s="205"/>
      <c r="QEA143" s="205"/>
      <c r="QEB143" s="205"/>
      <c r="QEC143" s="205"/>
      <c r="QED143" s="205"/>
      <c r="QEE143" s="205"/>
      <c r="QEF143" s="205"/>
      <c r="QEG143" s="205"/>
      <c r="QEH143" s="205"/>
      <c r="QEI143" s="205"/>
      <c r="QEJ143" s="205"/>
      <c r="QEK143" s="205"/>
      <c r="QEL143" s="205"/>
      <c r="QEM143" s="205"/>
      <c r="QEN143" s="205"/>
      <c r="QEO143" s="205"/>
      <c r="QEP143" s="205"/>
      <c r="QEQ143" s="205"/>
      <c r="QER143" s="205"/>
      <c r="QES143" s="205"/>
      <c r="QET143" s="205"/>
      <c r="QEU143" s="205"/>
      <c r="QEV143" s="205"/>
      <c r="QEW143" s="205"/>
      <c r="QEX143" s="205"/>
      <c r="QEY143" s="205"/>
      <c r="QEZ143" s="205"/>
      <c r="QFA143" s="205"/>
      <c r="QFB143" s="205"/>
      <c r="QFC143" s="205"/>
      <c r="QFD143" s="205"/>
      <c r="QFE143" s="205"/>
      <c r="QFF143" s="205"/>
      <c r="QFG143" s="205"/>
      <c r="QFH143" s="205"/>
      <c r="QFI143" s="205"/>
      <c r="QFJ143" s="205"/>
      <c r="QFK143" s="205"/>
      <c r="QFL143" s="205"/>
      <c r="QFM143" s="205"/>
      <c r="QFN143" s="205"/>
      <c r="QFO143" s="205"/>
      <c r="QFP143" s="205"/>
      <c r="QFQ143" s="205"/>
      <c r="QFR143" s="205"/>
      <c r="QFS143" s="205"/>
      <c r="QFT143" s="205"/>
      <c r="QFU143" s="205"/>
      <c r="QFV143" s="205"/>
      <c r="QFW143" s="205"/>
      <c r="QFX143" s="205"/>
      <c r="QFY143" s="205"/>
      <c r="QFZ143" s="205"/>
      <c r="QGA143" s="205"/>
      <c r="QGB143" s="205"/>
      <c r="QGC143" s="205"/>
      <c r="QGD143" s="205"/>
      <c r="QGE143" s="205"/>
      <c r="QGF143" s="205"/>
      <c r="QGG143" s="205"/>
      <c r="QGH143" s="205"/>
      <c r="QGI143" s="205"/>
      <c r="QGJ143" s="205"/>
      <c r="QGK143" s="205"/>
      <c r="QGL143" s="205"/>
      <c r="QGM143" s="205"/>
      <c r="QGN143" s="205"/>
      <c r="QGO143" s="205"/>
      <c r="QGP143" s="205"/>
      <c r="QGQ143" s="205"/>
      <c r="QGR143" s="205"/>
      <c r="QGS143" s="205"/>
      <c r="QGT143" s="205"/>
      <c r="QGU143" s="205"/>
      <c r="QGV143" s="205"/>
      <c r="QGW143" s="205"/>
      <c r="QGX143" s="205"/>
      <c r="QGY143" s="205"/>
      <c r="QGZ143" s="205"/>
      <c r="QHA143" s="205"/>
      <c r="QHB143" s="205"/>
      <c r="QHC143" s="205"/>
      <c r="QHD143" s="205"/>
      <c r="QHE143" s="205"/>
      <c r="QHF143" s="205"/>
      <c r="QHG143" s="205"/>
      <c r="QHH143" s="205"/>
      <c r="QHI143" s="205"/>
      <c r="QHJ143" s="205"/>
      <c r="QHK143" s="205"/>
      <c r="QHL143" s="205"/>
      <c r="QHM143" s="205"/>
      <c r="QHN143" s="205"/>
      <c r="QHO143" s="205"/>
      <c r="QHP143" s="205"/>
      <c r="QHQ143" s="205"/>
      <c r="QHR143" s="205"/>
      <c r="QHS143" s="205"/>
      <c r="QHT143" s="205"/>
      <c r="QHU143" s="205"/>
      <c r="QHV143" s="205"/>
      <c r="QHW143" s="205"/>
      <c r="QHX143" s="205"/>
      <c r="QHY143" s="205"/>
      <c r="QHZ143" s="205"/>
      <c r="QIA143" s="205"/>
      <c r="QIB143" s="205"/>
      <c r="QIC143" s="205"/>
      <c r="QID143" s="205"/>
      <c r="QIE143" s="205"/>
      <c r="QIF143" s="205"/>
      <c r="QIG143" s="205"/>
      <c r="QIH143" s="205"/>
      <c r="QII143" s="205"/>
      <c r="QIJ143" s="205"/>
      <c r="QIK143" s="205"/>
      <c r="QIL143" s="205"/>
      <c r="QIM143" s="205"/>
      <c r="QIN143" s="205"/>
      <c r="QIO143" s="205"/>
      <c r="QIP143" s="205"/>
      <c r="QIQ143" s="205"/>
      <c r="QIR143" s="205"/>
      <c r="QIS143" s="205"/>
      <c r="QIT143" s="205"/>
      <c r="QIU143" s="205"/>
      <c r="QIV143" s="205"/>
      <c r="QIW143" s="205"/>
      <c r="QIX143" s="205"/>
      <c r="QIY143" s="205"/>
      <c r="QIZ143" s="205"/>
      <c r="QJA143" s="205"/>
      <c r="QJB143" s="205"/>
      <c r="QJC143" s="205"/>
      <c r="QJD143" s="205"/>
      <c r="QJE143" s="205"/>
      <c r="QJF143" s="205"/>
      <c r="QJG143" s="205"/>
      <c r="QJH143" s="205"/>
      <c r="QJI143" s="205"/>
      <c r="QJJ143" s="205"/>
      <c r="QJK143" s="205"/>
      <c r="QJL143" s="205"/>
      <c r="QJM143" s="205"/>
      <c r="QJN143" s="205"/>
      <c r="QJO143" s="205"/>
      <c r="QJP143" s="205"/>
      <c r="QJQ143" s="205"/>
      <c r="QJR143" s="205"/>
      <c r="QJS143" s="205"/>
      <c r="QJT143" s="205"/>
      <c r="QJU143" s="205"/>
      <c r="QJV143" s="205"/>
      <c r="QJW143" s="205"/>
      <c r="QJX143" s="205"/>
      <c r="QJY143" s="205"/>
      <c r="QJZ143" s="205"/>
      <c r="QKA143" s="205"/>
      <c r="QKH143" s="205"/>
      <c r="QKI143" s="205"/>
      <c r="QKJ143" s="205"/>
      <c r="QKK143" s="205"/>
      <c r="QKL143" s="205"/>
      <c r="QKM143" s="205"/>
      <c r="QKN143" s="205"/>
      <c r="QKO143" s="205"/>
      <c r="QKP143" s="205"/>
      <c r="QKQ143" s="205"/>
      <c r="QKR143" s="205"/>
      <c r="QKS143" s="205"/>
      <c r="QKT143" s="205"/>
      <c r="QKU143" s="205"/>
      <c r="QKV143" s="205"/>
      <c r="QKW143" s="205"/>
      <c r="QKX143" s="205"/>
      <c r="QKY143" s="205"/>
      <c r="QKZ143" s="205"/>
      <c r="QLA143" s="205"/>
      <c r="QLB143" s="205"/>
      <c r="QLC143" s="205"/>
      <c r="QLD143" s="205"/>
      <c r="QLE143" s="205"/>
      <c r="QLF143" s="205"/>
      <c r="QLG143" s="205"/>
      <c r="QLH143" s="205"/>
      <c r="QLI143" s="205"/>
      <c r="QLJ143" s="205"/>
      <c r="QLK143" s="205"/>
      <c r="QLL143" s="205"/>
      <c r="QLM143" s="205"/>
      <c r="QLN143" s="205"/>
      <c r="QLO143" s="205"/>
      <c r="QLP143" s="205"/>
      <c r="QLQ143" s="205"/>
      <c r="QLR143" s="205"/>
      <c r="QLS143" s="205"/>
      <c r="QLT143" s="205"/>
      <c r="QLU143" s="205"/>
      <c r="QLV143" s="205"/>
      <c r="QLW143" s="205"/>
      <c r="QLX143" s="205"/>
      <c r="QLY143" s="205"/>
      <c r="QLZ143" s="205"/>
      <c r="QMA143" s="205"/>
      <c r="QMB143" s="205"/>
      <c r="QMC143" s="205"/>
      <c r="QMD143" s="205"/>
      <c r="QME143" s="205"/>
      <c r="QMF143" s="205"/>
      <c r="QMG143" s="205"/>
      <c r="QMH143" s="205"/>
      <c r="QMI143" s="205"/>
      <c r="QMJ143" s="205"/>
      <c r="QMK143" s="205"/>
      <c r="QML143" s="205"/>
      <c r="QMM143" s="205"/>
      <c r="QMN143" s="205"/>
      <c r="QMO143" s="205"/>
      <c r="QMP143" s="205"/>
      <c r="QMQ143" s="205"/>
      <c r="QMR143" s="205"/>
      <c r="QMS143" s="205"/>
      <c r="QMT143" s="205"/>
      <c r="QMU143" s="205"/>
      <c r="QMV143" s="205"/>
      <c r="QMW143" s="205"/>
      <c r="QMX143" s="205"/>
      <c r="QMY143" s="205"/>
      <c r="QMZ143" s="205"/>
      <c r="QNA143" s="205"/>
      <c r="QNB143" s="205"/>
      <c r="QNC143" s="205"/>
      <c r="QND143" s="205"/>
      <c r="QNE143" s="205"/>
      <c r="QNF143" s="205"/>
      <c r="QNG143" s="205"/>
      <c r="QNH143" s="205"/>
      <c r="QNI143" s="205"/>
      <c r="QNJ143" s="205"/>
      <c r="QNK143" s="205"/>
      <c r="QNL143" s="205"/>
      <c r="QNM143" s="205"/>
      <c r="QNN143" s="205"/>
      <c r="QNO143" s="205"/>
      <c r="QNP143" s="205"/>
      <c r="QNQ143" s="205"/>
      <c r="QNR143" s="205"/>
      <c r="QNS143" s="205"/>
      <c r="QNT143" s="205"/>
      <c r="QNU143" s="205"/>
      <c r="QNV143" s="205"/>
      <c r="QNW143" s="205"/>
      <c r="QNX143" s="205"/>
      <c r="QNY143" s="205"/>
      <c r="QNZ143" s="205"/>
      <c r="QOA143" s="205"/>
      <c r="QOB143" s="205"/>
      <c r="QOC143" s="205"/>
      <c r="QOD143" s="205"/>
      <c r="QOE143" s="205"/>
      <c r="QOF143" s="205"/>
      <c r="QOG143" s="205"/>
      <c r="QOH143" s="205"/>
      <c r="QOI143" s="205"/>
      <c r="QOJ143" s="205"/>
      <c r="QOK143" s="205"/>
      <c r="QOL143" s="205"/>
      <c r="QOM143" s="205"/>
      <c r="QON143" s="205"/>
      <c r="QOO143" s="205"/>
      <c r="QOP143" s="205"/>
      <c r="QOQ143" s="205"/>
      <c r="QOR143" s="205"/>
      <c r="QOS143" s="205"/>
      <c r="QOT143" s="205"/>
      <c r="QOU143" s="205"/>
      <c r="QOV143" s="205"/>
      <c r="QOW143" s="205"/>
      <c r="QOX143" s="205"/>
      <c r="QOY143" s="205"/>
      <c r="QOZ143" s="205"/>
      <c r="QPA143" s="205"/>
      <c r="QPB143" s="205"/>
      <c r="QPC143" s="205"/>
      <c r="QPD143" s="205"/>
      <c r="QPE143" s="205"/>
      <c r="QPF143" s="205"/>
      <c r="QPG143" s="205"/>
      <c r="QPH143" s="205"/>
      <c r="QPI143" s="205"/>
      <c r="QPJ143" s="205"/>
      <c r="QPK143" s="205"/>
      <c r="QPL143" s="205"/>
      <c r="QPM143" s="205"/>
      <c r="QPN143" s="205"/>
      <c r="QPO143" s="205"/>
      <c r="QPP143" s="205"/>
      <c r="QPQ143" s="205"/>
      <c r="QPR143" s="205"/>
      <c r="QPS143" s="205"/>
      <c r="QPT143" s="205"/>
      <c r="QPU143" s="205"/>
      <c r="QPV143" s="205"/>
      <c r="QPW143" s="205"/>
      <c r="QPX143" s="205"/>
      <c r="QPY143" s="205"/>
      <c r="QPZ143" s="205"/>
      <c r="QQA143" s="205"/>
      <c r="QQB143" s="205"/>
      <c r="QQC143" s="205"/>
      <c r="QQD143" s="205"/>
      <c r="QQE143" s="205"/>
      <c r="QQF143" s="205"/>
      <c r="QQG143" s="205"/>
      <c r="QQH143" s="205"/>
      <c r="QQI143" s="205"/>
      <c r="QQJ143" s="205"/>
      <c r="QQK143" s="205"/>
      <c r="QQL143" s="205"/>
      <c r="QQM143" s="205"/>
      <c r="QQN143" s="205"/>
      <c r="QQO143" s="205"/>
      <c r="QQP143" s="205"/>
      <c r="QQQ143" s="205"/>
      <c r="QQR143" s="205"/>
      <c r="QQS143" s="205"/>
      <c r="QQT143" s="205"/>
      <c r="QQU143" s="205"/>
      <c r="QQV143" s="205"/>
      <c r="QQW143" s="205"/>
      <c r="QQX143" s="205"/>
      <c r="QQY143" s="205"/>
      <c r="QQZ143" s="205"/>
      <c r="QRA143" s="205"/>
      <c r="QRB143" s="205"/>
      <c r="QRC143" s="205"/>
      <c r="QRD143" s="205"/>
      <c r="QRE143" s="205"/>
      <c r="QRF143" s="205"/>
      <c r="QRG143" s="205"/>
      <c r="QRH143" s="205"/>
      <c r="QRI143" s="205"/>
      <c r="QRJ143" s="205"/>
      <c r="QRK143" s="205"/>
      <c r="QRL143" s="205"/>
      <c r="QRM143" s="205"/>
      <c r="QRN143" s="205"/>
      <c r="QRO143" s="205"/>
      <c r="QRP143" s="205"/>
      <c r="QRQ143" s="205"/>
      <c r="QRR143" s="205"/>
      <c r="QRS143" s="205"/>
      <c r="QRT143" s="205"/>
      <c r="QRU143" s="205"/>
      <c r="QRV143" s="205"/>
      <c r="QRW143" s="205"/>
      <c r="QRX143" s="205"/>
      <c r="QRY143" s="205"/>
      <c r="QRZ143" s="205"/>
      <c r="QSA143" s="205"/>
      <c r="QSB143" s="205"/>
      <c r="QSC143" s="205"/>
      <c r="QSD143" s="205"/>
      <c r="QSE143" s="205"/>
      <c r="QSF143" s="205"/>
      <c r="QSG143" s="205"/>
      <c r="QSH143" s="205"/>
      <c r="QSI143" s="205"/>
      <c r="QSJ143" s="205"/>
      <c r="QSK143" s="205"/>
      <c r="QSL143" s="205"/>
      <c r="QSM143" s="205"/>
      <c r="QSN143" s="205"/>
      <c r="QSO143" s="205"/>
      <c r="QSP143" s="205"/>
      <c r="QSQ143" s="205"/>
      <c r="QSR143" s="205"/>
      <c r="QSS143" s="205"/>
      <c r="QST143" s="205"/>
      <c r="QSU143" s="205"/>
      <c r="QSV143" s="205"/>
      <c r="QSW143" s="205"/>
      <c r="QSX143" s="205"/>
      <c r="QSY143" s="205"/>
      <c r="QSZ143" s="205"/>
      <c r="QTA143" s="205"/>
      <c r="QTB143" s="205"/>
      <c r="QTC143" s="205"/>
      <c r="QTD143" s="205"/>
      <c r="QTE143" s="205"/>
      <c r="QTF143" s="205"/>
      <c r="QTG143" s="205"/>
      <c r="QTH143" s="205"/>
      <c r="QTI143" s="205"/>
      <c r="QTJ143" s="205"/>
      <c r="QTK143" s="205"/>
      <c r="QTL143" s="205"/>
      <c r="QTM143" s="205"/>
      <c r="QTN143" s="205"/>
      <c r="QTO143" s="205"/>
      <c r="QTP143" s="205"/>
      <c r="QTQ143" s="205"/>
      <c r="QTR143" s="205"/>
      <c r="QTS143" s="205"/>
      <c r="QTT143" s="205"/>
      <c r="QTU143" s="205"/>
      <c r="QTV143" s="205"/>
      <c r="QTW143" s="205"/>
      <c r="QUD143" s="205"/>
      <c r="QUE143" s="205"/>
      <c r="QUF143" s="205"/>
      <c r="QUG143" s="205"/>
      <c r="QUH143" s="205"/>
      <c r="QUI143" s="205"/>
      <c r="QUJ143" s="205"/>
      <c r="QUK143" s="205"/>
      <c r="QUL143" s="205"/>
      <c r="QUM143" s="205"/>
      <c r="QUN143" s="205"/>
      <c r="QUO143" s="205"/>
      <c r="QUP143" s="205"/>
      <c r="QUQ143" s="205"/>
      <c r="QUR143" s="205"/>
      <c r="QUS143" s="205"/>
      <c r="QUT143" s="205"/>
      <c r="QUU143" s="205"/>
      <c r="QUV143" s="205"/>
      <c r="QUW143" s="205"/>
      <c r="QUX143" s="205"/>
      <c r="QUY143" s="205"/>
      <c r="QUZ143" s="205"/>
      <c r="QVA143" s="205"/>
      <c r="QVB143" s="205"/>
      <c r="QVC143" s="205"/>
      <c r="QVD143" s="205"/>
      <c r="QVE143" s="205"/>
      <c r="QVF143" s="205"/>
      <c r="QVG143" s="205"/>
      <c r="QVH143" s="205"/>
      <c r="QVI143" s="205"/>
      <c r="QVJ143" s="205"/>
      <c r="QVK143" s="205"/>
      <c r="QVL143" s="205"/>
      <c r="QVM143" s="205"/>
      <c r="QVN143" s="205"/>
      <c r="QVO143" s="205"/>
      <c r="QVP143" s="205"/>
      <c r="QVQ143" s="205"/>
      <c r="QVR143" s="205"/>
      <c r="QVS143" s="205"/>
      <c r="QVT143" s="205"/>
      <c r="QVU143" s="205"/>
      <c r="QVV143" s="205"/>
      <c r="QVW143" s="205"/>
      <c r="QVX143" s="205"/>
      <c r="QVY143" s="205"/>
      <c r="QVZ143" s="205"/>
      <c r="QWA143" s="205"/>
      <c r="QWB143" s="205"/>
      <c r="QWC143" s="205"/>
      <c r="QWD143" s="205"/>
      <c r="QWE143" s="205"/>
      <c r="QWF143" s="205"/>
      <c r="QWG143" s="205"/>
      <c r="QWH143" s="205"/>
      <c r="QWI143" s="205"/>
      <c r="QWJ143" s="205"/>
      <c r="QWK143" s="205"/>
      <c r="QWL143" s="205"/>
      <c r="QWM143" s="205"/>
      <c r="QWN143" s="205"/>
      <c r="QWO143" s="205"/>
      <c r="QWP143" s="205"/>
      <c r="QWQ143" s="205"/>
      <c r="QWR143" s="205"/>
      <c r="QWS143" s="205"/>
      <c r="QWT143" s="205"/>
      <c r="QWU143" s="205"/>
      <c r="QWV143" s="205"/>
      <c r="QWW143" s="205"/>
      <c r="QWX143" s="205"/>
      <c r="QWY143" s="205"/>
      <c r="QWZ143" s="205"/>
      <c r="QXA143" s="205"/>
      <c r="QXB143" s="205"/>
      <c r="QXC143" s="205"/>
      <c r="QXD143" s="205"/>
      <c r="QXE143" s="205"/>
      <c r="QXF143" s="205"/>
      <c r="QXG143" s="205"/>
      <c r="QXH143" s="205"/>
      <c r="QXI143" s="205"/>
      <c r="QXJ143" s="205"/>
      <c r="QXK143" s="205"/>
      <c r="QXL143" s="205"/>
      <c r="QXM143" s="205"/>
      <c r="QXN143" s="205"/>
      <c r="QXO143" s="205"/>
      <c r="QXP143" s="205"/>
      <c r="QXQ143" s="205"/>
      <c r="QXR143" s="205"/>
      <c r="QXS143" s="205"/>
      <c r="QXT143" s="205"/>
      <c r="QXU143" s="205"/>
      <c r="QXV143" s="205"/>
      <c r="QXW143" s="205"/>
      <c r="QXX143" s="205"/>
      <c r="QXY143" s="205"/>
      <c r="QXZ143" s="205"/>
      <c r="QYA143" s="205"/>
      <c r="QYB143" s="205"/>
      <c r="QYC143" s="205"/>
      <c r="QYD143" s="205"/>
      <c r="QYE143" s="205"/>
      <c r="QYF143" s="205"/>
      <c r="QYG143" s="205"/>
      <c r="QYH143" s="205"/>
      <c r="QYI143" s="205"/>
      <c r="QYJ143" s="205"/>
      <c r="QYK143" s="205"/>
      <c r="QYL143" s="205"/>
      <c r="QYM143" s="205"/>
      <c r="QYN143" s="205"/>
      <c r="QYO143" s="205"/>
      <c r="QYP143" s="205"/>
      <c r="QYQ143" s="205"/>
      <c r="QYR143" s="205"/>
      <c r="QYS143" s="205"/>
      <c r="QYT143" s="205"/>
      <c r="QYU143" s="205"/>
      <c r="QYV143" s="205"/>
      <c r="QYW143" s="205"/>
      <c r="QYX143" s="205"/>
      <c r="QYY143" s="205"/>
      <c r="QYZ143" s="205"/>
      <c r="QZA143" s="205"/>
      <c r="QZB143" s="205"/>
      <c r="QZC143" s="205"/>
      <c r="QZD143" s="205"/>
      <c r="QZE143" s="205"/>
      <c r="QZF143" s="205"/>
      <c r="QZG143" s="205"/>
      <c r="QZH143" s="205"/>
      <c r="QZI143" s="205"/>
      <c r="QZJ143" s="205"/>
      <c r="QZK143" s="205"/>
      <c r="QZL143" s="205"/>
      <c r="QZM143" s="205"/>
      <c r="QZN143" s="205"/>
      <c r="QZO143" s="205"/>
      <c r="QZP143" s="205"/>
      <c r="QZQ143" s="205"/>
      <c r="QZR143" s="205"/>
      <c r="QZS143" s="205"/>
      <c r="QZT143" s="205"/>
      <c r="QZU143" s="205"/>
      <c r="QZV143" s="205"/>
      <c r="QZW143" s="205"/>
      <c r="QZX143" s="205"/>
      <c r="QZY143" s="205"/>
      <c r="QZZ143" s="205"/>
      <c r="RAA143" s="205"/>
      <c r="RAB143" s="205"/>
      <c r="RAC143" s="205"/>
      <c r="RAD143" s="205"/>
      <c r="RAE143" s="205"/>
      <c r="RAF143" s="205"/>
      <c r="RAG143" s="205"/>
      <c r="RAH143" s="205"/>
      <c r="RAI143" s="205"/>
      <c r="RAJ143" s="205"/>
      <c r="RAK143" s="205"/>
      <c r="RAL143" s="205"/>
      <c r="RAM143" s="205"/>
      <c r="RAN143" s="205"/>
      <c r="RAO143" s="205"/>
      <c r="RAP143" s="205"/>
      <c r="RAQ143" s="205"/>
      <c r="RAR143" s="205"/>
      <c r="RAS143" s="205"/>
      <c r="RAT143" s="205"/>
      <c r="RAU143" s="205"/>
      <c r="RAV143" s="205"/>
      <c r="RAW143" s="205"/>
      <c r="RAX143" s="205"/>
      <c r="RAY143" s="205"/>
      <c r="RAZ143" s="205"/>
      <c r="RBA143" s="205"/>
      <c r="RBB143" s="205"/>
      <c r="RBC143" s="205"/>
      <c r="RBD143" s="205"/>
      <c r="RBE143" s="205"/>
      <c r="RBF143" s="205"/>
      <c r="RBG143" s="205"/>
      <c r="RBH143" s="205"/>
      <c r="RBI143" s="205"/>
      <c r="RBJ143" s="205"/>
      <c r="RBK143" s="205"/>
      <c r="RBL143" s="205"/>
      <c r="RBM143" s="205"/>
      <c r="RBN143" s="205"/>
      <c r="RBO143" s="205"/>
      <c r="RBP143" s="205"/>
      <c r="RBQ143" s="205"/>
      <c r="RBR143" s="205"/>
      <c r="RBS143" s="205"/>
      <c r="RBT143" s="205"/>
      <c r="RBU143" s="205"/>
      <c r="RBV143" s="205"/>
      <c r="RBW143" s="205"/>
      <c r="RBX143" s="205"/>
      <c r="RBY143" s="205"/>
      <c r="RBZ143" s="205"/>
      <c r="RCA143" s="205"/>
      <c r="RCB143" s="205"/>
      <c r="RCC143" s="205"/>
      <c r="RCD143" s="205"/>
      <c r="RCE143" s="205"/>
      <c r="RCF143" s="205"/>
      <c r="RCG143" s="205"/>
      <c r="RCH143" s="205"/>
      <c r="RCI143" s="205"/>
      <c r="RCJ143" s="205"/>
      <c r="RCK143" s="205"/>
      <c r="RCL143" s="205"/>
      <c r="RCM143" s="205"/>
      <c r="RCN143" s="205"/>
      <c r="RCO143" s="205"/>
      <c r="RCP143" s="205"/>
      <c r="RCQ143" s="205"/>
      <c r="RCR143" s="205"/>
      <c r="RCS143" s="205"/>
      <c r="RCT143" s="205"/>
      <c r="RCU143" s="205"/>
      <c r="RCV143" s="205"/>
      <c r="RCW143" s="205"/>
      <c r="RCX143" s="205"/>
      <c r="RCY143" s="205"/>
      <c r="RCZ143" s="205"/>
      <c r="RDA143" s="205"/>
      <c r="RDB143" s="205"/>
      <c r="RDC143" s="205"/>
      <c r="RDD143" s="205"/>
      <c r="RDE143" s="205"/>
      <c r="RDF143" s="205"/>
      <c r="RDG143" s="205"/>
      <c r="RDH143" s="205"/>
      <c r="RDI143" s="205"/>
      <c r="RDJ143" s="205"/>
      <c r="RDK143" s="205"/>
      <c r="RDL143" s="205"/>
      <c r="RDM143" s="205"/>
      <c r="RDN143" s="205"/>
      <c r="RDO143" s="205"/>
      <c r="RDP143" s="205"/>
      <c r="RDQ143" s="205"/>
      <c r="RDR143" s="205"/>
      <c r="RDS143" s="205"/>
      <c r="RDZ143" s="205"/>
      <c r="REA143" s="205"/>
      <c r="REB143" s="205"/>
      <c r="REC143" s="205"/>
      <c r="RED143" s="205"/>
      <c r="REE143" s="205"/>
      <c r="REF143" s="205"/>
      <c r="REG143" s="205"/>
      <c r="REH143" s="205"/>
      <c r="REI143" s="205"/>
      <c r="REJ143" s="205"/>
      <c r="REK143" s="205"/>
      <c r="REL143" s="205"/>
      <c r="REM143" s="205"/>
      <c r="REN143" s="205"/>
      <c r="REO143" s="205"/>
      <c r="REP143" s="205"/>
      <c r="REQ143" s="205"/>
      <c r="RER143" s="205"/>
      <c r="RES143" s="205"/>
      <c r="RET143" s="205"/>
      <c r="REU143" s="205"/>
      <c r="REV143" s="205"/>
      <c r="REW143" s="205"/>
      <c r="REX143" s="205"/>
      <c r="REY143" s="205"/>
      <c r="REZ143" s="205"/>
      <c r="RFA143" s="205"/>
      <c r="RFB143" s="205"/>
      <c r="RFC143" s="205"/>
      <c r="RFD143" s="205"/>
      <c r="RFE143" s="205"/>
      <c r="RFF143" s="205"/>
      <c r="RFG143" s="205"/>
      <c r="RFH143" s="205"/>
      <c r="RFI143" s="205"/>
      <c r="RFJ143" s="205"/>
      <c r="RFK143" s="205"/>
      <c r="RFL143" s="205"/>
      <c r="RFM143" s="205"/>
      <c r="RFN143" s="205"/>
      <c r="RFO143" s="205"/>
      <c r="RFP143" s="205"/>
      <c r="RFQ143" s="205"/>
      <c r="RFR143" s="205"/>
      <c r="RFS143" s="205"/>
      <c r="RFT143" s="205"/>
      <c r="RFU143" s="205"/>
      <c r="RFV143" s="205"/>
      <c r="RFW143" s="205"/>
      <c r="RFX143" s="205"/>
      <c r="RFY143" s="205"/>
      <c r="RFZ143" s="205"/>
      <c r="RGA143" s="205"/>
      <c r="RGB143" s="205"/>
      <c r="RGC143" s="205"/>
      <c r="RGD143" s="205"/>
      <c r="RGE143" s="205"/>
      <c r="RGF143" s="205"/>
      <c r="RGG143" s="205"/>
      <c r="RGH143" s="205"/>
      <c r="RGI143" s="205"/>
      <c r="RGJ143" s="205"/>
      <c r="RGK143" s="205"/>
      <c r="RGL143" s="205"/>
      <c r="RGM143" s="205"/>
      <c r="RGN143" s="205"/>
      <c r="RGO143" s="205"/>
      <c r="RGP143" s="205"/>
      <c r="RGQ143" s="205"/>
      <c r="RGR143" s="205"/>
      <c r="RGS143" s="205"/>
      <c r="RGT143" s="205"/>
      <c r="RGU143" s="205"/>
      <c r="RGV143" s="205"/>
      <c r="RGW143" s="205"/>
      <c r="RGX143" s="205"/>
      <c r="RGY143" s="205"/>
      <c r="RGZ143" s="205"/>
      <c r="RHA143" s="205"/>
      <c r="RHB143" s="205"/>
      <c r="RHC143" s="205"/>
      <c r="RHD143" s="205"/>
      <c r="RHE143" s="205"/>
      <c r="RHF143" s="205"/>
      <c r="RHG143" s="205"/>
      <c r="RHH143" s="205"/>
      <c r="RHI143" s="205"/>
      <c r="RHJ143" s="205"/>
      <c r="RHK143" s="205"/>
      <c r="RHL143" s="205"/>
      <c r="RHM143" s="205"/>
      <c r="RHN143" s="205"/>
      <c r="RHO143" s="205"/>
      <c r="RHP143" s="205"/>
      <c r="RHQ143" s="205"/>
      <c r="RHR143" s="205"/>
      <c r="RHS143" s="205"/>
      <c r="RHT143" s="205"/>
      <c r="RHU143" s="205"/>
      <c r="RHV143" s="205"/>
      <c r="RHW143" s="205"/>
      <c r="RHX143" s="205"/>
      <c r="RHY143" s="205"/>
      <c r="RHZ143" s="205"/>
      <c r="RIA143" s="205"/>
      <c r="RIB143" s="205"/>
      <c r="RIC143" s="205"/>
      <c r="RID143" s="205"/>
      <c r="RIE143" s="205"/>
      <c r="RIF143" s="205"/>
      <c r="RIG143" s="205"/>
      <c r="RIH143" s="205"/>
      <c r="RII143" s="205"/>
      <c r="RIJ143" s="205"/>
      <c r="RIK143" s="205"/>
      <c r="RIL143" s="205"/>
      <c r="RIM143" s="205"/>
      <c r="RIN143" s="205"/>
      <c r="RIO143" s="205"/>
      <c r="RIP143" s="205"/>
      <c r="RIQ143" s="205"/>
      <c r="RIR143" s="205"/>
      <c r="RIS143" s="205"/>
      <c r="RIT143" s="205"/>
      <c r="RIU143" s="205"/>
      <c r="RIV143" s="205"/>
      <c r="RIW143" s="205"/>
      <c r="RIX143" s="205"/>
      <c r="RIY143" s="205"/>
      <c r="RIZ143" s="205"/>
      <c r="RJA143" s="205"/>
      <c r="RJB143" s="205"/>
      <c r="RJC143" s="205"/>
      <c r="RJD143" s="205"/>
      <c r="RJE143" s="205"/>
      <c r="RJF143" s="205"/>
      <c r="RJG143" s="205"/>
      <c r="RJH143" s="205"/>
      <c r="RJI143" s="205"/>
      <c r="RJJ143" s="205"/>
      <c r="RJK143" s="205"/>
      <c r="RJL143" s="205"/>
      <c r="RJM143" s="205"/>
      <c r="RJN143" s="205"/>
      <c r="RJO143" s="205"/>
      <c r="RJP143" s="205"/>
      <c r="RJQ143" s="205"/>
      <c r="RJR143" s="205"/>
      <c r="RJS143" s="205"/>
      <c r="RJT143" s="205"/>
      <c r="RJU143" s="205"/>
      <c r="RJV143" s="205"/>
      <c r="RJW143" s="205"/>
      <c r="RJX143" s="205"/>
      <c r="RJY143" s="205"/>
      <c r="RJZ143" s="205"/>
      <c r="RKA143" s="205"/>
      <c r="RKB143" s="205"/>
      <c r="RKC143" s="205"/>
      <c r="RKD143" s="205"/>
      <c r="RKE143" s="205"/>
      <c r="RKF143" s="205"/>
      <c r="RKG143" s="205"/>
      <c r="RKH143" s="205"/>
      <c r="RKI143" s="205"/>
      <c r="RKJ143" s="205"/>
      <c r="RKK143" s="205"/>
      <c r="RKL143" s="205"/>
      <c r="RKM143" s="205"/>
      <c r="RKN143" s="205"/>
      <c r="RKO143" s="205"/>
      <c r="RKP143" s="205"/>
      <c r="RKQ143" s="205"/>
      <c r="RKR143" s="205"/>
      <c r="RKS143" s="205"/>
      <c r="RKT143" s="205"/>
      <c r="RKU143" s="205"/>
      <c r="RKV143" s="205"/>
      <c r="RKW143" s="205"/>
      <c r="RKX143" s="205"/>
      <c r="RKY143" s="205"/>
      <c r="RKZ143" s="205"/>
      <c r="RLA143" s="205"/>
      <c r="RLB143" s="205"/>
      <c r="RLC143" s="205"/>
      <c r="RLD143" s="205"/>
      <c r="RLE143" s="205"/>
      <c r="RLF143" s="205"/>
      <c r="RLG143" s="205"/>
      <c r="RLH143" s="205"/>
      <c r="RLI143" s="205"/>
      <c r="RLJ143" s="205"/>
      <c r="RLK143" s="205"/>
      <c r="RLL143" s="205"/>
      <c r="RLM143" s="205"/>
      <c r="RLN143" s="205"/>
      <c r="RLO143" s="205"/>
      <c r="RLP143" s="205"/>
      <c r="RLQ143" s="205"/>
      <c r="RLR143" s="205"/>
      <c r="RLS143" s="205"/>
      <c r="RLT143" s="205"/>
      <c r="RLU143" s="205"/>
      <c r="RLV143" s="205"/>
      <c r="RLW143" s="205"/>
      <c r="RLX143" s="205"/>
      <c r="RLY143" s="205"/>
      <c r="RLZ143" s="205"/>
      <c r="RMA143" s="205"/>
      <c r="RMB143" s="205"/>
      <c r="RMC143" s="205"/>
      <c r="RMD143" s="205"/>
      <c r="RME143" s="205"/>
      <c r="RMF143" s="205"/>
      <c r="RMG143" s="205"/>
      <c r="RMH143" s="205"/>
      <c r="RMI143" s="205"/>
      <c r="RMJ143" s="205"/>
      <c r="RMK143" s="205"/>
      <c r="RML143" s="205"/>
      <c r="RMM143" s="205"/>
      <c r="RMN143" s="205"/>
      <c r="RMO143" s="205"/>
      <c r="RMP143" s="205"/>
      <c r="RMQ143" s="205"/>
      <c r="RMR143" s="205"/>
      <c r="RMS143" s="205"/>
      <c r="RMT143" s="205"/>
      <c r="RMU143" s="205"/>
      <c r="RMV143" s="205"/>
      <c r="RMW143" s="205"/>
      <c r="RMX143" s="205"/>
      <c r="RMY143" s="205"/>
      <c r="RMZ143" s="205"/>
      <c r="RNA143" s="205"/>
      <c r="RNB143" s="205"/>
      <c r="RNC143" s="205"/>
      <c r="RND143" s="205"/>
      <c r="RNE143" s="205"/>
      <c r="RNF143" s="205"/>
      <c r="RNG143" s="205"/>
      <c r="RNH143" s="205"/>
      <c r="RNI143" s="205"/>
      <c r="RNJ143" s="205"/>
      <c r="RNK143" s="205"/>
      <c r="RNL143" s="205"/>
      <c r="RNM143" s="205"/>
      <c r="RNN143" s="205"/>
      <c r="RNO143" s="205"/>
      <c r="RNV143" s="205"/>
      <c r="RNW143" s="205"/>
      <c r="RNX143" s="205"/>
      <c r="RNY143" s="205"/>
      <c r="RNZ143" s="205"/>
      <c r="ROA143" s="205"/>
      <c r="ROB143" s="205"/>
      <c r="ROC143" s="205"/>
      <c r="ROD143" s="205"/>
      <c r="ROE143" s="205"/>
      <c r="ROF143" s="205"/>
      <c r="ROG143" s="205"/>
      <c r="ROH143" s="205"/>
      <c r="ROI143" s="205"/>
      <c r="ROJ143" s="205"/>
      <c r="ROK143" s="205"/>
      <c r="ROL143" s="205"/>
      <c r="ROM143" s="205"/>
      <c r="RON143" s="205"/>
      <c r="ROO143" s="205"/>
      <c r="ROP143" s="205"/>
      <c r="ROQ143" s="205"/>
      <c r="ROR143" s="205"/>
      <c r="ROS143" s="205"/>
      <c r="ROT143" s="205"/>
      <c r="ROU143" s="205"/>
      <c r="ROV143" s="205"/>
      <c r="ROW143" s="205"/>
      <c r="ROX143" s="205"/>
      <c r="ROY143" s="205"/>
      <c r="ROZ143" s="205"/>
      <c r="RPA143" s="205"/>
      <c r="RPB143" s="205"/>
      <c r="RPC143" s="205"/>
      <c r="RPD143" s="205"/>
      <c r="RPE143" s="205"/>
      <c r="RPF143" s="205"/>
      <c r="RPG143" s="205"/>
      <c r="RPH143" s="205"/>
      <c r="RPI143" s="205"/>
      <c r="RPJ143" s="205"/>
      <c r="RPK143" s="205"/>
      <c r="RPL143" s="205"/>
      <c r="RPM143" s="205"/>
      <c r="RPN143" s="205"/>
      <c r="RPO143" s="205"/>
      <c r="RPP143" s="205"/>
      <c r="RPQ143" s="205"/>
      <c r="RPR143" s="205"/>
      <c r="RPS143" s="205"/>
      <c r="RPT143" s="205"/>
      <c r="RPU143" s="205"/>
      <c r="RPV143" s="205"/>
      <c r="RPW143" s="205"/>
      <c r="RPX143" s="205"/>
      <c r="RPY143" s="205"/>
      <c r="RPZ143" s="205"/>
      <c r="RQA143" s="205"/>
      <c r="RQB143" s="205"/>
      <c r="RQC143" s="205"/>
      <c r="RQD143" s="205"/>
      <c r="RQE143" s="205"/>
      <c r="RQF143" s="205"/>
      <c r="RQG143" s="205"/>
      <c r="RQH143" s="205"/>
      <c r="RQI143" s="205"/>
      <c r="RQJ143" s="205"/>
      <c r="RQK143" s="205"/>
      <c r="RQL143" s="205"/>
      <c r="RQM143" s="205"/>
      <c r="RQN143" s="205"/>
      <c r="RQO143" s="205"/>
      <c r="RQP143" s="205"/>
      <c r="RQQ143" s="205"/>
      <c r="RQR143" s="205"/>
      <c r="RQS143" s="205"/>
      <c r="RQT143" s="205"/>
      <c r="RQU143" s="205"/>
      <c r="RQV143" s="205"/>
      <c r="RQW143" s="205"/>
      <c r="RQX143" s="205"/>
      <c r="RQY143" s="205"/>
      <c r="RQZ143" s="205"/>
      <c r="RRA143" s="205"/>
      <c r="RRB143" s="205"/>
      <c r="RRC143" s="205"/>
      <c r="RRD143" s="205"/>
      <c r="RRE143" s="205"/>
      <c r="RRF143" s="205"/>
      <c r="RRG143" s="205"/>
      <c r="RRH143" s="205"/>
      <c r="RRI143" s="205"/>
      <c r="RRJ143" s="205"/>
      <c r="RRK143" s="205"/>
      <c r="RRL143" s="205"/>
      <c r="RRM143" s="205"/>
      <c r="RRN143" s="205"/>
      <c r="RRO143" s="205"/>
      <c r="RRP143" s="205"/>
      <c r="RRQ143" s="205"/>
      <c r="RRR143" s="205"/>
      <c r="RRS143" s="205"/>
      <c r="RRT143" s="205"/>
      <c r="RRU143" s="205"/>
      <c r="RRV143" s="205"/>
      <c r="RRW143" s="205"/>
      <c r="RRX143" s="205"/>
      <c r="RRY143" s="205"/>
      <c r="RRZ143" s="205"/>
      <c r="RSA143" s="205"/>
      <c r="RSB143" s="205"/>
      <c r="RSC143" s="205"/>
      <c r="RSD143" s="205"/>
      <c r="RSE143" s="205"/>
      <c r="RSF143" s="205"/>
      <c r="RSG143" s="205"/>
      <c r="RSH143" s="205"/>
      <c r="RSI143" s="205"/>
      <c r="RSJ143" s="205"/>
      <c r="RSK143" s="205"/>
      <c r="RSL143" s="205"/>
      <c r="RSM143" s="205"/>
      <c r="RSN143" s="205"/>
      <c r="RSO143" s="205"/>
      <c r="RSP143" s="205"/>
      <c r="RSQ143" s="205"/>
      <c r="RSR143" s="205"/>
      <c r="RSS143" s="205"/>
      <c r="RST143" s="205"/>
      <c r="RSU143" s="205"/>
      <c r="RSV143" s="205"/>
      <c r="RSW143" s="205"/>
      <c r="RSX143" s="205"/>
      <c r="RSY143" s="205"/>
      <c r="RSZ143" s="205"/>
      <c r="RTA143" s="205"/>
      <c r="RTB143" s="205"/>
      <c r="RTC143" s="205"/>
      <c r="RTD143" s="205"/>
      <c r="RTE143" s="205"/>
      <c r="RTF143" s="205"/>
      <c r="RTG143" s="205"/>
      <c r="RTH143" s="205"/>
      <c r="RTI143" s="205"/>
      <c r="RTJ143" s="205"/>
      <c r="RTK143" s="205"/>
      <c r="RTL143" s="205"/>
      <c r="RTM143" s="205"/>
      <c r="RTN143" s="205"/>
      <c r="RTO143" s="205"/>
      <c r="RTP143" s="205"/>
      <c r="RTQ143" s="205"/>
      <c r="RTR143" s="205"/>
      <c r="RTS143" s="205"/>
      <c r="RTT143" s="205"/>
      <c r="RTU143" s="205"/>
      <c r="RTV143" s="205"/>
      <c r="RTW143" s="205"/>
      <c r="RTX143" s="205"/>
      <c r="RTY143" s="205"/>
      <c r="RTZ143" s="205"/>
      <c r="RUA143" s="205"/>
      <c r="RUB143" s="205"/>
      <c r="RUC143" s="205"/>
      <c r="RUD143" s="205"/>
      <c r="RUE143" s="205"/>
      <c r="RUF143" s="205"/>
      <c r="RUG143" s="205"/>
      <c r="RUH143" s="205"/>
      <c r="RUI143" s="205"/>
      <c r="RUJ143" s="205"/>
      <c r="RUK143" s="205"/>
      <c r="RUL143" s="205"/>
      <c r="RUM143" s="205"/>
      <c r="RUN143" s="205"/>
      <c r="RUO143" s="205"/>
      <c r="RUP143" s="205"/>
      <c r="RUQ143" s="205"/>
      <c r="RUR143" s="205"/>
      <c r="RUS143" s="205"/>
      <c r="RUT143" s="205"/>
      <c r="RUU143" s="205"/>
      <c r="RUV143" s="205"/>
      <c r="RUW143" s="205"/>
      <c r="RUX143" s="205"/>
      <c r="RUY143" s="205"/>
      <c r="RUZ143" s="205"/>
      <c r="RVA143" s="205"/>
      <c r="RVB143" s="205"/>
      <c r="RVC143" s="205"/>
      <c r="RVD143" s="205"/>
      <c r="RVE143" s="205"/>
      <c r="RVF143" s="205"/>
      <c r="RVG143" s="205"/>
      <c r="RVH143" s="205"/>
      <c r="RVI143" s="205"/>
      <c r="RVJ143" s="205"/>
      <c r="RVK143" s="205"/>
      <c r="RVL143" s="205"/>
      <c r="RVM143" s="205"/>
      <c r="RVN143" s="205"/>
      <c r="RVO143" s="205"/>
      <c r="RVP143" s="205"/>
      <c r="RVQ143" s="205"/>
      <c r="RVR143" s="205"/>
      <c r="RVS143" s="205"/>
      <c r="RVT143" s="205"/>
      <c r="RVU143" s="205"/>
      <c r="RVV143" s="205"/>
      <c r="RVW143" s="205"/>
      <c r="RVX143" s="205"/>
      <c r="RVY143" s="205"/>
      <c r="RVZ143" s="205"/>
      <c r="RWA143" s="205"/>
      <c r="RWB143" s="205"/>
      <c r="RWC143" s="205"/>
      <c r="RWD143" s="205"/>
      <c r="RWE143" s="205"/>
      <c r="RWF143" s="205"/>
      <c r="RWG143" s="205"/>
      <c r="RWH143" s="205"/>
      <c r="RWI143" s="205"/>
      <c r="RWJ143" s="205"/>
      <c r="RWK143" s="205"/>
      <c r="RWL143" s="205"/>
      <c r="RWM143" s="205"/>
      <c r="RWN143" s="205"/>
      <c r="RWO143" s="205"/>
      <c r="RWP143" s="205"/>
      <c r="RWQ143" s="205"/>
      <c r="RWR143" s="205"/>
      <c r="RWS143" s="205"/>
      <c r="RWT143" s="205"/>
      <c r="RWU143" s="205"/>
      <c r="RWV143" s="205"/>
      <c r="RWW143" s="205"/>
      <c r="RWX143" s="205"/>
      <c r="RWY143" s="205"/>
      <c r="RWZ143" s="205"/>
      <c r="RXA143" s="205"/>
      <c r="RXB143" s="205"/>
      <c r="RXC143" s="205"/>
      <c r="RXD143" s="205"/>
      <c r="RXE143" s="205"/>
      <c r="RXF143" s="205"/>
      <c r="RXG143" s="205"/>
      <c r="RXH143" s="205"/>
      <c r="RXI143" s="205"/>
      <c r="RXJ143" s="205"/>
      <c r="RXK143" s="205"/>
      <c r="RXR143" s="205"/>
      <c r="RXS143" s="205"/>
      <c r="RXT143" s="205"/>
      <c r="RXU143" s="205"/>
      <c r="RXV143" s="205"/>
      <c r="RXW143" s="205"/>
      <c r="RXX143" s="205"/>
      <c r="RXY143" s="205"/>
      <c r="RXZ143" s="205"/>
      <c r="RYA143" s="205"/>
      <c r="RYB143" s="205"/>
      <c r="RYC143" s="205"/>
      <c r="RYD143" s="205"/>
      <c r="RYE143" s="205"/>
      <c r="RYF143" s="205"/>
      <c r="RYG143" s="205"/>
      <c r="RYH143" s="205"/>
      <c r="RYI143" s="205"/>
      <c r="RYJ143" s="205"/>
      <c r="RYK143" s="205"/>
      <c r="RYL143" s="205"/>
      <c r="RYM143" s="205"/>
      <c r="RYN143" s="205"/>
      <c r="RYO143" s="205"/>
      <c r="RYP143" s="205"/>
      <c r="RYQ143" s="205"/>
      <c r="RYR143" s="205"/>
      <c r="RYS143" s="205"/>
      <c r="RYT143" s="205"/>
      <c r="RYU143" s="205"/>
      <c r="RYV143" s="205"/>
      <c r="RYW143" s="205"/>
      <c r="RYX143" s="205"/>
      <c r="RYY143" s="205"/>
      <c r="RYZ143" s="205"/>
      <c r="RZA143" s="205"/>
      <c r="RZB143" s="205"/>
      <c r="RZC143" s="205"/>
      <c r="RZD143" s="205"/>
      <c r="RZE143" s="205"/>
      <c r="RZF143" s="205"/>
      <c r="RZG143" s="205"/>
      <c r="RZH143" s="205"/>
      <c r="RZI143" s="205"/>
      <c r="RZJ143" s="205"/>
      <c r="RZK143" s="205"/>
      <c r="RZL143" s="205"/>
      <c r="RZM143" s="205"/>
      <c r="RZN143" s="205"/>
      <c r="RZO143" s="205"/>
      <c r="RZP143" s="205"/>
      <c r="RZQ143" s="205"/>
      <c r="RZR143" s="205"/>
      <c r="RZS143" s="205"/>
      <c r="RZT143" s="205"/>
      <c r="RZU143" s="205"/>
      <c r="RZV143" s="205"/>
      <c r="RZW143" s="205"/>
      <c r="RZX143" s="205"/>
      <c r="RZY143" s="205"/>
      <c r="RZZ143" s="205"/>
      <c r="SAA143" s="205"/>
      <c r="SAB143" s="205"/>
      <c r="SAC143" s="205"/>
      <c r="SAD143" s="205"/>
      <c r="SAE143" s="205"/>
      <c r="SAF143" s="205"/>
      <c r="SAG143" s="205"/>
      <c r="SAH143" s="205"/>
      <c r="SAI143" s="205"/>
      <c r="SAJ143" s="205"/>
      <c r="SAK143" s="205"/>
      <c r="SAL143" s="205"/>
      <c r="SAM143" s="205"/>
      <c r="SAN143" s="205"/>
      <c r="SAO143" s="205"/>
      <c r="SAP143" s="205"/>
      <c r="SAQ143" s="205"/>
      <c r="SAR143" s="205"/>
      <c r="SAS143" s="205"/>
      <c r="SAT143" s="205"/>
      <c r="SAU143" s="205"/>
      <c r="SAV143" s="205"/>
      <c r="SAW143" s="205"/>
      <c r="SAX143" s="205"/>
      <c r="SAY143" s="205"/>
      <c r="SAZ143" s="205"/>
      <c r="SBA143" s="205"/>
      <c r="SBB143" s="205"/>
      <c r="SBC143" s="205"/>
      <c r="SBD143" s="205"/>
      <c r="SBE143" s="205"/>
      <c r="SBF143" s="205"/>
      <c r="SBG143" s="205"/>
      <c r="SBH143" s="205"/>
      <c r="SBI143" s="205"/>
      <c r="SBJ143" s="205"/>
      <c r="SBK143" s="205"/>
      <c r="SBL143" s="205"/>
      <c r="SBM143" s="205"/>
      <c r="SBN143" s="205"/>
      <c r="SBO143" s="205"/>
      <c r="SBP143" s="205"/>
      <c r="SBQ143" s="205"/>
      <c r="SBR143" s="205"/>
      <c r="SBS143" s="205"/>
      <c r="SBT143" s="205"/>
      <c r="SBU143" s="205"/>
      <c r="SBV143" s="205"/>
      <c r="SBW143" s="205"/>
      <c r="SBX143" s="205"/>
      <c r="SBY143" s="205"/>
      <c r="SBZ143" s="205"/>
      <c r="SCA143" s="205"/>
      <c r="SCB143" s="205"/>
      <c r="SCC143" s="205"/>
      <c r="SCD143" s="205"/>
      <c r="SCE143" s="205"/>
      <c r="SCF143" s="205"/>
      <c r="SCG143" s="205"/>
      <c r="SCH143" s="205"/>
      <c r="SCI143" s="205"/>
      <c r="SCJ143" s="205"/>
      <c r="SCK143" s="205"/>
      <c r="SCL143" s="205"/>
      <c r="SCM143" s="205"/>
      <c r="SCN143" s="205"/>
      <c r="SCO143" s="205"/>
      <c r="SCP143" s="205"/>
      <c r="SCQ143" s="205"/>
      <c r="SCR143" s="205"/>
      <c r="SCS143" s="205"/>
      <c r="SCT143" s="205"/>
      <c r="SCU143" s="205"/>
      <c r="SCV143" s="205"/>
      <c r="SCW143" s="205"/>
      <c r="SCX143" s="205"/>
      <c r="SCY143" s="205"/>
      <c r="SCZ143" s="205"/>
      <c r="SDA143" s="205"/>
      <c r="SDB143" s="205"/>
      <c r="SDC143" s="205"/>
      <c r="SDD143" s="205"/>
      <c r="SDE143" s="205"/>
      <c r="SDF143" s="205"/>
      <c r="SDG143" s="205"/>
      <c r="SDH143" s="205"/>
      <c r="SDI143" s="205"/>
      <c r="SDJ143" s="205"/>
      <c r="SDK143" s="205"/>
      <c r="SDL143" s="205"/>
      <c r="SDM143" s="205"/>
      <c r="SDN143" s="205"/>
      <c r="SDO143" s="205"/>
      <c r="SDP143" s="205"/>
      <c r="SDQ143" s="205"/>
      <c r="SDR143" s="205"/>
      <c r="SDS143" s="205"/>
      <c r="SDT143" s="205"/>
      <c r="SDU143" s="205"/>
      <c r="SDV143" s="205"/>
      <c r="SDW143" s="205"/>
      <c r="SDX143" s="205"/>
      <c r="SDY143" s="205"/>
      <c r="SDZ143" s="205"/>
      <c r="SEA143" s="205"/>
      <c r="SEB143" s="205"/>
      <c r="SEC143" s="205"/>
      <c r="SED143" s="205"/>
      <c r="SEE143" s="205"/>
      <c r="SEF143" s="205"/>
      <c r="SEG143" s="205"/>
      <c r="SEH143" s="205"/>
      <c r="SEI143" s="205"/>
      <c r="SEJ143" s="205"/>
      <c r="SEK143" s="205"/>
      <c r="SEL143" s="205"/>
      <c r="SEM143" s="205"/>
      <c r="SEN143" s="205"/>
      <c r="SEO143" s="205"/>
      <c r="SEP143" s="205"/>
      <c r="SEQ143" s="205"/>
      <c r="SER143" s="205"/>
      <c r="SES143" s="205"/>
      <c r="SET143" s="205"/>
      <c r="SEU143" s="205"/>
      <c r="SEV143" s="205"/>
      <c r="SEW143" s="205"/>
      <c r="SEX143" s="205"/>
      <c r="SEY143" s="205"/>
      <c r="SEZ143" s="205"/>
      <c r="SFA143" s="205"/>
      <c r="SFB143" s="205"/>
      <c r="SFC143" s="205"/>
      <c r="SFD143" s="205"/>
      <c r="SFE143" s="205"/>
      <c r="SFF143" s="205"/>
      <c r="SFG143" s="205"/>
      <c r="SFH143" s="205"/>
      <c r="SFI143" s="205"/>
      <c r="SFJ143" s="205"/>
      <c r="SFK143" s="205"/>
      <c r="SFL143" s="205"/>
      <c r="SFM143" s="205"/>
      <c r="SFN143" s="205"/>
      <c r="SFO143" s="205"/>
      <c r="SFP143" s="205"/>
      <c r="SFQ143" s="205"/>
      <c r="SFR143" s="205"/>
      <c r="SFS143" s="205"/>
      <c r="SFT143" s="205"/>
      <c r="SFU143" s="205"/>
      <c r="SFV143" s="205"/>
      <c r="SFW143" s="205"/>
      <c r="SFX143" s="205"/>
      <c r="SFY143" s="205"/>
      <c r="SFZ143" s="205"/>
      <c r="SGA143" s="205"/>
      <c r="SGB143" s="205"/>
      <c r="SGC143" s="205"/>
      <c r="SGD143" s="205"/>
      <c r="SGE143" s="205"/>
      <c r="SGF143" s="205"/>
      <c r="SGG143" s="205"/>
      <c r="SGH143" s="205"/>
      <c r="SGI143" s="205"/>
      <c r="SGJ143" s="205"/>
      <c r="SGK143" s="205"/>
      <c r="SGL143" s="205"/>
      <c r="SGM143" s="205"/>
      <c r="SGN143" s="205"/>
      <c r="SGO143" s="205"/>
      <c r="SGP143" s="205"/>
      <c r="SGQ143" s="205"/>
      <c r="SGR143" s="205"/>
      <c r="SGS143" s="205"/>
      <c r="SGT143" s="205"/>
      <c r="SGU143" s="205"/>
      <c r="SGV143" s="205"/>
      <c r="SGW143" s="205"/>
      <c r="SGX143" s="205"/>
      <c r="SGY143" s="205"/>
      <c r="SGZ143" s="205"/>
      <c r="SHA143" s="205"/>
      <c r="SHB143" s="205"/>
      <c r="SHC143" s="205"/>
      <c r="SHD143" s="205"/>
      <c r="SHE143" s="205"/>
      <c r="SHF143" s="205"/>
      <c r="SHG143" s="205"/>
      <c r="SHN143" s="205"/>
      <c r="SHO143" s="205"/>
      <c r="SHP143" s="205"/>
      <c r="SHQ143" s="205"/>
      <c r="SHR143" s="205"/>
      <c r="SHS143" s="205"/>
      <c r="SHT143" s="205"/>
      <c r="SHU143" s="205"/>
      <c r="SHV143" s="205"/>
      <c r="SHW143" s="205"/>
      <c r="SHX143" s="205"/>
      <c r="SHY143" s="205"/>
      <c r="SHZ143" s="205"/>
      <c r="SIA143" s="205"/>
      <c r="SIB143" s="205"/>
      <c r="SIC143" s="205"/>
      <c r="SID143" s="205"/>
      <c r="SIE143" s="205"/>
      <c r="SIF143" s="205"/>
      <c r="SIG143" s="205"/>
      <c r="SIH143" s="205"/>
      <c r="SII143" s="205"/>
      <c r="SIJ143" s="205"/>
      <c r="SIK143" s="205"/>
      <c r="SIL143" s="205"/>
      <c r="SIM143" s="205"/>
      <c r="SIN143" s="205"/>
      <c r="SIO143" s="205"/>
      <c r="SIP143" s="205"/>
      <c r="SIQ143" s="205"/>
      <c r="SIR143" s="205"/>
      <c r="SIS143" s="205"/>
      <c r="SIT143" s="205"/>
      <c r="SIU143" s="205"/>
      <c r="SIV143" s="205"/>
      <c r="SIW143" s="205"/>
      <c r="SIX143" s="205"/>
      <c r="SIY143" s="205"/>
      <c r="SIZ143" s="205"/>
      <c r="SJA143" s="205"/>
      <c r="SJB143" s="205"/>
      <c r="SJC143" s="205"/>
      <c r="SJD143" s="205"/>
      <c r="SJE143" s="205"/>
      <c r="SJF143" s="205"/>
      <c r="SJG143" s="205"/>
      <c r="SJH143" s="205"/>
      <c r="SJI143" s="205"/>
      <c r="SJJ143" s="205"/>
      <c r="SJK143" s="205"/>
      <c r="SJL143" s="205"/>
      <c r="SJM143" s="205"/>
      <c r="SJN143" s="205"/>
      <c r="SJO143" s="205"/>
      <c r="SJP143" s="205"/>
      <c r="SJQ143" s="205"/>
      <c r="SJR143" s="205"/>
      <c r="SJS143" s="205"/>
      <c r="SJT143" s="205"/>
      <c r="SJU143" s="205"/>
      <c r="SJV143" s="205"/>
      <c r="SJW143" s="205"/>
      <c r="SJX143" s="205"/>
      <c r="SJY143" s="205"/>
      <c r="SJZ143" s="205"/>
      <c r="SKA143" s="205"/>
      <c r="SKB143" s="205"/>
      <c r="SKC143" s="205"/>
      <c r="SKD143" s="205"/>
      <c r="SKE143" s="205"/>
      <c r="SKF143" s="205"/>
      <c r="SKG143" s="205"/>
      <c r="SKH143" s="205"/>
      <c r="SKI143" s="205"/>
      <c r="SKJ143" s="205"/>
      <c r="SKK143" s="205"/>
      <c r="SKL143" s="205"/>
      <c r="SKM143" s="205"/>
      <c r="SKN143" s="205"/>
      <c r="SKO143" s="205"/>
      <c r="SKP143" s="205"/>
      <c r="SKQ143" s="205"/>
      <c r="SKR143" s="205"/>
      <c r="SKS143" s="205"/>
      <c r="SKT143" s="205"/>
      <c r="SKU143" s="205"/>
      <c r="SKV143" s="205"/>
      <c r="SKW143" s="205"/>
      <c r="SKX143" s="205"/>
      <c r="SKY143" s="205"/>
      <c r="SKZ143" s="205"/>
      <c r="SLA143" s="205"/>
      <c r="SLB143" s="205"/>
      <c r="SLC143" s="205"/>
      <c r="SLD143" s="205"/>
      <c r="SLE143" s="205"/>
      <c r="SLF143" s="205"/>
      <c r="SLG143" s="205"/>
      <c r="SLH143" s="205"/>
      <c r="SLI143" s="205"/>
      <c r="SLJ143" s="205"/>
      <c r="SLK143" s="205"/>
      <c r="SLL143" s="205"/>
      <c r="SLM143" s="205"/>
      <c r="SLN143" s="205"/>
      <c r="SLO143" s="205"/>
      <c r="SLP143" s="205"/>
      <c r="SLQ143" s="205"/>
      <c r="SLR143" s="205"/>
      <c r="SLS143" s="205"/>
      <c r="SLT143" s="205"/>
      <c r="SLU143" s="205"/>
      <c r="SLV143" s="205"/>
      <c r="SLW143" s="205"/>
      <c r="SLX143" s="205"/>
      <c r="SLY143" s="205"/>
      <c r="SLZ143" s="205"/>
      <c r="SMA143" s="205"/>
      <c r="SMB143" s="205"/>
      <c r="SMC143" s="205"/>
      <c r="SMD143" s="205"/>
      <c r="SME143" s="205"/>
      <c r="SMF143" s="205"/>
      <c r="SMG143" s="205"/>
      <c r="SMH143" s="205"/>
      <c r="SMI143" s="205"/>
      <c r="SMJ143" s="205"/>
      <c r="SMK143" s="205"/>
      <c r="SML143" s="205"/>
      <c r="SMM143" s="205"/>
      <c r="SMN143" s="205"/>
      <c r="SMO143" s="205"/>
      <c r="SMP143" s="205"/>
      <c r="SMQ143" s="205"/>
      <c r="SMR143" s="205"/>
      <c r="SMS143" s="205"/>
      <c r="SMT143" s="205"/>
      <c r="SMU143" s="205"/>
      <c r="SMV143" s="205"/>
      <c r="SMW143" s="205"/>
      <c r="SMX143" s="205"/>
      <c r="SMY143" s="205"/>
      <c r="SMZ143" s="205"/>
      <c r="SNA143" s="205"/>
      <c r="SNB143" s="205"/>
      <c r="SNC143" s="205"/>
      <c r="SND143" s="205"/>
      <c r="SNE143" s="205"/>
      <c r="SNF143" s="205"/>
      <c r="SNG143" s="205"/>
      <c r="SNH143" s="205"/>
      <c r="SNI143" s="205"/>
      <c r="SNJ143" s="205"/>
      <c r="SNK143" s="205"/>
      <c r="SNL143" s="205"/>
      <c r="SNM143" s="205"/>
      <c r="SNN143" s="205"/>
      <c r="SNO143" s="205"/>
      <c r="SNP143" s="205"/>
      <c r="SNQ143" s="205"/>
      <c r="SNR143" s="205"/>
      <c r="SNS143" s="205"/>
      <c r="SNT143" s="205"/>
      <c r="SNU143" s="205"/>
      <c r="SNV143" s="205"/>
      <c r="SNW143" s="205"/>
      <c r="SNX143" s="205"/>
      <c r="SNY143" s="205"/>
      <c r="SNZ143" s="205"/>
      <c r="SOA143" s="205"/>
      <c r="SOB143" s="205"/>
      <c r="SOC143" s="205"/>
      <c r="SOD143" s="205"/>
      <c r="SOE143" s="205"/>
      <c r="SOF143" s="205"/>
      <c r="SOG143" s="205"/>
      <c r="SOH143" s="205"/>
      <c r="SOI143" s="205"/>
      <c r="SOJ143" s="205"/>
      <c r="SOK143" s="205"/>
      <c r="SOL143" s="205"/>
      <c r="SOM143" s="205"/>
      <c r="SON143" s="205"/>
      <c r="SOO143" s="205"/>
      <c r="SOP143" s="205"/>
      <c r="SOQ143" s="205"/>
      <c r="SOR143" s="205"/>
      <c r="SOS143" s="205"/>
      <c r="SOT143" s="205"/>
      <c r="SOU143" s="205"/>
      <c r="SOV143" s="205"/>
      <c r="SOW143" s="205"/>
      <c r="SOX143" s="205"/>
      <c r="SOY143" s="205"/>
      <c r="SOZ143" s="205"/>
      <c r="SPA143" s="205"/>
      <c r="SPB143" s="205"/>
      <c r="SPC143" s="205"/>
      <c r="SPD143" s="205"/>
      <c r="SPE143" s="205"/>
      <c r="SPF143" s="205"/>
      <c r="SPG143" s="205"/>
      <c r="SPH143" s="205"/>
      <c r="SPI143" s="205"/>
      <c r="SPJ143" s="205"/>
      <c r="SPK143" s="205"/>
      <c r="SPL143" s="205"/>
      <c r="SPM143" s="205"/>
      <c r="SPN143" s="205"/>
      <c r="SPO143" s="205"/>
      <c r="SPP143" s="205"/>
      <c r="SPQ143" s="205"/>
      <c r="SPR143" s="205"/>
      <c r="SPS143" s="205"/>
      <c r="SPT143" s="205"/>
      <c r="SPU143" s="205"/>
      <c r="SPV143" s="205"/>
      <c r="SPW143" s="205"/>
      <c r="SPX143" s="205"/>
      <c r="SPY143" s="205"/>
      <c r="SPZ143" s="205"/>
      <c r="SQA143" s="205"/>
      <c r="SQB143" s="205"/>
      <c r="SQC143" s="205"/>
      <c r="SQD143" s="205"/>
      <c r="SQE143" s="205"/>
      <c r="SQF143" s="205"/>
      <c r="SQG143" s="205"/>
      <c r="SQH143" s="205"/>
      <c r="SQI143" s="205"/>
      <c r="SQJ143" s="205"/>
      <c r="SQK143" s="205"/>
      <c r="SQL143" s="205"/>
      <c r="SQM143" s="205"/>
      <c r="SQN143" s="205"/>
      <c r="SQO143" s="205"/>
      <c r="SQP143" s="205"/>
      <c r="SQQ143" s="205"/>
      <c r="SQR143" s="205"/>
      <c r="SQS143" s="205"/>
      <c r="SQT143" s="205"/>
      <c r="SQU143" s="205"/>
      <c r="SQV143" s="205"/>
      <c r="SQW143" s="205"/>
      <c r="SQX143" s="205"/>
      <c r="SQY143" s="205"/>
      <c r="SQZ143" s="205"/>
      <c r="SRA143" s="205"/>
      <c r="SRB143" s="205"/>
      <c r="SRC143" s="205"/>
      <c r="SRJ143" s="205"/>
      <c r="SRK143" s="205"/>
      <c r="SRL143" s="205"/>
      <c r="SRM143" s="205"/>
      <c r="SRN143" s="205"/>
      <c r="SRO143" s="205"/>
      <c r="SRP143" s="205"/>
      <c r="SRQ143" s="205"/>
      <c r="SRR143" s="205"/>
      <c r="SRS143" s="205"/>
      <c r="SRT143" s="205"/>
      <c r="SRU143" s="205"/>
      <c r="SRV143" s="205"/>
      <c r="SRW143" s="205"/>
      <c r="SRX143" s="205"/>
      <c r="SRY143" s="205"/>
      <c r="SRZ143" s="205"/>
      <c r="SSA143" s="205"/>
      <c r="SSB143" s="205"/>
      <c r="SSC143" s="205"/>
      <c r="SSD143" s="205"/>
      <c r="SSE143" s="205"/>
      <c r="SSF143" s="205"/>
      <c r="SSG143" s="205"/>
      <c r="SSH143" s="205"/>
      <c r="SSI143" s="205"/>
      <c r="SSJ143" s="205"/>
      <c r="SSK143" s="205"/>
      <c r="SSL143" s="205"/>
      <c r="SSM143" s="205"/>
      <c r="SSN143" s="205"/>
      <c r="SSO143" s="205"/>
      <c r="SSP143" s="205"/>
      <c r="SSQ143" s="205"/>
      <c r="SSR143" s="205"/>
      <c r="SSS143" s="205"/>
      <c r="SST143" s="205"/>
      <c r="SSU143" s="205"/>
      <c r="SSV143" s="205"/>
      <c r="SSW143" s="205"/>
      <c r="SSX143" s="205"/>
      <c r="SSY143" s="205"/>
      <c r="SSZ143" s="205"/>
      <c r="STA143" s="205"/>
      <c r="STB143" s="205"/>
      <c r="STC143" s="205"/>
      <c r="STD143" s="205"/>
      <c r="STE143" s="205"/>
      <c r="STF143" s="205"/>
      <c r="STG143" s="205"/>
      <c r="STH143" s="205"/>
      <c r="STI143" s="205"/>
      <c r="STJ143" s="205"/>
      <c r="STK143" s="205"/>
      <c r="STL143" s="205"/>
      <c r="STM143" s="205"/>
      <c r="STN143" s="205"/>
      <c r="STO143" s="205"/>
      <c r="STP143" s="205"/>
      <c r="STQ143" s="205"/>
      <c r="STR143" s="205"/>
      <c r="STS143" s="205"/>
      <c r="STT143" s="205"/>
      <c r="STU143" s="205"/>
      <c r="STV143" s="205"/>
      <c r="STW143" s="205"/>
      <c r="STX143" s="205"/>
      <c r="STY143" s="205"/>
      <c r="STZ143" s="205"/>
      <c r="SUA143" s="205"/>
      <c r="SUB143" s="205"/>
      <c r="SUC143" s="205"/>
      <c r="SUD143" s="205"/>
      <c r="SUE143" s="205"/>
      <c r="SUF143" s="205"/>
      <c r="SUG143" s="205"/>
      <c r="SUH143" s="205"/>
      <c r="SUI143" s="205"/>
      <c r="SUJ143" s="205"/>
      <c r="SUK143" s="205"/>
      <c r="SUL143" s="205"/>
      <c r="SUM143" s="205"/>
      <c r="SUN143" s="205"/>
      <c r="SUO143" s="205"/>
      <c r="SUP143" s="205"/>
      <c r="SUQ143" s="205"/>
      <c r="SUR143" s="205"/>
      <c r="SUS143" s="205"/>
      <c r="SUT143" s="205"/>
      <c r="SUU143" s="205"/>
      <c r="SUV143" s="205"/>
      <c r="SUW143" s="205"/>
      <c r="SUX143" s="205"/>
      <c r="SUY143" s="205"/>
      <c r="SUZ143" s="205"/>
      <c r="SVA143" s="205"/>
      <c r="SVB143" s="205"/>
      <c r="SVC143" s="205"/>
      <c r="SVD143" s="205"/>
      <c r="SVE143" s="205"/>
      <c r="SVF143" s="205"/>
      <c r="SVG143" s="205"/>
      <c r="SVH143" s="205"/>
      <c r="SVI143" s="205"/>
      <c r="SVJ143" s="205"/>
      <c r="SVK143" s="205"/>
      <c r="SVL143" s="205"/>
      <c r="SVM143" s="205"/>
      <c r="SVN143" s="205"/>
      <c r="SVO143" s="205"/>
      <c r="SVP143" s="205"/>
      <c r="SVQ143" s="205"/>
      <c r="SVR143" s="205"/>
      <c r="SVS143" s="205"/>
      <c r="SVT143" s="205"/>
      <c r="SVU143" s="205"/>
      <c r="SVV143" s="205"/>
      <c r="SVW143" s="205"/>
      <c r="SVX143" s="205"/>
      <c r="SVY143" s="205"/>
      <c r="SVZ143" s="205"/>
      <c r="SWA143" s="205"/>
      <c r="SWB143" s="205"/>
      <c r="SWC143" s="205"/>
      <c r="SWD143" s="205"/>
      <c r="SWE143" s="205"/>
      <c r="SWF143" s="205"/>
      <c r="SWG143" s="205"/>
      <c r="SWH143" s="205"/>
      <c r="SWI143" s="205"/>
      <c r="SWJ143" s="205"/>
      <c r="SWK143" s="205"/>
      <c r="SWL143" s="205"/>
      <c r="SWM143" s="205"/>
      <c r="SWN143" s="205"/>
      <c r="SWO143" s="205"/>
      <c r="SWP143" s="205"/>
      <c r="SWQ143" s="205"/>
      <c r="SWR143" s="205"/>
      <c r="SWS143" s="205"/>
      <c r="SWT143" s="205"/>
      <c r="SWU143" s="205"/>
      <c r="SWV143" s="205"/>
      <c r="SWW143" s="205"/>
      <c r="SWX143" s="205"/>
      <c r="SWY143" s="205"/>
      <c r="SWZ143" s="205"/>
      <c r="SXA143" s="205"/>
      <c r="SXB143" s="205"/>
      <c r="SXC143" s="205"/>
      <c r="SXD143" s="205"/>
      <c r="SXE143" s="205"/>
      <c r="SXF143" s="205"/>
      <c r="SXG143" s="205"/>
      <c r="SXH143" s="205"/>
      <c r="SXI143" s="205"/>
      <c r="SXJ143" s="205"/>
      <c r="SXK143" s="205"/>
      <c r="SXL143" s="205"/>
      <c r="SXM143" s="205"/>
      <c r="SXN143" s="205"/>
      <c r="SXO143" s="205"/>
      <c r="SXP143" s="205"/>
      <c r="SXQ143" s="205"/>
      <c r="SXR143" s="205"/>
      <c r="SXS143" s="205"/>
      <c r="SXT143" s="205"/>
      <c r="SXU143" s="205"/>
      <c r="SXV143" s="205"/>
      <c r="SXW143" s="205"/>
      <c r="SXX143" s="205"/>
      <c r="SXY143" s="205"/>
      <c r="SXZ143" s="205"/>
      <c r="SYA143" s="205"/>
      <c r="SYB143" s="205"/>
      <c r="SYC143" s="205"/>
      <c r="SYD143" s="205"/>
      <c r="SYE143" s="205"/>
      <c r="SYF143" s="205"/>
      <c r="SYG143" s="205"/>
      <c r="SYH143" s="205"/>
      <c r="SYI143" s="205"/>
      <c r="SYJ143" s="205"/>
      <c r="SYK143" s="205"/>
      <c r="SYL143" s="205"/>
      <c r="SYM143" s="205"/>
      <c r="SYN143" s="205"/>
      <c r="SYO143" s="205"/>
      <c r="SYP143" s="205"/>
      <c r="SYQ143" s="205"/>
      <c r="SYR143" s="205"/>
      <c r="SYS143" s="205"/>
      <c r="SYT143" s="205"/>
      <c r="SYU143" s="205"/>
      <c r="SYV143" s="205"/>
      <c r="SYW143" s="205"/>
      <c r="SYX143" s="205"/>
      <c r="SYY143" s="205"/>
      <c r="SYZ143" s="205"/>
      <c r="SZA143" s="205"/>
      <c r="SZB143" s="205"/>
      <c r="SZC143" s="205"/>
      <c r="SZD143" s="205"/>
      <c r="SZE143" s="205"/>
      <c r="SZF143" s="205"/>
      <c r="SZG143" s="205"/>
      <c r="SZH143" s="205"/>
      <c r="SZI143" s="205"/>
      <c r="SZJ143" s="205"/>
      <c r="SZK143" s="205"/>
      <c r="SZL143" s="205"/>
      <c r="SZM143" s="205"/>
      <c r="SZN143" s="205"/>
      <c r="SZO143" s="205"/>
      <c r="SZP143" s="205"/>
      <c r="SZQ143" s="205"/>
      <c r="SZR143" s="205"/>
      <c r="SZS143" s="205"/>
      <c r="SZT143" s="205"/>
      <c r="SZU143" s="205"/>
      <c r="SZV143" s="205"/>
      <c r="SZW143" s="205"/>
      <c r="SZX143" s="205"/>
      <c r="SZY143" s="205"/>
      <c r="SZZ143" s="205"/>
      <c r="TAA143" s="205"/>
      <c r="TAB143" s="205"/>
      <c r="TAC143" s="205"/>
      <c r="TAD143" s="205"/>
      <c r="TAE143" s="205"/>
      <c r="TAF143" s="205"/>
      <c r="TAG143" s="205"/>
      <c r="TAH143" s="205"/>
      <c r="TAI143" s="205"/>
      <c r="TAJ143" s="205"/>
      <c r="TAK143" s="205"/>
      <c r="TAL143" s="205"/>
      <c r="TAM143" s="205"/>
      <c r="TAN143" s="205"/>
      <c r="TAO143" s="205"/>
      <c r="TAP143" s="205"/>
      <c r="TAQ143" s="205"/>
      <c r="TAR143" s="205"/>
      <c r="TAS143" s="205"/>
      <c r="TAT143" s="205"/>
      <c r="TAU143" s="205"/>
      <c r="TAV143" s="205"/>
      <c r="TAW143" s="205"/>
      <c r="TAX143" s="205"/>
      <c r="TAY143" s="205"/>
      <c r="TBF143" s="205"/>
      <c r="TBG143" s="205"/>
      <c r="TBH143" s="205"/>
      <c r="TBI143" s="205"/>
      <c r="TBJ143" s="205"/>
      <c r="TBK143" s="205"/>
      <c r="TBL143" s="205"/>
      <c r="TBM143" s="205"/>
      <c r="TBN143" s="205"/>
      <c r="TBO143" s="205"/>
      <c r="TBP143" s="205"/>
      <c r="TBQ143" s="205"/>
      <c r="TBR143" s="205"/>
      <c r="TBS143" s="205"/>
      <c r="TBT143" s="205"/>
      <c r="TBU143" s="205"/>
      <c r="TBV143" s="205"/>
      <c r="TBW143" s="205"/>
      <c r="TBX143" s="205"/>
      <c r="TBY143" s="205"/>
      <c r="TBZ143" s="205"/>
      <c r="TCA143" s="205"/>
      <c r="TCB143" s="205"/>
      <c r="TCC143" s="205"/>
      <c r="TCD143" s="205"/>
      <c r="TCE143" s="205"/>
      <c r="TCF143" s="205"/>
      <c r="TCG143" s="205"/>
      <c r="TCH143" s="205"/>
      <c r="TCI143" s="205"/>
      <c r="TCJ143" s="205"/>
      <c r="TCK143" s="205"/>
      <c r="TCL143" s="205"/>
      <c r="TCM143" s="205"/>
      <c r="TCN143" s="205"/>
      <c r="TCO143" s="205"/>
      <c r="TCP143" s="205"/>
      <c r="TCQ143" s="205"/>
      <c r="TCR143" s="205"/>
      <c r="TCS143" s="205"/>
      <c r="TCT143" s="205"/>
      <c r="TCU143" s="205"/>
      <c r="TCV143" s="205"/>
      <c r="TCW143" s="205"/>
      <c r="TCX143" s="205"/>
      <c r="TCY143" s="205"/>
      <c r="TCZ143" s="205"/>
      <c r="TDA143" s="205"/>
      <c r="TDB143" s="205"/>
      <c r="TDC143" s="205"/>
      <c r="TDD143" s="205"/>
      <c r="TDE143" s="205"/>
      <c r="TDF143" s="205"/>
      <c r="TDG143" s="205"/>
      <c r="TDH143" s="205"/>
      <c r="TDI143" s="205"/>
      <c r="TDJ143" s="205"/>
      <c r="TDK143" s="205"/>
      <c r="TDL143" s="205"/>
      <c r="TDM143" s="205"/>
      <c r="TDN143" s="205"/>
      <c r="TDO143" s="205"/>
      <c r="TDP143" s="205"/>
      <c r="TDQ143" s="205"/>
      <c r="TDR143" s="205"/>
      <c r="TDS143" s="205"/>
      <c r="TDT143" s="205"/>
      <c r="TDU143" s="205"/>
      <c r="TDV143" s="205"/>
      <c r="TDW143" s="205"/>
      <c r="TDX143" s="205"/>
      <c r="TDY143" s="205"/>
      <c r="TDZ143" s="205"/>
      <c r="TEA143" s="205"/>
      <c r="TEB143" s="205"/>
      <c r="TEC143" s="205"/>
      <c r="TED143" s="205"/>
      <c r="TEE143" s="205"/>
      <c r="TEF143" s="205"/>
      <c r="TEG143" s="205"/>
      <c r="TEH143" s="205"/>
      <c r="TEI143" s="205"/>
      <c r="TEJ143" s="205"/>
      <c r="TEK143" s="205"/>
      <c r="TEL143" s="205"/>
      <c r="TEM143" s="205"/>
      <c r="TEN143" s="205"/>
      <c r="TEO143" s="205"/>
      <c r="TEP143" s="205"/>
      <c r="TEQ143" s="205"/>
      <c r="TER143" s="205"/>
      <c r="TES143" s="205"/>
      <c r="TET143" s="205"/>
      <c r="TEU143" s="205"/>
      <c r="TEV143" s="205"/>
      <c r="TEW143" s="205"/>
      <c r="TEX143" s="205"/>
      <c r="TEY143" s="205"/>
      <c r="TEZ143" s="205"/>
      <c r="TFA143" s="205"/>
      <c r="TFB143" s="205"/>
      <c r="TFC143" s="205"/>
      <c r="TFD143" s="205"/>
      <c r="TFE143" s="205"/>
      <c r="TFF143" s="205"/>
      <c r="TFG143" s="205"/>
      <c r="TFH143" s="205"/>
      <c r="TFI143" s="205"/>
      <c r="TFJ143" s="205"/>
      <c r="TFK143" s="205"/>
      <c r="TFL143" s="205"/>
      <c r="TFM143" s="205"/>
      <c r="TFN143" s="205"/>
      <c r="TFO143" s="205"/>
      <c r="TFP143" s="205"/>
      <c r="TFQ143" s="205"/>
      <c r="TFR143" s="205"/>
      <c r="TFS143" s="205"/>
      <c r="TFT143" s="205"/>
      <c r="TFU143" s="205"/>
      <c r="TFV143" s="205"/>
      <c r="TFW143" s="205"/>
      <c r="TFX143" s="205"/>
      <c r="TFY143" s="205"/>
      <c r="TFZ143" s="205"/>
      <c r="TGA143" s="205"/>
      <c r="TGB143" s="205"/>
      <c r="TGC143" s="205"/>
      <c r="TGD143" s="205"/>
      <c r="TGE143" s="205"/>
      <c r="TGF143" s="205"/>
      <c r="TGG143" s="205"/>
      <c r="TGH143" s="205"/>
      <c r="TGI143" s="205"/>
      <c r="TGJ143" s="205"/>
      <c r="TGK143" s="205"/>
      <c r="TGL143" s="205"/>
      <c r="TGM143" s="205"/>
      <c r="TGN143" s="205"/>
      <c r="TGO143" s="205"/>
      <c r="TGP143" s="205"/>
      <c r="TGQ143" s="205"/>
      <c r="TGR143" s="205"/>
      <c r="TGS143" s="205"/>
      <c r="TGT143" s="205"/>
      <c r="TGU143" s="205"/>
      <c r="TGV143" s="205"/>
      <c r="TGW143" s="205"/>
      <c r="TGX143" s="205"/>
      <c r="TGY143" s="205"/>
      <c r="TGZ143" s="205"/>
      <c r="THA143" s="205"/>
      <c r="THB143" s="205"/>
      <c r="THC143" s="205"/>
      <c r="THD143" s="205"/>
      <c r="THE143" s="205"/>
      <c r="THF143" s="205"/>
      <c r="THG143" s="205"/>
      <c r="THH143" s="205"/>
      <c r="THI143" s="205"/>
      <c r="THJ143" s="205"/>
      <c r="THK143" s="205"/>
      <c r="THL143" s="205"/>
      <c r="THM143" s="205"/>
      <c r="THN143" s="205"/>
      <c r="THO143" s="205"/>
      <c r="THP143" s="205"/>
      <c r="THQ143" s="205"/>
      <c r="THR143" s="205"/>
      <c r="THS143" s="205"/>
      <c r="THT143" s="205"/>
      <c r="THU143" s="205"/>
      <c r="THV143" s="205"/>
      <c r="THW143" s="205"/>
      <c r="THX143" s="205"/>
      <c r="THY143" s="205"/>
      <c r="THZ143" s="205"/>
      <c r="TIA143" s="205"/>
      <c r="TIB143" s="205"/>
      <c r="TIC143" s="205"/>
      <c r="TID143" s="205"/>
      <c r="TIE143" s="205"/>
      <c r="TIF143" s="205"/>
      <c r="TIG143" s="205"/>
      <c r="TIH143" s="205"/>
      <c r="TII143" s="205"/>
      <c r="TIJ143" s="205"/>
      <c r="TIK143" s="205"/>
      <c r="TIL143" s="205"/>
      <c r="TIM143" s="205"/>
      <c r="TIN143" s="205"/>
      <c r="TIO143" s="205"/>
      <c r="TIP143" s="205"/>
      <c r="TIQ143" s="205"/>
      <c r="TIR143" s="205"/>
      <c r="TIS143" s="205"/>
      <c r="TIT143" s="205"/>
      <c r="TIU143" s="205"/>
      <c r="TIV143" s="205"/>
      <c r="TIW143" s="205"/>
      <c r="TIX143" s="205"/>
      <c r="TIY143" s="205"/>
      <c r="TIZ143" s="205"/>
      <c r="TJA143" s="205"/>
      <c r="TJB143" s="205"/>
      <c r="TJC143" s="205"/>
      <c r="TJD143" s="205"/>
      <c r="TJE143" s="205"/>
      <c r="TJF143" s="205"/>
      <c r="TJG143" s="205"/>
      <c r="TJH143" s="205"/>
      <c r="TJI143" s="205"/>
      <c r="TJJ143" s="205"/>
      <c r="TJK143" s="205"/>
      <c r="TJL143" s="205"/>
      <c r="TJM143" s="205"/>
      <c r="TJN143" s="205"/>
      <c r="TJO143" s="205"/>
      <c r="TJP143" s="205"/>
      <c r="TJQ143" s="205"/>
      <c r="TJR143" s="205"/>
      <c r="TJS143" s="205"/>
      <c r="TJT143" s="205"/>
      <c r="TJU143" s="205"/>
      <c r="TJV143" s="205"/>
      <c r="TJW143" s="205"/>
      <c r="TJX143" s="205"/>
      <c r="TJY143" s="205"/>
      <c r="TJZ143" s="205"/>
      <c r="TKA143" s="205"/>
      <c r="TKB143" s="205"/>
      <c r="TKC143" s="205"/>
      <c r="TKD143" s="205"/>
      <c r="TKE143" s="205"/>
      <c r="TKF143" s="205"/>
      <c r="TKG143" s="205"/>
      <c r="TKH143" s="205"/>
      <c r="TKI143" s="205"/>
      <c r="TKJ143" s="205"/>
      <c r="TKK143" s="205"/>
      <c r="TKL143" s="205"/>
      <c r="TKM143" s="205"/>
      <c r="TKN143" s="205"/>
      <c r="TKO143" s="205"/>
      <c r="TKP143" s="205"/>
      <c r="TKQ143" s="205"/>
      <c r="TKR143" s="205"/>
      <c r="TKS143" s="205"/>
      <c r="TKT143" s="205"/>
      <c r="TKU143" s="205"/>
      <c r="TLB143" s="205"/>
      <c r="TLC143" s="205"/>
      <c r="TLD143" s="205"/>
      <c r="TLE143" s="205"/>
      <c r="TLF143" s="205"/>
      <c r="TLG143" s="205"/>
      <c r="TLH143" s="205"/>
      <c r="TLI143" s="205"/>
      <c r="TLJ143" s="205"/>
      <c r="TLK143" s="205"/>
      <c r="TLL143" s="205"/>
      <c r="TLM143" s="205"/>
      <c r="TLN143" s="205"/>
      <c r="TLO143" s="205"/>
      <c r="TLP143" s="205"/>
      <c r="TLQ143" s="205"/>
      <c r="TLR143" s="205"/>
      <c r="TLS143" s="205"/>
      <c r="TLT143" s="205"/>
      <c r="TLU143" s="205"/>
      <c r="TLV143" s="205"/>
      <c r="TLW143" s="205"/>
      <c r="TLX143" s="205"/>
      <c r="TLY143" s="205"/>
      <c r="TLZ143" s="205"/>
      <c r="TMA143" s="205"/>
      <c r="TMB143" s="205"/>
      <c r="TMC143" s="205"/>
      <c r="TMD143" s="205"/>
      <c r="TME143" s="205"/>
      <c r="TMF143" s="205"/>
      <c r="TMG143" s="205"/>
      <c r="TMH143" s="205"/>
      <c r="TMI143" s="205"/>
      <c r="TMJ143" s="205"/>
      <c r="TMK143" s="205"/>
      <c r="TML143" s="205"/>
      <c r="TMM143" s="205"/>
      <c r="TMN143" s="205"/>
      <c r="TMO143" s="205"/>
      <c r="TMP143" s="205"/>
      <c r="TMQ143" s="205"/>
      <c r="TMR143" s="205"/>
      <c r="TMS143" s="205"/>
      <c r="TMT143" s="205"/>
      <c r="TMU143" s="205"/>
      <c r="TMV143" s="205"/>
      <c r="TMW143" s="205"/>
      <c r="TMX143" s="205"/>
      <c r="TMY143" s="205"/>
      <c r="TMZ143" s="205"/>
      <c r="TNA143" s="205"/>
      <c r="TNB143" s="205"/>
      <c r="TNC143" s="205"/>
      <c r="TND143" s="205"/>
      <c r="TNE143" s="205"/>
      <c r="TNF143" s="205"/>
      <c r="TNG143" s="205"/>
      <c r="TNH143" s="205"/>
      <c r="TNI143" s="205"/>
      <c r="TNJ143" s="205"/>
      <c r="TNK143" s="205"/>
      <c r="TNL143" s="205"/>
      <c r="TNM143" s="205"/>
      <c r="TNN143" s="205"/>
      <c r="TNO143" s="205"/>
      <c r="TNP143" s="205"/>
      <c r="TNQ143" s="205"/>
      <c r="TNR143" s="205"/>
      <c r="TNS143" s="205"/>
      <c r="TNT143" s="205"/>
      <c r="TNU143" s="205"/>
      <c r="TNV143" s="205"/>
      <c r="TNW143" s="205"/>
      <c r="TNX143" s="205"/>
      <c r="TNY143" s="205"/>
      <c r="TNZ143" s="205"/>
      <c r="TOA143" s="205"/>
      <c r="TOB143" s="205"/>
      <c r="TOC143" s="205"/>
      <c r="TOD143" s="205"/>
      <c r="TOE143" s="205"/>
      <c r="TOF143" s="205"/>
      <c r="TOG143" s="205"/>
      <c r="TOH143" s="205"/>
      <c r="TOI143" s="205"/>
      <c r="TOJ143" s="205"/>
      <c r="TOK143" s="205"/>
      <c r="TOL143" s="205"/>
      <c r="TOM143" s="205"/>
      <c r="TON143" s="205"/>
      <c r="TOO143" s="205"/>
      <c r="TOP143" s="205"/>
      <c r="TOQ143" s="205"/>
      <c r="TOR143" s="205"/>
      <c r="TOS143" s="205"/>
      <c r="TOT143" s="205"/>
      <c r="TOU143" s="205"/>
      <c r="TOV143" s="205"/>
      <c r="TOW143" s="205"/>
      <c r="TOX143" s="205"/>
      <c r="TOY143" s="205"/>
      <c r="TOZ143" s="205"/>
      <c r="TPA143" s="205"/>
      <c r="TPB143" s="205"/>
      <c r="TPC143" s="205"/>
      <c r="TPD143" s="205"/>
      <c r="TPE143" s="205"/>
      <c r="TPF143" s="205"/>
      <c r="TPG143" s="205"/>
      <c r="TPH143" s="205"/>
      <c r="TPI143" s="205"/>
      <c r="TPJ143" s="205"/>
      <c r="TPK143" s="205"/>
      <c r="TPL143" s="205"/>
      <c r="TPM143" s="205"/>
      <c r="TPN143" s="205"/>
      <c r="TPO143" s="205"/>
      <c r="TPP143" s="205"/>
      <c r="TPQ143" s="205"/>
      <c r="TPR143" s="205"/>
      <c r="TPS143" s="205"/>
      <c r="TPT143" s="205"/>
      <c r="TPU143" s="205"/>
      <c r="TPV143" s="205"/>
      <c r="TPW143" s="205"/>
      <c r="TPX143" s="205"/>
      <c r="TPY143" s="205"/>
      <c r="TPZ143" s="205"/>
      <c r="TQA143" s="205"/>
      <c r="TQB143" s="205"/>
      <c r="TQC143" s="205"/>
      <c r="TQD143" s="205"/>
      <c r="TQE143" s="205"/>
      <c r="TQF143" s="205"/>
      <c r="TQG143" s="205"/>
      <c r="TQH143" s="205"/>
      <c r="TQI143" s="205"/>
      <c r="TQJ143" s="205"/>
      <c r="TQK143" s="205"/>
      <c r="TQL143" s="205"/>
      <c r="TQM143" s="205"/>
      <c r="TQN143" s="205"/>
      <c r="TQO143" s="205"/>
      <c r="TQP143" s="205"/>
      <c r="TQQ143" s="205"/>
      <c r="TQR143" s="205"/>
      <c r="TQS143" s="205"/>
      <c r="TQT143" s="205"/>
      <c r="TQU143" s="205"/>
      <c r="TQV143" s="205"/>
      <c r="TQW143" s="205"/>
      <c r="TQX143" s="205"/>
      <c r="TQY143" s="205"/>
      <c r="TQZ143" s="205"/>
      <c r="TRA143" s="205"/>
      <c r="TRB143" s="205"/>
      <c r="TRC143" s="205"/>
      <c r="TRD143" s="205"/>
      <c r="TRE143" s="205"/>
      <c r="TRF143" s="205"/>
      <c r="TRG143" s="205"/>
      <c r="TRH143" s="205"/>
      <c r="TRI143" s="205"/>
      <c r="TRJ143" s="205"/>
      <c r="TRK143" s="205"/>
      <c r="TRL143" s="205"/>
      <c r="TRM143" s="205"/>
      <c r="TRN143" s="205"/>
      <c r="TRO143" s="205"/>
      <c r="TRP143" s="205"/>
      <c r="TRQ143" s="205"/>
      <c r="TRR143" s="205"/>
      <c r="TRS143" s="205"/>
      <c r="TRT143" s="205"/>
      <c r="TRU143" s="205"/>
      <c r="TRV143" s="205"/>
      <c r="TRW143" s="205"/>
      <c r="TRX143" s="205"/>
      <c r="TRY143" s="205"/>
      <c r="TRZ143" s="205"/>
      <c r="TSA143" s="205"/>
      <c r="TSB143" s="205"/>
      <c r="TSC143" s="205"/>
      <c r="TSD143" s="205"/>
      <c r="TSE143" s="205"/>
      <c r="TSF143" s="205"/>
      <c r="TSG143" s="205"/>
      <c r="TSH143" s="205"/>
      <c r="TSI143" s="205"/>
      <c r="TSJ143" s="205"/>
      <c r="TSK143" s="205"/>
      <c r="TSL143" s="205"/>
      <c r="TSM143" s="205"/>
      <c r="TSN143" s="205"/>
      <c r="TSO143" s="205"/>
      <c r="TSP143" s="205"/>
      <c r="TSQ143" s="205"/>
      <c r="TSR143" s="205"/>
      <c r="TSS143" s="205"/>
      <c r="TST143" s="205"/>
      <c r="TSU143" s="205"/>
      <c r="TSV143" s="205"/>
      <c r="TSW143" s="205"/>
      <c r="TSX143" s="205"/>
      <c r="TSY143" s="205"/>
      <c r="TSZ143" s="205"/>
      <c r="TTA143" s="205"/>
      <c r="TTB143" s="205"/>
      <c r="TTC143" s="205"/>
      <c r="TTD143" s="205"/>
      <c r="TTE143" s="205"/>
      <c r="TTF143" s="205"/>
      <c r="TTG143" s="205"/>
      <c r="TTH143" s="205"/>
      <c r="TTI143" s="205"/>
      <c r="TTJ143" s="205"/>
      <c r="TTK143" s="205"/>
      <c r="TTL143" s="205"/>
      <c r="TTM143" s="205"/>
      <c r="TTN143" s="205"/>
      <c r="TTO143" s="205"/>
      <c r="TTP143" s="205"/>
      <c r="TTQ143" s="205"/>
      <c r="TTR143" s="205"/>
      <c r="TTS143" s="205"/>
      <c r="TTT143" s="205"/>
      <c r="TTU143" s="205"/>
      <c r="TTV143" s="205"/>
      <c r="TTW143" s="205"/>
      <c r="TTX143" s="205"/>
      <c r="TTY143" s="205"/>
      <c r="TTZ143" s="205"/>
      <c r="TUA143" s="205"/>
      <c r="TUB143" s="205"/>
      <c r="TUC143" s="205"/>
      <c r="TUD143" s="205"/>
      <c r="TUE143" s="205"/>
      <c r="TUF143" s="205"/>
      <c r="TUG143" s="205"/>
      <c r="TUH143" s="205"/>
      <c r="TUI143" s="205"/>
      <c r="TUJ143" s="205"/>
      <c r="TUK143" s="205"/>
      <c r="TUL143" s="205"/>
      <c r="TUM143" s="205"/>
      <c r="TUN143" s="205"/>
      <c r="TUO143" s="205"/>
      <c r="TUP143" s="205"/>
      <c r="TUQ143" s="205"/>
      <c r="TUX143" s="205"/>
      <c r="TUY143" s="205"/>
      <c r="TUZ143" s="205"/>
      <c r="TVA143" s="205"/>
      <c r="TVB143" s="205"/>
      <c r="TVC143" s="205"/>
      <c r="TVD143" s="205"/>
      <c r="TVE143" s="205"/>
      <c r="TVF143" s="205"/>
      <c r="TVG143" s="205"/>
      <c r="TVH143" s="205"/>
      <c r="TVI143" s="205"/>
      <c r="TVJ143" s="205"/>
      <c r="TVK143" s="205"/>
      <c r="TVL143" s="205"/>
      <c r="TVM143" s="205"/>
      <c r="TVN143" s="205"/>
      <c r="TVO143" s="205"/>
      <c r="TVP143" s="205"/>
      <c r="TVQ143" s="205"/>
      <c r="TVR143" s="205"/>
      <c r="TVS143" s="205"/>
      <c r="TVT143" s="205"/>
      <c r="TVU143" s="205"/>
      <c r="TVV143" s="205"/>
      <c r="TVW143" s="205"/>
      <c r="TVX143" s="205"/>
      <c r="TVY143" s="205"/>
      <c r="TVZ143" s="205"/>
      <c r="TWA143" s="205"/>
      <c r="TWB143" s="205"/>
      <c r="TWC143" s="205"/>
      <c r="TWD143" s="205"/>
      <c r="TWE143" s="205"/>
      <c r="TWF143" s="205"/>
      <c r="TWG143" s="205"/>
      <c r="TWH143" s="205"/>
      <c r="TWI143" s="205"/>
      <c r="TWJ143" s="205"/>
      <c r="TWK143" s="205"/>
      <c r="TWL143" s="205"/>
      <c r="TWM143" s="205"/>
      <c r="TWN143" s="205"/>
      <c r="TWO143" s="205"/>
      <c r="TWP143" s="205"/>
      <c r="TWQ143" s="205"/>
      <c r="TWR143" s="205"/>
      <c r="TWS143" s="205"/>
      <c r="TWT143" s="205"/>
      <c r="TWU143" s="205"/>
      <c r="TWV143" s="205"/>
      <c r="TWW143" s="205"/>
      <c r="TWX143" s="205"/>
      <c r="TWY143" s="205"/>
      <c r="TWZ143" s="205"/>
      <c r="TXA143" s="205"/>
      <c r="TXB143" s="205"/>
      <c r="TXC143" s="205"/>
      <c r="TXD143" s="205"/>
      <c r="TXE143" s="205"/>
      <c r="TXF143" s="205"/>
      <c r="TXG143" s="205"/>
      <c r="TXH143" s="205"/>
      <c r="TXI143" s="205"/>
      <c r="TXJ143" s="205"/>
      <c r="TXK143" s="205"/>
      <c r="TXL143" s="205"/>
      <c r="TXM143" s="205"/>
      <c r="TXN143" s="205"/>
      <c r="TXO143" s="205"/>
      <c r="TXP143" s="205"/>
      <c r="TXQ143" s="205"/>
      <c r="TXR143" s="205"/>
      <c r="TXS143" s="205"/>
      <c r="TXT143" s="205"/>
      <c r="TXU143" s="205"/>
      <c r="TXV143" s="205"/>
      <c r="TXW143" s="205"/>
      <c r="TXX143" s="205"/>
      <c r="TXY143" s="205"/>
      <c r="TXZ143" s="205"/>
      <c r="TYA143" s="205"/>
      <c r="TYB143" s="205"/>
      <c r="TYC143" s="205"/>
      <c r="TYD143" s="205"/>
      <c r="TYE143" s="205"/>
      <c r="TYF143" s="205"/>
      <c r="TYG143" s="205"/>
      <c r="TYH143" s="205"/>
      <c r="TYI143" s="205"/>
      <c r="TYJ143" s="205"/>
      <c r="TYK143" s="205"/>
      <c r="TYL143" s="205"/>
      <c r="TYM143" s="205"/>
      <c r="TYN143" s="205"/>
      <c r="TYO143" s="205"/>
      <c r="TYP143" s="205"/>
      <c r="TYQ143" s="205"/>
      <c r="TYR143" s="205"/>
      <c r="TYS143" s="205"/>
      <c r="TYT143" s="205"/>
      <c r="TYU143" s="205"/>
      <c r="TYV143" s="205"/>
      <c r="TYW143" s="205"/>
      <c r="TYX143" s="205"/>
      <c r="TYY143" s="205"/>
      <c r="TYZ143" s="205"/>
      <c r="TZA143" s="205"/>
      <c r="TZB143" s="205"/>
      <c r="TZC143" s="205"/>
      <c r="TZD143" s="205"/>
      <c r="TZE143" s="205"/>
      <c r="TZF143" s="205"/>
      <c r="TZG143" s="205"/>
      <c r="TZH143" s="205"/>
      <c r="TZI143" s="205"/>
      <c r="TZJ143" s="205"/>
      <c r="TZK143" s="205"/>
      <c r="TZL143" s="205"/>
      <c r="TZM143" s="205"/>
      <c r="TZN143" s="205"/>
      <c r="TZO143" s="205"/>
      <c r="TZP143" s="205"/>
      <c r="TZQ143" s="205"/>
      <c r="TZR143" s="205"/>
      <c r="TZS143" s="205"/>
      <c r="TZT143" s="205"/>
      <c r="TZU143" s="205"/>
      <c r="TZV143" s="205"/>
      <c r="TZW143" s="205"/>
      <c r="TZX143" s="205"/>
      <c r="TZY143" s="205"/>
      <c r="TZZ143" s="205"/>
      <c r="UAA143" s="205"/>
      <c r="UAB143" s="205"/>
      <c r="UAC143" s="205"/>
      <c r="UAD143" s="205"/>
      <c r="UAE143" s="205"/>
      <c r="UAF143" s="205"/>
      <c r="UAG143" s="205"/>
      <c r="UAH143" s="205"/>
      <c r="UAI143" s="205"/>
      <c r="UAJ143" s="205"/>
      <c r="UAK143" s="205"/>
      <c r="UAL143" s="205"/>
      <c r="UAM143" s="205"/>
      <c r="UAN143" s="205"/>
      <c r="UAO143" s="205"/>
      <c r="UAP143" s="205"/>
      <c r="UAQ143" s="205"/>
      <c r="UAR143" s="205"/>
      <c r="UAS143" s="205"/>
      <c r="UAT143" s="205"/>
      <c r="UAU143" s="205"/>
      <c r="UAV143" s="205"/>
      <c r="UAW143" s="205"/>
      <c r="UAX143" s="205"/>
      <c r="UAY143" s="205"/>
      <c r="UAZ143" s="205"/>
      <c r="UBA143" s="205"/>
      <c r="UBB143" s="205"/>
      <c r="UBC143" s="205"/>
      <c r="UBD143" s="205"/>
      <c r="UBE143" s="205"/>
      <c r="UBF143" s="205"/>
      <c r="UBG143" s="205"/>
      <c r="UBH143" s="205"/>
      <c r="UBI143" s="205"/>
      <c r="UBJ143" s="205"/>
      <c r="UBK143" s="205"/>
      <c r="UBL143" s="205"/>
      <c r="UBM143" s="205"/>
      <c r="UBN143" s="205"/>
      <c r="UBO143" s="205"/>
      <c r="UBP143" s="205"/>
      <c r="UBQ143" s="205"/>
      <c r="UBR143" s="205"/>
      <c r="UBS143" s="205"/>
      <c r="UBT143" s="205"/>
      <c r="UBU143" s="205"/>
      <c r="UBV143" s="205"/>
      <c r="UBW143" s="205"/>
      <c r="UBX143" s="205"/>
      <c r="UBY143" s="205"/>
      <c r="UBZ143" s="205"/>
      <c r="UCA143" s="205"/>
      <c r="UCB143" s="205"/>
      <c r="UCC143" s="205"/>
      <c r="UCD143" s="205"/>
      <c r="UCE143" s="205"/>
      <c r="UCF143" s="205"/>
      <c r="UCG143" s="205"/>
      <c r="UCH143" s="205"/>
      <c r="UCI143" s="205"/>
      <c r="UCJ143" s="205"/>
      <c r="UCK143" s="205"/>
      <c r="UCL143" s="205"/>
      <c r="UCM143" s="205"/>
      <c r="UCN143" s="205"/>
      <c r="UCO143" s="205"/>
      <c r="UCP143" s="205"/>
      <c r="UCQ143" s="205"/>
      <c r="UCR143" s="205"/>
      <c r="UCS143" s="205"/>
      <c r="UCT143" s="205"/>
      <c r="UCU143" s="205"/>
      <c r="UCV143" s="205"/>
      <c r="UCW143" s="205"/>
      <c r="UCX143" s="205"/>
      <c r="UCY143" s="205"/>
      <c r="UCZ143" s="205"/>
      <c r="UDA143" s="205"/>
      <c r="UDB143" s="205"/>
      <c r="UDC143" s="205"/>
      <c r="UDD143" s="205"/>
      <c r="UDE143" s="205"/>
      <c r="UDF143" s="205"/>
      <c r="UDG143" s="205"/>
      <c r="UDH143" s="205"/>
      <c r="UDI143" s="205"/>
      <c r="UDJ143" s="205"/>
      <c r="UDK143" s="205"/>
      <c r="UDL143" s="205"/>
      <c r="UDM143" s="205"/>
      <c r="UDN143" s="205"/>
      <c r="UDO143" s="205"/>
      <c r="UDP143" s="205"/>
      <c r="UDQ143" s="205"/>
      <c r="UDR143" s="205"/>
      <c r="UDS143" s="205"/>
      <c r="UDT143" s="205"/>
      <c r="UDU143" s="205"/>
      <c r="UDV143" s="205"/>
      <c r="UDW143" s="205"/>
      <c r="UDX143" s="205"/>
      <c r="UDY143" s="205"/>
      <c r="UDZ143" s="205"/>
      <c r="UEA143" s="205"/>
      <c r="UEB143" s="205"/>
      <c r="UEC143" s="205"/>
      <c r="UED143" s="205"/>
      <c r="UEE143" s="205"/>
      <c r="UEF143" s="205"/>
      <c r="UEG143" s="205"/>
      <c r="UEH143" s="205"/>
      <c r="UEI143" s="205"/>
      <c r="UEJ143" s="205"/>
      <c r="UEK143" s="205"/>
      <c r="UEL143" s="205"/>
      <c r="UEM143" s="205"/>
      <c r="UET143" s="205"/>
      <c r="UEU143" s="205"/>
      <c r="UEV143" s="205"/>
      <c r="UEW143" s="205"/>
      <c r="UEX143" s="205"/>
      <c r="UEY143" s="205"/>
      <c r="UEZ143" s="205"/>
      <c r="UFA143" s="205"/>
      <c r="UFB143" s="205"/>
      <c r="UFC143" s="205"/>
      <c r="UFD143" s="205"/>
      <c r="UFE143" s="205"/>
      <c r="UFF143" s="205"/>
      <c r="UFG143" s="205"/>
      <c r="UFH143" s="205"/>
      <c r="UFI143" s="205"/>
      <c r="UFJ143" s="205"/>
      <c r="UFK143" s="205"/>
      <c r="UFL143" s="205"/>
      <c r="UFM143" s="205"/>
      <c r="UFN143" s="205"/>
      <c r="UFO143" s="205"/>
      <c r="UFP143" s="205"/>
      <c r="UFQ143" s="205"/>
      <c r="UFR143" s="205"/>
      <c r="UFS143" s="205"/>
      <c r="UFT143" s="205"/>
      <c r="UFU143" s="205"/>
      <c r="UFV143" s="205"/>
      <c r="UFW143" s="205"/>
      <c r="UFX143" s="205"/>
      <c r="UFY143" s="205"/>
      <c r="UFZ143" s="205"/>
      <c r="UGA143" s="205"/>
      <c r="UGB143" s="205"/>
      <c r="UGC143" s="205"/>
      <c r="UGD143" s="205"/>
      <c r="UGE143" s="205"/>
      <c r="UGF143" s="205"/>
      <c r="UGG143" s="205"/>
      <c r="UGH143" s="205"/>
      <c r="UGI143" s="205"/>
      <c r="UGJ143" s="205"/>
      <c r="UGK143" s="205"/>
      <c r="UGL143" s="205"/>
      <c r="UGM143" s="205"/>
      <c r="UGN143" s="205"/>
      <c r="UGO143" s="205"/>
      <c r="UGP143" s="205"/>
      <c r="UGQ143" s="205"/>
      <c r="UGR143" s="205"/>
      <c r="UGS143" s="205"/>
      <c r="UGT143" s="205"/>
      <c r="UGU143" s="205"/>
      <c r="UGV143" s="205"/>
      <c r="UGW143" s="205"/>
      <c r="UGX143" s="205"/>
      <c r="UGY143" s="205"/>
      <c r="UGZ143" s="205"/>
      <c r="UHA143" s="205"/>
      <c r="UHB143" s="205"/>
      <c r="UHC143" s="205"/>
      <c r="UHD143" s="205"/>
      <c r="UHE143" s="205"/>
      <c r="UHF143" s="205"/>
      <c r="UHG143" s="205"/>
      <c r="UHH143" s="205"/>
      <c r="UHI143" s="205"/>
      <c r="UHJ143" s="205"/>
      <c r="UHK143" s="205"/>
      <c r="UHL143" s="205"/>
      <c r="UHM143" s="205"/>
      <c r="UHN143" s="205"/>
      <c r="UHO143" s="205"/>
      <c r="UHP143" s="205"/>
      <c r="UHQ143" s="205"/>
      <c r="UHR143" s="205"/>
      <c r="UHS143" s="205"/>
      <c r="UHT143" s="205"/>
      <c r="UHU143" s="205"/>
      <c r="UHV143" s="205"/>
      <c r="UHW143" s="205"/>
      <c r="UHX143" s="205"/>
      <c r="UHY143" s="205"/>
      <c r="UHZ143" s="205"/>
      <c r="UIA143" s="205"/>
      <c r="UIB143" s="205"/>
      <c r="UIC143" s="205"/>
      <c r="UID143" s="205"/>
      <c r="UIE143" s="205"/>
      <c r="UIF143" s="205"/>
      <c r="UIG143" s="205"/>
      <c r="UIH143" s="205"/>
      <c r="UII143" s="205"/>
      <c r="UIJ143" s="205"/>
      <c r="UIK143" s="205"/>
      <c r="UIL143" s="205"/>
      <c r="UIM143" s="205"/>
      <c r="UIN143" s="205"/>
      <c r="UIO143" s="205"/>
      <c r="UIP143" s="205"/>
      <c r="UIQ143" s="205"/>
      <c r="UIR143" s="205"/>
      <c r="UIS143" s="205"/>
      <c r="UIT143" s="205"/>
      <c r="UIU143" s="205"/>
      <c r="UIV143" s="205"/>
      <c r="UIW143" s="205"/>
      <c r="UIX143" s="205"/>
      <c r="UIY143" s="205"/>
      <c r="UIZ143" s="205"/>
      <c r="UJA143" s="205"/>
      <c r="UJB143" s="205"/>
      <c r="UJC143" s="205"/>
      <c r="UJD143" s="205"/>
      <c r="UJE143" s="205"/>
      <c r="UJF143" s="205"/>
      <c r="UJG143" s="205"/>
      <c r="UJH143" s="205"/>
      <c r="UJI143" s="205"/>
      <c r="UJJ143" s="205"/>
      <c r="UJK143" s="205"/>
      <c r="UJL143" s="205"/>
      <c r="UJM143" s="205"/>
      <c r="UJN143" s="205"/>
      <c r="UJO143" s="205"/>
      <c r="UJP143" s="205"/>
      <c r="UJQ143" s="205"/>
      <c r="UJR143" s="205"/>
      <c r="UJS143" s="205"/>
      <c r="UJT143" s="205"/>
      <c r="UJU143" s="205"/>
      <c r="UJV143" s="205"/>
      <c r="UJW143" s="205"/>
      <c r="UJX143" s="205"/>
      <c r="UJY143" s="205"/>
      <c r="UJZ143" s="205"/>
      <c r="UKA143" s="205"/>
      <c r="UKB143" s="205"/>
      <c r="UKC143" s="205"/>
      <c r="UKD143" s="205"/>
      <c r="UKE143" s="205"/>
      <c r="UKF143" s="205"/>
      <c r="UKG143" s="205"/>
      <c r="UKH143" s="205"/>
      <c r="UKI143" s="205"/>
      <c r="UKJ143" s="205"/>
      <c r="UKK143" s="205"/>
      <c r="UKL143" s="205"/>
      <c r="UKM143" s="205"/>
      <c r="UKN143" s="205"/>
      <c r="UKO143" s="205"/>
      <c r="UKP143" s="205"/>
      <c r="UKQ143" s="205"/>
      <c r="UKR143" s="205"/>
      <c r="UKS143" s="205"/>
      <c r="UKT143" s="205"/>
      <c r="UKU143" s="205"/>
      <c r="UKV143" s="205"/>
      <c r="UKW143" s="205"/>
      <c r="UKX143" s="205"/>
      <c r="UKY143" s="205"/>
      <c r="UKZ143" s="205"/>
      <c r="ULA143" s="205"/>
      <c r="ULB143" s="205"/>
      <c r="ULC143" s="205"/>
      <c r="ULD143" s="205"/>
      <c r="ULE143" s="205"/>
      <c r="ULF143" s="205"/>
      <c r="ULG143" s="205"/>
      <c r="ULH143" s="205"/>
      <c r="ULI143" s="205"/>
      <c r="ULJ143" s="205"/>
      <c r="ULK143" s="205"/>
      <c r="ULL143" s="205"/>
      <c r="ULM143" s="205"/>
      <c r="ULN143" s="205"/>
      <c r="ULO143" s="205"/>
      <c r="ULP143" s="205"/>
      <c r="ULQ143" s="205"/>
      <c r="ULR143" s="205"/>
      <c r="ULS143" s="205"/>
      <c r="ULT143" s="205"/>
      <c r="ULU143" s="205"/>
      <c r="ULV143" s="205"/>
      <c r="ULW143" s="205"/>
      <c r="ULX143" s="205"/>
      <c r="ULY143" s="205"/>
      <c r="ULZ143" s="205"/>
      <c r="UMA143" s="205"/>
      <c r="UMB143" s="205"/>
      <c r="UMC143" s="205"/>
      <c r="UMD143" s="205"/>
      <c r="UME143" s="205"/>
      <c r="UMF143" s="205"/>
      <c r="UMG143" s="205"/>
      <c r="UMH143" s="205"/>
      <c r="UMI143" s="205"/>
      <c r="UMJ143" s="205"/>
      <c r="UMK143" s="205"/>
      <c r="UML143" s="205"/>
      <c r="UMM143" s="205"/>
      <c r="UMN143" s="205"/>
      <c r="UMO143" s="205"/>
      <c r="UMP143" s="205"/>
      <c r="UMQ143" s="205"/>
      <c r="UMR143" s="205"/>
      <c r="UMS143" s="205"/>
      <c r="UMT143" s="205"/>
      <c r="UMU143" s="205"/>
      <c r="UMV143" s="205"/>
      <c r="UMW143" s="205"/>
      <c r="UMX143" s="205"/>
      <c r="UMY143" s="205"/>
      <c r="UMZ143" s="205"/>
      <c r="UNA143" s="205"/>
      <c r="UNB143" s="205"/>
      <c r="UNC143" s="205"/>
      <c r="UND143" s="205"/>
      <c r="UNE143" s="205"/>
      <c r="UNF143" s="205"/>
      <c r="UNG143" s="205"/>
      <c r="UNH143" s="205"/>
      <c r="UNI143" s="205"/>
      <c r="UNJ143" s="205"/>
      <c r="UNK143" s="205"/>
      <c r="UNL143" s="205"/>
      <c r="UNM143" s="205"/>
      <c r="UNN143" s="205"/>
      <c r="UNO143" s="205"/>
      <c r="UNP143" s="205"/>
      <c r="UNQ143" s="205"/>
      <c r="UNR143" s="205"/>
      <c r="UNS143" s="205"/>
      <c r="UNT143" s="205"/>
      <c r="UNU143" s="205"/>
      <c r="UNV143" s="205"/>
      <c r="UNW143" s="205"/>
      <c r="UNX143" s="205"/>
      <c r="UNY143" s="205"/>
      <c r="UNZ143" s="205"/>
      <c r="UOA143" s="205"/>
      <c r="UOB143" s="205"/>
      <c r="UOC143" s="205"/>
      <c r="UOD143" s="205"/>
      <c r="UOE143" s="205"/>
      <c r="UOF143" s="205"/>
      <c r="UOG143" s="205"/>
      <c r="UOH143" s="205"/>
      <c r="UOI143" s="205"/>
      <c r="UOP143" s="205"/>
      <c r="UOQ143" s="205"/>
      <c r="UOR143" s="205"/>
      <c r="UOS143" s="205"/>
      <c r="UOT143" s="205"/>
      <c r="UOU143" s="205"/>
      <c r="UOV143" s="205"/>
      <c r="UOW143" s="205"/>
      <c r="UOX143" s="205"/>
      <c r="UOY143" s="205"/>
      <c r="UOZ143" s="205"/>
      <c r="UPA143" s="205"/>
      <c r="UPB143" s="205"/>
      <c r="UPC143" s="205"/>
      <c r="UPD143" s="205"/>
      <c r="UPE143" s="205"/>
      <c r="UPF143" s="205"/>
      <c r="UPG143" s="205"/>
      <c r="UPH143" s="205"/>
      <c r="UPI143" s="205"/>
      <c r="UPJ143" s="205"/>
      <c r="UPK143" s="205"/>
      <c r="UPL143" s="205"/>
      <c r="UPM143" s="205"/>
      <c r="UPN143" s="205"/>
      <c r="UPO143" s="205"/>
      <c r="UPP143" s="205"/>
      <c r="UPQ143" s="205"/>
      <c r="UPR143" s="205"/>
      <c r="UPS143" s="205"/>
      <c r="UPT143" s="205"/>
      <c r="UPU143" s="205"/>
      <c r="UPV143" s="205"/>
      <c r="UPW143" s="205"/>
      <c r="UPX143" s="205"/>
      <c r="UPY143" s="205"/>
      <c r="UPZ143" s="205"/>
      <c r="UQA143" s="205"/>
      <c r="UQB143" s="205"/>
      <c r="UQC143" s="205"/>
      <c r="UQD143" s="205"/>
      <c r="UQE143" s="205"/>
      <c r="UQF143" s="205"/>
      <c r="UQG143" s="205"/>
      <c r="UQH143" s="205"/>
      <c r="UQI143" s="205"/>
      <c r="UQJ143" s="205"/>
      <c r="UQK143" s="205"/>
      <c r="UQL143" s="205"/>
      <c r="UQM143" s="205"/>
      <c r="UQN143" s="205"/>
      <c r="UQO143" s="205"/>
      <c r="UQP143" s="205"/>
      <c r="UQQ143" s="205"/>
      <c r="UQR143" s="205"/>
      <c r="UQS143" s="205"/>
      <c r="UQT143" s="205"/>
      <c r="UQU143" s="205"/>
      <c r="UQV143" s="205"/>
      <c r="UQW143" s="205"/>
      <c r="UQX143" s="205"/>
      <c r="UQY143" s="205"/>
      <c r="UQZ143" s="205"/>
      <c r="URA143" s="205"/>
      <c r="URB143" s="205"/>
      <c r="URC143" s="205"/>
      <c r="URD143" s="205"/>
      <c r="URE143" s="205"/>
      <c r="URF143" s="205"/>
      <c r="URG143" s="205"/>
      <c r="URH143" s="205"/>
      <c r="URI143" s="205"/>
      <c r="URJ143" s="205"/>
      <c r="URK143" s="205"/>
      <c r="URL143" s="205"/>
      <c r="URM143" s="205"/>
      <c r="URN143" s="205"/>
      <c r="URO143" s="205"/>
      <c r="URP143" s="205"/>
      <c r="URQ143" s="205"/>
      <c r="URR143" s="205"/>
      <c r="URS143" s="205"/>
      <c r="URT143" s="205"/>
      <c r="URU143" s="205"/>
      <c r="URV143" s="205"/>
      <c r="URW143" s="205"/>
      <c r="URX143" s="205"/>
      <c r="URY143" s="205"/>
      <c r="URZ143" s="205"/>
      <c r="USA143" s="205"/>
      <c r="USB143" s="205"/>
      <c r="USC143" s="205"/>
      <c r="USD143" s="205"/>
      <c r="USE143" s="205"/>
      <c r="USF143" s="205"/>
      <c r="USG143" s="205"/>
      <c r="USH143" s="205"/>
      <c r="USI143" s="205"/>
      <c r="USJ143" s="205"/>
      <c r="USK143" s="205"/>
      <c r="USL143" s="205"/>
      <c r="USM143" s="205"/>
      <c r="USN143" s="205"/>
      <c r="USO143" s="205"/>
      <c r="USP143" s="205"/>
      <c r="USQ143" s="205"/>
      <c r="USR143" s="205"/>
      <c r="USS143" s="205"/>
      <c r="UST143" s="205"/>
      <c r="USU143" s="205"/>
      <c r="USV143" s="205"/>
      <c r="USW143" s="205"/>
      <c r="USX143" s="205"/>
      <c r="USY143" s="205"/>
      <c r="USZ143" s="205"/>
      <c r="UTA143" s="205"/>
      <c r="UTB143" s="205"/>
      <c r="UTC143" s="205"/>
      <c r="UTD143" s="205"/>
      <c r="UTE143" s="205"/>
      <c r="UTF143" s="205"/>
      <c r="UTG143" s="205"/>
      <c r="UTH143" s="205"/>
      <c r="UTI143" s="205"/>
      <c r="UTJ143" s="205"/>
      <c r="UTK143" s="205"/>
      <c r="UTL143" s="205"/>
      <c r="UTM143" s="205"/>
      <c r="UTN143" s="205"/>
      <c r="UTO143" s="205"/>
      <c r="UTP143" s="205"/>
      <c r="UTQ143" s="205"/>
      <c r="UTR143" s="205"/>
      <c r="UTS143" s="205"/>
      <c r="UTT143" s="205"/>
      <c r="UTU143" s="205"/>
      <c r="UTV143" s="205"/>
      <c r="UTW143" s="205"/>
      <c r="UTX143" s="205"/>
      <c r="UTY143" s="205"/>
      <c r="UTZ143" s="205"/>
      <c r="UUA143" s="205"/>
      <c r="UUB143" s="205"/>
      <c r="UUC143" s="205"/>
      <c r="UUD143" s="205"/>
      <c r="UUE143" s="205"/>
      <c r="UUF143" s="205"/>
      <c r="UUG143" s="205"/>
      <c r="UUH143" s="205"/>
      <c r="UUI143" s="205"/>
      <c r="UUJ143" s="205"/>
      <c r="UUK143" s="205"/>
      <c r="UUL143" s="205"/>
      <c r="UUM143" s="205"/>
      <c r="UUN143" s="205"/>
      <c r="UUO143" s="205"/>
      <c r="UUP143" s="205"/>
      <c r="UUQ143" s="205"/>
      <c r="UUR143" s="205"/>
      <c r="UUS143" s="205"/>
      <c r="UUT143" s="205"/>
      <c r="UUU143" s="205"/>
      <c r="UUV143" s="205"/>
      <c r="UUW143" s="205"/>
      <c r="UUX143" s="205"/>
      <c r="UUY143" s="205"/>
      <c r="UUZ143" s="205"/>
      <c r="UVA143" s="205"/>
      <c r="UVB143" s="205"/>
      <c r="UVC143" s="205"/>
      <c r="UVD143" s="205"/>
      <c r="UVE143" s="205"/>
      <c r="UVF143" s="205"/>
      <c r="UVG143" s="205"/>
      <c r="UVH143" s="205"/>
      <c r="UVI143" s="205"/>
      <c r="UVJ143" s="205"/>
      <c r="UVK143" s="205"/>
      <c r="UVL143" s="205"/>
      <c r="UVM143" s="205"/>
      <c r="UVN143" s="205"/>
      <c r="UVO143" s="205"/>
      <c r="UVP143" s="205"/>
      <c r="UVQ143" s="205"/>
      <c r="UVR143" s="205"/>
      <c r="UVS143" s="205"/>
      <c r="UVT143" s="205"/>
      <c r="UVU143" s="205"/>
      <c r="UVV143" s="205"/>
      <c r="UVW143" s="205"/>
      <c r="UVX143" s="205"/>
      <c r="UVY143" s="205"/>
      <c r="UVZ143" s="205"/>
      <c r="UWA143" s="205"/>
      <c r="UWB143" s="205"/>
      <c r="UWC143" s="205"/>
      <c r="UWD143" s="205"/>
      <c r="UWE143" s="205"/>
      <c r="UWF143" s="205"/>
      <c r="UWG143" s="205"/>
      <c r="UWH143" s="205"/>
      <c r="UWI143" s="205"/>
      <c r="UWJ143" s="205"/>
      <c r="UWK143" s="205"/>
      <c r="UWL143" s="205"/>
      <c r="UWM143" s="205"/>
      <c r="UWN143" s="205"/>
      <c r="UWO143" s="205"/>
      <c r="UWP143" s="205"/>
      <c r="UWQ143" s="205"/>
      <c r="UWR143" s="205"/>
      <c r="UWS143" s="205"/>
      <c r="UWT143" s="205"/>
      <c r="UWU143" s="205"/>
      <c r="UWV143" s="205"/>
      <c r="UWW143" s="205"/>
      <c r="UWX143" s="205"/>
      <c r="UWY143" s="205"/>
      <c r="UWZ143" s="205"/>
      <c r="UXA143" s="205"/>
      <c r="UXB143" s="205"/>
      <c r="UXC143" s="205"/>
      <c r="UXD143" s="205"/>
      <c r="UXE143" s="205"/>
      <c r="UXF143" s="205"/>
      <c r="UXG143" s="205"/>
      <c r="UXH143" s="205"/>
      <c r="UXI143" s="205"/>
      <c r="UXJ143" s="205"/>
      <c r="UXK143" s="205"/>
      <c r="UXL143" s="205"/>
      <c r="UXM143" s="205"/>
      <c r="UXN143" s="205"/>
      <c r="UXO143" s="205"/>
      <c r="UXP143" s="205"/>
      <c r="UXQ143" s="205"/>
      <c r="UXR143" s="205"/>
      <c r="UXS143" s="205"/>
      <c r="UXT143" s="205"/>
      <c r="UXU143" s="205"/>
      <c r="UXV143" s="205"/>
      <c r="UXW143" s="205"/>
      <c r="UXX143" s="205"/>
      <c r="UXY143" s="205"/>
      <c r="UXZ143" s="205"/>
      <c r="UYA143" s="205"/>
      <c r="UYB143" s="205"/>
      <c r="UYC143" s="205"/>
      <c r="UYD143" s="205"/>
      <c r="UYE143" s="205"/>
      <c r="UYL143" s="205"/>
      <c r="UYM143" s="205"/>
      <c r="UYN143" s="205"/>
      <c r="UYO143" s="205"/>
      <c r="UYP143" s="205"/>
      <c r="UYQ143" s="205"/>
      <c r="UYR143" s="205"/>
      <c r="UYS143" s="205"/>
      <c r="UYT143" s="205"/>
      <c r="UYU143" s="205"/>
      <c r="UYV143" s="205"/>
      <c r="UYW143" s="205"/>
      <c r="UYX143" s="205"/>
      <c r="UYY143" s="205"/>
      <c r="UYZ143" s="205"/>
      <c r="UZA143" s="205"/>
      <c r="UZB143" s="205"/>
      <c r="UZC143" s="205"/>
      <c r="UZD143" s="205"/>
      <c r="UZE143" s="205"/>
      <c r="UZF143" s="205"/>
      <c r="UZG143" s="205"/>
      <c r="UZH143" s="205"/>
      <c r="UZI143" s="205"/>
      <c r="UZJ143" s="205"/>
      <c r="UZK143" s="205"/>
      <c r="UZL143" s="205"/>
      <c r="UZM143" s="205"/>
      <c r="UZN143" s="205"/>
      <c r="UZO143" s="205"/>
      <c r="UZP143" s="205"/>
      <c r="UZQ143" s="205"/>
      <c r="UZR143" s="205"/>
      <c r="UZS143" s="205"/>
      <c r="UZT143" s="205"/>
      <c r="UZU143" s="205"/>
      <c r="UZV143" s="205"/>
      <c r="UZW143" s="205"/>
      <c r="UZX143" s="205"/>
      <c r="UZY143" s="205"/>
      <c r="UZZ143" s="205"/>
      <c r="VAA143" s="205"/>
      <c r="VAB143" s="205"/>
      <c r="VAC143" s="205"/>
      <c r="VAD143" s="205"/>
      <c r="VAE143" s="205"/>
      <c r="VAF143" s="205"/>
      <c r="VAG143" s="205"/>
      <c r="VAH143" s="205"/>
      <c r="VAI143" s="205"/>
      <c r="VAJ143" s="205"/>
      <c r="VAK143" s="205"/>
      <c r="VAL143" s="205"/>
      <c r="VAM143" s="205"/>
      <c r="VAN143" s="205"/>
      <c r="VAO143" s="205"/>
      <c r="VAP143" s="205"/>
      <c r="VAQ143" s="205"/>
      <c r="VAR143" s="205"/>
      <c r="VAS143" s="205"/>
      <c r="VAT143" s="205"/>
      <c r="VAU143" s="205"/>
      <c r="VAV143" s="205"/>
      <c r="VAW143" s="205"/>
      <c r="VAX143" s="205"/>
      <c r="VAY143" s="205"/>
      <c r="VAZ143" s="205"/>
      <c r="VBA143" s="205"/>
      <c r="VBB143" s="205"/>
      <c r="VBC143" s="205"/>
      <c r="VBD143" s="205"/>
      <c r="VBE143" s="205"/>
      <c r="VBF143" s="205"/>
      <c r="VBG143" s="205"/>
      <c r="VBH143" s="205"/>
      <c r="VBI143" s="205"/>
      <c r="VBJ143" s="205"/>
      <c r="VBK143" s="205"/>
      <c r="VBL143" s="205"/>
      <c r="VBM143" s="205"/>
      <c r="VBN143" s="205"/>
      <c r="VBO143" s="205"/>
      <c r="VBP143" s="205"/>
      <c r="VBQ143" s="205"/>
      <c r="VBR143" s="205"/>
      <c r="VBS143" s="205"/>
      <c r="VBT143" s="205"/>
      <c r="VBU143" s="205"/>
      <c r="VBV143" s="205"/>
      <c r="VBW143" s="205"/>
      <c r="VBX143" s="205"/>
      <c r="VBY143" s="205"/>
      <c r="VBZ143" s="205"/>
      <c r="VCA143" s="205"/>
      <c r="VCB143" s="205"/>
      <c r="VCC143" s="205"/>
      <c r="VCD143" s="205"/>
      <c r="VCE143" s="205"/>
      <c r="VCF143" s="205"/>
      <c r="VCG143" s="205"/>
      <c r="VCH143" s="205"/>
      <c r="VCI143" s="205"/>
      <c r="VCJ143" s="205"/>
      <c r="VCK143" s="205"/>
      <c r="VCL143" s="205"/>
      <c r="VCM143" s="205"/>
      <c r="VCN143" s="205"/>
      <c r="VCO143" s="205"/>
      <c r="VCP143" s="205"/>
      <c r="VCQ143" s="205"/>
      <c r="VCR143" s="205"/>
      <c r="VCS143" s="205"/>
      <c r="VCT143" s="205"/>
      <c r="VCU143" s="205"/>
      <c r="VCV143" s="205"/>
      <c r="VCW143" s="205"/>
      <c r="VCX143" s="205"/>
      <c r="VCY143" s="205"/>
      <c r="VCZ143" s="205"/>
      <c r="VDA143" s="205"/>
      <c r="VDB143" s="205"/>
      <c r="VDC143" s="205"/>
      <c r="VDD143" s="205"/>
      <c r="VDE143" s="205"/>
      <c r="VDF143" s="205"/>
      <c r="VDG143" s="205"/>
      <c r="VDH143" s="205"/>
      <c r="VDI143" s="205"/>
      <c r="VDJ143" s="205"/>
      <c r="VDK143" s="205"/>
      <c r="VDL143" s="205"/>
      <c r="VDM143" s="205"/>
      <c r="VDN143" s="205"/>
      <c r="VDO143" s="205"/>
      <c r="VDP143" s="205"/>
      <c r="VDQ143" s="205"/>
      <c r="VDR143" s="205"/>
      <c r="VDS143" s="205"/>
      <c r="VDT143" s="205"/>
      <c r="VDU143" s="205"/>
      <c r="VDV143" s="205"/>
      <c r="VDW143" s="205"/>
      <c r="VDX143" s="205"/>
      <c r="VDY143" s="205"/>
      <c r="VDZ143" s="205"/>
      <c r="VEA143" s="205"/>
      <c r="VEB143" s="205"/>
      <c r="VEC143" s="205"/>
      <c r="VED143" s="205"/>
      <c r="VEE143" s="205"/>
      <c r="VEF143" s="205"/>
      <c r="VEG143" s="205"/>
      <c r="VEH143" s="205"/>
      <c r="VEI143" s="205"/>
      <c r="VEJ143" s="205"/>
      <c r="VEK143" s="205"/>
      <c r="VEL143" s="205"/>
      <c r="VEM143" s="205"/>
      <c r="VEN143" s="205"/>
      <c r="VEO143" s="205"/>
      <c r="VEP143" s="205"/>
      <c r="VEQ143" s="205"/>
      <c r="VER143" s="205"/>
      <c r="VES143" s="205"/>
      <c r="VET143" s="205"/>
      <c r="VEU143" s="205"/>
      <c r="VEV143" s="205"/>
      <c r="VEW143" s="205"/>
      <c r="VEX143" s="205"/>
      <c r="VEY143" s="205"/>
      <c r="VEZ143" s="205"/>
      <c r="VFA143" s="205"/>
      <c r="VFB143" s="205"/>
      <c r="VFC143" s="205"/>
      <c r="VFD143" s="205"/>
      <c r="VFE143" s="205"/>
      <c r="VFF143" s="205"/>
      <c r="VFG143" s="205"/>
      <c r="VFH143" s="205"/>
      <c r="VFI143" s="205"/>
      <c r="VFJ143" s="205"/>
      <c r="VFK143" s="205"/>
      <c r="VFL143" s="205"/>
      <c r="VFM143" s="205"/>
      <c r="VFN143" s="205"/>
      <c r="VFO143" s="205"/>
      <c r="VFP143" s="205"/>
      <c r="VFQ143" s="205"/>
      <c r="VFR143" s="205"/>
      <c r="VFS143" s="205"/>
      <c r="VFT143" s="205"/>
      <c r="VFU143" s="205"/>
      <c r="VFV143" s="205"/>
      <c r="VFW143" s="205"/>
      <c r="VFX143" s="205"/>
      <c r="VFY143" s="205"/>
      <c r="VFZ143" s="205"/>
      <c r="VGA143" s="205"/>
      <c r="VGB143" s="205"/>
      <c r="VGC143" s="205"/>
      <c r="VGD143" s="205"/>
      <c r="VGE143" s="205"/>
      <c r="VGF143" s="205"/>
      <c r="VGG143" s="205"/>
      <c r="VGH143" s="205"/>
      <c r="VGI143" s="205"/>
      <c r="VGJ143" s="205"/>
      <c r="VGK143" s="205"/>
      <c r="VGL143" s="205"/>
      <c r="VGM143" s="205"/>
      <c r="VGN143" s="205"/>
      <c r="VGO143" s="205"/>
      <c r="VGP143" s="205"/>
      <c r="VGQ143" s="205"/>
      <c r="VGR143" s="205"/>
      <c r="VGS143" s="205"/>
      <c r="VGT143" s="205"/>
      <c r="VGU143" s="205"/>
      <c r="VGV143" s="205"/>
      <c r="VGW143" s="205"/>
      <c r="VGX143" s="205"/>
      <c r="VGY143" s="205"/>
      <c r="VGZ143" s="205"/>
      <c r="VHA143" s="205"/>
      <c r="VHB143" s="205"/>
      <c r="VHC143" s="205"/>
      <c r="VHD143" s="205"/>
      <c r="VHE143" s="205"/>
      <c r="VHF143" s="205"/>
      <c r="VHG143" s="205"/>
      <c r="VHH143" s="205"/>
      <c r="VHI143" s="205"/>
      <c r="VHJ143" s="205"/>
      <c r="VHK143" s="205"/>
      <c r="VHL143" s="205"/>
      <c r="VHM143" s="205"/>
      <c r="VHN143" s="205"/>
      <c r="VHO143" s="205"/>
      <c r="VHP143" s="205"/>
      <c r="VHQ143" s="205"/>
      <c r="VHR143" s="205"/>
      <c r="VHS143" s="205"/>
      <c r="VHT143" s="205"/>
      <c r="VHU143" s="205"/>
      <c r="VHV143" s="205"/>
      <c r="VHW143" s="205"/>
      <c r="VHX143" s="205"/>
      <c r="VHY143" s="205"/>
      <c r="VHZ143" s="205"/>
      <c r="VIA143" s="205"/>
      <c r="VIH143" s="205"/>
      <c r="VII143" s="205"/>
      <c r="VIJ143" s="205"/>
      <c r="VIK143" s="205"/>
      <c r="VIL143" s="205"/>
      <c r="VIM143" s="205"/>
      <c r="VIN143" s="205"/>
      <c r="VIO143" s="205"/>
      <c r="VIP143" s="205"/>
      <c r="VIQ143" s="205"/>
      <c r="VIR143" s="205"/>
      <c r="VIS143" s="205"/>
      <c r="VIT143" s="205"/>
      <c r="VIU143" s="205"/>
      <c r="VIV143" s="205"/>
      <c r="VIW143" s="205"/>
      <c r="VIX143" s="205"/>
      <c r="VIY143" s="205"/>
      <c r="VIZ143" s="205"/>
      <c r="VJA143" s="205"/>
      <c r="VJB143" s="205"/>
      <c r="VJC143" s="205"/>
      <c r="VJD143" s="205"/>
      <c r="VJE143" s="205"/>
      <c r="VJF143" s="205"/>
      <c r="VJG143" s="205"/>
      <c r="VJH143" s="205"/>
      <c r="VJI143" s="205"/>
      <c r="VJJ143" s="205"/>
      <c r="VJK143" s="205"/>
      <c r="VJL143" s="205"/>
      <c r="VJM143" s="205"/>
      <c r="VJN143" s="205"/>
      <c r="VJO143" s="205"/>
      <c r="VJP143" s="205"/>
      <c r="VJQ143" s="205"/>
      <c r="VJR143" s="205"/>
      <c r="VJS143" s="205"/>
      <c r="VJT143" s="205"/>
      <c r="VJU143" s="205"/>
      <c r="VJV143" s="205"/>
      <c r="VJW143" s="205"/>
      <c r="VJX143" s="205"/>
      <c r="VJY143" s="205"/>
      <c r="VJZ143" s="205"/>
      <c r="VKA143" s="205"/>
      <c r="VKB143" s="205"/>
      <c r="VKC143" s="205"/>
      <c r="VKD143" s="205"/>
      <c r="VKE143" s="205"/>
      <c r="VKF143" s="205"/>
      <c r="VKG143" s="205"/>
      <c r="VKH143" s="205"/>
      <c r="VKI143" s="205"/>
      <c r="VKJ143" s="205"/>
      <c r="VKK143" s="205"/>
      <c r="VKL143" s="205"/>
      <c r="VKM143" s="205"/>
      <c r="VKN143" s="205"/>
      <c r="VKO143" s="205"/>
      <c r="VKP143" s="205"/>
      <c r="VKQ143" s="205"/>
      <c r="VKR143" s="205"/>
      <c r="VKS143" s="205"/>
      <c r="VKT143" s="205"/>
      <c r="VKU143" s="205"/>
      <c r="VKV143" s="205"/>
      <c r="VKW143" s="205"/>
      <c r="VKX143" s="205"/>
      <c r="VKY143" s="205"/>
      <c r="VKZ143" s="205"/>
      <c r="VLA143" s="205"/>
      <c r="VLB143" s="205"/>
      <c r="VLC143" s="205"/>
      <c r="VLD143" s="205"/>
      <c r="VLE143" s="205"/>
      <c r="VLF143" s="205"/>
      <c r="VLG143" s="205"/>
      <c r="VLH143" s="205"/>
      <c r="VLI143" s="205"/>
      <c r="VLJ143" s="205"/>
      <c r="VLK143" s="205"/>
      <c r="VLL143" s="205"/>
      <c r="VLM143" s="205"/>
      <c r="VLN143" s="205"/>
      <c r="VLO143" s="205"/>
      <c r="VLP143" s="205"/>
      <c r="VLQ143" s="205"/>
      <c r="VLR143" s="205"/>
      <c r="VLS143" s="205"/>
      <c r="VLT143" s="205"/>
      <c r="VLU143" s="205"/>
      <c r="VLV143" s="205"/>
      <c r="VLW143" s="205"/>
      <c r="VLX143" s="205"/>
      <c r="VLY143" s="205"/>
      <c r="VLZ143" s="205"/>
      <c r="VMA143" s="205"/>
      <c r="VMB143" s="205"/>
      <c r="VMC143" s="205"/>
      <c r="VMD143" s="205"/>
      <c r="VME143" s="205"/>
      <c r="VMF143" s="205"/>
      <c r="VMG143" s="205"/>
      <c r="VMH143" s="205"/>
      <c r="VMI143" s="205"/>
      <c r="VMJ143" s="205"/>
      <c r="VMK143" s="205"/>
      <c r="VML143" s="205"/>
      <c r="VMM143" s="205"/>
      <c r="VMN143" s="205"/>
      <c r="VMO143" s="205"/>
      <c r="VMP143" s="205"/>
      <c r="VMQ143" s="205"/>
      <c r="VMR143" s="205"/>
      <c r="VMS143" s="205"/>
      <c r="VMT143" s="205"/>
      <c r="VMU143" s="205"/>
      <c r="VMV143" s="205"/>
      <c r="VMW143" s="205"/>
      <c r="VMX143" s="205"/>
      <c r="VMY143" s="205"/>
      <c r="VMZ143" s="205"/>
      <c r="VNA143" s="205"/>
      <c r="VNB143" s="205"/>
      <c r="VNC143" s="205"/>
      <c r="VND143" s="205"/>
      <c r="VNE143" s="205"/>
      <c r="VNF143" s="205"/>
      <c r="VNG143" s="205"/>
      <c r="VNH143" s="205"/>
      <c r="VNI143" s="205"/>
      <c r="VNJ143" s="205"/>
      <c r="VNK143" s="205"/>
      <c r="VNL143" s="205"/>
      <c r="VNM143" s="205"/>
      <c r="VNN143" s="205"/>
      <c r="VNO143" s="205"/>
      <c r="VNP143" s="205"/>
      <c r="VNQ143" s="205"/>
      <c r="VNR143" s="205"/>
      <c r="VNS143" s="205"/>
      <c r="VNT143" s="205"/>
      <c r="VNU143" s="205"/>
      <c r="VNV143" s="205"/>
      <c r="VNW143" s="205"/>
      <c r="VNX143" s="205"/>
      <c r="VNY143" s="205"/>
      <c r="VNZ143" s="205"/>
      <c r="VOA143" s="205"/>
      <c r="VOB143" s="205"/>
      <c r="VOC143" s="205"/>
      <c r="VOD143" s="205"/>
      <c r="VOE143" s="205"/>
      <c r="VOF143" s="205"/>
      <c r="VOG143" s="205"/>
      <c r="VOH143" s="205"/>
      <c r="VOI143" s="205"/>
      <c r="VOJ143" s="205"/>
      <c r="VOK143" s="205"/>
      <c r="VOL143" s="205"/>
      <c r="VOM143" s="205"/>
      <c r="VON143" s="205"/>
      <c r="VOO143" s="205"/>
      <c r="VOP143" s="205"/>
      <c r="VOQ143" s="205"/>
      <c r="VOR143" s="205"/>
      <c r="VOS143" s="205"/>
      <c r="VOT143" s="205"/>
      <c r="VOU143" s="205"/>
      <c r="VOV143" s="205"/>
      <c r="VOW143" s="205"/>
      <c r="VOX143" s="205"/>
      <c r="VOY143" s="205"/>
      <c r="VOZ143" s="205"/>
      <c r="VPA143" s="205"/>
      <c r="VPB143" s="205"/>
      <c r="VPC143" s="205"/>
      <c r="VPD143" s="205"/>
      <c r="VPE143" s="205"/>
      <c r="VPF143" s="205"/>
      <c r="VPG143" s="205"/>
      <c r="VPH143" s="205"/>
      <c r="VPI143" s="205"/>
      <c r="VPJ143" s="205"/>
      <c r="VPK143" s="205"/>
      <c r="VPL143" s="205"/>
      <c r="VPM143" s="205"/>
      <c r="VPN143" s="205"/>
      <c r="VPO143" s="205"/>
      <c r="VPP143" s="205"/>
      <c r="VPQ143" s="205"/>
      <c r="VPR143" s="205"/>
      <c r="VPS143" s="205"/>
      <c r="VPT143" s="205"/>
      <c r="VPU143" s="205"/>
      <c r="VPV143" s="205"/>
      <c r="VPW143" s="205"/>
      <c r="VPX143" s="205"/>
      <c r="VPY143" s="205"/>
      <c r="VPZ143" s="205"/>
      <c r="VQA143" s="205"/>
      <c r="VQB143" s="205"/>
      <c r="VQC143" s="205"/>
      <c r="VQD143" s="205"/>
      <c r="VQE143" s="205"/>
      <c r="VQF143" s="205"/>
      <c r="VQG143" s="205"/>
      <c r="VQH143" s="205"/>
      <c r="VQI143" s="205"/>
      <c r="VQJ143" s="205"/>
      <c r="VQK143" s="205"/>
      <c r="VQL143" s="205"/>
      <c r="VQM143" s="205"/>
      <c r="VQN143" s="205"/>
      <c r="VQO143" s="205"/>
      <c r="VQP143" s="205"/>
      <c r="VQQ143" s="205"/>
      <c r="VQR143" s="205"/>
      <c r="VQS143" s="205"/>
      <c r="VQT143" s="205"/>
      <c r="VQU143" s="205"/>
      <c r="VQV143" s="205"/>
      <c r="VQW143" s="205"/>
      <c r="VQX143" s="205"/>
      <c r="VQY143" s="205"/>
      <c r="VQZ143" s="205"/>
      <c r="VRA143" s="205"/>
      <c r="VRB143" s="205"/>
      <c r="VRC143" s="205"/>
      <c r="VRD143" s="205"/>
      <c r="VRE143" s="205"/>
      <c r="VRF143" s="205"/>
      <c r="VRG143" s="205"/>
      <c r="VRH143" s="205"/>
      <c r="VRI143" s="205"/>
      <c r="VRJ143" s="205"/>
      <c r="VRK143" s="205"/>
      <c r="VRL143" s="205"/>
      <c r="VRM143" s="205"/>
      <c r="VRN143" s="205"/>
      <c r="VRO143" s="205"/>
      <c r="VRP143" s="205"/>
      <c r="VRQ143" s="205"/>
      <c r="VRR143" s="205"/>
      <c r="VRS143" s="205"/>
      <c r="VRT143" s="205"/>
      <c r="VRU143" s="205"/>
      <c r="VRV143" s="205"/>
      <c r="VRW143" s="205"/>
      <c r="VSD143" s="205"/>
      <c r="VSE143" s="205"/>
      <c r="VSF143" s="205"/>
      <c r="VSG143" s="205"/>
      <c r="VSH143" s="205"/>
      <c r="VSI143" s="205"/>
      <c r="VSJ143" s="205"/>
      <c r="VSK143" s="205"/>
      <c r="VSL143" s="205"/>
      <c r="VSM143" s="205"/>
      <c r="VSN143" s="205"/>
      <c r="VSO143" s="205"/>
      <c r="VSP143" s="205"/>
      <c r="VSQ143" s="205"/>
      <c r="VSR143" s="205"/>
      <c r="VSS143" s="205"/>
      <c r="VST143" s="205"/>
      <c r="VSU143" s="205"/>
      <c r="VSV143" s="205"/>
      <c r="VSW143" s="205"/>
      <c r="VSX143" s="205"/>
      <c r="VSY143" s="205"/>
      <c r="VSZ143" s="205"/>
      <c r="VTA143" s="205"/>
      <c r="VTB143" s="205"/>
      <c r="VTC143" s="205"/>
      <c r="VTD143" s="205"/>
      <c r="VTE143" s="205"/>
      <c r="VTF143" s="205"/>
      <c r="VTG143" s="205"/>
      <c r="VTH143" s="205"/>
      <c r="VTI143" s="205"/>
      <c r="VTJ143" s="205"/>
      <c r="VTK143" s="205"/>
      <c r="VTL143" s="205"/>
      <c r="VTM143" s="205"/>
      <c r="VTN143" s="205"/>
      <c r="VTO143" s="205"/>
      <c r="VTP143" s="205"/>
      <c r="VTQ143" s="205"/>
      <c r="VTR143" s="205"/>
      <c r="VTS143" s="205"/>
      <c r="VTT143" s="205"/>
      <c r="VTU143" s="205"/>
      <c r="VTV143" s="205"/>
      <c r="VTW143" s="205"/>
      <c r="VTX143" s="205"/>
      <c r="VTY143" s="205"/>
      <c r="VTZ143" s="205"/>
      <c r="VUA143" s="205"/>
      <c r="VUB143" s="205"/>
      <c r="VUC143" s="205"/>
      <c r="VUD143" s="205"/>
      <c r="VUE143" s="205"/>
      <c r="VUF143" s="205"/>
      <c r="VUG143" s="205"/>
      <c r="VUH143" s="205"/>
      <c r="VUI143" s="205"/>
      <c r="VUJ143" s="205"/>
      <c r="VUK143" s="205"/>
      <c r="VUL143" s="205"/>
      <c r="VUM143" s="205"/>
      <c r="VUN143" s="205"/>
      <c r="VUO143" s="205"/>
      <c r="VUP143" s="205"/>
      <c r="VUQ143" s="205"/>
      <c r="VUR143" s="205"/>
      <c r="VUS143" s="205"/>
      <c r="VUT143" s="205"/>
      <c r="VUU143" s="205"/>
      <c r="VUV143" s="205"/>
      <c r="VUW143" s="205"/>
      <c r="VUX143" s="205"/>
      <c r="VUY143" s="205"/>
      <c r="VUZ143" s="205"/>
      <c r="VVA143" s="205"/>
      <c r="VVB143" s="205"/>
      <c r="VVC143" s="205"/>
      <c r="VVD143" s="205"/>
      <c r="VVE143" s="205"/>
      <c r="VVF143" s="205"/>
      <c r="VVG143" s="205"/>
      <c r="VVH143" s="205"/>
      <c r="VVI143" s="205"/>
      <c r="VVJ143" s="205"/>
      <c r="VVK143" s="205"/>
      <c r="VVL143" s="205"/>
      <c r="VVM143" s="205"/>
      <c r="VVN143" s="205"/>
      <c r="VVO143" s="205"/>
      <c r="VVP143" s="205"/>
      <c r="VVQ143" s="205"/>
      <c r="VVR143" s="205"/>
      <c r="VVS143" s="205"/>
      <c r="VVT143" s="205"/>
      <c r="VVU143" s="205"/>
      <c r="VVV143" s="205"/>
      <c r="VVW143" s="205"/>
      <c r="VVX143" s="205"/>
      <c r="VVY143" s="205"/>
      <c r="VVZ143" s="205"/>
      <c r="VWA143" s="205"/>
      <c r="VWB143" s="205"/>
      <c r="VWC143" s="205"/>
      <c r="VWD143" s="205"/>
      <c r="VWE143" s="205"/>
      <c r="VWF143" s="205"/>
      <c r="VWG143" s="205"/>
      <c r="VWH143" s="205"/>
      <c r="VWI143" s="205"/>
      <c r="VWJ143" s="205"/>
      <c r="VWK143" s="205"/>
      <c r="VWL143" s="205"/>
      <c r="VWM143" s="205"/>
      <c r="VWN143" s="205"/>
      <c r="VWO143" s="205"/>
      <c r="VWP143" s="205"/>
      <c r="VWQ143" s="205"/>
      <c r="VWR143" s="205"/>
      <c r="VWS143" s="205"/>
      <c r="VWT143" s="205"/>
      <c r="VWU143" s="205"/>
      <c r="VWV143" s="205"/>
      <c r="VWW143" s="205"/>
      <c r="VWX143" s="205"/>
      <c r="VWY143" s="205"/>
      <c r="VWZ143" s="205"/>
      <c r="VXA143" s="205"/>
      <c r="VXB143" s="205"/>
      <c r="VXC143" s="205"/>
      <c r="VXD143" s="205"/>
      <c r="VXE143" s="205"/>
      <c r="VXF143" s="205"/>
      <c r="VXG143" s="205"/>
      <c r="VXH143" s="205"/>
      <c r="VXI143" s="205"/>
      <c r="VXJ143" s="205"/>
      <c r="VXK143" s="205"/>
      <c r="VXL143" s="205"/>
      <c r="VXM143" s="205"/>
      <c r="VXN143" s="205"/>
      <c r="VXO143" s="205"/>
      <c r="VXP143" s="205"/>
      <c r="VXQ143" s="205"/>
      <c r="VXR143" s="205"/>
      <c r="VXS143" s="205"/>
      <c r="VXT143" s="205"/>
      <c r="VXU143" s="205"/>
      <c r="VXV143" s="205"/>
      <c r="VXW143" s="205"/>
      <c r="VXX143" s="205"/>
      <c r="VXY143" s="205"/>
      <c r="VXZ143" s="205"/>
      <c r="VYA143" s="205"/>
      <c r="VYB143" s="205"/>
      <c r="VYC143" s="205"/>
      <c r="VYD143" s="205"/>
      <c r="VYE143" s="205"/>
      <c r="VYF143" s="205"/>
      <c r="VYG143" s="205"/>
      <c r="VYH143" s="205"/>
      <c r="VYI143" s="205"/>
      <c r="VYJ143" s="205"/>
      <c r="VYK143" s="205"/>
      <c r="VYL143" s="205"/>
      <c r="VYM143" s="205"/>
      <c r="VYN143" s="205"/>
      <c r="VYO143" s="205"/>
      <c r="VYP143" s="205"/>
      <c r="VYQ143" s="205"/>
      <c r="VYR143" s="205"/>
      <c r="VYS143" s="205"/>
      <c r="VYT143" s="205"/>
      <c r="VYU143" s="205"/>
      <c r="VYV143" s="205"/>
      <c r="VYW143" s="205"/>
      <c r="VYX143" s="205"/>
      <c r="VYY143" s="205"/>
      <c r="VYZ143" s="205"/>
      <c r="VZA143" s="205"/>
      <c r="VZB143" s="205"/>
      <c r="VZC143" s="205"/>
      <c r="VZD143" s="205"/>
      <c r="VZE143" s="205"/>
      <c r="VZF143" s="205"/>
      <c r="VZG143" s="205"/>
      <c r="VZH143" s="205"/>
      <c r="VZI143" s="205"/>
      <c r="VZJ143" s="205"/>
      <c r="VZK143" s="205"/>
      <c r="VZL143" s="205"/>
      <c r="VZM143" s="205"/>
      <c r="VZN143" s="205"/>
      <c r="VZO143" s="205"/>
      <c r="VZP143" s="205"/>
      <c r="VZQ143" s="205"/>
      <c r="VZR143" s="205"/>
      <c r="VZS143" s="205"/>
      <c r="VZT143" s="205"/>
      <c r="VZU143" s="205"/>
      <c r="VZV143" s="205"/>
      <c r="VZW143" s="205"/>
      <c r="VZX143" s="205"/>
      <c r="VZY143" s="205"/>
      <c r="VZZ143" s="205"/>
      <c r="WAA143" s="205"/>
      <c r="WAB143" s="205"/>
      <c r="WAC143" s="205"/>
      <c r="WAD143" s="205"/>
      <c r="WAE143" s="205"/>
      <c r="WAF143" s="205"/>
      <c r="WAG143" s="205"/>
      <c r="WAH143" s="205"/>
      <c r="WAI143" s="205"/>
      <c r="WAJ143" s="205"/>
      <c r="WAK143" s="205"/>
      <c r="WAL143" s="205"/>
      <c r="WAM143" s="205"/>
      <c r="WAN143" s="205"/>
      <c r="WAO143" s="205"/>
      <c r="WAP143" s="205"/>
      <c r="WAQ143" s="205"/>
      <c r="WAR143" s="205"/>
      <c r="WAS143" s="205"/>
      <c r="WAT143" s="205"/>
      <c r="WAU143" s="205"/>
      <c r="WAV143" s="205"/>
      <c r="WAW143" s="205"/>
      <c r="WAX143" s="205"/>
      <c r="WAY143" s="205"/>
      <c r="WAZ143" s="205"/>
      <c r="WBA143" s="205"/>
      <c r="WBB143" s="205"/>
      <c r="WBC143" s="205"/>
      <c r="WBD143" s="205"/>
      <c r="WBE143" s="205"/>
      <c r="WBF143" s="205"/>
      <c r="WBG143" s="205"/>
      <c r="WBH143" s="205"/>
      <c r="WBI143" s="205"/>
      <c r="WBJ143" s="205"/>
      <c r="WBK143" s="205"/>
      <c r="WBL143" s="205"/>
      <c r="WBM143" s="205"/>
      <c r="WBN143" s="205"/>
      <c r="WBO143" s="205"/>
      <c r="WBP143" s="205"/>
      <c r="WBQ143" s="205"/>
      <c r="WBR143" s="205"/>
      <c r="WBS143" s="205"/>
      <c r="WBZ143" s="205"/>
      <c r="WCA143" s="205"/>
      <c r="WCB143" s="205"/>
      <c r="WCC143" s="205"/>
      <c r="WCD143" s="205"/>
      <c r="WCE143" s="205"/>
      <c r="WCF143" s="205"/>
      <c r="WCG143" s="205"/>
      <c r="WCH143" s="205"/>
      <c r="WCI143" s="205"/>
      <c r="WCJ143" s="205"/>
      <c r="WCK143" s="205"/>
      <c r="WCL143" s="205"/>
      <c r="WCM143" s="205"/>
      <c r="WCN143" s="205"/>
      <c r="WCO143" s="205"/>
      <c r="WCP143" s="205"/>
      <c r="WCQ143" s="205"/>
      <c r="WCR143" s="205"/>
      <c r="WCS143" s="205"/>
      <c r="WCT143" s="205"/>
      <c r="WCU143" s="205"/>
      <c r="WCV143" s="205"/>
      <c r="WCW143" s="205"/>
      <c r="WCX143" s="205"/>
      <c r="WCY143" s="205"/>
      <c r="WCZ143" s="205"/>
      <c r="WDA143" s="205"/>
      <c r="WDB143" s="205"/>
      <c r="WDC143" s="205"/>
      <c r="WDD143" s="205"/>
      <c r="WDE143" s="205"/>
      <c r="WDF143" s="205"/>
      <c r="WDG143" s="205"/>
      <c r="WDH143" s="205"/>
      <c r="WDI143" s="205"/>
      <c r="WDJ143" s="205"/>
      <c r="WDK143" s="205"/>
      <c r="WDL143" s="205"/>
      <c r="WDM143" s="205"/>
      <c r="WDN143" s="205"/>
      <c r="WDO143" s="205"/>
      <c r="WDP143" s="205"/>
      <c r="WDQ143" s="205"/>
      <c r="WDR143" s="205"/>
      <c r="WDS143" s="205"/>
      <c r="WDT143" s="205"/>
      <c r="WDU143" s="205"/>
      <c r="WDV143" s="205"/>
      <c r="WDW143" s="205"/>
      <c r="WDX143" s="205"/>
      <c r="WDY143" s="205"/>
      <c r="WDZ143" s="205"/>
      <c r="WEA143" s="205"/>
      <c r="WEB143" s="205"/>
      <c r="WEC143" s="205"/>
      <c r="WED143" s="205"/>
      <c r="WEE143" s="205"/>
      <c r="WEF143" s="205"/>
      <c r="WEG143" s="205"/>
      <c r="WEH143" s="205"/>
      <c r="WEI143" s="205"/>
      <c r="WEJ143" s="205"/>
      <c r="WEK143" s="205"/>
      <c r="WEL143" s="205"/>
      <c r="WEM143" s="205"/>
      <c r="WEN143" s="205"/>
      <c r="WEO143" s="205"/>
      <c r="WEP143" s="205"/>
      <c r="WEQ143" s="205"/>
      <c r="WER143" s="205"/>
      <c r="WES143" s="205"/>
      <c r="WET143" s="205"/>
      <c r="WEU143" s="205"/>
      <c r="WEV143" s="205"/>
      <c r="WEW143" s="205"/>
      <c r="WEX143" s="205"/>
      <c r="WEY143" s="205"/>
      <c r="WEZ143" s="205"/>
      <c r="WFA143" s="205"/>
      <c r="WFB143" s="205"/>
      <c r="WFC143" s="205"/>
      <c r="WFD143" s="205"/>
      <c r="WFE143" s="205"/>
      <c r="WFF143" s="205"/>
      <c r="WFG143" s="205"/>
      <c r="WFH143" s="205"/>
      <c r="WFI143" s="205"/>
      <c r="WFJ143" s="205"/>
      <c r="WFK143" s="205"/>
      <c r="WFL143" s="205"/>
      <c r="WFM143" s="205"/>
      <c r="WFN143" s="205"/>
      <c r="WFO143" s="205"/>
      <c r="WFP143" s="205"/>
      <c r="WFQ143" s="205"/>
      <c r="WFR143" s="205"/>
      <c r="WFS143" s="205"/>
      <c r="WFT143" s="205"/>
      <c r="WFU143" s="205"/>
      <c r="WFV143" s="205"/>
      <c r="WFW143" s="205"/>
      <c r="WFX143" s="205"/>
      <c r="WFY143" s="205"/>
      <c r="WFZ143" s="205"/>
      <c r="WGA143" s="205"/>
      <c r="WGB143" s="205"/>
      <c r="WGC143" s="205"/>
      <c r="WGD143" s="205"/>
      <c r="WGE143" s="205"/>
      <c r="WGF143" s="205"/>
      <c r="WGG143" s="205"/>
      <c r="WGH143" s="205"/>
      <c r="WGI143" s="205"/>
      <c r="WGJ143" s="205"/>
      <c r="WGK143" s="205"/>
      <c r="WGL143" s="205"/>
      <c r="WGM143" s="205"/>
      <c r="WGN143" s="205"/>
      <c r="WGO143" s="205"/>
      <c r="WGP143" s="205"/>
      <c r="WGQ143" s="205"/>
      <c r="WGR143" s="205"/>
      <c r="WGS143" s="205"/>
      <c r="WGT143" s="205"/>
      <c r="WGU143" s="205"/>
      <c r="WGV143" s="205"/>
      <c r="WGW143" s="205"/>
      <c r="WGX143" s="205"/>
      <c r="WGY143" s="205"/>
      <c r="WGZ143" s="205"/>
      <c r="WHA143" s="205"/>
      <c r="WHB143" s="205"/>
      <c r="WHC143" s="205"/>
      <c r="WHD143" s="205"/>
      <c r="WHE143" s="205"/>
      <c r="WHF143" s="205"/>
      <c r="WHG143" s="205"/>
      <c r="WHH143" s="205"/>
      <c r="WHI143" s="205"/>
      <c r="WHJ143" s="205"/>
      <c r="WHK143" s="205"/>
      <c r="WHL143" s="205"/>
      <c r="WHM143" s="205"/>
      <c r="WHN143" s="205"/>
      <c r="WHO143" s="205"/>
      <c r="WHP143" s="205"/>
      <c r="WHQ143" s="205"/>
      <c r="WHR143" s="205"/>
      <c r="WHS143" s="205"/>
      <c r="WHT143" s="205"/>
      <c r="WHU143" s="205"/>
      <c r="WHV143" s="205"/>
      <c r="WHW143" s="205"/>
      <c r="WHX143" s="205"/>
      <c r="WHY143" s="205"/>
      <c r="WHZ143" s="205"/>
      <c r="WIA143" s="205"/>
      <c r="WIB143" s="205"/>
      <c r="WIC143" s="205"/>
      <c r="WID143" s="205"/>
      <c r="WIE143" s="205"/>
      <c r="WIF143" s="205"/>
      <c r="WIG143" s="205"/>
      <c r="WIH143" s="205"/>
      <c r="WII143" s="205"/>
      <c r="WIJ143" s="205"/>
      <c r="WIK143" s="205"/>
      <c r="WIL143" s="205"/>
      <c r="WIM143" s="205"/>
      <c r="WIN143" s="205"/>
      <c r="WIO143" s="205"/>
      <c r="WIP143" s="205"/>
      <c r="WIQ143" s="205"/>
      <c r="WIR143" s="205"/>
      <c r="WIS143" s="205"/>
      <c r="WIT143" s="205"/>
      <c r="WIU143" s="205"/>
      <c r="WIV143" s="205"/>
      <c r="WIW143" s="205"/>
      <c r="WIX143" s="205"/>
      <c r="WIY143" s="205"/>
      <c r="WIZ143" s="205"/>
      <c r="WJA143" s="205"/>
      <c r="WJB143" s="205"/>
      <c r="WJC143" s="205"/>
      <c r="WJD143" s="205"/>
      <c r="WJE143" s="205"/>
      <c r="WJF143" s="205"/>
      <c r="WJG143" s="205"/>
      <c r="WJH143" s="205"/>
      <c r="WJI143" s="205"/>
      <c r="WJJ143" s="205"/>
      <c r="WJK143" s="205"/>
      <c r="WJL143" s="205"/>
      <c r="WJM143" s="205"/>
      <c r="WJN143" s="205"/>
      <c r="WJO143" s="205"/>
      <c r="WJP143" s="205"/>
      <c r="WJQ143" s="205"/>
      <c r="WJR143" s="205"/>
      <c r="WJS143" s="205"/>
      <c r="WJT143" s="205"/>
      <c r="WJU143" s="205"/>
      <c r="WJV143" s="205"/>
      <c r="WJW143" s="205"/>
      <c r="WJX143" s="205"/>
      <c r="WJY143" s="205"/>
      <c r="WJZ143" s="205"/>
      <c r="WKA143" s="205"/>
      <c r="WKB143" s="205"/>
      <c r="WKC143" s="205"/>
      <c r="WKD143" s="205"/>
      <c r="WKE143" s="205"/>
      <c r="WKF143" s="205"/>
      <c r="WKG143" s="205"/>
      <c r="WKH143" s="205"/>
      <c r="WKI143" s="205"/>
      <c r="WKJ143" s="205"/>
      <c r="WKK143" s="205"/>
      <c r="WKL143" s="205"/>
      <c r="WKM143" s="205"/>
      <c r="WKN143" s="205"/>
      <c r="WKO143" s="205"/>
      <c r="WKP143" s="205"/>
      <c r="WKQ143" s="205"/>
      <c r="WKR143" s="205"/>
      <c r="WKS143" s="205"/>
      <c r="WKT143" s="205"/>
      <c r="WKU143" s="205"/>
      <c r="WKV143" s="205"/>
      <c r="WKW143" s="205"/>
      <c r="WKX143" s="205"/>
      <c r="WKY143" s="205"/>
      <c r="WKZ143" s="205"/>
      <c r="WLA143" s="205"/>
      <c r="WLB143" s="205"/>
      <c r="WLC143" s="205"/>
      <c r="WLD143" s="205"/>
      <c r="WLE143" s="205"/>
      <c r="WLF143" s="205"/>
      <c r="WLG143" s="205"/>
      <c r="WLH143" s="205"/>
      <c r="WLI143" s="205"/>
      <c r="WLJ143" s="205"/>
      <c r="WLK143" s="205"/>
      <c r="WLL143" s="205"/>
      <c r="WLM143" s="205"/>
      <c r="WLN143" s="205"/>
      <c r="WLO143" s="205"/>
      <c r="WLV143" s="205"/>
      <c r="WLW143" s="205"/>
      <c r="WLX143" s="205"/>
      <c r="WLY143" s="205"/>
      <c r="WLZ143" s="205"/>
      <c r="WMA143" s="205"/>
      <c r="WMB143" s="205"/>
      <c r="WMC143" s="205"/>
      <c r="WMD143" s="205"/>
      <c r="WME143" s="205"/>
      <c r="WMF143" s="205"/>
      <c r="WMG143" s="205"/>
      <c r="WMH143" s="205"/>
      <c r="WMI143" s="205"/>
      <c r="WMJ143" s="205"/>
      <c r="WMK143" s="205"/>
      <c r="WML143" s="205"/>
      <c r="WMM143" s="205"/>
      <c r="WMN143" s="205"/>
      <c r="WMO143" s="205"/>
      <c r="WMP143" s="205"/>
      <c r="WMQ143" s="205"/>
      <c r="WMR143" s="205"/>
      <c r="WMS143" s="205"/>
      <c r="WMT143" s="205"/>
      <c r="WMU143" s="205"/>
      <c r="WMV143" s="205"/>
      <c r="WMW143" s="205"/>
      <c r="WMX143" s="205"/>
      <c r="WMY143" s="205"/>
      <c r="WMZ143" s="205"/>
      <c r="WNA143" s="205"/>
      <c r="WNB143" s="205"/>
      <c r="WNC143" s="205"/>
      <c r="WND143" s="205"/>
      <c r="WNE143" s="205"/>
      <c r="WNF143" s="205"/>
      <c r="WNG143" s="205"/>
      <c r="WNH143" s="205"/>
      <c r="WNI143" s="205"/>
      <c r="WNJ143" s="205"/>
      <c r="WNK143" s="205"/>
      <c r="WNL143" s="205"/>
      <c r="WNM143" s="205"/>
      <c r="WNN143" s="205"/>
      <c r="WNO143" s="205"/>
      <c r="WNP143" s="205"/>
      <c r="WNQ143" s="205"/>
      <c r="WNR143" s="205"/>
      <c r="WNS143" s="205"/>
      <c r="WNT143" s="205"/>
      <c r="WNU143" s="205"/>
      <c r="WNV143" s="205"/>
      <c r="WNW143" s="205"/>
      <c r="WNX143" s="205"/>
      <c r="WNY143" s="205"/>
      <c r="WNZ143" s="205"/>
      <c r="WOA143" s="205"/>
      <c r="WOB143" s="205"/>
      <c r="WOC143" s="205"/>
      <c r="WOD143" s="205"/>
      <c r="WOE143" s="205"/>
      <c r="WOF143" s="205"/>
      <c r="WOG143" s="205"/>
      <c r="WOH143" s="205"/>
      <c r="WOI143" s="205"/>
      <c r="WOJ143" s="205"/>
      <c r="WOK143" s="205"/>
      <c r="WOL143" s="205"/>
      <c r="WOM143" s="205"/>
      <c r="WON143" s="205"/>
      <c r="WOO143" s="205"/>
      <c r="WOP143" s="205"/>
      <c r="WOQ143" s="205"/>
      <c r="WOR143" s="205"/>
      <c r="WOS143" s="205"/>
      <c r="WOT143" s="205"/>
      <c r="WOU143" s="205"/>
      <c r="WOV143" s="205"/>
      <c r="WOW143" s="205"/>
      <c r="WOX143" s="205"/>
      <c r="WOY143" s="205"/>
      <c r="WOZ143" s="205"/>
      <c r="WPA143" s="205"/>
      <c r="WPB143" s="205"/>
      <c r="WPC143" s="205"/>
      <c r="WPD143" s="205"/>
      <c r="WPE143" s="205"/>
      <c r="WPF143" s="205"/>
      <c r="WPG143" s="205"/>
      <c r="WPH143" s="205"/>
      <c r="WPI143" s="205"/>
      <c r="WPJ143" s="205"/>
      <c r="WPK143" s="205"/>
      <c r="WPL143" s="205"/>
      <c r="WPM143" s="205"/>
      <c r="WPN143" s="205"/>
      <c r="WPO143" s="205"/>
      <c r="WPP143" s="205"/>
      <c r="WPQ143" s="205"/>
      <c r="WPR143" s="205"/>
      <c r="WPS143" s="205"/>
      <c r="WPT143" s="205"/>
      <c r="WPU143" s="205"/>
      <c r="WPV143" s="205"/>
      <c r="WPW143" s="205"/>
      <c r="WPX143" s="205"/>
      <c r="WPY143" s="205"/>
      <c r="WPZ143" s="205"/>
      <c r="WQA143" s="205"/>
      <c r="WQB143" s="205"/>
      <c r="WQC143" s="205"/>
      <c r="WQD143" s="205"/>
      <c r="WQE143" s="205"/>
      <c r="WQF143" s="205"/>
      <c r="WQG143" s="205"/>
      <c r="WQH143" s="205"/>
      <c r="WQI143" s="205"/>
      <c r="WQJ143" s="205"/>
      <c r="WQK143" s="205"/>
      <c r="WQL143" s="205"/>
      <c r="WQM143" s="205"/>
      <c r="WQN143" s="205"/>
      <c r="WQO143" s="205"/>
      <c r="WQP143" s="205"/>
      <c r="WQQ143" s="205"/>
      <c r="WQR143" s="205"/>
      <c r="WQS143" s="205"/>
      <c r="WQT143" s="205"/>
      <c r="WQU143" s="205"/>
      <c r="WQV143" s="205"/>
      <c r="WQW143" s="205"/>
      <c r="WQX143" s="205"/>
      <c r="WQY143" s="205"/>
      <c r="WQZ143" s="205"/>
      <c r="WRA143" s="205"/>
      <c r="WRB143" s="205"/>
      <c r="WRC143" s="205"/>
      <c r="WRD143" s="205"/>
      <c r="WRE143" s="205"/>
      <c r="WRF143" s="205"/>
      <c r="WRG143" s="205"/>
      <c r="WRH143" s="205"/>
      <c r="WRI143" s="205"/>
      <c r="WRJ143" s="205"/>
      <c r="WRK143" s="205"/>
      <c r="WRL143" s="205"/>
      <c r="WRM143" s="205"/>
      <c r="WRN143" s="205"/>
      <c r="WRO143" s="205"/>
      <c r="WRP143" s="205"/>
      <c r="WRQ143" s="205"/>
      <c r="WRR143" s="205"/>
      <c r="WRS143" s="205"/>
      <c r="WRT143" s="205"/>
      <c r="WRU143" s="205"/>
      <c r="WRV143" s="205"/>
      <c r="WRW143" s="205"/>
      <c r="WRX143" s="205"/>
      <c r="WRY143" s="205"/>
      <c r="WRZ143" s="205"/>
      <c r="WSA143" s="205"/>
      <c r="WSB143" s="205"/>
      <c r="WSC143" s="205"/>
      <c r="WSD143" s="205"/>
      <c r="WSE143" s="205"/>
      <c r="WSF143" s="205"/>
      <c r="WSG143" s="205"/>
      <c r="WSH143" s="205"/>
      <c r="WSI143" s="205"/>
      <c r="WSJ143" s="205"/>
      <c r="WSK143" s="205"/>
      <c r="WSL143" s="205"/>
      <c r="WSM143" s="205"/>
      <c r="WSN143" s="205"/>
      <c r="WSO143" s="205"/>
      <c r="WSP143" s="205"/>
      <c r="WSQ143" s="205"/>
      <c r="WSR143" s="205"/>
      <c r="WSS143" s="205"/>
      <c r="WST143" s="205"/>
      <c r="WSU143" s="205"/>
      <c r="WSV143" s="205"/>
      <c r="WSW143" s="205"/>
      <c r="WSX143" s="205"/>
      <c r="WSY143" s="205"/>
      <c r="WSZ143" s="205"/>
      <c r="WTA143" s="205"/>
      <c r="WTB143" s="205"/>
      <c r="WTC143" s="205"/>
      <c r="WTD143" s="205"/>
      <c r="WTE143" s="205"/>
      <c r="WTF143" s="205"/>
      <c r="WTG143" s="205"/>
      <c r="WTH143" s="205"/>
      <c r="WTI143" s="205"/>
      <c r="WTJ143" s="205"/>
      <c r="WTK143" s="205"/>
      <c r="WTL143" s="205"/>
      <c r="WTM143" s="205"/>
      <c r="WTN143" s="205"/>
      <c r="WTO143" s="205"/>
      <c r="WTP143" s="205"/>
      <c r="WTQ143" s="205"/>
      <c r="WTR143" s="205"/>
      <c r="WTS143" s="205"/>
      <c r="WTT143" s="205"/>
      <c r="WTU143" s="205"/>
      <c r="WTV143" s="205"/>
      <c r="WTW143" s="205"/>
      <c r="WTX143" s="205"/>
      <c r="WTY143" s="205"/>
      <c r="WTZ143" s="205"/>
      <c r="WUA143" s="205"/>
      <c r="WUB143" s="205"/>
      <c r="WUC143" s="205"/>
      <c r="WUD143" s="205"/>
      <c r="WUE143" s="205"/>
      <c r="WUF143" s="205"/>
      <c r="WUG143" s="205"/>
      <c r="WUH143" s="205"/>
      <c r="WUI143" s="205"/>
      <c r="WUJ143" s="205"/>
      <c r="WUK143" s="205"/>
      <c r="WUL143" s="205"/>
      <c r="WUM143" s="205"/>
      <c r="WUN143" s="205"/>
      <c r="WUO143" s="205"/>
      <c r="WUP143" s="205"/>
      <c r="WUQ143" s="205"/>
      <c r="WUR143" s="205"/>
      <c r="WUS143" s="205"/>
      <c r="WUT143" s="205"/>
      <c r="WUU143" s="205"/>
      <c r="WUV143" s="205"/>
      <c r="WUW143" s="205"/>
      <c r="WUX143" s="205"/>
      <c r="WUY143" s="205"/>
      <c r="WUZ143" s="205"/>
      <c r="WVA143" s="205"/>
      <c r="WVB143" s="205"/>
      <c r="WVC143" s="205"/>
      <c r="WVD143" s="205"/>
      <c r="WVE143" s="205"/>
      <c r="WVF143" s="205"/>
      <c r="WVG143" s="205"/>
      <c r="WVH143" s="205"/>
      <c r="WVI143" s="205"/>
      <c r="WVJ143" s="205"/>
      <c r="WVK143" s="205"/>
      <c r="WVR143" s="205"/>
      <c r="WVS143" s="205"/>
      <c r="WVT143" s="205"/>
      <c r="WVU143" s="205"/>
      <c r="WVV143" s="205"/>
      <c r="WVW143" s="205"/>
      <c r="WVX143" s="205"/>
      <c r="WVY143" s="205"/>
      <c r="WVZ143" s="205"/>
      <c r="WWA143" s="205"/>
      <c r="WWB143" s="205"/>
      <c r="WWC143" s="205"/>
      <c r="WWD143" s="205"/>
      <c r="WWE143" s="205"/>
      <c r="WWF143" s="205"/>
      <c r="WWG143" s="205"/>
      <c r="WWH143" s="205"/>
      <c r="WWI143" s="205"/>
      <c r="WWJ143" s="205"/>
      <c r="WWK143" s="205"/>
      <c r="WWL143" s="205"/>
      <c r="WWM143" s="205"/>
      <c r="WWN143" s="205"/>
      <c r="WWO143" s="205"/>
      <c r="WWP143" s="205"/>
      <c r="WWQ143" s="205"/>
      <c r="WWR143" s="205"/>
      <c r="WWS143" s="205"/>
      <c r="WWT143" s="205"/>
      <c r="WWU143" s="205"/>
      <c r="WWV143" s="205"/>
      <c r="WWW143" s="205"/>
      <c r="WWX143" s="205"/>
      <c r="WWY143" s="205"/>
      <c r="WWZ143" s="205"/>
      <c r="WXA143" s="205"/>
      <c r="WXB143" s="205"/>
      <c r="WXC143" s="205"/>
      <c r="WXD143" s="205"/>
      <c r="WXE143" s="205"/>
      <c r="WXF143" s="205"/>
      <c r="WXG143" s="205"/>
      <c r="WXH143" s="205"/>
      <c r="WXI143" s="205"/>
      <c r="WXJ143" s="205"/>
      <c r="WXK143" s="205"/>
      <c r="WXL143" s="205"/>
      <c r="WXM143" s="205"/>
      <c r="WXN143" s="205"/>
      <c r="WXO143" s="205"/>
      <c r="WXP143" s="205"/>
      <c r="WXQ143" s="205"/>
      <c r="WXR143" s="205"/>
      <c r="WXS143" s="205"/>
      <c r="WXT143" s="205"/>
      <c r="WXU143" s="205"/>
      <c r="WXV143" s="205"/>
      <c r="WXW143" s="205"/>
      <c r="WXX143" s="205"/>
      <c r="WXY143" s="205"/>
      <c r="WXZ143" s="205"/>
      <c r="WYA143" s="205"/>
      <c r="WYB143" s="205"/>
      <c r="WYC143" s="205"/>
      <c r="WYD143" s="205"/>
      <c r="WYE143" s="205"/>
      <c r="WYF143" s="205"/>
      <c r="WYG143" s="205"/>
      <c r="WYH143" s="205"/>
      <c r="WYI143" s="205"/>
      <c r="WYJ143" s="205"/>
      <c r="WYK143" s="205"/>
      <c r="WYL143" s="205"/>
      <c r="WYM143" s="205"/>
      <c r="WYN143" s="205"/>
      <c r="WYO143" s="205"/>
      <c r="WYP143" s="205"/>
      <c r="WYQ143" s="205"/>
      <c r="WYR143" s="205"/>
      <c r="WYS143" s="205"/>
      <c r="WYT143" s="205"/>
      <c r="WYU143" s="205"/>
      <c r="WYV143" s="205"/>
      <c r="WYW143" s="205"/>
      <c r="WYX143" s="205"/>
      <c r="WYY143" s="205"/>
      <c r="WYZ143" s="205"/>
      <c r="WZA143" s="205"/>
      <c r="WZB143" s="205"/>
      <c r="WZC143" s="205"/>
      <c r="WZD143" s="205"/>
      <c r="WZE143" s="205"/>
      <c r="WZF143" s="205"/>
      <c r="WZG143" s="205"/>
      <c r="WZH143" s="205"/>
      <c r="WZI143" s="205"/>
      <c r="WZJ143" s="205"/>
      <c r="WZK143" s="205"/>
      <c r="WZL143" s="205"/>
      <c r="WZM143" s="205"/>
      <c r="WZN143" s="205"/>
      <c r="WZO143" s="205"/>
      <c r="WZP143" s="205"/>
      <c r="WZQ143" s="205"/>
      <c r="WZR143" s="205"/>
      <c r="WZS143" s="205"/>
      <c r="WZT143" s="205"/>
      <c r="WZU143" s="205"/>
      <c r="WZV143" s="205"/>
      <c r="WZW143" s="205"/>
      <c r="WZX143" s="205"/>
      <c r="WZY143" s="205"/>
      <c r="WZZ143" s="205"/>
      <c r="XAA143" s="205"/>
      <c r="XAB143" s="205"/>
      <c r="XAC143" s="205"/>
      <c r="XAD143" s="205"/>
      <c r="XAE143" s="205"/>
      <c r="XAF143" s="205"/>
      <c r="XAG143" s="205"/>
      <c r="XAH143" s="205"/>
      <c r="XAI143" s="205"/>
      <c r="XAJ143" s="205"/>
      <c r="XAK143" s="205"/>
      <c r="XAL143" s="205"/>
      <c r="XAM143" s="205"/>
      <c r="XAN143" s="205"/>
      <c r="XAO143" s="205"/>
      <c r="XAP143" s="205"/>
      <c r="XAQ143" s="205"/>
      <c r="XAR143" s="205"/>
      <c r="XAS143" s="205"/>
      <c r="XAT143" s="205"/>
      <c r="XAU143" s="205"/>
      <c r="XAV143" s="205"/>
      <c r="XAW143" s="205"/>
      <c r="XAX143" s="205"/>
      <c r="XAY143" s="205"/>
      <c r="XAZ143" s="205"/>
      <c r="XBA143" s="205"/>
      <c r="XBB143" s="205"/>
      <c r="XBC143" s="205"/>
      <c r="XBD143" s="205"/>
      <c r="XBE143" s="205"/>
      <c r="XBF143" s="205"/>
      <c r="XBG143" s="205"/>
      <c r="XBH143" s="205"/>
      <c r="XBI143" s="205"/>
      <c r="XBJ143" s="205"/>
      <c r="XBK143" s="205"/>
      <c r="XBL143" s="205"/>
      <c r="XBM143" s="205"/>
      <c r="XBN143" s="205"/>
      <c r="XBO143" s="205"/>
      <c r="XBP143" s="205"/>
      <c r="XBQ143" s="205"/>
      <c r="XBR143" s="205"/>
      <c r="XBS143" s="205"/>
      <c r="XBT143" s="205"/>
      <c r="XBU143" s="205"/>
      <c r="XBV143" s="205"/>
      <c r="XBW143" s="205"/>
      <c r="XBX143" s="205"/>
      <c r="XBY143" s="205"/>
      <c r="XBZ143" s="205"/>
      <c r="XCA143" s="205"/>
      <c r="XCB143" s="205"/>
      <c r="XCC143" s="205"/>
      <c r="XCD143" s="205"/>
      <c r="XCE143" s="205"/>
      <c r="XCF143" s="205"/>
      <c r="XCG143" s="205"/>
      <c r="XCH143" s="205"/>
      <c r="XCI143" s="205"/>
      <c r="XCJ143" s="205"/>
      <c r="XCK143" s="205"/>
      <c r="XCL143" s="205"/>
      <c r="XCM143" s="205"/>
      <c r="XCN143" s="205"/>
      <c r="XCO143" s="205"/>
      <c r="XCP143" s="205"/>
      <c r="XCQ143" s="205"/>
      <c r="XCR143" s="205"/>
      <c r="XCS143" s="205"/>
      <c r="XCT143" s="205"/>
      <c r="XCU143" s="205"/>
      <c r="XCV143" s="205"/>
      <c r="XCW143" s="205"/>
      <c r="XCX143" s="205"/>
      <c r="XCY143" s="205"/>
      <c r="XCZ143" s="205"/>
      <c r="XDA143" s="205"/>
      <c r="XDB143" s="205"/>
      <c r="XDC143" s="205"/>
      <c r="XDD143" s="205"/>
      <c r="XDE143" s="205"/>
      <c r="XDF143" s="205"/>
      <c r="XDG143" s="205"/>
      <c r="XDH143" s="205"/>
      <c r="XDI143" s="205"/>
      <c r="XDJ143" s="205"/>
      <c r="XDK143" s="205"/>
      <c r="XDL143" s="205"/>
      <c r="XDM143" s="205"/>
      <c r="XDN143" s="205"/>
      <c r="XDO143" s="205"/>
      <c r="XDP143" s="205"/>
      <c r="XDQ143" s="205"/>
      <c r="XDR143" s="205"/>
      <c r="XDS143" s="205"/>
      <c r="XDT143" s="205"/>
      <c r="XDU143" s="205"/>
      <c r="XDV143" s="205"/>
      <c r="XDW143" s="205"/>
      <c r="XDX143" s="205"/>
      <c r="XDY143" s="205"/>
      <c r="XDZ143" s="205"/>
      <c r="XEA143" s="205"/>
      <c r="XEB143" s="205"/>
      <c r="XEC143" s="205"/>
      <c r="XED143" s="205"/>
      <c r="XEE143" s="205"/>
      <c r="XEF143" s="205"/>
      <c r="XEG143" s="205"/>
      <c r="XEH143" s="205"/>
      <c r="XEI143" s="205"/>
      <c r="XEJ143" s="205"/>
      <c r="XEK143" s="205"/>
      <c r="XEL143" s="205"/>
      <c r="XEM143" s="205"/>
      <c r="XEN143" s="205"/>
      <c r="XEO143" s="205"/>
      <c r="XEP143" s="205"/>
      <c r="XEQ143" s="205"/>
      <c r="XER143" s="205"/>
      <c r="XES143" s="205"/>
      <c r="XET143" s="205"/>
      <c r="XEU143" s="205"/>
      <c r="XEV143" s="205"/>
      <c r="XEW143" s="205"/>
      <c r="XEX143" s="205"/>
      <c r="XEY143" s="205"/>
      <c r="XEZ143" s="205"/>
      <c r="XFA143" s="205"/>
      <c r="XFB143" s="205"/>
      <c r="XFC143" s="205"/>
      <c r="XFD143" s="205"/>
    </row>
    <row r="144" spans="1:16384" s="33" customFormat="1" ht="61.5" customHeight="1" x14ac:dyDescent="0.25">
      <c r="A144" s="119" t="s">
        <v>111</v>
      </c>
      <c r="B144" s="126" t="s">
        <v>363</v>
      </c>
      <c r="C144" s="126" t="s">
        <v>105</v>
      </c>
      <c r="D144" s="118">
        <f>6600000+73123.33</f>
        <v>6673123.3300000001</v>
      </c>
      <c r="E144" s="118">
        <v>6600000</v>
      </c>
      <c r="F144" s="118">
        <v>6600000</v>
      </c>
      <c r="G144" s="89"/>
      <c r="H144" s="90"/>
      <c r="I144" s="90"/>
      <c r="J144" s="89"/>
      <c r="K144" s="89"/>
      <c r="L144" s="204"/>
      <c r="M144" s="204"/>
      <c r="N144" s="204"/>
      <c r="O144" s="406">
        <v>73123.33</v>
      </c>
      <c r="P144" s="204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  <c r="BO144" s="205"/>
      <c r="BP144" s="205"/>
      <c r="BQ144" s="205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  <c r="IY144" s="205"/>
      <c r="JF144" s="205"/>
      <c r="JG144" s="205"/>
      <c r="JH144" s="205"/>
      <c r="JI144" s="205"/>
      <c r="JJ144" s="205"/>
      <c r="JK144" s="205"/>
      <c r="JL144" s="205"/>
      <c r="JM144" s="205"/>
      <c r="JN144" s="205"/>
      <c r="JO144" s="205"/>
      <c r="JP144" s="205"/>
      <c r="JQ144" s="205"/>
      <c r="JR144" s="205"/>
      <c r="JS144" s="205"/>
      <c r="JT144" s="205"/>
      <c r="JU144" s="205"/>
      <c r="JV144" s="205"/>
      <c r="JW144" s="205"/>
      <c r="JX144" s="205"/>
      <c r="JY144" s="205"/>
      <c r="JZ144" s="205"/>
      <c r="KA144" s="205"/>
      <c r="KB144" s="205"/>
      <c r="KC144" s="205"/>
      <c r="KD144" s="205"/>
      <c r="KE144" s="205"/>
      <c r="KF144" s="205"/>
      <c r="KG144" s="205"/>
      <c r="KH144" s="205"/>
      <c r="KI144" s="205"/>
      <c r="KJ144" s="205"/>
      <c r="KK144" s="205"/>
      <c r="KL144" s="205"/>
      <c r="KM144" s="205"/>
      <c r="KN144" s="205"/>
      <c r="KO144" s="205"/>
      <c r="KP144" s="205"/>
      <c r="KQ144" s="205"/>
      <c r="KR144" s="205"/>
      <c r="KS144" s="205"/>
      <c r="KT144" s="205"/>
      <c r="KU144" s="205"/>
      <c r="KV144" s="205"/>
      <c r="KW144" s="205"/>
      <c r="KX144" s="205"/>
      <c r="KY144" s="205"/>
      <c r="KZ144" s="205"/>
      <c r="LA144" s="205"/>
      <c r="LB144" s="205"/>
      <c r="LC144" s="205"/>
      <c r="LD144" s="205"/>
      <c r="LE144" s="205"/>
      <c r="LF144" s="205"/>
      <c r="LG144" s="205"/>
      <c r="LH144" s="205"/>
      <c r="LI144" s="205"/>
      <c r="LJ144" s="205"/>
      <c r="LK144" s="205"/>
      <c r="LL144" s="205"/>
      <c r="LM144" s="205"/>
      <c r="LN144" s="205"/>
      <c r="LO144" s="205"/>
      <c r="LP144" s="205"/>
      <c r="LQ144" s="205"/>
      <c r="LR144" s="205"/>
      <c r="LS144" s="205"/>
      <c r="LT144" s="205"/>
      <c r="LU144" s="205"/>
      <c r="LV144" s="205"/>
      <c r="LW144" s="205"/>
      <c r="LX144" s="205"/>
      <c r="LY144" s="205"/>
      <c r="LZ144" s="205"/>
      <c r="MA144" s="205"/>
      <c r="MB144" s="205"/>
      <c r="MC144" s="205"/>
      <c r="MD144" s="205"/>
      <c r="ME144" s="205"/>
      <c r="MF144" s="205"/>
      <c r="MG144" s="205"/>
      <c r="MH144" s="205"/>
      <c r="MI144" s="205"/>
      <c r="MJ144" s="205"/>
      <c r="MK144" s="205"/>
      <c r="ML144" s="205"/>
      <c r="MM144" s="205"/>
      <c r="MN144" s="205"/>
      <c r="MO144" s="205"/>
      <c r="MP144" s="205"/>
      <c r="MQ144" s="205"/>
      <c r="MR144" s="205"/>
      <c r="MS144" s="205"/>
      <c r="MT144" s="205"/>
      <c r="MU144" s="205"/>
      <c r="MV144" s="205"/>
      <c r="MW144" s="205"/>
      <c r="MX144" s="205"/>
      <c r="MY144" s="205"/>
      <c r="MZ144" s="205"/>
      <c r="NA144" s="205"/>
      <c r="NB144" s="205"/>
      <c r="NC144" s="205"/>
      <c r="ND144" s="205"/>
      <c r="NE144" s="205"/>
      <c r="NF144" s="205"/>
      <c r="NG144" s="205"/>
      <c r="NH144" s="205"/>
      <c r="NI144" s="205"/>
      <c r="NJ144" s="205"/>
      <c r="NK144" s="205"/>
      <c r="NL144" s="205"/>
      <c r="NM144" s="205"/>
      <c r="NN144" s="205"/>
      <c r="NO144" s="205"/>
      <c r="NP144" s="205"/>
      <c r="NQ144" s="205"/>
      <c r="NR144" s="205"/>
      <c r="NS144" s="205"/>
      <c r="NT144" s="205"/>
      <c r="NU144" s="205"/>
      <c r="NV144" s="205"/>
      <c r="NW144" s="205"/>
      <c r="NX144" s="205"/>
      <c r="NY144" s="205"/>
      <c r="NZ144" s="205"/>
      <c r="OA144" s="205"/>
      <c r="OB144" s="205"/>
      <c r="OC144" s="205"/>
      <c r="OD144" s="205"/>
      <c r="OE144" s="205"/>
      <c r="OF144" s="205"/>
      <c r="OG144" s="205"/>
      <c r="OH144" s="205"/>
      <c r="OI144" s="205"/>
      <c r="OJ144" s="205"/>
      <c r="OK144" s="205"/>
      <c r="OL144" s="205"/>
      <c r="OM144" s="205"/>
      <c r="ON144" s="205"/>
      <c r="OO144" s="205"/>
      <c r="OP144" s="205"/>
      <c r="OQ144" s="205"/>
      <c r="OR144" s="205"/>
      <c r="OS144" s="205"/>
      <c r="OT144" s="205"/>
      <c r="OU144" s="205"/>
      <c r="OV144" s="205"/>
      <c r="OW144" s="205"/>
      <c r="OX144" s="205"/>
      <c r="OY144" s="205"/>
      <c r="OZ144" s="205"/>
      <c r="PA144" s="205"/>
      <c r="PB144" s="205"/>
      <c r="PC144" s="205"/>
      <c r="PD144" s="205"/>
      <c r="PE144" s="205"/>
      <c r="PF144" s="205"/>
      <c r="PG144" s="205"/>
      <c r="PH144" s="205"/>
      <c r="PI144" s="205"/>
      <c r="PJ144" s="205"/>
      <c r="PK144" s="205"/>
      <c r="PL144" s="205"/>
      <c r="PM144" s="205"/>
      <c r="PN144" s="205"/>
      <c r="PO144" s="205"/>
      <c r="PP144" s="205"/>
      <c r="PQ144" s="205"/>
      <c r="PR144" s="205"/>
      <c r="PS144" s="205"/>
      <c r="PT144" s="205"/>
      <c r="PU144" s="205"/>
      <c r="PV144" s="205"/>
      <c r="PW144" s="205"/>
      <c r="PX144" s="205"/>
      <c r="PY144" s="205"/>
      <c r="PZ144" s="205"/>
      <c r="QA144" s="205"/>
      <c r="QB144" s="205"/>
      <c r="QC144" s="205"/>
      <c r="QD144" s="205"/>
      <c r="QE144" s="205"/>
      <c r="QF144" s="205"/>
      <c r="QG144" s="205"/>
      <c r="QH144" s="205"/>
      <c r="QI144" s="205"/>
      <c r="QJ144" s="205"/>
      <c r="QK144" s="205"/>
      <c r="QL144" s="205"/>
      <c r="QM144" s="205"/>
      <c r="QN144" s="205"/>
      <c r="QO144" s="205"/>
      <c r="QP144" s="205"/>
      <c r="QQ144" s="205"/>
      <c r="QR144" s="205"/>
      <c r="QS144" s="205"/>
      <c r="QT144" s="205"/>
      <c r="QU144" s="205"/>
      <c r="QV144" s="205"/>
      <c r="QW144" s="205"/>
      <c r="QX144" s="205"/>
      <c r="QY144" s="205"/>
      <c r="QZ144" s="205"/>
      <c r="RA144" s="205"/>
      <c r="RB144" s="205"/>
      <c r="RC144" s="205"/>
      <c r="RD144" s="205"/>
      <c r="RE144" s="205"/>
      <c r="RF144" s="205"/>
      <c r="RG144" s="205"/>
      <c r="RH144" s="205"/>
      <c r="RI144" s="205"/>
      <c r="RJ144" s="205"/>
      <c r="RK144" s="205"/>
      <c r="RL144" s="205"/>
      <c r="RM144" s="205"/>
      <c r="RN144" s="205"/>
      <c r="RO144" s="205"/>
      <c r="RP144" s="205"/>
      <c r="RQ144" s="205"/>
      <c r="RR144" s="205"/>
      <c r="RS144" s="205"/>
      <c r="RT144" s="205"/>
      <c r="RU144" s="205"/>
      <c r="RV144" s="205"/>
      <c r="RW144" s="205"/>
      <c r="RX144" s="205"/>
      <c r="RY144" s="205"/>
      <c r="RZ144" s="205"/>
      <c r="SA144" s="205"/>
      <c r="SB144" s="205"/>
      <c r="SC144" s="205"/>
      <c r="SD144" s="205"/>
      <c r="SE144" s="205"/>
      <c r="SF144" s="205"/>
      <c r="SG144" s="205"/>
      <c r="SH144" s="205"/>
      <c r="SI144" s="205"/>
      <c r="SJ144" s="205"/>
      <c r="SK144" s="205"/>
      <c r="SL144" s="205"/>
      <c r="SM144" s="205"/>
      <c r="SN144" s="205"/>
      <c r="SO144" s="205"/>
      <c r="SP144" s="205"/>
      <c r="SQ144" s="205"/>
      <c r="SR144" s="205"/>
      <c r="SS144" s="205"/>
      <c r="ST144" s="205"/>
      <c r="SU144" s="205"/>
      <c r="TB144" s="205"/>
      <c r="TC144" s="205"/>
      <c r="TD144" s="205"/>
      <c r="TE144" s="205"/>
      <c r="TF144" s="205"/>
      <c r="TG144" s="205"/>
      <c r="TH144" s="205"/>
      <c r="TI144" s="205"/>
      <c r="TJ144" s="205"/>
      <c r="TK144" s="205"/>
      <c r="TL144" s="205"/>
      <c r="TM144" s="205"/>
      <c r="TN144" s="205"/>
      <c r="TO144" s="205"/>
      <c r="TP144" s="205"/>
      <c r="TQ144" s="205"/>
      <c r="TR144" s="205"/>
      <c r="TS144" s="205"/>
      <c r="TT144" s="205"/>
      <c r="TU144" s="205"/>
      <c r="TV144" s="205"/>
      <c r="TW144" s="205"/>
      <c r="TX144" s="205"/>
      <c r="TY144" s="205"/>
      <c r="TZ144" s="205"/>
      <c r="UA144" s="205"/>
      <c r="UB144" s="205"/>
      <c r="UC144" s="205"/>
      <c r="UD144" s="205"/>
      <c r="UE144" s="205"/>
      <c r="UF144" s="205"/>
      <c r="UG144" s="205"/>
      <c r="UH144" s="205"/>
      <c r="UI144" s="205"/>
      <c r="UJ144" s="205"/>
      <c r="UK144" s="205"/>
      <c r="UL144" s="205"/>
      <c r="UM144" s="205"/>
      <c r="UN144" s="205"/>
      <c r="UO144" s="205"/>
      <c r="UP144" s="205"/>
      <c r="UQ144" s="205"/>
      <c r="UR144" s="205"/>
      <c r="US144" s="205"/>
      <c r="UT144" s="205"/>
      <c r="UU144" s="205"/>
      <c r="UV144" s="205"/>
      <c r="UW144" s="205"/>
      <c r="UX144" s="205"/>
      <c r="UY144" s="205"/>
      <c r="UZ144" s="205"/>
      <c r="VA144" s="205"/>
      <c r="VB144" s="205"/>
      <c r="VC144" s="205"/>
      <c r="VD144" s="205"/>
      <c r="VE144" s="205"/>
      <c r="VF144" s="205"/>
      <c r="VG144" s="205"/>
      <c r="VH144" s="205"/>
      <c r="VI144" s="205"/>
      <c r="VJ144" s="205"/>
      <c r="VK144" s="205"/>
      <c r="VL144" s="205"/>
      <c r="VM144" s="205"/>
      <c r="VN144" s="205"/>
      <c r="VO144" s="205"/>
      <c r="VP144" s="205"/>
      <c r="VQ144" s="205"/>
      <c r="VR144" s="205"/>
      <c r="VS144" s="205"/>
      <c r="VT144" s="205"/>
      <c r="VU144" s="205"/>
      <c r="VV144" s="205"/>
      <c r="VW144" s="205"/>
      <c r="VX144" s="205"/>
      <c r="VY144" s="205"/>
      <c r="VZ144" s="205"/>
      <c r="WA144" s="205"/>
      <c r="WB144" s="205"/>
      <c r="WC144" s="205"/>
      <c r="WD144" s="205"/>
      <c r="WE144" s="205"/>
      <c r="WF144" s="205"/>
      <c r="WG144" s="205"/>
      <c r="WH144" s="205"/>
      <c r="WI144" s="205"/>
      <c r="WJ144" s="205"/>
      <c r="WK144" s="205"/>
      <c r="WL144" s="205"/>
      <c r="WM144" s="205"/>
      <c r="WN144" s="205"/>
      <c r="WO144" s="205"/>
      <c r="WP144" s="205"/>
      <c r="WQ144" s="205"/>
      <c r="WR144" s="205"/>
      <c r="WS144" s="205"/>
      <c r="WT144" s="205"/>
      <c r="WU144" s="205"/>
      <c r="WV144" s="205"/>
      <c r="WW144" s="205"/>
      <c r="WX144" s="205"/>
      <c r="WY144" s="205"/>
      <c r="WZ144" s="205"/>
      <c r="XA144" s="205"/>
      <c r="XB144" s="205"/>
      <c r="XC144" s="205"/>
      <c r="XD144" s="205"/>
      <c r="XE144" s="205"/>
      <c r="XF144" s="205"/>
      <c r="XG144" s="205"/>
      <c r="XH144" s="205"/>
      <c r="XI144" s="205"/>
      <c r="XJ144" s="205"/>
      <c r="XK144" s="205"/>
      <c r="XL144" s="205"/>
      <c r="XM144" s="205"/>
      <c r="XN144" s="205"/>
      <c r="XO144" s="205"/>
      <c r="XP144" s="205"/>
      <c r="XQ144" s="205"/>
      <c r="XR144" s="205"/>
      <c r="XS144" s="205"/>
      <c r="XT144" s="205"/>
      <c r="XU144" s="205"/>
      <c r="XV144" s="205"/>
      <c r="XW144" s="205"/>
      <c r="XX144" s="205"/>
      <c r="XY144" s="205"/>
      <c r="XZ144" s="205"/>
      <c r="YA144" s="205"/>
      <c r="YB144" s="205"/>
      <c r="YC144" s="205"/>
      <c r="YD144" s="205"/>
      <c r="YE144" s="205"/>
      <c r="YF144" s="205"/>
      <c r="YG144" s="205"/>
      <c r="YH144" s="205"/>
      <c r="YI144" s="205"/>
      <c r="YJ144" s="205"/>
      <c r="YK144" s="205"/>
      <c r="YL144" s="205"/>
      <c r="YM144" s="205"/>
      <c r="YN144" s="205"/>
      <c r="YO144" s="205"/>
      <c r="YP144" s="205"/>
      <c r="YQ144" s="205"/>
      <c r="YR144" s="205"/>
      <c r="YS144" s="205"/>
      <c r="YT144" s="205"/>
      <c r="YU144" s="205"/>
      <c r="YV144" s="205"/>
      <c r="YW144" s="205"/>
      <c r="YX144" s="205"/>
      <c r="YY144" s="205"/>
      <c r="YZ144" s="205"/>
      <c r="ZA144" s="205"/>
      <c r="ZB144" s="205"/>
      <c r="ZC144" s="205"/>
      <c r="ZD144" s="205"/>
      <c r="ZE144" s="205"/>
      <c r="ZF144" s="205"/>
      <c r="ZG144" s="205"/>
      <c r="ZH144" s="205"/>
      <c r="ZI144" s="205"/>
      <c r="ZJ144" s="205"/>
      <c r="ZK144" s="205"/>
      <c r="ZL144" s="205"/>
      <c r="ZM144" s="205"/>
      <c r="ZN144" s="205"/>
      <c r="ZO144" s="205"/>
      <c r="ZP144" s="205"/>
      <c r="ZQ144" s="205"/>
      <c r="ZR144" s="205"/>
      <c r="ZS144" s="205"/>
      <c r="ZT144" s="205"/>
      <c r="ZU144" s="205"/>
      <c r="ZV144" s="205"/>
      <c r="ZW144" s="205"/>
      <c r="ZX144" s="205"/>
      <c r="ZY144" s="205"/>
      <c r="ZZ144" s="205"/>
      <c r="AAA144" s="205"/>
      <c r="AAB144" s="205"/>
      <c r="AAC144" s="205"/>
      <c r="AAD144" s="205"/>
      <c r="AAE144" s="205"/>
      <c r="AAF144" s="205"/>
      <c r="AAG144" s="205"/>
      <c r="AAH144" s="205"/>
      <c r="AAI144" s="205"/>
      <c r="AAJ144" s="205"/>
      <c r="AAK144" s="205"/>
      <c r="AAL144" s="205"/>
      <c r="AAM144" s="205"/>
      <c r="AAN144" s="205"/>
      <c r="AAO144" s="205"/>
      <c r="AAP144" s="205"/>
      <c r="AAQ144" s="205"/>
      <c r="AAR144" s="205"/>
      <c r="AAS144" s="205"/>
      <c r="AAT144" s="205"/>
      <c r="AAU144" s="205"/>
      <c r="AAV144" s="205"/>
      <c r="AAW144" s="205"/>
      <c r="AAX144" s="205"/>
      <c r="AAY144" s="205"/>
      <c r="AAZ144" s="205"/>
      <c r="ABA144" s="205"/>
      <c r="ABB144" s="205"/>
      <c r="ABC144" s="205"/>
      <c r="ABD144" s="205"/>
      <c r="ABE144" s="205"/>
      <c r="ABF144" s="205"/>
      <c r="ABG144" s="205"/>
      <c r="ABH144" s="205"/>
      <c r="ABI144" s="205"/>
      <c r="ABJ144" s="205"/>
      <c r="ABK144" s="205"/>
      <c r="ABL144" s="205"/>
      <c r="ABM144" s="205"/>
      <c r="ABN144" s="205"/>
      <c r="ABO144" s="205"/>
      <c r="ABP144" s="205"/>
      <c r="ABQ144" s="205"/>
      <c r="ABR144" s="205"/>
      <c r="ABS144" s="205"/>
      <c r="ABT144" s="205"/>
      <c r="ABU144" s="205"/>
      <c r="ABV144" s="205"/>
      <c r="ABW144" s="205"/>
      <c r="ABX144" s="205"/>
      <c r="ABY144" s="205"/>
      <c r="ABZ144" s="205"/>
      <c r="ACA144" s="205"/>
      <c r="ACB144" s="205"/>
      <c r="ACC144" s="205"/>
      <c r="ACD144" s="205"/>
      <c r="ACE144" s="205"/>
      <c r="ACF144" s="205"/>
      <c r="ACG144" s="205"/>
      <c r="ACH144" s="205"/>
      <c r="ACI144" s="205"/>
      <c r="ACJ144" s="205"/>
      <c r="ACK144" s="205"/>
      <c r="ACL144" s="205"/>
      <c r="ACM144" s="205"/>
      <c r="ACN144" s="205"/>
      <c r="ACO144" s="205"/>
      <c r="ACP144" s="205"/>
      <c r="ACQ144" s="205"/>
      <c r="ACX144" s="205"/>
      <c r="ACY144" s="205"/>
      <c r="ACZ144" s="205"/>
      <c r="ADA144" s="205"/>
      <c r="ADB144" s="205"/>
      <c r="ADC144" s="205"/>
      <c r="ADD144" s="205"/>
      <c r="ADE144" s="205"/>
      <c r="ADF144" s="205"/>
      <c r="ADG144" s="205"/>
      <c r="ADH144" s="205"/>
      <c r="ADI144" s="205"/>
      <c r="ADJ144" s="205"/>
      <c r="ADK144" s="205"/>
      <c r="ADL144" s="205"/>
      <c r="ADM144" s="205"/>
      <c r="ADN144" s="205"/>
      <c r="ADO144" s="205"/>
      <c r="ADP144" s="205"/>
      <c r="ADQ144" s="205"/>
      <c r="ADR144" s="205"/>
      <c r="ADS144" s="205"/>
      <c r="ADT144" s="205"/>
      <c r="ADU144" s="205"/>
      <c r="ADV144" s="205"/>
      <c r="ADW144" s="205"/>
      <c r="ADX144" s="205"/>
      <c r="ADY144" s="205"/>
      <c r="ADZ144" s="205"/>
      <c r="AEA144" s="205"/>
      <c r="AEB144" s="205"/>
      <c r="AEC144" s="205"/>
      <c r="AED144" s="205"/>
      <c r="AEE144" s="205"/>
      <c r="AEF144" s="205"/>
      <c r="AEG144" s="205"/>
      <c r="AEH144" s="205"/>
      <c r="AEI144" s="205"/>
      <c r="AEJ144" s="205"/>
      <c r="AEK144" s="205"/>
      <c r="AEL144" s="205"/>
      <c r="AEM144" s="205"/>
      <c r="AEN144" s="205"/>
      <c r="AEO144" s="205"/>
      <c r="AEP144" s="205"/>
      <c r="AEQ144" s="205"/>
      <c r="AER144" s="205"/>
      <c r="AES144" s="205"/>
      <c r="AET144" s="205"/>
      <c r="AEU144" s="205"/>
      <c r="AEV144" s="205"/>
      <c r="AEW144" s="205"/>
      <c r="AEX144" s="205"/>
      <c r="AEY144" s="205"/>
      <c r="AEZ144" s="205"/>
      <c r="AFA144" s="205"/>
      <c r="AFB144" s="205"/>
      <c r="AFC144" s="205"/>
      <c r="AFD144" s="205"/>
      <c r="AFE144" s="205"/>
      <c r="AFF144" s="205"/>
      <c r="AFG144" s="205"/>
      <c r="AFH144" s="205"/>
      <c r="AFI144" s="205"/>
      <c r="AFJ144" s="205"/>
      <c r="AFK144" s="205"/>
      <c r="AFL144" s="205"/>
      <c r="AFM144" s="205"/>
      <c r="AFN144" s="205"/>
      <c r="AFO144" s="205"/>
      <c r="AFP144" s="205"/>
      <c r="AFQ144" s="205"/>
      <c r="AFR144" s="205"/>
      <c r="AFS144" s="205"/>
      <c r="AFT144" s="205"/>
      <c r="AFU144" s="205"/>
      <c r="AFV144" s="205"/>
      <c r="AFW144" s="205"/>
      <c r="AFX144" s="205"/>
      <c r="AFY144" s="205"/>
      <c r="AFZ144" s="205"/>
      <c r="AGA144" s="205"/>
      <c r="AGB144" s="205"/>
      <c r="AGC144" s="205"/>
      <c r="AGD144" s="205"/>
      <c r="AGE144" s="205"/>
      <c r="AGF144" s="205"/>
      <c r="AGG144" s="205"/>
      <c r="AGH144" s="205"/>
      <c r="AGI144" s="205"/>
      <c r="AGJ144" s="205"/>
      <c r="AGK144" s="205"/>
      <c r="AGL144" s="205"/>
      <c r="AGM144" s="205"/>
      <c r="AGN144" s="205"/>
      <c r="AGO144" s="205"/>
      <c r="AGP144" s="205"/>
      <c r="AGQ144" s="205"/>
      <c r="AGR144" s="205"/>
      <c r="AGS144" s="205"/>
      <c r="AGT144" s="205"/>
      <c r="AGU144" s="205"/>
      <c r="AGV144" s="205"/>
      <c r="AGW144" s="205"/>
      <c r="AGX144" s="205"/>
      <c r="AGY144" s="205"/>
      <c r="AGZ144" s="205"/>
      <c r="AHA144" s="205"/>
      <c r="AHB144" s="205"/>
      <c r="AHC144" s="205"/>
      <c r="AHD144" s="205"/>
      <c r="AHE144" s="205"/>
      <c r="AHF144" s="205"/>
      <c r="AHG144" s="205"/>
      <c r="AHH144" s="205"/>
      <c r="AHI144" s="205"/>
      <c r="AHJ144" s="205"/>
      <c r="AHK144" s="205"/>
      <c r="AHL144" s="205"/>
      <c r="AHM144" s="205"/>
      <c r="AHN144" s="205"/>
      <c r="AHO144" s="205"/>
      <c r="AHP144" s="205"/>
      <c r="AHQ144" s="205"/>
      <c r="AHR144" s="205"/>
      <c r="AHS144" s="205"/>
      <c r="AHT144" s="205"/>
      <c r="AHU144" s="205"/>
      <c r="AHV144" s="205"/>
      <c r="AHW144" s="205"/>
      <c r="AHX144" s="205"/>
      <c r="AHY144" s="205"/>
      <c r="AHZ144" s="205"/>
      <c r="AIA144" s="205"/>
      <c r="AIB144" s="205"/>
      <c r="AIC144" s="205"/>
      <c r="AID144" s="205"/>
      <c r="AIE144" s="205"/>
      <c r="AIF144" s="205"/>
      <c r="AIG144" s="205"/>
      <c r="AIH144" s="205"/>
      <c r="AII144" s="205"/>
      <c r="AIJ144" s="205"/>
      <c r="AIK144" s="205"/>
      <c r="AIL144" s="205"/>
      <c r="AIM144" s="205"/>
      <c r="AIN144" s="205"/>
      <c r="AIO144" s="205"/>
      <c r="AIP144" s="205"/>
      <c r="AIQ144" s="205"/>
      <c r="AIR144" s="205"/>
      <c r="AIS144" s="205"/>
      <c r="AIT144" s="205"/>
      <c r="AIU144" s="205"/>
      <c r="AIV144" s="205"/>
      <c r="AIW144" s="205"/>
      <c r="AIX144" s="205"/>
      <c r="AIY144" s="205"/>
      <c r="AIZ144" s="205"/>
      <c r="AJA144" s="205"/>
      <c r="AJB144" s="205"/>
      <c r="AJC144" s="205"/>
      <c r="AJD144" s="205"/>
      <c r="AJE144" s="205"/>
      <c r="AJF144" s="205"/>
      <c r="AJG144" s="205"/>
      <c r="AJH144" s="205"/>
      <c r="AJI144" s="205"/>
      <c r="AJJ144" s="205"/>
      <c r="AJK144" s="205"/>
      <c r="AJL144" s="205"/>
      <c r="AJM144" s="205"/>
      <c r="AJN144" s="205"/>
      <c r="AJO144" s="205"/>
      <c r="AJP144" s="205"/>
      <c r="AJQ144" s="205"/>
      <c r="AJR144" s="205"/>
      <c r="AJS144" s="205"/>
      <c r="AJT144" s="205"/>
      <c r="AJU144" s="205"/>
      <c r="AJV144" s="205"/>
      <c r="AJW144" s="205"/>
      <c r="AJX144" s="205"/>
      <c r="AJY144" s="205"/>
      <c r="AJZ144" s="205"/>
      <c r="AKA144" s="205"/>
      <c r="AKB144" s="205"/>
      <c r="AKC144" s="205"/>
      <c r="AKD144" s="205"/>
      <c r="AKE144" s="205"/>
      <c r="AKF144" s="205"/>
      <c r="AKG144" s="205"/>
      <c r="AKH144" s="205"/>
      <c r="AKI144" s="205"/>
      <c r="AKJ144" s="205"/>
      <c r="AKK144" s="205"/>
      <c r="AKL144" s="205"/>
      <c r="AKM144" s="205"/>
      <c r="AKN144" s="205"/>
      <c r="AKO144" s="205"/>
      <c r="AKP144" s="205"/>
      <c r="AKQ144" s="205"/>
      <c r="AKR144" s="205"/>
      <c r="AKS144" s="205"/>
      <c r="AKT144" s="205"/>
      <c r="AKU144" s="205"/>
      <c r="AKV144" s="205"/>
      <c r="AKW144" s="205"/>
      <c r="AKX144" s="205"/>
      <c r="AKY144" s="205"/>
      <c r="AKZ144" s="205"/>
      <c r="ALA144" s="205"/>
      <c r="ALB144" s="205"/>
      <c r="ALC144" s="205"/>
      <c r="ALD144" s="205"/>
      <c r="ALE144" s="205"/>
      <c r="ALF144" s="205"/>
      <c r="ALG144" s="205"/>
      <c r="ALH144" s="205"/>
      <c r="ALI144" s="205"/>
      <c r="ALJ144" s="205"/>
      <c r="ALK144" s="205"/>
      <c r="ALL144" s="205"/>
      <c r="ALM144" s="205"/>
      <c r="ALN144" s="205"/>
      <c r="ALO144" s="205"/>
      <c r="ALP144" s="205"/>
      <c r="ALQ144" s="205"/>
      <c r="ALR144" s="205"/>
      <c r="ALS144" s="205"/>
      <c r="ALT144" s="205"/>
      <c r="ALU144" s="205"/>
      <c r="ALV144" s="205"/>
      <c r="ALW144" s="205"/>
      <c r="ALX144" s="205"/>
      <c r="ALY144" s="205"/>
      <c r="ALZ144" s="205"/>
      <c r="AMA144" s="205"/>
      <c r="AMB144" s="205"/>
      <c r="AMC144" s="205"/>
      <c r="AMD144" s="205"/>
      <c r="AME144" s="205"/>
      <c r="AMF144" s="205"/>
      <c r="AMG144" s="205"/>
      <c r="AMH144" s="205"/>
      <c r="AMI144" s="205"/>
      <c r="AMJ144" s="205"/>
      <c r="AMK144" s="205"/>
      <c r="AML144" s="205"/>
      <c r="AMM144" s="205"/>
      <c r="AMT144" s="205"/>
      <c r="AMU144" s="205"/>
      <c r="AMV144" s="205"/>
      <c r="AMW144" s="205"/>
      <c r="AMX144" s="205"/>
      <c r="AMY144" s="205"/>
      <c r="AMZ144" s="205"/>
      <c r="ANA144" s="205"/>
      <c r="ANB144" s="205"/>
      <c r="ANC144" s="205"/>
      <c r="AND144" s="205"/>
      <c r="ANE144" s="205"/>
      <c r="ANF144" s="205"/>
      <c r="ANG144" s="205"/>
      <c r="ANH144" s="205"/>
      <c r="ANI144" s="205"/>
      <c r="ANJ144" s="205"/>
      <c r="ANK144" s="205"/>
      <c r="ANL144" s="205"/>
      <c r="ANM144" s="205"/>
      <c r="ANN144" s="205"/>
      <c r="ANO144" s="205"/>
      <c r="ANP144" s="205"/>
      <c r="ANQ144" s="205"/>
      <c r="ANR144" s="205"/>
      <c r="ANS144" s="205"/>
      <c r="ANT144" s="205"/>
      <c r="ANU144" s="205"/>
      <c r="ANV144" s="205"/>
      <c r="ANW144" s="205"/>
      <c r="ANX144" s="205"/>
      <c r="ANY144" s="205"/>
      <c r="ANZ144" s="205"/>
      <c r="AOA144" s="205"/>
      <c r="AOB144" s="205"/>
      <c r="AOC144" s="205"/>
      <c r="AOD144" s="205"/>
      <c r="AOE144" s="205"/>
      <c r="AOF144" s="205"/>
      <c r="AOG144" s="205"/>
      <c r="AOH144" s="205"/>
      <c r="AOI144" s="205"/>
      <c r="AOJ144" s="205"/>
      <c r="AOK144" s="205"/>
      <c r="AOL144" s="205"/>
      <c r="AOM144" s="205"/>
      <c r="AON144" s="205"/>
      <c r="AOO144" s="205"/>
      <c r="AOP144" s="205"/>
      <c r="AOQ144" s="205"/>
      <c r="AOR144" s="205"/>
      <c r="AOS144" s="205"/>
      <c r="AOT144" s="205"/>
      <c r="AOU144" s="205"/>
      <c r="AOV144" s="205"/>
      <c r="AOW144" s="205"/>
      <c r="AOX144" s="205"/>
      <c r="AOY144" s="205"/>
      <c r="AOZ144" s="205"/>
      <c r="APA144" s="205"/>
      <c r="APB144" s="205"/>
      <c r="APC144" s="205"/>
      <c r="APD144" s="205"/>
      <c r="APE144" s="205"/>
      <c r="APF144" s="205"/>
      <c r="APG144" s="205"/>
      <c r="APH144" s="205"/>
      <c r="API144" s="205"/>
      <c r="APJ144" s="205"/>
      <c r="APK144" s="205"/>
      <c r="APL144" s="205"/>
      <c r="APM144" s="205"/>
      <c r="APN144" s="205"/>
      <c r="APO144" s="205"/>
      <c r="APP144" s="205"/>
      <c r="APQ144" s="205"/>
      <c r="APR144" s="205"/>
      <c r="APS144" s="205"/>
      <c r="APT144" s="205"/>
      <c r="APU144" s="205"/>
      <c r="APV144" s="205"/>
      <c r="APW144" s="205"/>
      <c r="APX144" s="205"/>
      <c r="APY144" s="205"/>
      <c r="APZ144" s="205"/>
      <c r="AQA144" s="205"/>
      <c r="AQB144" s="205"/>
      <c r="AQC144" s="205"/>
      <c r="AQD144" s="205"/>
      <c r="AQE144" s="205"/>
      <c r="AQF144" s="205"/>
      <c r="AQG144" s="205"/>
      <c r="AQH144" s="205"/>
      <c r="AQI144" s="205"/>
      <c r="AQJ144" s="205"/>
      <c r="AQK144" s="205"/>
      <c r="AQL144" s="205"/>
      <c r="AQM144" s="205"/>
      <c r="AQN144" s="205"/>
      <c r="AQO144" s="205"/>
      <c r="AQP144" s="205"/>
      <c r="AQQ144" s="205"/>
      <c r="AQR144" s="205"/>
      <c r="AQS144" s="205"/>
      <c r="AQT144" s="205"/>
      <c r="AQU144" s="205"/>
      <c r="AQV144" s="205"/>
      <c r="AQW144" s="205"/>
      <c r="AQX144" s="205"/>
      <c r="AQY144" s="205"/>
      <c r="AQZ144" s="205"/>
      <c r="ARA144" s="205"/>
      <c r="ARB144" s="205"/>
      <c r="ARC144" s="205"/>
      <c r="ARD144" s="205"/>
      <c r="ARE144" s="205"/>
      <c r="ARF144" s="205"/>
      <c r="ARG144" s="205"/>
      <c r="ARH144" s="205"/>
      <c r="ARI144" s="205"/>
      <c r="ARJ144" s="205"/>
      <c r="ARK144" s="205"/>
      <c r="ARL144" s="205"/>
      <c r="ARM144" s="205"/>
      <c r="ARN144" s="205"/>
      <c r="ARO144" s="205"/>
      <c r="ARP144" s="205"/>
      <c r="ARQ144" s="205"/>
      <c r="ARR144" s="205"/>
      <c r="ARS144" s="205"/>
      <c r="ART144" s="205"/>
      <c r="ARU144" s="205"/>
      <c r="ARV144" s="205"/>
      <c r="ARW144" s="205"/>
      <c r="ARX144" s="205"/>
      <c r="ARY144" s="205"/>
      <c r="ARZ144" s="205"/>
      <c r="ASA144" s="205"/>
      <c r="ASB144" s="205"/>
      <c r="ASC144" s="205"/>
      <c r="ASD144" s="205"/>
      <c r="ASE144" s="205"/>
      <c r="ASF144" s="205"/>
      <c r="ASG144" s="205"/>
      <c r="ASH144" s="205"/>
      <c r="ASI144" s="205"/>
      <c r="ASJ144" s="205"/>
      <c r="ASK144" s="205"/>
      <c r="ASL144" s="205"/>
      <c r="ASM144" s="205"/>
      <c r="ASN144" s="205"/>
      <c r="ASO144" s="205"/>
      <c r="ASP144" s="205"/>
      <c r="ASQ144" s="205"/>
      <c r="ASR144" s="205"/>
      <c r="ASS144" s="205"/>
      <c r="AST144" s="205"/>
      <c r="ASU144" s="205"/>
      <c r="ASV144" s="205"/>
      <c r="ASW144" s="205"/>
      <c r="ASX144" s="205"/>
      <c r="ASY144" s="205"/>
      <c r="ASZ144" s="205"/>
      <c r="ATA144" s="205"/>
      <c r="ATB144" s="205"/>
      <c r="ATC144" s="205"/>
      <c r="ATD144" s="205"/>
      <c r="ATE144" s="205"/>
      <c r="ATF144" s="205"/>
      <c r="ATG144" s="205"/>
      <c r="ATH144" s="205"/>
      <c r="ATI144" s="205"/>
      <c r="ATJ144" s="205"/>
      <c r="ATK144" s="205"/>
      <c r="ATL144" s="205"/>
      <c r="ATM144" s="205"/>
      <c r="ATN144" s="205"/>
      <c r="ATO144" s="205"/>
      <c r="ATP144" s="205"/>
      <c r="ATQ144" s="205"/>
      <c r="ATR144" s="205"/>
      <c r="ATS144" s="205"/>
      <c r="ATT144" s="205"/>
      <c r="ATU144" s="205"/>
      <c r="ATV144" s="205"/>
      <c r="ATW144" s="205"/>
      <c r="ATX144" s="205"/>
      <c r="ATY144" s="205"/>
      <c r="ATZ144" s="205"/>
      <c r="AUA144" s="205"/>
      <c r="AUB144" s="205"/>
      <c r="AUC144" s="205"/>
      <c r="AUD144" s="205"/>
      <c r="AUE144" s="205"/>
      <c r="AUF144" s="205"/>
      <c r="AUG144" s="205"/>
      <c r="AUH144" s="205"/>
      <c r="AUI144" s="205"/>
      <c r="AUJ144" s="205"/>
      <c r="AUK144" s="205"/>
      <c r="AUL144" s="205"/>
      <c r="AUM144" s="205"/>
      <c r="AUN144" s="205"/>
      <c r="AUO144" s="205"/>
      <c r="AUP144" s="205"/>
      <c r="AUQ144" s="205"/>
      <c r="AUR144" s="205"/>
      <c r="AUS144" s="205"/>
      <c r="AUT144" s="205"/>
      <c r="AUU144" s="205"/>
      <c r="AUV144" s="205"/>
      <c r="AUW144" s="205"/>
      <c r="AUX144" s="205"/>
      <c r="AUY144" s="205"/>
      <c r="AUZ144" s="205"/>
      <c r="AVA144" s="205"/>
      <c r="AVB144" s="205"/>
      <c r="AVC144" s="205"/>
      <c r="AVD144" s="205"/>
      <c r="AVE144" s="205"/>
      <c r="AVF144" s="205"/>
      <c r="AVG144" s="205"/>
      <c r="AVH144" s="205"/>
      <c r="AVI144" s="205"/>
      <c r="AVJ144" s="205"/>
      <c r="AVK144" s="205"/>
      <c r="AVL144" s="205"/>
      <c r="AVM144" s="205"/>
      <c r="AVN144" s="205"/>
      <c r="AVO144" s="205"/>
      <c r="AVP144" s="205"/>
      <c r="AVQ144" s="205"/>
      <c r="AVR144" s="205"/>
      <c r="AVS144" s="205"/>
      <c r="AVT144" s="205"/>
      <c r="AVU144" s="205"/>
      <c r="AVV144" s="205"/>
      <c r="AVW144" s="205"/>
      <c r="AVX144" s="205"/>
      <c r="AVY144" s="205"/>
      <c r="AVZ144" s="205"/>
      <c r="AWA144" s="205"/>
      <c r="AWB144" s="205"/>
      <c r="AWC144" s="205"/>
      <c r="AWD144" s="205"/>
      <c r="AWE144" s="205"/>
      <c r="AWF144" s="205"/>
      <c r="AWG144" s="205"/>
      <c r="AWH144" s="205"/>
      <c r="AWI144" s="205"/>
      <c r="AWP144" s="205"/>
      <c r="AWQ144" s="205"/>
      <c r="AWR144" s="205"/>
      <c r="AWS144" s="205"/>
      <c r="AWT144" s="205"/>
      <c r="AWU144" s="205"/>
      <c r="AWV144" s="205"/>
      <c r="AWW144" s="205"/>
      <c r="AWX144" s="205"/>
      <c r="AWY144" s="205"/>
      <c r="AWZ144" s="205"/>
      <c r="AXA144" s="205"/>
      <c r="AXB144" s="205"/>
      <c r="AXC144" s="205"/>
      <c r="AXD144" s="205"/>
      <c r="AXE144" s="205"/>
      <c r="AXF144" s="205"/>
      <c r="AXG144" s="205"/>
      <c r="AXH144" s="205"/>
      <c r="AXI144" s="205"/>
      <c r="AXJ144" s="205"/>
      <c r="AXK144" s="205"/>
      <c r="AXL144" s="205"/>
      <c r="AXM144" s="205"/>
      <c r="AXN144" s="205"/>
      <c r="AXO144" s="205"/>
      <c r="AXP144" s="205"/>
      <c r="AXQ144" s="205"/>
      <c r="AXR144" s="205"/>
      <c r="AXS144" s="205"/>
      <c r="AXT144" s="205"/>
      <c r="AXU144" s="205"/>
      <c r="AXV144" s="205"/>
      <c r="AXW144" s="205"/>
      <c r="AXX144" s="205"/>
      <c r="AXY144" s="205"/>
      <c r="AXZ144" s="205"/>
      <c r="AYA144" s="205"/>
      <c r="AYB144" s="205"/>
      <c r="AYC144" s="205"/>
      <c r="AYD144" s="205"/>
      <c r="AYE144" s="205"/>
      <c r="AYF144" s="205"/>
      <c r="AYG144" s="205"/>
      <c r="AYH144" s="205"/>
      <c r="AYI144" s="205"/>
      <c r="AYJ144" s="205"/>
      <c r="AYK144" s="205"/>
      <c r="AYL144" s="205"/>
      <c r="AYM144" s="205"/>
      <c r="AYN144" s="205"/>
      <c r="AYO144" s="205"/>
      <c r="AYP144" s="205"/>
      <c r="AYQ144" s="205"/>
      <c r="AYR144" s="205"/>
      <c r="AYS144" s="205"/>
      <c r="AYT144" s="205"/>
      <c r="AYU144" s="205"/>
      <c r="AYV144" s="205"/>
      <c r="AYW144" s="205"/>
      <c r="AYX144" s="205"/>
      <c r="AYY144" s="205"/>
      <c r="AYZ144" s="205"/>
      <c r="AZA144" s="205"/>
      <c r="AZB144" s="205"/>
      <c r="AZC144" s="205"/>
      <c r="AZD144" s="205"/>
      <c r="AZE144" s="205"/>
      <c r="AZF144" s="205"/>
      <c r="AZG144" s="205"/>
      <c r="AZH144" s="205"/>
      <c r="AZI144" s="205"/>
      <c r="AZJ144" s="205"/>
      <c r="AZK144" s="205"/>
      <c r="AZL144" s="205"/>
      <c r="AZM144" s="205"/>
      <c r="AZN144" s="205"/>
      <c r="AZO144" s="205"/>
      <c r="AZP144" s="205"/>
      <c r="AZQ144" s="205"/>
      <c r="AZR144" s="205"/>
      <c r="AZS144" s="205"/>
      <c r="AZT144" s="205"/>
      <c r="AZU144" s="205"/>
      <c r="AZV144" s="205"/>
      <c r="AZW144" s="205"/>
      <c r="AZX144" s="205"/>
      <c r="AZY144" s="205"/>
      <c r="AZZ144" s="205"/>
      <c r="BAA144" s="205"/>
      <c r="BAB144" s="205"/>
      <c r="BAC144" s="205"/>
      <c r="BAD144" s="205"/>
      <c r="BAE144" s="205"/>
      <c r="BAF144" s="205"/>
      <c r="BAG144" s="205"/>
      <c r="BAH144" s="205"/>
      <c r="BAI144" s="205"/>
      <c r="BAJ144" s="205"/>
      <c r="BAK144" s="205"/>
      <c r="BAL144" s="205"/>
      <c r="BAM144" s="205"/>
      <c r="BAN144" s="205"/>
      <c r="BAO144" s="205"/>
      <c r="BAP144" s="205"/>
      <c r="BAQ144" s="205"/>
      <c r="BAR144" s="205"/>
      <c r="BAS144" s="205"/>
      <c r="BAT144" s="205"/>
      <c r="BAU144" s="205"/>
      <c r="BAV144" s="205"/>
      <c r="BAW144" s="205"/>
      <c r="BAX144" s="205"/>
      <c r="BAY144" s="205"/>
      <c r="BAZ144" s="205"/>
      <c r="BBA144" s="205"/>
      <c r="BBB144" s="205"/>
      <c r="BBC144" s="205"/>
      <c r="BBD144" s="205"/>
      <c r="BBE144" s="205"/>
      <c r="BBF144" s="205"/>
      <c r="BBG144" s="205"/>
      <c r="BBH144" s="205"/>
      <c r="BBI144" s="205"/>
      <c r="BBJ144" s="205"/>
      <c r="BBK144" s="205"/>
      <c r="BBL144" s="205"/>
      <c r="BBM144" s="205"/>
      <c r="BBN144" s="205"/>
      <c r="BBO144" s="205"/>
      <c r="BBP144" s="205"/>
      <c r="BBQ144" s="205"/>
      <c r="BBR144" s="205"/>
      <c r="BBS144" s="205"/>
      <c r="BBT144" s="205"/>
      <c r="BBU144" s="205"/>
      <c r="BBV144" s="205"/>
      <c r="BBW144" s="205"/>
      <c r="BBX144" s="205"/>
      <c r="BBY144" s="205"/>
      <c r="BBZ144" s="205"/>
      <c r="BCA144" s="205"/>
      <c r="BCB144" s="205"/>
      <c r="BCC144" s="205"/>
      <c r="BCD144" s="205"/>
      <c r="BCE144" s="205"/>
      <c r="BCF144" s="205"/>
      <c r="BCG144" s="205"/>
      <c r="BCH144" s="205"/>
      <c r="BCI144" s="205"/>
      <c r="BCJ144" s="205"/>
      <c r="BCK144" s="205"/>
      <c r="BCL144" s="205"/>
      <c r="BCM144" s="205"/>
      <c r="BCN144" s="205"/>
      <c r="BCO144" s="205"/>
      <c r="BCP144" s="205"/>
      <c r="BCQ144" s="205"/>
      <c r="BCR144" s="205"/>
      <c r="BCS144" s="205"/>
      <c r="BCT144" s="205"/>
      <c r="BCU144" s="205"/>
      <c r="BCV144" s="205"/>
      <c r="BCW144" s="205"/>
      <c r="BCX144" s="205"/>
      <c r="BCY144" s="205"/>
      <c r="BCZ144" s="205"/>
      <c r="BDA144" s="205"/>
      <c r="BDB144" s="205"/>
      <c r="BDC144" s="205"/>
      <c r="BDD144" s="205"/>
      <c r="BDE144" s="205"/>
      <c r="BDF144" s="205"/>
      <c r="BDG144" s="205"/>
      <c r="BDH144" s="205"/>
      <c r="BDI144" s="205"/>
      <c r="BDJ144" s="205"/>
      <c r="BDK144" s="205"/>
      <c r="BDL144" s="205"/>
      <c r="BDM144" s="205"/>
      <c r="BDN144" s="205"/>
      <c r="BDO144" s="205"/>
      <c r="BDP144" s="205"/>
      <c r="BDQ144" s="205"/>
      <c r="BDR144" s="205"/>
      <c r="BDS144" s="205"/>
      <c r="BDT144" s="205"/>
      <c r="BDU144" s="205"/>
      <c r="BDV144" s="205"/>
      <c r="BDW144" s="205"/>
      <c r="BDX144" s="205"/>
      <c r="BDY144" s="205"/>
      <c r="BDZ144" s="205"/>
      <c r="BEA144" s="205"/>
      <c r="BEB144" s="205"/>
      <c r="BEC144" s="205"/>
      <c r="BED144" s="205"/>
      <c r="BEE144" s="205"/>
      <c r="BEF144" s="205"/>
      <c r="BEG144" s="205"/>
      <c r="BEH144" s="205"/>
      <c r="BEI144" s="205"/>
      <c r="BEJ144" s="205"/>
      <c r="BEK144" s="205"/>
      <c r="BEL144" s="205"/>
      <c r="BEM144" s="205"/>
      <c r="BEN144" s="205"/>
      <c r="BEO144" s="205"/>
      <c r="BEP144" s="205"/>
      <c r="BEQ144" s="205"/>
      <c r="BER144" s="205"/>
      <c r="BES144" s="205"/>
      <c r="BET144" s="205"/>
      <c r="BEU144" s="205"/>
      <c r="BEV144" s="205"/>
      <c r="BEW144" s="205"/>
      <c r="BEX144" s="205"/>
      <c r="BEY144" s="205"/>
      <c r="BEZ144" s="205"/>
      <c r="BFA144" s="205"/>
      <c r="BFB144" s="205"/>
      <c r="BFC144" s="205"/>
      <c r="BFD144" s="205"/>
      <c r="BFE144" s="205"/>
      <c r="BFF144" s="205"/>
      <c r="BFG144" s="205"/>
      <c r="BFH144" s="205"/>
      <c r="BFI144" s="205"/>
      <c r="BFJ144" s="205"/>
      <c r="BFK144" s="205"/>
      <c r="BFL144" s="205"/>
      <c r="BFM144" s="205"/>
      <c r="BFN144" s="205"/>
      <c r="BFO144" s="205"/>
      <c r="BFP144" s="205"/>
      <c r="BFQ144" s="205"/>
      <c r="BFR144" s="205"/>
      <c r="BFS144" s="205"/>
      <c r="BFT144" s="205"/>
      <c r="BFU144" s="205"/>
      <c r="BFV144" s="205"/>
      <c r="BFW144" s="205"/>
      <c r="BFX144" s="205"/>
      <c r="BFY144" s="205"/>
      <c r="BFZ144" s="205"/>
      <c r="BGA144" s="205"/>
      <c r="BGB144" s="205"/>
      <c r="BGC144" s="205"/>
      <c r="BGD144" s="205"/>
      <c r="BGE144" s="205"/>
      <c r="BGL144" s="205"/>
      <c r="BGM144" s="205"/>
      <c r="BGN144" s="205"/>
      <c r="BGO144" s="205"/>
      <c r="BGP144" s="205"/>
      <c r="BGQ144" s="205"/>
      <c r="BGR144" s="205"/>
      <c r="BGS144" s="205"/>
      <c r="BGT144" s="205"/>
      <c r="BGU144" s="205"/>
      <c r="BGV144" s="205"/>
      <c r="BGW144" s="205"/>
      <c r="BGX144" s="205"/>
      <c r="BGY144" s="205"/>
      <c r="BGZ144" s="205"/>
      <c r="BHA144" s="205"/>
      <c r="BHB144" s="205"/>
      <c r="BHC144" s="205"/>
      <c r="BHD144" s="205"/>
      <c r="BHE144" s="205"/>
      <c r="BHF144" s="205"/>
      <c r="BHG144" s="205"/>
      <c r="BHH144" s="205"/>
      <c r="BHI144" s="205"/>
      <c r="BHJ144" s="205"/>
      <c r="BHK144" s="205"/>
      <c r="BHL144" s="205"/>
      <c r="BHM144" s="205"/>
      <c r="BHN144" s="205"/>
      <c r="BHO144" s="205"/>
      <c r="BHP144" s="205"/>
      <c r="BHQ144" s="205"/>
      <c r="BHR144" s="205"/>
      <c r="BHS144" s="205"/>
      <c r="BHT144" s="205"/>
      <c r="BHU144" s="205"/>
      <c r="BHV144" s="205"/>
      <c r="BHW144" s="205"/>
      <c r="BHX144" s="205"/>
      <c r="BHY144" s="205"/>
      <c r="BHZ144" s="205"/>
      <c r="BIA144" s="205"/>
      <c r="BIB144" s="205"/>
      <c r="BIC144" s="205"/>
      <c r="BID144" s="205"/>
      <c r="BIE144" s="205"/>
      <c r="BIF144" s="205"/>
      <c r="BIG144" s="205"/>
      <c r="BIH144" s="205"/>
      <c r="BII144" s="205"/>
      <c r="BIJ144" s="205"/>
      <c r="BIK144" s="205"/>
      <c r="BIL144" s="205"/>
      <c r="BIM144" s="205"/>
      <c r="BIN144" s="205"/>
      <c r="BIO144" s="205"/>
      <c r="BIP144" s="205"/>
      <c r="BIQ144" s="205"/>
      <c r="BIR144" s="205"/>
      <c r="BIS144" s="205"/>
      <c r="BIT144" s="205"/>
      <c r="BIU144" s="205"/>
      <c r="BIV144" s="205"/>
      <c r="BIW144" s="205"/>
      <c r="BIX144" s="205"/>
      <c r="BIY144" s="205"/>
      <c r="BIZ144" s="205"/>
      <c r="BJA144" s="205"/>
      <c r="BJB144" s="205"/>
      <c r="BJC144" s="205"/>
      <c r="BJD144" s="205"/>
      <c r="BJE144" s="205"/>
      <c r="BJF144" s="205"/>
      <c r="BJG144" s="205"/>
      <c r="BJH144" s="205"/>
      <c r="BJI144" s="205"/>
      <c r="BJJ144" s="205"/>
      <c r="BJK144" s="205"/>
      <c r="BJL144" s="205"/>
      <c r="BJM144" s="205"/>
      <c r="BJN144" s="205"/>
      <c r="BJO144" s="205"/>
      <c r="BJP144" s="205"/>
      <c r="BJQ144" s="205"/>
      <c r="BJR144" s="205"/>
      <c r="BJS144" s="205"/>
      <c r="BJT144" s="205"/>
      <c r="BJU144" s="205"/>
      <c r="BJV144" s="205"/>
      <c r="BJW144" s="205"/>
      <c r="BJX144" s="205"/>
      <c r="BJY144" s="205"/>
      <c r="BJZ144" s="205"/>
      <c r="BKA144" s="205"/>
      <c r="BKB144" s="205"/>
      <c r="BKC144" s="205"/>
      <c r="BKD144" s="205"/>
      <c r="BKE144" s="205"/>
      <c r="BKF144" s="205"/>
      <c r="BKG144" s="205"/>
      <c r="BKH144" s="205"/>
      <c r="BKI144" s="205"/>
      <c r="BKJ144" s="205"/>
      <c r="BKK144" s="205"/>
      <c r="BKL144" s="205"/>
      <c r="BKM144" s="205"/>
      <c r="BKN144" s="205"/>
      <c r="BKO144" s="205"/>
      <c r="BKP144" s="205"/>
      <c r="BKQ144" s="205"/>
      <c r="BKR144" s="205"/>
      <c r="BKS144" s="205"/>
      <c r="BKT144" s="205"/>
      <c r="BKU144" s="205"/>
      <c r="BKV144" s="205"/>
      <c r="BKW144" s="205"/>
      <c r="BKX144" s="205"/>
      <c r="BKY144" s="205"/>
      <c r="BKZ144" s="205"/>
      <c r="BLA144" s="205"/>
      <c r="BLB144" s="205"/>
      <c r="BLC144" s="205"/>
      <c r="BLD144" s="205"/>
      <c r="BLE144" s="205"/>
      <c r="BLF144" s="205"/>
      <c r="BLG144" s="205"/>
      <c r="BLH144" s="205"/>
      <c r="BLI144" s="205"/>
      <c r="BLJ144" s="205"/>
      <c r="BLK144" s="205"/>
      <c r="BLL144" s="205"/>
      <c r="BLM144" s="205"/>
      <c r="BLN144" s="205"/>
      <c r="BLO144" s="205"/>
      <c r="BLP144" s="205"/>
      <c r="BLQ144" s="205"/>
      <c r="BLR144" s="205"/>
      <c r="BLS144" s="205"/>
      <c r="BLT144" s="205"/>
      <c r="BLU144" s="205"/>
      <c r="BLV144" s="205"/>
      <c r="BLW144" s="205"/>
      <c r="BLX144" s="205"/>
      <c r="BLY144" s="205"/>
      <c r="BLZ144" s="205"/>
      <c r="BMA144" s="205"/>
      <c r="BMB144" s="205"/>
      <c r="BMC144" s="205"/>
      <c r="BMD144" s="205"/>
      <c r="BME144" s="205"/>
      <c r="BMF144" s="205"/>
      <c r="BMG144" s="205"/>
      <c r="BMH144" s="205"/>
      <c r="BMI144" s="205"/>
      <c r="BMJ144" s="205"/>
      <c r="BMK144" s="205"/>
      <c r="BML144" s="205"/>
      <c r="BMM144" s="205"/>
      <c r="BMN144" s="205"/>
      <c r="BMO144" s="205"/>
      <c r="BMP144" s="205"/>
      <c r="BMQ144" s="205"/>
      <c r="BMR144" s="205"/>
      <c r="BMS144" s="205"/>
      <c r="BMT144" s="205"/>
      <c r="BMU144" s="205"/>
      <c r="BMV144" s="205"/>
      <c r="BMW144" s="205"/>
      <c r="BMX144" s="205"/>
      <c r="BMY144" s="205"/>
      <c r="BMZ144" s="205"/>
      <c r="BNA144" s="205"/>
      <c r="BNB144" s="205"/>
      <c r="BNC144" s="205"/>
      <c r="BND144" s="205"/>
      <c r="BNE144" s="205"/>
      <c r="BNF144" s="205"/>
      <c r="BNG144" s="205"/>
      <c r="BNH144" s="205"/>
      <c r="BNI144" s="205"/>
      <c r="BNJ144" s="205"/>
      <c r="BNK144" s="205"/>
      <c r="BNL144" s="205"/>
      <c r="BNM144" s="205"/>
      <c r="BNN144" s="205"/>
      <c r="BNO144" s="205"/>
      <c r="BNP144" s="205"/>
      <c r="BNQ144" s="205"/>
      <c r="BNR144" s="205"/>
      <c r="BNS144" s="205"/>
      <c r="BNT144" s="205"/>
      <c r="BNU144" s="205"/>
      <c r="BNV144" s="205"/>
      <c r="BNW144" s="205"/>
      <c r="BNX144" s="205"/>
      <c r="BNY144" s="205"/>
      <c r="BNZ144" s="205"/>
      <c r="BOA144" s="205"/>
      <c r="BOB144" s="205"/>
      <c r="BOC144" s="205"/>
      <c r="BOD144" s="205"/>
      <c r="BOE144" s="205"/>
      <c r="BOF144" s="205"/>
      <c r="BOG144" s="205"/>
      <c r="BOH144" s="205"/>
      <c r="BOI144" s="205"/>
      <c r="BOJ144" s="205"/>
      <c r="BOK144" s="205"/>
      <c r="BOL144" s="205"/>
      <c r="BOM144" s="205"/>
      <c r="BON144" s="205"/>
      <c r="BOO144" s="205"/>
      <c r="BOP144" s="205"/>
      <c r="BOQ144" s="205"/>
      <c r="BOR144" s="205"/>
      <c r="BOS144" s="205"/>
      <c r="BOT144" s="205"/>
      <c r="BOU144" s="205"/>
      <c r="BOV144" s="205"/>
      <c r="BOW144" s="205"/>
      <c r="BOX144" s="205"/>
      <c r="BOY144" s="205"/>
      <c r="BOZ144" s="205"/>
      <c r="BPA144" s="205"/>
      <c r="BPB144" s="205"/>
      <c r="BPC144" s="205"/>
      <c r="BPD144" s="205"/>
      <c r="BPE144" s="205"/>
      <c r="BPF144" s="205"/>
      <c r="BPG144" s="205"/>
      <c r="BPH144" s="205"/>
      <c r="BPI144" s="205"/>
      <c r="BPJ144" s="205"/>
      <c r="BPK144" s="205"/>
      <c r="BPL144" s="205"/>
      <c r="BPM144" s="205"/>
      <c r="BPN144" s="205"/>
      <c r="BPO144" s="205"/>
      <c r="BPP144" s="205"/>
      <c r="BPQ144" s="205"/>
      <c r="BPR144" s="205"/>
      <c r="BPS144" s="205"/>
      <c r="BPT144" s="205"/>
      <c r="BPU144" s="205"/>
      <c r="BPV144" s="205"/>
      <c r="BPW144" s="205"/>
      <c r="BPX144" s="205"/>
      <c r="BPY144" s="205"/>
      <c r="BPZ144" s="205"/>
      <c r="BQA144" s="205"/>
      <c r="BQH144" s="205"/>
      <c r="BQI144" s="205"/>
      <c r="BQJ144" s="205"/>
      <c r="BQK144" s="205"/>
      <c r="BQL144" s="205"/>
      <c r="BQM144" s="205"/>
      <c r="BQN144" s="205"/>
      <c r="BQO144" s="205"/>
      <c r="BQP144" s="205"/>
      <c r="BQQ144" s="205"/>
      <c r="BQR144" s="205"/>
      <c r="BQS144" s="205"/>
      <c r="BQT144" s="205"/>
      <c r="BQU144" s="205"/>
      <c r="BQV144" s="205"/>
      <c r="BQW144" s="205"/>
      <c r="BQX144" s="205"/>
      <c r="BQY144" s="205"/>
      <c r="BQZ144" s="205"/>
      <c r="BRA144" s="205"/>
      <c r="BRB144" s="205"/>
      <c r="BRC144" s="205"/>
      <c r="BRD144" s="205"/>
      <c r="BRE144" s="205"/>
      <c r="BRF144" s="205"/>
      <c r="BRG144" s="205"/>
      <c r="BRH144" s="205"/>
      <c r="BRI144" s="205"/>
      <c r="BRJ144" s="205"/>
      <c r="BRK144" s="205"/>
      <c r="BRL144" s="205"/>
      <c r="BRM144" s="205"/>
      <c r="BRN144" s="205"/>
      <c r="BRO144" s="205"/>
      <c r="BRP144" s="205"/>
      <c r="BRQ144" s="205"/>
      <c r="BRR144" s="205"/>
      <c r="BRS144" s="205"/>
      <c r="BRT144" s="205"/>
      <c r="BRU144" s="205"/>
      <c r="BRV144" s="205"/>
      <c r="BRW144" s="205"/>
      <c r="BRX144" s="205"/>
      <c r="BRY144" s="205"/>
      <c r="BRZ144" s="205"/>
      <c r="BSA144" s="205"/>
      <c r="BSB144" s="205"/>
      <c r="BSC144" s="205"/>
      <c r="BSD144" s="205"/>
      <c r="BSE144" s="205"/>
      <c r="BSF144" s="205"/>
      <c r="BSG144" s="205"/>
      <c r="BSH144" s="205"/>
      <c r="BSI144" s="205"/>
      <c r="BSJ144" s="205"/>
      <c r="BSK144" s="205"/>
      <c r="BSL144" s="205"/>
      <c r="BSM144" s="205"/>
      <c r="BSN144" s="205"/>
      <c r="BSO144" s="205"/>
      <c r="BSP144" s="205"/>
      <c r="BSQ144" s="205"/>
      <c r="BSR144" s="205"/>
      <c r="BSS144" s="205"/>
      <c r="BST144" s="205"/>
      <c r="BSU144" s="205"/>
      <c r="BSV144" s="205"/>
      <c r="BSW144" s="205"/>
      <c r="BSX144" s="205"/>
      <c r="BSY144" s="205"/>
      <c r="BSZ144" s="205"/>
      <c r="BTA144" s="205"/>
      <c r="BTB144" s="205"/>
      <c r="BTC144" s="205"/>
      <c r="BTD144" s="205"/>
      <c r="BTE144" s="205"/>
      <c r="BTF144" s="205"/>
      <c r="BTG144" s="205"/>
      <c r="BTH144" s="205"/>
      <c r="BTI144" s="205"/>
      <c r="BTJ144" s="205"/>
      <c r="BTK144" s="205"/>
      <c r="BTL144" s="205"/>
      <c r="BTM144" s="205"/>
      <c r="BTN144" s="205"/>
      <c r="BTO144" s="205"/>
      <c r="BTP144" s="205"/>
      <c r="BTQ144" s="205"/>
      <c r="BTR144" s="205"/>
      <c r="BTS144" s="205"/>
      <c r="BTT144" s="205"/>
      <c r="BTU144" s="205"/>
      <c r="BTV144" s="205"/>
      <c r="BTW144" s="205"/>
      <c r="BTX144" s="205"/>
      <c r="BTY144" s="205"/>
      <c r="BTZ144" s="205"/>
      <c r="BUA144" s="205"/>
      <c r="BUB144" s="205"/>
      <c r="BUC144" s="205"/>
      <c r="BUD144" s="205"/>
      <c r="BUE144" s="205"/>
      <c r="BUF144" s="205"/>
      <c r="BUG144" s="205"/>
      <c r="BUH144" s="205"/>
      <c r="BUI144" s="205"/>
      <c r="BUJ144" s="205"/>
      <c r="BUK144" s="205"/>
      <c r="BUL144" s="205"/>
      <c r="BUM144" s="205"/>
      <c r="BUN144" s="205"/>
      <c r="BUO144" s="205"/>
      <c r="BUP144" s="205"/>
      <c r="BUQ144" s="205"/>
      <c r="BUR144" s="205"/>
      <c r="BUS144" s="205"/>
      <c r="BUT144" s="205"/>
      <c r="BUU144" s="205"/>
      <c r="BUV144" s="205"/>
      <c r="BUW144" s="205"/>
      <c r="BUX144" s="205"/>
      <c r="BUY144" s="205"/>
      <c r="BUZ144" s="205"/>
      <c r="BVA144" s="205"/>
      <c r="BVB144" s="205"/>
      <c r="BVC144" s="205"/>
      <c r="BVD144" s="205"/>
      <c r="BVE144" s="205"/>
      <c r="BVF144" s="205"/>
      <c r="BVG144" s="205"/>
      <c r="BVH144" s="205"/>
      <c r="BVI144" s="205"/>
      <c r="BVJ144" s="205"/>
      <c r="BVK144" s="205"/>
      <c r="BVL144" s="205"/>
      <c r="BVM144" s="205"/>
      <c r="BVN144" s="205"/>
      <c r="BVO144" s="205"/>
      <c r="BVP144" s="205"/>
      <c r="BVQ144" s="205"/>
      <c r="BVR144" s="205"/>
      <c r="BVS144" s="205"/>
      <c r="BVT144" s="205"/>
      <c r="BVU144" s="205"/>
      <c r="BVV144" s="205"/>
      <c r="BVW144" s="205"/>
      <c r="BVX144" s="205"/>
      <c r="BVY144" s="205"/>
      <c r="BVZ144" s="205"/>
      <c r="BWA144" s="205"/>
      <c r="BWB144" s="205"/>
      <c r="BWC144" s="205"/>
      <c r="BWD144" s="205"/>
      <c r="BWE144" s="205"/>
      <c r="BWF144" s="205"/>
      <c r="BWG144" s="205"/>
      <c r="BWH144" s="205"/>
      <c r="BWI144" s="205"/>
      <c r="BWJ144" s="205"/>
      <c r="BWK144" s="205"/>
      <c r="BWL144" s="205"/>
      <c r="BWM144" s="205"/>
      <c r="BWN144" s="205"/>
      <c r="BWO144" s="205"/>
      <c r="BWP144" s="205"/>
      <c r="BWQ144" s="205"/>
      <c r="BWR144" s="205"/>
      <c r="BWS144" s="205"/>
      <c r="BWT144" s="205"/>
      <c r="BWU144" s="205"/>
      <c r="BWV144" s="205"/>
      <c r="BWW144" s="205"/>
      <c r="BWX144" s="205"/>
      <c r="BWY144" s="205"/>
      <c r="BWZ144" s="205"/>
      <c r="BXA144" s="205"/>
      <c r="BXB144" s="205"/>
      <c r="BXC144" s="205"/>
      <c r="BXD144" s="205"/>
      <c r="BXE144" s="205"/>
      <c r="BXF144" s="205"/>
      <c r="BXG144" s="205"/>
      <c r="BXH144" s="205"/>
      <c r="BXI144" s="205"/>
      <c r="BXJ144" s="205"/>
      <c r="BXK144" s="205"/>
      <c r="BXL144" s="205"/>
      <c r="BXM144" s="205"/>
      <c r="BXN144" s="205"/>
      <c r="BXO144" s="205"/>
      <c r="BXP144" s="205"/>
      <c r="BXQ144" s="205"/>
      <c r="BXR144" s="205"/>
      <c r="BXS144" s="205"/>
      <c r="BXT144" s="205"/>
      <c r="BXU144" s="205"/>
      <c r="BXV144" s="205"/>
      <c r="BXW144" s="205"/>
      <c r="BXX144" s="205"/>
      <c r="BXY144" s="205"/>
      <c r="BXZ144" s="205"/>
      <c r="BYA144" s="205"/>
      <c r="BYB144" s="205"/>
      <c r="BYC144" s="205"/>
      <c r="BYD144" s="205"/>
      <c r="BYE144" s="205"/>
      <c r="BYF144" s="205"/>
      <c r="BYG144" s="205"/>
      <c r="BYH144" s="205"/>
      <c r="BYI144" s="205"/>
      <c r="BYJ144" s="205"/>
      <c r="BYK144" s="205"/>
      <c r="BYL144" s="205"/>
      <c r="BYM144" s="205"/>
      <c r="BYN144" s="205"/>
      <c r="BYO144" s="205"/>
      <c r="BYP144" s="205"/>
      <c r="BYQ144" s="205"/>
      <c r="BYR144" s="205"/>
      <c r="BYS144" s="205"/>
      <c r="BYT144" s="205"/>
      <c r="BYU144" s="205"/>
      <c r="BYV144" s="205"/>
      <c r="BYW144" s="205"/>
      <c r="BYX144" s="205"/>
      <c r="BYY144" s="205"/>
      <c r="BYZ144" s="205"/>
      <c r="BZA144" s="205"/>
      <c r="BZB144" s="205"/>
      <c r="BZC144" s="205"/>
      <c r="BZD144" s="205"/>
      <c r="BZE144" s="205"/>
      <c r="BZF144" s="205"/>
      <c r="BZG144" s="205"/>
      <c r="BZH144" s="205"/>
      <c r="BZI144" s="205"/>
      <c r="BZJ144" s="205"/>
      <c r="BZK144" s="205"/>
      <c r="BZL144" s="205"/>
      <c r="BZM144" s="205"/>
      <c r="BZN144" s="205"/>
      <c r="BZO144" s="205"/>
      <c r="BZP144" s="205"/>
      <c r="BZQ144" s="205"/>
      <c r="BZR144" s="205"/>
      <c r="BZS144" s="205"/>
      <c r="BZT144" s="205"/>
      <c r="BZU144" s="205"/>
      <c r="BZV144" s="205"/>
      <c r="BZW144" s="205"/>
      <c r="CAD144" s="205"/>
      <c r="CAE144" s="205"/>
      <c r="CAF144" s="205"/>
      <c r="CAG144" s="205"/>
      <c r="CAH144" s="205"/>
      <c r="CAI144" s="205"/>
      <c r="CAJ144" s="205"/>
      <c r="CAK144" s="205"/>
      <c r="CAL144" s="205"/>
      <c r="CAM144" s="205"/>
      <c r="CAN144" s="205"/>
      <c r="CAO144" s="205"/>
      <c r="CAP144" s="205"/>
      <c r="CAQ144" s="205"/>
      <c r="CAR144" s="205"/>
      <c r="CAS144" s="205"/>
      <c r="CAT144" s="205"/>
      <c r="CAU144" s="205"/>
      <c r="CAV144" s="205"/>
      <c r="CAW144" s="205"/>
      <c r="CAX144" s="205"/>
      <c r="CAY144" s="205"/>
      <c r="CAZ144" s="205"/>
      <c r="CBA144" s="205"/>
      <c r="CBB144" s="205"/>
      <c r="CBC144" s="205"/>
      <c r="CBD144" s="205"/>
      <c r="CBE144" s="205"/>
      <c r="CBF144" s="205"/>
      <c r="CBG144" s="205"/>
      <c r="CBH144" s="205"/>
      <c r="CBI144" s="205"/>
      <c r="CBJ144" s="205"/>
      <c r="CBK144" s="205"/>
      <c r="CBL144" s="205"/>
      <c r="CBM144" s="205"/>
      <c r="CBN144" s="205"/>
      <c r="CBO144" s="205"/>
      <c r="CBP144" s="205"/>
      <c r="CBQ144" s="205"/>
      <c r="CBR144" s="205"/>
      <c r="CBS144" s="205"/>
      <c r="CBT144" s="205"/>
      <c r="CBU144" s="205"/>
      <c r="CBV144" s="205"/>
      <c r="CBW144" s="205"/>
      <c r="CBX144" s="205"/>
      <c r="CBY144" s="205"/>
      <c r="CBZ144" s="205"/>
      <c r="CCA144" s="205"/>
      <c r="CCB144" s="205"/>
      <c r="CCC144" s="205"/>
      <c r="CCD144" s="205"/>
      <c r="CCE144" s="205"/>
      <c r="CCF144" s="205"/>
      <c r="CCG144" s="205"/>
      <c r="CCH144" s="205"/>
      <c r="CCI144" s="205"/>
      <c r="CCJ144" s="205"/>
      <c r="CCK144" s="205"/>
      <c r="CCL144" s="205"/>
      <c r="CCM144" s="205"/>
      <c r="CCN144" s="205"/>
      <c r="CCO144" s="205"/>
      <c r="CCP144" s="205"/>
      <c r="CCQ144" s="205"/>
      <c r="CCR144" s="205"/>
      <c r="CCS144" s="205"/>
      <c r="CCT144" s="205"/>
      <c r="CCU144" s="205"/>
      <c r="CCV144" s="205"/>
      <c r="CCW144" s="205"/>
      <c r="CCX144" s="205"/>
      <c r="CCY144" s="205"/>
      <c r="CCZ144" s="205"/>
      <c r="CDA144" s="205"/>
      <c r="CDB144" s="205"/>
      <c r="CDC144" s="205"/>
      <c r="CDD144" s="205"/>
      <c r="CDE144" s="205"/>
      <c r="CDF144" s="205"/>
      <c r="CDG144" s="205"/>
      <c r="CDH144" s="205"/>
      <c r="CDI144" s="205"/>
      <c r="CDJ144" s="205"/>
      <c r="CDK144" s="205"/>
      <c r="CDL144" s="205"/>
      <c r="CDM144" s="205"/>
      <c r="CDN144" s="205"/>
      <c r="CDO144" s="205"/>
      <c r="CDP144" s="205"/>
      <c r="CDQ144" s="205"/>
      <c r="CDR144" s="205"/>
      <c r="CDS144" s="205"/>
      <c r="CDT144" s="205"/>
      <c r="CDU144" s="205"/>
      <c r="CDV144" s="205"/>
      <c r="CDW144" s="205"/>
      <c r="CDX144" s="205"/>
      <c r="CDY144" s="205"/>
      <c r="CDZ144" s="205"/>
      <c r="CEA144" s="205"/>
      <c r="CEB144" s="205"/>
      <c r="CEC144" s="205"/>
      <c r="CED144" s="205"/>
      <c r="CEE144" s="205"/>
      <c r="CEF144" s="205"/>
      <c r="CEG144" s="205"/>
      <c r="CEH144" s="205"/>
      <c r="CEI144" s="205"/>
      <c r="CEJ144" s="205"/>
      <c r="CEK144" s="205"/>
      <c r="CEL144" s="205"/>
      <c r="CEM144" s="205"/>
      <c r="CEN144" s="205"/>
      <c r="CEO144" s="205"/>
      <c r="CEP144" s="205"/>
      <c r="CEQ144" s="205"/>
      <c r="CER144" s="205"/>
      <c r="CES144" s="205"/>
      <c r="CET144" s="205"/>
      <c r="CEU144" s="205"/>
      <c r="CEV144" s="205"/>
      <c r="CEW144" s="205"/>
      <c r="CEX144" s="205"/>
      <c r="CEY144" s="205"/>
      <c r="CEZ144" s="205"/>
      <c r="CFA144" s="205"/>
      <c r="CFB144" s="205"/>
      <c r="CFC144" s="205"/>
      <c r="CFD144" s="205"/>
      <c r="CFE144" s="205"/>
      <c r="CFF144" s="205"/>
      <c r="CFG144" s="205"/>
      <c r="CFH144" s="205"/>
      <c r="CFI144" s="205"/>
      <c r="CFJ144" s="205"/>
      <c r="CFK144" s="205"/>
      <c r="CFL144" s="205"/>
      <c r="CFM144" s="205"/>
      <c r="CFN144" s="205"/>
      <c r="CFO144" s="205"/>
      <c r="CFP144" s="205"/>
      <c r="CFQ144" s="205"/>
      <c r="CFR144" s="205"/>
      <c r="CFS144" s="205"/>
      <c r="CFT144" s="205"/>
      <c r="CFU144" s="205"/>
      <c r="CFV144" s="205"/>
      <c r="CFW144" s="205"/>
      <c r="CFX144" s="205"/>
      <c r="CFY144" s="205"/>
      <c r="CFZ144" s="205"/>
      <c r="CGA144" s="205"/>
      <c r="CGB144" s="205"/>
      <c r="CGC144" s="205"/>
      <c r="CGD144" s="205"/>
      <c r="CGE144" s="205"/>
      <c r="CGF144" s="205"/>
      <c r="CGG144" s="205"/>
      <c r="CGH144" s="205"/>
      <c r="CGI144" s="205"/>
      <c r="CGJ144" s="205"/>
      <c r="CGK144" s="205"/>
      <c r="CGL144" s="205"/>
      <c r="CGM144" s="205"/>
      <c r="CGN144" s="205"/>
      <c r="CGO144" s="205"/>
      <c r="CGP144" s="205"/>
      <c r="CGQ144" s="205"/>
      <c r="CGR144" s="205"/>
      <c r="CGS144" s="205"/>
      <c r="CGT144" s="205"/>
      <c r="CGU144" s="205"/>
      <c r="CGV144" s="205"/>
      <c r="CGW144" s="205"/>
      <c r="CGX144" s="205"/>
      <c r="CGY144" s="205"/>
      <c r="CGZ144" s="205"/>
      <c r="CHA144" s="205"/>
      <c r="CHB144" s="205"/>
      <c r="CHC144" s="205"/>
      <c r="CHD144" s="205"/>
      <c r="CHE144" s="205"/>
      <c r="CHF144" s="205"/>
      <c r="CHG144" s="205"/>
      <c r="CHH144" s="205"/>
      <c r="CHI144" s="205"/>
      <c r="CHJ144" s="205"/>
      <c r="CHK144" s="205"/>
      <c r="CHL144" s="205"/>
      <c r="CHM144" s="205"/>
      <c r="CHN144" s="205"/>
      <c r="CHO144" s="205"/>
      <c r="CHP144" s="205"/>
      <c r="CHQ144" s="205"/>
      <c r="CHR144" s="205"/>
      <c r="CHS144" s="205"/>
      <c r="CHT144" s="205"/>
      <c r="CHU144" s="205"/>
      <c r="CHV144" s="205"/>
      <c r="CHW144" s="205"/>
      <c r="CHX144" s="205"/>
      <c r="CHY144" s="205"/>
      <c r="CHZ144" s="205"/>
      <c r="CIA144" s="205"/>
      <c r="CIB144" s="205"/>
      <c r="CIC144" s="205"/>
      <c r="CID144" s="205"/>
      <c r="CIE144" s="205"/>
      <c r="CIF144" s="205"/>
      <c r="CIG144" s="205"/>
      <c r="CIH144" s="205"/>
      <c r="CII144" s="205"/>
      <c r="CIJ144" s="205"/>
      <c r="CIK144" s="205"/>
      <c r="CIL144" s="205"/>
      <c r="CIM144" s="205"/>
      <c r="CIN144" s="205"/>
      <c r="CIO144" s="205"/>
      <c r="CIP144" s="205"/>
      <c r="CIQ144" s="205"/>
      <c r="CIR144" s="205"/>
      <c r="CIS144" s="205"/>
      <c r="CIT144" s="205"/>
      <c r="CIU144" s="205"/>
      <c r="CIV144" s="205"/>
      <c r="CIW144" s="205"/>
      <c r="CIX144" s="205"/>
      <c r="CIY144" s="205"/>
      <c r="CIZ144" s="205"/>
      <c r="CJA144" s="205"/>
      <c r="CJB144" s="205"/>
      <c r="CJC144" s="205"/>
      <c r="CJD144" s="205"/>
      <c r="CJE144" s="205"/>
      <c r="CJF144" s="205"/>
      <c r="CJG144" s="205"/>
      <c r="CJH144" s="205"/>
      <c r="CJI144" s="205"/>
      <c r="CJJ144" s="205"/>
      <c r="CJK144" s="205"/>
      <c r="CJL144" s="205"/>
      <c r="CJM144" s="205"/>
      <c r="CJN144" s="205"/>
      <c r="CJO144" s="205"/>
      <c r="CJP144" s="205"/>
      <c r="CJQ144" s="205"/>
      <c r="CJR144" s="205"/>
      <c r="CJS144" s="205"/>
      <c r="CJZ144" s="205"/>
      <c r="CKA144" s="205"/>
      <c r="CKB144" s="205"/>
      <c r="CKC144" s="205"/>
      <c r="CKD144" s="205"/>
      <c r="CKE144" s="205"/>
      <c r="CKF144" s="205"/>
      <c r="CKG144" s="205"/>
      <c r="CKH144" s="205"/>
      <c r="CKI144" s="205"/>
      <c r="CKJ144" s="205"/>
      <c r="CKK144" s="205"/>
      <c r="CKL144" s="205"/>
      <c r="CKM144" s="205"/>
      <c r="CKN144" s="205"/>
      <c r="CKO144" s="205"/>
      <c r="CKP144" s="205"/>
      <c r="CKQ144" s="205"/>
      <c r="CKR144" s="205"/>
      <c r="CKS144" s="205"/>
      <c r="CKT144" s="205"/>
      <c r="CKU144" s="205"/>
      <c r="CKV144" s="205"/>
      <c r="CKW144" s="205"/>
      <c r="CKX144" s="205"/>
      <c r="CKY144" s="205"/>
      <c r="CKZ144" s="205"/>
      <c r="CLA144" s="205"/>
      <c r="CLB144" s="205"/>
      <c r="CLC144" s="205"/>
      <c r="CLD144" s="205"/>
      <c r="CLE144" s="205"/>
      <c r="CLF144" s="205"/>
      <c r="CLG144" s="205"/>
      <c r="CLH144" s="205"/>
      <c r="CLI144" s="205"/>
      <c r="CLJ144" s="205"/>
      <c r="CLK144" s="205"/>
      <c r="CLL144" s="205"/>
      <c r="CLM144" s="205"/>
      <c r="CLN144" s="205"/>
      <c r="CLO144" s="205"/>
      <c r="CLP144" s="205"/>
      <c r="CLQ144" s="205"/>
      <c r="CLR144" s="205"/>
      <c r="CLS144" s="205"/>
      <c r="CLT144" s="205"/>
      <c r="CLU144" s="205"/>
      <c r="CLV144" s="205"/>
      <c r="CLW144" s="205"/>
      <c r="CLX144" s="205"/>
      <c r="CLY144" s="205"/>
      <c r="CLZ144" s="205"/>
      <c r="CMA144" s="205"/>
      <c r="CMB144" s="205"/>
      <c r="CMC144" s="205"/>
      <c r="CMD144" s="205"/>
      <c r="CME144" s="205"/>
      <c r="CMF144" s="205"/>
      <c r="CMG144" s="205"/>
      <c r="CMH144" s="205"/>
      <c r="CMI144" s="205"/>
      <c r="CMJ144" s="205"/>
      <c r="CMK144" s="205"/>
      <c r="CML144" s="205"/>
      <c r="CMM144" s="205"/>
      <c r="CMN144" s="205"/>
      <c r="CMO144" s="205"/>
      <c r="CMP144" s="205"/>
      <c r="CMQ144" s="205"/>
      <c r="CMR144" s="205"/>
      <c r="CMS144" s="205"/>
      <c r="CMT144" s="205"/>
      <c r="CMU144" s="205"/>
      <c r="CMV144" s="205"/>
      <c r="CMW144" s="205"/>
      <c r="CMX144" s="205"/>
      <c r="CMY144" s="205"/>
      <c r="CMZ144" s="205"/>
      <c r="CNA144" s="205"/>
      <c r="CNB144" s="205"/>
      <c r="CNC144" s="205"/>
      <c r="CND144" s="205"/>
      <c r="CNE144" s="205"/>
      <c r="CNF144" s="205"/>
      <c r="CNG144" s="205"/>
      <c r="CNH144" s="205"/>
      <c r="CNI144" s="205"/>
      <c r="CNJ144" s="205"/>
      <c r="CNK144" s="205"/>
      <c r="CNL144" s="205"/>
      <c r="CNM144" s="205"/>
      <c r="CNN144" s="205"/>
      <c r="CNO144" s="205"/>
      <c r="CNP144" s="205"/>
      <c r="CNQ144" s="205"/>
      <c r="CNR144" s="205"/>
      <c r="CNS144" s="205"/>
      <c r="CNT144" s="205"/>
      <c r="CNU144" s="205"/>
      <c r="CNV144" s="205"/>
      <c r="CNW144" s="205"/>
      <c r="CNX144" s="205"/>
      <c r="CNY144" s="205"/>
      <c r="CNZ144" s="205"/>
      <c r="COA144" s="205"/>
      <c r="COB144" s="205"/>
      <c r="COC144" s="205"/>
      <c r="COD144" s="205"/>
      <c r="COE144" s="205"/>
      <c r="COF144" s="205"/>
      <c r="COG144" s="205"/>
      <c r="COH144" s="205"/>
      <c r="COI144" s="205"/>
      <c r="COJ144" s="205"/>
      <c r="COK144" s="205"/>
      <c r="COL144" s="205"/>
      <c r="COM144" s="205"/>
      <c r="CON144" s="205"/>
      <c r="COO144" s="205"/>
      <c r="COP144" s="205"/>
      <c r="COQ144" s="205"/>
      <c r="COR144" s="205"/>
      <c r="COS144" s="205"/>
      <c r="COT144" s="205"/>
      <c r="COU144" s="205"/>
      <c r="COV144" s="205"/>
      <c r="COW144" s="205"/>
      <c r="COX144" s="205"/>
      <c r="COY144" s="205"/>
      <c r="COZ144" s="205"/>
      <c r="CPA144" s="205"/>
      <c r="CPB144" s="205"/>
      <c r="CPC144" s="205"/>
      <c r="CPD144" s="205"/>
      <c r="CPE144" s="205"/>
      <c r="CPF144" s="205"/>
      <c r="CPG144" s="205"/>
      <c r="CPH144" s="205"/>
      <c r="CPI144" s="205"/>
      <c r="CPJ144" s="205"/>
      <c r="CPK144" s="205"/>
      <c r="CPL144" s="205"/>
      <c r="CPM144" s="205"/>
      <c r="CPN144" s="205"/>
      <c r="CPO144" s="205"/>
      <c r="CPP144" s="205"/>
      <c r="CPQ144" s="205"/>
      <c r="CPR144" s="205"/>
      <c r="CPS144" s="205"/>
      <c r="CPT144" s="205"/>
      <c r="CPU144" s="205"/>
      <c r="CPV144" s="205"/>
      <c r="CPW144" s="205"/>
      <c r="CPX144" s="205"/>
      <c r="CPY144" s="205"/>
      <c r="CPZ144" s="205"/>
      <c r="CQA144" s="205"/>
      <c r="CQB144" s="205"/>
      <c r="CQC144" s="205"/>
      <c r="CQD144" s="205"/>
      <c r="CQE144" s="205"/>
      <c r="CQF144" s="205"/>
      <c r="CQG144" s="205"/>
      <c r="CQH144" s="205"/>
      <c r="CQI144" s="205"/>
      <c r="CQJ144" s="205"/>
      <c r="CQK144" s="205"/>
      <c r="CQL144" s="205"/>
      <c r="CQM144" s="205"/>
      <c r="CQN144" s="205"/>
      <c r="CQO144" s="205"/>
      <c r="CQP144" s="205"/>
      <c r="CQQ144" s="205"/>
      <c r="CQR144" s="205"/>
      <c r="CQS144" s="205"/>
      <c r="CQT144" s="205"/>
      <c r="CQU144" s="205"/>
      <c r="CQV144" s="205"/>
      <c r="CQW144" s="205"/>
      <c r="CQX144" s="205"/>
      <c r="CQY144" s="205"/>
      <c r="CQZ144" s="205"/>
      <c r="CRA144" s="205"/>
      <c r="CRB144" s="205"/>
      <c r="CRC144" s="205"/>
      <c r="CRD144" s="205"/>
      <c r="CRE144" s="205"/>
      <c r="CRF144" s="205"/>
      <c r="CRG144" s="205"/>
      <c r="CRH144" s="205"/>
      <c r="CRI144" s="205"/>
      <c r="CRJ144" s="205"/>
      <c r="CRK144" s="205"/>
      <c r="CRL144" s="205"/>
      <c r="CRM144" s="205"/>
      <c r="CRN144" s="205"/>
      <c r="CRO144" s="205"/>
      <c r="CRP144" s="205"/>
      <c r="CRQ144" s="205"/>
      <c r="CRR144" s="205"/>
      <c r="CRS144" s="205"/>
      <c r="CRT144" s="205"/>
      <c r="CRU144" s="205"/>
      <c r="CRV144" s="205"/>
      <c r="CRW144" s="205"/>
      <c r="CRX144" s="205"/>
      <c r="CRY144" s="205"/>
      <c r="CRZ144" s="205"/>
      <c r="CSA144" s="205"/>
      <c r="CSB144" s="205"/>
      <c r="CSC144" s="205"/>
      <c r="CSD144" s="205"/>
      <c r="CSE144" s="205"/>
      <c r="CSF144" s="205"/>
      <c r="CSG144" s="205"/>
      <c r="CSH144" s="205"/>
      <c r="CSI144" s="205"/>
      <c r="CSJ144" s="205"/>
      <c r="CSK144" s="205"/>
      <c r="CSL144" s="205"/>
      <c r="CSM144" s="205"/>
      <c r="CSN144" s="205"/>
      <c r="CSO144" s="205"/>
      <c r="CSP144" s="205"/>
      <c r="CSQ144" s="205"/>
      <c r="CSR144" s="205"/>
      <c r="CSS144" s="205"/>
      <c r="CST144" s="205"/>
      <c r="CSU144" s="205"/>
      <c r="CSV144" s="205"/>
      <c r="CSW144" s="205"/>
      <c r="CSX144" s="205"/>
      <c r="CSY144" s="205"/>
      <c r="CSZ144" s="205"/>
      <c r="CTA144" s="205"/>
      <c r="CTB144" s="205"/>
      <c r="CTC144" s="205"/>
      <c r="CTD144" s="205"/>
      <c r="CTE144" s="205"/>
      <c r="CTF144" s="205"/>
      <c r="CTG144" s="205"/>
      <c r="CTH144" s="205"/>
      <c r="CTI144" s="205"/>
      <c r="CTJ144" s="205"/>
      <c r="CTK144" s="205"/>
      <c r="CTL144" s="205"/>
      <c r="CTM144" s="205"/>
      <c r="CTN144" s="205"/>
      <c r="CTO144" s="205"/>
      <c r="CTV144" s="205"/>
      <c r="CTW144" s="205"/>
      <c r="CTX144" s="205"/>
      <c r="CTY144" s="205"/>
      <c r="CTZ144" s="205"/>
      <c r="CUA144" s="205"/>
      <c r="CUB144" s="205"/>
      <c r="CUC144" s="205"/>
      <c r="CUD144" s="205"/>
      <c r="CUE144" s="205"/>
      <c r="CUF144" s="205"/>
      <c r="CUG144" s="205"/>
      <c r="CUH144" s="205"/>
      <c r="CUI144" s="205"/>
      <c r="CUJ144" s="205"/>
      <c r="CUK144" s="205"/>
      <c r="CUL144" s="205"/>
      <c r="CUM144" s="205"/>
      <c r="CUN144" s="205"/>
      <c r="CUO144" s="205"/>
      <c r="CUP144" s="205"/>
      <c r="CUQ144" s="205"/>
      <c r="CUR144" s="205"/>
      <c r="CUS144" s="205"/>
      <c r="CUT144" s="205"/>
      <c r="CUU144" s="205"/>
      <c r="CUV144" s="205"/>
      <c r="CUW144" s="205"/>
      <c r="CUX144" s="205"/>
      <c r="CUY144" s="205"/>
      <c r="CUZ144" s="205"/>
      <c r="CVA144" s="205"/>
      <c r="CVB144" s="205"/>
      <c r="CVC144" s="205"/>
      <c r="CVD144" s="205"/>
      <c r="CVE144" s="205"/>
      <c r="CVF144" s="205"/>
      <c r="CVG144" s="205"/>
      <c r="CVH144" s="205"/>
      <c r="CVI144" s="205"/>
      <c r="CVJ144" s="205"/>
      <c r="CVK144" s="205"/>
      <c r="CVL144" s="205"/>
      <c r="CVM144" s="205"/>
      <c r="CVN144" s="205"/>
      <c r="CVO144" s="205"/>
      <c r="CVP144" s="205"/>
      <c r="CVQ144" s="205"/>
      <c r="CVR144" s="205"/>
      <c r="CVS144" s="205"/>
      <c r="CVT144" s="205"/>
      <c r="CVU144" s="205"/>
      <c r="CVV144" s="205"/>
      <c r="CVW144" s="205"/>
      <c r="CVX144" s="205"/>
      <c r="CVY144" s="205"/>
      <c r="CVZ144" s="205"/>
      <c r="CWA144" s="205"/>
      <c r="CWB144" s="205"/>
      <c r="CWC144" s="205"/>
      <c r="CWD144" s="205"/>
      <c r="CWE144" s="205"/>
      <c r="CWF144" s="205"/>
      <c r="CWG144" s="205"/>
      <c r="CWH144" s="205"/>
      <c r="CWI144" s="205"/>
      <c r="CWJ144" s="205"/>
      <c r="CWK144" s="205"/>
      <c r="CWL144" s="205"/>
      <c r="CWM144" s="205"/>
      <c r="CWN144" s="205"/>
      <c r="CWO144" s="205"/>
      <c r="CWP144" s="205"/>
      <c r="CWQ144" s="205"/>
      <c r="CWR144" s="205"/>
      <c r="CWS144" s="205"/>
      <c r="CWT144" s="205"/>
      <c r="CWU144" s="205"/>
      <c r="CWV144" s="205"/>
      <c r="CWW144" s="205"/>
      <c r="CWX144" s="205"/>
      <c r="CWY144" s="205"/>
      <c r="CWZ144" s="205"/>
      <c r="CXA144" s="205"/>
      <c r="CXB144" s="205"/>
      <c r="CXC144" s="205"/>
      <c r="CXD144" s="205"/>
      <c r="CXE144" s="205"/>
      <c r="CXF144" s="205"/>
      <c r="CXG144" s="205"/>
      <c r="CXH144" s="205"/>
      <c r="CXI144" s="205"/>
      <c r="CXJ144" s="205"/>
      <c r="CXK144" s="205"/>
      <c r="CXL144" s="205"/>
      <c r="CXM144" s="205"/>
      <c r="CXN144" s="205"/>
      <c r="CXO144" s="205"/>
      <c r="CXP144" s="205"/>
      <c r="CXQ144" s="205"/>
      <c r="CXR144" s="205"/>
      <c r="CXS144" s="205"/>
      <c r="CXT144" s="205"/>
      <c r="CXU144" s="205"/>
      <c r="CXV144" s="205"/>
      <c r="CXW144" s="205"/>
      <c r="CXX144" s="205"/>
      <c r="CXY144" s="205"/>
      <c r="CXZ144" s="205"/>
      <c r="CYA144" s="205"/>
      <c r="CYB144" s="205"/>
      <c r="CYC144" s="205"/>
      <c r="CYD144" s="205"/>
      <c r="CYE144" s="205"/>
      <c r="CYF144" s="205"/>
      <c r="CYG144" s="205"/>
      <c r="CYH144" s="205"/>
      <c r="CYI144" s="205"/>
      <c r="CYJ144" s="205"/>
      <c r="CYK144" s="205"/>
      <c r="CYL144" s="205"/>
      <c r="CYM144" s="205"/>
      <c r="CYN144" s="205"/>
      <c r="CYO144" s="205"/>
      <c r="CYP144" s="205"/>
      <c r="CYQ144" s="205"/>
      <c r="CYR144" s="205"/>
      <c r="CYS144" s="205"/>
      <c r="CYT144" s="205"/>
      <c r="CYU144" s="205"/>
      <c r="CYV144" s="205"/>
      <c r="CYW144" s="205"/>
      <c r="CYX144" s="205"/>
      <c r="CYY144" s="205"/>
      <c r="CYZ144" s="205"/>
      <c r="CZA144" s="205"/>
      <c r="CZB144" s="205"/>
      <c r="CZC144" s="205"/>
      <c r="CZD144" s="205"/>
      <c r="CZE144" s="205"/>
      <c r="CZF144" s="205"/>
      <c r="CZG144" s="205"/>
      <c r="CZH144" s="205"/>
      <c r="CZI144" s="205"/>
      <c r="CZJ144" s="205"/>
      <c r="CZK144" s="205"/>
      <c r="CZL144" s="205"/>
      <c r="CZM144" s="205"/>
      <c r="CZN144" s="205"/>
      <c r="CZO144" s="205"/>
      <c r="CZP144" s="205"/>
      <c r="CZQ144" s="205"/>
      <c r="CZR144" s="205"/>
      <c r="CZS144" s="205"/>
      <c r="CZT144" s="205"/>
      <c r="CZU144" s="205"/>
      <c r="CZV144" s="205"/>
      <c r="CZW144" s="205"/>
      <c r="CZX144" s="205"/>
      <c r="CZY144" s="205"/>
      <c r="CZZ144" s="205"/>
      <c r="DAA144" s="205"/>
      <c r="DAB144" s="205"/>
      <c r="DAC144" s="205"/>
      <c r="DAD144" s="205"/>
      <c r="DAE144" s="205"/>
      <c r="DAF144" s="205"/>
      <c r="DAG144" s="205"/>
      <c r="DAH144" s="205"/>
      <c r="DAI144" s="205"/>
      <c r="DAJ144" s="205"/>
      <c r="DAK144" s="205"/>
      <c r="DAL144" s="205"/>
      <c r="DAM144" s="205"/>
      <c r="DAN144" s="205"/>
      <c r="DAO144" s="205"/>
      <c r="DAP144" s="205"/>
      <c r="DAQ144" s="205"/>
      <c r="DAR144" s="205"/>
      <c r="DAS144" s="205"/>
      <c r="DAT144" s="205"/>
      <c r="DAU144" s="205"/>
      <c r="DAV144" s="205"/>
      <c r="DAW144" s="205"/>
      <c r="DAX144" s="205"/>
      <c r="DAY144" s="205"/>
      <c r="DAZ144" s="205"/>
      <c r="DBA144" s="205"/>
      <c r="DBB144" s="205"/>
      <c r="DBC144" s="205"/>
      <c r="DBD144" s="205"/>
      <c r="DBE144" s="205"/>
      <c r="DBF144" s="205"/>
      <c r="DBG144" s="205"/>
      <c r="DBH144" s="205"/>
      <c r="DBI144" s="205"/>
      <c r="DBJ144" s="205"/>
      <c r="DBK144" s="205"/>
      <c r="DBL144" s="205"/>
      <c r="DBM144" s="205"/>
      <c r="DBN144" s="205"/>
      <c r="DBO144" s="205"/>
      <c r="DBP144" s="205"/>
      <c r="DBQ144" s="205"/>
      <c r="DBR144" s="205"/>
      <c r="DBS144" s="205"/>
      <c r="DBT144" s="205"/>
      <c r="DBU144" s="205"/>
      <c r="DBV144" s="205"/>
      <c r="DBW144" s="205"/>
      <c r="DBX144" s="205"/>
      <c r="DBY144" s="205"/>
      <c r="DBZ144" s="205"/>
      <c r="DCA144" s="205"/>
      <c r="DCB144" s="205"/>
      <c r="DCC144" s="205"/>
      <c r="DCD144" s="205"/>
      <c r="DCE144" s="205"/>
      <c r="DCF144" s="205"/>
      <c r="DCG144" s="205"/>
      <c r="DCH144" s="205"/>
      <c r="DCI144" s="205"/>
      <c r="DCJ144" s="205"/>
      <c r="DCK144" s="205"/>
      <c r="DCL144" s="205"/>
      <c r="DCM144" s="205"/>
      <c r="DCN144" s="205"/>
      <c r="DCO144" s="205"/>
      <c r="DCP144" s="205"/>
      <c r="DCQ144" s="205"/>
      <c r="DCR144" s="205"/>
      <c r="DCS144" s="205"/>
      <c r="DCT144" s="205"/>
      <c r="DCU144" s="205"/>
      <c r="DCV144" s="205"/>
      <c r="DCW144" s="205"/>
      <c r="DCX144" s="205"/>
      <c r="DCY144" s="205"/>
      <c r="DCZ144" s="205"/>
      <c r="DDA144" s="205"/>
      <c r="DDB144" s="205"/>
      <c r="DDC144" s="205"/>
      <c r="DDD144" s="205"/>
      <c r="DDE144" s="205"/>
      <c r="DDF144" s="205"/>
      <c r="DDG144" s="205"/>
      <c r="DDH144" s="205"/>
      <c r="DDI144" s="205"/>
      <c r="DDJ144" s="205"/>
      <c r="DDK144" s="205"/>
      <c r="DDR144" s="205"/>
      <c r="DDS144" s="205"/>
      <c r="DDT144" s="205"/>
      <c r="DDU144" s="205"/>
      <c r="DDV144" s="205"/>
      <c r="DDW144" s="205"/>
      <c r="DDX144" s="205"/>
      <c r="DDY144" s="205"/>
      <c r="DDZ144" s="205"/>
      <c r="DEA144" s="205"/>
      <c r="DEB144" s="205"/>
      <c r="DEC144" s="205"/>
      <c r="DED144" s="205"/>
      <c r="DEE144" s="205"/>
      <c r="DEF144" s="205"/>
      <c r="DEG144" s="205"/>
      <c r="DEH144" s="205"/>
      <c r="DEI144" s="205"/>
      <c r="DEJ144" s="205"/>
      <c r="DEK144" s="205"/>
      <c r="DEL144" s="205"/>
      <c r="DEM144" s="205"/>
      <c r="DEN144" s="205"/>
      <c r="DEO144" s="205"/>
      <c r="DEP144" s="205"/>
      <c r="DEQ144" s="205"/>
      <c r="DER144" s="205"/>
      <c r="DES144" s="205"/>
      <c r="DET144" s="205"/>
      <c r="DEU144" s="205"/>
      <c r="DEV144" s="205"/>
      <c r="DEW144" s="205"/>
      <c r="DEX144" s="205"/>
      <c r="DEY144" s="205"/>
      <c r="DEZ144" s="205"/>
      <c r="DFA144" s="205"/>
      <c r="DFB144" s="205"/>
      <c r="DFC144" s="205"/>
      <c r="DFD144" s="205"/>
      <c r="DFE144" s="205"/>
      <c r="DFF144" s="205"/>
      <c r="DFG144" s="205"/>
      <c r="DFH144" s="205"/>
      <c r="DFI144" s="205"/>
      <c r="DFJ144" s="205"/>
      <c r="DFK144" s="205"/>
      <c r="DFL144" s="205"/>
      <c r="DFM144" s="205"/>
      <c r="DFN144" s="205"/>
      <c r="DFO144" s="205"/>
      <c r="DFP144" s="205"/>
      <c r="DFQ144" s="205"/>
      <c r="DFR144" s="205"/>
      <c r="DFS144" s="205"/>
      <c r="DFT144" s="205"/>
      <c r="DFU144" s="205"/>
      <c r="DFV144" s="205"/>
      <c r="DFW144" s="205"/>
      <c r="DFX144" s="205"/>
      <c r="DFY144" s="205"/>
      <c r="DFZ144" s="205"/>
      <c r="DGA144" s="205"/>
      <c r="DGB144" s="205"/>
      <c r="DGC144" s="205"/>
      <c r="DGD144" s="205"/>
      <c r="DGE144" s="205"/>
      <c r="DGF144" s="205"/>
      <c r="DGG144" s="205"/>
      <c r="DGH144" s="205"/>
      <c r="DGI144" s="205"/>
      <c r="DGJ144" s="205"/>
      <c r="DGK144" s="205"/>
      <c r="DGL144" s="205"/>
      <c r="DGM144" s="205"/>
      <c r="DGN144" s="205"/>
      <c r="DGO144" s="205"/>
      <c r="DGP144" s="205"/>
      <c r="DGQ144" s="205"/>
      <c r="DGR144" s="205"/>
      <c r="DGS144" s="205"/>
      <c r="DGT144" s="205"/>
      <c r="DGU144" s="205"/>
      <c r="DGV144" s="205"/>
      <c r="DGW144" s="205"/>
      <c r="DGX144" s="205"/>
      <c r="DGY144" s="205"/>
      <c r="DGZ144" s="205"/>
      <c r="DHA144" s="205"/>
      <c r="DHB144" s="205"/>
      <c r="DHC144" s="205"/>
      <c r="DHD144" s="205"/>
      <c r="DHE144" s="205"/>
      <c r="DHF144" s="205"/>
      <c r="DHG144" s="205"/>
      <c r="DHH144" s="205"/>
      <c r="DHI144" s="205"/>
      <c r="DHJ144" s="205"/>
      <c r="DHK144" s="205"/>
      <c r="DHL144" s="205"/>
      <c r="DHM144" s="205"/>
      <c r="DHN144" s="205"/>
      <c r="DHO144" s="205"/>
      <c r="DHP144" s="205"/>
      <c r="DHQ144" s="205"/>
      <c r="DHR144" s="205"/>
      <c r="DHS144" s="205"/>
      <c r="DHT144" s="205"/>
      <c r="DHU144" s="205"/>
      <c r="DHV144" s="205"/>
      <c r="DHW144" s="205"/>
      <c r="DHX144" s="205"/>
      <c r="DHY144" s="205"/>
      <c r="DHZ144" s="205"/>
      <c r="DIA144" s="205"/>
      <c r="DIB144" s="205"/>
      <c r="DIC144" s="205"/>
      <c r="DID144" s="205"/>
      <c r="DIE144" s="205"/>
      <c r="DIF144" s="205"/>
      <c r="DIG144" s="205"/>
      <c r="DIH144" s="205"/>
      <c r="DII144" s="205"/>
      <c r="DIJ144" s="205"/>
      <c r="DIK144" s="205"/>
      <c r="DIL144" s="205"/>
      <c r="DIM144" s="205"/>
      <c r="DIN144" s="205"/>
      <c r="DIO144" s="205"/>
      <c r="DIP144" s="205"/>
      <c r="DIQ144" s="205"/>
      <c r="DIR144" s="205"/>
      <c r="DIS144" s="205"/>
      <c r="DIT144" s="205"/>
      <c r="DIU144" s="205"/>
      <c r="DIV144" s="205"/>
      <c r="DIW144" s="205"/>
      <c r="DIX144" s="205"/>
      <c r="DIY144" s="205"/>
      <c r="DIZ144" s="205"/>
      <c r="DJA144" s="205"/>
      <c r="DJB144" s="205"/>
      <c r="DJC144" s="205"/>
      <c r="DJD144" s="205"/>
      <c r="DJE144" s="205"/>
      <c r="DJF144" s="205"/>
      <c r="DJG144" s="205"/>
      <c r="DJH144" s="205"/>
      <c r="DJI144" s="205"/>
      <c r="DJJ144" s="205"/>
      <c r="DJK144" s="205"/>
      <c r="DJL144" s="205"/>
      <c r="DJM144" s="205"/>
      <c r="DJN144" s="205"/>
      <c r="DJO144" s="205"/>
      <c r="DJP144" s="205"/>
      <c r="DJQ144" s="205"/>
      <c r="DJR144" s="205"/>
      <c r="DJS144" s="205"/>
      <c r="DJT144" s="205"/>
      <c r="DJU144" s="205"/>
      <c r="DJV144" s="205"/>
      <c r="DJW144" s="205"/>
      <c r="DJX144" s="205"/>
      <c r="DJY144" s="205"/>
      <c r="DJZ144" s="205"/>
      <c r="DKA144" s="205"/>
      <c r="DKB144" s="205"/>
      <c r="DKC144" s="205"/>
      <c r="DKD144" s="205"/>
      <c r="DKE144" s="205"/>
      <c r="DKF144" s="205"/>
      <c r="DKG144" s="205"/>
      <c r="DKH144" s="205"/>
      <c r="DKI144" s="205"/>
      <c r="DKJ144" s="205"/>
      <c r="DKK144" s="205"/>
      <c r="DKL144" s="205"/>
      <c r="DKM144" s="205"/>
      <c r="DKN144" s="205"/>
      <c r="DKO144" s="205"/>
      <c r="DKP144" s="205"/>
      <c r="DKQ144" s="205"/>
      <c r="DKR144" s="205"/>
      <c r="DKS144" s="205"/>
      <c r="DKT144" s="205"/>
      <c r="DKU144" s="205"/>
      <c r="DKV144" s="205"/>
      <c r="DKW144" s="205"/>
      <c r="DKX144" s="205"/>
      <c r="DKY144" s="205"/>
      <c r="DKZ144" s="205"/>
      <c r="DLA144" s="205"/>
      <c r="DLB144" s="205"/>
      <c r="DLC144" s="205"/>
      <c r="DLD144" s="205"/>
      <c r="DLE144" s="205"/>
      <c r="DLF144" s="205"/>
      <c r="DLG144" s="205"/>
      <c r="DLH144" s="205"/>
      <c r="DLI144" s="205"/>
      <c r="DLJ144" s="205"/>
      <c r="DLK144" s="205"/>
      <c r="DLL144" s="205"/>
      <c r="DLM144" s="205"/>
      <c r="DLN144" s="205"/>
      <c r="DLO144" s="205"/>
      <c r="DLP144" s="205"/>
      <c r="DLQ144" s="205"/>
      <c r="DLR144" s="205"/>
      <c r="DLS144" s="205"/>
      <c r="DLT144" s="205"/>
      <c r="DLU144" s="205"/>
      <c r="DLV144" s="205"/>
      <c r="DLW144" s="205"/>
      <c r="DLX144" s="205"/>
      <c r="DLY144" s="205"/>
      <c r="DLZ144" s="205"/>
      <c r="DMA144" s="205"/>
      <c r="DMB144" s="205"/>
      <c r="DMC144" s="205"/>
      <c r="DMD144" s="205"/>
      <c r="DME144" s="205"/>
      <c r="DMF144" s="205"/>
      <c r="DMG144" s="205"/>
      <c r="DMH144" s="205"/>
      <c r="DMI144" s="205"/>
      <c r="DMJ144" s="205"/>
      <c r="DMK144" s="205"/>
      <c r="DML144" s="205"/>
      <c r="DMM144" s="205"/>
      <c r="DMN144" s="205"/>
      <c r="DMO144" s="205"/>
      <c r="DMP144" s="205"/>
      <c r="DMQ144" s="205"/>
      <c r="DMR144" s="205"/>
      <c r="DMS144" s="205"/>
      <c r="DMT144" s="205"/>
      <c r="DMU144" s="205"/>
      <c r="DMV144" s="205"/>
      <c r="DMW144" s="205"/>
      <c r="DMX144" s="205"/>
      <c r="DMY144" s="205"/>
      <c r="DMZ144" s="205"/>
      <c r="DNA144" s="205"/>
      <c r="DNB144" s="205"/>
      <c r="DNC144" s="205"/>
      <c r="DND144" s="205"/>
      <c r="DNE144" s="205"/>
      <c r="DNF144" s="205"/>
      <c r="DNG144" s="205"/>
      <c r="DNN144" s="205"/>
      <c r="DNO144" s="205"/>
      <c r="DNP144" s="205"/>
      <c r="DNQ144" s="205"/>
      <c r="DNR144" s="205"/>
      <c r="DNS144" s="205"/>
      <c r="DNT144" s="205"/>
      <c r="DNU144" s="205"/>
      <c r="DNV144" s="205"/>
      <c r="DNW144" s="205"/>
      <c r="DNX144" s="205"/>
      <c r="DNY144" s="205"/>
      <c r="DNZ144" s="205"/>
      <c r="DOA144" s="205"/>
      <c r="DOB144" s="205"/>
      <c r="DOC144" s="205"/>
      <c r="DOD144" s="205"/>
      <c r="DOE144" s="205"/>
      <c r="DOF144" s="205"/>
      <c r="DOG144" s="205"/>
      <c r="DOH144" s="205"/>
      <c r="DOI144" s="205"/>
      <c r="DOJ144" s="205"/>
      <c r="DOK144" s="205"/>
      <c r="DOL144" s="205"/>
      <c r="DOM144" s="205"/>
      <c r="DON144" s="205"/>
      <c r="DOO144" s="205"/>
      <c r="DOP144" s="205"/>
      <c r="DOQ144" s="205"/>
      <c r="DOR144" s="205"/>
      <c r="DOS144" s="205"/>
      <c r="DOT144" s="205"/>
      <c r="DOU144" s="205"/>
      <c r="DOV144" s="205"/>
      <c r="DOW144" s="205"/>
      <c r="DOX144" s="205"/>
      <c r="DOY144" s="205"/>
      <c r="DOZ144" s="205"/>
      <c r="DPA144" s="205"/>
      <c r="DPB144" s="205"/>
      <c r="DPC144" s="205"/>
      <c r="DPD144" s="205"/>
      <c r="DPE144" s="205"/>
      <c r="DPF144" s="205"/>
      <c r="DPG144" s="205"/>
      <c r="DPH144" s="205"/>
      <c r="DPI144" s="205"/>
      <c r="DPJ144" s="205"/>
      <c r="DPK144" s="205"/>
      <c r="DPL144" s="205"/>
      <c r="DPM144" s="205"/>
      <c r="DPN144" s="205"/>
      <c r="DPO144" s="205"/>
      <c r="DPP144" s="205"/>
      <c r="DPQ144" s="205"/>
      <c r="DPR144" s="205"/>
      <c r="DPS144" s="205"/>
      <c r="DPT144" s="205"/>
      <c r="DPU144" s="205"/>
      <c r="DPV144" s="205"/>
      <c r="DPW144" s="205"/>
      <c r="DPX144" s="205"/>
      <c r="DPY144" s="205"/>
      <c r="DPZ144" s="205"/>
      <c r="DQA144" s="205"/>
      <c r="DQB144" s="205"/>
      <c r="DQC144" s="205"/>
      <c r="DQD144" s="205"/>
      <c r="DQE144" s="205"/>
      <c r="DQF144" s="205"/>
      <c r="DQG144" s="205"/>
      <c r="DQH144" s="205"/>
      <c r="DQI144" s="205"/>
      <c r="DQJ144" s="205"/>
      <c r="DQK144" s="205"/>
      <c r="DQL144" s="205"/>
      <c r="DQM144" s="205"/>
      <c r="DQN144" s="205"/>
      <c r="DQO144" s="205"/>
      <c r="DQP144" s="205"/>
      <c r="DQQ144" s="205"/>
      <c r="DQR144" s="205"/>
      <c r="DQS144" s="205"/>
      <c r="DQT144" s="205"/>
      <c r="DQU144" s="205"/>
      <c r="DQV144" s="205"/>
      <c r="DQW144" s="205"/>
      <c r="DQX144" s="205"/>
      <c r="DQY144" s="205"/>
      <c r="DQZ144" s="205"/>
      <c r="DRA144" s="205"/>
      <c r="DRB144" s="205"/>
      <c r="DRC144" s="205"/>
      <c r="DRD144" s="205"/>
      <c r="DRE144" s="205"/>
      <c r="DRF144" s="205"/>
      <c r="DRG144" s="205"/>
      <c r="DRH144" s="205"/>
      <c r="DRI144" s="205"/>
      <c r="DRJ144" s="205"/>
      <c r="DRK144" s="205"/>
      <c r="DRL144" s="205"/>
      <c r="DRM144" s="205"/>
      <c r="DRN144" s="205"/>
      <c r="DRO144" s="205"/>
      <c r="DRP144" s="205"/>
      <c r="DRQ144" s="205"/>
      <c r="DRR144" s="205"/>
      <c r="DRS144" s="205"/>
      <c r="DRT144" s="205"/>
      <c r="DRU144" s="205"/>
      <c r="DRV144" s="205"/>
      <c r="DRW144" s="205"/>
      <c r="DRX144" s="205"/>
      <c r="DRY144" s="205"/>
      <c r="DRZ144" s="205"/>
      <c r="DSA144" s="205"/>
      <c r="DSB144" s="205"/>
      <c r="DSC144" s="205"/>
      <c r="DSD144" s="205"/>
      <c r="DSE144" s="205"/>
      <c r="DSF144" s="205"/>
      <c r="DSG144" s="205"/>
      <c r="DSH144" s="205"/>
      <c r="DSI144" s="205"/>
      <c r="DSJ144" s="205"/>
      <c r="DSK144" s="205"/>
      <c r="DSL144" s="205"/>
      <c r="DSM144" s="205"/>
      <c r="DSN144" s="205"/>
      <c r="DSO144" s="205"/>
      <c r="DSP144" s="205"/>
      <c r="DSQ144" s="205"/>
      <c r="DSR144" s="205"/>
      <c r="DSS144" s="205"/>
      <c r="DST144" s="205"/>
      <c r="DSU144" s="205"/>
      <c r="DSV144" s="205"/>
      <c r="DSW144" s="205"/>
      <c r="DSX144" s="205"/>
      <c r="DSY144" s="205"/>
      <c r="DSZ144" s="205"/>
      <c r="DTA144" s="205"/>
      <c r="DTB144" s="205"/>
      <c r="DTC144" s="205"/>
      <c r="DTD144" s="205"/>
      <c r="DTE144" s="205"/>
      <c r="DTF144" s="205"/>
      <c r="DTG144" s="205"/>
      <c r="DTH144" s="205"/>
      <c r="DTI144" s="205"/>
      <c r="DTJ144" s="205"/>
      <c r="DTK144" s="205"/>
      <c r="DTL144" s="205"/>
      <c r="DTM144" s="205"/>
      <c r="DTN144" s="205"/>
      <c r="DTO144" s="205"/>
      <c r="DTP144" s="205"/>
      <c r="DTQ144" s="205"/>
      <c r="DTR144" s="205"/>
      <c r="DTS144" s="205"/>
      <c r="DTT144" s="205"/>
      <c r="DTU144" s="205"/>
      <c r="DTV144" s="205"/>
      <c r="DTW144" s="205"/>
      <c r="DTX144" s="205"/>
      <c r="DTY144" s="205"/>
      <c r="DTZ144" s="205"/>
      <c r="DUA144" s="205"/>
      <c r="DUB144" s="205"/>
      <c r="DUC144" s="205"/>
      <c r="DUD144" s="205"/>
      <c r="DUE144" s="205"/>
      <c r="DUF144" s="205"/>
      <c r="DUG144" s="205"/>
      <c r="DUH144" s="205"/>
      <c r="DUI144" s="205"/>
      <c r="DUJ144" s="205"/>
      <c r="DUK144" s="205"/>
      <c r="DUL144" s="205"/>
      <c r="DUM144" s="205"/>
      <c r="DUN144" s="205"/>
      <c r="DUO144" s="205"/>
      <c r="DUP144" s="205"/>
      <c r="DUQ144" s="205"/>
      <c r="DUR144" s="205"/>
      <c r="DUS144" s="205"/>
      <c r="DUT144" s="205"/>
      <c r="DUU144" s="205"/>
      <c r="DUV144" s="205"/>
      <c r="DUW144" s="205"/>
      <c r="DUX144" s="205"/>
      <c r="DUY144" s="205"/>
      <c r="DUZ144" s="205"/>
      <c r="DVA144" s="205"/>
      <c r="DVB144" s="205"/>
      <c r="DVC144" s="205"/>
      <c r="DVD144" s="205"/>
      <c r="DVE144" s="205"/>
      <c r="DVF144" s="205"/>
      <c r="DVG144" s="205"/>
      <c r="DVH144" s="205"/>
      <c r="DVI144" s="205"/>
      <c r="DVJ144" s="205"/>
      <c r="DVK144" s="205"/>
      <c r="DVL144" s="205"/>
      <c r="DVM144" s="205"/>
      <c r="DVN144" s="205"/>
      <c r="DVO144" s="205"/>
      <c r="DVP144" s="205"/>
      <c r="DVQ144" s="205"/>
      <c r="DVR144" s="205"/>
      <c r="DVS144" s="205"/>
      <c r="DVT144" s="205"/>
      <c r="DVU144" s="205"/>
      <c r="DVV144" s="205"/>
      <c r="DVW144" s="205"/>
      <c r="DVX144" s="205"/>
      <c r="DVY144" s="205"/>
      <c r="DVZ144" s="205"/>
      <c r="DWA144" s="205"/>
      <c r="DWB144" s="205"/>
      <c r="DWC144" s="205"/>
      <c r="DWD144" s="205"/>
      <c r="DWE144" s="205"/>
      <c r="DWF144" s="205"/>
      <c r="DWG144" s="205"/>
      <c r="DWH144" s="205"/>
      <c r="DWI144" s="205"/>
      <c r="DWJ144" s="205"/>
      <c r="DWK144" s="205"/>
      <c r="DWL144" s="205"/>
      <c r="DWM144" s="205"/>
      <c r="DWN144" s="205"/>
      <c r="DWO144" s="205"/>
      <c r="DWP144" s="205"/>
      <c r="DWQ144" s="205"/>
      <c r="DWR144" s="205"/>
      <c r="DWS144" s="205"/>
      <c r="DWT144" s="205"/>
      <c r="DWU144" s="205"/>
      <c r="DWV144" s="205"/>
      <c r="DWW144" s="205"/>
      <c r="DWX144" s="205"/>
      <c r="DWY144" s="205"/>
      <c r="DWZ144" s="205"/>
      <c r="DXA144" s="205"/>
      <c r="DXB144" s="205"/>
      <c r="DXC144" s="205"/>
      <c r="DXJ144" s="205"/>
      <c r="DXK144" s="205"/>
      <c r="DXL144" s="205"/>
      <c r="DXM144" s="205"/>
      <c r="DXN144" s="205"/>
      <c r="DXO144" s="205"/>
      <c r="DXP144" s="205"/>
      <c r="DXQ144" s="205"/>
      <c r="DXR144" s="205"/>
      <c r="DXS144" s="205"/>
      <c r="DXT144" s="205"/>
      <c r="DXU144" s="205"/>
      <c r="DXV144" s="205"/>
      <c r="DXW144" s="205"/>
      <c r="DXX144" s="205"/>
      <c r="DXY144" s="205"/>
      <c r="DXZ144" s="205"/>
      <c r="DYA144" s="205"/>
      <c r="DYB144" s="205"/>
      <c r="DYC144" s="205"/>
      <c r="DYD144" s="205"/>
      <c r="DYE144" s="205"/>
      <c r="DYF144" s="205"/>
      <c r="DYG144" s="205"/>
      <c r="DYH144" s="205"/>
      <c r="DYI144" s="205"/>
      <c r="DYJ144" s="205"/>
      <c r="DYK144" s="205"/>
      <c r="DYL144" s="205"/>
      <c r="DYM144" s="205"/>
      <c r="DYN144" s="205"/>
      <c r="DYO144" s="205"/>
      <c r="DYP144" s="205"/>
      <c r="DYQ144" s="205"/>
      <c r="DYR144" s="205"/>
      <c r="DYS144" s="205"/>
      <c r="DYT144" s="205"/>
      <c r="DYU144" s="205"/>
      <c r="DYV144" s="205"/>
      <c r="DYW144" s="205"/>
      <c r="DYX144" s="205"/>
      <c r="DYY144" s="205"/>
      <c r="DYZ144" s="205"/>
      <c r="DZA144" s="205"/>
      <c r="DZB144" s="205"/>
      <c r="DZC144" s="205"/>
      <c r="DZD144" s="205"/>
      <c r="DZE144" s="205"/>
      <c r="DZF144" s="205"/>
      <c r="DZG144" s="205"/>
      <c r="DZH144" s="205"/>
      <c r="DZI144" s="205"/>
      <c r="DZJ144" s="205"/>
      <c r="DZK144" s="205"/>
      <c r="DZL144" s="205"/>
      <c r="DZM144" s="205"/>
      <c r="DZN144" s="205"/>
      <c r="DZO144" s="205"/>
      <c r="DZP144" s="205"/>
      <c r="DZQ144" s="205"/>
      <c r="DZR144" s="205"/>
      <c r="DZS144" s="205"/>
      <c r="DZT144" s="205"/>
      <c r="DZU144" s="205"/>
      <c r="DZV144" s="205"/>
      <c r="DZW144" s="205"/>
      <c r="DZX144" s="205"/>
      <c r="DZY144" s="205"/>
      <c r="DZZ144" s="205"/>
      <c r="EAA144" s="205"/>
      <c r="EAB144" s="205"/>
      <c r="EAC144" s="205"/>
      <c r="EAD144" s="205"/>
      <c r="EAE144" s="205"/>
      <c r="EAF144" s="205"/>
      <c r="EAG144" s="205"/>
      <c r="EAH144" s="205"/>
      <c r="EAI144" s="205"/>
      <c r="EAJ144" s="205"/>
      <c r="EAK144" s="205"/>
      <c r="EAL144" s="205"/>
      <c r="EAM144" s="205"/>
      <c r="EAN144" s="205"/>
      <c r="EAO144" s="205"/>
      <c r="EAP144" s="205"/>
      <c r="EAQ144" s="205"/>
      <c r="EAR144" s="205"/>
      <c r="EAS144" s="205"/>
      <c r="EAT144" s="205"/>
      <c r="EAU144" s="205"/>
      <c r="EAV144" s="205"/>
      <c r="EAW144" s="205"/>
      <c r="EAX144" s="205"/>
      <c r="EAY144" s="205"/>
      <c r="EAZ144" s="205"/>
      <c r="EBA144" s="205"/>
      <c r="EBB144" s="205"/>
      <c r="EBC144" s="205"/>
      <c r="EBD144" s="205"/>
      <c r="EBE144" s="205"/>
      <c r="EBF144" s="205"/>
      <c r="EBG144" s="205"/>
      <c r="EBH144" s="205"/>
      <c r="EBI144" s="205"/>
      <c r="EBJ144" s="205"/>
      <c r="EBK144" s="205"/>
      <c r="EBL144" s="205"/>
      <c r="EBM144" s="205"/>
      <c r="EBN144" s="205"/>
      <c r="EBO144" s="205"/>
      <c r="EBP144" s="205"/>
      <c r="EBQ144" s="205"/>
      <c r="EBR144" s="205"/>
      <c r="EBS144" s="205"/>
      <c r="EBT144" s="205"/>
      <c r="EBU144" s="205"/>
      <c r="EBV144" s="205"/>
      <c r="EBW144" s="205"/>
      <c r="EBX144" s="205"/>
      <c r="EBY144" s="205"/>
      <c r="EBZ144" s="205"/>
      <c r="ECA144" s="205"/>
      <c r="ECB144" s="205"/>
      <c r="ECC144" s="205"/>
      <c r="ECD144" s="205"/>
      <c r="ECE144" s="205"/>
      <c r="ECF144" s="205"/>
      <c r="ECG144" s="205"/>
      <c r="ECH144" s="205"/>
      <c r="ECI144" s="205"/>
      <c r="ECJ144" s="205"/>
      <c r="ECK144" s="205"/>
      <c r="ECL144" s="205"/>
      <c r="ECM144" s="205"/>
      <c r="ECN144" s="205"/>
      <c r="ECO144" s="205"/>
      <c r="ECP144" s="205"/>
      <c r="ECQ144" s="205"/>
      <c r="ECR144" s="205"/>
      <c r="ECS144" s="205"/>
      <c r="ECT144" s="205"/>
      <c r="ECU144" s="205"/>
      <c r="ECV144" s="205"/>
      <c r="ECW144" s="205"/>
      <c r="ECX144" s="205"/>
      <c r="ECY144" s="205"/>
      <c r="ECZ144" s="205"/>
      <c r="EDA144" s="205"/>
      <c r="EDB144" s="205"/>
      <c r="EDC144" s="205"/>
      <c r="EDD144" s="205"/>
      <c r="EDE144" s="205"/>
      <c r="EDF144" s="205"/>
      <c r="EDG144" s="205"/>
      <c r="EDH144" s="205"/>
      <c r="EDI144" s="205"/>
      <c r="EDJ144" s="205"/>
      <c r="EDK144" s="205"/>
      <c r="EDL144" s="205"/>
      <c r="EDM144" s="205"/>
      <c r="EDN144" s="205"/>
      <c r="EDO144" s="205"/>
      <c r="EDP144" s="205"/>
      <c r="EDQ144" s="205"/>
      <c r="EDR144" s="205"/>
      <c r="EDS144" s="205"/>
      <c r="EDT144" s="205"/>
      <c r="EDU144" s="205"/>
      <c r="EDV144" s="205"/>
      <c r="EDW144" s="205"/>
      <c r="EDX144" s="205"/>
      <c r="EDY144" s="205"/>
      <c r="EDZ144" s="205"/>
      <c r="EEA144" s="205"/>
      <c r="EEB144" s="205"/>
      <c r="EEC144" s="205"/>
      <c r="EED144" s="205"/>
      <c r="EEE144" s="205"/>
      <c r="EEF144" s="205"/>
      <c r="EEG144" s="205"/>
      <c r="EEH144" s="205"/>
      <c r="EEI144" s="205"/>
      <c r="EEJ144" s="205"/>
      <c r="EEK144" s="205"/>
      <c r="EEL144" s="205"/>
      <c r="EEM144" s="205"/>
      <c r="EEN144" s="205"/>
      <c r="EEO144" s="205"/>
      <c r="EEP144" s="205"/>
      <c r="EEQ144" s="205"/>
      <c r="EER144" s="205"/>
      <c r="EES144" s="205"/>
      <c r="EET144" s="205"/>
      <c r="EEU144" s="205"/>
      <c r="EEV144" s="205"/>
      <c r="EEW144" s="205"/>
      <c r="EEX144" s="205"/>
      <c r="EEY144" s="205"/>
      <c r="EEZ144" s="205"/>
      <c r="EFA144" s="205"/>
      <c r="EFB144" s="205"/>
      <c r="EFC144" s="205"/>
      <c r="EFD144" s="205"/>
      <c r="EFE144" s="205"/>
      <c r="EFF144" s="205"/>
      <c r="EFG144" s="205"/>
      <c r="EFH144" s="205"/>
      <c r="EFI144" s="205"/>
      <c r="EFJ144" s="205"/>
      <c r="EFK144" s="205"/>
      <c r="EFL144" s="205"/>
      <c r="EFM144" s="205"/>
      <c r="EFN144" s="205"/>
      <c r="EFO144" s="205"/>
      <c r="EFP144" s="205"/>
      <c r="EFQ144" s="205"/>
      <c r="EFR144" s="205"/>
      <c r="EFS144" s="205"/>
      <c r="EFT144" s="205"/>
      <c r="EFU144" s="205"/>
      <c r="EFV144" s="205"/>
      <c r="EFW144" s="205"/>
      <c r="EFX144" s="205"/>
      <c r="EFY144" s="205"/>
      <c r="EFZ144" s="205"/>
      <c r="EGA144" s="205"/>
      <c r="EGB144" s="205"/>
      <c r="EGC144" s="205"/>
      <c r="EGD144" s="205"/>
      <c r="EGE144" s="205"/>
      <c r="EGF144" s="205"/>
      <c r="EGG144" s="205"/>
      <c r="EGH144" s="205"/>
      <c r="EGI144" s="205"/>
      <c r="EGJ144" s="205"/>
      <c r="EGK144" s="205"/>
      <c r="EGL144" s="205"/>
      <c r="EGM144" s="205"/>
      <c r="EGN144" s="205"/>
      <c r="EGO144" s="205"/>
      <c r="EGP144" s="205"/>
      <c r="EGQ144" s="205"/>
      <c r="EGR144" s="205"/>
      <c r="EGS144" s="205"/>
      <c r="EGT144" s="205"/>
      <c r="EGU144" s="205"/>
      <c r="EGV144" s="205"/>
      <c r="EGW144" s="205"/>
      <c r="EGX144" s="205"/>
      <c r="EGY144" s="205"/>
      <c r="EHF144" s="205"/>
      <c r="EHG144" s="205"/>
      <c r="EHH144" s="205"/>
      <c r="EHI144" s="205"/>
      <c r="EHJ144" s="205"/>
      <c r="EHK144" s="205"/>
      <c r="EHL144" s="205"/>
      <c r="EHM144" s="205"/>
      <c r="EHN144" s="205"/>
      <c r="EHO144" s="205"/>
      <c r="EHP144" s="205"/>
      <c r="EHQ144" s="205"/>
      <c r="EHR144" s="205"/>
      <c r="EHS144" s="205"/>
      <c r="EHT144" s="205"/>
      <c r="EHU144" s="205"/>
      <c r="EHV144" s="205"/>
      <c r="EHW144" s="205"/>
      <c r="EHX144" s="205"/>
      <c r="EHY144" s="205"/>
      <c r="EHZ144" s="205"/>
      <c r="EIA144" s="205"/>
      <c r="EIB144" s="205"/>
      <c r="EIC144" s="205"/>
      <c r="EID144" s="205"/>
      <c r="EIE144" s="205"/>
      <c r="EIF144" s="205"/>
      <c r="EIG144" s="205"/>
      <c r="EIH144" s="205"/>
      <c r="EII144" s="205"/>
      <c r="EIJ144" s="205"/>
      <c r="EIK144" s="205"/>
      <c r="EIL144" s="205"/>
      <c r="EIM144" s="205"/>
      <c r="EIN144" s="205"/>
      <c r="EIO144" s="205"/>
      <c r="EIP144" s="205"/>
      <c r="EIQ144" s="205"/>
      <c r="EIR144" s="205"/>
      <c r="EIS144" s="205"/>
      <c r="EIT144" s="205"/>
      <c r="EIU144" s="205"/>
      <c r="EIV144" s="205"/>
      <c r="EIW144" s="205"/>
      <c r="EIX144" s="205"/>
      <c r="EIY144" s="205"/>
      <c r="EIZ144" s="205"/>
      <c r="EJA144" s="205"/>
      <c r="EJB144" s="205"/>
      <c r="EJC144" s="205"/>
      <c r="EJD144" s="205"/>
      <c r="EJE144" s="205"/>
      <c r="EJF144" s="205"/>
      <c r="EJG144" s="205"/>
      <c r="EJH144" s="205"/>
      <c r="EJI144" s="205"/>
      <c r="EJJ144" s="205"/>
      <c r="EJK144" s="205"/>
      <c r="EJL144" s="205"/>
      <c r="EJM144" s="205"/>
      <c r="EJN144" s="205"/>
      <c r="EJO144" s="205"/>
      <c r="EJP144" s="205"/>
      <c r="EJQ144" s="205"/>
      <c r="EJR144" s="205"/>
      <c r="EJS144" s="205"/>
      <c r="EJT144" s="205"/>
      <c r="EJU144" s="205"/>
      <c r="EJV144" s="205"/>
      <c r="EJW144" s="205"/>
      <c r="EJX144" s="205"/>
      <c r="EJY144" s="205"/>
      <c r="EJZ144" s="205"/>
      <c r="EKA144" s="205"/>
      <c r="EKB144" s="205"/>
      <c r="EKC144" s="205"/>
      <c r="EKD144" s="205"/>
      <c r="EKE144" s="205"/>
      <c r="EKF144" s="205"/>
      <c r="EKG144" s="205"/>
      <c r="EKH144" s="205"/>
      <c r="EKI144" s="205"/>
      <c r="EKJ144" s="205"/>
      <c r="EKK144" s="205"/>
      <c r="EKL144" s="205"/>
      <c r="EKM144" s="205"/>
      <c r="EKN144" s="205"/>
      <c r="EKO144" s="205"/>
      <c r="EKP144" s="205"/>
      <c r="EKQ144" s="205"/>
      <c r="EKR144" s="205"/>
      <c r="EKS144" s="205"/>
      <c r="EKT144" s="205"/>
      <c r="EKU144" s="205"/>
      <c r="EKV144" s="205"/>
      <c r="EKW144" s="205"/>
      <c r="EKX144" s="205"/>
      <c r="EKY144" s="205"/>
      <c r="EKZ144" s="205"/>
      <c r="ELA144" s="205"/>
      <c r="ELB144" s="205"/>
      <c r="ELC144" s="205"/>
      <c r="ELD144" s="205"/>
      <c r="ELE144" s="205"/>
      <c r="ELF144" s="205"/>
      <c r="ELG144" s="205"/>
      <c r="ELH144" s="205"/>
      <c r="ELI144" s="205"/>
      <c r="ELJ144" s="205"/>
      <c r="ELK144" s="205"/>
      <c r="ELL144" s="205"/>
      <c r="ELM144" s="205"/>
      <c r="ELN144" s="205"/>
      <c r="ELO144" s="205"/>
      <c r="ELP144" s="205"/>
      <c r="ELQ144" s="205"/>
      <c r="ELR144" s="205"/>
      <c r="ELS144" s="205"/>
      <c r="ELT144" s="205"/>
      <c r="ELU144" s="205"/>
      <c r="ELV144" s="205"/>
      <c r="ELW144" s="205"/>
      <c r="ELX144" s="205"/>
      <c r="ELY144" s="205"/>
      <c r="ELZ144" s="205"/>
      <c r="EMA144" s="205"/>
      <c r="EMB144" s="205"/>
      <c r="EMC144" s="205"/>
      <c r="EMD144" s="205"/>
      <c r="EME144" s="205"/>
      <c r="EMF144" s="205"/>
      <c r="EMG144" s="205"/>
      <c r="EMH144" s="205"/>
      <c r="EMI144" s="205"/>
      <c r="EMJ144" s="205"/>
      <c r="EMK144" s="205"/>
      <c r="EML144" s="205"/>
      <c r="EMM144" s="205"/>
      <c r="EMN144" s="205"/>
      <c r="EMO144" s="205"/>
      <c r="EMP144" s="205"/>
      <c r="EMQ144" s="205"/>
      <c r="EMR144" s="205"/>
      <c r="EMS144" s="205"/>
      <c r="EMT144" s="205"/>
      <c r="EMU144" s="205"/>
      <c r="EMV144" s="205"/>
      <c r="EMW144" s="205"/>
      <c r="EMX144" s="205"/>
      <c r="EMY144" s="205"/>
      <c r="EMZ144" s="205"/>
      <c r="ENA144" s="205"/>
      <c r="ENB144" s="205"/>
      <c r="ENC144" s="205"/>
      <c r="END144" s="205"/>
      <c r="ENE144" s="205"/>
      <c r="ENF144" s="205"/>
      <c r="ENG144" s="205"/>
      <c r="ENH144" s="205"/>
      <c r="ENI144" s="205"/>
      <c r="ENJ144" s="205"/>
      <c r="ENK144" s="205"/>
      <c r="ENL144" s="205"/>
      <c r="ENM144" s="205"/>
      <c r="ENN144" s="205"/>
      <c r="ENO144" s="205"/>
      <c r="ENP144" s="205"/>
      <c r="ENQ144" s="205"/>
      <c r="ENR144" s="205"/>
      <c r="ENS144" s="205"/>
      <c r="ENT144" s="205"/>
      <c r="ENU144" s="205"/>
      <c r="ENV144" s="205"/>
      <c r="ENW144" s="205"/>
      <c r="ENX144" s="205"/>
      <c r="ENY144" s="205"/>
      <c r="ENZ144" s="205"/>
      <c r="EOA144" s="205"/>
      <c r="EOB144" s="205"/>
      <c r="EOC144" s="205"/>
      <c r="EOD144" s="205"/>
      <c r="EOE144" s="205"/>
      <c r="EOF144" s="205"/>
      <c r="EOG144" s="205"/>
      <c r="EOH144" s="205"/>
      <c r="EOI144" s="205"/>
      <c r="EOJ144" s="205"/>
      <c r="EOK144" s="205"/>
      <c r="EOL144" s="205"/>
      <c r="EOM144" s="205"/>
      <c r="EON144" s="205"/>
      <c r="EOO144" s="205"/>
      <c r="EOP144" s="205"/>
      <c r="EOQ144" s="205"/>
      <c r="EOR144" s="205"/>
      <c r="EOS144" s="205"/>
      <c r="EOT144" s="205"/>
      <c r="EOU144" s="205"/>
      <c r="EOV144" s="205"/>
      <c r="EOW144" s="205"/>
      <c r="EOX144" s="205"/>
      <c r="EOY144" s="205"/>
      <c r="EOZ144" s="205"/>
      <c r="EPA144" s="205"/>
      <c r="EPB144" s="205"/>
      <c r="EPC144" s="205"/>
      <c r="EPD144" s="205"/>
      <c r="EPE144" s="205"/>
      <c r="EPF144" s="205"/>
      <c r="EPG144" s="205"/>
      <c r="EPH144" s="205"/>
      <c r="EPI144" s="205"/>
      <c r="EPJ144" s="205"/>
      <c r="EPK144" s="205"/>
      <c r="EPL144" s="205"/>
      <c r="EPM144" s="205"/>
      <c r="EPN144" s="205"/>
      <c r="EPO144" s="205"/>
      <c r="EPP144" s="205"/>
      <c r="EPQ144" s="205"/>
      <c r="EPR144" s="205"/>
      <c r="EPS144" s="205"/>
      <c r="EPT144" s="205"/>
      <c r="EPU144" s="205"/>
      <c r="EPV144" s="205"/>
      <c r="EPW144" s="205"/>
      <c r="EPX144" s="205"/>
      <c r="EPY144" s="205"/>
      <c r="EPZ144" s="205"/>
      <c r="EQA144" s="205"/>
      <c r="EQB144" s="205"/>
      <c r="EQC144" s="205"/>
      <c r="EQD144" s="205"/>
      <c r="EQE144" s="205"/>
      <c r="EQF144" s="205"/>
      <c r="EQG144" s="205"/>
      <c r="EQH144" s="205"/>
      <c r="EQI144" s="205"/>
      <c r="EQJ144" s="205"/>
      <c r="EQK144" s="205"/>
      <c r="EQL144" s="205"/>
      <c r="EQM144" s="205"/>
      <c r="EQN144" s="205"/>
      <c r="EQO144" s="205"/>
      <c r="EQP144" s="205"/>
      <c r="EQQ144" s="205"/>
      <c r="EQR144" s="205"/>
      <c r="EQS144" s="205"/>
      <c r="EQT144" s="205"/>
      <c r="EQU144" s="205"/>
      <c r="ERB144" s="205"/>
      <c r="ERC144" s="205"/>
      <c r="ERD144" s="205"/>
      <c r="ERE144" s="205"/>
      <c r="ERF144" s="205"/>
      <c r="ERG144" s="205"/>
      <c r="ERH144" s="205"/>
      <c r="ERI144" s="205"/>
      <c r="ERJ144" s="205"/>
      <c r="ERK144" s="205"/>
      <c r="ERL144" s="205"/>
      <c r="ERM144" s="205"/>
      <c r="ERN144" s="205"/>
      <c r="ERO144" s="205"/>
      <c r="ERP144" s="205"/>
      <c r="ERQ144" s="205"/>
      <c r="ERR144" s="205"/>
      <c r="ERS144" s="205"/>
      <c r="ERT144" s="205"/>
      <c r="ERU144" s="205"/>
      <c r="ERV144" s="205"/>
      <c r="ERW144" s="205"/>
      <c r="ERX144" s="205"/>
      <c r="ERY144" s="205"/>
      <c r="ERZ144" s="205"/>
      <c r="ESA144" s="205"/>
      <c r="ESB144" s="205"/>
      <c r="ESC144" s="205"/>
      <c r="ESD144" s="205"/>
      <c r="ESE144" s="205"/>
      <c r="ESF144" s="205"/>
      <c r="ESG144" s="205"/>
      <c r="ESH144" s="205"/>
      <c r="ESI144" s="205"/>
      <c r="ESJ144" s="205"/>
      <c r="ESK144" s="205"/>
      <c r="ESL144" s="205"/>
      <c r="ESM144" s="205"/>
      <c r="ESN144" s="205"/>
      <c r="ESO144" s="205"/>
      <c r="ESP144" s="205"/>
      <c r="ESQ144" s="205"/>
      <c r="ESR144" s="205"/>
      <c r="ESS144" s="205"/>
      <c r="EST144" s="205"/>
      <c r="ESU144" s="205"/>
      <c r="ESV144" s="205"/>
      <c r="ESW144" s="205"/>
      <c r="ESX144" s="205"/>
      <c r="ESY144" s="205"/>
      <c r="ESZ144" s="205"/>
      <c r="ETA144" s="205"/>
      <c r="ETB144" s="205"/>
      <c r="ETC144" s="205"/>
      <c r="ETD144" s="205"/>
      <c r="ETE144" s="205"/>
      <c r="ETF144" s="205"/>
      <c r="ETG144" s="205"/>
      <c r="ETH144" s="205"/>
      <c r="ETI144" s="205"/>
      <c r="ETJ144" s="205"/>
      <c r="ETK144" s="205"/>
      <c r="ETL144" s="205"/>
      <c r="ETM144" s="205"/>
      <c r="ETN144" s="205"/>
      <c r="ETO144" s="205"/>
      <c r="ETP144" s="205"/>
      <c r="ETQ144" s="205"/>
      <c r="ETR144" s="205"/>
      <c r="ETS144" s="205"/>
      <c r="ETT144" s="205"/>
      <c r="ETU144" s="205"/>
      <c r="ETV144" s="205"/>
      <c r="ETW144" s="205"/>
      <c r="ETX144" s="205"/>
      <c r="ETY144" s="205"/>
      <c r="ETZ144" s="205"/>
      <c r="EUA144" s="205"/>
      <c r="EUB144" s="205"/>
      <c r="EUC144" s="205"/>
      <c r="EUD144" s="205"/>
      <c r="EUE144" s="205"/>
      <c r="EUF144" s="205"/>
      <c r="EUG144" s="205"/>
      <c r="EUH144" s="205"/>
      <c r="EUI144" s="205"/>
      <c r="EUJ144" s="205"/>
      <c r="EUK144" s="205"/>
      <c r="EUL144" s="205"/>
      <c r="EUM144" s="205"/>
      <c r="EUN144" s="205"/>
      <c r="EUO144" s="205"/>
      <c r="EUP144" s="205"/>
      <c r="EUQ144" s="205"/>
      <c r="EUR144" s="205"/>
      <c r="EUS144" s="205"/>
      <c r="EUT144" s="205"/>
      <c r="EUU144" s="205"/>
      <c r="EUV144" s="205"/>
      <c r="EUW144" s="205"/>
      <c r="EUX144" s="205"/>
      <c r="EUY144" s="205"/>
      <c r="EUZ144" s="205"/>
      <c r="EVA144" s="205"/>
      <c r="EVB144" s="205"/>
      <c r="EVC144" s="205"/>
      <c r="EVD144" s="205"/>
      <c r="EVE144" s="205"/>
      <c r="EVF144" s="205"/>
      <c r="EVG144" s="205"/>
      <c r="EVH144" s="205"/>
      <c r="EVI144" s="205"/>
      <c r="EVJ144" s="205"/>
      <c r="EVK144" s="205"/>
      <c r="EVL144" s="205"/>
      <c r="EVM144" s="205"/>
      <c r="EVN144" s="205"/>
      <c r="EVO144" s="205"/>
      <c r="EVP144" s="205"/>
      <c r="EVQ144" s="205"/>
      <c r="EVR144" s="205"/>
      <c r="EVS144" s="205"/>
      <c r="EVT144" s="205"/>
      <c r="EVU144" s="205"/>
      <c r="EVV144" s="205"/>
      <c r="EVW144" s="205"/>
      <c r="EVX144" s="205"/>
      <c r="EVY144" s="205"/>
      <c r="EVZ144" s="205"/>
      <c r="EWA144" s="205"/>
      <c r="EWB144" s="205"/>
      <c r="EWC144" s="205"/>
      <c r="EWD144" s="205"/>
      <c r="EWE144" s="205"/>
      <c r="EWF144" s="205"/>
      <c r="EWG144" s="205"/>
      <c r="EWH144" s="205"/>
      <c r="EWI144" s="205"/>
      <c r="EWJ144" s="205"/>
      <c r="EWK144" s="205"/>
      <c r="EWL144" s="205"/>
      <c r="EWM144" s="205"/>
      <c r="EWN144" s="205"/>
      <c r="EWO144" s="205"/>
      <c r="EWP144" s="205"/>
      <c r="EWQ144" s="205"/>
      <c r="EWR144" s="205"/>
      <c r="EWS144" s="205"/>
      <c r="EWT144" s="205"/>
      <c r="EWU144" s="205"/>
      <c r="EWV144" s="205"/>
      <c r="EWW144" s="205"/>
      <c r="EWX144" s="205"/>
      <c r="EWY144" s="205"/>
      <c r="EWZ144" s="205"/>
      <c r="EXA144" s="205"/>
      <c r="EXB144" s="205"/>
      <c r="EXC144" s="205"/>
      <c r="EXD144" s="205"/>
      <c r="EXE144" s="205"/>
      <c r="EXF144" s="205"/>
      <c r="EXG144" s="205"/>
      <c r="EXH144" s="205"/>
      <c r="EXI144" s="205"/>
      <c r="EXJ144" s="205"/>
      <c r="EXK144" s="205"/>
      <c r="EXL144" s="205"/>
      <c r="EXM144" s="205"/>
      <c r="EXN144" s="205"/>
      <c r="EXO144" s="205"/>
      <c r="EXP144" s="205"/>
      <c r="EXQ144" s="205"/>
      <c r="EXR144" s="205"/>
      <c r="EXS144" s="205"/>
      <c r="EXT144" s="205"/>
      <c r="EXU144" s="205"/>
      <c r="EXV144" s="205"/>
      <c r="EXW144" s="205"/>
      <c r="EXX144" s="205"/>
      <c r="EXY144" s="205"/>
      <c r="EXZ144" s="205"/>
      <c r="EYA144" s="205"/>
      <c r="EYB144" s="205"/>
      <c r="EYC144" s="205"/>
      <c r="EYD144" s="205"/>
      <c r="EYE144" s="205"/>
      <c r="EYF144" s="205"/>
      <c r="EYG144" s="205"/>
      <c r="EYH144" s="205"/>
      <c r="EYI144" s="205"/>
      <c r="EYJ144" s="205"/>
      <c r="EYK144" s="205"/>
      <c r="EYL144" s="205"/>
      <c r="EYM144" s="205"/>
      <c r="EYN144" s="205"/>
      <c r="EYO144" s="205"/>
      <c r="EYP144" s="205"/>
      <c r="EYQ144" s="205"/>
      <c r="EYR144" s="205"/>
      <c r="EYS144" s="205"/>
      <c r="EYT144" s="205"/>
      <c r="EYU144" s="205"/>
      <c r="EYV144" s="205"/>
      <c r="EYW144" s="205"/>
      <c r="EYX144" s="205"/>
      <c r="EYY144" s="205"/>
      <c r="EYZ144" s="205"/>
      <c r="EZA144" s="205"/>
      <c r="EZB144" s="205"/>
      <c r="EZC144" s="205"/>
      <c r="EZD144" s="205"/>
      <c r="EZE144" s="205"/>
      <c r="EZF144" s="205"/>
      <c r="EZG144" s="205"/>
      <c r="EZH144" s="205"/>
      <c r="EZI144" s="205"/>
      <c r="EZJ144" s="205"/>
      <c r="EZK144" s="205"/>
      <c r="EZL144" s="205"/>
      <c r="EZM144" s="205"/>
      <c r="EZN144" s="205"/>
      <c r="EZO144" s="205"/>
      <c r="EZP144" s="205"/>
      <c r="EZQ144" s="205"/>
      <c r="EZR144" s="205"/>
      <c r="EZS144" s="205"/>
      <c r="EZT144" s="205"/>
      <c r="EZU144" s="205"/>
      <c r="EZV144" s="205"/>
      <c r="EZW144" s="205"/>
      <c r="EZX144" s="205"/>
      <c r="EZY144" s="205"/>
      <c r="EZZ144" s="205"/>
      <c r="FAA144" s="205"/>
      <c r="FAB144" s="205"/>
      <c r="FAC144" s="205"/>
      <c r="FAD144" s="205"/>
      <c r="FAE144" s="205"/>
      <c r="FAF144" s="205"/>
      <c r="FAG144" s="205"/>
      <c r="FAH144" s="205"/>
      <c r="FAI144" s="205"/>
      <c r="FAJ144" s="205"/>
      <c r="FAK144" s="205"/>
      <c r="FAL144" s="205"/>
      <c r="FAM144" s="205"/>
      <c r="FAN144" s="205"/>
      <c r="FAO144" s="205"/>
      <c r="FAP144" s="205"/>
      <c r="FAQ144" s="205"/>
      <c r="FAX144" s="205"/>
      <c r="FAY144" s="205"/>
      <c r="FAZ144" s="205"/>
      <c r="FBA144" s="205"/>
      <c r="FBB144" s="205"/>
      <c r="FBC144" s="205"/>
      <c r="FBD144" s="205"/>
      <c r="FBE144" s="205"/>
      <c r="FBF144" s="205"/>
      <c r="FBG144" s="205"/>
      <c r="FBH144" s="205"/>
      <c r="FBI144" s="205"/>
      <c r="FBJ144" s="205"/>
      <c r="FBK144" s="205"/>
      <c r="FBL144" s="205"/>
      <c r="FBM144" s="205"/>
      <c r="FBN144" s="205"/>
      <c r="FBO144" s="205"/>
      <c r="FBP144" s="205"/>
      <c r="FBQ144" s="205"/>
      <c r="FBR144" s="205"/>
      <c r="FBS144" s="205"/>
      <c r="FBT144" s="205"/>
      <c r="FBU144" s="205"/>
      <c r="FBV144" s="205"/>
      <c r="FBW144" s="205"/>
      <c r="FBX144" s="205"/>
      <c r="FBY144" s="205"/>
      <c r="FBZ144" s="205"/>
      <c r="FCA144" s="205"/>
      <c r="FCB144" s="205"/>
      <c r="FCC144" s="205"/>
      <c r="FCD144" s="205"/>
      <c r="FCE144" s="205"/>
      <c r="FCF144" s="205"/>
      <c r="FCG144" s="205"/>
      <c r="FCH144" s="205"/>
      <c r="FCI144" s="205"/>
      <c r="FCJ144" s="205"/>
      <c r="FCK144" s="205"/>
      <c r="FCL144" s="205"/>
      <c r="FCM144" s="205"/>
      <c r="FCN144" s="205"/>
      <c r="FCO144" s="205"/>
      <c r="FCP144" s="205"/>
      <c r="FCQ144" s="205"/>
      <c r="FCR144" s="205"/>
      <c r="FCS144" s="205"/>
      <c r="FCT144" s="205"/>
      <c r="FCU144" s="205"/>
      <c r="FCV144" s="205"/>
      <c r="FCW144" s="205"/>
      <c r="FCX144" s="205"/>
      <c r="FCY144" s="205"/>
      <c r="FCZ144" s="205"/>
      <c r="FDA144" s="205"/>
      <c r="FDB144" s="205"/>
      <c r="FDC144" s="205"/>
      <c r="FDD144" s="205"/>
      <c r="FDE144" s="205"/>
      <c r="FDF144" s="205"/>
      <c r="FDG144" s="205"/>
      <c r="FDH144" s="205"/>
      <c r="FDI144" s="205"/>
      <c r="FDJ144" s="205"/>
      <c r="FDK144" s="205"/>
      <c r="FDL144" s="205"/>
      <c r="FDM144" s="205"/>
      <c r="FDN144" s="205"/>
      <c r="FDO144" s="205"/>
      <c r="FDP144" s="205"/>
      <c r="FDQ144" s="205"/>
      <c r="FDR144" s="205"/>
      <c r="FDS144" s="205"/>
      <c r="FDT144" s="205"/>
      <c r="FDU144" s="205"/>
      <c r="FDV144" s="205"/>
      <c r="FDW144" s="205"/>
      <c r="FDX144" s="205"/>
      <c r="FDY144" s="205"/>
      <c r="FDZ144" s="205"/>
      <c r="FEA144" s="205"/>
      <c r="FEB144" s="205"/>
      <c r="FEC144" s="205"/>
      <c r="FED144" s="205"/>
      <c r="FEE144" s="205"/>
      <c r="FEF144" s="205"/>
      <c r="FEG144" s="205"/>
      <c r="FEH144" s="205"/>
      <c r="FEI144" s="205"/>
      <c r="FEJ144" s="205"/>
      <c r="FEK144" s="205"/>
      <c r="FEL144" s="205"/>
      <c r="FEM144" s="205"/>
      <c r="FEN144" s="205"/>
      <c r="FEO144" s="205"/>
      <c r="FEP144" s="205"/>
      <c r="FEQ144" s="205"/>
      <c r="FER144" s="205"/>
      <c r="FES144" s="205"/>
      <c r="FET144" s="205"/>
      <c r="FEU144" s="205"/>
      <c r="FEV144" s="205"/>
      <c r="FEW144" s="205"/>
      <c r="FEX144" s="205"/>
      <c r="FEY144" s="205"/>
      <c r="FEZ144" s="205"/>
      <c r="FFA144" s="205"/>
      <c r="FFB144" s="205"/>
      <c r="FFC144" s="205"/>
      <c r="FFD144" s="205"/>
      <c r="FFE144" s="205"/>
      <c r="FFF144" s="205"/>
      <c r="FFG144" s="205"/>
      <c r="FFH144" s="205"/>
      <c r="FFI144" s="205"/>
      <c r="FFJ144" s="205"/>
      <c r="FFK144" s="205"/>
      <c r="FFL144" s="205"/>
      <c r="FFM144" s="205"/>
      <c r="FFN144" s="205"/>
      <c r="FFO144" s="205"/>
      <c r="FFP144" s="205"/>
      <c r="FFQ144" s="205"/>
      <c r="FFR144" s="205"/>
      <c r="FFS144" s="205"/>
      <c r="FFT144" s="205"/>
      <c r="FFU144" s="205"/>
      <c r="FFV144" s="205"/>
      <c r="FFW144" s="205"/>
      <c r="FFX144" s="205"/>
      <c r="FFY144" s="205"/>
      <c r="FFZ144" s="205"/>
      <c r="FGA144" s="205"/>
      <c r="FGB144" s="205"/>
      <c r="FGC144" s="205"/>
      <c r="FGD144" s="205"/>
      <c r="FGE144" s="205"/>
      <c r="FGF144" s="205"/>
      <c r="FGG144" s="205"/>
      <c r="FGH144" s="205"/>
      <c r="FGI144" s="205"/>
      <c r="FGJ144" s="205"/>
      <c r="FGK144" s="205"/>
      <c r="FGL144" s="205"/>
      <c r="FGM144" s="205"/>
      <c r="FGN144" s="205"/>
      <c r="FGO144" s="205"/>
      <c r="FGP144" s="205"/>
      <c r="FGQ144" s="205"/>
      <c r="FGR144" s="205"/>
      <c r="FGS144" s="205"/>
      <c r="FGT144" s="205"/>
      <c r="FGU144" s="205"/>
      <c r="FGV144" s="205"/>
      <c r="FGW144" s="205"/>
      <c r="FGX144" s="205"/>
      <c r="FGY144" s="205"/>
      <c r="FGZ144" s="205"/>
      <c r="FHA144" s="205"/>
      <c r="FHB144" s="205"/>
      <c r="FHC144" s="205"/>
      <c r="FHD144" s="205"/>
      <c r="FHE144" s="205"/>
      <c r="FHF144" s="205"/>
      <c r="FHG144" s="205"/>
      <c r="FHH144" s="205"/>
      <c r="FHI144" s="205"/>
      <c r="FHJ144" s="205"/>
      <c r="FHK144" s="205"/>
      <c r="FHL144" s="205"/>
      <c r="FHM144" s="205"/>
      <c r="FHN144" s="205"/>
      <c r="FHO144" s="205"/>
      <c r="FHP144" s="205"/>
      <c r="FHQ144" s="205"/>
      <c r="FHR144" s="205"/>
      <c r="FHS144" s="205"/>
      <c r="FHT144" s="205"/>
      <c r="FHU144" s="205"/>
      <c r="FHV144" s="205"/>
      <c r="FHW144" s="205"/>
      <c r="FHX144" s="205"/>
      <c r="FHY144" s="205"/>
      <c r="FHZ144" s="205"/>
      <c r="FIA144" s="205"/>
      <c r="FIB144" s="205"/>
      <c r="FIC144" s="205"/>
      <c r="FID144" s="205"/>
      <c r="FIE144" s="205"/>
      <c r="FIF144" s="205"/>
      <c r="FIG144" s="205"/>
      <c r="FIH144" s="205"/>
      <c r="FII144" s="205"/>
      <c r="FIJ144" s="205"/>
      <c r="FIK144" s="205"/>
      <c r="FIL144" s="205"/>
      <c r="FIM144" s="205"/>
      <c r="FIN144" s="205"/>
      <c r="FIO144" s="205"/>
      <c r="FIP144" s="205"/>
      <c r="FIQ144" s="205"/>
      <c r="FIR144" s="205"/>
      <c r="FIS144" s="205"/>
      <c r="FIT144" s="205"/>
      <c r="FIU144" s="205"/>
      <c r="FIV144" s="205"/>
      <c r="FIW144" s="205"/>
      <c r="FIX144" s="205"/>
      <c r="FIY144" s="205"/>
      <c r="FIZ144" s="205"/>
      <c r="FJA144" s="205"/>
      <c r="FJB144" s="205"/>
      <c r="FJC144" s="205"/>
      <c r="FJD144" s="205"/>
      <c r="FJE144" s="205"/>
      <c r="FJF144" s="205"/>
      <c r="FJG144" s="205"/>
      <c r="FJH144" s="205"/>
      <c r="FJI144" s="205"/>
      <c r="FJJ144" s="205"/>
      <c r="FJK144" s="205"/>
      <c r="FJL144" s="205"/>
      <c r="FJM144" s="205"/>
      <c r="FJN144" s="205"/>
      <c r="FJO144" s="205"/>
      <c r="FJP144" s="205"/>
      <c r="FJQ144" s="205"/>
      <c r="FJR144" s="205"/>
      <c r="FJS144" s="205"/>
      <c r="FJT144" s="205"/>
      <c r="FJU144" s="205"/>
      <c r="FJV144" s="205"/>
      <c r="FJW144" s="205"/>
      <c r="FJX144" s="205"/>
      <c r="FJY144" s="205"/>
      <c r="FJZ144" s="205"/>
      <c r="FKA144" s="205"/>
      <c r="FKB144" s="205"/>
      <c r="FKC144" s="205"/>
      <c r="FKD144" s="205"/>
      <c r="FKE144" s="205"/>
      <c r="FKF144" s="205"/>
      <c r="FKG144" s="205"/>
      <c r="FKH144" s="205"/>
      <c r="FKI144" s="205"/>
      <c r="FKJ144" s="205"/>
      <c r="FKK144" s="205"/>
      <c r="FKL144" s="205"/>
      <c r="FKM144" s="205"/>
      <c r="FKT144" s="205"/>
      <c r="FKU144" s="205"/>
      <c r="FKV144" s="205"/>
      <c r="FKW144" s="205"/>
      <c r="FKX144" s="205"/>
      <c r="FKY144" s="205"/>
      <c r="FKZ144" s="205"/>
      <c r="FLA144" s="205"/>
      <c r="FLB144" s="205"/>
      <c r="FLC144" s="205"/>
      <c r="FLD144" s="205"/>
      <c r="FLE144" s="205"/>
      <c r="FLF144" s="205"/>
      <c r="FLG144" s="205"/>
      <c r="FLH144" s="205"/>
      <c r="FLI144" s="205"/>
      <c r="FLJ144" s="205"/>
      <c r="FLK144" s="205"/>
      <c r="FLL144" s="205"/>
      <c r="FLM144" s="205"/>
      <c r="FLN144" s="205"/>
      <c r="FLO144" s="205"/>
      <c r="FLP144" s="205"/>
      <c r="FLQ144" s="205"/>
      <c r="FLR144" s="205"/>
      <c r="FLS144" s="205"/>
      <c r="FLT144" s="205"/>
      <c r="FLU144" s="205"/>
      <c r="FLV144" s="205"/>
      <c r="FLW144" s="205"/>
      <c r="FLX144" s="205"/>
      <c r="FLY144" s="205"/>
      <c r="FLZ144" s="205"/>
      <c r="FMA144" s="205"/>
      <c r="FMB144" s="205"/>
      <c r="FMC144" s="205"/>
      <c r="FMD144" s="205"/>
      <c r="FME144" s="205"/>
      <c r="FMF144" s="205"/>
      <c r="FMG144" s="205"/>
      <c r="FMH144" s="205"/>
      <c r="FMI144" s="205"/>
      <c r="FMJ144" s="205"/>
      <c r="FMK144" s="205"/>
      <c r="FML144" s="205"/>
      <c r="FMM144" s="205"/>
      <c r="FMN144" s="205"/>
      <c r="FMO144" s="205"/>
      <c r="FMP144" s="205"/>
      <c r="FMQ144" s="205"/>
      <c r="FMR144" s="205"/>
      <c r="FMS144" s="205"/>
      <c r="FMT144" s="205"/>
      <c r="FMU144" s="205"/>
      <c r="FMV144" s="205"/>
      <c r="FMW144" s="205"/>
      <c r="FMX144" s="205"/>
      <c r="FMY144" s="205"/>
      <c r="FMZ144" s="205"/>
      <c r="FNA144" s="205"/>
      <c r="FNB144" s="205"/>
      <c r="FNC144" s="205"/>
      <c r="FND144" s="205"/>
      <c r="FNE144" s="205"/>
      <c r="FNF144" s="205"/>
      <c r="FNG144" s="205"/>
      <c r="FNH144" s="205"/>
      <c r="FNI144" s="205"/>
      <c r="FNJ144" s="205"/>
      <c r="FNK144" s="205"/>
      <c r="FNL144" s="205"/>
      <c r="FNM144" s="205"/>
      <c r="FNN144" s="205"/>
      <c r="FNO144" s="205"/>
      <c r="FNP144" s="205"/>
      <c r="FNQ144" s="205"/>
      <c r="FNR144" s="205"/>
      <c r="FNS144" s="205"/>
      <c r="FNT144" s="205"/>
      <c r="FNU144" s="205"/>
      <c r="FNV144" s="205"/>
      <c r="FNW144" s="205"/>
      <c r="FNX144" s="205"/>
      <c r="FNY144" s="205"/>
      <c r="FNZ144" s="205"/>
      <c r="FOA144" s="205"/>
      <c r="FOB144" s="205"/>
      <c r="FOC144" s="205"/>
      <c r="FOD144" s="205"/>
      <c r="FOE144" s="205"/>
      <c r="FOF144" s="205"/>
      <c r="FOG144" s="205"/>
      <c r="FOH144" s="205"/>
      <c r="FOI144" s="205"/>
      <c r="FOJ144" s="205"/>
      <c r="FOK144" s="205"/>
      <c r="FOL144" s="205"/>
      <c r="FOM144" s="205"/>
      <c r="FON144" s="205"/>
      <c r="FOO144" s="205"/>
      <c r="FOP144" s="205"/>
      <c r="FOQ144" s="205"/>
      <c r="FOR144" s="205"/>
      <c r="FOS144" s="205"/>
      <c r="FOT144" s="205"/>
      <c r="FOU144" s="205"/>
      <c r="FOV144" s="205"/>
      <c r="FOW144" s="205"/>
      <c r="FOX144" s="205"/>
      <c r="FOY144" s="205"/>
      <c r="FOZ144" s="205"/>
      <c r="FPA144" s="205"/>
      <c r="FPB144" s="205"/>
      <c r="FPC144" s="205"/>
      <c r="FPD144" s="205"/>
      <c r="FPE144" s="205"/>
      <c r="FPF144" s="205"/>
      <c r="FPG144" s="205"/>
      <c r="FPH144" s="205"/>
      <c r="FPI144" s="205"/>
      <c r="FPJ144" s="205"/>
      <c r="FPK144" s="205"/>
      <c r="FPL144" s="205"/>
      <c r="FPM144" s="205"/>
      <c r="FPN144" s="205"/>
      <c r="FPO144" s="205"/>
      <c r="FPP144" s="205"/>
      <c r="FPQ144" s="205"/>
      <c r="FPR144" s="205"/>
      <c r="FPS144" s="205"/>
      <c r="FPT144" s="205"/>
      <c r="FPU144" s="205"/>
      <c r="FPV144" s="205"/>
      <c r="FPW144" s="205"/>
      <c r="FPX144" s="205"/>
      <c r="FPY144" s="205"/>
      <c r="FPZ144" s="205"/>
      <c r="FQA144" s="205"/>
      <c r="FQB144" s="205"/>
      <c r="FQC144" s="205"/>
      <c r="FQD144" s="205"/>
      <c r="FQE144" s="205"/>
      <c r="FQF144" s="205"/>
      <c r="FQG144" s="205"/>
      <c r="FQH144" s="205"/>
      <c r="FQI144" s="205"/>
      <c r="FQJ144" s="205"/>
      <c r="FQK144" s="205"/>
      <c r="FQL144" s="205"/>
      <c r="FQM144" s="205"/>
      <c r="FQN144" s="205"/>
      <c r="FQO144" s="205"/>
      <c r="FQP144" s="205"/>
      <c r="FQQ144" s="205"/>
      <c r="FQR144" s="205"/>
      <c r="FQS144" s="205"/>
      <c r="FQT144" s="205"/>
      <c r="FQU144" s="205"/>
      <c r="FQV144" s="205"/>
      <c r="FQW144" s="205"/>
      <c r="FQX144" s="205"/>
      <c r="FQY144" s="205"/>
      <c r="FQZ144" s="205"/>
      <c r="FRA144" s="205"/>
      <c r="FRB144" s="205"/>
      <c r="FRC144" s="205"/>
      <c r="FRD144" s="205"/>
      <c r="FRE144" s="205"/>
      <c r="FRF144" s="205"/>
      <c r="FRG144" s="205"/>
      <c r="FRH144" s="205"/>
      <c r="FRI144" s="205"/>
      <c r="FRJ144" s="205"/>
      <c r="FRK144" s="205"/>
      <c r="FRL144" s="205"/>
      <c r="FRM144" s="205"/>
      <c r="FRN144" s="205"/>
      <c r="FRO144" s="205"/>
      <c r="FRP144" s="205"/>
      <c r="FRQ144" s="205"/>
      <c r="FRR144" s="205"/>
      <c r="FRS144" s="205"/>
      <c r="FRT144" s="205"/>
      <c r="FRU144" s="205"/>
      <c r="FRV144" s="205"/>
      <c r="FRW144" s="205"/>
      <c r="FRX144" s="205"/>
      <c r="FRY144" s="205"/>
      <c r="FRZ144" s="205"/>
      <c r="FSA144" s="205"/>
      <c r="FSB144" s="205"/>
      <c r="FSC144" s="205"/>
      <c r="FSD144" s="205"/>
      <c r="FSE144" s="205"/>
      <c r="FSF144" s="205"/>
      <c r="FSG144" s="205"/>
      <c r="FSH144" s="205"/>
      <c r="FSI144" s="205"/>
      <c r="FSJ144" s="205"/>
      <c r="FSK144" s="205"/>
      <c r="FSL144" s="205"/>
      <c r="FSM144" s="205"/>
      <c r="FSN144" s="205"/>
      <c r="FSO144" s="205"/>
      <c r="FSP144" s="205"/>
      <c r="FSQ144" s="205"/>
      <c r="FSR144" s="205"/>
      <c r="FSS144" s="205"/>
      <c r="FST144" s="205"/>
      <c r="FSU144" s="205"/>
      <c r="FSV144" s="205"/>
      <c r="FSW144" s="205"/>
      <c r="FSX144" s="205"/>
      <c r="FSY144" s="205"/>
      <c r="FSZ144" s="205"/>
      <c r="FTA144" s="205"/>
      <c r="FTB144" s="205"/>
      <c r="FTC144" s="205"/>
      <c r="FTD144" s="205"/>
      <c r="FTE144" s="205"/>
      <c r="FTF144" s="205"/>
      <c r="FTG144" s="205"/>
      <c r="FTH144" s="205"/>
      <c r="FTI144" s="205"/>
      <c r="FTJ144" s="205"/>
      <c r="FTK144" s="205"/>
      <c r="FTL144" s="205"/>
      <c r="FTM144" s="205"/>
      <c r="FTN144" s="205"/>
      <c r="FTO144" s="205"/>
      <c r="FTP144" s="205"/>
      <c r="FTQ144" s="205"/>
      <c r="FTR144" s="205"/>
      <c r="FTS144" s="205"/>
      <c r="FTT144" s="205"/>
      <c r="FTU144" s="205"/>
      <c r="FTV144" s="205"/>
      <c r="FTW144" s="205"/>
      <c r="FTX144" s="205"/>
      <c r="FTY144" s="205"/>
      <c r="FTZ144" s="205"/>
      <c r="FUA144" s="205"/>
      <c r="FUB144" s="205"/>
      <c r="FUC144" s="205"/>
      <c r="FUD144" s="205"/>
      <c r="FUE144" s="205"/>
      <c r="FUF144" s="205"/>
      <c r="FUG144" s="205"/>
      <c r="FUH144" s="205"/>
      <c r="FUI144" s="205"/>
      <c r="FUP144" s="205"/>
      <c r="FUQ144" s="205"/>
      <c r="FUR144" s="205"/>
      <c r="FUS144" s="205"/>
      <c r="FUT144" s="205"/>
      <c r="FUU144" s="205"/>
      <c r="FUV144" s="205"/>
      <c r="FUW144" s="205"/>
      <c r="FUX144" s="205"/>
      <c r="FUY144" s="205"/>
      <c r="FUZ144" s="205"/>
      <c r="FVA144" s="205"/>
      <c r="FVB144" s="205"/>
      <c r="FVC144" s="205"/>
      <c r="FVD144" s="205"/>
      <c r="FVE144" s="205"/>
      <c r="FVF144" s="205"/>
      <c r="FVG144" s="205"/>
      <c r="FVH144" s="205"/>
      <c r="FVI144" s="205"/>
      <c r="FVJ144" s="205"/>
      <c r="FVK144" s="205"/>
      <c r="FVL144" s="205"/>
      <c r="FVM144" s="205"/>
      <c r="FVN144" s="205"/>
      <c r="FVO144" s="205"/>
      <c r="FVP144" s="205"/>
      <c r="FVQ144" s="205"/>
      <c r="FVR144" s="205"/>
      <c r="FVS144" s="205"/>
      <c r="FVT144" s="205"/>
      <c r="FVU144" s="205"/>
      <c r="FVV144" s="205"/>
      <c r="FVW144" s="205"/>
      <c r="FVX144" s="205"/>
      <c r="FVY144" s="205"/>
      <c r="FVZ144" s="205"/>
      <c r="FWA144" s="205"/>
      <c r="FWB144" s="205"/>
      <c r="FWC144" s="205"/>
      <c r="FWD144" s="205"/>
      <c r="FWE144" s="205"/>
      <c r="FWF144" s="205"/>
      <c r="FWG144" s="205"/>
      <c r="FWH144" s="205"/>
      <c r="FWI144" s="205"/>
      <c r="FWJ144" s="205"/>
      <c r="FWK144" s="205"/>
      <c r="FWL144" s="205"/>
      <c r="FWM144" s="205"/>
      <c r="FWN144" s="205"/>
      <c r="FWO144" s="205"/>
      <c r="FWP144" s="205"/>
      <c r="FWQ144" s="205"/>
      <c r="FWR144" s="205"/>
      <c r="FWS144" s="205"/>
      <c r="FWT144" s="205"/>
      <c r="FWU144" s="205"/>
      <c r="FWV144" s="205"/>
      <c r="FWW144" s="205"/>
      <c r="FWX144" s="205"/>
      <c r="FWY144" s="205"/>
      <c r="FWZ144" s="205"/>
      <c r="FXA144" s="205"/>
      <c r="FXB144" s="205"/>
      <c r="FXC144" s="205"/>
      <c r="FXD144" s="205"/>
      <c r="FXE144" s="205"/>
      <c r="FXF144" s="205"/>
      <c r="FXG144" s="205"/>
      <c r="FXH144" s="205"/>
      <c r="FXI144" s="205"/>
      <c r="FXJ144" s="205"/>
      <c r="FXK144" s="205"/>
      <c r="FXL144" s="205"/>
      <c r="FXM144" s="205"/>
      <c r="FXN144" s="205"/>
      <c r="FXO144" s="205"/>
      <c r="FXP144" s="205"/>
      <c r="FXQ144" s="205"/>
      <c r="FXR144" s="205"/>
      <c r="FXS144" s="205"/>
      <c r="FXT144" s="205"/>
      <c r="FXU144" s="205"/>
      <c r="FXV144" s="205"/>
      <c r="FXW144" s="205"/>
      <c r="FXX144" s="205"/>
      <c r="FXY144" s="205"/>
      <c r="FXZ144" s="205"/>
      <c r="FYA144" s="205"/>
      <c r="FYB144" s="205"/>
      <c r="FYC144" s="205"/>
      <c r="FYD144" s="205"/>
      <c r="FYE144" s="205"/>
      <c r="FYF144" s="205"/>
      <c r="FYG144" s="205"/>
      <c r="FYH144" s="205"/>
      <c r="FYI144" s="205"/>
      <c r="FYJ144" s="205"/>
      <c r="FYK144" s="205"/>
      <c r="FYL144" s="205"/>
      <c r="FYM144" s="205"/>
      <c r="FYN144" s="205"/>
      <c r="FYO144" s="205"/>
      <c r="FYP144" s="205"/>
      <c r="FYQ144" s="205"/>
      <c r="FYR144" s="205"/>
      <c r="FYS144" s="205"/>
      <c r="FYT144" s="205"/>
      <c r="FYU144" s="205"/>
      <c r="FYV144" s="205"/>
      <c r="FYW144" s="205"/>
      <c r="FYX144" s="205"/>
      <c r="FYY144" s="205"/>
      <c r="FYZ144" s="205"/>
      <c r="FZA144" s="205"/>
      <c r="FZB144" s="205"/>
      <c r="FZC144" s="205"/>
      <c r="FZD144" s="205"/>
      <c r="FZE144" s="205"/>
      <c r="FZF144" s="205"/>
      <c r="FZG144" s="205"/>
      <c r="FZH144" s="205"/>
      <c r="FZI144" s="205"/>
      <c r="FZJ144" s="205"/>
      <c r="FZK144" s="205"/>
      <c r="FZL144" s="205"/>
      <c r="FZM144" s="205"/>
      <c r="FZN144" s="205"/>
      <c r="FZO144" s="205"/>
      <c r="FZP144" s="205"/>
      <c r="FZQ144" s="205"/>
      <c r="FZR144" s="205"/>
      <c r="FZS144" s="205"/>
      <c r="FZT144" s="205"/>
      <c r="FZU144" s="205"/>
      <c r="FZV144" s="205"/>
      <c r="FZW144" s="205"/>
      <c r="FZX144" s="205"/>
      <c r="FZY144" s="205"/>
      <c r="FZZ144" s="205"/>
      <c r="GAA144" s="205"/>
      <c r="GAB144" s="205"/>
      <c r="GAC144" s="205"/>
      <c r="GAD144" s="205"/>
      <c r="GAE144" s="205"/>
      <c r="GAF144" s="205"/>
      <c r="GAG144" s="205"/>
      <c r="GAH144" s="205"/>
      <c r="GAI144" s="205"/>
      <c r="GAJ144" s="205"/>
      <c r="GAK144" s="205"/>
      <c r="GAL144" s="205"/>
      <c r="GAM144" s="205"/>
      <c r="GAN144" s="205"/>
      <c r="GAO144" s="205"/>
      <c r="GAP144" s="205"/>
      <c r="GAQ144" s="205"/>
      <c r="GAR144" s="205"/>
      <c r="GAS144" s="205"/>
      <c r="GAT144" s="205"/>
      <c r="GAU144" s="205"/>
      <c r="GAV144" s="205"/>
      <c r="GAW144" s="205"/>
      <c r="GAX144" s="205"/>
      <c r="GAY144" s="205"/>
      <c r="GAZ144" s="205"/>
      <c r="GBA144" s="205"/>
      <c r="GBB144" s="205"/>
      <c r="GBC144" s="205"/>
      <c r="GBD144" s="205"/>
      <c r="GBE144" s="205"/>
      <c r="GBF144" s="205"/>
      <c r="GBG144" s="205"/>
      <c r="GBH144" s="205"/>
      <c r="GBI144" s="205"/>
      <c r="GBJ144" s="205"/>
      <c r="GBK144" s="205"/>
      <c r="GBL144" s="205"/>
      <c r="GBM144" s="205"/>
      <c r="GBN144" s="205"/>
      <c r="GBO144" s="205"/>
      <c r="GBP144" s="205"/>
      <c r="GBQ144" s="205"/>
      <c r="GBR144" s="205"/>
      <c r="GBS144" s="205"/>
      <c r="GBT144" s="205"/>
      <c r="GBU144" s="205"/>
      <c r="GBV144" s="205"/>
      <c r="GBW144" s="205"/>
      <c r="GBX144" s="205"/>
      <c r="GBY144" s="205"/>
      <c r="GBZ144" s="205"/>
      <c r="GCA144" s="205"/>
      <c r="GCB144" s="205"/>
      <c r="GCC144" s="205"/>
      <c r="GCD144" s="205"/>
      <c r="GCE144" s="205"/>
      <c r="GCF144" s="205"/>
      <c r="GCG144" s="205"/>
      <c r="GCH144" s="205"/>
      <c r="GCI144" s="205"/>
      <c r="GCJ144" s="205"/>
      <c r="GCK144" s="205"/>
      <c r="GCL144" s="205"/>
      <c r="GCM144" s="205"/>
      <c r="GCN144" s="205"/>
      <c r="GCO144" s="205"/>
      <c r="GCP144" s="205"/>
      <c r="GCQ144" s="205"/>
      <c r="GCR144" s="205"/>
      <c r="GCS144" s="205"/>
      <c r="GCT144" s="205"/>
      <c r="GCU144" s="205"/>
      <c r="GCV144" s="205"/>
      <c r="GCW144" s="205"/>
      <c r="GCX144" s="205"/>
      <c r="GCY144" s="205"/>
      <c r="GCZ144" s="205"/>
      <c r="GDA144" s="205"/>
      <c r="GDB144" s="205"/>
      <c r="GDC144" s="205"/>
      <c r="GDD144" s="205"/>
      <c r="GDE144" s="205"/>
      <c r="GDF144" s="205"/>
      <c r="GDG144" s="205"/>
      <c r="GDH144" s="205"/>
      <c r="GDI144" s="205"/>
      <c r="GDJ144" s="205"/>
      <c r="GDK144" s="205"/>
      <c r="GDL144" s="205"/>
      <c r="GDM144" s="205"/>
      <c r="GDN144" s="205"/>
      <c r="GDO144" s="205"/>
      <c r="GDP144" s="205"/>
      <c r="GDQ144" s="205"/>
      <c r="GDR144" s="205"/>
      <c r="GDS144" s="205"/>
      <c r="GDT144" s="205"/>
      <c r="GDU144" s="205"/>
      <c r="GDV144" s="205"/>
      <c r="GDW144" s="205"/>
      <c r="GDX144" s="205"/>
      <c r="GDY144" s="205"/>
      <c r="GDZ144" s="205"/>
      <c r="GEA144" s="205"/>
      <c r="GEB144" s="205"/>
      <c r="GEC144" s="205"/>
      <c r="GED144" s="205"/>
      <c r="GEE144" s="205"/>
      <c r="GEL144" s="205"/>
      <c r="GEM144" s="205"/>
      <c r="GEN144" s="205"/>
      <c r="GEO144" s="205"/>
      <c r="GEP144" s="205"/>
      <c r="GEQ144" s="205"/>
      <c r="GER144" s="205"/>
      <c r="GES144" s="205"/>
      <c r="GET144" s="205"/>
      <c r="GEU144" s="205"/>
      <c r="GEV144" s="205"/>
      <c r="GEW144" s="205"/>
      <c r="GEX144" s="205"/>
      <c r="GEY144" s="205"/>
      <c r="GEZ144" s="205"/>
      <c r="GFA144" s="205"/>
      <c r="GFB144" s="205"/>
      <c r="GFC144" s="205"/>
      <c r="GFD144" s="205"/>
      <c r="GFE144" s="205"/>
      <c r="GFF144" s="205"/>
      <c r="GFG144" s="205"/>
      <c r="GFH144" s="205"/>
      <c r="GFI144" s="205"/>
      <c r="GFJ144" s="205"/>
      <c r="GFK144" s="205"/>
      <c r="GFL144" s="205"/>
      <c r="GFM144" s="205"/>
      <c r="GFN144" s="205"/>
      <c r="GFO144" s="205"/>
      <c r="GFP144" s="205"/>
      <c r="GFQ144" s="205"/>
      <c r="GFR144" s="205"/>
      <c r="GFS144" s="205"/>
      <c r="GFT144" s="205"/>
      <c r="GFU144" s="205"/>
      <c r="GFV144" s="205"/>
      <c r="GFW144" s="205"/>
      <c r="GFX144" s="205"/>
      <c r="GFY144" s="205"/>
      <c r="GFZ144" s="205"/>
      <c r="GGA144" s="205"/>
      <c r="GGB144" s="205"/>
      <c r="GGC144" s="205"/>
      <c r="GGD144" s="205"/>
      <c r="GGE144" s="205"/>
      <c r="GGF144" s="205"/>
      <c r="GGG144" s="205"/>
      <c r="GGH144" s="205"/>
      <c r="GGI144" s="205"/>
      <c r="GGJ144" s="205"/>
      <c r="GGK144" s="205"/>
      <c r="GGL144" s="205"/>
      <c r="GGM144" s="205"/>
      <c r="GGN144" s="205"/>
      <c r="GGO144" s="205"/>
      <c r="GGP144" s="205"/>
      <c r="GGQ144" s="205"/>
      <c r="GGR144" s="205"/>
      <c r="GGS144" s="205"/>
      <c r="GGT144" s="205"/>
      <c r="GGU144" s="205"/>
      <c r="GGV144" s="205"/>
      <c r="GGW144" s="205"/>
      <c r="GGX144" s="205"/>
      <c r="GGY144" s="205"/>
      <c r="GGZ144" s="205"/>
      <c r="GHA144" s="205"/>
      <c r="GHB144" s="205"/>
      <c r="GHC144" s="205"/>
      <c r="GHD144" s="205"/>
      <c r="GHE144" s="205"/>
      <c r="GHF144" s="205"/>
      <c r="GHG144" s="205"/>
      <c r="GHH144" s="205"/>
      <c r="GHI144" s="205"/>
      <c r="GHJ144" s="205"/>
      <c r="GHK144" s="205"/>
      <c r="GHL144" s="205"/>
      <c r="GHM144" s="205"/>
      <c r="GHN144" s="205"/>
      <c r="GHO144" s="205"/>
      <c r="GHP144" s="205"/>
      <c r="GHQ144" s="205"/>
      <c r="GHR144" s="205"/>
      <c r="GHS144" s="205"/>
      <c r="GHT144" s="205"/>
      <c r="GHU144" s="205"/>
      <c r="GHV144" s="205"/>
      <c r="GHW144" s="205"/>
      <c r="GHX144" s="205"/>
      <c r="GHY144" s="205"/>
      <c r="GHZ144" s="205"/>
      <c r="GIA144" s="205"/>
      <c r="GIB144" s="205"/>
      <c r="GIC144" s="205"/>
      <c r="GID144" s="205"/>
      <c r="GIE144" s="205"/>
      <c r="GIF144" s="205"/>
      <c r="GIG144" s="205"/>
      <c r="GIH144" s="205"/>
      <c r="GII144" s="205"/>
      <c r="GIJ144" s="205"/>
      <c r="GIK144" s="205"/>
      <c r="GIL144" s="205"/>
      <c r="GIM144" s="205"/>
      <c r="GIN144" s="205"/>
      <c r="GIO144" s="205"/>
      <c r="GIP144" s="205"/>
      <c r="GIQ144" s="205"/>
      <c r="GIR144" s="205"/>
      <c r="GIS144" s="205"/>
      <c r="GIT144" s="205"/>
      <c r="GIU144" s="205"/>
      <c r="GIV144" s="205"/>
      <c r="GIW144" s="205"/>
      <c r="GIX144" s="205"/>
      <c r="GIY144" s="205"/>
      <c r="GIZ144" s="205"/>
      <c r="GJA144" s="205"/>
      <c r="GJB144" s="205"/>
      <c r="GJC144" s="205"/>
      <c r="GJD144" s="205"/>
      <c r="GJE144" s="205"/>
      <c r="GJF144" s="205"/>
      <c r="GJG144" s="205"/>
      <c r="GJH144" s="205"/>
      <c r="GJI144" s="205"/>
      <c r="GJJ144" s="205"/>
      <c r="GJK144" s="205"/>
      <c r="GJL144" s="205"/>
      <c r="GJM144" s="205"/>
      <c r="GJN144" s="205"/>
      <c r="GJO144" s="205"/>
      <c r="GJP144" s="205"/>
      <c r="GJQ144" s="205"/>
      <c r="GJR144" s="205"/>
      <c r="GJS144" s="205"/>
      <c r="GJT144" s="205"/>
      <c r="GJU144" s="205"/>
      <c r="GJV144" s="205"/>
      <c r="GJW144" s="205"/>
      <c r="GJX144" s="205"/>
      <c r="GJY144" s="205"/>
      <c r="GJZ144" s="205"/>
      <c r="GKA144" s="205"/>
      <c r="GKB144" s="205"/>
      <c r="GKC144" s="205"/>
      <c r="GKD144" s="205"/>
      <c r="GKE144" s="205"/>
      <c r="GKF144" s="205"/>
      <c r="GKG144" s="205"/>
      <c r="GKH144" s="205"/>
      <c r="GKI144" s="205"/>
      <c r="GKJ144" s="205"/>
      <c r="GKK144" s="205"/>
      <c r="GKL144" s="205"/>
      <c r="GKM144" s="205"/>
      <c r="GKN144" s="205"/>
      <c r="GKO144" s="205"/>
      <c r="GKP144" s="205"/>
      <c r="GKQ144" s="205"/>
      <c r="GKR144" s="205"/>
      <c r="GKS144" s="205"/>
      <c r="GKT144" s="205"/>
      <c r="GKU144" s="205"/>
      <c r="GKV144" s="205"/>
      <c r="GKW144" s="205"/>
      <c r="GKX144" s="205"/>
      <c r="GKY144" s="205"/>
      <c r="GKZ144" s="205"/>
      <c r="GLA144" s="205"/>
      <c r="GLB144" s="205"/>
      <c r="GLC144" s="205"/>
      <c r="GLD144" s="205"/>
      <c r="GLE144" s="205"/>
      <c r="GLF144" s="205"/>
      <c r="GLG144" s="205"/>
      <c r="GLH144" s="205"/>
      <c r="GLI144" s="205"/>
      <c r="GLJ144" s="205"/>
      <c r="GLK144" s="205"/>
      <c r="GLL144" s="205"/>
      <c r="GLM144" s="205"/>
      <c r="GLN144" s="205"/>
      <c r="GLO144" s="205"/>
      <c r="GLP144" s="205"/>
      <c r="GLQ144" s="205"/>
      <c r="GLR144" s="205"/>
      <c r="GLS144" s="205"/>
      <c r="GLT144" s="205"/>
      <c r="GLU144" s="205"/>
      <c r="GLV144" s="205"/>
      <c r="GLW144" s="205"/>
      <c r="GLX144" s="205"/>
      <c r="GLY144" s="205"/>
      <c r="GLZ144" s="205"/>
      <c r="GMA144" s="205"/>
      <c r="GMB144" s="205"/>
      <c r="GMC144" s="205"/>
      <c r="GMD144" s="205"/>
      <c r="GME144" s="205"/>
      <c r="GMF144" s="205"/>
      <c r="GMG144" s="205"/>
      <c r="GMH144" s="205"/>
      <c r="GMI144" s="205"/>
      <c r="GMJ144" s="205"/>
      <c r="GMK144" s="205"/>
      <c r="GML144" s="205"/>
      <c r="GMM144" s="205"/>
      <c r="GMN144" s="205"/>
      <c r="GMO144" s="205"/>
      <c r="GMP144" s="205"/>
      <c r="GMQ144" s="205"/>
      <c r="GMR144" s="205"/>
      <c r="GMS144" s="205"/>
      <c r="GMT144" s="205"/>
      <c r="GMU144" s="205"/>
      <c r="GMV144" s="205"/>
      <c r="GMW144" s="205"/>
      <c r="GMX144" s="205"/>
      <c r="GMY144" s="205"/>
      <c r="GMZ144" s="205"/>
      <c r="GNA144" s="205"/>
      <c r="GNB144" s="205"/>
      <c r="GNC144" s="205"/>
      <c r="GND144" s="205"/>
      <c r="GNE144" s="205"/>
      <c r="GNF144" s="205"/>
      <c r="GNG144" s="205"/>
      <c r="GNH144" s="205"/>
      <c r="GNI144" s="205"/>
      <c r="GNJ144" s="205"/>
      <c r="GNK144" s="205"/>
      <c r="GNL144" s="205"/>
      <c r="GNM144" s="205"/>
      <c r="GNN144" s="205"/>
      <c r="GNO144" s="205"/>
      <c r="GNP144" s="205"/>
      <c r="GNQ144" s="205"/>
      <c r="GNR144" s="205"/>
      <c r="GNS144" s="205"/>
      <c r="GNT144" s="205"/>
      <c r="GNU144" s="205"/>
      <c r="GNV144" s="205"/>
      <c r="GNW144" s="205"/>
      <c r="GNX144" s="205"/>
      <c r="GNY144" s="205"/>
      <c r="GNZ144" s="205"/>
      <c r="GOA144" s="205"/>
      <c r="GOH144" s="205"/>
      <c r="GOI144" s="205"/>
      <c r="GOJ144" s="205"/>
      <c r="GOK144" s="205"/>
      <c r="GOL144" s="205"/>
      <c r="GOM144" s="205"/>
      <c r="GON144" s="205"/>
      <c r="GOO144" s="205"/>
      <c r="GOP144" s="205"/>
      <c r="GOQ144" s="205"/>
      <c r="GOR144" s="205"/>
      <c r="GOS144" s="205"/>
      <c r="GOT144" s="205"/>
      <c r="GOU144" s="205"/>
      <c r="GOV144" s="205"/>
      <c r="GOW144" s="205"/>
      <c r="GOX144" s="205"/>
      <c r="GOY144" s="205"/>
      <c r="GOZ144" s="205"/>
      <c r="GPA144" s="205"/>
      <c r="GPB144" s="205"/>
      <c r="GPC144" s="205"/>
      <c r="GPD144" s="205"/>
      <c r="GPE144" s="205"/>
      <c r="GPF144" s="205"/>
      <c r="GPG144" s="205"/>
      <c r="GPH144" s="205"/>
      <c r="GPI144" s="205"/>
      <c r="GPJ144" s="205"/>
      <c r="GPK144" s="205"/>
      <c r="GPL144" s="205"/>
      <c r="GPM144" s="205"/>
      <c r="GPN144" s="205"/>
      <c r="GPO144" s="205"/>
      <c r="GPP144" s="205"/>
      <c r="GPQ144" s="205"/>
      <c r="GPR144" s="205"/>
      <c r="GPS144" s="205"/>
      <c r="GPT144" s="205"/>
      <c r="GPU144" s="205"/>
      <c r="GPV144" s="205"/>
      <c r="GPW144" s="205"/>
      <c r="GPX144" s="205"/>
      <c r="GPY144" s="205"/>
      <c r="GPZ144" s="205"/>
      <c r="GQA144" s="205"/>
      <c r="GQB144" s="205"/>
      <c r="GQC144" s="205"/>
      <c r="GQD144" s="205"/>
      <c r="GQE144" s="205"/>
      <c r="GQF144" s="205"/>
      <c r="GQG144" s="205"/>
      <c r="GQH144" s="205"/>
      <c r="GQI144" s="205"/>
      <c r="GQJ144" s="205"/>
      <c r="GQK144" s="205"/>
      <c r="GQL144" s="205"/>
      <c r="GQM144" s="205"/>
      <c r="GQN144" s="205"/>
      <c r="GQO144" s="205"/>
      <c r="GQP144" s="205"/>
      <c r="GQQ144" s="205"/>
      <c r="GQR144" s="205"/>
      <c r="GQS144" s="205"/>
      <c r="GQT144" s="205"/>
      <c r="GQU144" s="205"/>
      <c r="GQV144" s="205"/>
      <c r="GQW144" s="205"/>
      <c r="GQX144" s="205"/>
      <c r="GQY144" s="205"/>
      <c r="GQZ144" s="205"/>
      <c r="GRA144" s="205"/>
      <c r="GRB144" s="205"/>
      <c r="GRC144" s="205"/>
      <c r="GRD144" s="205"/>
      <c r="GRE144" s="205"/>
      <c r="GRF144" s="205"/>
      <c r="GRG144" s="205"/>
      <c r="GRH144" s="205"/>
      <c r="GRI144" s="205"/>
      <c r="GRJ144" s="205"/>
      <c r="GRK144" s="205"/>
      <c r="GRL144" s="205"/>
      <c r="GRM144" s="205"/>
      <c r="GRN144" s="205"/>
      <c r="GRO144" s="205"/>
      <c r="GRP144" s="205"/>
      <c r="GRQ144" s="205"/>
      <c r="GRR144" s="205"/>
      <c r="GRS144" s="205"/>
      <c r="GRT144" s="205"/>
      <c r="GRU144" s="205"/>
      <c r="GRV144" s="205"/>
      <c r="GRW144" s="205"/>
      <c r="GRX144" s="205"/>
      <c r="GRY144" s="205"/>
      <c r="GRZ144" s="205"/>
      <c r="GSA144" s="205"/>
      <c r="GSB144" s="205"/>
      <c r="GSC144" s="205"/>
      <c r="GSD144" s="205"/>
      <c r="GSE144" s="205"/>
      <c r="GSF144" s="205"/>
      <c r="GSG144" s="205"/>
      <c r="GSH144" s="205"/>
      <c r="GSI144" s="205"/>
      <c r="GSJ144" s="205"/>
      <c r="GSK144" s="205"/>
      <c r="GSL144" s="205"/>
      <c r="GSM144" s="205"/>
      <c r="GSN144" s="205"/>
      <c r="GSO144" s="205"/>
      <c r="GSP144" s="205"/>
      <c r="GSQ144" s="205"/>
      <c r="GSR144" s="205"/>
      <c r="GSS144" s="205"/>
      <c r="GST144" s="205"/>
      <c r="GSU144" s="205"/>
      <c r="GSV144" s="205"/>
      <c r="GSW144" s="205"/>
      <c r="GSX144" s="205"/>
      <c r="GSY144" s="205"/>
      <c r="GSZ144" s="205"/>
      <c r="GTA144" s="205"/>
      <c r="GTB144" s="205"/>
      <c r="GTC144" s="205"/>
      <c r="GTD144" s="205"/>
      <c r="GTE144" s="205"/>
      <c r="GTF144" s="205"/>
      <c r="GTG144" s="205"/>
      <c r="GTH144" s="205"/>
      <c r="GTI144" s="205"/>
      <c r="GTJ144" s="205"/>
      <c r="GTK144" s="205"/>
      <c r="GTL144" s="205"/>
      <c r="GTM144" s="205"/>
      <c r="GTN144" s="205"/>
      <c r="GTO144" s="205"/>
      <c r="GTP144" s="205"/>
      <c r="GTQ144" s="205"/>
      <c r="GTR144" s="205"/>
      <c r="GTS144" s="205"/>
      <c r="GTT144" s="205"/>
      <c r="GTU144" s="205"/>
      <c r="GTV144" s="205"/>
      <c r="GTW144" s="205"/>
      <c r="GTX144" s="205"/>
      <c r="GTY144" s="205"/>
      <c r="GTZ144" s="205"/>
      <c r="GUA144" s="205"/>
      <c r="GUB144" s="205"/>
      <c r="GUC144" s="205"/>
      <c r="GUD144" s="205"/>
      <c r="GUE144" s="205"/>
      <c r="GUF144" s="205"/>
      <c r="GUG144" s="205"/>
      <c r="GUH144" s="205"/>
      <c r="GUI144" s="205"/>
      <c r="GUJ144" s="205"/>
      <c r="GUK144" s="205"/>
      <c r="GUL144" s="205"/>
      <c r="GUM144" s="205"/>
      <c r="GUN144" s="205"/>
      <c r="GUO144" s="205"/>
      <c r="GUP144" s="205"/>
      <c r="GUQ144" s="205"/>
      <c r="GUR144" s="205"/>
      <c r="GUS144" s="205"/>
      <c r="GUT144" s="205"/>
      <c r="GUU144" s="205"/>
      <c r="GUV144" s="205"/>
      <c r="GUW144" s="205"/>
      <c r="GUX144" s="205"/>
      <c r="GUY144" s="205"/>
      <c r="GUZ144" s="205"/>
      <c r="GVA144" s="205"/>
      <c r="GVB144" s="205"/>
      <c r="GVC144" s="205"/>
      <c r="GVD144" s="205"/>
      <c r="GVE144" s="205"/>
      <c r="GVF144" s="205"/>
      <c r="GVG144" s="205"/>
      <c r="GVH144" s="205"/>
      <c r="GVI144" s="205"/>
      <c r="GVJ144" s="205"/>
      <c r="GVK144" s="205"/>
      <c r="GVL144" s="205"/>
      <c r="GVM144" s="205"/>
      <c r="GVN144" s="205"/>
      <c r="GVO144" s="205"/>
      <c r="GVP144" s="205"/>
      <c r="GVQ144" s="205"/>
      <c r="GVR144" s="205"/>
      <c r="GVS144" s="205"/>
      <c r="GVT144" s="205"/>
      <c r="GVU144" s="205"/>
      <c r="GVV144" s="205"/>
      <c r="GVW144" s="205"/>
      <c r="GVX144" s="205"/>
      <c r="GVY144" s="205"/>
      <c r="GVZ144" s="205"/>
      <c r="GWA144" s="205"/>
      <c r="GWB144" s="205"/>
      <c r="GWC144" s="205"/>
      <c r="GWD144" s="205"/>
      <c r="GWE144" s="205"/>
      <c r="GWF144" s="205"/>
      <c r="GWG144" s="205"/>
      <c r="GWH144" s="205"/>
      <c r="GWI144" s="205"/>
      <c r="GWJ144" s="205"/>
      <c r="GWK144" s="205"/>
      <c r="GWL144" s="205"/>
      <c r="GWM144" s="205"/>
      <c r="GWN144" s="205"/>
      <c r="GWO144" s="205"/>
      <c r="GWP144" s="205"/>
      <c r="GWQ144" s="205"/>
      <c r="GWR144" s="205"/>
      <c r="GWS144" s="205"/>
      <c r="GWT144" s="205"/>
      <c r="GWU144" s="205"/>
      <c r="GWV144" s="205"/>
      <c r="GWW144" s="205"/>
      <c r="GWX144" s="205"/>
      <c r="GWY144" s="205"/>
      <c r="GWZ144" s="205"/>
      <c r="GXA144" s="205"/>
      <c r="GXB144" s="205"/>
      <c r="GXC144" s="205"/>
      <c r="GXD144" s="205"/>
      <c r="GXE144" s="205"/>
      <c r="GXF144" s="205"/>
      <c r="GXG144" s="205"/>
      <c r="GXH144" s="205"/>
      <c r="GXI144" s="205"/>
      <c r="GXJ144" s="205"/>
      <c r="GXK144" s="205"/>
      <c r="GXL144" s="205"/>
      <c r="GXM144" s="205"/>
      <c r="GXN144" s="205"/>
      <c r="GXO144" s="205"/>
      <c r="GXP144" s="205"/>
      <c r="GXQ144" s="205"/>
      <c r="GXR144" s="205"/>
      <c r="GXS144" s="205"/>
      <c r="GXT144" s="205"/>
      <c r="GXU144" s="205"/>
      <c r="GXV144" s="205"/>
      <c r="GXW144" s="205"/>
      <c r="GYD144" s="205"/>
      <c r="GYE144" s="205"/>
      <c r="GYF144" s="205"/>
      <c r="GYG144" s="205"/>
      <c r="GYH144" s="205"/>
      <c r="GYI144" s="205"/>
      <c r="GYJ144" s="205"/>
      <c r="GYK144" s="205"/>
      <c r="GYL144" s="205"/>
      <c r="GYM144" s="205"/>
      <c r="GYN144" s="205"/>
      <c r="GYO144" s="205"/>
      <c r="GYP144" s="205"/>
      <c r="GYQ144" s="205"/>
      <c r="GYR144" s="205"/>
      <c r="GYS144" s="205"/>
      <c r="GYT144" s="205"/>
      <c r="GYU144" s="205"/>
      <c r="GYV144" s="205"/>
      <c r="GYW144" s="205"/>
      <c r="GYX144" s="205"/>
      <c r="GYY144" s="205"/>
      <c r="GYZ144" s="205"/>
      <c r="GZA144" s="205"/>
      <c r="GZB144" s="205"/>
      <c r="GZC144" s="205"/>
      <c r="GZD144" s="205"/>
      <c r="GZE144" s="205"/>
      <c r="GZF144" s="205"/>
      <c r="GZG144" s="205"/>
      <c r="GZH144" s="205"/>
      <c r="GZI144" s="205"/>
      <c r="GZJ144" s="205"/>
      <c r="GZK144" s="205"/>
      <c r="GZL144" s="205"/>
      <c r="GZM144" s="205"/>
      <c r="GZN144" s="205"/>
      <c r="GZO144" s="205"/>
      <c r="GZP144" s="205"/>
      <c r="GZQ144" s="205"/>
      <c r="GZR144" s="205"/>
      <c r="GZS144" s="205"/>
      <c r="GZT144" s="205"/>
      <c r="GZU144" s="205"/>
      <c r="GZV144" s="205"/>
      <c r="GZW144" s="205"/>
      <c r="GZX144" s="205"/>
      <c r="GZY144" s="205"/>
      <c r="GZZ144" s="205"/>
      <c r="HAA144" s="205"/>
      <c r="HAB144" s="205"/>
      <c r="HAC144" s="205"/>
      <c r="HAD144" s="205"/>
      <c r="HAE144" s="205"/>
      <c r="HAF144" s="205"/>
      <c r="HAG144" s="205"/>
      <c r="HAH144" s="205"/>
      <c r="HAI144" s="205"/>
      <c r="HAJ144" s="205"/>
      <c r="HAK144" s="205"/>
      <c r="HAL144" s="205"/>
      <c r="HAM144" s="205"/>
      <c r="HAN144" s="205"/>
      <c r="HAO144" s="205"/>
      <c r="HAP144" s="205"/>
      <c r="HAQ144" s="205"/>
      <c r="HAR144" s="205"/>
      <c r="HAS144" s="205"/>
      <c r="HAT144" s="205"/>
      <c r="HAU144" s="205"/>
      <c r="HAV144" s="205"/>
      <c r="HAW144" s="205"/>
      <c r="HAX144" s="205"/>
      <c r="HAY144" s="205"/>
      <c r="HAZ144" s="205"/>
      <c r="HBA144" s="205"/>
      <c r="HBB144" s="205"/>
      <c r="HBC144" s="205"/>
      <c r="HBD144" s="205"/>
      <c r="HBE144" s="205"/>
      <c r="HBF144" s="205"/>
      <c r="HBG144" s="205"/>
      <c r="HBH144" s="205"/>
      <c r="HBI144" s="205"/>
      <c r="HBJ144" s="205"/>
      <c r="HBK144" s="205"/>
      <c r="HBL144" s="205"/>
      <c r="HBM144" s="205"/>
      <c r="HBN144" s="205"/>
      <c r="HBO144" s="205"/>
      <c r="HBP144" s="205"/>
      <c r="HBQ144" s="205"/>
      <c r="HBR144" s="205"/>
      <c r="HBS144" s="205"/>
      <c r="HBT144" s="205"/>
      <c r="HBU144" s="205"/>
      <c r="HBV144" s="205"/>
      <c r="HBW144" s="205"/>
      <c r="HBX144" s="205"/>
      <c r="HBY144" s="205"/>
      <c r="HBZ144" s="205"/>
      <c r="HCA144" s="205"/>
      <c r="HCB144" s="205"/>
      <c r="HCC144" s="205"/>
      <c r="HCD144" s="205"/>
      <c r="HCE144" s="205"/>
      <c r="HCF144" s="205"/>
      <c r="HCG144" s="205"/>
      <c r="HCH144" s="205"/>
      <c r="HCI144" s="205"/>
      <c r="HCJ144" s="205"/>
      <c r="HCK144" s="205"/>
      <c r="HCL144" s="205"/>
      <c r="HCM144" s="205"/>
      <c r="HCN144" s="205"/>
      <c r="HCO144" s="205"/>
      <c r="HCP144" s="205"/>
      <c r="HCQ144" s="205"/>
      <c r="HCR144" s="205"/>
      <c r="HCS144" s="205"/>
      <c r="HCT144" s="205"/>
      <c r="HCU144" s="205"/>
      <c r="HCV144" s="205"/>
      <c r="HCW144" s="205"/>
      <c r="HCX144" s="205"/>
      <c r="HCY144" s="205"/>
      <c r="HCZ144" s="205"/>
      <c r="HDA144" s="205"/>
      <c r="HDB144" s="205"/>
      <c r="HDC144" s="205"/>
      <c r="HDD144" s="205"/>
      <c r="HDE144" s="205"/>
      <c r="HDF144" s="205"/>
      <c r="HDG144" s="205"/>
      <c r="HDH144" s="205"/>
      <c r="HDI144" s="205"/>
      <c r="HDJ144" s="205"/>
      <c r="HDK144" s="205"/>
      <c r="HDL144" s="205"/>
      <c r="HDM144" s="205"/>
      <c r="HDN144" s="205"/>
      <c r="HDO144" s="205"/>
      <c r="HDP144" s="205"/>
      <c r="HDQ144" s="205"/>
      <c r="HDR144" s="205"/>
      <c r="HDS144" s="205"/>
      <c r="HDT144" s="205"/>
      <c r="HDU144" s="205"/>
      <c r="HDV144" s="205"/>
      <c r="HDW144" s="205"/>
      <c r="HDX144" s="205"/>
      <c r="HDY144" s="205"/>
      <c r="HDZ144" s="205"/>
      <c r="HEA144" s="205"/>
      <c r="HEB144" s="205"/>
      <c r="HEC144" s="205"/>
      <c r="HED144" s="205"/>
      <c r="HEE144" s="205"/>
      <c r="HEF144" s="205"/>
      <c r="HEG144" s="205"/>
      <c r="HEH144" s="205"/>
      <c r="HEI144" s="205"/>
      <c r="HEJ144" s="205"/>
      <c r="HEK144" s="205"/>
      <c r="HEL144" s="205"/>
      <c r="HEM144" s="205"/>
      <c r="HEN144" s="205"/>
      <c r="HEO144" s="205"/>
      <c r="HEP144" s="205"/>
      <c r="HEQ144" s="205"/>
      <c r="HER144" s="205"/>
      <c r="HES144" s="205"/>
      <c r="HET144" s="205"/>
      <c r="HEU144" s="205"/>
      <c r="HEV144" s="205"/>
      <c r="HEW144" s="205"/>
      <c r="HEX144" s="205"/>
      <c r="HEY144" s="205"/>
      <c r="HEZ144" s="205"/>
      <c r="HFA144" s="205"/>
      <c r="HFB144" s="205"/>
      <c r="HFC144" s="205"/>
      <c r="HFD144" s="205"/>
      <c r="HFE144" s="205"/>
      <c r="HFF144" s="205"/>
      <c r="HFG144" s="205"/>
      <c r="HFH144" s="205"/>
      <c r="HFI144" s="205"/>
      <c r="HFJ144" s="205"/>
      <c r="HFK144" s="205"/>
      <c r="HFL144" s="205"/>
      <c r="HFM144" s="205"/>
      <c r="HFN144" s="205"/>
      <c r="HFO144" s="205"/>
      <c r="HFP144" s="205"/>
      <c r="HFQ144" s="205"/>
      <c r="HFR144" s="205"/>
      <c r="HFS144" s="205"/>
      <c r="HFT144" s="205"/>
      <c r="HFU144" s="205"/>
      <c r="HFV144" s="205"/>
      <c r="HFW144" s="205"/>
      <c r="HFX144" s="205"/>
      <c r="HFY144" s="205"/>
      <c r="HFZ144" s="205"/>
      <c r="HGA144" s="205"/>
      <c r="HGB144" s="205"/>
      <c r="HGC144" s="205"/>
      <c r="HGD144" s="205"/>
      <c r="HGE144" s="205"/>
      <c r="HGF144" s="205"/>
      <c r="HGG144" s="205"/>
      <c r="HGH144" s="205"/>
      <c r="HGI144" s="205"/>
      <c r="HGJ144" s="205"/>
      <c r="HGK144" s="205"/>
      <c r="HGL144" s="205"/>
      <c r="HGM144" s="205"/>
      <c r="HGN144" s="205"/>
      <c r="HGO144" s="205"/>
      <c r="HGP144" s="205"/>
      <c r="HGQ144" s="205"/>
      <c r="HGR144" s="205"/>
      <c r="HGS144" s="205"/>
      <c r="HGT144" s="205"/>
      <c r="HGU144" s="205"/>
      <c r="HGV144" s="205"/>
      <c r="HGW144" s="205"/>
      <c r="HGX144" s="205"/>
      <c r="HGY144" s="205"/>
      <c r="HGZ144" s="205"/>
      <c r="HHA144" s="205"/>
      <c r="HHB144" s="205"/>
      <c r="HHC144" s="205"/>
      <c r="HHD144" s="205"/>
      <c r="HHE144" s="205"/>
      <c r="HHF144" s="205"/>
      <c r="HHG144" s="205"/>
      <c r="HHH144" s="205"/>
      <c r="HHI144" s="205"/>
      <c r="HHJ144" s="205"/>
      <c r="HHK144" s="205"/>
      <c r="HHL144" s="205"/>
      <c r="HHM144" s="205"/>
      <c r="HHN144" s="205"/>
      <c r="HHO144" s="205"/>
      <c r="HHP144" s="205"/>
      <c r="HHQ144" s="205"/>
      <c r="HHR144" s="205"/>
      <c r="HHS144" s="205"/>
      <c r="HHZ144" s="205"/>
      <c r="HIA144" s="205"/>
      <c r="HIB144" s="205"/>
      <c r="HIC144" s="205"/>
      <c r="HID144" s="205"/>
      <c r="HIE144" s="205"/>
      <c r="HIF144" s="205"/>
      <c r="HIG144" s="205"/>
      <c r="HIH144" s="205"/>
      <c r="HII144" s="205"/>
      <c r="HIJ144" s="205"/>
      <c r="HIK144" s="205"/>
      <c r="HIL144" s="205"/>
      <c r="HIM144" s="205"/>
      <c r="HIN144" s="205"/>
      <c r="HIO144" s="205"/>
      <c r="HIP144" s="205"/>
      <c r="HIQ144" s="205"/>
      <c r="HIR144" s="205"/>
      <c r="HIS144" s="205"/>
      <c r="HIT144" s="205"/>
      <c r="HIU144" s="205"/>
      <c r="HIV144" s="205"/>
      <c r="HIW144" s="205"/>
      <c r="HIX144" s="205"/>
      <c r="HIY144" s="205"/>
      <c r="HIZ144" s="205"/>
      <c r="HJA144" s="205"/>
      <c r="HJB144" s="205"/>
      <c r="HJC144" s="205"/>
      <c r="HJD144" s="205"/>
      <c r="HJE144" s="205"/>
      <c r="HJF144" s="205"/>
      <c r="HJG144" s="205"/>
      <c r="HJH144" s="205"/>
      <c r="HJI144" s="205"/>
      <c r="HJJ144" s="205"/>
      <c r="HJK144" s="205"/>
      <c r="HJL144" s="205"/>
      <c r="HJM144" s="205"/>
      <c r="HJN144" s="205"/>
      <c r="HJO144" s="205"/>
      <c r="HJP144" s="205"/>
      <c r="HJQ144" s="205"/>
      <c r="HJR144" s="205"/>
      <c r="HJS144" s="205"/>
      <c r="HJT144" s="205"/>
      <c r="HJU144" s="205"/>
      <c r="HJV144" s="205"/>
      <c r="HJW144" s="205"/>
      <c r="HJX144" s="205"/>
      <c r="HJY144" s="205"/>
      <c r="HJZ144" s="205"/>
      <c r="HKA144" s="205"/>
      <c r="HKB144" s="205"/>
      <c r="HKC144" s="205"/>
      <c r="HKD144" s="205"/>
      <c r="HKE144" s="205"/>
      <c r="HKF144" s="205"/>
      <c r="HKG144" s="205"/>
      <c r="HKH144" s="205"/>
      <c r="HKI144" s="205"/>
      <c r="HKJ144" s="205"/>
      <c r="HKK144" s="205"/>
      <c r="HKL144" s="205"/>
      <c r="HKM144" s="205"/>
      <c r="HKN144" s="205"/>
      <c r="HKO144" s="205"/>
      <c r="HKP144" s="205"/>
      <c r="HKQ144" s="205"/>
      <c r="HKR144" s="205"/>
      <c r="HKS144" s="205"/>
      <c r="HKT144" s="205"/>
      <c r="HKU144" s="205"/>
      <c r="HKV144" s="205"/>
      <c r="HKW144" s="205"/>
      <c r="HKX144" s="205"/>
      <c r="HKY144" s="205"/>
      <c r="HKZ144" s="205"/>
      <c r="HLA144" s="205"/>
      <c r="HLB144" s="205"/>
      <c r="HLC144" s="205"/>
      <c r="HLD144" s="205"/>
      <c r="HLE144" s="205"/>
      <c r="HLF144" s="205"/>
      <c r="HLG144" s="205"/>
      <c r="HLH144" s="205"/>
      <c r="HLI144" s="205"/>
      <c r="HLJ144" s="205"/>
      <c r="HLK144" s="205"/>
      <c r="HLL144" s="205"/>
      <c r="HLM144" s="205"/>
      <c r="HLN144" s="205"/>
      <c r="HLO144" s="205"/>
      <c r="HLP144" s="205"/>
      <c r="HLQ144" s="205"/>
      <c r="HLR144" s="205"/>
      <c r="HLS144" s="205"/>
      <c r="HLT144" s="205"/>
      <c r="HLU144" s="205"/>
      <c r="HLV144" s="205"/>
      <c r="HLW144" s="205"/>
      <c r="HLX144" s="205"/>
      <c r="HLY144" s="205"/>
      <c r="HLZ144" s="205"/>
      <c r="HMA144" s="205"/>
      <c r="HMB144" s="205"/>
      <c r="HMC144" s="205"/>
      <c r="HMD144" s="205"/>
      <c r="HME144" s="205"/>
      <c r="HMF144" s="205"/>
      <c r="HMG144" s="205"/>
      <c r="HMH144" s="205"/>
      <c r="HMI144" s="205"/>
      <c r="HMJ144" s="205"/>
      <c r="HMK144" s="205"/>
      <c r="HML144" s="205"/>
      <c r="HMM144" s="205"/>
      <c r="HMN144" s="205"/>
      <c r="HMO144" s="205"/>
      <c r="HMP144" s="205"/>
      <c r="HMQ144" s="205"/>
      <c r="HMR144" s="205"/>
      <c r="HMS144" s="205"/>
      <c r="HMT144" s="205"/>
      <c r="HMU144" s="205"/>
      <c r="HMV144" s="205"/>
      <c r="HMW144" s="205"/>
      <c r="HMX144" s="205"/>
      <c r="HMY144" s="205"/>
      <c r="HMZ144" s="205"/>
      <c r="HNA144" s="205"/>
      <c r="HNB144" s="205"/>
      <c r="HNC144" s="205"/>
      <c r="HND144" s="205"/>
      <c r="HNE144" s="205"/>
      <c r="HNF144" s="205"/>
      <c r="HNG144" s="205"/>
      <c r="HNH144" s="205"/>
      <c r="HNI144" s="205"/>
      <c r="HNJ144" s="205"/>
      <c r="HNK144" s="205"/>
      <c r="HNL144" s="205"/>
      <c r="HNM144" s="205"/>
      <c r="HNN144" s="205"/>
      <c r="HNO144" s="205"/>
      <c r="HNP144" s="205"/>
      <c r="HNQ144" s="205"/>
      <c r="HNR144" s="205"/>
      <c r="HNS144" s="205"/>
      <c r="HNT144" s="205"/>
      <c r="HNU144" s="205"/>
      <c r="HNV144" s="205"/>
      <c r="HNW144" s="205"/>
      <c r="HNX144" s="205"/>
      <c r="HNY144" s="205"/>
      <c r="HNZ144" s="205"/>
      <c r="HOA144" s="205"/>
      <c r="HOB144" s="205"/>
      <c r="HOC144" s="205"/>
      <c r="HOD144" s="205"/>
      <c r="HOE144" s="205"/>
      <c r="HOF144" s="205"/>
      <c r="HOG144" s="205"/>
      <c r="HOH144" s="205"/>
      <c r="HOI144" s="205"/>
      <c r="HOJ144" s="205"/>
      <c r="HOK144" s="205"/>
      <c r="HOL144" s="205"/>
      <c r="HOM144" s="205"/>
      <c r="HON144" s="205"/>
      <c r="HOO144" s="205"/>
      <c r="HOP144" s="205"/>
      <c r="HOQ144" s="205"/>
      <c r="HOR144" s="205"/>
      <c r="HOS144" s="205"/>
      <c r="HOT144" s="205"/>
      <c r="HOU144" s="205"/>
      <c r="HOV144" s="205"/>
      <c r="HOW144" s="205"/>
      <c r="HOX144" s="205"/>
      <c r="HOY144" s="205"/>
      <c r="HOZ144" s="205"/>
      <c r="HPA144" s="205"/>
      <c r="HPB144" s="205"/>
      <c r="HPC144" s="205"/>
      <c r="HPD144" s="205"/>
      <c r="HPE144" s="205"/>
      <c r="HPF144" s="205"/>
      <c r="HPG144" s="205"/>
      <c r="HPH144" s="205"/>
      <c r="HPI144" s="205"/>
      <c r="HPJ144" s="205"/>
      <c r="HPK144" s="205"/>
      <c r="HPL144" s="205"/>
      <c r="HPM144" s="205"/>
      <c r="HPN144" s="205"/>
      <c r="HPO144" s="205"/>
      <c r="HPP144" s="205"/>
      <c r="HPQ144" s="205"/>
      <c r="HPR144" s="205"/>
      <c r="HPS144" s="205"/>
      <c r="HPT144" s="205"/>
      <c r="HPU144" s="205"/>
      <c r="HPV144" s="205"/>
      <c r="HPW144" s="205"/>
      <c r="HPX144" s="205"/>
      <c r="HPY144" s="205"/>
      <c r="HPZ144" s="205"/>
      <c r="HQA144" s="205"/>
      <c r="HQB144" s="205"/>
      <c r="HQC144" s="205"/>
      <c r="HQD144" s="205"/>
      <c r="HQE144" s="205"/>
      <c r="HQF144" s="205"/>
      <c r="HQG144" s="205"/>
      <c r="HQH144" s="205"/>
      <c r="HQI144" s="205"/>
      <c r="HQJ144" s="205"/>
      <c r="HQK144" s="205"/>
      <c r="HQL144" s="205"/>
      <c r="HQM144" s="205"/>
      <c r="HQN144" s="205"/>
      <c r="HQO144" s="205"/>
      <c r="HQP144" s="205"/>
      <c r="HQQ144" s="205"/>
      <c r="HQR144" s="205"/>
      <c r="HQS144" s="205"/>
      <c r="HQT144" s="205"/>
      <c r="HQU144" s="205"/>
      <c r="HQV144" s="205"/>
      <c r="HQW144" s="205"/>
      <c r="HQX144" s="205"/>
      <c r="HQY144" s="205"/>
      <c r="HQZ144" s="205"/>
      <c r="HRA144" s="205"/>
      <c r="HRB144" s="205"/>
      <c r="HRC144" s="205"/>
      <c r="HRD144" s="205"/>
      <c r="HRE144" s="205"/>
      <c r="HRF144" s="205"/>
      <c r="HRG144" s="205"/>
      <c r="HRH144" s="205"/>
      <c r="HRI144" s="205"/>
      <c r="HRJ144" s="205"/>
      <c r="HRK144" s="205"/>
      <c r="HRL144" s="205"/>
      <c r="HRM144" s="205"/>
      <c r="HRN144" s="205"/>
      <c r="HRO144" s="205"/>
      <c r="HRV144" s="205"/>
      <c r="HRW144" s="205"/>
      <c r="HRX144" s="205"/>
      <c r="HRY144" s="205"/>
      <c r="HRZ144" s="205"/>
      <c r="HSA144" s="205"/>
      <c r="HSB144" s="205"/>
      <c r="HSC144" s="205"/>
      <c r="HSD144" s="205"/>
      <c r="HSE144" s="205"/>
      <c r="HSF144" s="205"/>
      <c r="HSG144" s="205"/>
      <c r="HSH144" s="205"/>
      <c r="HSI144" s="205"/>
      <c r="HSJ144" s="205"/>
      <c r="HSK144" s="205"/>
      <c r="HSL144" s="205"/>
      <c r="HSM144" s="205"/>
      <c r="HSN144" s="205"/>
      <c r="HSO144" s="205"/>
      <c r="HSP144" s="205"/>
      <c r="HSQ144" s="205"/>
      <c r="HSR144" s="205"/>
      <c r="HSS144" s="205"/>
      <c r="HST144" s="205"/>
      <c r="HSU144" s="205"/>
      <c r="HSV144" s="205"/>
      <c r="HSW144" s="205"/>
      <c r="HSX144" s="205"/>
      <c r="HSY144" s="205"/>
      <c r="HSZ144" s="205"/>
      <c r="HTA144" s="205"/>
      <c r="HTB144" s="205"/>
      <c r="HTC144" s="205"/>
      <c r="HTD144" s="205"/>
      <c r="HTE144" s="205"/>
      <c r="HTF144" s="205"/>
      <c r="HTG144" s="205"/>
      <c r="HTH144" s="205"/>
      <c r="HTI144" s="205"/>
      <c r="HTJ144" s="205"/>
      <c r="HTK144" s="205"/>
      <c r="HTL144" s="205"/>
      <c r="HTM144" s="205"/>
      <c r="HTN144" s="205"/>
      <c r="HTO144" s="205"/>
      <c r="HTP144" s="205"/>
      <c r="HTQ144" s="205"/>
      <c r="HTR144" s="205"/>
      <c r="HTS144" s="205"/>
      <c r="HTT144" s="205"/>
      <c r="HTU144" s="205"/>
      <c r="HTV144" s="205"/>
      <c r="HTW144" s="205"/>
      <c r="HTX144" s="205"/>
      <c r="HTY144" s="205"/>
      <c r="HTZ144" s="205"/>
      <c r="HUA144" s="205"/>
      <c r="HUB144" s="205"/>
      <c r="HUC144" s="205"/>
      <c r="HUD144" s="205"/>
      <c r="HUE144" s="205"/>
      <c r="HUF144" s="205"/>
      <c r="HUG144" s="205"/>
      <c r="HUH144" s="205"/>
      <c r="HUI144" s="205"/>
      <c r="HUJ144" s="205"/>
      <c r="HUK144" s="205"/>
      <c r="HUL144" s="205"/>
      <c r="HUM144" s="205"/>
      <c r="HUN144" s="205"/>
      <c r="HUO144" s="205"/>
      <c r="HUP144" s="205"/>
      <c r="HUQ144" s="205"/>
      <c r="HUR144" s="205"/>
      <c r="HUS144" s="205"/>
      <c r="HUT144" s="205"/>
      <c r="HUU144" s="205"/>
      <c r="HUV144" s="205"/>
      <c r="HUW144" s="205"/>
      <c r="HUX144" s="205"/>
      <c r="HUY144" s="205"/>
      <c r="HUZ144" s="205"/>
      <c r="HVA144" s="205"/>
      <c r="HVB144" s="205"/>
      <c r="HVC144" s="205"/>
      <c r="HVD144" s="205"/>
      <c r="HVE144" s="205"/>
      <c r="HVF144" s="205"/>
      <c r="HVG144" s="205"/>
      <c r="HVH144" s="205"/>
      <c r="HVI144" s="205"/>
      <c r="HVJ144" s="205"/>
      <c r="HVK144" s="205"/>
      <c r="HVL144" s="205"/>
      <c r="HVM144" s="205"/>
      <c r="HVN144" s="205"/>
      <c r="HVO144" s="205"/>
      <c r="HVP144" s="205"/>
      <c r="HVQ144" s="205"/>
      <c r="HVR144" s="205"/>
      <c r="HVS144" s="205"/>
      <c r="HVT144" s="205"/>
      <c r="HVU144" s="205"/>
      <c r="HVV144" s="205"/>
      <c r="HVW144" s="205"/>
      <c r="HVX144" s="205"/>
      <c r="HVY144" s="205"/>
      <c r="HVZ144" s="205"/>
      <c r="HWA144" s="205"/>
      <c r="HWB144" s="205"/>
      <c r="HWC144" s="205"/>
      <c r="HWD144" s="205"/>
      <c r="HWE144" s="205"/>
      <c r="HWF144" s="205"/>
      <c r="HWG144" s="205"/>
      <c r="HWH144" s="205"/>
      <c r="HWI144" s="205"/>
      <c r="HWJ144" s="205"/>
      <c r="HWK144" s="205"/>
      <c r="HWL144" s="205"/>
      <c r="HWM144" s="205"/>
      <c r="HWN144" s="205"/>
      <c r="HWO144" s="205"/>
      <c r="HWP144" s="205"/>
      <c r="HWQ144" s="205"/>
      <c r="HWR144" s="205"/>
      <c r="HWS144" s="205"/>
      <c r="HWT144" s="205"/>
      <c r="HWU144" s="205"/>
      <c r="HWV144" s="205"/>
      <c r="HWW144" s="205"/>
      <c r="HWX144" s="205"/>
      <c r="HWY144" s="205"/>
      <c r="HWZ144" s="205"/>
      <c r="HXA144" s="205"/>
      <c r="HXB144" s="205"/>
      <c r="HXC144" s="205"/>
      <c r="HXD144" s="205"/>
      <c r="HXE144" s="205"/>
      <c r="HXF144" s="205"/>
      <c r="HXG144" s="205"/>
      <c r="HXH144" s="205"/>
      <c r="HXI144" s="205"/>
      <c r="HXJ144" s="205"/>
      <c r="HXK144" s="205"/>
      <c r="HXL144" s="205"/>
      <c r="HXM144" s="205"/>
      <c r="HXN144" s="205"/>
      <c r="HXO144" s="205"/>
      <c r="HXP144" s="205"/>
      <c r="HXQ144" s="205"/>
      <c r="HXR144" s="205"/>
      <c r="HXS144" s="205"/>
      <c r="HXT144" s="205"/>
      <c r="HXU144" s="205"/>
      <c r="HXV144" s="205"/>
      <c r="HXW144" s="205"/>
      <c r="HXX144" s="205"/>
      <c r="HXY144" s="205"/>
      <c r="HXZ144" s="205"/>
      <c r="HYA144" s="205"/>
      <c r="HYB144" s="205"/>
      <c r="HYC144" s="205"/>
      <c r="HYD144" s="205"/>
      <c r="HYE144" s="205"/>
      <c r="HYF144" s="205"/>
      <c r="HYG144" s="205"/>
      <c r="HYH144" s="205"/>
      <c r="HYI144" s="205"/>
      <c r="HYJ144" s="205"/>
      <c r="HYK144" s="205"/>
      <c r="HYL144" s="205"/>
      <c r="HYM144" s="205"/>
      <c r="HYN144" s="205"/>
      <c r="HYO144" s="205"/>
      <c r="HYP144" s="205"/>
      <c r="HYQ144" s="205"/>
      <c r="HYR144" s="205"/>
      <c r="HYS144" s="205"/>
      <c r="HYT144" s="205"/>
      <c r="HYU144" s="205"/>
      <c r="HYV144" s="205"/>
      <c r="HYW144" s="205"/>
      <c r="HYX144" s="205"/>
      <c r="HYY144" s="205"/>
      <c r="HYZ144" s="205"/>
      <c r="HZA144" s="205"/>
      <c r="HZB144" s="205"/>
      <c r="HZC144" s="205"/>
      <c r="HZD144" s="205"/>
      <c r="HZE144" s="205"/>
      <c r="HZF144" s="205"/>
      <c r="HZG144" s="205"/>
      <c r="HZH144" s="205"/>
      <c r="HZI144" s="205"/>
      <c r="HZJ144" s="205"/>
      <c r="HZK144" s="205"/>
      <c r="HZL144" s="205"/>
      <c r="HZM144" s="205"/>
      <c r="HZN144" s="205"/>
      <c r="HZO144" s="205"/>
      <c r="HZP144" s="205"/>
      <c r="HZQ144" s="205"/>
      <c r="HZR144" s="205"/>
      <c r="HZS144" s="205"/>
      <c r="HZT144" s="205"/>
      <c r="HZU144" s="205"/>
      <c r="HZV144" s="205"/>
      <c r="HZW144" s="205"/>
      <c r="HZX144" s="205"/>
      <c r="HZY144" s="205"/>
      <c r="HZZ144" s="205"/>
      <c r="IAA144" s="205"/>
      <c r="IAB144" s="205"/>
      <c r="IAC144" s="205"/>
      <c r="IAD144" s="205"/>
      <c r="IAE144" s="205"/>
      <c r="IAF144" s="205"/>
      <c r="IAG144" s="205"/>
      <c r="IAH144" s="205"/>
      <c r="IAI144" s="205"/>
      <c r="IAJ144" s="205"/>
      <c r="IAK144" s="205"/>
      <c r="IAL144" s="205"/>
      <c r="IAM144" s="205"/>
      <c r="IAN144" s="205"/>
      <c r="IAO144" s="205"/>
      <c r="IAP144" s="205"/>
      <c r="IAQ144" s="205"/>
      <c r="IAR144" s="205"/>
      <c r="IAS144" s="205"/>
      <c r="IAT144" s="205"/>
      <c r="IAU144" s="205"/>
      <c r="IAV144" s="205"/>
      <c r="IAW144" s="205"/>
      <c r="IAX144" s="205"/>
      <c r="IAY144" s="205"/>
      <c r="IAZ144" s="205"/>
      <c r="IBA144" s="205"/>
      <c r="IBB144" s="205"/>
      <c r="IBC144" s="205"/>
      <c r="IBD144" s="205"/>
      <c r="IBE144" s="205"/>
      <c r="IBF144" s="205"/>
      <c r="IBG144" s="205"/>
      <c r="IBH144" s="205"/>
      <c r="IBI144" s="205"/>
      <c r="IBJ144" s="205"/>
      <c r="IBK144" s="205"/>
      <c r="IBR144" s="205"/>
      <c r="IBS144" s="205"/>
      <c r="IBT144" s="205"/>
      <c r="IBU144" s="205"/>
      <c r="IBV144" s="205"/>
      <c r="IBW144" s="205"/>
      <c r="IBX144" s="205"/>
      <c r="IBY144" s="205"/>
      <c r="IBZ144" s="205"/>
      <c r="ICA144" s="205"/>
      <c r="ICB144" s="205"/>
      <c r="ICC144" s="205"/>
      <c r="ICD144" s="205"/>
      <c r="ICE144" s="205"/>
      <c r="ICF144" s="205"/>
      <c r="ICG144" s="205"/>
      <c r="ICH144" s="205"/>
      <c r="ICI144" s="205"/>
      <c r="ICJ144" s="205"/>
      <c r="ICK144" s="205"/>
      <c r="ICL144" s="205"/>
      <c r="ICM144" s="205"/>
      <c r="ICN144" s="205"/>
      <c r="ICO144" s="205"/>
      <c r="ICP144" s="205"/>
      <c r="ICQ144" s="205"/>
      <c r="ICR144" s="205"/>
      <c r="ICS144" s="205"/>
      <c r="ICT144" s="205"/>
      <c r="ICU144" s="205"/>
      <c r="ICV144" s="205"/>
      <c r="ICW144" s="205"/>
      <c r="ICX144" s="205"/>
      <c r="ICY144" s="205"/>
      <c r="ICZ144" s="205"/>
      <c r="IDA144" s="205"/>
      <c r="IDB144" s="205"/>
      <c r="IDC144" s="205"/>
      <c r="IDD144" s="205"/>
      <c r="IDE144" s="205"/>
      <c r="IDF144" s="205"/>
      <c r="IDG144" s="205"/>
      <c r="IDH144" s="205"/>
      <c r="IDI144" s="205"/>
      <c r="IDJ144" s="205"/>
      <c r="IDK144" s="205"/>
      <c r="IDL144" s="205"/>
      <c r="IDM144" s="205"/>
      <c r="IDN144" s="205"/>
      <c r="IDO144" s="205"/>
      <c r="IDP144" s="205"/>
      <c r="IDQ144" s="205"/>
      <c r="IDR144" s="205"/>
      <c r="IDS144" s="205"/>
      <c r="IDT144" s="205"/>
      <c r="IDU144" s="205"/>
      <c r="IDV144" s="205"/>
      <c r="IDW144" s="205"/>
      <c r="IDX144" s="205"/>
      <c r="IDY144" s="205"/>
      <c r="IDZ144" s="205"/>
      <c r="IEA144" s="205"/>
      <c r="IEB144" s="205"/>
      <c r="IEC144" s="205"/>
      <c r="IED144" s="205"/>
      <c r="IEE144" s="205"/>
      <c r="IEF144" s="205"/>
      <c r="IEG144" s="205"/>
      <c r="IEH144" s="205"/>
      <c r="IEI144" s="205"/>
      <c r="IEJ144" s="205"/>
      <c r="IEK144" s="205"/>
      <c r="IEL144" s="205"/>
      <c r="IEM144" s="205"/>
      <c r="IEN144" s="205"/>
      <c r="IEO144" s="205"/>
      <c r="IEP144" s="205"/>
      <c r="IEQ144" s="205"/>
      <c r="IER144" s="205"/>
      <c r="IES144" s="205"/>
      <c r="IET144" s="205"/>
      <c r="IEU144" s="205"/>
      <c r="IEV144" s="205"/>
      <c r="IEW144" s="205"/>
      <c r="IEX144" s="205"/>
      <c r="IEY144" s="205"/>
      <c r="IEZ144" s="205"/>
      <c r="IFA144" s="205"/>
      <c r="IFB144" s="205"/>
      <c r="IFC144" s="205"/>
      <c r="IFD144" s="205"/>
      <c r="IFE144" s="205"/>
      <c r="IFF144" s="205"/>
      <c r="IFG144" s="205"/>
      <c r="IFH144" s="205"/>
      <c r="IFI144" s="205"/>
      <c r="IFJ144" s="205"/>
      <c r="IFK144" s="205"/>
      <c r="IFL144" s="205"/>
      <c r="IFM144" s="205"/>
      <c r="IFN144" s="205"/>
      <c r="IFO144" s="205"/>
      <c r="IFP144" s="205"/>
      <c r="IFQ144" s="205"/>
      <c r="IFR144" s="205"/>
      <c r="IFS144" s="205"/>
      <c r="IFT144" s="205"/>
      <c r="IFU144" s="205"/>
      <c r="IFV144" s="205"/>
      <c r="IFW144" s="205"/>
      <c r="IFX144" s="205"/>
      <c r="IFY144" s="205"/>
      <c r="IFZ144" s="205"/>
      <c r="IGA144" s="205"/>
      <c r="IGB144" s="205"/>
      <c r="IGC144" s="205"/>
      <c r="IGD144" s="205"/>
      <c r="IGE144" s="205"/>
      <c r="IGF144" s="205"/>
      <c r="IGG144" s="205"/>
      <c r="IGH144" s="205"/>
      <c r="IGI144" s="205"/>
      <c r="IGJ144" s="205"/>
      <c r="IGK144" s="205"/>
      <c r="IGL144" s="205"/>
      <c r="IGM144" s="205"/>
      <c r="IGN144" s="205"/>
      <c r="IGO144" s="205"/>
      <c r="IGP144" s="205"/>
      <c r="IGQ144" s="205"/>
      <c r="IGR144" s="205"/>
      <c r="IGS144" s="205"/>
      <c r="IGT144" s="205"/>
      <c r="IGU144" s="205"/>
      <c r="IGV144" s="205"/>
      <c r="IGW144" s="205"/>
      <c r="IGX144" s="205"/>
      <c r="IGY144" s="205"/>
      <c r="IGZ144" s="205"/>
      <c r="IHA144" s="205"/>
      <c r="IHB144" s="205"/>
      <c r="IHC144" s="205"/>
      <c r="IHD144" s="205"/>
      <c r="IHE144" s="205"/>
      <c r="IHF144" s="205"/>
      <c r="IHG144" s="205"/>
      <c r="IHH144" s="205"/>
      <c r="IHI144" s="205"/>
      <c r="IHJ144" s="205"/>
      <c r="IHK144" s="205"/>
      <c r="IHL144" s="205"/>
      <c r="IHM144" s="205"/>
      <c r="IHN144" s="205"/>
      <c r="IHO144" s="205"/>
      <c r="IHP144" s="205"/>
      <c r="IHQ144" s="205"/>
      <c r="IHR144" s="205"/>
      <c r="IHS144" s="205"/>
      <c r="IHT144" s="205"/>
      <c r="IHU144" s="205"/>
      <c r="IHV144" s="205"/>
      <c r="IHW144" s="205"/>
      <c r="IHX144" s="205"/>
      <c r="IHY144" s="205"/>
      <c r="IHZ144" s="205"/>
      <c r="IIA144" s="205"/>
      <c r="IIB144" s="205"/>
      <c r="IIC144" s="205"/>
      <c r="IID144" s="205"/>
      <c r="IIE144" s="205"/>
      <c r="IIF144" s="205"/>
      <c r="IIG144" s="205"/>
      <c r="IIH144" s="205"/>
      <c r="III144" s="205"/>
      <c r="IIJ144" s="205"/>
      <c r="IIK144" s="205"/>
      <c r="IIL144" s="205"/>
      <c r="IIM144" s="205"/>
      <c r="IIN144" s="205"/>
      <c r="IIO144" s="205"/>
      <c r="IIP144" s="205"/>
      <c r="IIQ144" s="205"/>
      <c r="IIR144" s="205"/>
      <c r="IIS144" s="205"/>
      <c r="IIT144" s="205"/>
      <c r="IIU144" s="205"/>
      <c r="IIV144" s="205"/>
      <c r="IIW144" s="205"/>
      <c r="IIX144" s="205"/>
      <c r="IIY144" s="205"/>
      <c r="IIZ144" s="205"/>
      <c r="IJA144" s="205"/>
      <c r="IJB144" s="205"/>
      <c r="IJC144" s="205"/>
      <c r="IJD144" s="205"/>
      <c r="IJE144" s="205"/>
      <c r="IJF144" s="205"/>
      <c r="IJG144" s="205"/>
      <c r="IJH144" s="205"/>
      <c r="IJI144" s="205"/>
      <c r="IJJ144" s="205"/>
      <c r="IJK144" s="205"/>
      <c r="IJL144" s="205"/>
      <c r="IJM144" s="205"/>
      <c r="IJN144" s="205"/>
      <c r="IJO144" s="205"/>
      <c r="IJP144" s="205"/>
      <c r="IJQ144" s="205"/>
      <c r="IJR144" s="205"/>
      <c r="IJS144" s="205"/>
      <c r="IJT144" s="205"/>
      <c r="IJU144" s="205"/>
      <c r="IJV144" s="205"/>
      <c r="IJW144" s="205"/>
      <c r="IJX144" s="205"/>
      <c r="IJY144" s="205"/>
      <c r="IJZ144" s="205"/>
      <c r="IKA144" s="205"/>
      <c r="IKB144" s="205"/>
      <c r="IKC144" s="205"/>
      <c r="IKD144" s="205"/>
      <c r="IKE144" s="205"/>
      <c r="IKF144" s="205"/>
      <c r="IKG144" s="205"/>
      <c r="IKH144" s="205"/>
      <c r="IKI144" s="205"/>
      <c r="IKJ144" s="205"/>
      <c r="IKK144" s="205"/>
      <c r="IKL144" s="205"/>
      <c r="IKM144" s="205"/>
      <c r="IKN144" s="205"/>
      <c r="IKO144" s="205"/>
      <c r="IKP144" s="205"/>
      <c r="IKQ144" s="205"/>
      <c r="IKR144" s="205"/>
      <c r="IKS144" s="205"/>
      <c r="IKT144" s="205"/>
      <c r="IKU144" s="205"/>
      <c r="IKV144" s="205"/>
      <c r="IKW144" s="205"/>
      <c r="IKX144" s="205"/>
      <c r="IKY144" s="205"/>
      <c r="IKZ144" s="205"/>
      <c r="ILA144" s="205"/>
      <c r="ILB144" s="205"/>
      <c r="ILC144" s="205"/>
      <c r="ILD144" s="205"/>
      <c r="ILE144" s="205"/>
      <c r="ILF144" s="205"/>
      <c r="ILG144" s="205"/>
      <c r="ILN144" s="205"/>
      <c r="ILO144" s="205"/>
      <c r="ILP144" s="205"/>
      <c r="ILQ144" s="205"/>
      <c r="ILR144" s="205"/>
      <c r="ILS144" s="205"/>
      <c r="ILT144" s="205"/>
      <c r="ILU144" s="205"/>
      <c r="ILV144" s="205"/>
      <c r="ILW144" s="205"/>
      <c r="ILX144" s="205"/>
      <c r="ILY144" s="205"/>
      <c r="ILZ144" s="205"/>
      <c r="IMA144" s="205"/>
      <c r="IMB144" s="205"/>
      <c r="IMC144" s="205"/>
      <c r="IMD144" s="205"/>
      <c r="IME144" s="205"/>
      <c r="IMF144" s="205"/>
      <c r="IMG144" s="205"/>
      <c r="IMH144" s="205"/>
      <c r="IMI144" s="205"/>
      <c r="IMJ144" s="205"/>
      <c r="IMK144" s="205"/>
      <c r="IML144" s="205"/>
      <c r="IMM144" s="205"/>
      <c r="IMN144" s="205"/>
      <c r="IMO144" s="205"/>
      <c r="IMP144" s="205"/>
      <c r="IMQ144" s="205"/>
      <c r="IMR144" s="205"/>
      <c r="IMS144" s="205"/>
      <c r="IMT144" s="205"/>
      <c r="IMU144" s="205"/>
      <c r="IMV144" s="205"/>
      <c r="IMW144" s="205"/>
      <c r="IMX144" s="205"/>
      <c r="IMY144" s="205"/>
      <c r="IMZ144" s="205"/>
      <c r="INA144" s="205"/>
      <c r="INB144" s="205"/>
      <c r="INC144" s="205"/>
      <c r="IND144" s="205"/>
      <c r="INE144" s="205"/>
      <c r="INF144" s="205"/>
      <c r="ING144" s="205"/>
      <c r="INH144" s="205"/>
      <c r="INI144" s="205"/>
      <c r="INJ144" s="205"/>
      <c r="INK144" s="205"/>
      <c r="INL144" s="205"/>
      <c r="INM144" s="205"/>
      <c r="INN144" s="205"/>
      <c r="INO144" s="205"/>
      <c r="INP144" s="205"/>
      <c r="INQ144" s="205"/>
      <c r="INR144" s="205"/>
      <c r="INS144" s="205"/>
      <c r="INT144" s="205"/>
      <c r="INU144" s="205"/>
      <c r="INV144" s="205"/>
      <c r="INW144" s="205"/>
      <c r="INX144" s="205"/>
      <c r="INY144" s="205"/>
      <c r="INZ144" s="205"/>
      <c r="IOA144" s="205"/>
      <c r="IOB144" s="205"/>
      <c r="IOC144" s="205"/>
      <c r="IOD144" s="205"/>
      <c r="IOE144" s="205"/>
      <c r="IOF144" s="205"/>
      <c r="IOG144" s="205"/>
      <c r="IOH144" s="205"/>
      <c r="IOI144" s="205"/>
      <c r="IOJ144" s="205"/>
      <c r="IOK144" s="205"/>
      <c r="IOL144" s="205"/>
      <c r="IOM144" s="205"/>
      <c r="ION144" s="205"/>
      <c r="IOO144" s="205"/>
      <c r="IOP144" s="205"/>
      <c r="IOQ144" s="205"/>
      <c r="IOR144" s="205"/>
      <c r="IOS144" s="205"/>
      <c r="IOT144" s="205"/>
      <c r="IOU144" s="205"/>
      <c r="IOV144" s="205"/>
      <c r="IOW144" s="205"/>
      <c r="IOX144" s="205"/>
      <c r="IOY144" s="205"/>
      <c r="IOZ144" s="205"/>
      <c r="IPA144" s="205"/>
      <c r="IPB144" s="205"/>
      <c r="IPC144" s="205"/>
      <c r="IPD144" s="205"/>
      <c r="IPE144" s="205"/>
      <c r="IPF144" s="205"/>
      <c r="IPG144" s="205"/>
      <c r="IPH144" s="205"/>
      <c r="IPI144" s="205"/>
      <c r="IPJ144" s="205"/>
      <c r="IPK144" s="205"/>
      <c r="IPL144" s="205"/>
      <c r="IPM144" s="205"/>
      <c r="IPN144" s="205"/>
      <c r="IPO144" s="205"/>
      <c r="IPP144" s="205"/>
      <c r="IPQ144" s="205"/>
      <c r="IPR144" s="205"/>
      <c r="IPS144" s="205"/>
      <c r="IPT144" s="205"/>
      <c r="IPU144" s="205"/>
      <c r="IPV144" s="205"/>
      <c r="IPW144" s="205"/>
      <c r="IPX144" s="205"/>
      <c r="IPY144" s="205"/>
      <c r="IPZ144" s="205"/>
      <c r="IQA144" s="205"/>
      <c r="IQB144" s="205"/>
      <c r="IQC144" s="205"/>
      <c r="IQD144" s="205"/>
      <c r="IQE144" s="205"/>
      <c r="IQF144" s="205"/>
      <c r="IQG144" s="205"/>
      <c r="IQH144" s="205"/>
      <c r="IQI144" s="205"/>
      <c r="IQJ144" s="205"/>
      <c r="IQK144" s="205"/>
      <c r="IQL144" s="205"/>
      <c r="IQM144" s="205"/>
      <c r="IQN144" s="205"/>
      <c r="IQO144" s="205"/>
      <c r="IQP144" s="205"/>
      <c r="IQQ144" s="205"/>
      <c r="IQR144" s="205"/>
      <c r="IQS144" s="205"/>
      <c r="IQT144" s="205"/>
      <c r="IQU144" s="205"/>
      <c r="IQV144" s="205"/>
      <c r="IQW144" s="205"/>
      <c r="IQX144" s="205"/>
      <c r="IQY144" s="205"/>
      <c r="IQZ144" s="205"/>
      <c r="IRA144" s="205"/>
      <c r="IRB144" s="205"/>
      <c r="IRC144" s="205"/>
      <c r="IRD144" s="205"/>
      <c r="IRE144" s="205"/>
      <c r="IRF144" s="205"/>
      <c r="IRG144" s="205"/>
      <c r="IRH144" s="205"/>
      <c r="IRI144" s="205"/>
      <c r="IRJ144" s="205"/>
      <c r="IRK144" s="205"/>
      <c r="IRL144" s="205"/>
      <c r="IRM144" s="205"/>
      <c r="IRN144" s="205"/>
      <c r="IRO144" s="205"/>
      <c r="IRP144" s="205"/>
      <c r="IRQ144" s="205"/>
      <c r="IRR144" s="205"/>
      <c r="IRS144" s="205"/>
      <c r="IRT144" s="205"/>
      <c r="IRU144" s="205"/>
      <c r="IRV144" s="205"/>
      <c r="IRW144" s="205"/>
      <c r="IRX144" s="205"/>
      <c r="IRY144" s="205"/>
      <c r="IRZ144" s="205"/>
      <c r="ISA144" s="205"/>
      <c r="ISB144" s="205"/>
      <c r="ISC144" s="205"/>
      <c r="ISD144" s="205"/>
      <c r="ISE144" s="205"/>
      <c r="ISF144" s="205"/>
      <c r="ISG144" s="205"/>
      <c r="ISH144" s="205"/>
      <c r="ISI144" s="205"/>
      <c r="ISJ144" s="205"/>
      <c r="ISK144" s="205"/>
      <c r="ISL144" s="205"/>
      <c r="ISM144" s="205"/>
      <c r="ISN144" s="205"/>
      <c r="ISO144" s="205"/>
      <c r="ISP144" s="205"/>
      <c r="ISQ144" s="205"/>
      <c r="ISR144" s="205"/>
      <c r="ISS144" s="205"/>
      <c r="IST144" s="205"/>
      <c r="ISU144" s="205"/>
      <c r="ISV144" s="205"/>
      <c r="ISW144" s="205"/>
      <c r="ISX144" s="205"/>
      <c r="ISY144" s="205"/>
      <c r="ISZ144" s="205"/>
      <c r="ITA144" s="205"/>
      <c r="ITB144" s="205"/>
      <c r="ITC144" s="205"/>
      <c r="ITD144" s="205"/>
      <c r="ITE144" s="205"/>
      <c r="ITF144" s="205"/>
      <c r="ITG144" s="205"/>
      <c r="ITH144" s="205"/>
      <c r="ITI144" s="205"/>
      <c r="ITJ144" s="205"/>
      <c r="ITK144" s="205"/>
      <c r="ITL144" s="205"/>
      <c r="ITM144" s="205"/>
      <c r="ITN144" s="205"/>
      <c r="ITO144" s="205"/>
      <c r="ITP144" s="205"/>
      <c r="ITQ144" s="205"/>
      <c r="ITR144" s="205"/>
      <c r="ITS144" s="205"/>
      <c r="ITT144" s="205"/>
      <c r="ITU144" s="205"/>
      <c r="ITV144" s="205"/>
      <c r="ITW144" s="205"/>
      <c r="ITX144" s="205"/>
      <c r="ITY144" s="205"/>
      <c r="ITZ144" s="205"/>
      <c r="IUA144" s="205"/>
      <c r="IUB144" s="205"/>
      <c r="IUC144" s="205"/>
      <c r="IUD144" s="205"/>
      <c r="IUE144" s="205"/>
      <c r="IUF144" s="205"/>
      <c r="IUG144" s="205"/>
      <c r="IUH144" s="205"/>
      <c r="IUI144" s="205"/>
      <c r="IUJ144" s="205"/>
      <c r="IUK144" s="205"/>
      <c r="IUL144" s="205"/>
      <c r="IUM144" s="205"/>
      <c r="IUN144" s="205"/>
      <c r="IUO144" s="205"/>
      <c r="IUP144" s="205"/>
      <c r="IUQ144" s="205"/>
      <c r="IUR144" s="205"/>
      <c r="IUS144" s="205"/>
      <c r="IUT144" s="205"/>
      <c r="IUU144" s="205"/>
      <c r="IUV144" s="205"/>
      <c r="IUW144" s="205"/>
      <c r="IUX144" s="205"/>
      <c r="IUY144" s="205"/>
      <c r="IUZ144" s="205"/>
      <c r="IVA144" s="205"/>
      <c r="IVB144" s="205"/>
      <c r="IVC144" s="205"/>
      <c r="IVJ144" s="205"/>
      <c r="IVK144" s="205"/>
      <c r="IVL144" s="205"/>
      <c r="IVM144" s="205"/>
      <c r="IVN144" s="205"/>
      <c r="IVO144" s="205"/>
      <c r="IVP144" s="205"/>
      <c r="IVQ144" s="205"/>
      <c r="IVR144" s="205"/>
      <c r="IVS144" s="205"/>
      <c r="IVT144" s="205"/>
      <c r="IVU144" s="205"/>
      <c r="IVV144" s="205"/>
      <c r="IVW144" s="205"/>
      <c r="IVX144" s="205"/>
      <c r="IVY144" s="205"/>
      <c r="IVZ144" s="205"/>
      <c r="IWA144" s="205"/>
      <c r="IWB144" s="205"/>
      <c r="IWC144" s="205"/>
      <c r="IWD144" s="205"/>
      <c r="IWE144" s="205"/>
      <c r="IWF144" s="205"/>
      <c r="IWG144" s="205"/>
      <c r="IWH144" s="205"/>
      <c r="IWI144" s="205"/>
      <c r="IWJ144" s="205"/>
      <c r="IWK144" s="205"/>
      <c r="IWL144" s="205"/>
      <c r="IWM144" s="205"/>
      <c r="IWN144" s="205"/>
      <c r="IWO144" s="205"/>
      <c r="IWP144" s="205"/>
      <c r="IWQ144" s="205"/>
      <c r="IWR144" s="205"/>
      <c r="IWS144" s="205"/>
      <c r="IWT144" s="205"/>
      <c r="IWU144" s="205"/>
      <c r="IWV144" s="205"/>
      <c r="IWW144" s="205"/>
      <c r="IWX144" s="205"/>
      <c r="IWY144" s="205"/>
      <c r="IWZ144" s="205"/>
      <c r="IXA144" s="205"/>
      <c r="IXB144" s="205"/>
      <c r="IXC144" s="205"/>
      <c r="IXD144" s="205"/>
      <c r="IXE144" s="205"/>
      <c r="IXF144" s="205"/>
      <c r="IXG144" s="205"/>
      <c r="IXH144" s="205"/>
      <c r="IXI144" s="205"/>
      <c r="IXJ144" s="205"/>
      <c r="IXK144" s="205"/>
      <c r="IXL144" s="205"/>
      <c r="IXM144" s="205"/>
      <c r="IXN144" s="205"/>
      <c r="IXO144" s="205"/>
      <c r="IXP144" s="205"/>
      <c r="IXQ144" s="205"/>
      <c r="IXR144" s="205"/>
      <c r="IXS144" s="205"/>
      <c r="IXT144" s="205"/>
      <c r="IXU144" s="205"/>
      <c r="IXV144" s="205"/>
      <c r="IXW144" s="205"/>
      <c r="IXX144" s="205"/>
      <c r="IXY144" s="205"/>
      <c r="IXZ144" s="205"/>
      <c r="IYA144" s="205"/>
      <c r="IYB144" s="205"/>
      <c r="IYC144" s="205"/>
      <c r="IYD144" s="205"/>
      <c r="IYE144" s="205"/>
      <c r="IYF144" s="205"/>
      <c r="IYG144" s="205"/>
      <c r="IYH144" s="205"/>
      <c r="IYI144" s="205"/>
      <c r="IYJ144" s="205"/>
      <c r="IYK144" s="205"/>
      <c r="IYL144" s="205"/>
      <c r="IYM144" s="205"/>
      <c r="IYN144" s="205"/>
      <c r="IYO144" s="205"/>
      <c r="IYP144" s="205"/>
      <c r="IYQ144" s="205"/>
      <c r="IYR144" s="205"/>
      <c r="IYS144" s="205"/>
      <c r="IYT144" s="205"/>
      <c r="IYU144" s="205"/>
      <c r="IYV144" s="205"/>
      <c r="IYW144" s="205"/>
      <c r="IYX144" s="205"/>
      <c r="IYY144" s="205"/>
      <c r="IYZ144" s="205"/>
      <c r="IZA144" s="205"/>
      <c r="IZB144" s="205"/>
      <c r="IZC144" s="205"/>
      <c r="IZD144" s="205"/>
      <c r="IZE144" s="205"/>
      <c r="IZF144" s="205"/>
      <c r="IZG144" s="205"/>
      <c r="IZH144" s="205"/>
      <c r="IZI144" s="205"/>
      <c r="IZJ144" s="205"/>
      <c r="IZK144" s="205"/>
      <c r="IZL144" s="205"/>
      <c r="IZM144" s="205"/>
      <c r="IZN144" s="205"/>
      <c r="IZO144" s="205"/>
      <c r="IZP144" s="205"/>
      <c r="IZQ144" s="205"/>
      <c r="IZR144" s="205"/>
      <c r="IZS144" s="205"/>
      <c r="IZT144" s="205"/>
      <c r="IZU144" s="205"/>
      <c r="IZV144" s="205"/>
      <c r="IZW144" s="205"/>
      <c r="IZX144" s="205"/>
      <c r="IZY144" s="205"/>
      <c r="IZZ144" s="205"/>
      <c r="JAA144" s="205"/>
      <c r="JAB144" s="205"/>
      <c r="JAC144" s="205"/>
      <c r="JAD144" s="205"/>
      <c r="JAE144" s="205"/>
      <c r="JAF144" s="205"/>
      <c r="JAG144" s="205"/>
      <c r="JAH144" s="205"/>
      <c r="JAI144" s="205"/>
      <c r="JAJ144" s="205"/>
      <c r="JAK144" s="205"/>
      <c r="JAL144" s="205"/>
      <c r="JAM144" s="205"/>
      <c r="JAN144" s="205"/>
      <c r="JAO144" s="205"/>
      <c r="JAP144" s="205"/>
      <c r="JAQ144" s="205"/>
      <c r="JAR144" s="205"/>
      <c r="JAS144" s="205"/>
      <c r="JAT144" s="205"/>
      <c r="JAU144" s="205"/>
      <c r="JAV144" s="205"/>
      <c r="JAW144" s="205"/>
      <c r="JAX144" s="205"/>
      <c r="JAY144" s="205"/>
      <c r="JAZ144" s="205"/>
      <c r="JBA144" s="205"/>
      <c r="JBB144" s="205"/>
      <c r="JBC144" s="205"/>
      <c r="JBD144" s="205"/>
      <c r="JBE144" s="205"/>
      <c r="JBF144" s="205"/>
      <c r="JBG144" s="205"/>
      <c r="JBH144" s="205"/>
      <c r="JBI144" s="205"/>
      <c r="JBJ144" s="205"/>
      <c r="JBK144" s="205"/>
      <c r="JBL144" s="205"/>
      <c r="JBM144" s="205"/>
      <c r="JBN144" s="205"/>
      <c r="JBO144" s="205"/>
      <c r="JBP144" s="205"/>
      <c r="JBQ144" s="205"/>
      <c r="JBR144" s="205"/>
      <c r="JBS144" s="205"/>
      <c r="JBT144" s="205"/>
      <c r="JBU144" s="205"/>
      <c r="JBV144" s="205"/>
      <c r="JBW144" s="205"/>
      <c r="JBX144" s="205"/>
      <c r="JBY144" s="205"/>
      <c r="JBZ144" s="205"/>
      <c r="JCA144" s="205"/>
      <c r="JCB144" s="205"/>
      <c r="JCC144" s="205"/>
      <c r="JCD144" s="205"/>
      <c r="JCE144" s="205"/>
      <c r="JCF144" s="205"/>
      <c r="JCG144" s="205"/>
      <c r="JCH144" s="205"/>
      <c r="JCI144" s="205"/>
      <c r="JCJ144" s="205"/>
      <c r="JCK144" s="205"/>
      <c r="JCL144" s="205"/>
      <c r="JCM144" s="205"/>
      <c r="JCN144" s="205"/>
      <c r="JCO144" s="205"/>
      <c r="JCP144" s="205"/>
      <c r="JCQ144" s="205"/>
      <c r="JCR144" s="205"/>
      <c r="JCS144" s="205"/>
      <c r="JCT144" s="205"/>
      <c r="JCU144" s="205"/>
      <c r="JCV144" s="205"/>
      <c r="JCW144" s="205"/>
      <c r="JCX144" s="205"/>
      <c r="JCY144" s="205"/>
      <c r="JCZ144" s="205"/>
      <c r="JDA144" s="205"/>
      <c r="JDB144" s="205"/>
      <c r="JDC144" s="205"/>
      <c r="JDD144" s="205"/>
      <c r="JDE144" s="205"/>
      <c r="JDF144" s="205"/>
      <c r="JDG144" s="205"/>
      <c r="JDH144" s="205"/>
      <c r="JDI144" s="205"/>
      <c r="JDJ144" s="205"/>
      <c r="JDK144" s="205"/>
      <c r="JDL144" s="205"/>
      <c r="JDM144" s="205"/>
      <c r="JDN144" s="205"/>
      <c r="JDO144" s="205"/>
      <c r="JDP144" s="205"/>
      <c r="JDQ144" s="205"/>
      <c r="JDR144" s="205"/>
      <c r="JDS144" s="205"/>
      <c r="JDT144" s="205"/>
      <c r="JDU144" s="205"/>
      <c r="JDV144" s="205"/>
      <c r="JDW144" s="205"/>
      <c r="JDX144" s="205"/>
      <c r="JDY144" s="205"/>
      <c r="JDZ144" s="205"/>
      <c r="JEA144" s="205"/>
      <c r="JEB144" s="205"/>
      <c r="JEC144" s="205"/>
      <c r="JED144" s="205"/>
      <c r="JEE144" s="205"/>
      <c r="JEF144" s="205"/>
      <c r="JEG144" s="205"/>
      <c r="JEH144" s="205"/>
      <c r="JEI144" s="205"/>
      <c r="JEJ144" s="205"/>
      <c r="JEK144" s="205"/>
      <c r="JEL144" s="205"/>
      <c r="JEM144" s="205"/>
      <c r="JEN144" s="205"/>
      <c r="JEO144" s="205"/>
      <c r="JEP144" s="205"/>
      <c r="JEQ144" s="205"/>
      <c r="JER144" s="205"/>
      <c r="JES144" s="205"/>
      <c r="JET144" s="205"/>
      <c r="JEU144" s="205"/>
      <c r="JEV144" s="205"/>
      <c r="JEW144" s="205"/>
      <c r="JEX144" s="205"/>
      <c r="JEY144" s="205"/>
      <c r="JFF144" s="205"/>
      <c r="JFG144" s="205"/>
      <c r="JFH144" s="205"/>
      <c r="JFI144" s="205"/>
      <c r="JFJ144" s="205"/>
      <c r="JFK144" s="205"/>
      <c r="JFL144" s="205"/>
      <c r="JFM144" s="205"/>
      <c r="JFN144" s="205"/>
      <c r="JFO144" s="205"/>
      <c r="JFP144" s="205"/>
      <c r="JFQ144" s="205"/>
      <c r="JFR144" s="205"/>
      <c r="JFS144" s="205"/>
      <c r="JFT144" s="205"/>
      <c r="JFU144" s="205"/>
      <c r="JFV144" s="205"/>
      <c r="JFW144" s="205"/>
      <c r="JFX144" s="205"/>
      <c r="JFY144" s="205"/>
      <c r="JFZ144" s="205"/>
      <c r="JGA144" s="205"/>
      <c r="JGB144" s="205"/>
      <c r="JGC144" s="205"/>
      <c r="JGD144" s="205"/>
      <c r="JGE144" s="205"/>
      <c r="JGF144" s="205"/>
      <c r="JGG144" s="205"/>
      <c r="JGH144" s="205"/>
      <c r="JGI144" s="205"/>
      <c r="JGJ144" s="205"/>
      <c r="JGK144" s="205"/>
      <c r="JGL144" s="205"/>
      <c r="JGM144" s="205"/>
      <c r="JGN144" s="205"/>
      <c r="JGO144" s="205"/>
      <c r="JGP144" s="205"/>
      <c r="JGQ144" s="205"/>
      <c r="JGR144" s="205"/>
      <c r="JGS144" s="205"/>
      <c r="JGT144" s="205"/>
      <c r="JGU144" s="205"/>
      <c r="JGV144" s="205"/>
      <c r="JGW144" s="205"/>
      <c r="JGX144" s="205"/>
      <c r="JGY144" s="205"/>
      <c r="JGZ144" s="205"/>
      <c r="JHA144" s="205"/>
      <c r="JHB144" s="205"/>
      <c r="JHC144" s="205"/>
      <c r="JHD144" s="205"/>
      <c r="JHE144" s="205"/>
      <c r="JHF144" s="205"/>
      <c r="JHG144" s="205"/>
      <c r="JHH144" s="205"/>
      <c r="JHI144" s="205"/>
      <c r="JHJ144" s="205"/>
      <c r="JHK144" s="205"/>
      <c r="JHL144" s="205"/>
      <c r="JHM144" s="205"/>
      <c r="JHN144" s="205"/>
      <c r="JHO144" s="205"/>
      <c r="JHP144" s="205"/>
      <c r="JHQ144" s="205"/>
      <c r="JHR144" s="205"/>
      <c r="JHS144" s="205"/>
      <c r="JHT144" s="205"/>
      <c r="JHU144" s="205"/>
      <c r="JHV144" s="205"/>
      <c r="JHW144" s="205"/>
      <c r="JHX144" s="205"/>
      <c r="JHY144" s="205"/>
      <c r="JHZ144" s="205"/>
      <c r="JIA144" s="205"/>
      <c r="JIB144" s="205"/>
      <c r="JIC144" s="205"/>
      <c r="JID144" s="205"/>
      <c r="JIE144" s="205"/>
      <c r="JIF144" s="205"/>
      <c r="JIG144" s="205"/>
      <c r="JIH144" s="205"/>
      <c r="JII144" s="205"/>
      <c r="JIJ144" s="205"/>
      <c r="JIK144" s="205"/>
      <c r="JIL144" s="205"/>
      <c r="JIM144" s="205"/>
      <c r="JIN144" s="205"/>
      <c r="JIO144" s="205"/>
      <c r="JIP144" s="205"/>
      <c r="JIQ144" s="205"/>
      <c r="JIR144" s="205"/>
      <c r="JIS144" s="205"/>
      <c r="JIT144" s="205"/>
      <c r="JIU144" s="205"/>
      <c r="JIV144" s="205"/>
      <c r="JIW144" s="205"/>
      <c r="JIX144" s="205"/>
      <c r="JIY144" s="205"/>
      <c r="JIZ144" s="205"/>
      <c r="JJA144" s="205"/>
      <c r="JJB144" s="205"/>
      <c r="JJC144" s="205"/>
      <c r="JJD144" s="205"/>
      <c r="JJE144" s="205"/>
      <c r="JJF144" s="205"/>
      <c r="JJG144" s="205"/>
      <c r="JJH144" s="205"/>
      <c r="JJI144" s="205"/>
      <c r="JJJ144" s="205"/>
      <c r="JJK144" s="205"/>
      <c r="JJL144" s="205"/>
      <c r="JJM144" s="205"/>
      <c r="JJN144" s="205"/>
      <c r="JJO144" s="205"/>
      <c r="JJP144" s="205"/>
      <c r="JJQ144" s="205"/>
      <c r="JJR144" s="205"/>
      <c r="JJS144" s="205"/>
      <c r="JJT144" s="205"/>
      <c r="JJU144" s="205"/>
      <c r="JJV144" s="205"/>
      <c r="JJW144" s="205"/>
      <c r="JJX144" s="205"/>
      <c r="JJY144" s="205"/>
      <c r="JJZ144" s="205"/>
      <c r="JKA144" s="205"/>
      <c r="JKB144" s="205"/>
      <c r="JKC144" s="205"/>
      <c r="JKD144" s="205"/>
      <c r="JKE144" s="205"/>
      <c r="JKF144" s="205"/>
      <c r="JKG144" s="205"/>
      <c r="JKH144" s="205"/>
      <c r="JKI144" s="205"/>
      <c r="JKJ144" s="205"/>
      <c r="JKK144" s="205"/>
      <c r="JKL144" s="205"/>
      <c r="JKM144" s="205"/>
      <c r="JKN144" s="205"/>
      <c r="JKO144" s="205"/>
      <c r="JKP144" s="205"/>
      <c r="JKQ144" s="205"/>
      <c r="JKR144" s="205"/>
      <c r="JKS144" s="205"/>
      <c r="JKT144" s="205"/>
      <c r="JKU144" s="205"/>
      <c r="JKV144" s="205"/>
      <c r="JKW144" s="205"/>
      <c r="JKX144" s="205"/>
      <c r="JKY144" s="205"/>
      <c r="JKZ144" s="205"/>
      <c r="JLA144" s="205"/>
      <c r="JLB144" s="205"/>
      <c r="JLC144" s="205"/>
      <c r="JLD144" s="205"/>
      <c r="JLE144" s="205"/>
      <c r="JLF144" s="205"/>
      <c r="JLG144" s="205"/>
      <c r="JLH144" s="205"/>
      <c r="JLI144" s="205"/>
      <c r="JLJ144" s="205"/>
      <c r="JLK144" s="205"/>
      <c r="JLL144" s="205"/>
      <c r="JLM144" s="205"/>
      <c r="JLN144" s="205"/>
      <c r="JLO144" s="205"/>
      <c r="JLP144" s="205"/>
      <c r="JLQ144" s="205"/>
      <c r="JLR144" s="205"/>
      <c r="JLS144" s="205"/>
      <c r="JLT144" s="205"/>
      <c r="JLU144" s="205"/>
      <c r="JLV144" s="205"/>
      <c r="JLW144" s="205"/>
      <c r="JLX144" s="205"/>
      <c r="JLY144" s="205"/>
      <c r="JLZ144" s="205"/>
      <c r="JMA144" s="205"/>
      <c r="JMB144" s="205"/>
      <c r="JMC144" s="205"/>
      <c r="JMD144" s="205"/>
      <c r="JME144" s="205"/>
      <c r="JMF144" s="205"/>
      <c r="JMG144" s="205"/>
      <c r="JMH144" s="205"/>
      <c r="JMI144" s="205"/>
      <c r="JMJ144" s="205"/>
      <c r="JMK144" s="205"/>
      <c r="JML144" s="205"/>
      <c r="JMM144" s="205"/>
      <c r="JMN144" s="205"/>
      <c r="JMO144" s="205"/>
      <c r="JMP144" s="205"/>
      <c r="JMQ144" s="205"/>
      <c r="JMR144" s="205"/>
      <c r="JMS144" s="205"/>
      <c r="JMT144" s="205"/>
      <c r="JMU144" s="205"/>
      <c r="JMV144" s="205"/>
      <c r="JMW144" s="205"/>
      <c r="JMX144" s="205"/>
      <c r="JMY144" s="205"/>
      <c r="JMZ144" s="205"/>
      <c r="JNA144" s="205"/>
      <c r="JNB144" s="205"/>
      <c r="JNC144" s="205"/>
      <c r="JND144" s="205"/>
      <c r="JNE144" s="205"/>
      <c r="JNF144" s="205"/>
      <c r="JNG144" s="205"/>
      <c r="JNH144" s="205"/>
      <c r="JNI144" s="205"/>
      <c r="JNJ144" s="205"/>
      <c r="JNK144" s="205"/>
      <c r="JNL144" s="205"/>
      <c r="JNM144" s="205"/>
      <c r="JNN144" s="205"/>
      <c r="JNO144" s="205"/>
      <c r="JNP144" s="205"/>
      <c r="JNQ144" s="205"/>
      <c r="JNR144" s="205"/>
      <c r="JNS144" s="205"/>
      <c r="JNT144" s="205"/>
      <c r="JNU144" s="205"/>
      <c r="JNV144" s="205"/>
      <c r="JNW144" s="205"/>
      <c r="JNX144" s="205"/>
      <c r="JNY144" s="205"/>
      <c r="JNZ144" s="205"/>
      <c r="JOA144" s="205"/>
      <c r="JOB144" s="205"/>
      <c r="JOC144" s="205"/>
      <c r="JOD144" s="205"/>
      <c r="JOE144" s="205"/>
      <c r="JOF144" s="205"/>
      <c r="JOG144" s="205"/>
      <c r="JOH144" s="205"/>
      <c r="JOI144" s="205"/>
      <c r="JOJ144" s="205"/>
      <c r="JOK144" s="205"/>
      <c r="JOL144" s="205"/>
      <c r="JOM144" s="205"/>
      <c r="JON144" s="205"/>
      <c r="JOO144" s="205"/>
      <c r="JOP144" s="205"/>
      <c r="JOQ144" s="205"/>
      <c r="JOR144" s="205"/>
      <c r="JOS144" s="205"/>
      <c r="JOT144" s="205"/>
      <c r="JOU144" s="205"/>
      <c r="JPB144" s="205"/>
      <c r="JPC144" s="205"/>
      <c r="JPD144" s="205"/>
      <c r="JPE144" s="205"/>
      <c r="JPF144" s="205"/>
      <c r="JPG144" s="205"/>
      <c r="JPH144" s="205"/>
      <c r="JPI144" s="205"/>
      <c r="JPJ144" s="205"/>
      <c r="JPK144" s="205"/>
      <c r="JPL144" s="205"/>
      <c r="JPM144" s="205"/>
      <c r="JPN144" s="205"/>
      <c r="JPO144" s="205"/>
      <c r="JPP144" s="205"/>
      <c r="JPQ144" s="205"/>
      <c r="JPR144" s="205"/>
      <c r="JPS144" s="205"/>
      <c r="JPT144" s="205"/>
      <c r="JPU144" s="205"/>
      <c r="JPV144" s="205"/>
      <c r="JPW144" s="205"/>
      <c r="JPX144" s="205"/>
      <c r="JPY144" s="205"/>
      <c r="JPZ144" s="205"/>
      <c r="JQA144" s="205"/>
      <c r="JQB144" s="205"/>
      <c r="JQC144" s="205"/>
      <c r="JQD144" s="205"/>
      <c r="JQE144" s="205"/>
      <c r="JQF144" s="205"/>
      <c r="JQG144" s="205"/>
      <c r="JQH144" s="205"/>
      <c r="JQI144" s="205"/>
      <c r="JQJ144" s="205"/>
      <c r="JQK144" s="205"/>
      <c r="JQL144" s="205"/>
      <c r="JQM144" s="205"/>
      <c r="JQN144" s="205"/>
      <c r="JQO144" s="205"/>
      <c r="JQP144" s="205"/>
      <c r="JQQ144" s="205"/>
      <c r="JQR144" s="205"/>
      <c r="JQS144" s="205"/>
      <c r="JQT144" s="205"/>
      <c r="JQU144" s="205"/>
      <c r="JQV144" s="205"/>
      <c r="JQW144" s="205"/>
      <c r="JQX144" s="205"/>
      <c r="JQY144" s="205"/>
      <c r="JQZ144" s="205"/>
      <c r="JRA144" s="205"/>
      <c r="JRB144" s="205"/>
      <c r="JRC144" s="205"/>
      <c r="JRD144" s="205"/>
      <c r="JRE144" s="205"/>
      <c r="JRF144" s="205"/>
      <c r="JRG144" s="205"/>
      <c r="JRH144" s="205"/>
      <c r="JRI144" s="205"/>
      <c r="JRJ144" s="205"/>
      <c r="JRK144" s="205"/>
      <c r="JRL144" s="205"/>
      <c r="JRM144" s="205"/>
      <c r="JRN144" s="205"/>
      <c r="JRO144" s="205"/>
      <c r="JRP144" s="205"/>
      <c r="JRQ144" s="205"/>
      <c r="JRR144" s="205"/>
      <c r="JRS144" s="205"/>
      <c r="JRT144" s="205"/>
      <c r="JRU144" s="205"/>
      <c r="JRV144" s="205"/>
      <c r="JRW144" s="205"/>
      <c r="JRX144" s="205"/>
      <c r="JRY144" s="205"/>
      <c r="JRZ144" s="205"/>
      <c r="JSA144" s="205"/>
      <c r="JSB144" s="205"/>
      <c r="JSC144" s="205"/>
      <c r="JSD144" s="205"/>
      <c r="JSE144" s="205"/>
      <c r="JSF144" s="205"/>
      <c r="JSG144" s="205"/>
      <c r="JSH144" s="205"/>
      <c r="JSI144" s="205"/>
      <c r="JSJ144" s="205"/>
      <c r="JSK144" s="205"/>
      <c r="JSL144" s="205"/>
      <c r="JSM144" s="205"/>
      <c r="JSN144" s="205"/>
      <c r="JSO144" s="205"/>
      <c r="JSP144" s="205"/>
      <c r="JSQ144" s="205"/>
      <c r="JSR144" s="205"/>
      <c r="JSS144" s="205"/>
      <c r="JST144" s="205"/>
      <c r="JSU144" s="205"/>
      <c r="JSV144" s="205"/>
      <c r="JSW144" s="205"/>
      <c r="JSX144" s="205"/>
      <c r="JSY144" s="205"/>
      <c r="JSZ144" s="205"/>
      <c r="JTA144" s="205"/>
      <c r="JTB144" s="205"/>
      <c r="JTC144" s="205"/>
      <c r="JTD144" s="205"/>
      <c r="JTE144" s="205"/>
      <c r="JTF144" s="205"/>
      <c r="JTG144" s="205"/>
      <c r="JTH144" s="205"/>
      <c r="JTI144" s="205"/>
      <c r="JTJ144" s="205"/>
      <c r="JTK144" s="205"/>
      <c r="JTL144" s="205"/>
      <c r="JTM144" s="205"/>
      <c r="JTN144" s="205"/>
      <c r="JTO144" s="205"/>
      <c r="JTP144" s="205"/>
      <c r="JTQ144" s="205"/>
      <c r="JTR144" s="205"/>
      <c r="JTS144" s="205"/>
      <c r="JTT144" s="205"/>
      <c r="JTU144" s="205"/>
      <c r="JTV144" s="205"/>
      <c r="JTW144" s="205"/>
      <c r="JTX144" s="205"/>
      <c r="JTY144" s="205"/>
      <c r="JTZ144" s="205"/>
      <c r="JUA144" s="205"/>
      <c r="JUB144" s="205"/>
      <c r="JUC144" s="205"/>
      <c r="JUD144" s="205"/>
      <c r="JUE144" s="205"/>
      <c r="JUF144" s="205"/>
      <c r="JUG144" s="205"/>
      <c r="JUH144" s="205"/>
      <c r="JUI144" s="205"/>
      <c r="JUJ144" s="205"/>
      <c r="JUK144" s="205"/>
      <c r="JUL144" s="205"/>
      <c r="JUM144" s="205"/>
      <c r="JUN144" s="205"/>
      <c r="JUO144" s="205"/>
      <c r="JUP144" s="205"/>
      <c r="JUQ144" s="205"/>
      <c r="JUR144" s="205"/>
      <c r="JUS144" s="205"/>
      <c r="JUT144" s="205"/>
      <c r="JUU144" s="205"/>
      <c r="JUV144" s="205"/>
      <c r="JUW144" s="205"/>
      <c r="JUX144" s="205"/>
      <c r="JUY144" s="205"/>
      <c r="JUZ144" s="205"/>
      <c r="JVA144" s="205"/>
      <c r="JVB144" s="205"/>
      <c r="JVC144" s="205"/>
      <c r="JVD144" s="205"/>
      <c r="JVE144" s="205"/>
      <c r="JVF144" s="205"/>
      <c r="JVG144" s="205"/>
      <c r="JVH144" s="205"/>
      <c r="JVI144" s="205"/>
      <c r="JVJ144" s="205"/>
      <c r="JVK144" s="205"/>
      <c r="JVL144" s="205"/>
      <c r="JVM144" s="205"/>
      <c r="JVN144" s="205"/>
      <c r="JVO144" s="205"/>
      <c r="JVP144" s="205"/>
      <c r="JVQ144" s="205"/>
      <c r="JVR144" s="205"/>
      <c r="JVS144" s="205"/>
      <c r="JVT144" s="205"/>
      <c r="JVU144" s="205"/>
      <c r="JVV144" s="205"/>
      <c r="JVW144" s="205"/>
      <c r="JVX144" s="205"/>
      <c r="JVY144" s="205"/>
      <c r="JVZ144" s="205"/>
      <c r="JWA144" s="205"/>
      <c r="JWB144" s="205"/>
      <c r="JWC144" s="205"/>
      <c r="JWD144" s="205"/>
      <c r="JWE144" s="205"/>
      <c r="JWF144" s="205"/>
      <c r="JWG144" s="205"/>
      <c r="JWH144" s="205"/>
      <c r="JWI144" s="205"/>
      <c r="JWJ144" s="205"/>
      <c r="JWK144" s="205"/>
      <c r="JWL144" s="205"/>
      <c r="JWM144" s="205"/>
      <c r="JWN144" s="205"/>
      <c r="JWO144" s="205"/>
      <c r="JWP144" s="205"/>
      <c r="JWQ144" s="205"/>
      <c r="JWR144" s="205"/>
      <c r="JWS144" s="205"/>
      <c r="JWT144" s="205"/>
      <c r="JWU144" s="205"/>
      <c r="JWV144" s="205"/>
      <c r="JWW144" s="205"/>
      <c r="JWX144" s="205"/>
      <c r="JWY144" s="205"/>
      <c r="JWZ144" s="205"/>
      <c r="JXA144" s="205"/>
      <c r="JXB144" s="205"/>
      <c r="JXC144" s="205"/>
      <c r="JXD144" s="205"/>
      <c r="JXE144" s="205"/>
      <c r="JXF144" s="205"/>
      <c r="JXG144" s="205"/>
      <c r="JXH144" s="205"/>
      <c r="JXI144" s="205"/>
      <c r="JXJ144" s="205"/>
      <c r="JXK144" s="205"/>
      <c r="JXL144" s="205"/>
      <c r="JXM144" s="205"/>
      <c r="JXN144" s="205"/>
      <c r="JXO144" s="205"/>
      <c r="JXP144" s="205"/>
      <c r="JXQ144" s="205"/>
      <c r="JXR144" s="205"/>
      <c r="JXS144" s="205"/>
      <c r="JXT144" s="205"/>
      <c r="JXU144" s="205"/>
      <c r="JXV144" s="205"/>
      <c r="JXW144" s="205"/>
      <c r="JXX144" s="205"/>
      <c r="JXY144" s="205"/>
      <c r="JXZ144" s="205"/>
      <c r="JYA144" s="205"/>
      <c r="JYB144" s="205"/>
      <c r="JYC144" s="205"/>
      <c r="JYD144" s="205"/>
      <c r="JYE144" s="205"/>
      <c r="JYF144" s="205"/>
      <c r="JYG144" s="205"/>
      <c r="JYH144" s="205"/>
      <c r="JYI144" s="205"/>
      <c r="JYJ144" s="205"/>
      <c r="JYK144" s="205"/>
      <c r="JYL144" s="205"/>
      <c r="JYM144" s="205"/>
      <c r="JYN144" s="205"/>
      <c r="JYO144" s="205"/>
      <c r="JYP144" s="205"/>
      <c r="JYQ144" s="205"/>
      <c r="JYX144" s="205"/>
      <c r="JYY144" s="205"/>
      <c r="JYZ144" s="205"/>
      <c r="JZA144" s="205"/>
      <c r="JZB144" s="205"/>
      <c r="JZC144" s="205"/>
      <c r="JZD144" s="205"/>
      <c r="JZE144" s="205"/>
      <c r="JZF144" s="205"/>
      <c r="JZG144" s="205"/>
      <c r="JZH144" s="205"/>
      <c r="JZI144" s="205"/>
      <c r="JZJ144" s="205"/>
      <c r="JZK144" s="205"/>
      <c r="JZL144" s="205"/>
      <c r="JZM144" s="205"/>
      <c r="JZN144" s="205"/>
      <c r="JZO144" s="205"/>
      <c r="JZP144" s="205"/>
      <c r="JZQ144" s="205"/>
      <c r="JZR144" s="205"/>
      <c r="JZS144" s="205"/>
      <c r="JZT144" s="205"/>
      <c r="JZU144" s="205"/>
      <c r="JZV144" s="205"/>
      <c r="JZW144" s="205"/>
      <c r="JZX144" s="205"/>
      <c r="JZY144" s="205"/>
      <c r="JZZ144" s="205"/>
      <c r="KAA144" s="205"/>
      <c r="KAB144" s="205"/>
      <c r="KAC144" s="205"/>
      <c r="KAD144" s="205"/>
      <c r="KAE144" s="205"/>
      <c r="KAF144" s="205"/>
      <c r="KAG144" s="205"/>
      <c r="KAH144" s="205"/>
      <c r="KAI144" s="205"/>
      <c r="KAJ144" s="205"/>
      <c r="KAK144" s="205"/>
      <c r="KAL144" s="205"/>
      <c r="KAM144" s="205"/>
      <c r="KAN144" s="205"/>
      <c r="KAO144" s="205"/>
      <c r="KAP144" s="205"/>
      <c r="KAQ144" s="205"/>
      <c r="KAR144" s="205"/>
      <c r="KAS144" s="205"/>
      <c r="KAT144" s="205"/>
      <c r="KAU144" s="205"/>
      <c r="KAV144" s="205"/>
      <c r="KAW144" s="205"/>
      <c r="KAX144" s="205"/>
      <c r="KAY144" s="205"/>
      <c r="KAZ144" s="205"/>
      <c r="KBA144" s="205"/>
      <c r="KBB144" s="205"/>
      <c r="KBC144" s="205"/>
      <c r="KBD144" s="205"/>
      <c r="KBE144" s="205"/>
      <c r="KBF144" s="205"/>
      <c r="KBG144" s="205"/>
      <c r="KBH144" s="205"/>
      <c r="KBI144" s="205"/>
      <c r="KBJ144" s="205"/>
      <c r="KBK144" s="205"/>
      <c r="KBL144" s="205"/>
      <c r="KBM144" s="205"/>
      <c r="KBN144" s="205"/>
      <c r="KBO144" s="205"/>
      <c r="KBP144" s="205"/>
      <c r="KBQ144" s="205"/>
      <c r="KBR144" s="205"/>
      <c r="KBS144" s="205"/>
      <c r="KBT144" s="205"/>
      <c r="KBU144" s="205"/>
      <c r="KBV144" s="205"/>
      <c r="KBW144" s="205"/>
      <c r="KBX144" s="205"/>
      <c r="KBY144" s="205"/>
      <c r="KBZ144" s="205"/>
      <c r="KCA144" s="205"/>
      <c r="KCB144" s="205"/>
      <c r="KCC144" s="205"/>
      <c r="KCD144" s="205"/>
      <c r="KCE144" s="205"/>
      <c r="KCF144" s="205"/>
      <c r="KCG144" s="205"/>
      <c r="KCH144" s="205"/>
      <c r="KCI144" s="205"/>
      <c r="KCJ144" s="205"/>
      <c r="KCK144" s="205"/>
      <c r="KCL144" s="205"/>
      <c r="KCM144" s="205"/>
      <c r="KCN144" s="205"/>
      <c r="KCO144" s="205"/>
      <c r="KCP144" s="205"/>
      <c r="KCQ144" s="205"/>
      <c r="KCR144" s="205"/>
      <c r="KCS144" s="205"/>
      <c r="KCT144" s="205"/>
      <c r="KCU144" s="205"/>
      <c r="KCV144" s="205"/>
      <c r="KCW144" s="205"/>
      <c r="KCX144" s="205"/>
      <c r="KCY144" s="205"/>
      <c r="KCZ144" s="205"/>
      <c r="KDA144" s="205"/>
      <c r="KDB144" s="205"/>
      <c r="KDC144" s="205"/>
      <c r="KDD144" s="205"/>
      <c r="KDE144" s="205"/>
      <c r="KDF144" s="205"/>
      <c r="KDG144" s="205"/>
      <c r="KDH144" s="205"/>
      <c r="KDI144" s="205"/>
      <c r="KDJ144" s="205"/>
      <c r="KDK144" s="205"/>
      <c r="KDL144" s="205"/>
      <c r="KDM144" s="205"/>
      <c r="KDN144" s="205"/>
      <c r="KDO144" s="205"/>
      <c r="KDP144" s="205"/>
      <c r="KDQ144" s="205"/>
      <c r="KDR144" s="205"/>
      <c r="KDS144" s="205"/>
      <c r="KDT144" s="205"/>
      <c r="KDU144" s="205"/>
      <c r="KDV144" s="205"/>
      <c r="KDW144" s="205"/>
      <c r="KDX144" s="205"/>
      <c r="KDY144" s="205"/>
      <c r="KDZ144" s="205"/>
      <c r="KEA144" s="205"/>
      <c r="KEB144" s="205"/>
      <c r="KEC144" s="205"/>
      <c r="KED144" s="205"/>
      <c r="KEE144" s="205"/>
      <c r="KEF144" s="205"/>
      <c r="KEG144" s="205"/>
      <c r="KEH144" s="205"/>
      <c r="KEI144" s="205"/>
      <c r="KEJ144" s="205"/>
      <c r="KEK144" s="205"/>
      <c r="KEL144" s="205"/>
      <c r="KEM144" s="205"/>
      <c r="KEN144" s="205"/>
      <c r="KEO144" s="205"/>
      <c r="KEP144" s="205"/>
      <c r="KEQ144" s="205"/>
      <c r="KER144" s="205"/>
      <c r="KES144" s="205"/>
      <c r="KET144" s="205"/>
      <c r="KEU144" s="205"/>
      <c r="KEV144" s="205"/>
      <c r="KEW144" s="205"/>
      <c r="KEX144" s="205"/>
      <c r="KEY144" s="205"/>
      <c r="KEZ144" s="205"/>
      <c r="KFA144" s="205"/>
      <c r="KFB144" s="205"/>
      <c r="KFC144" s="205"/>
      <c r="KFD144" s="205"/>
      <c r="KFE144" s="205"/>
      <c r="KFF144" s="205"/>
      <c r="KFG144" s="205"/>
      <c r="KFH144" s="205"/>
      <c r="KFI144" s="205"/>
      <c r="KFJ144" s="205"/>
      <c r="KFK144" s="205"/>
      <c r="KFL144" s="205"/>
      <c r="KFM144" s="205"/>
      <c r="KFN144" s="205"/>
      <c r="KFO144" s="205"/>
      <c r="KFP144" s="205"/>
      <c r="KFQ144" s="205"/>
      <c r="KFR144" s="205"/>
      <c r="KFS144" s="205"/>
      <c r="KFT144" s="205"/>
      <c r="KFU144" s="205"/>
      <c r="KFV144" s="205"/>
      <c r="KFW144" s="205"/>
      <c r="KFX144" s="205"/>
      <c r="KFY144" s="205"/>
      <c r="KFZ144" s="205"/>
      <c r="KGA144" s="205"/>
      <c r="KGB144" s="205"/>
      <c r="KGC144" s="205"/>
      <c r="KGD144" s="205"/>
      <c r="KGE144" s="205"/>
      <c r="KGF144" s="205"/>
      <c r="KGG144" s="205"/>
      <c r="KGH144" s="205"/>
      <c r="KGI144" s="205"/>
      <c r="KGJ144" s="205"/>
      <c r="KGK144" s="205"/>
      <c r="KGL144" s="205"/>
      <c r="KGM144" s="205"/>
      <c r="KGN144" s="205"/>
      <c r="KGO144" s="205"/>
      <c r="KGP144" s="205"/>
      <c r="KGQ144" s="205"/>
      <c r="KGR144" s="205"/>
      <c r="KGS144" s="205"/>
      <c r="KGT144" s="205"/>
      <c r="KGU144" s="205"/>
      <c r="KGV144" s="205"/>
      <c r="KGW144" s="205"/>
      <c r="KGX144" s="205"/>
      <c r="KGY144" s="205"/>
      <c r="KGZ144" s="205"/>
      <c r="KHA144" s="205"/>
      <c r="KHB144" s="205"/>
      <c r="KHC144" s="205"/>
      <c r="KHD144" s="205"/>
      <c r="KHE144" s="205"/>
      <c r="KHF144" s="205"/>
      <c r="KHG144" s="205"/>
      <c r="KHH144" s="205"/>
      <c r="KHI144" s="205"/>
      <c r="KHJ144" s="205"/>
      <c r="KHK144" s="205"/>
      <c r="KHL144" s="205"/>
      <c r="KHM144" s="205"/>
      <c r="KHN144" s="205"/>
      <c r="KHO144" s="205"/>
      <c r="KHP144" s="205"/>
      <c r="KHQ144" s="205"/>
      <c r="KHR144" s="205"/>
      <c r="KHS144" s="205"/>
      <c r="KHT144" s="205"/>
      <c r="KHU144" s="205"/>
      <c r="KHV144" s="205"/>
      <c r="KHW144" s="205"/>
      <c r="KHX144" s="205"/>
      <c r="KHY144" s="205"/>
      <c r="KHZ144" s="205"/>
      <c r="KIA144" s="205"/>
      <c r="KIB144" s="205"/>
      <c r="KIC144" s="205"/>
      <c r="KID144" s="205"/>
      <c r="KIE144" s="205"/>
      <c r="KIF144" s="205"/>
      <c r="KIG144" s="205"/>
      <c r="KIH144" s="205"/>
      <c r="KII144" s="205"/>
      <c r="KIJ144" s="205"/>
      <c r="KIK144" s="205"/>
      <c r="KIL144" s="205"/>
      <c r="KIM144" s="205"/>
      <c r="KIT144" s="205"/>
      <c r="KIU144" s="205"/>
      <c r="KIV144" s="205"/>
      <c r="KIW144" s="205"/>
      <c r="KIX144" s="205"/>
      <c r="KIY144" s="205"/>
      <c r="KIZ144" s="205"/>
      <c r="KJA144" s="205"/>
      <c r="KJB144" s="205"/>
      <c r="KJC144" s="205"/>
      <c r="KJD144" s="205"/>
      <c r="KJE144" s="205"/>
      <c r="KJF144" s="205"/>
      <c r="KJG144" s="205"/>
      <c r="KJH144" s="205"/>
      <c r="KJI144" s="205"/>
      <c r="KJJ144" s="205"/>
      <c r="KJK144" s="205"/>
      <c r="KJL144" s="205"/>
      <c r="KJM144" s="205"/>
      <c r="KJN144" s="205"/>
      <c r="KJO144" s="205"/>
      <c r="KJP144" s="205"/>
      <c r="KJQ144" s="205"/>
      <c r="KJR144" s="205"/>
      <c r="KJS144" s="205"/>
      <c r="KJT144" s="205"/>
      <c r="KJU144" s="205"/>
      <c r="KJV144" s="205"/>
      <c r="KJW144" s="205"/>
      <c r="KJX144" s="205"/>
      <c r="KJY144" s="205"/>
      <c r="KJZ144" s="205"/>
      <c r="KKA144" s="205"/>
      <c r="KKB144" s="205"/>
      <c r="KKC144" s="205"/>
      <c r="KKD144" s="205"/>
      <c r="KKE144" s="205"/>
      <c r="KKF144" s="205"/>
      <c r="KKG144" s="205"/>
      <c r="KKH144" s="205"/>
      <c r="KKI144" s="205"/>
      <c r="KKJ144" s="205"/>
      <c r="KKK144" s="205"/>
      <c r="KKL144" s="205"/>
      <c r="KKM144" s="205"/>
      <c r="KKN144" s="205"/>
      <c r="KKO144" s="205"/>
      <c r="KKP144" s="205"/>
      <c r="KKQ144" s="205"/>
      <c r="KKR144" s="205"/>
      <c r="KKS144" s="205"/>
      <c r="KKT144" s="205"/>
      <c r="KKU144" s="205"/>
      <c r="KKV144" s="205"/>
      <c r="KKW144" s="205"/>
      <c r="KKX144" s="205"/>
      <c r="KKY144" s="205"/>
      <c r="KKZ144" s="205"/>
      <c r="KLA144" s="205"/>
      <c r="KLB144" s="205"/>
      <c r="KLC144" s="205"/>
      <c r="KLD144" s="205"/>
      <c r="KLE144" s="205"/>
      <c r="KLF144" s="205"/>
      <c r="KLG144" s="205"/>
      <c r="KLH144" s="205"/>
      <c r="KLI144" s="205"/>
      <c r="KLJ144" s="205"/>
      <c r="KLK144" s="205"/>
      <c r="KLL144" s="205"/>
      <c r="KLM144" s="205"/>
      <c r="KLN144" s="205"/>
      <c r="KLO144" s="205"/>
      <c r="KLP144" s="205"/>
      <c r="KLQ144" s="205"/>
      <c r="KLR144" s="205"/>
      <c r="KLS144" s="205"/>
      <c r="KLT144" s="205"/>
      <c r="KLU144" s="205"/>
      <c r="KLV144" s="205"/>
      <c r="KLW144" s="205"/>
      <c r="KLX144" s="205"/>
      <c r="KLY144" s="205"/>
      <c r="KLZ144" s="205"/>
      <c r="KMA144" s="205"/>
      <c r="KMB144" s="205"/>
      <c r="KMC144" s="205"/>
      <c r="KMD144" s="205"/>
      <c r="KME144" s="205"/>
      <c r="KMF144" s="205"/>
      <c r="KMG144" s="205"/>
      <c r="KMH144" s="205"/>
      <c r="KMI144" s="205"/>
      <c r="KMJ144" s="205"/>
      <c r="KMK144" s="205"/>
      <c r="KML144" s="205"/>
      <c r="KMM144" s="205"/>
      <c r="KMN144" s="205"/>
      <c r="KMO144" s="205"/>
      <c r="KMP144" s="205"/>
      <c r="KMQ144" s="205"/>
      <c r="KMR144" s="205"/>
      <c r="KMS144" s="205"/>
      <c r="KMT144" s="205"/>
      <c r="KMU144" s="205"/>
      <c r="KMV144" s="205"/>
      <c r="KMW144" s="205"/>
      <c r="KMX144" s="205"/>
      <c r="KMY144" s="205"/>
      <c r="KMZ144" s="205"/>
      <c r="KNA144" s="205"/>
      <c r="KNB144" s="205"/>
      <c r="KNC144" s="205"/>
      <c r="KND144" s="205"/>
      <c r="KNE144" s="205"/>
      <c r="KNF144" s="205"/>
      <c r="KNG144" s="205"/>
      <c r="KNH144" s="205"/>
      <c r="KNI144" s="205"/>
      <c r="KNJ144" s="205"/>
      <c r="KNK144" s="205"/>
      <c r="KNL144" s="205"/>
      <c r="KNM144" s="205"/>
      <c r="KNN144" s="205"/>
      <c r="KNO144" s="205"/>
      <c r="KNP144" s="205"/>
      <c r="KNQ144" s="205"/>
      <c r="KNR144" s="205"/>
      <c r="KNS144" s="205"/>
      <c r="KNT144" s="205"/>
      <c r="KNU144" s="205"/>
      <c r="KNV144" s="205"/>
      <c r="KNW144" s="205"/>
      <c r="KNX144" s="205"/>
      <c r="KNY144" s="205"/>
      <c r="KNZ144" s="205"/>
      <c r="KOA144" s="205"/>
      <c r="KOB144" s="205"/>
      <c r="KOC144" s="205"/>
      <c r="KOD144" s="205"/>
      <c r="KOE144" s="205"/>
      <c r="KOF144" s="205"/>
      <c r="KOG144" s="205"/>
      <c r="KOH144" s="205"/>
      <c r="KOI144" s="205"/>
      <c r="KOJ144" s="205"/>
      <c r="KOK144" s="205"/>
      <c r="KOL144" s="205"/>
      <c r="KOM144" s="205"/>
      <c r="KON144" s="205"/>
      <c r="KOO144" s="205"/>
      <c r="KOP144" s="205"/>
      <c r="KOQ144" s="205"/>
      <c r="KOR144" s="205"/>
      <c r="KOS144" s="205"/>
      <c r="KOT144" s="205"/>
      <c r="KOU144" s="205"/>
      <c r="KOV144" s="205"/>
      <c r="KOW144" s="205"/>
      <c r="KOX144" s="205"/>
      <c r="KOY144" s="205"/>
      <c r="KOZ144" s="205"/>
      <c r="KPA144" s="205"/>
      <c r="KPB144" s="205"/>
      <c r="KPC144" s="205"/>
      <c r="KPD144" s="205"/>
      <c r="KPE144" s="205"/>
      <c r="KPF144" s="205"/>
      <c r="KPG144" s="205"/>
      <c r="KPH144" s="205"/>
      <c r="KPI144" s="205"/>
      <c r="KPJ144" s="205"/>
      <c r="KPK144" s="205"/>
      <c r="KPL144" s="205"/>
      <c r="KPM144" s="205"/>
      <c r="KPN144" s="205"/>
      <c r="KPO144" s="205"/>
      <c r="KPP144" s="205"/>
      <c r="KPQ144" s="205"/>
      <c r="KPR144" s="205"/>
      <c r="KPS144" s="205"/>
      <c r="KPT144" s="205"/>
      <c r="KPU144" s="205"/>
      <c r="KPV144" s="205"/>
      <c r="KPW144" s="205"/>
      <c r="KPX144" s="205"/>
      <c r="KPY144" s="205"/>
      <c r="KPZ144" s="205"/>
      <c r="KQA144" s="205"/>
      <c r="KQB144" s="205"/>
      <c r="KQC144" s="205"/>
      <c r="KQD144" s="205"/>
      <c r="KQE144" s="205"/>
      <c r="KQF144" s="205"/>
      <c r="KQG144" s="205"/>
      <c r="KQH144" s="205"/>
      <c r="KQI144" s="205"/>
      <c r="KQJ144" s="205"/>
      <c r="KQK144" s="205"/>
      <c r="KQL144" s="205"/>
      <c r="KQM144" s="205"/>
      <c r="KQN144" s="205"/>
      <c r="KQO144" s="205"/>
      <c r="KQP144" s="205"/>
      <c r="KQQ144" s="205"/>
      <c r="KQR144" s="205"/>
      <c r="KQS144" s="205"/>
      <c r="KQT144" s="205"/>
      <c r="KQU144" s="205"/>
      <c r="KQV144" s="205"/>
      <c r="KQW144" s="205"/>
      <c r="KQX144" s="205"/>
      <c r="KQY144" s="205"/>
      <c r="KQZ144" s="205"/>
      <c r="KRA144" s="205"/>
      <c r="KRB144" s="205"/>
      <c r="KRC144" s="205"/>
      <c r="KRD144" s="205"/>
      <c r="KRE144" s="205"/>
      <c r="KRF144" s="205"/>
      <c r="KRG144" s="205"/>
      <c r="KRH144" s="205"/>
      <c r="KRI144" s="205"/>
      <c r="KRJ144" s="205"/>
      <c r="KRK144" s="205"/>
      <c r="KRL144" s="205"/>
      <c r="KRM144" s="205"/>
      <c r="KRN144" s="205"/>
      <c r="KRO144" s="205"/>
      <c r="KRP144" s="205"/>
      <c r="KRQ144" s="205"/>
      <c r="KRR144" s="205"/>
      <c r="KRS144" s="205"/>
      <c r="KRT144" s="205"/>
      <c r="KRU144" s="205"/>
      <c r="KRV144" s="205"/>
      <c r="KRW144" s="205"/>
      <c r="KRX144" s="205"/>
      <c r="KRY144" s="205"/>
      <c r="KRZ144" s="205"/>
      <c r="KSA144" s="205"/>
      <c r="KSB144" s="205"/>
      <c r="KSC144" s="205"/>
      <c r="KSD144" s="205"/>
      <c r="KSE144" s="205"/>
      <c r="KSF144" s="205"/>
      <c r="KSG144" s="205"/>
      <c r="KSH144" s="205"/>
      <c r="KSI144" s="205"/>
      <c r="KSP144" s="205"/>
      <c r="KSQ144" s="205"/>
      <c r="KSR144" s="205"/>
      <c r="KSS144" s="205"/>
      <c r="KST144" s="205"/>
      <c r="KSU144" s="205"/>
      <c r="KSV144" s="205"/>
      <c r="KSW144" s="205"/>
      <c r="KSX144" s="205"/>
      <c r="KSY144" s="205"/>
      <c r="KSZ144" s="205"/>
      <c r="KTA144" s="205"/>
      <c r="KTB144" s="205"/>
      <c r="KTC144" s="205"/>
      <c r="KTD144" s="205"/>
      <c r="KTE144" s="205"/>
      <c r="KTF144" s="205"/>
      <c r="KTG144" s="205"/>
      <c r="KTH144" s="205"/>
      <c r="KTI144" s="205"/>
      <c r="KTJ144" s="205"/>
      <c r="KTK144" s="205"/>
      <c r="KTL144" s="205"/>
      <c r="KTM144" s="205"/>
      <c r="KTN144" s="205"/>
      <c r="KTO144" s="205"/>
      <c r="KTP144" s="205"/>
      <c r="KTQ144" s="205"/>
      <c r="KTR144" s="205"/>
      <c r="KTS144" s="205"/>
      <c r="KTT144" s="205"/>
      <c r="KTU144" s="205"/>
      <c r="KTV144" s="205"/>
      <c r="KTW144" s="205"/>
      <c r="KTX144" s="205"/>
      <c r="KTY144" s="205"/>
      <c r="KTZ144" s="205"/>
      <c r="KUA144" s="205"/>
      <c r="KUB144" s="205"/>
      <c r="KUC144" s="205"/>
      <c r="KUD144" s="205"/>
      <c r="KUE144" s="205"/>
      <c r="KUF144" s="205"/>
      <c r="KUG144" s="205"/>
      <c r="KUH144" s="205"/>
      <c r="KUI144" s="205"/>
      <c r="KUJ144" s="205"/>
      <c r="KUK144" s="205"/>
      <c r="KUL144" s="205"/>
      <c r="KUM144" s="205"/>
      <c r="KUN144" s="205"/>
      <c r="KUO144" s="205"/>
      <c r="KUP144" s="205"/>
      <c r="KUQ144" s="205"/>
      <c r="KUR144" s="205"/>
      <c r="KUS144" s="205"/>
      <c r="KUT144" s="205"/>
      <c r="KUU144" s="205"/>
      <c r="KUV144" s="205"/>
      <c r="KUW144" s="205"/>
      <c r="KUX144" s="205"/>
      <c r="KUY144" s="205"/>
      <c r="KUZ144" s="205"/>
      <c r="KVA144" s="205"/>
      <c r="KVB144" s="205"/>
      <c r="KVC144" s="205"/>
      <c r="KVD144" s="205"/>
      <c r="KVE144" s="205"/>
      <c r="KVF144" s="205"/>
      <c r="KVG144" s="205"/>
      <c r="KVH144" s="205"/>
      <c r="KVI144" s="205"/>
      <c r="KVJ144" s="205"/>
      <c r="KVK144" s="205"/>
      <c r="KVL144" s="205"/>
      <c r="KVM144" s="205"/>
      <c r="KVN144" s="205"/>
      <c r="KVO144" s="205"/>
      <c r="KVP144" s="205"/>
      <c r="KVQ144" s="205"/>
      <c r="KVR144" s="205"/>
      <c r="KVS144" s="205"/>
      <c r="KVT144" s="205"/>
      <c r="KVU144" s="205"/>
      <c r="KVV144" s="205"/>
      <c r="KVW144" s="205"/>
      <c r="KVX144" s="205"/>
      <c r="KVY144" s="205"/>
      <c r="KVZ144" s="205"/>
      <c r="KWA144" s="205"/>
      <c r="KWB144" s="205"/>
      <c r="KWC144" s="205"/>
      <c r="KWD144" s="205"/>
      <c r="KWE144" s="205"/>
      <c r="KWF144" s="205"/>
      <c r="KWG144" s="205"/>
      <c r="KWH144" s="205"/>
      <c r="KWI144" s="205"/>
      <c r="KWJ144" s="205"/>
      <c r="KWK144" s="205"/>
      <c r="KWL144" s="205"/>
      <c r="KWM144" s="205"/>
      <c r="KWN144" s="205"/>
      <c r="KWO144" s="205"/>
      <c r="KWP144" s="205"/>
      <c r="KWQ144" s="205"/>
      <c r="KWR144" s="205"/>
      <c r="KWS144" s="205"/>
      <c r="KWT144" s="205"/>
      <c r="KWU144" s="205"/>
      <c r="KWV144" s="205"/>
      <c r="KWW144" s="205"/>
      <c r="KWX144" s="205"/>
      <c r="KWY144" s="205"/>
      <c r="KWZ144" s="205"/>
      <c r="KXA144" s="205"/>
      <c r="KXB144" s="205"/>
      <c r="KXC144" s="205"/>
      <c r="KXD144" s="205"/>
      <c r="KXE144" s="205"/>
      <c r="KXF144" s="205"/>
      <c r="KXG144" s="205"/>
      <c r="KXH144" s="205"/>
      <c r="KXI144" s="205"/>
      <c r="KXJ144" s="205"/>
      <c r="KXK144" s="205"/>
      <c r="KXL144" s="205"/>
      <c r="KXM144" s="205"/>
      <c r="KXN144" s="205"/>
      <c r="KXO144" s="205"/>
      <c r="KXP144" s="205"/>
      <c r="KXQ144" s="205"/>
      <c r="KXR144" s="205"/>
      <c r="KXS144" s="205"/>
      <c r="KXT144" s="205"/>
      <c r="KXU144" s="205"/>
      <c r="KXV144" s="205"/>
      <c r="KXW144" s="205"/>
      <c r="KXX144" s="205"/>
      <c r="KXY144" s="205"/>
      <c r="KXZ144" s="205"/>
      <c r="KYA144" s="205"/>
      <c r="KYB144" s="205"/>
      <c r="KYC144" s="205"/>
      <c r="KYD144" s="205"/>
      <c r="KYE144" s="205"/>
      <c r="KYF144" s="205"/>
      <c r="KYG144" s="205"/>
      <c r="KYH144" s="205"/>
      <c r="KYI144" s="205"/>
      <c r="KYJ144" s="205"/>
      <c r="KYK144" s="205"/>
      <c r="KYL144" s="205"/>
      <c r="KYM144" s="205"/>
      <c r="KYN144" s="205"/>
      <c r="KYO144" s="205"/>
      <c r="KYP144" s="205"/>
      <c r="KYQ144" s="205"/>
      <c r="KYR144" s="205"/>
      <c r="KYS144" s="205"/>
      <c r="KYT144" s="205"/>
      <c r="KYU144" s="205"/>
      <c r="KYV144" s="205"/>
      <c r="KYW144" s="205"/>
      <c r="KYX144" s="205"/>
      <c r="KYY144" s="205"/>
      <c r="KYZ144" s="205"/>
      <c r="KZA144" s="205"/>
      <c r="KZB144" s="205"/>
      <c r="KZC144" s="205"/>
      <c r="KZD144" s="205"/>
      <c r="KZE144" s="205"/>
      <c r="KZF144" s="205"/>
      <c r="KZG144" s="205"/>
      <c r="KZH144" s="205"/>
      <c r="KZI144" s="205"/>
      <c r="KZJ144" s="205"/>
      <c r="KZK144" s="205"/>
      <c r="KZL144" s="205"/>
      <c r="KZM144" s="205"/>
      <c r="KZN144" s="205"/>
      <c r="KZO144" s="205"/>
      <c r="KZP144" s="205"/>
      <c r="KZQ144" s="205"/>
      <c r="KZR144" s="205"/>
      <c r="KZS144" s="205"/>
      <c r="KZT144" s="205"/>
      <c r="KZU144" s="205"/>
      <c r="KZV144" s="205"/>
      <c r="KZW144" s="205"/>
      <c r="KZX144" s="205"/>
      <c r="KZY144" s="205"/>
      <c r="KZZ144" s="205"/>
      <c r="LAA144" s="205"/>
      <c r="LAB144" s="205"/>
      <c r="LAC144" s="205"/>
      <c r="LAD144" s="205"/>
      <c r="LAE144" s="205"/>
      <c r="LAF144" s="205"/>
      <c r="LAG144" s="205"/>
      <c r="LAH144" s="205"/>
      <c r="LAI144" s="205"/>
      <c r="LAJ144" s="205"/>
      <c r="LAK144" s="205"/>
      <c r="LAL144" s="205"/>
      <c r="LAM144" s="205"/>
      <c r="LAN144" s="205"/>
      <c r="LAO144" s="205"/>
      <c r="LAP144" s="205"/>
      <c r="LAQ144" s="205"/>
      <c r="LAR144" s="205"/>
      <c r="LAS144" s="205"/>
      <c r="LAT144" s="205"/>
      <c r="LAU144" s="205"/>
      <c r="LAV144" s="205"/>
      <c r="LAW144" s="205"/>
      <c r="LAX144" s="205"/>
      <c r="LAY144" s="205"/>
      <c r="LAZ144" s="205"/>
      <c r="LBA144" s="205"/>
      <c r="LBB144" s="205"/>
      <c r="LBC144" s="205"/>
      <c r="LBD144" s="205"/>
      <c r="LBE144" s="205"/>
      <c r="LBF144" s="205"/>
      <c r="LBG144" s="205"/>
      <c r="LBH144" s="205"/>
      <c r="LBI144" s="205"/>
      <c r="LBJ144" s="205"/>
      <c r="LBK144" s="205"/>
      <c r="LBL144" s="205"/>
      <c r="LBM144" s="205"/>
      <c r="LBN144" s="205"/>
      <c r="LBO144" s="205"/>
      <c r="LBP144" s="205"/>
      <c r="LBQ144" s="205"/>
      <c r="LBR144" s="205"/>
      <c r="LBS144" s="205"/>
      <c r="LBT144" s="205"/>
      <c r="LBU144" s="205"/>
      <c r="LBV144" s="205"/>
      <c r="LBW144" s="205"/>
      <c r="LBX144" s="205"/>
      <c r="LBY144" s="205"/>
      <c r="LBZ144" s="205"/>
      <c r="LCA144" s="205"/>
      <c r="LCB144" s="205"/>
      <c r="LCC144" s="205"/>
      <c r="LCD144" s="205"/>
      <c r="LCE144" s="205"/>
      <c r="LCL144" s="205"/>
      <c r="LCM144" s="205"/>
      <c r="LCN144" s="205"/>
      <c r="LCO144" s="205"/>
      <c r="LCP144" s="205"/>
      <c r="LCQ144" s="205"/>
      <c r="LCR144" s="205"/>
      <c r="LCS144" s="205"/>
      <c r="LCT144" s="205"/>
      <c r="LCU144" s="205"/>
      <c r="LCV144" s="205"/>
      <c r="LCW144" s="205"/>
      <c r="LCX144" s="205"/>
      <c r="LCY144" s="205"/>
      <c r="LCZ144" s="205"/>
      <c r="LDA144" s="205"/>
      <c r="LDB144" s="205"/>
      <c r="LDC144" s="205"/>
      <c r="LDD144" s="205"/>
      <c r="LDE144" s="205"/>
      <c r="LDF144" s="205"/>
      <c r="LDG144" s="205"/>
      <c r="LDH144" s="205"/>
      <c r="LDI144" s="205"/>
      <c r="LDJ144" s="205"/>
      <c r="LDK144" s="205"/>
      <c r="LDL144" s="205"/>
      <c r="LDM144" s="205"/>
      <c r="LDN144" s="205"/>
      <c r="LDO144" s="205"/>
      <c r="LDP144" s="205"/>
      <c r="LDQ144" s="205"/>
      <c r="LDR144" s="205"/>
      <c r="LDS144" s="205"/>
      <c r="LDT144" s="205"/>
      <c r="LDU144" s="205"/>
      <c r="LDV144" s="205"/>
      <c r="LDW144" s="205"/>
      <c r="LDX144" s="205"/>
      <c r="LDY144" s="205"/>
      <c r="LDZ144" s="205"/>
      <c r="LEA144" s="205"/>
      <c r="LEB144" s="205"/>
      <c r="LEC144" s="205"/>
      <c r="LED144" s="205"/>
      <c r="LEE144" s="205"/>
      <c r="LEF144" s="205"/>
      <c r="LEG144" s="205"/>
      <c r="LEH144" s="205"/>
      <c r="LEI144" s="205"/>
      <c r="LEJ144" s="205"/>
      <c r="LEK144" s="205"/>
      <c r="LEL144" s="205"/>
      <c r="LEM144" s="205"/>
      <c r="LEN144" s="205"/>
      <c r="LEO144" s="205"/>
      <c r="LEP144" s="205"/>
      <c r="LEQ144" s="205"/>
      <c r="LER144" s="205"/>
      <c r="LES144" s="205"/>
      <c r="LET144" s="205"/>
      <c r="LEU144" s="205"/>
      <c r="LEV144" s="205"/>
      <c r="LEW144" s="205"/>
      <c r="LEX144" s="205"/>
      <c r="LEY144" s="205"/>
      <c r="LEZ144" s="205"/>
      <c r="LFA144" s="205"/>
      <c r="LFB144" s="205"/>
      <c r="LFC144" s="205"/>
      <c r="LFD144" s="205"/>
      <c r="LFE144" s="205"/>
      <c r="LFF144" s="205"/>
      <c r="LFG144" s="205"/>
      <c r="LFH144" s="205"/>
      <c r="LFI144" s="205"/>
      <c r="LFJ144" s="205"/>
      <c r="LFK144" s="205"/>
      <c r="LFL144" s="205"/>
      <c r="LFM144" s="205"/>
      <c r="LFN144" s="205"/>
      <c r="LFO144" s="205"/>
      <c r="LFP144" s="205"/>
      <c r="LFQ144" s="205"/>
      <c r="LFR144" s="205"/>
      <c r="LFS144" s="205"/>
      <c r="LFT144" s="205"/>
      <c r="LFU144" s="205"/>
      <c r="LFV144" s="205"/>
      <c r="LFW144" s="205"/>
      <c r="LFX144" s="205"/>
      <c r="LFY144" s="205"/>
      <c r="LFZ144" s="205"/>
      <c r="LGA144" s="205"/>
      <c r="LGB144" s="205"/>
      <c r="LGC144" s="205"/>
      <c r="LGD144" s="205"/>
      <c r="LGE144" s="205"/>
      <c r="LGF144" s="205"/>
      <c r="LGG144" s="205"/>
      <c r="LGH144" s="205"/>
      <c r="LGI144" s="205"/>
      <c r="LGJ144" s="205"/>
      <c r="LGK144" s="205"/>
      <c r="LGL144" s="205"/>
      <c r="LGM144" s="205"/>
      <c r="LGN144" s="205"/>
      <c r="LGO144" s="205"/>
      <c r="LGP144" s="205"/>
      <c r="LGQ144" s="205"/>
      <c r="LGR144" s="205"/>
      <c r="LGS144" s="205"/>
      <c r="LGT144" s="205"/>
      <c r="LGU144" s="205"/>
      <c r="LGV144" s="205"/>
      <c r="LGW144" s="205"/>
      <c r="LGX144" s="205"/>
      <c r="LGY144" s="205"/>
      <c r="LGZ144" s="205"/>
      <c r="LHA144" s="205"/>
      <c r="LHB144" s="205"/>
      <c r="LHC144" s="205"/>
      <c r="LHD144" s="205"/>
      <c r="LHE144" s="205"/>
      <c r="LHF144" s="205"/>
      <c r="LHG144" s="205"/>
      <c r="LHH144" s="205"/>
      <c r="LHI144" s="205"/>
      <c r="LHJ144" s="205"/>
      <c r="LHK144" s="205"/>
      <c r="LHL144" s="205"/>
      <c r="LHM144" s="205"/>
      <c r="LHN144" s="205"/>
      <c r="LHO144" s="205"/>
      <c r="LHP144" s="205"/>
      <c r="LHQ144" s="205"/>
      <c r="LHR144" s="205"/>
      <c r="LHS144" s="205"/>
      <c r="LHT144" s="205"/>
      <c r="LHU144" s="205"/>
      <c r="LHV144" s="205"/>
      <c r="LHW144" s="205"/>
      <c r="LHX144" s="205"/>
      <c r="LHY144" s="205"/>
      <c r="LHZ144" s="205"/>
      <c r="LIA144" s="205"/>
      <c r="LIB144" s="205"/>
      <c r="LIC144" s="205"/>
      <c r="LID144" s="205"/>
      <c r="LIE144" s="205"/>
      <c r="LIF144" s="205"/>
      <c r="LIG144" s="205"/>
      <c r="LIH144" s="205"/>
      <c r="LII144" s="205"/>
      <c r="LIJ144" s="205"/>
      <c r="LIK144" s="205"/>
      <c r="LIL144" s="205"/>
      <c r="LIM144" s="205"/>
      <c r="LIN144" s="205"/>
      <c r="LIO144" s="205"/>
      <c r="LIP144" s="205"/>
      <c r="LIQ144" s="205"/>
      <c r="LIR144" s="205"/>
      <c r="LIS144" s="205"/>
      <c r="LIT144" s="205"/>
      <c r="LIU144" s="205"/>
      <c r="LIV144" s="205"/>
      <c r="LIW144" s="205"/>
      <c r="LIX144" s="205"/>
      <c r="LIY144" s="205"/>
      <c r="LIZ144" s="205"/>
      <c r="LJA144" s="205"/>
      <c r="LJB144" s="205"/>
      <c r="LJC144" s="205"/>
      <c r="LJD144" s="205"/>
      <c r="LJE144" s="205"/>
      <c r="LJF144" s="205"/>
      <c r="LJG144" s="205"/>
      <c r="LJH144" s="205"/>
      <c r="LJI144" s="205"/>
      <c r="LJJ144" s="205"/>
      <c r="LJK144" s="205"/>
      <c r="LJL144" s="205"/>
      <c r="LJM144" s="205"/>
      <c r="LJN144" s="205"/>
      <c r="LJO144" s="205"/>
      <c r="LJP144" s="205"/>
      <c r="LJQ144" s="205"/>
      <c r="LJR144" s="205"/>
      <c r="LJS144" s="205"/>
      <c r="LJT144" s="205"/>
      <c r="LJU144" s="205"/>
      <c r="LJV144" s="205"/>
      <c r="LJW144" s="205"/>
      <c r="LJX144" s="205"/>
      <c r="LJY144" s="205"/>
      <c r="LJZ144" s="205"/>
      <c r="LKA144" s="205"/>
      <c r="LKB144" s="205"/>
      <c r="LKC144" s="205"/>
      <c r="LKD144" s="205"/>
      <c r="LKE144" s="205"/>
      <c r="LKF144" s="205"/>
      <c r="LKG144" s="205"/>
      <c r="LKH144" s="205"/>
      <c r="LKI144" s="205"/>
      <c r="LKJ144" s="205"/>
      <c r="LKK144" s="205"/>
      <c r="LKL144" s="205"/>
      <c r="LKM144" s="205"/>
      <c r="LKN144" s="205"/>
      <c r="LKO144" s="205"/>
      <c r="LKP144" s="205"/>
      <c r="LKQ144" s="205"/>
      <c r="LKR144" s="205"/>
      <c r="LKS144" s="205"/>
      <c r="LKT144" s="205"/>
      <c r="LKU144" s="205"/>
      <c r="LKV144" s="205"/>
      <c r="LKW144" s="205"/>
      <c r="LKX144" s="205"/>
      <c r="LKY144" s="205"/>
      <c r="LKZ144" s="205"/>
      <c r="LLA144" s="205"/>
      <c r="LLB144" s="205"/>
      <c r="LLC144" s="205"/>
      <c r="LLD144" s="205"/>
      <c r="LLE144" s="205"/>
      <c r="LLF144" s="205"/>
      <c r="LLG144" s="205"/>
      <c r="LLH144" s="205"/>
      <c r="LLI144" s="205"/>
      <c r="LLJ144" s="205"/>
      <c r="LLK144" s="205"/>
      <c r="LLL144" s="205"/>
      <c r="LLM144" s="205"/>
      <c r="LLN144" s="205"/>
      <c r="LLO144" s="205"/>
      <c r="LLP144" s="205"/>
      <c r="LLQ144" s="205"/>
      <c r="LLR144" s="205"/>
      <c r="LLS144" s="205"/>
      <c r="LLT144" s="205"/>
      <c r="LLU144" s="205"/>
      <c r="LLV144" s="205"/>
      <c r="LLW144" s="205"/>
      <c r="LLX144" s="205"/>
      <c r="LLY144" s="205"/>
      <c r="LLZ144" s="205"/>
      <c r="LMA144" s="205"/>
      <c r="LMH144" s="205"/>
      <c r="LMI144" s="205"/>
      <c r="LMJ144" s="205"/>
      <c r="LMK144" s="205"/>
      <c r="LML144" s="205"/>
      <c r="LMM144" s="205"/>
      <c r="LMN144" s="205"/>
      <c r="LMO144" s="205"/>
      <c r="LMP144" s="205"/>
      <c r="LMQ144" s="205"/>
      <c r="LMR144" s="205"/>
      <c r="LMS144" s="205"/>
      <c r="LMT144" s="205"/>
      <c r="LMU144" s="205"/>
      <c r="LMV144" s="205"/>
      <c r="LMW144" s="205"/>
      <c r="LMX144" s="205"/>
      <c r="LMY144" s="205"/>
      <c r="LMZ144" s="205"/>
      <c r="LNA144" s="205"/>
      <c r="LNB144" s="205"/>
      <c r="LNC144" s="205"/>
      <c r="LND144" s="205"/>
      <c r="LNE144" s="205"/>
      <c r="LNF144" s="205"/>
      <c r="LNG144" s="205"/>
      <c r="LNH144" s="205"/>
      <c r="LNI144" s="205"/>
      <c r="LNJ144" s="205"/>
      <c r="LNK144" s="205"/>
      <c r="LNL144" s="205"/>
      <c r="LNM144" s="205"/>
      <c r="LNN144" s="205"/>
      <c r="LNO144" s="205"/>
      <c r="LNP144" s="205"/>
      <c r="LNQ144" s="205"/>
      <c r="LNR144" s="205"/>
      <c r="LNS144" s="205"/>
      <c r="LNT144" s="205"/>
      <c r="LNU144" s="205"/>
      <c r="LNV144" s="205"/>
      <c r="LNW144" s="205"/>
      <c r="LNX144" s="205"/>
      <c r="LNY144" s="205"/>
      <c r="LNZ144" s="205"/>
      <c r="LOA144" s="205"/>
      <c r="LOB144" s="205"/>
      <c r="LOC144" s="205"/>
      <c r="LOD144" s="205"/>
      <c r="LOE144" s="205"/>
      <c r="LOF144" s="205"/>
      <c r="LOG144" s="205"/>
      <c r="LOH144" s="205"/>
      <c r="LOI144" s="205"/>
      <c r="LOJ144" s="205"/>
      <c r="LOK144" s="205"/>
      <c r="LOL144" s="205"/>
      <c r="LOM144" s="205"/>
      <c r="LON144" s="205"/>
      <c r="LOO144" s="205"/>
      <c r="LOP144" s="205"/>
      <c r="LOQ144" s="205"/>
      <c r="LOR144" s="205"/>
      <c r="LOS144" s="205"/>
      <c r="LOT144" s="205"/>
      <c r="LOU144" s="205"/>
      <c r="LOV144" s="205"/>
      <c r="LOW144" s="205"/>
      <c r="LOX144" s="205"/>
      <c r="LOY144" s="205"/>
      <c r="LOZ144" s="205"/>
      <c r="LPA144" s="205"/>
      <c r="LPB144" s="205"/>
      <c r="LPC144" s="205"/>
      <c r="LPD144" s="205"/>
      <c r="LPE144" s="205"/>
      <c r="LPF144" s="205"/>
      <c r="LPG144" s="205"/>
      <c r="LPH144" s="205"/>
      <c r="LPI144" s="205"/>
      <c r="LPJ144" s="205"/>
      <c r="LPK144" s="205"/>
      <c r="LPL144" s="205"/>
      <c r="LPM144" s="205"/>
      <c r="LPN144" s="205"/>
      <c r="LPO144" s="205"/>
      <c r="LPP144" s="205"/>
      <c r="LPQ144" s="205"/>
      <c r="LPR144" s="205"/>
      <c r="LPS144" s="205"/>
      <c r="LPT144" s="205"/>
      <c r="LPU144" s="205"/>
      <c r="LPV144" s="205"/>
      <c r="LPW144" s="205"/>
      <c r="LPX144" s="205"/>
      <c r="LPY144" s="205"/>
      <c r="LPZ144" s="205"/>
      <c r="LQA144" s="205"/>
      <c r="LQB144" s="205"/>
      <c r="LQC144" s="205"/>
      <c r="LQD144" s="205"/>
      <c r="LQE144" s="205"/>
      <c r="LQF144" s="205"/>
      <c r="LQG144" s="205"/>
      <c r="LQH144" s="205"/>
      <c r="LQI144" s="205"/>
      <c r="LQJ144" s="205"/>
      <c r="LQK144" s="205"/>
      <c r="LQL144" s="205"/>
      <c r="LQM144" s="205"/>
      <c r="LQN144" s="205"/>
      <c r="LQO144" s="205"/>
      <c r="LQP144" s="205"/>
      <c r="LQQ144" s="205"/>
      <c r="LQR144" s="205"/>
      <c r="LQS144" s="205"/>
      <c r="LQT144" s="205"/>
      <c r="LQU144" s="205"/>
      <c r="LQV144" s="205"/>
      <c r="LQW144" s="205"/>
      <c r="LQX144" s="205"/>
      <c r="LQY144" s="205"/>
      <c r="LQZ144" s="205"/>
      <c r="LRA144" s="205"/>
      <c r="LRB144" s="205"/>
      <c r="LRC144" s="205"/>
      <c r="LRD144" s="205"/>
      <c r="LRE144" s="205"/>
      <c r="LRF144" s="205"/>
      <c r="LRG144" s="205"/>
      <c r="LRH144" s="205"/>
      <c r="LRI144" s="205"/>
      <c r="LRJ144" s="205"/>
      <c r="LRK144" s="205"/>
      <c r="LRL144" s="205"/>
      <c r="LRM144" s="205"/>
      <c r="LRN144" s="205"/>
      <c r="LRO144" s="205"/>
      <c r="LRP144" s="205"/>
      <c r="LRQ144" s="205"/>
      <c r="LRR144" s="205"/>
      <c r="LRS144" s="205"/>
      <c r="LRT144" s="205"/>
      <c r="LRU144" s="205"/>
      <c r="LRV144" s="205"/>
      <c r="LRW144" s="205"/>
      <c r="LRX144" s="205"/>
      <c r="LRY144" s="205"/>
      <c r="LRZ144" s="205"/>
      <c r="LSA144" s="205"/>
      <c r="LSB144" s="205"/>
      <c r="LSC144" s="205"/>
      <c r="LSD144" s="205"/>
      <c r="LSE144" s="205"/>
      <c r="LSF144" s="205"/>
      <c r="LSG144" s="205"/>
      <c r="LSH144" s="205"/>
      <c r="LSI144" s="205"/>
      <c r="LSJ144" s="205"/>
      <c r="LSK144" s="205"/>
      <c r="LSL144" s="205"/>
      <c r="LSM144" s="205"/>
      <c r="LSN144" s="205"/>
      <c r="LSO144" s="205"/>
      <c r="LSP144" s="205"/>
      <c r="LSQ144" s="205"/>
      <c r="LSR144" s="205"/>
      <c r="LSS144" s="205"/>
      <c r="LST144" s="205"/>
      <c r="LSU144" s="205"/>
      <c r="LSV144" s="205"/>
      <c r="LSW144" s="205"/>
      <c r="LSX144" s="205"/>
      <c r="LSY144" s="205"/>
      <c r="LSZ144" s="205"/>
      <c r="LTA144" s="205"/>
      <c r="LTB144" s="205"/>
      <c r="LTC144" s="205"/>
      <c r="LTD144" s="205"/>
      <c r="LTE144" s="205"/>
      <c r="LTF144" s="205"/>
      <c r="LTG144" s="205"/>
      <c r="LTH144" s="205"/>
      <c r="LTI144" s="205"/>
      <c r="LTJ144" s="205"/>
      <c r="LTK144" s="205"/>
      <c r="LTL144" s="205"/>
      <c r="LTM144" s="205"/>
      <c r="LTN144" s="205"/>
      <c r="LTO144" s="205"/>
      <c r="LTP144" s="205"/>
      <c r="LTQ144" s="205"/>
      <c r="LTR144" s="205"/>
      <c r="LTS144" s="205"/>
      <c r="LTT144" s="205"/>
      <c r="LTU144" s="205"/>
      <c r="LTV144" s="205"/>
      <c r="LTW144" s="205"/>
      <c r="LTX144" s="205"/>
      <c r="LTY144" s="205"/>
      <c r="LTZ144" s="205"/>
      <c r="LUA144" s="205"/>
      <c r="LUB144" s="205"/>
      <c r="LUC144" s="205"/>
      <c r="LUD144" s="205"/>
      <c r="LUE144" s="205"/>
      <c r="LUF144" s="205"/>
      <c r="LUG144" s="205"/>
      <c r="LUH144" s="205"/>
      <c r="LUI144" s="205"/>
      <c r="LUJ144" s="205"/>
      <c r="LUK144" s="205"/>
      <c r="LUL144" s="205"/>
      <c r="LUM144" s="205"/>
      <c r="LUN144" s="205"/>
      <c r="LUO144" s="205"/>
      <c r="LUP144" s="205"/>
      <c r="LUQ144" s="205"/>
      <c r="LUR144" s="205"/>
      <c r="LUS144" s="205"/>
      <c r="LUT144" s="205"/>
      <c r="LUU144" s="205"/>
      <c r="LUV144" s="205"/>
      <c r="LUW144" s="205"/>
      <c r="LUX144" s="205"/>
      <c r="LUY144" s="205"/>
      <c r="LUZ144" s="205"/>
      <c r="LVA144" s="205"/>
      <c r="LVB144" s="205"/>
      <c r="LVC144" s="205"/>
      <c r="LVD144" s="205"/>
      <c r="LVE144" s="205"/>
      <c r="LVF144" s="205"/>
      <c r="LVG144" s="205"/>
      <c r="LVH144" s="205"/>
      <c r="LVI144" s="205"/>
      <c r="LVJ144" s="205"/>
      <c r="LVK144" s="205"/>
      <c r="LVL144" s="205"/>
      <c r="LVM144" s="205"/>
      <c r="LVN144" s="205"/>
      <c r="LVO144" s="205"/>
      <c r="LVP144" s="205"/>
      <c r="LVQ144" s="205"/>
      <c r="LVR144" s="205"/>
      <c r="LVS144" s="205"/>
      <c r="LVT144" s="205"/>
      <c r="LVU144" s="205"/>
      <c r="LVV144" s="205"/>
      <c r="LVW144" s="205"/>
      <c r="LWD144" s="205"/>
      <c r="LWE144" s="205"/>
      <c r="LWF144" s="205"/>
      <c r="LWG144" s="205"/>
      <c r="LWH144" s="205"/>
      <c r="LWI144" s="205"/>
      <c r="LWJ144" s="205"/>
      <c r="LWK144" s="205"/>
      <c r="LWL144" s="205"/>
      <c r="LWM144" s="205"/>
      <c r="LWN144" s="205"/>
      <c r="LWO144" s="205"/>
      <c r="LWP144" s="205"/>
      <c r="LWQ144" s="205"/>
      <c r="LWR144" s="205"/>
      <c r="LWS144" s="205"/>
      <c r="LWT144" s="205"/>
      <c r="LWU144" s="205"/>
      <c r="LWV144" s="205"/>
      <c r="LWW144" s="205"/>
      <c r="LWX144" s="205"/>
      <c r="LWY144" s="205"/>
      <c r="LWZ144" s="205"/>
      <c r="LXA144" s="205"/>
      <c r="LXB144" s="205"/>
      <c r="LXC144" s="205"/>
      <c r="LXD144" s="205"/>
      <c r="LXE144" s="205"/>
      <c r="LXF144" s="205"/>
      <c r="LXG144" s="205"/>
      <c r="LXH144" s="205"/>
      <c r="LXI144" s="205"/>
      <c r="LXJ144" s="205"/>
      <c r="LXK144" s="205"/>
      <c r="LXL144" s="205"/>
      <c r="LXM144" s="205"/>
      <c r="LXN144" s="205"/>
      <c r="LXO144" s="205"/>
      <c r="LXP144" s="205"/>
      <c r="LXQ144" s="205"/>
      <c r="LXR144" s="205"/>
      <c r="LXS144" s="205"/>
      <c r="LXT144" s="205"/>
      <c r="LXU144" s="205"/>
      <c r="LXV144" s="205"/>
      <c r="LXW144" s="205"/>
      <c r="LXX144" s="205"/>
      <c r="LXY144" s="205"/>
      <c r="LXZ144" s="205"/>
      <c r="LYA144" s="205"/>
      <c r="LYB144" s="205"/>
      <c r="LYC144" s="205"/>
      <c r="LYD144" s="205"/>
      <c r="LYE144" s="205"/>
      <c r="LYF144" s="205"/>
      <c r="LYG144" s="205"/>
      <c r="LYH144" s="205"/>
      <c r="LYI144" s="205"/>
      <c r="LYJ144" s="205"/>
      <c r="LYK144" s="205"/>
      <c r="LYL144" s="205"/>
      <c r="LYM144" s="205"/>
      <c r="LYN144" s="205"/>
      <c r="LYO144" s="205"/>
      <c r="LYP144" s="205"/>
      <c r="LYQ144" s="205"/>
      <c r="LYR144" s="205"/>
      <c r="LYS144" s="205"/>
      <c r="LYT144" s="205"/>
      <c r="LYU144" s="205"/>
      <c r="LYV144" s="205"/>
      <c r="LYW144" s="205"/>
      <c r="LYX144" s="205"/>
      <c r="LYY144" s="205"/>
      <c r="LYZ144" s="205"/>
      <c r="LZA144" s="205"/>
      <c r="LZB144" s="205"/>
      <c r="LZC144" s="205"/>
      <c r="LZD144" s="205"/>
      <c r="LZE144" s="205"/>
      <c r="LZF144" s="205"/>
      <c r="LZG144" s="205"/>
      <c r="LZH144" s="205"/>
      <c r="LZI144" s="205"/>
      <c r="LZJ144" s="205"/>
      <c r="LZK144" s="205"/>
      <c r="LZL144" s="205"/>
      <c r="LZM144" s="205"/>
      <c r="LZN144" s="205"/>
      <c r="LZO144" s="205"/>
      <c r="LZP144" s="205"/>
      <c r="LZQ144" s="205"/>
      <c r="LZR144" s="205"/>
      <c r="LZS144" s="205"/>
      <c r="LZT144" s="205"/>
      <c r="LZU144" s="205"/>
      <c r="LZV144" s="205"/>
      <c r="LZW144" s="205"/>
      <c r="LZX144" s="205"/>
      <c r="LZY144" s="205"/>
      <c r="LZZ144" s="205"/>
      <c r="MAA144" s="205"/>
      <c r="MAB144" s="205"/>
      <c r="MAC144" s="205"/>
      <c r="MAD144" s="205"/>
      <c r="MAE144" s="205"/>
      <c r="MAF144" s="205"/>
      <c r="MAG144" s="205"/>
      <c r="MAH144" s="205"/>
      <c r="MAI144" s="205"/>
      <c r="MAJ144" s="205"/>
      <c r="MAK144" s="205"/>
      <c r="MAL144" s="205"/>
      <c r="MAM144" s="205"/>
      <c r="MAN144" s="205"/>
      <c r="MAO144" s="205"/>
      <c r="MAP144" s="205"/>
      <c r="MAQ144" s="205"/>
      <c r="MAR144" s="205"/>
      <c r="MAS144" s="205"/>
      <c r="MAT144" s="205"/>
      <c r="MAU144" s="205"/>
      <c r="MAV144" s="205"/>
      <c r="MAW144" s="205"/>
      <c r="MAX144" s="205"/>
      <c r="MAY144" s="205"/>
      <c r="MAZ144" s="205"/>
      <c r="MBA144" s="205"/>
      <c r="MBB144" s="205"/>
      <c r="MBC144" s="205"/>
      <c r="MBD144" s="205"/>
      <c r="MBE144" s="205"/>
      <c r="MBF144" s="205"/>
      <c r="MBG144" s="205"/>
      <c r="MBH144" s="205"/>
      <c r="MBI144" s="205"/>
      <c r="MBJ144" s="205"/>
      <c r="MBK144" s="205"/>
      <c r="MBL144" s="205"/>
      <c r="MBM144" s="205"/>
      <c r="MBN144" s="205"/>
      <c r="MBO144" s="205"/>
      <c r="MBP144" s="205"/>
      <c r="MBQ144" s="205"/>
      <c r="MBR144" s="205"/>
      <c r="MBS144" s="205"/>
      <c r="MBT144" s="205"/>
      <c r="MBU144" s="205"/>
      <c r="MBV144" s="205"/>
      <c r="MBW144" s="205"/>
      <c r="MBX144" s="205"/>
      <c r="MBY144" s="205"/>
      <c r="MBZ144" s="205"/>
      <c r="MCA144" s="205"/>
      <c r="MCB144" s="205"/>
      <c r="MCC144" s="205"/>
      <c r="MCD144" s="205"/>
      <c r="MCE144" s="205"/>
      <c r="MCF144" s="205"/>
      <c r="MCG144" s="205"/>
      <c r="MCH144" s="205"/>
      <c r="MCI144" s="205"/>
      <c r="MCJ144" s="205"/>
      <c r="MCK144" s="205"/>
      <c r="MCL144" s="205"/>
      <c r="MCM144" s="205"/>
      <c r="MCN144" s="205"/>
      <c r="MCO144" s="205"/>
      <c r="MCP144" s="205"/>
      <c r="MCQ144" s="205"/>
      <c r="MCR144" s="205"/>
      <c r="MCS144" s="205"/>
      <c r="MCT144" s="205"/>
      <c r="MCU144" s="205"/>
      <c r="MCV144" s="205"/>
      <c r="MCW144" s="205"/>
      <c r="MCX144" s="205"/>
      <c r="MCY144" s="205"/>
      <c r="MCZ144" s="205"/>
      <c r="MDA144" s="205"/>
      <c r="MDB144" s="205"/>
      <c r="MDC144" s="205"/>
      <c r="MDD144" s="205"/>
      <c r="MDE144" s="205"/>
      <c r="MDF144" s="205"/>
      <c r="MDG144" s="205"/>
      <c r="MDH144" s="205"/>
      <c r="MDI144" s="205"/>
      <c r="MDJ144" s="205"/>
      <c r="MDK144" s="205"/>
      <c r="MDL144" s="205"/>
      <c r="MDM144" s="205"/>
      <c r="MDN144" s="205"/>
      <c r="MDO144" s="205"/>
      <c r="MDP144" s="205"/>
      <c r="MDQ144" s="205"/>
      <c r="MDR144" s="205"/>
      <c r="MDS144" s="205"/>
      <c r="MDT144" s="205"/>
      <c r="MDU144" s="205"/>
      <c r="MDV144" s="205"/>
      <c r="MDW144" s="205"/>
      <c r="MDX144" s="205"/>
      <c r="MDY144" s="205"/>
      <c r="MDZ144" s="205"/>
      <c r="MEA144" s="205"/>
      <c r="MEB144" s="205"/>
      <c r="MEC144" s="205"/>
      <c r="MED144" s="205"/>
      <c r="MEE144" s="205"/>
      <c r="MEF144" s="205"/>
      <c r="MEG144" s="205"/>
      <c r="MEH144" s="205"/>
      <c r="MEI144" s="205"/>
      <c r="MEJ144" s="205"/>
      <c r="MEK144" s="205"/>
      <c r="MEL144" s="205"/>
      <c r="MEM144" s="205"/>
      <c r="MEN144" s="205"/>
      <c r="MEO144" s="205"/>
      <c r="MEP144" s="205"/>
      <c r="MEQ144" s="205"/>
      <c r="MER144" s="205"/>
      <c r="MES144" s="205"/>
      <c r="MET144" s="205"/>
      <c r="MEU144" s="205"/>
      <c r="MEV144" s="205"/>
      <c r="MEW144" s="205"/>
      <c r="MEX144" s="205"/>
      <c r="MEY144" s="205"/>
      <c r="MEZ144" s="205"/>
      <c r="MFA144" s="205"/>
      <c r="MFB144" s="205"/>
      <c r="MFC144" s="205"/>
      <c r="MFD144" s="205"/>
      <c r="MFE144" s="205"/>
      <c r="MFF144" s="205"/>
      <c r="MFG144" s="205"/>
      <c r="MFH144" s="205"/>
      <c r="MFI144" s="205"/>
      <c r="MFJ144" s="205"/>
      <c r="MFK144" s="205"/>
      <c r="MFL144" s="205"/>
      <c r="MFM144" s="205"/>
      <c r="MFN144" s="205"/>
      <c r="MFO144" s="205"/>
      <c r="MFP144" s="205"/>
      <c r="MFQ144" s="205"/>
      <c r="MFR144" s="205"/>
      <c r="MFS144" s="205"/>
      <c r="MFZ144" s="205"/>
      <c r="MGA144" s="205"/>
      <c r="MGB144" s="205"/>
      <c r="MGC144" s="205"/>
      <c r="MGD144" s="205"/>
      <c r="MGE144" s="205"/>
      <c r="MGF144" s="205"/>
      <c r="MGG144" s="205"/>
      <c r="MGH144" s="205"/>
      <c r="MGI144" s="205"/>
      <c r="MGJ144" s="205"/>
      <c r="MGK144" s="205"/>
      <c r="MGL144" s="205"/>
      <c r="MGM144" s="205"/>
      <c r="MGN144" s="205"/>
      <c r="MGO144" s="205"/>
      <c r="MGP144" s="205"/>
      <c r="MGQ144" s="205"/>
      <c r="MGR144" s="205"/>
      <c r="MGS144" s="205"/>
      <c r="MGT144" s="205"/>
      <c r="MGU144" s="205"/>
      <c r="MGV144" s="205"/>
      <c r="MGW144" s="205"/>
      <c r="MGX144" s="205"/>
      <c r="MGY144" s="205"/>
      <c r="MGZ144" s="205"/>
      <c r="MHA144" s="205"/>
      <c r="MHB144" s="205"/>
      <c r="MHC144" s="205"/>
      <c r="MHD144" s="205"/>
      <c r="MHE144" s="205"/>
      <c r="MHF144" s="205"/>
      <c r="MHG144" s="205"/>
      <c r="MHH144" s="205"/>
      <c r="MHI144" s="205"/>
      <c r="MHJ144" s="205"/>
      <c r="MHK144" s="205"/>
      <c r="MHL144" s="205"/>
      <c r="MHM144" s="205"/>
      <c r="MHN144" s="205"/>
      <c r="MHO144" s="205"/>
      <c r="MHP144" s="205"/>
      <c r="MHQ144" s="205"/>
      <c r="MHR144" s="205"/>
      <c r="MHS144" s="205"/>
      <c r="MHT144" s="205"/>
      <c r="MHU144" s="205"/>
      <c r="MHV144" s="205"/>
      <c r="MHW144" s="205"/>
      <c r="MHX144" s="205"/>
      <c r="MHY144" s="205"/>
      <c r="MHZ144" s="205"/>
      <c r="MIA144" s="205"/>
      <c r="MIB144" s="205"/>
      <c r="MIC144" s="205"/>
      <c r="MID144" s="205"/>
      <c r="MIE144" s="205"/>
      <c r="MIF144" s="205"/>
      <c r="MIG144" s="205"/>
      <c r="MIH144" s="205"/>
      <c r="MII144" s="205"/>
      <c r="MIJ144" s="205"/>
      <c r="MIK144" s="205"/>
      <c r="MIL144" s="205"/>
      <c r="MIM144" s="205"/>
      <c r="MIN144" s="205"/>
      <c r="MIO144" s="205"/>
      <c r="MIP144" s="205"/>
      <c r="MIQ144" s="205"/>
      <c r="MIR144" s="205"/>
      <c r="MIS144" s="205"/>
      <c r="MIT144" s="205"/>
      <c r="MIU144" s="205"/>
      <c r="MIV144" s="205"/>
      <c r="MIW144" s="205"/>
      <c r="MIX144" s="205"/>
      <c r="MIY144" s="205"/>
      <c r="MIZ144" s="205"/>
      <c r="MJA144" s="205"/>
      <c r="MJB144" s="205"/>
      <c r="MJC144" s="205"/>
      <c r="MJD144" s="205"/>
      <c r="MJE144" s="205"/>
      <c r="MJF144" s="205"/>
      <c r="MJG144" s="205"/>
      <c r="MJH144" s="205"/>
      <c r="MJI144" s="205"/>
      <c r="MJJ144" s="205"/>
      <c r="MJK144" s="205"/>
      <c r="MJL144" s="205"/>
      <c r="MJM144" s="205"/>
      <c r="MJN144" s="205"/>
      <c r="MJO144" s="205"/>
      <c r="MJP144" s="205"/>
      <c r="MJQ144" s="205"/>
      <c r="MJR144" s="205"/>
      <c r="MJS144" s="205"/>
      <c r="MJT144" s="205"/>
      <c r="MJU144" s="205"/>
      <c r="MJV144" s="205"/>
      <c r="MJW144" s="205"/>
      <c r="MJX144" s="205"/>
      <c r="MJY144" s="205"/>
      <c r="MJZ144" s="205"/>
      <c r="MKA144" s="205"/>
      <c r="MKB144" s="205"/>
      <c r="MKC144" s="205"/>
      <c r="MKD144" s="205"/>
      <c r="MKE144" s="205"/>
      <c r="MKF144" s="205"/>
      <c r="MKG144" s="205"/>
      <c r="MKH144" s="205"/>
      <c r="MKI144" s="205"/>
      <c r="MKJ144" s="205"/>
      <c r="MKK144" s="205"/>
      <c r="MKL144" s="205"/>
      <c r="MKM144" s="205"/>
      <c r="MKN144" s="205"/>
      <c r="MKO144" s="205"/>
      <c r="MKP144" s="205"/>
      <c r="MKQ144" s="205"/>
      <c r="MKR144" s="205"/>
      <c r="MKS144" s="205"/>
      <c r="MKT144" s="205"/>
      <c r="MKU144" s="205"/>
      <c r="MKV144" s="205"/>
      <c r="MKW144" s="205"/>
      <c r="MKX144" s="205"/>
      <c r="MKY144" s="205"/>
      <c r="MKZ144" s="205"/>
      <c r="MLA144" s="205"/>
      <c r="MLB144" s="205"/>
      <c r="MLC144" s="205"/>
      <c r="MLD144" s="205"/>
      <c r="MLE144" s="205"/>
      <c r="MLF144" s="205"/>
      <c r="MLG144" s="205"/>
      <c r="MLH144" s="205"/>
      <c r="MLI144" s="205"/>
      <c r="MLJ144" s="205"/>
      <c r="MLK144" s="205"/>
      <c r="MLL144" s="205"/>
      <c r="MLM144" s="205"/>
      <c r="MLN144" s="205"/>
      <c r="MLO144" s="205"/>
      <c r="MLP144" s="205"/>
      <c r="MLQ144" s="205"/>
      <c r="MLR144" s="205"/>
      <c r="MLS144" s="205"/>
      <c r="MLT144" s="205"/>
      <c r="MLU144" s="205"/>
      <c r="MLV144" s="205"/>
      <c r="MLW144" s="205"/>
      <c r="MLX144" s="205"/>
      <c r="MLY144" s="205"/>
      <c r="MLZ144" s="205"/>
      <c r="MMA144" s="205"/>
      <c r="MMB144" s="205"/>
      <c r="MMC144" s="205"/>
      <c r="MMD144" s="205"/>
      <c r="MME144" s="205"/>
      <c r="MMF144" s="205"/>
      <c r="MMG144" s="205"/>
      <c r="MMH144" s="205"/>
      <c r="MMI144" s="205"/>
      <c r="MMJ144" s="205"/>
      <c r="MMK144" s="205"/>
      <c r="MML144" s="205"/>
      <c r="MMM144" s="205"/>
      <c r="MMN144" s="205"/>
      <c r="MMO144" s="205"/>
      <c r="MMP144" s="205"/>
      <c r="MMQ144" s="205"/>
      <c r="MMR144" s="205"/>
      <c r="MMS144" s="205"/>
      <c r="MMT144" s="205"/>
      <c r="MMU144" s="205"/>
      <c r="MMV144" s="205"/>
      <c r="MMW144" s="205"/>
      <c r="MMX144" s="205"/>
      <c r="MMY144" s="205"/>
      <c r="MMZ144" s="205"/>
      <c r="MNA144" s="205"/>
      <c r="MNB144" s="205"/>
      <c r="MNC144" s="205"/>
      <c r="MND144" s="205"/>
      <c r="MNE144" s="205"/>
      <c r="MNF144" s="205"/>
      <c r="MNG144" s="205"/>
      <c r="MNH144" s="205"/>
      <c r="MNI144" s="205"/>
      <c r="MNJ144" s="205"/>
      <c r="MNK144" s="205"/>
      <c r="MNL144" s="205"/>
      <c r="MNM144" s="205"/>
      <c r="MNN144" s="205"/>
      <c r="MNO144" s="205"/>
      <c r="MNP144" s="205"/>
      <c r="MNQ144" s="205"/>
      <c r="MNR144" s="205"/>
      <c r="MNS144" s="205"/>
      <c r="MNT144" s="205"/>
      <c r="MNU144" s="205"/>
      <c r="MNV144" s="205"/>
      <c r="MNW144" s="205"/>
      <c r="MNX144" s="205"/>
      <c r="MNY144" s="205"/>
      <c r="MNZ144" s="205"/>
      <c r="MOA144" s="205"/>
      <c r="MOB144" s="205"/>
      <c r="MOC144" s="205"/>
      <c r="MOD144" s="205"/>
      <c r="MOE144" s="205"/>
      <c r="MOF144" s="205"/>
      <c r="MOG144" s="205"/>
      <c r="MOH144" s="205"/>
      <c r="MOI144" s="205"/>
      <c r="MOJ144" s="205"/>
      <c r="MOK144" s="205"/>
      <c r="MOL144" s="205"/>
      <c r="MOM144" s="205"/>
      <c r="MON144" s="205"/>
      <c r="MOO144" s="205"/>
      <c r="MOP144" s="205"/>
      <c r="MOQ144" s="205"/>
      <c r="MOR144" s="205"/>
      <c r="MOS144" s="205"/>
      <c r="MOT144" s="205"/>
      <c r="MOU144" s="205"/>
      <c r="MOV144" s="205"/>
      <c r="MOW144" s="205"/>
      <c r="MOX144" s="205"/>
      <c r="MOY144" s="205"/>
      <c r="MOZ144" s="205"/>
      <c r="MPA144" s="205"/>
      <c r="MPB144" s="205"/>
      <c r="MPC144" s="205"/>
      <c r="MPD144" s="205"/>
      <c r="MPE144" s="205"/>
      <c r="MPF144" s="205"/>
      <c r="MPG144" s="205"/>
      <c r="MPH144" s="205"/>
      <c r="MPI144" s="205"/>
      <c r="MPJ144" s="205"/>
      <c r="MPK144" s="205"/>
      <c r="MPL144" s="205"/>
      <c r="MPM144" s="205"/>
      <c r="MPN144" s="205"/>
      <c r="MPO144" s="205"/>
      <c r="MPV144" s="205"/>
      <c r="MPW144" s="205"/>
      <c r="MPX144" s="205"/>
      <c r="MPY144" s="205"/>
      <c r="MPZ144" s="205"/>
      <c r="MQA144" s="205"/>
      <c r="MQB144" s="205"/>
      <c r="MQC144" s="205"/>
      <c r="MQD144" s="205"/>
      <c r="MQE144" s="205"/>
      <c r="MQF144" s="205"/>
      <c r="MQG144" s="205"/>
      <c r="MQH144" s="205"/>
      <c r="MQI144" s="205"/>
      <c r="MQJ144" s="205"/>
      <c r="MQK144" s="205"/>
      <c r="MQL144" s="205"/>
      <c r="MQM144" s="205"/>
      <c r="MQN144" s="205"/>
      <c r="MQO144" s="205"/>
      <c r="MQP144" s="205"/>
      <c r="MQQ144" s="205"/>
      <c r="MQR144" s="205"/>
      <c r="MQS144" s="205"/>
      <c r="MQT144" s="205"/>
      <c r="MQU144" s="205"/>
      <c r="MQV144" s="205"/>
      <c r="MQW144" s="205"/>
      <c r="MQX144" s="205"/>
      <c r="MQY144" s="205"/>
      <c r="MQZ144" s="205"/>
      <c r="MRA144" s="205"/>
      <c r="MRB144" s="205"/>
      <c r="MRC144" s="205"/>
      <c r="MRD144" s="205"/>
      <c r="MRE144" s="205"/>
      <c r="MRF144" s="205"/>
      <c r="MRG144" s="205"/>
      <c r="MRH144" s="205"/>
      <c r="MRI144" s="205"/>
      <c r="MRJ144" s="205"/>
      <c r="MRK144" s="205"/>
      <c r="MRL144" s="205"/>
      <c r="MRM144" s="205"/>
      <c r="MRN144" s="205"/>
      <c r="MRO144" s="205"/>
      <c r="MRP144" s="205"/>
      <c r="MRQ144" s="205"/>
      <c r="MRR144" s="205"/>
      <c r="MRS144" s="205"/>
      <c r="MRT144" s="205"/>
      <c r="MRU144" s="205"/>
      <c r="MRV144" s="205"/>
      <c r="MRW144" s="205"/>
      <c r="MRX144" s="205"/>
      <c r="MRY144" s="205"/>
      <c r="MRZ144" s="205"/>
      <c r="MSA144" s="205"/>
      <c r="MSB144" s="205"/>
      <c r="MSC144" s="205"/>
      <c r="MSD144" s="205"/>
      <c r="MSE144" s="205"/>
      <c r="MSF144" s="205"/>
      <c r="MSG144" s="205"/>
      <c r="MSH144" s="205"/>
      <c r="MSI144" s="205"/>
      <c r="MSJ144" s="205"/>
      <c r="MSK144" s="205"/>
      <c r="MSL144" s="205"/>
      <c r="MSM144" s="205"/>
      <c r="MSN144" s="205"/>
      <c r="MSO144" s="205"/>
      <c r="MSP144" s="205"/>
      <c r="MSQ144" s="205"/>
      <c r="MSR144" s="205"/>
      <c r="MSS144" s="205"/>
      <c r="MST144" s="205"/>
      <c r="MSU144" s="205"/>
      <c r="MSV144" s="205"/>
      <c r="MSW144" s="205"/>
      <c r="MSX144" s="205"/>
      <c r="MSY144" s="205"/>
      <c r="MSZ144" s="205"/>
      <c r="MTA144" s="205"/>
      <c r="MTB144" s="205"/>
      <c r="MTC144" s="205"/>
      <c r="MTD144" s="205"/>
      <c r="MTE144" s="205"/>
      <c r="MTF144" s="205"/>
      <c r="MTG144" s="205"/>
      <c r="MTH144" s="205"/>
      <c r="MTI144" s="205"/>
      <c r="MTJ144" s="205"/>
      <c r="MTK144" s="205"/>
      <c r="MTL144" s="205"/>
      <c r="MTM144" s="205"/>
      <c r="MTN144" s="205"/>
      <c r="MTO144" s="205"/>
      <c r="MTP144" s="205"/>
      <c r="MTQ144" s="205"/>
      <c r="MTR144" s="205"/>
      <c r="MTS144" s="205"/>
      <c r="MTT144" s="205"/>
      <c r="MTU144" s="205"/>
      <c r="MTV144" s="205"/>
      <c r="MTW144" s="205"/>
      <c r="MTX144" s="205"/>
      <c r="MTY144" s="205"/>
      <c r="MTZ144" s="205"/>
      <c r="MUA144" s="205"/>
      <c r="MUB144" s="205"/>
      <c r="MUC144" s="205"/>
      <c r="MUD144" s="205"/>
      <c r="MUE144" s="205"/>
      <c r="MUF144" s="205"/>
      <c r="MUG144" s="205"/>
      <c r="MUH144" s="205"/>
      <c r="MUI144" s="205"/>
      <c r="MUJ144" s="205"/>
      <c r="MUK144" s="205"/>
      <c r="MUL144" s="205"/>
      <c r="MUM144" s="205"/>
      <c r="MUN144" s="205"/>
      <c r="MUO144" s="205"/>
      <c r="MUP144" s="205"/>
      <c r="MUQ144" s="205"/>
      <c r="MUR144" s="205"/>
      <c r="MUS144" s="205"/>
      <c r="MUT144" s="205"/>
      <c r="MUU144" s="205"/>
      <c r="MUV144" s="205"/>
      <c r="MUW144" s="205"/>
      <c r="MUX144" s="205"/>
      <c r="MUY144" s="205"/>
      <c r="MUZ144" s="205"/>
      <c r="MVA144" s="205"/>
      <c r="MVB144" s="205"/>
      <c r="MVC144" s="205"/>
      <c r="MVD144" s="205"/>
      <c r="MVE144" s="205"/>
      <c r="MVF144" s="205"/>
      <c r="MVG144" s="205"/>
      <c r="MVH144" s="205"/>
      <c r="MVI144" s="205"/>
      <c r="MVJ144" s="205"/>
      <c r="MVK144" s="205"/>
      <c r="MVL144" s="205"/>
      <c r="MVM144" s="205"/>
      <c r="MVN144" s="205"/>
      <c r="MVO144" s="205"/>
      <c r="MVP144" s="205"/>
      <c r="MVQ144" s="205"/>
      <c r="MVR144" s="205"/>
      <c r="MVS144" s="205"/>
      <c r="MVT144" s="205"/>
      <c r="MVU144" s="205"/>
      <c r="MVV144" s="205"/>
      <c r="MVW144" s="205"/>
      <c r="MVX144" s="205"/>
      <c r="MVY144" s="205"/>
      <c r="MVZ144" s="205"/>
      <c r="MWA144" s="205"/>
      <c r="MWB144" s="205"/>
      <c r="MWC144" s="205"/>
      <c r="MWD144" s="205"/>
      <c r="MWE144" s="205"/>
      <c r="MWF144" s="205"/>
      <c r="MWG144" s="205"/>
      <c r="MWH144" s="205"/>
      <c r="MWI144" s="205"/>
      <c r="MWJ144" s="205"/>
      <c r="MWK144" s="205"/>
      <c r="MWL144" s="205"/>
      <c r="MWM144" s="205"/>
      <c r="MWN144" s="205"/>
      <c r="MWO144" s="205"/>
      <c r="MWP144" s="205"/>
      <c r="MWQ144" s="205"/>
      <c r="MWR144" s="205"/>
      <c r="MWS144" s="205"/>
      <c r="MWT144" s="205"/>
      <c r="MWU144" s="205"/>
      <c r="MWV144" s="205"/>
      <c r="MWW144" s="205"/>
      <c r="MWX144" s="205"/>
      <c r="MWY144" s="205"/>
      <c r="MWZ144" s="205"/>
      <c r="MXA144" s="205"/>
      <c r="MXB144" s="205"/>
      <c r="MXC144" s="205"/>
      <c r="MXD144" s="205"/>
      <c r="MXE144" s="205"/>
      <c r="MXF144" s="205"/>
      <c r="MXG144" s="205"/>
      <c r="MXH144" s="205"/>
      <c r="MXI144" s="205"/>
      <c r="MXJ144" s="205"/>
      <c r="MXK144" s="205"/>
      <c r="MXL144" s="205"/>
      <c r="MXM144" s="205"/>
      <c r="MXN144" s="205"/>
      <c r="MXO144" s="205"/>
      <c r="MXP144" s="205"/>
      <c r="MXQ144" s="205"/>
      <c r="MXR144" s="205"/>
      <c r="MXS144" s="205"/>
      <c r="MXT144" s="205"/>
      <c r="MXU144" s="205"/>
      <c r="MXV144" s="205"/>
      <c r="MXW144" s="205"/>
      <c r="MXX144" s="205"/>
      <c r="MXY144" s="205"/>
      <c r="MXZ144" s="205"/>
      <c r="MYA144" s="205"/>
      <c r="MYB144" s="205"/>
      <c r="MYC144" s="205"/>
      <c r="MYD144" s="205"/>
      <c r="MYE144" s="205"/>
      <c r="MYF144" s="205"/>
      <c r="MYG144" s="205"/>
      <c r="MYH144" s="205"/>
      <c r="MYI144" s="205"/>
      <c r="MYJ144" s="205"/>
      <c r="MYK144" s="205"/>
      <c r="MYL144" s="205"/>
      <c r="MYM144" s="205"/>
      <c r="MYN144" s="205"/>
      <c r="MYO144" s="205"/>
      <c r="MYP144" s="205"/>
      <c r="MYQ144" s="205"/>
      <c r="MYR144" s="205"/>
      <c r="MYS144" s="205"/>
      <c r="MYT144" s="205"/>
      <c r="MYU144" s="205"/>
      <c r="MYV144" s="205"/>
      <c r="MYW144" s="205"/>
      <c r="MYX144" s="205"/>
      <c r="MYY144" s="205"/>
      <c r="MYZ144" s="205"/>
      <c r="MZA144" s="205"/>
      <c r="MZB144" s="205"/>
      <c r="MZC144" s="205"/>
      <c r="MZD144" s="205"/>
      <c r="MZE144" s="205"/>
      <c r="MZF144" s="205"/>
      <c r="MZG144" s="205"/>
      <c r="MZH144" s="205"/>
      <c r="MZI144" s="205"/>
      <c r="MZJ144" s="205"/>
      <c r="MZK144" s="205"/>
      <c r="MZR144" s="205"/>
      <c r="MZS144" s="205"/>
      <c r="MZT144" s="205"/>
      <c r="MZU144" s="205"/>
      <c r="MZV144" s="205"/>
      <c r="MZW144" s="205"/>
      <c r="MZX144" s="205"/>
      <c r="MZY144" s="205"/>
      <c r="MZZ144" s="205"/>
      <c r="NAA144" s="205"/>
      <c r="NAB144" s="205"/>
      <c r="NAC144" s="205"/>
      <c r="NAD144" s="205"/>
      <c r="NAE144" s="205"/>
      <c r="NAF144" s="205"/>
      <c r="NAG144" s="205"/>
      <c r="NAH144" s="205"/>
      <c r="NAI144" s="205"/>
      <c r="NAJ144" s="205"/>
      <c r="NAK144" s="205"/>
      <c r="NAL144" s="205"/>
      <c r="NAM144" s="205"/>
      <c r="NAN144" s="205"/>
      <c r="NAO144" s="205"/>
      <c r="NAP144" s="205"/>
      <c r="NAQ144" s="205"/>
      <c r="NAR144" s="205"/>
      <c r="NAS144" s="205"/>
      <c r="NAT144" s="205"/>
      <c r="NAU144" s="205"/>
      <c r="NAV144" s="205"/>
      <c r="NAW144" s="205"/>
      <c r="NAX144" s="205"/>
      <c r="NAY144" s="205"/>
      <c r="NAZ144" s="205"/>
      <c r="NBA144" s="205"/>
      <c r="NBB144" s="205"/>
      <c r="NBC144" s="205"/>
      <c r="NBD144" s="205"/>
      <c r="NBE144" s="205"/>
      <c r="NBF144" s="205"/>
      <c r="NBG144" s="205"/>
      <c r="NBH144" s="205"/>
      <c r="NBI144" s="205"/>
      <c r="NBJ144" s="205"/>
      <c r="NBK144" s="205"/>
      <c r="NBL144" s="205"/>
      <c r="NBM144" s="205"/>
      <c r="NBN144" s="205"/>
      <c r="NBO144" s="205"/>
      <c r="NBP144" s="205"/>
      <c r="NBQ144" s="205"/>
      <c r="NBR144" s="205"/>
      <c r="NBS144" s="205"/>
      <c r="NBT144" s="205"/>
      <c r="NBU144" s="205"/>
      <c r="NBV144" s="205"/>
      <c r="NBW144" s="205"/>
      <c r="NBX144" s="205"/>
      <c r="NBY144" s="205"/>
      <c r="NBZ144" s="205"/>
      <c r="NCA144" s="205"/>
      <c r="NCB144" s="205"/>
      <c r="NCC144" s="205"/>
      <c r="NCD144" s="205"/>
      <c r="NCE144" s="205"/>
      <c r="NCF144" s="205"/>
      <c r="NCG144" s="205"/>
      <c r="NCH144" s="205"/>
      <c r="NCI144" s="205"/>
      <c r="NCJ144" s="205"/>
      <c r="NCK144" s="205"/>
      <c r="NCL144" s="205"/>
      <c r="NCM144" s="205"/>
      <c r="NCN144" s="205"/>
      <c r="NCO144" s="205"/>
      <c r="NCP144" s="205"/>
      <c r="NCQ144" s="205"/>
      <c r="NCR144" s="205"/>
      <c r="NCS144" s="205"/>
      <c r="NCT144" s="205"/>
      <c r="NCU144" s="205"/>
      <c r="NCV144" s="205"/>
      <c r="NCW144" s="205"/>
      <c r="NCX144" s="205"/>
      <c r="NCY144" s="205"/>
      <c r="NCZ144" s="205"/>
      <c r="NDA144" s="205"/>
      <c r="NDB144" s="205"/>
      <c r="NDC144" s="205"/>
      <c r="NDD144" s="205"/>
      <c r="NDE144" s="205"/>
      <c r="NDF144" s="205"/>
      <c r="NDG144" s="205"/>
      <c r="NDH144" s="205"/>
      <c r="NDI144" s="205"/>
      <c r="NDJ144" s="205"/>
      <c r="NDK144" s="205"/>
      <c r="NDL144" s="205"/>
      <c r="NDM144" s="205"/>
      <c r="NDN144" s="205"/>
      <c r="NDO144" s="205"/>
      <c r="NDP144" s="205"/>
      <c r="NDQ144" s="205"/>
      <c r="NDR144" s="205"/>
      <c r="NDS144" s="205"/>
      <c r="NDT144" s="205"/>
      <c r="NDU144" s="205"/>
      <c r="NDV144" s="205"/>
      <c r="NDW144" s="205"/>
      <c r="NDX144" s="205"/>
      <c r="NDY144" s="205"/>
      <c r="NDZ144" s="205"/>
      <c r="NEA144" s="205"/>
      <c r="NEB144" s="205"/>
      <c r="NEC144" s="205"/>
      <c r="NED144" s="205"/>
      <c r="NEE144" s="205"/>
      <c r="NEF144" s="205"/>
      <c r="NEG144" s="205"/>
      <c r="NEH144" s="205"/>
      <c r="NEI144" s="205"/>
      <c r="NEJ144" s="205"/>
      <c r="NEK144" s="205"/>
      <c r="NEL144" s="205"/>
      <c r="NEM144" s="205"/>
      <c r="NEN144" s="205"/>
      <c r="NEO144" s="205"/>
      <c r="NEP144" s="205"/>
      <c r="NEQ144" s="205"/>
      <c r="NER144" s="205"/>
      <c r="NES144" s="205"/>
      <c r="NET144" s="205"/>
      <c r="NEU144" s="205"/>
      <c r="NEV144" s="205"/>
      <c r="NEW144" s="205"/>
      <c r="NEX144" s="205"/>
      <c r="NEY144" s="205"/>
      <c r="NEZ144" s="205"/>
      <c r="NFA144" s="205"/>
      <c r="NFB144" s="205"/>
      <c r="NFC144" s="205"/>
      <c r="NFD144" s="205"/>
      <c r="NFE144" s="205"/>
      <c r="NFF144" s="205"/>
      <c r="NFG144" s="205"/>
      <c r="NFH144" s="205"/>
      <c r="NFI144" s="205"/>
      <c r="NFJ144" s="205"/>
      <c r="NFK144" s="205"/>
      <c r="NFL144" s="205"/>
      <c r="NFM144" s="205"/>
      <c r="NFN144" s="205"/>
      <c r="NFO144" s="205"/>
      <c r="NFP144" s="205"/>
      <c r="NFQ144" s="205"/>
      <c r="NFR144" s="205"/>
      <c r="NFS144" s="205"/>
      <c r="NFT144" s="205"/>
      <c r="NFU144" s="205"/>
      <c r="NFV144" s="205"/>
      <c r="NFW144" s="205"/>
      <c r="NFX144" s="205"/>
      <c r="NFY144" s="205"/>
      <c r="NFZ144" s="205"/>
      <c r="NGA144" s="205"/>
      <c r="NGB144" s="205"/>
      <c r="NGC144" s="205"/>
      <c r="NGD144" s="205"/>
      <c r="NGE144" s="205"/>
      <c r="NGF144" s="205"/>
      <c r="NGG144" s="205"/>
      <c r="NGH144" s="205"/>
      <c r="NGI144" s="205"/>
      <c r="NGJ144" s="205"/>
      <c r="NGK144" s="205"/>
      <c r="NGL144" s="205"/>
      <c r="NGM144" s="205"/>
      <c r="NGN144" s="205"/>
      <c r="NGO144" s="205"/>
      <c r="NGP144" s="205"/>
      <c r="NGQ144" s="205"/>
      <c r="NGR144" s="205"/>
      <c r="NGS144" s="205"/>
      <c r="NGT144" s="205"/>
      <c r="NGU144" s="205"/>
      <c r="NGV144" s="205"/>
      <c r="NGW144" s="205"/>
      <c r="NGX144" s="205"/>
      <c r="NGY144" s="205"/>
      <c r="NGZ144" s="205"/>
      <c r="NHA144" s="205"/>
      <c r="NHB144" s="205"/>
      <c r="NHC144" s="205"/>
      <c r="NHD144" s="205"/>
      <c r="NHE144" s="205"/>
      <c r="NHF144" s="205"/>
      <c r="NHG144" s="205"/>
      <c r="NHH144" s="205"/>
      <c r="NHI144" s="205"/>
      <c r="NHJ144" s="205"/>
      <c r="NHK144" s="205"/>
      <c r="NHL144" s="205"/>
      <c r="NHM144" s="205"/>
      <c r="NHN144" s="205"/>
      <c r="NHO144" s="205"/>
      <c r="NHP144" s="205"/>
      <c r="NHQ144" s="205"/>
      <c r="NHR144" s="205"/>
      <c r="NHS144" s="205"/>
      <c r="NHT144" s="205"/>
      <c r="NHU144" s="205"/>
      <c r="NHV144" s="205"/>
      <c r="NHW144" s="205"/>
      <c r="NHX144" s="205"/>
      <c r="NHY144" s="205"/>
      <c r="NHZ144" s="205"/>
      <c r="NIA144" s="205"/>
      <c r="NIB144" s="205"/>
      <c r="NIC144" s="205"/>
      <c r="NID144" s="205"/>
      <c r="NIE144" s="205"/>
      <c r="NIF144" s="205"/>
      <c r="NIG144" s="205"/>
      <c r="NIH144" s="205"/>
      <c r="NII144" s="205"/>
      <c r="NIJ144" s="205"/>
      <c r="NIK144" s="205"/>
      <c r="NIL144" s="205"/>
      <c r="NIM144" s="205"/>
      <c r="NIN144" s="205"/>
      <c r="NIO144" s="205"/>
      <c r="NIP144" s="205"/>
      <c r="NIQ144" s="205"/>
      <c r="NIR144" s="205"/>
      <c r="NIS144" s="205"/>
      <c r="NIT144" s="205"/>
      <c r="NIU144" s="205"/>
      <c r="NIV144" s="205"/>
      <c r="NIW144" s="205"/>
      <c r="NIX144" s="205"/>
      <c r="NIY144" s="205"/>
      <c r="NIZ144" s="205"/>
      <c r="NJA144" s="205"/>
      <c r="NJB144" s="205"/>
      <c r="NJC144" s="205"/>
      <c r="NJD144" s="205"/>
      <c r="NJE144" s="205"/>
      <c r="NJF144" s="205"/>
      <c r="NJG144" s="205"/>
      <c r="NJN144" s="205"/>
      <c r="NJO144" s="205"/>
      <c r="NJP144" s="205"/>
      <c r="NJQ144" s="205"/>
      <c r="NJR144" s="205"/>
      <c r="NJS144" s="205"/>
      <c r="NJT144" s="205"/>
      <c r="NJU144" s="205"/>
      <c r="NJV144" s="205"/>
      <c r="NJW144" s="205"/>
      <c r="NJX144" s="205"/>
      <c r="NJY144" s="205"/>
      <c r="NJZ144" s="205"/>
      <c r="NKA144" s="205"/>
      <c r="NKB144" s="205"/>
      <c r="NKC144" s="205"/>
      <c r="NKD144" s="205"/>
      <c r="NKE144" s="205"/>
      <c r="NKF144" s="205"/>
      <c r="NKG144" s="205"/>
      <c r="NKH144" s="205"/>
      <c r="NKI144" s="205"/>
      <c r="NKJ144" s="205"/>
      <c r="NKK144" s="205"/>
      <c r="NKL144" s="205"/>
      <c r="NKM144" s="205"/>
      <c r="NKN144" s="205"/>
      <c r="NKO144" s="205"/>
      <c r="NKP144" s="205"/>
      <c r="NKQ144" s="205"/>
      <c r="NKR144" s="205"/>
      <c r="NKS144" s="205"/>
      <c r="NKT144" s="205"/>
      <c r="NKU144" s="205"/>
      <c r="NKV144" s="205"/>
      <c r="NKW144" s="205"/>
      <c r="NKX144" s="205"/>
      <c r="NKY144" s="205"/>
      <c r="NKZ144" s="205"/>
      <c r="NLA144" s="205"/>
      <c r="NLB144" s="205"/>
      <c r="NLC144" s="205"/>
      <c r="NLD144" s="205"/>
      <c r="NLE144" s="205"/>
      <c r="NLF144" s="205"/>
      <c r="NLG144" s="205"/>
      <c r="NLH144" s="205"/>
      <c r="NLI144" s="205"/>
      <c r="NLJ144" s="205"/>
      <c r="NLK144" s="205"/>
      <c r="NLL144" s="205"/>
      <c r="NLM144" s="205"/>
      <c r="NLN144" s="205"/>
      <c r="NLO144" s="205"/>
      <c r="NLP144" s="205"/>
      <c r="NLQ144" s="205"/>
      <c r="NLR144" s="205"/>
      <c r="NLS144" s="205"/>
      <c r="NLT144" s="205"/>
      <c r="NLU144" s="205"/>
      <c r="NLV144" s="205"/>
      <c r="NLW144" s="205"/>
      <c r="NLX144" s="205"/>
      <c r="NLY144" s="205"/>
      <c r="NLZ144" s="205"/>
      <c r="NMA144" s="205"/>
      <c r="NMB144" s="205"/>
      <c r="NMC144" s="205"/>
      <c r="NMD144" s="205"/>
      <c r="NME144" s="205"/>
      <c r="NMF144" s="205"/>
      <c r="NMG144" s="205"/>
      <c r="NMH144" s="205"/>
      <c r="NMI144" s="205"/>
      <c r="NMJ144" s="205"/>
      <c r="NMK144" s="205"/>
      <c r="NML144" s="205"/>
      <c r="NMM144" s="205"/>
      <c r="NMN144" s="205"/>
      <c r="NMO144" s="205"/>
      <c r="NMP144" s="205"/>
      <c r="NMQ144" s="205"/>
      <c r="NMR144" s="205"/>
      <c r="NMS144" s="205"/>
      <c r="NMT144" s="205"/>
      <c r="NMU144" s="205"/>
      <c r="NMV144" s="205"/>
      <c r="NMW144" s="205"/>
      <c r="NMX144" s="205"/>
      <c r="NMY144" s="205"/>
      <c r="NMZ144" s="205"/>
      <c r="NNA144" s="205"/>
      <c r="NNB144" s="205"/>
      <c r="NNC144" s="205"/>
      <c r="NND144" s="205"/>
      <c r="NNE144" s="205"/>
      <c r="NNF144" s="205"/>
      <c r="NNG144" s="205"/>
      <c r="NNH144" s="205"/>
      <c r="NNI144" s="205"/>
      <c r="NNJ144" s="205"/>
      <c r="NNK144" s="205"/>
      <c r="NNL144" s="205"/>
      <c r="NNM144" s="205"/>
      <c r="NNN144" s="205"/>
      <c r="NNO144" s="205"/>
      <c r="NNP144" s="205"/>
      <c r="NNQ144" s="205"/>
      <c r="NNR144" s="205"/>
      <c r="NNS144" s="205"/>
      <c r="NNT144" s="205"/>
      <c r="NNU144" s="205"/>
      <c r="NNV144" s="205"/>
      <c r="NNW144" s="205"/>
      <c r="NNX144" s="205"/>
      <c r="NNY144" s="205"/>
      <c r="NNZ144" s="205"/>
      <c r="NOA144" s="205"/>
      <c r="NOB144" s="205"/>
      <c r="NOC144" s="205"/>
      <c r="NOD144" s="205"/>
      <c r="NOE144" s="205"/>
      <c r="NOF144" s="205"/>
      <c r="NOG144" s="205"/>
      <c r="NOH144" s="205"/>
      <c r="NOI144" s="205"/>
      <c r="NOJ144" s="205"/>
      <c r="NOK144" s="205"/>
      <c r="NOL144" s="205"/>
      <c r="NOM144" s="205"/>
      <c r="NON144" s="205"/>
      <c r="NOO144" s="205"/>
      <c r="NOP144" s="205"/>
      <c r="NOQ144" s="205"/>
      <c r="NOR144" s="205"/>
      <c r="NOS144" s="205"/>
      <c r="NOT144" s="205"/>
      <c r="NOU144" s="205"/>
      <c r="NOV144" s="205"/>
      <c r="NOW144" s="205"/>
      <c r="NOX144" s="205"/>
      <c r="NOY144" s="205"/>
      <c r="NOZ144" s="205"/>
      <c r="NPA144" s="205"/>
      <c r="NPB144" s="205"/>
      <c r="NPC144" s="205"/>
      <c r="NPD144" s="205"/>
      <c r="NPE144" s="205"/>
      <c r="NPF144" s="205"/>
      <c r="NPG144" s="205"/>
      <c r="NPH144" s="205"/>
      <c r="NPI144" s="205"/>
      <c r="NPJ144" s="205"/>
      <c r="NPK144" s="205"/>
      <c r="NPL144" s="205"/>
      <c r="NPM144" s="205"/>
      <c r="NPN144" s="205"/>
      <c r="NPO144" s="205"/>
      <c r="NPP144" s="205"/>
      <c r="NPQ144" s="205"/>
      <c r="NPR144" s="205"/>
      <c r="NPS144" s="205"/>
      <c r="NPT144" s="205"/>
      <c r="NPU144" s="205"/>
      <c r="NPV144" s="205"/>
      <c r="NPW144" s="205"/>
      <c r="NPX144" s="205"/>
      <c r="NPY144" s="205"/>
      <c r="NPZ144" s="205"/>
      <c r="NQA144" s="205"/>
      <c r="NQB144" s="205"/>
      <c r="NQC144" s="205"/>
      <c r="NQD144" s="205"/>
      <c r="NQE144" s="205"/>
      <c r="NQF144" s="205"/>
      <c r="NQG144" s="205"/>
      <c r="NQH144" s="205"/>
      <c r="NQI144" s="205"/>
      <c r="NQJ144" s="205"/>
      <c r="NQK144" s="205"/>
      <c r="NQL144" s="205"/>
      <c r="NQM144" s="205"/>
      <c r="NQN144" s="205"/>
      <c r="NQO144" s="205"/>
      <c r="NQP144" s="205"/>
      <c r="NQQ144" s="205"/>
      <c r="NQR144" s="205"/>
      <c r="NQS144" s="205"/>
      <c r="NQT144" s="205"/>
      <c r="NQU144" s="205"/>
      <c r="NQV144" s="205"/>
      <c r="NQW144" s="205"/>
      <c r="NQX144" s="205"/>
      <c r="NQY144" s="205"/>
      <c r="NQZ144" s="205"/>
      <c r="NRA144" s="205"/>
      <c r="NRB144" s="205"/>
      <c r="NRC144" s="205"/>
      <c r="NRD144" s="205"/>
      <c r="NRE144" s="205"/>
      <c r="NRF144" s="205"/>
      <c r="NRG144" s="205"/>
      <c r="NRH144" s="205"/>
      <c r="NRI144" s="205"/>
      <c r="NRJ144" s="205"/>
      <c r="NRK144" s="205"/>
      <c r="NRL144" s="205"/>
      <c r="NRM144" s="205"/>
      <c r="NRN144" s="205"/>
      <c r="NRO144" s="205"/>
      <c r="NRP144" s="205"/>
      <c r="NRQ144" s="205"/>
      <c r="NRR144" s="205"/>
      <c r="NRS144" s="205"/>
      <c r="NRT144" s="205"/>
      <c r="NRU144" s="205"/>
      <c r="NRV144" s="205"/>
      <c r="NRW144" s="205"/>
      <c r="NRX144" s="205"/>
      <c r="NRY144" s="205"/>
      <c r="NRZ144" s="205"/>
      <c r="NSA144" s="205"/>
      <c r="NSB144" s="205"/>
      <c r="NSC144" s="205"/>
      <c r="NSD144" s="205"/>
      <c r="NSE144" s="205"/>
      <c r="NSF144" s="205"/>
      <c r="NSG144" s="205"/>
      <c r="NSH144" s="205"/>
      <c r="NSI144" s="205"/>
      <c r="NSJ144" s="205"/>
      <c r="NSK144" s="205"/>
      <c r="NSL144" s="205"/>
      <c r="NSM144" s="205"/>
      <c r="NSN144" s="205"/>
      <c r="NSO144" s="205"/>
      <c r="NSP144" s="205"/>
      <c r="NSQ144" s="205"/>
      <c r="NSR144" s="205"/>
      <c r="NSS144" s="205"/>
      <c r="NST144" s="205"/>
      <c r="NSU144" s="205"/>
      <c r="NSV144" s="205"/>
      <c r="NSW144" s="205"/>
      <c r="NSX144" s="205"/>
      <c r="NSY144" s="205"/>
      <c r="NSZ144" s="205"/>
      <c r="NTA144" s="205"/>
      <c r="NTB144" s="205"/>
      <c r="NTC144" s="205"/>
      <c r="NTJ144" s="205"/>
      <c r="NTK144" s="205"/>
      <c r="NTL144" s="205"/>
      <c r="NTM144" s="205"/>
      <c r="NTN144" s="205"/>
      <c r="NTO144" s="205"/>
      <c r="NTP144" s="205"/>
      <c r="NTQ144" s="205"/>
      <c r="NTR144" s="205"/>
      <c r="NTS144" s="205"/>
      <c r="NTT144" s="205"/>
      <c r="NTU144" s="205"/>
      <c r="NTV144" s="205"/>
      <c r="NTW144" s="205"/>
      <c r="NTX144" s="205"/>
      <c r="NTY144" s="205"/>
      <c r="NTZ144" s="205"/>
      <c r="NUA144" s="205"/>
      <c r="NUB144" s="205"/>
      <c r="NUC144" s="205"/>
      <c r="NUD144" s="205"/>
      <c r="NUE144" s="205"/>
      <c r="NUF144" s="205"/>
      <c r="NUG144" s="205"/>
      <c r="NUH144" s="205"/>
      <c r="NUI144" s="205"/>
      <c r="NUJ144" s="205"/>
      <c r="NUK144" s="205"/>
      <c r="NUL144" s="205"/>
      <c r="NUM144" s="205"/>
      <c r="NUN144" s="205"/>
      <c r="NUO144" s="205"/>
      <c r="NUP144" s="205"/>
      <c r="NUQ144" s="205"/>
      <c r="NUR144" s="205"/>
      <c r="NUS144" s="205"/>
      <c r="NUT144" s="205"/>
      <c r="NUU144" s="205"/>
      <c r="NUV144" s="205"/>
      <c r="NUW144" s="205"/>
      <c r="NUX144" s="205"/>
      <c r="NUY144" s="205"/>
      <c r="NUZ144" s="205"/>
      <c r="NVA144" s="205"/>
      <c r="NVB144" s="205"/>
      <c r="NVC144" s="205"/>
      <c r="NVD144" s="205"/>
      <c r="NVE144" s="205"/>
      <c r="NVF144" s="205"/>
      <c r="NVG144" s="205"/>
      <c r="NVH144" s="205"/>
      <c r="NVI144" s="205"/>
      <c r="NVJ144" s="205"/>
      <c r="NVK144" s="205"/>
      <c r="NVL144" s="205"/>
      <c r="NVM144" s="205"/>
      <c r="NVN144" s="205"/>
      <c r="NVO144" s="205"/>
      <c r="NVP144" s="205"/>
      <c r="NVQ144" s="205"/>
      <c r="NVR144" s="205"/>
      <c r="NVS144" s="205"/>
      <c r="NVT144" s="205"/>
      <c r="NVU144" s="205"/>
      <c r="NVV144" s="205"/>
      <c r="NVW144" s="205"/>
      <c r="NVX144" s="205"/>
      <c r="NVY144" s="205"/>
      <c r="NVZ144" s="205"/>
      <c r="NWA144" s="205"/>
      <c r="NWB144" s="205"/>
      <c r="NWC144" s="205"/>
      <c r="NWD144" s="205"/>
      <c r="NWE144" s="205"/>
      <c r="NWF144" s="205"/>
      <c r="NWG144" s="205"/>
      <c r="NWH144" s="205"/>
      <c r="NWI144" s="205"/>
      <c r="NWJ144" s="205"/>
      <c r="NWK144" s="205"/>
      <c r="NWL144" s="205"/>
      <c r="NWM144" s="205"/>
      <c r="NWN144" s="205"/>
      <c r="NWO144" s="205"/>
      <c r="NWP144" s="205"/>
      <c r="NWQ144" s="205"/>
      <c r="NWR144" s="205"/>
      <c r="NWS144" s="205"/>
      <c r="NWT144" s="205"/>
      <c r="NWU144" s="205"/>
      <c r="NWV144" s="205"/>
      <c r="NWW144" s="205"/>
      <c r="NWX144" s="205"/>
      <c r="NWY144" s="205"/>
      <c r="NWZ144" s="205"/>
      <c r="NXA144" s="205"/>
      <c r="NXB144" s="205"/>
      <c r="NXC144" s="205"/>
      <c r="NXD144" s="205"/>
      <c r="NXE144" s="205"/>
      <c r="NXF144" s="205"/>
      <c r="NXG144" s="205"/>
      <c r="NXH144" s="205"/>
      <c r="NXI144" s="205"/>
      <c r="NXJ144" s="205"/>
      <c r="NXK144" s="205"/>
      <c r="NXL144" s="205"/>
      <c r="NXM144" s="205"/>
      <c r="NXN144" s="205"/>
      <c r="NXO144" s="205"/>
      <c r="NXP144" s="205"/>
      <c r="NXQ144" s="205"/>
      <c r="NXR144" s="205"/>
      <c r="NXS144" s="205"/>
      <c r="NXT144" s="205"/>
      <c r="NXU144" s="205"/>
      <c r="NXV144" s="205"/>
      <c r="NXW144" s="205"/>
      <c r="NXX144" s="205"/>
      <c r="NXY144" s="205"/>
      <c r="NXZ144" s="205"/>
      <c r="NYA144" s="205"/>
      <c r="NYB144" s="205"/>
      <c r="NYC144" s="205"/>
      <c r="NYD144" s="205"/>
      <c r="NYE144" s="205"/>
      <c r="NYF144" s="205"/>
      <c r="NYG144" s="205"/>
      <c r="NYH144" s="205"/>
      <c r="NYI144" s="205"/>
      <c r="NYJ144" s="205"/>
      <c r="NYK144" s="205"/>
      <c r="NYL144" s="205"/>
      <c r="NYM144" s="205"/>
      <c r="NYN144" s="205"/>
      <c r="NYO144" s="205"/>
      <c r="NYP144" s="205"/>
      <c r="NYQ144" s="205"/>
      <c r="NYR144" s="205"/>
      <c r="NYS144" s="205"/>
      <c r="NYT144" s="205"/>
      <c r="NYU144" s="205"/>
      <c r="NYV144" s="205"/>
      <c r="NYW144" s="205"/>
      <c r="NYX144" s="205"/>
      <c r="NYY144" s="205"/>
      <c r="NYZ144" s="205"/>
      <c r="NZA144" s="205"/>
      <c r="NZB144" s="205"/>
      <c r="NZC144" s="205"/>
      <c r="NZD144" s="205"/>
      <c r="NZE144" s="205"/>
      <c r="NZF144" s="205"/>
      <c r="NZG144" s="205"/>
      <c r="NZH144" s="205"/>
      <c r="NZI144" s="205"/>
      <c r="NZJ144" s="205"/>
      <c r="NZK144" s="205"/>
      <c r="NZL144" s="205"/>
      <c r="NZM144" s="205"/>
      <c r="NZN144" s="205"/>
      <c r="NZO144" s="205"/>
      <c r="NZP144" s="205"/>
      <c r="NZQ144" s="205"/>
      <c r="NZR144" s="205"/>
      <c r="NZS144" s="205"/>
      <c r="NZT144" s="205"/>
      <c r="NZU144" s="205"/>
      <c r="NZV144" s="205"/>
      <c r="NZW144" s="205"/>
      <c r="NZX144" s="205"/>
      <c r="NZY144" s="205"/>
      <c r="NZZ144" s="205"/>
      <c r="OAA144" s="205"/>
      <c r="OAB144" s="205"/>
      <c r="OAC144" s="205"/>
      <c r="OAD144" s="205"/>
      <c r="OAE144" s="205"/>
      <c r="OAF144" s="205"/>
      <c r="OAG144" s="205"/>
      <c r="OAH144" s="205"/>
      <c r="OAI144" s="205"/>
      <c r="OAJ144" s="205"/>
      <c r="OAK144" s="205"/>
      <c r="OAL144" s="205"/>
      <c r="OAM144" s="205"/>
      <c r="OAN144" s="205"/>
      <c r="OAO144" s="205"/>
      <c r="OAP144" s="205"/>
      <c r="OAQ144" s="205"/>
      <c r="OAR144" s="205"/>
      <c r="OAS144" s="205"/>
      <c r="OAT144" s="205"/>
      <c r="OAU144" s="205"/>
      <c r="OAV144" s="205"/>
      <c r="OAW144" s="205"/>
      <c r="OAX144" s="205"/>
      <c r="OAY144" s="205"/>
      <c r="OAZ144" s="205"/>
      <c r="OBA144" s="205"/>
      <c r="OBB144" s="205"/>
      <c r="OBC144" s="205"/>
      <c r="OBD144" s="205"/>
      <c r="OBE144" s="205"/>
      <c r="OBF144" s="205"/>
      <c r="OBG144" s="205"/>
      <c r="OBH144" s="205"/>
      <c r="OBI144" s="205"/>
      <c r="OBJ144" s="205"/>
      <c r="OBK144" s="205"/>
      <c r="OBL144" s="205"/>
      <c r="OBM144" s="205"/>
      <c r="OBN144" s="205"/>
      <c r="OBO144" s="205"/>
      <c r="OBP144" s="205"/>
      <c r="OBQ144" s="205"/>
      <c r="OBR144" s="205"/>
      <c r="OBS144" s="205"/>
      <c r="OBT144" s="205"/>
      <c r="OBU144" s="205"/>
      <c r="OBV144" s="205"/>
      <c r="OBW144" s="205"/>
      <c r="OBX144" s="205"/>
      <c r="OBY144" s="205"/>
      <c r="OBZ144" s="205"/>
      <c r="OCA144" s="205"/>
      <c r="OCB144" s="205"/>
      <c r="OCC144" s="205"/>
      <c r="OCD144" s="205"/>
      <c r="OCE144" s="205"/>
      <c r="OCF144" s="205"/>
      <c r="OCG144" s="205"/>
      <c r="OCH144" s="205"/>
      <c r="OCI144" s="205"/>
      <c r="OCJ144" s="205"/>
      <c r="OCK144" s="205"/>
      <c r="OCL144" s="205"/>
      <c r="OCM144" s="205"/>
      <c r="OCN144" s="205"/>
      <c r="OCO144" s="205"/>
      <c r="OCP144" s="205"/>
      <c r="OCQ144" s="205"/>
      <c r="OCR144" s="205"/>
      <c r="OCS144" s="205"/>
      <c r="OCT144" s="205"/>
      <c r="OCU144" s="205"/>
      <c r="OCV144" s="205"/>
      <c r="OCW144" s="205"/>
      <c r="OCX144" s="205"/>
      <c r="OCY144" s="205"/>
      <c r="ODF144" s="205"/>
      <c r="ODG144" s="205"/>
      <c r="ODH144" s="205"/>
      <c r="ODI144" s="205"/>
      <c r="ODJ144" s="205"/>
      <c r="ODK144" s="205"/>
      <c r="ODL144" s="205"/>
      <c r="ODM144" s="205"/>
      <c r="ODN144" s="205"/>
      <c r="ODO144" s="205"/>
      <c r="ODP144" s="205"/>
      <c r="ODQ144" s="205"/>
      <c r="ODR144" s="205"/>
      <c r="ODS144" s="205"/>
      <c r="ODT144" s="205"/>
      <c r="ODU144" s="205"/>
      <c r="ODV144" s="205"/>
      <c r="ODW144" s="205"/>
      <c r="ODX144" s="205"/>
      <c r="ODY144" s="205"/>
      <c r="ODZ144" s="205"/>
      <c r="OEA144" s="205"/>
      <c r="OEB144" s="205"/>
      <c r="OEC144" s="205"/>
      <c r="OED144" s="205"/>
      <c r="OEE144" s="205"/>
      <c r="OEF144" s="205"/>
      <c r="OEG144" s="205"/>
      <c r="OEH144" s="205"/>
      <c r="OEI144" s="205"/>
      <c r="OEJ144" s="205"/>
      <c r="OEK144" s="205"/>
      <c r="OEL144" s="205"/>
      <c r="OEM144" s="205"/>
      <c r="OEN144" s="205"/>
      <c r="OEO144" s="205"/>
      <c r="OEP144" s="205"/>
      <c r="OEQ144" s="205"/>
      <c r="OER144" s="205"/>
      <c r="OES144" s="205"/>
      <c r="OET144" s="205"/>
      <c r="OEU144" s="205"/>
      <c r="OEV144" s="205"/>
      <c r="OEW144" s="205"/>
      <c r="OEX144" s="205"/>
      <c r="OEY144" s="205"/>
      <c r="OEZ144" s="205"/>
      <c r="OFA144" s="205"/>
      <c r="OFB144" s="205"/>
      <c r="OFC144" s="205"/>
      <c r="OFD144" s="205"/>
      <c r="OFE144" s="205"/>
      <c r="OFF144" s="205"/>
      <c r="OFG144" s="205"/>
      <c r="OFH144" s="205"/>
      <c r="OFI144" s="205"/>
      <c r="OFJ144" s="205"/>
      <c r="OFK144" s="205"/>
      <c r="OFL144" s="205"/>
      <c r="OFM144" s="205"/>
      <c r="OFN144" s="205"/>
      <c r="OFO144" s="205"/>
      <c r="OFP144" s="205"/>
      <c r="OFQ144" s="205"/>
      <c r="OFR144" s="205"/>
      <c r="OFS144" s="205"/>
      <c r="OFT144" s="205"/>
      <c r="OFU144" s="205"/>
      <c r="OFV144" s="205"/>
      <c r="OFW144" s="205"/>
      <c r="OFX144" s="205"/>
      <c r="OFY144" s="205"/>
      <c r="OFZ144" s="205"/>
      <c r="OGA144" s="205"/>
      <c r="OGB144" s="205"/>
      <c r="OGC144" s="205"/>
      <c r="OGD144" s="205"/>
      <c r="OGE144" s="205"/>
      <c r="OGF144" s="205"/>
      <c r="OGG144" s="205"/>
      <c r="OGH144" s="205"/>
      <c r="OGI144" s="205"/>
      <c r="OGJ144" s="205"/>
      <c r="OGK144" s="205"/>
      <c r="OGL144" s="205"/>
      <c r="OGM144" s="205"/>
      <c r="OGN144" s="205"/>
      <c r="OGO144" s="205"/>
      <c r="OGP144" s="205"/>
      <c r="OGQ144" s="205"/>
      <c r="OGR144" s="205"/>
      <c r="OGS144" s="205"/>
      <c r="OGT144" s="205"/>
      <c r="OGU144" s="205"/>
      <c r="OGV144" s="205"/>
      <c r="OGW144" s="205"/>
      <c r="OGX144" s="205"/>
      <c r="OGY144" s="205"/>
      <c r="OGZ144" s="205"/>
      <c r="OHA144" s="205"/>
      <c r="OHB144" s="205"/>
      <c r="OHC144" s="205"/>
      <c r="OHD144" s="205"/>
      <c r="OHE144" s="205"/>
      <c r="OHF144" s="205"/>
      <c r="OHG144" s="205"/>
      <c r="OHH144" s="205"/>
      <c r="OHI144" s="205"/>
      <c r="OHJ144" s="205"/>
      <c r="OHK144" s="205"/>
      <c r="OHL144" s="205"/>
      <c r="OHM144" s="205"/>
      <c r="OHN144" s="205"/>
      <c r="OHO144" s="205"/>
      <c r="OHP144" s="205"/>
      <c r="OHQ144" s="205"/>
      <c r="OHR144" s="205"/>
      <c r="OHS144" s="205"/>
      <c r="OHT144" s="205"/>
      <c r="OHU144" s="205"/>
      <c r="OHV144" s="205"/>
      <c r="OHW144" s="205"/>
      <c r="OHX144" s="205"/>
      <c r="OHY144" s="205"/>
      <c r="OHZ144" s="205"/>
      <c r="OIA144" s="205"/>
      <c r="OIB144" s="205"/>
      <c r="OIC144" s="205"/>
      <c r="OID144" s="205"/>
      <c r="OIE144" s="205"/>
      <c r="OIF144" s="205"/>
      <c r="OIG144" s="205"/>
      <c r="OIH144" s="205"/>
      <c r="OII144" s="205"/>
      <c r="OIJ144" s="205"/>
      <c r="OIK144" s="205"/>
      <c r="OIL144" s="205"/>
      <c r="OIM144" s="205"/>
      <c r="OIN144" s="205"/>
      <c r="OIO144" s="205"/>
      <c r="OIP144" s="205"/>
      <c r="OIQ144" s="205"/>
      <c r="OIR144" s="205"/>
      <c r="OIS144" s="205"/>
      <c r="OIT144" s="205"/>
      <c r="OIU144" s="205"/>
      <c r="OIV144" s="205"/>
      <c r="OIW144" s="205"/>
      <c r="OIX144" s="205"/>
      <c r="OIY144" s="205"/>
      <c r="OIZ144" s="205"/>
      <c r="OJA144" s="205"/>
      <c r="OJB144" s="205"/>
      <c r="OJC144" s="205"/>
      <c r="OJD144" s="205"/>
      <c r="OJE144" s="205"/>
      <c r="OJF144" s="205"/>
      <c r="OJG144" s="205"/>
      <c r="OJH144" s="205"/>
      <c r="OJI144" s="205"/>
      <c r="OJJ144" s="205"/>
      <c r="OJK144" s="205"/>
      <c r="OJL144" s="205"/>
      <c r="OJM144" s="205"/>
      <c r="OJN144" s="205"/>
      <c r="OJO144" s="205"/>
      <c r="OJP144" s="205"/>
      <c r="OJQ144" s="205"/>
      <c r="OJR144" s="205"/>
      <c r="OJS144" s="205"/>
      <c r="OJT144" s="205"/>
      <c r="OJU144" s="205"/>
      <c r="OJV144" s="205"/>
      <c r="OJW144" s="205"/>
      <c r="OJX144" s="205"/>
      <c r="OJY144" s="205"/>
      <c r="OJZ144" s="205"/>
      <c r="OKA144" s="205"/>
      <c r="OKB144" s="205"/>
      <c r="OKC144" s="205"/>
      <c r="OKD144" s="205"/>
      <c r="OKE144" s="205"/>
      <c r="OKF144" s="205"/>
      <c r="OKG144" s="205"/>
      <c r="OKH144" s="205"/>
      <c r="OKI144" s="205"/>
      <c r="OKJ144" s="205"/>
      <c r="OKK144" s="205"/>
      <c r="OKL144" s="205"/>
      <c r="OKM144" s="205"/>
      <c r="OKN144" s="205"/>
      <c r="OKO144" s="205"/>
      <c r="OKP144" s="205"/>
      <c r="OKQ144" s="205"/>
      <c r="OKR144" s="205"/>
      <c r="OKS144" s="205"/>
      <c r="OKT144" s="205"/>
      <c r="OKU144" s="205"/>
      <c r="OKV144" s="205"/>
      <c r="OKW144" s="205"/>
      <c r="OKX144" s="205"/>
      <c r="OKY144" s="205"/>
      <c r="OKZ144" s="205"/>
      <c r="OLA144" s="205"/>
      <c r="OLB144" s="205"/>
      <c r="OLC144" s="205"/>
      <c r="OLD144" s="205"/>
      <c r="OLE144" s="205"/>
      <c r="OLF144" s="205"/>
      <c r="OLG144" s="205"/>
      <c r="OLH144" s="205"/>
      <c r="OLI144" s="205"/>
      <c r="OLJ144" s="205"/>
      <c r="OLK144" s="205"/>
      <c r="OLL144" s="205"/>
      <c r="OLM144" s="205"/>
      <c r="OLN144" s="205"/>
      <c r="OLO144" s="205"/>
      <c r="OLP144" s="205"/>
      <c r="OLQ144" s="205"/>
      <c r="OLR144" s="205"/>
      <c r="OLS144" s="205"/>
      <c r="OLT144" s="205"/>
      <c r="OLU144" s="205"/>
      <c r="OLV144" s="205"/>
      <c r="OLW144" s="205"/>
      <c r="OLX144" s="205"/>
      <c r="OLY144" s="205"/>
      <c r="OLZ144" s="205"/>
      <c r="OMA144" s="205"/>
      <c r="OMB144" s="205"/>
      <c r="OMC144" s="205"/>
      <c r="OMD144" s="205"/>
      <c r="OME144" s="205"/>
      <c r="OMF144" s="205"/>
      <c r="OMG144" s="205"/>
      <c r="OMH144" s="205"/>
      <c r="OMI144" s="205"/>
      <c r="OMJ144" s="205"/>
      <c r="OMK144" s="205"/>
      <c r="OML144" s="205"/>
      <c r="OMM144" s="205"/>
      <c r="OMN144" s="205"/>
      <c r="OMO144" s="205"/>
      <c r="OMP144" s="205"/>
      <c r="OMQ144" s="205"/>
      <c r="OMR144" s="205"/>
      <c r="OMS144" s="205"/>
      <c r="OMT144" s="205"/>
      <c r="OMU144" s="205"/>
      <c r="ONB144" s="205"/>
      <c r="ONC144" s="205"/>
      <c r="OND144" s="205"/>
      <c r="ONE144" s="205"/>
      <c r="ONF144" s="205"/>
      <c r="ONG144" s="205"/>
      <c r="ONH144" s="205"/>
      <c r="ONI144" s="205"/>
      <c r="ONJ144" s="205"/>
      <c r="ONK144" s="205"/>
      <c r="ONL144" s="205"/>
      <c r="ONM144" s="205"/>
      <c r="ONN144" s="205"/>
      <c r="ONO144" s="205"/>
      <c r="ONP144" s="205"/>
      <c r="ONQ144" s="205"/>
      <c r="ONR144" s="205"/>
      <c r="ONS144" s="205"/>
      <c r="ONT144" s="205"/>
      <c r="ONU144" s="205"/>
      <c r="ONV144" s="205"/>
      <c r="ONW144" s="205"/>
      <c r="ONX144" s="205"/>
      <c r="ONY144" s="205"/>
      <c r="ONZ144" s="205"/>
      <c r="OOA144" s="205"/>
      <c r="OOB144" s="205"/>
      <c r="OOC144" s="205"/>
      <c r="OOD144" s="205"/>
      <c r="OOE144" s="205"/>
      <c r="OOF144" s="205"/>
      <c r="OOG144" s="205"/>
      <c r="OOH144" s="205"/>
      <c r="OOI144" s="205"/>
      <c r="OOJ144" s="205"/>
      <c r="OOK144" s="205"/>
      <c r="OOL144" s="205"/>
      <c r="OOM144" s="205"/>
      <c r="OON144" s="205"/>
      <c r="OOO144" s="205"/>
      <c r="OOP144" s="205"/>
      <c r="OOQ144" s="205"/>
      <c r="OOR144" s="205"/>
      <c r="OOS144" s="205"/>
      <c r="OOT144" s="205"/>
      <c r="OOU144" s="205"/>
      <c r="OOV144" s="205"/>
      <c r="OOW144" s="205"/>
      <c r="OOX144" s="205"/>
      <c r="OOY144" s="205"/>
      <c r="OOZ144" s="205"/>
      <c r="OPA144" s="205"/>
      <c r="OPB144" s="205"/>
      <c r="OPC144" s="205"/>
      <c r="OPD144" s="205"/>
      <c r="OPE144" s="205"/>
      <c r="OPF144" s="205"/>
      <c r="OPG144" s="205"/>
      <c r="OPH144" s="205"/>
      <c r="OPI144" s="205"/>
      <c r="OPJ144" s="205"/>
      <c r="OPK144" s="205"/>
      <c r="OPL144" s="205"/>
      <c r="OPM144" s="205"/>
      <c r="OPN144" s="205"/>
      <c r="OPO144" s="205"/>
      <c r="OPP144" s="205"/>
      <c r="OPQ144" s="205"/>
      <c r="OPR144" s="205"/>
      <c r="OPS144" s="205"/>
      <c r="OPT144" s="205"/>
      <c r="OPU144" s="205"/>
      <c r="OPV144" s="205"/>
      <c r="OPW144" s="205"/>
      <c r="OPX144" s="205"/>
      <c r="OPY144" s="205"/>
      <c r="OPZ144" s="205"/>
      <c r="OQA144" s="205"/>
      <c r="OQB144" s="205"/>
      <c r="OQC144" s="205"/>
      <c r="OQD144" s="205"/>
      <c r="OQE144" s="205"/>
      <c r="OQF144" s="205"/>
      <c r="OQG144" s="205"/>
      <c r="OQH144" s="205"/>
      <c r="OQI144" s="205"/>
      <c r="OQJ144" s="205"/>
      <c r="OQK144" s="205"/>
      <c r="OQL144" s="205"/>
      <c r="OQM144" s="205"/>
      <c r="OQN144" s="205"/>
      <c r="OQO144" s="205"/>
      <c r="OQP144" s="205"/>
      <c r="OQQ144" s="205"/>
      <c r="OQR144" s="205"/>
      <c r="OQS144" s="205"/>
      <c r="OQT144" s="205"/>
      <c r="OQU144" s="205"/>
      <c r="OQV144" s="205"/>
      <c r="OQW144" s="205"/>
      <c r="OQX144" s="205"/>
      <c r="OQY144" s="205"/>
      <c r="OQZ144" s="205"/>
      <c r="ORA144" s="205"/>
      <c r="ORB144" s="205"/>
      <c r="ORC144" s="205"/>
      <c r="ORD144" s="205"/>
      <c r="ORE144" s="205"/>
      <c r="ORF144" s="205"/>
      <c r="ORG144" s="205"/>
      <c r="ORH144" s="205"/>
      <c r="ORI144" s="205"/>
      <c r="ORJ144" s="205"/>
      <c r="ORK144" s="205"/>
      <c r="ORL144" s="205"/>
      <c r="ORM144" s="205"/>
      <c r="ORN144" s="205"/>
      <c r="ORO144" s="205"/>
      <c r="ORP144" s="205"/>
      <c r="ORQ144" s="205"/>
      <c r="ORR144" s="205"/>
      <c r="ORS144" s="205"/>
      <c r="ORT144" s="205"/>
      <c r="ORU144" s="205"/>
      <c r="ORV144" s="205"/>
      <c r="ORW144" s="205"/>
      <c r="ORX144" s="205"/>
      <c r="ORY144" s="205"/>
      <c r="ORZ144" s="205"/>
      <c r="OSA144" s="205"/>
      <c r="OSB144" s="205"/>
      <c r="OSC144" s="205"/>
      <c r="OSD144" s="205"/>
      <c r="OSE144" s="205"/>
      <c r="OSF144" s="205"/>
      <c r="OSG144" s="205"/>
      <c r="OSH144" s="205"/>
      <c r="OSI144" s="205"/>
      <c r="OSJ144" s="205"/>
      <c r="OSK144" s="205"/>
      <c r="OSL144" s="205"/>
      <c r="OSM144" s="205"/>
      <c r="OSN144" s="205"/>
      <c r="OSO144" s="205"/>
      <c r="OSP144" s="205"/>
      <c r="OSQ144" s="205"/>
      <c r="OSR144" s="205"/>
      <c r="OSS144" s="205"/>
      <c r="OST144" s="205"/>
      <c r="OSU144" s="205"/>
      <c r="OSV144" s="205"/>
      <c r="OSW144" s="205"/>
      <c r="OSX144" s="205"/>
      <c r="OSY144" s="205"/>
      <c r="OSZ144" s="205"/>
      <c r="OTA144" s="205"/>
      <c r="OTB144" s="205"/>
      <c r="OTC144" s="205"/>
      <c r="OTD144" s="205"/>
      <c r="OTE144" s="205"/>
      <c r="OTF144" s="205"/>
      <c r="OTG144" s="205"/>
      <c r="OTH144" s="205"/>
      <c r="OTI144" s="205"/>
      <c r="OTJ144" s="205"/>
      <c r="OTK144" s="205"/>
      <c r="OTL144" s="205"/>
      <c r="OTM144" s="205"/>
      <c r="OTN144" s="205"/>
      <c r="OTO144" s="205"/>
      <c r="OTP144" s="205"/>
      <c r="OTQ144" s="205"/>
      <c r="OTR144" s="205"/>
      <c r="OTS144" s="205"/>
      <c r="OTT144" s="205"/>
      <c r="OTU144" s="205"/>
      <c r="OTV144" s="205"/>
      <c r="OTW144" s="205"/>
      <c r="OTX144" s="205"/>
      <c r="OTY144" s="205"/>
      <c r="OTZ144" s="205"/>
      <c r="OUA144" s="205"/>
      <c r="OUB144" s="205"/>
      <c r="OUC144" s="205"/>
      <c r="OUD144" s="205"/>
      <c r="OUE144" s="205"/>
      <c r="OUF144" s="205"/>
      <c r="OUG144" s="205"/>
      <c r="OUH144" s="205"/>
      <c r="OUI144" s="205"/>
      <c r="OUJ144" s="205"/>
      <c r="OUK144" s="205"/>
      <c r="OUL144" s="205"/>
      <c r="OUM144" s="205"/>
      <c r="OUN144" s="205"/>
      <c r="OUO144" s="205"/>
      <c r="OUP144" s="205"/>
      <c r="OUQ144" s="205"/>
      <c r="OUR144" s="205"/>
      <c r="OUS144" s="205"/>
      <c r="OUT144" s="205"/>
      <c r="OUU144" s="205"/>
      <c r="OUV144" s="205"/>
      <c r="OUW144" s="205"/>
      <c r="OUX144" s="205"/>
      <c r="OUY144" s="205"/>
      <c r="OUZ144" s="205"/>
      <c r="OVA144" s="205"/>
      <c r="OVB144" s="205"/>
      <c r="OVC144" s="205"/>
      <c r="OVD144" s="205"/>
      <c r="OVE144" s="205"/>
      <c r="OVF144" s="205"/>
      <c r="OVG144" s="205"/>
      <c r="OVH144" s="205"/>
      <c r="OVI144" s="205"/>
      <c r="OVJ144" s="205"/>
      <c r="OVK144" s="205"/>
      <c r="OVL144" s="205"/>
      <c r="OVM144" s="205"/>
      <c r="OVN144" s="205"/>
      <c r="OVO144" s="205"/>
      <c r="OVP144" s="205"/>
      <c r="OVQ144" s="205"/>
      <c r="OVR144" s="205"/>
      <c r="OVS144" s="205"/>
      <c r="OVT144" s="205"/>
      <c r="OVU144" s="205"/>
      <c r="OVV144" s="205"/>
      <c r="OVW144" s="205"/>
      <c r="OVX144" s="205"/>
      <c r="OVY144" s="205"/>
      <c r="OVZ144" s="205"/>
      <c r="OWA144" s="205"/>
      <c r="OWB144" s="205"/>
      <c r="OWC144" s="205"/>
      <c r="OWD144" s="205"/>
      <c r="OWE144" s="205"/>
      <c r="OWF144" s="205"/>
      <c r="OWG144" s="205"/>
      <c r="OWH144" s="205"/>
      <c r="OWI144" s="205"/>
      <c r="OWJ144" s="205"/>
      <c r="OWK144" s="205"/>
      <c r="OWL144" s="205"/>
      <c r="OWM144" s="205"/>
      <c r="OWN144" s="205"/>
      <c r="OWO144" s="205"/>
      <c r="OWP144" s="205"/>
      <c r="OWQ144" s="205"/>
      <c r="OWX144" s="205"/>
      <c r="OWY144" s="205"/>
      <c r="OWZ144" s="205"/>
      <c r="OXA144" s="205"/>
      <c r="OXB144" s="205"/>
      <c r="OXC144" s="205"/>
      <c r="OXD144" s="205"/>
      <c r="OXE144" s="205"/>
      <c r="OXF144" s="205"/>
      <c r="OXG144" s="205"/>
      <c r="OXH144" s="205"/>
      <c r="OXI144" s="205"/>
      <c r="OXJ144" s="205"/>
      <c r="OXK144" s="205"/>
      <c r="OXL144" s="205"/>
      <c r="OXM144" s="205"/>
      <c r="OXN144" s="205"/>
      <c r="OXO144" s="205"/>
      <c r="OXP144" s="205"/>
      <c r="OXQ144" s="205"/>
      <c r="OXR144" s="205"/>
      <c r="OXS144" s="205"/>
      <c r="OXT144" s="205"/>
      <c r="OXU144" s="205"/>
      <c r="OXV144" s="205"/>
      <c r="OXW144" s="205"/>
      <c r="OXX144" s="205"/>
      <c r="OXY144" s="205"/>
      <c r="OXZ144" s="205"/>
      <c r="OYA144" s="205"/>
      <c r="OYB144" s="205"/>
      <c r="OYC144" s="205"/>
      <c r="OYD144" s="205"/>
      <c r="OYE144" s="205"/>
      <c r="OYF144" s="205"/>
      <c r="OYG144" s="205"/>
      <c r="OYH144" s="205"/>
      <c r="OYI144" s="205"/>
      <c r="OYJ144" s="205"/>
      <c r="OYK144" s="205"/>
      <c r="OYL144" s="205"/>
      <c r="OYM144" s="205"/>
      <c r="OYN144" s="205"/>
      <c r="OYO144" s="205"/>
      <c r="OYP144" s="205"/>
      <c r="OYQ144" s="205"/>
      <c r="OYR144" s="205"/>
      <c r="OYS144" s="205"/>
      <c r="OYT144" s="205"/>
      <c r="OYU144" s="205"/>
      <c r="OYV144" s="205"/>
      <c r="OYW144" s="205"/>
      <c r="OYX144" s="205"/>
      <c r="OYY144" s="205"/>
      <c r="OYZ144" s="205"/>
      <c r="OZA144" s="205"/>
      <c r="OZB144" s="205"/>
      <c r="OZC144" s="205"/>
      <c r="OZD144" s="205"/>
      <c r="OZE144" s="205"/>
      <c r="OZF144" s="205"/>
      <c r="OZG144" s="205"/>
      <c r="OZH144" s="205"/>
      <c r="OZI144" s="205"/>
      <c r="OZJ144" s="205"/>
      <c r="OZK144" s="205"/>
      <c r="OZL144" s="205"/>
      <c r="OZM144" s="205"/>
      <c r="OZN144" s="205"/>
      <c r="OZO144" s="205"/>
      <c r="OZP144" s="205"/>
      <c r="OZQ144" s="205"/>
      <c r="OZR144" s="205"/>
      <c r="OZS144" s="205"/>
      <c r="OZT144" s="205"/>
      <c r="OZU144" s="205"/>
      <c r="OZV144" s="205"/>
      <c r="OZW144" s="205"/>
      <c r="OZX144" s="205"/>
      <c r="OZY144" s="205"/>
      <c r="OZZ144" s="205"/>
      <c r="PAA144" s="205"/>
      <c r="PAB144" s="205"/>
      <c r="PAC144" s="205"/>
      <c r="PAD144" s="205"/>
      <c r="PAE144" s="205"/>
      <c r="PAF144" s="205"/>
      <c r="PAG144" s="205"/>
      <c r="PAH144" s="205"/>
      <c r="PAI144" s="205"/>
      <c r="PAJ144" s="205"/>
      <c r="PAK144" s="205"/>
      <c r="PAL144" s="205"/>
      <c r="PAM144" s="205"/>
      <c r="PAN144" s="205"/>
      <c r="PAO144" s="205"/>
      <c r="PAP144" s="205"/>
      <c r="PAQ144" s="205"/>
      <c r="PAR144" s="205"/>
      <c r="PAS144" s="205"/>
      <c r="PAT144" s="205"/>
      <c r="PAU144" s="205"/>
      <c r="PAV144" s="205"/>
      <c r="PAW144" s="205"/>
      <c r="PAX144" s="205"/>
      <c r="PAY144" s="205"/>
      <c r="PAZ144" s="205"/>
      <c r="PBA144" s="205"/>
      <c r="PBB144" s="205"/>
      <c r="PBC144" s="205"/>
      <c r="PBD144" s="205"/>
      <c r="PBE144" s="205"/>
      <c r="PBF144" s="205"/>
      <c r="PBG144" s="205"/>
      <c r="PBH144" s="205"/>
      <c r="PBI144" s="205"/>
      <c r="PBJ144" s="205"/>
      <c r="PBK144" s="205"/>
      <c r="PBL144" s="205"/>
      <c r="PBM144" s="205"/>
      <c r="PBN144" s="205"/>
      <c r="PBO144" s="205"/>
      <c r="PBP144" s="205"/>
      <c r="PBQ144" s="205"/>
      <c r="PBR144" s="205"/>
      <c r="PBS144" s="205"/>
      <c r="PBT144" s="205"/>
      <c r="PBU144" s="205"/>
      <c r="PBV144" s="205"/>
      <c r="PBW144" s="205"/>
      <c r="PBX144" s="205"/>
      <c r="PBY144" s="205"/>
      <c r="PBZ144" s="205"/>
      <c r="PCA144" s="205"/>
      <c r="PCB144" s="205"/>
      <c r="PCC144" s="205"/>
      <c r="PCD144" s="205"/>
      <c r="PCE144" s="205"/>
      <c r="PCF144" s="205"/>
      <c r="PCG144" s="205"/>
      <c r="PCH144" s="205"/>
      <c r="PCI144" s="205"/>
      <c r="PCJ144" s="205"/>
      <c r="PCK144" s="205"/>
      <c r="PCL144" s="205"/>
      <c r="PCM144" s="205"/>
      <c r="PCN144" s="205"/>
      <c r="PCO144" s="205"/>
      <c r="PCP144" s="205"/>
      <c r="PCQ144" s="205"/>
      <c r="PCR144" s="205"/>
      <c r="PCS144" s="205"/>
      <c r="PCT144" s="205"/>
      <c r="PCU144" s="205"/>
      <c r="PCV144" s="205"/>
      <c r="PCW144" s="205"/>
      <c r="PCX144" s="205"/>
      <c r="PCY144" s="205"/>
      <c r="PCZ144" s="205"/>
      <c r="PDA144" s="205"/>
      <c r="PDB144" s="205"/>
      <c r="PDC144" s="205"/>
      <c r="PDD144" s="205"/>
      <c r="PDE144" s="205"/>
      <c r="PDF144" s="205"/>
      <c r="PDG144" s="205"/>
      <c r="PDH144" s="205"/>
      <c r="PDI144" s="205"/>
      <c r="PDJ144" s="205"/>
      <c r="PDK144" s="205"/>
      <c r="PDL144" s="205"/>
      <c r="PDM144" s="205"/>
      <c r="PDN144" s="205"/>
      <c r="PDO144" s="205"/>
      <c r="PDP144" s="205"/>
      <c r="PDQ144" s="205"/>
      <c r="PDR144" s="205"/>
      <c r="PDS144" s="205"/>
      <c r="PDT144" s="205"/>
      <c r="PDU144" s="205"/>
      <c r="PDV144" s="205"/>
      <c r="PDW144" s="205"/>
      <c r="PDX144" s="205"/>
      <c r="PDY144" s="205"/>
      <c r="PDZ144" s="205"/>
      <c r="PEA144" s="205"/>
      <c r="PEB144" s="205"/>
      <c r="PEC144" s="205"/>
      <c r="PED144" s="205"/>
      <c r="PEE144" s="205"/>
      <c r="PEF144" s="205"/>
      <c r="PEG144" s="205"/>
      <c r="PEH144" s="205"/>
      <c r="PEI144" s="205"/>
      <c r="PEJ144" s="205"/>
      <c r="PEK144" s="205"/>
      <c r="PEL144" s="205"/>
      <c r="PEM144" s="205"/>
      <c r="PEN144" s="205"/>
      <c r="PEO144" s="205"/>
      <c r="PEP144" s="205"/>
      <c r="PEQ144" s="205"/>
      <c r="PER144" s="205"/>
      <c r="PES144" s="205"/>
      <c r="PET144" s="205"/>
      <c r="PEU144" s="205"/>
      <c r="PEV144" s="205"/>
      <c r="PEW144" s="205"/>
      <c r="PEX144" s="205"/>
      <c r="PEY144" s="205"/>
      <c r="PEZ144" s="205"/>
      <c r="PFA144" s="205"/>
      <c r="PFB144" s="205"/>
      <c r="PFC144" s="205"/>
      <c r="PFD144" s="205"/>
      <c r="PFE144" s="205"/>
      <c r="PFF144" s="205"/>
      <c r="PFG144" s="205"/>
      <c r="PFH144" s="205"/>
      <c r="PFI144" s="205"/>
      <c r="PFJ144" s="205"/>
      <c r="PFK144" s="205"/>
      <c r="PFL144" s="205"/>
      <c r="PFM144" s="205"/>
      <c r="PFN144" s="205"/>
      <c r="PFO144" s="205"/>
      <c r="PFP144" s="205"/>
      <c r="PFQ144" s="205"/>
      <c r="PFR144" s="205"/>
      <c r="PFS144" s="205"/>
      <c r="PFT144" s="205"/>
      <c r="PFU144" s="205"/>
      <c r="PFV144" s="205"/>
      <c r="PFW144" s="205"/>
      <c r="PFX144" s="205"/>
      <c r="PFY144" s="205"/>
      <c r="PFZ144" s="205"/>
      <c r="PGA144" s="205"/>
      <c r="PGB144" s="205"/>
      <c r="PGC144" s="205"/>
      <c r="PGD144" s="205"/>
      <c r="PGE144" s="205"/>
      <c r="PGF144" s="205"/>
      <c r="PGG144" s="205"/>
      <c r="PGH144" s="205"/>
      <c r="PGI144" s="205"/>
      <c r="PGJ144" s="205"/>
      <c r="PGK144" s="205"/>
      <c r="PGL144" s="205"/>
      <c r="PGM144" s="205"/>
      <c r="PGT144" s="205"/>
      <c r="PGU144" s="205"/>
      <c r="PGV144" s="205"/>
      <c r="PGW144" s="205"/>
      <c r="PGX144" s="205"/>
      <c r="PGY144" s="205"/>
      <c r="PGZ144" s="205"/>
      <c r="PHA144" s="205"/>
      <c r="PHB144" s="205"/>
      <c r="PHC144" s="205"/>
      <c r="PHD144" s="205"/>
      <c r="PHE144" s="205"/>
      <c r="PHF144" s="205"/>
      <c r="PHG144" s="205"/>
      <c r="PHH144" s="205"/>
      <c r="PHI144" s="205"/>
      <c r="PHJ144" s="205"/>
      <c r="PHK144" s="205"/>
      <c r="PHL144" s="205"/>
      <c r="PHM144" s="205"/>
      <c r="PHN144" s="205"/>
      <c r="PHO144" s="205"/>
      <c r="PHP144" s="205"/>
      <c r="PHQ144" s="205"/>
      <c r="PHR144" s="205"/>
      <c r="PHS144" s="205"/>
      <c r="PHT144" s="205"/>
      <c r="PHU144" s="205"/>
      <c r="PHV144" s="205"/>
      <c r="PHW144" s="205"/>
      <c r="PHX144" s="205"/>
      <c r="PHY144" s="205"/>
      <c r="PHZ144" s="205"/>
      <c r="PIA144" s="205"/>
      <c r="PIB144" s="205"/>
      <c r="PIC144" s="205"/>
      <c r="PID144" s="205"/>
      <c r="PIE144" s="205"/>
      <c r="PIF144" s="205"/>
      <c r="PIG144" s="205"/>
      <c r="PIH144" s="205"/>
      <c r="PII144" s="205"/>
      <c r="PIJ144" s="205"/>
      <c r="PIK144" s="205"/>
      <c r="PIL144" s="205"/>
      <c r="PIM144" s="205"/>
      <c r="PIN144" s="205"/>
      <c r="PIO144" s="205"/>
      <c r="PIP144" s="205"/>
      <c r="PIQ144" s="205"/>
      <c r="PIR144" s="205"/>
      <c r="PIS144" s="205"/>
      <c r="PIT144" s="205"/>
      <c r="PIU144" s="205"/>
      <c r="PIV144" s="205"/>
      <c r="PIW144" s="205"/>
      <c r="PIX144" s="205"/>
      <c r="PIY144" s="205"/>
      <c r="PIZ144" s="205"/>
      <c r="PJA144" s="205"/>
      <c r="PJB144" s="205"/>
      <c r="PJC144" s="205"/>
      <c r="PJD144" s="205"/>
      <c r="PJE144" s="205"/>
      <c r="PJF144" s="205"/>
      <c r="PJG144" s="205"/>
      <c r="PJH144" s="205"/>
      <c r="PJI144" s="205"/>
      <c r="PJJ144" s="205"/>
      <c r="PJK144" s="205"/>
      <c r="PJL144" s="205"/>
      <c r="PJM144" s="205"/>
      <c r="PJN144" s="205"/>
      <c r="PJO144" s="205"/>
      <c r="PJP144" s="205"/>
      <c r="PJQ144" s="205"/>
      <c r="PJR144" s="205"/>
      <c r="PJS144" s="205"/>
      <c r="PJT144" s="205"/>
      <c r="PJU144" s="205"/>
      <c r="PJV144" s="205"/>
      <c r="PJW144" s="205"/>
      <c r="PJX144" s="205"/>
      <c r="PJY144" s="205"/>
      <c r="PJZ144" s="205"/>
      <c r="PKA144" s="205"/>
      <c r="PKB144" s="205"/>
      <c r="PKC144" s="205"/>
      <c r="PKD144" s="205"/>
      <c r="PKE144" s="205"/>
      <c r="PKF144" s="205"/>
      <c r="PKG144" s="205"/>
      <c r="PKH144" s="205"/>
      <c r="PKI144" s="205"/>
      <c r="PKJ144" s="205"/>
      <c r="PKK144" s="205"/>
      <c r="PKL144" s="205"/>
      <c r="PKM144" s="205"/>
      <c r="PKN144" s="205"/>
      <c r="PKO144" s="205"/>
      <c r="PKP144" s="205"/>
      <c r="PKQ144" s="205"/>
      <c r="PKR144" s="205"/>
      <c r="PKS144" s="205"/>
      <c r="PKT144" s="205"/>
      <c r="PKU144" s="205"/>
      <c r="PKV144" s="205"/>
      <c r="PKW144" s="205"/>
      <c r="PKX144" s="205"/>
      <c r="PKY144" s="205"/>
      <c r="PKZ144" s="205"/>
      <c r="PLA144" s="205"/>
      <c r="PLB144" s="205"/>
      <c r="PLC144" s="205"/>
      <c r="PLD144" s="205"/>
      <c r="PLE144" s="205"/>
      <c r="PLF144" s="205"/>
      <c r="PLG144" s="205"/>
      <c r="PLH144" s="205"/>
      <c r="PLI144" s="205"/>
      <c r="PLJ144" s="205"/>
      <c r="PLK144" s="205"/>
      <c r="PLL144" s="205"/>
      <c r="PLM144" s="205"/>
      <c r="PLN144" s="205"/>
      <c r="PLO144" s="205"/>
      <c r="PLP144" s="205"/>
      <c r="PLQ144" s="205"/>
      <c r="PLR144" s="205"/>
      <c r="PLS144" s="205"/>
      <c r="PLT144" s="205"/>
      <c r="PLU144" s="205"/>
      <c r="PLV144" s="205"/>
      <c r="PLW144" s="205"/>
      <c r="PLX144" s="205"/>
      <c r="PLY144" s="205"/>
      <c r="PLZ144" s="205"/>
      <c r="PMA144" s="205"/>
      <c r="PMB144" s="205"/>
      <c r="PMC144" s="205"/>
      <c r="PMD144" s="205"/>
      <c r="PME144" s="205"/>
      <c r="PMF144" s="205"/>
      <c r="PMG144" s="205"/>
      <c r="PMH144" s="205"/>
      <c r="PMI144" s="205"/>
      <c r="PMJ144" s="205"/>
      <c r="PMK144" s="205"/>
      <c r="PML144" s="205"/>
      <c r="PMM144" s="205"/>
      <c r="PMN144" s="205"/>
      <c r="PMO144" s="205"/>
      <c r="PMP144" s="205"/>
      <c r="PMQ144" s="205"/>
      <c r="PMR144" s="205"/>
      <c r="PMS144" s="205"/>
      <c r="PMT144" s="205"/>
      <c r="PMU144" s="205"/>
      <c r="PMV144" s="205"/>
      <c r="PMW144" s="205"/>
      <c r="PMX144" s="205"/>
      <c r="PMY144" s="205"/>
      <c r="PMZ144" s="205"/>
      <c r="PNA144" s="205"/>
      <c r="PNB144" s="205"/>
      <c r="PNC144" s="205"/>
      <c r="PND144" s="205"/>
      <c r="PNE144" s="205"/>
      <c r="PNF144" s="205"/>
      <c r="PNG144" s="205"/>
      <c r="PNH144" s="205"/>
      <c r="PNI144" s="205"/>
      <c r="PNJ144" s="205"/>
      <c r="PNK144" s="205"/>
      <c r="PNL144" s="205"/>
      <c r="PNM144" s="205"/>
      <c r="PNN144" s="205"/>
      <c r="PNO144" s="205"/>
      <c r="PNP144" s="205"/>
      <c r="PNQ144" s="205"/>
      <c r="PNR144" s="205"/>
      <c r="PNS144" s="205"/>
      <c r="PNT144" s="205"/>
      <c r="PNU144" s="205"/>
      <c r="PNV144" s="205"/>
      <c r="PNW144" s="205"/>
      <c r="PNX144" s="205"/>
      <c r="PNY144" s="205"/>
      <c r="PNZ144" s="205"/>
      <c r="POA144" s="205"/>
      <c r="POB144" s="205"/>
      <c r="POC144" s="205"/>
      <c r="POD144" s="205"/>
      <c r="POE144" s="205"/>
      <c r="POF144" s="205"/>
      <c r="POG144" s="205"/>
      <c r="POH144" s="205"/>
      <c r="POI144" s="205"/>
      <c r="POJ144" s="205"/>
      <c r="POK144" s="205"/>
      <c r="POL144" s="205"/>
      <c r="POM144" s="205"/>
      <c r="PON144" s="205"/>
      <c r="POO144" s="205"/>
      <c r="POP144" s="205"/>
      <c r="POQ144" s="205"/>
      <c r="POR144" s="205"/>
      <c r="POS144" s="205"/>
      <c r="POT144" s="205"/>
      <c r="POU144" s="205"/>
      <c r="POV144" s="205"/>
      <c r="POW144" s="205"/>
      <c r="POX144" s="205"/>
      <c r="POY144" s="205"/>
      <c r="POZ144" s="205"/>
      <c r="PPA144" s="205"/>
      <c r="PPB144" s="205"/>
      <c r="PPC144" s="205"/>
      <c r="PPD144" s="205"/>
      <c r="PPE144" s="205"/>
      <c r="PPF144" s="205"/>
      <c r="PPG144" s="205"/>
      <c r="PPH144" s="205"/>
      <c r="PPI144" s="205"/>
      <c r="PPJ144" s="205"/>
      <c r="PPK144" s="205"/>
      <c r="PPL144" s="205"/>
      <c r="PPM144" s="205"/>
      <c r="PPN144" s="205"/>
      <c r="PPO144" s="205"/>
      <c r="PPP144" s="205"/>
      <c r="PPQ144" s="205"/>
      <c r="PPR144" s="205"/>
      <c r="PPS144" s="205"/>
      <c r="PPT144" s="205"/>
      <c r="PPU144" s="205"/>
      <c r="PPV144" s="205"/>
      <c r="PPW144" s="205"/>
      <c r="PPX144" s="205"/>
      <c r="PPY144" s="205"/>
      <c r="PPZ144" s="205"/>
      <c r="PQA144" s="205"/>
      <c r="PQB144" s="205"/>
      <c r="PQC144" s="205"/>
      <c r="PQD144" s="205"/>
      <c r="PQE144" s="205"/>
      <c r="PQF144" s="205"/>
      <c r="PQG144" s="205"/>
      <c r="PQH144" s="205"/>
      <c r="PQI144" s="205"/>
      <c r="PQP144" s="205"/>
      <c r="PQQ144" s="205"/>
      <c r="PQR144" s="205"/>
      <c r="PQS144" s="205"/>
      <c r="PQT144" s="205"/>
      <c r="PQU144" s="205"/>
      <c r="PQV144" s="205"/>
      <c r="PQW144" s="205"/>
      <c r="PQX144" s="205"/>
      <c r="PQY144" s="205"/>
      <c r="PQZ144" s="205"/>
      <c r="PRA144" s="205"/>
      <c r="PRB144" s="205"/>
      <c r="PRC144" s="205"/>
      <c r="PRD144" s="205"/>
      <c r="PRE144" s="205"/>
      <c r="PRF144" s="205"/>
      <c r="PRG144" s="205"/>
      <c r="PRH144" s="205"/>
      <c r="PRI144" s="205"/>
      <c r="PRJ144" s="205"/>
      <c r="PRK144" s="205"/>
      <c r="PRL144" s="205"/>
      <c r="PRM144" s="205"/>
      <c r="PRN144" s="205"/>
      <c r="PRO144" s="205"/>
      <c r="PRP144" s="205"/>
      <c r="PRQ144" s="205"/>
      <c r="PRR144" s="205"/>
      <c r="PRS144" s="205"/>
      <c r="PRT144" s="205"/>
      <c r="PRU144" s="205"/>
      <c r="PRV144" s="205"/>
      <c r="PRW144" s="205"/>
      <c r="PRX144" s="205"/>
      <c r="PRY144" s="205"/>
      <c r="PRZ144" s="205"/>
      <c r="PSA144" s="205"/>
      <c r="PSB144" s="205"/>
      <c r="PSC144" s="205"/>
      <c r="PSD144" s="205"/>
      <c r="PSE144" s="205"/>
      <c r="PSF144" s="205"/>
      <c r="PSG144" s="205"/>
      <c r="PSH144" s="205"/>
      <c r="PSI144" s="205"/>
      <c r="PSJ144" s="205"/>
      <c r="PSK144" s="205"/>
      <c r="PSL144" s="205"/>
      <c r="PSM144" s="205"/>
      <c r="PSN144" s="205"/>
      <c r="PSO144" s="205"/>
      <c r="PSP144" s="205"/>
      <c r="PSQ144" s="205"/>
      <c r="PSR144" s="205"/>
      <c r="PSS144" s="205"/>
      <c r="PST144" s="205"/>
      <c r="PSU144" s="205"/>
      <c r="PSV144" s="205"/>
      <c r="PSW144" s="205"/>
      <c r="PSX144" s="205"/>
      <c r="PSY144" s="205"/>
      <c r="PSZ144" s="205"/>
      <c r="PTA144" s="205"/>
      <c r="PTB144" s="205"/>
      <c r="PTC144" s="205"/>
      <c r="PTD144" s="205"/>
      <c r="PTE144" s="205"/>
      <c r="PTF144" s="205"/>
      <c r="PTG144" s="205"/>
      <c r="PTH144" s="205"/>
      <c r="PTI144" s="205"/>
      <c r="PTJ144" s="205"/>
      <c r="PTK144" s="205"/>
      <c r="PTL144" s="205"/>
      <c r="PTM144" s="205"/>
      <c r="PTN144" s="205"/>
      <c r="PTO144" s="205"/>
      <c r="PTP144" s="205"/>
      <c r="PTQ144" s="205"/>
      <c r="PTR144" s="205"/>
      <c r="PTS144" s="205"/>
      <c r="PTT144" s="205"/>
      <c r="PTU144" s="205"/>
      <c r="PTV144" s="205"/>
      <c r="PTW144" s="205"/>
      <c r="PTX144" s="205"/>
      <c r="PTY144" s="205"/>
      <c r="PTZ144" s="205"/>
      <c r="PUA144" s="205"/>
      <c r="PUB144" s="205"/>
      <c r="PUC144" s="205"/>
      <c r="PUD144" s="205"/>
      <c r="PUE144" s="205"/>
      <c r="PUF144" s="205"/>
      <c r="PUG144" s="205"/>
      <c r="PUH144" s="205"/>
      <c r="PUI144" s="205"/>
      <c r="PUJ144" s="205"/>
      <c r="PUK144" s="205"/>
      <c r="PUL144" s="205"/>
      <c r="PUM144" s="205"/>
      <c r="PUN144" s="205"/>
      <c r="PUO144" s="205"/>
      <c r="PUP144" s="205"/>
      <c r="PUQ144" s="205"/>
      <c r="PUR144" s="205"/>
      <c r="PUS144" s="205"/>
      <c r="PUT144" s="205"/>
      <c r="PUU144" s="205"/>
      <c r="PUV144" s="205"/>
      <c r="PUW144" s="205"/>
      <c r="PUX144" s="205"/>
      <c r="PUY144" s="205"/>
      <c r="PUZ144" s="205"/>
      <c r="PVA144" s="205"/>
      <c r="PVB144" s="205"/>
      <c r="PVC144" s="205"/>
      <c r="PVD144" s="205"/>
      <c r="PVE144" s="205"/>
      <c r="PVF144" s="205"/>
      <c r="PVG144" s="205"/>
      <c r="PVH144" s="205"/>
      <c r="PVI144" s="205"/>
      <c r="PVJ144" s="205"/>
      <c r="PVK144" s="205"/>
      <c r="PVL144" s="205"/>
      <c r="PVM144" s="205"/>
      <c r="PVN144" s="205"/>
      <c r="PVO144" s="205"/>
      <c r="PVP144" s="205"/>
      <c r="PVQ144" s="205"/>
      <c r="PVR144" s="205"/>
      <c r="PVS144" s="205"/>
      <c r="PVT144" s="205"/>
      <c r="PVU144" s="205"/>
      <c r="PVV144" s="205"/>
      <c r="PVW144" s="205"/>
      <c r="PVX144" s="205"/>
      <c r="PVY144" s="205"/>
      <c r="PVZ144" s="205"/>
      <c r="PWA144" s="205"/>
      <c r="PWB144" s="205"/>
      <c r="PWC144" s="205"/>
      <c r="PWD144" s="205"/>
      <c r="PWE144" s="205"/>
      <c r="PWF144" s="205"/>
      <c r="PWG144" s="205"/>
      <c r="PWH144" s="205"/>
      <c r="PWI144" s="205"/>
      <c r="PWJ144" s="205"/>
      <c r="PWK144" s="205"/>
      <c r="PWL144" s="205"/>
      <c r="PWM144" s="205"/>
      <c r="PWN144" s="205"/>
      <c r="PWO144" s="205"/>
      <c r="PWP144" s="205"/>
      <c r="PWQ144" s="205"/>
      <c r="PWR144" s="205"/>
      <c r="PWS144" s="205"/>
      <c r="PWT144" s="205"/>
      <c r="PWU144" s="205"/>
      <c r="PWV144" s="205"/>
      <c r="PWW144" s="205"/>
      <c r="PWX144" s="205"/>
      <c r="PWY144" s="205"/>
      <c r="PWZ144" s="205"/>
      <c r="PXA144" s="205"/>
      <c r="PXB144" s="205"/>
      <c r="PXC144" s="205"/>
      <c r="PXD144" s="205"/>
      <c r="PXE144" s="205"/>
      <c r="PXF144" s="205"/>
      <c r="PXG144" s="205"/>
      <c r="PXH144" s="205"/>
      <c r="PXI144" s="205"/>
      <c r="PXJ144" s="205"/>
      <c r="PXK144" s="205"/>
      <c r="PXL144" s="205"/>
      <c r="PXM144" s="205"/>
      <c r="PXN144" s="205"/>
      <c r="PXO144" s="205"/>
      <c r="PXP144" s="205"/>
      <c r="PXQ144" s="205"/>
      <c r="PXR144" s="205"/>
      <c r="PXS144" s="205"/>
      <c r="PXT144" s="205"/>
      <c r="PXU144" s="205"/>
      <c r="PXV144" s="205"/>
      <c r="PXW144" s="205"/>
      <c r="PXX144" s="205"/>
      <c r="PXY144" s="205"/>
      <c r="PXZ144" s="205"/>
      <c r="PYA144" s="205"/>
      <c r="PYB144" s="205"/>
      <c r="PYC144" s="205"/>
      <c r="PYD144" s="205"/>
      <c r="PYE144" s="205"/>
      <c r="PYF144" s="205"/>
      <c r="PYG144" s="205"/>
      <c r="PYH144" s="205"/>
      <c r="PYI144" s="205"/>
      <c r="PYJ144" s="205"/>
      <c r="PYK144" s="205"/>
      <c r="PYL144" s="205"/>
      <c r="PYM144" s="205"/>
      <c r="PYN144" s="205"/>
      <c r="PYO144" s="205"/>
      <c r="PYP144" s="205"/>
      <c r="PYQ144" s="205"/>
      <c r="PYR144" s="205"/>
      <c r="PYS144" s="205"/>
      <c r="PYT144" s="205"/>
      <c r="PYU144" s="205"/>
      <c r="PYV144" s="205"/>
      <c r="PYW144" s="205"/>
      <c r="PYX144" s="205"/>
      <c r="PYY144" s="205"/>
      <c r="PYZ144" s="205"/>
      <c r="PZA144" s="205"/>
      <c r="PZB144" s="205"/>
      <c r="PZC144" s="205"/>
      <c r="PZD144" s="205"/>
      <c r="PZE144" s="205"/>
      <c r="PZF144" s="205"/>
      <c r="PZG144" s="205"/>
      <c r="PZH144" s="205"/>
      <c r="PZI144" s="205"/>
      <c r="PZJ144" s="205"/>
      <c r="PZK144" s="205"/>
      <c r="PZL144" s="205"/>
      <c r="PZM144" s="205"/>
      <c r="PZN144" s="205"/>
      <c r="PZO144" s="205"/>
      <c r="PZP144" s="205"/>
      <c r="PZQ144" s="205"/>
      <c r="PZR144" s="205"/>
      <c r="PZS144" s="205"/>
      <c r="PZT144" s="205"/>
      <c r="PZU144" s="205"/>
      <c r="PZV144" s="205"/>
      <c r="PZW144" s="205"/>
      <c r="PZX144" s="205"/>
      <c r="PZY144" s="205"/>
      <c r="PZZ144" s="205"/>
      <c r="QAA144" s="205"/>
      <c r="QAB144" s="205"/>
      <c r="QAC144" s="205"/>
      <c r="QAD144" s="205"/>
      <c r="QAE144" s="205"/>
      <c r="QAL144" s="205"/>
      <c r="QAM144" s="205"/>
      <c r="QAN144" s="205"/>
      <c r="QAO144" s="205"/>
      <c r="QAP144" s="205"/>
      <c r="QAQ144" s="205"/>
      <c r="QAR144" s="205"/>
      <c r="QAS144" s="205"/>
      <c r="QAT144" s="205"/>
      <c r="QAU144" s="205"/>
      <c r="QAV144" s="205"/>
      <c r="QAW144" s="205"/>
      <c r="QAX144" s="205"/>
      <c r="QAY144" s="205"/>
      <c r="QAZ144" s="205"/>
      <c r="QBA144" s="205"/>
      <c r="QBB144" s="205"/>
      <c r="QBC144" s="205"/>
      <c r="QBD144" s="205"/>
      <c r="QBE144" s="205"/>
      <c r="QBF144" s="205"/>
      <c r="QBG144" s="205"/>
      <c r="QBH144" s="205"/>
      <c r="QBI144" s="205"/>
      <c r="QBJ144" s="205"/>
      <c r="QBK144" s="205"/>
      <c r="QBL144" s="205"/>
      <c r="QBM144" s="205"/>
      <c r="QBN144" s="205"/>
      <c r="QBO144" s="205"/>
      <c r="QBP144" s="205"/>
      <c r="QBQ144" s="205"/>
      <c r="QBR144" s="205"/>
      <c r="QBS144" s="205"/>
      <c r="QBT144" s="205"/>
      <c r="QBU144" s="205"/>
      <c r="QBV144" s="205"/>
      <c r="QBW144" s="205"/>
      <c r="QBX144" s="205"/>
      <c r="QBY144" s="205"/>
      <c r="QBZ144" s="205"/>
      <c r="QCA144" s="205"/>
      <c r="QCB144" s="205"/>
      <c r="QCC144" s="205"/>
      <c r="QCD144" s="205"/>
      <c r="QCE144" s="205"/>
      <c r="QCF144" s="205"/>
      <c r="QCG144" s="205"/>
      <c r="QCH144" s="205"/>
      <c r="QCI144" s="205"/>
      <c r="QCJ144" s="205"/>
      <c r="QCK144" s="205"/>
      <c r="QCL144" s="205"/>
      <c r="QCM144" s="205"/>
      <c r="QCN144" s="205"/>
      <c r="QCO144" s="205"/>
      <c r="QCP144" s="205"/>
      <c r="QCQ144" s="205"/>
      <c r="QCR144" s="205"/>
      <c r="QCS144" s="205"/>
      <c r="QCT144" s="205"/>
      <c r="QCU144" s="205"/>
      <c r="QCV144" s="205"/>
      <c r="QCW144" s="205"/>
      <c r="QCX144" s="205"/>
      <c r="QCY144" s="205"/>
      <c r="QCZ144" s="205"/>
      <c r="QDA144" s="205"/>
      <c r="QDB144" s="205"/>
      <c r="QDC144" s="205"/>
      <c r="QDD144" s="205"/>
      <c r="QDE144" s="205"/>
      <c r="QDF144" s="205"/>
      <c r="QDG144" s="205"/>
      <c r="QDH144" s="205"/>
      <c r="QDI144" s="205"/>
      <c r="QDJ144" s="205"/>
      <c r="QDK144" s="205"/>
      <c r="QDL144" s="205"/>
      <c r="QDM144" s="205"/>
      <c r="QDN144" s="205"/>
      <c r="QDO144" s="205"/>
      <c r="QDP144" s="205"/>
      <c r="QDQ144" s="205"/>
      <c r="QDR144" s="205"/>
      <c r="QDS144" s="205"/>
      <c r="QDT144" s="205"/>
      <c r="QDU144" s="205"/>
      <c r="QDV144" s="205"/>
      <c r="QDW144" s="205"/>
      <c r="QDX144" s="205"/>
      <c r="QDY144" s="205"/>
      <c r="QDZ144" s="205"/>
      <c r="QEA144" s="205"/>
      <c r="QEB144" s="205"/>
      <c r="QEC144" s="205"/>
      <c r="QED144" s="205"/>
      <c r="QEE144" s="205"/>
      <c r="QEF144" s="205"/>
      <c r="QEG144" s="205"/>
      <c r="QEH144" s="205"/>
      <c r="QEI144" s="205"/>
      <c r="QEJ144" s="205"/>
      <c r="QEK144" s="205"/>
      <c r="QEL144" s="205"/>
      <c r="QEM144" s="205"/>
      <c r="QEN144" s="205"/>
      <c r="QEO144" s="205"/>
      <c r="QEP144" s="205"/>
      <c r="QEQ144" s="205"/>
      <c r="QER144" s="205"/>
      <c r="QES144" s="205"/>
      <c r="QET144" s="205"/>
      <c r="QEU144" s="205"/>
      <c r="QEV144" s="205"/>
      <c r="QEW144" s="205"/>
      <c r="QEX144" s="205"/>
      <c r="QEY144" s="205"/>
      <c r="QEZ144" s="205"/>
      <c r="QFA144" s="205"/>
      <c r="QFB144" s="205"/>
      <c r="QFC144" s="205"/>
      <c r="QFD144" s="205"/>
      <c r="QFE144" s="205"/>
      <c r="QFF144" s="205"/>
      <c r="QFG144" s="205"/>
      <c r="QFH144" s="205"/>
      <c r="QFI144" s="205"/>
      <c r="QFJ144" s="205"/>
      <c r="QFK144" s="205"/>
      <c r="QFL144" s="205"/>
      <c r="QFM144" s="205"/>
      <c r="QFN144" s="205"/>
      <c r="QFO144" s="205"/>
      <c r="QFP144" s="205"/>
      <c r="QFQ144" s="205"/>
      <c r="QFR144" s="205"/>
      <c r="QFS144" s="205"/>
      <c r="QFT144" s="205"/>
      <c r="QFU144" s="205"/>
      <c r="QFV144" s="205"/>
      <c r="QFW144" s="205"/>
      <c r="QFX144" s="205"/>
      <c r="QFY144" s="205"/>
      <c r="QFZ144" s="205"/>
      <c r="QGA144" s="205"/>
      <c r="QGB144" s="205"/>
      <c r="QGC144" s="205"/>
      <c r="QGD144" s="205"/>
      <c r="QGE144" s="205"/>
      <c r="QGF144" s="205"/>
      <c r="QGG144" s="205"/>
      <c r="QGH144" s="205"/>
      <c r="QGI144" s="205"/>
      <c r="QGJ144" s="205"/>
      <c r="QGK144" s="205"/>
      <c r="QGL144" s="205"/>
      <c r="QGM144" s="205"/>
      <c r="QGN144" s="205"/>
      <c r="QGO144" s="205"/>
      <c r="QGP144" s="205"/>
      <c r="QGQ144" s="205"/>
      <c r="QGR144" s="205"/>
      <c r="QGS144" s="205"/>
      <c r="QGT144" s="205"/>
      <c r="QGU144" s="205"/>
      <c r="QGV144" s="205"/>
      <c r="QGW144" s="205"/>
      <c r="QGX144" s="205"/>
      <c r="QGY144" s="205"/>
      <c r="QGZ144" s="205"/>
      <c r="QHA144" s="205"/>
      <c r="QHB144" s="205"/>
      <c r="QHC144" s="205"/>
      <c r="QHD144" s="205"/>
      <c r="QHE144" s="205"/>
      <c r="QHF144" s="205"/>
      <c r="QHG144" s="205"/>
      <c r="QHH144" s="205"/>
      <c r="QHI144" s="205"/>
      <c r="QHJ144" s="205"/>
      <c r="QHK144" s="205"/>
      <c r="QHL144" s="205"/>
      <c r="QHM144" s="205"/>
      <c r="QHN144" s="205"/>
      <c r="QHO144" s="205"/>
      <c r="QHP144" s="205"/>
      <c r="QHQ144" s="205"/>
      <c r="QHR144" s="205"/>
      <c r="QHS144" s="205"/>
      <c r="QHT144" s="205"/>
      <c r="QHU144" s="205"/>
      <c r="QHV144" s="205"/>
      <c r="QHW144" s="205"/>
      <c r="QHX144" s="205"/>
      <c r="QHY144" s="205"/>
      <c r="QHZ144" s="205"/>
      <c r="QIA144" s="205"/>
      <c r="QIB144" s="205"/>
      <c r="QIC144" s="205"/>
      <c r="QID144" s="205"/>
      <c r="QIE144" s="205"/>
      <c r="QIF144" s="205"/>
      <c r="QIG144" s="205"/>
      <c r="QIH144" s="205"/>
      <c r="QII144" s="205"/>
      <c r="QIJ144" s="205"/>
      <c r="QIK144" s="205"/>
      <c r="QIL144" s="205"/>
      <c r="QIM144" s="205"/>
      <c r="QIN144" s="205"/>
      <c r="QIO144" s="205"/>
      <c r="QIP144" s="205"/>
      <c r="QIQ144" s="205"/>
      <c r="QIR144" s="205"/>
      <c r="QIS144" s="205"/>
      <c r="QIT144" s="205"/>
      <c r="QIU144" s="205"/>
      <c r="QIV144" s="205"/>
      <c r="QIW144" s="205"/>
      <c r="QIX144" s="205"/>
      <c r="QIY144" s="205"/>
      <c r="QIZ144" s="205"/>
      <c r="QJA144" s="205"/>
      <c r="QJB144" s="205"/>
      <c r="QJC144" s="205"/>
      <c r="QJD144" s="205"/>
      <c r="QJE144" s="205"/>
      <c r="QJF144" s="205"/>
      <c r="QJG144" s="205"/>
      <c r="QJH144" s="205"/>
      <c r="QJI144" s="205"/>
      <c r="QJJ144" s="205"/>
      <c r="QJK144" s="205"/>
      <c r="QJL144" s="205"/>
      <c r="QJM144" s="205"/>
      <c r="QJN144" s="205"/>
      <c r="QJO144" s="205"/>
      <c r="QJP144" s="205"/>
      <c r="QJQ144" s="205"/>
      <c r="QJR144" s="205"/>
      <c r="QJS144" s="205"/>
      <c r="QJT144" s="205"/>
      <c r="QJU144" s="205"/>
      <c r="QJV144" s="205"/>
      <c r="QJW144" s="205"/>
      <c r="QJX144" s="205"/>
      <c r="QJY144" s="205"/>
      <c r="QJZ144" s="205"/>
      <c r="QKA144" s="205"/>
      <c r="QKH144" s="205"/>
      <c r="QKI144" s="205"/>
      <c r="QKJ144" s="205"/>
      <c r="QKK144" s="205"/>
      <c r="QKL144" s="205"/>
      <c r="QKM144" s="205"/>
      <c r="QKN144" s="205"/>
      <c r="QKO144" s="205"/>
      <c r="QKP144" s="205"/>
      <c r="QKQ144" s="205"/>
      <c r="QKR144" s="205"/>
      <c r="QKS144" s="205"/>
      <c r="QKT144" s="205"/>
      <c r="QKU144" s="205"/>
      <c r="QKV144" s="205"/>
      <c r="QKW144" s="205"/>
      <c r="QKX144" s="205"/>
      <c r="QKY144" s="205"/>
      <c r="QKZ144" s="205"/>
      <c r="QLA144" s="205"/>
      <c r="QLB144" s="205"/>
      <c r="QLC144" s="205"/>
      <c r="QLD144" s="205"/>
      <c r="QLE144" s="205"/>
      <c r="QLF144" s="205"/>
      <c r="QLG144" s="205"/>
      <c r="QLH144" s="205"/>
      <c r="QLI144" s="205"/>
      <c r="QLJ144" s="205"/>
      <c r="QLK144" s="205"/>
      <c r="QLL144" s="205"/>
      <c r="QLM144" s="205"/>
      <c r="QLN144" s="205"/>
      <c r="QLO144" s="205"/>
      <c r="QLP144" s="205"/>
      <c r="QLQ144" s="205"/>
      <c r="QLR144" s="205"/>
      <c r="QLS144" s="205"/>
      <c r="QLT144" s="205"/>
      <c r="QLU144" s="205"/>
      <c r="QLV144" s="205"/>
      <c r="QLW144" s="205"/>
      <c r="QLX144" s="205"/>
      <c r="QLY144" s="205"/>
      <c r="QLZ144" s="205"/>
      <c r="QMA144" s="205"/>
      <c r="QMB144" s="205"/>
      <c r="QMC144" s="205"/>
      <c r="QMD144" s="205"/>
      <c r="QME144" s="205"/>
      <c r="QMF144" s="205"/>
      <c r="QMG144" s="205"/>
      <c r="QMH144" s="205"/>
      <c r="QMI144" s="205"/>
      <c r="QMJ144" s="205"/>
      <c r="QMK144" s="205"/>
      <c r="QML144" s="205"/>
      <c r="QMM144" s="205"/>
      <c r="QMN144" s="205"/>
      <c r="QMO144" s="205"/>
      <c r="QMP144" s="205"/>
      <c r="QMQ144" s="205"/>
      <c r="QMR144" s="205"/>
      <c r="QMS144" s="205"/>
      <c r="QMT144" s="205"/>
      <c r="QMU144" s="205"/>
      <c r="QMV144" s="205"/>
      <c r="QMW144" s="205"/>
      <c r="QMX144" s="205"/>
      <c r="QMY144" s="205"/>
      <c r="QMZ144" s="205"/>
      <c r="QNA144" s="205"/>
      <c r="QNB144" s="205"/>
      <c r="QNC144" s="205"/>
      <c r="QND144" s="205"/>
      <c r="QNE144" s="205"/>
      <c r="QNF144" s="205"/>
      <c r="QNG144" s="205"/>
      <c r="QNH144" s="205"/>
      <c r="QNI144" s="205"/>
      <c r="QNJ144" s="205"/>
      <c r="QNK144" s="205"/>
      <c r="QNL144" s="205"/>
      <c r="QNM144" s="205"/>
      <c r="QNN144" s="205"/>
      <c r="QNO144" s="205"/>
      <c r="QNP144" s="205"/>
      <c r="QNQ144" s="205"/>
      <c r="QNR144" s="205"/>
      <c r="QNS144" s="205"/>
      <c r="QNT144" s="205"/>
      <c r="QNU144" s="205"/>
      <c r="QNV144" s="205"/>
      <c r="QNW144" s="205"/>
      <c r="QNX144" s="205"/>
      <c r="QNY144" s="205"/>
      <c r="QNZ144" s="205"/>
      <c r="QOA144" s="205"/>
      <c r="QOB144" s="205"/>
      <c r="QOC144" s="205"/>
      <c r="QOD144" s="205"/>
      <c r="QOE144" s="205"/>
      <c r="QOF144" s="205"/>
      <c r="QOG144" s="205"/>
      <c r="QOH144" s="205"/>
      <c r="QOI144" s="205"/>
      <c r="QOJ144" s="205"/>
      <c r="QOK144" s="205"/>
      <c r="QOL144" s="205"/>
      <c r="QOM144" s="205"/>
      <c r="QON144" s="205"/>
      <c r="QOO144" s="205"/>
      <c r="QOP144" s="205"/>
      <c r="QOQ144" s="205"/>
      <c r="QOR144" s="205"/>
      <c r="QOS144" s="205"/>
      <c r="QOT144" s="205"/>
      <c r="QOU144" s="205"/>
      <c r="QOV144" s="205"/>
      <c r="QOW144" s="205"/>
      <c r="QOX144" s="205"/>
      <c r="QOY144" s="205"/>
      <c r="QOZ144" s="205"/>
      <c r="QPA144" s="205"/>
      <c r="QPB144" s="205"/>
      <c r="QPC144" s="205"/>
      <c r="QPD144" s="205"/>
      <c r="QPE144" s="205"/>
      <c r="QPF144" s="205"/>
      <c r="QPG144" s="205"/>
      <c r="QPH144" s="205"/>
      <c r="QPI144" s="205"/>
      <c r="QPJ144" s="205"/>
      <c r="QPK144" s="205"/>
      <c r="QPL144" s="205"/>
      <c r="QPM144" s="205"/>
      <c r="QPN144" s="205"/>
      <c r="QPO144" s="205"/>
      <c r="QPP144" s="205"/>
      <c r="QPQ144" s="205"/>
      <c r="QPR144" s="205"/>
      <c r="QPS144" s="205"/>
      <c r="QPT144" s="205"/>
      <c r="QPU144" s="205"/>
      <c r="QPV144" s="205"/>
      <c r="QPW144" s="205"/>
      <c r="QPX144" s="205"/>
      <c r="QPY144" s="205"/>
      <c r="QPZ144" s="205"/>
      <c r="QQA144" s="205"/>
      <c r="QQB144" s="205"/>
      <c r="QQC144" s="205"/>
      <c r="QQD144" s="205"/>
      <c r="QQE144" s="205"/>
      <c r="QQF144" s="205"/>
      <c r="QQG144" s="205"/>
      <c r="QQH144" s="205"/>
      <c r="QQI144" s="205"/>
      <c r="QQJ144" s="205"/>
      <c r="QQK144" s="205"/>
      <c r="QQL144" s="205"/>
      <c r="QQM144" s="205"/>
      <c r="QQN144" s="205"/>
      <c r="QQO144" s="205"/>
      <c r="QQP144" s="205"/>
      <c r="QQQ144" s="205"/>
      <c r="QQR144" s="205"/>
      <c r="QQS144" s="205"/>
      <c r="QQT144" s="205"/>
      <c r="QQU144" s="205"/>
      <c r="QQV144" s="205"/>
      <c r="QQW144" s="205"/>
      <c r="QQX144" s="205"/>
      <c r="QQY144" s="205"/>
      <c r="QQZ144" s="205"/>
      <c r="QRA144" s="205"/>
      <c r="QRB144" s="205"/>
      <c r="QRC144" s="205"/>
      <c r="QRD144" s="205"/>
      <c r="QRE144" s="205"/>
      <c r="QRF144" s="205"/>
      <c r="QRG144" s="205"/>
      <c r="QRH144" s="205"/>
      <c r="QRI144" s="205"/>
      <c r="QRJ144" s="205"/>
      <c r="QRK144" s="205"/>
      <c r="QRL144" s="205"/>
      <c r="QRM144" s="205"/>
      <c r="QRN144" s="205"/>
      <c r="QRO144" s="205"/>
      <c r="QRP144" s="205"/>
      <c r="QRQ144" s="205"/>
      <c r="QRR144" s="205"/>
      <c r="QRS144" s="205"/>
      <c r="QRT144" s="205"/>
      <c r="QRU144" s="205"/>
      <c r="QRV144" s="205"/>
      <c r="QRW144" s="205"/>
      <c r="QRX144" s="205"/>
      <c r="QRY144" s="205"/>
      <c r="QRZ144" s="205"/>
      <c r="QSA144" s="205"/>
      <c r="QSB144" s="205"/>
      <c r="QSC144" s="205"/>
      <c r="QSD144" s="205"/>
      <c r="QSE144" s="205"/>
      <c r="QSF144" s="205"/>
      <c r="QSG144" s="205"/>
      <c r="QSH144" s="205"/>
      <c r="QSI144" s="205"/>
      <c r="QSJ144" s="205"/>
      <c r="QSK144" s="205"/>
      <c r="QSL144" s="205"/>
      <c r="QSM144" s="205"/>
      <c r="QSN144" s="205"/>
      <c r="QSO144" s="205"/>
      <c r="QSP144" s="205"/>
      <c r="QSQ144" s="205"/>
      <c r="QSR144" s="205"/>
      <c r="QSS144" s="205"/>
      <c r="QST144" s="205"/>
      <c r="QSU144" s="205"/>
      <c r="QSV144" s="205"/>
      <c r="QSW144" s="205"/>
      <c r="QSX144" s="205"/>
      <c r="QSY144" s="205"/>
      <c r="QSZ144" s="205"/>
      <c r="QTA144" s="205"/>
      <c r="QTB144" s="205"/>
      <c r="QTC144" s="205"/>
      <c r="QTD144" s="205"/>
      <c r="QTE144" s="205"/>
      <c r="QTF144" s="205"/>
      <c r="QTG144" s="205"/>
      <c r="QTH144" s="205"/>
      <c r="QTI144" s="205"/>
      <c r="QTJ144" s="205"/>
      <c r="QTK144" s="205"/>
      <c r="QTL144" s="205"/>
      <c r="QTM144" s="205"/>
      <c r="QTN144" s="205"/>
      <c r="QTO144" s="205"/>
      <c r="QTP144" s="205"/>
      <c r="QTQ144" s="205"/>
      <c r="QTR144" s="205"/>
      <c r="QTS144" s="205"/>
      <c r="QTT144" s="205"/>
      <c r="QTU144" s="205"/>
      <c r="QTV144" s="205"/>
      <c r="QTW144" s="205"/>
      <c r="QUD144" s="205"/>
      <c r="QUE144" s="205"/>
      <c r="QUF144" s="205"/>
      <c r="QUG144" s="205"/>
      <c r="QUH144" s="205"/>
      <c r="QUI144" s="205"/>
      <c r="QUJ144" s="205"/>
      <c r="QUK144" s="205"/>
      <c r="QUL144" s="205"/>
      <c r="QUM144" s="205"/>
      <c r="QUN144" s="205"/>
      <c r="QUO144" s="205"/>
      <c r="QUP144" s="205"/>
      <c r="QUQ144" s="205"/>
      <c r="QUR144" s="205"/>
      <c r="QUS144" s="205"/>
      <c r="QUT144" s="205"/>
      <c r="QUU144" s="205"/>
      <c r="QUV144" s="205"/>
      <c r="QUW144" s="205"/>
      <c r="QUX144" s="205"/>
      <c r="QUY144" s="205"/>
      <c r="QUZ144" s="205"/>
      <c r="QVA144" s="205"/>
      <c r="QVB144" s="205"/>
      <c r="QVC144" s="205"/>
      <c r="QVD144" s="205"/>
      <c r="QVE144" s="205"/>
      <c r="QVF144" s="205"/>
      <c r="QVG144" s="205"/>
      <c r="QVH144" s="205"/>
      <c r="QVI144" s="205"/>
      <c r="QVJ144" s="205"/>
      <c r="QVK144" s="205"/>
      <c r="QVL144" s="205"/>
      <c r="QVM144" s="205"/>
      <c r="QVN144" s="205"/>
      <c r="QVO144" s="205"/>
      <c r="QVP144" s="205"/>
      <c r="QVQ144" s="205"/>
      <c r="QVR144" s="205"/>
      <c r="QVS144" s="205"/>
      <c r="QVT144" s="205"/>
      <c r="QVU144" s="205"/>
      <c r="QVV144" s="205"/>
      <c r="QVW144" s="205"/>
      <c r="QVX144" s="205"/>
      <c r="QVY144" s="205"/>
      <c r="QVZ144" s="205"/>
      <c r="QWA144" s="205"/>
      <c r="QWB144" s="205"/>
      <c r="QWC144" s="205"/>
      <c r="QWD144" s="205"/>
      <c r="QWE144" s="205"/>
      <c r="QWF144" s="205"/>
      <c r="QWG144" s="205"/>
      <c r="QWH144" s="205"/>
      <c r="QWI144" s="205"/>
      <c r="QWJ144" s="205"/>
      <c r="QWK144" s="205"/>
      <c r="QWL144" s="205"/>
      <c r="QWM144" s="205"/>
      <c r="QWN144" s="205"/>
      <c r="QWO144" s="205"/>
      <c r="QWP144" s="205"/>
      <c r="QWQ144" s="205"/>
      <c r="QWR144" s="205"/>
      <c r="QWS144" s="205"/>
      <c r="QWT144" s="205"/>
      <c r="QWU144" s="205"/>
      <c r="QWV144" s="205"/>
      <c r="QWW144" s="205"/>
      <c r="QWX144" s="205"/>
      <c r="QWY144" s="205"/>
      <c r="QWZ144" s="205"/>
      <c r="QXA144" s="205"/>
      <c r="QXB144" s="205"/>
      <c r="QXC144" s="205"/>
      <c r="QXD144" s="205"/>
      <c r="QXE144" s="205"/>
      <c r="QXF144" s="205"/>
      <c r="QXG144" s="205"/>
      <c r="QXH144" s="205"/>
      <c r="QXI144" s="205"/>
      <c r="QXJ144" s="205"/>
      <c r="QXK144" s="205"/>
      <c r="QXL144" s="205"/>
      <c r="QXM144" s="205"/>
      <c r="QXN144" s="205"/>
      <c r="QXO144" s="205"/>
      <c r="QXP144" s="205"/>
      <c r="QXQ144" s="205"/>
      <c r="QXR144" s="205"/>
      <c r="QXS144" s="205"/>
      <c r="QXT144" s="205"/>
      <c r="QXU144" s="205"/>
      <c r="QXV144" s="205"/>
      <c r="QXW144" s="205"/>
      <c r="QXX144" s="205"/>
      <c r="QXY144" s="205"/>
      <c r="QXZ144" s="205"/>
      <c r="QYA144" s="205"/>
      <c r="QYB144" s="205"/>
      <c r="QYC144" s="205"/>
      <c r="QYD144" s="205"/>
      <c r="QYE144" s="205"/>
      <c r="QYF144" s="205"/>
      <c r="QYG144" s="205"/>
      <c r="QYH144" s="205"/>
      <c r="QYI144" s="205"/>
      <c r="QYJ144" s="205"/>
      <c r="QYK144" s="205"/>
      <c r="QYL144" s="205"/>
      <c r="QYM144" s="205"/>
      <c r="QYN144" s="205"/>
      <c r="QYO144" s="205"/>
      <c r="QYP144" s="205"/>
      <c r="QYQ144" s="205"/>
      <c r="QYR144" s="205"/>
      <c r="QYS144" s="205"/>
      <c r="QYT144" s="205"/>
      <c r="QYU144" s="205"/>
      <c r="QYV144" s="205"/>
      <c r="QYW144" s="205"/>
      <c r="QYX144" s="205"/>
      <c r="QYY144" s="205"/>
      <c r="QYZ144" s="205"/>
      <c r="QZA144" s="205"/>
      <c r="QZB144" s="205"/>
      <c r="QZC144" s="205"/>
      <c r="QZD144" s="205"/>
      <c r="QZE144" s="205"/>
      <c r="QZF144" s="205"/>
      <c r="QZG144" s="205"/>
      <c r="QZH144" s="205"/>
      <c r="QZI144" s="205"/>
      <c r="QZJ144" s="205"/>
      <c r="QZK144" s="205"/>
      <c r="QZL144" s="205"/>
      <c r="QZM144" s="205"/>
      <c r="QZN144" s="205"/>
      <c r="QZO144" s="205"/>
      <c r="QZP144" s="205"/>
      <c r="QZQ144" s="205"/>
      <c r="QZR144" s="205"/>
      <c r="QZS144" s="205"/>
      <c r="QZT144" s="205"/>
      <c r="QZU144" s="205"/>
      <c r="QZV144" s="205"/>
      <c r="QZW144" s="205"/>
      <c r="QZX144" s="205"/>
      <c r="QZY144" s="205"/>
      <c r="QZZ144" s="205"/>
      <c r="RAA144" s="205"/>
      <c r="RAB144" s="205"/>
      <c r="RAC144" s="205"/>
      <c r="RAD144" s="205"/>
      <c r="RAE144" s="205"/>
      <c r="RAF144" s="205"/>
      <c r="RAG144" s="205"/>
      <c r="RAH144" s="205"/>
      <c r="RAI144" s="205"/>
      <c r="RAJ144" s="205"/>
      <c r="RAK144" s="205"/>
      <c r="RAL144" s="205"/>
      <c r="RAM144" s="205"/>
      <c r="RAN144" s="205"/>
      <c r="RAO144" s="205"/>
      <c r="RAP144" s="205"/>
      <c r="RAQ144" s="205"/>
      <c r="RAR144" s="205"/>
      <c r="RAS144" s="205"/>
      <c r="RAT144" s="205"/>
      <c r="RAU144" s="205"/>
      <c r="RAV144" s="205"/>
      <c r="RAW144" s="205"/>
      <c r="RAX144" s="205"/>
      <c r="RAY144" s="205"/>
      <c r="RAZ144" s="205"/>
      <c r="RBA144" s="205"/>
      <c r="RBB144" s="205"/>
      <c r="RBC144" s="205"/>
      <c r="RBD144" s="205"/>
      <c r="RBE144" s="205"/>
      <c r="RBF144" s="205"/>
      <c r="RBG144" s="205"/>
      <c r="RBH144" s="205"/>
      <c r="RBI144" s="205"/>
      <c r="RBJ144" s="205"/>
      <c r="RBK144" s="205"/>
      <c r="RBL144" s="205"/>
      <c r="RBM144" s="205"/>
      <c r="RBN144" s="205"/>
      <c r="RBO144" s="205"/>
      <c r="RBP144" s="205"/>
      <c r="RBQ144" s="205"/>
      <c r="RBR144" s="205"/>
      <c r="RBS144" s="205"/>
      <c r="RBT144" s="205"/>
      <c r="RBU144" s="205"/>
      <c r="RBV144" s="205"/>
      <c r="RBW144" s="205"/>
      <c r="RBX144" s="205"/>
      <c r="RBY144" s="205"/>
      <c r="RBZ144" s="205"/>
      <c r="RCA144" s="205"/>
      <c r="RCB144" s="205"/>
      <c r="RCC144" s="205"/>
      <c r="RCD144" s="205"/>
      <c r="RCE144" s="205"/>
      <c r="RCF144" s="205"/>
      <c r="RCG144" s="205"/>
      <c r="RCH144" s="205"/>
      <c r="RCI144" s="205"/>
      <c r="RCJ144" s="205"/>
      <c r="RCK144" s="205"/>
      <c r="RCL144" s="205"/>
      <c r="RCM144" s="205"/>
      <c r="RCN144" s="205"/>
      <c r="RCO144" s="205"/>
      <c r="RCP144" s="205"/>
      <c r="RCQ144" s="205"/>
      <c r="RCR144" s="205"/>
      <c r="RCS144" s="205"/>
      <c r="RCT144" s="205"/>
      <c r="RCU144" s="205"/>
      <c r="RCV144" s="205"/>
      <c r="RCW144" s="205"/>
      <c r="RCX144" s="205"/>
      <c r="RCY144" s="205"/>
      <c r="RCZ144" s="205"/>
      <c r="RDA144" s="205"/>
      <c r="RDB144" s="205"/>
      <c r="RDC144" s="205"/>
      <c r="RDD144" s="205"/>
      <c r="RDE144" s="205"/>
      <c r="RDF144" s="205"/>
      <c r="RDG144" s="205"/>
      <c r="RDH144" s="205"/>
      <c r="RDI144" s="205"/>
      <c r="RDJ144" s="205"/>
      <c r="RDK144" s="205"/>
      <c r="RDL144" s="205"/>
      <c r="RDM144" s="205"/>
      <c r="RDN144" s="205"/>
      <c r="RDO144" s="205"/>
      <c r="RDP144" s="205"/>
      <c r="RDQ144" s="205"/>
      <c r="RDR144" s="205"/>
      <c r="RDS144" s="205"/>
      <c r="RDZ144" s="205"/>
      <c r="REA144" s="205"/>
      <c r="REB144" s="205"/>
      <c r="REC144" s="205"/>
      <c r="RED144" s="205"/>
      <c r="REE144" s="205"/>
      <c r="REF144" s="205"/>
      <c r="REG144" s="205"/>
      <c r="REH144" s="205"/>
      <c r="REI144" s="205"/>
      <c r="REJ144" s="205"/>
      <c r="REK144" s="205"/>
      <c r="REL144" s="205"/>
      <c r="REM144" s="205"/>
      <c r="REN144" s="205"/>
      <c r="REO144" s="205"/>
      <c r="REP144" s="205"/>
      <c r="REQ144" s="205"/>
      <c r="RER144" s="205"/>
      <c r="RES144" s="205"/>
      <c r="RET144" s="205"/>
      <c r="REU144" s="205"/>
      <c r="REV144" s="205"/>
      <c r="REW144" s="205"/>
      <c r="REX144" s="205"/>
      <c r="REY144" s="205"/>
      <c r="REZ144" s="205"/>
      <c r="RFA144" s="205"/>
      <c r="RFB144" s="205"/>
      <c r="RFC144" s="205"/>
      <c r="RFD144" s="205"/>
      <c r="RFE144" s="205"/>
      <c r="RFF144" s="205"/>
      <c r="RFG144" s="205"/>
      <c r="RFH144" s="205"/>
      <c r="RFI144" s="205"/>
      <c r="RFJ144" s="205"/>
      <c r="RFK144" s="205"/>
      <c r="RFL144" s="205"/>
      <c r="RFM144" s="205"/>
      <c r="RFN144" s="205"/>
      <c r="RFO144" s="205"/>
      <c r="RFP144" s="205"/>
      <c r="RFQ144" s="205"/>
      <c r="RFR144" s="205"/>
      <c r="RFS144" s="205"/>
      <c r="RFT144" s="205"/>
      <c r="RFU144" s="205"/>
      <c r="RFV144" s="205"/>
      <c r="RFW144" s="205"/>
      <c r="RFX144" s="205"/>
      <c r="RFY144" s="205"/>
      <c r="RFZ144" s="205"/>
      <c r="RGA144" s="205"/>
      <c r="RGB144" s="205"/>
      <c r="RGC144" s="205"/>
      <c r="RGD144" s="205"/>
      <c r="RGE144" s="205"/>
      <c r="RGF144" s="205"/>
      <c r="RGG144" s="205"/>
      <c r="RGH144" s="205"/>
      <c r="RGI144" s="205"/>
      <c r="RGJ144" s="205"/>
      <c r="RGK144" s="205"/>
      <c r="RGL144" s="205"/>
      <c r="RGM144" s="205"/>
      <c r="RGN144" s="205"/>
      <c r="RGO144" s="205"/>
      <c r="RGP144" s="205"/>
      <c r="RGQ144" s="205"/>
      <c r="RGR144" s="205"/>
      <c r="RGS144" s="205"/>
      <c r="RGT144" s="205"/>
      <c r="RGU144" s="205"/>
      <c r="RGV144" s="205"/>
      <c r="RGW144" s="205"/>
      <c r="RGX144" s="205"/>
      <c r="RGY144" s="205"/>
      <c r="RGZ144" s="205"/>
      <c r="RHA144" s="205"/>
      <c r="RHB144" s="205"/>
      <c r="RHC144" s="205"/>
      <c r="RHD144" s="205"/>
      <c r="RHE144" s="205"/>
      <c r="RHF144" s="205"/>
      <c r="RHG144" s="205"/>
      <c r="RHH144" s="205"/>
      <c r="RHI144" s="205"/>
      <c r="RHJ144" s="205"/>
      <c r="RHK144" s="205"/>
      <c r="RHL144" s="205"/>
      <c r="RHM144" s="205"/>
      <c r="RHN144" s="205"/>
      <c r="RHO144" s="205"/>
      <c r="RHP144" s="205"/>
      <c r="RHQ144" s="205"/>
      <c r="RHR144" s="205"/>
      <c r="RHS144" s="205"/>
      <c r="RHT144" s="205"/>
      <c r="RHU144" s="205"/>
      <c r="RHV144" s="205"/>
      <c r="RHW144" s="205"/>
      <c r="RHX144" s="205"/>
      <c r="RHY144" s="205"/>
      <c r="RHZ144" s="205"/>
      <c r="RIA144" s="205"/>
      <c r="RIB144" s="205"/>
      <c r="RIC144" s="205"/>
      <c r="RID144" s="205"/>
      <c r="RIE144" s="205"/>
      <c r="RIF144" s="205"/>
      <c r="RIG144" s="205"/>
      <c r="RIH144" s="205"/>
      <c r="RII144" s="205"/>
      <c r="RIJ144" s="205"/>
      <c r="RIK144" s="205"/>
      <c r="RIL144" s="205"/>
      <c r="RIM144" s="205"/>
      <c r="RIN144" s="205"/>
      <c r="RIO144" s="205"/>
      <c r="RIP144" s="205"/>
      <c r="RIQ144" s="205"/>
      <c r="RIR144" s="205"/>
      <c r="RIS144" s="205"/>
      <c r="RIT144" s="205"/>
      <c r="RIU144" s="205"/>
      <c r="RIV144" s="205"/>
      <c r="RIW144" s="205"/>
      <c r="RIX144" s="205"/>
      <c r="RIY144" s="205"/>
      <c r="RIZ144" s="205"/>
      <c r="RJA144" s="205"/>
      <c r="RJB144" s="205"/>
      <c r="RJC144" s="205"/>
      <c r="RJD144" s="205"/>
      <c r="RJE144" s="205"/>
      <c r="RJF144" s="205"/>
      <c r="RJG144" s="205"/>
      <c r="RJH144" s="205"/>
      <c r="RJI144" s="205"/>
      <c r="RJJ144" s="205"/>
      <c r="RJK144" s="205"/>
      <c r="RJL144" s="205"/>
      <c r="RJM144" s="205"/>
      <c r="RJN144" s="205"/>
      <c r="RJO144" s="205"/>
      <c r="RJP144" s="205"/>
      <c r="RJQ144" s="205"/>
      <c r="RJR144" s="205"/>
      <c r="RJS144" s="205"/>
      <c r="RJT144" s="205"/>
      <c r="RJU144" s="205"/>
      <c r="RJV144" s="205"/>
      <c r="RJW144" s="205"/>
      <c r="RJX144" s="205"/>
      <c r="RJY144" s="205"/>
      <c r="RJZ144" s="205"/>
      <c r="RKA144" s="205"/>
      <c r="RKB144" s="205"/>
      <c r="RKC144" s="205"/>
      <c r="RKD144" s="205"/>
      <c r="RKE144" s="205"/>
      <c r="RKF144" s="205"/>
      <c r="RKG144" s="205"/>
      <c r="RKH144" s="205"/>
      <c r="RKI144" s="205"/>
      <c r="RKJ144" s="205"/>
      <c r="RKK144" s="205"/>
      <c r="RKL144" s="205"/>
      <c r="RKM144" s="205"/>
      <c r="RKN144" s="205"/>
      <c r="RKO144" s="205"/>
      <c r="RKP144" s="205"/>
      <c r="RKQ144" s="205"/>
      <c r="RKR144" s="205"/>
      <c r="RKS144" s="205"/>
      <c r="RKT144" s="205"/>
      <c r="RKU144" s="205"/>
      <c r="RKV144" s="205"/>
      <c r="RKW144" s="205"/>
      <c r="RKX144" s="205"/>
      <c r="RKY144" s="205"/>
      <c r="RKZ144" s="205"/>
      <c r="RLA144" s="205"/>
      <c r="RLB144" s="205"/>
      <c r="RLC144" s="205"/>
      <c r="RLD144" s="205"/>
      <c r="RLE144" s="205"/>
      <c r="RLF144" s="205"/>
      <c r="RLG144" s="205"/>
      <c r="RLH144" s="205"/>
      <c r="RLI144" s="205"/>
      <c r="RLJ144" s="205"/>
      <c r="RLK144" s="205"/>
      <c r="RLL144" s="205"/>
      <c r="RLM144" s="205"/>
      <c r="RLN144" s="205"/>
      <c r="RLO144" s="205"/>
      <c r="RLP144" s="205"/>
      <c r="RLQ144" s="205"/>
      <c r="RLR144" s="205"/>
      <c r="RLS144" s="205"/>
      <c r="RLT144" s="205"/>
      <c r="RLU144" s="205"/>
      <c r="RLV144" s="205"/>
      <c r="RLW144" s="205"/>
      <c r="RLX144" s="205"/>
      <c r="RLY144" s="205"/>
      <c r="RLZ144" s="205"/>
      <c r="RMA144" s="205"/>
      <c r="RMB144" s="205"/>
      <c r="RMC144" s="205"/>
      <c r="RMD144" s="205"/>
      <c r="RME144" s="205"/>
      <c r="RMF144" s="205"/>
      <c r="RMG144" s="205"/>
      <c r="RMH144" s="205"/>
      <c r="RMI144" s="205"/>
      <c r="RMJ144" s="205"/>
      <c r="RMK144" s="205"/>
      <c r="RML144" s="205"/>
      <c r="RMM144" s="205"/>
      <c r="RMN144" s="205"/>
      <c r="RMO144" s="205"/>
      <c r="RMP144" s="205"/>
      <c r="RMQ144" s="205"/>
      <c r="RMR144" s="205"/>
      <c r="RMS144" s="205"/>
      <c r="RMT144" s="205"/>
      <c r="RMU144" s="205"/>
      <c r="RMV144" s="205"/>
      <c r="RMW144" s="205"/>
      <c r="RMX144" s="205"/>
      <c r="RMY144" s="205"/>
      <c r="RMZ144" s="205"/>
      <c r="RNA144" s="205"/>
      <c r="RNB144" s="205"/>
      <c r="RNC144" s="205"/>
      <c r="RND144" s="205"/>
      <c r="RNE144" s="205"/>
      <c r="RNF144" s="205"/>
      <c r="RNG144" s="205"/>
      <c r="RNH144" s="205"/>
      <c r="RNI144" s="205"/>
      <c r="RNJ144" s="205"/>
      <c r="RNK144" s="205"/>
      <c r="RNL144" s="205"/>
      <c r="RNM144" s="205"/>
      <c r="RNN144" s="205"/>
      <c r="RNO144" s="205"/>
      <c r="RNV144" s="205"/>
      <c r="RNW144" s="205"/>
      <c r="RNX144" s="205"/>
      <c r="RNY144" s="205"/>
      <c r="RNZ144" s="205"/>
      <c r="ROA144" s="205"/>
      <c r="ROB144" s="205"/>
      <c r="ROC144" s="205"/>
      <c r="ROD144" s="205"/>
      <c r="ROE144" s="205"/>
      <c r="ROF144" s="205"/>
      <c r="ROG144" s="205"/>
      <c r="ROH144" s="205"/>
      <c r="ROI144" s="205"/>
      <c r="ROJ144" s="205"/>
      <c r="ROK144" s="205"/>
      <c r="ROL144" s="205"/>
      <c r="ROM144" s="205"/>
      <c r="RON144" s="205"/>
      <c r="ROO144" s="205"/>
      <c r="ROP144" s="205"/>
      <c r="ROQ144" s="205"/>
      <c r="ROR144" s="205"/>
      <c r="ROS144" s="205"/>
      <c r="ROT144" s="205"/>
      <c r="ROU144" s="205"/>
      <c r="ROV144" s="205"/>
      <c r="ROW144" s="205"/>
      <c r="ROX144" s="205"/>
      <c r="ROY144" s="205"/>
      <c r="ROZ144" s="205"/>
      <c r="RPA144" s="205"/>
      <c r="RPB144" s="205"/>
      <c r="RPC144" s="205"/>
      <c r="RPD144" s="205"/>
      <c r="RPE144" s="205"/>
      <c r="RPF144" s="205"/>
      <c r="RPG144" s="205"/>
      <c r="RPH144" s="205"/>
      <c r="RPI144" s="205"/>
      <c r="RPJ144" s="205"/>
      <c r="RPK144" s="205"/>
      <c r="RPL144" s="205"/>
      <c r="RPM144" s="205"/>
      <c r="RPN144" s="205"/>
      <c r="RPO144" s="205"/>
      <c r="RPP144" s="205"/>
      <c r="RPQ144" s="205"/>
      <c r="RPR144" s="205"/>
      <c r="RPS144" s="205"/>
      <c r="RPT144" s="205"/>
      <c r="RPU144" s="205"/>
      <c r="RPV144" s="205"/>
      <c r="RPW144" s="205"/>
      <c r="RPX144" s="205"/>
      <c r="RPY144" s="205"/>
      <c r="RPZ144" s="205"/>
      <c r="RQA144" s="205"/>
      <c r="RQB144" s="205"/>
      <c r="RQC144" s="205"/>
      <c r="RQD144" s="205"/>
      <c r="RQE144" s="205"/>
      <c r="RQF144" s="205"/>
      <c r="RQG144" s="205"/>
      <c r="RQH144" s="205"/>
      <c r="RQI144" s="205"/>
      <c r="RQJ144" s="205"/>
      <c r="RQK144" s="205"/>
      <c r="RQL144" s="205"/>
      <c r="RQM144" s="205"/>
      <c r="RQN144" s="205"/>
      <c r="RQO144" s="205"/>
      <c r="RQP144" s="205"/>
      <c r="RQQ144" s="205"/>
      <c r="RQR144" s="205"/>
      <c r="RQS144" s="205"/>
      <c r="RQT144" s="205"/>
      <c r="RQU144" s="205"/>
      <c r="RQV144" s="205"/>
      <c r="RQW144" s="205"/>
      <c r="RQX144" s="205"/>
      <c r="RQY144" s="205"/>
      <c r="RQZ144" s="205"/>
      <c r="RRA144" s="205"/>
      <c r="RRB144" s="205"/>
      <c r="RRC144" s="205"/>
      <c r="RRD144" s="205"/>
      <c r="RRE144" s="205"/>
      <c r="RRF144" s="205"/>
      <c r="RRG144" s="205"/>
      <c r="RRH144" s="205"/>
      <c r="RRI144" s="205"/>
      <c r="RRJ144" s="205"/>
      <c r="RRK144" s="205"/>
      <c r="RRL144" s="205"/>
      <c r="RRM144" s="205"/>
      <c r="RRN144" s="205"/>
      <c r="RRO144" s="205"/>
      <c r="RRP144" s="205"/>
      <c r="RRQ144" s="205"/>
      <c r="RRR144" s="205"/>
      <c r="RRS144" s="205"/>
      <c r="RRT144" s="205"/>
      <c r="RRU144" s="205"/>
      <c r="RRV144" s="205"/>
      <c r="RRW144" s="205"/>
      <c r="RRX144" s="205"/>
      <c r="RRY144" s="205"/>
      <c r="RRZ144" s="205"/>
      <c r="RSA144" s="205"/>
      <c r="RSB144" s="205"/>
      <c r="RSC144" s="205"/>
      <c r="RSD144" s="205"/>
      <c r="RSE144" s="205"/>
      <c r="RSF144" s="205"/>
      <c r="RSG144" s="205"/>
      <c r="RSH144" s="205"/>
      <c r="RSI144" s="205"/>
      <c r="RSJ144" s="205"/>
      <c r="RSK144" s="205"/>
      <c r="RSL144" s="205"/>
      <c r="RSM144" s="205"/>
      <c r="RSN144" s="205"/>
      <c r="RSO144" s="205"/>
      <c r="RSP144" s="205"/>
      <c r="RSQ144" s="205"/>
      <c r="RSR144" s="205"/>
      <c r="RSS144" s="205"/>
      <c r="RST144" s="205"/>
      <c r="RSU144" s="205"/>
      <c r="RSV144" s="205"/>
      <c r="RSW144" s="205"/>
      <c r="RSX144" s="205"/>
      <c r="RSY144" s="205"/>
      <c r="RSZ144" s="205"/>
      <c r="RTA144" s="205"/>
      <c r="RTB144" s="205"/>
      <c r="RTC144" s="205"/>
      <c r="RTD144" s="205"/>
      <c r="RTE144" s="205"/>
      <c r="RTF144" s="205"/>
      <c r="RTG144" s="205"/>
      <c r="RTH144" s="205"/>
      <c r="RTI144" s="205"/>
      <c r="RTJ144" s="205"/>
      <c r="RTK144" s="205"/>
      <c r="RTL144" s="205"/>
      <c r="RTM144" s="205"/>
      <c r="RTN144" s="205"/>
      <c r="RTO144" s="205"/>
      <c r="RTP144" s="205"/>
      <c r="RTQ144" s="205"/>
      <c r="RTR144" s="205"/>
      <c r="RTS144" s="205"/>
      <c r="RTT144" s="205"/>
      <c r="RTU144" s="205"/>
      <c r="RTV144" s="205"/>
      <c r="RTW144" s="205"/>
      <c r="RTX144" s="205"/>
      <c r="RTY144" s="205"/>
      <c r="RTZ144" s="205"/>
      <c r="RUA144" s="205"/>
      <c r="RUB144" s="205"/>
      <c r="RUC144" s="205"/>
      <c r="RUD144" s="205"/>
      <c r="RUE144" s="205"/>
      <c r="RUF144" s="205"/>
      <c r="RUG144" s="205"/>
      <c r="RUH144" s="205"/>
      <c r="RUI144" s="205"/>
      <c r="RUJ144" s="205"/>
      <c r="RUK144" s="205"/>
      <c r="RUL144" s="205"/>
      <c r="RUM144" s="205"/>
      <c r="RUN144" s="205"/>
      <c r="RUO144" s="205"/>
      <c r="RUP144" s="205"/>
      <c r="RUQ144" s="205"/>
      <c r="RUR144" s="205"/>
      <c r="RUS144" s="205"/>
      <c r="RUT144" s="205"/>
      <c r="RUU144" s="205"/>
      <c r="RUV144" s="205"/>
      <c r="RUW144" s="205"/>
      <c r="RUX144" s="205"/>
      <c r="RUY144" s="205"/>
      <c r="RUZ144" s="205"/>
      <c r="RVA144" s="205"/>
      <c r="RVB144" s="205"/>
      <c r="RVC144" s="205"/>
      <c r="RVD144" s="205"/>
      <c r="RVE144" s="205"/>
      <c r="RVF144" s="205"/>
      <c r="RVG144" s="205"/>
      <c r="RVH144" s="205"/>
      <c r="RVI144" s="205"/>
      <c r="RVJ144" s="205"/>
      <c r="RVK144" s="205"/>
      <c r="RVL144" s="205"/>
      <c r="RVM144" s="205"/>
      <c r="RVN144" s="205"/>
      <c r="RVO144" s="205"/>
      <c r="RVP144" s="205"/>
      <c r="RVQ144" s="205"/>
      <c r="RVR144" s="205"/>
      <c r="RVS144" s="205"/>
      <c r="RVT144" s="205"/>
      <c r="RVU144" s="205"/>
      <c r="RVV144" s="205"/>
      <c r="RVW144" s="205"/>
      <c r="RVX144" s="205"/>
      <c r="RVY144" s="205"/>
      <c r="RVZ144" s="205"/>
      <c r="RWA144" s="205"/>
      <c r="RWB144" s="205"/>
      <c r="RWC144" s="205"/>
      <c r="RWD144" s="205"/>
      <c r="RWE144" s="205"/>
      <c r="RWF144" s="205"/>
      <c r="RWG144" s="205"/>
      <c r="RWH144" s="205"/>
      <c r="RWI144" s="205"/>
      <c r="RWJ144" s="205"/>
      <c r="RWK144" s="205"/>
      <c r="RWL144" s="205"/>
      <c r="RWM144" s="205"/>
      <c r="RWN144" s="205"/>
      <c r="RWO144" s="205"/>
      <c r="RWP144" s="205"/>
      <c r="RWQ144" s="205"/>
      <c r="RWR144" s="205"/>
      <c r="RWS144" s="205"/>
      <c r="RWT144" s="205"/>
      <c r="RWU144" s="205"/>
      <c r="RWV144" s="205"/>
      <c r="RWW144" s="205"/>
      <c r="RWX144" s="205"/>
      <c r="RWY144" s="205"/>
      <c r="RWZ144" s="205"/>
      <c r="RXA144" s="205"/>
      <c r="RXB144" s="205"/>
      <c r="RXC144" s="205"/>
      <c r="RXD144" s="205"/>
      <c r="RXE144" s="205"/>
      <c r="RXF144" s="205"/>
      <c r="RXG144" s="205"/>
      <c r="RXH144" s="205"/>
      <c r="RXI144" s="205"/>
      <c r="RXJ144" s="205"/>
      <c r="RXK144" s="205"/>
      <c r="RXR144" s="205"/>
      <c r="RXS144" s="205"/>
      <c r="RXT144" s="205"/>
      <c r="RXU144" s="205"/>
      <c r="RXV144" s="205"/>
      <c r="RXW144" s="205"/>
      <c r="RXX144" s="205"/>
      <c r="RXY144" s="205"/>
      <c r="RXZ144" s="205"/>
      <c r="RYA144" s="205"/>
      <c r="RYB144" s="205"/>
      <c r="RYC144" s="205"/>
      <c r="RYD144" s="205"/>
      <c r="RYE144" s="205"/>
      <c r="RYF144" s="205"/>
      <c r="RYG144" s="205"/>
      <c r="RYH144" s="205"/>
      <c r="RYI144" s="205"/>
      <c r="RYJ144" s="205"/>
      <c r="RYK144" s="205"/>
      <c r="RYL144" s="205"/>
      <c r="RYM144" s="205"/>
      <c r="RYN144" s="205"/>
      <c r="RYO144" s="205"/>
      <c r="RYP144" s="205"/>
      <c r="RYQ144" s="205"/>
      <c r="RYR144" s="205"/>
      <c r="RYS144" s="205"/>
      <c r="RYT144" s="205"/>
      <c r="RYU144" s="205"/>
      <c r="RYV144" s="205"/>
      <c r="RYW144" s="205"/>
      <c r="RYX144" s="205"/>
      <c r="RYY144" s="205"/>
      <c r="RYZ144" s="205"/>
      <c r="RZA144" s="205"/>
      <c r="RZB144" s="205"/>
      <c r="RZC144" s="205"/>
      <c r="RZD144" s="205"/>
      <c r="RZE144" s="205"/>
      <c r="RZF144" s="205"/>
      <c r="RZG144" s="205"/>
      <c r="RZH144" s="205"/>
      <c r="RZI144" s="205"/>
      <c r="RZJ144" s="205"/>
      <c r="RZK144" s="205"/>
      <c r="RZL144" s="205"/>
      <c r="RZM144" s="205"/>
      <c r="RZN144" s="205"/>
      <c r="RZO144" s="205"/>
      <c r="RZP144" s="205"/>
      <c r="RZQ144" s="205"/>
      <c r="RZR144" s="205"/>
      <c r="RZS144" s="205"/>
      <c r="RZT144" s="205"/>
      <c r="RZU144" s="205"/>
      <c r="RZV144" s="205"/>
      <c r="RZW144" s="205"/>
      <c r="RZX144" s="205"/>
      <c r="RZY144" s="205"/>
      <c r="RZZ144" s="205"/>
      <c r="SAA144" s="205"/>
      <c r="SAB144" s="205"/>
      <c r="SAC144" s="205"/>
      <c r="SAD144" s="205"/>
      <c r="SAE144" s="205"/>
      <c r="SAF144" s="205"/>
      <c r="SAG144" s="205"/>
      <c r="SAH144" s="205"/>
      <c r="SAI144" s="205"/>
      <c r="SAJ144" s="205"/>
      <c r="SAK144" s="205"/>
      <c r="SAL144" s="205"/>
      <c r="SAM144" s="205"/>
      <c r="SAN144" s="205"/>
      <c r="SAO144" s="205"/>
      <c r="SAP144" s="205"/>
      <c r="SAQ144" s="205"/>
      <c r="SAR144" s="205"/>
      <c r="SAS144" s="205"/>
      <c r="SAT144" s="205"/>
      <c r="SAU144" s="205"/>
      <c r="SAV144" s="205"/>
      <c r="SAW144" s="205"/>
      <c r="SAX144" s="205"/>
      <c r="SAY144" s="205"/>
      <c r="SAZ144" s="205"/>
      <c r="SBA144" s="205"/>
      <c r="SBB144" s="205"/>
      <c r="SBC144" s="205"/>
      <c r="SBD144" s="205"/>
      <c r="SBE144" s="205"/>
      <c r="SBF144" s="205"/>
      <c r="SBG144" s="205"/>
      <c r="SBH144" s="205"/>
      <c r="SBI144" s="205"/>
      <c r="SBJ144" s="205"/>
      <c r="SBK144" s="205"/>
      <c r="SBL144" s="205"/>
      <c r="SBM144" s="205"/>
      <c r="SBN144" s="205"/>
      <c r="SBO144" s="205"/>
      <c r="SBP144" s="205"/>
      <c r="SBQ144" s="205"/>
      <c r="SBR144" s="205"/>
      <c r="SBS144" s="205"/>
      <c r="SBT144" s="205"/>
      <c r="SBU144" s="205"/>
      <c r="SBV144" s="205"/>
      <c r="SBW144" s="205"/>
      <c r="SBX144" s="205"/>
      <c r="SBY144" s="205"/>
      <c r="SBZ144" s="205"/>
      <c r="SCA144" s="205"/>
      <c r="SCB144" s="205"/>
      <c r="SCC144" s="205"/>
      <c r="SCD144" s="205"/>
      <c r="SCE144" s="205"/>
      <c r="SCF144" s="205"/>
      <c r="SCG144" s="205"/>
      <c r="SCH144" s="205"/>
      <c r="SCI144" s="205"/>
      <c r="SCJ144" s="205"/>
      <c r="SCK144" s="205"/>
      <c r="SCL144" s="205"/>
      <c r="SCM144" s="205"/>
      <c r="SCN144" s="205"/>
      <c r="SCO144" s="205"/>
      <c r="SCP144" s="205"/>
      <c r="SCQ144" s="205"/>
      <c r="SCR144" s="205"/>
      <c r="SCS144" s="205"/>
      <c r="SCT144" s="205"/>
      <c r="SCU144" s="205"/>
      <c r="SCV144" s="205"/>
      <c r="SCW144" s="205"/>
      <c r="SCX144" s="205"/>
      <c r="SCY144" s="205"/>
      <c r="SCZ144" s="205"/>
      <c r="SDA144" s="205"/>
      <c r="SDB144" s="205"/>
      <c r="SDC144" s="205"/>
      <c r="SDD144" s="205"/>
      <c r="SDE144" s="205"/>
      <c r="SDF144" s="205"/>
      <c r="SDG144" s="205"/>
      <c r="SDH144" s="205"/>
      <c r="SDI144" s="205"/>
      <c r="SDJ144" s="205"/>
      <c r="SDK144" s="205"/>
      <c r="SDL144" s="205"/>
      <c r="SDM144" s="205"/>
      <c r="SDN144" s="205"/>
      <c r="SDO144" s="205"/>
      <c r="SDP144" s="205"/>
      <c r="SDQ144" s="205"/>
      <c r="SDR144" s="205"/>
      <c r="SDS144" s="205"/>
      <c r="SDT144" s="205"/>
      <c r="SDU144" s="205"/>
      <c r="SDV144" s="205"/>
      <c r="SDW144" s="205"/>
      <c r="SDX144" s="205"/>
      <c r="SDY144" s="205"/>
      <c r="SDZ144" s="205"/>
      <c r="SEA144" s="205"/>
      <c r="SEB144" s="205"/>
      <c r="SEC144" s="205"/>
      <c r="SED144" s="205"/>
      <c r="SEE144" s="205"/>
      <c r="SEF144" s="205"/>
      <c r="SEG144" s="205"/>
      <c r="SEH144" s="205"/>
      <c r="SEI144" s="205"/>
      <c r="SEJ144" s="205"/>
      <c r="SEK144" s="205"/>
      <c r="SEL144" s="205"/>
      <c r="SEM144" s="205"/>
      <c r="SEN144" s="205"/>
      <c r="SEO144" s="205"/>
      <c r="SEP144" s="205"/>
      <c r="SEQ144" s="205"/>
      <c r="SER144" s="205"/>
      <c r="SES144" s="205"/>
      <c r="SET144" s="205"/>
      <c r="SEU144" s="205"/>
      <c r="SEV144" s="205"/>
      <c r="SEW144" s="205"/>
      <c r="SEX144" s="205"/>
      <c r="SEY144" s="205"/>
      <c r="SEZ144" s="205"/>
      <c r="SFA144" s="205"/>
      <c r="SFB144" s="205"/>
      <c r="SFC144" s="205"/>
      <c r="SFD144" s="205"/>
      <c r="SFE144" s="205"/>
      <c r="SFF144" s="205"/>
      <c r="SFG144" s="205"/>
      <c r="SFH144" s="205"/>
      <c r="SFI144" s="205"/>
      <c r="SFJ144" s="205"/>
      <c r="SFK144" s="205"/>
      <c r="SFL144" s="205"/>
      <c r="SFM144" s="205"/>
      <c r="SFN144" s="205"/>
      <c r="SFO144" s="205"/>
      <c r="SFP144" s="205"/>
      <c r="SFQ144" s="205"/>
      <c r="SFR144" s="205"/>
      <c r="SFS144" s="205"/>
      <c r="SFT144" s="205"/>
      <c r="SFU144" s="205"/>
      <c r="SFV144" s="205"/>
      <c r="SFW144" s="205"/>
      <c r="SFX144" s="205"/>
      <c r="SFY144" s="205"/>
      <c r="SFZ144" s="205"/>
      <c r="SGA144" s="205"/>
      <c r="SGB144" s="205"/>
      <c r="SGC144" s="205"/>
      <c r="SGD144" s="205"/>
      <c r="SGE144" s="205"/>
      <c r="SGF144" s="205"/>
      <c r="SGG144" s="205"/>
      <c r="SGH144" s="205"/>
      <c r="SGI144" s="205"/>
      <c r="SGJ144" s="205"/>
      <c r="SGK144" s="205"/>
      <c r="SGL144" s="205"/>
      <c r="SGM144" s="205"/>
      <c r="SGN144" s="205"/>
      <c r="SGO144" s="205"/>
      <c r="SGP144" s="205"/>
      <c r="SGQ144" s="205"/>
      <c r="SGR144" s="205"/>
      <c r="SGS144" s="205"/>
      <c r="SGT144" s="205"/>
      <c r="SGU144" s="205"/>
      <c r="SGV144" s="205"/>
      <c r="SGW144" s="205"/>
      <c r="SGX144" s="205"/>
      <c r="SGY144" s="205"/>
      <c r="SGZ144" s="205"/>
      <c r="SHA144" s="205"/>
      <c r="SHB144" s="205"/>
      <c r="SHC144" s="205"/>
      <c r="SHD144" s="205"/>
      <c r="SHE144" s="205"/>
      <c r="SHF144" s="205"/>
      <c r="SHG144" s="205"/>
      <c r="SHN144" s="205"/>
      <c r="SHO144" s="205"/>
      <c r="SHP144" s="205"/>
      <c r="SHQ144" s="205"/>
      <c r="SHR144" s="205"/>
      <c r="SHS144" s="205"/>
      <c r="SHT144" s="205"/>
      <c r="SHU144" s="205"/>
      <c r="SHV144" s="205"/>
      <c r="SHW144" s="205"/>
      <c r="SHX144" s="205"/>
      <c r="SHY144" s="205"/>
      <c r="SHZ144" s="205"/>
      <c r="SIA144" s="205"/>
      <c r="SIB144" s="205"/>
      <c r="SIC144" s="205"/>
      <c r="SID144" s="205"/>
      <c r="SIE144" s="205"/>
      <c r="SIF144" s="205"/>
      <c r="SIG144" s="205"/>
      <c r="SIH144" s="205"/>
      <c r="SII144" s="205"/>
      <c r="SIJ144" s="205"/>
      <c r="SIK144" s="205"/>
      <c r="SIL144" s="205"/>
      <c r="SIM144" s="205"/>
      <c r="SIN144" s="205"/>
      <c r="SIO144" s="205"/>
      <c r="SIP144" s="205"/>
      <c r="SIQ144" s="205"/>
      <c r="SIR144" s="205"/>
      <c r="SIS144" s="205"/>
      <c r="SIT144" s="205"/>
      <c r="SIU144" s="205"/>
      <c r="SIV144" s="205"/>
      <c r="SIW144" s="205"/>
      <c r="SIX144" s="205"/>
      <c r="SIY144" s="205"/>
      <c r="SIZ144" s="205"/>
      <c r="SJA144" s="205"/>
      <c r="SJB144" s="205"/>
      <c r="SJC144" s="205"/>
      <c r="SJD144" s="205"/>
      <c r="SJE144" s="205"/>
      <c r="SJF144" s="205"/>
      <c r="SJG144" s="205"/>
      <c r="SJH144" s="205"/>
      <c r="SJI144" s="205"/>
      <c r="SJJ144" s="205"/>
      <c r="SJK144" s="205"/>
      <c r="SJL144" s="205"/>
      <c r="SJM144" s="205"/>
      <c r="SJN144" s="205"/>
      <c r="SJO144" s="205"/>
      <c r="SJP144" s="205"/>
      <c r="SJQ144" s="205"/>
      <c r="SJR144" s="205"/>
      <c r="SJS144" s="205"/>
      <c r="SJT144" s="205"/>
      <c r="SJU144" s="205"/>
      <c r="SJV144" s="205"/>
      <c r="SJW144" s="205"/>
      <c r="SJX144" s="205"/>
      <c r="SJY144" s="205"/>
      <c r="SJZ144" s="205"/>
      <c r="SKA144" s="205"/>
      <c r="SKB144" s="205"/>
      <c r="SKC144" s="205"/>
      <c r="SKD144" s="205"/>
      <c r="SKE144" s="205"/>
      <c r="SKF144" s="205"/>
      <c r="SKG144" s="205"/>
      <c r="SKH144" s="205"/>
      <c r="SKI144" s="205"/>
      <c r="SKJ144" s="205"/>
      <c r="SKK144" s="205"/>
      <c r="SKL144" s="205"/>
      <c r="SKM144" s="205"/>
      <c r="SKN144" s="205"/>
      <c r="SKO144" s="205"/>
      <c r="SKP144" s="205"/>
      <c r="SKQ144" s="205"/>
      <c r="SKR144" s="205"/>
      <c r="SKS144" s="205"/>
      <c r="SKT144" s="205"/>
      <c r="SKU144" s="205"/>
      <c r="SKV144" s="205"/>
      <c r="SKW144" s="205"/>
      <c r="SKX144" s="205"/>
      <c r="SKY144" s="205"/>
      <c r="SKZ144" s="205"/>
      <c r="SLA144" s="205"/>
      <c r="SLB144" s="205"/>
      <c r="SLC144" s="205"/>
      <c r="SLD144" s="205"/>
      <c r="SLE144" s="205"/>
      <c r="SLF144" s="205"/>
      <c r="SLG144" s="205"/>
      <c r="SLH144" s="205"/>
      <c r="SLI144" s="205"/>
      <c r="SLJ144" s="205"/>
      <c r="SLK144" s="205"/>
      <c r="SLL144" s="205"/>
      <c r="SLM144" s="205"/>
      <c r="SLN144" s="205"/>
      <c r="SLO144" s="205"/>
      <c r="SLP144" s="205"/>
      <c r="SLQ144" s="205"/>
      <c r="SLR144" s="205"/>
      <c r="SLS144" s="205"/>
      <c r="SLT144" s="205"/>
      <c r="SLU144" s="205"/>
      <c r="SLV144" s="205"/>
      <c r="SLW144" s="205"/>
      <c r="SLX144" s="205"/>
      <c r="SLY144" s="205"/>
      <c r="SLZ144" s="205"/>
      <c r="SMA144" s="205"/>
      <c r="SMB144" s="205"/>
      <c r="SMC144" s="205"/>
      <c r="SMD144" s="205"/>
      <c r="SME144" s="205"/>
      <c r="SMF144" s="205"/>
      <c r="SMG144" s="205"/>
      <c r="SMH144" s="205"/>
      <c r="SMI144" s="205"/>
      <c r="SMJ144" s="205"/>
      <c r="SMK144" s="205"/>
      <c r="SML144" s="205"/>
      <c r="SMM144" s="205"/>
      <c r="SMN144" s="205"/>
      <c r="SMO144" s="205"/>
      <c r="SMP144" s="205"/>
      <c r="SMQ144" s="205"/>
      <c r="SMR144" s="205"/>
      <c r="SMS144" s="205"/>
      <c r="SMT144" s="205"/>
      <c r="SMU144" s="205"/>
      <c r="SMV144" s="205"/>
      <c r="SMW144" s="205"/>
      <c r="SMX144" s="205"/>
      <c r="SMY144" s="205"/>
      <c r="SMZ144" s="205"/>
      <c r="SNA144" s="205"/>
      <c r="SNB144" s="205"/>
      <c r="SNC144" s="205"/>
      <c r="SND144" s="205"/>
      <c r="SNE144" s="205"/>
      <c r="SNF144" s="205"/>
      <c r="SNG144" s="205"/>
      <c r="SNH144" s="205"/>
      <c r="SNI144" s="205"/>
      <c r="SNJ144" s="205"/>
      <c r="SNK144" s="205"/>
      <c r="SNL144" s="205"/>
      <c r="SNM144" s="205"/>
      <c r="SNN144" s="205"/>
      <c r="SNO144" s="205"/>
      <c r="SNP144" s="205"/>
      <c r="SNQ144" s="205"/>
      <c r="SNR144" s="205"/>
      <c r="SNS144" s="205"/>
      <c r="SNT144" s="205"/>
      <c r="SNU144" s="205"/>
      <c r="SNV144" s="205"/>
      <c r="SNW144" s="205"/>
      <c r="SNX144" s="205"/>
      <c r="SNY144" s="205"/>
      <c r="SNZ144" s="205"/>
      <c r="SOA144" s="205"/>
      <c r="SOB144" s="205"/>
      <c r="SOC144" s="205"/>
      <c r="SOD144" s="205"/>
      <c r="SOE144" s="205"/>
      <c r="SOF144" s="205"/>
      <c r="SOG144" s="205"/>
      <c r="SOH144" s="205"/>
      <c r="SOI144" s="205"/>
      <c r="SOJ144" s="205"/>
      <c r="SOK144" s="205"/>
      <c r="SOL144" s="205"/>
      <c r="SOM144" s="205"/>
      <c r="SON144" s="205"/>
      <c r="SOO144" s="205"/>
      <c r="SOP144" s="205"/>
      <c r="SOQ144" s="205"/>
      <c r="SOR144" s="205"/>
      <c r="SOS144" s="205"/>
      <c r="SOT144" s="205"/>
      <c r="SOU144" s="205"/>
      <c r="SOV144" s="205"/>
      <c r="SOW144" s="205"/>
      <c r="SOX144" s="205"/>
      <c r="SOY144" s="205"/>
      <c r="SOZ144" s="205"/>
      <c r="SPA144" s="205"/>
      <c r="SPB144" s="205"/>
      <c r="SPC144" s="205"/>
      <c r="SPD144" s="205"/>
      <c r="SPE144" s="205"/>
      <c r="SPF144" s="205"/>
      <c r="SPG144" s="205"/>
      <c r="SPH144" s="205"/>
      <c r="SPI144" s="205"/>
      <c r="SPJ144" s="205"/>
      <c r="SPK144" s="205"/>
      <c r="SPL144" s="205"/>
      <c r="SPM144" s="205"/>
      <c r="SPN144" s="205"/>
      <c r="SPO144" s="205"/>
      <c r="SPP144" s="205"/>
      <c r="SPQ144" s="205"/>
      <c r="SPR144" s="205"/>
      <c r="SPS144" s="205"/>
      <c r="SPT144" s="205"/>
      <c r="SPU144" s="205"/>
      <c r="SPV144" s="205"/>
      <c r="SPW144" s="205"/>
      <c r="SPX144" s="205"/>
      <c r="SPY144" s="205"/>
      <c r="SPZ144" s="205"/>
      <c r="SQA144" s="205"/>
      <c r="SQB144" s="205"/>
      <c r="SQC144" s="205"/>
      <c r="SQD144" s="205"/>
      <c r="SQE144" s="205"/>
      <c r="SQF144" s="205"/>
      <c r="SQG144" s="205"/>
      <c r="SQH144" s="205"/>
      <c r="SQI144" s="205"/>
      <c r="SQJ144" s="205"/>
      <c r="SQK144" s="205"/>
      <c r="SQL144" s="205"/>
      <c r="SQM144" s="205"/>
      <c r="SQN144" s="205"/>
      <c r="SQO144" s="205"/>
      <c r="SQP144" s="205"/>
      <c r="SQQ144" s="205"/>
      <c r="SQR144" s="205"/>
      <c r="SQS144" s="205"/>
      <c r="SQT144" s="205"/>
      <c r="SQU144" s="205"/>
      <c r="SQV144" s="205"/>
      <c r="SQW144" s="205"/>
      <c r="SQX144" s="205"/>
      <c r="SQY144" s="205"/>
      <c r="SQZ144" s="205"/>
      <c r="SRA144" s="205"/>
      <c r="SRB144" s="205"/>
      <c r="SRC144" s="205"/>
      <c r="SRJ144" s="205"/>
      <c r="SRK144" s="205"/>
      <c r="SRL144" s="205"/>
      <c r="SRM144" s="205"/>
      <c r="SRN144" s="205"/>
      <c r="SRO144" s="205"/>
      <c r="SRP144" s="205"/>
      <c r="SRQ144" s="205"/>
      <c r="SRR144" s="205"/>
      <c r="SRS144" s="205"/>
      <c r="SRT144" s="205"/>
      <c r="SRU144" s="205"/>
      <c r="SRV144" s="205"/>
      <c r="SRW144" s="205"/>
      <c r="SRX144" s="205"/>
      <c r="SRY144" s="205"/>
      <c r="SRZ144" s="205"/>
      <c r="SSA144" s="205"/>
      <c r="SSB144" s="205"/>
      <c r="SSC144" s="205"/>
      <c r="SSD144" s="205"/>
      <c r="SSE144" s="205"/>
      <c r="SSF144" s="205"/>
      <c r="SSG144" s="205"/>
      <c r="SSH144" s="205"/>
      <c r="SSI144" s="205"/>
      <c r="SSJ144" s="205"/>
      <c r="SSK144" s="205"/>
      <c r="SSL144" s="205"/>
      <c r="SSM144" s="205"/>
      <c r="SSN144" s="205"/>
      <c r="SSO144" s="205"/>
      <c r="SSP144" s="205"/>
      <c r="SSQ144" s="205"/>
      <c r="SSR144" s="205"/>
      <c r="SSS144" s="205"/>
      <c r="SST144" s="205"/>
      <c r="SSU144" s="205"/>
      <c r="SSV144" s="205"/>
      <c r="SSW144" s="205"/>
      <c r="SSX144" s="205"/>
      <c r="SSY144" s="205"/>
      <c r="SSZ144" s="205"/>
      <c r="STA144" s="205"/>
      <c r="STB144" s="205"/>
      <c r="STC144" s="205"/>
      <c r="STD144" s="205"/>
      <c r="STE144" s="205"/>
      <c r="STF144" s="205"/>
      <c r="STG144" s="205"/>
      <c r="STH144" s="205"/>
      <c r="STI144" s="205"/>
      <c r="STJ144" s="205"/>
      <c r="STK144" s="205"/>
      <c r="STL144" s="205"/>
      <c r="STM144" s="205"/>
      <c r="STN144" s="205"/>
      <c r="STO144" s="205"/>
      <c r="STP144" s="205"/>
      <c r="STQ144" s="205"/>
      <c r="STR144" s="205"/>
      <c r="STS144" s="205"/>
      <c r="STT144" s="205"/>
      <c r="STU144" s="205"/>
      <c r="STV144" s="205"/>
      <c r="STW144" s="205"/>
      <c r="STX144" s="205"/>
      <c r="STY144" s="205"/>
      <c r="STZ144" s="205"/>
      <c r="SUA144" s="205"/>
      <c r="SUB144" s="205"/>
      <c r="SUC144" s="205"/>
      <c r="SUD144" s="205"/>
      <c r="SUE144" s="205"/>
      <c r="SUF144" s="205"/>
      <c r="SUG144" s="205"/>
      <c r="SUH144" s="205"/>
      <c r="SUI144" s="205"/>
      <c r="SUJ144" s="205"/>
      <c r="SUK144" s="205"/>
      <c r="SUL144" s="205"/>
      <c r="SUM144" s="205"/>
      <c r="SUN144" s="205"/>
      <c r="SUO144" s="205"/>
      <c r="SUP144" s="205"/>
      <c r="SUQ144" s="205"/>
      <c r="SUR144" s="205"/>
      <c r="SUS144" s="205"/>
      <c r="SUT144" s="205"/>
      <c r="SUU144" s="205"/>
      <c r="SUV144" s="205"/>
      <c r="SUW144" s="205"/>
      <c r="SUX144" s="205"/>
      <c r="SUY144" s="205"/>
      <c r="SUZ144" s="205"/>
      <c r="SVA144" s="205"/>
      <c r="SVB144" s="205"/>
      <c r="SVC144" s="205"/>
      <c r="SVD144" s="205"/>
      <c r="SVE144" s="205"/>
      <c r="SVF144" s="205"/>
      <c r="SVG144" s="205"/>
      <c r="SVH144" s="205"/>
      <c r="SVI144" s="205"/>
      <c r="SVJ144" s="205"/>
      <c r="SVK144" s="205"/>
      <c r="SVL144" s="205"/>
      <c r="SVM144" s="205"/>
      <c r="SVN144" s="205"/>
      <c r="SVO144" s="205"/>
      <c r="SVP144" s="205"/>
      <c r="SVQ144" s="205"/>
      <c r="SVR144" s="205"/>
      <c r="SVS144" s="205"/>
      <c r="SVT144" s="205"/>
      <c r="SVU144" s="205"/>
      <c r="SVV144" s="205"/>
      <c r="SVW144" s="205"/>
      <c r="SVX144" s="205"/>
      <c r="SVY144" s="205"/>
      <c r="SVZ144" s="205"/>
      <c r="SWA144" s="205"/>
      <c r="SWB144" s="205"/>
      <c r="SWC144" s="205"/>
      <c r="SWD144" s="205"/>
      <c r="SWE144" s="205"/>
      <c r="SWF144" s="205"/>
      <c r="SWG144" s="205"/>
      <c r="SWH144" s="205"/>
      <c r="SWI144" s="205"/>
      <c r="SWJ144" s="205"/>
      <c r="SWK144" s="205"/>
      <c r="SWL144" s="205"/>
      <c r="SWM144" s="205"/>
      <c r="SWN144" s="205"/>
      <c r="SWO144" s="205"/>
      <c r="SWP144" s="205"/>
      <c r="SWQ144" s="205"/>
      <c r="SWR144" s="205"/>
      <c r="SWS144" s="205"/>
      <c r="SWT144" s="205"/>
      <c r="SWU144" s="205"/>
      <c r="SWV144" s="205"/>
      <c r="SWW144" s="205"/>
      <c r="SWX144" s="205"/>
      <c r="SWY144" s="205"/>
      <c r="SWZ144" s="205"/>
      <c r="SXA144" s="205"/>
      <c r="SXB144" s="205"/>
      <c r="SXC144" s="205"/>
      <c r="SXD144" s="205"/>
      <c r="SXE144" s="205"/>
      <c r="SXF144" s="205"/>
      <c r="SXG144" s="205"/>
      <c r="SXH144" s="205"/>
      <c r="SXI144" s="205"/>
      <c r="SXJ144" s="205"/>
      <c r="SXK144" s="205"/>
      <c r="SXL144" s="205"/>
      <c r="SXM144" s="205"/>
      <c r="SXN144" s="205"/>
      <c r="SXO144" s="205"/>
      <c r="SXP144" s="205"/>
      <c r="SXQ144" s="205"/>
      <c r="SXR144" s="205"/>
      <c r="SXS144" s="205"/>
      <c r="SXT144" s="205"/>
      <c r="SXU144" s="205"/>
      <c r="SXV144" s="205"/>
      <c r="SXW144" s="205"/>
      <c r="SXX144" s="205"/>
      <c r="SXY144" s="205"/>
      <c r="SXZ144" s="205"/>
      <c r="SYA144" s="205"/>
      <c r="SYB144" s="205"/>
      <c r="SYC144" s="205"/>
      <c r="SYD144" s="205"/>
      <c r="SYE144" s="205"/>
      <c r="SYF144" s="205"/>
      <c r="SYG144" s="205"/>
      <c r="SYH144" s="205"/>
      <c r="SYI144" s="205"/>
      <c r="SYJ144" s="205"/>
      <c r="SYK144" s="205"/>
      <c r="SYL144" s="205"/>
      <c r="SYM144" s="205"/>
      <c r="SYN144" s="205"/>
      <c r="SYO144" s="205"/>
      <c r="SYP144" s="205"/>
      <c r="SYQ144" s="205"/>
      <c r="SYR144" s="205"/>
      <c r="SYS144" s="205"/>
      <c r="SYT144" s="205"/>
      <c r="SYU144" s="205"/>
      <c r="SYV144" s="205"/>
      <c r="SYW144" s="205"/>
      <c r="SYX144" s="205"/>
      <c r="SYY144" s="205"/>
      <c r="SYZ144" s="205"/>
      <c r="SZA144" s="205"/>
      <c r="SZB144" s="205"/>
      <c r="SZC144" s="205"/>
      <c r="SZD144" s="205"/>
      <c r="SZE144" s="205"/>
      <c r="SZF144" s="205"/>
      <c r="SZG144" s="205"/>
      <c r="SZH144" s="205"/>
      <c r="SZI144" s="205"/>
      <c r="SZJ144" s="205"/>
      <c r="SZK144" s="205"/>
      <c r="SZL144" s="205"/>
      <c r="SZM144" s="205"/>
      <c r="SZN144" s="205"/>
      <c r="SZO144" s="205"/>
      <c r="SZP144" s="205"/>
      <c r="SZQ144" s="205"/>
      <c r="SZR144" s="205"/>
      <c r="SZS144" s="205"/>
      <c r="SZT144" s="205"/>
      <c r="SZU144" s="205"/>
      <c r="SZV144" s="205"/>
      <c r="SZW144" s="205"/>
      <c r="SZX144" s="205"/>
      <c r="SZY144" s="205"/>
      <c r="SZZ144" s="205"/>
      <c r="TAA144" s="205"/>
      <c r="TAB144" s="205"/>
      <c r="TAC144" s="205"/>
      <c r="TAD144" s="205"/>
      <c r="TAE144" s="205"/>
      <c r="TAF144" s="205"/>
      <c r="TAG144" s="205"/>
      <c r="TAH144" s="205"/>
      <c r="TAI144" s="205"/>
      <c r="TAJ144" s="205"/>
      <c r="TAK144" s="205"/>
      <c r="TAL144" s="205"/>
      <c r="TAM144" s="205"/>
      <c r="TAN144" s="205"/>
      <c r="TAO144" s="205"/>
      <c r="TAP144" s="205"/>
      <c r="TAQ144" s="205"/>
      <c r="TAR144" s="205"/>
      <c r="TAS144" s="205"/>
      <c r="TAT144" s="205"/>
      <c r="TAU144" s="205"/>
      <c r="TAV144" s="205"/>
      <c r="TAW144" s="205"/>
      <c r="TAX144" s="205"/>
      <c r="TAY144" s="205"/>
      <c r="TBF144" s="205"/>
      <c r="TBG144" s="205"/>
      <c r="TBH144" s="205"/>
      <c r="TBI144" s="205"/>
      <c r="TBJ144" s="205"/>
      <c r="TBK144" s="205"/>
      <c r="TBL144" s="205"/>
      <c r="TBM144" s="205"/>
      <c r="TBN144" s="205"/>
      <c r="TBO144" s="205"/>
      <c r="TBP144" s="205"/>
      <c r="TBQ144" s="205"/>
      <c r="TBR144" s="205"/>
      <c r="TBS144" s="205"/>
      <c r="TBT144" s="205"/>
      <c r="TBU144" s="205"/>
      <c r="TBV144" s="205"/>
      <c r="TBW144" s="205"/>
      <c r="TBX144" s="205"/>
      <c r="TBY144" s="205"/>
      <c r="TBZ144" s="205"/>
      <c r="TCA144" s="205"/>
      <c r="TCB144" s="205"/>
      <c r="TCC144" s="205"/>
      <c r="TCD144" s="205"/>
      <c r="TCE144" s="205"/>
      <c r="TCF144" s="205"/>
      <c r="TCG144" s="205"/>
      <c r="TCH144" s="205"/>
      <c r="TCI144" s="205"/>
      <c r="TCJ144" s="205"/>
      <c r="TCK144" s="205"/>
      <c r="TCL144" s="205"/>
      <c r="TCM144" s="205"/>
      <c r="TCN144" s="205"/>
      <c r="TCO144" s="205"/>
      <c r="TCP144" s="205"/>
      <c r="TCQ144" s="205"/>
      <c r="TCR144" s="205"/>
      <c r="TCS144" s="205"/>
      <c r="TCT144" s="205"/>
      <c r="TCU144" s="205"/>
      <c r="TCV144" s="205"/>
      <c r="TCW144" s="205"/>
      <c r="TCX144" s="205"/>
      <c r="TCY144" s="205"/>
      <c r="TCZ144" s="205"/>
      <c r="TDA144" s="205"/>
      <c r="TDB144" s="205"/>
      <c r="TDC144" s="205"/>
      <c r="TDD144" s="205"/>
      <c r="TDE144" s="205"/>
      <c r="TDF144" s="205"/>
      <c r="TDG144" s="205"/>
      <c r="TDH144" s="205"/>
      <c r="TDI144" s="205"/>
      <c r="TDJ144" s="205"/>
      <c r="TDK144" s="205"/>
      <c r="TDL144" s="205"/>
      <c r="TDM144" s="205"/>
      <c r="TDN144" s="205"/>
      <c r="TDO144" s="205"/>
      <c r="TDP144" s="205"/>
      <c r="TDQ144" s="205"/>
      <c r="TDR144" s="205"/>
      <c r="TDS144" s="205"/>
      <c r="TDT144" s="205"/>
      <c r="TDU144" s="205"/>
      <c r="TDV144" s="205"/>
      <c r="TDW144" s="205"/>
      <c r="TDX144" s="205"/>
      <c r="TDY144" s="205"/>
      <c r="TDZ144" s="205"/>
      <c r="TEA144" s="205"/>
      <c r="TEB144" s="205"/>
      <c r="TEC144" s="205"/>
      <c r="TED144" s="205"/>
      <c r="TEE144" s="205"/>
      <c r="TEF144" s="205"/>
      <c r="TEG144" s="205"/>
      <c r="TEH144" s="205"/>
      <c r="TEI144" s="205"/>
      <c r="TEJ144" s="205"/>
      <c r="TEK144" s="205"/>
      <c r="TEL144" s="205"/>
      <c r="TEM144" s="205"/>
      <c r="TEN144" s="205"/>
      <c r="TEO144" s="205"/>
      <c r="TEP144" s="205"/>
      <c r="TEQ144" s="205"/>
      <c r="TER144" s="205"/>
      <c r="TES144" s="205"/>
      <c r="TET144" s="205"/>
      <c r="TEU144" s="205"/>
      <c r="TEV144" s="205"/>
      <c r="TEW144" s="205"/>
      <c r="TEX144" s="205"/>
      <c r="TEY144" s="205"/>
      <c r="TEZ144" s="205"/>
      <c r="TFA144" s="205"/>
      <c r="TFB144" s="205"/>
      <c r="TFC144" s="205"/>
      <c r="TFD144" s="205"/>
      <c r="TFE144" s="205"/>
      <c r="TFF144" s="205"/>
      <c r="TFG144" s="205"/>
      <c r="TFH144" s="205"/>
      <c r="TFI144" s="205"/>
      <c r="TFJ144" s="205"/>
      <c r="TFK144" s="205"/>
      <c r="TFL144" s="205"/>
      <c r="TFM144" s="205"/>
      <c r="TFN144" s="205"/>
      <c r="TFO144" s="205"/>
      <c r="TFP144" s="205"/>
      <c r="TFQ144" s="205"/>
      <c r="TFR144" s="205"/>
      <c r="TFS144" s="205"/>
      <c r="TFT144" s="205"/>
      <c r="TFU144" s="205"/>
      <c r="TFV144" s="205"/>
      <c r="TFW144" s="205"/>
      <c r="TFX144" s="205"/>
      <c r="TFY144" s="205"/>
      <c r="TFZ144" s="205"/>
      <c r="TGA144" s="205"/>
      <c r="TGB144" s="205"/>
      <c r="TGC144" s="205"/>
      <c r="TGD144" s="205"/>
      <c r="TGE144" s="205"/>
      <c r="TGF144" s="205"/>
      <c r="TGG144" s="205"/>
      <c r="TGH144" s="205"/>
      <c r="TGI144" s="205"/>
      <c r="TGJ144" s="205"/>
      <c r="TGK144" s="205"/>
      <c r="TGL144" s="205"/>
      <c r="TGM144" s="205"/>
      <c r="TGN144" s="205"/>
      <c r="TGO144" s="205"/>
      <c r="TGP144" s="205"/>
      <c r="TGQ144" s="205"/>
      <c r="TGR144" s="205"/>
      <c r="TGS144" s="205"/>
      <c r="TGT144" s="205"/>
      <c r="TGU144" s="205"/>
      <c r="TGV144" s="205"/>
      <c r="TGW144" s="205"/>
      <c r="TGX144" s="205"/>
      <c r="TGY144" s="205"/>
      <c r="TGZ144" s="205"/>
      <c r="THA144" s="205"/>
      <c r="THB144" s="205"/>
      <c r="THC144" s="205"/>
      <c r="THD144" s="205"/>
      <c r="THE144" s="205"/>
      <c r="THF144" s="205"/>
      <c r="THG144" s="205"/>
      <c r="THH144" s="205"/>
      <c r="THI144" s="205"/>
      <c r="THJ144" s="205"/>
      <c r="THK144" s="205"/>
      <c r="THL144" s="205"/>
      <c r="THM144" s="205"/>
      <c r="THN144" s="205"/>
      <c r="THO144" s="205"/>
      <c r="THP144" s="205"/>
      <c r="THQ144" s="205"/>
      <c r="THR144" s="205"/>
      <c r="THS144" s="205"/>
      <c r="THT144" s="205"/>
      <c r="THU144" s="205"/>
      <c r="THV144" s="205"/>
      <c r="THW144" s="205"/>
      <c r="THX144" s="205"/>
      <c r="THY144" s="205"/>
      <c r="THZ144" s="205"/>
      <c r="TIA144" s="205"/>
      <c r="TIB144" s="205"/>
      <c r="TIC144" s="205"/>
      <c r="TID144" s="205"/>
      <c r="TIE144" s="205"/>
      <c r="TIF144" s="205"/>
      <c r="TIG144" s="205"/>
      <c r="TIH144" s="205"/>
      <c r="TII144" s="205"/>
      <c r="TIJ144" s="205"/>
      <c r="TIK144" s="205"/>
      <c r="TIL144" s="205"/>
      <c r="TIM144" s="205"/>
      <c r="TIN144" s="205"/>
      <c r="TIO144" s="205"/>
      <c r="TIP144" s="205"/>
      <c r="TIQ144" s="205"/>
      <c r="TIR144" s="205"/>
      <c r="TIS144" s="205"/>
      <c r="TIT144" s="205"/>
      <c r="TIU144" s="205"/>
      <c r="TIV144" s="205"/>
      <c r="TIW144" s="205"/>
      <c r="TIX144" s="205"/>
      <c r="TIY144" s="205"/>
      <c r="TIZ144" s="205"/>
      <c r="TJA144" s="205"/>
      <c r="TJB144" s="205"/>
      <c r="TJC144" s="205"/>
      <c r="TJD144" s="205"/>
      <c r="TJE144" s="205"/>
      <c r="TJF144" s="205"/>
      <c r="TJG144" s="205"/>
      <c r="TJH144" s="205"/>
      <c r="TJI144" s="205"/>
      <c r="TJJ144" s="205"/>
      <c r="TJK144" s="205"/>
      <c r="TJL144" s="205"/>
      <c r="TJM144" s="205"/>
      <c r="TJN144" s="205"/>
      <c r="TJO144" s="205"/>
      <c r="TJP144" s="205"/>
      <c r="TJQ144" s="205"/>
      <c r="TJR144" s="205"/>
      <c r="TJS144" s="205"/>
      <c r="TJT144" s="205"/>
      <c r="TJU144" s="205"/>
      <c r="TJV144" s="205"/>
      <c r="TJW144" s="205"/>
      <c r="TJX144" s="205"/>
      <c r="TJY144" s="205"/>
      <c r="TJZ144" s="205"/>
      <c r="TKA144" s="205"/>
      <c r="TKB144" s="205"/>
      <c r="TKC144" s="205"/>
      <c r="TKD144" s="205"/>
      <c r="TKE144" s="205"/>
      <c r="TKF144" s="205"/>
      <c r="TKG144" s="205"/>
      <c r="TKH144" s="205"/>
      <c r="TKI144" s="205"/>
      <c r="TKJ144" s="205"/>
      <c r="TKK144" s="205"/>
      <c r="TKL144" s="205"/>
      <c r="TKM144" s="205"/>
      <c r="TKN144" s="205"/>
      <c r="TKO144" s="205"/>
      <c r="TKP144" s="205"/>
      <c r="TKQ144" s="205"/>
      <c r="TKR144" s="205"/>
      <c r="TKS144" s="205"/>
      <c r="TKT144" s="205"/>
      <c r="TKU144" s="205"/>
      <c r="TLB144" s="205"/>
      <c r="TLC144" s="205"/>
      <c r="TLD144" s="205"/>
      <c r="TLE144" s="205"/>
      <c r="TLF144" s="205"/>
      <c r="TLG144" s="205"/>
      <c r="TLH144" s="205"/>
      <c r="TLI144" s="205"/>
      <c r="TLJ144" s="205"/>
      <c r="TLK144" s="205"/>
      <c r="TLL144" s="205"/>
      <c r="TLM144" s="205"/>
      <c r="TLN144" s="205"/>
      <c r="TLO144" s="205"/>
      <c r="TLP144" s="205"/>
      <c r="TLQ144" s="205"/>
      <c r="TLR144" s="205"/>
      <c r="TLS144" s="205"/>
      <c r="TLT144" s="205"/>
      <c r="TLU144" s="205"/>
      <c r="TLV144" s="205"/>
      <c r="TLW144" s="205"/>
      <c r="TLX144" s="205"/>
      <c r="TLY144" s="205"/>
      <c r="TLZ144" s="205"/>
      <c r="TMA144" s="205"/>
      <c r="TMB144" s="205"/>
      <c r="TMC144" s="205"/>
      <c r="TMD144" s="205"/>
      <c r="TME144" s="205"/>
      <c r="TMF144" s="205"/>
      <c r="TMG144" s="205"/>
      <c r="TMH144" s="205"/>
      <c r="TMI144" s="205"/>
      <c r="TMJ144" s="205"/>
      <c r="TMK144" s="205"/>
      <c r="TML144" s="205"/>
      <c r="TMM144" s="205"/>
      <c r="TMN144" s="205"/>
      <c r="TMO144" s="205"/>
      <c r="TMP144" s="205"/>
      <c r="TMQ144" s="205"/>
      <c r="TMR144" s="205"/>
      <c r="TMS144" s="205"/>
      <c r="TMT144" s="205"/>
      <c r="TMU144" s="205"/>
      <c r="TMV144" s="205"/>
      <c r="TMW144" s="205"/>
      <c r="TMX144" s="205"/>
      <c r="TMY144" s="205"/>
      <c r="TMZ144" s="205"/>
      <c r="TNA144" s="205"/>
      <c r="TNB144" s="205"/>
      <c r="TNC144" s="205"/>
      <c r="TND144" s="205"/>
      <c r="TNE144" s="205"/>
      <c r="TNF144" s="205"/>
      <c r="TNG144" s="205"/>
      <c r="TNH144" s="205"/>
      <c r="TNI144" s="205"/>
      <c r="TNJ144" s="205"/>
      <c r="TNK144" s="205"/>
      <c r="TNL144" s="205"/>
      <c r="TNM144" s="205"/>
      <c r="TNN144" s="205"/>
      <c r="TNO144" s="205"/>
      <c r="TNP144" s="205"/>
      <c r="TNQ144" s="205"/>
      <c r="TNR144" s="205"/>
      <c r="TNS144" s="205"/>
      <c r="TNT144" s="205"/>
      <c r="TNU144" s="205"/>
      <c r="TNV144" s="205"/>
      <c r="TNW144" s="205"/>
      <c r="TNX144" s="205"/>
      <c r="TNY144" s="205"/>
      <c r="TNZ144" s="205"/>
      <c r="TOA144" s="205"/>
      <c r="TOB144" s="205"/>
      <c r="TOC144" s="205"/>
      <c r="TOD144" s="205"/>
      <c r="TOE144" s="205"/>
      <c r="TOF144" s="205"/>
      <c r="TOG144" s="205"/>
      <c r="TOH144" s="205"/>
      <c r="TOI144" s="205"/>
      <c r="TOJ144" s="205"/>
      <c r="TOK144" s="205"/>
      <c r="TOL144" s="205"/>
      <c r="TOM144" s="205"/>
      <c r="TON144" s="205"/>
      <c r="TOO144" s="205"/>
      <c r="TOP144" s="205"/>
      <c r="TOQ144" s="205"/>
      <c r="TOR144" s="205"/>
      <c r="TOS144" s="205"/>
      <c r="TOT144" s="205"/>
      <c r="TOU144" s="205"/>
      <c r="TOV144" s="205"/>
      <c r="TOW144" s="205"/>
      <c r="TOX144" s="205"/>
      <c r="TOY144" s="205"/>
      <c r="TOZ144" s="205"/>
      <c r="TPA144" s="205"/>
      <c r="TPB144" s="205"/>
      <c r="TPC144" s="205"/>
      <c r="TPD144" s="205"/>
      <c r="TPE144" s="205"/>
      <c r="TPF144" s="205"/>
      <c r="TPG144" s="205"/>
      <c r="TPH144" s="205"/>
      <c r="TPI144" s="205"/>
      <c r="TPJ144" s="205"/>
      <c r="TPK144" s="205"/>
      <c r="TPL144" s="205"/>
      <c r="TPM144" s="205"/>
      <c r="TPN144" s="205"/>
      <c r="TPO144" s="205"/>
      <c r="TPP144" s="205"/>
      <c r="TPQ144" s="205"/>
      <c r="TPR144" s="205"/>
      <c r="TPS144" s="205"/>
      <c r="TPT144" s="205"/>
      <c r="TPU144" s="205"/>
      <c r="TPV144" s="205"/>
      <c r="TPW144" s="205"/>
      <c r="TPX144" s="205"/>
      <c r="TPY144" s="205"/>
      <c r="TPZ144" s="205"/>
      <c r="TQA144" s="205"/>
      <c r="TQB144" s="205"/>
      <c r="TQC144" s="205"/>
      <c r="TQD144" s="205"/>
      <c r="TQE144" s="205"/>
      <c r="TQF144" s="205"/>
      <c r="TQG144" s="205"/>
      <c r="TQH144" s="205"/>
      <c r="TQI144" s="205"/>
      <c r="TQJ144" s="205"/>
      <c r="TQK144" s="205"/>
      <c r="TQL144" s="205"/>
      <c r="TQM144" s="205"/>
      <c r="TQN144" s="205"/>
      <c r="TQO144" s="205"/>
      <c r="TQP144" s="205"/>
      <c r="TQQ144" s="205"/>
      <c r="TQR144" s="205"/>
      <c r="TQS144" s="205"/>
      <c r="TQT144" s="205"/>
      <c r="TQU144" s="205"/>
      <c r="TQV144" s="205"/>
      <c r="TQW144" s="205"/>
      <c r="TQX144" s="205"/>
      <c r="TQY144" s="205"/>
      <c r="TQZ144" s="205"/>
      <c r="TRA144" s="205"/>
      <c r="TRB144" s="205"/>
      <c r="TRC144" s="205"/>
      <c r="TRD144" s="205"/>
      <c r="TRE144" s="205"/>
      <c r="TRF144" s="205"/>
      <c r="TRG144" s="205"/>
      <c r="TRH144" s="205"/>
      <c r="TRI144" s="205"/>
      <c r="TRJ144" s="205"/>
      <c r="TRK144" s="205"/>
      <c r="TRL144" s="205"/>
      <c r="TRM144" s="205"/>
      <c r="TRN144" s="205"/>
      <c r="TRO144" s="205"/>
      <c r="TRP144" s="205"/>
      <c r="TRQ144" s="205"/>
      <c r="TRR144" s="205"/>
      <c r="TRS144" s="205"/>
      <c r="TRT144" s="205"/>
      <c r="TRU144" s="205"/>
      <c r="TRV144" s="205"/>
      <c r="TRW144" s="205"/>
      <c r="TRX144" s="205"/>
      <c r="TRY144" s="205"/>
      <c r="TRZ144" s="205"/>
      <c r="TSA144" s="205"/>
      <c r="TSB144" s="205"/>
      <c r="TSC144" s="205"/>
      <c r="TSD144" s="205"/>
      <c r="TSE144" s="205"/>
      <c r="TSF144" s="205"/>
      <c r="TSG144" s="205"/>
      <c r="TSH144" s="205"/>
      <c r="TSI144" s="205"/>
      <c r="TSJ144" s="205"/>
      <c r="TSK144" s="205"/>
      <c r="TSL144" s="205"/>
      <c r="TSM144" s="205"/>
      <c r="TSN144" s="205"/>
      <c r="TSO144" s="205"/>
      <c r="TSP144" s="205"/>
      <c r="TSQ144" s="205"/>
      <c r="TSR144" s="205"/>
      <c r="TSS144" s="205"/>
      <c r="TST144" s="205"/>
      <c r="TSU144" s="205"/>
      <c r="TSV144" s="205"/>
      <c r="TSW144" s="205"/>
      <c r="TSX144" s="205"/>
      <c r="TSY144" s="205"/>
      <c r="TSZ144" s="205"/>
      <c r="TTA144" s="205"/>
      <c r="TTB144" s="205"/>
      <c r="TTC144" s="205"/>
      <c r="TTD144" s="205"/>
      <c r="TTE144" s="205"/>
      <c r="TTF144" s="205"/>
      <c r="TTG144" s="205"/>
      <c r="TTH144" s="205"/>
      <c r="TTI144" s="205"/>
      <c r="TTJ144" s="205"/>
      <c r="TTK144" s="205"/>
      <c r="TTL144" s="205"/>
      <c r="TTM144" s="205"/>
      <c r="TTN144" s="205"/>
      <c r="TTO144" s="205"/>
      <c r="TTP144" s="205"/>
      <c r="TTQ144" s="205"/>
      <c r="TTR144" s="205"/>
      <c r="TTS144" s="205"/>
      <c r="TTT144" s="205"/>
      <c r="TTU144" s="205"/>
      <c r="TTV144" s="205"/>
      <c r="TTW144" s="205"/>
      <c r="TTX144" s="205"/>
      <c r="TTY144" s="205"/>
      <c r="TTZ144" s="205"/>
      <c r="TUA144" s="205"/>
      <c r="TUB144" s="205"/>
      <c r="TUC144" s="205"/>
      <c r="TUD144" s="205"/>
      <c r="TUE144" s="205"/>
      <c r="TUF144" s="205"/>
      <c r="TUG144" s="205"/>
      <c r="TUH144" s="205"/>
      <c r="TUI144" s="205"/>
      <c r="TUJ144" s="205"/>
      <c r="TUK144" s="205"/>
      <c r="TUL144" s="205"/>
      <c r="TUM144" s="205"/>
      <c r="TUN144" s="205"/>
      <c r="TUO144" s="205"/>
      <c r="TUP144" s="205"/>
      <c r="TUQ144" s="205"/>
      <c r="TUX144" s="205"/>
      <c r="TUY144" s="205"/>
      <c r="TUZ144" s="205"/>
      <c r="TVA144" s="205"/>
      <c r="TVB144" s="205"/>
      <c r="TVC144" s="205"/>
      <c r="TVD144" s="205"/>
      <c r="TVE144" s="205"/>
      <c r="TVF144" s="205"/>
      <c r="TVG144" s="205"/>
      <c r="TVH144" s="205"/>
      <c r="TVI144" s="205"/>
      <c r="TVJ144" s="205"/>
      <c r="TVK144" s="205"/>
      <c r="TVL144" s="205"/>
      <c r="TVM144" s="205"/>
      <c r="TVN144" s="205"/>
      <c r="TVO144" s="205"/>
      <c r="TVP144" s="205"/>
      <c r="TVQ144" s="205"/>
      <c r="TVR144" s="205"/>
      <c r="TVS144" s="205"/>
      <c r="TVT144" s="205"/>
      <c r="TVU144" s="205"/>
      <c r="TVV144" s="205"/>
      <c r="TVW144" s="205"/>
      <c r="TVX144" s="205"/>
      <c r="TVY144" s="205"/>
      <c r="TVZ144" s="205"/>
      <c r="TWA144" s="205"/>
      <c r="TWB144" s="205"/>
      <c r="TWC144" s="205"/>
      <c r="TWD144" s="205"/>
      <c r="TWE144" s="205"/>
      <c r="TWF144" s="205"/>
      <c r="TWG144" s="205"/>
      <c r="TWH144" s="205"/>
      <c r="TWI144" s="205"/>
      <c r="TWJ144" s="205"/>
      <c r="TWK144" s="205"/>
      <c r="TWL144" s="205"/>
      <c r="TWM144" s="205"/>
      <c r="TWN144" s="205"/>
      <c r="TWO144" s="205"/>
      <c r="TWP144" s="205"/>
      <c r="TWQ144" s="205"/>
      <c r="TWR144" s="205"/>
      <c r="TWS144" s="205"/>
      <c r="TWT144" s="205"/>
      <c r="TWU144" s="205"/>
      <c r="TWV144" s="205"/>
      <c r="TWW144" s="205"/>
      <c r="TWX144" s="205"/>
      <c r="TWY144" s="205"/>
      <c r="TWZ144" s="205"/>
      <c r="TXA144" s="205"/>
      <c r="TXB144" s="205"/>
      <c r="TXC144" s="205"/>
      <c r="TXD144" s="205"/>
      <c r="TXE144" s="205"/>
      <c r="TXF144" s="205"/>
      <c r="TXG144" s="205"/>
      <c r="TXH144" s="205"/>
      <c r="TXI144" s="205"/>
      <c r="TXJ144" s="205"/>
      <c r="TXK144" s="205"/>
      <c r="TXL144" s="205"/>
      <c r="TXM144" s="205"/>
      <c r="TXN144" s="205"/>
      <c r="TXO144" s="205"/>
      <c r="TXP144" s="205"/>
      <c r="TXQ144" s="205"/>
      <c r="TXR144" s="205"/>
      <c r="TXS144" s="205"/>
      <c r="TXT144" s="205"/>
      <c r="TXU144" s="205"/>
      <c r="TXV144" s="205"/>
      <c r="TXW144" s="205"/>
      <c r="TXX144" s="205"/>
      <c r="TXY144" s="205"/>
      <c r="TXZ144" s="205"/>
      <c r="TYA144" s="205"/>
      <c r="TYB144" s="205"/>
      <c r="TYC144" s="205"/>
      <c r="TYD144" s="205"/>
      <c r="TYE144" s="205"/>
      <c r="TYF144" s="205"/>
      <c r="TYG144" s="205"/>
      <c r="TYH144" s="205"/>
      <c r="TYI144" s="205"/>
      <c r="TYJ144" s="205"/>
      <c r="TYK144" s="205"/>
      <c r="TYL144" s="205"/>
      <c r="TYM144" s="205"/>
      <c r="TYN144" s="205"/>
      <c r="TYO144" s="205"/>
      <c r="TYP144" s="205"/>
      <c r="TYQ144" s="205"/>
      <c r="TYR144" s="205"/>
      <c r="TYS144" s="205"/>
      <c r="TYT144" s="205"/>
      <c r="TYU144" s="205"/>
      <c r="TYV144" s="205"/>
      <c r="TYW144" s="205"/>
      <c r="TYX144" s="205"/>
      <c r="TYY144" s="205"/>
      <c r="TYZ144" s="205"/>
      <c r="TZA144" s="205"/>
      <c r="TZB144" s="205"/>
      <c r="TZC144" s="205"/>
      <c r="TZD144" s="205"/>
      <c r="TZE144" s="205"/>
      <c r="TZF144" s="205"/>
      <c r="TZG144" s="205"/>
      <c r="TZH144" s="205"/>
      <c r="TZI144" s="205"/>
      <c r="TZJ144" s="205"/>
      <c r="TZK144" s="205"/>
      <c r="TZL144" s="205"/>
      <c r="TZM144" s="205"/>
      <c r="TZN144" s="205"/>
      <c r="TZO144" s="205"/>
      <c r="TZP144" s="205"/>
      <c r="TZQ144" s="205"/>
      <c r="TZR144" s="205"/>
      <c r="TZS144" s="205"/>
      <c r="TZT144" s="205"/>
      <c r="TZU144" s="205"/>
      <c r="TZV144" s="205"/>
      <c r="TZW144" s="205"/>
      <c r="TZX144" s="205"/>
      <c r="TZY144" s="205"/>
      <c r="TZZ144" s="205"/>
      <c r="UAA144" s="205"/>
      <c r="UAB144" s="205"/>
      <c r="UAC144" s="205"/>
      <c r="UAD144" s="205"/>
      <c r="UAE144" s="205"/>
      <c r="UAF144" s="205"/>
      <c r="UAG144" s="205"/>
      <c r="UAH144" s="205"/>
      <c r="UAI144" s="205"/>
      <c r="UAJ144" s="205"/>
      <c r="UAK144" s="205"/>
      <c r="UAL144" s="205"/>
      <c r="UAM144" s="205"/>
      <c r="UAN144" s="205"/>
      <c r="UAO144" s="205"/>
      <c r="UAP144" s="205"/>
      <c r="UAQ144" s="205"/>
      <c r="UAR144" s="205"/>
      <c r="UAS144" s="205"/>
      <c r="UAT144" s="205"/>
      <c r="UAU144" s="205"/>
      <c r="UAV144" s="205"/>
      <c r="UAW144" s="205"/>
      <c r="UAX144" s="205"/>
      <c r="UAY144" s="205"/>
      <c r="UAZ144" s="205"/>
      <c r="UBA144" s="205"/>
      <c r="UBB144" s="205"/>
      <c r="UBC144" s="205"/>
      <c r="UBD144" s="205"/>
      <c r="UBE144" s="205"/>
      <c r="UBF144" s="205"/>
      <c r="UBG144" s="205"/>
      <c r="UBH144" s="205"/>
      <c r="UBI144" s="205"/>
      <c r="UBJ144" s="205"/>
      <c r="UBK144" s="205"/>
      <c r="UBL144" s="205"/>
      <c r="UBM144" s="205"/>
      <c r="UBN144" s="205"/>
      <c r="UBO144" s="205"/>
      <c r="UBP144" s="205"/>
      <c r="UBQ144" s="205"/>
      <c r="UBR144" s="205"/>
      <c r="UBS144" s="205"/>
      <c r="UBT144" s="205"/>
      <c r="UBU144" s="205"/>
      <c r="UBV144" s="205"/>
      <c r="UBW144" s="205"/>
      <c r="UBX144" s="205"/>
      <c r="UBY144" s="205"/>
      <c r="UBZ144" s="205"/>
      <c r="UCA144" s="205"/>
      <c r="UCB144" s="205"/>
      <c r="UCC144" s="205"/>
      <c r="UCD144" s="205"/>
      <c r="UCE144" s="205"/>
      <c r="UCF144" s="205"/>
      <c r="UCG144" s="205"/>
      <c r="UCH144" s="205"/>
      <c r="UCI144" s="205"/>
      <c r="UCJ144" s="205"/>
      <c r="UCK144" s="205"/>
      <c r="UCL144" s="205"/>
      <c r="UCM144" s="205"/>
      <c r="UCN144" s="205"/>
      <c r="UCO144" s="205"/>
      <c r="UCP144" s="205"/>
      <c r="UCQ144" s="205"/>
      <c r="UCR144" s="205"/>
      <c r="UCS144" s="205"/>
      <c r="UCT144" s="205"/>
      <c r="UCU144" s="205"/>
      <c r="UCV144" s="205"/>
      <c r="UCW144" s="205"/>
      <c r="UCX144" s="205"/>
      <c r="UCY144" s="205"/>
      <c r="UCZ144" s="205"/>
      <c r="UDA144" s="205"/>
      <c r="UDB144" s="205"/>
      <c r="UDC144" s="205"/>
      <c r="UDD144" s="205"/>
      <c r="UDE144" s="205"/>
      <c r="UDF144" s="205"/>
      <c r="UDG144" s="205"/>
      <c r="UDH144" s="205"/>
      <c r="UDI144" s="205"/>
      <c r="UDJ144" s="205"/>
      <c r="UDK144" s="205"/>
      <c r="UDL144" s="205"/>
      <c r="UDM144" s="205"/>
      <c r="UDN144" s="205"/>
      <c r="UDO144" s="205"/>
      <c r="UDP144" s="205"/>
      <c r="UDQ144" s="205"/>
      <c r="UDR144" s="205"/>
      <c r="UDS144" s="205"/>
      <c r="UDT144" s="205"/>
      <c r="UDU144" s="205"/>
      <c r="UDV144" s="205"/>
      <c r="UDW144" s="205"/>
      <c r="UDX144" s="205"/>
      <c r="UDY144" s="205"/>
      <c r="UDZ144" s="205"/>
      <c r="UEA144" s="205"/>
      <c r="UEB144" s="205"/>
      <c r="UEC144" s="205"/>
      <c r="UED144" s="205"/>
      <c r="UEE144" s="205"/>
      <c r="UEF144" s="205"/>
      <c r="UEG144" s="205"/>
      <c r="UEH144" s="205"/>
      <c r="UEI144" s="205"/>
      <c r="UEJ144" s="205"/>
      <c r="UEK144" s="205"/>
      <c r="UEL144" s="205"/>
      <c r="UEM144" s="205"/>
      <c r="UET144" s="205"/>
      <c r="UEU144" s="205"/>
      <c r="UEV144" s="205"/>
      <c r="UEW144" s="205"/>
      <c r="UEX144" s="205"/>
      <c r="UEY144" s="205"/>
      <c r="UEZ144" s="205"/>
      <c r="UFA144" s="205"/>
      <c r="UFB144" s="205"/>
      <c r="UFC144" s="205"/>
      <c r="UFD144" s="205"/>
      <c r="UFE144" s="205"/>
      <c r="UFF144" s="205"/>
      <c r="UFG144" s="205"/>
      <c r="UFH144" s="205"/>
      <c r="UFI144" s="205"/>
      <c r="UFJ144" s="205"/>
      <c r="UFK144" s="205"/>
      <c r="UFL144" s="205"/>
      <c r="UFM144" s="205"/>
      <c r="UFN144" s="205"/>
      <c r="UFO144" s="205"/>
      <c r="UFP144" s="205"/>
      <c r="UFQ144" s="205"/>
      <c r="UFR144" s="205"/>
      <c r="UFS144" s="205"/>
      <c r="UFT144" s="205"/>
      <c r="UFU144" s="205"/>
      <c r="UFV144" s="205"/>
      <c r="UFW144" s="205"/>
      <c r="UFX144" s="205"/>
      <c r="UFY144" s="205"/>
      <c r="UFZ144" s="205"/>
      <c r="UGA144" s="205"/>
      <c r="UGB144" s="205"/>
      <c r="UGC144" s="205"/>
      <c r="UGD144" s="205"/>
      <c r="UGE144" s="205"/>
      <c r="UGF144" s="205"/>
      <c r="UGG144" s="205"/>
      <c r="UGH144" s="205"/>
      <c r="UGI144" s="205"/>
      <c r="UGJ144" s="205"/>
      <c r="UGK144" s="205"/>
      <c r="UGL144" s="205"/>
      <c r="UGM144" s="205"/>
      <c r="UGN144" s="205"/>
      <c r="UGO144" s="205"/>
      <c r="UGP144" s="205"/>
      <c r="UGQ144" s="205"/>
      <c r="UGR144" s="205"/>
      <c r="UGS144" s="205"/>
      <c r="UGT144" s="205"/>
      <c r="UGU144" s="205"/>
      <c r="UGV144" s="205"/>
      <c r="UGW144" s="205"/>
      <c r="UGX144" s="205"/>
      <c r="UGY144" s="205"/>
      <c r="UGZ144" s="205"/>
      <c r="UHA144" s="205"/>
      <c r="UHB144" s="205"/>
      <c r="UHC144" s="205"/>
      <c r="UHD144" s="205"/>
      <c r="UHE144" s="205"/>
      <c r="UHF144" s="205"/>
      <c r="UHG144" s="205"/>
      <c r="UHH144" s="205"/>
      <c r="UHI144" s="205"/>
      <c r="UHJ144" s="205"/>
      <c r="UHK144" s="205"/>
      <c r="UHL144" s="205"/>
      <c r="UHM144" s="205"/>
      <c r="UHN144" s="205"/>
      <c r="UHO144" s="205"/>
      <c r="UHP144" s="205"/>
      <c r="UHQ144" s="205"/>
      <c r="UHR144" s="205"/>
      <c r="UHS144" s="205"/>
      <c r="UHT144" s="205"/>
      <c r="UHU144" s="205"/>
      <c r="UHV144" s="205"/>
      <c r="UHW144" s="205"/>
      <c r="UHX144" s="205"/>
      <c r="UHY144" s="205"/>
      <c r="UHZ144" s="205"/>
      <c r="UIA144" s="205"/>
      <c r="UIB144" s="205"/>
      <c r="UIC144" s="205"/>
      <c r="UID144" s="205"/>
      <c r="UIE144" s="205"/>
      <c r="UIF144" s="205"/>
      <c r="UIG144" s="205"/>
      <c r="UIH144" s="205"/>
      <c r="UII144" s="205"/>
      <c r="UIJ144" s="205"/>
      <c r="UIK144" s="205"/>
      <c r="UIL144" s="205"/>
      <c r="UIM144" s="205"/>
      <c r="UIN144" s="205"/>
      <c r="UIO144" s="205"/>
      <c r="UIP144" s="205"/>
      <c r="UIQ144" s="205"/>
      <c r="UIR144" s="205"/>
      <c r="UIS144" s="205"/>
      <c r="UIT144" s="205"/>
      <c r="UIU144" s="205"/>
      <c r="UIV144" s="205"/>
      <c r="UIW144" s="205"/>
      <c r="UIX144" s="205"/>
      <c r="UIY144" s="205"/>
      <c r="UIZ144" s="205"/>
      <c r="UJA144" s="205"/>
      <c r="UJB144" s="205"/>
      <c r="UJC144" s="205"/>
      <c r="UJD144" s="205"/>
      <c r="UJE144" s="205"/>
      <c r="UJF144" s="205"/>
      <c r="UJG144" s="205"/>
      <c r="UJH144" s="205"/>
      <c r="UJI144" s="205"/>
      <c r="UJJ144" s="205"/>
      <c r="UJK144" s="205"/>
      <c r="UJL144" s="205"/>
      <c r="UJM144" s="205"/>
      <c r="UJN144" s="205"/>
      <c r="UJO144" s="205"/>
      <c r="UJP144" s="205"/>
      <c r="UJQ144" s="205"/>
      <c r="UJR144" s="205"/>
      <c r="UJS144" s="205"/>
      <c r="UJT144" s="205"/>
      <c r="UJU144" s="205"/>
      <c r="UJV144" s="205"/>
      <c r="UJW144" s="205"/>
      <c r="UJX144" s="205"/>
      <c r="UJY144" s="205"/>
      <c r="UJZ144" s="205"/>
      <c r="UKA144" s="205"/>
      <c r="UKB144" s="205"/>
      <c r="UKC144" s="205"/>
      <c r="UKD144" s="205"/>
      <c r="UKE144" s="205"/>
      <c r="UKF144" s="205"/>
      <c r="UKG144" s="205"/>
      <c r="UKH144" s="205"/>
      <c r="UKI144" s="205"/>
      <c r="UKJ144" s="205"/>
      <c r="UKK144" s="205"/>
      <c r="UKL144" s="205"/>
      <c r="UKM144" s="205"/>
      <c r="UKN144" s="205"/>
      <c r="UKO144" s="205"/>
      <c r="UKP144" s="205"/>
      <c r="UKQ144" s="205"/>
      <c r="UKR144" s="205"/>
      <c r="UKS144" s="205"/>
      <c r="UKT144" s="205"/>
      <c r="UKU144" s="205"/>
      <c r="UKV144" s="205"/>
      <c r="UKW144" s="205"/>
      <c r="UKX144" s="205"/>
      <c r="UKY144" s="205"/>
      <c r="UKZ144" s="205"/>
      <c r="ULA144" s="205"/>
      <c r="ULB144" s="205"/>
      <c r="ULC144" s="205"/>
      <c r="ULD144" s="205"/>
      <c r="ULE144" s="205"/>
      <c r="ULF144" s="205"/>
      <c r="ULG144" s="205"/>
      <c r="ULH144" s="205"/>
      <c r="ULI144" s="205"/>
      <c r="ULJ144" s="205"/>
      <c r="ULK144" s="205"/>
      <c r="ULL144" s="205"/>
      <c r="ULM144" s="205"/>
      <c r="ULN144" s="205"/>
      <c r="ULO144" s="205"/>
      <c r="ULP144" s="205"/>
      <c r="ULQ144" s="205"/>
      <c r="ULR144" s="205"/>
      <c r="ULS144" s="205"/>
      <c r="ULT144" s="205"/>
      <c r="ULU144" s="205"/>
      <c r="ULV144" s="205"/>
      <c r="ULW144" s="205"/>
      <c r="ULX144" s="205"/>
      <c r="ULY144" s="205"/>
      <c r="ULZ144" s="205"/>
      <c r="UMA144" s="205"/>
      <c r="UMB144" s="205"/>
      <c r="UMC144" s="205"/>
      <c r="UMD144" s="205"/>
      <c r="UME144" s="205"/>
      <c r="UMF144" s="205"/>
      <c r="UMG144" s="205"/>
      <c r="UMH144" s="205"/>
      <c r="UMI144" s="205"/>
      <c r="UMJ144" s="205"/>
      <c r="UMK144" s="205"/>
      <c r="UML144" s="205"/>
      <c r="UMM144" s="205"/>
      <c r="UMN144" s="205"/>
      <c r="UMO144" s="205"/>
      <c r="UMP144" s="205"/>
      <c r="UMQ144" s="205"/>
      <c r="UMR144" s="205"/>
      <c r="UMS144" s="205"/>
      <c r="UMT144" s="205"/>
      <c r="UMU144" s="205"/>
      <c r="UMV144" s="205"/>
      <c r="UMW144" s="205"/>
      <c r="UMX144" s="205"/>
      <c r="UMY144" s="205"/>
      <c r="UMZ144" s="205"/>
      <c r="UNA144" s="205"/>
      <c r="UNB144" s="205"/>
      <c r="UNC144" s="205"/>
      <c r="UND144" s="205"/>
      <c r="UNE144" s="205"/>
      <c r="UNF144" s="205"/>
      <c r="UNG144" s="205"/>
      <c r="UNH144" s="205"/>
      <c r="UNI144" s="205"/>
      <c r="UNJ144" s="205"/>
      <c r="UNK144" s="205"/>
      <c r="UNL144" s="205"/>
      <c r="UNM144" s="205"/>
      <c r="UNN144" s="205"/>
      <c r="UNO144" s="205"/>
      <c r="UNP144" s="205"/>
      <c r="UNQ144" s="205"/>
      <c r="UNR144" s="205"/>
      <c r="UNS144" s="205"/>
      <c r="UNT144" s="205"/>
      <c r="UNU144" s="205"/>
      <c r="UNV144" s="205"/>
      <c r="UNW144" s="205"/>
      <c r="UNX144" s="205"/>
      <c r="UNY144" s="205"/>
      <c r="UNZ144" s="205"/>
      <c r="UOA144" s="205"/>
      <c r="UOB144" s="205"/>
      <c r="UOC144" s="205"/>
      <c r="UOD144" s="205"/>
      <c r="UOE144" s="205"/>
      <c r="UOF144" s="205"/>
      <c r="UOG144" s="205"/>
      <c r="UOH144" s="205"/>
      <c r="UOI144" s="205"/>
      <c r="UOP144" s="205"/>
      <c r="UOQ144" s="205"/>
      <c r="UOR144" s="205"/>
      <c r="UOS144" s="205"/>
      <c r="UOT144" s="205"/>
      <c r="UOU144" s="205"/>
      <c r="UOV144" s="205"/>
      <c r="UOW144" s="205"/>
      <c r="UOX144" s="205"/>
      <c r="UOY144" s="205"/>
      <c r="UOZ144" s="205"/>
      <c r="UPA144" s="205"/>
      <c r="UPB144" s="205"/>
      <c r="UPC144" s="205"/>
      <c r="UPD144" s="205"/>
      <c r="UPE144" s="205"/>
      <c r="UPF144" s="205"/>
      <c r="UPG144" s="205"/>
      <c r="UPH144" s="205"/>
      <c r="UPI144" s="205"/>
      <c r="UPJ144" s="205"/>
      <c r="UPK144" s="205"/>
      <c r="UPL144" s="205"/>
      <c r="UPM144" s="205"/>
      <c r="UPN144" s="205"/>
      <c r="UPO144" s="205"/>
      <c r="UPP144" s="205"/>
      <c r="UPQ144" s="205"/>
      <c r="UPR144" s="205"/>
      <c r="UPS144" s="205"/>
      <c r="UPT144" s="205"/>
      <c r="UPU144" s="205"/>
      <c r="UPV144" s="205"/>
      <c r="UPW144" s="205"/>
      <c r="UPX144" s="205"/>
      <c r="UPY144" s="205"/>
      <c r="UPZ144" s="205"/>
      <c r="UQA144" s="205"/>
      <c r="UQB144" s="205"/>
      <c r="UQC144" s="205"/>
      <c r="UQD144" s="205"/>
      <c r="UQE144" s="205"/>
      <c r="UQF144" s="205"/>
      <c r="UQG144" s="205"/>
      <c r="UQH144" s="205"/>
      <c r="UQI144" s="205"/>
      <c r="UQJ144" s="205"/>
      <c r="UQK144" s="205"/>
      <c r="UQL144" s="205"/>
      <c r="UQM144" s="205"/>
      <c r="UQN144" s="205"/>
      <c r="UQO144" s="205"/>
      <c r="UQP144" s="205"/>
      <c r="UQQ144" s="205"/>
      <c r="UQR144" s="205"/>
      <c r="UQS144" s="205"/>
      <c r="UQT144" s="205"/>
      <c r="UQU144" s="205"/>
      <c r="UQV144" s="205"/>
      <c r="UQW144" s="205"/>
      <c r="UQX144" s="205"/>
      <c r="UQY144" s="205"/>
      <c r="UQZ144" s="205"/>
      <c r="URA144" s="205"/>
      <c r="URB144" s="205"/>
      <c r="URC144" s="205"/>
      <c r="URD144" s="205"/>
      <c r="URE144" s="205"/>
      <c r="URF144" s="205"/>
      <c r="URG144" s="205"/>
      <c r="URH144" s="205"/>
      <c r="URI144" s="205"/>
      <c r="URJ144" s="205"/>
      <c r="URK144" s="205"/>
      <c r="URL144" s="205"/>
      <c r="URM144" s="205"/>
      <c r="URN144" s="205"/>
      <c r="URO144" s="205"/>
      <c r="URP144" s="205"/>
      <c r="URQ144" s="205"/>
      <c r="URR144" s="205"/>
      <c r="URS144" s="205"/>
      <c r="URT144" s="205"/>
      <c r="URU144" s="205"/>
      <c r="URV144" s="205"/>
      <c r="URW144" s="205"/>
      <c r="URX144" s="205"/>
      <c r="URY144" s="205"/>
      <c r="URZ144" s="205"/>
      <c r="USA144" s="205"/>
      <c r="USB144" s="205"/>
      <c r="USC144" s="205"/>
      <c r="USD144" s="205"/>
      <c r="USE144" s="205"/>
      <c r="USF144" s="205"/>
      <c r="USG144" s="205"/>
      <c r="USH144" s="205"/>
      <c r="USI144" s="205"/>
      <c r="USJ144" s="205"/>
      <c r="USK144" s="205"/>
      <c r="USL144" s="205"/>
      <c r="USM144" s="205"/>
      <c r="USN144" s="205"/>
      <c r="USO144" s="205"/>
      <c r="USP144" s="205"/>
      <c r="USQ144" s="205"/>
      <c r="USR144" s="205"/>
      <c r="USS144" s="205"/>
      <c r="UST144" s="205"/>
      <c r="USU144" s="205"/>
      <c r="USV144" s="205"/>
      <c r="USW144" s="205"/>
      <c r="USX144" s="205"/>
      <c r="USY144" s="205"/>
      <c r="USZ144" s="205"/>
      <c r="UTA144" s="205"/>
      <c r="UTB144" s="205"/>
      <c r="UTC144" s="205"/>
      <c r="UTD144" s="205"/>
      <c r="UTE144" s="205"/>
      <c r="UTF144" s="205"/>
      <c r="UTG144" s="205"/>
      <c r="UTH144" s="205"/>
      <c r="UTI144" s="205"/>
      <c r="UTJ144" s="205"/>
      <c r="UTK144" s="205"/>
      <c r="UTL144" s="205"/>
      <c r="UTM144" s="205"/>
      <c r="UTN144" s="205"/>
      <c r="UTO144" s="205"/>
      <c r="UTP144" s="205"/>
      <c r="UTQ144" s="205"/>
      <c r="UTR144" s="205"/>
      <c r="UTS144" s="205"/>
      <c r="UTT144" s="205"/>
      <c r="UTU144" s="205"/>
      <c r="UTV144" s="205"/>
      <c r="UTW144" s="205"/>
      <c r="UTX144" s="205"/>
      <c r="UTY144" s="205"/>
      <c r="UTZ144" s="205"/>
      <c r="UUA144" s="205"/>
      <c r="UUB144" s="205"/>
      <c r="UUC144" s="205"/>
      <c r="UUD144" s="205"/>
      <c r="UUE144" s="205"/>
      <c r="UUF144" s="205"/>
      <c r="UUG144" s="205"/>
      <c r="UUH144" s="205"/>
      <c r="UUI144" s="205"/>
      <c r="UUJ144" s="205"/>
      <c r="UUK144" s="205"/>
      <c r="UUL144" s="205"/>
      <c r="UUM144" s="205"/>
      <c r="UUN144" s="205"/>
      <c r="UUO144" s="205"/>
      <c r="UUP144" s="205"/>
      <c r="UUQ144" s="205"/>
      <c r="UUR144" s="205"/>
      <c r="UUS144" s="205"/>
      <c r="UUT144" s="205"/>
      <c r="UUU144" s="205"/>
      <c r="UUV144" s="205"/>
      <c r="UUW144" s="205"/>
      <c r="UUX144" s="205"/>
      <c r="UUY144" s="205"/>
      <c r="UUZ144" s="205"/>
      <c r="UVA144" s="205"/>
      <c r="UVB144" s="205"/>
      <c r="UVC144" s="205"/>
      <c r="UVD144" s="205"/>
      <c r="UVE144" s="205"/>
      <c r="UVF144" s="205"/>
      <c r="UVG144" s="205"/>
      <c r="UVH144" s="205"/>
      <c r="UVI144" s="205"/>
      <c r="UVJ144" s="205"/>
      <c r="UVK144" s="205"/>
      <c r="UVL144" s="205"/>
      <c r="UVM144" s="205"/>
      <c r="UVN144" s="205"/>
      <c r="UVO144" s="205"/>
      <c r="UVP144" s="205"/>
      <c r="UVQ144" s="205"/>
      <c r="UVR144" s="205"/>
      <c r="UVS144" s="205"/>
      <c r="UVT144" s="205"/>
      <c r="UVU144" s="205"/>
      <c r="UVV144" s="205"/>
      <c r="UVW144" s="205"/>
      <c r="UVX144" s="205"/>
      <c r="UVY144" s="205"/>
      <c r="UVZ144" s="205"/>
      <c r="UWA144" s="205"/>
      <c r="UWB144" s="205"/>
      <c r="UWC144" s="205"/>
      <c r="UWD144" s="205"/>
      <c r="UWE144" s="205"/>
      <c r="UWF144" s="205"/>
      <c r="UWG144" s="205"/>
      <c r="UWH144" s="205"/>
      <c r="UWI144" s="205"/>
      <c r="UWJ144" s="205"/>
      <c r="UWK144" s="205"/>
      <c r="UWL144" s="205"/>
      <c r="UWM144" s="205"/>
      <c r="UWN144" s="205"/>
      <c r="UWO144" s="205"/>
      <c r="UWP144" s="205"/>
      <c r="UWQ144" s="205"/>
      <c r="UWR144" s="205"/>
      <c r="UWS144" s="205"/>
      <c r="UWT144" s="205"/>
      <c r="UWU144" s="205"/>
      <c r="UWV144" s="205"/>
      <c r="UWW144" s="205"/>
      <c r="UWX144" s="205"/>
      <c r="UWY144" s="205"/>
      <c r="UWZ144" s="205"/>
      <c r="UXA144" s="205"/>
      <c r="UXB144" s="205"/>
      <c r="UXC144" s="205"/>
      <c r="UXD144" s="205"/>
      <c r="UXE144" s="205"/>
      <c r="UXF144" s="205"/>
      <c r="UXG144" s="205"/>
      <c r="UXH144" s="205"/>
      <c r="UXI144" s="205"/>
      <c r="UXJ144" s="205"/>
      <c r="UXK144" s="205"/>
      <c r="UXL144" s="205"/>
      <c r="UXM144" s="205"/>
      <c r="UXN144" s="205"/>
      <c r="UXO144" s="205"/>
      <c r="UXP144" s="205"/>
      <c r="UXQ144" s="205"/>
      <c r="UXR144" s="205"/>
      <c r="UXS144" s="205"/>
      <c r="UXT144" s="205"/>
      <c r="UXU144" s="205"/>
      <c r="UXV144" s="205"/>
      <c r="UXW144" s="205"/>
      <c r="UXX144" s="205"/>
      <c r="UXY144" s="205"/>
      <c r="UXZ144" s="205"/>
      <c r="UYA144" s="205"/>
      <c r="UYB144" s="205"/>
      <c r="UYC144" s="205"/>
      <c r="UYD144" s="205"/>
      <c r="UYE144" s="205"/>
      <c r="UYL144" s="205"/>
      <c r="UYM144" s="205"/>
      <c r="UYN144" s="205"/>
      <c r="UYO144" s="205"/>
      <c r="UYP144" s="205"/>
      <c r="UYQ144" s="205"/>
      <c r="UYR144" s="205"/>
      <c r="UYS144" s="205"/>
      <c r="UYT144" s="205"/>
      <c r="UYU144" s="205"/>
      <c r="UYV144" s="205"/>
      <c r="UYW144" s="205"/>
      <c r="UYX144" s="205"/>
      <c r="UYY144" s="205"/>
      <c r="UYZ144" s="205"/>
      <c r="UZA144" s="205"/>
      <c r="UZB144" s="205"/>
      <c r="UZC144" s="205"/>
      <c r="UZD144" s="205"/>
      <c r="UZE144" s="205"/>
      <c r="UZF144" s="205"/>
      <c r="UZG144" s="205"/>
      <c r="UZH144" s="205"/>
      <c r="UZI144" s="205"/>
      <c r="UZJ144" s="205"/>
      <c r="UZK144" s="205"/>
      <c r="UZL144" s="205"/>
      <c r="UZM144" s="205"/>
      <c r="UZN144" s="205"/>
      <c r="UZO144" s="205"/>
      <c r="UZP144" s="205"/>
      <c r="UZQ144" s="205"/>
      <c r="UZR144" s="205"/>
      <c r="UZS144" s="205"/>
      <c r="UZT144" s="205"/>
      <c r="UZU144" s="205"/>
      <c r="UZV144" s="205"/>
      <c r="UZW144" s="205"/>
      <c r="UZX144" s="205"/>
      <c r="UZY144" s="205"/>
      <c r="UZZ144" s="205"/>
      <c r="VAA144" s="205"/>
      <c r="VAB144" s="205"/>
      <c r="VAC144" s="205"/>
      <c r="VAD144" s="205"/>
      <c r="VAE144" s="205"/>
      <c r="VAF144" s="205"/>
      <c r="VAG144" s="205"/>
      <c r="VAH144" s="205"/>
      <c r="VAI144" s="205"/>
      <c r="VAJ144" s="205"/>
      <c r="VAK144" s="205"/>
      <c r="VAL144" s="205"/>
      <c r="VAM144" s="205"/>
      <c r="VAN144" s="205"/>
      <c r="VAO144" s="205"/>
      <c r="VAP144" s="205"/>
      <c r="VAQ144" s="205"/>
      <c r="VAR144" s="205"/>
      <c r="VAS144" s="205"/>
      <c r="VAT144" s="205"/>
      <c r="VAU144" s="205"/>
      <c r="VAV144" s="205"/>
      <c r="VAW144" s="205"/>
      <c r="VAX144" s="205"/>
      <c r="VAY144" s="205"/>
      <c r="VAZ144" s="205"/>
      <c r="VBA144" s="205"/>
      <c r="VBB144" s="205"/>
      <c r="VBC144" s="205"/>
      <c r="VBD144" s="205"/>
      <c r="VBE144" s="205"/>
      <c r="VBF144" s="205"/>
      <c r="VBG144" s="205"/>
      <c r="VBH144" s="205"/>
      <c r="VBI144" s="205"/>
      <c r="VBJ144" s="205"/>
      <c r="VBK144" s="205"/>
      <c r="VBL144" s="205"/>
      <c r="VBM144" s="205"/>
      <c r="VBN144" s="205"/>
      <c r="VBO144" s="205"/>
      <c r="VBP144" s="205"/>
      <c r="VBQ144" s="205"/>
      <c r="VBR144" s="205"/>
      <c r="VBS144" s="205"/>
      <c r="VBT144" s="205"/>
      <c r="VBU144" s="205"/>
      <c r="VBV144" s="205"/>
      <c r="VBW144" s="205"/>
      <c r="VBX144" s="205"/>
      <c r="VBY144" s="205"/>
      <c r="VBZ144" s="205"/>
      <c r="VCA144" s="205"/>
      <c r="VCB144" s="205"/>
      <c r="VCC144" s="205"/>
      <c r="VCD144" s="205"/>
      <c r="VCE144" s="205"/>
      <c r="VCF144" s="205"/>
      <c r="VCG144" s="205"/>
      <c r="VCH144" s="205"/>
      <c r="VCI144" s="205"/>
      <c r="VCJ144" s="205"/>
      <c r="VCK144" s="205"/>
      <c r="VCL144" s="205"/>
      <c r="VCM144" s="205"/>
      <c r="VCN144" s="205"/>
      <c r="VCO144" s="205"/>
      <c r="VCP144" s="205"/>
      <c r="VCQ144" s="205"/>
      <c r="VCR144" s="205"/>
      <c r="VCS144" s="205"/>
      <c r="VCT144" s="205"/>
      <c r="VCU144" s="205"/>
      <c r="VCV144" s="205"/>
      <c r="VCW144" s="205"/>
      <c r="VCX144" s="205"/>
      <c r="VCY144" s="205"/>
      <c r="VCZ144" s="205"/>
      <c r="VDA144" s="205"/>
      <c r="VDB144" s="205"/>
      <c r="VDC144" s="205"/>
      <c r="VDD144" s="205"/>
      <c r="VDE144" s="205"/>
      <c r="VDF144" s="205"/>
      <c r="VDG144" s="205"/>
      <c r="VDH144" s="205"/>
      <c r="VDI144" s="205"/>
      <c r="VDJ144" s="205"/>
      <c r="VDK144" s="205"/>
      <c r="VDL144" s="205"/>
      <c r="VDM144" s="205"/>
      <c r="VDN144" s="205"/>
      <c r="VDO144" s="205"/>
      <c r="VDP144" s="205"/>
      <c r="VDQ144" s="205"/>
      <c r="VDR144" s="205"/>
      <c r="VDS144" s="205"/>
      <c r="VDT144" s="205"/>
      <c r="VDU144" s="205"/>
      <c r="VDV144" s="205"/>
      <c r="VDW144" s="205"/>
      <c r="VDX144" s="205"/>
      <c r="VDY144" s="205"/>
      <c r="VDZ144" s="205"/>
      <c r="VEA144" s="205"/>
      <c r="VEB144" s="205"/>
      <c r="VEC144" s="205"/>
      <c r="VED144" s="205"/>
      <c r="VEE144" s="205"/>
      <c r="VEF144" s="205"/>
      <c r="VEG144" s="205"/>
      <c r="VEH144" s="205"/>
      <c r="VEI144" s="205"/>
      <c r="VEJ144" s="205"/>
      <c r="VEK144" s="205"/>
      <c r="VEL144" s="205"/>
      <c r="VEM144" s="205"/>
      <c r="VEN144" s="205"/>
      <c r="VEO144" s="205"/>
      <c r="VEP144" s="205"/>
      <c r="VEQ144" s="205"/>
      <c r="VER144" s="205"/>
      <c r="VES144" s="205"/>
      <c r="VET144" s="205"/>
      <c r="VEU144" s="205"/>
      <c r="VEV144" s="205"/>
      <c r="VEW144" s="205"/>
      <c r="VEX144" s="205"/>
      <c r="VEY144" s="205"/>
      <c r="VEZ144" s="205"/>
      <c r="VFA144" s="205"/>
      <c r="VFB144" s="205"/>
      <c r="VFC144" s="205"/>
      <c r="VFD144" s="205"/>
      <c r="VFE144" s="205"/>
      <c r="VFF144" s="205"/>
      <c r="VFG144" s="205"/>
      <c r="VFH144" s="205"/>
      <c r="VFI144" s="205"/>
      <c r="VFJ144" s="205"/>
      <c r="VFK144" s="205"/>
      <c r="VFL144" s="205"/>
      <c r="VFM144" s="205"/>
      <c r="VFN144" s="205"/>
      <c r="VFO144" s="205"/>
      <c r="VFP144" s="205"/>
      <c r="VFQ144" s="205"/>
      <c r="VFR144" s="205"/>
      <c r="VFS144" s="205"/>
      <c r="VFT144" s="205"/>
      <c r="VFU144" s="205"/>
      <c r="VFV144" s="205"/>
      <c r="VFW144" s="205"/>
      <c r="VFX144" s="205"/>
      <c r="VFY144" s="205"/>
      <c r="VFZ144" s="205"/>
      <c r="VGA144" s="205"/>
      <c r="VGB144" s="205"/>
      <c r="VGC144" s="205"/>
      <c r="VGD144" s="205"/>
      <c r="VGE144" s="205"/>
      <c r="VGF144" s="205"/>
      <c r="VGG144" s="205"/>
      <c r="VGH144" s="205"/>
      <c r="VGI144" s="205"/>
      <c r="VGJ144" s="205"/>
      <c r="VGK144" s="205"/>
      <c r="VGL144" s="205"/>
      <c r="VGM144" s="205"/>
      <c r="VGN144" s="205"/>
      <c r="VGO144" s="205"/>
      <c r="VGP144" s="205"/>
      <c r="VGQ144" s="205"/>
      <c r="VGR144" s="205"/>
      <c r="VGS144" s="205"/>
      <c r="VGT144" s="205"/>
      <c r="VGU144" s="205"/>
      <c r="VGV144" s="205"/>
      <c r="VGW144" s="205"/>
      <c r="VGX144" s="205"/>
      <c r="VGY144" s="205"/>
      <c r="VGZ144" s="205"/>
      <c r="VHA144" s="205"/>
      <c r="VHB144" s="205"/>
      <c r="VHC144" s="205"/>
      <c r="VHD144" s="205"/>
      <c r="VHE144" s="205"/>
      <c r="VHF144" s="205"/>
      <c r="VHG144" s="205"/>
      <c r="VHH144" s="205"/>
      <c r="VHI144" s="205"/>
      <c r="VHJ144" s="205"/>
      <c r="VHK144" s="205"/>
      <c r="VHL144" s="205"/>
      <c r="VHM144" s="205"/>
      <c r="VHN144" s="205"/>
      <c r="VHO144" s="205"/>
      <c r="VHP144" s="205"/>
      <c r="VHQ144" s="205"/>
      <c r="VHR144" s="205"/>
      <c r="VHS144" s="205"/>
      <c r="VHT144" s="205"/>
      <c r="VHU144" s="205"/>
      <c r="VHV144" s="205"/>
      <c r="VHW144" s="205"/>
      <c r="VHX144" s="205"/>
      <c r="VHY144" s="205"/>
      <c r="VHZ144" s="205"/>
      <c r="VIA144" s="205"/>
      <c r="VIH144" s="205"/>
      <c r="VII144" s="205"/>
      <c r="VIJ144" s="205"/>
      <c r="VIK144" s="205"/>
      <c r="VIL144" s="205"/>
      <c r="VIM144" s="205"/>
      <c r="VIN144" s="205"/>
      <c r="VIO144" s="205"/>
      <c r="VIP144" s="205"/>
      <c r="VIQ144" s="205"/>
      <c r="VIR144" s="205"/>
      <c r="VIS144" s="205"/>
      <c r="VIT144" s="205"/>
      <c r="VIU144" s="205"/>
      <c r="VIV144" s="205"/>
      <c r="VIW144" s="205"/>
      <c r="VIX144" s="205"/>
      <c r="VIY144" s="205"/>
      <c r="VIZ144" s="205"/>
      <c r="VJA144" s="205"/>
      <c r="VJB144" s="205"/>
      <c r="VJC144" s="205"/>
      <c r="VJD144" s="205"/>
      <c r="VJE144" s="205"/>
      <c r="VJF144" s="205"/>
      <c r="VJG144" s="205"/>
      <c r="VJH144" s="205"/>
      <c r="VJI144" s="205"/>
      <c r="VJJ144" s="205"/>
      <c r="VJK144" s="205"/>
      <c r="VJL144" s="205"/>
      <c r="VJM144" s="205"/>
      <c r="VJN144" s="205"/>
      <c r="VJO144" s="205"/>
      <c r="VJP144" s="205"/>
      <c r="VJQ144" s="205"/>
      <c r="VJR144" s="205"/>
      <c r="VJS144" s="205"/>
      <c r="VJT144" s="205"/>
      <c r="VJU144" s="205"/>
      <c r="VJV144" s="205"/>
      <c r="VJW144" s="205"/>
      <c r="VJX144" s="205"/>
      <c r="VJY144" s="205"/>
      <c r="VJZ144" s="205"/>
      <c r="VKA144" s="205"/>
      <c r="VKB144" s="205"/>
      <c r="VKC144" s="205"/>
      <c r="VKD144" s="205"/>
      <c r="VKE144" s="205"/>
      <c r="VKF144" s="205"/>
      <c r="VKG144" s="205"/>
      <c r="VKH144" s="205"/>
      <c r="VKI144" s="205"/>
      <c r="VKJ144" s="205"/>
      <c r="VKK144" s="205"/>
      <c r="VKL144" s="205"/>
      <c r="VKM144" s="205"/>
      <c r="VKN144" s="205"/>
      <c r="VKO144" s="205"/>
      <c r="VKP144" s="205"/>
      <c r="VKQ144" s="205"/>
      <c r="VKR144" s="205"/>
      <c r="VKS144" s="205"/>
      <c r="VKT144" s="205"/>
      <c r="VKU144" s="205"/>
      <c r="VKV144" s="205"/>
      <c r="VKW144" s="205"/>
      <c r="VKX144" s="205"/>
      <c r="VKY144" s="205"/>
      <c r="VKZ144" s="205"/>
      <c r="VLA144" s="205"/>
      <c r="VLB144" s="205"/>
      <c r="VLC144" s="205"/>
      <c r="VLD144" s="205"/>
      <c r="VLE144" s="205"/>
      <c r="VLF144" s="205"/>
      <c r="VLG144" s="205"/>
      <c r="VLH144" s="205"/>
      <c r="VLI144" s="205"/>
      <c r="VLJ144" s="205"/>
      <c r="VLK144" s="205"/>
      <c r="VLL144" s="205"/>
      <c r="VLM144" s="205"/>
      <c r="VLN144" s="205"/>
      <c r="VLO144" s="205"/>
      <c r="VLP144" s="205"/>
      <c r="VLQ144" s="205"/>
      <c r="VLR144" s="205"/>
      <c r="VLS144" s="205"/>
      <c r="VLT144" s="205"/>
      <c r="VLU144" s="205"/>
      <c r="VLV144" s="205"/>
      <c r="VLW144" s="205"/>
      <c r="VLX144" s="205"/>
      <c r="VLY144" s="205"/>
      <c r="VLZ144" s="205"/>
      <c r="VMA144" s="205"/>
      <c r="VMB144" s="205"/>
      <c r="VMC144" s="205"/>
      <c r="VMD144" s="205"/>
      <c r="VME144" s="205"/>
      <c r="VMF144" s="205"/>
      <c r="VMG144" s="205"/>
      <c r="VMH144" s="205"/>
      <c r="VMI144" s="205"/>
      <c r="VMJ144" s="205"/>
      <c r="VMK144" s="205"/>
      <c r="VML144" s="205"/>
      <c r="VMM144" s="205"/>
      <c r="VMN144" s="205"/>
      <c r="VMO144" s="205"/>
      <c r="VMP144" s="205"/>
      <c r="VMQ144" s="205"/>
      <c r="VMR144" s="205"/>
      <c r="VMS144" s="205"/>
      <c r="VMT144" s="205"/>
      <c r="VMU144" s="205"/>
      <c r="VMV144" s="205"/>
      <c r="VMW144" s="205"/>
      <c r="VMX144" s="205"/>
      <c r="VMY144" s="205"/>
      <c r="VMZ144" s="205"/>
      <c r="VNA144" s="205"/>
      <c r="VNB144" s="205"/>
      <c r="VNC144" s="205"/>
      <c r="VND144" s="205"/>
      <c r="VNE144" s="205"/>
      <c r="VNF144" s="205"/>
      <c r="VNG144" s="205"/>
      <c r="VNH144" s="205"/>
      <c r="VNI144" s="205"/>
      <c r="VNJ144" s="205"/>
      <c r="VNK144" s="205"/>
      <c r="VNL144" s="205"/>
      <c r="VNM144" s="205"/>
      <c r="VNN144" s="205"/>
      <c r="VNO144" s="205"/>
      <c r="VNP144" s="205"/>
      <c r="VNQ144" s="205"/>
      <c r="VNR144" s="205"/>
      <c r="VNS144" s="205"/>
      <c r="VNT144" s="205"/>
      <c r="VNU144" s="205"/>
      <c r="VNV144" s="205"/>
      <c r="VNW144" s="205"/>
      <c r="VNX144" s="205"/>
      <c r="VNY144" s="205"/>
      <c r="VNZ144" s="205"/>
      <c r="VOA144" s="205"/>
      <c r="VOB144" s="205"/>
      <c r="VOC144" s="205"/>
      <c r="VOD144" s="205"/>
      <c r="VOE144" s="205"/>
      <c r="VOF144" s="205"/>
      <c r="VOG144" s="205"/>
      <c r="VOH144" s="205"/>
      <c r="VOI144" s="205"/>
      <c r="VOJ144" s="205"/>
      <c r="VOK144" s="205"/>
      <c r="VOL144" s="205"/>
      <c r="VOM144" s="205"/>
      <c r="VON144" s="205"/>
      <c r="VOO144" s="205"/>
      <c r="VOP144" s="205"/>
      <c r="VOQ144" s="205"/>
      <c r="VOR144" s="205"/>
      <c r="VOS144" s="205"/>
      <c r="VOT144" s="205"/>
      <c r="VOU144" s="205"/>
      <c r="VOV144" s="205"/>
      <c r="VOW144" s="205"/>
      <c r="VOX144" s="205"/>
      <c r="VOY144" s="205"/>
      <c r="VOZ144" s="205"/>
      <c r="VPA144" s="205"/>
      <c r="VPB144" s="205"/>
      <c r="VPC144" s="205"/>
      <c r="VPD144" s="205"/>
      <c r="VPE144" s="205"/>
      <c r="VPF144" s="205"/>
      <c r="VPG144" s="205"/>
      <c r="VPH144" s="205"/>
      <c r="VPI144" s="205"/>
      <c r="VPJ144" s="205"/>
      <c r="VPK144" s="205"/>
      <c r="VPL144" s="205"/>
      <c r="VPM144" s="205"/>
      <c r="VPN144" s="205"/>
      <c r="VPO144" s="205"/>
      <c r="VPP144" s="205"/>
      <c r="VPQ144" s="205"/>
      <c r="VPR144" s="205"/>
      <c r="VPS144" s="205"/>
      <c r="VPT144" s="205"/>
      <c r="VPU144" s="205"/>
      <c r="VPV144" s="205"/>
      <c r="VPW144" s="205"/>
      <c r="VPX144" s="205"/>
      <c r="VPY144" s="205"/>
      <c r="VPZ144" s="205"/>
      <c r="VQA144" s="205"/>
      <c r="VQB144" s="205"/>
      <c r="VQC144" s="205"/>
      <c r="VQD144" s="205"/>
      <c r="VQE144" s="205"/>
      <c r="VQF144" s="205"/>
      <c r="VQG144" s="205"/>
      <c r="VQH144" s="205"/>
      <c r="VQI144" s="205"/>
      <c r="VQJ144" s="205"/>
      <c r="VQK144" s="205"/>
      <c r="VQL144" s="205"/>
      <c r="VQM144" s="205"/>
      <c r="VQN144" s="205"/>
      <c r="VQO144" s="205"/>
      <c r="VQP144" s="205"/>
      <c r="VQQ144" s="205"/>
      <c r="VQR144" s="205"/>
      <c r="VQS144" s="205"/>
      <c r="VQT144" s="205"/>
      <c r="VQU144" s="205"/>
      <c r="VQV144" s="205"/>
      <c r="VQW144" s="205"/>
      <c r="VQX144" s="205"/>
      <c r="VQY144" s="205"/>
      <c r="VQZ144" s="205"/>
      <c r="VRA144" s="205"/>
      <c r="VRB144" s="205"/>
      <c r="VRC144" s="205"/>
      <c r="VRD144" s="205"/>
      <c r="VRE144" s="205"/>
      <c r="VRF144" s="205"/>
      <c r="VRG144" s="205"/>
      <c r="VRH144" s="205"/>
      <c r="VRI144" s="205"/>
      <c r="VRJ144" s="205"/>
      <c r="VRK144" s="205"/>
      <c r="VRL144" s="205"/>
      <c r="VRM144" s="205"/>
      <c r="VRN144" s="205"/>
      <c r="VRO144" s="205"/>
      <c r="VRP144" s="205"/>
      <c r="VRQ144" s="205"/>
      <c r="VRR144" s="205"/>
      <c r="VRS144" s="205"/>
      <c r="VRT144" s="205"/>
      <c r="VRU144" s="205"/>
      <c r="VRV144" s="205"/>
      <c r="VRW144" s="205"/>
      <c r="VSD144" s="205"/>
      <c r="VSE144" s="205"/>
      <c r="VSF144" s="205"/>
      <c r="VSG144" s="205"/>
      <c r="VSH144" s="205"/>
      <c r="VSI144" s="205"/>
      <c r="VSJ144" s="205"/>
      <c r="VSK144" s="205"/>
      <c r="VSL144" s="205"/>
      <c r="VSM144" s="205"/>
      <c r="VSN144" s="205"/>
      <c r="VSO144" s="205"/>
      <c r="VSP144" s="205"/>
      <c r="VSQ144" s="205"/>
      <c r="VSR144" s="205"/>
      <c r="VSS144" s="205"/>
      <c r="VST144" s="205"/>
      <c r="VSU144" s="205"/>
      <c r="VSV144" s="205"/>
      <c r="VSW144" s="205"/>
      <c r="VSX144" s="205"/>
      <c r="VSY144" s="205"/>
      <c r="VSZ144" s="205"/>
      <c r="VTA144" s="205"/>
      <c r="VTB144" s="205"/>
      <c r="VTC144" s="205"/>
      <c r="VTD144" s="205"/>
      <c r="VTE144" s="205"/>
      <c r="VTF144" s="205"/>
      <c r="VTG144" s="205"/>
      <c r="VTH144" s="205"/>
      <c r="VTI144" s="205"/>
      <c r="VTJ144" s="205"/>
      <c r="VTK144" s="205"/>
      <c r="VTL144" s="205"/>
      <c r="VTM144" s="205"/>
      <c r="VTN144" s="205"/>
      <c r="VTO144" s="205"/>
      <c r="VTP144" s="205"/>
      <c r="VTQ144" s="205"/>
      <c r="VTR144" s="205"/>
      <c r="VTS144" s="205"/>
      <c r="VTT144" s="205"/>
      <c r="VTU144" s="205"/>
      <c r="VTV144" s="205"/>
      <c r="VTW144" s="205"/>
      <c r="VTX144" s="205"/>
      <c r="VTY144" s="205"/>
      <c r="VTZ144" s="205"/>
      <c r="VUA144" s="205"/>
      <c r="VUB144" s="205"/>
      <c r="VUC144" s="205"/>
      <c r="VUD144" s="205"/>
      <c r="VUE144" s="205"/>
      <c r="VUF144" s="205"/>
      <c r="VUG144" s="205"/>
      <c r="VUH144" s="205"/>
      <c r="VUI144" s="205"/>
      <c r="VUJ144" s="205"/>
      <c r="VUK144" s="205"/>
      <c r="VUL144" s="205"/>
      <c r="VUM144" s="205"/>
      <c r="VUN144" s="205"/>
      <c r="VUO144" s="205"/>
      <c r="VUP144" s="205"/>
      <c r="VUQ144" s="205"/>
      <c r="VUR144" s="205"/>
      <c r="VUS144" s="205"/>
      <c r="VUT144" s="205"/>
      <c r="VUU144" s="205"/>
      <c r="VUV144" s="205"/>
      <c r="VUW144" s="205"/>
      <c r="VUX144" s="205"/>
      <c r="VUY144" s="205"/>
      <c r="VUZ144" s="205"/>
      <c r="VVA144" s="205"/>
      <c r="VVB144" s="205"/>
      <c r="VVC144" s="205"/>
      <c r="VVD144" s="205"/>
      <c r="VVE144" s="205"/>
      <c r="VVF144" s="205"/>
      <c r="VVG144" s="205"/>
      <c r="VVH144" s="205"/>
      <c r="VVI144" s="205"/>
      <c r="VVJ144" s="205"/>
      <c r="VVK144" s="205"/>
      <c r="VVL144" s="205"/>
      <c r="VVM144" s="205"/>
      <c r="VVN144" s="205"/>
      <c r="VVO144" s="205"/>
      <c r="VVP144" s="205"/>
      <c r="VVQ144" s="205"/>
      <c r="VVR144" s="205"/>
      <c r="VVS144" s="205"/>
      <c r="VVT144" s="205"/>
      <c r="VVU144" s="205"/>
      <c r="VVV144" s="205"/>
      <c r="VVW144" s="205"/>
      <c r="VVX144" s="205"/>
      <c r="VVY144" s="205"/>
      <c r="VVZ144" s="205"/>
      <c r="VWA144" s="205"/>
      <c r="VWB144" s="205"/>
      <c r="VWC144" s="205"/>
      <c r="VWD144" s="205"/>
      <c r="VWE144" s="205"/>
      <c r="VWF144" s="205"/>
      <c r="VWG144" s="205"/>
      <c r="VWH144" s="205"/>
      <c r="VWI144" s="205"/>
      <c r="VWJ144" s="205"/>
      <c r="VWK144" s="205"/>
      <c r="VWL144" s="205"/>
      <c r="VWM144" s="205"/>
      <c r="VWN144" s="205"/>
      <c r="VWO144" s="205"/>
      <c r="VWP144" s="205"/>
      <c r="VWQ144" s="205"/>
      <c r="VWR144" s="205"/>
      <c r="VWS144" s="205"/>
      <c r="VWT144" s="205"/>
      <c r="VWU144" s="205"/>
      <c r="VWV144" s="205"/>
      <c r="VWW144" s="205"/>
      <c r="VWX144" s="205"/>
      <c r="VWY144" s="205"/>
      <c r="VWZ144" s="205"/>
      <c r="VXA144" s="205"/>
      <c r="VXB144" s="205"/>
      <c r="VXC144" s="205"/>
      <c r="VXD144" s="205"/>
      <c r="VXE144" s="205"/>
      <c r="VXF144" s="205"/>
      <c r="VXG144" s="205"/>
      <c r="VXH144" s="205"/>
      <c r="VXI144" s="205"/>
      <c r="VXJ144" s="205"/>
      <c r="VXK144" s="205"/>
      <c r="VXL144" s="205"/>
      <c r="VXM144" s="205"/>
      <c r="VXN144" s="205"/>
      <c r="VXO144" s="205"/>
      <c r="VXP144" s="205"/>
      <c r="VXQ144" s="205"/>
      <c r="VXR144" s="205"/>
      <c r="VXS144" s="205"/>
      <c r="VXT144" s="205"/>
      <c r="VXU144" s="205"/>
      <c r="VXV144" s="205"/>
      <c r="VXW144" s="205"/>
      <c r="VXX144" s="205"/>
      <c r="VXY144" s="205"/>
      <c r="VXZ144" s="205"/>
      <c r="VYA144" s="205"/>
      <c r="VYB144" s="205"/>
      <c r="VYC144" s="205"/>
      <c r="VYD144" s="205"/>
      <c r="VYE144" s="205"/>
      <c r="VYF144" s="205"/>
      <c r="VYG144" s="205"/>
      <c r="VYH144" s="205"/>
      <c r="VYI144" s="205"/>
      <c r="VYJ144" s="205"/>
      <c r="VYK144" s="205"/>
      <c r="VYL144" s="205"/>
      <c r="VYM144" s="205"/>
      <c r="VYN144" s="205"/>
      <c r="VYO144" s="205"/>
      <c r="VYP144" s="205"/>
      <c r="VYQ144" s="205"/>
      <c r="VYR144" s="205"/>
      <c r="VYS144" s="205"/>
      <c r="VYT144" s="205"/>
      <c r="VYU144" s="205"/>
      <c r="VYV144" s="205"/>
      <c r="VYW144" s="205"/>
      <c r="VYX144" s="205"/>
      <c r="VYY144" s="205"/>
      <c r="VYZ144" s="205"/>
      <c r="VZA144" s="205"/>
      <c r="VZB144" s="205"/>
      <c r="VZC144" s="205"/>
      <c r="VZD144" s="205"/>
      <c r="VZE144" s="205"/>
      <c r="VZF144" s="205"/>
      <c r="VZG144" s="205"/>
      <c r="VZH144" s="205"/>
      <c r="VZI144" s="205"/>
      <c r="VZJ144" s="205"/>
      <c r="VZK144" s="205"/>
      <c r="VZL144" s="205"/>
      <c r="VZM144" s="205"/>
      <c r="VZN144" s="205"/>
      <c r="VZO144" s="205"/>
      <c r="VZP144" s="205"/>
      <c r="VZQ144" s="205"/>
      <c r="VZR144" s="205"/>
      <c r="VZS144" s="205"/>
      <c r="VZT144" s="205"/>
      <c r="VZU144" s="205"/>
      <c r="VZV144" s="205"/>
      <c r="VZW144" s="205"/>
      <c r="VZX144" s="205"/>
      <c r="VZY144" s="205"/>
      <c r="VZZ144" s="205"/>
      <c r="WAA144" s="205"/>
      <c r="WAB144" s="205"/>
      <c r="WAC144" s="205"/>
      <c r="WAD144" s="205"/>
      <c r="WAE144" s="205"/>
      <c r="WAF144" s="205"/>
      <c r="WAG144" s="205"/>
      <c r="WAH144" s="205"/>
      <c r="WAI144" s="205"/>
      <c r="WAJ144" s="205"/>
      <c r="WAK144" s="205"/>
      <c r="WAL144" s="205"/>
      <c r="WAM144" s="205"/>
      <c r="WAN144" s="205"/>
      <c r="WAO144" s="205"/>
      <c r="WAP144" s="205"/>
      <c r="WAQ144" s="205"/>
      <c r="WAR144" s="205"/>
      <c r="WAS144" s="205"/>
      <c r="WAT144" s="205"/>
      <c r="WAU144" s="205"/>
      <c r="WAV144" s="205"/>
      <c r="WAW144" s="205"/>
      <c r="WAX144" s="205"/>
      <c r="WAY144" s="205"/>
      <c r="WAZ144" s="205"/>
      <c r="WBA144" s="205"/>
      <c r="WBB144" s="205"/>
      <c r="WBC144" s="205"/>
      <c r="WBD144" s="205"/>
      <c r="WBE144" s="205"/>
      <c r="WBF144" s="205"/>
      <c r="WBG144" s="205"/>
      <c r="WBH144" s="205"/>
      <c r="WBI144" s="205"/>
      <c r="WBJ144" s="205"/>
      <c r="WBK144" s="205"/>
      <c r="WBL144" s="205"/>
      <c r="WBM144" s="205"/>
      <c r="WBN144" s="205"/>
      <c r="WBO144" s="205"/>
      <c r="WBP144" s="205"/>
      <c r="WBQ144" s="205"/>
      <c r="WBR144" s="205"/>
      <c r="WBS144" s="205"/>
      <c r="WBZ144" s="205"/>
      <c r="WCA144" s="205"/>
      <c r="WCB144" s="205"/>
      <c r="WCC144" s="205"/>
      <c r="WCD144" s="205"/>
      <c r="WCE144" s="205"/>
      <c r="WCF144" s="205"/>
      <c r="WCG144" s="205"/>
      <c r="WCH144" s="205"/>
      <c r="WCI144" s="205"/>
      <c r="WCJ144" s="205"/>
      <c r="WCK144" s="205"/>
      <c r="WCL144" s="205"/>
      <c r="WCM144" s="205"/>
      <c r="WCN144" s="205"/>
      <c r="WCO144" s="205"/>
      <c r="WCP144" s="205"/>
      <c r="WCQ144" s="205"/>
      <c r="WCR144" s="205"/>
      <c r="WCS144" s="205"/>
      <c r="WCT144" s="205"/>
      <c r="WCU144" s="205"/>
      <c r="WCV144" s="205"/>
      <c r="WCW144" s="205"/>
      <c r="WCX144" s="205"/>
      <c r="WCY144" s="205"/>
      <c r="WCZ144" s="205"/>
      <c r="WDA144" s="205"/>
      <c r="WDB144" s="205"/>
      <c r="WDC144" s="205"/>
      <c r="WDD144" s="205"/>
      <c r="WDE144" s="205"/>
      <c r="WDF144" s="205"/>
      <c r="WDG144" s="205"/>
      <c r="WDH144" s="205"/>
      <c r="WDI144" s="205"/>
      <c r="WDJ144" s="205"/>
      <c r="WDK144" s="205"/>
      <c r="WDL144" s="205"/>
      <c r="WDM144" s="205"/>
      <c r="WDN144" s="205"/>
      <c r="WDO144" s="205"/>
      <c r="WDP144" s="205"/>
      <c r="WDQ144" s="205"/>
      <c r="WDR144" s="205"/>
      <c r="WDS144" s="205"/>
      <c r="WDT144" s="205"/>
      <c r="WDU144" s="205"/>
      <c r="WDV144" s="205"/>
      <c r="WDW144" s="205"/>
      <c r="WDX144" s="205"/>
      <c r="WDY144" s="205"/>
      <c r="WDZ144" s="205"/>
      <c r="WEA144" s="205"/>
      <c r="WEB144" s="205"/>
      <c r="WEC144" s="205"/>
      <c r="WED144" s="205"/>
      <c r="WEE144" s="205"/>
      <c r="WEF144" s="205"/>
      <c r="WEG144" s="205"/>
      <c r="WEH144" s="205"/>
      <c r="WEI144" s="205"/>
      <c r="WEJ144" s="205"/>
      <c r="WEK144" s="205"/>
      <c r="WEL144" s="205"/>
      <c r="WEM144" s="205"/>
      <c r="WEN144" s="205"/>
      <c r="WEO144" s="205"/>
      <c r="WEP144" s="205"/>
      <c r="WEQ144" s="205"/>
      <c r="WER144" s="205"/>
      <c r="WES144" s="205"/>
      <c r="WET144" s="205"/>
      <c r="WEU144" s="205"/>
      <c r="WEV144" s="205"/>
      <c r="WEW144" s="205"/>
      <c r="WEX144" s="205"/>
      <c r="WEY144" s="205"/>
      <c r="WEZ144" s="205"/>
      <c r="WFA144" s="205"/>
      <c r="WFB144" s="205"/>
      <c r="WFC144" s="205"/>
      <c r="WFD144" s="205"/>
      <c r="WFE144" s="205"/>
      <c r="WFF144" s="205"/>
      <c r="WFG144" s="205"/>
      <c r="WFH144" s="205"/>
      <c r="WFI144" s="205"/>
      <c r="WFJ144" s="205"/>
      <c r="WFK144" s="205"/>
      <c r="WFL144" s="205"/>
      <c r="WFM144" s="205"/>
      <c r="WFN144" s="205"/>
      <c r="WFO144" s="205"/>
      <c r="WFP144" s="205"/>
      <c r="WFQ144" s="205"/>
      <c r="WFR144" s="205"/>
      <c r="WFS144" s="205"/>
      <c r="WFT144" s="205"/>
      <c r="WFU144" s="205"/>
      <c r="WFV144" s="205"/>
      <c r="WFW144" s="205"/>
      <c r="WFX144" s="205"/>
      <c r="WFY144" s="205"/>
      <c r="WFZ144" s="205"/>
      <c r="WGA144" s="205"/>
      <c r="WGB144" s="205"/>
      <c r="WGC144" s="205"/>
      <c r="WGD144" s="205"/>
      <c r="WGE144" s="205"/>
      <c r="WGF144" s="205"/>
      <c r="WGG144" s="205"/>
      <c r="WGH144" s="205"/>
      <c r="WGI144" s="205"/>
      <c r="WGJ144" s="205"/>
      <c r="WGK144" s="205"/>
      <c r="WGL144" s="205"/>
      <c r="WGM144" s="205"/>
      <c r="WGN144" s="205"/>
      <c r="WGO144" s="205"/>
      <c r="WGP144" s="205"/>
      <c r="WGQ144" s="205"/>
      <c r="WGR144" s="205"/>
      <c r="WGS144" s="205"/>
      <c r="WGT144" s="205"/>
      <c r="WGU144" s="205"/>
      <c r="WGV144" s="205"/>
      <c r="WGW144" s="205"/>
      <c r="WGX144" s="205"/>
      <c r="WGY144" s="205"/>
      <c r="WGZ144" s="205"/>
      <c r="WHA144" s="205"/>
      <c r="WHB144" s="205"/>
      <c r="WHC144" s="205"/>
      <c r="WHD144" s="205"/>
      <c r="WHE144" s="205"/>
      <c r="WHF144" s="205"/>
      <c r="WHG144" s="205"/>
      <c r="WHH144" s="205"/>
      <c r="WHI144" s="205"/>
      <c r="WHJ144" s="205"/>
      <c r="WHK144" s="205"/>
      <c r="WHL144" s="205"/>
      <c r="WHM144" s="205"/>
      <c r="WHN144" s="205"/>
      <c r="WHO144" s="205"/>
      <c r="WHP144" s="205"/>
      <c r="WHQ144" s="205"/>
      <c r="WHR144" s="205"/>
      <c r="WHS144" s="205"/>
      <c r="WHT144" s="205"/>
      <c r="WHU144" s="205"/>
      <c r="WHV144" s="205"/>
      <c r="WHW144" s="205"/>
      <c r="WHX144" s="205"/>
      <c r="WHY144" s="205"/>
      <c r="WHZ144" s="205"/>
      <c r="WIA144" s="205"/>
      <c r="WIB144" s="205"/>
      <c r="WIC144" s="205"/>
      <c r="WID144" s="205"/>
      <c r="WIE144" s="205"/>
      <c r="WIF144" s="205"/>
      <c r="WIG144" s="205"/>
      <c r="WIH144" s="205"/>
      <c r="WII144" s="205"/>
      <c r="WIJ144" s="205"/>
      <c r="WIK144" s="205"/>
      <c r="WIL144" s="205"/>
      <c r="WIM144" s="205"/>
      <c r="WIN144" s="205"/>
      <c r="WIO144" s="205"/>
      <c r="WIP144" s="205"/>
      <c r="WIQ144" s="205"/>
      <c r="WIR144" s="205"/>
      <c r="WIS144" s="205"/>
      <c r="WIT144" s="205"/>
      <c r="WIU144" s="205"/>
      <c r="WIV144" s="205"/>
      <c r="WIW144" s="205"/>
      <c r="WIX144" s="205"/>
      <c r="WIY144" s="205"/>
      <c r="WIZ144" s="205"/>
      <c r="WJA144" s="205"/>
      <c r="WJB144" s="205"/>
      <c r="WJC144" s="205"/>
      <c r="WJD144" s="205"/>
      <c r="WJE144" s="205"/>
      <c r="WJF144" s="205"/>
      <c r="WJG144" s="205"/>
      <c r="WJH144" s="205"/>
      <c r="WJI144" s="205"/>
      <c r="WJJ144" s="205"/>
      <c r="WJK144" s="205"/>
      <c r="WJL144" s="205"/>
      <c r="WJM144" s="205"/>
      <c r="WJN144" s="205"/>
      <c r="WJO144" s="205"/>
      <c r="WJP144" s="205"/>
      <c r="WJQ144" s="205"/>
      <c r="WJR144" s="205"/>
      <c r="WJS144" s="205"/>
      <c r="WJT144" s="205"/>
      <c r="WJU144" s="205"/>
      <c r="WJV144" s="205"/>
      <c r="WJW144" s="205"/>
      <c r="WJX144" s="205"/>
      <c r="WJY144" s="205"/>
      <c r="WJZ144" s="205"/>
      <c r="WKA144" s="205"/>
      <c r="WKB144" s="205"/>
      <c r="WKC144" s="205"/>
      <c r="WKD144" s="205"/>
      <c r="WKE144" s="205"/>
      <c r="WKF144" s="205"/>
      <c r="WKG144" s="205"/>
      <c r="WKH144" s="205"/>
      <c r="WKI144" s="205"/>
      <c r="WKJ144" s="205"/>
      <c r="WKK144" s="205"/>
      <c r="WKL144" s="205"/>
      <c r="WKM144" s="205"/>
      <c r="WKN144" s="205"/>
      <c r="WKO144" s="205"/>
      <c r="WKP144" s="205"/>
      <c r="WKQ144" s="205"/>
      <c r="WKR144" s="205"/>
      <c r="WKS144" s="205"/>
      <c r="WKT144" s="205"/>
      <c r="WKU144" s="205"/>
      <c r="WKV144" s="205"/>
      <c r="WKW144" s="205"/>
      <c r="WKX144" s="205"/>
      <c r="WKY144" s="205"/>
      <c r="WKZ144" s="205"/>
      <c r="WLA144" s="205"/>
      <c r="WLB144" s="205"/>
      <c r="WLC144" s="205"/>
      <c r="WLD144" s="205"/>
      <c r="WLE144" s="205"/>
      <c r="WLF144" s="205"/>
      <c r="WLG144" s="205"/>
      <c r="WLH144" s="205"/>
      <c r="WLI144" s="205"/>
      <c r="WLJ144" s="205"/>
      <c r="WLK144" s="205"/>
      <c r="WLL144" s="205"/>
      <c r="WLM144" s="205"/>
      <c r="WLN144" s="205"/>
      <c r="WLO144" s="205"/>
      <c r="WLV144" s="205"/>
      <c r="WLW144" s="205"/>
      <c r="WLX144" s="205"/>
      <c r="WLY144" s="205"/>
      <c r="WLZ144" s="205"/>
      <c r="WMA144" s="205"/>
      <c r="WMB144" s="205"/>
      <c r="WMC144" s="205"/>
      <c r="WMD144" s="205"/>
      <c r="WME144" s="205"/>
      <c r="WMF144" s="205"/>
      <c r="WMG144" s="205"/>
      <c r="WMH144" s="205"/>
      <c r="WMI144" s="205"/>
      <c r="WMJ144" s="205"/>
      <c r="WMK144" s="205"/>
      <c r="WML144" s="205"/>
      <c r="WMM144" s="205"/>
      <c r="WMN144" s="205"/>
      <c r="WMO144" s="205"/>
      <c r="WMP144" s="205"/>
      <c r="WMQ144" s="205"/>
      <c r="WMR144" s="205"/>
      <c r="WMS144" s="205"/>
      <c r="WMT144" s="205"/>
      <c r="WMU144" s="205"/>
      <c r="WMV144" s="205"/>
      <c r="WMW144" s="205"/>
      <c r="WMX144" s="205"/>
      <c r="WMY144" s="205"/>
      <c r="WMZ144" s="205"/>
      <c r="WNA144" s="205"/>
      <c r="WNB144" s="205"/>
      <c r="WNC144" s="205"/>
      <c r="WND144" s="205"/>
      <c r="WNE144" s="205"/>
      <c r="WNF144" s="205"/>
      <c r="WNG144" s="205"/>
      <c r="WNH144" s="205"/>
      <c r="WNI144" s="205"/>
      <c r="WNJ144" s="205"/>
      <c r="WNK144" s="205"/>
      <c r="WNL144" s="205"/>
      <c r="WNM144" s="205"/>
      <c r="WNN144" s="205"/>
      <c r="WNO144" s="205"/>
      <c r="WNP144" s="205"/>
      <c r="WNQ144" s="205"/>
      <c r="WNR144" s="205"/>
      <c r="WNS144" s="205"/>
      <c r="WNT144" s="205"/>
      <c r="WNU144" s="205"/>
      <c r="WNV144" s="205"/>
      <c r="WNW144" s="205"/>
      <c r="WNX144" s="205"/>
      <c r="WNY144" s="205"/>
      <c r="WNZ144" s="205"/>
      <c r="WOA144" s="205"/>
      <c r="WOB144" s="205"/>
      <c r="WOC144" s="205"/>
      <c r="WOD144" s="205"/>
      <c r="WOE144" s="205"/>
      <c r="WOF144" s="205"/>
      <c r="WOG144" s="205"/>
      <c r="WOH144" s="205"/>
      <c r="WOI144" s="205"/>
      <c r="WOJ144" s="205"/>
      <c r="WOK144" s="205"/>
      <c r="WOL144" s="205"/>
      <c r="WOM144" s="205"/>
      <c r="WON144" s="205"/>
      <c r="WOO144" s="205"/>
      <c r="WOP144" s="205"/>
      <c r="WOQ144" s="205"/>
      <c r="WOR144" s="205"/>
      <c r="WOS144" s="205"/>
      <c r="WOT144" s="205"/>
      <c r="WOU144" s="205"/>
      <c r="WOV144" s="205"/>
      <c r="WOW144" s="205"/>
      <c r="WOX144" s="205"/>
      <c r="WOY144" s="205"/>
      <c r="WOZ144" s="205"/>
      <c r="WPA144" s="205"/>
      <c r="WPB144" s="205"/>
      <c r="WPC144" s="205"/>
      <c r="WPD144" s="205"/>
      <c r="WPE144" s="205"/>
      <c r="WPF144" s="205"/>
      <c r="WPG144" s="205"/>
      <c r="WPH144" s="205"/>
      <c r="WPI144" s="205"/>
      <c r="WPJ144" s="205"/>
      <c r="WPK144" s="205"/>
      <c r="WPL144" s="205"/>
      <c r="WPM144" s="205"/>
      <c r="WPN144" s="205"/>
      <c r="WPO144" s="205"/>
      <c r="WPP144" s="205"/>
      <c r="WPQ144" s="205"/>
      <c r="WPR144" s="205"/>
      <c r="WPS144" s="205"/>
      <c r="WPT144" s="205"/>
      <c r="WPU144" s="205"/>
      <c r="WPV144" s="205"/>
      <c r="WPW144" s="205"/>
      <c r="WPX144" s="205"/>
      <c r="WPY144" s="205"/>
      <c r="WPZ144" s="205"/>
      <c r="WQA144" s="205"/>
      <c r="WQB144" s="205"/>
      <c r="WQC144" s="205"/>
      <c r="WQD144" s="205"/>
      <c r="WQE144" s="205"/>
      <c r="WQF144" s="205"/>
      <c r="WQG144" s="205"/>
      <c r="WQH144" s="205"/>
      <c r="WQI144" s="205"/>
      <c r="WQJ144" s="205"/>
      <c r="WQK144" s="205"/>
      <c r="WQL144" s="205"/>
      <c r="WQM144" s="205"/>
      <c r="WQN144" s="205"/>
      <c r="WQO144" s="205"/>
      <c r="WQP144" s="205"/>
      <c r="WQQ144" s="205"/>
      <c r="WQR144" s="205"/>
      <c r="WQS144" s="205"/>
      <c r="WQT144" s="205"/>
      <c r="WQU144" s="205"/>
      <c r="WQV144" s="205"/>
      <c r="WQW144" s="205"/>
      <c r="WQX144" s="205"/>
      <c r="WQY144" s="205"/>
      <c r="WQZ144" s="205"/>
      <c r="WRA144" s="205"/>
      <c r="WRB144" s="205"/>
      <c r="WRC144" s="205"/>
      <c r="WRD144" s="205"/>
      <c r="WRE144" s="205"/>
      <c r="WRF144" s="205"/>
      <c r="WRG144" s="205"/>
      <c r="WRH144" s="205"/>
      <c r="WRI144" s="205"/>
      <c r="WRJ144" s="205"/>
      <c r="WRK144" s="205"/>
      <c r="WRL144" s="205"/>
      <c r="WRM144" s="205"/>
      <c r="WRN144" s="205"/>
      <c r="WRO144" s="205"/>
      <c r="WRP144" s="205"/>
      <c r="WRQ144" s="205"/>
      <c r="WRR144" s="205"/>
      <c r="WRS144" s="205"/>
      <c r="WRT144" s="205"/>
      <c r="WRU144" s="205"/>
      <c r="WRV144" s="205"/>
      <c r="WRW144" s="205"/>
      <c r="WRX144" s="205"/>
      <c r="WRY144" s="205"/>
      <c r="WRZ144" s="205"/>
      <c r="WSA144" s="205"/>
      <c r="WSB144" s="205"/>
      <c r="WSC144" s="205"/>
      <c r="WSD144" s="205"/>
      <c r="WSE144" s="205"/>
      <c r="WSF144" s="205"/>
      <c r="WSG144" s="205"/>
      <c r="WSH144" s="205"/>
      <c r="WSI144" s="205"/>
      <c r="WSJ144" s="205"/>
      <c r="WSK144" s="205"/>
      <c r="WSL144" s="205"/>
      <c r="WSM144" s="205"/>
      <c r="WSN144" s="205"/>
      <c r="WSO144" s="205"/>
      <c r="WSP144" s="205"/>
      <c r="WSQ144" s="205"/>
      <c r="WSR144" s="205"/>
      <c r="WSS144" s="205"/>
      <c r="WST144" s="205"/>
      <c r="WSU144" s="205"/>
      <c r="WSV144" s="205"/>
      <c r="WSW144" s="205"/>
      <c r="WSX144" s="205"/>
      <c r="WSY144" s="205"/>
      <c r="WSZ144" s="205"/>
      <c r="WTA144" s="205"/>
      <c r="WTB144" s="205"/>
      <c r="WTC144" s="205"/>
      <c r="WTD144" s="205"/>
      <c r="WTE144" s="205"/>
      <c r="WTF144" s="205"/>
      <c r="WTG144" s="205"/>
      <c r="WTH144" s="205"/>
      <c r="WTI144" s="205"/>
      <c r="WTJ144" s="205"/>
      <c r="WTK144" s="205"/>
      <c r="WTL144" s="205"/>
      <c r="WTM144" s="205"/>
      <c r="WTN144" s="205"/>
      <c r="WTO144" s="205"/>
      <c r="WTP144" s="205"/>
      <c r="WTQ144" s="205"/>
      <c r="WTR144" s="205"/>
      <c r="WTS144" s="205"/>
      <c r="WTT144" s="205"/>
      <c r="WTU144" s="205"/>
      <c r="WTV144" s="205"/>
      <c r="WTW144" s="205"/>
      <c r="WTX144" s="205"/>
      <c r="WTY144" s="205"/>
      <c r="WTZ144" s="205"/>
      <c r="WUA144" s="205"/>
      <c r="WUB144" s="205"/>
      <c r="WUC144" s="205"/>
      <c r="WUD144" s="205"/>
      <c r="WUE144" s="205"/>
      <c r="WUF144" s="205"/>
      <c r="WUG144" s="205"/>
      <c r="WUH144" s="205"/>
      <c r="WUI144" s="205"/>
      <c r="WUJ144" s="205"/>
      <c r="WUK144" s="205"/>
      <c r="WUL144" s="205"/>
      <c r="WUM144" s="205"/>
      <c r="WUN144" s="205"/>
      <c r="WUO144" s="205"/>
      <c r="WUP144" s="205"/>
      <c r="WUQ144" s="205"/>
      <c r="WUR144" s="205"/>
      <c r="WUS144" s="205"/>
      <c r="WUT144" s="205"/>
      <c r="WUU144" s="205"/>
      <c r="WUV144" s="205"/>
      <c r="WUW144" s="205"/>
      <c r="WUX144" s="205"/>
      <c r="WUY144" s="205"/>
      <c r="WUZ144" s="205"/>
      <c r="WVA144" s="205"/>
      <c r="WVB144" s="205"/>
      <c r="WVC144" s="205"/>
      <c r="WVD144" s="205"/>
      <c r="WVE144" s="205"/>
      <c r="WVF144" s="205"/>
      <c r="WVG144" s="205"/>
      <c r="WVH144" s="205"/>
      <c r="WVI144" s="205"/>
      <c r="WVJ144" s="205"/>
      <c r="WVK144" s="205"/>
      <c r="WVR144" s="205"/>
      <c r="WVS144" s="205"/>
      <c r="WVT144" s="205"/>
      <c r="WVU144" s="205"/>
      <c r="WVV144" s="205"/>
      <c r="WVW144" s="205"/>
      <c r="WVX144" s="205"/>
      <c r="WVY144" s="205"/>
      <c r="WVZ144" s="205"/>
      <c r="WWA144" s="205"/>
      <c r="WWB144" s="205"/>
      <c r="WWC144" s="205"/>
      <c r="WWD144" s="205"/>
      <c r="WWE144" s="205"/>
      <c r="WWF144" s="205"/>
      <c r="WWG144" s="205"/>
      <c r="WWH144" s="205"/>
      <c r="WWI144" s="205"/>
      <c r="WWJ144" s="205"/>
      <c r="WWK144" s="205"/>
      <c r="WWL144" s="205"/>
      <c r="WWM144" s="205"/>
      <c r="WWN144" s="205"/>
      <c r="WWO144" s="205"/>
      <c r="WWP144" s="205"/>
      <c r="WWQ144" s="205"/>
      <c r="WWR144" s="205"/>
      <c r="WWS144" s="205"/>
      <c r="WWT144" s="205"/>
      <c r="WWU144" s="205"/>
      <c r="WWV144" s="205"/>
      <c r="WWW144" s="205"/>
      <c r="WWX144" s="205"/>
      <c r="WWY144" s="205"/>
      <c r="WWZ144" s="205"/>
      <c r="WXA144" s="205"/>
      <c r="WXB144" s="205"/>
      <c r="WXC144" s="205"/>
      <c r="WXD144" s="205"/>
      <c r="WXE144" s="205"/>
      <c r="WXF144" s="205"/>
      <c r="WXG144" s="205"/>
      <c r="WXH144" s="205"/>
      <c r="WXI144" s="205"/>
      <c r="WXJ144" s="205"/>
      <c r="WXK144" s="205"/>
      <c r="WXL144" s="205"/>
      <c r="WXM144" s="205"/>
      <c r="WXN144" s="205"/>
      <c r="WXO144" s="205"/>
      <c r="WXP144" s="205"/>
      <c r="WXQ144" s="205"/>
      <c r="WXR144" s="205"/>
      <c r="WXS144" s="205"/>
      <c r="WXT144" s="205"/>
      <c r="WXU144" s="205"/>
      <c r="WXV144" s="205"/>
      <c r="WXW144" s="205"/>
      <c r="WXX144" s="205"/>
      <c r="WXY144" s="205"/>
      <c r="WXZ144" s="205"/>
      <c r="WYA144" s="205"/>
      <c r="WYB144" s="205"/>
      <c r="WYC144" s="205"/>
      <c r="WYD144" s="205"/>
      <c r="WYE144" s="205"/>
      <c r="WYF144" s="205"/>
      <c r="WYG144" s="205"/>
      <c r="WYH144" s="205"/>
      <c r="WYI144" s="205"/>
      <c r="WYJ144" s="205"/>
      <c r="WYK144" s="205"/>
      <c r="WYL144" s="205"/>
      <c r="WYM144" s="205"/>
      <c r="WYN144" s="205"/>
      <c r="WYO144" s="205"/>
      <c r="WYP144" s="205"/>
      <c r="WYQ144" s="205"/>
      <c r="WYR144" s="205"/>
      <c r="WYS144" s="205"/>
      <c r="WYT144" s="205"/>
      <c r="WYU144" s="205"/>
      <c r="WYV144" s="205"/>
      <c r="WYW144" s="205"/>
      <c r="WYX144" s="205"/>
      <c r="WYY144" s="205"/>
      <c r="WYZ144" s="205"/>
      <c r="WZA144" s="205"/>
      <c r="WZB144" s="205"/>
      <c r="WZC144" s="205"/>
      <c r="WZD144" s="205"/>
      <c r="WZE144" s="205"/>
      <c r="WZF144" s="205"/>
      <c r="WZG144" s="205"/>
      <c r="WZH144" s="205"/>
      <c r="WZI144" s="205"/>
      <c r="WZJ144" s="205"/>
      <c r="WZK144" s="205"/>
      <c r="WZL144" s="205"/>
      <c r="WZM144" s="205"/>
      <c r="WZN144" s="205"/>
      <c r="WZO144" s="205"/>
      <c r="WZP144" s="205"/>
      <c r="WZQ144" s="205"/>
      <c r="WZR144" s="205"/>
      <c r="WZS144" s="205"/>
      <c r="WZT144" s="205"/>
      <c r="WZU144" s="205"/>
      <c r="WZV144" s="205"/>
      <c r="WZW144" s="205"/>
      <c r="WZX144" s="205"/>
      <c r="WZY144" s="205"/>
      <c r="WZZ144" s="205"/>
      <c r="XAA144" s="205"/>
      <c r="XAB144" s="205"/>
      <c r="XAC144" s="205"/>
      <c r="XAD144" s="205"/>
      <c r="XAE144" s="205"/>
      <c r="XAF144" s="205"/>
      <c r="XAG144" s="205"/>
      <c r="XAH144" s="205"/>
      <c r="XAI144" s="205"/>
      <c r="XAJ144" s="205"/>
      <c r="XAK144" s="205"/>
      <c r="XAL144" s="205"/>
      <c r="XAM144" s="205"/>
      <c r="XAN144" s="205"/>
      <c r="XAO144" s="205"/>
      <c r="XAP144" s="205"/>
      <c r="XAQ144" s="205"/>
      <c r="XAR144" s="205"/>
      <c r="XAS144" s="205"/>
      <c r="XAT144" s="205"/>
      <c r="XAU144" s="205"/>
      <c r="XAV144" s="205"/>
      <c r="XAW144" s="205"/>
      <c r="XAX144" s="205"/>
      <c r="XAY144" s="205"/>
      <c r="XAZ144" s="205"/>
      <c r="XBA144" s="205"/>
      <c r="XBB144" s="205"/>
      <c r="XBC144" s="205"/>
      <c r="XBD144" s="205"/>
      <c r="XBE144" s="205"/>
      <c r="XBF144" s="205"/>
      <c r="XBG144" s="205"/>
      <c r="XBH144" s="205"/>
      <c r="XBI144" s="205"/>
      <c r="XBJ144" s="205"/>
      <c r="XBK144" s="205"/>
      <c r="XBL144" s="205"/>
      <c r="XBM144" s="205"/>
      <c r="XBN144" s="205"/>
      <c r="XBO144" s="205"/>
      <c r="XBP144" s="205"/>
      <c r="XBQ144" s="205"/>
      <c r="XBR144" s="205"/>
      <c r="XBS144" s="205"/>
      <c r="XBT144" s="205"/>
      <c r="XBU144" s="205"/>
      <c r="XBV144" s="205"/>
      <c r="XBW144" s="205"/>
      <c r="XBX144" s="205"/>
      <c r="XBY144" s="205"/>
      <c r="XBZ144" s="205"/>
      <c r="XCA144" s="205"/>
      <c r="XCB144" s="205"/>
      <c r="XCC144" s="205"/>
      <c r="XCD144" s="205"/>
      <c r="XCE144" s="205"/>
      <c r="XCF144" s="205"/>
      <c r="XCG144" s="205"/>
      <c r="XCH144" s="205"/>
      <c r="XCI144" s="205"/>
      <c r="XCJ144" s="205"/>
      <c r="XCK144" s="205"/>
      <c r="XCL144" s="205"/>
      <c r="XCM144" s="205"/>
      <c r="XCN144" s="205"/>
      <c r="XCO144" s="205"/>
      <c r="XCP144" s="205"/>
      <c r="XCQ144" s="205"/>
      <c r="XCR144" s="205"/>
      <c r="XCS144" s="205"/>
      <c r="XCT144" s="205"/>
      <c r="XCU144" s="205"/>
      <c r="XCV144" s="205"/>
      <c r="XCW144" s="205"/>
      <c r="XCX144" s="205"/>
      <c r="XCY144" s="205"/>
      <c r="XCZ144" s="205"/>
      <c r="XDA144" s="205"/>
      <c r="XDB144" s="205"/>
      <c r="XDC144" s="205"/>
      <c r="XDD144" s="205"/>
      <c r="XDE144" s="205"/>
      <c r="XDF144" s="205"/>
      <c r="XDG144" s="205"/>
      <c r="XDH144" s="205"/>
      <c r="XDI144" s="205"/>
      <c r="XDJ144" s="205"/>
      <c r="XDK144" s="205"/>
      <c r="XDL144" s="205"/>
      <c r="XDM144" s="205"/>
      <c r="XDN144" s="205"/>
      <c r="XDO144" s="205"/>
      <c r="XDP144" s="205"/>
      <c r="XDQ144" s="205"/>
      <c r="XDR144" s="205"/>
      <c r="XDS144" s="205"/>
      <c r="XDT144" s="205"/>
      <c r="XDU144" s="205"/>
      <c r="XDV144" s="205"/>
      <c r="XDW144" s="205"/>
      <c r="XDX144" s="205"/>
      <c r="XDY144" s="205"/>
      <c r="XDZ144" s="205"/>
      <c r="XEA144" s="205"/>
      <c r="XEB144" s="205"/>
      <c r="XEC144" s="205"/>
      <c r="XED144" s="205"/>
      <c r="XEE144" s="205"/>
      <c r="XEF144" s="205"/>
      <c r="XEG144" s="205"/>
      <c r="XEH144" s="205"/>
      <c r="XEI144" s="205"/>
      <c r="XEJ144" s="205"/>
      <c r="XEK144" s="205"/>
      <c r="XEL144" s="205"/>
      <c r="XEM144" s="205"/>
      <c r="XEN144" s="205"/>
      <c r="XEO144" s="205"/>
      <c r="XEP144" s="205"/>
      <c r="XEQ144" s="205"/>
      <c r="XER144" s="205"/>
      <c r="XES144" s="205"/>
      <c r="XET144" s="205"/>
      <c r="XEU144" s="205"/>
      <c r="XEV144" s="205"/>
      <c r="XEW144" s="205"/>
      <c r="XEX144" s="205"/>
      <c r="XEY144" s="205"/>
      <c r="XEZ144" s="205"/>
      <c r="XFA144" s="205"/>
      <c r="XFB144" s="205"/>
      <c r="XFC144" s="205"/>
      <c r="XFD144" s="205"/>
    </row>
    <row r="145" spans="1:16384" s="43" customFormat="1" ht="30.75" x14ac:dyDescent="0.25">
      <c r="A145" s="119" t="s">
        <v>402</v>
      </c>
      <c r="B145" s="126" t="s">
        <v>363</v>
      </c>
      <c r="C145" s="126" t="s">
        <v>106</v>
      </c>
      <c r="D145" s="118">
        <f>1400000+2050</f>
        <v>1402050</v>
      </c>
      <c r="E145" s="123">
        <v>1400000</v>
      </c>
      <c r="F145" s="123">
        <v>1400000</v>
      </c>
      <c r="G145" s="44"/>
      <c r="H145" s="94"/>
      <c r="I145" s="94"/>
      <c r="J145" s="44"/>
      <c r="K145" s="44"/>
      <c r="L145" s="199"/>
      <c r="M145" s="199"/>
      <c r="N145" s="199"/>
      <c r="O145" s="405">
        <v>2050</v>
      </c>
      <c r="P145" s="199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  <c r="EX145" s="86"/>
      <c r="EY145" s="86"/>
      <c r="EZ145" s="86"/>
      <c r="FA145" s="86"/>
      <c r="FB145" s="86"/>
      <c r="FC145" s="86"/>
      <c r="FD145" s="86"/>
      <c r="FE145" s="86"/>
      <c r="FF145" s="86"/>
      <c r="FG145" s="86"/>
      <c r="FH145" s="86"/>
      <c r="FI145" s="86"/>
      <c r="FJ145" s="86"/>
      <c r="FK145" s="86"/>
      <c r="FL145" s="86"/>
      <c r="FM145" s="86"/>
      <c r="FN145" s="86"/>
      <c r="FO145" s="86"/>
      <c r="FP145" s="86"/>
      <c r="FQ145" s="86"/>
      <c r="FR145" s="86"/>
      <c r="FS145" s="86"/>
      <c r="FT145" s="86"/>
      <c r="FU145" s="86"/>
      <c r="FV145" s="86"/>
      <c r="FW145" s="86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  <c r="IS145" s="86"/>
      <c r="IT145" s="86"/>
      <c r="IU145" s="86"/>
      <c r="IV145" s="86"/>
      <c r="IW145" s="86"/>
      <c r="IX145" s="86"/>
      <c r="IY145" s="86"/>
      <c r="JF145" s="86"/>
      <c r="JG145" s="86"/>
      <c r="JH145" s="86"/>
      <c r="JI145" s="86"/>
      <c r="JJ145" s="86"/>
      <c r="JK145" s="86"/>
      <c r="JL145" s="86"/>
      <c r="JM145" s="86"/>
      <c r="JN145" s="86"/>
      <c r="JO145" s="86"/>
      <c r="JP145" s="86"/>
      <c r="JQ145" s="86"/>
      <c r="JR145" s="86"/>
      <c r="JS145" s="86"/>
      <c r="JT145" s="86"/>
      <c r="JU145" s="86"/>
      <c r="JV145" s="86"/>
      <c r="JW145" s="86"/>
      <c r="JX145" s="86"/>
      <c r="JY145" s="86"/>
      <c r="JZ145" s="86"/>
      <c r="KA145" s="86"/>
      <c r="KB145" s="86"/>
      <c r="KC145" s="86"/>
      <c r="KD145" s="86"/>
      <c r="KE145" s="86"/>
      <c r="KF145" s="86"/>
      <c r="KG145" s="86"/>
      <c r="KH145" s="86"/>
      <c r="KI145" s="86"/>
      <c r="KJ145" s="86"/>
      <c r="KK145" s="86"/>
      <c r="KL145" s="86"/>
      <c r="KM145" s="86"/>
      <c r="KN145" s="86"/>
      <c r="KO145" s="86"/>
      <c r="KP145" s="86"/>
      <c r="KQ145" s="86"/>
      <c r="KR145" s="86"/>
      <c r="KS145" s="86"/>
      <c r="KT145" s="86"/>
      <c r="KU145" s="86"/>
      <c r="KV145" s="86"/>
      <c r="KW145" s="86"/>
      <c r="KX145" s="86"/>
      <c r="KY145" s="86"/>
      <c r="KZ145" s="86"/>
      <c r="LA145" s="86"/>
      <c r="LB145" s="86"/>
      <c r="LC145" s="86"/>
      <c r="LD145" s="86"/>
      <c r="LE145" s="86"/>
      <c r="LF145" s="86"/>
      <c r="LG145" s="86"/>
      <c r="LH145" s="86"/>
      <c r="LI145" s="86"/>
      <c r="LJ145" s="86"/>
      <c r="LK145" s="86"/>
      <c r="LL145" s="86"/>
      <c r="LM145" s="86"/>
      <c r="LN145" s="86"/>
      <c r="LO145" s="86"/>
      <c r="LP145" s="86"/>
      <c r="LQ145" s="86"/>
      <c r="LR145" s="86"/>
      <c r="LS145" s="86"/>
      <c r="LT145" s="86"/>
      <c r="LU145" s="86"/>
      <c r="LV145" s="86"/>
      <c r="LW145" s="86"/>
      <c r="LX145" s="86"/>
      <c r="LY145" s="86"/>
      <c r="LZ145" s="86"/>
      <c r="MA145" s="86"/>
      <c r="MB145" s="86"/>
      <c r="MC145" s="86"/>
      <c r="MD145" s="86"/>
      <c r="ME145" s="86"/>
      <c r="MF145" s="86"/>
      <c r="MG145" s="86"/>
      <c r="MH145" s="86"/>
      <c r="MI145" s="86"/>
      <c r="MJ145" s="86"/>
      <c r="MK145" s="86"/>
      <c r="ML145" s="86"/>
      <c r="MM145" s="86"/>
      <c r="MN145" s="86"/>
      <c r="MO145" s="86"/>
      <c r="MP145" s="86"/>
      <c r="MQ145" s="86"/>
      <c r="MR145" s="86"/>
      <c r="MS145" s="86"/>
      <c r="MT145" s="86"/>
      <c r="MU145" s="86"/>
      <c r="MV145" s="86"/>
      <c r="MW145" s="86"/>
      <c r="MX145" s="86"/>
      <c r="MY145" s="86"/>
      <c r="MZ145" s="86"/>
      <c r="NA145" s="86"/>
      <c r="NB145" s="86"/>
      <c r="NC145" s="86"/>
      <c r="ND145" s="86"/>
      <c r="NE145" s="86"/>
      <c r="NF145" s="86"/>
      <c r="NG145" s="86"/>
      <c r="NH145" s="86"/>
      <c r="NI145" s="86"/>
      <c r="NJ145" s="86"/>
      <c r="NK145" s="86"/>
      <c r="NL145" s="86"/>
      <c r="NM145" s="86"/>
      <c r="NN145" s="86"/>
      <c r="NO145" s="86"/>
      <c r="NP145" s="86"/>
      <c r="NQ145" s="86"/>
      <c r="NR145" s="86"/>
      <c r="NS145" s="86"/>
      <c r="NT145" s="86"/>
      <c r="NU145" s="86"/>
      <c r="NV145" s="86"/>
      <c r="NW145" s="86"/>
      <c r="NX145" s="86"/>
      <c r="NY145" s="86"/>
      <c r="NZ145" s="86"/>
      <c r="OA145" s="86"/>
      <c r="OB145" s="86"/>
      <c r="OC145" s="86"/>
      <c r="OD145" s="86"/>
      <c r="OE145" s="86"/>
      <c r="OF145" s="86"/>
      <c r="OG145" s="86"/>
      <c r="OH145" s="86"/>
      <c r="OI145" s="86"/>
      <c r="OJ145" s="86"/>
      <c r="OK145" s="86"/>
      <c r="OL145" s="86"/>
      <c r="OM145" s="86"/>
      <c r="ON145" s="86"/>
      <c r="OO145" s="86"/>
      <c r="OP145" s="86"/>
      <c r="OQ145" s="86"/>
      <c r="OR145" s="86"/>
      <c r="OS145" s="86"/>
      <c r="OT145" s="86"/>
      <c r="OU145" s="86"/>
      <c r="OV145" s="86"/>
      <c r="OW145" s="86"/>
      <c r="OX145" s="86"/>
      <c r="OY145" s="86"/>
      <c r="OZ145" s="86"/>
      <c r="PA145" s="86"/>
      <c r="PB145" s="86"/>
      <c r="PC145" s="86"/>
      <c r="PD145" s="86"/>
      <c r="PE145" s="86"/>
      <c r="PF145" s="86"/>
      <c r="PG145" s="86"/>
      <c r="PH145" s="86"/>
      <c r="PI145" s="86"/>
      <c r="PJ145" s="86"/>
      <c r="PK145" s="86"/>
      <c r="PL145" s="86"/>
      <c r="PM145" s="86"/>
      <c r="PN145" s="86"/>
      <c r="PO145" s="86"/>
      <c r="PP145" s="86"/>
      <c r="PQ145" s="86"/>
      <c r="PR145" s="86"/>
      <c r="PS145" s="86"/>
      <c r="PT145" s="86"/>
      <c r="PU145" s="86"/>
      <c r="PV145" s="86"/>
      <c r="PW145" s="86"/>
      <c r="PX145" s="86"/>
      <c r="PY145" s="86"/>
      <c r="PZ145" s="86"/>
      <c r="QA145" s="86"/>
      <c r="QB145" s="86"/>
      <c r="QC145" s="86"/>
      <c r="QD145" s="86"/>
      <c r="QE145" s="86"/>
      <c r="QF145" s="86"/>
      <c r="QG145" s="86"/>
      <c r="QH145" s="86"/>
      <c r="QI145" s="86"/>
      <c r="QJ145" s="86"/>
      <c r="QK145" s="86"/>
      <c r="QL145" s="86"/>
      <c r="QM145" s="86"/>
      <c r="QN145" s="86"/>
      <c r="QO145" s="86"/>
      <c r="QP145" s="86"/>
      <c r="QQ145" s="86"/>
      <c r="QR145" s="86"/>
      <c r="QS145" s="86"/>
      <c r="QT145" s="86"/>
      <c r="QU145" s="86"/>
      <c r="QV145" s="86"/>
      <c r="QW145" s="86"/>
      <c r="QX145" s="86"/>
      <c r="QY145" s="86"/>
      <c r="QZ145" s="86"/>
      <c r="RA145" s="86"/>
      <c r="RB145" s="86"/>
      <c r="RC145" s="86"/>
      <c r="RD145" s="86"/>
      <c r="RE145" s="86"/>
      <c r="RF145" s="86"/>
      <c r="RG145" s="86"/>
      <c r="RH145" s="86"/>
      <c r="RI145" s="86"/>
      <c r="RJ145" s="86"/>
      <c r="RK145" s="86"/>
      <c r="RL145" s="86"/>
      <c r="RM145" s="86"/>
      <c r="RN145" s="86"/>
      <c r="RO145" s="86"/>
      <c r="RP145" s="86"/>
      <c r="RQ145" s="86"/>
      <c r="RR145" s="86"/>
      <c r="RS145" s="86"/>
      <c r="RT145" s="86"/>
      <c r="RU145" s="86"/>
      <c r="RV145" s="86"/>
      <c r="RW145" s="86"/>
      <c r="RX145" s="86"/>
      <c r="RY145" s="86"/>
      <c r="RZ145" s="86"/>
      <c r="SA145" s="86"/>
      <c r="SB145" s="86"/>
      <c r="SC145" s="86"/>
      <c r="SD145" s="86"/>
      <c r="SE145" s="86"/>
      <c r="SF145" s="86"/>
      <c r="SG145" s="86"/>
      <c r="SH145" s="86"/>
      <c r="SI145" s="86"/>
      <c r="SJ145" s="86"/>
      <c r="SK145" s="86"/>
      <c r="SL145" s="86"/>
      <c r="SM145" s="86"/>
      <c r="SN145" s="86"/>
      <c r="SO145" s="86"/>
      <c r="SP145" s="86"/>
      <c r="SQ145" s="86"/>
      <c r="SR145" s="86"/>
      <c r="SS145" s="86"/>
      <c r="ST145" s="86"/>
      <c r="SU145" s="86"/>
      <c r="TB145" s="86"/>
      <c r="TC145" s="86"/>
      <c r="TD145" s="86"/>
      <c r="TE145" s="86"/>
      <c r="TF145" s="86"/>
      <c r="TG145" s="86"/>
      <c r="TH145" s="86"/>
      <c r="TI145" s="86"/>
      <c r="TJ145" s="86"/>
      <c r="TK145" s="86"/>
      <c r="TL145" s="86"/>
      <c r="TM145" s="86"/>
      <c r="TN145" s="86"/>
      <c r="TO145" s="86"/>
      <c r="TP145" s="86"/>
      <c r="TQ145" s="86"/>
      <c r="TR145" s="86"/>
      <c r="TS145" s="86"/>
      <c r="TT145" s="86"/>
      <c r="TU145" s="86"/>
      <c r="TV145" s="86"/>
      <c r="TW145" s="86"/>
      <c r="TX145" s="86"/>
      <c r="TY145" s="86"/>
      <c r="TZ145" s="86"/>
      <c r="UA145" s="86"/>
      <c r="UB145" s="86"/>
      <c r="UC145" s="86"/>
      <c r="UD145" s="86"/>
      <c r="UE145" s="86"/>
      <c r="UF145" s="86"/>
      <c r="UG145" s="86"/>
      <c r="UH145" s="86"/>
      <c r="UI145" s="86"/>
      <c r="UJ145" s="86"/>
      <c r="UK145" s="86"/>
      <c r="UL145" s="86"/>
      <c r="UM145" s="86"/>
      <c r="UN145" s="86"/>
      <c r="UO145" s="86"/>
      <c r="UP145" s="86"/>
      <c r="UQ145" s="86"/>
      <c r="UR145" s="86"/>
      <c r="US145" s="86"/>
      <c r="UT145" s="86"/>
      <c r="UU145" s="86"/>
      <c r="UV145" s="86"/>
      <c r="UW145" s="86"/>
      <c r="UX145" s="86"/>
      <c r="UY145" s="86"/>
      <c r="UZ145" s="86"/>
      <c r="VA145" s="86"/>
      <c r="VB145" s="86"/>
      <c r="VC145" s="86"/>
      <c r="VD145" s="86"/>
      <c r="VE145" s="86"/>
      <c r="VF145" s="86"/>
      <c r="VG145" s="86"/>
      <c r="VH145" s="86"/>
      <c r="VI145" s="86"/>
      <c r="VJ145" s="86"/>
      <c r="VK145" s="86"/>
      <c r="VL145" s="86"/>
      <c r="VM145" s="86"/>
      <c r="VN145" s="86"/>
      <c r="VO145" s="86"/>
      <c r="VP145" s="86"/>
      <c r="VQ145" s="86"/>
      <c r="VR145" s="86"/>
      <c r="VS145" s="86"/>
      <c r="VT145" s="86"/>
      <c r="VU145" s="86"/>
      <c r="VV145" s="86"/>
      <c r="VW145" s="86"/>
      <c r="VX145" s="86"/>
      <c r="VY145" s="86"/>
      <c r="VZ145" s="86"/>
      <c r="WA145" s="86"/>
      <c r="WB145" s="86"/>
      <c r="WC145" s="86"/>
      <c r="WD145" s="86"/>
      <c r="WE145" s="86"/>
      <c r="WF145" s="86"/>
      <c r="WG145" s="86"/>
      <c r="WH145" s="86"/>
      <c r="WI145" s="86"/>
      <c r="WJ145" s="86"/>
      <c r="WK145" s="86"/>
      <c r="WL145" s="86"/>
      <c r="WM145" s="86"/>
      <c r="WN145" s="86"/>
      <c r="WO145" s="86"/>
      <c r="WP145" s="86"/>
      <c r="WQ145" s="86"/>
      <c r="WR145" s="86"/>
      <c r="WS145" s="86"/>
      <c r="WT145" s="86"/>
      <c r="WU145" s="86"/>
      <c r="WV145" s="86"/>
      <c r="WW145" s="86"/>
      <c r="WX145" s="86"/>
      <c r="WY145" s="86"/>
      <c r="WZ145" s="86"/>
      <c r="XA145" s="86"/>
      <c r="XB145" s="86"/>
      <c r="XC145" s="86"/>
      <c r="XD145" s="86"/>
      <c r="XE145" s="86"/>
      <c r="XF145" s="86"/>
      <c r="XG145" s="86"/>
      <c r="XH145" s="86"/>
      <c r="XI145" s="86"/>
      <c r="XJ145" s="86"/>
      <c r="XK145" s="86"/>
      <c r="XL145" s="86"/>
      <c r="XM145" s="86"/>
      <c r="XN145" s="86"/>
      <c r="XO145" s="86"/>
      <c r="XP145" s="86"/>
      <c r="XQ145" s="86"/>
      <c r="XR145" s="86"/>
      <c r="XS145" s="86"/>
      <c r="XT145" s="86"/>
      <c r="XU145" s="86"/>
      <c r="XV145" s="86"/>
      <c r="XW145" s="86"/>
      <c r="XX145" s="86"/>
      <c r="XY145" s="86"/>
      <c r="XZ145" s="86"/>
      <c r="YA145" s="86"/>
      <c r="YB145" s="86"/>
      <c r="YC145" s="86"/>
      <c r="YD145" s="86"/>
      <c r="YE145" s="86"/>
      <c r="YF145" s="86"/>
      <c r="YG145" s="86"/>
      <c r="YH145" s="86"/>
      <c r="YI145" s="86"/>
      <c r="YJ145" s="86"/>
      <c r="YK145" s="86"/>
      <c r="YL145" s="86"/>
      <c r="YM145" s="86"/>
      <c r="YN145" s="86"/>
      <c r="YO145" s="86"/>
      <c r="YP145" s="86"/>
      <c r="YQ145" s="86"/>
      <c r="YR145" s="86"/>
      <c r="YS145" s="86"/>
      <c r="YT145" s="86"/>
      <c r="YU145" s="86"/>
      <c r="YV145" s="86"/>
      <c r="YW145" s="86"/>
      <c r="YX145" s="86"/>
      <c r="YY145" s="86"/>
      <c r="YZ145" s="86"/>
      <c r="ZA145" s="86"/>
      <c r="ZB145" s="86"/>
      <c r="ZC145" s="86"/>
      <c r="ZD145" s="86"/>
      <c r="ZE145" s="86"/>
      <c r="ZF145" s="86"/>
      <c r="ZG145" s="86"/>
      <c r="ZH145" s="86"/>
      <c r="ZI145" s="86"/>
      <c r="ZJ145" s="86"/>
      <c r="ZK145" s="86"/>
      <c r="ZL145" s="86"/>
      <c r="ZM145" s="86"/>
      <c r="ZN145" s="86"/>
      <c r="ZO145" s="86"/>
      <c r="ZP145" s="86"/>
      <c r="ZQ145" s="86"/>
      <c r="ZR145" s="86"/>
      <c r="ZS145" s="86"/>
      <c r="ZT145" s="86"/>
      <c r="ZU145" s="86"/>
      <c r="ZV145" s="86"/>
      <c r="ZW145" s="86"/>
      <c r="ZX145" s="86"/>
      <c r="ZY145" s="86"/>
      <c r="ZZ145" s="86"/>
      <c r="AAA145" s="86"/>
      <c r="AAB145" s="86"/>
      <c r="AAC145" s="86"/>
      <c r="AAD145" s="86"/>
      <c r="AAE145" s="86"/>
      <c r="AAF145" s="86"/>
      <c r="AAG145" s="86"/>
      <c r="AAH145" s="86"/>
      <c r="AAI145" s="86"/>
      <c r="AAJ145" s="86"/>
      <c r="AAK145" s="86"/>
      <c r="AAL145" s="86"/>
      <c r="AAM145" s="86"/>
      <c r="AAN145" s="86"/>
      <c r="AAO145" s="86"/>
      <c r="AAP145" s="86"/>
      <c r="AAQ145" s="86"/>
      <c r="AAR145" s="86"/>
      <c r="AAS145" s="86"/>
      <c r="AAT145" s="86"/>
      <c r="AAU145" s="86"/>
      <c r="AAV145" s="86"/>
      <c r="AAW145" s="86"/>
      <c r="AAX145" s="86"/>
      <c r="AAY145" s="86"/>
      <c r="AAZ145" s="86"/>
      <c r="ABA145" s="86"/>
      <c r="ABB145" s="86"/>
      <c r="ABC145" s="86"/>
      <c r="ABD145" s="86"/>
      <c r="ABE145" s="86"/>
      <c r="ABF145" s="86"/>
      <c r="ABG145" s="86"/>
      <c r="ABH145" s="86"/>
      <c r="ABI145" s="86"/>
      <c r="ABJ145" s="86"/>
      <c r="ABK145" s="86"/>
      <c r="ABL145" s="86"/>
      <c r="ABM145" s="86"/>
      <c r="ABN145" s="86"/>
      <c r="ABO145" s="86"/>
      <c r="ABP145" s="86"/>
      <c r="ABQ145" s="86"/>
      <c r="ABR145" s="86"/>
      <c r="ABS145" s="86"/>
      <c r="ABT145" s="86"/>
      <c r="ABU145" s="86"/>
      <c r="ABV145" s="86"/>
      <c r="ABW145" s="86"/>
      <c r="ABX145" s="86"/>
      <c r="ABY145" s="86"/>
      <c r="ABZ145" s="86"/>
      <c r="ACA145" s="86"/>
      <c r="ACB145" s="86"/>
      <c r="ACC145" s="86"/>
      <c r="ACD145" s="86"/>
      <c r="ACE145" s="86"/>
      <c r="ACF145" s="86"/>
      <c r="ACG145" s="86"/>
      <c r="ACH145" s="86"/>
      <c r="ACI145" s="86"/>
      <c r="ACJ145" s="86"/>
      <c r="ACK145" s="86"/>
      <c r="ACL145" s="86"/>
      <c r="ACM145" s="86"/>
      <c r="ACN145" s="86"/>
      <c r="ACO145" s="86"/>
      <c r="ACP145" s="86"/>
      <c r="ACQ145" s="86"/>
      <c r="ACX145" s="86"/>
      <c r="ACY145" s="86"/>
      <c r="ACZ145" s="86"/>
      <c r="ADA145" s="86"/>
      <c r="ADB145" s="86"/>
      <c r="ADC145" s="86"/>
      <c r="ADD145" s="86"/>
      <c r="ADE145" s="86"/>
      <c r="ADF145" s="86"/>
      <c r="ADG145" s="86"/>
      <c r="ADH145" s="86"/>
      <c r="ADI145" s="86"/>
      <c r="ADJ145" s="86"/>
      <c r="ADK145" s="86"/>
      <c r="ADL145" s="86"/>
      <c r="ADM145" s="86"/>
      <c r="ADN145" s="86"/>
      <c r="ADO145" s="86"/>
      <c r="ADP145" s="86"/>
      <c r="ADQ145" s="86"/>
      <c r="ADR145" s="86"/>
      <c r="ADS145" s="86"/>
      <c r="ADT145" s="86"/>
      <c r="ADU145" s="86"/>
      <c r="ADV145" s="86"/>
      <c r="ADW145" s="86"/>
      <c r="ADX145" s="86"/>
      <c r="ADY145" s="86"/>
      <c r="ADZ145" s="86"/>
      <c r="AEA145" s="86"/>
      <c r="AEB145" s="86"/>
      <c r="AEC145" s="86"/>
      <c r="AED145" s="86"/>
      <c r="AEE145" s="86"/>
      <c r="AEF145" s="86"/>
      <c r="AEG145" s="86"/>
      <c r="AEH145" s="86"/>
      <c r="AEI145" s="86"/>
      <c r="AEJ145" s="86"/>
      <c r="AEK145" s="86"/>
      <c r="AEL145" s="86"/>
      <c r="AEM145" s="86"/>
      <c r="AEN145" s="86"/>
      <c r="AEO145" s="86"/>
      <c r="AEP145" s="86"/>
      <c r="AEQ145" s="86"/>
      <c r="AER145" s="86"/>
      <c r="AES145" s="86"/>
      <c r="AET145" s="86"/>
      <c r="AEU145" s="86"/>
      <c r="AEV145" s="86"/>
      <c r="AEW145" s="86"/>
      <c r="AEX145" s="86"/>
      <c r="AEY145" s="86"/>
      <c r="AEZ145" s="86"/>
      <c r="AFA145" s="86"/>
      <c r="AFB145" s="86"/>
      <c r="AFC145" s="86"/>
      <c r="AFD145" s="86"/>
      <c r="AFE145" s="86"/>
      <c r="AFF145" s="86"/>
      <c r="AFG145" s="86"/>
      <c r="AFH145" s="86"/>
      <c r="AFI145" s="86"/>
      <c r="AFJ145" s="86"/>
      <c r="AFK145" s="86"/>
      <c r="AFL145" s="86"/>
      <c r="AFM145" s="86"/>
      <c r="AFN145" s="86"/>
      <c r="AFO145" s="86"/>
      <c r="AFP145" s="86"/>
      <c r="AFQ145" s="86"/>
      <c r="AFR145" s="86"/>
      <c r="AFS145" s="86"/>
      <c r="AFT145" s="86"/>
      <c r="AFU145" s="86"/>
      <c r="AFV145" s="86"/>
      <c r="AFW145" s="86"/>
      <c r="AFX145" s="86"/>
      <c r="AFY145" s="86"/>
      <c r="AFZ145" s="86"/>
      <c r="AGA145" s="86"/>
      <c r="AGB145" s="86"/>
      <c r="AGC145" s="86"/>
      <c r="AGD145" s="86"/>
      <c r="AGE145" s="86"/>
      <c r="AGF145" s="86"/>
      <c r="AGG145" s="86"/>
      <c r="AGH145" s="86"/>
      <c r="AGI145" s="86"/>
      <c r="AGJ145" s="86"/>
      <c r="AGK145" s="86"/>
      <c r="AGL145" s="86"/>
      <c r="AGM145" s="86"/>
      <c r="AGN145" s="86"/>
      <c r="AGO145" s="86"/>
      <c r="AGP145" s="86"/>
      <c r="AGQ145" s="86"/>
      <c r="AGR145" s="86"/>
      <c r="AGS145" s="86"/>
      <c r="AGT145" s="86"/>
      <c r="AGU145" s="86"/>
      <c r="AGV145" s="86"/>
      <c r="AGW145" s="86"/>
      <c r="AGX145" s="86"/>
      <c r="AGY145" s="86"/>
      <c r="AGZ145" s="86"/>
      <c r="AHA145" s="86"/>
      <c r="AHB145" s="86"/>
      <c r="AHC145" s="86"/>
      <c r="AHD145" s="86"/>
      <c r="AHE145" s="86"/>
      <c r="AHF145" s="86"/>
      <c r="AHG145" s="86"/>
      <c r="AHH145" s="86"/>
      <c r="AHI145" s="86"/>
      <c r="AHJ145" s="86"/>
      <c r="AHK145" s="86"/>
      <c r="AHL145" s="86"/>
      <c r="AHM145" s="86"/>
      <c r="AHN145" s="86"/>
      <c r="AHO145" s="86"/>
      <c r="AHP145" s="86"/>
      <c r="AHQ145" s="86"/>
      <c r="AHR145" s="86"/>
      <c r="AHS145" s="86"/>
      <c r="AHT145" s="86"/>
      <c r="AHU145" s="86"/>
      <c r="AHV145" s="86"/>
      <c r="AHW145" s="86"/>
      <c r="AHX145" s="86"/>
      <c r="AHY145" s="86"/>
      <c r="AHZ145" s="86"/>
      <c r="AIA145" s="86"/>
      <c r="AIB145" s="86"/>
      <c r="AIC145" s="86"/>
      <c r="AID145" s="86"/>
      <c r="AIE145" s="86"/>
      <c r="AIF145" s="86"/>
      <c r="AIG145" s="86"/>
      <c r="AIH145" s="86"/>
      <c r="AII145" s="86"/>
      <c r="AIJ145" s="86"/>
      <c r="AIK145" s="86"/>
      <c r="AIL145" s="86"/>
      <c r="AIM145" s="86"/>
      <c r="AIN145" s="86"/>
      <c r="AIO145" s="86"/>
      <c r="AIP145" s="86"/>
      <c r="AIQ145" s="86"/>
      <c r="AIR145" s="86"/>
      <c r="AIS145" s="86"/>
      <c r="AIT145" s="86"/>
      <c r="AIU145" s="86"/>
      <c r="AIV145" s="86"/>
      <c r="AIW145" s="86"/>
      <c r="AIX145" s="86"/>
      <c r="AIY145" s="86"/>
      <c r="AIZ145" s="86"/>
      <c r="AJA145" s="86"/>
      <c r="AJB145" s="86"/>
      <c r="AJC145" s="86"/>
      <c r="AJD145" s="86"/>
      <c r="AJE145" s="86"/>
      <c r="AJF145" s="86"/>
      <c r="AJG145" s="86"/>
      <c r="AJH145" s="86"/>
      <c r="AJI145" s="86"/>
      <c r="AJJ145" s="86"/>
      <c r="AJK145" s="86"/>
      <c r="AJL145" s="86"/>
      <c r="AJM145" s="86"/>
      <c r="AJN145" s="86"/>
      <c r="AJO145" s="86"/>
      <c r="AJP145" s="86"/>
      <c r="AJQ145" s="86"/>
      <c r="AJR145" s="86"/>
      <c r="AJS145" s="86"/>
      <c r="AJT145" s="86"/>
      <c r="AJU145" s="86"/>
      <c r="AJV145" s="86"/>
      <c r="AJW145" s="86"/>
      <c r="AJX145" s="86"/>
      <c r="AJY145" s="86"/>
      <c r="AJZ145" s="86"/>
      <c r="AKA145" s="86"/>
      <c r="AKB145" s="86"/>
      <c r="AKC145" s="86"/>
      <c r="AKD145" s="86"/>
      <c r="AKE145" s="86"/>
      <c r="AKF145" s="86"/>
      <c r="AKG145" s="86"/>
      <c r="AKH145" s="86"/>
      <c r="AKI145" s="86"/>
      <c r="AKJ145" s="86"/>
      <c r="AKK145" s="86"/>
      <c r="AKL145" s="86"/>
      <c r="AKM145" s="86"/>
      <c r="AKN145" s="86"/>
      <c r="AKO145" s="86"/>
      <c r="AKP145" s="86"/>
      <c r="AKQ145" s="86"/>
      <c r="AKR145" s="86"/>
      <c r="AKS145" s="86"/>
      <c r="AKT145" s="86"/>
      <c r="AKU145" s="86"/>
      <c r="AKV145" s="86"/>
      <c r="AKW145" s="86"/>
      <c r="AKX145" s="86"/>
      <c r="AKY145" s="86"/>
      <c r="AKZ145" s="86"/>
      <c r="ALA145" s="86"/>
      <c r="ALB145" s="86"/>
      <c r="ALC145" s="86"/>
      <c r="ALD145" s="86"/>
      <c r="ALE145" s="86"/>
      <c r="ALF145" s="86"/>
      <c r="ALG145" s="86"/>
      <c r="ALH145" s="86"/>
      <c r="ALI145" s="86"/>
      <c r="ALJ145" s="86"/>
      <c r="ALK145" s="86"/>
      <c r="ALL145" s="86"/>
      <c r="ALM145" s="86"/>
      <c r="ALN145" s="86"/>
      <c r="ALO145" s="86"/>
      <c r="ALP145" s="86"/>
      <c r="ALQ145" s="86"/>
      <c r="ALR145" s="86"/>
      <c r="ALS145" s="86"/>
      <c r="ALT145" s="86"/>
      <c r="ALU145" s="86"/>
      <c r="ALV145" s="86"/>
      <c r="ALW145" s="86"/>
      <c r="ALX145" s="86"/>
      <c r="ALY145" s="86"/>
      <c r="ALZ145" s="86"/>
      <c r="AMA145" s="86"/>
      <c r="AMB145" s="86"/>
      <c r="AMC145" s="86"/>
      <c r="AMD145" s="86"/>
      <c r="AME145" s="86"/>
      <c r="AMF145" s="86"/>
      <c r="AMG145" s="86"/>
      <c r="AMH145" s="86"/>
      <c r="AMI145" s="86"/>
      <c r="AMJ145" s="86"/>
      <c r="AMK145" s="86"/>
      <c r="AML145" s="86"/>
      <c r="AMM145" s="86"/>
      <c r="AMT145" s="86"/>
      <c r="AMU145" s="86"/>
      <c r="AMV145" s="86"/>
      <c r="AMW145" s="86"/>
      <c r="AMX145" s="86"/>
      <c r="AMY145" s="86"/>
      <c r="AMZ145" s="86"/>
      <c r="ANA145" s="86"/>
      <c r="ANB145" s="86"/>
      <c r="ANC145" s="86"/>
      <c r="AND145" s="86"/>
      <c r="ANE145" s="86"/>
      <c r="ANF145" s="86"/>
      <c r="ANG145" s="86"/>
      <c r="ANH145" s="86"/>
      <c r="ANI145" s="86"/>
      <c r="ANJ145" s="86"/>
      <c r="ANK145" s="86"/>
      <c r="ANL145" s="86"/>
      <c r="ANM145" s="86"/>
      <c r="ANN145" s="86"/>
      <c r="ANO145" s="86"/>
      <c r="ANP145" s="86"/>
      <c r="ANQ145" s="86"/>
      <c r="ANR145" s="86"/>
      <c r="ANS145" s="86"/>
      <c r="ANT145" s="86"/>
      <c r="ANU145" s="86"/>
      <c r="ANV145" s="86"/>
      <c r="ANW145" s="86"/>
      <c r="ANX145" s="86"/>
      <c r="ANY145" s="86"/>
      <c r="ANZ145" s="86"/>
      <c r="AOA145" s="86"/>
      <c r="AOB145" s="86"/>
      <c r="AOC145" s="86"/>
      <c r="AOD145" s="86"/>
      <c r="AOE145" s="86"/>
      <c r="AOF145" s="86"/>
      <c r="AOG145" s="86"/>
      <c r="AOH145" s="86"/>
      <c r="AOI145" s="86"/>
      <c r="AOJ145" s="86"/>
      <c r="AOK145" s="86"/>
      <c r="AOL145" s="86"/>
      <c r="AOM145" s="86"/>
      <c r="AON145" s="86"/>
      <c r="AOO145" s="86"/>
      <c r="AOP145" s="86"/>
      <c r="AOQ145" s="86"/>
      <c r="AOR145" s="86"/>
      <c r="AOS145" s="86"/>
      <c r="AOT145" s="86"/>
      <c r="AOU145" s="86"/>
      <c r="AOV145" s="86"/>
      <c r="AOW145" s="86"/>
      <c r="AOX145" s="86"/>
      <c r="AOY145" s="86"/>
      <c r="AOZ145" s="86"/>
      <c r="APA145" s="86"/>
      <c r="APB145" s="86"/>
      <c r="APC145" s="86"/>
      <c r="APD145" s="86"/>
      <c r="APE145" s="86"/>
      <c r="APF145" s="86"/>
      <c r="APG145" s="86"/>
      <c r="APH145" s="86"/>
      <c r="API145" s="86"/>
      <c r="APJ145" s="86"/>
      <c r="APK145" s="86"/>
      <c r="APL145" s="86"/>
      <c r="APM145" s="86"/>
      <c r="APN145" s="86"/>
      <c r="APO145" s="86"/>
      <c r="APP145" s="86"/>
      <c r="APQ145" s="86"/>
      <c r="APR145" s="86"/>
      <c r="APS145" s="86"/>
      <c r="APT145" s="86"/>
      <c r="APU145" s="86"/>
      <c r="APV145" s="86"/>
      <c r="APW145" s="86"/>
      <c r="APX145" s="86"/>
      <c r="APY145" s="86"/>
      <c r="APZ145" s="86"/>
      <c r="AQA145" s="86"/>
      <c r="AQB145" s="86"/>
      <c r="AQC145" s="86"/>
      <c r="AQD145" s="86"/>
      <c r="AQE145" s="86"/>
      <c r="AQF145" s="86"/>
      <c r="AQG145" s="86"/>
      <c r="AQH145" s="86"/>
      <c r="AQI145" s="86"/>
      <c r="AQJ145" s="86"/>
      <c r="AQK145" s="86"/>
      <c r="AQL145" s="86"/>
      <c r="AQM145" s="86"/>
      <c r="AQN145" s="86"/>
      <c r="AQO145" s="86"/>
      <c r="AQP145" s="86"/>
      <c r="AQQ145" s="86"/>
      <c r="AQR145" s="86"/>
      <c r="AQS145" s="86"/>
      <c r="AQT145" s="86"/>
      <c r="AQU145" s="86"/>
      <c r="AQV145" s="86"/>
      <c r="AQW145" s="86"/>
      <c r="AQX145" s="86"/>
      <c r="AQY145" s="86"/>
      <c r="AQZ145" s="86"/>
      <c r="ARA145" s="86"/>
      <c r="ARB145" s="86"/>
      <c r="ARC145" s="86"/>
      <c r="ARD145" s="86"/>
      <c r="ARE145" s="86"/>
      <c r="ARF145" s="86"/>
      <c r="ARG145" s="86"/>
      <c r="ARH145" s="86"/>
      <c r="ARI145" s="86"/>
      <c r="ARJ145" s="86"/>
      <c r="ARK145" s="86"/>
      <c r="ARL145" s="86"/>
      <c r="ARM145" s="86"/>
      <c r="ARN145" s="86"/>
      <c r="ARO145" s="86"/>
      <c r="ARP145" s="86"/>
      <c r="ARQ145" s="86"/>
      <c r="ARR145" s="86"/>
      <c r="ARS145" s="86"/>
      <c r="ART145" s="86"/>
      <c r="ARU145" s="86"/>
      <c r="ARV145" s="86"/>
      <c r="ARW145" s="86"/>
      <c r="ARX145" s="86"/>
      <c r="ARY145" s="86"/>
      <c r="ARZ145" s="86"/>
      <c r="ASA145" s="86"/>
      <c r="ASB145" s="86"/>
      <c r="ASC145" s="86"/>
      <c r="ASD145" s="86"/>
      <c r="ASE145" s="86"/>
      <c r="ASF145" s="86"/>
      <c r="ASG145" s="86"/>
      <c r="ASH145" s="86"/>
      <c r="ASI145" s="86"/>
      <c r="ASJ145" s="86"/>
      <c r="ASK145" s="86"/>
      <c r="ASL145" s="86"/>
      <c r="ASM145" s="86"/>
      <c r="ASN145" s="86"/>
      <c r="ASO145" s="86"/>
      <c r="ASP145" s="86"/>
      <c r="ASQ145" s="86"/>
      <c r="ASR145" s="86"/>
      <c r="ASS145" s="86"/>
      <c r="AST145" s="86"/>
      <c r="ASU145" s="86"/>
      <c r="ASV145" s="86"/>
      <c r="ASW145" s="86"/>
      <c r="ASX145" s="86"/>
      <c r="ASY145" s="86"/>
      <c r="ASZ145" s="86"/>
      <c r="ATA145" s="86"/>
      <c r="ATB145" s="86"/>
      <c r="ATC145" s="86"/>
      <c r="ATD145" s="86"/>
      <c r="ATE145" s="86"/>
      <c r="ATF145" s="86"/>
      <c r="ATG145" s="86"/>
      <c r="ATH145" s="86"/>
      <c r="ATI145" s="86"/>
      <c r="ATJ145" s="86"/>
      <c r="ATK145" s="86"/>
      <c r="ATL145" s="86"/>
      <c r="ATM145" s="86"/>
      <c r="ATN145" s="86"/>
      <c r="ATO145" s="86"/>
      <c r="ATP145" s="86"/>
      <c r="ATQ145" s="86"/>
      <c r="ATR145" s="86"/>
      <c r="ATS145" s="86"/>
      <c r="ATT145" s="86"/>
      <c r="ATU145" s="86"/>
      <c r="ATV145" s="86"/>
      <c r="ATW145" s="86"/>
      <c r="ATX145" s="86"/>
      <c r="ATY145" s="86"/>
      <c r="ATZ145" s="86"/>
      <c r="AUA145" s="86"/>
      <c r="AUB145" s="86"/>
      <c r="AUC145" s="86"/>
      <c r="AUD145" s="86"/>
      <c r="AUE145" s="86"/>
      <c r="AUF145" s="86"/>
      <c r="AUG145" s="86"/>
      <c r="AUH145" s="86"/>
      <c r="AUI145" s="86"/>
      <c r="AUJ145" s="86"/>
      <c r="AUK145" s="86"/>
      <c r="AUL145" s="86"/>
      <c r="AUM145" s="86"/>
      <c r="AUN145" s="86"/>
      <c r="AUO145" s="86"/>
      <c r="AUP145" s="86"/>
      <c r="AUQ145" s="86"/>
      <c r="AUR145" s="86"/>
      <c r="AUS145" s="86"/>
      <c r="AUT145" s="86"/>
      <c r="AUU145" s="86"/>
      <c r="AUV145" s="86"/>
      <c r="AUW145" s="86"/>
      <c r="AUX145" s="86"/>
      <c r="AUY145" s="86"/>
      <c r="AUZ145" s="86"/>
      <c r="AVA145" s="86"/>
      <c r="AVB145" s="86"/>
      <c r="AVC145" s="86"/>
      <c r="AVD145" s="86"/>
      <c r="AVE145" s="86"/>
      <c r="AVF145" s="86"/>
      <c r="AVG145" s="86"/>
      <c r="AVH145" s="86"/>
      <c r="AVI145" s="86"/>
      <c r="AVJ145" s="86"/>
      <c r="AVK145" s="86"/>
      <c r="AVL145" s="86"/>
      <c r="AVM145" s="86"/>
      <c r="AVN145" s="86"/>
      <c r="AVO145" s="86"/>
      <c r="AVP145" s="86"/>
      <c r="AVQ145" s="86"/>
      <c r="AVR145" s="86"/>
      <c r="AVS145" s="86"/>
      <c r="AVT145" s="86"/>
      <c r="AVU145" s="86"/>
      <c r="AVV145" s="86"/>
      <c r="AVW145" s="86"/>
      <c r="AVX145" s="86"/>
      <c r="AVY145" s="86"/>
      <c r="AVZ145" s="86"/>
      <c r="AWA145" s="86"/>
      <c r="AWB145" s="86"/>
      <c r="AWC145" s="86"/>
      <c r="AWD145" s="86"/>
      <c r="AWE145" s="86"/>
      <c r="AWF145" s="86"/>
      <c r="AWG145" s="86"/>
      <c r="AWH145" s="86"/>
      <c r="AWI145" s="86"/>
      <c r="AWP145" s="86"/>
      <c r="AWQ145" s="86"/>
      <c r="AWR145" s="86"/>
      <c r="AWS145" s="86"/>
      <c r="AWT145" s="86"/>
      <c r="AWU145" s="86"/>
      <c r="AWV145" s="86"/>
      <c r="AWW145" s="86"/>
      <c r="AWX145" s="86"/>
      <c r="AWY145" s="86"/>
      <c r="AWZ145" s="86"/>
      <c r="AXA145" s="86"/>
      <c r="AXB145" s="86"/>
      <c r="AXC145" s="86"/>
      <c r="AXD145" s="86"/>
      <c r="AXE145" s="86"/>
      <c r="AXF145" s="86"/>
      <c r="AXG145" s="86"/>
      <c r="AXH145" s="86"/>
      <c r="AXI145" s="86"/>
      <c r="AXJ145" s="86"/>
      <c r="AXK145" s="86"/>
      <c r="AXL145" s="86"/>
      <c r="AXM145" s="86"/>
      <c r="AXN145" s="86"/>
      <c r="AXO145" s="86"/>
      <c r="AXP145" s="86"/>
      <c r="AXQ145" s="86"/>
      <c r="AXR145" s="86"/>
      <c r="AXS145" s="86"/>
      <c r="AXT145" s="86"/>
      <c r="AXU145" s="86"/>
      <c r="AXV145" s="86"/>
      <c r="AXW145" s="86"/>
      <c r="AXX145" s="86"/>
      <c r="AXY145" s="86"/>
      <c r="AXZ145" s="86"/>
      <c r="AYA145" s="86"/>
      <c r="AYB145" s="86"/>
      <c r="AYC145" s="86"/>
      <c r="AYD145" s="86"/>
      <c r="AYE145" s="86"/>
      <c r="AYF145" s="86"/>
      <c r="AYG145" s="86"/>
      <c r="AYH145" s="86"/>
      <c r="AYI145" s="86"/>
      <c r="AYJ145" s="86"/>
      <c r="AYK145" s="86"/>
      <c r="AYL145" s="86"/>
      <c r="AYM145" s="86"/>
      <c r="AYN145" s="86"/>
      <c r="AYO145" s="86"/>
      <c r="AYP145" s="86"/>
      <c r="AYQ145" s="86"/>
      <c r="AYR145" s="86"/>
      <c r="AYS145" s="86"/>
      <c r="AYT145" s="86"/>
      <c r="AYU145" s="86"/>
      <c r="AYV145" s="86"/>
      <c r="AYW145" s="86"/>
      <c r="AYX145" s="86"/>
      <c r="AYY145" s="86"/>
      <c r="AYZ145" s="86"/>
      <c r="AZA145" s="86"/>
      <c r="AZB145" s="86"/>
      <c r="AZC145" s="86"/>
      <c r="AZD145" s="86"/>
      <c r="AZE145" s="86"/>
      <c r="AZF145" s="86"/>
      <c r="AZG145" s="86"/>
      <c r="AZH145" s="86"/>
      <c r="AZI145" s="86"/>
      <c r="AZJ145" s="86"/>
      <c r="AZK145" s="86"/>
      <c r="AZL145" s="86"/>
      <c r="AZM145" s="86"/>
      <c r="AZN145" s="86"/>
      <c r="AZO145" s="86"/>
      <c r="AZP145" s="86"/>
      <c r="AZQ145" s="86"/>
      <c r="AZR145" s="86"/>
      <c r="AZS145" s="86"/>
      <c r="AZT145" s="86"/>
      <c r="AZU145" s="86"/>
      <c r="AZV145" s="86"/>
      <c r="AZW145" s="86"/>
      <c r="AZX145" s="86"/>
      <c r="AZY145" s="86"/>
      <c r="AZZ145" s="86"/>
      <c r="BAA145" s="86"/>
      <c r="BAB145" s="86"/>
      <c r="BAC145" s="86"/>
      <c r="BAD145" s="86"/>
      <c r="BAE145" s="86"/>
      <c r="BAF145" s="86"/>
      <c r="BAG145" s="86"/>
      <c r="BAH145" s="86"/>
      <c r="BAI145" s="86"/>
      <c r="BAJ145" s="86"/>
      <c r="BAK145" s="86"/>
      <c r="BAL145" s="86"/>
      <c r="BAM145" s="86"/>
      <c r="BAN145" s="86"/>
      <c r="BAO145" s="86"/>
      <c r="BAP145" s="86"/>
      <c r="BAQ145" s="86"/>
      <c r="BAR145" s="86"/>
      <c r="BAS145" s="86"/>
      <c r="BAT145" s="86"/>
      <c r="BAU145" s="86"/>
      <c r="BAV145" s="86"/>
      <c r="BAW145" s="86"/>
      <c r="BAX145" s="86"/>
      <c r="BAY145" s="86"/>
      <c r="BAZ145" s="86"/>
      <c r="BBA145" s="86"/>
      <c r="BBB145" s="86"/>
      <c r="BBC145" s="86"/>
      <c r="BBD145" s="86"/>
      <c r="BBE145" s="86"/>
      <c r="BBF145" s="86"/>
      <c r="BBG145" s="86"/>
      <c r="BBH145" s="86"/>
      <c r="BBI145" s="86"/>
      <c r="BBJ145" s="86"/>
      <c r="BBK145" s="86"/>
      <c r="BBL145" s="86"/>
      <c r="BBM145" s="86"/>
      <c r="BBN145" s="86"/>
      <c r="BBO145" s="86"/>
      <c r="BBP145" s="86"/>
      <c r="BBQ145" s="86"/>
      <c r="BBR145" s="86"/>
      <c r="BBS145" s="86"/>
      <c r="BBT145" s="86"/>
      <c r="BBU145" s="86"/>
      <c r="BBV145" s="86"/>
      <c r="BBW145" s="86"/>
      <c r="BBX145" s="86"/>
      <c r="BBY145" s="86"/>
      <c r="BBZ145" s="86"/>
      <c r="BCA145" s="86"/>
      <c r="BCB145" s="86"/>
      <c r="BCC145" s="86"/>
      <c r="BCD145" s="86"/>
      <c r="BCE145" s="86"/>
      <c r="BCF145" s="86"/>
      <c r="BCG145" s="86"/>
      <c r="BCH145" s="86"/>
      <c r="BCI145" s="86"/>
      <c r="BCJ145" s="86"/>
      <c r="BCK145" s="86"/>
      <c r="BCL145" s="86"/>
      <c r="BCM145" s="86"/>
      <c r="BCN145" s="86"/>
      <c r="BCO145" s="86"/>
      <c r="BCP145" s="86"/>
      <c r="BCQ145" s="86"/>
      <c r="BCR145" s="86"/>
      <c r="BCS145" s="86"/>
      <c r="BCT145" s="86"/>
      <c r="BCU145" s="86"/>
      <c r="BCV145" s="86"/>
      <c r="BCW145" s="86"/>
      <c r="BCX145" s="86"/>
      <c r="BCY145" s="86"/>
      <c r="BCZ145" s="86"/>
      <c r="BDA145" s="86"/>
      <c r="BDB145" s="86"/>
      <c r="BDC145" s="86"/>
      <c r="BDD145" s="86"/>
      <c r="BDE145" s="86"/>
      <c r="BDF145" s="86"/>
      <c r="BDG145" s="86"/>
      <c r="BDH145" s="86"/>
      <c r="BDI145" s="86"/>
      <c r="BDJ145" s="86"/>
      <c r="BDK145" s="86"/>
      <c r="BDL145" s="86"/>
      <c r="BDM145" s="86"/>
      <c r="BDN145" s="86"/>
      <c r="BDO145" s="86"/>
      <c r="BDP145" s="86"/>
      <c r="BDQ145" s="86"/>
      <c r="BDR145" s="86"/>
      <c r="BDS145" s="86"/>
      <c r="BDT145" s="86"/>
      <c r="BDU145" s="86"/>
      <c r="BDV145" s="86"/>
      <c r="BDW145" s="86"/>
      <c r="BDX145" s="86"/>
      <c r="BDY145" s="86"/>
      <c r="BDZ145" s="86"/>
      <c r="BEA145" s="86"/>
      <c r="BEB145" s="86"/>
      <c r="BEC145" s="86"/>
      <c r="BED145" s="86"/>
      <c r="BEE145" s="86"/>
      <c r="BEF145" s="86"/>
      <c r="BEG145" s="86"/>
      <c r="BEH145" s="86"/>
      <c r="BEI145" s="86"/>
      <c r="BEJ145" s="86"/>
      <c r="BEK145" s="86"/>
      <c r="BEL145" s="86"/>
      <c r="BEM145" s="86"/>
      <c r="BEN145" s="86"/>
      <c r="BEO145" s="86"/>
      <c r="BEP145" s="86"/>
      <c r="BEQ145" s="86"/>
      <c r="BER145" s="86"/>
      <c r="BES145" s="86"/>
      <c r="BET145" s="86"/>
      <c r="BEU145" s="86"/>
      <c r="BEV145" s="86"/>
      <c r="BEW145" s="86"/>
      <c r="BEX145" s="86"/>
      <c r="BEY145" s="86"/>
      <c r="BEZ145" s="86"/>
      <c r="BFA145" s="86"/>
      <c r="BFB145" s="86"/>
      <c r="BFC145" s="86"/>
      <c r="BFD145" s="86"/>
      <c r="BFE145" s="86"/>
      <c r="BFF145" s="86"/>
      <c r="BFG145" s="86"/>
      <c r="BFH145" s="86"/>
      <c r="BFI145" s="86"/>
      <c r="BFJ145" s="86"/>
      <c r="BFK145" s="86"/>
      <c r="BFL145" s="86"/>
      <c r="BFM145" s="86"/>
      <c r="BFN145" s="86"/>
      <c r="BFO145" s="86"/>
      <c r="BFP145" s="86"/>
      <c r="BFQ145" s="86"/>
      <c r="BFR145" s="86"/>
      <c r="BFS145" s="86"/>
      <c r="BFT145" s="86"/>
      <c r="BFU145" s="86"/>
      <c r="BFV145" s="86"/>
      <c r="BFW145" s="86"/>
      <c r="BFX145" s="86"/>
      <c r="BFY145" s="86"/>
      <c r="BFZ145" s="86"/>
      <c r="BGA145" s="86"/>
      <c r="BGB145" s="86"/>
      <c r="BGC145" s="86"/>
      <c r="BGD145" s="86"/>
      <c r="BGE145" s="86"/>
      <c r="BGL145" s="86"/>
      <c r="BGM145" s="86"/>
      <c r="BGN145" s="86"/>
      <c r="BGO145" s="86"/>
      <c r="BGP145" s="86"/>
      <c r="BGQ145" s="86"/>
      <c r="BGR145" s="86"/>
      <c r="BGS145" s="86"/>
      <c r="BGT145" s="86"/>
      <c r="BGU145" s="86"/>
      <c r="BGV145" s="86"/>
      <c r="BGW145" s="86"/>
      <c r="BGX145" s="86"/>
      <c r="BGY145" s="86"/>
      <c r="BGZ145" s="86"/>
      <c r="BHA145" s="86"/>
      <c r="BHB145" s="86"/>
      <c r="BHC145" s="86"/>
      <c r="BHD145" s="86"/>
      <c r="BHE145" s="86"/>
      <c r="BHF145" s="86"/>
      <c r="BHG145" s="86"/>
      <c r="BHH145" s="86"/>
      <c r="BHI145" s="86"/>
      <c r="BHJ145" s="86"/>
      <c r="BHK145" s="86"/>
      <c r="BHL145" s="86"/>
      <c r="BHM145" s="86"/>
      <c r="BHN145" s="86"/>
      <c r="BHO145" s="86"/>
      <c r="BHP145" s="86"/>
      <c r="BHQ145" s="86"/>
      <c r="BHR145" s="86"/>
      <c r="BHS145" s="86"/>
      <c r="BHT145" s="86"/>
      <c r="BHU145" s="86"/>
      <c r="BHV145" s="86"/>
      <c r="BHW145" s="86"/>
      <c r="BHX145" s="86"/>
      <c r="BHY145" s="86"/>
      <c r="BHZ145" s="86"/>
      <c r="BIA145" s="86"/>
      <c r="BIB145" s="86"/>
      <c r="BIC145" s="86"/>
      <c r="BID145" s="86"/>
      <c r="BIE145" s="86"/>
      <c r="BIF145" s="86"/>
      <c r="BIG145" s="86"/>
      <c r="BIH145" s="86"/>
      <c r="BII145" s="86"/>
      <c r="BIJ145" s="86"/>
      <c r="BIK145" s="86"/>
      <c r="BIL145" s="86"/>
      <c r="BIM145" s="86"/>
      <c r="BIN145" s="86"/>
      <c r="BIO145" s="86"/>
      <c r="BIP145" s="86"/>
      <c r="BIQ145" s="86"/>
      <c r="BIR145" s="86"/>
      <c r="BIS145" s="86"/>
      <c r="BIT145" s="86"/>
      <c r="BIU145" s="86"/>
      <c r="BIV145" s="86"/>
      <c r="BIW145" s="86"/>
      <c r="BIX145" s="86"/>
      <c r="BIY145" s="86"/>
      <c r="BIZ145" s="86"/>
      <c r="BJA145" s="86"/>
      <c r="BJB145" s="86"/>
      <c r="BJC145" s="86"/>
      <c r="BJD145" s="86"/>
      <c r="BJE145" s="86"/>
      <c r="BJF145" s="86"/>
      <c r="BJG145" s="86"/>
      <c r="BJH145" s="86"/>
      <c r="BJI145" s="86"/>
      <c r="BJJ145" s="86"/>
      <c r="BJK145" s="86"/>
      <c r="BJL145" s="86"/>
      <c r="BJM145" s="86"/>
      <c r="BJN145" s="86"/>
      <c r="BJO145" s="86"/>
      <c r="BJP145" s="86"/>
      <c r="BJQ145" s="86"/>
      <c r="BJR145" s="86"/>
      <c r="BJS145" s="86"/>
      <c r="BJT145" s="86"/>
      <c r="BJU145" s="86"/>
      <c r="BJV145" s="86"/>
      <c r="BJW145" s="86"/>
      <c r="BJX145" s="86"/>
      <c r="BJY145" s="86"/>
      <c r="BJZ145" s="86"/>
      <c r="BKA145" s="86"/>
      <c r="BKB145" s="86"/>
      <c r="BKC145" s="86"/>
      <c r="BKD145" s="86"/>
      <c r="BKE145" s="86"/>
      <c r="BKF145" s="86"/>
      <c r="BKG145" s="86"/>
      <c r="BKH145" s="86"/>
      <c r="BKI145" s="86"/>
      <c r="BKJ145" s="86"/>
      <c r="BKK145" s="86"/>
      <c r="BKL145" s="86"/>
      <c r="BKM145" s="86"/>
      <c r="BKN145" s="86"/>
      <c r="BKO145" s="86"/>
      <c r="BKP145" s="86"/>
      <c r="BKQ145" s="86"/>
      <c r="BKR145" s="86"/>
      <c r="BKS145" s="86"/>
      <c r="BKT145" s="86"/>
      <c r="BKU145" s="86"/>
      <c r="BKV145" s="86"/>
      <c r="BKW145" s="86"/>
      <c r="BKX145" s="86"/>
      <c r="BKY145" s="86"/>
      <c r="BKZ145" s="86"/>
      <c r="BLA145" s="86"/>
      <c r="BLB145" s="86"/>
      <c r="BLC145" s="86"/>
      <c r="BLD145" s="86"/>
      <c r="BLE145" s="86"/>
      <c r="BLF145" s="86"/>
      <c r="BLG145" s="86"/>
      <c r="BLH145" s="86"/>
      <c r="BLI145" s="86"/>
      <c r="BLJ145" s="86"/>
      <c r="BLK145" s="86"/>
      <c r="BLL145" s="86"/>
      <c r="BLM145" s="86"/>
      <c r="BLN145" s="86"/>
      <c r="BLO145" s="86"/>
      <c r="BLP145" s="86"/>
      <c r="BLQ145" s="86"/>
      <c r="BLR145" s="86"/>
      <c r="BLS145" s="86"/>
      <c r="BLT145" s="86"/>
      <c r="BLU145" s="86"/>
      <c r="BLV145" s="86"/>
      <c r="BLW145" s="86"/>
      <c r="BLX145" s="86"/>
      <c r="BLY145" s="86"/>
      <c r="BLZ145" s="86"/>
      <c r="BMA145" s="86"/>
      <c r="BMB145" s="86"/>
      <c r="BMC145" s="86"/>
      <c r="BMD145" s="86"/>
      <c r="BME145" s="86"/>
      <c r="BMF145" s="86"/>
      <c r="BMG145" s="86"/>
      <c r="BMH145" s="86"/>
      <c r="BMI145" s="86"/>
      <c r="BMJ145" s="86"/>
      <c r="BMK145" s="86"/>
      <c r="BML145" s="86"/>
      <c r="BMM145" s="86"/>
      <c r="BMN145" s="86"/>
      <c r="BMO145" s="86"/>
      <c r="BMP145" s="86"/>
      <c r="BMQ145" s="86"/>
      <c r="BMR145" s="86"/>
      <c r="BMS145" s="86"/>
      <c r="BMT145" s="86"/>
      <c r="BMU145" s="86"/>
      <c r="BMV145" s="86"/>
      <c r="BMW145" s="86"/>
      <c r="BMX145" s="86"/>
      <c r="BMY145" s="86"/>
      <c r="BMZ145" s="86"/>
      <c r="BNA145" s="86"/>
      <c r="BNB145" s="86"/>
      <c r="BNC145" s="86"/>
      <c r="BND145" s="86"/>
      <c r="BNE145" s="86"/>
      <c r="BNF145" s="86"/>
      <c r="BNG145" s="86"/>
      <c r="BNH145" s="86"/>
      <c r="BNI145" s="86"/>
      <c r="BNJ145" s="86"/>
      <c r="BNK145" s="86"/>
      <c r="BNL145" s="86"/>
      <c r="BNM145" s="86"/>
      <c r="BNN145" s="86"/>
      <c r="BNO145" s="86"/>
      <c r="BNP145" s="86"/>
      <c r="BNQ145" s="86"/>
      <c r="BNR145" s="86"/>
      <c r="BNS145" s="86"/>
      <c r="BNT145" s="86"/>
      <c r="BNU145" s="86"/>
      <c r="BNV145" s="86"/>
      <c r="BNW145" s="86"/>
      <c r="BNX145" s="86"/>
      <c r="BNY145" s="86"/>
      <c r="BNZ145" s="86"/>
      <c r="BOA145" s="86"/>
      <c r="BOB145" s="86"/>
      <c r="BOC145" s="86"/>
      <c r="BOD145" s="86"/>
      <c r="BOE145" s="86"/>
      <c r="BOF145" s="86"/>
      <c r="BOG145" s="86"/>
      <c r="BOH145" s="86"/>
      <c r="BOI145" s="86"/>
      <c r="BOJ145" s="86"/>
      <c r="BOK145" s="86"/>
      <c r="BOL145" s="86"/>
      <c r="BOM145" s="86"/>
      <c r="BON145" s="86"/>
      <c r="BOO145" s="86"/>
      <c r="BOP145" s="86"/>
      <c r="BOQ145" s="86"/>
      <c r="BOR145" s="86"/>
      <c r="BOS145" s="86"/>
      <c r="BOT145" s="86"/>
      <c r="BOU145" s="86"/>
      <c r="BOV145" s="86"/>
      <c r="BOW145" s="86"/>
      <c r="BOX145" s="86"/>
      <c r="BOY145" s="86"/>
      <c r="BOZ145" s="86"/>
      <c r="BPA145" s="86"/>
      <c r="BPB145" s="86"/>
      <c r="BPC145" s="86"/>
      <c r="BPD145" s="86"/>
      <c r="BPE145" s="86"/>
      <c r="BPF145" s="86"/>
      <c r="BPG145" s="86"/>
      <c r="BPH145" s="86"/>
      <c r="BPI145" s="86"/>
      <c r="BPJ145" s="86"/>
      <c r="BPK145" s="86"/>
      <c r="BPL145" s="86"/>
      <c r="BPM145" s="86"/>
      <c r="BPN145" s="86"/>
      <c r="BPO145" s="86"/>
      <c r="BPP145" s="86"/>
      <c r="BPQ145" s="86"/>
      <c r="BPR145" s="86"/>
      <c r="BPS145" s="86"/>
      <c r="BPT145" s="86"/>
      <c r="BPU145" s="86"/>
      <c r="BPV145" s="86"/>
      <c r="BPW145" s="86"/>
      <c r="BPX145" s="86"/>
      <c r="BPY145" s="86"/>
      <c r="BPZ145" s="86"/>
      <c r="BQA145" s="86"/>
      <c r="BQH145" s="86"/>
      <c r="BQI145" s="86"/>
      <c r="BQJ145" s="86"/>
      <c r="BQK145" s="86"/>
      <c r="BQL145" s="86"/>
      <c r="BQM145" s="86"/>
      <c r="BQN145" s="86"/>
      <c r="BQO145" s="86"/>
      <c r="BQP145" s="86"/>
      <c r="BQQ145" s="86"/>
      <c r="BQR145" s="86"/>
      <c r="BQS145" s="86"/>
      <c r="BQT145" s="86"/>
      <c r="BQU145" s="86"/>
      <c r="BQV145" s="86"/>
      <c r="BQW145" s="86"/>
      <c r="BQX145" s="86"/>
      <c r="BQY145" s="86"/>
      <c r="BQZ145" s="86"/>
      <c r="BRA145" s="86"/>
      <c r="BRB145" s="86"/>
      <c r="BRC145" s="86"/>
      <c r="BRD145" s="86"/>
      <c r="BRE145" s="86"/>
      <c r="BRF145" s="86"/>
      <c r="BRG145" s="86"/>
      <c r="BRH145" s="86"/>
      <c r="BRI145" s="86"/>
      <c r="BRJ145" s="86"/>
      <c r="BRK145" s="86"/>
      <c r="BRL145" s="86"/>
      <c r="BRM145" s="86"/>
      <c r="BRN145" s="86"/>
      <c r="BRO145" s="86"/>
      <c r="BRP145" s="86"/>
      <c r="BRQ145" s="86"/>
      <c r="BRR145" s="86"/>
      <c r="BRS145" s="86"/>
      <c r="BRT145" s="86"/>
      <c r="BRU145" s="86"/>
      <c r="BRV145" s="86"/>
      <c r="BRW145" s="86"/>
      <c r="BRX145" s="86"/>
      <c r="BRY145" s="86"/>
      <c r="BRZ145" s="86"/>
      <c r="BSA145" s="86"/>
      <c r="BSB145" s="86"/>
      <c r="BSC145" s="86"/>
      <c r="BSD145" s="86"/>
      <c r="BSE145" s="86"/>
      <c r="BSF145" s="86"/>
      <c r="BSG145" s="86"/>
      <c r="BSH145" s="86"/>
      <c r="BSI145" s="86"/>
      <c r="BSJ145" s="86"/>
      <c r="BSK145" s="86"/>
      <c r="BSL145" s="86"/>
      <c r="BSM145" s="86"/>
      <c r="BSN145" s="86"/>
      <c r="BSO145" s="86"/>
      <c r="BSP145" s="86"/>
      <c r="BSQ145" s="86"/>
      <c r="BSR145" s="86"/>
      <c r="BSS145" s="86"/>
      <c r="BST145" s="86"/>
      <c r="BSU145" s="86"/>
      <c r="BSV145" s="86"/>
      <c r="BSW145" s="86"/>
      <c r="BSX145" s="86"/>
      <c r="BSY145" s="86"/>
      <c r="BSZ145" s="86"/>
      <c r="BTA145" s="86"/>
      <c r="BTB145" s="86"/>
      <c r="BTC145" s="86"/>
      <c r="BTD145" s="86"/>
      <c r="BTE145" s="86"/>
      <c r="BTF145" s="86"/>
      <c r="BTG145" s="86"/>
      <c r="BTH145" s="86"/>
      <c r="BTI145" s="86"/>
      <c r="BTJ145" s="86"/>
      <c r="BTK145" s="86"/>
      <c r="BTL145" s="86"/>
      <c r="BTM145" s="86"/>
      <c r="BTN145" s="86"/>
      <c r="BTO145" s="86"/>
      <c r="BTP145" s="86"/>
      <c r="BTQ145" s="86"/>
      <c r="BTR145" s="86"/>
      <c r="BTS145" s="86"/>
      <c r="BTT145" s="86"/>
      <c r="BTU145" s="86"/>
      <c r="BTV145" s="86"/>
      <c r="BTW145" s="86"/>
      <c r="BTX145" s="86"/>
      <c r="BTY145" s="86"/>
      <c r="BTZ145" s="86"/>
      <c r="BUA145" s="86"/>
      <c r="BUB145" s="86"/>
      <c r="BUC145" s="86"/>
      <c r="BUD145" s="86"/>
      <c r="BUE145" s="86"/>
      <c r="BUF145" s="86"/>
      <c r="BUG145" s="86"/>
      <c r="BUH145" s="86"/>
      <c r="BUI145" s="86"/>
      <c r="BUJ145" s="86"/>
      <c r="BUK145" s="86"/>
      <c r="BUL145" s="86"/>
      <c r="BUM145" s="86"/>
      <c r="BUN145" s="86"/>
      <c r="BUO145" s="86"/>
      <c r="BUP145" s="86"/>
      <c r="BUQ145" s="86"/>
      <c r="BUR145" s="86"/>
      <c r="BUS145" s="86"/>
      <c r="BUT145" s="86"/>
      <c r="BUU145" s="86"/>
      <c r="BUV145" s="86"/>
      <c r="BUW145" s="86"/>
      <c r="BUX145" s="86"/>
      <c r="BUY145" s="86"/>
      <c r="BUZ145" s="86"/>
      <c r="BVA145" s="86"/>
      <c r="BVB145" s="86"/>
      <c r="BVC145" s="86"/>
      <c r="BVD145" s="86"/>
      <c r="BVE145" s="86"/>
      <c r="BVF145" s="86"/>
      <c r="BVG145" s="86"/>
      <c r="BVH145" s="86"/>
      <c r="BVI145" s="86"/>
      <c r="BVJ145" s="86"/>
      <c r="BVK145" s="86"/>
      <c r="BVL145" s="86"/>
      <c r="BVM145" s="86"/>
      <c r="BVN145" s="86"/>
      <c r="BVO145" s="86"/>
      <c r="BVP145" s="86"/>
      <c r="BVQ145" s="86"/>
      <c r="BVR145" s="86"/>
      <c r="BVS145" s="86"/>
      <c r="BVT145" s="86"/>
      <c r="BVU145" s="86"/>
      <c r="BVV145" s="86"/>
      <c r="BVW145" s="86"/>
      <c r="BVX145" s="86"/>
      <c r="BVY145" s="86"/>
      <c r="BVZ145" s="86"/>
      <c r="BWA145" s="86"/>
      <c r="BWB145" s="86"/>
      <c r="BWC145" s="86"/>
      <c r="BWD145" s="86"/>
      <c r="BWE145" s="86"/>
      <c r="BWF145" s="86"/>
      <c r="BWG145" s="86"/>
      <c r="BWH145" s="86"/>
      <c r="BWI145" s="86"/>
      <c r="BWJ145" s="86"/>
      <c r="BWK145" s="86"/>
      <c r="BWL145" s="86"/>
      <c r="BWM145" s="86"/>
      <c r="BWN145" s="86"/>
      <c r="BWO145" s="86"/>
      <c r="BWP145" s="86"/>
      <c r="BWQ145" s="86"/>
      <c r="BWR145" s="86"/>
      <c r="BWS145" s="86"/>
      <c r="BWT145" s="86"/>
      <c r="BWU145" s="86"/>
      <c r="BWV145" s="86"/>
      <c r="BWW145" s="86"/>
      <c r="BWX145" s="86"/>
      <c r="BWY145" s="86"/>
      <c r="BWZ145" s="86"/>
      <c r="BXA145" s="86"/>
      <c r="BXB145" s="86"/>
      <c r="BXC145" s="86"/>
      <c r="BXD145" s="86"/>
      <c r="BXE145" s="86"/>
      <c r="BXF145" s="86"/>
      <c r="BXG145" s="86"/>
      <c r="BXH145" s="86"/>
      <c r="BXI145" s="86"/>
      <c r="BXJ145" s="86"/>
      <c r="BXK145" s="86"/>
      <c r="BXL145" s="86"/>
      <c r="BXM145" s="86"/>
      <c r="BXN145" s="86"/>
      <c r="BXO145" s="86"/>
      <c r="BXP145" s="86"/>
      <c r="BXQ145" s="86"/>
      <c r="BXR145" s="86"/>
      <c r="BXS145" s="86"/>
      <c r="BXT145" s="86"/>
      <c r="BXU145" s="86"/>
      <c r="BXV145" s="86"/>
      <c r="BXW145" s="86"/>
      <c r="BXX145" s="86"/>
      <c r="BXY145" s="86"/>
      <c r="BXZ145" s="86"/>
      <c r="BYA145" s="86"/>
      <c r="BYB145" s="86"/>
      <c r="BYC145" s="86"/>
      <c r="BYD145" s="86"/>
      <c r="BYE145" s="86"/>
      <c r="BYF145" s="86"/>
      <c r="BYG145" s="86"/>
      <c r="BYH145" s="86"/>
      <c r="BYI145" s="86"/>
      <c r="BYJ145" s="86"/>
      <c r="BYK145" s="86"/>
      <c r="BYL145" s="86"/>
      <c r="BYM145" s="86"/>
      <c r="BYN145" s="86"/>
      <c r="BYO145" s="86"/>
      <c r="BYP145" s="86"/>
      <c r="BYQ145" s="86"/>
      <c r="BYR145" s="86"/>
      <c r="BYS145" s="86"/>
      <c r="BYT145" s="86"/>
      <c r="BYU145" s="86"/>
      <c r="BYV145" s="86"/>
      <c r="BYW145" s="86"/>
      <c r="BYX145" s="86"/>
      <c r="BYY145" s="86"/>
      <c r="BYZ145" s="86"/>
      <c r="BZA145" s="86"/>
      <c r="BZB145" s="86"/>
      <c r="BZC145" s="86"/>
      <c r="BZD145" s="86"/>
      <c r="BZE145" s="86"/>
      <c r="BZF145" s="86"/>
      <c r="BZG145" s="86"/>
      <c r="BZH145" s="86"/>
      <c r="BZI145" s="86"/>
      <c r="BZJ145" s="86"/>
      <c r="BZK145" s="86"/>
      <c r="BZL145" s="86"/>
      <c r="BZM145" s="86"/>
      <c r="BZN145" s="86"/>
      <c r="BZO145" s="86"/>
      <c r="BZP145" s="86"/>
      <c r="BZQ145" s="86"/>
      <c r="BZR145" s="86"/>
      <c r="BZS145" s="86"/>
      <c r="BZT145" s="86"/>
      <c r="BZU145" s="86"/>
      <c r="BZV145" s="86"/>
      <c r="BZW145" s="86"/>
      <c r="CAD145" s="86"/>
      <c r="CAE145" s="86"/>
      <c r="CAF145" s="86"/>
      <c r="CAG145" s="86"/>
      <c r="CAH145" s="86"/>
      <c r="CAI145" s="86"/>
      <c r="CAJ145" s="86"/>
      <c r="CAK145" s="86"/>
      <c r="CAL145" s="86"/>
      <c r="CAM145" s="86"/>
      <c r="CAN145" s="86"/>
      <c r="CAO145" s="86"/>
      <c r="CAP145" s="86"/>
      <c r="CAQ145" s="86"/>
      <c r="CAR145" s="86"/>
      <c r="CAS145" s="86"/>
      <c r="CAT145" s="86"/>
      <c r="CAU145" s="86"/>
      <c r="CAV145" s="86"/>
      <c r="CAW145" s="86"/>
      <c r="CAX145" s="86"/>
      <c r="CAY145" s="86"/>
      <c r="CAZ145" s="86"/>
      <c r="CBA145" s="86"/>
      <c r="CBB145" s="86"/>
      <c r="CBC145" s="86"/>
      <c r="CBD145" s="86"/>
      <c r="CBE145" s="86"/>
      <c r="CBF145" s="86"/>
      <c r="CBG145" s="86"/>
      <c r="CBH145" s="86"/>
      <c r="CBI145" s="86"/>
      <c r="CBJ145" s="86"/>
      <c r="CBK145" s="86"/>
      <c r="CBL145" s="86"/>
      <c r="CBM145" s="86"/>
      <c r="CBN145" s="86"/>
      <c r="CBO145" s="86"/>
      <c r="CBP145" s="86"/>
      <c r="CBQ145" s="86"/>
      <c r="CBR145" s="86"/>
      <c r="CBS145" s="86"/>
      <c r="CBT145" s="86"/>
      <c r="CBU145" s="86"/>
      <c r="CBV145" s="86"/>
      <c r="CBW145" s="86"/>
      <c r="CBX145" s="86"/>
      <c r="CBY145" s="86"/>
      <c r="CBZ145" s="86"/>
      <c r="CCA145" s="86"/>
      <c r="CCB145" s="86"/>
      <c r="CCC145" s="86"/>
      <c r="CCD145" s="86"/>
      <c r="CCE145" s="86"/>
      <c r="CCF145" s="86"/>
      <c r="CCG145" s="86"/>
      <c r="CCH145" s="86"/>
      <c r="CCI145" s="86"/>
      <c r="CCJ145" s="86"/>
      <c r="CCK145" s="86"/>
      <c r="CCL145" s="86"/>
      <c r="CCM145" s="86"/>
      <c r="CCN145" s="86"/>
      <c r="CCO145" s="86"/>
      <c r="CCP145" s="86"/>
      <c r="CCQ145" s="86"/>
      <c r="CCR145" s="86"/>
      <c r="CCS145" s="86"/>
      <c r="CCT145" s="86"/>
      <c r="CCU145" s="86"/>
      <c r="CCV145" s="86"/>
      <c r="CCW145" s="86"/>
      <c r="CCX145" s="86"/>
      <c r="CCY145" s="86"/>
      <c r="CCZ145" s="86"/>
      <c r="CDA145" s="86"/>
      <c r="CDB145" s="86"/>
      <c r="CDC145" s="86"/>
      <c r="CDD145" s="86"/>
      <c r="CDE145" s="86"/>
      <c r="CDF145" s="86"/>
      <c r="CDG145" s="86"/>
      <c r="CDH145" s="86"/>
      <c r="CDI145" s="86"/>
      <c r="CDJ145" s="86"/>
      <c r="CDK145" s="86"/>
      <c r="CDL145" s="86"/>
      <c r="CDM145" s="86"/>
      <c r="CDN145" s="86"/>
      <c r="CDO145" s="86"/>
      <c r="CDP145" s="86"/>
      <c r="CDQ145" s="86"/>
      <c r="CDR145" s="86"/>
      <c r="CDS145" s="86"/>
      <c r="CDT145" s="86"/>
      <c r="CDU145" s="86"/>
      <c r="CDV145" s="86"/>
      <c r="CDW145" s="86"/>
      <c r="CDX145" s="86"/>
      <c r="CDY145" s="86"/>
      <c r="CDZ145" s="86"/>
      <c r="CEA145" s="86"/>
      <c r="CEB145" s="86"/>
      <c r="CEC145" s="86"/>
      <c r="CED145" s="86"/>
      <c r="CEE145" s="86"/>
      <c r="CEF145" s="86"/>
      <c r="CEG145" s="86"/>
      <c r="CEH145" s="86"/>
      <c r="CEI145" s="86"/>
      <c r="CEJ145" s="86"/>
      <c r="CEK145" s="86"/>
      <c r="CEL145" s="86"/>
      <c r="CEM145" s="86"/>
      <c r="CEN145" s="86"/>
      <c r="CEO145" s="86"/>
      <c r="CEP145" s="86"/>
      <c r="CEQ145" s="86"/>
      <c r="CER145" s="86"/>
      <c r="CES145" s="86"/>
      <c r="CET145" s="86"/>
      <c r="CEU145" s="86"/>
      <c r="CEV145" s="86"/>
      <c r="CEW145" s="86"/>
      <c r="CEX145" s="86"/>
      <c r="CEY145" s="86"/>
      <c r="CEZ145" s="86"/>
      <c r="CFA145" s="86"/>
      <c r="CFB145" s="86"/>
      <c r="CFC145" s="86"/>
      <c r="CFD145" s="86"/>
      <c r="CFE145" s="86"/>
      <c r="CFF145" s="86"/>
      <c r="CFG145" s="86"/>
      <c r="CFH145" s="86"/>
      <c r="CFI145" s="86"/>
      <c r="CFJ145" s="86"/>
      <c r="CFK145" s="86"/>
      <c r="CFL145" s="86"/>
      <c r="CFM145" s="86"/>
      <c r="CFN145" s="86"/>
      <c r="CFO145" s="86"/>
      <c r="CFP145" s="86"/>
      <c r="CFQ145" s="86"/>
      <c r="CFR145" s="86"/>
      <c r="CFS145" s="86"/>
      <c r="CFT145" s="86"/>
      <c r="CFU145" s="86"/>
      <c r="CFV145" s="86"/>
      <c r="CFW145" s="86"/>
      <c r="CFX145" s="86"/>
      <c r="CFY145" s="86"/>
      <c r="CFZ145" s="86"/>
      <c r="CGA145" s="86"/>
      <c r="CGB145" s="86"/>
      <c r="CGC145" s="86"/>
      <c r="CGD145" s="86"/>
      <c r="CGE145" s="86"/>
      <c r="CGF145" s="86"/>
      <c r="CGG145" s="86"/>
      <c r="CGH145" s="86"/>
      <c r="CGI145" s="86"/>
      <c r="CGJ145" s="86"/>
      <c r="CGK145" s="86"/>
      <c r="CGL145" s="86"/>
      <c r="CGM145" s="86"/>
      <c r="CGN145" s="86"/>
      <c r="CGO145" s="86"/>
      <c r="CGP145" s="86"/>
      <c r="CGQ145" s="86"/>
      <c r="CGR145" s="86"/>
      <c r="CGS145" s="86"/>
      <c r="CGT145" s="86"/>
      <c r="CGU145" s="86"/>
      <c r="CGV145" s="86"/>
      <c r="CGW145" s="86"/>
      <c r="CGX145" s="86"/>
      <c r="CGY145" s="86"/>
      <c r="CGZ145" s="86"/>
      <c r="CHA145" s="86"/>
      <c r="CHB145" s="86"/>
      <c r="CHC145" s="86"/>
      <c r="CHD145" s="86"/>
      <c r="CHE145" s="86"/>
      <c r="CHF145" s="86"/>
      <c r="CHG145" s="86"/>
      <c r="CHH145" s="86"/>
      <c r="CHI145" s="86"/>
      <c r="CHJ145" s="86"/>
      <c r="CHK145" s="86"/>
      <c r="CHL145" s="86"/>
      <c r="CHM145" s="86"/>
      <c r="CHN145" s="86"/>
      <c r="CHO145" s="86"/>
      <c r="CHP145" s="86"/>
      <c r="CHQ145" s="86"/>
      <c r="CHR145" s="86"/>
      <c r="CHS145" s="86"/>
      <c r="CHT145" s="86"/>
      <c r="CHU145" s="86"/>
      <c r="CHV145" s="86"/>
      <c r="CHW145" s="86"/>
      <c r="CHX145" s="86"/>
      <c r="CHY145" s="86"/>
      <c r="CHZ145" s="86"/>
      <c r="CIA145" s="86"/>
      <c r="CIB145" s="86"/>
      <c r="CIC145" s="86"/>
      <c r="CID145" s="86"/>
      <c r="CIE145" s="86"/>
      <c r="CIF145" s="86"/>
      <c r="CIG145" s="86"/>
      <c r="CIH145" s="86"/>
      <c r="CII145" s="86"/>
      <c r="CIJ145" s="86"/>
      <c r="CIK145" s="86"/>
      <c r="CIL145" s="86"/>
      <c r="CIM145" s="86"/>
      <c r="CIN145" s="86"/>
      <c r="CIO145" s="86"/>
      <c r="CIP145" s="86"/>
      <c r="CIQ145" s="86"/>
      <c r="CIR145" s="86"/>
      <c r="CIS145" s="86"/>
      <c r="CIT145" s="86"/>
      <c r="CIU145" s="86"/>
      <c r="CIV145" s="86"/>
      <c r="CIW145" s="86"/>
      <c r="CIX145" s="86"/>
      <c r="CIY145" s="86"/>
      <c r="CIZ145" s="86"/>
      <c r="CJA145" s="86"/>
      <c r="CJB145" s="86"/>
      <c r="CJC145" s="86"/>
      <c r="CJD145" s="86"/>
      <c r="CJE145" s="86"/>
      <c r="CJF145" s="86"/>
      <c r="CJG145" s="86"/>
      <c r="CJH145" s="86"/>
      <c r="CJI145" s="86"/>
      <c r="CJJ145" s="86"/>
      <c r="CJK145" s="86"/>
      <c r="CJL145" s="86"/>
      <c r="CJM145" s="86"/>
      <c r="CJN145" s="86"/>
      <c r="CJO145" s="86"/>
      <c r="CJP145" s="86"/>
      <c r="CJQ145" s="86"/>
      <c r="CJR145" s="86"/>
      <c r="CJS145" s="86"/>
      <c r="CJZ145" s="86"/>
      <c r="CKA145" s="86"/>
      <c r="CKB145" s="86"/>
      <c r="CKC145" s="86"/>
      <c r="CKD145" s="86"/>
      <c r="CKE145" s="86"/>
      <c r="CKF145" s="86"/>
      <c r="CKG145" s="86"/>
      <c r="CKH145" s="86"/>
      <c r="CKI145" s="86"/>
      <c r="CKJ145" s="86"/>
      <c r="CKK145" s="86"/>
      <c r="CKL145" s="86"/>
      <c r="CKM145" s="86"/>
      <c r="CKN145" s="86"/>
      <c r="CKO145" s="86"/>
      <c r="CKP145" s="86"/>
      <c r="CKQ145" s="86"/>
      <c r="CKR145" s="86"/>
      <c r="CKS145" s="86"/>
      <c r="CKT145" s="86"/>
      <c r="CKU145" s="86"/>
      <c r="CKV145" s="86"/>
      <c r="CKW145" s="86"/>
      <c r="CKX145" s="86"/>
      <c r="CKY145" s="86"/>
      <c r="CKZ145" s="86"/>
      <c r="CLA145" s="86"/>
      <c r="CLB145" s="86"/>
      <c r="CLC145" s="86"/>
      <c r="CLD145" s="86"/>
      <c r="CLE145" s="86"/>
      <c r="CLF145" s="86"/>
      <c r="CLG145" s="86"/>
      <c r="CLH145" s="86"/>
      <c r="CLI145" s="86"/>
      <c r="CLJ145" s="86"/>
      <c r="CLK145" s="86"/>
      <c r="CLL145" s="86"/>
      <c r="CLM145" s="86"/>
      <c r="CLN145" s="86"/>
      <c r="CLO145" s="86"/>
      <c r="CLP145" s="86"/>
      <c r="CLQ145" s="86"/>
      <c r="CLR145" s="86"/>
      <c r="CLS145" s="86"/>
      <c r="CLT145" s="86"/>
      <c r="CLU145" s="86"/>
      <c r="CLV145" s="86"/>
      <c r="CLW145" s="86"/>
      <c r="CLX145" s="86"/>
      <c r="CLY145" s="86"/>
      <c r="CLZ145" s="86"/>
      <c r="CMA145" s="86"/>
      <c r="CMB145" s="86"/>
      <c r="CMC145" s="86"/>
      <c r="CMD145" s="86"/>
      <c r="CME145" s="86"/>
      <c r="CMF145" s="86"/>
      <c r="CMG145" s="86"/>
      <c r="CMH145" s="86"/>
      <c r="CMI145" s="86"/>
      <c r="CMJ145" s="86"/>
      <c r="CMK145" s="86"/>
      <c r="CML145" s="86"/>
      <c r="CMM145" s="86"/>
      <c r="CMN145" s="86"/>
      <c r="CMO145" s="86"/>
      <c r="CMP145" s="86"/>
      <c r="CMQ145" s="86"/>
      <c r="CMR145" s="86"/>
      <c r="CMS145" s="86"/>
      <c r="CMT145" s="86"/>
      <c r="CMU145" s="86"/>
      <c r="CMV145" s="86"/>
      <c r="CMW145" s="86"/>
      <c r="CMX145" s="86"/>
      <c r="CMY145" s="86"/>
      <c r="CMZ145" s="86"/>
      <c r="CNA145" s="86"/>
      <c r="CNB145" s="86"/>
      <c r="CNC145" s="86"/>
      <c r="CND145" s="86"/>
      <c r="CNE145" s="86"/>
      <c r="CNF145" s="86"/>
      <c r="CNG145" s="86"/>
      <c r="CNH145" s="86"/>
      <c r="CNI145" s="86"/>
      <c r="CNJ145" s="86"/>
      <c r="CNK145" s="86"/>
      <c r="CNL145" s="86"/>
      <c r="CNM145" s="86"/>
      <c r="CNN145" s="86"/>
      <c r="CNO145" s="86"/>
      <c r="CNP145" s="86"/>
      <c r="CNQ145" s="86"/>
      <c r="CNR145" s="86"/>
      <c r="CNS145" s="86"/>
      <c r="CNT145" s="86"/>
      <c r="CNU145" s="86"/>
      <c r="CNV145" s="86"/>
      <c r="CNW145" s="86"/>
      <c r="CNX145" s="86"/>
      <c r="CNY145" s="86"/>
      <c r="CNZ145" s="86"/>
      <c r="COA145" s="86"/>
      <c r="COB145" s="86"/>
      <c r="COC145" s="86"/>
      <c r="COD145" s="86"/>
      <c r="COE145" s="86"/>
      <c r="COF145" s="86"/>
      <c r="COG145" s="86"/>
      <c r="COH145" s="86"/>
      <c r="COI145" s="86"/>
      <c r="COJ145" s="86"/>
      <c r="COK145" s="86"/>
      <c r="COL145" s="86"/>
      <c r="COM145" s="86"/>
      <c r="CON145" s="86"/>
      <c r="COO145" s="86"/>
      <c r="COP145" s="86"/>
      <c r="COQ145" s="86"/>
      <c r="COR145" s="86"/>
      <c r="COS145" s="86"/>
      <c r="COT145" s="86"/>
      <c r="COU145" s="86"/>
      <c r="COV145" s="86"/>
      <c r="COW145" s="86"/>
      <c r="COX145" s="86"/>
      <c r="COY145" s="86"/>
      <c r="COZ145" s="86"/>
      <c r="CPA145" s="86"/>
      <c r="CPB145" s="86"/>
      <c r="CPC145" s="86"/>
      <c r="CPD145" s="86"/>
      <c r="CPE145" s="86"/>
      <c r="CPF145" s="86"/>
      <c r="CPG145" s="86"/>
      <c r="CPH145" s="86"/>
      <c r="CPI145" s="86"/>
      <c r="CPJ145" s="86"/>
      <c r="CPK145" s="86"/>
      <c r="CPL145" s="86"/>
      <c r="CPM145" s="86"/>
      <c r="CPN145" s="86"/>
      <c r="CPO145" s="86"/>
      <c r="CPP145" s="86"/>
      <c r="CPQ145" s="86"/>
      <c r="CPR145" s="86"/>
      <c r="CPS145" s="86"/>
      <c r="CPT145" s="86"/>
      <c r="CPU145" s="86"/>
      <c r="CPV145" s="86"/>
      <c r="CPW145" s="86"/>
      <c r="CPX145" s="86"/>
      <c r="CPY145" s="86"/>
      <c r="CPZ145" s="86"/>
      <c r="CQA145" s="86"/>
      <c r="CQB145" s="86"/>
      <c r="CQC145" s="86"/>
      <c r="CQD145" s="86"/>
      <c r="CQE145" s="86"/>
      <c r="CQF145" s="86"/>
      <c r="CQG145" s="86"/>
      <c r="CQH145" s="86"/>
      <c r="CQI145" s="86"/>
      <c r="CQJ145" s="86"/>
      <c r="CQK145" s="86"/>
      <c r="CQL145" s="86"/>
      <c r="CQM145" s="86"/>
      <c r="CQN145" s="86"/>
      <c r="CQO145" s="86"/>
      <c r="CQP145" s="86"/>
      <c r="CQQ145" s="86"/>
      <c r="CQR145" s="86"/>
      <c r="CQS145" s="86"/>
      <c r="CQT145" s="86"/>
      <c r="CQU145" s="86"/>
      <c r="CQV145" s="86"/>
      <c r="CQW145" s="86"/>
      <c r="CQX145" s="86"/>
      <c r="CQY145" s="86"/>
      <c r="CQZ145" s="86"/>
      <c r="CRA145" s="86"/>
      <c r="CRB145" s="86"/>
      <c r="CRC145" s="86"/>
      <c r="CRD145" s="86"/>
      <c r="CRE145" s="86"/>
      <c r="CRF145" s="86"/>
      <c r="CRG145" s="86"/>
      <c r="CRH145" s="86"/>
      <c r="CRI145" s="86"/>
      <c r="CRJ145" s="86"/>
      <c r="CRK145" s="86"/>
      <c r="CRL145" s="86"/>
      <c r="CRM145" s="86"/>
      <c r="CRN145" s="86"/>
      <c r="CRO145" s="86"/>
      <c r="CRP145" s="86"/>
      <c r="CRQ145" s="86"/>
      <c r="CRR145" s="86"/>
      <c r="CRS145" s="86"/>
      <c r="CRT145" s="86"/>
      <c r="CRU145" s="86"/>
      <c r="CRV145" s="86"/>
      <c r="CRW145" s="86"/>
      <c r="CRX145" s="86"/>
      <c r="CRY145" s="86"/>
      <c r="CRZ145" s="86"/>
      <c r="CSA145" s="86"/>
      <c r="CSB145" s="86"/>
      <c r="CSC145" s="86"/>
      <c r="CSD145" s="86"/>
      <c r="CSE145" s="86"/>
      <c r="CSF145" s="86"/>
      <c r="CSG145" s="86"/>
      <c r="CSH145" s="86"/>
      <c r="CSI145" s="86"/>
      <c r="CSJ145" s="86"/>
      <c r="CSK145" s="86"/>
      <c r="CSL145" s="86"/>
      <c r="CSM145" s="86"/>
      <c r="CSN145" s="86"/>
      <c r="CSO145" s="86"/>
      <c r="CSP145" s="86"/>
      <c r="CSQ145" s="86"/>
      <c r="CSR145" s="86"/>
      <c r="CSS145" s="86"/>
      <c r="CST145" s="86"/>
      <c r="CSU145" s="86"/>
      <c r="CSV145" s="86"/>
      <c r="CSW145" s="86"/>
      <c r="CSX145" s="86"/>
      <c r="CSY145" s="86"/>
      <c r="CSZ145" s="86"/>
      <c r="CTA145" s="86"/>
      <c r="CTB145" s="86"/>
      <c r="CTC145" s="86"/>
      <c r="CTD145" s="86"/>
      <c r="CTE145" s="86"/>
      <c r="CTF145" s="86"/>
      <c r="CTG145" s="86"/>
      <c r="CTH145" s="86"/>
      <c r="CTI145" s="86"/>
      <c r="CTJ145" s="86"/>
      <c r="CTK145" s="86"/>
      <c r="CTL145" s="86"/>
      <c r="CTM145" s="86"/>
      <c r="CTN145" s="86"/>
      <c r="CTO145" s="86"/>
      <c r="CTV145" s="86"/>
      <c r="CTW145" s="86"/>
      <c r="CTX145" s="86"/>
      <c r="CTY145" s="86"/>
      <c r="CTZ145" s="86"/>
      <c r="CUA145" s="86"/>
      <c r="CUB145" s="86"/>
      <c r="CUC145" s="86"/>
      <c r="CUD145" s="86"/>
      <c r="CUE145" s="86"/>
      <c r="CUF145" s="86"/>
      <c r="CUG145" s="86"/>
      <c r="CUH145" s="86"/>
      <c r="CUI145" s="86"/>
      <c r="CUJ145" s="86"/>
      <c r="CUK145" s="86"/>
      <c r="CUL145" s="86"/>
      <c r="CUM145" s="86"/>
      <c r="CUN145" s="86"/>
      <c r="CUO145" s="86"/>
      <c r="CUP145" s="86"/>
      <c r="CUQ145" s="86"/>
      <c r="CUR145" s="86"/>
      <c r="CUS145" s="86"/>
      <c r="CUT145" s="86"/>
      <c r="CUU145" s="86"/>
      <c r="CUV145" s="86"/>
      <c r="CUW145" s="86"/>
      <c r="CUX145" s="86"/>
      <c r="CUY145" s="86"/>
      <c r="CUZ145" s="86"/>
      <c r="CVA145" s="86"/>
      <c r="CVB145" s="86"/>
      <c r="CVC145" s="86"/>
      <c r="CVD145" s="86"/>
      <c r="CVE145" s="86"/>
      <c r="CVF145" s="86"/>
      <c r="CVG145" s="86"/>
      <c r="CVH145" s="86"/>
      <c r="CVI145" s="86"/>
      <c r="CVJ145" s="86"/>
      <c r="CVK145" s="86"/>
      <c r="CVL145" s="86"/>
      <c r="CVM145" s="86"/>
      <c r="CVN145" s="86"/>
      <c r="CVO145" s="86"/>
      <c r="CVP145" s="86"/>
      <c r="CVQ145" s="86"/>
      <c r="CVR145" s="86"/>
      <c r="CVS145" s="86"/>
      <c r="CVT145" s="86"/>
      <c r="CVU145" s="86"/>
      <c r="CVV145" s="86"/>
      <c r="CVW145" s="86"/>
      <c r="CVX145" s="86"/>
      <c r="CVY145" s="86"/>
      <c r="CVZ145" s="86"/>
      <c r="CWA145" s="86"/>
      <c r="CWB145" s="86"/>
      <c r="CWC145" s="86"/>
      <c r="CWD145" s="86"/>
      <c r="CWE145" s="86"/>
      <c r="CWF145" s="86"/>
      <c r="CWG145" s="86"/>
      <c r="CWH145" s="86"/>
      <c r="CWI145" s="86"/>
      <c r="CWJ145" s="86"/>
      <c r="CWK145" s="86"/>
      <c r="CWL145" s="86"/>
      <c r="CWM145" s="86"/>
      <c r="CWN145" s="86"/>
      <c r="CWO145" s="86"/>
      <c r="CWP145" s="86"/>
      <c r="CWQ145" s="86"/>
      <c r="CWR145" s="86"/>
      <c r="CWS145" s="86"/>
      <c r="CWT145" s="86"/>
      <c r="CWU145" s="86"/>
      <c r="CWV145" s="86"/>
      <c r="CWW145" s="86"/>
      <c r="CWX145" s="86"/>
      <c r="CWY145" s="86"/>
      <c r="CWZ145" s="86"/>
      <c r="CXA145" s="86"/>
      <c r="CXB145" s="86"/>
      <c r="CXC145" s="86"/>
      <c r="CXD145" s="86"/>
      <c r="CXE145" s="86"/>
      <c r="CXF145" s="86"/>
      <c r="CXG145" s="86"/>
      <c r="CXH145" s="86"/>
      <c r="CXI145" s="86"/>
      <c r="CXJ145" s="86"/>
      <c r="CXK145" s="86"/>
      <c r="CXL145" s="86"/>
      <c r="CXM145" s="86"/>
      <c r="CXN145" s="86"/>
      <c r="CXO145" s="86"/>
      <c r="CXP145" s="86"/>
      <c r="CXQ145" s="86"/>
      <c r="CXR145" s="86"/>
      <c r="CXS145" s="86"/>
      <c r="CXT145" s="86"/>
      <c r="CXU145" s="86"/>
      <c r="CXV145" s="86"/>
      <c r="CXW145" s="86"/>
      <c r="CXX145" s="86"/>
      <c r="CXY145" s="86"/>
      <c r="CXZ145" s="86"/>
      <c r="CYA145" s="86"/>
      <c r="CYB145" s="86"/>
      <c r="CYC145" s="86"/>
      <c r="CYD145" s="86"/>
      <c r="CYE145" s="86"/>
      <c r="CYF145" s="86"/>
      <c r="CYG145" s="86"/>
      <c r="CYH145" s="86"/>
      <c r="CYI145" s="86"/>
      <c r="CYJ145" s="86"/>
      <c r="CYK145" s="86"/>
      <c r="CYL145" s="86"/>
      <c r="CYM145" s="86"/>
      <c r="CYN145" s="86"/>
      <c r="CYO145" s="86"/>
      <c r="CYP145" s="86"/>
      <c r="CYQ145" s="86"/>
      <c r="CYR145" s="86"/>
      <c r="CYS145" s="86"/>
      <c r="CYT145" s="86"/>
      <c r="CYU145" s="86"/>
      <c r="CYV145" s="86"/>
      <c r="CYW145" s="86"/>
      <c r="CYX145" s="86"/>
      <c r="CYY145" s="86"/>
      <c r="CYZ145" s="86"/>
      <c r="CZA145" s="86"/>
      <c r="CZB145" s="86"/>
      <c r="CZC145" s="86"/>
      <c r="CZD145" s="86"/>
      <c r="CZE145" s="86"/>
      <c r="CZF145" s="86"/>
      <c r="CZG145" s="86"/>
      <c r="CZH145" s="86"/>
      <c r="CZI145" s="86"/>
      <c r="CZJ145" s="86"/>
      <c r="CZK145" s="86"/>
      <c r="CZL145" s="86"/>
      <c r="CZM145" s="86"/>
      <c r="CZN145" s="86"/>
      <c r="CZO145" s="86"/>
      <c r="CZP145" s="86"/>
      <c r="CZQ145" s="86"/>
      <c r="CZR145" s="86"/>
      <c r="CZS145" s="86"/>
      <c r="CZT145" s="86"/>
      <c r="CZU145" s="86"/>
      <c r="CZV145" s="86"/>
      <c r="CZW145" s="86"/>
      <c r="CZX145" s="86"/>
      <c r="CZY145" s="86"/>
      <c r="CZZ145" s="86"/>
      <c r="DAA145" s="86"/>
      <c r="DAB145" s="86"/>
      <c r="DAC145" s="86"/>
      <c r="DAD145" s="86"/>
      <c r="DAE145" s="86"/>
      <c r="DAF145" s="86"/>
      <c r="DAG145" s="86"/>
      <c r="DAH145" s="86"/>
      <c r="DAI145" s="86"/>
      <c r="DAJ145" s="86"/>
      <c r="DAK145" s="86"/>
      <c r="DAL145" s="86"/>
      <c r="DAM145" s="86"/>
      <c r="DAN145" s="86"/>
      <c r="DAO145" s="86"/>
      <c r="DAP145" s="86"/>
      <c r="DAQ145" s="86"/>
      <c r="DAR145" s="86"/>
      <c r="DAS145" s="86"/>
      <c r="DAT145" s="86"/>
      <c r="DAU145" s="86"/>
      <c r="DAV145" s="86"/>
      <c r="DAW145" s="86"/>
      <c r="DAX145" s="86"/>
      <c r="DAY145" s="86"/>
      <c r="DAZ145" s="86"/>
      <c r="DBA145" s="86"/>
      <c r="DBB145" s="86"/>
      <c r="DBC145" s="86"/>
      <c r="DBD145" s="86"/>
      <c r="DBE145" s="86"/>
      <c r="DBF145" s="86"/>
      <c r="DBG145" s="86"/>
      <c r="DBH145" s="86"/>
      <c r="DBI145" s="86"/>
      <c r="DBJ145" s="86"/>
      <c r="DBK145" s="86"/>
      <c r="DBL145" s="86"/>
      <c r="DBM145" s="86"/>
      <c r="DBN145" s="86"/>
      <c r="DBO145" s="86"/>
      <c r="DBP145" s="86"/>
      <c r="DBQ145" s="86"/>
      <c r="DBR145" s="86"/>
      <c r="DBS145" s="86"/>
      <c r="DBT145" s="86"/>
      <c r="DBU145" s="86"/>
      <c r="DBV145" s="86"/>
      <c r="DBW145" s="86"/>
      <c r="DBX145" s="86"/>
      <c r="DBY145" s="86"/>
      <c r="DBZ145" s="86"/>
      <c r="DCA145" s="86"/>
      <c r="DCB145" s="86"/>
      <c r="DCC145" s="86"/>
      <c r="DCD145" s="86"/>
      <c r="DCE145" s="86"/>
      <c r="DCF145" s="86"/>
      <c r="DCG145" s="86"/>
      <c r="DCH145" s="86"/>
      <c r="DCI145" s="86"/>
      <c r="DCJ145" s="86"/>
      <c r="DCK145" s="86"/>
      <c r="DCL145" s="86"/>
      <c r="DCM145" s="86"/>
      <c r="DCN145" s="86"/>
      <c r="DCO145" s="86"/>
      <c r="DCP145" s="86"/>
      <c r="DCQ145" s="86"/>
      <c r="DCR145" s="86"/>
      <c r="DCS145" s="86"/>
      <c r="DCT145" s="86"/>
      <c r="DCU145" s="86"/>
      <c r="DCV145" s="86"/>
      <c r="DCW145" s="86"/>
      <c r="DCX145" s="86"/>
      <c r="DCY145" s="86"/>
      <c r="DCZ145" s="86"/>
      <c r="DDA145" s="86"/>
      <c r="DDB145" s="86"/>
      <c r="DDC145" s="86"/>
      <c r="DDD145" s="86"/>
      <c r="DDE145" s="86"/>
      <c r="DDF145" s="86"/>
      <c r="DDG145" s="86"/>
      <c r="DDH145" s="86"/>
      <c r="DDI145" s="86"/>
      <c r="DDJ145" s="86"/>
      <c r="DDK145" s="86"/>
      <c r="DDR145" s="86"/>
      <c r="DDS145" s="86"/>
      <c r="DDT145" s="86"/>
      <c r="DDU145" s="86"/>
      <c r="DDV145" s="86"/>
      <c r="DDW145" s="86"/>
      <c r="DDX145" s="86"/>
      <c r="DDY145" s="86"/>
      <c r="DDZ145" s="86"/>
      <c r="DEA145" s="86"/>
      <c r="DEB145" s="86"/>
      <c r="DEC145" s="86"/>
      <c r="DED145" s="86"/>
      <c r="DEE145" s="86"/>
      <c r="DEF145" s="86"/>
      <c r="DEG145" s="86"/>
      <c r="DEH145" s="86"/>
      <c r="DEI145" s="86"/>
      <c r="DEJ145" s="86"/>
      <c r="DEK145" s="86"/>
      <c r="DEL145" s="86"/>
      <c r="DEM145" s="86"/>
      <c r="DEN145" s="86"/>
      <c r="DEO145" s="86"/>
      <c r="DEP145" s="86"/>
      <c r="DEQ145" s="86"/>
      <c r="DER145" s="86"/>
      <c r="DES145" s="86"/>
      <c r="DET145" s="86"/>
      <c r="DEU145" s="86"/>
      <c r="DEV145" s="86"/>
      <c r="DEW145" s="86"/>
      <c r="DEX145" s="86"/>
      <c r="DEY145" s="86"/>
      <c r="DEZ145" s="86"/>
      <c r="DFA145" s="86"/>
      <c r="DFB145" s="86"/>
      <c r="DFC145" s="86"/>
      <c r="DFD145" s="86"/>
      <c r="DFE145" s="86"/>
      <c r="DFF145" s="86"/>
      <c r="DFG145" s="86"/>
      <c r="DFH145" s="86"/>
      <c r="DFI145" s="86"/>
      <c r="DFJ145" s="86"/>
      <c r="DFK145" s="86"/>
      <c r="DFL145" s="86"/>
      <c r="DFM145" s="86"/>
      <c r="DFN145" s="86"/>
      <c r="DFO145" s="86"/>
      <c r="DFP145" s="86"/>
      <c r="DFQ145" s="86"/>
      <c r="DFR145" s="86"/>
      <c r="DFS145" s="86"/>
      <c r="DFT145" s="86"/>
      <c r="DFU145" s="86"/>
      <c r="DFV145" s="86"/>
      <c r="DFW145" s="86"/>
      <c r="DFX145" s="86"/>
      <c r="DFY145" s="86"/>
      <c r="DFZ145" s="86"/>
      <c r="DGA145" s="86"/>
      <c r="DGB145" s="86"/>
      <c r="DGC145" s="86"/>
      <c r="DGD145" s="86"/>
      <c r="DGE145" s="86"/>
      <c r="DGF145" s="86"/>
      <c r="DGG145" s="86"/>
      <c r="DGH145" s="86"/>
      <c r="DGI145" s="86"/>
      <c r="DGJ145" s="86"/>
      <c r="DGK145" s="86"/>
      <c r="DGL145" s="86"/>
      <c r="DGM145" s="86"/>
      <c r="DGN145" s="86"/>
      <c r="DGO145" s="86"/>
      <c r="DGP145" s="86"/>
      <c r="DGQ145" s="86"/>
      <c r="DGR145" s="86"/>
      <c r="DGS145" s="86"/>
      <c r="DGT145" s="86"/>
      <c r="DGU145" s="86"/>
      <c r="DGV145" s="86"/>
      <c r="DGW145" s="86"/>
      <c r="DGX145" s="86"/>
      <c r="DGY145" s="86"/>
      <c r="DGZ145" s="86"/>
      <c r="DHA145" s="86"/>
      <c r="DHB145" s="86"/>
      <c r="DHC145" s="86"/>
      <c r="DHD145" s="86"/>
      <c r="DHE145" s="86"/>
      <c r="DHF145" s="86"/>
      <c r="DHG145" s="86"/>
      <c r="DHH145" s="86"/>
      <c r="DHI145" s="86"/>
      <c r="DHJ145" s="86"/>
      <c r="DHK145" s="86"/>
      <c r="DHL145" s="86"/>
      <c r="DHM145" s="86"/>
      <c r="DHN145" s="86"/>
      <c r="DHO145" s="86"/>
      <c r="DHP145" s="86"/>
      <c r="DHQ145" s="86"/>
      <c r="DHR145" s="86"/>
      <c r="DHS145" s="86"/>
      <c r="DHT145" s="86"/>
      <c r="DHU145" s="86"/>
      <c r="DHV145" s="86"/>
      <c r="DHW145" s="86"/>
      <c r="DHX145" s="86"/>
      <c r="DHY145" s="86"/>
      <c r="DHZ145" s="86"/>
      <c r="DIA145" s="86"/>
      <c r="DIB145" s="86"/>
      <c r="DIC145" s="86"/>
      <c r="DID145" s="86"/>
      <c r="DIE145" s="86"/>
      <c r="DIF145" s="86"/>
      <c r="DIG145" s="86"/>
      <c r="DIH145" s="86"/>
      <c r="DII145" s="86"/>
      <c r="DIJ145" s="86"/>
      <c r="DIK145" s="86"/>
      <c r="DIL145" s="86"/>
      <c r="DIM145" s="86"/>
      <c r="DIN145" s="86"/>
      <c r="DIO145" s="86"/>
      <c r="DIP145" s="86"/>
      <c r="DIQ145" s="86"/>
      <c r="DIR145" s="86"/>
      <c r="DIS145" s="86"/>
      <c r="DIT145" s="86"/>
      <c r="DIU145" s="86"/>
      <c r="DIV145" s="86"/>
      <c r="DIW145" s="86"/>
      <c r="DIX145" s="86"/>
      <c r="DIY145" s="86"/>
      <c r="DIZ145" s="86"/>
      <c r="DJA145" s="86"/>
      <c r="DJB145" s="86"/>
      <c r="DJC145" s="86"/>
      <c r="DJD145" s="86"/>
      <c r="DJE145" s="86"/>
      <c r="DJF145" s="86"/>
      <c r="DJG145" s="86"/>
      <c r="DJH145" s="86"/>
      <c r="DJI145" s="86"/>
      <c r="DJJ145" s="86"/>
      <c r="DJK145" s="86"/>
      <c r="DJL145" s="86"/>
      <c r="DJM145" s="86"/>
      <c r="DJN145" s="86"/>
      <c r="DJO145" s="86"/>
      <c r="DJP145" s="86"/>
      <c r="DJQ145" s="86"/>
      <c r="DJR145" s="86"/>
      <c r="DJS145" s="86"/>
      <c r="DJT145" s="86"/>
      <c r="DJU145" s="86"/>
      <c r="DJV145" s="86"/>
      <c r="DJW145" s="86"/>
      <c r="DJX145" s="86"/>
      <c r="DJY145" s="86"/>
      <c r="DJZ145" s="86"/>
      <c r="DKA145" s="86"/>
      <c r="DKB145" s="86"/>
      <c r="DKC145" s="86"/>
      <c r="DKD145" s="86"/>
      <c r="DKE145" s="86"/>
      <c r="DKF145" s="86"/>
      <c r="DKG145" s="86"/>
      <c r="DKH145" s="86"/>
      <c r="DKI145" s="86"/>
      <c r="DKJ145" s="86"/>
      <c r="DKK145" s="86"/>
      <c r="DKL145" s="86"/>
      <c r="DKM145" s="86"/>
      <c r="DKN145" s="86"/>
      <c r="DKO145" s="86"/>
      <c r="DKP145" s="86"/>
      <c r="DKQ145" s="86"/>
      <c r="DKR145" s="86"/>
      <c r="DKS145" s="86"/>
      <c r="DKT145" s="86"/>
      <c r="DKU145" s="86"/>
      <c r="DKV145" s="86"/>
      <c r="DKW145" s="86"/>
      <c r="DKX145" s="86"/>
      <c r="DKY145" s="86"/>
      <c r="DKZ145" s="86"/>
      <c r="DLA145" s="86"/>
      <c r="DLB145" s="86"/>
      <c r="DLC145" s="86"/>
      <c r="DLD145" s="86"/>
      <c r="DLE145" s="86"/>
      <c r="DLF145" s="86"/>
      <c r="DLG145" s="86"/>
      <c r="DLH145" s="86"/>
      <c r="DLI145" s="86"/>
      <c r="DLJ145" s="86"/>
      <c r="DLK145" s="86"/>
      <c r="DLL145" s="86"/>
      <c r="DLM145" s="86"/>
      <c r="DLN145" s="86"/>
      <c r="DLO145" s="86"/>
      <c r="DLP145" s="86"/>
      <c r="DLQ145" s="86"/>
      <c r="DLR145" s="86"/>
      <c r="DLS145" s="86"/>
      <c r="DLT145" s="86"/>
      <c r="DLU145" s="86"/>
      <c r="DLV145" s="86"/>
      <c r="DLW145" s="86"/>
      <c r="DLX145" s="86"/>
      <c r="DLY145" s="86"/>
      <c r="DLZ145" s="86"/>
      <c r="DMA145" s="86"/>
      <c r="DMB145" s="86"/>
      <c r="DMC145" s="86"/>
      <c r="DMD145" s="86"/>
      <c r="DME145" s="86"/>
      <c r="DMF145" s="86"/>
      <c r="DMG145" s="86"/>
      <c r="DMH145" s="86"/>
      <c r="DMI145" s="86"/>
      <c r="DMJ145" s="86"/>
      <c r="DMK145" s="86"/>
      <c r="DML145" s="86"/>
      <c r="DMM145" s="86"/>
      <c r="DMN145" s="86"/>
      <c r="DMO145" s="86"/>
      <c r="DMP145" s="86"/>
      <c r="DMQ145" s="86"/>
      <c r="DMR145" s="86"/>
      <c r="DMS145" s="86"/>
      <c r="DMT145" s="86"/>
      <c r="DMU145" s="86"/>
      <c r="DMV145" s="86"/>
      <c r="DMW145" s="86"/>
      <c r="DMX145" s="86"/>
      <c r="DMY145" s="86"/>
      <c r="DMZ145" s="86"/>
      <c r="DNA145" s="86"/>
      <c r="DNB145" s="86"/>
      <c r="DNC145" s="86"/>
      <c r="DND145" s="86"/>
      <c r="DNE145" s="86"/>
      <c r="DNF145" s="86"/>
      <c r="DNG145" s="86"/>
      <c r="DNN145" s="86"/>
      <c r="DNO145" s="86"/>
      <c r="DNP145" s="86"/>
      <c r="DNQ145" s="86"/>
      <c r="DNR145" s="86"/>
      <c r="DNS145" s="86"/>
      <c r="DNT145" s="86"/>
      <c r="DNU145" s="86"/>
      <c r="DNV145" s="86"/>
      <c r="DNW145" s="86"/>
      <c r="DNX145" s="86"/>
      <c r="DNY145" s="86"/>
      <c r="DNZ145" s="86"/>
      <c r="DOA145" s="86"/>
      <c r="DOB145" s="86"/>
      <c r="DOC145" s="86"/>
      <c r="DOD145" s="86"/>
      <c r="DOE145" s="86"/>
      <c r="DOF145" s="86"/>
      <c r="DOG145" s="86"/>
      <c r="DOH145" s="86"/>
      <c r="DOI145" s="86"/>
      <c r="DOJ145" s="86"/>
      <c r="DOK145" s="86"/>
      <c r="DOL145" s="86"/>
      <c r="DOM145" s="86"/>
      <c r="DON145" s="86"/>
      <c r="DOO145" s="86"/>
      <c r="DOP145" s="86"/>
      <c r="DOQ145" s="86"/>
      <c r="DOR145" s="86"/>
      <c r="DOS145" s="86"/>
      <c r="DOT145" s="86"/>
      <c r="DOU145" s="86"/>
      <c r="DOV145" s="86"/>
      <c r="DOW145" s="86"/>
      <c r="DOX145" s="86"/>
      <c r="DOY145" s="86"/>
      <c r="DOZ145" s="86"/>
      <c r="DPA145" s="86"/>
      <c r="DPB145" s="86"/>
      <c r="DPC145" s="86"/>
      <c r="DPD145" s="86"/>
      <c r="DPE145" s="86"/>
      <c r="DPF145" s="86"/>
      <c r="DPG145" s="86"/>
      <c r="DPH145" s="86"/>
      <c r="DPI145" s="86"/>
      <c r="DPJ145" s="86"/>
      <c r="DPK145" s="86"/>
      <c r="DPL145" s="86"/>
      <c r="DPM145" s="86"/>
      <c r="DPN145" s="86"/>
      <c r="DPO145" s="86"/>
      <c r="DPP145" s="86"/>
      <c r="DPQ145" s="86"/>
      <c r="DPR145" s="86"/>
      <c r="DPS145" s="86"/>
      <c r="DPT145" s="86"/>
      <c r="DPU145" s="86"/>
      <c r="DPV145" s="86"/>
      <c r="DPW145" s="86"/>
      <c r="DPX145" s="86"/>
      <c r="DPY145" s="86"/>
      <c r="DPZ145" s="86"/>
      <c r="DQA145" s="86"/>
      <c r="DQB145" s="86"/>
      <c r="DQC145" s="86"/>
      <c r="DQD145" s="86"/>
      <c r="DQE145" s="86"/>
      <c r="DQF145" s="86"/>
      <c r="DQG145" s="86"/>
      <c r="DQH145" s="86"/>
      <c r="DQI145" s="86"/>
      <c r="DQJ145" s="86"/>
      <c r="DQK145" s="86"/>
      <c r="DQL145" s="86"/>
      <c r="DQM145" s="86"/>
      <c r="DQN145" s="86"/>
      <c r="DQO145" s="86"/>
      <c r="DQP145" s="86"/>
      <c r="DQQ145" s="86"/>
      <c r="DQR145" s="86"/>
      <c r="DQS145" s="86"/>
      <c r="DQT145" s="86"/>
      <c r="DQU145" s="86"/>
      <c r="DQV145" s="86"/>
      <c r="DQW145" s="86"/>
      <c r="DQX145" s="86"/>
      <c r="DQY145" s="86"/>
      <c r="DQZ145" s="86"/>
      <c r="DRA145" s="86"/>
      <c r="DRB145" s="86"/>
      <c r="DRC145" s="86"/>
      <c r="DRD145" s="86"/>
      <c r="DRE145" s="86"/>
      <c r="DRF145" s="86"/>
      <c r="DRG145" s="86"/>
      <c r="DRH145" s="86"/>
      <c r="DRI145" s="86"/>
      <c r="DRJ145" s="86"/>
      <c r="DRK145" s="86"/>
      <c r="DRL145" s="86"/>
      <c r="DRM145" s="86"/>
      <c r="DRN145" s="86"/>
      <c r="DRO145" s="86"/>
      <c r="DRP145" s="86"/>
      <c r="DRQ145" s="86"/>
      <c r="DRR145" s="86"/>
      <c r="DRS145" s="86"/>
      <c r="DRT145" s="86"/>
      <c r="DRU145" s="86"/>
      <c r="DRV145" s="86"/>
      <c r="DRW145" s="86"/>
      <c r="DRX145" s="86"/>
      <c r="DRY145" s="86"/>
      <c r="DRZ145" s="86"/>
      <c r="DSA145" s="86"/>
      <c r="DSB145" s="86"/>
      <c r="DSC145" s="86"/>
      <c r="DSD145" s="86"/>
      <c r="DSE145" s="86"/>
      <c r="DSF145" s="86"/>
      <c r="DSG145" s="86"/>
      <c r="DSH145" s="86"/>
      <c r="DSI145" s="86"/>
      <c r="DSJ145" s="86"/>
      <c r="DSK145" s="86"/>
      <c r="DSL145" s="86"/>
      <c r="DSM145" s="86"/>
      <c r="DSN145" s="86"/>
      <c r="DSO145" s="86"/>
      <c r="DSP145" s="86"/>
      <c r="DSQ145" s="86"/>
      <c r="DSR145" s="86"/>
      <c r="DSS145" s="86"/>
      <c r="DST145" s="86"/>
      <c r="DSU145" s="86"/>
      <c r="DSV145" s="86"/>
      <c r="DSW145" s="86"/>
      <c r="DSX145" s="86"/>
      <c r="DSY145" s="86"/>
      <c r="DSZ145" s="86"/>
      <c r="DTA145" s="86"/>
      <c r="DTB145" s="86"/>
      <c r="DTC145" s="86"/>
      <c r="DTD145" s="86"/>
      <c r="DTE145" s="86"/>
      <c r="DTF145" s="86"/>
      <c r="DTG145" s="86"/>
      <c r="DTH145" s="86"/>
      <c r="DTI145" s="86"/>
      <c r="DTJ145" s="86"/>
      <c r="DTK145" s="86"/>
      <c r="DTL145" s="86"/>
      <c r="DTM145" s="86"/>
      <c r="DTN145" s="86"/>
      <c r="DTO145" s="86"/>
      <c r="DTP145" s="86"/>
      <c r="DTQ145" s="86"/>
      <c r="DTR145" s="86"/>
      <c r="DTS145" s="86"/>
      <c r="DTT145" s="86"/>
      <c r="DTU145" s="86"/>
      <c r="DTV145" s="86"/>
      <c r="DTW145" s="86"/>
      <c r="DTX145" s="86"/>
      <c r="DTY145" s="86"/>
      <c r="DTZ145" s="86"/>
      <c r="DUA145" s="86"/>
      <c r="DUB145" s="86"/>
      <c r="DUC145" s="86"/>
      <c r="DUD145" s="86"/>
      <c r="DUE145" s="86"/>
      <c r="DUF145" s="86"/>
      <c r="DUG145" s="86"/>
      <c r="DUH145" s="86"/>
      <c r="DUI145" s="86"/>
      <c r="DUJ145" s="86"/>
      <c r="DUK145" s="86"/>
      <c r="DUL145" s="86"/>
      <c r="DUM145" s="86"/>
      <c r="DUN145" s="86"/>
      <c r="DUO145" s="86"/>
      <c r="DUP145" s="86"/>
      <c r="DUQ145" s="86"/>
      <c r="DUR145" s="86"/>
      <c r="DUS145" s="86"/>
      <c r="DUT145" s="86"/>
      <c r="DUU145" s="86"/>
      <c r="DUV145" s="86"/>
      <c r="DUW145" s="86"/>
      <c r="DUX145" s="86"/>
      <c r="DUY145" s="86"/>
      <c r="DUZ145" s="86"/>
      <c r="DVA145" s="86"/>
      <c r="DVB145" s="86"/>
      <c r="DVC145" s="86"/>
      <c r="DVD145" s="86"/>
      <c r="DVE145" s="86"/>
      <c r="DVF145" s="86"/>
      <c r="DVG145" s="86"/>
      <c r="DVH145" s="86"/>
      <c r="DVI145" s="86"/>
      <c r="DVJ145" s="86"/>
      <c r="DVK145" s="86"/>
      <c r="DVL145" s="86"/>
      <c r="DVM145" s="86"/>
      <c r="DVN145" s="86"/>
      <c r="DVO145" s="86"/>
      <c r="DVP145" s="86"/>
      <c r="DVQ145" s="86"/>
      <c r="DVR145" s="86"/>
      <c r="DVS145" s="86"/>
      <c r="DVT145" s="86"/>
      <c r="DVU145" s="86"/>
      <c r="DVV145" s="86"/>
      <c r="DVW145" s="86"/>
      <c r="DVX145" s="86"/>
      <c r="DVY145" s="86"/>
      <c r="DVZ145" s="86"/>
      <c r="DWA145" s="86"/>
      <c r="DWB145" s="86"/>
      <c r="DWC145" s="86"/>
      <c r="DWD145" s="86"/>
      <c r="DWE145" s="86"/>
      <c r="DWF145" s="86"/>
      <c r="DWG145" s="86"/>
      <c r="DWH145" s="86"/>
      <c r="DWI145" s="86"/>
      <c r="DWJ145" s="86"/>
      <c r="DWK145" s="86"/>
      <c r="DWL145" s="86"/>
      <c r="DWM145" s="86"/>
      <c r="DWN145" s="86"/>
      <c r="DWO145" s="86"/>
      <c r="DWP145" s="86"/>
      <c r="DWQ145" s="86"/>
      <c r="DWR145" s="86"/>
      <c r="DWS145" s="86"/>
      <c r="DWT145" s="86"/>
      <c r="DWU145" s="86"/>
      <c r="DWV145" s="86"/>
      <c r="DWW145" s="86"/>
      <c r="DWX145" s="86"/>
      <c r="DWY145" s="86"/>
      <c r="DWZ145" s="86"/>
      <c r="DXA145" s="86"/>
      <c r="DXB145" s="86"/>
      <c r="DXC145" s="86"/>
      <c r="DXJ145" s="86"/>
      <c r="DXK145" s="86"/>
      <c r="DXL145" s="86"/>
      <c r="DXM145" s="86"/>
      <c r="DXN145" s="86"/>
      <c r="DXO145" s="86"/>
      <c r="DXP145" s="86"/>
      <c r="DXQ145" s="86"/>
      <c r="DXR145" s="86"/>
      <c r="DXS145" s="86"/>
      <c r="DXT145" s="86"/>
      <c r="DXU145" s="86"/>
      <c r="DXV145" s="86"/>
      <c r="DXW145" s="86"/>
      <c r="DXX145" s="86"/>
      <c r="DXY145" s="86"/>
      <c r="DXZ145" s="86"/>
      <c r="DYA145" s="86"/>
      <c r="DYB145" s="86"/>
      <c r="DYC145" s="86"/>
      <c r="DYD145" s="86"/>
      <c r="DYE145" s="86"/>
      <c r="DYF145" s="86"/>
      <c r="DYG145" s="86"/>
      <c r="DYH145" s="86"/>
      <c r="DYI145" s="86"/>
      <c r="DYJ145" s="86"/>
      <c r="DYK145" s="86"/>
      <c r="DYL145" s="86"/>
      <c r="DYM145" s="86"/>
      <c r="DYN145" s="86"/>
      <c r="DYO145" s="86"/>
      <c r="DYP145" s="86"/>
      <c r="DYQ145" s="86"/>
      <c r="DYR145" s="86"/>
      <c r="DYS145" s="86"/>
      <c r="DYT145" s="86"/>
      <c r="DYU145" s="86"/>
      <c r="DYV145" s="86"/>
      <c r="DYW145" s="86"/>
      <c r="DYX145" s="86"/>
      <c r="DYY145" s="86"/>
      <c r="DYZ145" s="86"/>
      <c r="DZA145" s="86"/>
      <c r="DZB145" s="86"/>
      <c r="DZC145" s="86"/>
      <c r="DZD145" s="86"/>
      <c r="DZE145" s="86"/>
      <c r="DZF145" s="86"/>
      <c r="DZG145" s="86"/>
      <c r="DZH145" s="86"/>
      <c r="DZI145" s="86"/>
      <c r="DZJ145" s="86"/>
      <c r="DZK145" s="86"/>
      <c r="DZL145" s="86"/>
      <c r="DZM145" s="86"/>
      <c r="DZN145" s="86"/>
      <c r="DZO145" s="86"/>
      <c r="DZP145" s="86"/>
      <c r="DZQ145" s="86"/>
      <c r="DZR145" s="86"/>
      <c r="DZS145" s="86"/>
      <c r="DZT145" s="86"/>
      <c r="DZU145" s="86"/>
      <c r="DZV145" s="86"/>
      <c r="DZW145" s="86"/>
      <c r="DZX145" s="86"/>
      <c r="DZY145" s="86"/>
      <c r="DZZ145" s="86"/>
      <c r="EAA145" s="86"/>
      <c r="EAB145" s="86"/>
      <c r="EAC145" s="86"/>
      <c r="EAD145" s="86"/>
      <c r="EAE145" s="86"/>
      <c r="EAF145" s="86"/>
      <c r="EAG145" s="86"/>
      <c r="EAH145" s="86"/>
      <c r="EAI145" s="86"/>
      <c r="EAJ145" s="86"/>
      <c r="EAK145" s="86"/>
      <c r="EAL145" s="86"/>
      <c r="EAM145" s="86"/>
      <c r="EAN145" s="86"/>
      <c r="EAO145" s="86"/>
      <c r="EAP145" s="86"/>
      <c r="EAQ145" s="86"/>
      <c r="EAR145" s="86"/>
      <c r="EAS145" s="86"/>
      <c r="EAT145" s="86"/>
      <c r="EAU145" s="86"/>
      <c r="EAV145" s="86"/>
      <c r="EAW145" s="86"/>
      <c r="EAX145" s="86"/>
      <c r="EAY145" s="86"/>
      <c r="EAZ145" s="86"/>
      <c r="EBA145" s="86"/>
      <c r="EBB145" s="86"/>
      <c r="EBC145" s="86"/>
      <c r="EBD145" s="86"/>
      <c r="EBE145" s="86"/>
      <c r="EBF145" s="86"/>
      <c r="EBG145" s="86"/>
      <c r="EBH145" s="86"/>
      <c r="EBI145" s="86"/>
      <c r="EBJ145" s="86"/>
      <c r="EBK145" s="86"/>
      <c r="EBL145" s="86"/>
      <c r="EBM145" s="86"/>
      <c r="EBN145" s="86"/>
      <c r="EBO145" s="86"/>
      <c r="EBP145" s="86"/>
      <c r="EBQ145" s="86"/>
      <c r="EBR145" s="86"/>
      <c r="EBS145" s="86"/>
      <c r="EBT145" s="86"/>
      <c r="EBU145" s="86"/>
      <c r="EBV145" s="86"/>
      <c r="EBW145" s="86"/>
      <c r="EBX145" s="86"/>
      <c r="EBY145" s="86"/>
      <c r="EBZ145" s="86"/>
      <c r="ECA145" s="86"/>
      <c r="ECB145" s="86"/>
      <c r="ECC145" s="86"/>
      <c r="ECD145" s="86"/>
      <c r="ECE145" s="86"/>
      <c r="ECF145" s="86"/>
      <c r="ECG145" s="86"/>
      <c r="ECH145" s="86"/>
      <c r="ECI145" s="86"/>
      <c r="ECJ145" s="86"/>
      <c r="ECK145" s="86"/>
      <c r="ECL145" s="86"/>
      <c r="ECM145" s="86"/>
      <c r="ECN145" s="86"/>
      <c r="ECO145" s="86"/>
      <c r="ECP145" s="86"/>
      <c r="ECQ145" s="86"/>
      <c r="ECR145" s="86"/>
      <c r="ECS145" s="86"/>
      <c r="ECT145" s="86"/>
      <c r="ECU145" s="86"/>
      <c r="ECV145" s="86"/>
      <c r="ECW145" s="86"/>
      <c r="ECX145" s="86"/>
      <c r="ECY145" s="86"/>
      <c r="ECZ145" s="86"/>
      <c r="EDA145" s="86"/>
      <c r="EDB145" s="86"/>
      <c r="EDC145" s="86"/>
      <c r="EDD145" s="86"/>
      <c r="EDE145" s="86"/>
      <c r="EDF145" s="86"/>
      <c r="EDG145" s="86"/>
      <c r="EDH145" s="86"/>
      <c r="EDI145" s="86"/>
      <c r="EDJ145" s="86"/>
      <c r="EDK145" s="86"/>
      <c r="EDL145" s="86"/>
      <c r="EDM145" s="86"/>
      <c r="EDN145" s="86"/>
      <c r="EDO145" s="86"/>
      <c r="EDP145" s="86"/>
      <c r="EDQ145" s="86"/>
      <c r="EDR145" s="86"/>
      <c r="EDS145" s="86"/>
      <c r="EDT145" s="86"/>
      <c r="EDU145" s="86"/>
      <c r="EDV145" s="86"/>
      <c r="EDW145" s="86"/>
      <c r="EDX145" s="86"/>
      <c r="EDY145" s="86"/>
      <c r="EDZ145" s="86"/>
      <c r="EEA145" s="86"/>
      <c r="EEB145" s="86"/>
      <c r="EEC145" s="86"/>
      <c r="EED145" s="86"/>
      <c r="EEE145" s="86"/>
      <c r="EEF145" s="86"/>
      <c r="EEG145" s="86"/>
      <c r="EEH145" s="86"/>
      <c r="EEI145" s="86"/>
      <c r="EEJ145" s="86"/>
      <c r="EEK145" s="86"/>
      <c r="EEL145" s="86"/>
      <c r="EEM145" s="86"/>
      <c r="EEN145" s="86"/>
      <c r="EEO145" s="86"/>
      <c r="EEP145" s="86"/>
      <c r="EEQ145" s="86"/>
      <c r="EER145" s="86"/>
      <c r="EES145" s="86"/>
      <c r="EET145" s="86"/>
      <c r="EEU145" s="86"/>
      <c r="EEV145" s="86"/>
      <c r="EEW145" s="86"/>
      <c r="EEX145" s="86"/>
      <c r="EEY145" s="86"/>
      <c r="EEZ145" s="86"/>
      <c r="EFA145" s="86"/>
      <c r="EFB145" s="86"/>
      <c r="EFC145" s="86"/>
      <c r="EFD145" s="86"/>
      <c r="EFE145" s="86"/>
      <c r="EFF145" s="86"/>
      <c r="EFG145" s="86"/>
      <c r="EFH145" s="86"/>
      <c r="EFI145" s="86"/>
      <c r="EFJ145" s="86"/>
      <c r="EFK145" s="86"/>
      <c r="EFL145" s="86"/>
      <c r="EFM145" s="86"/>
      <c r="EFN145" s="86"/>
      <c r="EFO145" s="86"/>
      <c r="EFP145" s="86"/>
      <c r="EFQ145" s="86"/>
      <c r="EFR145" s="86"/>
      <c r="EFS145" s="86"/>
      <c r="EFT145" s="86"/>
      <c r="EFU145" s="86"/>
      <c r="EFV145" s="86"/>
      <c r="EFW145" s="86"/>
      <c r="EFX145" s="86"/>
      <c r="EFY145" s="86"/>
      <c r="EFZ145" s="86"/>
      <c r="EGA145" s="86"/>
      <c r="EGB145" s="86"/>
      <c r="EGC145" s="86"/>
      <c r="EGD145" s="86"/>
      <c r="EGE145" s="86"/>
      <c r="EGF145" s="86"/>
      <c r="EGG145" s="86"/>
      <c r="EGH145" s="86"/>
      <c r="EGI145" s="86"/>
      <c r="EGJ145" s="86"/>
      <c r="EGK145" s="86"/>
      <c r="EGL145" s="86"/>
      <c r="EGM145" s="86"/>
      <c r="EGN145" s="86"/>
      <c r="EGO145" s="86"/>
      <c r="EGP145" s="86"/>
      <c r="EGQ145" s="86"/>
      <c r="EGR145" s="86"/>
      <c r="EGS145" s="86"/>
      <c r="EGT145" s="86"/>
      <c r="EGU145" s="86"/>
      <c r="EGV145" s="86"/>
      <c r="EGW145" s="86"/>
      <c r="EGX145" s="86"/>
      <c r="EGY145" s="86"/>
      <c r="EHF145" s="86"/>
      <c r="EHG145" s="86"/>
      <c r="EHH145" s="86"/>
      <c r="EHI145" s="86"/>
      <c r="EHJ145" s="86"/>
      <c r="EHK145" s="86"/>
      <c r="EHL145" s="86"/>
      <c r="EHM145" s="86"/>
      <c r="EHN145" s="86"/>
      <c r="EHO145" s="86"/>
      <c r="EHP145" s="86"/>
      <c r="EHQ145" s="86"/>
      <c r="EHR145" s="86"/>
      <c r="EHS145" s="86"/>
      <c r="EHT145" s="86"/>
      <c r="EHU145" s="86"/>
      <c r="EHV145" s="86"/>
      <c r="EHW145" s="86"/>
      <c r="EHX145" s="86"/>
      <c r="EHY145" s="86"/>
      <c r="EHZ145" s="86"/>
      <c r="EIA145" s="86"/>
      <c r="EIB145" s="86"/>
      <c r="EIC145" s="86"/>
      <c r="EID145" s="86"/>
      <c r="EIE145" s="86"/>
      <c r="EIF145" s="86"/>
      <c r="EIG145" s="86"/>
      <c r="EIH145" s="86"/>
      <c r="EII145" s="86"/>
      <c r="EIJ145" s="86"/>
      <c r="EIK145" s="86"/>
      <c r="EIL145" s="86"/>
      <c r="EIM145" s="86"/>
      <c r="EIN145" s="86"/>
      <c r="EIO145" s="86"/>
      <c r="EIP145" s="86"/>
      <c r="EIQ145" s="86"/>
      <c r="EIR145" s="86"/>
      <c r="EIS145" s="86"/>
      <c r="EIT145" s="86"/>
      <c r="EIU145" s="86"/>
      <c r="EIV145" s="86"/>
      <c r="EIW145" s="86"/>
      <c r="EIX145" s="86"/>
      <c r="EIY145" s="86"/>
      <c r="EIZ145" s="86"/>
      <c r="EJA145" s="86"/>
      <c r="EJB145" s="86"/>
      <c r="EJC145" s="86"/>
      <c r="EJD145" s="86"/>
      <c r="EJE145" s="86"/>
      <c r="EJF145" s="86"/>
      <c r="EJG145" s="86"/>
      <c r="EJH145" s="86"/>
      <c r="EJI145" s="86"/>
      <c r="EJJ145" s="86"/>
      <c r="EJK145" s="86"/>
      <c r="EJL145" s="86"/>
      <c r="EJM145" s="86"/>
      <c r="EJN145" s="86"/>
      <c r="EJO145" s="86"/>
      <c r="EJP145" s="86"/>
      <c r="EJQ145" s="86"/>
      <c r="EJR145" s="86"/>
      <c r="EJS145" s="86"/>
      <c r="EJT145" s="86"/>
      <c r="EJU145" s="86"/>
      <c r="EJV145" s="86"/>
      <c r="EJW145" s="86"/>
      <c r="EJX145" s="86"/>
      <c r="EJY145" s="86"/>
      <c r="EJZ145" s="86"/>
      <c r="EKA145" s="86"/>
      <c r="EKB145" s="86"/>
      <c r="EKC145" s="86"/>
      <c r="EKD145" s="86"/>
      <c r="EKE145" s="86"/>
      <c r="EKF145" s="86"/>
      <c r="EKG145" s="86"/>
      <c r="EKH145" s="86"/>
      <c r="EKI145" s="86"/>
      <c r="EKJ145" s="86"/>
      <c r="EKK145" s="86"/>
      <c r="EKL145" s="86"/>
      <c r="EKM145" s="86"/>
      <c r="EKN145" s="86"/>
      <c r="EKO145" s="86"/>
      <c r="EKP145" s="86"/>
      <c r="EKQ145" s="86"/>
      <c r="EKR145" s="86"/>
      <c r="EKS145" s="86"/>
      <c r="EKT145" s="86"/>
      <c r="EKU145" s="86"/>
      <c r="EKV145" s="86"/>
      <c r="EKW145" s="86"/>
      <c r="EKX145" s="86"/>
      <c r="EKY145" s="86"/>
      <c r="EKZ145" s="86"/>
      <c r="ELA145" s="86"/>
      <c r="ELB145" s="86"/>
      <c r="ELC145" s="86"/>
      <c r="ELD145" s="86"/>
      <c r="ELE145" s="86"/>
      <c r="ELF145" s="86"/>
      <c r="ELG145" s="86"/>
      <c r="ELH145" s="86"/>
      <c r="ELI145" s="86"/>
      <c r="ELJ145" s="86"/>
      <c r="ELK145" s="86"/>
      <c r="ELL145" s="86"/>
      <c r="ELM145" s="86"/>
      <c r="ELN145" s="86"/>
      <c r="ELO145" s="86"/>
      <c r="ELP145" s="86"/>
      <c r="ELQ145" s="86"/>
      <c r="ELR145" s="86"/>
      <c r="ELS145" s="86"/>
      <c r="ELT145" s="86"/>
      <c r="ELU145" s="86"/>
      <c r="ELV145" s="86"/>
      <c r="ELW145" s="86"/>
      <c r="ELX145" s="86"/>
      <c r="ELY145" s="86"/>
      <c r="ELZ145" s="86"/>
      <c r="EMA145" s="86"/>
      <c r="EMB145" s="86"/>
      <c r="EMC145" s="86"/>
      <c r="EMD145" s="86"/>
      <c r="EME145" s="86"/>
      <c r="EMF145" s="86"/>
      <c r="EMG145" s="86"/>
      <c r="EMH145" s="86"/>
      <c r="EMI145" s="86"/>
      <c r="EMJ145" s="86"/>
      <c r="EMK145" s="86"/>
      <c r="EML145" s="86"/>
      <c r="EMM145" s="86"/>
      <c r="EMN145" s="86"/>
      <c r="EMO145" s="86"/>
      <c r="EMP145" s="86"/>
      <c r="EMQ145" s="86"/>
      <c r="EMR145" s="86"/>
      <c r="EMS145" s="86"/>
      <c r="EMT145" s="86"/>
      <c r="EMU145" s="86"/>
      <c r="EMV145" s="86"/>
      <c r="EMW145" s="86"/>
      <c r="EMX145" s="86"/>
      <c r="EMY145" s="86"/>
      <c r="EMZ145" s="86"/>
      <c r="ENA145" s="86"/>
      <c r="ENB145" s="86"/>
      <c r="ENC145" s="86"/>
      <c r="END145" s="86"/>
      <c r="ENE145" s="86"/>
      <c r="ENF145" s="86"/>
      <c r="ENG145" s="86"/>
      <c r="ENH145" s="86"/>
      <c r="ENI145" s="86"/>
      <c r="ENJ145" s="86"/>
      <c r="ENK145" s="86"/>
      <c r="ENL145" s="86"/>
      <c r="ENM145" s="86"/>
      <c r="ENN145" s="86"/>
      <c r="ENO145" s="86"/>
      <c r="ENP145" s="86"/>
      <c r="ENQ145" s="86"/>
      <c r="ENR145" s="86"/>
      <c r="ENS145" s="86"/>
      <c r="ENT145" s="86"/>
      <c r="ENU145" s="86"/>
      <c r="ENV145" s="86"/>
      <c r="ENW145" s="86"/>
      <c r="ENX145" s="86"/>
      <c r="ENY145" s="86"/>
      <c r="ENZ145" s="86"/>
      <c r="EOA145" s="86"/>
      <c r="EOB145" s="86"/>
      <c r="EOC145" s="86"/>
      <c r="EOD145" s="86"/>
      <c r="EOE145" s="86"/>
      <c r="EOF145" s="86"/>
      <c r="EOG145" s="86"/>
      <c r="EOH145" s="86"/>
      <c r="EOI145" s="86"/>
      <c r="EOJ145" s="86"/>
      <c r="EOK145" s="86"/>
      <c r="EOL145" s="86"/>
      <c r="EOM145" s="86"/>
      <c r="EON145" s="86"/>
      <c r="EOO145" s="86"/>
      <c r="EOP145" s="86"/>
      <c r="EOQ145" s="86"/>
      <c r="EOR145" s="86"/>
      <c r="EOS145" s="86"/>
      <c r="EOT145" s="86"/>
      <c r="EOU145" s="86"/>
      <c r="EOV145" s="86"/>
      <c r="EOW145" s="86"/>
      <c r="EOX145" s="86"/>
      <c r="EOY145" s="86"/>
      <c r="EOZ145" s="86"/>
      <c r="EPA145" s="86"/>
      <c r="EPB145" s="86"/>
      <c r="EPC145" s="86"/>
      <c r="EPD145" s="86"/>
      <c r="EPE145" s="86"/>
      <c r="EPF145" s="86"/>
      <c r="EPG145" s="86"/>
      <c r="EPH145" s="86"/>
      <c r="EPI145" s="86"/>
      <c r="EPJ145" s="86"/>
      <c r="EPK145" s="86"/>
      <c r="EPL145" s="86"/>
      <c r="EPM145" s="86"/>
      <c r="EPN145" s="86"/>
      <c r="EPO145" s="86"/>
      <c r="EPP145" s="86"/>
      <c r="EPQ145" s="86"/>
      <c r="EPR145" s="86"/>
      <c r="EPS145" s="86"/>
      <c r="EPT145" s="86"/>
      <c r="EPU145" s="86"/>
      <c r="EPV145" s="86"/>
      <c r="EPW145" s="86"/>
      <c r="EPX145" s="86"/>
      <c r="EPY145" s="86"/>
      <c r="EPZ145" s="86"/>
      <c r="EQA145" s="86"/>
      <c r="EQB145" s="86"/>
      <c r="EQC145" s="86"/>
      <c r="EQD145" s="86"/>
      <c r="EQE145" s="86"/>
      <c r="EQF145" s="86"/>
      <c r="EQG145" s="86"/>
      <c r="EQH145" s="86"/>
      <c r="EQI145" s="86"/>
      <c r="EQJ145" s="86"/>
      <c r="EQK145" s="86"/>
      <c r="EQL145" s="86"/>
      <c r="EQM145" s="86"/>
      <c r="EQN145" s="86"/>
      <c r="EQO145" s="86"/>
      <c r="EQP145" s="86"/>
      <c r="EQQ145" s="86"/>
      <c r="EQR145" s="86"/>
      <c r="EQS145" s="86"/>
      <c r="EQT145" s="86"/>
      <c r="EQU145" s="86"/>
      <c r="ERB145" s="86"/>
      <c r="ERC145" s="86"/>
      <c r="ERD145" s="86"/>
      <c r="ERE145" s="86"/>
      <c r="ERF145" s="86"/>
      <c r="ERG145" s="86"/>
      <c r="ERH145" s="86"/>
      <c r="ERI145" s="86"/>
      <c r="ERJ145" s="86"/>
      <c r="ERK145" s="86"/>
      <c r="ERL145" s="86"/>
      <c r="ERM145" s="86"/>
      <c r="ERN145" s="86"/>
      <c r="ERO145" s="86"/>
      <c r="ERP145" s="86"/>
      <c r="ERQ145" s="86"/>
      <c r="ERR145" s="86"/>
      <c r="ERS145" s="86"/>
      <c r="ERT145" s="86"/>
      <c r="ERU145" s="86"/>
      <c r="ERV145" s="86"/>
      <c r="ERW145" s="86"/>
      <c r="ERX145" s="86"/>
      <c r="ERY145" s="86"/>
      <c r="ERZ145" s="86"/>
      <c r="ESA145" s="86"/>
      <c r="ESB145" s="86"/>
      <c r="ESC145" s="86"/>
      <c r="ESD145" s="86"/>
      <c r="ESE145" s="86"/>
      <c r="ESF145" s="86"/>
      <c r="ESG145" s="86"/>
      <c r="ESH145" s="86"/>
      <c r="ESI145" s="86"/>
      <c r="ESJ145" s="86"/>
      <c r="ESK145" s="86"/>
      <c r="ESL145" s="86"/>
      <c r="ESM145" s="86"/>
      <c r="ESN145" s="86"/>
      <c r="ESO145" s="86"/>
      <c r="ESP145" s="86"/>
      <c r="ESQ145" s="86"/>
      <c r="ESR145" s="86"/>
      <c r="ESS145" s="86"/>
      <c r="EST145" s="86"/>
      <c r="ESU145" s="86"/>
      <c r="ESV145" s="86"/>
      <c r="ESW145" s="86"/>
      <c r="ESX145" s="86"/>
      <c r="ESY145" s="86"/>
      <c r="ESZ145" s="86"/>
      <c r="ETA145" s="86"/>
      <c r="ETB145" s="86"/>
      <c r="ETC145" s="86"/>
      <c r="ETD145" s="86"/>
      <c r="ETE145" s="86"/>
      <c r="ETF145" s="86"/>
      <c r="ETG145" s="86"/>
      <c r="ETH145" s="86"/>
      <c r="ETI145" s="86"/>
      <c r="ETJ145" s="86"/>
      <c r="ETK145" s="86"/>
      <c r="ETL145" s="86"/>
      <c r="ETM145" s="86"/>
      <c r="ETN145" s="86"/>
      <c r="ETO145" s="86"/>
      <c r="ETP145" s="86"/>
      <c r="ETQ145" s="86"/>
      <c r="ETR145" s="86"/>
      <c r="ETS145" s="86"/>
      <c r="ETT145" s="86"/>
      <c r="ETU145" s="86"/>
      <c r="ETV145" s="86"/>
      <c r="ETW145" s="86"/>
      <c r="ETX145" s="86"/>
      <c r="ETY145" s="86"/>
      <c r="ETZ145" s="86"/>
      <c r="EUA145" s="86"/>
      <c r="EUB145" s="86"/>
      <c r="EUC145" s="86"/>
      <c r="EUD145" s="86"/>
      <c r="EUE145" s="86"/>
      <c r="EUF145" s="86"/>
      <c r="EUG145" s="86"/>
      <c r="EUH145" s="86"/>
      <c r="EUI145" s="86"/>
      <c r="EUJ145" s="86"/>
      <c r="EUK145" s="86"/>
      <c r="EUL145" s="86"/>
      <c r="EUM145" s="86"/>
      <c r="EUN145" s="86"/>
      <c r="EUO145" s="86"/>
      <c r="EUP145" s="86"/>
      <c r="EUQ145" s="86"/>
      <c r="EUR145" s="86"/>
      <c r="EUS145" s="86"/>
      <c r="EUT145" s="86"/>
      <c r="EUU145" s="86"/>
      <c r="EUV145" s="86"/>
      <c r="EUW145" s="86"/>
      <c r="EUX145" s="86"/>
      <c r="EUY145" s="86"/>
      <c r="EUZ145" s="86"/>
      <c r="EVA145" s="86"/>
      <c r="EVB145" s="86"/>
      <c r="EVC145" s="86"/>
      <c r="EVD145" s="86"/>
      <c r="EVE145" s="86"/>
      <c r="EVF145" s="86"/>
      <c r="EVG145" s="86"/>
      <c r="EVH145" s="86"/>
      <c r="EVI145" s="86"/>
      <c r="EVJ145" s="86"/>
      <c r="EVK145" s="86"/>
      <c r="EVL145" s="86"/>
      <c r="EVM145" s="86"/>
      <c r="EVN145" s="86"/>
      <c r="EVO145" s="86"/>
      <c r="EVP145" s="86"/>
      <c r="EVQ145" s="86"/>
      <c r="EVR145" s="86"/>
      <c r="EVS145" s="86"/>
      <c r="EVT145" s="86"/>
      <c r="EVU145" s="86"/>
      <c r="EVV145" s="86"/>
      <c r="EVW145" s="86"/>
      <c r="EVX145" s="86"/>
      <c r="EVY145" s="86"/>
      <c r="EVZ145" s="86"/>
      <c r="EWA145" s="86"/>
      <c r="EWB145" s="86"/>
      <c r="EWC145" s="86"/>
      <c r="EWD145" s="86"/>
      <c r="EWE145" s="86"/>
      <c r="EWF145" s="86"/>
      <c r="EWG145" s="86"/>
      <c r="EWH145" s="86"/>
      <c r="EWI145" s="86"/>
      <c r="EWJ145" s="86"/>
      <c r="EWK145" s="86"/>
      <c r="EWL145" s="86"/>
      <c r="EWM145" s="86"/>
      <c r="EWN145" s="86"/>
      <c r="EWO145" s="86"/>
      <c r="EWP145" s="86"/>
      <c r="EWQ145" s="86"/>
      <c r="EWR145" s="86"/>
      <c r="EWS145" s="86"/>
      <c r="EWT145" s="86"/>
      <c r="EWU145" s="86"/>
      <c r="EWV145" s="86"/>
      <c r="EWW145" s="86"/>
      <c r="EWX145" s="86"/>
      <c r="EWY145" s="86"/>
      <c r="EWZ145" s="86"/>
      <c r="EXA145" s="86"/>
      <c r="EXB145" s="86"/>
      <c r="EXC145" s="86"/>
      <c r="EXD145" s="86"/>
      <c r="EXE145" s="86"/>
      <c r="EXF145" s="86"/>
      <c r="EXG145" s="86"/>
      <c r="EXH145" s="86"/>
      <c r="EXI145" s="86"/>
      <c r="EXJ145" s="86"/>
      <c r="EXK145" s="86"/>
      <c r="EXL145" s="86"/>
      <c r="EXM145" s="86"/>
      <c r="EXN145" s="86"/>
      <c r="EXO145" s="86"/>
      <c r="EXP145" s="86"/>
      <c r="EXQ145" s="86"/>
      <c r="EXR145" s="86"/>
      <c r="EXS145" s="86"/>
      <c r="EXT145" s="86"/>
      <c r="EXU145" s="86"/>
      <c r="EXV145" s="86"/>
      <c r="EXW145" s="86"/>
      <c r="EXX145" s="86"/>
      <c r="EXY145" s="86"/>
      <c r="EXZ145" s="86"/>
      <c r="EYA145" s="86"/>
      <c r="EYB145" s="86"/>
      <c r="EYC145" s="86"/>
      <c r="EYD145" s="86"/>
      <c r="EYE145" s="86"/>
      <c r="EYF145" s="86"/>
      <c r="EYG145" s="86"/>
      <c r="EYH145" s="86"/>
      <c r="EYI145" s="86"/>
      <c r="EYJ145" s="86"/>
      <c r="EYK145" s="86"/>
      <c r="EYL145" s="86"/>
      <c r="EYM145" s="86"/>
      <c r="EYN145" s="86"/>
      <c r="EYO145" s="86"/>
      <c r="EYP145" s="86"/>
      <c r="EYQ145" s="86"/>
      <c r="EYR145" s="86"/>
      <c r="EYS145" s="86"/>
      <c r="EYT145" s="86"/>
      <c r="EYU145" s="86"/>
      <c r="EYV145" s="86"/>
      <c r="EYW145" s="86"/>
      <c r="EYX145" s="86"/>
      <c r="EYY145" s="86"/>
      <c r="EYZ145" s="86"/>
      <c r="EZA145" s="86"/>
      <c r="EZB145" s="86"/>
      <c r="EZC145" s="86"/>
      <c r="EZD145" s="86"/>
      <c r="EZE145" s="86"/>
      <c r="EZF145" s="86"/>
      <c r="EZG145" s="86"/>
      <c r="EZH145" s="86"/>
      <c r="EZI145" s="86"/>
      <c r="EZJ145" s="86"/>
      <c r="EZK145" s="86"/>
      <c r="EZL145" s="86"/>
      <c r="EZM145" s="86"/>
      <c r="EZN145" s="86"/>
      <c r="EZO145" s="86"/>
      <c r="EZP145" s="86"/>
      <c r="EZQ145" s="86"/>
      <c r="EZR145" s="86"/>
      <c r="EZS145" s="86"/>
      <c r="EZT145" s="86"/>
      <c r="EZU145" s="86"/>
      <c r="EZV145" s="86"/>
      <c r="EZW145" s="86"/>
      <c r="EZX145" s="86"/>
      <c r="EZY145" s="86"/>
      <c r="EZZ145" s="86"/>
      <c r="FAA145" s="86"/>
      <c r="FAB145" s="86"/>
      <c r="FAC145" s="86"/>
      <c r="FAD145" s="86"/>
      <c r="FAE145" s="86"/>
      <c r="FAF145" s="86"/>
      <c r="FAG145" s="86"/>
      <c r="FAH145" s="86"/>
      <c r="FAI145" s="86"/>
      <c r="FAJ145" s="86"/>
      <c r="FAK145" s="86"/>
      <c r="FAL145" s="86"/>
      <c r="FAM145" s="86"/>
      <c r="FAN145" s="86"/>
      <c r="FAO145" s="86"/>
      <c r="FAP145" s="86"/>
      <c r="FAQ145" s="86"/>
      <c r="FAX145" s="86"/>
      <c r="FAY145" s="86"/>
      <c r="FAZ145" s="86"/>
      <c r="FBA145" s="86"/>
      <c r="FBB145" s="86"/>
      <c r="FBC145" s="86"/>
      <c r="FBD145" s="86"/>
      <c r="FBE145" s="86"/>
      <c r="FBF145" s="86"/>
      <c r="FBG145" s="86"/>
      <c r="FBH145" s="86"/>
      <c r="FBI145" s="86"/>
      <c r="FBJ145" s="86"/>
      <c r="FBK145" s="86"/>
      <c r="FBL145" s="86"/>
      <c r="FBM145" s="86"/>
      <c r="FBN145" s="86"/>
      <c r="FBO145" s="86"/>
      <c r="FBP145" s="86"/>
      <c r="FBQ145" s="86"/>
      <c r="FBR145" s="86"/>
      <c r="FBS145" s="86"/>
      <c r="FBT145" s="86"/>
      <c r="FBU145" s="86"/>
      <c r="FBV145" s="86"/>
      <c r="FBW145" s="86"/>
      <c r="FBX145" s="86"/>
      <c r="FBY145" s="86"/>
      <c r="FBZ145" s="86"/>
      <c r="FCA145" s="86"/>
      <c r="FCB145" s="86"/>
      <c r="FCC145" s="86"/>
      <c r="FCD145" s="86"/>
      <c r="FCE145" s="86"/>
      <c r="FCF145" s="86"/>
      <c r="FCG145" s="86"/>
      <c r="FCH145" s="86"/>
      <c r="FCI145" s="86"/>
      <c r="FCJ145" s="86"/>
      <c r="FCK145" s="86"/>
      <c r="FCL145" s="86"/>
      <c r="FCM145" s="86"/>
      <c r="FCN145" s="86"/>
      <c r="FCO145" s="86"/>
      <c r="FCP145" s="86"/>
      <c r="FCQ145" s="86"/>
      <c r="FCR145" s="86"/>
      <c r="FCS145" s="86"/>
      <c r="FCT145" s="86"/>
      <c r="FCU145" s="86"/>
      <c r="FCV145" s="86"/>
      <c r="FCW145" s="86"/>
      <c r="FCX145" s="86"/>
      <c r="FCY145" s="86"/>
      <c r="FCZ145" s="86"/>
      <c r="FDA145" s="86"/>
      <c r="FDB145" s="86"/>
      <c r="FDC145" s="86"/>
      <c r="FDD145" s="86"/>
      <c r="FDE145" s="86"/>
      <c r="FDF145" s="86"/>
      <c r="FDG145" s="86"/>
      <c r="FDH145" s="86"/>
      <c r="FDI145" s="86"/>
      <c r="FDJ145" s="86"/>
      <c r="FDK145" s="86"/>
      <c r="FDL145" s="86"/>
      <c r="FDM145" s="86"/>
      <c r="FDN145" s="86"/>
      <c r="FDO145" s="86"/>
      <c r="FDP145" s="86"/>
      <c r="FDQ145" s="86"/>
      <c r="FDR145" s="86"/>
      <c r="FDS145" s="86"/>
      <c r="FDT145" s="86"/>
      <c r="FDU145" s="86"/>
      <c r="FDV145" s="86"/>
      <c r="FDW145" s="86"/>
      <c r="FDX145" s="86"/>
      <c r="FDY145" s="86"/>
      <c r="FDZ145" s="86"/>
      <c r="FEA145" s="86"/>
      <c r="FEB145" s="86"/>
      <c r="FEC145" s="86"/>
      <c r="FED145" s="86"/>
      <c r="FEE145" s="86"/>
      <c r="FEF145" s="86"/>
      <c r="FEG145" s="86"/>
      <c r="FEH145" s="86"/>
      <c r="FEI145" s="86"/>
      <c r="FEJ145" s="86"/>
      <c r="FEK145" s="86"/>
      <c r="FEL145" s="86"/>
      <c r="FEM145" s="86"/>
      <c r="FEN145" s="86"/>
      <c r="FEO145" s="86"/>
      <c r="FEP145" s="86"/>
      <c r="FEQ145" s="86"/>
      <c r="FER145" s="86"/>
      <c r="FES145" s="86"/>
      <c r="FET145" s="86"/>
      <c r="FEU145" s="86"/>
      <c r="FEV145" s="86"/>
      <c r="FEW145" s="86"/>
      <c r="FEX145" s="86"/>
      <c r="FEY145" s="86"/>
      <c r="FEZ145" s="86"/>
      <c r="FFA145" s="86"/>
      <c r="FFB145" s="86"/>
      <c r="FFC145" s="86"/>
      <c r="FFD145" s="86"/>
      <c r="FFE145" s="86"/>
      <c r="FFF145" s="86"/>
      <c r="FFG145" s="86"/>
      <c r="FFH145" s="86"/>
      <c r="FFI145" s="86"/>
      <c r="FFJ145" s="86"/>
      <c r="FFK145" s="86"/>
      <c r="FFL145" s="86"/>
      <c r="FFM145" s="86"/>
      <c r="FFN145" s="86"/>
      <c r="FFO145" s="86"/>
      <c r="FFP145" s="86"/>
      <c r="FFQ145" s="86"/>
      <c r="FFR145" s="86"/>
      <c r="FFS145" s="86"/>
      <c r="FFT145" s="86"/>
      <c r="FFU145" s="86"/>
      <c r="FFV145" s="86"/>
      <c r="FFW145" s="86"/>
      <c r="FFX145" s="86"/>
      <c r="FFY145" s="86"/>
      <c r="FFZ145" s="86"/>
      <c r="FGA145" s="86"/>
      <c r="FGB145" s="86"/>
      <c r="FGC145" s="86"/>
      <c r="FGD145" s="86"/>
      <c r="FGE145" s="86"/>
      <c r="FGF145" s="86"/>
      <c r="FGG145" s="86"/>
      <c r="FGH145" s="86"/>
      <c r="FGI145" s="86"/>
      <c r="FGJ145" s="86"/>
      <c r="FGK145" s="86"/>
      <c r="FGL145" s="86"/>
      <c r="FGM145" s="86"/>
      <c r="FGN145" s="86"/>
      <c r="FGO145" s="86"/>
      <c r="FGP145" s="86"/>
      <c r="FGQ145" s="86"/>
      <c r="FGR145" s="86"/>
      <c r="FGS145" s="86"/>
      <c r="FGT145" s="86"/>
      <c r="FGU145" s="86"/>
      <c r="FGV145" s="86"/>
      <c r="FGW145" s="86"/>
      <c r="FGX145" s="86"/>
      <c r="FGY145" s="86"/>
      <c r="FGZ145" s="86"/>
      <c r="FHA145" s="86"/>
      <c r="FHB145" s="86"/>
      <c r="FHC145" s="86"/>
      <c r="FHD145" s="86"/>
      <c r="FHE145" s="86"/>
      <c r="FHF145" s="86"/>
      <c r="FHG145" s="86"/>
      <c r="FHH145" s="86"/>
      <c r="FHI145" s="86"/>
      <c r="FHJ145" s="86"/>
      <c r="FHK145" s="86"/>
      <c r="FHL145" s="86"/>
      <c r="FHM145" s="86"/>
      <c r="FHN145" s="86"/>
      <c r="FHO145" s="86"/>
      <c r="FHP145" s="86"/>
      <c r="FHQ145" s="86"/>
      <c r="FHR145" s="86"/>
      <c r="FHS145" s="86"/>
      <c r="FHT145" s="86"/>
      <c r="FHU145" s="86"/>
      <c r="FHV145" s="86"/>
      <c r="FHW145" s="86"/>
      <c r="FHX145" s="86"/>
      <c r="FHY145" s="86"/>
      <c r="FHZ145" s="86"/>
      <c r="FIA145" s="86"/>
      <c r="FIB145" s="86"/>
      <c r="FIC145" s="86"/>
      <c r="FID145" s="86"/>
      <c r="FIE145" s="86"/>
      <c r="FIF145" s="86"/>
      <c r="FIG145" s="86"/>
      <c r="FIH145" s="86"/>
      <c r="FII145" s="86"/>
      <c r="FIJ145" s="86"/>
      <c r="FIK145" s="86"/>
      <c r="FIL145" s="86"/>
      <c r="FIM145" s="86"/>
      <c r="FIN145" s="86"/>
      <c r="FIO145" s="86"/>
      <c r="FIP145" s="86"/>
      <c r="FIQ145" s="86"/>
      <c r="FIR145" s="86"/>
      <c r="FIS145" s="86"/>
      <c r="FIT145" s="86"/>
      <c r="FIU145" s="86"/>
      <c r="FIV145" s="86"/>
      <c r="FIW145" s="86"/>
      <c r="FIX145" s="86"/>
      <c r="FIY145" s="86"/>
      <c r="FIZ145" s="86"/>
      <c r="FJA145" s="86"/>
      <c r="FJB145" s="86"/>
      <c r="FJC145" s="86"/>
      <c r="FJD145" s="86"/>
      <c r="FJE145" s="86"/>
      <c r="FJF145" s="86"/>
      <c r="FJG145" s="86"/>
      <c r="FJH145" s="86"/>
      <c r="FJI145" s="86"/>
      <c r="FJJ145" s="86"/>
      <c r="FJK145" s="86"/>
      <c r="FJL145" s="86"/>
      <c r="FJM145" s="86"/>
      <c r="FJN145" s="86"/>
      <c r="FJO145" s="86"/>
      <c r="FJP145" s="86"/>
      <c r="FJQ145" s="86"/>
      <c r="FJR145" s="86"/>
      <c r="FJS145" s="86"/>
      <c r="FJT145" s="86"/>
      <c r="FJU145" s="86"/>
      <c r="FJV145" s="86"/>
      <c r="FJW145" s="86"/>
      <c r="FJX145" s="86"/>
      <c r="FJY145" s="86"/>
      <c r="FJZ145" s="86"/>
      <c r="FKA145" s="86"/>
      <c r="FKB145" s="86"/>
      <c r="FKC145" s="86"/>
      <c r="FKD145" s="86"/>
      <c r="FKE145" s="86"/>
      <c r="FKF145" s="86"/>
      <c r="FKG145" s="86"/>
      <c r="FKH145" s="86"/>
      <c r="FKI145" s="86"/>
      <c r="FKJ145" s="86"/>
      <c r="FKK145" s="86"/>
      <c r="FKL145" s="86"/>
      <c r="FKM145" s="86"/>
      <c r="FKT145" s="86"/>
      <c r="FKU145" s="86"/>
      <c r="FKV145" s="86"/>
      <c r="FKW145" s="86"/>
      <c r="FKX145" s="86"/>
      <c r="FKY145" s="86"/>
      <c r="FKZ145" s="86"/>
      <c r="FLA145" s="86"/>
      <c r="FLB145" s="86"/>
      <c r="FLC145" s="86"/>
      <c r="FLD145" s="86"/>
      <c r="FLE145" s="86"/>
      <c r="FLF145" s="86"/>
      <c r="FLG145" s="86"/>
      <c r="FLH145" s="86"/>
      <c r="FLI145" s="86"/>
      <c r="FLJ145" s="86"/>
      <c r="FLK145" s="86"/>
      <c r="FLL145" s="86"/>
      <c r="FLM145" s="86"/>
      <c r="FLN145" s="86"/>
      <c r="FLO145" s="86"/>
      <c r="FLP145" s="86"/>
      <c r="FLQ145" s="86"/>
      <c r="FLR145" s="86"/>
      <c r="FLS145" s="86"/>
      <c r="FLT145" s="86"/>
      <c r="FLU145" s="86"/>
      <c r="FLV145" s="86"/>
      <c r="FLW145" s="86"/>
      <c r="FLX145" s="86"/>
      <c r="FLY145" s="86"/>
      <c r="FLZ145" s="86"/>
      <c r="FMA145" s="86"/>
      <c r="FMB145" s="86"/>
      <c r="FMC145" s="86"/>
      <c r="FMD145" s="86"/>
      <c r="FME145" s="86"/>
      <c r="FMF145" s="86"/>
      <c r="FMG145" s="86"/>
      <c r="FMH145" s="86"/>
      <c r="FMI145" s="86"/>
      <c r="FMJ145" s="86"/>
      <c r="FMK145" s="86"/>
      <c r="FML145" s="86"/>
      <c r="FMM145" s="86"/>
      <c r="FMN145" s="86"/>
      <c r="FMO145" s="86"/>
      <c r="FMP145" s="86"/>
      <c r="FMQ145" s="86"/>
      <c r="FMR145" s="86"/>
      <c r="FMS145" s="86"/>
      <c r="FMT145" s="86"/>
      <c r="FMU145" s="86"/>
      <c r="FMV145" s="86"/>
      <c r="FMW145" s="86"/>
      <c r="FMX145" s="86"/>
      <c r="FMY145" s="86"/>
      <c r="FMZ145" s="86"/>
      <c r="FNA145" s="86"/>
      <c r="FNB145" s="86"/>
      <c r="FNC145" s="86"/>
      <c r="FND145" s="86"/>
      <c r="FNE145" s="86"/>
      <c r="FNF145" s="86"/>
      <c r="FNG145" s="86"/>
      <c r="FNH145" s="86"/>
      <c r="FNI145" s="86"/>
      <c r="FNJ145" s="86"/>
      <c r="FNK145" s="86"/>
      <c r="FNL145" s="86"/>
      <c r="FNM145" s="86"/>
      <c r="FNN145" s="86"/>
      <c r="FNO145" s="86"/>
      <c r="FNP145" s="86"/>
      <c r="FNQ145" s="86"/>
      <c r="FNR145" s="86"/>
      <c r="FNS145" s="86"/>
      <c r="FNT145" s="86"/>
      <c r="FNU145" s="86"/>
      <c r="FNV145" s="86"/>
      <c r="FNW145" s="86"/>
      <c r="FNX145" s="86"/>
      <c r="FNY145" s="86"/>
      <c r="FNZ145" s="86"/>
      <c r="FOA145" s="86"/>
      <c r="FOB145" s="86"/>
      <c r="FOC145" s="86"/>
      <c r="FOD145" s="86"/>
      <c r="FOE145" s="86"/>
      <c r="FOF145" s="86"/>
      <c r="FOG145" s="86"/>
      <c r="FOH145" s="86"/>
      <c r="FOI145" s="86"/>
      <c r="FOJ145" s="86"/>
      <c r="FOK145" s="86"/>
      <c r="FOL145" s="86"/>
      <c r="FOM145" s="86"/>
      <c r="FON145" s="86"/>
      <c r="FOO145" s="86"/>
      <c r="FOP145" s="86"/>
      <c r="FOQ145" s="86"/>
      <c r="FOR145" s="86"/>
      <c r="FOS145" s="86"/>
      <c r="FOT145" s="86"/>
      <c r="FOU145" s="86"/>
      <c r="FOV145" s="86"/>
      <c r="FOW145" s="86"/>
      <c r="FOX145" s="86"/>
      <c r="FOY145" s="86"/>
      <c r="FOZ145" s="86"/>
      <c r="FPA145" s="86"/>
      <c r="FPB145" s="86"/>
      <c r="FPC145" s="86"/>
      <c r="FPD145" s="86"/>
      <c r="FPE145" s="86"/>
      <c r="FPF145" s="86"/>
      <c r="FPG145" s="86"/>
      <c r="FPH145" s="86"/>
      <c r="FPI145" s="86"/>
      <c r="FPJ145" s="86"/>
      <c r="FPK145" s="86"/>
      <c r="FPL145" s="86"/>
      <c r="FPM145" s="86"/>
      <c r="FPN145" s="86"/>
      <c r="FPO145" s="86"/>
      <c r="FPP145" s="86"/>
      <c r="FPQ145" s="86"/>
      <c r="FPR145" s="86"/>
      <c r="FPS145" s="86"/>
      <c r="FPT145" s="86"/>
      <c r="FPU145" s="86"/>
      <c r="FPV145" s="86"/>
      <c r="FPW145" s="86"/>
      <c r="FPX145" s="86"/>
      <c r="FPY145" s="86"/>
      <c r="FPZ145" s="86"/>
      <c r="FQA145" s="86"/>
      <c r="FQB145" s="86"/>
      <c r="FQC145" s="86"/>
      <c r="FQD145" s="86"/>
      <c r="FQE145" s="86"/>
      <c r="FQF145" s="86"/>
      <c r="FQG145" s="86"/>
      <c r="FQH145" s="86"/>
      <c r="FQI145" s="86"/>
      <c r="FQJ145" s="86"/>
      <c r="FQK145" s="86"/>
      <c r="FQL145" s="86"/>
      <c r="FQM145" s="86"/>
      <c r="FQN145" s="86"/>
      <c r="FQO145" s="86"/>
      <c r="FQP145" s="86"/>
      <c r="FQQ145" s="86"/>
      <c r="FQR145" s="86"/>
      <c r="FQS145" s="86"/>
      <c r="FQT145" s="86"/>
      <c r="FQU145" s="86"/>
      <c r="FQV145" s="86"/>
      <c r="FQW145" s="86"/>
      <c r="FQX145" s="86"/>
      <c r="FQY145" s="86"/>
      <c r="FQZ145" s="86"/>
      <c r="FRA145" s="86"/>
      <c r="FRB145" s="86"/>
      <c r="FRC145" s="86"/>
      <c r="FRD145" s="86"/>
      <c r="FRE145" s="86"/>
      <c r="FRF145" s="86"/>
      <c r="FRG145" s="86"/>
      <c r="FRH145" s="86"/>
      <c r="FRI145" s="86"/>
      <c r="FRJ145" s="86"/>
      <c r="FRK145" s="86"/>
      <c r="FRL145" s="86"/>
      <c r="FRM145" s="86"/>
      <c r="FRN145" s="86"/>
      <c r="FRO145" s="86"/>
      <c r="FRP145" s="86"/>
      <c r="FRQ145" s="86"/>
      <c r="FRR145" s="86"/>
      <c r="FRS145" s="86"/>
      <c r="FRT145" s="86"/>
      <c r="FRU145" s="86"/>
      <c r="FRV145" s="86"/>
      <c r="FRW145" s="86"/>
      <c r="FRX145" s="86"/>
      <c r="FRY145" s="86"/>
      <c r="FRZ145" s="86"/>
      <c r="FSA145" s="86"/>
      <c r="FSB145" s="86"/>
      <c r="FSC145" s="86"/>
      <c r="FSD145" s="86"/>
      <c r="FSE145" s="86"/>
      <c r="FSF145" s="86"/>
      <c r="FSG145" s="86"/>
      <c r="FSH145" s="86"/>
      <c r="FSI145" s="86"/>
      <c r="FSJ145" s="86"/>
      <c r="FSK145" s="86"/>
      <c r="FSL145" s="86"/>
      <c r="FSM145" s="86"/>
      <c r="FSN145" s="86"/>
      <c r="FSO145" s="86"/>
      <c r="FSP145" s="86"/>
      <c r="FSQ145" s="86"/>
      <c r="FSR145" s="86"/>
      <c r="FSS145" s="86"/>
      <c r="FST145" s="86"/>
      <c r="FSU145" s="86"/>
      <c r="FSV145" s="86"/>
      <c r="FSW145" s="86"/>
      <c r="FSX145" s="86"/>
      <c r="FSY145" s="86"/>
      <c r="FSZ145" s="86"/>
      <c r="FTA145" s="86"/>
      <c r="FTB145" s="86"/>
      <c r="FTC145" s="86"/>
      <c r="FTD145" s="86"/>
      <c r="FTE145" s="86"/>
      <c r="FTF145" s="86"/>
      <c r="FTG145" s="86"/>
      <c r="FTH145" s="86"/>
      <c r="FTI145" s="86"/>
      <c r="FTJ145" s="86"/>
      <c r="FTK145" s="86"/>
      <c r="FTL145" s="86"/>
      <c r="FTM145" s="86"/>
      <c r="FTN145" s="86"/>
      <c r="FTO145" s="86"/>
      <c r="FTP145" s="86"/>
      <c r="FTQ145" s="86"/>
      <c r="FTR145" s="86"/>
      <c r="FTS145" s="86"/>
      <c r="FTT145" s="86"/>
      <c r="FTU145" s="86"/>
      <c r="FTV145" s="86"/>
      <c r="FTW145" s="86"/>
      <c r="FTX145" s="86"/>
      <c r="FTY145" s="86"/>
      <c r="FTZ145" s="86"/>
      <c r="FUA145" s="86"/>
      <c r="FUB145" s="86"/>
      <c r="FUC145" s="86"/>
      <c r="FUD145" s="86"/>
      <c r="FUE145" s="86"/>
      <c r="FUF145" s="86"/>
      <c r="FUG145" s="86"/>
      <c r="FUH145" s="86"/>
      <c r="FUI145" s="86"/>
      <c r="FUP145" s="86"/>
      <c r="FUQ145" s="86"/>
      <c r="FUR145" s="86"/>
      <c r="FUS145" s="86"/>
      <c r="FUT145" s="86"/>
      <c r="FUU145" s="86"/>
      <c r="FUV145" s="86"/>
      <c r="FUW145" s="86"/>
      <c r="FUX145" s="86"/>
      <c r="FUY145" s="86"/>
      <c r="FUZ145" s="86"/>
      <c r="FVA145" s="86"/>
      <c r="FVB145" s="86"/>
      <c r="FVC145" s="86"/>
      <c r="FVD145" s="86"/>
      <c r="FVE145" s="86"/>
      <c r="FVF145" s="86"/>
      <c r="FVG145" s="86"/>
      <c r="FVH145" s="86"/>
      <c r="FVI145" s="86"/>
      <c r="FVJ145" s="86"/>
      <c r="FVK145" s="86"/>
      <c r="FVL145" s="86"/>
      <c r="FVM145" s="86"/>
      <c r="FVN145" s="86"/>
      <c r="FVO145" s="86"/>
      <c r="FVP145" s="86"/>
      <c r="FVQ145" s="86"/>
      <c r="FVR145" s="86"/>
      <c r="FVS145" s="86"/>
      <c r="FVT145" s="86"/>
      <c r="FVU145" s="86"/>
      <c r="FVV145" s="86"/>
      <c r="FVW145" s="86"/>
      <c r="FVX145" s="86"/>
      <c r="FVY145" s="86"/>
      <c r="FVZ145" s="86"/>
      <c r="FWA145" s="86"/>
      <c r="FWB145" s="86"/>
      <c r="FWC145" s="86"/>
      <c r="FWD145" s="86"/>
      <c r="FWE145" s="86"/>
      <c r="FWF145" s="86"/>
      <c r="FWG145" s="86"/>
      <c r="FWH145" s="86"/>
      <c r="FWI145" s="86"/>
      <c r="FWJ145" s="86"/>
      <c r="FWK145" s="86"/>
      <c r="FWL145" s="86"/>
      <c r="FWM145" s="86"/>
      <c r="FWN145" s="86"/>
      <c r="FWO145" s="86"/>
      <c r="FWP145" s="86"/>
      <c r="FWQ145" s="86"/>
      <c r="FWR145" s="86"/>
      <c r="FWS145" s="86"/>
      <c r="FWT145" s="86"/>
      <c r="FWU145" s="86"/>
      <c r="FWV145" s="86"/>
      <c r="FWW145" s="86"/>
      <c r="FWX145" s="86"/>
      <c r="FWY145" s="86"/>
      <c r="FWZ145" s="86"/>
      <c r="FXA145" s="86"/>
      <c r="FXB145" s="86"/>
      <c r="FXC145" s="86"/>
      <c r="FXD145" s="86"/>
      <c r="FXE145" s="86"/>
      <c r="FXF145" s="86"/>
      <c r="FXG145" s="86"/>
      <c r="FXH145" s="86"/>
      <c r="FXI145" s="86"/>
      <c r="FXJ145" s="86"/>
      <c r="FXK145" s="86"/>
      <c r="FXL145" s="86"/>
      <c r="FXM145" s="86"/>
      <c r="FXN145" s="86"/>
      <c r="FXO145" s="86"/>
      <c r="FXP145" s="86"/>
      <c r="FXQ145" s="86"/>
      <c r="FXR145" s="86"/>
      <c r="FXS145" s="86"/>
      <c r="FXT145" s="86"/>
      <c r="FXU145" s="86"/>
      <c r="FXV145" s="86"/>
      <c r="FXW145" s="86"/>
      <c r="FXX145" s="86"/>
      <c r="FXY145" s="86"/>
      <c r="FXZ145" s="86"/>
      <c r="FYA145" s="86"/>
      <c r="FYB145" s="86"/>
      <c r="FYC145" s="86"/>
      <c r="FYD145" s="86"/>
      <c r="FYE145" s="86"/>
      <c r="FYF145" s="86"/>
      <c r="FYG145" s="86"/>
      <c r="FYH145" s="86"/>
      <c r="FYI145" s="86"/>
      <c r="FYJ145" s="86"/>
      <c r="FYK145" s="86"/>
      <c r="FYL145" s="86"/>
      <c r="FYM145" s="86"/>
      <c r="FYN145" s="86"/>
      <c r="FYO145" s="86"/>
      <c r="FYP145" s="86"/>
      <c r="FYQ145" s="86"/>
      <c r="FYR145" s="86"/>
      <c r="FYS145" s="86"/>
      <c r="FYT145" s="86"/>
      <c r="FYU145" s="86"/>
      <c r="FYV145" s="86"/>
      <c r="FYW145" s="86"/>
      <c r="FYX145" s="86"/>
      <c r="FYY145" s="86"/>
      <c r="FYZ145" s="86"/>
      <c r="FZA145" s="86"/>
      <c r="FZB145" s="86"/>
      <c r="FZC145" s="86"/>
      <c r="FZD145" s="86"/>
      <c r="FZE145" s="86"/>
      <c r="FZF145" s="86"/>
      <c r="FZG145" s="86"/>
      <c r="FZH145" s="86"/>
      <c r="FZI145" s="86"/>
      <c r="FZJ145" s="86"/>
      <c r="FZK145" s="86"/>
      <c r="FZL145" s="86"/>
      <c r="FZM145" s="86"/>
      <c r="FZN145" s="86"/>
      <c r="FZO145" s="86"/>
      <c r="FZP145" s="86"/>
      <c r="FZQ145" s="86"/>
      <c r="FZR145" s="86"/>
      <c r="FZS145" s="86"/>
      <c r="FZT145" s="86"/>
      <c r="FZU145" s="86"/>
      <c r="FZV145" s="86"/>
      <c r="FZW145" s="86"/>
      <c r="FZX145" s="86"/>
      <c r="FZY145" s="86"/>
      <c r="FZZ145" s="86"/>
      <c r="GAA145" s="86"/>
      <c r="GAB145" s="86"/>
      <c r="GAC145" s="86"/>
      <c r="GAD145" s="86"/>
      <c r="GAE145" s="86"/>
      <c r="GAF145" s="86"/>
      <c r="GAG145" s="86"/>
      <c r="GAH145" s="86"/>
      <c r="GAI145" s="86"/>
      <c r="GAJ145" s="86"/>
      <c r="GAK145" s="86"/>
      <c r="GAL145" s="86"/>
      <c r="GAM145" s="86"/>
      <c r="GAN145" s="86"/>
      <c r="GAO145" s="86"/>
      <c r="GAP145" s="86"/>
      <c r="GAQ145" s="86"/>
      <c r="GAR145" s="86"/>
      <c r="GAS145" s="86"/>
      <c r="GAT145" s="86"/>
      <c r="GAU145" s="86"/>
      <c r="GAV145" s="86"/>
      <c r="GAW145" s="86"/>
      <c r="GAX145" s="86"/>
      <c r="GAY145" s="86"/>
      <c r="GAZ145" s="86"/>
      <c r="GBA145" s="86"/>
      <c r="GBB145" s="86"/>
      <c r="GBC145" s="86"/>
      <c r="GBD145" s="86"/>
      <c r="GBE145" s="86"/>
      <c r="GBF145" s="86"/>
      <c r="GBG145" s="86"/>
      <c r="GBH145" s="86"/>
      <c r="GBI145" s="86"/>
      <c r="GBJ145" s="86"/>
      <c r="GBK145" s="86"/>
      <c r="GBL145" s="86"/>
      <c r="GBM145" s="86"/>
      <c r="GBN145" s="86"/>
      <c r="GBO145" s="86"/>
      <c r="GBP145" s="86"/>
      <c r="GBQ145" s="86"/>
      <c r="GBR145" s="86"/>
      <c r="GBS145" s="86"/>
      <c r="GBT145" s="86"/>
      <c r="GBU145" s="86"/>
      <c r="GBV145" s="86"/>
      <c r="GBW145" s="86"/>
      <c r="GBX145" s="86"/>
      <c r="GBY145" s="86"/>
      <c r="GBZ145" s="86"/>
      <c r="GCA145" s="86"/>
      <c r="GCB145" s="86"/>
      <c r="GCC145" s="86"/>
      <c r="GCD145" s="86"/>
      <c r="GCE145" s="86"/>
      <c r="GCF145" s="86"/>
      <c r="GCG145" s="86"/>
      <c r="GCH145" s="86"/>
      <c r="GCI145" s="86"/>
      <c r="GCJ145" s="86"/>
      <c r="GCK145" s="86"/>
      <c r="GCL145" s="86"/>
      <c r="GCM145" s="86"/>
      <c r="GCN145" s="86"/>
      <c r="GCO145" s="86"/>
      <c r="GCP145" s="86"/>
      <c r="GCQ145" s="86"/>
      <c r="GCR145" s="86"/>
      <c r="GCS145" s="86"/>
      <c r="GCT145" s="86"/>
      <c r="GCU145" s="86"/>
      <c r="GCV145" s="86"/>
      <c r="GCW145" s="86"/>
      <c r="GCX145" s="86"/>
      <c r="GCY145" s="86"/>
      <c r="GCZ145" s="86"/>
      <c r="GDA145" s="86"/>
      <c r="GDB145" s="86"/>
      <c r="GDC145" s="86"/>
      <c r="GDD145" s="86"/>
      <c r="GDE145" s="86"/>
      <c r="GDF145" s="86"/>
      <c r="GDG145" s="86"/>
      <c r="GDH145" s="86"/>
      <c r="GDI145" s="86"/>
      <c r="GDJ145" s="86"/>
      <c r="GDK145" s="86"/>
      <c r="GDL145" s="86"/>
      <c r="GDM145" s="86"/>
      <c r="GDN145" s="86"/>
      <c r="GDO145" s="86"/>
      <c r="GDP145" s="86"/>
      <c r="GDQ145" s="86"/>
      <c r="GDR145" s="86"/>
      <c r="GDS145" s="86"/>
      <c r="GDT145" s="86"/>
      <c r="GDU145" s="86"/>
      <c r="GDV145" s="86"/>
      <c r="GDW145" s="86"/>
      <c r="GDX145" s="86"/>
      <c r="GDY145" s="86"/>
      <c r="GDZ145" s="86"/>
      <c r="GEA145" s="86"/>
      <c r="GEB145" s="86"/>
      <c r="GEC145" s="86"/>
      <c r="GED145" s="86"/>
      <c r="GEE145" s="86"/>
      <c r="GEL145" s="86"/>
      <c r="GEM145" s="86"/>
      <c r="GEN145" s="86"/>
      <c r="GEO145" s="86"/>
      <c r="GEP145" s="86"/>
      <c r="GEQ145" s="86"/>
      <c r="GER145" s="86"/>
      <c r="GES145" s="86"/>
      <c r="GET145" s="86"/>
      <c r="GEU145" s="86"/>
      <c r="GEV145" s="86"/>
      <c r="GEW145" s="86"/>
      <c r="GEX145" s="86"/>
      <c r="GEY145" s="86"/>
      <c r="GEZ145" s="86"/>
      <c r="GFA145" s="86"/>
      <c r="GFB145" s="86"/>
      <c r="GFC145" s="86"/>
      <c r="GFD145" s="86"/>
      <c r="GFE145" s="86"/>
      <c r="GFF145" s="86"/>
      <c r="GFG145" s="86"/>
      <c r="GFH145" s="86"/>
      <c r="GFI145" s="86"/>
      <c r="GFJ145" s="86"/>
      <c r="GFK145" s="86"/>
      <c r="GFL145" s="86"/>
      <c r="GFM145" s="86"/>
      <c r="GFN145" s="86"/>
      <c r="GFO145" s="86"/>
      <c r="GFP145" s="86"/>
      <c r="GFQ145" s="86"/>
      <c r="GFR145" s="86"/>
      <c r="GFS145" s="86"/>
      <c r="GFT145" s="86"/>
      <c r="GFU145" s="86"/>
      <c r="GFV145" s="86"/>
      <c r="GFW145" s="86"/>
      <c r="GFX145" s="86"/>
      <c r="GFY145" s="86"/>
      <c r="GFZ145" s="86"/>
      <c r="GGA145" s="86"/>
      <c r="GGB145" s="86"/>
      <c r="GGC145" s="86"/>
      <c r="GGD145" s="86"/>
      <c r="GGE145" s="86"/>
      <c r="GGF145" s="86"/>
      <c r="GGG145" s="86"/>
      <c r="GGH145" s="86"/>
      <c r="GGI145" s="86"/>
      <c r="GGJ145" s="86"/>
      <c r="GGK145" s="86"/>
      <c r="GGL145" s="86"/>
      <c r="GGM145" s="86"/>
      <c r="GGN145" s="86"/>
      <c r="GGO145" s="86"/>
      <c r="GGP145" s="86"/>
      <c r="GGQ145" s="86"/>
      <c r="GGR145" s="86"/>
      <c r="GGS145" s="86"/>
      <c r="GGT145" s="86"/>
      <c r="GGU145" s="86"/>
      <c r="GGV145" s="86"/>
      <c r="GGW145" s="86"/>
      <c r="GGX145" s="86"/>
      <c r="GGY145" s="86"/>
      <c r="GGZ145" s="86"/>
      <c r="GHA145" s="86"/>
      <c r="GHB145" s="86"/>
      <c r="GHC145" s="86"/>
      <c r="GHD145" s="86"/>
      <c r="GHE145" s="86"/>
      <c r="GHF145" s="86"/>
      <c r="GHG145" s="86"/>
      <c r="GHH145" s="86"/>
      <c r="GHI145" s="86"/>
      <c r="GHJ145" s="86"/>
      <c r="GHK145" s="86"/>
      <c r="GHL145" s="86"/>
      <c r="GHM145" s="86"/>
      <c r="GHN145" s="86"/>
      <c r="GHO145" s="86"/>
      <c r="GHP145" s="86"/>
      <c r="GHQ145" s="86"/>
      <c r="GHR145" s="86"/>
      <c r="GHS145" s="86"/>
      <c r="GHT145" s="86"/>
      <c r="GHU145" s="86"/>
      <c r="GHV145" s="86"/>
      <c r="GHW145" s="86"/>
      <c r="GHX145" s="86"/>
      <c r="GHY145" s="86"/>
      <c r="GHZ145" s="86"/>
      <c r="GIA145" s="86"/>
      <c r="GIB145" s="86"/>
      <c r="GIC145" s="86"/>
      <c r="GID145" s="86"/>
      <c r="GIE145" s="86"/>
      <c r="GIF145" s="86"/>
      <c r="GIG145" s="86"/>
      <c r="GIH145" s="86"/>
      <c r="GII145" s="86"/>
      <c r="GIJ145" s="86"/>
      <c r="GIK145" s="86"/>
      <c r="GIL145" s="86"/>
      <c r="GIM145" s="86"/>
      <c r="GIN145" s="86"/>
      <c r="GIO145" s="86"/>
      <c r="GIP145" s="86"/>
      <c r="GIQ145" s="86"/>
      <c r="GIR145" s="86"/>
      <c r="GIS145" s="86"/>
      <c r="GIT145" s="86"/>
      <c r="GIU145" s="86"/>
      <c r="GIV145" s="86"/>
      <c r="GIW145" s="86"/>
      <c r="GIX145" s="86"/>
      <c r="GIY145" s="86"/>
      <c r="GIZ145" s="86"/>
      <c r="GJA145" s="86"/>
      <c r="GJB145" s="86"/>
      <c r="GJC145" s="86"/>
      <c r="GJD145" s="86"/>
      <c r="GJE145" s="86"/>
      <c r="GJF145" s="86"/>
      <c r="GJG145" s="86"/>
      <c r="GJH145" s="86"/>
      <c r="GJI145" s="86"/>
      <c r="GJJ145" s="86"/>
      <c r="GJK145" s="86"/>
      <c r="GJL145" s="86"/>
      <c r="GJM145" s="86"/>
      <c r="GJN145" s="86"/>
      <c r="GJO145" s="86"/>
      <c r="GJP145" s="86"/>
      <c r="GJQ145" s="86"/>
      <c r="GJR145" s="86"/>
      <c r="GJS145" s="86"/>
      <c r="GJT145" s="86"/>
      <c r="GJU145" s="86"/>
      <c r="GJV145" s="86"/>
      <c r="GJW145" s="86"/>
      <c r="GJX145" s="86"/>
      <c r="GJY145" s="86"/>
      <c r="GJZ145" s="86"/>
      <c r="GKA145" s="86"/>
      <c r="GKB145" s="86"/>
      <c r="GKC145" s="86"/>
      <c r="GKD145" s="86"/>
      <c r="GKE145" s="86"/>
      <c r="GKF145" s="86"/>
      <c r="GKG145" s="86"/>
      <c r="GKH145" s="86"/>
      <c r="GKI145" s="86"/>
      <c r="GKJ145" s="86"/>
      <c r="GKK145" s="86"/>
      <c r="GKL145" s="86"/>
      <c r="GKM145" s="86"/>
      <c r="GKN145" s="86"/>
      <c r="GKO145" s="86"/>
      <c r="GKP145" s="86"/>
      <c r="GKQ145" s="86"/>
      <c r="GKR145" s="86"/>
      <c r="GKS145" s="86"/>
      <c r="GKT145" s="86"/>
      <c r="GKU145" s="86"/>
      <c r="GKV145" s="86"/>
      <c r="GKW145" s="86"/>
      <c r="GKX145" s="86"/>
      <c r="GKY145" s="86"/>
      <c r="GKZ145" s="86"/>
      <c r="GLA145" s="86"/>
      <c r="GLB145" s="86"/>
      <c r="GLC145" s="86"/>
      <c r="GLD145" s="86"/>
      <c r="GLE145" s="86"/>
      <c r="GLF145" s="86"/>
      <c r="GLG145" s="86"/>
      <c r="GLH145" s="86"/>
      <c r="GLI145" s="86"/>
      <c r="GLJ145" s="86"/>
      <c r="GLK145" s="86"/>
      <c r="GLL145" s="86"/>
      <c r="GLM145" s="86"/>
      <c r="GLN145" s="86"/>
      <c r="GLO145" s="86"/>
      <c r="GLP145" s="86"/>
      <c r="GLQ145" s="86"/>
      <c r="GLR145" s="86"/>
      <c r="GLS145" s="86"/>
      <c r="GLT145" s="86"/>
      <c r="GLU145" s="86"/>
      <c r="GLV145" s="86"/>
      <c r="GLW145" s="86"/>
      <c r="GLX145" s="86"/>
      <c r="GLY145" s="86"/>
      <c r="GLZ145" s="86"/>
      <c r="GMA145" s="86"/>
      <c r="GMB145" s="86"/>
      <c r="GMC145" s="86"/>
      <c r="GMD145" s="86"/>
      <c r="GME145" s="86"/>
      <c r="GMF145" s="86"/>
      <c r="GMG145" s="86"/>
      <c r="GMH145" s="86"/>
      <c r="GMI145" s="86"/>
      <c r="GMJ145" s="86"/>
      <c r="GMK145" s="86"/>
      <c r="GML145" s="86"/>
      <c r="GMM145" s="86"/>
      <c r="GMN145" s="86"/>
      <c r="GMO145" s="86"/>
      <c r="GMP145" s="86"/>
      <c r="GMQ145" s="86"/>
      <c r="GMR145" s="86"/>
      <c r="GMS145" s="86"/>
      <c r="GMT145" s="86"/>
      <c r="GMU145" s="86"/>
      <c r="GMV145" s="86"/>
      <c r="GMW145" s="86"/>
      <c r="GMX145" s="86"/>
      <c r="GMY145" s="86"/>
      <c r="GMZ145" s="86"/>
      <c r="GNA145" s="86"/>
      <c r="GNB145" s="86"/>
      <c r="GNC145" s="86"/>
      <c r="GND145" s="86"/>
      <c r="GNE145" s="86"/>
      <c r="GNF145" s="86"/>
      <c r="GNG145" s="86"/>
      <c r="GNH145" s="86"/>
      <c r="GNI145" s="86"/>
      <c r="GNJ145" s="86"/>
      <c r="GNK145" s="86"/>
      <c r="GNL145" s="86"/>
      <c r="GNM145" s="86"/>
      <c r="GNN145" s="86"/>
      <c r="GNO145" s="86"/>
      <c r="GNP145" s="86"/>
      <c r="GNQ145" s="86"/>
      <c r="GNR145" s="86"/>
      <c r="GNS145" s="86"/>
      <c r="GNT145" s="86"/>
      <c r="GNU145" s="86"/>
      <c r="GNV145" s="86"/>
      <c r="GNW145" s="86"/>
      <c r="GNX145" s="86"/>
      <c r="GNY145" s="86"/>
      <c r="GNZ145" s="86"/>
      <c r="GOA145" s="86"/>
      <c r="GOH145" s="86"/>
      <c r="GOI145" s="86"/>
      <c r="GOJ145" s="86"/>
      <c r="GOK145" s="86"/>
      <c r="GOL145" s="86"/>
      <c r="GOM145" s="86"/>
      <c r="GON145" s="86"/>
      <c r="GOO145" s="86"/>
      <c r="GOP145" s="86"/>
      <c r="GOQ145" s="86"/>
      <c r="GOR145" s="86"/>
      <c r="GOS145" s="86"/>
      <c r="GOT145" s="86"/>
      <c r="GOU145" s="86"/>
      <c r="GOV145" s="86"/>
      <c r="GOW145" s="86"/>
      <c r="GOX145" s="86"/>
      <c r="GOY145" s="86"/>
      <c r="GOZ145" s="86"/>
      <c r="GPA145" s="86"/>
      <c r="GPB145" s="86"/>
      <c r="GPC145" s="86"/>
      <c r="GPD145" s="86"/>
      <c r="GPE145" s="86"/>
      <c r="GPF145" s="86"/>
      <c r="GPG145" s="86"/>
      <c r="GPH145" s="86"/>
      <c r="GPI145" s="86"/>
      <c r="GPJ145" s="86"/>
      <c r="GPK145" s="86"/>
      <c r="GPL145" s="86"/>
      <c r="GPM145" s="86"/>
      <c r="GPN145" s="86"/>
      <c r="GPO145" s="86"/>
      <c r="GPP145" s="86"/>
      <c r="GPQ145" s="86"/>
      <c r="GPR145" s="86"/>
      <c r="GPS145" s="86"/>
      <c r="GPT145" s="86"/>
      <c r="GPU145" s="86"/>
      <c r="GPV145" s="86"/>
      <c r="GPW145" s="86"/>
      <c r="GPX145" s="86"/>
      <c r="GPY145" s="86"/>
      <c r="GPZ145" s="86"/>
      <c r="GQA145" s="86"/>
      <c r="GQB145" s="86"/>
      <c r="GQC145" s="86"/>
      <c r="GQD145" s="86"/>
      <c r="GQE145" s="86"/>
      <c r="GQF145" s="86"/>
      <c r="GQG145" s="86"/>
      <c r="GQH145" s="86"/>
      <c r="GQI145" s="86"/>
      <c r="GQJ145" s="86"/>
      <c r="GQK145" s="86"/>
      <c r="GQL145" s="86"/>
      <c r="GQM145" s="86"/>
      <c r="GQN145" s="86"/>
      <c r="GQO145" s="86"/>
      <c r="GQP145" s="86"/>
      <c r="GQQ145" s="86"/>
      <c r="GQR145" s="86"/>
      <c r="GQS145" s="86"/>
      <c r="GQT145" s="86"/>
      <c r="GQU145" s="86"/>
      <c r="GQV145" s="86"/>
      <c r="GQW145" s="86"/>
      <c r="GQX145" s="86"/>
      <c r="GQY145" s="86"/>
      <c r="GQZ145" s="86"/>
      <c r="GRA145" s="86"/>
      <c r="GRB145" s="86"/>
      <c r="GRC145" s="86"/>
      <c r="GRD145" s="86"/>
      <c r="GRE145" s="86"/>
      <c r="GRF145" s="86"/>
      <c r="GRG145" s="86"/>
      <c r="GRH145" s="86"/>
      <c r="GRI145" s="86"/>
      <c r="GRJ145" s="86"/>
      <c r="GRK145" s="86"/>
      <c r="GRL145" s="86"/>
      <c r="GRM145" s="86"/>
      <c r="GRN145" s="86"/>
      <c r="GRO145" s="86"/>
      <c r="GRP145" s="86"/>
      <c r="GRQ145" s="86"/>
      <c r="GRR145" s="86"/>
      <c r="GRS145" s="86"/>
      <c r="GRT145" s="86"/>
      <c r="GRU145" s="86"/>
      <c r="GRV145" s="86"/>
      <c r="GRW145" s="86"/>
      <c r="GRX145" s="86"/>
      <c r="GRY145" s="86"/>
      <c r="GRZ145" s="86"/>
      <c r="GSA145" s="86"/>
      <c r="GSB145" s="86"/>
      <c r="GSC145" s="86"/>
      <c r="GSD145" s="86"/>
      <c r="GSE145" s="86"/>
      <c r="GSF145" s="86"/>
      <c r="GSG145" s="86"/>
      <c r="GSH145" s="86"/>
      <c r="GSI145" s="86"/>
      <c r="GSJ145" s="86"/>
      <c r="GSK145" s="86"/>
      <c r="GSL145" s="86"/>
      <c r="GSM145" s="86"/>
      <c r="GSN145" s="86"/>
      <c r="GSO145" s="86"/>
      <c r="GSP145" s="86"/>
      <c r="GSQ145" s="86"/>
      <c r="GSR145" s="86"/>
      <c r="GSS145" s="86"/>
      <c r="GST145" s="86"/>
      <c r="GSU145" s="86"/>
      <c r="GSV145" s="86"/>
      <c r="GSW145" s="86"/>
      <c r="GSX145" s="86"/>
      <c r="GSY145" s="86"/>
      <c r="GSZ145" s="86"/>
      <c r="GTA145" s="86"/>
      <c r="GTB145" s="86"/>
      <c r="GTC145" s="86"/>
      <c r="GTD145" s="86"/>
      <c r="GTE145" s="86"/>
      <c r="GTF145" s="86"/>
      <c r="GTG145" s="86"/>
      <c r="GTH145" s="86"/>
      <c r="GTI145" s="86"/>
      <c r="GTJ145" s="86"/>
      <c r="GTK145" s="86"/>
      <c r="GTL145" s="86"/>
      <c r="GTM145" s="86"/>
      <c r="GTN145" s="86"/>
      <c r="GTO145" s="86"/>
      <c r="GTP145" s="86"/>
      <c r="GTQ145" s="86"/>
      <c r="GTR145" s="86"/>
      <c r="GTS145" s="86"/>
      <c r="GTT145" s="86"/>
      <c r="GTU145" s="86"/>
      <c r="GTV145" s="86"/>
      <c r="GTW145" s="86"/>
      <c r="GTX145" s="86"/>
      <c r="GTY145" s="86"/>
      <c r="GTZ145" s="86"/>
      <c r="GUA145" s="86"/>
      <c r="GUB145" s="86"/>
      <c r="GUC145" s="86"/>
      <c r="GUD145" s="86"/>
      <c r="GUE145" s="86"/>
      <c r="GUF145" s="86"/>
      <c r="GUG145" s="86"/>
      <c r="GUH145" s="86"/>
      <c r="GUI145" s="86"/>
      <c r="GUJ145" s="86"/>
      <c r="GUK145" s="86"/>
      <c r="GUL145" s="86"/>
      <c r="GUM145" s="86"/>
      <c r="GUN145" s="86"/>
      <c r="GUO145" s="86"/>
      <c r="GUP145" s="86"/>
      <c r="GUQ145" s="86"/>
      <c r="GUR145" s="86"/>
      <c r="GUS145" s="86"/>
      <c r="GUT145" s="86"/>
      <c r="GUU145" s="86"/>
      <c r="GUV145" s="86"/>
      <c r="GUW145" s="86"/>
      <c r="GUX145" s="86"/>
      <c r="GUY145" s="86"/>
      <c r="GUZ145" s="86"/>
      <c r="GVA145" s="86"/>
      <c r="GVB145" s="86"/>
      <c r="GVC145" s="86"/>
      <c r="GVD145" s="86"/>
      <c r="GVE145" s="86"/>
      <c r="GVF145" s="86"/>
      <c r="GVG145" s="86"/>
      <c r="GVH145" s="86"/>
      <c r="GVI145" s="86"/>
      <c r="GVJ145" s="86"/>
      <c r="GVK145" s="86"/>
      <c r="GVL145" s="86"/>
      <c r="GVM145" s="86"/>
      <c r="GVN145" s="86"/>
      <c r="GVO145" s="86"/>
      <c r="GVP145" s="86"/>
      <c r="GVQ145" s="86"/>
      <c r="GVR145" s="86"/>
      <c r="GVS145" s="86"/>
      <c r="GVT145" s="86"/>
      <c r="GVU145" s="86"/>
      <c r="GVV145" s="86"/>
      <c r="GVW145" s="86"/>
      <c r="GVX145" s="86"/>
      <c r="GVY145" s="86"/>
      <c r="GVZ145" s="86"/>
      <c r="GWA145" s="86"/>
      <c r="GWB145" s="86"/>
      <c r="GWC145" s="86"/>
      <c r="GWD145" s="86"/>
      <c r="GWE145" s="86"/>
      <c r="GWF145" s="86"/>
      <c r="GWG145" s="86"/>
      <c r="GWH145" s="86"/>
      <c r="GWI145" s="86"/>
      <c r="GWJ145" s="86"/>
      <c r="GWK145" s="86"/>
      <c r="GWL145" s="86"/>
      <c r="GWM145" s="86"/>
      <c r="GWN145" s="86"/>
      <c r="GWO145" s="86"/>
      <c r="GWP145" s="86"/>
      <c r="GWQ145" s="86"/>
      <c r="GWR145" s="86"/>
      <c r="GWS145" s="86"/>
      <c r="GWT145" s="86"/>
      <c r="GWU145" s="86"/>
      <c r="GWV145" s="86"/>
      <c r="GWW145" s="86"/>
      <c r="GWX145" s="86"/>
      <c r="GWY145" s="86"/>
      <c r="GWZ145" s="86"/>
      <c r="GXA145" s="86"/>
      <c r="GXB145" s="86"/>
      <c r="GXC145" s="86"/>
      <c r="GXD145" s="86"/>
      <c r="GXE145" s="86"/>
      <c r="GXF145" s="86"/>
      <c r="GXG145" s="86"/>
      <c r="GXH145" s="86"/>
      <c r="GXI145" s="86"/>
      <c r="GXJ145" s="86"/>
      <c r="GXK145" s="86"/>
      <c r="GXL145" s="86"/>
      <c r="GXM145" s="86"/>
      <c r="GXN145" s="86"/>
      <c r="GXO145" s="86"/>
      <c r="GXP145" s="86"/>
      <c r="GXQ145" s="86"/>
      <c r="GXR145" s="86"/>
      <c r="GXS145" s="86"/>
      <c r="GXT145" s="86"/>
      <c r="GXU145" s="86"/>
      <c r="GXV145" s="86"/>
      <c r="GXW145" s="86"/>
      <c r="GYD145" s="86"/>
      <c r="GYE145" s="86"/>
      <c r="GYF145" s="86"/>
      <c r="GYG145" s="86"/>
      <c r="GYH145" s="86"/>
      <c r="GYI145" s="86"/>
      <c r="GYJ145" s="86"/>
      <c r="GYK145" s="86"/>
      <c r="GYL145" s="86"/>
      <c r="GYM145" s="86"/>
      <c r="GYN145" s="86"/>
      <c r="GYO145" s="86"/>
      <c r="GYP145" s="86"/>
      <c r="GYQ145" s="86"/>
      <c r="GYR145" s="86"/>
      <c r="GYS145" s="86"/>
      <c r="GYT145" s="86"/>
      <c r="GYU145" s="86"/>
      <c r="GYV145" s="86"/>
      <c r="GYW145" s="86"/>
      <c r="GYX145" s="86"/>
      <c r="GYY145" s="86"/>
      <c r="GYZ145" s="86"/>
      <c r="GZA145" s="86"/>
      <c r="GZB145" s="86"/>
      <c r="GZC145" s="86"/>
      <c r="GZD145" s="86"/>
      <c r="GZE145" s="86"/>
      <c r="GZF145" s="86"/>
      <c r="GZG145" s="86"/>
      <c r="GZH145" s="86"/>
      <c r="GZI145" s="86"/>
      <c r="GZJ145" s="86"/>
      <c r="GZK145" s="86"/>
      <c r="GZL145" s="86"/>
      <c r="GZM145" s="86"/>
      <c r="GZN145" s="86"/>
      <c r="GZO145" s="86"/>
      <c r="GZP145" s="86"/>
      <c r="GZQ145" s="86"/>
      <c r="GZR145" s="86"/>
      <c r="GZS145" s="86"/>
      <c r="GZT145" s="86"/>
      <c r="GZU145" s="86"/>
      <c r="GZV145" s="86"/>
      <c r="GZW145" s="86"/>
      <c r="GZX145" s="86"/>
      <c r="GZY145" s="86"/>
      <c r="GZZ145" s="86"/>
      <c r="HAA145" s="86"/>
      <c r="HAB145" s="86"/>
      <c r="HAC145" s="86"/>
      <c r="HAD145" s="86"/>
      <c r="HAE145" s="86"/>
      <c r="HAF145" s="86"/>
      <c r="HAG145" s="86"/>
      <c r="HAH145" s="86"/>
      <c r="HAI145" s="86"/>
      <c r="HAJ145" s="86"/>
      <c r="HAK145" s="86"/>
      <c r="HAL145" s="86"/>
      <c r="HAM145" s="86"/>
      <c r="HAN145" s="86"/>
      <c r="HAO145" s="86"/>
      <c r="HAP145" s="86"/>
      <c r="HAQ145" s="86"/>
      <c r="HAR145" s="86"/>
      <c r="HAS145" s="86"/>
      <c r="HAT145" s="86"/>
      <c r="HAU145" s="86"/>
      <c r="HAV145" s="86"/>
      <c r="HAW145" s="86"/>
      <c r="HAX145" s="86"/>
      <c r="HAY145" s="86"/>
      <c r="HAZ145" s="86"/>
      <c r="HBA145" s="86"/>
      <c r="HBB145" s="86"/>
      <c r="HBC145" s="86"/>
      <c r="HBD145" s="86"/>
      <c r="HBE145" s="86"/>
      <c r="HBF145" s="86"/>
      <c r="HBG145" s="86"/>
      <c r="HBH145" s="86"/>
      <c r="HBI145" s="86"/>
      <c r="HBJ145" s="86"/>
      <c r="HBK145" s="86"/>
      <c r="HBL145" s="86"/>
      <c r="HBM145" s="86"/>
      <c r="HBN145" s="86"/>
      <c r="HBO145" s="86"/>
      <c r="HBP145" s="86"/>
      <c r="HBQ145" s="86"/>
      <c r="HBR145" s="86"/>
      <c r="HBS145" s="86"/>
      <c r="HBT145" s="86"/>
      <c r="HBU145" s="86"/>
      <c r="HBV145" s="86"/>
      <c r="HBW145" s="86"/>
      <c r="HBX145" s="86"/>
      <c r="HBY145" s="86"/>
      <c r="HBZ145" s="86"/>
      <c r="HCA145" s="86"/>
      <c r="HCB145" s="86"/>
      <c r="HCC145" s="86"/>
      <c r="HCD145" s="86"/>
      <c r="HCE145" s="86"/>
      <c r="HCF145" s="86"/>
      <c r="HCG145" s="86"/>
      <c r="HCH145" s="86"/>
      <c r="HCI145" s="86"/>
      <c r="HCJ145" s="86"/>
      <c r="HCK145" s="86"/>
      <c r="HCL145" s="86"/>
      <c r="HCM145" s="86"/>
      <c r="HCN145" s="86"/>
      <c r="HCO145" s="86"/>
      <c r="HCP145" s="86"/>
      <c r="HCQ145" s="86"/>
      <c r="HCR145" s="86"/>
      <c r="HCS145" s="86"/>
      <c r="HCT145" s="86"/>
      <c r="HCU145" s="86"/>
      <c r="HCV145" s="86"/>
      <c r="HCW145" s="86"/>
      <c r="HCX145" s="86"/>
      <c r="HCY145" s="86"/>
      <c r="HCZ145" s="86"/>
      <c r="HDA145" s="86"/>
      <c r="HDB145" s="86"/>
      <c r="HDC145" s="86"/>
      <c r="HDD145" s="86"/>
      <c r="HDE145" s="86"/>
      <c r="HDF145" s="86"/>
      <c r="HDG145" s="86"/>
      <c r="HDH145" s="86"/>
      <c r="HDI145" s="86"/>
      <c r="HDJ145" s="86"/>
      <c r="HDK145" s="86"/>
      <c r="HDL145" s="86"/>
      <c r="HDM145" s="86"/>
      <c r="HDN145" s="86"/>
      <c r="HDO145" s="86"/>
      <c r="HDP145" s="86"/>
      <c r="HDQ145" s="86"/>
      <c r="HDR145" s="86"/>
      <c r="HDS145" s="86"/>
      <c r="HDT145" s="86"/>
      <c r="HDU145" s="86"/>
      <c r="HDV145" s="86"/>
      <c r="HDW145" s="86"/>
      <c r="HDX145" s="86"/>
      <c r="HDY145" s="86"/>
      <c r="HDZ145" s="86"/>
      <c r="HEA145" s="86"/>
      <c r="HEB145" s="86"/>
      <c r="HEC145" s="86"/>
      <c r="HED145" s="86"/>
      <c r="HEE145" s="86"/>
      <c r="HEF145" s="86"/>
      <c r="HEG145" s="86"/>
      <c r="HEH145" s="86"/>
      <c r="HEI145" s="86"/>
      <c r="HEJ145" s="86"/>
      <c r="HEK145" s="86"/>
      <c r="HEL145" s="86"/>
      <c r="HEM145" s="86"/>
      <c r="HEN145" s="86"/>
      <c r="HEO145" s="86"/>
      <c r="HEP145" s="86"/>
      <c r="HEQ145" s="86"/>
      <c r="HER145" s="86"/>
      <c r="HES145" s="86"/>
      <c r="HET145" s="86"/>
      <c r="HEU145" s="86"/>
      <c r="HEV145" s="86"/>
      <c r="HEW145" s="86"/>
      <c r="HEX145" s="86"/>
      <c r="HEY145" s="86"/>
      <c r="HEZ145" s="86"/>
      <c r="HFA145" s="86"/>
      <c r="HFB145" s="86"/>
      <c r="HFC145" s="86"/>
      <c r="HFD145" s="86"/>
      <c r="HFE145" s="86"/>
      <c r="HFF145" s="86"/>
      <c r="HFG145" s="86"/>
      <c r="HFH145" s="86"/>
      <c r="HFI145" s="86"/>
      <c r="HFJ145" s="86"/>
      <c r="HFK145" s="86"/>
      <c r="HFL145" s="86"/>
      <c r="HFM145" s="86"/>
      <c r="HFN145" s="86"/>
      <c r="HFO145" s="86"/>
      <c r="HFP145" s="86"/>
      <c r="HFQ145" s="86"/>
      <c r="HFR145" s="86"/>
      <c r="HFS145" s="86"/>
      <c r="HFT145" s="86"/>
      <c r="HFU145" s="86"/>
      <c r="HFV145" s="86"/>
      <c r="HFW145" s="86"/>
      <c r="HFX145" s="86"/>
      <c r="HFY145" s="86"/>
      <c r="HFZ145" s="86"/>
      <c r="HGA145" s="86"/>
      <c r="HGB145" s="86"/>
      <c r="HGC145" s="86"/>
      <c r="HGD145" s="86"/>
      <c r="HGE145" s="86"/>
      <c r="HGF145" s="86"/>
      <c r="HGG145" s="86"/>
      <c r="HGH145" s="86"/>
      <c r="HGI145" s="86"/>
      <c r="HGJ145" s="86"/>
      <c r="HGK145" s="86"/>
      <c r="HGL145" s="86"/>
      <c r="HGM145" s="86"/>
      <c r="HGN145" s="86"/>
      <c r="HGO145" s="86"/>
      <c r="HGP145" s="86"/>
      <c r="HGQ145" s="86"/>
      <c r="HGR145" s="86"/>
      <c r="HGS145" s="86"/>
      <c r="HGT145" s="86"/>
      <c r="HGU145" s="86"/>
      <c r="HGV145" s="86"/>
      <c r="HGW145" s="86"/>
      <c r="HGX145" s="86"/>
      <c r="HGY145" s="86"/>
      <c r="HGZ145" s="86"/>
      <c r="HHA145" s="86"/>
      <c r="HHB145" s="86"/>
      <c r="HHC145" s="86"/>
      <c r="HHD145" s="86"/>
      <c r="HHE145" s="86"/>
      <c r="HHF145" s="86"/>
      <c r="HHG145" s="86"/>
      <c r="HHH145" s="86"/>
      <c r="HHI145" s="86"/>
      <c r="HHJ145" s="86"/>
      <c r="HHK145" s="86"/>
      <c r="HHL145" s="86"/>
      <c r="HHM145" s="86"/>
      <c r="HHN145" s="86"/>
      <c r="HHO145" s="86"/>
      <c r="HHP145" s="86"/>
      <c r="HHQ145" s="86"/>
      <c r="HHR145" s="86"/>
      <c r="HHS145" s="86"/>
      <c r="HHZ145" s="86"/>
      <c r="HIA145" s="86"/>
      <c r="HIB145" s="86"/>
      <c r="HIC145" s="86"/>
      <c r="HID145" s="86"/>
      <c r="HIE145" s="86"/>
      <c r="HIF145" s="86"/>
      <c r="HIG145" s="86"/>
      <c r="HIH145" s="86"/>
      <c r="HII145" s="86"/>
      <c r="HIJ145" s="86"/>
      <c r="HIK145" s="86"/>
      <c r="HIL145" s="86"/>
      <c r="HIM145" s="86"/>
      <c r="HIN145" s="86"/>
      <c r="HIO145" s="86"/>
      <c r="HIP145" s="86"/>
      <c r="HIQ145" s="86"/>
      <c r="HIR145" s="86"/>
      <c r="HIS145" s="86"/>
      <c r="HIT145" s="86"/>
      <c r="HIU145" s="86"/>
      <c r="HIV145" s="86"/>
      <c r="HIW145" s="86"/>
      <c r="HIX145" s="86"/>
      <c r="HIY145" s="86"/>
      <c r="HIZ145" s="86"/>
      <c r="HJA145" s="86"/>
      <c r="HJB145" s="86"/>
      <c r="HJC145" s="86"/>
      <c r="HJD145" s="86"/>
      <c r="HJE145" s="86"/>
      <c r="HJF145" s="86"/>
      <c r="HJG145" s="86"/>
      <c r="HJH145" s="86"/>
      <c r="HJI145" s="86"/>
      <c r="HJJ145" s="86"/>
      <c r="HJK145" s="86"/>
      <c r="HJL145" s="86"/>
      <c r="HJM145" s="86"/>
      <c r="HJN145" s="86"/>
      <c r="HJO145" s="86"/>
      <c r="HJP145" s="86"/>
      <c r="HJQ145" s="86"/>
      <c r="HJR145" s="86"/>
      <c r="HJS145" s="86"/>
      <c r="HJT145" s="86"/>
      <c r="HJU145" s="86"/>
      <c r="HJV145" s="86"/>
      <c r="HJW145" s="86"/>
      <c r="HJX145" s="86"/>
      <c r="HJY145" s="86"/>
      <c r="HJZ145" s="86"/>
      <c r="HKA145" s="86"/>
      <c r="HKB145" s="86"/>
      <c r="HKC145" s="86"/>
      <c r="HKD145" s="86"/>
      <c r="HKE145" s="86"/>
      <c r="HKF145" s="86"/>
      <c r="HKG145" s="86"/>
      <c r="HKH145" s="86"/>
      <c r="HKI145" s="86"/>
      <c r="HKJ145" s="86"/>
      <c r="HKK145" s="86"/>
      <c r="HKL145" s="86"/>
      <c r="HKM145" s="86"/>
      <c r="HKN145" s="86"/>
      <c r="HKO145" s="86"/>
      <c r="HKP145" s="86"/>
      <c r="HKQ145" s="86"/>
      <c r="HKR145" s="86"/>
      <c r="HKS145" s="86"/>
      <c r="HKT145" s="86"/>
      <c r="HKU145" s="86"/>
      <c r="HKV145" s="86"/>
      <c r="HKW145" s="86"/>
      <c r="HKX145" s="86"/>
      <c r="HKY145" s="86"/>
      <c r="HKZ145" s="86"/>
      <c r="HLA145" s="86"/>
      <c r="HLB145" s="86"/>
      <c r="HLC145" s="86"/>
      <c r="HLD145" s="86"/>
      <c r="HLE145" s="86"/>
      <c r="HLF145" s="86"/>
      <c r="HLG145" s="86"/>
      <c r="HLH145" s="86"/>
      <c r="HLI145" s="86"/>
      <c r="HLJ145" s="86"/>
      <c r="HLK145" s="86"/>
      <c r="HLL145" s="86"/>
      <c r="HLM145" s="86"/>
      <c r="HLN145" s="86"/>
      <c r="HLO145" s="86"/>
      <c r="HLP145" s="86"/>
      <c r="HLQ145" s="86"/>
      <c r="HLR145" s="86"/>
      <c r="HLS145" s="86"/>
      <c r="HLT145" s="86"/>
      <c r="HLU145" s="86"/>
      <c r="HLV145" s="86"/>
      <c r="HLW145" s="86"/>
      <c r="HLX145" s="86"/>
      <c r="HLY145" s="86"/>
      <c r="HLZ145" s="86"/>
      <c r="HMA145" s="86"/>
      <c r="HMB145" s="86"/>
      <c r="HMC145" s="86"/>
      <c r="HMD145" s="86"/>
      <c r="HME145" s="86"/>
      <c r="HMF145" s="86"/>
      <c r="HMG145" s="86"/>
      <c r="HMH145" s="86"/>
      <c r="HMI145" s="86"/>
      <c r="HMJ145" s="86"/>
      <c r="HMK145" s="86"/>
      <c r="HML145" s="86"/>
      <c r="HMM145" s="86"/>
      <c r="HMN145" s="86"/>
      <c r="HMO145" s="86"/>
      <c r="HMP145" s="86"/>
      <c r="HMQ145" s="86"/>
      <c r="HMR145" s="86"/>
      <c r="HMS145" s="86"/>
      <c r="HMT145" s="86"/>
      <c r="HMU145" s="86"/>
      <c r="HMV145" s="86"/>
      <c r="HMW145" s="86"/>
      <c r="HMX145" s="86"/>
      <c r="HMY145" s="86"/>
      <c r="HMZ145" s="86"/>
      <c r="HNA145" s="86"/>
      <c r="HNB145" s="86"/>
      <c r="HNC145" s="86"/>
      <c r="HND145" s="86"/>
      <c r="HNE145" s="86"/>
      <c r="HNF145" s="86"/>
      <c r="HNG145" s="86"/>
      <c r="HNH145" s="86"/>
      <c r="HNI145" s="86"/>
      <c r="HNJ145" s="86"/>
      <c r="HNK145" s="86"/>
      <c r="HNL145" s="86"/>
      <c r="HNM145" s="86"/>
      <c r="HNN145" s="86"/>
      <c r="HNO145" s="86"/>
      <c r="HNP145" s="86"/>
      <c r="HNQ145" s="86"/>
      <c r="HNR145" s="86"/>
      <c r="HNS145" s="86"/>
      <c r="HNT145" s="86"/>
      <c r="HNU145" s="86"/>
      <c r="HNV145" s="86"/>
      <c r="HNW145" s="86"/>
      <c r="HNX145" s="86"/>
      <c r="HNY145" s="86"/>
      <c r="HNZ145" s="86"/>
      <c r="HOA145" s="86"/>
      <c r="HOB145" s="86"/>
      <c r="HOC145" s="86"/>
      <c r="HOD145" s="86"/>
      <c r="HOE145" s="86"/>
      <c r="HOF145" s="86"/>
      <c r="HOG145" s="86"/>
      <c r="HOH145" s="86"/>
      <c r="HOI145" s="86"/>
      <c r="HOJ145" s="86"/>
      <c r="HOK145" s="86"/>
      <c r="HOL145" s="86"/>
      <c r="HOM145" s="86"/>
      <c r="HON145" s="86"/>
      <c r="HOO145" s="86"/>
      <c r="HOP145" s="86"/>
      <c r="HOQ145" s="86"/>
      <c r="HOR145" s="86"/>
      <c r="HOS145" s="86"/>
      <c r="HOT145" s="86"/>
      <c r="HOU145" s="86"/>
      <c r="HOV145" s="86"/>
      <c r="HOW145" s="86"/>
      <c r="HOX145" s="86"/>
      <c r="HOY145" s="86"/>
      <c r="HOZ145" s="86"/>
      <c r="HPA145" s="86"/>
      <c r="HPB145" s="86"/>
      <c r="HPC145" s="86"/>
      <c r="HPD145" s="86"/>
      <c r="HPE145" s="86"/>
      <c r="HPF145" s="86"/>
      <c r="HPG145" s="86"/>
      <c r="HPH145" s="86"/>
      <c r="HPI145" s="86"/>
      <c r="HPJ145" s="86"/>
      <c r="HPK145" s="86"/>
      <c r="HPL145" s="86"/>
      <c r="HPM145" s="86"/>
      <c r="HPN145" s="86"/>
      <c r="HPO145" s="86"/>
      <c r="HPP145" s="86"/>
      <c r="HPQ145" s="86"/>
      <c r="HPR145" s="86"/>
      <c r="HPS145" s="86"/>
      <c r="HPT145" s="86"/>
      <c r="HPU145" s="86"/>
      <c r="HPV145" s="86"/>
      <c r="HPW145" s="86"/>
      <c r="HPX145" s="86"/>
      <c r="HPY145" s="86"/>
      <c r="HPZ145" s="86"/>
      <c r="HQA145" s="86"/>
      <c r="HQB145" s="86"/>
      <c r="HQC145" s="86"/>
      <c r="HQD145" s="86"/>
      <c r="HQE145" s="86"/>
      <c r="HQF145" s="86"/>
      <c r="HQG145" s="86"/>
      <c r="HQH145" s="86"/>
      <c r="HQI145" s="86"/>
      <c r="HQJ145" s="86"/>
      <c r="HQK145" s="86"/>
      <c r="HQL145" s="86"/>
      <c r="HQM145" s="86"/>
      <c r="HQN145" s="86"/>
      <c r="HQO145" s="86"/>
      <c r="HQP145" s="86"/>
      <c r="HQQ145" s="86"/>
      <c r="HQR145" s="86"/>
      <c r="HQS145" s="86"/>
      <c r="HQT145" s="86"/>
      <c r="HQU145" s="86"/>
      <c r="HQV145" s="86"/>
      <c r="HQW145" s="86"/>
      <c r="HQX145" s="86"/>
      <c r="HQY145" s="86"/>
      <c r="HQZ145" s="86"/>
      <c r="HRA145" s="86"/>
      <c r="HRB145" s="86"/>
      <c r="HRC145" s="86"/>
      <c r="HRD145" s="86"/>
      <c r="HRE145" s="86"/>
      <c r="HRF145" s="86"/>
      <c r="HRG145" s="86"/>
      <c r="HRH145" s="86"/>
      <c r="HRI145" s="86"/>
      <c r="HRJ145" s="86"/>
      <c r="HRK145" s="86"/>
      <c r="HRL145" s="86"/>
      <c r="HRM145" s="86"/>
      <c r="HRN145" s="86"/>
      <c r="HRO145" s="86"/>
      <c r="HRV145" s="86"/>
      <c r="HRW145" s="86"/>
      <c r="HRX145" s="86"/>
      <c r="HRY145" s="86"/>
      <c r="HRZ145" s="86"/>
      <c r="HSA145" s="86"/>
      <c r="HSB145" s="86"/>
      <c r="HSC145" s="86"/>
      <c r="HSD145" s="86"/>
      <c r="HSE145" s="86"/>
      <c r="HSF145" s="86"/>
      <c r="HSG145" s="86"/>
      <c r="HSH145" s="86"/>
      <c r="HSI145" s="86"/>
      <c r="HSJ145" s="86"/>
      <c r="HSK145" s="86"/>
      <c r="HSL145" s="86"/>
      <c r="HSM145" s="86"/>
      <c r="HSN145" s="86"/>
      <c r="HSO145" s="86"/>
      <c r="HSP145" s="86"/>
      <c r="HSQ145" s="86"/>
      <c r="HSR145" s="86"/>
      <c r="HSS145" s="86"/>
      <c r="HST145" s="86"/>
      <c r="HSU145" s="86"/>
      <c r="HSV145" s="86"/>
      <c r="HSW145" s="86"/>
      <c r="HSX145" s="86"/>
      <c r="HSY145" s="86"/>
      <c r="HSZ145" s="86"/>
      <c r="HTA145" s="86"/>
      <c r="HTB145" s="86"/>
      <c r="HTC145" s="86"/>
      <c r="HTD145" s="86"/>
      <c r="HTE145" s="86"/>
      <c r="HTF145" s="86"/>
      <c r="HTG145" s="86"/>
      <c r="HTH145" s="86"/>
      <c r="HTI145" s="86"/>
      <c r="HTJ145" s="86"/>
      <c r="HTK145" s="86"/>
      <c r="HTL145" s="86"/>
      <c r="HTM145" s="86"/>
      <c r="HTN145" s="86"/>
      <c r="HTO145" s="86"/>
      <c r="HTP145" s="86"/>
      <c r="HTQ145" s="86"/>
      <c r="HTR145" s="86"/>
      <c r="HTS145" s="86"/>
      <c r="HTT145" s="86"/>
      <c r="HTU145" s="86"/>
      <c r="HTV145" s="86"/>
      <c r="HTW145" s="86"/>
      <c r="HTX145" s="86"/>
      <c r="HTY145" s="86"/>
      <c r="HTZ145" s="86"/>
      <c r="HUA145" s="86"/>
      <c r="HUB145" s="86"/>
      <c r="HUC145" s="86"/>
      <c r="HUD145" s="86"/>
      <c r="HUE145" s="86"/>
      <c r="HUF145" s="86"/>
      <c r="HUG145" s="86"/>
      <c r="HUH145" s="86"/>
      <c r="HUI145" s="86"/>
      <c r="HUJ145" s="86"/>
      <c r="HUK145" s="86"/>
      <c r="HUL145" s="86"/>
      <c r="HUM145" s="86"/>
      <c r="HUN145" s="86"/>
      <c r="HUO145" s="86"/>
      <c r="HUP145" s="86"/>
      <c r="HUQ145" s="86"/>
      <c r="HUR145" s="86"/>
      <c r="HUS145" s="86"/>
      <c r="HUT145" s="86"/>
      <c r="HUU145" s="86"/>
      <c r="HUV145" s="86"/>
      <c r="HUW145" s="86"/>
      <c r="HUX145" s="86"/>
      <c r="HUY145" s="86"/>
      <c r="HUZ145" s="86"/>
      <c r="HVA145" s="86"/>
      <c r="HVB145" s="86"/>
      <c r="HVC145" s="86"/>
      <c r="HVD145" s="86"/>
      <c r="HVE145" s="86"/>
      <c r="HVF145" s="86"/>
      <c r="HVG145" s="86"/>
      <c r="HVH145" s="86"/>
      <c r="HVI145" s="86"/>
      <c r="HVJ145" s="86"/>
      <c r="HVK145" s="86"/>
      <c r="HVL145" s="86"/>
      <c r="HVM145" s="86"/>
      <c r="HVN145" s="86"/>
      <c r="HVO145" s="86"/>
      <c r="HVP145" s="86"/>
      <c r="HVQ145" s="86"/>
      <c r="HVR145" s="86"/>
      <c r="HVS145" s="86"/>
      <c r="HVT145" s="86"/>
      <c r="HVU145" s="86"/>
      <c r="HVV145" s="86"/>
      <c r="HVW145" s="86"/>
      <c r="HVX145" s="86"/>
      <c r="HVY145" s="86"/>
      <c r="HVZ145" s="86"/>
      <c r="HWA145" s="86"/>
      <c r="HWB145" s="86"/>
      <c r="HWC145" s="86"/>
      <c r="HWD145" s="86"/>
      <c r="HWE145" s="86"/>
      <c r="HWF145" s="86"/>
      <c r="HWG145" s="86"/>
      <c r="HWH145" s="86"/>
      <c r="HWI145" s="86"/>
      <c r="HWJ145" s="86"/>
      <c r="HWK145" s="86"/>
      <c r="HWL145" s="86"/>
      <c r="HWM145" s="86"/>
      <c r="HWN145" s="86"/>
      <c r="HWO145" s="86"/>
      <c r="HWP145" s="86"/>
      <c r="HWQ145" s="86"/>
      <c r="HWR145" s="86"/>
      <c r="HWS145" s="86"/>
      <c r="HWT145" s="86"/>
      <c r="HWU145" s="86"/>
      <c r="HWV145" s="86"/>
      <c r="HWW145" s="86"/>
      <c r="HWX145" s="86"/>
      <c r="HWY145" s="86"/>
      <c r="HWZ145" s="86"/>
      <c r="HXA145" s="86"/>
      <c r="HXB145" s="86"/>
      <c r="HXC145" s="86"/>
      <c r="HXD145" s="86"/>
      <c r="HXE145" s="86"/>
      <c r="HXF145" s="86"/>
      <c r="HXG145" s="86"/>
      <c r="HXH145" s="86"/>
      <c r="HXI145" s="86"/>
      <c r="HXJ145" s="86"/>
      <c r="HXK145" s="86"/>
      <c r="HXL145" s="86"/>
      <c r="HXM145" s="86"/>
      <c r="HXN145" s="86"/>
      <c r="HXO145" s="86"/>
      <c r="HXP145" s="86"/>
      <c r="HXQ145" s="86"/>
      <c r="HXR145" s="86"/>
      <c r="HXS145" s="86"/>
      <c r="HXT145" s="86"/>
      <c r="HXU145" s="86"/>
      <c r="HXV145" s="86"/>
      <c r="HXW145" s="86"/>
      <c r="HXX145" s="86"/>
      <c r="HXY145" s="86"/>
      <c r="HXZ145" s="86"/>
      <c r="HYA145" s="86"/>
      <c r="HYB145" s="86"/>
      <c r="HYC145" s="86"/>
      <c r="HYD145" s="86"/>
      <c r="HYE145" s="86"/>
      <c r="HYF145" s="86"/>
      <c r="HYG145" s="86"/>
      <c r="HYH145" s="86"/>
      <c r="HYI145" s="86"/>
      <c r="HYJ145" s="86"/>
      <c r="HYK145" s="86"/>
      <c r="HYL145" s="86"/>
      <c r="HYM145" s="86"/>
      <c r="HYN145" s="86"/>
      <c r="HYO145" s="86"/>
      <c r="HYP145" s="86"/>
      <c r="HYQ145" s="86"/>
      <c r="HYR145" s="86"/>
      <c r="HYS145" s="86"/>
      <c r="HYT145" s="86"/>
      <c r="HYU145" s="86"/>
      <c r="HYV145" s="86"/>
      <c r="HYW145" s="86"/>
      <c r="HYX145" s="86"/>
      <c r="HYY145" s="86"/>
      <c r="HYZ145" s="86"/>
      <c r="HZA145" s="86"/>
      <c r="HZB145" s="86"/>
      <c r="HZC145" s="86"/>
      <c r="HZD145" s="86"/>
      <c r="HZE145" s="86"/>
      <c r="HZF145" s="86"/>
      <c r="HZG145" s="86"/>
      <c r="HZH145" s="86"/>
      <c r="HZI145" s="86"/>
      <c r="HZJ145" s="86"/>
      <c r="HZK145" s="86"/>
      <c r="HZL145" s="86"/>
      <c r="HZM145" s="86"/>
      <c r="HZN145" s="86"/>
      <c r="HZO145" s="86"/>
      <c r="HZP145" s="86"/>
      <c r="HZQ145" s="86"/>
      <c r="HZR145" s="86"/>
      <c r="HZS145" s="86"/>
      <c r="HZT145" s="86"/>
      <c r="HZU145" s="86"/>
      <c r="HZV145" s="86"/>
      <c r="HZW145" s="86"/>
      <c r="HZX145" s="86"/>
      <c r="HZY145" s="86"/>
      <c r="HZZ145" s="86"/>
      <c r="IAA145" s="86"/>
      <c r="IAB145" s="86"/>
      <c r="IAC145" s="86"/>
      <c r="IAD145" s="86"/>
      <c r="IAE145" s="86"/>
      <c r="IAF145" s="86"/>
      <c r="IAG145" s="86"/>
      <c r="IAH145" s="86"/>
      <c r="IAI145" s="86"/>
      <c r="IAJ145" s="86"/>
      <c r="IAK145" s="86"/>
      <c r="IAL145" s="86"/>
      <c r="IAM145" s="86"/>
      <c r="IAN145" s="86"/>
      <c r="IAO145" s="86"/>
      <c r="IAP145" s="86"/>
      <c r="IAQ145" s="86"/>
      <c r="IAR145" s="86"/>
      <c r="IAS145" s="86"/>
      <c r="IAT145" s="86"/>
      <c r="IAU145" s="86"/>
      <c r="IAV145" s="86"/>
      <c r="IAW145" s="86"/>
      <c r="IAX145" s="86"/>
      <c r="IAY145" s="86"/>
      <c r="IAZ145" s="86"/>
      <c r="IBA145" s="86"/>
      <c r="IBB145" s="86"/>
      <c r="IBC145" s="86"/>
      <c r="IBD145" s="86"/>
      <c r="IBE145" s="86"/>
      <c r="IBF145" s="86"/>
      <c r="IBG145" s="86"/>
      <c r="IBH145" s="86"/>
      <c r="IBI145" s="86"/>
      <c r="IBJ145" s="86"/>
      <c r="IBK145" s="86"/>
      <c r="IBR145" s="86"/>
      <c r="IBS145" s="86"/>
      <c r="IBT145" s="86"/>
      <c r="IBU145" s="86"/>
      <c r="IBV145" s="86"/>
      <c r="IBW145" s="86"/>
      <c r="IBX145" s="86"/>
      <c r="IBY145" s="86"/>
      <c r="IBZ145" s="86"/>
      <c r="ICA145" s="86"/>
      <c r="ICB145" s="86"/>
      <c r="ICC145" s="86"/>
      <c r="ICD145" s="86"/>
      <c r="ICE145" s="86"/>
      <c r="ICF145" s="86"/>
      <c r="ICG145" s="86"/>
      <c r="ICH145" s="86"/>
      <c r="ICI145" s="86"/>
      <c r="ICJ145" s="86"/>
      <c r="ICK145" s="86"/>
      <c r="ICL145" s="86"/>
      <c r="ICM145" s="86"/>
      <c r="ICN145" s="86"/>
      <c r="ICO145" s="86"/>
      <c r="ICP145" s="86"/>
      <c r="ICQ145" s="86"/>
      <c r="ICR145" s="86"/>
      <c r="ICS145" s="86"/>
      <c r="ICT145" s="86"/>
      <c r="ICU145" s="86"/>
      <c r="ICV145" s="86"/>
      <c r="ICW145" s="86"/>
      <c r="ICX145" s="86"/>
      <c r="ICY145" s="86"/>
      <c r="ICZ145" s="86"/>
      <c r="IDA145" s="86"/>
      <c r="IDB145" s="86"/>
      <c r="IDC145" s="86"/>
      <c r="IDD145" s="86"/>
      <c r="IDE145" s="86"/>
      <c r="IDF145" s="86"/>
      <c r="IDG145" s="86"/>
      <c r="IDH145" s="86"/>
      <c r="IDI145" s="86"/>
      <c r="IDJ145" s="86"/>
      <c r="IDK145" s="86"/>
      <c r="IDL145" s="86"/>
      <c r="IDM145" s="86"/>
      <c r="IDN145" s="86"/>
      <c r="IDO145" s="86"/>
      <c r="IDP145" s="86"/>
      <c r="IDQ145" s="86"/>
      <c r="IDR145" s="86"/>
      <c r="IDS145" s="86"/>
      <c r="IDT145" s="86"/>
      <c r="IDU145" s="86"/>
      <c r="IDV145" s="86"/>
      <c r="IDW145" s="86"/>
      <c r="IDX145" s="86"/>
      <c r="IDY145" s="86"/>
      <c r="IDZ145" s="86"/>
      <c r="IEA145" s="86"/>
      <c r="IEB145" s="86"/>
      <c r="IEC145" s="86"/>
      <c r="IED145" s="86"/>
      <c r="IEE145" s="86"/>
      <c r="IEF145" s="86"/>
      <c r="IEG145" s="86"/>
      <c r="IEH145" s="86"/>
      <c r="IEI145" s="86"/>
      <c r="IEJ145" s="86"/>
      <c r="IEK145" s="86"/>
      <c r="IEL145" s="86"/>
      <c r="IEM145" s="86"/>
      <c r="IEN145" s="86"/>
      <c r="IEO145" s="86"/>
      <c r="IEP145" s="86"/>
      <c r="IEQ145" s="86"/>
      <c r="IER145" s="86"/>
      <c r="IES145" s="86"/>
      <c r="IET145" s="86"/>
      <c r="IEU145" s="86"/>
      <c r="IEV145" s="86"/>
      <c r="IEW145" s="86"/>
      <c r="IEX145" s="86"/>
      <c r="IEY145" s="86"/>
      <c r="IEZ145" s="86"/>
      <c r="IFA145" s="86"/>
      <c r="IFB145" s="86"/>
      <c r="IFC145" s="86"/>
      <c r="IFD145" s="86"/>
      <c r="IFE145" s="86"/>
      <c r="IFF145" s="86"/>
      <c r="IFG145" s="86"/>
      <c r="IFH145" s="86"/>
      <c r="IFI145" s="86"/>
      <c r="IFJ145" s="86"/>
      <c r="IFK145" s="86"/>
      <c r="IFL145" s="86"/>
      <c r="IFM145" s="86"/>
      <c r="IFN145" s="86"/>
      <c r="IFO145" s="86"/>
      <c r="IFP145" s="86"/>
      <c r="IFQ145" s="86"/>
      <c r="IFR145" s="86"/>
      <c r="IFS145" s="86"/>
      <c r="IFT145" s="86"/>
      <c r="IFU145" s="86"/>
      <c r="IFV145" s="86"/>
      <c r="IFW145" s="86"/>
      <c r="IFX145" s="86"/>
      <c r="IFY145" s="86"/>
      <c r="IFZ145" s="86"/>
      <c r="IGA145" s="86"/>
      <c r="IGB145" s="86"/>
      <c r="IGC145" s="86"/>
      <c r="IGD145" s="86"/>
      <c r="IGE145" s="86"/>
      <c r="IGF145" s="86"/>
      <c r="IGG145" s="86"/>
      <c r="IGH145" s="86"/>
      <c r="IGI145" s="86"/>
      <c r="IGJ145" s="86"/>
      <c r="IGK145" s="86"/>
      <c r="IGL145" s="86"/>
      <c r="IGM145" s="86"/>
      <c r="IGN145" s="86"/>
      <c r="IGO145" s="86"/>
      <c r="IGP145" s="86"/>
      <c r="IGQ145" s="86"/>
      <c r="IGR145" s="86"/>
      <c r="IGS145" s="86"/>
      <c r="IGT145" s="86"/>
      <c r="IGU145" s="86"/>
      <c r="IGV145" s="86"/>
      <c r="IGW145" s="86"/>
      <c r="IGX145" s="86"/>
      <c r="IGY145" s="86"/>
      <c r="IGZ145" s="86"/>
      <c r="IHA145" s="86"/>
      <c r="IHB145" s="86"/>
      <c r="IHC145" s="86"/>
      <c r="IHD145" s="86"/>
      <c r="IHE145" s="86"/>
      <c r="IHF145" s="86"/>
      <c r="IHG145" s="86"/>
      <c r="IHH145" s="86"/>
      <c r="IHI145" s="86"/>
      <c r="IHJ145" s="86"/>
      <c r="IHK145" s="86"/>
      <c r="IHL145" s="86"/>
      <c r="IHM145" s="86"/>
      <c r="IHN145" s="86"/>
      <c r="IHO145" s="86"/>
      <c r="IHP145" s="86"/>
      <c r="IHQ145" s="86"/>
      <c r="IHR145" s="86"/>
      <c r="IHS145" s="86"/>
      <c r="IHT145" s="86"/>
      <c r="IHU145" s="86"/>
      <c r="IHV145" s="86"/>
      <c r="IHW145" s="86"/>
      <c r="IHX145" s="86"/>
      <c r="IHY145" s="86"/>
      <c r="IHZ145" s="86"/>
      <c r="IIA145" s="86"/>
      <c r="IIB145" s="86"/>
      <c r="IIC145" s="86"/>
      <c r="IID145" s="86"/>
      <c r="IIE145" s="86"/>
      <c r="IIF145" s="86"/>
      <c r="IIG145" s="86"/>
      <c r="IIH145" s="86"/>
      <c r="III145" s="86"/>
      <c r="IIJ145" s="86"/>
      <c r="IIK145" s="86"/>
      <c r="IIL145" s="86"/>
      <c r="IIM145" s="86"/>
      <c r="IIN145" s="86"/>
      <c r="IIO145" s="86"/>
      <c r="IIP145" s="86"/>
      <c r="IIQ145" s="86"/>
      <c r="IIR145" s="86"/>
      <c r="IIS145" s="86"/>
      <c r="IIT145" s="86"/>
      <c r="IIU145" s="86"/>
      <c r="IIV145" s="86"/>
      <c r="IIW145" s="86"/>
      <c r="IIX145" s="86"/>
      <c r="IIY145" s="86"/>
      <c r="IIZ145" s="86"/>
      <c r="IJA145" s="86"/>
      <c r="IJB145" s="86"/>
      <c r="IJC145" s="86"/>
      <c r="IJD145" s="86"/>
      <c r="IJE145" s="86"/>
      <c r="IJF145" s="86"/>
      <c r="IJG145" s="86"/>
      <c r="IJH145" s="86"/>
      <c r="IJI145" s="86"/>
      <c r="IJJ145" s="86"/>
      <c r="IJK145" s="86"/>
      <c r="IJL145" s="86"/>
      <c r="IJM145" s="86"/>
      <c r="IJN145" s="86"/>
      <c r="IJO145" s="86"/>
      <c r="IJP145" s="86"/>
      <c r="IJQ145" s="86"/>
      <c r="IJR145" s="86"/>
      <c r="IJS145" s="86"/>
      <c r="IJT145" s="86"/>
      <c r="IJU145" s="86"/>
      <c r="IJV145" s="86"/>
      <c r="IJW145" s="86"/>
      <c r="IJX145" s="86"/>
      <c r="IJY145" s="86"/>
      <c r="IJZ145" s="86"/>
      <c r="IKA145" s="86"/>
      <c r="IKB145" s="86"/>
      <c r="IKC145" s="86"/>
      <c r="IKD145" s="86"/>
      <c r="IKE145" s="86"/>
      <c r="IKF145" s="86"/>
      <c r="IKG145" s="86"/>
      <c r="IKH145" s="86"/>
      <c r="IKI145" s="86"/>
      <c r="IKJ145" s="86"/>
      <c r="IKK145" s="86"/>
      <c r="IKL145" s="86"/>
      <c r="IKM145" s="86"/>
      <c r="IKN145" s="86"/>
      <c r="IKO145" s="86"/>
      <c r="IKP145" s="86"/>
      <c r="IKQ145" s="86"/>
      <c r="IKR145" s="86"/>
      <c r="IKS145" s="86"/>
      <c r="IKT145" s="86"/>
      <c r="IKU145" s="86"/>
      <c r="IKV145" s="86"/>
      <c r="IKW145" s="86"/>
      <c r="IKX145" s="86"/>
      <c r="IKY145" s="86"/>
      <c r="IKZ145" s="86"/>
      <c r="ILA145" s="86"/>
      <c r="ILB145" s="86"/>
      <c r="ILC145" s="86"/>
      <c r="ILD145" s="86"/>
      <c r="ILE145" s="86"/>
      <c r="ILF145" s="86"/>
      <c r="ILG145" s="86"/>
      <c r="ILN145" s="86"/>
      <c r="ILO145" s="86"/>
      <c r="ILP145" s="86"/>
      <c r="ILQ145" s="86"/>
      <c r="ILR145" s="86"/>
      <c r="ILS145" s="86"/>
      <c r="ILT145" s="86"/>
      <c r="ILU145" s="86"/>
      <c r="ILV145" s="86"/>
      <c r="ILW145" s="86"/>
      <c r="ILX145" s="86"/>
      <c r="ILY145" s="86"/>
      <c r="ILZ145" s="86"/>
      <c r="IMA145" s="86"/>
      <c r="IMB145" s="86"/>
      <c r="IMC145" s="86"/>
      <c r="IMD145" s="86"/>
      <c r="IME145" s="86"/>
      <c r="IMF145" s="86"/>
      <c r="IMG145" s="86"/>
      <c r="IMH145" s="86"/>
      <c r="IMI145" s="86"/>
      <c r="IMJ145" s="86"/>
      <c r="IMK145" s="86"/>
      <c r="IML145" s="86"/>
      <c r="IMM145" s="86"/>
      <c r="IMN145" s="86"/>
      <c r="IMO145" s="86"/>
      <c r="IMP145" s="86"/>
      <c r="IMQ145" s="86"/>
      <c r="IMR145" s="86"/>
      <c r="IMS145" s="86"/>
      <c r="IMT145" s="86"/>
      <c r="IMU145" s="86"/>
      <c r="IMV145" s="86"/>
      <c r="IMW145" s="86"/>
      <c r="IMX145" s="86"/>
      <c r="IMY145" s="86"/>
      <c r="IMZ145" s="86"/>
      <c r="INA145" s="86"/>
      <c r="INB145" s="86"/>
      <c r="INC145" s="86"/>
      <c r="IND145" s="86"/>
      <c r="INE145" s="86"/>
      <c r="INF145" s="86"/>
      <c r="ING145" s="86"/>
      <c r="INH145" s="86"/>
      <c r="INI145" s="86"/>
      <c r="INJ145" s="86"/>
      <c r="INK145" s="86"/>
      <c r="INL145" s="86"/>
      <c r="INM145" s="86"/>
      <c r="INN145" s="86"/>
      <c r="INO145" s="86"/>
      <c r="INP145" s="86"/>
      <c r="INQ145" s="86"/>
      <c r="INR145" s="86"/>
      <c r="INS145" s="86"/>
      <c r="INT145" s="86"/>
      <c r="INU145" s="86"/>
      <c r="INV145" s="86"/>
      <c r="INW145" s="86"/>
      <c r="INX145" s="86"/>
      <c r="INY145" s="86"/>
      <c r="INZ145" s="86"/>
      <c r="IOA145" s="86"/>
      <c r="IOB145" s="86"/>
      <c r="IOC145" s="86"/>
      <c r="IOD145" s="86"/>
      <c r="IOE145" s="86"/>
      <c r="IOF145" s="86"/>
      <c r="IOG145" s="86"/>
      <c r="IOH145" s="86"/>
      <c r="IOI145" s="86"/>
      <c r="IOJ145" s="86"/>
      <c r="IOK145" s="86"/>
      <c r="IOL145" s="86"/>
      <c r="IOM145" s="86"/>
      <c r="ION145" s="86"/>
      <c r="IOO145" s="86"/>
      <c r="IOP145" s="86"/>
      <c r="IOQ145" s="86"/>
      <c r="IOR145" s="86"/>
      <c r="IOS145" s="86"/>
      <c r="IOT145" s="86"/>
      <c r="IOU145" s="86"/>
      <c r="IOV145" s="86"/>
      <c r="IOW145" s="86"/>
      <c r="IOX145" s="86"/>
      <c r="IOY145" s="86"/>
      <c r="IOZ145" s="86"/>
      <c r="IPA145" s="86"/>
      <c r="IPB145" s="86"/>
      <c r="IPC145" s="86"/>
      <c r="IPD145" s="86"/>
      <c r="IPE145" s="86"/>
      <c r="IPF145" s="86"/>
      <c r="IPG145" s="86"/>
      <c r="IPH145" s="86"/>
      <c r="IPI145" s="86"/>
      <c r="IPJ145" s="86"/>
      <c r="IPK145" s="86"/>
      <c r="IPL145" s="86"/>
      <c r="IPM145" s="86"/>
      <c r="IPN145" s="86"/>
      <c r="IPO145" s="86"/>
      <c r="IPP145" s="86"/>
      <c r="IPQ145" s="86"/>
      <c r="IPR145" s="86"/>
      <c r="IPS145" s="86"/>
      <c r="IPT145" s="86"/>
      <c r="IPU145" s="86"/>
      <c r="IPV145" s="86"/>
      <c r="IPW145" s="86"/>
      <c r="IPX145" s="86"/>
      <c r="IPY145" s="86"/>
      <c r="IPZ145" s="86"/>
      <c r="IQA145" s="86"/>
      <c r="IQB145" s="86"/>
      <c r="IQC145" s="86"/>
      <c r="IQD145" s="86"/>
      <c r="IQE145" s="86"/>
      <c r="IQF145" s="86"/>
      <c r="IQG145" s="86"/>
      <c r="IQH145" s="86"/>
      <c r="IQI145" s="86"/>
      <c r="IQJ145" s="86"/>
      <c r="IQK145" s="86"/>
      <c r="IQL145" s="86"/>
      <c r="IQM145" s="86"/>
      <c r="IQN145" s="86"/>
      <c r="IQO145" s="86"/>
      <c r="IQP145" s="86"/>
      <c r="IQQ145" s="86"/>
      <c r="IQR145" s="86"/>
      <c r="IQS145" s="86"/>
      <c r="IQT145" s="86"/>
      <c r="IQU145" s="86"/>
      <c r="IQV145" s="86"/>
      <c r="IQW145" s="86"/>
      <c r="IQX145" s="86"/>
      <c r="IQY145" s="86"/>
      <c r="IQZ145" s="86"/>
      <c r="IRA145" s="86"/>
      <c r="IRB145" s="86"/>
      <c r="IRC145" s="86"/>
      <c r="IRD145" s="86"/>
      <c r="IRE145" s="86"/>
      <c r="IRF145" s="86"/>
      <c r="IRG145" s="86"/>
      <c r="IRH145" s="86"/>
      <c r="IRI145" s="86"/>
      <c r="IRJ145" s="86"/>
      <c r="IRK145" s="86"/>
      <c r="IRL145" s="86"/>
      <c r="IRM145" s="86"/>
      <c r="IRN145" s="86"/>
      <c r="IRO145" s="86"/>
      <c r="IRP145" s="86"/>
      <c r="IRQ145" s="86"/>
      <c r="IRR145" s="86"/>
      <c r="IRS145" s="86"/>
      <c r="IRT145" s="86"/>
      <c r="IRU145" s="86"/>
      <c r="IRV145" s="86"/>
      <c r="IRW145" s="86"/>
      <c r="IRX145" s="86"/>
      <c r="IRY145" s="86"/>
      <c r="IRZ145" s="86"/>
      <c r="ISA145" s="86"/>
      <c r="ISB145" s="86"/>
      <c r="ISC145" s="86"/>
      <c r="ISD145" s="86"/>
      <c r="ISE145" s="86"/>
      <c r="ISF145" s="86"/>
      <c r="ISG145" s="86"/>
      <c r="ISH145" s="86"/>
      <c r="ISI145" s="86"/>
      <c r="ISJ145" s="86"/>
      <c r="ISK145" s="86"/>
      <c r="ISL145" s="86"/>
      <c r="ISM145" s="86"/>
      <c r="ISN145" s="86"/>
      <c r="ISO145" s="86"/>
      <c r="ISP145" s="86"/>
      <c r="ISQ145" s="86"/>
      <c r="ISR145" s="86"/>
      <c r="ISS145" s="86"/>
      <c r="IST145" s="86"/>
      <c r="ISU145" s="86"/>
      <c r="ISV145" s="86"/>
      <c r="ISW145" s="86"/>
      <c r="ISX145" s="86"/>
      <c r="ISY145" s="86"/>
      <c r="ISZ145" s="86"/>
      <c r="ITA145" s="86"/>
      <c r="ITB145" s="86"/>
      <c r="ITC145" s="86"/>
      <c r="ITD145" s="86"/>
      <c r="ITE145" s="86"/>
      <c r="ITF145" s="86"/>
      <c r="ITG145" s="86"/>
      <c r="ITH145" s="86"/>
      <c r="ITI145" s="86"/>
      <c r="ITJ145" s="86"/>
      <c r="ITK145" s="86"/>
      <c r="ITL145" s="86"/>
      <c r="ITM145" s="86"/>
      <c r="ITN145" s="86"/>
      <c r="ITO145" s="86"/>
      <c r="ITP145" s="86"/>
      <c r="ITQ145" s="86"/>
      <c r="ITR145" s="86"/>
      <c r="ITS145" s="86"/>
      <c r="ITT145" s="86"/>
      <c r="ITU145" s="86"/>
      <c r="ITV145" s="86"/>
      <c r="ITW145" s="86"/>
      <c r="ITX145" s="86"/>
      <c r="ITY145" s="86"/>
      <c r="ITZ145" s="86"/>
      <c r="IUA145" s="86"/>
      <c r="IUB145" s="86"/>
      <c r="IUC145" s="86"/>
      <c r="IUD145" s="86"/>
      <c r="IUE145" s="86"/>
      <c r="IUF145" s="86"/>
      <c r="IUG145" s="86"/>
      <c r="IUH145" s="86"/>
      <c r="IUI145" s="86"/>
      <c r="IUJ145" s="86"/>
      <c r="IUK145" s="86"/>
      <c r="IUL145" s="86"/>
      <c r="IUM145" s="86"/>
      <c r="IUN145" s="86"/>
      <c r="IUO145" s="86"/>
      <c r="IUP145" s="86"/>
      <c r="IUQ145" s="86"/>
      <c r="IUR145" s="86"/>
      <c r="IUS145" s="86"/>
      <c r="IUT145" s="86"/>
      <c r="IUU145" s="86"/>
      <c r="IUV145" s="86"/>
      <c r="IUW145" s="86"/>
      <c r="IUX145" s="86"/>
      <c r="IUY145" s="86"/>
      <c r="IUZ145" s="86"/>
      <c r="IVA145" s="86"/>
      <c r="IVB145" s="86"/>
      <c r="IVC145" s="86"/>
      <c r="IVJ145" s="86"/>
      <c r="IVK145" s="86"/>
      <c r="IVL145" s="86"/>
      <c r="IVM145" s="86"/>
      <c r="IVN145" s="86"/>
      <c r="IVO145" s="86"/>
      <c r="IVP145" s="86"/>
      <c r="IVQ145" s="86"/>
      <c r="IVR145" s="86"/>
      <c r="IVS145" s="86"/>
      <c r="IVT145" s="86"/>
      <c r="IVU145" s="86"/>
      <c r="IVV145" s="86"/>
      <c r="IVW145" s="86"/>
      <c r="IVX145" s="86"/>
      <c r="IVY145" s="86"/>
      <c r="IVZ145" s="86"/>
      <c r="IWA145" s="86"/>
      <c r="IWB145" s="86"/>
      <c r="IWC145" s="86"/>
      <c r="IWD145" s="86"/>
      <c r="IWE145" s="86"/>
      <c r="IWF145" s="86"/>
      <c r="IWG145" s="86"/>
      <c r="IWH145" s="86"/>
      <c r="IWI145" s="86"/>
      <c r="IWJ145" s="86"/>
      <c r="IWK145" s="86"/>
      <c r="IWL145" s="86"/>
      <c r="IWM145" s="86"/>
      <c r="IWN145" s="86"/>
      <c r="IWO145" s="86"/>
      <c r="IWP145" s="86"/>
      <c r="IWQ145" s="86"/>
      <c r="IWR145" s="86"/>
      <c r="IWS145" s="86"/>
      <c r="IWT145" s="86"/>
      <c r="IWU145" s="86"/>
      <c r="IWV145" s="86"/>
      <c r="IWW145" s="86"/>
      <c r="IWX145" s="86"/>
      <c r="IWY145" s="86"/>
      <c r="IWZ145" s="86"/>
      <c r="IXA145" s="86"/>
      <c r="IXB145" s="86"/>
      <c r="IXC145" s="86"/>
      <c r="IXD145" s="86"/>
      <c r="IXE145" s="86"/>
      <c r="IXF145" s="86"/>
      <c r="IXG145" s="86"/>
      <c r="IXH145" s="86"/>
      <c r="IXI145" s="86"/>
      <c r="IXJ145" s="86"/>
      <c r="IXK145" s="86"/>
      <c r="IXL145" s="86"/>
      <c r="IXM145" s="86"/>
      <c r="IXN145" s="86"/>
      <c r="IXO145" s="86"/>
      <c r="IXP145" s="86"/>
      <c r="IXQ145" s="86"/>
      <c r="IXR145" s="86"/>
      <c r="IXS145" s="86"/>
      <c r="IXT145" s="86"/>
      <c r="IXU145" s="86"/>
      <c r="IXV145" s="86"/>
      <c r="IXW145" s="86"/>
      <c r="IXX145" s="86"/>
      <c r="IXY145" s="86"/>
      <c r="IXZ145" s="86"/>
      <c r="IYA145" s="86"/>
      <c r="IYB145" s="86"/>
      <c r="IYC145" s="86"/>
      <c r="IYD145" s="86"/>
      <c r="IYE145" s="86"/>
      <c r="IYF145" s="86"/>
      <c r="IYG145" s="86"/>
      <c r="IYH145" s="86"/>
      <c r="IYI145" s="86"/>
      <c r="IYJ145" s="86"/>
      <c r="IYK145" s="86"/>
      <c r="IYL145" s="86"/>
      <c r="IYM145" s="86"/>
      <c r="IYN145" s="86"/>
      <c r="IYO145" s="86"/>
      <c r="IYP145" s="86"/>
      <c r="IYQ145" s="86"/>
      <c r="IYR145" s="86"/>
      <c r="IYS145" s="86"/>
      <c r="IYT145" s="86"/>
      <c r="IYU145" s="86"/>
      <c r="IYV145" s="86"/>
      <c r="IYW145" s="86"/>
      <c r="IYX145" s="86"/>
      <c r="IYY145" s="86"/>
      <c r="IYZ145" s="86"/>
      <c r="IZA145" s="86"/>
      <c r="IZB145" s="86"/>
      <c r="IZC145" s="86"/>
      <c r="IZD145" s="86"/>
      <c r="IZE145" s="86"/>
      <c r="IZF145" s="86"/>
      <c r="IZG145" s="86"/>
      <c r="IZH145" s="86"/>
      <c r="IZI145" s="86"/>
      <c r="IZJ145" s="86"/>
      <c r="IZK145" s="86"/>
      <c r="IZL145" s="86"/>
      <c r="IZM145" s="86"/>
      <c r="IZN145" s="86"/>
      <c r="IZO145" s="86"/>
      <c r="IZP145" s="86"/>
      <c r="IZQ145" s="86"/>
      <c r="IZR145" s="86"/>
      <c r="IZS145" s="86"/>
      <c r="IZT145" s="86"/>
      <c r="IZU145" s="86"/>
      <c r="IZV145" s="86"/>
      <c r="IZW145" s="86"/>
      <c r="IZX145" s="86"/>
      <c r="IZY145" s="86"/>
      <c r="IZZ145" s="86"/>
      <c r="JAA145" s="86"/>
      <c r="JAB145" s="86"/>
      <c r="JAC145" s="86"/>
      <c r="JAD145" s="86"/>
      <c r="JAE145" s="86"/>
      <c r="JAF145" s="86"/>
      <c r="JAG145" s="86"/>
      <c r="JAH145" s="86"/>
      <c r="JAI145" s="86"/>
      <c r="JAJ145" s="86"/>
      <c r="JAK145" s="86"/>
      <c r="JAL145" s="86"/>
      <c r="JAM145" s="86"/>
      <c r="JAN145" s="86"/>
      <c r="JAO145" s="86"/>
      <c r="JAP145" s="86"/>
      <c r="JAQ145" s="86"/>
      <c r="JAR145" s="86"/>
      <c r="JAS145" s="86"/>
      <c r="JAT145" s="86"/>
      <c r="JAU145" s="86"/>
      <c r="JAV145" s="86"/>
      <c r="JAW145" s="86"/>
      <c r="JAX145" s="86"/>
      <c r="JAY145" s="86"/>
      <c r="JAZ145" s="86"/>
      <c r="JBA145" s="86"/>
      <c r="JBB145" s="86"/>
      <c r="JBC145" s="86"/>
      <c r="JBD145" s="86"/>
      <c r="JBE145" s="86"/>
      <c r="JBF145" s="86"/>
      <c r="JBG145" s="86"/>
      <c r="JBH145" s="86"/>
      <c r="JBI145" s="86"/>
      <c r="JBJ145" s="86"/>
      <c r="JBK145" s="86"/>
      <c r="JBL145" s="86"/>
      <c r="JBM145" s="86"/>
      <c r="JBN145" s="86"/>
      <c r="JBO145" s="86"/>
      <c r="JBP145" s="86"/>
      <c r="JBQ145" s="86"/>
      <c r="JBR145" s="86"/>
      <c r="JBS145" s="86"/>
      <c r="JBT145" s="86"/>
      <c r="JBU145" s="86"/>
      <c r="JBV145" s="86"/>
      <c r="JBW145" s="86"/>
      <c r="JBX145" s="86"/>
      <c r="JBY145" s="86"/>
      <c r="JBZ145" s="86"/>
      <c r="JCA145" s="86"/>
      <c r="JCB145" s="86"/>
      <c r="JCC145" s="86"/>
      <c r="JCD145" s="86"/>
      <c r="JCE145" s="86"/>
      <c r="JCF145" s="86"/>
      <c r="JCG145" s="86"/>
      <c r="JCH145" s="86"/>
      <c r="JCI145" s="86"/>
      <c r="JCJ145" s="86"/>
      <c r="JCK145" s="86"/>
      <c r="JCL145" s="86"/>
      <c r="JCM145" s="86"/>
      <c r="JCN145" s="86"/>
      <c r="JCO145" s="86"/>
      <c r="JCP145" s="86"/>
      <c r="JCQ145" s="86"/>
      <c r="JCR145" s="86"/>
      <c r="JCS145" s="86"/>
      <c r="JCT145" s="86"/>
      <c r="JCU145" s="86"/>
      <c r="JCV145" s="86"/>
      <c r="JCW145" s="86"/>
      <c r="JCX145" s="86"/>
      <c r="JCY145" s="86"/>
      <c r="JCZ145" s="86"/>
      <c r="JDA145" s="86"/>
      <c r="JDB145" s="86"/>
      <c r="JDC145" s="86"/>
      <c r="JDD145" s="86"/>
      <c r="JDE145" s="86"/>
      <c r="JDF145" s="86"/>
      <c r="JDG145" s="86"/>
      <c r="JDH145" s="86"/>
      <c r="JDI145" s="86"/>
      <c r="JDJ145" s="86"/>
      <c r="JDK145" s="86"/>
      <c r="JDL145" s="86"/>
      <c r="JDM145" s="86"/>
      <c r="JDN145" s="86"/>
      <c r="JDO145" s="86"/>
      <c r="JDP145" s="86"/>
      <c r="JDQ145" s="86"/>
      <c r="JDR145" s="86"/>
      <c r="JDS145" s="86"/>
      <c r="JDT145" s="86"/>
      <c r="JDU145" s="86"/>
      <c r="JDV145" s="86"/>
      <c r="JDW145" s="86"/>
      <c r="JDX145" s="86"/>
      <c r="JDY145" s="86"/>
      <c r="JDZ145" s="86"/>
      <c r="JEA145" s="86"/>
      <c r="JEB145" s="86"/>
      <c r="JEC145" s="86"/>
      <c r="JED145" s="86"/>
      <c r="JEE145" s="86"/>
      <c r="JEF145" s="86"/>
      <c r="JEG145" s="86"/>
      <c r="JEH145" s="86"/>
      <c r="JEI145" s="86"/>
      <c r="JEJ145" s="86"/>
      <c r="JEK145" s="86"/>
      <c r="JEL145" s="86"/>
      <c r="JEM145" s="86"/>
      <c r="JEN145" s="86"/>
      <c r="JEO145" s="86"/>
      <c r="JEP145" s="86"/>
      <c r="JEQ145" s="86"/>
      <c r="JER145" s="86"/>
      <c r="JES145" s="86"/>
      <c r="JET145" s="86"/>
      <c r="JEU145" s="86"/>
      <c r="JEV145" s="86"/>
      <c r="JEW145" s="86"/>
      <c r="JEX145" s="86"/>
      <c r="JEY145" s="86"/>
      <c r="JFF145" s="86"/>
      <c r="JFG145" s="86"/>
      <c r="JFH145" s="86"/>
      <c r="JFI145" s="86"/>
      <c r="JFJ145" s="86"/>
      <c r="JFK145" s="86"/>
      <c r="JFL145" s="86"/>
      <c r="JFM145" s="86"/>
      <c r="JFN145" s="86"/>
      <c r="JFO145" s="86"/>
      <c r="JFP145" s="86"/>
      <c r="JFQ145" s="86"/>
      <c r="JFR145" s="86"/>
      <c r="JFS145" s="86"/>
      <c r="JFT145" s="86"/>
      <c r="JFU145" s="86"/>
      <c r="JFV145" s="86"/>
      <c r="JFW145" s="86"/>
      <c r="JFX145" s="86"/>
      <c r="JFY145" s="86"/>
      <c r="JFZ145" s="86"/>
      <c r="JGA145" s="86"/>
      <c r="JGB145" s="86"/>
      <c r="JGC145" s="86"/>
      <c r="JGD145" s="86"/>
      <c r="JGE145" s="86"/>
      <c r="JGF145" s="86"/>
      <c r="JGG145" s="86"/>
      <c r="JGH145" s="86"/>
      <c r="JGI145" s="86"/>
      <c r="JGJ145" s="86"/>
      <c r="JGK145" s="86"/>
      <c r="JGL145" s="86"/>
      <c r="JGM145" s="86"/>
      <c r="JGN145" s="86"/>
      <c r="JGO145" s="86"/>
      <c r="JGP145" s="86"/>
      <c r="JGQ145" s="86"/>
      <c r="JGR145" s="86"/>
      <c r="JGS145" s="86"/>
      <c r="JGT145" s="86"/>
      <c r="JGU145" s="86"/>
      <c r="JGV145" s="86"/>
      <c r="JGW145" s="86"/>
      <c r="JGX145" s="86"/>
      <c r="JGY145" s="86"/>
      <c r="JGZ145" s="86"/>
      <c r="JHA145" s="86"/>
      <c r="JHB145" s="86"/>
      <c r="JHC145" s="86"/>
      <c r="JHD145" s="86"/>
      <c r="JHE145" s="86"/>
      <c r="JHF145" s="86"/>
      <c r="JHG145" s="86"/>
      <c r="JHH145" s="86"/>
      <c r="JHI145" s="86"/>
      <c r="JHJ145" s="86"/>
      <c r="JHK145" s="86"/>
      <c r="JHL145" s="86"/>
      <c r="JHM145" s="86"/>
      <c r="JHN145" s="86"/>
      <c r="JHO145" s="86"/>
      <c r="JHP145" s="86"/>
      <c r="JHQ145" s="86"/>
      <c r="JHR145" s="86"/>
      <c r="JHS145" s="86"/>
      <c r="JHT145" s="86"/>
      <c r="JHU145" s="86"/>
      <c r="JHV145" s="86"/>
      <c r="JHW145" s="86"/>
      <c r="JHX145" s="86"/>
      <c r="JHY145" s="86"/>
      <c r="JHZ145" s="86"/>
      <c r="JIA145" s="86"/>
      <c r="JIB145" s="86"/>
      <c r="JIC145" s="86"/>
      <c r="JID145" s="86"/>
      <c r="JIE145" s="86"/>
      <c r="JIF145" s="86"/>
      <c r="JIG145" s="86"/>
      <c r="JIH145" s="86"/>
      <c r="JII145" s="86"/>
      <c r="JIJ145" s="86"/>
      <c r="JIK145" s="86"/>
      <c r="JIL145" s="86"/>
      <c r="JIM145" s="86"/>
      <c r="JIN145" s="86"/>
      <c r="JIO145" s="86"/>
      <c r="JIP145" s="86"/>
      <c r="JIQ145" s="86"/>
      <c r="JIR145" s="86"/>
      <c r="JIS145" s="86"/>
      <c r="JIT145" s="86"/>
      <c r="JIU145" s="86"/>
      <c r="JIV145" s="86"/>
      <c r="JIW145" s="86"/>
      <c r="JIX145" s="86"/>
      <c r="JIY145" s="86"/>
      <c r="JIZ145" s="86"/>
      <c r="JJA145" s="86"/>
      <c r="JJB145" s="86"/>
      <c r="JJC145" s="86"/>
      <c r="JJD145" s="86"/>
      <c r="JJE145" s="86"/>
      <c r="JJF145" s="86"/>
      <c r="JJG145" s="86"/>
      <c r="JJH145" s="86"/>
      <c r="JJI145" s="86"/>
      <c r="JJJ145" s="86"/>
      <c r="JJK145" s="86"/>
      <c r="JJL145" s="86"/>
      <c r="JJM145" s="86"/>
      <c r="JJN145" s="86"/>
      <c r="JJO145" s="86"/>
      <c r="JJP145" s="86"/>
      <c r="JJQ145" s="86"/>
      <c r="JJR145" s="86"/>
      <c r="JJS145" s="86"/>
      <c r="JJT145" s="86"/>
      <c r="JJU145" s="86"/>
      <c r="JJV145" s="86"/>
      <c r="JJW145" s="86"/>
      <c r="JJX145" s="86"/>
      <c r="JJY145" s="86"/>
      <c r="JJZ145" s="86"/>
      <c r="JKA145" s="86"/>
      <c r="JKB145" s="86"/>
      <c r="JKC145" s="86"/>
      <c r="JKD145" s="86"/>
      <c r="JKE145" s="86"/>
      <c r="JKF145" s="86"/>
      <c r="JKG145" s="86"/>
      <c r="JKH145" s="86"/>
      <c r="JKI145" s="86"/>
      <c r="JKJ145" s="86"/>
      <c r="JKK145" s="86"/>
      <c r="JKL145" s="86"/>
      <c r="JKM145" s="86"/>
      <c r="JKN145" s="86"/>
      <c r="JKO145" s="86"/>
      <c r="JKP145" s="86"/>
      <c r="JKQ145" s="86"/>
      <c r="JKR145" s="86"/>
      <c r="JKS145" s="86"/>
      <c r="JKT145" s="86"/>
      <c r="JKU145" s="86"/>
      <c r="JKV145" s="86"/>
      <c r="JKW145" s="86"/>
      <c r="JKX145" s="86"/>
      <c r="JKY145" s="86"/>
      <c r="JKZ145" s="86"/>
      <c r="JLA145" s="86"/>
      <c r="JLB145" s="86"/>
      <c r="JLC145" s="86"/>
      <c r="JLD145" s="86"/>
      <c r="JLE145" s="86"/>
      <c r="JLF145" s="86"/>
      <c r="JLG145" s="86"/>
      <c r="JLH145" s="86"/>
      <c r="JLI145" s="86"/>
      <c r="JLJ145" s="86"/>
      <c r="JLK145" s="86"/>
      <c r="JLL145" s="86"/>
      <c r="JLM145" s="86"/>
      <c r="JLN145" s="86"/>
      <c r="JLO145" s="86"/>
      <c r="JLP145" s="86"/>
      <c r="JLQ145" s="86"/>
      <c r="JLR145" s="86"/>
      <c r="JLS145" s="86"/>
      <c r="JLT145" s="86"/>
      <c r="JLU145" s="86"/>
      <c r="JLV145" s="86"/>
      <c r="JLW145" s="86"/>
      <c r="JLX145" s="86"/>
      <c r="JLY145" s="86"/>
      <c r="JLZ145" s="86"/>
      <c r="JMA145" s="86"/>
      <c r="JMB145" s="86"/>
      <c r="JMC145" s="86"/>
      <c r="JMD145" s="86"/>
      <c r="JME145" s="86"/>
      <c r="JMF145" s="86"/>
      <c r="JMG145" s="86"/>
      <c r="JMH145" s="86"/>
      <c r="JMI145" s="86"/>
      <c r="JMJ145" s="86"/>
      <c r="JMK145" s="86"/>
      <c r="JML145" s="86"/>
      <c r="JMM145" s="86"/>
      <c r="JMN145" s="86"/>
      <c r="JMO145" s="86"/>
      <c r="JMP145" s="86"/>
      <c r="JMQ145" s="86"/>
      <c r="JMR145" s="86"/>
      <c r="JMS145" s="86"/>
      <c r="JMT145" s="86"/>
      <c r="JMU145" s="86"/>
      <c r="JMV145" s="86"/>
      <c r="JMW145" s="86"/>
      <c r="JMX145" s="86"/>
      <c r="JMY145" s="86"/>
      <c r="JMZ145" s="86"/>
      <c r="JNA145" s="86"/>
      <c r="JNB145" s="86"/>
      <c r="JNC145" s="86"/>
      <c r="JND145" s="86"/>
      <c r="JNE145" s="86"/>
      <c r="JNF145" s="86"/>
      <c r="JNG145" s="86"/>
      <c r="JNH145" s="86"/>
      <c r="JNI145" s="86"/>
      <c r="JNJ145" s="86"/>
      <c r="JNK145" s="86"/>
      <c r="JNL145" s="86"/>
      <c r="JNM145" s="86"/>
      <c r="JNN145" s="86"/>
      <c r="JNO145" s="86"/>
      <c r="JNP145" s="86"/>
      <c r="JNQ145" s="86"/>
      <c r="JNR145" s="86"/>
      <c r="JNS145" s="86"/>
      <c r="JNT145" s="86"/>
      <c r="JNU145" s="86"/>
      <c r="JNV145" s="86"/>
      <c r="JNW145" s="86"/>
      <c r="JNX145" s="86"/>
      <c r="JNY145" s="86"/>
      <c r="JNZ145" s="86"/>
      <c r="JOA145" s="86"/>
      <c r="JOB145" s="86"/>
      <c r="JOC145" s="86"/>
      <c r="JOD145" s="86"/>
      <c r="JOE145" s="86"/>
      <c r="JOF145" s="86"/>
      <c r="JOG145" s="86"/>
      <c r="JOH145" s="86"/>
      <c r="JOI145" s="86"/>
      <c r="JOJ145" s="86"/>
      <c r="JOK145" s="86"/>
      <c r="JOL145" s="86"/>
      <c r="JOM145" s="86"/>
      <c r="JON145" s="86"/>
      <c r="JOO145" s="86"/>
      <c r="JOP145" s="86"/>
      <c r="JOQ145" s="86"/>
      <c r="JOR145" s="86"/>
      <c r="JOS145" s="86"/>
      <c r="JOT145" s="86"/>
      <c r="JOU145" s="86"/>
      <c r="JPB145" s="86"/>
      <c r="JPC145" s="86"/>
      <c r="JPD145" s="86"/>
      <c r="JPE145" s="86"/>
      <c r="JPF145" s="86"/>
      <c r="JPG145" s="86"/>
      <c r="JPH145" s="86"/>
      <c r="JPI145" s="86"/>
      <c r="JPJ145" s="86"/>
      <c r="JPK145" s="86"/>
      <c r="JPL145" s="86"/>
      <c r="JPM145" s="86"/>
      <c r="JPN145" s="86"/>
      <c r="JPO145" s="86"/>
      <c r="JPP145" s="86"/>
      <c r="JPQ145" s="86"/>
      <c r="JPR145" s="86"/>
      <c r="JPS145" s="86"/>
      <c r="JPT145" s="86"/>
      <c r="JPU145" s="86"/>
      <c r="JPV145" s="86"/>
      <c r="JPW145" s="86"/>
      <c r="JPX145" s="86"/>
      <c r="JPY145" s="86"/>
      <c r="JPZ145" s="86"/>
      <c r="JQA145" s="86"/>
      <c r="JQB145" s="86"/>
      <c r="JQC145" s="86"/>
      <c r="JQD145" s="86"/>
      <c r="JQE145" s="86"/>
      <c r="JQF145" s="86"/>
      <c r="JQG145" s="86"/>
      <c r="JQH145" s="86"/>
      <c r="JQI145" s="86"/>
      <c r="JQJ145" s="86"/>
      <c r="JQK145" s="86"/>
      <c r="JQL145" s="86"/>
      <c r="JQM145" s="86"/>
      <c r="JQN145" s="86"/>
      <c r="JQO145" s="86"/>
      <c r="JQP145" s="86"/>
      <c r="JQQ145" s="86"/>
      <c r="JQR145" s="86"/>
      <c r="JQS145" s="86"/>
      <c r="JQT145" s="86"/>
      <c r="JQU145" s="86"/>
      <c r="JQV145" s="86"/>
      <c r="JQW145" s="86"/>
      <c r="JQX145" s="86"/>
      <c r="JQY145" s="86"/>
      <c r="JQZ145" s="86"/>
      <c r="JRA145" s="86"/>
      <c r="JRB145" s="86"/>
      <c r="JRC145" s="86"/>
      <c r="JRD145" s="86"/>
      <c r="JRE145" s="86"/>
      <c r="JRF145" s="86"/>
      <c r="JRG145" s="86"/>
      <c r="JRH145" s="86"/>
      <c r="JRI145" s="86"/>
      <c r="JRJ145" s="86"/>
      <c r="JRK145" s="86"/>
      <c r="JRL145" s="86"/>
      <c r="JRM145" s="86"/>
      <c r="JRN145" s="86"/>
      <c r="JRO145" s="86"/>
      <c r="JRP145" s="86"/>
      <c r="JRQ145" s="86"/>
      <c r="JRR145" s="86"/>
      <c r="JRS145" s="86"/>
      <c r="JRT145" s="86"/>
      <c r="JRU145" s="86"/>
      <c r="JRV145" s="86"/>
      <c r="JRW145" s="86"/>
      <c r="JRX145" s="86"/>
      <c r="JRY145" s="86"/>
      <c r="JRZ145" s="86"/>
      <c r="JSA145" s="86"/>
      <c r="JSB145" s="86"/>
      <c r="JSC145" s="86"/>
      <c r="JSD145" s="86"/>
      <c r="JSE145" s="86"/>
      <c r="JSF145" s="86"/>
      <c r="JSG145" s="86"/>
      <c r="JSH145" s="86"/>
      <c r="JSI145" s="86"/>
      <c r="JSJ145" s="86"/>
      <c r="JSK145" s="86"/>
      <c r="JSL145" s="86"/>
      <c r="JSM145" s="86"/>
      <c r="JSN145" s="86"/>
      <c r="JSO145" s="86"/>
      <c r="JSP145" s="86"/>
      <c r="JSQ145" s="86"/>
      <c r="JSR145" s="86"/>
      <c r="JSS145" s="86"/>
      <c r="JST145" s="86"/>
      <c r="JSU145" s="86"/>
      <c r="JSV145" s="86"/>
      <c r="JSW145" s="86"/>
      <c r="JSX145" s="86"/>
      <c r="JSY145" s="86"/>
      <c r="JSZ145" s="86"/>
      <c r="JTA145" s="86"/>
      <c r="JTB145" s="86"/>
      <c r="JTC145" s="86"/>
      <c r="JTD145" s="86"/>
      <c r="JTE145" s="86"/>
      <c r="JTF145" s="86"/>
      <c r="JTG145" s="86"/>
      <c r="JTH145" s="86"/>
      <c r="JTI145" s="86"/>
      <c r="JTJ145" s="86"/>
      <c r="JTK145" s="86"/>
      <c r="JTL145" s="86"/>
      <c r="JTM145" s="86"/>
      <c r="JTN145" s="86"/>
      <c r="JTO145" s="86"/>
      <c r="JTP145" s="86"/>
      <c r="JTQ145" s="86"/>
      <c r="JTR145" s="86"/>
      <c r="JTS145" s="86"/>
      <c r="JTT145" s="86"/>
      <c r="JTU145" s="86"/>
      <c r="JTV145" s="86"/>
      <c r="JTW145" s="86"/>
      <c r="JTX145" s="86"/>
      <c r="JTY145" s="86"/>
      <c r="JTZ145" s="86"/>
      <c r="JUA145" s="86"/>
      <c r="JUB145" s="86"/>
      <c r="JUC145" s="86"/>
      <c r="JUD145" s="86"/>
      <c r="JUE145" s="86"/>
      <c r="JUF145" s="86"/>
      <c r="JUG145" s="86"/>
      <c r="JUH145" s="86"/>
      <c r="JUI145" s="86"/>
      <c r="JUJ145" s="86"/>
      <c r="JUK145" s="86"/>
      <c r="JUL145" s="86"/>
      <c r="JUM145" s="86"/>
      <c r="JUN145" s="86"/>
      <c r="JUO145" s="86"/>
      <c r="JUP145" s="86"/>
      <c r="JUQ145" s="86"/>
      <c r="JUR145" s="86"/>
      <c r="JUS145" s="86"/>
      <c r="JUT145" s="86"/>
      <c r="JUU145" s="86"/>
      <c r="JUV145" s="86"/>
      <c r="JUW145" s="86"/>
      <c r="JUX145" s="86"/>
      <c r="JUY145" s="86"/>
      <c r="JUZ145" s="86"/>
      <c r="JVA145" s="86"/>
      <c r="JVB145" s="86"/>
      <c r="JVC145" s="86"/>
      <c r="JVD145" s="86"/>
      <c r="JVE145" s="86"/>
      <c r="JVF145" s="86"/>
      <c r="JVG145" s="86"/>
      <c r="JVH145" s="86"/>
      <c r="JVI145" s="86"/>
      <c r="JVJ145" s="86"/>
      <c r="JVK145" s="86"/>
      <c r="JVL145" s="86"/>
      <c r="JVM145" s="86"/>
      <c r="JVN145" s="86"/>
      <c r="JVO145" s="86"/>
      <c r="JVP145" s="86"/>
      <c r="JVQ145" s="86"/>
      <c r="JVR145" s="86"/>
      <c r="JVS145" s="86"/>
      <c r="JVT145" s="86"/>
      <c r="JVU145" s="86"/>
      <c r="JVV145" s="86"/>
      <c r="JVW145" s="86"/>
      <c r="JVX145" s="86"/>
      <c r="JVY145" s="86"/>
      <c r="JVZ145" s="86"/>
      <c r="JWA145" s="86"/>
      <c r="JWB145" s="86"/>
      <c r="JWC145" s="86"/>
      <c r="JWD145" s="86"/>
      <c r="JWE145" s="86"/>
      <c r="JWF145" s="86"/>
      <c r="JWG145" s="86"/>
      <c r="JWH145" s="86"/>
      <c r="JWI145" s="86"/>
      <c r="JWJ145" s="86"/>
      <c r="JWK145" s="86"/>
      <c r="JWL145" s="86"/>
      <c r="JWM145" s="86"/>
      <c r="JWN145" s="86"/>
      <c r="JWO145" s="86"/>
      <c r="JWP145" s="86"/>
      <c r="JWQ145" s="86"/>
      <c r="JWR145" s="86"/>
      <c r="JWS145" s="86"/>
      <c r="JWT145" s="86"/>
      <c r="JWU145" s="86"/>
      <c r="JWV145" s="86"/>
      <c r="JWW145" s="86"/>
      <c r="JWX145" s="86"/>
      <c r="JWY145" s="86"/>
      <c r="JWZ145" s="86"/>
      <c r="JXA145" s="86"/>
      <c r="JXB145" s="86"/>
      <c r="JXC145" s="86"/>
      <c r="JXD145" s="86"/>
      <c r="JXE145" s="86"/>
      <c r="JXF145" s="86"/>
      <c r="JXG145" s="86"/>
      <c r="JXH145" s="86"/>
      <c r="JXI145" s="86"/>
      <c r="JXJ145" s="86"/>
      <c r="JXK145" s="86"/>
      <c r="JXL145" s="86"/>
      <c r="JXM145" s="86"/>
      <c r="JXN145" s="86"/>
      <c r="JXO145" s="86"/>
      <c r="JXP145" s="86"/>
      <c r="JXQ145" s="86"/>
      <c r="JXR145" s="86"/>
      <c r="JXS145" s="86"/>
      <c r="JXT145" s="86"/>
      <c r="JXU145" s="86"/>
      <c r="JXV145" s="86"/>
      <c r="JXW145" s="86"/>
      <c r="JXX145" s="86"/>
      <c r="JXY145" s="86"/>
      <c r="JXZ145" s="86"/>
      <c r="JYA145" s="86"/>
      <c r="JYB145" s="86"/>
      <c r="JYC145" s="86"/>
      <c r="JYD145" s="86"/>
      <c r="JYE145" s="86"/>
      <c r="JYF145" s="86"/>
      <c r="JYG145" s="86"/>
      <c r="JYH145" s="86"/>
      <c r="JYI145" s="86"/>
      <c r="JYJ145" s="86"/>
      <c r="JYK145" s="86"/>
      <c r="JYL145" s="86"/>
      <c r="JYM145" s="86"/>
      <c r="JYN145" s="86"/>
      <c r="JYO145" s="86"/>
      <c r="JYP145" s="86"/>
      <c r="JYQ145" s="86"/>
      <c r="JYX145" s="86"/>
      <c r="JYY145" s="86"/>
      <c r="JYZ145" s="86"/>
      <c r="JZA145" s="86"/>
      <c r="JZB145" s="86"/>
      <c r="JZC145" s="86"/>
      <c r="JZD145" s="86"/>
      <c r="JZE145" s="86"/>
      <c r="JZF145" s="86"/>
      <c r="JZG145" s="86"/>
      <c r="JZH145" s="86"/>
      <c r="JZI145" s="86"/>
      <c r="JZJ145" s="86"/>
      <c r="JZK145" s="86"/>
      <c r="JZL145" s="86"/>
      <c r="JZM145" s="86"/>
      <c r="JZN145" s="86"/>
      <c r="JZO145" s="86"/>
      <c r="JZP145" s="86"/>
      <c r="JZQ145" s="86"/>
      <c r="JZR145" s="86"/>
      <c r="JZS145" s="86"/>
      <c r="JZT145" s="86"/>
      <c r="JZU145" s="86"/>
      <c r="JZV145" s="86"/>
      <c r="JZW145" s="86"/>
      <c r="JZX145" s="86"/>
      <c r="JZY145" s="86"/>
      <c r="JZZ145" s="86"/>
      <c r="KAA145" s="86"/>
      <c r="KAB145" s="86"/>
      <c r="KAC145" s="86"/>
      <c r="KAD145" s="86"/>
      <c r="KAE145" s="86"/>
      <c r="KAF145" s="86"/>
      <c r="KAG145" s="86"/>
      <c r="KAH145" s="86"/>
      <c r="KAI145" s="86"/>
      <c r="KAJ145" s="86"/>
      <c r="KAK145" s="86"/>
      <c r="KAL145" s="86"/>
      <c r="KAM145" s="86"/>
      <c r="KAN145" s="86"/>
      <c r="KAO145" s="86"/>
      <c r="KAP145" s="86"/>
      <c r="KAQ145" s="86"/>
      <c r="KAR145" s="86"/>
      <c r="KAS145" s="86"/>
      <c r="KAT145" s="86"/>
      <c r="KAU145" s="86"/>
      <c r="KAV145" s="86"/>
      <c r="KAW145" s="86"/>
      <c r="KAX145" s="86"/>
      <c r="KAY145" s="86"/>
      <c r="KAZ145" s="86"/>
      <c r="KBA145" s="86"/>
      <c r="KBB145" s="86"/>
      <c r="KBC145" s="86"/>
      <c r="KBD145" s="86"/>
      <c r="KBE145" s="86"/>
      <c r="KBF145" s="86"/>
      <c r="KBG145" s="86"/>
      <c r="KBH145" s="86"/>
      <c r="KBI145" s="86"/>
      <c r="KBJ145" s="86"/>
      <c r="KBK145" s="86"/>
      <c r="KBL145" s="86"/>
      <c r="KBM145" s="86"/>
      <c r="KBN145" s="86"/>
      <c r="KBO145" s="86"/>
      <c r="KBP145" s="86"/>
      <c r="KBQ145" s="86"/>
      <c r="KBR145" s="86"/>
      <c r="KBS145" s="86"/>
      <c r="KBT145" s="86"/>
      <c r="KBU145" s="86"/>
      <c r="KBV145" s="86"/>
      <c r="KBW145" s="86"/>
      <c r="KBX145" s="86"/>
      <c r="KBY145" s="86"/>
      <c r="KBZ145" s="86"/>
      <c r="KCA145" s="86"/>
      <c r="KCB145" s="86"/>
      <c r="KCC145" s="86"/>
      <c r="KCD145" s="86"/>
      <c r="KCE145" s="86"/>
      <c r="KCF145" s="86"/>
      <c r="KCG145" s="86"/>
      <c r="KCH145" s="86"/>
      <c r="KCI145" s="86"/>
      <c r="KCJ145" s="86"/>
      <c r="KCK145" s="86"/>
      <c r="KCL145" s="86"/>
      <c r="KCM145" s="86"/>
      <c r="KCN145" s="86"/>
      <c r="KCO145" s="86"/>
      <c r="KCP145" s="86"/>
      <c r="KCQ145" s="86"/>
      <c r="KCR145" s="86"/>
      <c r="KCS145" s="86"/>
      <c r="KCT145" s="86"/>
      <c r="KCU145" s="86"/>
      <c r="KCV145" s="86"/>
      <c r="KCW145" s="86"/>
      <c r="KCX145" s="86"/>
      <c r="KCY145" s="86"/>
      <c r="KCZ145" s="86"/>
      <c r="KDA145" s="86"/>
      <c r="KDB145" s="86"/>
      <c r="KDC145" s="86"/>
      <c r="KDD145" s="86"/>
      <c r="KDE145" s="86"/>
      <c r="KDF145" s="86"/>
      <c r="KDG145" s="86"/>
      <c r="KDH145" s="86"/>
      <c r="KDI145" s="86"/>
      <c r="KDJ145" s="86"/>
      <c r="KDK145" s="86"/>
      <c r="KDL145" s="86"/>
      <c r="KDM145" s="86"/>
      <c r="KDN145" s="86"/>
      <c r="KDO145" s="86"/>
      <c r="KDP145" s="86"/>
      <c r="KDQ145" s="86"/>
      <c r="KDR145" s="86"/>
      <c r="KDS145" s="86"/>
      <c r="KDT145" s="86"/>
      <c r="KDU145" s="86"/>
      <c r="KDV145" s="86"/>
      <c r="KDW145" s="86"/>
      <c r="KDX145" s="86"/>
      <c r="KDY145" s="86"/>
      <c r="KDZ145" s="86"/>
      <c r="KEA145" s="86"/>
      <c r="KEB145" s="86"/>
      <c r="KEC145" s="86"/>
      <c r="KED145" s="86"/>
      <c r="KEE145" s="86"/>
      <c r="KEF145" s="86"/>
      <c r="KEG145" s="86"/>
      <c r="KEH145" s="86"/>
      <c r="KEI145" s="86"/>
      <c r="KEJ145" s="86"/>
      <c r="KEK145" s="86"/>
      <c r="KEL145" s="86"/>
      <c r="KEM145" s="86"/>
      <c r="KEN145" s="86"/>
      <c r="KEO145" s="86"/>
      <c r="KEP145" s="86"/>
      <c r="KEQ145" s="86"/>
      <c r="KER145" s="86"/>
      <c r="KES145" s="86"/>
      <c r="KET145" s="86"/>
      <c r="KEU145" s="86"/>
      <c r="KEV145" s="86"/>
      <c r="KEW145" s="86"/>
      <c r="KEX145" s="86"/>
      <c r="KEY145" s="86"/>
      <c r="KEZ145" s="86"/>
      <c r="KFA145" s="86"/>
      <c r="KFB145" s="86"/>
      <c r="KFC145" s="86"/>
      <c r="KFD145" s="86"/>
      <c r="KFE145" s="86"/>
      <c r="KFF145" s="86"/>
      <c r="KFG145" s="86"/>
      <c r="KFH145" s="86"/>
      <c r="KFI145" s="86"/>
      <c r="KFJ145" s="86"/>
      <c r="KFK145" s="86"/>
      <c r="KFL145" s="86"/>
      <c r="KFM145" s="86"/>
      <c r="KFN145" s="86"/>
      <c r="KFO145" s="86"/>
      <c r="KFP145" s="86"/>
      <c r="KFQ145" s="86"/>
      <c r="KFR145" s="86"/>
      <c r="KFS145" s="86"/>
      <c r="KFT145" s="86"/>
      <c r="KFU145" s="86"/>
      <c r="KFV145" s="86"/>
      <c r="KFW145" s="86"/>
      <c r="KFX145" s="86"/>
      <c r="KFY145" s="86"/>
      <c r="KFZ145" s="86"/>
      <c r="KGA145" s="86"/>
      <c r="KGB145" s="86"/>
      <c r="KGC145" s="86"/>
      <c r="KGD145" s="86"/>
      <c r="KGE145" s="86"/>
      <c r="KGF145" s="86"/>
      <c r="KGG145" s="86"/>
      <c r="KGH145" s="86"/>
      <c r="KGI145" s="86"/>
      <c r="KGJ145" s="86"/>
      <c r="KGK145" s="86"/>
      <c r="KGL145" s="86"/>
      <c r="KGM145" s="86"/>
      <c r="KGN145" s="86"/>
      <c r="KGO145" s="86"/>
      <c r="KGP145" s="86"/>
      <c r="KGQ145" s="86"/>
      <c r="KGR145" s="86"/>
      <c r="KGS145" s="86"/>
      <c r="KGT145" s="86"/>
      <c r="KGU145" s="86"/>
      <c r="KGV145" s="86"/>
      <c r="KGW145" s="86"/>
      <c r="KGX145" s="86"/>
      <c r="KGY145" s="86"/>
      <c r="KGZ145" s="86"/>
      <c r="KHA145" s="86"/>
      <c r="KHB145" s="86"/>
      <c r="KHC145" s="86"/>
      <c r="KHD145" s="86"/>
      <c r="KHE145" s="86"/>
      <c r="KHF145" s="86"/>
      <c r="KHG145" s="86"/>
      <c r="KHH145" s="86"/>
      <c r="KHI145" s="86"/>
      <c r="KHJ145" s="86"/>
      <c r="KHK145" s="86"/>
      <c r="KHL145" s="86"/>
      <c r="KHM145" s="86"/>
      <c r="KHN145" s="86"/>
      <c r="KHO145" s="86"/>
      <c r="KHP145" s="86"/>
      <c r="KHQ145" s="86"/>
      <c r="KHR145" s="86"/>
      <c r="KHS145" s="86"/>
      <c r="KHT145" s="86"/>
      <c r="KHU145" s="86"/>
      <c r="KHV145" s="86"/>
      <c r="KHW145" s="86"/>
      <c r="KHX145" s="86"/>
      <c r="KHY145" s="86"/>
      <c r="KHZ145" s="86"/>
      <c r="KIA145" s="86"/>
      <c r="KIB145" s="86"/>
      <c r="KIC145" s="86"/>
      <c r="KID145" s="86"/>
      <c r="KIE145" s="86"/>
      <c r="KIF145" s="86"/>
      <c r="KIG145" s="86"/>
      <c r="KIH145" s="86"/>
      <c r="KII145" s="86"/>
      <c r="KIJ145" s="86"/>
      <c r="KIK145" s="86"/>
      <c r="KIL145" s="86"/>
      <c r="KIM145" s="86"/>
      <c r="KIT145" s="86"/>
      <c r="KIU145" s="86"/>
      <c r="KIV145" s="86"/>
      <c r="KIW145" s="86"/>
      <c r="KIX145" s="86"/>
      <c r="KIY145" s="86"/>
      <c r="KIZ145" s="86"/>
      <c r="KJA145" s="86"/>
      <c r="KJB145" s="86"/>
      <c r="KJC145" s="86"/>
      <c r="KJD145" s="86"/>
      <c r="KJE145" s="86"/>
      <c r="KJF145" s="86"/>
      <c r="KJG145" s="86"/>
      <c r="KJH145" s="86"/>
      <c r="KJI145" s="86"/>
      <c r="KJJ145" s="86"/>
      <c r="KJK145" s="86"/>
      <c r="KJL145" s="86"/>
      <c r="KJM145" s="86"/>
      <c r="KJN145" s="86"/>
      <c r="KJO145" s="86"/>
      <c r="KJP145" s="86"/>
      <c r="KJQ145" s="86"/>
      <c r="KJR145" s="86"/>
      <c r="KJS145" s="86"/>
      <c r="KJT145" s="86"/>
      <c r="KJU145" s="86"/>
      <c r="KJV145" s="86"/>
      <c r="KJW145" s="86"/>
      <c r="KJX145" s="86"/>
      <c r="KJY145" s="86"/>
      <c r="KJZ145" s="86"/>
      <c r="KKA145" s="86"/>
      <c r="KKB145" s="86"/>
      <c r="KKC145" s="86"/>
      <c r="KKD145" s="86"/>
      <c r="KKE145" s="86"/>
      <c r="KKF145" s="86"/>
      <c r="KKG145" s="86"/>
      <c r="KKH145" s="86"/>
      <c r="KKI145" s="86"/>
      <c r="KKJ145" s="86"/>
      <c r="KKK145" s="86"/>
      <c r="KKL145" s="86"/>
      <c r="KKM145" s="86"/>
      <c r="KKN145" s="86"/>
      <c r="KKO145" s="86"/>
      <c r="KKP145" s="86"/>
      <c r="KKQ145" s="86"/>
      <c r="KKR145" s="86"/>
      <c r="KKS145" s="86"/>
      <c r="KKT145" s="86"/>
      <c r="KKU145" s="86"/>
      <c r="KKV145" s="86"/>
      <c r="KKW145" s="86"/>
      <c r="KKX145" s="86"/>
      <c r="KKY145" s="86"/>
      <c r="KKZ145" s="86"/>
      <c r="KLA145" s="86"/>
      <c r="KLB145" s="86"/>
      <c r="KLC145" s="86"/>
      <c r="KLD145" s="86"/>
      <c r="KLE145" s="86"/>
      <c r="KLF145" s="86"/>
      <c r="KLG145" s="86"/>
      <c r="KLH145" s="86"/>
      <c r="KLI145" s="86"/>
      <c r="KLJ145" s="86"/>
      <c r="KLK145" s="86"/>
      <c r="KLL145" s="86"/>
      <c r="KLM145" s="86"/>
      <c r="KLN145" s="86"/>
      <c r="KLO145" s="86"/>
      <c r="KLP145" s="86"/>
      <c r="KLQ145" s="86"/>
      <c r="KLR145" s="86"/>
      <c r="KLS145" s="86"/>
      <c r="KLT145" s="86"/>
      <c r="KLU145" s="86"/>
      <c r="KLV145" s="86"/>
      <c r="KLW145" s="86"/>
      <c r="KLX145" s="86"/>
      <c r="KLY145" s="86"/>
      <c r="KLZ145" s="86"/>
      <c r="KMA145" s="86"/>
      <c r="KMB145" s="86"/>
      <c r="KMC145" s="86"/>
      <c r="KMD145" s="86"/>
      <c r="KME145" s="86"/>
      <c r="KMF145" s="86"/>
      <c r="KMG145" s="86"/>
      <c r="KMH145" s="86"/>
      <c r="KMI145" s="86"/>
      <c r="KMJ145" s="86"/>
      <c r="KMK145" s="86"/>
      <c r="KML145" s="86"/>
      <c r="KMM145" s="86"/>
      <c r="KMN145" s="86"/>
      <c r="KMO145" s="86"/>
      <c r="KMP145" s="86"/>
      <c r="KMQ145" s="86"/>
      <c r="KMR145" s="86"/>
      <c r="KMS145" s="86"/>
      <c r="KMT145" s="86"/>
      <c r="KMU145" s="86"/>
      <c r="KMV145" s="86"/>
      <c r="KMW145" s="86"/>
      <c r="KMX145" s="86"/>
      <c r="KMY145" s="86"/>
      <c r="KMZ145" s="86"/>
      <c r="KNA145" s="86"/>
      <c r="KNB145" s="86"/>
      <c r="KNC145" s="86"/>
      <c r="KND145" s="86"/>
      <c r="KNE145" s="86"/>
      <c r="KNF145" s="86"/>
      <c r="KNG145" s="86"/>
      <c r="KNH145" s="86"/>
      <c r="KNI145" s="86"/>
      <c r="KNJ145" s="86"/>
      <c r="KNK145" s="86"/>
      <c r="KNL145" s="86"/>
      <c r="KNM145" s="86"/>
      <c r="KNN145" s="86"/>
      <c r="KNO145" s="86"/>
      <c r="KNP145" s="86"/>
      <c r="KNQ145" s="86"/>
      <c r="KNR145" s="86"/>
      <c r="KNS145" s="86"/>
      <c r="KNT145" s="86"/>
      <c r="KNU145" s="86"/>
      <c r="KNV145" s="86"/>
      <c r="KNW145" s="86"/>
      <c r="KNX145" s="86"/>
      <c r="KNY145" s="86"/>
      <c r="KNZ145" s="86"/>
      <c r="KOA145" s="86"/>
      <c r="KOB145" s="86"/>
      <c r="KOC145" s="86"/>
      <c r="KOD145" s="86"/>
      <c r="KOE145" s="86"/>
      <c r="KOF145" s="86"/>
      <c r="KOG145" s="86"/>
      <c r="KOH145" s="86"/>
      <c r="KOI145" s="86"/>
      <c r="KOJ145" s="86"/>
      <c r="KOK145" s="86"/>
      <c r="KOL145" s="86"/>
      <c r="KOM145" s="86"/>
      <c r="KON145" s="86"/>
      <c r="KOO145" s="86"/>
      <c r="KOP145" s="86"/>
      <c r="KOQ145" s="86"/>
      <c r="KOR145" s="86"/>
      <c r="KOS145" s="86"/>
      <c r="KOT145" s="86"/>
      <c r="KOU145" s="86"/>
      <c r="KOV145" s="86"/>
      <c r="KOW145" s="86"/>
      <c r="KOX145" s="86"/>
      <c r="KOY145" s="86"/>
      <c r="KOZ145" s="86"/>
      <c r="KPA145" s="86"/>
      <c r="KPB145" s="86"/>
      <c r="KPC145" s="86"/>
      <c r="KPD145" s="86"/>
      <c r="KPE145" s="86"/>
      <c r="KPF145" s="86"/>
      <c r="KPG145" s="86"/>
      <c r="KPH145" s="86"/>
      <c r="KPI145" s="86"/>
      <c r="KPJ145" s="86"/>
      <c r="KPK145" s="86"/>
      <c r="KPL145" s="86"/>
      <c r="KPM145" s="86"/>
      <c r="KPN145" s="86"/>
      <c r="KPO145" s="86"/>
      <c r="KPP145" s="86"/>
      <c r="KPQ145" s="86"/>
      <c r="KPR145" s="86"/>
      <c r="KPS145" s="86"/>
      <c r="KPT145" s="86"/>
      <c r="KPU145" s="86"/>
      <c r="KPV145" s="86"/>
      <c r="KPW145" s="86"/>
      <c r="KPX145" s="86"/>
      <c r="KPY145" s="86"/>
      <c r="KPZ145" s="86"/>
      <c r="KQA145" s="86"/>
      <c r="KQB145" s="86"/>
      <c r="KQC145" s="86"/>
      <c r="KQD145" s="86"/>
      <c r="KQE145" s="86"/>
      <c r="KQF145" s="86"/>
      <c r="KQG145" s="86"/>
      <c r="KQH145" s="86"/>
      <c r="KQI145" s="86"/>
      <c r="KQJ145" s="86"/>
      <c r="KQK145" s="86"/>
      <c r="KQL145" s="86"/>
      <c r="KQM145" s="86"/>
      <c r="KQN145" s="86"/>
      <c r="KQO145" s="86"/>
      <c r="KQP145" s="86"/>
      <c r="KQQ145" s="86"/>
      <c r="KQR145" s="86"/>
      <c r="KQS145" s="86"/>
      <c r="KQT145" s="86"/>
      <c r="KQU145" s="86"/>
      <c r="KQV145" s="86"/>
      <c r="KQW145" s="86"/>
      <c r="KQX145" s="86"/>
      <c r="KQY145" s="86"/>
      <c r="KQZ145" s="86"/>
      <c r="KRA145" s="86"/>
      <c r="KRB145" s="86"/>
      <c r="KRC145" s="86"/>
      <c r="KRD145" s="86"/>
      <c r="KRE145" s="86"/>
      <c r="KRF145" s="86"/>
      <c r="KRG145" s="86"/>
      <c r="KRH145" s="86"/>
      <c r="KRI145" s="86"/>
      <c r="KRJ145" s="86"/>
      <c r="KRK145" s="86"/>
      <c r="KRL145" s="86"/>
      <c r="KRM145" s="86"/>
      <c r="KRN145" s="86"/>
      <c r="KRO145" s="86"/>
      <c r="KRP145" s="86"/>
      <c r="KRQ145" s="86"/>
      <c r="KRR145" s="86"/>
      <c r="KRS145" s="86"/>
      <c r="KRT145" s="86"/>
      <c r="KRU145" s="86"/>
      <c r="KRV145" s="86"/>
      <c r="KRW145" s="86"/>
      <c r="KRX145" s="86"/>
      <c r="KRY145" s="86"/>
      <c r="KRZ145" s="86"/>
      <c r="KSA145" s="86"/>
      <c r="KSB145" s="86"/>
      <c r="KSC145" s="86"/>
      <c r="KSD145" s="86"/>
      <c r="KSE145" s="86"/>
      <c r="KSF145" s="86"/>
      <c r="KSG145" s="86"/>
      <c r="KSH145" s="86"/>
      <c r="KSI145" s="86"/>
      <c r="KSP145" s="86"/>
      <c r="KSQ145" s="86"/>
      <c r="KSR145" s="86"/>
      <c r="KSS145" s="86"/>
      <c r="KST145" s="86"/>
      <c r="KSU145" s="86"/>
      <c r="KSV145" s="86"/>
      <c r="KSW145" s="86"/>
      <c r="KSX145" s="86"/>
      <c r="KSY145" s="86"/>
      <c r="KSZ145" s="86"/>
      <c r="KTA145" s="86"/>
      <c r="KTB145" s="86"/>
      <c r="KTC145" s="86"/>
      <c r="KTD145" s="86"/>
      <c r="KTE145" s="86"/>
      <c r="KTF145" s="86"/>
      <c r="KTG145" s="86"/>
      <c r="KTH145" s="86"/>
      <c r="KTI145" s="86"/>
      <c r="KTJ145" s="86"/>
      <c r="KTK145" s="86"/>
      <c r="KTL145" s="86"/>
      <c r="KTM145" s="86"/>
      <c r="KTN145" s="86"/>
      <c r="KTO145" s="86"/>
      <c r="KTP145" s="86"/>
      <c r="KTQ145" s="86"/>
      <c r="KTR145" s="86"/>
      <c r="KTS145" s="86"/>
      <c r="KTT145" s="86"/>
      <c r="KTU145" s="86"/>
      <c r="KTV145" s="86"/>
      <c r="KTW145" s="86"/>
      <c r="KTX145" s="86"/>
      <c r="KTY145" s="86"/>
      <c r="KTZ145" s="86"/>
      <c r="KUA145" s="86"/>
      <c r="KUB145" s="86"/>
      <c r="KUC145" s="86"/>
      <c r="KUD145" s="86"/>
      <c r="KUE145" s="86"/>
      <c r="KUF145" s="86"/>
      <c r="KUG145" s="86"/>
      <c r="KUH145" s="86"/>
      <c r="KUI145" s="86"/>
      <c r="KUJ145" s="86"/>
      <c r="KUK145" s="86"/>
      <c r="KUL145" s="86"/>
      <c r="KUM145" s="86"/>
      <c r="KUN145" s="86"/>
      <c r="KUO145" s="86"/>
      <c r="KUP145" s="86"/>
      <c r="KUQ145" s="86"/>
      <c r="KUR145" s="86"/>
      <c r="KUS145" s="86"/>
      <c r="KUT145" s="86"/>
      <c r="KUU145" s="86"/>
      <c r="KUV145" s="86"/>
      <c r="KUW145" s="86"/>
      <c r="KUX145" s="86"/>
      <c r="KUY145" s="86"/>
      <c r="KUZ145" s="86"/>
      <c r="KVA145" s="86"/>
      <c r="KVB145" s="86"/>
      <c r="KVC145" s="86"/>
      <c r="KVD145" s="86"/>
      <c r="KVE145" s="86"/>
      <c r="KVF145" s="86"/>
      <c r="KVG145" s="86"/>
      <c r="KVH145" s="86"/>
      <c r="KVI145" s="86"/>
      <c r="KVJ145" s="86"/>
      <c r="KVK145" s="86"/>
      <c r="KVL145" s="86"/>
      <c r="KVM145" s="86"/>
      <c r="KVN145" s="86"/>
      <c r="KVO145" s="86"/>
      <c r="KVP145" s="86"/>
      <c r="KVQ145" s="86"/>
      <c r="KVR145" s="86"/>
      <c r="KVS145" s="86"/>
      <c r="KVT145" s="86"/>
      <c r="KVU145" s="86"/>
      <c r="KVV145" s="86"/>
      <c r="KVW145" s="86"/>
      <c r="KVX145" s="86"/>
      <c r="KVY145" s="86"/>
      <c r="KVZ145" s="86"/>
      <c r="KWA145" s="86"/>
      <c r="KWB145" s="86"/>
      <c r="KWC145" s="86"/>
      <c r="KWD145" s="86"/>
      <c r="KWE145" s="86"/>
      <c r="KWF145" s="86"/>
      <c r="KWG145" s="86"/>
      <c r="KWH145" s="86"/>
      <c r="KWI145" s="86"/>
      <c r="KWJ145" s="86"/>
      <c r="KWK145" s="86"/>
      <c r="KWL145" s="86"/>
      <c r="KWM145" s="86"/>
      <c r="KWN145" s="86"/>
      <c r="KWO145" s="86"/>
      <c r="KWP145" s="86"/>
      <c r="KWQ145" s="86"/>
      <c r="KWR145" s="86"/>
      <c r="KWS145" s="86"/>
      <c r="KWT145" s="86"/>
      <c r="KWU145" s="86"/>
      <c r="KWV145" s="86"/>
      <c r="KWW145" s="86"/>
      <c r="KWX145" s="86"/>
      <c r="KWY145" s="86"/>
      <c r="KWZ145" s="86"/>
      <c r="KXA145" s="86"/>
      <c r="KXB145" s="86"/>
      <c r="KXC145" s="86"/>
      <c r="KXD145" s="86"/>
      <c r="KXE145" s="86"/>
      <c r="KXF145" s="86"/>
      <c r="KXG145" s="86"/>
      <c r="KXH145" s="86"/>
      <c r="KXI145" s="86"/>
      <c r="KXJ145" s="86"/>
      <c r="KXK145" s="86"/>
      <c r="KXL145" s="86"/>
      <c r="KXM145" s="86"/>
      <c r="KXN145" s="86"/>
      <c r="KXO145" s="86"/>
      <c r="KXP145" s="86"/>
      <c r="KXQ145" s="86"/>
      <c r="KXR145" s="86"/>
      <c r="KXS145" s="86"/>
      <c r="KXT145" s="86"/>
      <c r="KXU145" s="86"/>
      <c r="KXV145" s="86"/>
      <c r="KXW145" s="86"/>
      <c r="KXX145" s="86"/>
      <c r="KXY145" s="86"/>
      <c r="KXZ145" s="86"/>
      <c r="KYA145" s="86"/>
      <c r="KYB145" s="86"/>
      <c r="KYC145" s="86"/>
      <c r="KYD145" s="86"/>
      <c r="KYE145" s="86"/>
      <c r="KYF145" s="86"/>
      <c r="KYG145" s="86"/>
      <c r="KYH145" s="86"/>
      <c r="KYI145" s="86"/>
      <c r="KYJ145" s="86"/>
      <c r="KYK145" s="86"/>
      <c r="KYL145" s="86"/>
      <c r="KYM145" s="86"/>
      <c r="KYN145" s="86"/>
      <c r="KYO145" s="86"/>
      <c r="KYP145" s="86"/>
      <c r="KYQ145" s="86"/>
      <c r="KYR145" s="86"/>
      <c r="KYS145" s="86"/>
      <c r="KYT145" s="86"/>
      <c r="KYU145" s="86"/>
      <c r="KYV145" s="86"/>
      <c r="KYW145" s="86"/>
      <c r="KYX145" s="86"/>
      <c r="KYY145" s="86"/>
      <c r="KYZ145" s="86"/>
      <c r="KZA145" s="86"/>
      <c r="KZB145" s="86"/>
      <c r="KZC145" s="86"/>
      <c r="KZD145" s="86"/>
      <c r="KZE145" s="86"/>
      <c r="KZF145" s="86"/>
      <c r="KZG145" s="86"/>
      <c r="KZH145" s="86"/>
      <c r="KZI145" s="86"/>
      <c r="KZJ145" s="86"/>
      <c r="KZK145" s="86"/>
      <c r="KZL145" s="86"/>
      <c r="KZM145" s="86"/>
      <c r="KZN145" s="86"/>
      <c r="KZO145" s="86"/>
      <c r="KZP145" s="86"/>
      <c r="KZQ145" s="86"/>
      <c r="KZR145" s="86"/>
      <c r="KZS145" s="86"/>
      <c r="KZT145" s="86"/>
      <c r="KZU145" s="86"/>
      <c r="KZV145" s="86"/>
      <c r="KZW145" s="86"/>
      <c r="KZX145" s="86"/>
      <c r="KZY145" s="86"/>
      <c r="KZZ145" s="86"/>
      <c r="LAA145" s="86"/>
      <c r="LAB145" s="86"/>
      <c r="LAC145" s="86"/>
      <c r="LAD145" s="86"/>
      <c r="LAE145" s="86"/>
      <c r="LAF145" s="86"/>
      <c r="LAG145" s="86"/>
      <c r="LAH145" s="86"/>
      <c r="LAI145" s="86"/>
      <c r="LAJ145" s="86"/>
      <c r="LAK145" s="86"/>
      <c r="LAL145" s="86"/>
      <c r="LAM145" s="86"/>
      <c r="LAN145" s="86"/>
      <c r="LAO145" s="86"/>
      <c r="LAP145" s="86"/>
      <c r="LAQ145" s="86"/>
      <c r="LAR145" s="86"/>
      <c r="LAS145" s="86"/>
      <c r="LAT145" s="86"/>
      <c r="LAU145" s="86"/>
      <c r="LAV145" s="86"/>
      <c r="LAW145" s="86"/>
      <c r="LAX145" s="86"/>
      <c r="LAY145" s="86"/>
      <c r="LAZ145" s="86"/>
      <c r="LBA145" s="86"/>
      <c r="LBB145" s="86"/>
      <c r="LBC145" s="86"/>
      <c r="LBD145" s="86"/>
      <c r="LBE145" s="86"/>
      <c r="LBF145" s="86"/>
      <c r="LBG145" s="86"/>
      <c r="LBH145" s="86"/>
      <c r="LBI145" s="86"/>
      <c r="LBJ145" s="86"/>
      <c r="LBK145" s="86"/>
      <c r="LBL145" s="86"/>
      <c r="LBM145" s="86"/>
      <c r="LBN145" s="86"/>
      <c r="LBO145" s="86"/>
      <c r="LBP145" s="86"/>
      <c r="LBQ145" s="86"/>
      <c r="LBR145" s="86"/>
      <c r="LBS145" s="86"/>
      <c r="LBT145" s="86"/>
      <c r="LBU145" s="86"/>
      <c r="LBV145" s="86"/>
      <c r="LBW145" s="86"/>
      <c r="LBX145" s="86"/>
      <c r="LBY145" s="86"/>
      <c r="LBZ145" s="86"/>
      <c r="LCA145" s="86"/>
      <c r="LCB145" s="86"/>
      <c r="LCC145" s="86"/>
      <c r="LCD145" s="86"/>
      <c r="LCE145" s="86"/>
      <c r="LCL145" s="86"/>
      <c r="LCM145" s="86"/>
      <c r="LCN145" s="86"/>
      <c r="LCO145" s="86"/>
      <c r="LCP145" s="86"/>
      <c r="LCQ145" s="86"/>
      <c r="LCR145" s="86"/>
      <c r="LCS145" s="86"/>
      <c r="LCT145" s="86"/>
      <c r="LCU145" s="86"/>
      <c r="LCV145" s="86"/>
      <c r="LCW145" s="86"/>
      <c r="LCX145" s="86"/>
      <c r="LCY145" s="86"/>
      <c r="LCZ145" s="86"/>
      <c r="LDA145" s="86"/>
      <c r="LDB145" s="86"/>
      <c r="LDC145" s="86"/>
      <c r="LDD145" s="86"/>
      <c r="LDE145" s="86"/>
      <c r="LDF145" s="86"/>
      <c r="LDG145" s="86"/>
      <c r="LDH145" s="86"/>
      <c r="LDI145" s="86"/>
      <c r="LDJ145" s="86"/>
      <c r="LDK145" s="86"/>
      <c r="LDL145" s="86"/>
      <c r="LDM145" s="86"/>
      <c r="LDN145" s="86"/>
      <c r="LDO145" s="86"/>
      <c r="LDP145" s="86"/>
      <c r="LDQ145" s="86"/>
      <c r="LDR145" s="86"/>
      <c r="LDS145" s="86"/>
      <c r="LDT145" s="86"/>
      <c r="LDU145" s="86"/>
      <c r="LDV145" s="86"/>
      <c r="LDW145" s="86"/>
      <c r="LDX145" s="86"/>
      <c r="LDY145" s="86"/>
      <c r="LDZ145" s="86"/>
      <c r="LEA145" s="86"/>
      <c r="LEB145" s="86"/>
      <c r="LEC145" s="86"/>
      <c r="LED145" s="86"/>
      <c r="LEE145" s="86"/>
      <c r="LEF145" s="86"/>
      <c r="LEG145" s="86"/>
      <c r="LEH145" s="86"/>
      <c r="LEI145" s="86"/>
      <c r="LEJ145" s="86"/>
      <c r="LEK145" s="86"/>
      <c r="LEL145" s="86"/>
      <c r="LEM145" s="86"/>
      <c r="LEN145" s="86"/>
      <c r="LEO145" s="86"/>
      <c r="LEP145" s="86"/>
      <c r="LEQ145" s="86"/>
      <c r="LER145" s="86"/>
      <c r="LES145" s="86"/>
      <c r="LET145" s="86"/>
      <c r="LEU145" s="86"/>
      <c r="LEV145" s="86"/>
      <c r="LEW145" s="86"/>
      <c r="LEX145" s="86"/>
      <c r="LEY145" s="86"/>
      <c r="LEZ145" s="86"/>
      <c r="LFA145" s="86"/>
      <c r="LFB145" s="86"/>
      <c r="LFC145" s="86"/>
      <c r="LFD145" s="86"/>
      <c r="LFE145" s="86"/>
      <c r="LFF145" s="86"/>
      <c r="LFG145" s="86"/>
      <c r="LFH145" s="86"/>
      <c r="LFI145" s="86"/>
      <c r="LFJ145" s="86"/>
      <c r="LFK145" s="86"/>
      <c r="LFL145" s="86"/>
      <c r="LFM145" s="86"/>
      <c r="LFN145" s="86"/>
      <c r="LFO145" s="86"/>
      <c r="LFP145" s="86"/>
      <c r="LFQ145" s="86"/>
      <c r="LFR145" s="86"/>
      <c r="LFS145" s="86"/>
      <c r="LFT145" s="86"/>
      <c r="LFU145" s="86"/>
      <c r="LFV145" s="86"/>
      <c r="LFW145" s="86"/>
      <c r="LFX145" s="86"/>
      <c r="LFY145" s="86"/>
      <c r="LFZ145" s="86"/>
      <c r="LGA145" s="86"/>
      <c r="LGB145" s="86"/>
      <c r="LGC145" s="86"/>
      <c r="LGD145" s="86"/>
      <c r="LGE145" s="86"/>
      <c r="LGF145" s="86"/>
      <c r="LGG145" s="86"/>
      <c r="LGH145" s="86"/>
      <c r="LGI145" s="86"/>
      <c r="LGJ145" s="86"/>
      <c r="LGK145" s="86"/>
      <c r="LGL145" s="86"/>
      <c r="LGM145" s="86"/>
      <c r="LGN145" s="86"/>
      <c r="LGO145" s="86"/>
      <c r="LGP145" s="86"/>
      <c r="LGQ145" s="86"/>
      <c r="LGR145" s="86"/>
      <c r="LGS145" s="86"/>
      <c r="LGT145" s="86"/>
      <c r="LGU145" s="86"/>
      <c r="LGV145" s="86"/>
      <c r="LGW145" s="86"/>
      <c r="LGX145" s="86"/>
      <c r="LGY145" s="86"/>
      <c r="LGZ145" s="86"/>
      <c r="LHA145" s="86"/>
      <c r="LHB145" s="86"/>
      <c r="LHC145" s="86"/>
      <c r="LHD145" s="86"/>
      <c r="LHE145" s="86"/>
      <c r="LHF145" s="86"/>
      <c r="LHG145" s="86"/>
      <c r="LHH145" s="86"/>
      <c r="LHI145" s="86"/>
      <c r="LHJ145" s="86"/>
      <c r="LHK145" s="86"/>
      <c r="LHL145" s="86"/>
      <c r="LHM145" s="86"/>
      <c r="LHN145" s="86"/>
      <c r="LHO145" s="86"/>
      <c r="LHP145" s="86"/>
      <c r="LHQ145" s="86"/>
      <c r="LHR145" s="86"/>
      <c r="LHS145" s="86"/>
      <c r="LHT145" s="86"/>
      <c r="LHU145" s="86"/>
      <c r="LHV145" s="86"/>
      <c r="LHW145" s="86"/>
      <c r="LHX145" s="86"/>
      <c r="LHY145" s="86"/>
      <c r="LHZ145" s="86"/>
      <c r="LIA145" s="86"/>
      <c r="LIB145" s="86"/>
      <c r="LIC145" s="86"/>
      <c r="LID145" s="86"/>
      <c r="LIE145" s="86"/>
      <c r="LIF145" s="86"/>
      <c r="LIG145" s="86"/>
      <c r="LIH145" s="86"/>
      <c r="LII145" s="86"/>
      <c r="LIJ145" s="86"/>
      <c r="LIK145" s="86"/>
      <c r="LIL145" s="86"/>
      <c r="LIM145" s="86"/>
      <c r="LIN145" s="86"/>
      <c r="LIO145" s="86"/>
      <c r="LIP145" s="86"/>
      <c r="LIQ145" s="86"/>
      <c r="LIR145" s="86"/>
      <c r="LIS145" s="86"/>
      <c r="LIT145" s="86"/>
      <c r="LIU145" s="86"/>
      <c r="LIV145" s="86"/>
      <c r="LIW145" s="86"/>
      <c r="LIX145" s="86"/>
      <c r="LIY145" s="86"/>
      <c r="LIZ145" s="86"/>
      <c r="LJA145" s="86"/>
      <c r="LJB145" s="86"/>
      <c r="LJC145" s="86"/>
      <c r="LJD145" s="86"/>
      <c r="LJE145" s="86"/>
      <c r="LJF145" s="86"/>
      <c r="LJG145" s="86"/>
      <c r="LJH145" s="86"/>
      <c r="LJI145" s="86"/>
      <c r="LJJ145" s="86"/>
      <c r="LJK145" s="86"/>
      <c r="LJL145" s="86"/>
      <c r="LJM145" s="86"/>
      <c r="LJN145" s="86"/>
      <c r="LJO145" s="86"/>
      <c r="LJP145" s="86"/>
      <c r="LJQ145" s="86"/>
      <c r="LJR145" s="86"/>
      <c r="LJS145" s="86"/>
      <c r="LJT145" s="86"/>
      <c r="LJU145" s="86"/>
      <c r="LJV145" s="86"/>
      <c r="LJW145" s="86"/>
      <c r="LJX145" s="86"/>
      <c r="LJY145" s="86"/>
      <c r="LJZ145" s="86"/>
      <c r="LKA145" s="86"/>
      <c r="LKB145" s="86"/>
      <c r="LKC145" s="86"/>
      <c r="LKD145" s="86"/>
      <c r="LKE145" s="86"/>
      <c r="LKF145" s="86"/>
      <c r="LKG145" s="86"/>
      <c r="LKH145" s="86"/>
      <c r="LKI145" s="86"/>
      <c r="LKJ145" s="86"/>
      <c r="LKK145" s="86"/>
      <c r="LKL145" s="86"/>
      <c r="LKM145" s="86"/>
      <c r="LKN145" s="86"/>
      <c r="LKO145" s="86"/>
      <c r="LKP145" s="86"/>
      <c r="LKQ145" s="86"/>
      <c r="LKR145" s="86"/>
      <c r="LKS145" s="86"/>
      <c r="LKT145" s="86"/>
      <c r="LKU145" s="86"/>
      <c r="LKV145" s="86"/>
      <c r="LKW145" s="86"/>
      <c r="LKX145" s="86"/>
      <c r="LKY145" s="86"/>
      <c r="LKZ145" s="86"/>
      <c r="LLA145" s="86"/>
      <c r="LLB145" s="86"/>
      <c r="LLC145" s="86"/>
      <c r="LLD145" s="86"/>
      <c r="LLE145" s="86"/>
      <c r="LLF145" s="86"/>
      <c r="LLG145" s="86"/>
      <c r="LLH145" s="86"/>
      <c r="LLI145" s="86"/>
      <c r="LLJ145" s="86"/>
      <c r="LLK145" s="86"/>
      <c r="LLL145" s="86"/>
      <c r="LLM145" s="86"/>
      <c r="LLN145" s="86"/>
      <c r="LLO145" s="86"/>
      <c r="LLP145" s="86"/>
      <c r="LLQ145" s="86"/>
      <c r="LLR145" s="86"/>
      <c r="LLS145" s="86"/>
      <c r="LLT145" s="86"/>
      <c r="LLU145" s="86"/>
      <c r="LLV145" s="86"/>
      <c r="LLW145" s="86"/>
      <c r="LLX145" s="86"/>
      <c r="LLY145" s="86"/>
      <c r="LLZ145" s="86"/>
      <c r="LMA145" s="86"/>
      <c r="LMH145" s="86"/>
      <c r="LMI145" s="86"/>
      <c r="LMJ145" s="86"/>
      <c r="LMK145" s="86"/>
      <c r="LML145" s="86"/>
      <c r="LMM145" s="86"/>
      <c r="LMN145" s="86"/>
      <c r="LMO145" s="86"/>
      <c r="LMP145" s="86"/>
      <c r="LMQ145" s="86"/>
      <c r="LMR145" s="86"/>
      <c r="LMS145" s="86"/>
      <c r="LMT145" s="86"/>
      <c r="LMU145" s="86"/>
      <c r="LMV145" s="86"/>
      <c r="LMW145" s="86"/>
      <c r="LMX145" s="86"/>
      <c r="LMY145" s="86"/>
      <c r="LMZ145" s="86"/>
      <c r="LNA145" s="86"/>
      <c r="LNB145" s="86"/>
      <c r="LNC145" s="86"/>
      <c r="LND145" s="86"/>
      <c r="LNE145" s="86"/>
      <c r="LNF145" s="86"/>
      <c r="LNG145" s="86"/>
      <c r="LNH145" s="86"/>
      <c r="LNI145" s="86"/>
      <c r="LNJ145" s="86"/>
      <c r="LNK145" s="86"/>
      <c r="LNL145" s="86"/>
      <c r="LNM145" s="86"/>
      <c r="LNN145" s="86"/>
      <c r="LNO145" s="86"/>
      <c r="LNP145" s="86"/>
      <c r="LNQ145" s="86"/>
      <c r="LNR145" s="86"/>
      <c r="LNS145" s="86"/>
      <c r="LNT145" s="86"/>
      <c r="LNU145" s="86"/>
      <c r="LNV145" s="86"/>
      <c r="LNW145" s="86"/>
      <c r="LNX145" s="86"/>
      <c r="LNY145" s="86"/>
      <c r="LNZ145" s="86"/>
      <c r="LOA145" s="86"/>
      <c r="LOB145" s="86"/>
      <c r="LOC145" s="86"/>
      <c r="LOD145" s="86"/>
      <c r="LOE145" s="86"/>
      <c r="LOF145" s="86"/>
      <c r="LOG145" s="86"/>
      <c r="LOH145" s="86"/>
      <c r="LOI145" s="86"/>
      <c r="LOJ145" s="86"/>
      <c r="LOK145" s="86"/>
      <c r="LOL145" s="86"/>
      <c r="LOM145" s="86"/>
      <c r="LON145" s="86"/>
      <c r="LOO145" s="86"/>
      <c r="LOP145" s="86"/>
      <c r="LOQ145" s="86"/>
      <c r="LOR145" s="86"/>
      <c r="LOS145" s="86"/>
      <c r="LOT145" s="86"/>
      <c r="LOU145" s="86"/>
      <c r="LOV145" s="86"/>
      <c r="LOW145" s="86"/>
      <c r="LOX145" s="86"/>
      <c r="LOY145" s="86"/>
      <c r="LOZ145" s="86"/>
      <c r="LPA145" s="86"/>
      <c r="LPB145" s="86"/>
      <c r="LPC145" s="86"/>
      <c r="LPD145" s="86"/>
      <c r="LPE145" s="86"/>
      <c r="LPF145" s="86"/>
      <c r="LPG145" s="86"/>
      <c r="LPH145" s="86"/>
      <c r="LPI145" s="86"/>
      <c r="LPJ145" s="86"/>
      <c r="LPK145" s="86"/>
      <c r="LPL145" s="86"/>
      <c r="LPM145" s="86"/>
      <c r="LPN145" s="86"/>
      <c r="LPO145" s="86"/>
      <c r="LPP145" s="86"/>
      <c r="LPQ145" s="86"/>
      <c r="LPR145" s="86"/>
      <c r="LPS145" s="86"/>
      <c r="LPT145" s="86"/>
      <c r="LPU145" s="86"/>
      <c r="LPV145" s="86"/>
      <c r="LPW145" s="86"/>
      <c r="LPX145" s="86"/>
      <c r="LPY145" s="86"/>
      <c r="LPZ145" s="86"/>
      <c r="LQA145" s="86"/>
      <c r="LQB145" s="86"/>
      <c r="LQC145" s="86"/>
      <c r="LQD145" s="86"/>
      <c r="LQE145" s="86"/>
      <c r="LQF145" s="86"/>
      <c r="LQG145" s="86"/>
      <c r="LQH145" s="86"/>
      <c r="LQI145" s="86"/>
      <c r="LQJ145" s="86"/>
      <c r="LQK145" s="86"/>
      <c r="LQL145" s="86"/>
      <c r="LQM145" s="86"/>
      <c r="LQN145" s="86"/>
      <c r="LQO145" s="86"/>
      <c r="LQP145" s="86"/>
      <c r="LQQ145" s="86"/>
      <c r="LQR145" s="86"/>
      <c r="LQS145" s="86"/>
      <c r="LQT145" s="86"/>
      <c r="LQU145" s="86"/>
      <c r="LQV145" s="86"/>
      <c r="LQW145" s="86"/>
      <c r="LQX145" s="86"/>
      <c r="LQY145" s="86"/>
      <c r="LQZ145" s="86"/>
      <c r="LRA145" s="86"/>
      <c r="LRB145" s="86"/>
      <c r="LRC145" s="86"/>
      <c r="LRD145" s="86"/>
      <c r="LRE145" s="86"/>
      <c r="LRF145" s="86"/>
      <c r="LRG145" s="86"/>
      <c r="LRH145" s="86"/>
      <c r="LRI145" s="86"/>
      <c r="LRJ145" s="86"/>
      <c r="LRK145" s="86"/>
      <c r="LRL145" s="86"/>
      <c r="LRM145" s="86"/>
      <c r="LRN145" s="86"/>
      <c r="LRO145" s="86"/>
      <c r="LRP145" s="86"/>
      <c r="LRQ145" s="86"/>
      <c r="LRR145" s="86"/>
      <c r="LRS145" s="86"/>
      <c r="LRT145" s="86"/>
      <c r="LRU145" s="86"/>
      <c r="LRV145" s="86"/>
      <c r="LRW145" s="86"/>
      <c r="LRX145" s="86"/>
      <c r="LRY145" s="86"/>
      <c r="LRZ145" s="86"/>
      <c r="LSA145" s="86"/>
      <c r="LSB145" s="86"/>
      <c r="LSC145" s="86"/>
      <c r="LSD145" s="86"/>
      <c r="LSE145" s="86"/>
      <c r="LSF145" s="86"/>
      <c r="LSG145" s="86"/>
      <c r="LSH145" s="86"/>
      <c r="LSI145" s="86"/>
      <c r="LSJ145" s="86"/>
      <c r="LSK145" s="86"/>
      <c r="LSL145" s="86"/>
      <c r="LSM145" s="86"/>
      <c r="LSN145" s="86"/>
      <c r="LSO145" s="86"/>
      <c r="LSP145" s="86"/>
      <c r="LSQ145" s="86"/>
      <c r="LSR145" s="86"/>
      <c r="LSS145" s="86"/>
      <c r="LST145" s="86"/>
      <c r="LSU145" s="86"/>
      <c r="LSV145" s="86"/>
      <c r="LSW145" s="86"/>
      <c r="LSX145" s="86"/>
      <c r="LSY145" s="86"/>
      <c r="LSZ145" s="86"/>
      <c r="LTA145" s="86"/>
      <c r="LTB145" s="86"/>
      <c r="LTC145" s="86"/>
      <c r="LTD145" s="86"/>
      <c r="LTE145" s="86"/>
      <c r="LTF145" s="86"/>
      <c r="LTG145" s="86"/>
      <c r="LTH145" s="86"/>
      <c r="LTI145" s="86"/>
      <c r="LTJ145" s="86"/>
      <c r="LTK145" s="86"/>
      <c r="LTL145" s="86"/>
      <c r="LTM145" s="86"/>
      <c r="LTN145" s="86"/>
      <c r="LTO145" s="86"/>
      <c r="LTP145" s="86"/>
      <c r="LTQ145" s="86"/>
      <c r="LTR145" s="86"/>
      <c r="LTS145" s="86"/>
      <c r="LTT145" s="86"/>
      <c r="LTU145" s="86"/>
      <c r="LTV145" s="86"/>
      <c r="LTW145" s="86"/>
      <c r="LTX145" s="86"/>
      <c r="LTY145" s="86"/>
      <c r="LTZ145" s="86"/>
      <c r="LUA145" s="86"/>
      <c r="LUB145" s="86"/>
      <c r="LUC145" s="86"/>
      <c r="LUD145" s="86"/>
      <c r="LUE145" s="86"/>
      <c r="LUF145" s="86"/>
      <c r="LUG145" s="86"/>
      <c r="LUH145" s="86"/>
      <c r="LUI145" s="86"/>
      <c r="LUJ145" s="86"/>
      <c r="LUK145" s="86"/>
      <c r="LUL145" s="86"/>
      <c r="LUM145" s="86"/>
      <c r="LUN145" s="86"/>
      <c r="LUO145" s="86"/>
      <c r="LUP145" s="86"/>
      <c r="LUQ145" s="86"/>
      <c r="LUR145" s="86"/>
      <c r="LUS145" s="86"/>
      <c r="LUT145" s="86"/>
      <c r="LUU145" s="86"/>
      <c r="LUV145" s="86"/>
      <c r="LUW145" s="86"/>
      <c r="LUX145" s="86"/>
      <c r="LUY145" s="86"/>
      <c r="LUZ145" s="86"/>
      <c r="LVA145" s="86"/>
      <c r="LVB145" s="86"/>
      <c r="LVC145" s="86"/>
      <c r="LVD145" s="86"/>
      <c r="LVE145" s="86"/>
      <c r="LVF145" s="86"/>
      <c r="LVG145" s="86"/>
      <c r="LVH145" s="86"/>
      <c r="LVI145" s="86"/>
      <c r="LVJ145" s="86"/>
      <c r="LVK145" s="86"/>
      <c r="LVL145" s="86"/>
      <c r="LVM145" s="86"/>
      <c r="LVN145" s="86"/>
      <c r="LVO145" s="86"/>
      <c r="LVP145" s="86"/>
      <c r="LVQ145" s="86"/>
      <c r="LVR145" s="86"/>
      <c r="LVS145" s="86"/>
      <c r="LVT145" s="86"/>
      <c r="LVU145" s="86"/>
      <c r="LVV145" s="86"/>
      <c r="LVW145" s="86"/>
      <c r="LWD145" s="86"/>
      <c r="LWE145" s="86"/>
      <c r="LWF145" s="86"/>
      <c r="LWG145" s="86"/>
      <c r="LWH145" s="86"/>
      <c r="LWI145" s="86"/>
      <c r="LWJ145" s="86"/>
      <c r="LWK145" s="86"/>
      <c r="LWL145" s="86"/>
      <c r="LWM145" s="86"/>
      <c r="LWN145" s="86"/>
      <c r="LWO145" s="86"/>
      <c r="LWP145" s="86"/>
      <c r="LWQ145" s="86"/>
      <c r="LWR145" s="86"/>
      <c r="LWS145" s="86"/>
      <c r="LWT145" s="86"/>
      <c r="LWU145" s="86"/>
      <c r="LWV145" s="86"/>
      <c r="LWW145" s="86"/>
      <c r="LWX145" s="86"/>
      <c r="LWY145" s="86"/>
      <c r="LWZ145" s="86"/>
      <c r="LXA145" s="86"/>
      <c r="LXB145" s="86"/>
      <c r="LXC145" s="86"/>
      <c r="LXD145" s="86"/>
      <c r="LXE145" s="86"/>
      <c r="LXF145" s="86"/>
      <c r="LXG145" s="86"/>
      <c r="LXH145" s="86"/>
      <c r="LXI145" s="86"/>
      <c r="LXJ145" s="86"/>
      <c r="LXK145" s="86"/>
      <c r="LXL145" s="86"/>
      <c r="LXM145" s="86"/>
      <c r="LXN145" s="86"/>
      <c r="LXO145" s="86"/>
      <c r="LXP145" s="86"/>
      <c r="LXQ145" s="86"/>
      <c r="LXR145" s="86"/>
      <c r="LXS145" s="86"/>
      <c r="LXT145" s="86"/>
      <c r="LXU145" s="86"/>
      <c r="LXV145" s="86"/>
      <c r="LXW145" s="86"/>
      <c r="LXX145" s="86"/>
      <c r="LXY145" s="86"/>
      <c r="LXZ145" s="86"/>
      <c r="LYA145" s="86"/>
      <c r="LYB145" s="86"/>
      <c r="LYC145" s="86"/>
      <c r="LYD145" s="86"/>
      <c r="LYE145" s="86"/>
      <c r="LYF145" s="86"/>
      <c r="LYG145" s="86"/>
      <c r="LYH145" s="86"/>
      <c r="LYI145" s="86"/>
      <c r="LYJ145" s="86"/>
      <c r="LYK145" s="86"/>
      <c r="LYL145" s="86"/>
      <c r="LYM145" s="86"/>
      <c r="LYN145" s="86"/>
      <c r="LYO145" s="86"/>
      <c r="LYP145" s="86"/>
      <c r="LYQ145" s="86"/>
      <c r="LYR145" s="86"/>
      <c r="LYS145" s="86"/>
      <c r="LYT145" s="86"/>
      <c r="LYU145" s="86"/>
      <c r="LYV145" s="86"/>
      <c r="LYW145" s="86"/>
      <c r="LYX145" s="86"/>
      <c r="LYY145" s="86"/>
      <c r="LYZ145" s="86"/>
      <c r="LZA145" s="86"/>
      <c r="LZB145" s="86"/>
      <c r="LZC145" s="86"/>
      <c r="LZD145" s="86"/>
      <c r="LZE145" s="86"/>
      <c r="LZF145" s="86"/>
      <c r="LZG145" s="86"/>
      <c r="LZH145" s="86"/>
      <c r="LZI145" s="86"/>
      <c r="LZJ145" s="86"/>
      <c r="LZK145" s="86"/>
      <c r="LZL145" s="86"/>
      <c r="LZM145" s="86"/>
      <c r="LZN145" s="86"/>
      <c r="LZO145" s="86"/>
      <c r="LZP145" s="86"/>
      <c r="LZQ145" s="86"/>
      <c r="LZR145" s="86"/>
      <c r="LZS145" s="86"/>
      <c r="LZT145" s="86"/>
      <c r="LZU145" s="86"/>
      <c r="LZV145" s="86"/>
      <c r="LZW145" s="86"/>
      <c r="LZX145" s="86"/>
      <c r="LZY145" s="86"/>
      <c r="LZZ145" s="86"/>
      <c r="MAA145" s="86"/>
      <c r="MAB145" s="86"/>
      <c r="MAC145" s="86"/>
      <c r="MAD145" s="86"/>
      <c r="MAE145" s="86"/>
      <c r="MAF145" s="86"/>
      <c r="MAG145" s="86"/>
      <c r="MAH145" s="86"/>
      <c r="MAI145" s="86"/>
      <c r="MAJ145" s="86"/>
      <c r="MAK145" s="86"/>
      <c r="MAL145" s="86"/>
      <c r="MAM145" s="86"/>
      <c r="MAN145" s="86"/>
      <c r="MAO145" s="86"/>
      <c r="MAP145" s="86"/>
      <c r="MAQ145" s="86"/>
      <c r="MAR145" s="86"/>
      <c r="MAS145" s="86"/>
      <c r="MAT145" s="86"/>
      <c r="MAU145" s="86"/>
      <c r="MAV145" s="86"/>
      <c r="MAW145" s="86"/>
      <c r="MAX145" s="86"/>
      <c r="MAY145" s="86"/>
      <c r="MAZ145" s="86"/>
      <c r="MBA145" s="86"/>
      <c r="MBB145" s="86"/>
      <c r="MBC145" s="86"/>
      <c r="MBD145" s="86"/>
      <c r="MBE145" s="86"/>
      <c r="MBF145" s="86"/>
      <c r="MBG145" s="86"/>
      <c r="MBH145" s="86"/>
      <c r="MBI145" s="86"/>
      <c r="MBJ145" s="86"/>
      <c r="MBK145" s="86"/>
      <c r="MBL145" s="86"/>
      <c r="MBM145" s="86"/>
      <c r="MBN145" s="86"/>
      <c r="MBO145" s="86"/>
      <c r="MBP145" s="86"/>
      <c r="MBQ145" s="86"/>
      <c r="MBR145" s="86"/>
      <c r="MBS145" s="86"/>
      <c r="MBT145" s="86"/>
      <c r="MBU145" s="86"/>
      <c r="MBV145" s="86"/>
      <c r="MBW145" s="86"/>
      <c r="MBX145" s="86"/>
      <c r="MBY145" s="86"/>
      <c r="MBZ145" s="86"/>
      <c r="MCA145" s="86"/>
      <c r="MCB145" s="86"/>
      <c r="MCC145" s="86"/>
      <c r="MCD145" s="86"/>
      <c r="MCE145" s="86"/>
      <c r="MCF145" s="86"/>
      <c r="MCG145" s="86"/>
      <c r="MCH145" s="86"/>
      <c r="MCI145" s="86"/>
      <c r="MCJ145" s="86"/>
      <c r="MCK145" s="86"/>
      <c r="MCL145" s="86"/>
      <c r="MCM145" s="86"/>
      <c r="MCN145" s="86"/>
      <c r="MCO145" s="86"/>
      <c r="MCP145" s="86"/>
      <c r="MCQ145" s="86"/>
      <c r="MCR145" s="86"/>
      <c r="MCS145" s="86"/>
      <c r="MCT145" s="86"/>
      <c r="MCU145" s="86"/>
      <c r="MCV145" s="86"/>
      <c r="MCW145" s="86"/>
      <c r="MCX145" s="86"/>
      <c r="MCY145" s="86"/>
      <c r="MCZ145" s="86"/>
      <c r="MDA145" s="86"/>
      <c r="MDB145" s="86"/>
      <c r="MDC145" s="86"/>
      <c r="MDD145" s="86"/>
      <c r="MDE145" s="86"/>
      <c r="MDF145" s="86"/>
      <c r="MDG145" s="86"/>
      <c r="MDH145" s="86"/>
      <c r="MDI145" s="86"/>
      <c r="MDJ145" s="86"/>
      <c r="MDK145" s="86"/>
      <c r="MDL145" s="86"/>
      <c r="MDM145" s="86"/>
      <c r="MDN145" s="86"/>
      <c r="MDO145" s="86"/>
      <c r="MDP145" s="86"/>
      <c r="MDQ145" s="86"/>
      <c r="MDR145" s="86"/>
      <c r="MDS145" s="86"/>
      <c r="MDT145" s="86"/>
      <c r="MDU145" s="86"/>
      <c r="MDV145" s="86"/>
      <c r="MDW145" s="86"/>
      <c r="MDX145" s="86"/>
      <c r="MDY145" s="86"/>
      <c r="MDZ145" s="86"/>
      <c r="MEA145" s="86"/>
      <c r="MEB145" s="86"/>
      <c r="MEC145" s="86"/>
      <c r="MED145" s="86"/>
      <c r="MEE145" s="86"/>
      <c r="MEF145" s="86"/>
      <c r="MEG145" s="86"/>
      <c r="MEH145" s="86"/>
      <c r="MEI145" s="86"/>
      <c r="MEJ145" s="86"/>
      <c r="MEK145" s="86"/>
      <c r="MEL145" s="86"/>
      <c r="MEM145" s="86"/>
      <c r="MEN145" s="86"/>
      <c r="MEO145" s="86"/>
      <c r="MEP145" s="86"/>
      <c r="MEQ145" s="86"/>
      <c r="MER145" s="86"/>
      <c r="MES145" s="86"/>
      <c r="MET145" s="86"/>
      <c r="MEU145" s="86"/>
      <c r="MEV145" s="86"/>
      <c r="MEW145" s="86"/>
      <c r="MEX145" s="86"/>
      <c r="MEY145" s="86"/>
      <c r="MEZ145" s="86"/>
      <c r="MFA145" s="86"/>
      <c r="MFB145" s="86"/>
      <c r="MFC145" s="86"/>
      <c r="MFD145" s="86"/>
      <c r="MFE145" s="86"/>
      <c r="MFF145" s="86"/>
      <c r="MFG145" s="86"/>
      <c r="MFH145" s="86"/>
      <c r="MFI145" s="86"/>
      <c r="MFJ145" s="86"/>
      <c r="MFK145" s="86"/>
      <c r="MFL145" s="86"/>
      <c r="MFM145" s="86"/>
      <c r="MFN145" s="86"/>
      <c r="MFO145" s="86"/>
      <c r="MFP145" s="86"/>
      <c r="MFQ145" s="86"/>
      <c r="MFR145" s="86"/>
      <c r="MFS145" s="86"/>
      <c r="MFZ145" s="86"/>
      <c r="MGA145" s="86"/>
      <c r="MGB145" s="86"/>
      <c r="MGC145" s="86"/>
      <c r="MGD145" s="86"/>
      <c r="MGE145" s="86"/>
      <c r="MGF145" s="86"/>
      <c r="MGG145" s="86"/>
      <c r="MGH145" s="86"/>
      <c r="MGI145" s="86"/>
      <c r="MGJ145" s="86"/>
      <c r="MGK145" s="86"/>
      <c r="MGL145" s="86"/>
      <c r="MGM145" s="86"/>
      <c r="MGN145" s="86"/>
      <c r="MGO145" s="86"/>
      <c r="MGP145" s="86"/>
      <c r="MGQ145" s="86"/>
      <c r="MGR145" s="86"/>
      <c r="MGS145" s="86"/>
      <c r="MGT145" s="86"/>
      <c r="MGU145" s="86"/>
      <c r="MGV145" s="86"/>
      <c r="MGW145" s="86"/>
      <c r="MGX145" s="86"/>
      <c r="MGY145" s="86"/>
      <c r="MGZ145" s="86"/>
      <c r="MHA145" s="86"/>
      <c r="MHB145" s="86"/>
      <c r="MHC145" s="86"/>
      <c r="MHD145" s="86"/>
      <c r="MHE145" s="86"/>
      <c r="MHF145" s="86"/>
      <c r="MHG145" s="86"/>
      <c r="MHH145" s="86"/>
      <c r="MHI145" s="86"/>
      <c r="MHJ145" s="86"/>
      <c r="MHK145" s="86"/>
      <c r="MHL145" s="86"/>
      <c r="MHM145" s="86"/>
      <c r="MHN145" s="86"/>
      <c r="MHO145" s="86"/>
      <c r="MHP145" s="86"/>
      <c r="MHQ145" s="86"/>
      <c r="MHR145" s="86"/>
      <c r="MHS145" s="86"/>
      <c r="MHT145" s="86"/>
      <c r="MHU145" s="86"/>
      <c r="MHV145" s="86"/>
      <c r="MHW145" s="86"/>
      <c r="MHX145" s="86"/>
      <c r="MHY145" s="86"/>
      <c r="MHZ145" s="86"/>
      <c r="MIA145" s="86"/>
      <c r="MIB145" s="86"/>
      <c r="MIC145" s="86"/>
      <c r="MID145" s="86"/>
      <c r="MIE145" s="86"/>
      <c r="MIF145" s="86"/>
      <c r="MIG145" s="86"/>
      <c r="MIH145" s="86"/>
      <c r="MII145" s="86"/>
      <c r="MIJ145" s="86"/>
      <c r="MIK145" s="86"/>
      <c r="MIL145" s="86"/>
      <c r="MIM145" s="86"/>
      <c r="MIN145" s="86"/>
      <c r="MIO145" s="86"/>
      <c r="MIP145" s="86"/>
      <c r="MIQ145" s="86"/>
      <c r="MIR145" s="86"/>
      <c r="MIS145" s="86"/>
      <c r="MIT145" s="86"/>
      <c r="MIU145" s="86"/>
      <c r="MIV145" s="86"/>
      <c r="MIW145" s="86"/>
      <c r="MIX145" s="86"/>
      <c r="MIY145" s="86"/>
      <c r="MIZ145" s="86"/>
      <c r="MJA145" s="86"/>
      <c r="MJB145" s="86"/>
      <c r="MJC145" s="86"/>
      <c r="MJD145" s="86"/>
      <c r="MJE145" s="86"/>
      <c r="MJF145" s="86"/>
      <c r="MJG145" s="86"/>
      <c r="MJH145" s="86"/>
      <c r="MJI145" s="86"/>
      <c r="MJJ145" s="86"/>
      <c r="MJK145" s="86"/>
      <c r="MJL145" s="86"/>
      <c r="MJM145" s="86"/>
      <c r="MJN145" s="86"/>
      <c r="MJO145" s="86"/>
      <c r="MJP145" s="86"/>
      <c r="MJQ145" s="86"/>
      <c r="MJR145" s="86"/>
      <c r="MJS145" s="86"/>
      <c r="MJT145" s="86"/>
      <c r="MJU145" s="86"/>
      <c r="MJV145" s="86"/>
      <c r="MJW145" s="86"/>
      <c r="MJX145" s="86"/>
      <c r="MJY145" s="86"/>
      <c r="MJZ145" s="86"/>
      <c r="MKA145" s="86"/>
      <c r="MKB145" s="86"/>
      <c r="MKC145" s="86"/>
      <c r="MKD145" s="86"/>
      <c r="MKE145" s="86"/>
      <c r="MKF145" s="86"/>
      <c r="MKG145" s="86"/>
      <c r="MKH145" s="86"/>
      <c r="MKI145" s="86"/>
      <c r="MKJ145" s="86"/>
      <c r="MKK145" s="86"/>
      <c r="MKL145" s="86"/>
      <c r="MKM145" s="86"/>
      <c r="MKN145" s="86"/>
      <c r="MKO145" s="86"/>
      <c r="MKP145" s="86"/>
      <c r="MKQ145" s="86"/>
      <c r="MKR145" s="86"/>
      <c r="MKS145" s="86"/>
      <c r="MKT145" s="86"/>
      <c r="MKU145" s="86"/>
      <c r="MKV145" s="86"/>
      <c r="MKW145" s="86"/>
      <c r="MKX145" s="86"/>
      <c r="MKY145" s="86"/>
      <c r="MKZ145" s="86"/>
      <c r="MLA145" s="86"/>
      <c r="MLB145" s="86"/>
      <c r="MLC145" s="86"/>
      <c r="MLD145" s="86"/>
      <c r="MLE145" s="86"/>
      <c r="MLF145" s="86"/>
      <c r="MLG145" s="86"/>
      <c r="MLH145" s="86"/>
      <c r="MLI145" s="86"/>
      <c r="MLJ145" s="86"/>
      <c r="MLK145" s="86"/>
      <c r="MLL145" s="86"/>
      <c r="MLM145" s="86"/>
      <c r="MLN145" s="86"/>
      <c r="MLO145" s="86"/>
      <c r="MLP145" s="86"/>
      <c r="MLQ145" s="86"/>
      <c r="MLR145" s="86"/>
      <c r="MLS145" s="86"/>
      <c r="MLT145" s="86"/>
      <c r="MLU145" s="86"/>
      <c r="MLV145" s="86"/>
      <c r="MLW145" s="86"/>
      <c r="MLX145" s="86"/>
      <c r="MLY145" s="86"/>
      <c r="MLZ145" s="86"/>
      <c r="MMA145" s="86"/>
      <c r="MMB145" s="86"/>
      <c r="MMC145" s="86"/>
      <c r="MMD145" s="86"/>
      <c r="MME145" s="86"/>
      <c r="MMF145" s="86"/>
      <c r="MMG145" s="86"/>
      <c r="MMH145" s="86"/>
      <c r="MMI145" s="86"/>
      <c r="MMJ145" s="86"/>
      <c r="MMK145" s="86"/>
      <c r="MML145" s="86"/>
      <c r="MMM145" s="86"/>
      <c r="MMN145" s="86"/>
      <c r="MMO145" s="86"/>
      <c r="MMP145" s="86"/>
      <c r="MMQ145" s="86"/>
      <c r="MMR145" s="86"/>
      <c r="MMS145" s="86"/>
      <c r="MMT145" s="86"/>
      <c r="MMU145" s="86"/>
      <c r="MMV145" s="86"/>
      <c r="MMW145" s="86"/>
      <c r="MMX145" s="86"/>
      <c r="MMY145" s="86"/>
      <c r="MMZ145" s="86"/>
      <c r="MNA145" s="86"/>
      <c r="MNB145" s="86"/>
      <c r="MNC145" s="86"/>
      <c r="MND145" s="86"/>
      <c r="MNE145" s="86"/>
      <c r="MNF145" s="86"/>
      <c r="MNG145" s="86"/>
      <c r="MNH145" s="86"/>
      <c r="MNI145" s="86"/>
      <c r="MNJ145" s="86"/>
      <c r="MNK145" s="86"/>
      <c r="MNL145" s="86"/>
      <c r="MNM145" s="86"/>
      <c r="MNN145" s="86"/>
      <c r="MNO145" s="86"/>
      <c r="MNP145" s="86"/>
      <c r="MNQ145" s="86"/>
      <c r="MNR145" s="86"/>
      <c r="MNS145" s="86"/>
      <c r="MNT145" s="86"/>
      <c r="MNU145" s="86"/>
      <c r="MNV145" s="86"/>
      <c r="MNW145" s="86"/>
      <c r="MNX145" s="86"/>
      <c r="MNY145" s="86"/>
      <c r="MNZ145" s="86"/>
      <c r="MOA145" s="86"/>
      <c r="MOB145" s="86"/>
      <c r="MOC145" s="86"/>
      <c r="MOD145" s="86"/>
      <c r="MOE145" s="86"/>
      <c r="MOF145" s="86"/>
      <c r="MOG145" s="86"/>
      <c r="MOH145" s="86"/>
      <c r="MOI145" s="86"/>
      <c r="MOJ145" s="86"/>
      <c r="MOK145" s="86"/>
      <c r="MOL145" s="86"/>
      <c r="MOM145" s="86"/>
      <c r="MON145" s="86"/>
      <c r="MOO145" s="86"/>
      <c r="MOP145" s="86"/>
      <c r="MOQ145" s="86"/>
      <c r="MOR145" s="86"/>
      <c r="MOS145" s="86"/>
      <c r="MOT145" s="86"/>
      <c r="MOU145" s="86"/>
      <c r="MOV145" s="86"/>
      <c r="MOW145" s="86"/>
      <c r="MOX145" s="86"/>
      <c r="MOY145" s="86"/>
      <c r="MOZ145" s="86"/>
      <c r="MPA145" s="86"/>
      <c r="MPB145" s="86"/>
      <c r="MPC145" s="86"/>
      <c r="MPD145" s="86"/>
      <c r="MPE145" s="86"/>
      <c r="MPF145" s="86"/>
      <c r="MPG145" s="86"/>
      <c r="MPH145" s="86"/>
      <c r="MPI145" s="86"/>
      <c r="MPJ145" s="86"/>
      <c r="MPK145" s="86"/>
      <c r="MPL145" s="86"/>
      <c r="MPM145" s="86"/>
      <c r="MPN145" s="86"/>
      <c r="MPO145" s="86"/>
      <c r="MPV145" s="86"/>
      <c r="MPW145" s="86"/>
      <c r="MPX145" s="86"/>
      <c r="MPY145" s="86"/>
      <c r="MPZ145" s="86"/>
      <c r="MQA145" s="86"/>
      <c r="MQB145" s="86"/>
      <c r="MQC145" s="86"/>
      <c r="MQD145" s="86"/>
      <c r="MQE145" s="86"/>
      <c r="MQF145" s="86"/>
      <c r="MQG145" s="86"/>
      <c r="MQH145" s="86"/>
      <c r="MQI145" s="86"/>
      <c r="MQJ145" s="86"/>
      <c r="MQK145" s="86"/>
      <c r="MQL145" s="86"/>
      <c r="MQM145" s="86"/>
      <c r="MQN145" s="86"/>
      <c r="MQO145" s="86"/>
      <c r="MQP145" s="86"/>
      <c r="MQQ145" s="86"/>
      <c r="MQR145" s="86"/>
      <c r="MQS145" s="86"/>
      <c r="MQT145" s="86"/>
      <c r="MQU145" s="86"/>
      <c r="MQV145" s="86"/>
      <c r="MQW145" s="86"/>
      <c r="MQX145" s="86"/>
      <c r="MQY145" s="86"/>
      <c r="MQZ145" s="86"/>
      <c r="MRA145" s="86"/>
      <c r="MRB145" s="86"/>
      <c r="MRC145" s="86"/>
      <c r="MRD145" s="86"/>
      <c r="MRE145" s="86"/>
      <c r="MRF145" s="86"/>
      <c r="MRG145" s="86"/>
      <c r="MRH145" s="86"/>
      <c r="MRI145" s="86"/>
      <c r="MRJ145" s="86"/>
      <c r="MRK145" s="86"/>
      <c r="MRL145" s="86"/>
      <c r="MRM145" s="86"/>
      <c r="MRN145" s="86"/>
      <c r="MRO145" s="86"/>
      <c r="MRP145" s="86"/>
      <c r="MRQ145" s="86"/>
      <c r="MRR145" s="86"/>
      <c r="MRS145" s="86"/>
      <c r="MRT145" s="86"/>
      <c r="MRU145" s="86"/>
      <c r="MRV145" s="86"/>
      <c r="MRW145" s="86"/>
      <c r="MRX145" s="86"/>
      <c r="MRY145" s="86"/>
      <c r="MRZ145" s="86"/>
      <c r="MSA145" s="86"/>
      <c r="MSB145" s="86"/>
      <c r="MSC145" s="86"/>
      <c r="MSD145" s="86"/>
      <c r="MSE145" s="86"/>
      <c r="MSF145" s="86"/>
      <c r="MSG145" s="86"/>
      <c r="MSH145" s="86"/>
      <c r="MSI145" s="86"/>
      <c r="MSJ145" s="86"/>
      <c r="MSK145" s="86"/>
      <c r="MSL145" s="86"/>
      <c r="MSM145" s="86"/>
      <c r="MSN145" s="86"/>
      <c r="MSO145" s="86"/>
      <c r="MSP145" s="86"/>
      <c r="MSQ145" s="86"/>
      <c r="MSR145" s="86"/>
      <c r="MSS145" s="86"/>
      <c r="MST145" s="86"/>
      <c r="MSU145" s="86"/>
      <c r="MSV145" s="86"/>
      <c r="MSW145" s="86"/>
      <c r="MSX145" s="86"/>
      <c r="MSY145" s="86"/>
      <c r="MSZ145" s="86"/>
      <c r="MTA145" s="86"/>
      <c r="MTB145" s="86"/>
      <c r="MTC145" s="86"/>
      <c r="MTD145" s="86"/>
      <c r="MTE145" s="86"/>
      <c r="MTF145" s="86"/>
      <c r="MTG145" s="86"/>
      <c r="MTH145" s="86"/>
      <c r="MTI145" s="86"/>
      <c r="MTJ145" s="86"/>
      <c r="MTK145" s="86"/>
      <c r="MTL145" s="86"/>
      <c r="MTM145" s="86"/>
      <c r="MTN145" s="86"/>
      <c r="MTO145" s="86"/>
      <c r="MTP145" s="86"/>
      <c r="MTQ145" s="86"/>
      <c r="MTR145" s="86"/>
      <c r="MTS145" s="86"/>
      <c r="MTT145" s="86"/>
      <c r="MTU145" s="86"/>
      <c r="MTV145" s="86"/>
      <c r="MTW145" s="86"/>
      <c r="MTX145" s="86"/>
      <c r="MTY145" s="86"/>
      <c r="MTZ145" s="86"/>
      <c r="MUA145" s="86"/>
      <c r="MUB145" s="86"/>
      <c r="MUC145" s="86"/>
      <c r="MUD145" s="86"/>
      <c r="MUE145" s="86"/>
      <c r="MUF145" s="86"/>
      <c r="MUG145" s="86"/>
      <c r="MUH145" s="86"/>
      <c r="MUI145" s="86"/>
      <c r="MUJ145" s="86"/>
      <c r="MUK145" s="86"/>
      <c r="MUL145" s="86"/>
      <c r="MUM145" s="86"/>
      <c r="MUN145" s="86"/>
      <c r="MUO145" s="86"/>
      <c r="MUP145" s="86"/>
      <c r="MUQ145" s="86"/>
      <c r="MUR145" s="86"/>
      <c r="MUS145" s="86"/>
      <c r="MUT145" s="86"/>
      <c r="MUU145" s="86"/>
      <c r="MUV145" s="86"/>
      <c r="MUW145" s="86"/>
      <c r="MUX145" s="86"/>
      <c r="MUY145" s="86"/>
      <c r="MUZ145" s="86"/>
      <c r="MVA145" s="86"/>
      <c r="MVB145" s="86"/>
      <c r="MVC145" s="86"/>
      <c r="MVD145" s="86"/>
      <c r="MVE145" s="86"/>
      <c r="MVF145" s="86"/>
      <c r="MVG145" s="86"/>
      <c r="MVH145" s="86"/>
      <c r="MVI145" s="86"/>
      <c r="MVJ145" s="86"/>
      <c r="MVK145" s="86"/>
      <c r="MVL145" s="86"/>
      <c r="MVM145" s="86"/>
      <c r="MVN145" s="86"/>
      <c r="MVO145" s="86"/>
      <c r="MVP145" s="86"/>
      <c r="MVQ145" s="86"/>
      <c r="MVR145" s="86"/>
      <c r="MVS145" s="86"/>
      <c r="MVT145" s="86"/>
      <c r="MVU145" s="86"/>
      <c r="MVV145" s="86"/>
      <c r="MVW145" s="86"/>
      <c r="MVX145" s="86"/>
      <c r="MVY145" s="86"/>
      <c r="MVZ145" s="86"/>
      <c r="MWA145" s="86"/>
      <c r="MWB145" s="86"/>
      <c r="MWC145" s="86"/>
      <c r="MWD145" s="86"/>
      <c r="MWE145" s="86"/>
      <c r="MWF145" s="86"/>
      <c r="MWG145" s="86"/>
      <c r="MWH145" s="86"/>
      <c r="MWI145" s="86"/>
      <c r="MWJ145" s="86"/>
      <c r="MWK145" s="86"/>
      <c r="MWL145" s="86"/>
      <c r="MWM145" s="86"/>
      <c r="MWN145" s="86"/>
      <c r="MWO145" s="86"/>
      <c r="MWP145" s="86"/>
      <c r="MWQ145" s="86"/>
      <c r="MWR145" s="86"/>
      <c r="MWS145" s="86"/>
      <c r="MWT145" s="86"/>
      <c r="MWU145" s="86"/>
      <c r="MWV145" s="86"/>
      <c r="MWW145" s="86"/>
      <c r="MWX145" s="86"/>
      <c r="MWY145" s="86"/>
      <c r="MWZ145" s="86"/>
      <c r="MXA145" s="86"/>
      <c r="MXB145" s="86"/>
      <c r="MXC145" s="86"/>
      <c r="MXD145" s="86"/>
      <c r="MXE145" s="86"/>
      <c r="MXF145" s="86"/>
      <c r="MXG145" s="86"/>
      <c r="MXH145" s="86"/>
      <c r="MXI145" s="86"/>
      <c r="MXJ145" s="86"/>
      <c r="MXK145" s="86"/>
      <c r="MXL145" s="86"/>
      <c r="MXM145" s="86"/>
      <c r="MXN145" s="86"/>
      <c r="MXO145" s="86"/>
      <c r="MXP145" s="86"/>
      <c r="MXQ145" s="86"/>
      <c r="MXR145" s="86"/>
      <c r="MXS145" s="86"/>
      <c r="MXT145" s="86"/>
      <c r="MXU145" s="86"/>
      <c r="MXV145" s="86"/>
      <c r="MXW145" s="86"/>
      <c r="MXX145" s="86"/>
      <c r="MXY145" s="86"/>
      <c r="MXZ145" s="86"/>
      <c r="MYA145" s="86"/>
      <c r="MYB145" s="86"/>
      <c r="MYC145" s="86"/>
      <c r="MYD145" s="86"/>
      <c r="MYE145" s="86"/>
      <c r="MYF145" s="86"/>
      <c r="MYG145" s="86"/>
      <c r="MYH145" s="86"/>
      <c r="MYI145" s="86"/>
      <c r="MYJ145" s="86"/>
      <c r="MYK145" s="86"/>
      <c r="MYL145" s="86"/>
      <c r="MYM145" s="86"/>
      <c r="MYN145" s="86"/>
      <c r="MYO145" s="86"/>
      <c r="MYP145" s="86"/>
      <c r="MYQ145" s="86"/>
      <c r="MYR145" s="86"/>
      <c r="MYS145" s="86"/>
      <c r="MYT145" s="86"/>
      <c r="MYU145" s="86"/>
      <c r="MYV145" s="86"/>
      <c r="MYW145" s="86"/>
      <c r="MYX145" s="86"/>
      <c r="MYY145" s="86"/>
      <c r="MYZ145" s="86"/>
      <c r="MZA145" s="86"/>
      <c r="MZB145" s="86"/>
      <c r="MZC145" s="86"/>
      <c r="MZD145" s="86"/>
      <c r="MZE145" s="86"/>
      <c r="MZF145" s="86"/>
      <c r="MZG145" s="86"/>
      <c r="MZH145" s="86"/>
      <c r="MZI145" s="86"/>
      <c r="MZJ145" s="86"/>
      <c r="MZK145" s="86"/>
      <c r="MZR145" s="86"/>
      <c r="MZS145" s="86"/>
      <c r="MZT145" s="86"/>
      <c r="MZU145" s="86"/>
      <c r="MZV145" s="86"/>
      <c r="MZW145" s="86"/>
      <c r="MZX145" s="86"/>
      <c r="MZY145" s="86"/>
      <c r="MZZ145" s="86"/>
      <c r="NAA145" s="86"/>
      <c r="NAB145" s="86"/>
      <c r="NAC145" s="86"/>
      <c r="NAD145" s="86"/>
      <c r="NAE145" s="86"/>
      <c r="NAF145" s="86"/>
      <c r="NAG145" s="86"/>
      <c r="NAH145" s="86"/>
      <c r="NAI145" s="86"/>
      <c r="NAJ145" s="86"/>
      <c r="NAK145" s="86"/>
      <c r="NAL145" s="86"/>
      <c r="NAM145" s="86"/>
      <c r="NAN145" s="86"/>
      <c r="NAO145" s="86"/>
      <c r="NAP145" s="86"/>
      <c r="NAQ145" s="86"/>
      <c r="NAR145" s="86"/>
      <c r="NAS145" s="86"/>
      <c r="NAT145" s="86"/>
      <c r="NAU145" s="86"/>
      <c r="NAV145" s="86"/>
      <c r="NAW145" s="86"/>
      <c r="NAX145" s="86"/>
      <c r="NAY145" s="86"/>
      <c r="NAZ145" s="86"/>
      <c r="NBA145" s="86"/>
      <c r="NBB145" s="86"/>
      <c r="NBC145" s="86"/>
      <c r="NBD145" s="86"/>
      <c r="NBE145" s="86"/>
      <c r="NBF145" s="86"/>
      <c r="NBG145" s="86"/>
      <c r="NBH145" s="86"/>
      <c r="NBI145" s="86"/>
      <c r="NBJ145" s="86"/>
      <c r="NBK145" s="86"/>
      <c r="NBL145" s="86"/>
      <c r="NBM145" s="86"/>
      <c r="NBN145" s="86"/>
      <c r="NBO145" s="86"/>
      <c r="NBP145" s="86"/>
      <c r="NBQ145" s="86"/>
      <c r="NBR145" s="86"/>
      <c r="NBS145" s="86"/>
      <c r="NBT145" s="86"/>
      <c r="NBU145" s="86"/>
      <c r="NBV145" s="86"/>
      <c r="NBW145" s="86"/>
      <c r="NBX145" s="86"/>
      <c r="NBY145" s="86"/>
      <c r="NBZ145" s="86"/>
      <c r="NCA145" s="86"/>
      <c r="NCB145" s="86"/>
      <c r="NCC145" s="86"/>
      <c r="NCD145" s="86"/>
      <c r="NCE145" s="86"/>
      <c r="NCF145" s="86"/>
      <c r="NCG145" s="86"/>
      <c r="NCH145" s="86"/>
      <c r="NCI145" s="86"/>
      <c r="NCJ145" s="86"/>
      <c r="NCK145" s="86"/>
      <c r="NCL145" s="86"/>
      <c r="NCM145" s="86"/>
      <c r="NCN145" s="86"/>
      <c r="NCO145" s="86"/>
      <c r="NCP145" s="86"/>
      <c r="NCQ145" s="86"/>
      <c r="NCR145" s="86"/>
      <c r="NCS145" s="86"/>
      <c r="NCT145" s="86"/>
      <c r="NCU145" s="86"/>
      <c r="NCV145" s="86"/>
      <c r="NCW145" s="86"/>
      <c r="NCX145" s="86"/>
      <c r="NCY145" s="86"/>
      <c r="NCZ145" s="86"/>
      <c r="NDA145" s="86"/>
      <c r="NDB145" s="86"/>
      <c r="NDC145" s="86"/>
      <c r="NDD145" s="86"/>
      <c r="NDE145" s="86"/>
      <c r="NDF145" s="86"/>
      <c r="NDG145" s="86"/>
      <c r="NDH145" s="86"/>
      <c r="NDI145" s="86"/>
      <c r="NDJ145" s="86"/>
      <c r="NDK145" s="86"/>
      <c r="NDL145" s="86"/>
      <c r="NDM145" s="86"/>
      <c r="NDN145" s="86"/>
      <c r="NDO145" s="86"/>
      <c r="NDP145" s="86"/>
      <c r="NDQ145" s="86"/>
      <c r="NDR145" s="86"/>
      <c r="NDS145" s="86"/>
      <c r="NDT145" s="86"/>
      <c r="NDU145" s="86"/>
      <c r="NDV145" s="86"/>
      <c r="NDW145" s="86"/>
      <c r="NDX145" s="86"/>
      <c r="NDY145" s="86"/>
      <c r="NDZ145" s="86"/>
      <c r="NEA145" s="86"/>
      <c r="NEB145" s="86"/>
      <c r="NEC145" s="86"/>
      <c r="NED145" s="86"/>
      <c r="NEE145" s="86"/>
      <c r="NEF145" s="86"/>
      <c r="NEG145" s="86"/>
      <c r="NEH145" s="86"/>
      <c r="NEI145" s="86"/>
      <c r="NEJ145" s="86"/>
      <c r="NEK145" s="86"/>
      <c r="NEL145" s="86"/>
      <c r="NEM145" s="86"/>
      <c r="NEN145" s="86"/>
      <c r="NEO145" s="86"/>
      <c r="NEP145" s="86"/>
      <c r="NEQ145" s="86"/>
      <c r="NER145" s="86"/>
      <c r="NES145" s="86"/>
      <c r="NET145" s="86"/>
      <c r="NEU145" s="86"/>
      <c r="NEV145" s="86"/>
      <c r="NEW145" s="86"/>
      <c r="NEX145" s="86"/>
      <c r="NEY145" s="86"/>
      <c r="NEZ145" s="86"/>
      <c r="NFA145" s="86"/>
      <c r="NFB145" s="86"/>
      <c r="NFC145" s="86"/>
      <c r="NFD145" s="86"/>
      <c r="NFE145" s="86"/>
      <c r="NFF145" s="86"/>
      <c r="NFG145" s="86"/>
      <c r="NFH145" s="86"/>
      <c r="NFI145" s="86"/>
      <c r="NFJ145" s="86"/>
      <c r="NFK145" s="86"/>
      <c r="NFL145" s="86"/>
      <c r="NFM145" s="86"/>
      <c r="NFN145" s="86"/>
      <c r="NFO145" s="86"/>
      <c r="NFP145" s="86"/>
      <c r="NFQ145" s="86"/>
      <c r="NFR145" s="86"/>
      <c r="NFS145" s="86"/>
      <c r="NFT145" s="86"/>
      <c r="NFU145" s="86"/>
      <c r="NFV145" s="86"/>
      <c r="NFW145" s="86"/>
      <c r="NFX145" s="86"/>
      <c r="NFY145" s="86"/>
      <c r="NFZ145" s="86"/>
      <c r="NGA145" s="86"/>
      <c r="NGB145" s="86"/>
      <c r="NGC145" s="86"/>
      <c r="NGD145" s="86"/>
      <c r="NGE145" s="86"/>
      <c r="NGF145" s="86"/>
      <c r="NGG145" s="86"/>
      <c r="NGH145" s="86"/>
      <c r="NGI145" s="86"/>
      <c r="NGJ145" s="86"/>
      <c r="NGK145" s="86"/>
      <c r="NGL145" s="86"/>
      <c r="NGM145" s="86"/>
      <c r="NGN145" s="86"/>
      <c r="NGO145" s="86"/>
      <c r="NGP145" s="86"/>
      <c r="NGQ145" s="86"/>
      <c r="NGR145" s="86"/>
      <c r="NGS145" s="86"/>
      <c r="NGT145" s="86"/>
      <c r="NGU145" s="86"/>
      <c r="NGV145" s="86"/>
      <c r="NGW145" s="86"/>
      <c r="NGX145" s="86"/>
      <c r="NGY145" s="86"/>
      <c r="NGZ145" s="86"/>
      <c r="NHA145" s="86"/>
      <c r="NHB145" s="86"/>
      <c r="NHC145" s="86"/>
      <c r="NHD145" s="86"/>
      <c r="NHE145" s="86"/>
      <c r="NHF145" s="86"/>
      <c r="NHG145" s="86"/>
      <c r="NHH145" s="86"/>
      <c r="NHI145" s="86"/>
      <c r="NHJ145" s="86"/>
      <c r="NHK145" s="86"/>
      <c r="NHL145" s="86"/>
      <c r="NHM145" s="86"/>
      <c r="NHN145" s="86"/>
      <c r="NHO145" s="86"/>
      <c r="NHP145" s="86"/>
      <c r="NHQ145" s="86"/>
      <c r="NHR145" s="86"/>
      <c r="NHS145" s="86"/>
      <c r="NHT145" s="86"/>
      <c r="NHU145" s="86"/>
      <c r="NHV145" s="86"/>
      <c r="NHW145" s="86"/>
      <c r="NHX145" s="86"/>
      <c r="NHY145" s="86"/>
      <c r="NHZ145" s="86"/>
      <c r="NIA145" s="86"/>
      <c r="NIB145" s="86"/>
      <c r="NIC145" s="86"/>
      <c r="NID145" s="86"/>
      <c r="NIE145" s="86"/>
      <c r="NIF145" s="86"/>
      <c r="NIG145" s="86"/>
      <c r="NIH145" s="86"/>
      <c r="NII145" s="86"/>
      <c r="NIJ145" s="86"/>
      <c r="NIK145" s="86"/>
      <c r="NIL145" s="86"/>
      <c r="NIM145" s="86"/>
      <c r="NIN145" s="86"/>
      <c r="NIO145" s="86"/>
      <c r="NIP145" s="86"/>
      <c r="NIQ145" s="86"/>
      <c r="NIR145" s="86"/>
      <c r="NIS145" s="86"/>
      <c r="NIT145" s="86"/>
      <c r="NIU145" s="86"/>
      <c r="NIV145" s="86"/>
      <c r="NIW145" s="86"/>
      <c r="NIX145" s="86"/>
      <c r="NIY145" s="86"/>
      <c r="NIZ145" s="86"/>
      <c r="NJA145" s="86"/>
      <c r="NJB145" s="86"/>
      <c r="NJC145" s="86"/>
      <c r="NJD145" s="86"/>
      <c r="NJE145" s="86"/>
      <c r="NJF145" s="86"/>
      <c r="NJG145" s="86"/>
      <c r="NJN145" s="86"/>
      <c r="NJO145" s="86"/>
      <c r="NJP145" s="86"/>
      <c r="NJQ145" s="86"/>
      <c r="NJR145" s="86"/>
      <c r="NJS145" s="86"/>
      <c r="NJT145" s="86"/>
      <c r="NJU145" s="86"/>
      <c r="NJV145" s="86"/>
      <c r="NJW145" s="86"/>
      <c r="NJX145" s="86"/>
      <c r="NJY145" s="86"/>
      <c r="NJZ145" s="86"/>
      <c r="NKA145" s="86"/>
      <c r="NKB145" s="86"/>
      <c r="NKC145" s="86"/>
      <c r="NKD145" s="86"/>
      <c r="NKE145" s="86"/>
      <c r="NKF145" s="86"/>
      <c r="NKG145" s="86"/>
      <c r="NKH145" s="86"/>
      <c r="NKI145" s="86"/>
      <c r="NKJ145" s="86"/>
      <c r="NKK145" s="86"/>
      <c r="NKL145" s="86"/>
      <c r="NKM145" s="86"/>
      <c r="NKN145" s="86"/>
      <c r="NKO145" s="86"/>
      <c r="NKP145" s="86"/>
      <c r="NKQ145" s="86"/>
      <c r="NKR145" s="86"/>
      <c r="NKS145" s="86"/>
      <c r="NKT145" s="86"/>
      <c r="NKU145" s="86"/>
      <c r="NKV145" s="86"/>
      <c r="NKW145" s="86"/>
      <c r="NKX145" s="86"/>
      <c r="NKY145" s="86"/>
      <c r="NKZ145" s="86"/>
      <c r="NLA145" s="86"/>
      <c r="NLB145" s="86"/>
      <c r="NLC145" s="86"/>
      <c r="NLD145" s="86"/>
      <c r="NLE145" s="86"/>
      <c r="NLF145" s="86"/>
      <c r="NLG145" s="86"/>
      <c r="NLH145" s="86"/>
      <c r="NLI145" s="86"/>
      <c r="NLJ145" s="86"/>
      <c r="NLK145" s="86"/>
      <c r="NLL145" s="86"/>
      <c r="NLM145" s="86"/>
      <c r="NLN145" s="86"/>
      <c r="NLO145" s="86"/>
      <c r="NLP145" s="86"/>
      <c r="NLQ145" s="86"/>
      <c r="NLR145" s="86"/>
      <c r="NLS145" s="86"/>
      <c r="NLT145" s="86"/>
      <c r="NLU145" s="86"/>
      <c r="NLV145" s="86"/>
      <c r="NLW145" s="86"/>
      <c r="NLX145" s="86"/>
      <c r="NLY145" s="86"/>
      <c r="NLZ145" s="86"/>
      <c r="NMA145" s="86"/>
      <c r="NMB145" s="86"/>
      <c r="NMC145" s="86"/>
      <c r="NMD145" s="86"/>
      <c r="NME145" s="86"/>
      <c r="NMF145" s="86"/>
      <c r="NMG145" s="86"/>
      <c r="NMH145" s="86"/>
      <c r="NMI145" s="86"/>
      <c r="NMJ145" s="86"/>
      <c r="NMK145" s="86"/>
      <c r="NML145" s="86"/>
      <c r="NMM145" s="86"/>
      <c r="NMN145" s="86"/>
      <c r="NMO145" s="86"/>
      <c r="NMP145" s="86"/>
      <c r="NMQ145" s="86"/>
      <c r="NMR145" s="86"/>
      <c r="NMS145" s="86"/>
      <c r="NMT145" s="86"/>
      <c r="NMU145" s="86"/>
      <c r="NMV145" s="86"/>
      <c r="NMW145" s="86"/>
      <c r="NMX145" s="86"/>
      <c r="NMY145" s="86"/>
      <c r="NMZ145" s="86"/>
      <c r="NNA145" s="86"/>
      <c r="NNB145" s="86"/>
      <c r="NNC145" s="86"/>
      <c r="NND145" s="86"/>
      <c r="NNE145" s="86"/>
      <c r="NNF145" s="86"/>
      <c r="NNG145" s="86"/>
      <c r="NNH145" s="86"/>
      <c r="NNI145" s="86"/>
      <c r="NNJ145" s="86"/>
      <c r="NNK145" s="86"/>
      <c r="NNL145" s="86"/>
      <c r="NNM145" s="86"/>
      <c r="NNN145" s="86"/>
      <c r="NNO145" s="86"/>
      <c r="NNP145" s="86"/>
      <c r="NNQ145" s="86"/>
      <c r="NNR145" s="86"/>
      <c r="NNS145" s="86"/>
      <c r="NNT145" s="86"/>
      <c r="NNU145" s="86"/>
      <c r="NNV145" s="86"/>
      <c r="NNW145" s="86"/>
      <c r="NNX145" s="86"/>
      <c r="NNY145" s="86"/>
      <c r="NNZ145" s="86"/>
      <c r="NOA145" s="86"/>
      <c r="NOB145" s="86"/>
      <c r="NOC145" s="86"/>
      <c r="NOD145" s="86"/>
      <c r="NOE145" s="86"/>
      <c r="NOF145" s="86"/>
      <c r="NOG145" s="86"/>
      <c r="NOH145" s="86"/>
      <c r="NOI145" s="86"/>
      <c r="NOJ145" s="86"/>
      <c r="NOK145" s="86"/>
      <c r="NOL145" s="86"/>
      <c r="NOM145" s="86"/>
      <c r="NON145" s="86"/>
      <c r="NOO145" s="86"/>
      <c r="NOP145" s="86"/>
      <c r="NOQ145" s="86"/>
      <c r="NOR145" s="86"/>
      <c r="NOS145" s="86"/>
      <c r="NOT145" s="86"/>
      <c r="NOU145" s="86"/>
      <c r="NOV145" s="86"/>
      <c r="NOW145" s="86"/>
      <c r="NOX145" s="86"/>
      <c r="NOY145" s="86"/>
      <c r="NOZ145" s="86"/>
      <c r="NPA145" s="86"/>
      <c r="NPB145" s="86"/>
      <c r="NPC145" s="86"/>
      <c r="NPD145" s="86"/>
      <c r="NPE145" s="86"/>
      <c r="NPF145" s="86"/>
      <c r="NPG145" s="86"/>
      <c r="NPH145" s="86"/>
      <c r="NPI145" s="86"/>
      <c r="NPJ145" s="86"/>
      <c r="NPK145" s="86"/>
      <c r="NPL145" s="86"/>
      <c r="NPM145" s="86"/>
      <c r="NPN145" s="86"/>
      <c r="NPO145" s="86"/>
      <c r="NPP145" s="86"/>
      <c r="NPQ145" s="86"/>
      <c r="NPR145" s="86"/>
      <c r="NPS145" s="86"/>
      <c r="NPT145" s="86"/>
      <c r="NPU145" s="86"/>
      <c r="NPV145" s="86"/>
      <c r="NPW145" s="86"/>
      <c r="NPX145" s="86"/>
      <c r="NPY145" s="86"/>
      <c r="NPZ145" s="86"/>
      <c r="NQA145" s="86"/>
      <c r="NQB145" s="86"/>
      <c r="NQC145" s="86"/>
      <c r="NQD145" s="86"/>
      <c r="NQE145" s="86"/>
      <c r="NQF145" s="86"/>
      <c r="NQG145" s="86"/>
      <c r="NQH145" s="86"/>
      <c r="NQI145" s="86"/>
      <c r="NQJ145" s="86"/>
      <c r="NQK145" s="86"/>
      <c r="NQL145" s="86"/>
      <c r="NQM145" s="86"/>
      <c r="NQN145" s="86"/>
      <c r="NQO145" s="86"/>
      <c r="NQP145" s="86"/>
      <c r="NQQ145" s="86"/>
      <c r="NQR145" s="86"/>
      <c r="NQS145" s="86"/>
      <c r="NQT145" s="86"/>
      <c r="NQU145" s="86"/>
      <c r="NQV145" s="86"/>
      <c r="NQW145" s="86"/>
      <c r="NQX145" s="86"/>
      <c r="NQY145" s="86"/>
      <c r="NQZ145" s="86"/>
      <c r="NRA145" s="86"/>
      <c r="NRB145" s="86"/>
      <c r="NRC145" s="86"/>
      <c r="NRD145" s="86"/>
      <c r="NRE145" s="86"/>
      <c r="NRF145" s="86"/>
      <c r="NRG145" s="86"/>
      <c r="NRH145" s="86"/>
      <c r="NRI145" s="86"/>
      <c r="NRJ145" s="86"/>
      <c r="NRK145" s="86"/>
      <c r="NRL145" s="86"/>
      <c r="NRM145" s="86"/>
      <c r="NRN145" s="86"/>
      <c r="NRO145" s="86"/>
      <c r="NRP145" s="86"/>
      <c r="NRQ145" s="86"/>
      <c r="NRR145" s="86"/>
      <c r="NRS145" s="86"/>
      <c r="NRT145" s="86"/>
      <c r="NRU145" s="86"/>
      <c r="NRV145" s="86"/>
      <c r="NRW145" s="86"/>
      <c r="NRX145" s="86"/>
      <c r="NRY145" s="86"/>
      <c r="NRZ145" s="86"/>
      <c r="NSA145" s="86"/>
      <c r="NSB145" s="86"/>
      <c r="NSC145" s="86"/>
      <c r="NSD145" s="86"/>
      <c r="NSE145" s="86"/>
      <c r="NSF145" s="86"/>
      <c r="NSG145" s="86"/>
      <c r="NSH145" s="86"/>
      <c r="NSI145" s="86"/>
      <c r="NSJ145" s="86"/>
      <c r="NSK145" s="86"/>
      <c r="NSL145" s="86"/>
      <c r="NSM145" s="86"/>
      <c r="NSN145" s="86"/>
      <c r="NSO145" s="86"/>
      <c r="NSP145" s="86"/>
      <c r="NSQ145" s="86"/>
      <c r="NSR145" s="86"/>
      <c r="NSS145" s="86"/>
      <c r="NST145" s="86"/>
      <c r="NSU145" s="86"/>
      <c r="NSV145" s="86"/>
      <c r="NSW145" s="86"/>
      <c r="NSX145" s="86"/>
      <c r="NSY145" s="86"/>
      <c r="NSZ145" s="86"/>
      <c r="NTA145" s="86"/>
      <c r="NTB145" s="86"/>
      <c r="NTC145" s="86"/>
      <c r="NTJ145" s="86"/>
      <c r="NTK145" s="86"/>
      <c r="NTL145" s="86"/>
      <c r="NTM145" s="86"/>
      <c r="NTN145" s="86"/>
      <c r="NTO145" s="86"/>
      <c r="NTP145" s="86"/>
      <c r="NTQ145" s="86"/>
      <c r="NTR145" s="86"/>
      <c r="NTS145" s="86"/>
      <c r="NTT145" s="86"/>
      <c r="NTU145" s="86"/>
      <c r="NTV145" s="86"/>
      <c r="NTW145" s="86"/>
      <c r="NTX145" s="86"/>
      <c r="NTY145" s="86"/>
      <c r="NTZ145" s="86"/>
      <c r="NUA145" s="86"/>
      <c r="NUB145" s="86"/>
      <c r="NUC145" s="86"/>
      <c r="NUD145" s="86"/>
      <c r="NUE145" s="86"/>
      <c r="NUF145" s="86"/>
      <c r="NUG145" s="86"/>
      <c r="NUH145" s="86"/>
      <c r="NUI145" s="86"/>
      <c r="NUJ145" s="86"/>
      <c r="NUK145" s="86"/>
      <c r="NUL145" s="86"/>
      <c r="NUM145" s="86"/>
      <c r="NUN145" s="86"/>
      <c r="NUO145" s="86"/>
      <c r="NUP145" s="86"/>
      <c r="NUQ145" s="86"/>
      <c r="NUR145" s="86"/>
      <c r="NUS145" s="86"/>
      <c r="NUT145" s="86"/>
      <c r="NUU145" s="86"/>
      <c r="NUV145" s="86"/>
      <c r="NUW145" s="86"/>
      <c r="NUX145" s="86"/>
      <c r="NUY145" s="86"/>
      <c r="NUZ145" s="86"/>
      <c r="NVA145" s="86"/>
      <c r="NVB145" s="86"/>
      <c r="NVC145" s="86"/>
      <c r="NVD145" s="86"/>
      <c r="NVE145" s="86"/>
      <c r="NVF145" s="86"/>
      <c r="NVG145" s="86"/>
      <c r="NVH145" s="86"/>
      <c r="NVI145" s="86"/>
      <c r="NVJ145" s="86"/>
      <c r="NVK145" s="86"/>
      <c r="NVL145" s="86"/>
      <c r="NVM145" s="86"/>
      <c r="NVN145" s="86"/>
      <c r="NVO145" s="86"/>
      <c r="NVP145" s="86"/>
      <c r="NVQ145" s="86"/>
      <c r="NVR145" s="86"/>
      <c r="NVS145" s="86"/>
      <c r="NVT145" s="86"/>
      <c r="NVU145" s="86"/>
      <c r="NVV145" s="86"/>
      <c r="NVW145" s="86"/>
      <c r="NVX145" s="86"/>
      <c r="NVY145" s="86"/>
      <c r="NVZ145" s="86"/>
      <c r="NWA145" s="86"/>
      <c r="NWB145" s="86"/>
      <c r="NWC145" s="86"/>
      <c r="NWD145" s="86"/>
      <c r="NWE145" s="86"/>
      <c r="NWF145" s="86"/>
      <c r="NWG145" s="86"/>
      <c r="NWH145" s="86"/>
      <c r="NWI145" s="86"/>
      <c r="NWJ145" s="86"/>
      <c r="NWK145" s="86"/>
      <c r="NWL145" s="86"/>
      <c r="NWM145" s="86"/>
      <c r="NWN145" s="86"/>
      <c r="NWO145" s="86"/>
      <c r="NWP145" s="86"/>
      <c r="NWQ145" s="86"/>
      <c r="NWR145" s="86"/>
      <c r="NWS145" s="86"/>
      <c r="NWT145" s="86"/>
      <c r="NWU145" s="86"/>
      <c r="NWV145" s="86"/>
      <c r="NWW145" s="86"/>
      <c r="NWX145" s="86"/>
      <c r="NWY145" s="86"/>
      <c r="NWZ145" s="86"/>
      <c r="NXA145" s="86"/>
      <c r="NXB145" s="86"/>
      <c r="NXC145" s="86"/>
      <c r="NXD145" s="86"/>
      <c r="NXE145" s="86"/>
      <c r="NXF145" s="86"/>
      <c r="NXG145" s="86"/>
      <c r="NXH145" s="86"/>
      <c r="NXI145" s="86"/>
      <c r="NXJ145" s="86"/>
      <c r="NXK145" s="86"/>
      <c r="NXL145" s="86"/>
      <c r="NXM145" s="86"/>
      <c r="NXN145" s="86"/>
      <c r="NXO145" s="86"/>
      <c r="NXP145" s="86"/>
      <c r="NXQ145" s="86"/>
      <c r="NXR145" s="86"/>
      <c r="NXS145" s="86"/>
      <c r="NXT145" s="86"/>
      <c r="NXU145" s="86"/>
      <c r="NXV145" s="86"/>
      <c r="NXW145" s="86"/>
      <c r="NXX145" s="86"/>
      <c r="NXY145" s="86"/>
      <c r="NXZ145" s="86"/>
      <c r="NYA145" s="86"/>
      <c r="NYB145" s="86"/>
      <c r="NYC145" s="86"/>
      <c r="NYD145" s="86"/>
      <c r="NYE145" s="86"/>
      <c r="NYF145" s="86"/>
      <c r="NYG145" s="86"/>
      <c r="NYH145" s="86"/>
      <c r="NYI145" s="86"/>
      <c r="NYJ145" s="86"/>
      <c r="NYK145" s="86"/>
      <c r="NYL145" s="86"/>
      <c r="NYM145" s="86"/>
      <c r="NYN145" s="86"/>
      <c r="NYO145" s="86"/>
      <c r="NYP145" s="86"/>
      <c r="NYQ145" s="86"/>
      <c r="NYR145" s="86"/>
      <c r="NYS145" s="86"/>
      <c r="NYT145" s="86"/>
      <c r="NYU145" s="86"/>
      <c r="NYV145" s="86"/>
      <c r="NYW145" s="86"/>
      <c r="NYX145" s="86"/>
      <c r="NYY145" s="86"/>
      <c r="NYZ145" s="86"/>
      <c r="NZA145" s="86"/>
      <c r="NZB145" s="86"/>
      <c r="NZC145" s="86"/>
      <c r="NZD145" s="86"/>
      <c r="NZE145" s="86"/>
      <c r="NZF145" s="86"/>
      <c r="NZG145" s="86"/>
      <c r="NZH145" s="86"/>
      <c r="NZI145" s="86"/>
      <c r="NZJ145" s="86"/>
      <c r="NZK145" s="86"/>
      <c r="NZL145" s="86"/>
      <c r="NZM145" s="86"/>
      <c r="NZN145" s="86"/>
      <c r="NZO145" s="86"/>
      <c r="NZP145" s="86"/>
      <c r="NZQ145" s="86"/>
      <c r="NZR145" s="86"/>
      <c r="NZS145" s="86"/>
      <c r="NZT145" s="86"/>
      <c r="NZU145" s="86"/>
      <c r="NZV145" s="86"/>
      <c r="NZW145" s="86"/>
      <c r="NZX145" s="86"/>
      <c r="NZY145" s="86"/>
      <c r="NZZ145" s="86"/>
      <c r="OAA145" s="86"/>
      <c r="OAB145" s="86"/>
      <c r="OAC145" s="86"/>
      <c r="OAD145" s="86"/>
      <c r="OAE145" s="86"/>
      <c r="OAF145" s="86"/>
      <c r="OAG145" s="86"/>
      <c r="OAH145" s="86"/>
      <c r="OAI145" s="86"/>
      <c r="OAJ145" s="86"/>
      <c r="OAK145" s="86"/>
      <c r="OAL145" s="86"/>
      <c r="OAM145" s="86"/>
      <c r="OAN145" s="86"/>
      <c r="OAO145" s="86"/>
      <c r="OAP145" s="86"/>
      <c r="OAQ145" s="86"/>
      <c r="OAR145" s="86"/>
      <c r="OAS145" s="86"/>
      <c r="OAT145" s="86"/>
      <c r="OAU145" s="86"/>
      <c r="OAV145" s="86"/>
      <c r="OAW145" s="86"/>
      <c r="OAX145" s="86"/>
      <c r="OAY145" s="86"/>
      <c r="OAZ145" s="86"/>
      <c r="OBA145" s="86"/>
      <c r="OBB145" s="86"/>
      <c r="OBC145" s="86"/>
      <c r="OBD145" s="86"/>
      <c r="OBE145" s="86"/>
      <c r="OBF145" s="86"/>
      <c r="OBG145" s="86"/>
      <c r="OBH145" s="86"/>
      <c r="OBI145" s="86"/>
      <c r="OBJ145" s="86"/>
      <c r="OBK145" s="86"/>
      <c r="OBL145" s="86"/>
      <c r="OBM145" s="86"/>
      <c r="OBN145" s="86"/>
      <c r="OBO145" s="86"/>
      <c r="OBP145" s="86"/>
      <c r="OBQ145" s="86"/>
      <c r="OBR145" s="86"/>
      <c r="OBS145" s="86"/>
      <c r="OBT145" s="86"/>
      <c r="OBU145" s="86"/>
      <c r="OBV145" s="86"/>
      <c r="OBW145" s="86"/>
      <c r="OBX145" s="86"/>
      <c r="OBY145" s="86"/>
      <c r="OBZ145" s="86"/>
      <c r="OCA145" s="86"/>
      <c r="OCB145" s="86"/>
      <c r="OCC145" s="86"/>
      <c r="OCD145" s="86"/>
      <c r="OCE145" s="86"/>
      <c r="OCF145" s="86"/>
      <c r="OCG145" s="86"/>
      <c r="OCH145" s="86"/>
      <c r="OCI145" s="86"/>
      <c r="OCJ145" s="86"/>
      <c r="OCK145" s="86"/>
      <c r="OCL145" s="86"/>
      <c r="OCM145" s="86"/>
      <c r="OCN145" s="86"/>
      <c r="OCO145" s="86"/>
      <c r="OCP145" s="86"/>
      <c r="OCQ145" s="86"/>
      <c r="OCR145" s="86"/>
      <c r="OCS145" s="86"/>
      <c r="OCT145" s="86"/>
      <c r="OCU145" s="86"/>
      <c r="OCV145" s="86"/>
      <c r="OCW145" s="86"/>
      <c r="OCX145" s="86"/>
      <c r="OCY145" s="86"/>
      <c r="ODF145" s="86"/>
      <c r="ODG145" s="86"/>
      <c r="ODH145" s="86"/>
      <c r="ODI145" s="86"/>
      <c r="ODJ145" s="86"/>
      <c r="ODK145" s="86"/>
      <c r="ODL145" s="86"/>
      <c r="ODM145" s="86"/>
      <c r="ODN145" s="86"/>
      <c r="ODO145" s="86"/>
      <c r="ODP145" s="86"/>
      <c r="ODQ145" s="86"/>
      <c r="ODR145" s="86"/>
      <c r="ODS145" s="86"/>
      <c r="ODT145" s="86"/>
      <c r="ODU145" s="86"/>
      <c r="ODV145" s="86"/>
      <c r="ODW145" s="86"/>
      <c r="ODX145" s="86"/>
      <c r="ODY145" s="86"/>
      <c r="ODZ145" s="86"/>
      <c r="OEA145" s="86"/>
      <c r="OEB145" s="86"/>
      <c r="OEC145" s="86"/>
      <c r="OED145" s="86"/>
      <c r="OEE145" s="86"/>
      <c r="OEF145" s="86"/>
      <c r="OEG145" s="86"/>
      <c r="OEH145" s="86"/>
      <c r="OEI145" s="86"/>
      <c r="OEJ145" s="86"/>
      <c r="OEK145" s="86"/>
      <c r="OEL145" s="86"/>
      <c r="OEM145" s="86"/>
      <c r="OEN145" s="86"/>
      <c r="OEO145" s="86"/>
      <c r="OEP145" s="86"/>
      <c r="OEQ145" s="86"/>
      <c r="OER145" s="86"/>
      <c r="OES145" s="86"/>
      <c r="OET145" s="86"/>
      <c r="OEU145" s="86"/>
      <c r="OEV145" s="86"/>
      <c r="OEW145" s="86"/>
      <c r="OEX145" s="86"/>
      <c r="OEY145" s="86"/>
      <c r="OEZ145" s="86"/>
      <c r="OFA145" s="86"/>
      <c r="OFB145" s="86"/>
      <c r="OFC145" s="86"/>
      <c r="OFD145" s="86"/>
      <c r="OFE145" s="86"/>
      <c r="OFF145" s="86"/>
      <c r="OFG145" s="86"/>
      <c r="OFH145" s="86"/>
      <c r="OFI145" s="86"/>
      <c r="OFJ145" s="86"/>
      <c r="OFK145" s="86"/>
      <c r="OFL145" s="86"/>
      <c r="OFM145" s="86"/>
      <c r="OFN145" s="86"/>
      <c r="OFO145" s="86"/>
      <c r="OFP145" s="86"/>
      <c r="OFQ145" s="86"/>
      <c r="OFR145" s="86"/>
      <c r="OFS145" s="86"/>
      <c r="OFT145" s="86"/>
      <c r="OFU145" s="86"/>
      <c r="OFV145" s="86"/>
      <c r="OFW145" s="86"/>
      <c r="OFX145" s="86"/>
      <c r="OFY145" s="86"/>
      <c r="OFZ145" s="86"/>
      <c r="OGA145" s="86"/>
      <c r="OGB145" s="86"/>
      <c r="OGC145" s="86"/>
      <c r="OGD145" s="86"/>
      <c r="OGE145" s="86"/>
      <c r="OGF145" s="86"/>
      <c r="OGG145" s="86"/>
      <c r="OGH145" s="86"/>
      <c r="OGI145" s="86"/>
      <c r="OGJ145" s="86"/>
      <c r="OGK145" s="86"/>
      <c r="OGL145" s="86"/>
      <c r="OGM145" s="86"/>
      <c r="OGN145" s="86"/>
      <c r="OGO145" s="86"/>
      <c r="OGP145" s="86"/>
      <c r="OGQ145" s="86"/>
      <c r="OGR145" s="86"/>
      <c r="OGS145" s="86"/>
      <c r="OGT145" s="86"/>
      <c r="OGU145" s="86"/>
      <c r="OGV145" s="86"/>
      <c r="OGW145" s="86"/>
      <c r="OGX145" s="86"/>
      <c r="OGY145" s="86"/>
      <c r="OGZ145" s="86"/>
      <c r="OHA145" s="86"/>
      <c r="OHB145" s="86"/>
      <c r="OHC145" s="86"/>
      <c r="OHD145" s="86"/>
      <c r="OHE145" s="86"/>
      <c r="OHF145" s="86"/>
      <c r="OHG145" s="86"/>
      <c r="OHH145" s="86"/>
      <c r="OHI145" s="86"/>
      <c r="OHJ145" s="86"/>
      <c r="OHK145" s="86"/>
      <c r="OHL145" s="86"/>
      <c r="OHM145" s="86"/>
      <c r="OHN145" s="86"/>
      <c r="OHO145" s="86"/>
      <c r="OHP145" s="86"/>
      <c r="OHQ145" s="86"/>
      <c r="OHR145" s="86"/>
      <c r="OHS145" s="86"/>
      <c r="OHT145" s="86"/>
      <c r="OHU145" s="86"/>
      <c r="OHV145" s="86"/>
      <c r="OHW145" s="86"/>
      <c r="OHX145" s="86"/>
      <c r="OHY145" s="86"/>
      <c r="OHZ145" s="86"/>
      <c r="OIA145" s="86"/>
      <c r="OIB145" s="86"/>
      <c r="OIC145" s="86"/>
      <c r="OID145" s="86"/>
      <c r="OIE145" s="86"/>
      <c r="OIF145" s="86"/>
      <c r="OIG145" s="86"/>
      <c r="OIH145" s="86"/>
      <c r="OII145" s="86"/>
      <c r="OIJ145" s="86"/>
      <c r="OIK145" s="86"/>
      <c r="OIL145" s="86"/>
      <c r="OIM145" s="86"/>
      <c r="OIN145" s="86"/>
      <c r="OIO145" s="86"/>
      <c r="OIP145" s="86"/>
      <c r="OIQ145" s="86"/>
      <c r="OIR145" s="86"/>
      <c r="OIS145" s="86"/>
      <c r="OIT145" s="86"/>
      <c r="OIU145" s="86"/>
      <c r="OIV145" s="86"/>
      <c r="OIW145" s="86"/>
      <c r="OIX145" s="86"/>
      <c r="OIY145" s="86"/>
      <c r="OIZ145" s="86"/>
      <c r="OJA145" s="86"/>
      <c r="OJB145" s="86"/>
      <c r="OJC145" s="86"/>
      <c r="OJD145" s="86"/>
      <c r="OJE145" s="86"/>
      <c r="OJF145" s="86"/>
      <c r="OJG145" s="86"/>
      <c r="OJH145" s="86"/>
      <c r="OJI145" s="86"/>
      <c r="OJJ145" s="86"/>
      <c r="OJK145" s="86"/>
      <c r="OJL145" s="86"/>
      <c r="OJM145" s="86"/>
      <c r="OJN145" s="86"/>
      <c r="OJO145" s="86"/>
      <c r="OJP145" s="86"/>
      <c r="OJQ145" s="86"/>
      <c r="OJR145" s="86"/>
      <c r="OJS145" s="86"/>
      <c r="OJT145" s="86"/>
      <c r="OJU145" s="86"/>
      <c r="OJV145" s="86"/>
      <c r="OJW145" s="86"/>
      <c r="OJX145" s="86"/>
      <c r="OJY145" s="86"/>
      <c r="OJZ145" s="86"/>
      <c r="OKA145" s="86"/>
      <c r="OKB145" s="86"/>
      <c r="OKC145" s="86"/>
      <c r="OKD145" s="86"/>
      <c r="OKE145" s="86"/>
      <c r="OKF145" s="86"/>
      <c r="OKG145" s="86"/>
      <c r="OKH145" s="86"/>
      <c r="OKI145" s="86"/>
      <c r="OKJ145" s="86"/>
      <c r="OKK145" s="86"/>
      <c r="OKL145" s="86"/>
      <c r="OKM145" s="86"/>
      <c r="OKN145" s="86"/>
      <c r="OKO145" s="86"/>
      <c r="OKP145" s="86"/>
      <c r="OKQ145" s="86"/>
      <c r="OKR145" s="86"/>
      <c r="OKS145" s="86"/>
      <c r="OKT145" s="86"/>
      <c r="OKU145" s="86"/>
      <c r="OKV145" s="86"/>
      <c r="OKW145" s="86"/>
      <c r="OKX145" s="86"/>
      <c r="OKY145" s="86"/>
      <c r="OKZ145" s="86"/>
      <c r="OLA145" s="86"/>
      <c r="OLB145" s="86"/>
      <c r="OLC145" s="86"/>
      <c r="OLD145" s="86"/>
      <c r="OLE145" s="86"/>
      <c r="OLF145" s="86"/>
      <c r="OLG145" s="86"/>
      <c r="OLH145" s="86"/>
      <c r="OLI145" s="86"/>
      <c r="OLJ145" s="86"/>
      <c r="OLK145" s="86"/>
      <c r="OLL145" s="86"/>
      <c r="OLM145" s="86"/>
      <c r="OLN145" s="86"/>
      <c r="OLO145" s="86"/>
      <c r="OLP145" s="86"/>
      <c r="OLQ145" s="86"/>
      <c r="OLR145" s="86"/>
      <c r="OLS145" s="86"/>
      <c r="OLT145" s="86"/>
      <c r="OLU145" s="86"/>
      <c r="OLV145" s="86"/>
      <c r="OLW145" s="86"/>
      <c r="OLX145" s="86"/>
      <c r="OLY145" s="86"/>
      <c r="OLZ145" s="86"/>
      <c r="OMA145" s="86"/>
      <c r="OMB145" s="86"/>
      <c r="OMC145" s="86"/>
      <c r="OMD145" s="86"/>
      <c r="OME145" s="86"/>
      <c r="OMF145" s="86"/>
      <c r="OMG145" s="86"/>
      <c r="OMH145" s="86"/>
      <c r="OMI145" s="86"/>
      <c r="OMJ145" s="86"/>
      <c r="OMK145" s="86"/>
      <c r="OML145" s="86"/>
      <c r="OMM145" s="86"/>
      <c r="OMN145" s="86"/>
      <c r="OMO145" s="86"/>
      <c r="OMP145" s="86"/>
      <c r="OMQ145" s="86"/>
      <c r="OMR145" s="86"/>
      <c r="OMS145" s="86"/>
      <c r="OMT145" s="86"/>
      <c r="OMU145" s="86"/>
      <c r="ONB145" s="86"/>
      <c r="ONC145" s="86"/>
      <c r="OND145" s="86"/>
      <c r="ONE145" s="86"/>
      <c r="ONF145" s="86"/>
      <c r="ONG145" s="86"/>
      <c r="ONH145" s="86"/>
      <c r="ONI145" s="86"/>
      <c r="ONJ145" s="86"/>
      <c r="ONK145" s="86"/>
      <c r="ONL145" s="86"/>
      <c r="ONM145" s="86"/>
      <c r="ONN145" s="86"/>
      <c r="ONO145" s="86"/>
      <c r="ONP145" s="86"/>
      <c r="ONQ145" s="86"/>
      <c r="ONR145" s="86"/>
      <c r="ONS145" s="86"/>
      <c r="ONT145" s="86"/>
      <c r="ONU145" s="86"/>
      <c r="ONV145" s="86"/>
      <c r="ONW145" s="86"/>
      <c r="ONX145" s="86"/>
      <c r="ONY145" s="86"/>
      <c r="ONZ145" s="86"/>
      <c r="OOA145" s="86"/>
      <c r="OOB145" s="86"/>
      <c r="OOC145" s="86"/>
      <c r="OOD145" s="86"/>
      <c r="OOE145" s="86"/>
      <c r="OOF145" s="86"/>
      <c r="OOG145" s="86"/>
      <c r="OOH145" s="86"/>
      <c r="OOI145" s="86"/>
      <c r="OOJ145" s="86"/>
      <c r="OOK145" s="86"/>
      <c r="OOL145" s="86"/>
      <c r="OOM145" s="86"/>
      <c r="OON145" s="86"/>
      <c r="OOO145" s="86"/>
      <c r="OOP145" s="86"/>
      <c r="OOQ145" s="86"/>
      <c r="OOR145" s="86"/>
      <c r="OOS145" s="86"/>
      <c r="OOT145" s="86"/>
      <c r="OOU145" s="86"/>
      <c r="OOV145" s="86"/>
      <c r="OOW145" s="86"/>
      <c r="OOX145" s="86"/>
      <c r="OOY145" s="86"/>
      <c r="OOZ145" s="86"/>
      <c r="OPA145" s="86"/>
      <c r="OPB145" s="86"/>
      <c r="OPC145" s="86"/>
      <c r="OPD145" s="86"/>
      <c r="OPE145" s="86"/>
      <c r="OPF145" s="86"/>
      <c r="OPG145" s="86"/>
      <c r="OPH145" s="86"/>
      <c r="OPI145" s="86"/>
      <c r="OPJ145" s="86"/>
      <c r="OPK145" s="86"/>
      <c r="OPL145" s="86"/>
      <c r="OPM145" s="86"/>
      <c r="OPN145" s="86"/>
      <c r="OPO145" s="86"/>
      <c r="OPP145" s="86"/>
      <c r="OPQ145" s="86"/>
      <c r="OPR145" s="86"/>
      <c r="OPS145" s="86"/>
      <c r="OPT145" s="86"/>
      <c r="OPU145" s="86"/>
      <c r="OPV145" s="86"/>
      <c r="OPW145" s="86"/>
      <c r="OPX145" s="86"/>
      <c r="OPY145" s="86"/>
      <c r="OPZ145" s="86"/>
      <c r="OQA145" s="86"/>
      <c r="OQB145" s="86"/>
      <c r="OQC145" s="86"/>
      <c r="OQD145" s="86"/>
      <c r="OQE145" s="86"/>
      <c r="OQF145" s="86"/>
      <c r="OQG145" s="86"/>
      <c r="OQH145" s="86"/>
      <c r="OQI145" s="86"/>
      <c r="OQJ145" s="86"/>
      <c r="OQK145" s="86"/>
      <c r="OQL145" s="86"/>
      <c r="OQM145" s="86"/>
      <c r="OQN145" s="86"/>
      <c r="OQO145" s="86"/>
      <c r="OQP145" s="86"/>
      <c r="OQQ145" s="86"/>
      <c r="OQR145" s="86"/>
      <c r="OQS145" s="86"/>
      <c r="OQT145" s="86"/>
      <c r="OQU145" s="86"/>
      <c r="OQV145" s="86"/>
      <c r="OQW145" s="86"/>
      <c r="OQX145" s="86"/>
      <c r="OQY145" s="86"/>
      <c r="OQZ145" s="86"/>
      <c r="ORA145" s="86"/>
      <c r="ORB145" s="86"/>
      <c r="ORC145" s="86"/>
      <c r="ORD145" s="86"/>
      <c r="ORE145" s="86"/>
      <c r="ORF145" s="86"/>
      <c r="ORG145" s="86"/>
      <c r="ORH145" s="86"/>
      <c r="ORI145" s="86"/>
      <c r="ORJ145" s="86"/>
      <c r="ORK145" s="86"/>
      <c r="ORL145" s="86"/>
      <c r="ORM145" s="86"/>
      <c r="ORN145" s="86"/>
      <c r="ORO145" s="86"/>
      <c r="ORP145" s="86"/>
      <c r="ORQ145" s="86"/>
      <c r="ORR145" s="86"/>
      <c r="ORS145" s="86"/>
      <c r="ORT145" s="86"/>
      <c r="ORU145" s="86"/>
      <c r="ORV145" s="86"/>
      <c r="ORW145" s="86"/>
      <c r="ORX145" s="86"/>
      <c r="ORY145" s="86"/>
      <c r="ORZ145" s="86"/>
      <c r="OSA145" s="86"/>
      <c r="OSB145" s="86"/>
      <c r="OSC145" s="86"/>
      <c r="OSD145" s="86"/>
      <c r="OSE145" s="86"/>
      <c r="OSF145" s="86"/>
      <c r="OSG145" s="86"/>
      <c r="OSH145" s="86"/>
      <c r="OSI145" s="86"/>
      <c r="OSJ145" s="86"/>
      <c r="OSK145" s="86"/>
      <c r="OSL145" s="86"/>
      <c r="OSM145" s="86"/>
      <c r="OSN145" s="86"/>
      <c r="OSO145" s="86"/>
      <c r="OSP145" s="86"/>
      <c r="OSQ145" s="86"/>
      <c r="OSR145" s="86"/>
      <c r="OSS145" s="86"/>
      <c r="OST145" s="86"/>
      <c r="OSU145" s="86"/>
      <c r="OSV145" s="86"/>
      <c r="OSW145" s="86"/>
      <c r="OSX145" s="86"/>
      <c r="OSY145" s="86"/>
      <c r="OSZ145" s="86"/>
      <c r="OTA145" s="86"/>
      <c r="OTB145" s="86"/>
      <c r="OTC145" s="86"/>
      <c r="OTD145" s="86"/>
      <c r="OTE145" s="86"/>
      <c r="OTF145" s="86"/>
      <c r="OTG145" s="86"/>
      <c r="OTH145" s="86"/>
      <c r="OTI145" s="86"/>
      <c r="OTJ145" s="86"/>
      <c r="OTK145" s="86"/>
      <c r="OTL145" s="86"/>
      <c r="OTM145" s="86"/>
      <c r="OTN145" s="86"/>
      <c r="OTO145" s="86"/>
      <c r="OTP145" s="86"/>
      <c r="OTQ145" s="86"/>
      <c r="OTR145" s="86"/>
      <c r="OTS145" s="86"/>
      <c r="OTT145" s="86"/>
      <c r="OTU145" s="86"/>
      <c r="OTV145" s="86"/>
      <c r="OTW145" s="86"/>
      <c r="OTX145" s="86"/>
      <c r="OTY145" s="86"/>
      <c r="OTZ145" s="86"/>
      <c r="OUA145" s="86"/>
      <c r="OUB145" s="86"/>
      <c r="OUC145" s="86"/>
      <c r="OUD145" s="86"/>
      <c r="OUE145" s="86"/>
      <c r="OUF145" s="86"/>
      <c r="OUG145" s="86"/>
      <c r="OUH145" s="86"/>
      <c r="OUI145" s="86"/>
      <c r="OUJ145" s="86"/>
      <c r="OUK145" s="86"/>
      <c r="OUL145" s="86"/>
      <c r="OUM145" s="86"/>
      <c r="OUN145" s="86"/>
      <c r="OUO145" s="86"/>
      <c r="OUP145" s="86"/>
      <c r="OUQ145" s="86"/>
      <c r="OUR145" s="86"/>
      <c r="OUS145" s="86"/>
      <c r="OUT145" s="86"/>
      <c r="OUU145" s="86"/>
      <c r="OUV145" s="86"/>
      <c r="OUW145" s="86"/>
      <c r="OUX145" s="86"/>
      <c r="OUY145" s="86"/>
      <c r="OUZ145" s="86"/>
      <c r="OVA145" s="86"/>
      <c r="OVB145" s="86"/>
      <c r="OVC145" s="86"/>
      <c r="OVD145" s="86"/>
      <c r="OVE145" s="86"/>
      <c r="OVF145" s="86"/>
      <c r="OVG145" s="86"/>
      <c r="OVH145" s="86"/>
      <c r="OVI145" s="86"/>
      <c r="OVJ145" s="86"/>
      <c r="OVK145" s="86"/>
      <c r="OVL145" s="86"/>
      <c r="OVM145" s="86"/>
      <c r="OVN145" s="86"/>
      <c r="OVO145" s="86"/>
      <c r="OVP145" s="86"/>
      <c r="OVQ145" s="86"/>
      <c r="OVR145" s="86"/>
      <c r="OVS145" s="86"/>
      <c r="OVT145" s="86"/>
      <c r="OVU145" s="86"/>
      <c r="OVV145" s="86"/>
      <c r="OVW145" s="86"/>
      <c r="OVX145" s="86"/>
      <c r="OVY145" s="86"/>
      <c r="OVZ145" s="86"/>
      <c r="OWA145" s="86"/>
      <c r="OWB145" s="86"/>
      <c r="OWC145" s="86"/>
      <c r="OWD145" s="86"/>
      <c r="OWE145" s="86"/>
      <c r="OWF145" s="86"/>
      <c r="OWG145" s="86"/>
      <c r="OWH145" s="86"/>
      <c r="OWI145" s="86"/>
      <c r="OWJ145" s="86"/>
      <c r="OWK145" s="86"/>
      <c r="OWL145" s="86"/>
      <c r="OWM145" s="86"/>
      <c r="OWN145" s="86"/>
      <c r="OWO145" s="86"/>
      <c r="OWP145" s="86"/>
      <c r="OWQ145" s="86"/>
      <c r="OWX145" s="86"/>
      <c r="OWY145" s="86"/>
      <c r="OWZ145" s="86"/>
      <c r="OXA145" s="86"/>
      <c r="OXB145" s="86"/>
      <c r="OXC145" s="86"/>
      <c r="OXD145" s="86"/>
      <c r="OXE145" s="86"/>
      <c r="OXF145" s="86"/>
      <c r="OXG145" s="86"/>
      <c r="OXH145" s="86"/>
      <c r="OXI145" s="86"/>
      <c r="OXJ145" s="86"/>
      <c r="OXK145" s="86"/>
      <c r="OXL145" s="86"/>
      <c r="OXM145" s="86"/>
      <c r="OXN145" s="86"/>
      <c r="OXO145" s="86"/>
      <c r="OXP145" s="86"/>
      <c r="OXQ145" s="86"/>
      <c r="OXR145" s="86"/>
      <c r="OXS145" s="86"/>
      <c r="OXT145" s="86"/>
      <c r="OXU145" s="86"/>
      <c r="OXV145" s="86"/>
      <c r="OXW145" s="86"/>
      <c r="OXX145" s="86"/>
      <c r="OXY145" s="86"/>
      <c r="OXZ145" s="86"/>
      <c r="OYA145" s="86"/>
      <c r="OYB145" s="86"/>
      <c r="OYC145" s="86"/>
      <c r="OYD145" s="86"/>
      <c r="OYE145" s="86"/>
      <c r="OYF145" s="86"/>
      <c r="OYG145" s="86"/>
      <c r="OYH145" s="86"/>
      <c r="OYI145" s="86"/>
      <c r="OYJ145" s="86"/>
      <c r="OYK145" s="86"/>
      <c r="OYL145" s="86"/>
      <c r="OYM145" s="86"/>
      <c r="OYN145" s="86"/>
      <c r="OYO145" s="86"/>
      <c r="OYP145" s="86"/>
      <c r="OYQ145" s="86"/>
      <c r="OYR145" s="86"/>
      <c r="OYS145" s="86"/>
      <c r="OYT145" s="86"/>
      <c r="OYU145" s="86"/>
      <c r="OYV145" s="86"/>
      <c r="OYW145" s="86"/>
      <c r="OYX145" s="86"/>
      <c r="OYY145" s="86"/>
      <c r="OYZ145" s="86"/>
      <c r="OZA145" s="86"/>
      <c r="OZB145" s="86"/>
      <c r="OZC145" s="86"/>
      <c r="OZD145" s="86"/>
      <c r="OZE145" s="86"/>
      <c r="OZF145" s="86"/>
      <c r="OZG145" s="86"/>
      <c r="OZH145" s="86"/>
      <c r="OZI145" s="86"/>
      <c r="OZJ145" s="86"/>
      <c r="OZK145" s="86"/>
      <c r="OZL145" s="86"/>
      <c r="OZM145" s="86"/>
      <c r="OZN145" s="86"/>
      <c r="OZO145" s="86"/>
      <c r="OZP145" s="86"/>
      <c r="OZQ145" s="86"/>
      <c r="OZR145" s="86"/>
      <c r="OZS145" s="86"/>
      <c r="OZT145" s="86"/>
      <c r="OZU145" s="86"/>
      <c r="OZV145" s="86"/>
      <c r="OZW145" s="86"/>
      <c r="OZX145" s="86"/>
      <c r="OZY145" s="86"/>
      <c r="OZZ145" s="86"/>
      <c r="PAA145" s="86"/>
      <c r="PAB145" s="86"/>
      <c r="PAC145" s="86"/>
      <c r="PAD145" s="86"/>
      <c r="PAE145" s="86"/>
      <c r="PAF145" s="86"/>
      <c r="PAG145" s="86"/>
      <c r="PAH145" s="86"/>
      <c r="PAI145" s="86"/>
      <c r="PAJ145" s="86"/>
      <c r="PAK145" s="86"/>
      <c r="PAL145" s="86"/>
      <c r="PAM145" s="86"/>
      <c r="PAN145" s="86"/>
      <c r="PAO145" s="86"/>
      <c r="PAP145" s="86"/>
      <c r="PAQ145" s="86"/>
      <c r="PAR145" s="86"/>
      <c r="PAS145" s="86"/>
      <c r="PAT145" s="86"/>
      <c r="PAU145" s="86"/>
      <c r="PAV145" s="86"/>
      <c r="PAW145" s="86"/>
      <c r="PAX145" s="86"/>
      <c r="PAY145" s="86"/>
      <c r="PAZ145" s="86"/>
      <c r="PBA145" s="86"/>
      <c r="PBB145" s="86"/>
      <c r="PBC145" s="86"/>
      <c r="PBD145" s="86"/>
      <c r="PBE145" s="86"/>
      <c r="PBF145" s="86"/>
      <c r="PBG145" s="86"/>
      <c r="PBH145" s="86"/>
      <c r="PBI145" s="86"/>
      <c r="PBJ145" s="86"/>
      <c r="PBK145" s="86"/>
      <c r="PBL145" s="86"/>
      <c r="PBM145" s="86"/>
      <c r="PBN145" s="86"/>
      <c r="PBO145" s="86"/>
      <c r="PBP145" s="86"/>
      <c r="PBQ145" s="86"/>
      <c r="PBR145" s="86"/>
      <c r="PBS145" s="86"/>
      <c r="PBT145" s="86"/>
      <c r="PBU145" s="86"/>
      <c r="PBV145" s="86"/>
      <c r="PBW145" s="86"/>
      <c r="PBX145" s="86"/>
      <c r="PBY145" s="86"/>
      <c r="PBZ145" s="86"/>
      <c r="PCA145" s="86"/>
      <c r="PCB145" s="86"/>
      <c r="PCC145" s="86"/>
      <c r="PCD145" s="86"/>
      <c r="PCE145" s="86"/>
      <c r="PCF145" s="86"/>
      <c r="PCG145" s="86"/>
      <c r="PCH145" s="86"/>
      <c r="PCI145" s="86"/>
      <c r="PCJ145" s="86"/>
      <c r="PCK145" s="86"/>
      <c r="PCL145" s="86"/>
      <c r="PCM145" s="86"/>
      <c r="PCN145" s="86"/>
      <c r="PCO145" s="86"/>
      <c r="PCP145" s="86"/>
      <c r="PCQ145" s="86"/>
      <c r="PCR145" s="86"/>
      <c r="PCS145" s="86"/>
      <c r="PCT145" s="86"/>
      <c r="PCU145" s="86"/>
      <c r="PCV145" s="86"/>
      <c r="PCW145" s="86"/>
      <c r="PCX145" s="86"/>
      <c r="PCY145" s="86"/>
      <c r="PCZ145" s="86"/>
      <c r="PDA145" s="86"/>
      <c r="PDB145" s="86"/>
      <c r="PDC145" s="86"/>
      <c r="PDD145" s="86"/>
      <c r="PDE145" s="86"/>
      <c r="PDF145" s="86"/>
      <c r="PDG145" s="86"/>
      <c r="PDH145" s="86"/>
      <c r="PDI145" s="86"/>
      <c r="PDJ145" s="86"/>
      <c r="PDK145" s="86"/>
      <c r="PDL145" s="86"/>
      <c r="PDM145" s="86"/>
      <c r="PDN145" s="86"/>
      <c r="PDO145" s="86"/>
      <c r="PDP145" s="86"/>
      <c r="PDQ145" s="86"/>
      <c r="PDR145" s="86"/>
      <c r="PDS145" s="86"/>
      <c r="PDT145" s="86"/>
      <c r="PDU145" s="86"/>
      <c r="PDV145" s="86"/>
      <c r="PDW145" s="86"/>
      <c r="PDX145" s="86"/>
      <c r="PDY145" s="86"/>
      <c r="PDZ145" s="86"/>
      <c r="PEA145" s="86"/>
      <c r="PEB145" s="86"/>
      <c r="PEC145" s="86"/>
      <c r="PED145" s="86"/>
      <c r="PEE145" s="86"/>
      <c r="PEF145" s="86"/>
      <c r="PEG145" s="86"/>
      <c r="PEH145" s="86"/>
      <c r="PEI145" s="86"/>
      <c r="PEJ145" s="86"/>
      <c r="PEK145" s="86"/>
      <c r="PEL145" s="86"/>
      <c r="PEM145" s="86"/>
      <c r="PEN145" s="86"/>
      <c r="PEO145" s="86"/>
      <c r="PEP145" s="86"/>
      <c r="PEQ145" s="86"/>
      <c r="PER145" s="86"/>
      <c r="PES145" s="86"/>
      <c r="PET145" s="86"/>
      <c r="PEU145" s="86"/>
      <c r="PEV145" s="86"/>
      <c r="PEW145" s="86"/>
      <c r="PEX145" s="86"/>
      <c r="PEY145" s="86"/>
      <c r="PEZ145" s="86"/>
      <c r="PFA145" s="86"/>
      <c r="PFB145" s="86"/>
      <c r="PFC145" s="86"/>
      <c r="PFD145" s="86"/>
      <c r="PFE145" s="86"/>
      <c r="PFF145" s="86"/>
      <c r="PFG145" s="86"/>
      <c r="PFH145" s="86"/>
      <c r="PFI145" s="86"/>
      <c r="PFJ145" s="86"/>
      <c r="PFK145" s="86"/>
      <c r="PFL145" s="86"/>
      <c r="PFM145" s="86"/>
      <c r="PFN145" s="86"/>
      <c r="PFO145" s="86"/>
      <c r="PFP145" s="86"/>
      <c r="PFQ145" s="86"/>
      <c r="PFR145" s="86"/>
      <c r="PFS145" s="86"/>
      <c r="PFT145" s="86"/>
      <c r="PFU145" s="86"/>
      <c r="PFV145" s="86"/>
      <c r="PFW145" s="86"/>
      <c r="PFX145" s="86"/>
      <c r="PFY145" s="86"/>
      <c r="PFZ145" s="86"/>
      <c r="PGA145" s="86"/>
      <c r="PGB145" s="86"/>
      <c r="PGC145" s="86"/>
      <c r="PGD145" s="86"/>
      <c r="PGE145" s="86"/>
      <c r="PGF145" s="86"/>
      <c r="PGG145" s="86"/>
      <c r="PGH145" s="86"/>
      <c r="PGI145" s="86"/>
      <c r="PGJ145" s="86"/>
      <c r="PGK145" s="86"/>
      <c r="PGL145" s="86"/>
      <c r="PGM145" s="86"/>
      <c r="PGT145" s="86"/>
      <c r="PGU145" s="86"/>
      <c r="PGV145" s="86"/>
      <c r="PGW145" s="86"/>
      <c r="PGX145" s="86"/>
      <c r="PGY145" s="86"/>
      <c r="PGZ145" s="86"/>
      <c r="PHA145" s="86"/>
      <c r="PHB145" s="86"/>
      <c r="PHC145" s="86"/>
      <c r="PHD145" s="86"/>
      <c r="PHE145" s="86"/>
      <c r="PHF145" s="86"/>
      <c r="PHG145" s="86"/>
      <c r="PHH145" s="86"/>
      <c r="PHI145" s="86"/>
      <c r="PHJ145" s="86"/>
      <c r="PHK145" s="86"/>
      <c r="PHL145" s="86"/>
      <c r="PHM145" s="86"/>
      <c r="PHN145" s="86"/>
      <c r="PHO145" s="86"/>
      <c r="PHP145" s="86"/>
      <c r="PHQ145" s="86"/>
      <c r="PHR145" s="86"/>
      <c r="PHS145" s="86"/>
      <c r="PHT145" s="86"/>
      <c r="PHU145" s="86"/>
      <c r="PHV145" s="86"/>
      <c r="PHW145" s="86"/>
      <c r="PHX145" s="86"/>
      <c r="PHY145" s="86"/>
      <c r="PHZ145" s="86"/>
      <c r="PIA145" s="86"/>
      <c r="PIB145" s="86"/>
      <c r="PIC145" s="86"/>
      <c r="PID145" s="86"/>
      <c r="PIE145" s="86"/>
      <c r="PIF145" s="86"/>
      <c r="PIG145" s="86"/>
      <c r="PIH145" s="86"/>
      <c r="PII145" s="86"/>
      <c r="PIJ145" s="86"/>
      <c r="PIK145" s="86"/>
      <c r="PIL145" s="86"/>
      <c r="PIM145" s="86"/>
      <c r="PIN145" s="86"/>
      <c r="PIO145" s="86"/>
      <c r="PIP145" s="86"/>
      <c r="PIQ145" s="86"/>
      <c r="PIR145" s="86"/>
      <c r="PIS145" s="86"/>
      <c r="PIT145" s="86"/>
      <c r="PIU145" s="86"/>
      <c r="PIV145" s="86"/>
      <c r="PIW145" s="86"/>
      <c r="PIX145" s="86"/>
      <c r="PIY145" s="86"/>
      <c r="PIZ145" s="86"/>
      <c r="PJA145" s="86"/>
      <c r="PJB145" s="86"/>
      <c r="PJC145" s="86"/>
      <c r="PJD145" s="86"/>
      <c r="PJE145" s="86"/>
      <c r="PJF145" s="86"/>
      <c r="PJG145" s="86"/>
      <c r="PJH145" s="86"/>
      <c r="PJI145" s="86"/>
      <c r="PJJ145" s="86"/>
      <c r="PJK145" s="86"/>
      <c r="PJL145" s="86"/>
      <c r="PJM145" s="86"/>
      <c r="PJN145" s="86"/>
      <c r="PJO145" s="86"/>
      <c r="PJP145" s="86"/>
      <c r="PJQ145" s="86"/>
      <c r="PJR145" s="86"/>
      <c r="PJS145" s="86"/>
      <c r="PJT145" s="86"/>
      <c r="PJU145" s="86"/>
      <c r="PJV145" s="86"/>
      <c r="PJW145" s="86"/>
      <c r="PJX145" s="86"/>
      <c r="PJY145" s="86"/>
      <c r="PJZ145" s="86"/>
      <c r="PKA145" s="86"/>
      <c r="PKB145" s="86"/>
      <c r="PKC145" s="86"/>
      <c r="PKD145" s="86"/>
      <c r="PKE145" s="86"/>
      <c r="PKF145" s="86"/>
      <c r="PKG145" s="86"/>
      <c r="PKH145" s="86"/>
      <c r="PKI145" s="86"/>
      <c r="PKJ145" s="86"/>
      <c r="PKK145" s="86"/>
      <c r="PKL145" s="86"/>
      <c r="PKM145" s="86"/>
      <c r="PKN145" s="86"/>
      <c r="PKO145" s="86"/>
      <c r="PKP145" s="86"/>
      <c r="PKQ145" s="86"/>
      <c r="PKR145" s="86"/>
      <c r="PKS145" s="86"/>
      <c r="PKT145" s="86"/>
      <c r="PKU145" s="86"/>
      <c r="PKV145" s="86"/>
      <c r="PKW145" s="86"/>
      <c r="PKX145" s="86"/>
      <c r="PKY145" s="86"/>
      <c r="PKZ145" s="86"/>
      <c r="PLA145" s="86"/>
      <c r="PLB145" s="86"/>
      <c r="PLC145" s="86"/>
      <c r="PLD145" s="86"/>
      <c r="PLE145" s="86"/>
      <c r="PLF145" s="86"/>
      <c r="PLG145" s="86"/>
      <c r="PLH145" s="86"/>
      <c r="PLI145" s="86"/>
      <c r="PLJ145" s="86"/>
      <c r="PLK145" s="86"/>
      <c r="PLL145" s="86"/>
      <c r="PLM145" s="86"/>
      <c r="PLN145" s="86"/>
      <c r="PLO145" s="86"/>
      <c r="PLP145" s="86"/>
      <c r="PLQ145" s="86"/>
      <c r="PLR145" s="86"/>
      <c r="PLS145" s="86"/>
      <c r="PLT145" s="86"/>
      <c r="PLU145" s="86"/>
      <c r="PLV145" s="86"/>
      <c r="PLW145" s="86"/>
      <c r="PLX145" s="86"/>
      <c r="PLY145" s="86"/>
      <c r="PLZ145" s="86"/>
      <c r="PMA145" s="86"/>
      <c r="PMB145" s="86"/>
      <c r="PMC145" s="86"/>
      <c r="PMD145" s="86"/>
      <c r="PME145" s="86"/>
      <c r="PMF145" s="86"/>
      <c r="PMG145" s="86"/>
      <c r="PMH145" s="86"/>
      <c r="PMI145" s="86"/>
      <c r="PMJ145" s="86"/>
      <c r="PMK145" s="86"/>
      <c r="PML145" s="86"/>
      <c r="PMM145" s="86"/>
      <c r="PMN145" s="86"/>
      <c r="PMO145" s="86"/>
      <c r="PMP145" s="86"/>
      <c r="PMQ145" s="86"/>
      <c r="PMR145" s="86"/>
      <c r="PMS145" s="86"/>
      <c r="PMT145" s="86"/>
      <c r="PMU145" s="86"/>
      <c r="PMV145" s="86"/>
      <c r="PMW145" s="86"/>
      <c r="PMX145" s="86"/>
      <c r="PMY145" s="86"/>
      <c r="PMZ145" s="86"/>
      <c r="PNA145" s="86"/>
      <c r="PNB145" s="86"/>
      <c r="PNC145" s="86"/>
      <c r="PND145" s="86"/>
      <c r="PNE145" s="86"/>
      <c r="PNF145" s="86"/>
      <c r="PNG145" s="86"/>
      <c r="PNH145" s="86"/>
      <c r="PNI145" s="86"/>
      <c r="PNJ145" s="86"/>
      <c r="PNK145" s="86"/>
      <c r="PNL145" s="86"/>
      <c r="PNM145" s="86"/>
      <c r="PNN145" s="86"/>
      <c r="PNO145" s="86"/>
      <c r="PNP145" s="86"/>
      <c r="PNQ145" s="86"/>
      <c r="PNR145" s="86"/>
      <c r="PNS145" s="86"/>
      <c r="PNT145" s="86"/>
      <c r="PNU145" s="86"/>
      <c r="PNV145" s="86"/>
      <c r="PNW145" s="86"/>
      <c r="PNX145" s="86"/>
      <c r="PNY145" s="86"/>
      <c r="PNZ145" s="86"/>
      <c r="POA145" s="86"/>
      <c r="POB145" s="86"/>
      <c r="POC145" s="86"/>
      <c r="POD145" s="86"/>
      <c r="POE145" s="86"/>
      <c r="POF145" s="86"/>
      <c r="POG145" s="86"/>
      <c r="POH145" s="86"/>
      <c r="POI145" s="86"/>
      <c r="POJ145" s="86"/>
      <c r="POK145" s="86"/>
      <c r="POL145" s="86"/>
      <c r="POM145" s="86"/>
      <c r="PON145" s="86"/>
      <c r="POO145" s="86"/>
      <c r="POP145" s="86"/>
      <c r="POQ145" s="86"/>
      <c r="POR145" s="86"/>
      <c r="POS145" s="86"/>
      <c r="POT145" s="86"/>
      <c r="POU145" s="86"/>
      <c r="POV145" s="86"/>
      <c r="POW145" s="86"/>
      <c r="POX145" s="86"/>
      <c r="POY145" s="86"/>
      <c r="POZ145" s="86"/>
      <c r="PPA145" s="86"/>
      <c r="PPB145" s="86"/>
      <c r="PPC145" s="86"/>
      <c r="PPD145" s="86"/>
      <c r="PPE145" s="86"/>
      <c r="PPF145" s="86"/>
      <c r="PPG145" s="86"/>
      <c r="PPH145" s="86"/>
      <c r="PPI145" s="86"/>
      <c r="PPJ145" s="86"/>
      <c r="PPK145" s="86"/>
      <c r="PPL145" s="86"/>
      <c r="PPM145" s="86"/>
      <c r="PPN145" s="86"/>
      <c r="PPO145" s="86"/>
      <c r="PPP145" s="86"/>
      <c r="PPQ145" s="86"/>
      <c r="PPR145" s="86"/>
      <c r="PPS145" s="86"/>
      <c r="PPT145" s="86"/>
      <c r="PPU145" s="86"/>
      <c r="PPV145" s="86"/>
      <c r="PPW145" s="86"/>
      <c r="PPX145" s="86"/>
      <c r="PPY145" s="86"/>
      <c r="PPZ145" s="86"/>
      <c r="PQA145" s="86"/>
      <c r="PQB145" s="86"/>
      <c r="PQC145" s="86"/>
      <c r="PQD145" s="86"/>
      <c r="PQE145" s="86"/>
      <c r="PQF145" s="86"/>
      <c r="PQG145" s="86"/>
      <c r="PQH145" s="86"/>
      <c r="PQI145" s="86"/>
      <c r="PQP145" s="86"/>
      <c r="PQQ145" s="86"/>
      <c r="PQR145" s="86"/>
      <c r="PQS145" s="86"/>
      <c r="PQT145" s="86"/>
      <c r="PQU145" s="86"/>
      <c r="PQV145" s="86"/>
      <c r="PQW145" s="86"/>
      <c r="PQX145" s="86"/>
      <c r="PQY145" s="86"/>
      <c r="PQZ145" s="86"/>
      <c r="PRA145" s="86"/>
      <c r="PRB145" s="86"/>
      <c r="PRC145" s="86"/>
      <c r="PRD145" s="86"/>
      <c r="PRE145" s="86"/>
      <c r="PRF145" s="86"/>
      <c r="PRG145" s="86"/>
      <c r="PRH145" s="86"/>
      <c r="PRI145" s="86"/>
      <c r="PRJ145" s="86"/>
      <c r="PRK145" s="86"/>
      <c r="PRL145" s="86"/>
      <c r="PRM145" s="86"/>
      <c r="PRN145" s="86"/>
      <c r="PRO145" s="86"/>
      <c r="PRP145" s="86"/>
      <c r="PRQ145" s="86"/>
      <c r="PRR145" s="86"/>
      <c r="PRS145" s="86"/>
      <c r="PRT145" s="86"/>
      <c r="PRU145" s="86"/>
      <c r="PRV145" s="86"/>
      <c r="PRW145" s="86"/>
      <c r="PRX145" s="86"/>
      <c r="PRY145" s="86"/>
      <c r="PRZ145" s="86"/>
      <c r="PSA145" s="86"/>
      <c r="PSB145" s="86"/>
      <c r="PSC145" s="86"/>
      <c r="PSD145" s="86"/>
      <c r="PSE145" s="86"/>
      <c r="PSF145" s="86"/>
      <c r="PSG145" s="86"/>
      <c r="PSH145" s="86"/>
      <c r="PSI145" s="86"/>
      <c r="PSJ145" s="86"/>
      <c r="PSK145" s="86"/>
      <c r="PSL145" s="86"/>
      <c r="PSM145" s="86"/>
      <c r="PSN145" s="86"/>
      <c r="PSO145" s="86"/>
      <c r="PSP145" s="86"/>
      <c r="PSQ145" s="86"/>
      <c r="PSR145" s="86"/>
      <c r="PSS145" s="86"/>
      <c r="PST145" s="86"/>
      <c r="PSU145" s="86"/>
      <c r="PSV145" s="86"/>
      <c r="PSW145" s="86"/>
      <c r="PSX145" s="86"/>
      <c r="PSY145" s="86"/>
      <c r="PSZ145" s="86"/>
      <c r="PTA145" s="86"/>
      <c r="PTB145" s="86"/>
      <c r="PTC145" s="86"/>
      <c r="PTD145" s="86"/>
      <c r="PTE145" s="86"/>
      <c r="PTF145" s="86"/>
      <c r="PTG145" s="86"/>
      <c r="PTH145" s="86"/>
      <c r="PTI145" s="86"/>
      <c r="PTJ145" s="86"/>
      <c r="PTK145" s="86"/>
      <c r="PTL145" s="86"/>
      <c r="PTM145" s="86"/>
      <c r="PTN145" s="86"/>
      <c r="PTO145" s="86"/>
      <c r="PTP145" s="86"/>
      <c r="PTQ145" s="86"/>
      <c r="PTR145" s="86"/>
      <c r="PTS145" s="86"/>
      <c r="PTT145" s="86"/>
      <c r="PTU145" s="86"/>
      <c r="PTV145" s="86"/>
      <c r="PTW145" s="86"/>
      <c r="PTX145" s="86"/>
      <c r="PTY145" s="86"/>
      <c r="PTZ145" s="86"/>
      <c r="PUA145" s="86"/>
      <c r="PUB145" s="86"/>
      <c r="PUC145" s="86"/>
      <c r="PUD145" s="86"/>
      <c r="PUE145" s="86"/>
      <c r="PUF145" s="86"/>
      <c r="PUG145" s="86"/>
      <c r="PUH145" s="86"/>
      <c r="PUI145" s="86"/>
      <c r="PUJ145" s="86"/>
      <c r="PUK145" s="86"/>
      <c r="PUL145" s="86"/>
      <c r="PUM145" s="86"/>
      <c r="PUN145" s="86"/>
      <c r="PUO145" s="86"/>
      <c r="PUP145" s="86"/>
      <c r="PUQ145" s="86"/>
      <c r="PUR145" s="86"/>
      <c r="PUS145" s="86"/>
      <c r="PUT145" s="86"/>
      <c r="PUU145" s="86"/>
      <c r="PUV145" s="86"/>
      <c r="PUW145" s="86"/>
      <c r="PUX145" s="86"/>
      <c r="PUY145" s="86"/>
      <c r="PUZ145" s="86"/>
      <c r="PVA145" s="86"/>
      <c r="PVB145" s="86"/>
      <c r="PVC145" s="86"/>
      <c r="PVD145" s="86"/>
      <c r="PVE145" s="86"/>
      <c r="PVF145" s="86"/>
      <c r="PVG145" s="86"/>
      <c r="PVH145" s="86"/>
      <c r="PVI145" s="86"/>
      <c r="PVJ145" s="86"/>
      <c r="PVK145" s="86"/>
      <c r="PVL145" s="86"/>
      <c r="PVM145" s="86"/>
      <c r="PVN145" s="86"/>
      <c r="PVO145" s="86"/>
      <c r="PVP145" s="86"/>
      <c r="PVQ145" s="86"/>
      <c r="PVR145" s="86"/>
      <c r="PVS145" s="86"/>
      <c r="PVT145" s="86"/>
      <c r="PVU145" s="86"/>
      <c r="PVV145" s="86"/>
      <c r="PVW145" s="86"/>
      <c r="PVX145" s="86"/>
      <c r="PVY145" s="86"/>
      <c r="PVZ145" s="86"/>
      <c r="PWA145" s="86"/>
      <c r="PWB145" s="86"/>
      <c r="PWC145" s="86"/>
      <c r="PWD145" s="86"/>
      <c r="PWE145" s="86"/>
      <c r="PWF145" s="86"/>
      <c r="PWG145" s="86"/>
      <c r="PWH145" s="86"/>
      <c r="PWI145" s="86"/>
      <c r="PWJ145" s="86"/>
      <c r="PWK145" s="86"/>
      <c r="PWL145" s="86"/>
      <c r="PWM145" s="86"/>
      <c r="PWN145" s="86"/>
      <c r="PWO145" s="86"/>
      <c r="PWP145" s="86"/>
      <c r="PWQ145" s="86"/>
      <c r="PWR145" s="86"/>
      <c r="PWS145" s="86"/>
      <c r="PWT145" s="86"/>
      <c r="PWU145" s="86"/>
      <c r="PWV145" s="86"/>
      <c r="PWW145" s="86"/>
      <c r="PWX145" s="86"/>
      <c r="PWY145" s="86"/>
      <c r="PWZ145" s="86"/>
      <c r="PXA145" s="86"/>
      <c r="PXB145" s="86"/>
      <c r="PXC145" s="86"/>
      <c r="PXD145" s="86"/>
      <c r="PXE145" s="86"/>
      <c r="PXF145" s="86"/>
      <c r="PXG145" s="86"/>
      <c r="PXH145" s="86"/>
      <c r="PXI145" s="86"/>
      <c r="PXJ145" s="86"/>
      <c r="PXK145" s="86"/>
      <c r="PXL145" s="86"/>
      <c r="PXM145" s="86"/>
      <c r="PXN145" s="86"/>
      <c r="PXO145" s="86"/>
      <c r="PXP145" s="86"/>
      <c r="PXQ145" s="86"/>
      <c r="PXR145" s="86"/>
      <c r="PXS145" s="86"/>
      <c r="PXT145" s="86"/>
      <c r="PXU145" s="86"/>
      <c r="PXV145" s="86"/>
      <c r="PXW145" s="86"/>
      <c r="PXX145" s="86"/>
      <c r="PXY145" s="86"/>
      <c r="PXZ145" s="86"/>
      <c r="PYA145" s="86"/>
      <c r="PYB145" s="86"/>
      <c r="PYC145" s="86"/>
      <c r="PYD145" s="86"/>
      <c r="PYE145" s="86"/>
      <c r="PYF145" s="86"/>
      <c r="PYG145" s="86"/>
      <c r="PYH145" s="86"/>
      <c r="PYI145" s="86"/>
      <c r="PYJ145" s="86"/>
      <c r="PYK145" s="86"/>
      <c r="PYL145" s="86"/>
      <c r="PYM145" s="86"/>
      <c r="PYN145" s="86"/>
      <c r="PYO145" s="86"/>
      <c r="PYP145" s="86"/>
      <c r="PYQ145" s="86"/>
      <c r="PYR145" s="86"/>
      <c r="PYS145" s="86"/>
      <c r="PYT145" s="86"/>
      <c r="PYU145" s="86"/>
      <c r="PYV145" s="86"/>
      <c r="PYW145" s="86"/>
      <c r="PYX145" s="86"/>
      <c r="PYY145" s="86"/>
      <c r="PYZ145" s="86"/>
      <c r="PZA145" s="86"/>
      <c r="PZB145" s="86"/>
      <c r="PZC145" s="86"/>
      <c r="PZD145" s="86"/>
      <c r="PZE145" s="86"/>
      <c r="PZF145" s="86"/>
      <c r="PZG145" s="86"/>
      <c r="PZH145" s="86"/>
      <c r="PZI145" s="86"/>
      <c r="PZJ145" s="86"/>
      <c r="PZK145" s="86"/>
      <c r="PZL145" s="86"/>
      <c r="PZM145" s="86"/>
      <c r="PZN145" s="86"/>
      <c r="PZO145" s="86"/>
      <c r="PZP145" s="86"/>
      <c r="PZQ145" s="86"/>
      <c r="PZR145" s="86"/>
      <c r="PZS145" s="86"/>
      <c r="PZT145" s="86"/>
      <c r="PZU145" s="86"/>
      <c r="PZV145" s="86"/>
      <c r="PZW145" s="86"/>
      <c r="PZX145" s="86"/>
      <c r="PZY145" s="86"/>
      <c r="PZZ145" s="86"/>
      <c r="QAA145" s="86"/>
      <c r="QAB145" s="86"/>
      <c r="QAC145" s="86"/>
      <c r="QAD145" s="86"/>
      <c r="QAE145" s="86"/>
      <c r="QAL145" s="86"/>
      <c r="QAM145" s="86"/>
      <c r="QAN145" s="86"/>
      <c r="QAO145" s="86"/>
      <c r="QAP145" s="86"/>
      <c r="QAQ145" s="86"/>
      <c r="QAR145" s="86"/>
      <c r="QAS145" s="86"/>
      <c r="QAT145" s="86"/>
      <c r="QAU145" s="86"/>
      <c r="QAV145" s="86"/>
      <c r="QAW145" s="86"/>
      <c r="QAX145" s="86"/>
      <c r="QAY145" s="86"/>
      <c r="QAZ145" s="86"/>
      <c r="QBA145" s="86"/>
      <c r="QBB145" s="86"/>
      <c r="QBC145" s="86"/>
      <c r="QBD145" s="86"/>
      <c r="QBE145" s="86"/>
      <c r="QBF145" s="86"/>
      <c r="QBG145" s="86"/>
      <c r="QBH145" s="86"/>
      <c r="QBI145" s="86"/>
      <c r="QBJ145" s="86"/>
      <c r="QBK145" s="86"/>
      <c r="QBL145" s="86"/>
      <c r="QBM145" s="86"/>
      <c r="QBN145" s="86"/>
      <c r="QBO145" s="86"/>
      <c r="QBP145" s="86"/>
      <c r="QBQ145" s="86"/>
      <c r="QBR145" s="86"/>
      <c r="QBS145" s="86"/>
      <c r="QBT145" s="86"/>
      <c r="QBU145" s="86"/>
      <c r="QBV145" s="86"/>
      <c r="QBW145" s="86"/>
      <c r="QBX145" s="86"/>
      <c r="QBY145" s="86"/>
      <c r="QBZ145" s="86"/>
      <c r="QCA145" s="86"/>
      <c r="QCB145" s="86"/>
      <c r="QCC145" s="86"/>
      <c r="QCD145" s="86"/>
      <c r="QCE145" s="86"/>
      <c r="QCF145" s="86"/>
      <c r="QCG145" s="86"/>
      <c r="QCH145" s="86"/>
      <c r="QCI145" s="86"/>
      <c r="QCJ145" s="86"/>
      <c r="QCK145" s="86"/>
      <c r="QCL145" s="86"/>
      <c r="QCM145" s="86"/>
      <c r="QCN145" s="86"/>
      <c r="QCO145" s="86"/>
      <c r="QCP145" s="86"/>
      <c r="QCQ145" s="86"/>
      <c r="QCR145" s="86"/>
      <c r="QCS145" s="86"/>
      <c r="QCT145" s="86"/>
      <c r="QCU145" s="86"/>
      <c r="QCV145" s="86"/>
      <c r="QCW145" s="86"/>
      <c r="QCX145" s="86"/>
      <c r="QCY145" s="86"/>
      <c r="QCZ145" s="86"/>
      <c r="QDA145" s="86"/>
      <c r="QDB145" s="86"/>
      <c r="QDC145" s="86"/>
      <c r="QDD145" s="86"/>
      <c r="QDE145" s="86"/>
      <c r="QDF145" s="86"/>
      <c r="QDG145" s="86"/>
      <c r="QDH145" s="86"/>
      <c r="QDI145" s="86"/>
      <c r="QDJ145" s="86"/>
      <c r="QDK145" s="86"/>
      <c r="QDL145" s="86"/>
      <c r="QDM145" s="86"/>
      <c r="QDN145" s="86"/>
      <c r="QDO145" s="86"/>
      <c r="QDP145" s="86"/>
      <c r="QDQ145" s="86"/>
      <c r="QDR145" s="86"/>
      <c r="QDS145" s="86"/>
      <c r="QDT145" s="86"/>
      <c r="QDU145" s="86"/>
      <c r="QDV145" s="86"/>
      <c r="QDW145" s="86"/>
      <c r="QDX145" s="86"/>
      <c r="QDY145" s="86"/>
      <c r="QDZ145" s="86"/>
      <c r="QEA145" s="86"/>
      <c r="QEB145" s="86"/>
      <c r="QEC145" s="86"/>
      <c r="QED145" s="86"/>
      <c r="QEE145" s="86"/>
      <c r="QEF145" s="86"/>
      <c r="QEG145" s="86"/>
      <c r="QEH145" s="86"/>
      <c r="QEI145" s="86"/>
      <c r="QEJ145" s="86"/>
      <c r="QEK145" s="86"/>
      <c r="QEL145" s="86"/>
      <c r="QEM145" s="86"/>
      <c r="QEN145" s="86"/>
      <c r="QEO145" s="86"/>
      <c r="QEP145" s="86"/>
      <c r="QEQ145" s="86"/>
      <c r="QER145" s="86"/>
      <c r="QES145" s="86"/>
      <c r="QET145" s="86"/>
      <c r="QEU145" s="86"/>
      <c r="QEV145" s="86"/>
      <c r="QEW145" s="86"/>
      <c r="QEX145" s="86"/>
      <c r="QEY145" s="86"/>
      <c r="QEZ145" s="86"/>
      <c r="QFA145" s="86"/>
      <c r="QFB145" s="86"/>
      <c r="QFC145" s="86"/>
      <c r="QFD145" s="86"/>
      <c r="QFE145" s="86"/>
      <c r="QFF145" s="86"/>
      <c r="QFG145" s="86"/>
      <c r="QFH145" s="86"/>
      <c r="QFI145" s="86"/>
      <c r="QFJ145" s="86"/>
      <c r="QFK145" s="86"/>
      <c r="QFL145" s="86"/>
      <c r="QFM145" s="86"/>
      <c r="QFN145" s="86"/>
      <c r="QFO145" s="86"/>
      <c r="QFP145" s="86"/>
      <c r="QFQ145" s="86"/>
      <c r="QFR145" s="86"/>
      <c r="QFS145" s="86"/>
      <c r="QFT145" s="86"/>
      <c r="QFU145" s="86"/>
      <c r="QFV145" s="86"/>
      <c r="QFW145" s="86"/>
      <c r="QFX145" s="86"/>
      <c r="QFY145" s="86"/>
      <c r="QFZ145" s="86"/>
      <c r="QGA145" s="86"/>
      <c r="QGB145" s="86"/>
      <c r="QGC145" s="86"/>
      <c r="QGD145" s="86"/>
      <c r="QGE145" s="86"/>
      <c r="QGF145" s="86"/>
      <c r="QGG145" s="86"/>
      <c r="QGH145" s="86"/>
      <c r="QGI145" s="86"/>
      <c r="QGJ145" s="86"/>
      <c r="QGK145" s="86"/>
      <c r="QGL145" s="86"/>
      <c r="QGM145" s="86"/>
      <c r="QGN145" s="86"/>
      <c r="QGO145" s="86"/>
      <c r="QGP145" s="86"/>
      <c r="QGQ145" s="86"/>
      <c r="QGR145" s="86"/>
      <c r="QGS145" s="86"/>
      <c r="QGT145" s="86"/>
      <c r="QGU145" s="86"/>
      <c r="QGV145" s="86"/>
      <c r="QGW145" s="86"/>
      <c r="QGX145" s="86"/>
      <c r="QGY145" s="86"/>
      <c r="QGZ145" s="86"/>
      <c r="QHA145" s="86"/>
      <c r="QHB145" s="86"/>
      <c r="QHC145" s="86"/>
      <c r="QHD145" s="86"/>
      <c r="QHE145" s="86"/>
      <c r="QHF145" s="86"/>
      <c r="QHG145" s="86"/>
      <c r="QHH145" s="86"/>
      <c r="QHI145" s="86"/>
      <c r="QHJ145" s="86"/>
      <c r="QHK145" s="86"/>
      <c r="QHL145" s="86"/>
      <c r="QHM145" s="86"/>
      <c r="QHN145" s="86"/>
      <c r="QHO145" s="86"/>
      <c r="QHP145" s="86"/>
      <c r="QHQ145" s="86"/>
      <c r="QHR145" s="86"/>
      <c r="QHS145" s="86"/>
      <c r="QHT145" s="86"/>
      <c r="QHU145" s="86"/>
      <c r="QHV145" s="86"/>
      <c r="QHW145" s="86"/>
      <c r="QHX145" s="86"/>
      <c r="QHY145" s="86"/>
      <c r="QHZ145" s="86"/>
      <c r="QIA145" s="86"/>
      <c r="QIB145" s="86"/>
      <c r="QIC145" s="86"/>
      <c r="QID145" s="86"/>
      <c r="QIE145" s="86"/>
      <c r="QIF145" s="86"/>
      <c r="QIG145" s="86"/>
      <c r="QIH145" s="86"/>
      <c r="QII145" s="86"/>
      <c r="QIJ145" s="86"/>
      <c r="QIK145" s="86"/>
      <c r="QIL145" s="86"/>
      <c r="QIM145" s="86"/>
      <c r="QIN145" s="86"/>
      <c r="QIO145" s="86"/>
      <c r="QIP145" s="86"/>
      <c r="QIQ145" s="86"/>
      <c r="QIR145" s="86"/>
      <c r="QIS145" s="86"/>
      <c r="QIT145" s="86"/>
      <c r="QIU145" s="86"/>
      <c r="QIV145" s="86"/>
      <c r="QIW145" s="86"/>
      <c r="QIX145" s="86"/>
      <c r="QIY145" s="86"/>
      <c r="QIZ145" s="86"/>
      <c r="QJA145" s="86"/>
      <c r="QJB145" s="86"/>
      <c r="QJC145" s="86"/>
      <c r="QJD145" s="86"/>
      <c r="QJE145" s="86"/>
      <c r="QJF145" s="86"/>
      <c r="QJG145" s="86"/>
      <c r="QJH145" s="86"/>
      <c r="QJI145" s="86"/>
      <c r="QJJ145" s="86"/>
      <c r="QJK145" s="86"/>
      <c r="QJL145" s="86"/>
      <c r="QJM145" s="86"/>
      <c r="QJN145" s="86"/>
      <c r="QJO145" s="86"/>
      <c r="QJP145" s="86"/>
      <c r="QJQ145" s="86"/>
      <c r="QJR145" s="86"/>
      <c r="QJS145" s="86"/>
      <c r="QJT145" s="86"/>
      <c r="QJU145" s="86"/>
      <c r="QJV145" s="86"/>
      <c r="QJW145" s="86"/>
      <c r="QJX145" s="86"/>
      <c r="QJY145" s="86"/>
      <c r="QJZ145" s="86"/>
      <c r="QKA145" s="86"/>
      <c r="QKH145" s="86"/>
      <c r="QKI145" s="86"/>
      <c r="QKJ145" s="86"/>
      <c r="QKK145" s="86"/>
      <c r="QKL145" s="86"/>
      <c r="QKM145" s="86"/>
      <c r="QKN145" s="86"/>
      <c r="QKO145" s="86"/>
      <c r="QKP145" s="86"/>
      <c r="QKQ145" s="86"/>
      <c r="QKR145" s="86"/>
      <c r="QKS145" s="86"/>
      <c r="QKT145" s="86"/>
      <c r="QKU145" s="86"/>
      <c r="QKV145" s="86"/>
      <c r="QKW145" s="86"/>
      <c r="QKX145" s="86"/>
      <c r="QKY145" s="86"/>
      <c r="QKZ145" s="86"/>
      <c r="QLA145" s="86"/>
      <c r="QLB145" s="86"/>
      <c r="QLC145" s="86"/>
      <c r="QLD145" s="86"/>
      <c r="QLE145" s="86"/>
      <c r="QLF145" s="86"/>
      <c r="QLG145" s="86"/>
      <c r="QLH145" s="86"/>
      <c r="QLI145" s="86"/>
      <c r="QLJ145" s="86"/>
      <c r="QLK145" s="86"/>
      <c r="QLL145" s="86"/>
      <c r="QLM145" s="86"/>
      <c r="QLN145" s="86"/>
      <c r="QLO145" s="86"/>
      <c r="QLP145" s="86"/>
      <c r="QLQ145" s="86"/>
      <c r="QLR145" s="86"/>
      <c r="QLS145" s="86"/>
      <c r="QLT145" s="86"/>
      <c r="QLU145" s="86"/>
      <c r="QLV145" s="86"/>
      <c r="QLW145" s="86"/>
      <c r="QLX145" s="86"/>
      <c r="QLY145" s="86"/>
      <c r="QLZ145" s="86"/>
      <c r="QMA145" s="86"/>
      <c r="QMB145" s="86"/>
      <c r="QMC145" s="86"/>
      <c r="QMD145" s="86"/>
      <c r="QME145" s="86"/>
      <c r="QMF145" s="86"/>
      <c r="QMG145" s="86"/>
      <c r="QMH145" s="86"/>
      <c r="QMI145" s="86"/>
      <c r="QMJ145" s="86"/>
      <c r="QMK145" s="86"/>
      <c r="QML145" s="86"/>
      <c r="QMM145" s="86"/>
      <c r="QMN145" s="86"/>
      <c r="QMO145" s="86"/>
      <c r="QMP145" s="86"/>
      <c r="QMQ145" s="86"/>
      <c r="QMR145" s="86"/>
      <c r="QMS145" s="86"/>
      <c r="QMT145" s="86"/>
      <c r="QMU145" s="86"/>
      <c r="QMV145" s="86"/>
      <c r="QMW145" s="86"/>
      <c r="QMX145" s="86"/>
      <c r="QMY145" s="86"/>
      <c r="QMZ145" s="86"/>
      <c r="QNA145" s="86"/>
      <c r="QNB145" s="86"/>
      <c r="QNC145" s="86"/>
      <c r="QND145" s="86"/>
      <c r="QNE145" s="86"/>
      <c r="QNF145" s="86"/>
      <c r="QNG145" s="86"/>
      <c r="QNH145" s="86"/>
      <c r="QNI145" s="86"/>
      <c r="QNJ145" s="86"/>
      <c r="QNK145" s="86"/>
      <c r="QNL145" s="86"/>
      <c r="QNM145" s="86"/>
      <c r="QNN145" s="86"/>
      <c r="QNO145" s="86"/>
      <c r="QNP145" s="86"/>
      <c r="QNQ145" s="86"/>
      <c r="QNR145" s="86"/>
      <c r="QNS145" s="86"/>
      <c r="QNT145" s="86"/>
      <c r="QNU145" s="86"/>
      <c r="QNV145" s="86"/>
      <c r="QNW145" s="86"/>
      <c r="QNX145" s="86"/>
      <c r="QNY145" s="86"/>
      <c r="QNZ145" s="86"/>
      <c r="QOA145" s="86"/>
      <c r="QOB145" s="86"/>
      <c r="QOC145" s="86"/>
      <c r="QOD145" s="86"/>
      <c r="QOE145" s="86"/>
      <c r="QOF145" s="86"/>
      <c r="QOG145" s="86"/>
      <c r="QOH145" s="86"/>
      <c r="QOI145" s="86"/>
      <c r="QOJ145" s="86"/>
      <c r="QOK145" s="86"/>
      <c r="QOL145" s="86"/>
      <c r="QOM145" s="86"/>
      <c r="QON145" s="86"/>
      <c r="QOO145" s="86"/>
      <c r="QOP145" s="86"/>
      <c r="QOQ145" s="86"/>
      <c r="QOR145" s="86"/>
      <c r="QOS145" s="86"/>
      <c r="QOT145" s="86"/>
      <c r="QOU145" s="86"/>
      <c r="QOV145" s="86"/>
      <c r="QOW145" s="86"/>
      <c r="QOX145" s="86"/>
      <c r="QOY145" s="86"/>
      <c r="QOZ145" s="86"/>
      <c r="QPA145" s="86"/>
      <c r="QPB145" s="86"/>
      <c r="QPC145" s="86"/>
      <c r="QPD145" s="86"/>
      <c r="QPE145" s="86"/>
      <c r="QPF145" s="86"/>
      <c r="QPG145" s="86"/>
      <c r="QPH145" s="86"/>
      <c r="QPI145" s="86"/>
      <c r="QPJ145" s="86"/>
      <c r="QPK145" s="86"/>
      <c r="QPL145" s="86"/>
      <c r="QPM145" s="86"/>
      <c r="QPN145" s="86"/>
      <c r="QPO145" s="86"/>
      <c r="QPP145" s="86"/>
      <c r="QPQ145" s="86"/>
      <c r="QPR145" s="86"/>
      <c r="QPS145" s="86"/>
      <c r="QPT145" s="86"/>
      <c r="QPU145" s="86"/>
      <c r="QPV145" s="86"/>
      <c r="QPW145" s="86"/>
      <c r="QPX145" s="86"/>
      <c r="QPY145" s="86"/>
      <c r="QPZ145" s="86"/>
      <c r="QQA145" s="86"/>
      <c r="QQB145" s="86"/>
      <c r="QQC145" s="86"/>
      <c r="QQD145" s="86"/>
      <c r="QQE145" s="86"/>
      <c r="QQF145" s="86"/>
      <c r="QQG145" s="86"/>
      <c r="QQH145" s="86"/>
      <c r="QQI145" s="86"/>
      <c r="QQJ145" s="86"/>
      <c r="QQK145" s="86"/>
      <c r="QQL145" s="86"/>
      <c r="QQM145" s="86"/>
      <c r="QQN145" s="86"/>
      <c r="QQO145" s="86"/>
      <c r="QQP145" s="86"/>
      <c r="QQQ145" s="86"/>
      <c r="QQR145" s="86"/>
      <c r="QQS145" s="86"/>
      <c r="QQT145" s="86"/>
      <c r="QQU145" s="86"/>
      <c r="QQV145" s="86"/>
      <c r="QQW145" s="86"/>
      <c r="QQX145" s="86"/>
      <c r="QQY145" s="86"/>
      <c r="QQZ145" s="86"/>
      <c r="QRA145" s="86"/>
      <c r="QRB145" s="86"/>
      <c r="QRC145" s="86"/>
      <c r="QRD145" s="86"/>
      <c r="QRE145" s="86"/>
      <c r="QRF145" s="86"/>
      <c r="QRG145" s="86"/>
      <c r="QRH145" s="86"/>
      <c r="QRI145" s="86"/>
      <c r="QRJ145" s="86"/>
      <c r="QRK145" s="86"/>
      <c r="QRL145" s="86"/>
      <c r="QRM145" s="86"/>
      <c r="QRN145" s="86"/>
      <c r="QRO145" s="86"/>
      <c r="QRP145" s="86"/>
      <c r="QRQ145" s="86"/>
      <c r="QRR145" s="86"/>
      <c r="QRS145" s="86"/>
      <c r="QRT145" s="86"/>
      <c r="QRU145" s="86"/>
      <c r="QRV145" s="86"/>
      <c r="QRW145" s="86"/>
      <c r="QRX145" s="86"/>
      <c r="QRY145" s="86"/>
      <c r="QRZ145" s="86"/>
      <c r="QSA145" s="86"/>
      <c r="QSB145" s="86"/>
      <c r="QSC145" s="86"/>
      <c r="QSD145" s="86"/>
      <c r="QSE145" s="86"/>
      <c r="QSF145" s="86"/>
      <c r="QSG145" s="86"/>
      <c r="QSH145" s="86"/>
      <c r="QSI145" s="86"/>
      <c r="QSJ145" s="86"/>
      <c r="QSK145" s="86"/>
      <c r="QSL145" s="86"/>
      <c r="QSM145" s="86"/>
      <c r="QSN145" s="86"/>
      <c r="QSO145" s="86"/>
      <c r="QSP145" s="86"/>
      <c r="QSQ145" s="86"/>
      <c r="QSR145" s="86"/>
      <c r="QSS145" s="86"/>
      <c r="QST145" s="86"/>
      <c r="QSU145" s="86"/>
      <c r="QSV145" s="86"/>
      <c r="QSW145" s="86"/>
      <c r="QSX145" s="86"/>
      <c r="QSY145" s="86"/>
      <c r="QSZ145" s="86"/>
      <c r="QTA145" s="86"/>
      <c r="QTB145" s="86"/>
      <c r="QTC145" s="86"/>
      <c r="QTD145" s="86"/>
      <c r="QTE145" s="86"/>
      <c r="QTF145" s="86"/>
      <c r="QTG145" s="86"/>
      <c r="QTH145" s="86"/>
      <c r="QTI145" s="86"/>
      <c r="QTJ145" s="86"/>
      <c r="QTK145" s="86"/>
      <c r="QTL145" s="86"/>
      <c r="QTM145" s="86"/>
      <c r="QTN145" s="86"/>
      <c r="QTO145" s="86"/>
      <c r="QTP145" s="86"/>
      <c r="QTQ145" s="86"/>
      <c r="QTR145" s="86"/>
      <c r="QTS145" s="86"/>
      <c r="QTT145" s="86"/>
      <c r="QTU145" s="86"/>
      <c r="QTV145" s="86"/>
      <c r="QTW145" s="86"/>
      <c r="QUD145" s="86"/>
      <c r="QUE145" s="86"/>
      <c r="QUF145" s="86"/>
      <c r="QUG145" s="86"/>
      <c r="QUH145" s="86"/>
      <c r="QUI145" s="86"/>
      <c r="QUJ145" s="86"/>
      <c r="QUK145" s="86"/>
      <c r="QUL145" s="86"/>
      <c r="QUM145" s="86"/>
      <c r="QUN145" s="86"/>
      <c r="QUO145" s="86"/>
      <c r="QUP145" s="86"/>
      <c r="QUQ145" s="86"/>
      <c r="QUR145" s="86"/>
      <c r="QUS145" s="86"/>
      <c r="QUT145" s="86"/>
      <c r="QUU145" s="86"/>
      <c r="QUV145" s="86"/>
      <c r="QUW145" s="86"/>
      <c r="QUX145" s="86"/>
      <c r="QUY145" s="86"/>
      <c r="QUZ145" s="86"/>
      <c r="QVA145" s="86"/>
      <c r="QVB145" s="86"/>
      <c r="QVC145" s="86"/>
      <c r="QVD145" s="86"/>
      <c r="QVE145" s="86"/>
      <c r="QVF145" s="86"/>
      <c r="QVG145" s="86"/>
      <c r="QVH145" s="86"/>
      <c r="QVI145" s="86"/>
      <c r="QVJ145" s="86"/>
      <c r="QVK145" s="86"/>
      <c r="QVL145" s="86"/>
      <c r="QVM145" s="86"/>
      <c r="QVN145" s="86"/>
      <c r="QVO145" s="86"/>
      <c r="QVP145" s="86"/>
      <c r="QVQ145" s="86"/>
      <c r="QVR145" s="86"/>
      <c r="QVS145" s="86"/>
      <c r="QVT145" s="86"/>
      <c r="QVU145" s="86"/>
      <c r="QVV145" s="86"/>
      <c r="QVW145" s="86"/>
      <c r="QVX145" s="86"/>
      <c r="QVY145" s="86"/>
      <c r="QVZ145" s="86"/>
      <c r="QWA145" s="86"/>
      <c r="QWB145" s="86"/>
      <c r="QWC145" s="86"/>
      <c r="QWD145" s="86"/>
      <c r="QWE145" s="86"/>
      <c r="QWF145" s="86"/>
      <c r="QWG145" s="86"/>
      <c r="QWH145" s="86"/>
      <c r="QWI145" s="86"/>
      <c r="QWJ145" s="86"/>
      <c r="QWK145" s="86"/>
      <c r="QWL145" s="86"/>
      <c r="QWM145" s="86"/>
      <c r="QWN145" s="86"/>
      <c r="QWO145" s="86"/>
      <c r="QWP145" s="86"/>
      <c r="QWQ145" s="86"/>
      <c r="QWR145" s="86"/>
      <c r="QWS145" s="86"/>
      <c r="QWT145" s="86"/>
      <c r="QWU145" s="86"/>
      <c r="QWV145" s="86"/>
      <c r="QWW145" s="86"/>
      <c r="QWX145" s="86"/>
      <c r="QWY145" s="86"/>
      <c r="QWZ145" s="86"/>
      <c r="QXA145" s="86"/>
      <c r="QXB145" s="86"/>
      <c r="QXC145" s="86"/>
      <c r="QXD145" s="86"/>
      <c r="QXE145" s="86"/>
      <c r="QXF145" s="86"/>
      <c r="QXG145" s="86"/>
      <c r="QXH145" s="86"/>
      <c r="QXI145" s="86"/>
      <c r="QXJ145" s="86"/>
      <c r="QXK145" s="86"/>
      <c r="QXL145" s="86"/>
      <c r="QXM145" s="86"/>
      <c r="QXN145" s="86"/>
      <c r="QXO145" s="86"/>
      <c r="QXP145" s="86"/>
      <c r="QXQ145" s="86"/>
      <c r="QXR145" s="86"/>
      <c r="QXS145" s="86"/>
      <c r="QXT145" s="86"/>
      <c r="QXU145" s="86"/>
      <c r="QXV145" s="86"/>
      <c r="QXW145" s="86"/>
      <c r="QXX145" s="86"/>
      <c r="QXY145" s="86"/>
      <c r="QXZ145" s="86"/>
      <c r="QYA145" s="86"/>
      <c r="QYB145" s="86"/>
      <c r="QYC145" s="86"/>
      <c r="QYD145" s="86"/>
      <c r="QYE145" s="86"/>
      <c r="QYF145" s="86"/>
      <c r="QYG145" s="86"/>
      <c r="QYH145" s="86"/>
      <c r="QYI145" s="86"/>
      <c r="QYJ145" s="86"/>
      <c r="QYK145" s="86"/>
      <c r="QYL145" s="86"/>
      <c r="QYM145" s="86"/>
      <c r="QYN145" s="86"/>
      <c r="QYO145" s="86"/>
      <c r="QYP145" s="86"/>
      <c r="QYQ145" s="86"/>
      <c r="QYR145" s="86"/>
      <c r="QYS145" s="86"/>
      <c r="QYT145" s="86"/>
      <c r="QYU145" s="86"/>
      <c r="QYV145" s="86"/>
      <c r="QYW145" s="86"/>
      <c r="QYX145" s="86"/>
      <c r="QYY145" s="86"/>
      <c r="QYZ145" s="86"/>
      <c r="QZA145" s="86"/>
      <c r="QZB145" s="86"/>
      <c r="QZC145" s="86"/>
      <c r="QZD145" s="86"/>
      <c r="QZE145" s="86"/>
      <c r="QZF145" s="86"/>
      <c r="QZG145" s="86"/>
      <c r="QZH145" s="86"/>
      <c r="QZI145" s="86"/>
      <c r="QZJ145" s="86"/>
      <c r="QZK145" s="86"/>
      <c r="QZL145" s="86"/>
      <c r="QZM145" s="86"/>
      <c r="QZN145" s="86"/>
      <c r="QZO145" s="86"/>
      <c r="QZP145" s="86"/>
      <c r="QZQ145" s="86"/>
      <c r="QZR145" s="86"/>
      <c r="QZS145" s="86"/>
      <c r="QZT145" s="86"/>
      <c r="QZU145" s="86"/>
      <c r="QZV145" s="86"/>
      <c r="QZW145" s="86"/>
      <c r="QZX145" s="86"/>
      <c r="QZY145" s="86"/>
      <c r="QZZ145" s="86"/>
      <c r="RAA145" s="86"/>
      <c r="RAB145" s="86"/>
      <c r="RAC145" s="86"/>
      <c r="RAD145" s="86"/>
      <c r="RAE145" s="86"/>
      <c r="RAF145" s="86"/>
      <c r="RAG145" s="86"/>
      <c r="RAH145" s="86"/>
      <c r="RAI145" s="86"/>
      <c r="RAJ145" s="86"/>
      <c r="RAK145" s="86"/>
      <c r="RAL145" s="86"/>
      <c r="RAM145" s="86"/>
      <c r="RAN145" s="86"/>
      <c r="RAO145" s="86"/>
      <c r="RAP145" s="86"/>
      <c r="RAQ145" s="86"/>
      <c r="RAR145" s="86"/>
      <c r="RAS145" s="86"/>
      <c r="RAT145" s="86"/>
      <c r="RAU145" s="86"/>
      <c r="RAV145" s="86"/>
      <c r="RAW145" s="86"/>
      <c r="RAX145" s="86"/>
      <c r="RAY145" s="86"/>
      <c r="RAZ145" s="86"/>
      <c r="RBA145" s="86"/>
      <c r="RBB145" s="86"/>
      <c r="RBC145" s="86"/>
      <c r="RBD145" s="86"/>
      <c r="RBE145" s="86"/>
      <c r="RBF145" s="86"/>
      <c r="RBG145" s="86"/>
      <c r="RBH145" s="86"/>
      <c r="RBI145" s="86"/>
      <c r="RBJ145" s="86"/>
      <c r="RBK145" s="86"/>
      <c r="RBL145" s="86"/>
      <c r="RBM145" s="86"/>
      <c r="RBN145" s="86"/>
      <c r="RBO145" s="86"/>
      <c r="RBP145" s="86"/>
      <c r="RBQ145" s="86"/>
      <c r="RBR145" s="86"/>
      <c r="RBS145" s="86"/>
      <c r="RBT145" s="86"/>
      <c r="RBU145" s="86"/>
      <c r="RBV145" s="86"/>
      <c r="RBW145" s="86"/>
      <c r="RBX145" s="86"/>
      <c r="RBY145" s="86"/>
      <c r="RBZ145" s="86"/>
      <c r="RCA145" s="86"/>
      <c r="RCB145" s="86"/>
      <c r="RCC145" s="86"/>
      <c r="RCD145" s="86"/>
      <c r="RCE145" s="86"/>
      <c r="RCF145" s="86"/>
      <c r="RCG145" s="86"/>
      <c r="RCH145" s="86"/>
      <c r="RCI145" s="86"/>
      <c r="RCJ145" s="86"/>
      <c r="RCK145" s="86"/>
      <c r="RCL145" s="86"/>
      <c r="RCM145" s="86"/>
      <c r="RCN145" s="86"/>
      <c r="RCO145" s="86"/>
      <c r="RCP145" s="86"/>
      <c r="RCQ145" s="86"/>
      <c r="RCR145" s="86"/>
      <c r="RCS145" s="86"/>
      <c r="RCT145" s="86"/>
      <c r="RCU145" s="86"/>
      <c r="RCV145" s="86"/>
      <c r="RCW145" s="86"/>
      <c r="RCX145" s="86"/>
      <c r="RCY145" s="86"/>
      <c r="RCZ145" s="86"/>
      <c r="RDA145" s="86"/>
      <c r="RDB145" s="86"/>
      <c r="RDC145" s="86"/>
      <c r="RDD145" s="86"/>
      <c r="RDE145" s="86"/>
      <c r="RDF145" s="86"/>
      <c r="RDG145" s="86"/>
      <c r="RDH145" s="86"/>
      <c r="RDI145" s="86"/>
      <c r="RDJ145" s="86"/>
      <c r="RDK145" s="86"/>
      <c r="RDL145" s="86"/>
      <c r="RDM145" s="86"/>
      <c r="RDN145" s="86"/>
      <c r="RDO145" s="86"/>
      <c r="RDP145" s="86"/>
      <c r="RDQ145" s="86"/>
      <c r="RDR145" s="86"/>
      <c r="RDS145" s="86"/>
      <c r="RDZ145" s="86"/>
      <c r="REA145" s="86"/>
      <c r="REB145" s="86"/>
      <c r="REC145" s="86"/>
      <c r="RED145" s="86"/>
      <c r="REE145" s="86"/>
      <c r="REF145" s="86"/>
      <c r="REG145" s="86"/>
      <c r="REH145" s="86"/>
      <c r="REI145" s="86"/>
      <c r="REJ145" s="86"/>
      <c r="REK145" s="86"/>
      <c r="REL145" s="86"/>
      <c r="REM145" s="86"/>
      <c r="REN145" s="86"/>
      <c r="REO145" s="86"/>
      <c r="REP145" s="86"/>
      <c r="REQ145" s="86"/>
      <c r="RER145" s="86"/>
      <c r="RES145" s="86"/>
      <c r="RET145" s="86"/>
      <c r="REU145" s="86"/>
      <c r="REV145" s="86"/>
      <c r="REW145" s="86"/>
      <c r="REX145" s="86"/>
      <c r="REY145" s="86"/>
      <c r="REZ145" s="86"/>
      <c r="RFA145" s="86"/>
      <c r="RFB145" s="86"/>
      <c r="RFC145" s="86"/>
      <c r="RFD145" s="86"/>
      <c r="RFE145" s="86"/>
      <c r="RFF145" s="86"/>
      <c r="RFG145" s="86"/>
      <c r="RFH145" s="86"/>
      <c r="RFI145" s="86"/>
      <c r="RFJ145" s="86"/>
      <c r="RFK145" s="86"/>
      <c r="RFL145" s="86"/>
      <c r="RFM145" s="86"/>
      <c r="RFN145" s="86"/>
      <c r="RFO145" s="86"/>
      <c r="RFP145" s="86"/>
      <c r="RFQ145" s="86"/>
      <c r="RFR145" s="86"/>
      <c r="RFS145" s="86"/>
      <c r="RFT145" s="86"/>
      <c r="RFU145" s="86"/>
      <c r="RFV145" s="86"/>
      <c r="RFW145" s="86"/>
      <c r="RFX145" s="86"/>
      <c r="RFY145" s="86"/>
      <c r="RFZ145" s="86"/>
      <c r="RGA145" s="86"/>
      <c r="RGB145" s="86"/>
      <c r="RGC145" s="86"/>
      <c r="RGD145" s="86"/>
      <c r="RGE145" s="86"/>
      <c r="RGF145" s="86"/>
      <c r="RGG145" s="86"/>
      <c r="RGH145" s="86"/>
      <c r="RGI145" s="86"/>
      <c r="RGJ145" s="86"/>
      <c r="RGK145" s="86"/>
      <c r="RGL145" s="86"/>
      <c r="RGM145" s="86"/>
      <c r="RGN145" s="86"/>
      <c r="RGO145" s="86"/>
      <c r="RGP145" s="86"/>
      <c r="RGQ145" s="86"/>
      <c r="RGR145" s="86"/>
      <c r="RGS145" s="86"/>
      <c r="RGT145" s="86"/>
      <c r="RGU145" s="86"/>
      <c r="RGV145" s="86"/>
      <c r="RGW145" s="86"/>
      <c r="RGX145" s="86"/>
      <c r="RGY145" s="86"/>
      <c r="RGZ145" s="86"/>
      <c r="RHA145" s="86"/>
      <c r="RHB145" s="86"/>
      <c r="RHC145" s="86"/>
      <c r="RHD145" s="86"/>
      <c r="RHE145" s="86"/>
      <c r="RHF145" s="86"/>
      <c r="RHG145" s="86"/>
      <c r="RHH145" s="86"/>
      <c r="RHI145" s="86"/>
      <c r="RHJ145" s="86"/>
      <c r="RHK145" s="86"/>
      <c r="RHL145" s="86"/>
      <c r="RHM145" s="86"/>
      <c r="RHN145" s="86"/>
      <c r="RHO145" s="86"/>
      <c r="RHP145" s="86"/>
      <c r="RHQ145" s="86"/>
      <c r="RHR145" s="86"/>
      <c r="RHS145" s="86"/>
      <c r="RHT145" s="86"/>
      <c r="RHU145" s="86"/>
      <c r="RHV145" s="86"/>
      <c r="RHW145" s="86"/>
      <c r="RHX145" s="86"/>
      <c r="RHY145" s="86"/>
      <c r="RHZ145" s="86"/>
      <c r="RIA145" s="86"/>
      <c r="RIB145" s="86"/>
      <c r="RIC145" s="86"/>
      <c r="RID145" s="86"/>
      <c r="RIE145" s="86"/>
      <c r="RIF145" s="86"/>
      <c r="RIG145" s="86"/>
      <c r="RIH145" s="86"/>
      <c r="RII145" s="86"/>
      <c r="RIJ145" s="86"/>
      <c r="RIK145" s="86"/>
      <c r="RIL145" s="86"/>
      <c r="RIM145" s="86"/>
      <c r="RIN145" s="86"/>
      <c r="RIO145" s="86"/>
      <c r="RIP145" s="86"/>
      <c r="RIQ145" s="86"/>
      <c r="RIR145" s="86"/>
      <c r="RIS145" s="86"/>
      <c r="RIT145" s="86"/>
      <c r="RIU145" s="86"/>
      <c r="RIV145" s="86"/>
      <c r="RIW145" s="86"/>
      <c r="RIX145" s="86"/>
      <c r="RIY145" s="86"/>
      <c r="RIZ145" s="86"/>
      <c r="RJA145" s="86"/>
      <c r="RJB145" s="86"/>
      <c r="RJC145" s="86"/>
      <c r="RJD145" s="86"/>
      <c r="RJE145" s="86"/>
      <c r="RJF145" s="86"/>
      <c r="RJG145" s="86"/>
      <c r="RJH145" s="86"/>
      <c r="RJI145" s="86"/>
      <c r="RJJ145" s="86"/>
      <c r="RJK145" s="86"/>
      <c r="RJL145" s="86"/>
      <c r="RJM145" s="86"/>
      <c r="RJN145" s="86"/>
      <c r="RJO145" s="86"/>
      <c r="RJP145" s="86"/>
      <c r="RJQ145" s="86"/>
      <c r="RJR145" s="86"/>
      <c r="RJS145" s="86"/>
      <c r="RJT145" s="86"/>
      <c r="RJU145" s="86"/>
      <c r="RJV145" s="86"/>
      <c r="RJW145" s="86"/>
      <c r="RJX145" s="86"/>
      <c r="RJY145" s="86"/>
      <c r="RJZ145" s="86"/>
      <c r="RKA145" s="86"/>
      <c r="RKB145" s="86"/>
      <c r="RKC145" s="86"/>
      <c r="RKD145" s="86"/>
      <c r="RKE145" s="86"/>
      <c r="RKF145" s="86"/>
      <c r="RKG145" s="86"/>
      <c r="RKH145" s="86"/>
      <c r="RKI145" s="86"/>
      <c r="RKJ145" s="86"/>
      <c r="RKK145" s="86"/>
      <c r="RKL145" s="86"/>
      <c r="RKM145" s="86"/>
      <c r="RKN145" s="86"/>
      <c r="RKO145" s="86"/>
      <c r="RKP145" s="86"/>
      <c r="RKQ145" s="86"/>
      <c r="RKR145" s="86"/>
      <c r="RKS145" s="86"/>
      <c r="RKT145" s="86"/>
      <c r="RKU145" s="86"/>
      <c r="RKV145" s="86"/>
      <c r="RKW145" s="86"/>
      <c r="RKX145" s="86"/>
      <c r="RKY145" s="86"/>
      <c r="RKZ145" s="86"/>
      <c r="RLA145" s="86"/>
      <c r="RLB145" s="86"/>
      <c r="RLC145" s="86"/>
      <c r="RLD145" s="86"/>
      <c r="RLE145" s="86"/>
      <c r="RLF145" s="86"/>
      <c r="RLG145" s="86"/>
      <c r="RLH145" s="86"/>
      <c r="RLI145" s="86"/>
      <c r="RLJ145" s="86"/>
      <c r="RLK145" s="86"/>
      <c r="RLL145" s="86"/>
      <c r="RLM145" s="86"/>
      <c r="RLN145" s="86"/>
      <c r="RLO145" s="86"/>
      <c r="RLP145" s="86"/>
      <c r="RLQ145" s="86"/>
      <c r="RLR145" s="86"/>
      <c r="RLS145" s="86"/>
      <c r="RLT145" s="86"/>
      <c r="RLU145" s="86"/>
      <c r="RLV145" s="86"/>
      <c r="RLW145" s="86"/>
      <c r="RLX145" s="86"/>
      <c r="RLY145" s="86"/>
      <c r="RLZ145" s="86"/>
      <c r="RMA145" s="86"/>
      <c r="RMB145" s="86"/>
      <c r="RMC145" s="86"/>
      <c r="RMD145" s="86"/>
      <c r="RME145" s="86"/>
      <c r="RMF145" s="86"/>
      <c r="RMG145" s="86"/>
      <c r="RMH145" s="86"/>
      <c r="RMI145" s="86"/>
      <c r="RMJ145" s="86"/>
      <c r="RMK145" s="86"/>
      <c r="RML145" s="86"/>
      <c r="RMM145" s="86"/>
      <c r="RMN145" s="86"/>
      <c r="RMO145" s="86"/>
      <c r="RMP145" s="86"/>
      <c r="RMQ145" s="86"/>
      <c r="RMR145" s="86"/>
      <c r="RMS145" s="86"/>
      <c r="RMT145" s="86"/>
      <c r="RMU145" s="86"/>
      <c r="RMV145" s="86"/>
      <c r="RMW145" s="86"/>
      <c r="RMX145" s="86"/>
      <c r="RMY145" s="86"/>
      <c r="RMZ145" s="86"/>
      <c r="RNA145" s="86"/>
      <c r="RNB145" s="86"/>
      <c r="RNC145" s="86"/>
      <c r="RND145" s="86"/>
      <c r="RNE145" s="86"/>
      <c r="RNF145" s="86"/>
      <c r="RNG145" s="86"/>
      <c r="RNH145" s="86"/>
      <c r="RNI145" s="86"/>
      <c r="RNJ145" s="86"/>
      <c r="RNK145" s="86"/>
      <c r="RNL145" s="86"/>
      <c r="RNM145" s="86"/>
      <c r="RNN145" s="86"/>
      <c r="RNO145" s="86"/>
      <c r="RNV145" s="86"/>
      <c r="RNW145" s="86"/>
      <c r="RNX145" s="86"/>
      <c r="RNY145" s="86"/>
      <c r="RNZ145" s="86"/>
      <c r="ROA145" s="86"/>
      <c r="ROB145" s="86"/>
      <c r="ROC145" s="86"/>
      <c r="ROD145" s="86"/>
      <c r="ROE145" s="86"/>
      <c r="ROF145" s="86"/>
      <c r="ROG145" s="86"/>
      <c r="ROH145" s="86"/>
      <c r="ROI145" s="86"/>
      <c r="ROJ145" s="86"/>
      <c r="ROK145" s="86"/>
      <c r="ROL145" s="86"/>
      <c r="ROM145" s="86"/>
      <c r="RON145" s="86"/>
      <c r="ROO145" s="86"/>
      <c r="ROP145" s="86"/>
      <c r="ROQ145" s="86"/>
      <c r="ROR145" s="86"/>
      <c r="ROS145" s="86"/>
      <c r="ROT145" s="86"/>
      <c r="ROU145" s="86"/>
      <c r="ROV145" s="86"/>
      <c r="ROW145" s="86"/>
      <c r="ROX145" s="86"/>
      <c r="ROY145" s="86"/>
      <c r="ROZ145" s="86"/>
      <c r="RPA145" s="86"/>
      <c r="RPB145" s="86"/>
      <c r="RPC145" s="86"/>
      <c r="RPD145" s="86"/>
      <c r="RPE145" s="86"/>
      <c r="RPF145" s="86"/>
      <c r="RPG145" s="86"/>
      <c r="RPH145" s="86"/>
      <c r="RPI145" s="86"/>
      <c r="RPJ145" s="86"/>
      <c r="RPK145" s="86"/>
      <c r="RPL145" s="86"/>
      <c r="RPM145" s="86"/>
      <c r="RPN145" s="86"/>
      <c r="RPO145" s="86"/>
      <c r="RPP145" s="86"/>
      <c r="RPQ145" s="86"/>
      <c r="RPR145" s="86"/>
      <c r="RPS145" s="86"/>
      <c r="RPT145" s="86"/>
      <c r="RPU145" s="86"/>
      <c r="RPV145" s="86"/>
      <c r="RPW145" s="86"/>
      <c r="RPX145" s="86"/>
      <c r="RPY145" s="86"/>
      <c r="RPZ145" s="86"/>
      <c r="RQA145" s="86"/>
      <c r="RQB145" s="86"/>
      <c r="RQC145" s="86"/>
      <c r="RQD145" s="86"/>
      <c r="RQE145" s="86"/>
      <c r="RQF145" s="86"/>
      <c r="RQG145" s="86"/>
      <c r="RQH145" s="86"/>
      <c r="RQI145" s="86"/>
      <c r="RQJ145" s="86"/>
      <c r="RQK145" s="86"/>
      <c r="RQL145" s="86"/>
      <c r="RQM145" s="86"/>
      <c r="RQN145" s="86"/>
      <c r="RQO145" s="86"/>
      <c r="RQP145" s="86"/>
      <c r="RQQ145" s="86"/>
      <c r="RQR145" s="86"/>
      <c r="RQS145" s="86"/>
      <c r="RQT145" s="86"/>
      <c r="RQU145" s="86"/>
      <c r="RQV145" s="86"/>
      <c r="RQW145" s="86"/>
      <c r="RQX145" s="86"/>
      <c r="RQY145" s="86"/>
      <c r="RQZ145" s="86"/>
      <c r="RRA145" s="86"/>
      <c r="RRB145" s="86"/>
      <c r="RRC145" s="86"/>
      <c r="RRD145" s="86"/>
      <c r="RRE145" s="86"/>
      <c r="RRF145" s="86"/>
      <c r="RRG145" s="86"/>
      <c r="RRH145" s="86"/>
      <c r="RRI145" s="86"/>
      <c r="RRJ145" s="86"/>
      <c r="RRK145" s="86"/>
      <c r="RRL145" s="86"/>
      <c r="RRM145" s="86"/>
      <c r="RRN145" s="86"/>
      <c r="RRO145" s="86"/>
      <c r="RRP145" s="86"/>
      <c r="RRQ145" s="86"/>
      <c r="RRR145" s="86"/>
      <c r="RRS145" s="86"/>
      <c r="RRT145" s="86"/>
      <c r="RRU145" s="86"/>
      <c r="RRV145" s="86"/>
      <c r="RRW145" s="86"/>
      <c r="RRX145" s="86"/>
      <c r="RRY145" s="86"/>
      <c r="RRZ145" s="86"/>
      <c r="RSA145" s="86"/>
      <c r="RSB145" s="86"/>
      <c r="RSC145" s="86"/>
      <c r="RSD145" s="86"/>
      <c r="RSE145" s="86"/>
      <c r="RSF145" s="86"/>
      <c r="RSG145" s="86"/>
      <c r="RSH145" s="86"/>
      <c r="RSI145" s="86"/>
      <c r="RSJ145" s="86"/>
      <c r="RSK145" s="86"/>
      <c r="RSL145" s="86"/>
      <c r="RSM145" s="86"/>
      <c r="RSN145" s="86"/>
      <c r="RSO145" s="86"/>
      <c r="RSP145" s="86"/>
      <c r="RSQ145" s="86"/>
      <c r="RSR145" s="86"/>
      <c r="RSS145" s="86"/>
      <c r="RST145" s="86"/>
      <c r="RSU145" s="86"/>
      <c r="RSV145" s="86"/>
      <c r="RSW145" s="86"/>
      <c r="RSX145" s="86"/>
      <c r="RSY145" s="86"/>
      <c r="RSZ145" s="86"/>
      <c r="RTA145" s="86"/>
      <c r="RTB145" s="86"/>
      <c r="RTC145" s="86"/>
      <c r="RTD145" s="86"/>
      <c r="RTE145" s="86"/>
      <c r="RTF145" s="86"/>
      <c r="RTG145" s="86"/>
      <c r="RTH145" s="86"/>
      <c r="RTI145" s="86"/>
      <c r="RTJ145" s="86"/>
      <c r="RTK145" s="86"/>
      <c r="RTL145" s="86"/>
      <c r="RTM145" s="86"/>
      <c r="RTN145" s="86"/>
      <c r="RTO145" s="86"/>
      <c r="RTP145" s="86"/>
      <c r="RTQ145" s="86"/>
      <c r="RTR145" s="86"/>
      <c r="RTS145" s="86"/>
      <c r="RTT145" s="86"/>
      <c r="RTU145" s="86"/>
      <c r="RTV145" s="86"/>
      <c r="RTW145" s="86"/>
      <c r="RTX145" s="86"/>
      <c r="RTY145" s="86"/>
      <c r="RTZ145" s="86"/>
      <c r="RUA145" s="86"/>
      <c r="RUB145" s="86"/>
      <c r="RUC145" s="86"/>
      <c r="RUD145" s="86"/>
      <c r="RUE145" s="86"/>
      <c r="RUF145" s="86"/>
      <c r="RUG145" s="86"/>
      <c r="RUH145" s="86"/>
      <c r="RUI145" s="86"/>
      <c r="RUJ145" s="86"/>
      <c r="RUK145" s="86"/>
      <c r="RUL145" s="86"/>
      <c r="RUM145" s="86"/>
      <c r="RUN145" s="86"/>
      <c r="RUO145" s="86"/>
      <c r="RUP145" s="86"/>
      <c r="RUQ145" s="86"/>
      <c r="RUR145" s="86"/>
      <c r="RUS145" s="86"/>
      <c r="RUT145" s="86"/>
      <c r="RUU145" s="86"/>
      <c r="RUV145" s="86"/>
      <c r="RUW145" s="86"/>
      <c r="RUX145" s="86"/>
      <c r="RUY145" s="86"/>
      <c r="RUZ145" s="86"/>
      <c r="RVA145" s="86"/>
      <c r="RVB145" s="86"/>
      <c r="RVC145" s="86"/>
      <c r="RVD145" s="86"/>
      <c r="RVE145" s="86"/>
      <c r="RVF145" s="86"/>
      <c r="RVG145" s="86"/>
      <c r="RVH145" s="86"/>
      <c r="RVI145" s="86"/>
      <c r="RVJ145" s="86"/>
      <c r="RVK145" s="86"/>
      <c r="RVL145" s="86"/>
      <c r="RVM145" s="86"/>
      <c r="RVN145" s="86"/>
      <c r="RVO145" s="86"/>
      <c r="RVP145" s="86"/>
      <c r="RVQ145" s="86"/>
      <c r="RVR145" s="86"/>
      <c r="RVS145" s="86"/>
      <c r="RVT145" s="86"/>
      <c r="RVU145" s="86"/>
      <c r="RVV145" s="86"/>
      <c r="RVW145" s="86"/>
      <c r="RVX145" s="86"/>
      <c r="RVY145" s="86"/>
      <c r="RVZ145" s="86"/>
      <c r="RWA145" s="86"/>
      <c r="RWB145" s="86"/>
      <c r="RWC145" s="86"/>
      <c r="RWD145" s="86"/>
      <c r="RWE145" s="86"/>
      <c r="RWF145" s="86"/>
      <c r="RWG145" s="86"/>
      <c r="RWH145" s="86"/>
      <c r="RWI145" s="86"/>
      <c r="RWJ145" s="86"/>
      <c r="RWK145" s="86"/>
      <c r="RWL145" s="86"/>
      <c r="RWM145" s="86"/>
      <c r="RWN145" s="86"/>
      <c r="RWO145" s="86"/>
      <c r="RWP145" s="86"/>
      <c r="RWQ145" s="86"/>
      <c r="RWR145" s="86"/>
      <c r="RWS145" s="86"/>
      <c r="RWT145" s="86"/>
      <c r="RWU145" s="86"/>
      <c r="RWV145" s="86"/>
      <c r="RWW145" s="86"/>
      <c r="RWX145" s="86"/>
      <c r="RWY145" s="86"/>
      <c r="RWZ145" s="86"/>
      <c r="RXA145" s="86"/>
      <c r="RXB145" s="86"/>
      <c r="RXC145" s="86"/>
      <c r="RXD145" s="86"/>
      <c r="RXE145" s="86"/>
      <c r="RXF145" s="86"/>
      <c r="RXG145" s="86"/>
      <c r="RXH145" s="86"/>
      <c r="RXI145" s="86"/>
      <c r="RXJ145" s="86"/>
      <c r="RXK145" s="86"/>
      <c r="RXR145" s="86"/>
      <c r="RXS145" s="86"/>
      <c r="RXT145" s="86"/>
      <c r="RXU145" s="86"/>
      <c r="RXV145" s="86"/>
      <c r="RXW145" s="86"/>
      <c r="RXX145" s="86"/>
      <c r="RXY145" s="86"/>
      <c r="RXZ145" s="86"/>
      <c r="RYA145" s="86"/>
      <c r="RYB145" s="86"/>
      <c r="RYC145" s="86"/>
      <c r="RYD145" s="86"/>
      <c r="RYE145" s="86"/>
      <c r="RYF145" s="86"/>
      <c r="RYG145" s="86"/>
      <c r="RYH145" s="86"/>
      <c r="RYI145" s="86"/>
      <c r="RYJ145" s="86"/>
      <c r="RYK145" s="86"/>
      <c r="RYL145" s="86"/>
      <c r="RYM145" s="86"/>
      <c r="RYN145" s="86"/>
      <c r="RYO145" s="86"/>
      <c r="RYP145" s="86"/>
      <c r="RYQ145" s="86"/>
      <c r="RYR145" s="86"/>
      <c r="RYS145" s="86"/>
      <c r="RYT145" s="86"/>
      <c r="RYU145" s="86"/>
      <c r="RYV145" s="86"/>
      <c r="RYW145" s="86"/>
      <c r="RYX145" s="86"/>
      <c r="RYY145" s="86"/>
      <c r="RYZ145" s="86"/>
      <c r="RZA145" s="86"/>
      <c r="RZB145" s="86"/>
      <c r="RZC145" s="86"/>
      <c r="RZD145" s="86"/>
      <c r="RZE145" s="86"/>
      <c r="RZF145" s="86"/>
      <c r="RZG145" s="86"/>
      <c r="RZH145" s="86"/>
      <c r="RZI145" s="86"/>
      <c r="RZJ145" s="86"/>
      <c r="RZK145" s="86"/>
      <c r="RZL145" s="86"/>
      <c r="RZM145" s="86"/>
      <c r="RZN145" s="86"/>
      <c r="RZO145" s="86"/>
      <c r="RZP145" s="86"/>
      <c r="RZQ145" s="86"/>
      <c r="RZR145" s="86"/>
      <c r="RZS145" s="86"/>
      <c r="RZT145" s="86"/>
      <c r="RZU145" s="86"/>
      <c r="RZV145" s="86"/>
      <c r="RZW145" s="86"/>
      <c r="RZX145" s="86"/>
      <c r="RZY145" s="86"/>
      <c r="RZZ145" s="86"/>
      <c r="SAA145" s="86"/>
      <c r="SAB145" s="86"/>
      <c r="SAC145" s="86"/>
      <c r="SAD145" s="86"/>
      <c r="SAE145" s="86"/>
      <c r="SAF145" s="86"/>
      <c r="SAG145" s="86"/>
      <c r="SAH145" s="86"/>
      <c r="SAI145" s="86"/>
      <c r="SAJ145" s="86"/>
      <c r="SAK145" s="86"/>
      <c r="SAL145" s="86"/>
      <c r="SAM145" s="86"/>
      <c r="SAN145" s="86"/>
      <c r="SAO145" s="86"/>
      <c r="SAP145" s="86"/>
      <c r="SAQ145" s="86"/>
      <c r="SAR145" s="86"/>
      <c r="SAS145" s="86"/>
      <c r="SAT145" s="86"/>
      <c r="SAU145" s="86"/>
      <c r="SAV145" s="86"/>
      <c r="SAW145" s="86"/>
      <c r="SAX145" s="86"/>
      <c r="SAY145" s="86"/>
      <c r="SAZ145" s="86"/>
      <c r="SBA145" s="86"/>
      <c r="SBB145" s="86"/>
      <c r="SBC145" s="86"/>
      <c r="SBD145" s="86"/>
      <c r="SBE145" s="86"/>
      <c r="SBF145" s="86"/>
      <c r="SBG145" s="86"/>
      <c r="SBH145" s="86"/>
      <c r="SBI145" s="86"/>
      <c r="SBJ145" s="86"/>
      <c r="SBK145" s="86"/>
      <c r="SBL145" s="86"/>
      <c r="SBM145" s="86"/>
      <c r="SBN145" s="86"/>
      <c r="SBO145" s="86"/>
      <c r="SBP145" s="86"/>
      <c r="SBQ145" s="86"/>
      <c r="SBR145" s="86"/>
      <c r="SBS145" s="86"/>
      <c r="SBT145" s="86"/>
      <c r="SBU145" s="86"/>
      <c r="SBV145" s="86"/>
      <c r="SBW145" s="86"/>
      <c r="SBX145" s="86"/>
      <c r="SBY145" s="86"/>
      <c r="SBZ145" s="86"/>
      <c r="SCA145" s="86"/>
      <c r="SCB145" s="86"/>
      <c r="SCC145" s="86"/>
      <c r="SCD145" s="86"/>
      <c r="SCE145" s="86"/>
      <c r="SCF145" s="86"/>
      <c r="SCG145" s="86"/>
      <c r="SCH145" s="86"/>
      <c r="SCI145" s="86"/>
      <c r="SCJ145" s="86"/>
      <c r="SCK145" s="86"/>
      <c r="SCL145" s="86"/>
      <c r="SCM145" s="86"/>
      <c r="SCN145" s="86"/>
      <c r="SCO145" s="86"/>
      <c r="SCP145" s="86"/>
      <c r="SCQ145" s="86"/>
      <c r="SCR145" s="86"/>
      <c r="SCS145" s="86"/>
      <c r="SCT145" s="86"/>
      <c r="SCU145" s="86"/>
      <c r="SCV145" s="86"/>
      <c r="SCW145" s="86"/>
      <c r="SCX145" s="86"/>
      <c r="SCY145" s="86"/>
      <c r="SCZ145" s="86"/>
      <c r="SDA145" s="86"/>
      <c r="SDB145" s="86"/>
      <c r="SDC145" s="86"/>
      <c r="SDD145" s="86"/>
      <c r="SDE145" s="86"/>
      <c r="SDF145" s="86"/>
      <c r="SDG145" s="86"/>
      <c r="SDH145" s="86"/>
      <c r="SDI145" s="86"/>
      <c r="SDJ145" s="86"/>
      <c r="SDK145" s="86"/>
      <c r="SDL145" s="86"/>
      <c r="SDM145" s="86"/>
      <c r="SDN145" s="86"/>
      <c r="SDO145" s="86"/>
      <c r="SDP145" s="86"/>
      <c r="SDQ145" s="86"/>
      <c r="SDR145" s="86"/>
      <c r="SDS145" s="86"/>
      <c r="SDT145" s="86"/>
      <c r="SDU145" s="86"/>
      <c r="SDV145" s="86"/>
      <c r="SDW145" s="86"/>
      <c r="SDX145" s="86"/>
      <c r="SDY145" s="86"/>
      <c r="SDZ145" s="86"/>
      <c r="SEA145" s="86"/>
      <c r="SEB145" s="86"/>
      <c r="SEC145" s="86"/>
      <c r="SED145" s="86"/>
      <c r="SEE145" s="86"/>
      <c r="SEF145" s="86"/>
      <c r="SEG145" s="86"/>
      <c r="SEH145" s="86"/>
      <c r="SEI145" s="86"/>
      <c r="SEJ145" s="86"/>
      <c r="SEK145" s="86"/>
      <c r="SEL145" s="86"/>
      <c r="SEM145" s="86"/>
      <c r="SEN145" s="86"/>
      <c r="SEO145" s="86"/>
      <c r="SEP145" s="86"/>
      <c r="SEQ145" s="86"/>
      <c r="SER145" s="86"/>
      <c r="SES145" s="86"/>
      <c r="SET145" s="86"/>
      <c r="SEU145" s="86"/>
      <c r="SEV145" s="86"/>
      <c r="SEW145" s="86"/>
      <c r="SEX145" s="86"/>
      <c r="SEY145" s="86"/>
      <c r="SEZ145" s="86"/>
      <c r="SFA145" s="86"/>
      <c r="SFB145" s="86"/>
      <c r="SFC145" s="86"/>
      <c r="SFD145" s="86"/>
      <c r="SFE145" s="86"/>
      <c r="SFF145" s="86"/>
      <c r="SFG145" s="86"/>
      <c r="SFH145" s="86"/>
      <c r="SFI145" s="86"/>
      <c r="SFJ145" s="86"/>
      <c r="SFK145" s="86"/>
      <c r="SFL145" s="86"/>
      <c r="SFM145" s="86"/>
      <c r="SFN145" s="86"/>
      <c r="SFO145" s="86"/>
      <c r="SFP145" s="86"/>
      <c r="SFQ145" s="86"/>
      <c r="SFR145" s="86"/>
      <c r="SFS145" s="86"/>
      <c r="SFT145" s="86"/>
      <c r="SFU145" s="86"/>
      <c r="SFV145" s="86"/>
      <c r="SFW145" s="86"/>
      <c r="SFX145" s="86"/>
      <c r="SFY145" s="86"/>
      <c r="SFZ145" s="86"/>
      <c r="SGA145" s="86"/>
      <c r="SGB145" s="86"/>
      <c r="SGC145" s="86"/>
      <c r="SGD145" s="86"/>
      <c r="SGE145" s="86"/>
      <c r="SGF145" s="86"/>
      <c r="SGG145" s="86"/>
      <c r="SGH145" s="86"/>
      <c r="SGI145" s="86"/>
      <c r="SGJ145" s="86"/>
      <c r="SGK145" s="86"/>
      <c r="SGL145" s="86"/>
      <c r="SGM145" s="86"/>
      <c r="SGN145" s="86"/>
      <c r="SGO145" s="86"/>
      <c r="SGP145" s="86"/>
      <c r="SGQ145" s="86"/>
      <c r="SGR145" s="86"/>
      <c r="SGS145" s="86"/>
      <c r="SGT145" s="86"/>
      <c r="SGU145" s="86"/>
      <c r="SGV145" s="86"/>
      <c r="SGW145" s="86"/>
      <c r="SGX145" s="86"/>
      <c r="SGY145" s="86"/>
      <c r="SGZ145" s="86"/>
      <c r="SHA145" s="86"/>
      <c r="SHB145" s="86"/>
      <c r="SHC145" s="86"/>
      <c r="SHD145" s="86"/>
      <c r="SHE145" s="86"/>
      <c r="SHF145" s="86"/>
      <c r="SHG145" s="86"/>
      <c r="SHN145" s="86"/>
      <c r="SHO145" s="86"/>
      <c r="SHP145" s="86"/>
      <c r="SHQ145" s="86"/>
      <c r="SHR145" s="86"/>
      <c r="SHS145" s="86"/>
      <c r="SHT145" s="86"/>
      <c r="SHU145" s="86"/>
      <c r="SHV145" s="86"/>
      <c r="SHW145" s="86"/>
      <c r="SHX145" s="86"/>
      <c r="SHY145" s="86"/>
      <c r="SHZ145" s="86"/>
      <c r="SIA145" s="86"/>
      <c r="SIB145" s="86"/>
      <c r="SIC145" s="86"/>
      <c r="SID145" s="86"/>
      <c r="SIE145" s="86"/>
      <c r="SIF145" s="86"/>
      <c r="SIG145" s="86"/>
      <c r="SIH145" s="86"/>
      <c r="SII145" s="86"/>
      <c r="SIJ145" s="86"/>
      <c r="SIK145" s="86"/>
      <c r="SIL145" s="86"/>
      <c r="SIM145" s="86"/>
      <c r="SIN145" s="86"/>
      <c r="SIO145" s="86"/>
      <c r="SIP145" s="86"/>
      <c r="SIQ145" s="86"/>
      <c r="SIR145" s="86"/>
      <c r="SIS145" s="86"/>
      <c r="SIT145" s="86"/>
      <c r="SIU145" s="86"/>
      <c r="SIV145" s="86"/>
      <c r="SIW145" s="86"/>
      <c r="SIX145" s="86"/>
      <c r="SIY145" s="86"/>
      <c r="SIZ145" s="86"/>
      <c r="SJA145" s="86"/>
      <c r="SJB145" s="86"/>
      <c r="SJC145" s="86"/>
      <c r="SJD145" s="86"/>
      <c r="SJE145" s="86"/>
      <c r="SJF145" s="86"/>
      <c r="SJG145" s="86"/>
      <c r="SJH145" s="86"/>
      <c r="SJI145" s="86"/>
      <c r="SJJ145" s="86"/>
      <c r="SJK145" s="86"/>
      <c r="SJL145" s="86"/>
      <c r="SJM145" s="86"/>
      <c r="SJN145" s="86"/>
      <c r="SJO145" s="86"/>
      <c r="SJP145" s="86"/>
      <c r="SJQ145" s="86"/>
      <c r="SJR145" s="86"/>
      <c r="SJS145" s="86"/>
      <c r="SJT145" s="86"/>
      <c r="SJU145" s="86"/>
      <c r="SJV145" s="86"/>
      <c r="SJW145" s="86"/>
      <c r="SJX145" s="86"/>
      <c r="SJY145" s="86"/>
      <c r="SJZ145" s="86"/>
      <c r="SKA145" s="86"/>
      <c r="SKB145" s="86"/>
      <c r="SKC145" s="86"/>
      <c r="SKD145" s="86"/>
      <c r="SKE145" s="86"/>
      <c r="SKF145" s="86"/>
      <c r="SKG145" s="86"/>
      <c r="SKH145" s="86"/>
      <c r="SKI145" s="86"/>
      <c r="SKJ145" s="86"/>
      <c r="SKK145" s="86"/>
      <c r="SKL145" s="86"/>
      <c r="SKM145" s="86"/>
      <c r="SKN145" s="86"/>
      <c r="SKO145" s="86"/>
      <c r="SKP145" s="86"/>
      <c r="SKQ145" s="86"/>
      <c r="SKR145" s="86"/>
      <c r="SKS145" s="86"/>
      <c r="SKT145" s="86"/>
      <c r="SKU145" s="86"/>
      <c r="SKV145" s="86"/>
      <c r="SKW145" s="86"/>
      <c r="SKX145" s="86"/>
      <c r="SKY145" s="86"/>
      <c r="SKZ145" s="86"/>
      <c r="SLA145" s="86"/>
      <c r="SLB145" s="86"/>
      <c r="SLC145" s="86"/>
      <c r="SLD145" s="86"/>
      <c r="SLE145" s="86"/>
      <c r="SLF145" s="86"/>
      <c r="SLG145" s="86"/>
      <c r="SLH145" s="86"/>
      <c r="SLI145" s="86"/>
      <c r="SLJ145" s="86"/>
      <c r="SLK145" s="86"/>
      <c r="SLL145" s="86"/>
      <c r="SLM145" s="86"/>
      <c r="SLN145" s="86"/>
      <c r="SLO145" s="86"/>
      <c r="SLP145" s="86"/>
      <c r="SLQ145" s="86"/>
      <c r="SLR145" s="86"/>
      <c r="SLS145" s="86"/>
      <c r="SLT145" s="86"/>
      <c r="SLU145" s="86"/>
      <c r="SLV145" s="86"/>
      <c r="SLW145" s="86"/>
      <c r="SLX145" s="86"/>
      <c r="SLY145" s="86"/>
      <c r="SLZ145" s="86"/>
      <c r="SMA145" s="86"/>
      <c r="SMB145" s="86"/>
      <c r="SMC145" s="86"/>
      <c r="SMD145" s="86"/>
      <c r="SME145" s="86"/>
      <c r="SMF145" s="86"/>
      <c r="SMG145" s="86"/>
      <c r="SMH145" s="86"/>
      <c r="SMI145" s="86"/>
      <c r="SMJ145" s="86"/>
      <c r="SMK145" s="86"/>
      <c r="SML145" s="86"/>
      <c r="SMM145" s="86"/>
      <c r="SMN145" s="86"/>
      <c r="SMO145" s="86"/>
      <c r="SMP145" s="86"/>
      <c r="SMQ145" s="86"/>
      <c r="SMR145" s="86"/>
      <c r="SMS145" s="86"/>
      <c r="SMT145" s="86"/>
      <c r="SMU145" s="86"/>
      <c r="SMV145" s="86"/>
      <c r="SMW145" s="86"/>
      <c r="SMX145" s="86"/>
      <c r="SMY145" s="86"/>
      <c r="SMZ145" s="86"/>
      <c r="SNA145" s="86"/>
      <c r="SNB145" s="86"/>
      <c r="SNC145" s="86"/>
      <c r="SND145" s="86"/>
      <c r="SNE145" s="86"/>
      <c r="SNF145" s="86"/>
      <c r="SNG145" s="86"/>
      <c r="SNH145" s="86"/>
      <c r="SNI145" s="86"/>
      <c r="SNJ145" s="86"/>
      <c r="SNK145" s="86"/>
      <c r="SNL145" s="86"/>
      <c r="SNM145" s="86"/>
      <c r="SNN145" s="86"/>
      <c r="SNO145" s="86"/>
      <c r="SNP145" s="86"/>
      <c r="SNQ145" s="86"/>
      <c r="SNR145" s="86"/>
      <c r="SNS145" s="86"/>
      <c r="SNT145" s="86"/>
      <c r="SNU145" s="86"/>
      <c r="SNV145" s="86"/>
      <c r="SNW145" s="86"/>
      <c r="SNX145" s="86"/>
      <c r="SNY145" s="86"/>
      <c r="SNZ145" s="86"/>
      <c r="SOA145" s="86"/>
      <c r="SOB145" s="86"/>
      <c r="SOC145" s="86"/>
      <c r="SOD145" s="86"/>
      <c r="SOE145" s="86"/>
      <c r="SOF145" s="86"/>
      <c r="SOG145" s="86"/>
      <c r="SOH145" s="86"/>
      <c r="SOI145" s="86"/>
      <c r="SOJ145" s="86"/>
      <c r="SOK145" s="86"/>
      <c r="SOL145" s="86"/>
      <c r="SOM145" s="86"/>
      <c r="SON145" s="86"/>
      <c r="SOO145" s="86"/>
      <c r="SOP145" s="86"/>
      <c r="SOQ145" s="86"/>
      <c r="SOR145" s="86"/>
      <c r="SOS145" s="86"/>
      <c r="SOT145" s="86"/>
      <c r="SOU145" s="86"/>
      <c r="SOV145" s="86"/>
      <c r="SOW145" s="86"/>
      <c r="SOX145" s="86"/>
      <c r="SOY145" s="86"/>
      <c r="SOZ145" s="86"/>
      <c r="SPA145" s="86"/>
      <c r="SPB145" s="86"/>
      <c r="SPC145" s="86"/>
      <c r="SPD145" s="86"/>
      <c r="SPE145" s="86"/>
      <c r="SPF145" s="86"/>
      <c r="SPG145" s="86"/>
      <c r="SPH145" s="86"/>
      <c r="SPI145" s="86"/>
      <c r="SPJ145" s="86"/>
      <c r="SPK145" s="86"/>
      <c r="SPL145" s="86"/>
      <c r="SPM145" s="86"/>
      <c r="SPN145" s="86"/>
      <c r="SPO145" s="86"/>
      <c r="SPP145" s="86"/>
      <c r="SPQ145" s="86"/>
      <c r="SPR145" s="86"/>
      <c r="SPS145" s="86"/>
      <c r="SPT145" s="86"/>
      <c r="SPU145" s="86"/>
      <c r="SPV145" s="86"/>
      <c r="SPW145" s="86"/>
      <c r="SPX145" s="86"/>
      <c r="SPY145" s="86"/>
      <c r="SPZ145" s="86"/>
      <c r="SQA145" s="86"/>
      <c r="SQB145" s="86"/>
      <c r="SQC145" s="86"/>
      <c r="SQD145" s="86"/>
      <c r="SQE145" s="86"/>
      <c r="SQF145" s="86"/>
      <c r="SQG145" s="86"/>
      <c r="SQH145" s="86"/>
      <c r="SQI145" s="86"/>
      <c r="SQJ145" s="86"/>
      <c r="SQK145" s="86"/>
      <c r="SQL145" s="86"/>
      <c r="SQM145" s="86"/>
      <c r="SQN145" s="86"/>
      <c r="SQO145" s="86"/>
      <c r="SQP145" s="86"/>
      <c r="SQQ145" s="86"/>
      <c r="SQR145" s="86"/>
      <c r="SQS145" s="86"/>
      <c r="SQT145" s="86"/>
      <c r="SQU145" s="86"/>
      <c r="SQV145" s="86"/>
      <c r="SQW145" s="86"/>
      <c r="SQX145" s="86"/>
      <c r="SQY145" s="86"/>
      <c r="SQZ145" s="86"/>
      <c r="SRA145" s="86"/>
      <c r="SRB145" s="86"/>
      <c r="SRC145" s="86"/>
      <c r="SRJ145" s="86"/>
      <c r="SRK145" s="86"/>
      <c r="SRL145" s="86"/>
      <c r="SRM145" s="86"/>
      <c r="SRN145" s="86"/>
      <c r="SRO145" s="86"/>
      <c r="SRP145" s="86"/>
      <c r="SRQ145" s="86"/>
      <c r="SRR145" s="86"/>
      <c r="SRS145" s="86"/>
      <c r="SRT145" s="86"/>
      <c r="SRU145" s="86"/>
      <c r="SRV145" s="86"/>
      <c r="SRW145" s="86"/>
      <c r="SRX145" s="86"/>
      <c r="SRY145" s="86"/>
      <c r="SRZ145" s="86"/>
      <c r="SSA145" s="86"/>
      <c r="SSB145" s="86"/>
      <c r="SSC145" s="86"/>
      <c r="SSD145" s="86"/>
      <c r="SSE145" s="86"/>
      <c r="SSF145" s="86"/>
      <c r="SSG145" s="86"/>
      <c r="SSH145" s="86"/>
      <c r="SSI145" s="86"/>
      <c r="SSJ145" s="86"/>
      <c r="SSK145" s="86"/>
      <c r="SSL145" s="86"/>
      <c r="SSM145" s="86"/>
      <c r="SSN145" s="86"/>
      <c r="SSO145" s="86"/>
      <c r="SSP145" s="86"/>
      <c r="SSQ145" s="86"/>
      <c r="SSR145" s="86"/>
      <c r="SSS145" s="86"/>
      <c r="SST145" s="86"/>
      <c r="SSU145" s="86"/>
      <c r="SSV145" s="86"/>
      <c r="SSW145" s="86"/>
      <c r="SSX145" s="86"/>
      <c r="SSY145" s="86"/>
      <c r="SSZ145" s="86"/>
      <c r="STA145" s="86"/>
      <c r="STB145" s="86"/>
      <c r="STC145" s="86"/>
      <c r="STD145" s="86"/>
      <c r="STE145" s="86"/>
      <c r="STF145" s="86"/>
      <c r="STG145" s="86"/>
      <c r="STH145" s="86"/>
      <c r="STI145" s="86"/>
      <c r="STJ145" s="86"/>
      <c r="STK145" s="86"/>
      <c r="STL145" s="86"/>
      <c r="STM145" s="86"/>
      <c r="STN145" s="86"/>
      <c r="STO145" s="86"/>
      <c r="STP145" s="86"/>
      <c r="STQ145" s="86"/>
      <c r="STR145" s="86"/>
      <c r="STS145" s="86"/>
      <c r="STT145" s="86"/>
      <c r="STU145" s="86"/>
      <c r="STV145" s="86"/>
      <c r="STW145" s="86"/>
      <c r="STX145" s="86"/>
      <c r="STY145" s="86"/>
      <c r="STZ145" s="86"/>
      <c r="SUA145" s="86"/>
      <c r="SUB145" s="86"/>
      <c r="SUC145" s="86"/>
      <c r="SUD145" s="86"/>
      <c r="SUE145" s="86"/>
      <c r="SUF145" s="86"/>
      <c r="SUG145" s="86"/>
      <c r="SUH145" s="86"/>
      <c r="SUI145" s="86"/>
      <c r="SUJ145" s="86"/>
      <c r="SUK145" s="86"/>
      <c r="SUL145" s="86"/>
      <c r="SUM145" s="86"/>
      <c r="SUN145" s="86"/>
      <c r="SUO145" s="86"/>
      <c r="SUP145" s="86"/>
      <c r="SUQ145" s="86"/>
      <c r="SUR145" s="86"/>
      <c r="SUS145" s="86"/>
      <c r="SUT145" s="86"/>
      <c r="SUU145" s="86"/>
      <c r="SUV145" s="86"/>
      <c r="SUW145" s="86"/>
      <c r="SUX145" s="86"/>
      <c r="SUY145" s="86"/>
      <c r="SUZ145" s="86"/>
      <c r="SVA145" s="86"/>
      <c r="SVB145" s="86"/>
      <c r="SVC145" s="86"/>
      <c r="SVD145" s="86"/>
      <c r="SVE145" s="86"/>
      <c r="SVF145" s="86"/>
      <c r="SVG145" s="86"/>
      <c r="SVH145" s="86"/>
      <c r="SVI145" s="86"/>
      <c r="SVJ145" s="86"/>
      <c r="SVK145" s="86"/>
      <c r="SVL145" s="86"/>
      <c r="SVM145" s="86"/>
      <c r="SVN145" s="86"/>
      <c r="SVO145" s="86"/>
      <c r="SVP145" s="86"/>
      <c r="SVQ145" s="86"/>
      <c r="SVR145" s="86"/>
      <c r="SVS145" s="86"/>
      <c r="SVT145" s="86"/>
      <c r="SVU145" s="86"/>
      <c r="SVV145" s="86"/>
      <c r="SVW145" s="86"/>
      <c r="SVX145" s="86"/>
      <c r="SVY145" s="86"/>
      <c r="SVZ145" s="86"/>
      <c r="SWA145" s="86"/>
      <c r="SWB145" s="86"/>
      <c r="SWC145" s="86"/>
      <c r="SWD145" s="86"/>
      <c r="SWE145" s="86"/>
      <c r="SWF145" s="86"/>
      <c r="SWG145" s="86"/>
      <c r="SWH145" s="86"/>
      <c r="SWI145" s="86"/>
      <c r="SWJ145" s="86"/>
      <c r="SWK145" s="86"/>
      <c r="SWL145" s="86"/>
      <c r="SWM145" s="86"/>
      <c r="SWN145" s="86"/>
      <c r="SWO145" s="86"/>
      <c r="SWP145" s="86"/>
      <c r="SWQ145" s="86"/>
      <c r="SWR145" s="86"/>
      <c r="SWS145" s="86"/>
      <c r="SWT145" s="86"/>
      <c r="SWU145" s="86"/>
      <c r="SWV145" s="86"/>
      <c r="SWW145" s="86"/>
      <c r="SWX145" s="86"/>
      <c r="SWY145" s="86"/>
      <c r="SWZ145" s="86"/>
      <c r="SXA145" s="86"/>
      <c r="SXB145" s="86"/>
      <c r="SXC145" s="86"/>
      <c r="SXD145" s="86"/>
      <c r="SXE145" s="86"/>
      <c r="SXF145" s="86"/>
      <c r="SXG145" s="86"/>
      <c r="SXH145" s="86"/>
      <c r="SXI145" s="86"/>
      <c r="SXJ145" s="86"/>
      <c r="SXK145" s="86"/>
      <c r="SXL145" s="86"/>
      <c r="SXM145" s="86"/>
      <c r="SXN145" s="86"/>
      <c r="SXO145" s="86"/>
      <c r="SXP145" s="86"/>
      <c r="SXQ145" s="86"/>
      <c r="SXR145" s="86"/>
      <c r="SXS145" s="86"/>
      <c r="SXT145" s="86"/>
      <c r="SXU145" s="86"/>
      <c r="SXV145" s="86"/>
      <c r="SXW145" s="86"/>
      <c r="SXX145" s="86"/>
      <c r="SXY145" s="86"/>
      <c r="SXZ145" s="86"/>
      <c r="SYA145" s="86"/>
      <c r="SYB145" s="86"/>
      <c r="SYC145" s="86"/>
      <c r="SYD145" s="86"/>
      <c r="SYE145" s="86"/>
      <c r="SYF145" s="86"/>
      <c r="SYG145" s="86"/>
      <c r="SYH145" s="86"/>
      <c r="SYI145" s="86"/>
      <c r="SYJ145" s="86"/>
      <c r="SYK145" s="86"/>
      <c r="SYL145" s="86"/>
      <c r="SYM145" s="86"/>
      <c r="SYN145" s="86"/>
      <c r="SYO145" s="86"/>
      <c r="SYP145" s="86"/>
      <c r="SYQ145" s="86"/>
      <c r="SYR145" s="86"/>
      <c r="SYS145" s="86"/>
      <c r="SYT145" s="86"/>
      <c r="SYU145" s="86"/>
      <c r="SYV145" s="86"/>
      <c r="SYW145" s="86"/>
      <c r="SYX145" s="86"/>
      <c r="SYY145" s="86"/>
      <c r="SYZ145" s="86"/>
      <c r="SZA145" s="86"/>
      <c r="SZB145" s="86"/>
      <c r="SZC145" s="86"/>
      <c r="SZD145" s="86"/>
      <c r="SZE145" s="86"/>
      <c r="SZF145" s="86"/>
      <c r="SZG145" s="86"/>
      <c r="SZH145" s="86"/>
      <c r="SZI145" s="86"/>
      <c r="SZJ145" s="86"/>
      <c r="SZK145" s="86"/>
      <c r="SZL145" s="86"/>
      <c r="SZM145" s="86"/>
      <c r="SZN145" s="86"/>
      <c r="SZO145" s="86"/>
      <c r="SZP145" s="86"/>
      <c r="SZQ145" s="86"/>
      <c r="SZR145" s="86"/>
      <c r="SZS145" s="86"/>
      <c r="SZT145" s="86"/>
      <c r="SZU145" s="86"/>
      <c r="SZV145" s="86"/>
      <c r="SZW145" s="86"/>
      <c r="SZX145" s="86"/>
      <c r="SZY145" s="86"/>
      <c r="SZZ145" s="86"/>
      <c r="TAA145" s="86"/>
      <c r="TAB145" s="86"/>
      <c r="TAC145" s="86"/>
      <c r="TAD145" s="86"/>
      <c r="TAE145" s="86"/>
      <c r="TAF145" s="86"/>
      <c r="TAG145" s="86"/>
      <c r="TAH145" s="86"/>
      <c r="TAI145" s="86"/>
      <c r="TAJ145" s="86"/>
      <c r="TAK145" s="86"/>
      <c r="TAL145" s="86"/>
      <c r="TAM145" s="86"/>
      <c r="TAN145" s="86"/>
      <c r="TAO145" s="86"/>
      <c r="TAP145" s="86"/>
      <c r="TAQ145" s="86"/>
      <c r="TAR145" s="86"/>
      <c r="TAS145" s="86"/>
      <c r="TAT145" s="86"/>
      <c r="TAU145" s="86"/>
      <c r="TAV145" s="86"/>
      <c r="TAW145" s="86"/>
      <c r="TAX145" s="86"/>
      <c r="TAY145" s="86"/>
      <c r="TBF145" s="86"/>
      <c r="TBG145" s="86"/>
      <c r="TBH145" s="86"/>
      <c r="TBI145" s="86"/>
      <c r="TBJ145" s="86"/>
      <c r="TBK145" s="86"/>
      <c r="TBL145" s="86"/>
      <c r="TBM145" s="86"/>
      <c r="TBN145" s="86"/>
      <c r="TBO145" s="86"/>
      <c r="TBP145" s="86"/>
      <c r="TBQ145" s="86"/>
      <c r="TBR145" s="86"/>
      <c r="TBS145" s="86"/>
      <c r="TBT145" s="86"/>
      <c r="TBU145" s="86"/>
      <c r="TBV145" s="86"/>
      <c r="TBW145" s="86"/>
      <c r="TBX145" s="86"/>
      <c r="TBY145" s="86"/>
      <c r="TBZ145" s="86"/>
      <c r="TCA145" s="86"/>
      <c r="TCB145" s="86"/>
      <c r="TCC145" s="86"/>
      <c r="TCD145" s="86"/>
      <c r="TCE145" s="86"/>
      <c r="TCF145" s="86"/>
      <c r="TCG145" s="86"/>
      <c r="TCH145" s="86"/>
      <c r="TCI145" s="86"/>
      <c r="TCJ145" s="86"/>
      <c r="TCK145" s="86"/>
      <c r="TCL145" s="86"/>
      <c r="TCM145" s="86"/>
      <c r="TCN145" s="86"/>
      <c r="TCO145" s="86"/>
      <c r="TCP145" s="86"/>
      <c r="TCQ145" s="86"/>
      <c r="TCR145" s="86"/>
      <c r="TCS145" s="86"/>
      <c r="TCT145" s="86"/>
      <c r="TCU145" s="86"/>
      <c r="TCV145" s="86"/>
      <c r="TCW145" s="86"/>
      <c r="TCX145" s="86"/>
      <c r="TCY145" s="86"/>
      <c r="TCZ145" s="86"/>
      <c r="TDA145" s="86"/>
      <c r="TDB145" s="86"/>
      <c r="TDC145" s="86"/>
      <c r="TDD145" s="86"/>
      <c r="TDE145" s="86"/>
      <c r="TDF145" s="86"/>
      <c r="TDG145" s="86"/>
      <c r="TDH145" s="86"/>
      <c r="TDI145" s="86"/>
      <c r="TDJ145" s="86"/>
      <c r="TDK145" s="86"/>
      <c r="TDL145" s="86"/>
      <c r="TDM145" s="86"/>
      <c r="TDN145" s="86"/>
      <c r="TDO145" s="86"/>
      <c r="TDP145" s="86"/>
      <c r="TDQ145" s="86"/>
      <c r="TDR145" s="86"/>
      <c r="TDS145" s="86"/>
      <c r="TDT145" s="86"/>
      <c r="TDU145" s="86"/>
      <c r="TDV145" s="86"/>
      <c r="TDW145" s="86"/>
      <c r="TDX145" s="86"/>
      <c r="TDY145" s="86"/>
      <c r="TDZ145" s="86"/>
      <c r="TEA145" s="86"/>
      <c r="TEB145" s="86"/>
      <c r="TEC145" s="86"/>
      <c r="TED145" s="86"/>
      <c r="TEE145" s="86"/>
      <c r="TEF145" s="86"/>
      <c r="TEG145" s="86"/>
      <c r="TEH145" s="86"/>
      <c r="TEI145" s="86"/>
      <c r="TEJ145" s="86"/>
      <c r="TEK145" s="86"/>
      <c r="TEL145" s="86"/>
      <c r="TEM145" s="86"/>
      <c r="TEN145" s="86"/>
      <c r="TEO145" s="86"/>
      <c r="TEP145" s="86"/>
      <c r="TEQ145" s="86"/>
      <c r="TER145" s="86"/>
      <c r="TES145" s="86"/>
      <c r="TET145" s="86"/>
      <c r="TEU145" s="86"/>
      <c r="TEV145" s="86"/>
      <c r="TEW145" s="86"/>
      <c r="TEX145" s="86"/>
      <c r="TEY145" s="86"/>
      <c r="TEZ145" s="86"/>
      <c r="TFA145" s="86"/>
      <c r="TFB145" s="86"/>
      <c r="TFC145" s="86"/>
      <c r="TFD145" s="86"/>
      <c r="TFE145" s="86"/>
      <c r="TFF145" s="86"/>
      <c r="TFG145" s="86"/>
      <c r="TFH145" s="86"/>
      <c r="TFI145" s="86"/>
      <c r="TFJ145" s="86"/>
      <c r="TFK145" s="86"/>
      <c r="TFL145" s="86"/>
      <c r="TFM145" s="86"/>
      <c r="TFN145" s="86"/>
      <c r="TFO145" s="86"/>
      <c r="TFP145" s="86"/>
      <c r="TFQ145" s="86"/>
      <c r="TFR145" s="86"/>
      <c r="TFS145" s="86"/>
      <c r="TFT145" s="86"/>
      <c r="TFU145" s="86"/>
      <c r="TFV145" s="86"/>
      <c r="TFW145" s="86"/>
      <c r="TFX145" s="86"/>
      <c r="TFY145" s="86"/>
      <c r="TFZ145" s="86"/>
      <c r="TGA145" s="86"/>
      <c r="TGB145" s="86"/>
      <c r="TGC145" s="86"/>
      <c r="TGD145" s="86"/>
      <c r="TGE145" s="86"/>
      <c r="TGF145" s="86"/>
      <c r="TGG145" s="86"/>
      <c r="TGH145" s="86"/>
      <c r="TGI145" s="86"/>
      <c r="TGJ145" s="86"/>
      <c r="TGK145" s="86"/>
      <c r="TGL145" s="86"/>
      <c r="TGM145" s="86"/>
      <c r="TGN145" s="86"/>
      <c r="TGO145" s="86"/>
      <c r="TGP145" s="86"/>
      <c r="TGQ145" s="86"/>
      <c r="TGR145" s="86"/>
      <c r="TGS145" s="86"/>
      <c r="TGT145" s="86"/>
      <c r="TGU145" s="86"/>
      <c r="TGV145" s="86"/>
      <c r="TGW145" s="86"/>
      <c r="TGX145" s="86"/>
      <c r="TGY145" s="86"/>
      <c r="TGZ145" s="86"/>
      <c r="THA145" s="86"/>
      <c r="THB145" s="86"/>
      <c r="THC145" s="86"/>
      <c r="THD145" s="86"/>
      <c r="THE145" s="86"/>
      <c r="THF145" s="86"/>
      <c r="THG145" s="86"/>
      <c r="THH145" s="86"/>
      <c r="THI145" s="86"/>
      <c r="THJ145" s="86"/>
      <c r="THK145" s="86"/>
      <c r="THL145" s="86"/>
      <c r="THM145" s="86"/>
      <c r="THN145" s="86"/>
      <c r="THO145" s="86"/>
      <c r="THP145" s="86"/>
      <c r="THQ145" s="86"/>
      <c r="THR145" s="86"/>
      <c r="THS145" s="86"/>
      <c r="THT145" s="86"/>
      <c r="THU145" s="86"/>
      <c r="THV145" s="86"/>
      <c r="THW145" s="86"/>
      <c r="THX145" s="86"/>
      <c r="THY145" s="86"/>
      <c r="THZ145" s="86"/>
      <c r="TIA145" s="86"/>
      <c r="TIB145" s="86"/>
      <c r="TIC145" s="86"/>
      <c r="TID145" s="86"/>
      <c r="TIE145" s="86"/>
      <c r="TIF145" s="86"/>
      <c r="TIG145" s="86"/>
      <c r="TIH145" s="86"/>
      <c r="TII145" s="86"/>
      <c r="TIJ145" s="86"/>
      <c r="TIK145" s="86"/>
      <c r="TIL145" s="86"/>
      <c r="TIM145" s="86"/>
      <c r="TIN145" s="86"/>
      <c r="TIO145" s="86"/>
      <c r="TIP145" s="86"/>
      <c r="TIQ145" s="86"/>
      <c r="TIR145" s="86"/>
      <c r="TIS145" s="86"/>
      <c r="TIT145" s="86"/>
      <c r="TIU145" s="86"/>
      <c r="TIV145" s="86"/>
      <c r="TIW145" s="86"/>
      <c r="TIX145" s="86"/>
      <c r="TIY145" s="86"/>
      <c r="TIZ145" s="86"/>
      <c r="TJA145" s="86"/>
      <c r="TJB145" s="86"/>
      <c r="TJC145" s="86"/>
      <c r="TJD145" s="86"/>
      <c r="TJE145" s="86"/>
      <c r="TJF145" s="86"/>
      <c r="TJG145" s="86"/>
      <c r="TJH145" s="86"/>
      <c r="TJI145" s="86"/>
      <c r="TJJ145" s="86"/>
      <c r="TJK145" s="86"/>
      <c r="TJL145" s="86"/>
      <c r="TJM145" s="86"/>
      <c r="TJN145" s="86"/>
      <c r="TJO145" s="86"/>
      <c r="TJP145" s="86"/>
      <c r="TJQ145" s="86"/>
      <c r="TJR145" s="86"/>
      <c r="TJS145" s="86"/>
      <c r="TJT145" s="86"/>
      <c r="TJU145" s="86"/>
      <c r="TJV145" s="86"/>
      <c r="TJW145" s="86"/>
      <c r="TJX145" s="86"/>
      <c r="TJY145" s="86"/>
      <c r="TJZ145" s="86"/>
      <c r="TKA145" s="86"/>
      <c r="TKB145" s="86"/>
      <c r="TKC145" s="86"/>
      <c r="TKD145" s="86"/>
      <c r="TKE145" s="86"/>
      <c r="TKF145" s="86"/>
      <c r="TKG145" s="86"/>
      <c r="TKH145" s="86"/>
      <c r="TKI145" s="86"/>
      <c r="TKJ145" s="86"/>
      <c r="TKK145" s="86"/>
      <c r="TKL145" s="86"/>
      <c r="TKM145" s="86"/>
      <c r="TKN145" s="86"/>
      <c r="TKO145" s="86"/>
      <c r="TKP145" s="86"/>
      <c r="TKQ145" s="86"/>
      <c r="TKR145" s="86"/>
      <c r="TKS145" s="86"/>
      <c r="TKT145" s="86"/>
      <c r="TKU145" s="86"/>
      <c r="TLB145" s="86"/>
      <c r="TLC145" s="86"/>
      <c r="TLD145" s="86"/>
      <c r="TLE145" s="86"/>
      <c r="TLF145" s="86"/>
      <c r="TLG145" s="86"/>
      <c r="TLH145" s="86"/>
      <c r="TLI145" s="86"/>
      <c r="TLJ145" s="86"/>
      <c r="TLK145" s="86"/>
      <c r="TLL145" s="86"/>
      <c r="TLM145" s="86"/>
      <c r="TLN145" s="86"/>
      <c r="TLO145" s="86"/>
      <c r="TLP145" s="86"/>
      <c r="TLQ145" s="86"/>
      <c r="TLR145" s="86"/>
      <c r="TLS145" s="86"/>
      <c r="TLT145" s="86"/>
      <c r="TLU145" s="86"/>
      <c r="TLV145" s="86"/>
      <c r="TLW145" s="86"/>
      <c r="TLX145" s="86"/>
      <c r="TLY145" s="86"/>
      <c r="TLZ145" s="86"/>
      <c r="TMA145" s="86"/>
      <c r="TMB145" s="86"/>
      <c r="TMC145" s="86"/>
      <c r="TMD145" s="86"/>
      <c r="TME145" s="86"/>
      <c r="TMF145" s="86"/>
      <c r="TMG145" s="86"/>
      <c r="TMH145" s="86"/>
      <c r="TMI145" s="86"/>
      <c r="TMJ145" s="86"/>
      <c r="TMK145" s="86"/>
      <c r="TML145" s="86"/>
      <c r="TMM145" s="86"/>
      <c r="TMN145" s="86"/>
      <c r="TMO145" s="86"/>
      <c r="TMP145" s="86"/>
      <c r="TMQ145" s="86"/>
      <c r="TMR145" s="86"/>
      <c r="TMS145" s="86"/>
      <c r="TMT145" s="86"/>
      <c r="TMU145" s="86"/>
      <c r="TMV145" s="86"/>
      <c r="TMW145" s="86"/>
      <c r="TMX145" s="86"/>
      <c r="TMY145" s="86"/>
      <c r="TMZ145" s="86"/>
      <c r="TNA145" s="86"/>
      <c r="TNB145" s="86"/>
      <c r="TNC145" s="86"/>
      <c r="TND145" s="86"/>
      <c r="TNE145" s="86"/>
      <c r="TNF145" s="86"/>
      <c r="TNG145" s="86"/>
      <c r="TNH145" s="86"/>
      <c r="TNI145" s="86"/>
      <c r="TNJ145" s="86"/>
      <c r="TNK145" s="86"/>
      <c r="TNL145" s="86"/>
      <c r="TNM145" s="86"/>
      <c r="TNN145" s="86"/>
      <c r="TNO145" s="86"/>
      <c r="TNP145" s="86"/>
      <c r="TNQ145" s="86"/>
      <c r="TNR145" s="86"/>
      <c r="TNS145" s="86"/>
      <c r="TNT145" s="86"/>
      <c r="TNU145" s="86"/>
      <c r="TNV145" s="86"/>
      <c r="TNW145" s="86"/>
      <c r="TNX145" s="86"/>
      <c r="TNY145" s="86"/>
      <c r="TNZ145" s="86"/>
      <c r="TOA145" s="86"/>
      <c r="TOB145" s="86"/>
      <c r="TOC145" s="86"/>
      <c r="TOD145" s="86"/>
      <c r="TOE145" s="86"/>
      <c r="TOF145" s="86"/>
      <c r="TOG145" s="86"/>
      <c r="TOH145" s="86"/>
      <c r="TOI145" s="86"/>
      <c r="TOJ145" s="86"/>
      <c r="TOK145" s="86"/>
      <c r="TOL145" s="86"/>
      <c r="TOM145" s="86"/>
      <c r="TON145" s="86"/>
      <c r="TOO145" s="86"/>
      <c r="TOP145" s="86"/>
      <c r="TOQ145" s="86"/>
      <c r="TOR145" s="86"/>
      <c r="TOS145" s="86"/>
      <c r="TOT145" s="86"/>
      <c r="TOU145" s="86"/>
      <c r="TOV145" s="86"/>
      <c r="TOW145" s="86"/>
      <c r="TOX145" s="86"/>
      <c r="TOY145" s="86"/>
      <c r="TOZ145" s="86"/>
      <c r="TPA145" s="86"/>
      <c r="TPB145" s="86"/>
      <c r="TPC145" s="86"/>
      <c r="TPD145" s="86"/>
      <c r="TPE145" s="86"/>
      <c r="TPF145" s="86"/>
      <c r="TPG145" s="86"/>
      <c r="TPH145" s="86"/>
      <c r="TPI145" s="86"/>
      <c r="TPJ145" s="86"/>
      <c r="TPK145" s="86"/>
      <c r="TPL145" s="86"/>
      <c r="TPM145" s="86"/>
      <c r="TPN145" s="86"/>
      <c r="TPO145" s="86"/>
      <c r="TPP145" s="86"/>
      <c r="TPQ145" s="86"/>
      <c r="TPR145" s="86"/>
      <c r="TPS145" s="86"/>
      <c r="TPT145" s="86"/>
      <c r="TPU145" s="86"/>
      <c r="TPV145" s="86"/>
      <c r="TPW145" s="86"/>
      <c r="TPX145" s="86"/>
      <c r="TPY145" s="86"/>
      <c r="TPZ145" s="86"/>
      <c r="TQA145" s="86"/>
      <c r="TQB145" s="86"/>
      <c r="TQC145" s="86"/>
      <c r="TQD145" s="86"/>
      <c r="TQE145" s="86"/>
      <c r="TQF145" s="86"/>
      <c r="TQG145" s="86"/>
      <c r="TQH145" s="86"/>
      <c r="TQI145" s="86"/>
      <c r="TQJ145" s="86"/>
      <c r="TQK145" s="86"/>
      <c r="TQL145" s="86"/>
      <c r="TQM145" s="86"/>
      <c r="TQN145" s="86"/>
      <c r="TQO145" s="86"/>
      <c r="TQP145" s="86"/>
      <c r="TQQ145" s="86"/>
      <c r="TQR145" s="86"/>
      <c r="TQS145" s="86"/>
      <c r="TQT145" s="86"/>
      <c r="TQU145" s="86"/>
      <c r="TQV145" s="86"/>
      <c r="TQW145" s="86"/>
      <c r="TQX145" s="86"/>
      <c r="TQY145" s="86"/>
      <c r="TQZ145" s="86"/>
      <c r="TRA145" s="86"/>
      <c r="TRB145" s="86"/>
      <c r="TRC145" s="86"/>
      <c r="TRD145" s="86"/>
      <c r="TRE145" s="86"/>
      <c r="TRF145" s="86"/>
      <c r="TRG145" s="86"/>
      <c r="TRH145" s="86"/>
      <c r="TRI145" s="86"/>
      <c r="TRJ145" s="86"/>
      <c r="TRK145" s="86"/>
      <c r="TRL145" s="86"/>
      <c r="TRM145" s="86"/>
      <c r="TRN145" s="86"/>
      <c r="TRO145" s="86"/>
      <c r="TRP145" s="86"/>
      <c r="TRQ145" s="86"/>
      <c r="TRR145" s="86"/>
      <c r="TRS145" s="86"/>
      <c r="TRT145" s="86"/>
      <c r="TRU145" s="86"/>
      <c r="TRV145" s="86"/>
      <c r="TRW145" s="86"/>
      <c r="TRX145" s="86"/>
      <c r="TRY145" s="86"/>
      <c r="TRZ145" s="86"/>
      <c r="TSA145" s="86"/>
      <c r="TSB145" s="86"/>
      <c r="TSC145" s="86"/>
      <c r="TSD145" s="86"/>
      <c r="TSE145" s="86"/>
      <c r="TSF145" s="86"/>
      <c r="TSG145" s="86"/>
      <c r="TSH145" s="86"/>
      <c r="TSI145" s="86"/>
      <c r="TSJ145" s="86"/>
      <c r="TSK145" s="86"/>
      <c r="TSL145" s="86"/>
      <c r="TSM145" s="86"/>
      <c r="TSN145" s="86"/>
      <c r="TSO145" s="86"/>
      <c r="TSP145" s="86"/>
      <c r="TSQ145" s="86"/>
      <c r="TSR145" s="86"/>
      <c r="TSS145" s="86"/>
      <c r="TST145" s="86"/>
      <c r="TSU145" s="86"/>
      <c r="TSV145" s="86"/>
      <c r="TSW145" s="86"/>
      <c r="TSX145" s="86"/>
      <c r="TSY145" s="86"/>
      <c r="TSZ145" s="86"/>
      <c r="TTA145" s="86"/>
      <c r="TTB145" s="86"/>
      <c r="TTC145" s="86"/>
      <c r="TTD145" s="86"/>
      <c r="TTE145" s="86"/>
      <c r="TTF145" s="86"/>
      <c r="TTG145" s="86"/>
      <c r="TTH145" s="86"/>
      <c r="TTI145" s="86"/>
      <c r="TTJ145" s="86"/>
      <c r="TTK145" s="86"/>
      <c r="TTL145" s="86"/>
      <c r="TTM145" s="86"/>
      <c r="TTN145" s="86"/>
      <c r="TTO145" s="86"/>
      <c r="TTP145" s="86"/>
      <c r="TTQ145" s="86"/>
      <c r="TTR145" s="86"/>
      <c r="TTS145" s="86"/>
      <c r="TTT145" s="86"/>
      <c r="TTU145" s="86"/>
      <c r="TTV145" s="86"/>
      <c r="TTW145" s="86"/>
      <c r="TTX145" s="86"/>
      <c r="TTY145" s="86"/>
      <c r="TTZ145" s="86"/>
      <c r="TUA145" s="86"/>
      <c r="TUB145" s="86"/>
      <c r="TUC145" s="86"/>
      <c r="TUD145" s="86"/>
      <c r="TUE145" s="86"/>
      <c r="TUF145" s="86"/>
      <c r="TUG145" s="86"/>
      <c r="TUH145" s="86"/>
      <c r="TUI145" s="86"/>
      <c r="TUJ145" s="86"/>
      <c r="TUK145" s="86"/>
      <c r="TUL145" s="86"/>
      <c r="TUM145" s="86"/>
      <c r="TUN145" s="86"/>
      <c r="TUO145" s="86"/>
      <c r="TUP145" s="86"/>
      <c r="TUQ145" s="86"/>
      <c r="TUX145" s="86"/>
      <c r="TUY145" s="86"/>
      <c r="TUZ145" s="86"/>
      <c r="TVA145" s="86"/>
      <c r="TVB145" s="86"/>
      <c r="TVC145" s="86"/>
      <c r="TVD145" s="86"/>
      <c r="TVE145" s="86"/>
      <c r="TVF145" s="86"/>
      <c r="TVG145" s="86"/>
      <c r="TVH145" s="86"/>
      <c r="TVI145" s="86"/>
      <c r="TVJ145" s="86"/>
      <c r="TVK145" s="86"/>
      <c r="TVL145" s="86"/>
      <c r="TVM145" s="86"/>
      <c r="TVN145" s="86"/>
      <c r="TVO145" s="86"/>
      <c r="TVP145" s="86"/>
      <c r="TVQ145" s="86"/>
      <c r="TVR145" s="86"/>
      <c r="TVS145" s="86"/>
      <c r="TVT145" s="86"/>
      <c r="TVU145" s="86"/>
      <c r="TVV145" s="86"/>
      <c r="TVW145" s="86"/>
      <c r="TVX145" s="86"/>
      <c r="TVY145" s="86"/>
      <c r="TVZ145" s="86"/>
      <c r="TWA145" s="86"/>
      <c r="TWB145" s="86"/>
      <c r="TWC145" s="86"/>
      <c r="TWD145" s="86"/>
      <c r="TWE145" s="86"/>
      <c r="TWF145" s="86"/>
      <c r="TWG145" s="86"/>
      <c r="TWH145" s="86"/>
      <c r="TWI145" s="86"/>
      <c r="TWJ145" s="86"/>
      <c r="TWK145" s="86"/>
      <c r="TWL145" s="86"/>
      <c r="TWM145" s="86"/>
      <c r="TWN145" s="86"/>
      <c r="TWO145" s="86"/>
      <c r="TWP145" s="86"/>
      <c r="TWQ145" s="86"/>
      <c r="TWR145" s="86"/>
      <c r="TWS145" s="86"/>
      <c r="TWT145" s="86"/>
      <c r="TWU145" s="86"/>
      <c r="TWV145" s="86"/>
      <c r="TWW145" s="86"/>
      <c r="TWX145" s="86"/>
      <c r="TWY145" s="86"/>
      <c r="TWZ145" s="86"/>
      <c r="TXA145" s="86"/>
      <c r="TXB145" s="86"/>
      <c r="TXC145" s="86"/>
      <c r="TXD145" s="86"/>
      <c r="TXE145" s="86"/>
      <c r="TXF145" s="86"/>
      <c r="TXG145" s="86"/>
      <c r="TXH145" s="86"/>
      <c r="TXI145" s="86"/>
      <c r="TXJ145" s="86"/>
      <c r="TXK145" s="86"/>
      <c r="TXL145" s="86"/>
      <c r="TXM145" s="86"/>
      <c r="TXN145" s="86"/>
      <c r="TXO145" s="86"/>
      <c r="TXP145" s="86"/>
      <c r="TXQ145" s="86"/>
      <c r="TXR145" s="86"/>
      <c r="TXS145" s="86"/>
      <c r="TXT145" s="86"/>
      <c r="TXU145" s="86"/>
      <c r="TXV145" s="86"/>
      <c r="TXW145" s="86"/>
      <c r="TXX145" s="86"/>
      <c r="TXY145" s="86"/>
      <c r="TXZ145" s="86"/>
      <c r="TYA145" s="86"/>
      <c r="TYB145" s="86"/>
      <c r="TYC145" s="86"/>
      <c r="TYD145" s="86"/>
      <c r="TYE145" s="86"/>
      <c r="TYF145" s="86"/>
      <c r="TYG145" s="86"/>
      <c r="TYH145" s="86"/>
      <c r="TYI145" s="86"/>
      <c r="TYJ145" s="86"/>
      <c r="TYK145" s="86"/>
      <c r="TYL145" s="86"/>
      <c r="TYM145" s="86"/>
      <c r="TYN145" s="86"/>
      <c r="TYO145" s="86"/>
      <c r="TYP145" s="86"/>
      <c r="TYQ145" s="86"/>
      <c r="TYR145" s="86"/>
      <c r="TYS145" s="86"/>
      <c r="TYT145" s="86"/>
      <c r="TYU145" s="86"/>
      <c r="TYV145" s="86"/>
      <c r="TYW145" s="86"/>
      <c r="TYX145" s="86"/>
      <c r="TYY145" s="86"/>
      <c r="TYZ145" s="86"/>
      <c r="TZA145" s="86"/>
      <c r="TZB145" s="86"/>
      <c r="TZC145" s="86"/>
      <c r="TZD145" s="86"/>
      <c r="TZE145" s="86"/>
      <c r="TZF145" s="86"/>
      <c r="TZG145" s="86"/>
      <c r="TZH145" s="86"/>
      <c r="TZI145" s="86"/>
      <c r="TZJ145" s="86"/>
      <c r="TZK145" s="86"/>
      <c r="TZL145" s="86"/>
      <c r="TZM145" s="86"/>
      <c r="TZN145" s="86"/>
      <c r="TZO145" s="86"/>
      <c r="TZP145" s="86"/>
      <c r="TZQ145" s="86"/>
      <c r="TZR145" s="86"/>
      <c r="TZS145" s="86"/>
      <c r="TZT145" s="86"/>
      <c r="TZU145" s="86"/>
      <c r="TZV145" s="86"/>
      <c r="TZW145" s="86"/>
      <c r="TZX145" s="86"/>
      <c r="TZY145" s="86"/>
      <c r="TZZ145" s="86"/>
      <c r="UAA145" s="86"/>
      <c r="UAB145" s="86"/>
      <c r="UAC145" s="86"/>
      <c r="UAD145" s="86"/>
      <c r="UAE145" s="86"/>
      <c r="UAF145" s="86"/>
      <c r="UAG145" s="86"/>
      <c r="UAH145" s="86"/>
      <c r="UAI145" s="86"/>
      <c r="UAJ145" s="86"/>
      <c r="UAK145" s="86"/>
      <c r="UAL145" s="86"/>
      <c r="UAM145" s="86"/>
      <c r="UAN145" s="86"/>
      <c r="UAO145" s="86"/>
      <c r="UAP145" s="86"/>
      <c r="UAQ145" s="86"/>
      <c r="UAR145" s="86"/>
      <c r="UAS145" s="86"/>
      <c r="UAT145" s="86"/>
      <c r="UAU145" s="86"/>
      <c r="UAV145" s="86"/>
      <c r="UAW145" s="86"/>
      <c r="UAX145" s="86"/>
      <c r="UAY145" s="86"/>
      <c r="UAZ145" s="86"/>
      <c r="UBA145" s="86"/>
      <c r="UBB145" s="86"/>
      <c r="UBC145" s="86"/>
      <c r="UBD145" s="86"/>
      <c r="UBE145" s="86"/>
      <c r="UBF145" s="86"/>
      <c r="UBG145" s="86"/>
      <c r="UBH145" s="86"/>
      <c r="UBI145" s="86"/>
      <c r="UBJ145" s="86"/>
      <c r="UBK145" s="86"/>
      <c r="UBL145" s="86"/>
      <c r="UBM145" s="86"/>
      <c r="UBN145" s="86"/>
      <c r="UBO145" s="86"/>
      <c r="UBP145" s="86"/>
      <c r="UBQ145" s="86"/>
      <c r="UBR145" s="86"/>
      <c r="UBS145" s="86"/>
      <c r="UBT145" s="86"/>
      <c r="UBU145" s="86"/>
      <c r="UBV145" s="86"/>
      <c r="UBW145" s="86"/>
      <c r="UBX145" s="86"/>
      <c r="UBY145" s="86"/>
      <c r="UBZ145" s="86"/>
      <c r="UCA145" s="86"/>
      <c r="UCB145" s="86"/>
      <c r="UCC145" s="86"/>
      <c r="UCD145" s="86"/>
      <c r="UCE145" s="86"/>
      <c r="UCF145" s="86"/>
      <c r="UCG145" s="86"/>
      <c r="UCH145" s="86"/>
      <c r="UCI145" s="86"/>
      <c r="UCJ145" s="86"/>
      <c r="UCK145" s="86"/>
      <c r="UCL145" s="86"/>
      <c r="UCM145" s="86"/>
      <c r="UCN145" s="86"/>
      <c r="UCO145" s="86"/>
      <c r="UCP145" s="86"/>
      <c r="UCQ145" s="86"/>
      <c r="UCR145" s="86"/>
      <c r="UCS145" s="86"/>
      <c r="UCT145" s="86"/>
      <c r="UCU145" s="86"/>
      <c r="UCV145" s="86"/>
      <c r="UCW145" s="86"/>
      <c r="UCX145" s="86"/>
      <c r="UCY145" s="86"/>
      <c r="UCZ145" s="86"/>
      <c r="UDA145" s="86"/>
      <c r="UDB145" s="86"/>
      <c r="UDC145" s="86"/>
      <c r="UDD145" s="86"/>
      <c r="UDE145" s="86"/>
      <c r="UDF145" s="86"/>
      <c r="UDG145" s="86"/>
      <c r="UDH145" s="86"/>
      <c r="UDI145" s="86"/>
      <c r="UDJ145" s="86"/>
      <c r="UDK145" s="86"/>
      <c r="UDL145" s="86"/>
      <c r="UDM145" s="86"/>
      <c r="UDN145" s="86"/>
      <c r="UDO145" s="86"/>
      <c r="UDP145" s="86"/>
      <c r="UDQ145" s="86"/>
      <c r="UDR145" s="86"/>
      <c r="UDS145" s="86"/>
      <c r="UDT145" s="86"/>
      <c r="UDU145" s="86"/>
      <c r="UDV145" s="86"/>
      <c r="UDW145" s="86"/>
      <c r="UDX145" s="86"/>
      <c r="UDY145" s="86"/>
      <c r="UDZ145" s="86"/>
      <c r="UEA145" s="86"/>
      <c r="UEB145" s="86"/>
      <c r="UEC145" s="86"/>
      <c r="UED145" s="86"/>
      <c r="UEE145" s="86"/>
      <c r="UEF145" s="86"/>
      <c r="UEG145" s="86"/>
      <c r="UEH145" s="86"/>
      <c r="UEI145" s="86"/>
      <c r="UEJ145" s="86"/>
      <c r="UEK145" s="86"/>
      <c r="UEL145" s="86"/>
      <c r="UEM145" s="86"/>
      <c r="UET145" s="86"/>
      <c r="UEU145" s="86"/>
      <c r="UEV145" s="86"/>
      <c r="UEW145" s="86"/>
      <c r="UEX145" s="86"/>
      <c r="UEY145" s="86"/>
      <c r="UEZ145" s="86"/>
      <c r="UFA145" s="86"/>
      <c r="UFB145" s="86"/>
      <c r="UFC145" s="86"/>
      <c r="UFD145" s="86"/>
      <c r="UFE145" s="86"/>
      <c r="UFF145" s="86"/>
      <c r="UFG145" s="86"/>
      <c r="UFH145" s="86"/>
      <c r="UFI145" s="86"/>
      <c r="UFJ145" s="86"/>
      <c r="UFK145" s="86"/>
      <c r="UFL145" s="86"/>
      <c r="UFM145" s="86"/>
      <c r="UFN145" s="86"/>
      <c r="UFO145" s="86"/>
      <c r="UFP145" s="86"/>
      <c r="UFQ145" s="86"/>
      <c r="UFR145" s="86"/>
      <c r="UFS145" s="86"/>
      <c r="UFT145" s="86"/>
      <c r="UFU145" s="86"/>
      <c r="UFV145" s="86"/>
      <c r="UFW145" s="86"/>
      <c r="UFX145" s="86"/>
      <c r="UFY145" s="86"/>
      <c r="UFZ145" s="86"/>
      <c r="UGA145" s="86"/>
      <c r="UGB145" s="86"/>
      <c r="UGC145" s="86"/>
      <c r="UGD145" s="86"/>
      <c r="UGE145" s="86"/>
      <c r="UGF145" s="86"/>
      <c r="UGG145" s="86"/>
      <c r="UGH145" s="86"/>
      <c r="UGI145" s="86"/>
      <c r="UGJ145" s="86"/>
      <c r="UGK145" s="86"/>
      <c r="UGL145" s="86"/>
      <c r="UGM145" s="86"/>
      <c r="UGN145" s="86"/>
      <c r="UGO145" s="86"/>
      <c r="UGP145" s="86"/>
      <c r="UGQ145" s="86"/>
      <c r="UGR145" s="86"/>
      <c r="UGS145" s="86"/>
      <c r="UGT145" s="86"/>
      <c r="UGU145" s="86"/>
      <c r="UGV145" s="86"/>
      <c r="UGW145" s="86"/>
      <c r="UGX145" s="86"/>
      <c r="UGY145" s="86"/>
      <c r="UGZ145" s="86"/>
      <c r="UHA145" s="86"/>
      <c r="UHB145" s="86"/>
      <c r="UHC145" s="86"/>
      <c r="UHD145" s="86"/>
      <c r="UHE145" s="86"/>
      <c r="UHF145" s="86"/>
      <c r="UHG145" s="86"/>
      <c r="UHH145" s="86"/>
      <c r="UHI145" s="86"/>
      <c r="UHJ145" s="86"/>
      <c r="UHK145" s="86"/>
      <c r="UHL145" s="86"/>
      <c r="UHM145" s="86"/>
      <c r="UHN145" s="86"/>
      <c r="UHO145" s="86"/>
      <c r="UHP145" s="86"/>
      <c r="UHQ145" s="86"/>
      <c r="UHR145" s="86"/>
      <c r="UHS145" s="86"/>
      <c r="UHT145" s="86"/>
      <c r="UHU145" s="86"/>
      <c r="UHV145" s="86"/>
      <c r="UHW145" s="86"/>
      <c r="UHX145" s="86"/>
      <c r="UHY145" s="86"/>
      <c r="UHZ145" s="86"/>
      <c r="UIA145" s="86"/>
      <c r="UIB145" s="86"/>
      <c r="UIC145" s="86"/>
      <c r="UID145" s="86"/>
      <c r="UIE145" s="86"/>
      <c r="UIF145" s="86"/>
      <c r="UIG145" s="86"/>
      <c r="UIH145" s="86"/>
      <c r="UII145" s="86"/>
      <c r="UIJ145" s="86"/>
      <c r="UIK145" s="86"/>
      <c r="UIL145" s="86"/>
      <c r="UIM145" s="86"/>
      <c r="UIN145" s="86"/>
      <c r="UIO145" s="86"/>
      <c r="UIP145" s="86"/>
      <c r="UIQ145" s="86"/>
      <c r="UIR145" s="86"/>
      <c r="UIS145" s="86"/>
      <c r="UIT145" s="86"/>
      <c r="UIU145" s="86"/>
      <c r="UIV145" s="86"/>
      <c r="UIW145" s="86"/>
      <c r="UIX145" s="86"/>
      <c r="UIY145" s="86"/>
      <c r="UIZ145" s="86"/>
      <c r="UJA145" s="86"/>
      <c r="UJB145" s="86"/>
      <c r="UJC145" s="86"/>
      <c r="UJD145" s="86"/>
      <c r="UJE145" s="86"/>
      <c r="UJF145" s="86"/>
      <c r="UJG145" s="86"/>
      <c r="UJH145" s="86"/>
      <c r="UJI145" s="86"/>
      <c r="UJJ145" s="86"/>
      <c r="UJK145" s="86"/>
      <c r="UJL145" s="86"/>
      <c r="UJM145" s="86"/>
      <c r="UJN145" s="86"/>
      <c r="UJO145" s="86"/>
      <c r="UJP145" s="86"/>
      <c r="UJQ145" s="86"/>
      <c r="UJR145" s="86"/>
      <c r="UJS145" s="86"/>
      <c r="UJT145" s="86"/>
      <c r="UJU145" s="86"/>
      <c r="UJV145" s="86"/>
      <c r="UJW145" s="86"/>
      <c r="UJX145" s="86"/>
      <c r="UJY145" s="86"/>
      <c r="UJZ145" s="86"/>
      <c r="UKA145" s="86"/>
      <c r="UKB145" s="86"/>
      <c r="UKC145" s="86"/>
      <c r="UKD145" s="86"/>
      <c r="UKE145" s="86"/>
      <c r="UKF145" s="86"/>
      <c r="UKG145" s="86"/>
      <c r="UKH145" s="86"/>
      <c r="UKI145" s="86"/>
      <c r="UKJ145" s="86"/>
      <c r="UKK145" s="86"/>
      <c r="UKL145" s="86"/>
      <c r="UKM145" s="86"/>
      <c r="UKN145" s="86"/>
      <c r="UKO145" s="86"/>
      <c r="UKP145" s="86"/>
      <c r="UKQ145" s="86"/>
      <c r="UKR145" s="86"/>
      <c r="UKS145" s="86"/>
      <c r="UKT145" s="86"/>
      <c r="UKU145" s="86"/>
      <c r="UKV145" s="86"/>
      <c r="UKW145" s="86"/>
      <c r="UKX145" s="86"/>
      <c r="UKY145" s="86"/>
      <c r="UKZ145" s="86"/>
      <c r="ULA145" s="86"/>
      <c r="ULB145" s="86"/>
      <c r="ULC145" s="86"/>
      <c r="ULD145" s="86"/>
      <c r="ULE145" s="86"/>
      <c r="ULF145" s="86"/>
      <c r="ULG145" s="86"/>
      <c r="ULH145" s="86"/>
      <c r="ULI145" s="86"/>
      <c r="ULJ145" s="86"/>
      <c r="ULK145" s="86"/>
      <c r="ULL145" s="86"/>
      <c r="ULM145" s="86"/>
      <c r="ULN145" s="86"/>
      <c r="ULO145" s="86"/>
      <c r="ULP145" s="86"/>
      <c r="ULQ145" s="86"/>
      <c r="ULR145" s="86"/>
      <c r="ULS145" s="86"/>
      <c r="ULT145" s="86"/>
      <c r="ULU145" s="86"/>
      <c r="ULV145" s="86"/>
      <c r="ULW145" s="86"/>
      <c r="ULX145" s="86"/>
      <c r="ULY145" s="86"/>
      <c r="ULZ145" s="86"/>
      <c r="UMA145" s="86"/>
      <c r="UMB145" s="86"/>
      <c r="UMC145" s="86"/>
      <c r="UMD145" s="86"/>
      <c r="UME145" s="86"/>
      <c r="UMF145" s="86"/>
      <c r="UMG145" s="86"/>
      <c r="UMH145" s="86"/>
      <c r="UMI145" s="86"/>
      <c r="UMJ145" s="86"/>
      <c r="UMK145" s="86"/>
      <c r="UML145" s="86"/>
      <c r="UMM145" s="86"/>
      <c r="UMN145" s="86"/>
      <c r="UMO145" s="86"/>
      <c r="UMP145" s="86"/>
      <c r="UMQ145" s="86"/>
      <c r="UMR145" s="86"/>
      <c r="UMS145" s="86"/>
      <c r="UMT145" s="86"/>
      <c r="UMU145" s="86"/>
      <c r="UMV145" s="86"/>
      <c r="UMW145" s="86"/>
      <c r="UMX145" s="86"/>
      <c r="UMY145" s="86"/>
      <c r="UMZ145" s="86"/>
      <c r="UNA145" s="86"/>
      <c r="UNB145" s="86"/>
      <c r="UNC145" s="86"/>
      <c r="UND145" s="86"/>
      <c r="UNE145" s="86"/>
      <c r="UNF145" s="86"/>
      <c r="UNG145" s="86"/>
      <c r="UNH145" s="86"/>
      <c r="UNI145" s="86"/>
      <c r="UNJ145" s="86"/>
      <c r="UNK145" s="86"/>
      <c r="UNL145" s="86"/>
      <c r="UNM145" s="86"/>
      <c r="UNN145" s="86"/>
      <c r="UNO145" s="86"/>
      <c r="UNP145" s="86"/>
      <c r="UNQ145" s="86"/>
      <c r="UNR145" s="86"/>
      <c r="UNS145" s="86"/>
      <c r="UNT145" s="86"/>
      <c r="UNU145" s="86"/>
      <c r="UNV145" s="86"/>
      <c r="UNW145" s="86"/>
      <c r="UNX145" s="86"/>
      <c r="UNY145" s="86"/>
      <c r="UNZ145" s="86"/>
      <c r="UOA145" s="86"/>
      <c r="UOB145" s="86"/>
      <c r="UOC145" s="86"/>
      <c r="UOD145" s="86"/>
      <c r="UOE145" s="86"/>
      <c r="UOF145" s="86"/>
      <c r="UOG145" s="86"/>
      <c r="UOH145" s="86"/>
      <c r="UOI145" s="86"/>
      <c r="UOP145" s="86"/>
      <c r="UOQ145" s="86"/>
      <c r="UOR145" s="86"/>
      <c r="UOS145" s="86"/>
      <c r="UOT145" s="86"/>
      <c r="UOU145" s="86"/>
      <c r="UOV145" s="86"/>
      <c r="UOW145" s="86"/>
      <c r="UOX145" s="86"/>
      <c r="UOY145" s="86"/>
      <c r="UOZ145" s="86"/>
      <c r="UPA145" s="86"/>
      <c r="UPB145" s="86"/>
      <c r="UPC145" s="86"/>
      <c r="UPD145" s="86"/>
      <c r="UPE145" s="86"/>
      <c r="UPF145" s="86"/>
      <c r="UPG145" s="86"/>
      <c r="UPH145" s="86"/>
      <c r="UPI145" s="86"/>
      <c r="UPJ145" s="86"/>
      <c r="UPK145" s="86"/>
      <c r="UPL145" s="86"/>
      <c r="UPM145" s="86"/>
      <c r="UPN145" s="86"/>
      <c r="UPO145" s="86"/>
      <c r="UPP145" s="86"/>
      <c r="UPQ145" s="86"/>
      <c r="UPR145" s="86"/>
      <c r="UPS145" s="86"/>
      <c r="UPT145" s="86"/>
      <c r="UPU145" s="86"/>
      <c r="UPV145" s="86"/>
      <c r="UPW145" s="86"/>
      <c r="UPX145" s="86"/>
      <c r="UPY145" s="86"/>
      <c r="UPZ145" s="86"/>
      <c r="UQA145" s="86"/>
      <c r="UQB145" s="86"/>
      <c r="UQC145" s="86"/>
      <c r="UQD145" s="86"/>
      <c r="UQE145" s="86"/>
      <c r="UQF145" s="86"/>
      <c r="UQG145" s="86"/>
      <c r="UQH145" s="86"/>
      <c r="UQI145" s="86"/>
      <c r="UQJ145" s="86"/>
      <c r="UQK145" s="86"/>
      <c r="UQL145" s="86"/>
      <c r="UQM145" s="86"/>
      <c r="UQN145" s="86"/>
      <c r="UQO145" s="86"/>
      <c r="UQP145" s="86"/>
      <c r="UQQ145" s="86"/>
      <c r="UQR145" s="86"/>
      <c r="UQS145" s="86"/>
      <c r="UQT145" s="86"/>
      <c r="UQU145" s="86"/>
      <c r="UQV145" s="86"/>
      <c r="UQW145" s="86"/>
      <c r="UQX145" s="86"/>
      <c r="UQY145" s="86"/>
      <c r="UQZ145" s="86"/>
      <c r="URA145" s="86"/>
      <c r="URB145" s="86"/>
      <c r="URC145" s="86"/>
      <c r="URD145" s="86"/>
      <c r="URE145" s="86"/>
      <c r="URF145" s="86"/>
      <c r="URG145" s="86"/>
      <c r="URH145" s="86"/>
      <c r="URI145" s="86"/>
      <c r="URJ145" s="86"/>
      <c r="URK145" s="86"/>
      <c r="URL145" s="86"/>
      <c r="URM145" s="86"/>
      <c r="URN145" s="86"/>
      <c r="URO145" s="86"/>
      <c r="URP145" s="86"/>
      <c r="URQ145" s="86"/>
      <c r="URR145" s="86"/>
      <c r="URS145" s="86"/>
      <c r="URT145" s="86"/>
      <c r="URU145" s="86"/>
      <c r="URV145" s="86"/>
      <c r="URW145" s="86"/>
      <c r="URX145" s="86"/>
      <c r="URY145" s="86"/>
      <c r="URZ145" s="86"/>
      <c r="USA145" s="86"/>
      <c r="USB145" s="86"/>
      <c r="USC145" s="86"/>
      <c r="USD145" s="86"/>
      <c r="USE145" s="86"/>
      <c r="USF145" s="86"/>
      <c r="USG145" s="86"/>
      <c r="USH145" s="86"/>
      <c r="USI145" s="86"/>
      <c r="USJ145" s="86"/>
      <c r="USK145" s="86"/>
      <c r="USL145" s="86"/>
      <c r="USM145" s="86"/>
      <c r="USN145" s="86"/>
      <c r="USO145" s="86"/>
      <c r="USP145" s="86"/>
      <c r="USQ145" s="86"/>
      <c r="USR145" s="86"/>
      <c r="USS145" s="86"/>
      <c r="UST145" s="86"/>
      <c r="USU145" s="86"/>
      <c r="USV145" s="86"/>
      <c r="USW145" s="86"/>
      <c r="USX145" s="86"/>
      <c r="USY145" s="86"/>
      <c r="USZ145" s="86"/>
      <c r="UTA145" s="86"/>
      <c r="UTB145" s="86"/>
      <c r="UTC145" s="86"/>
      <c r="UTD145" s="86"/>
      <c r="UTE145" s="86"/>
      <c r="UTF145" s="86"/>
      <c r="UTG145" s="86"/>
      <c r="UTH145" s="86"/>
      <c r="UTI145" s="86"/>
      <c r="UTJ145" s="86"/>
      <c r="UTK145" s="86"/>
      <c r="UTL145" s="86"/>
      <c r="UTM145" s="86"/>
      <c r="UTN145" s="86"/>
      <c r="UTO145" s="86"/>
      <c r="UTP145" s="86"/>
      <c r="UTQ145" s="86"/>
      <c r="UTR145" s="86"/>
      <c r="UTS145" s="86"/>
      <c r="UTT145" s="86"/>
      <c r="UTU145" s="86"/>
      <c r="UTV145" s="86"/>
      <c r="UTW145" s="86"/>
      <c r="UTX145" s="86"/>
      <c r="UTY145" s="86"/>
      <c r="UTZ145" s="86"/>
      <c r="UUA145" s="86"/>
      <c r="UUB145" s="86"/>
      <c r="UUC145" s="86"/>
      <c r="UUD145" s="86"/>
      <c r="UUE145" s="86"/>
      <c r="UUF145" s="86"/>
      <c r="UUG145" s="86"/>
      <c r="UUH145" s="86"/>
      <c r="UUI145" s="86"/>
      <c r="UUJ145" s="86"/>
      <c r="UUK145" s="86"/>
      <c r="UUL145" s="86"/>
      <c r="UUM145" s="86"/>
      <c r="UUN145" s="86"/>
      <c r="UUO145" s="86"/>
      <c r="UUP145" s="86"/>
      <c r="UUQ145" s="86"/>
      <c r="UUR145" s="86"/>
      <c r="UUS145" s="86"/>
      <c r="UUT145" s="86"/>
      <c r="UUU145" s="86"/>
      <c r="UUV145" s="86"/>
      <c r="UUW145" s="86"/>
      <c r="UUX145" s="86"/>
      <c r="UUY145" s="86"/>
      <c r="UUZ145" s="86"/>
      <c r="UVA145" s="86"/>
      <c r="UVB145" s="86"/>
      <c r="UVC145" s="86"/>
      <c r="UVD145" s="86"/>
      <c r="UVE145" s="86"/>
      <c r="UVF145" s="86"/>
      <c r="UVG145" s="86"/>
      <c r="UVH145" s="86"/>
      <c r="UVI145" s="86"/>
      <c r="UVJ145" s="86"/>
      <c r="UVK145" s="86"/>
      <c r="UVL145" s="86"/>
      <c r="UVM145" s="86"/>
      <c r="UVN145" s="86"/>
      <c r="UVO145" s="86"/>
      <c r="UVP145" s="86"/>
      <c r="UVQ145" s="86"/>
      <c r="UVR145" s="86"/>
      <c r="UVS145" s="86"/>
      <c r="UVT145" s="86"/>
      <c r="UVU145" s="86"/>
      <c r="UVV145" s="86"/>
      <c r="UVW145" s="86"/>
      <c r="UVX145" s="86"/>
      <c r="UVY145" s="86"/>
      <c r="UVZ145" s="86"/>
      <c r="UWA145" s="86"/>
      <c r="UWB145" s="86"/>
      <c r="UWC145" s="86"/>
      <c r="UWD145" s="86"/>
      <c r="UWE145" s="86"/>
      <c r="UWF145" s="86"/>
      <c r="UWG145" s="86"/>
      <c r="UWH145" s="86"/>
      <c r="UWI145" s="86"/>
      <c r="UWJ145" s="86"/>
      <c r="UWK145" s="86"/>
      <c r="UWL145" s="86"/>
      <c r="UWM145" s="86"/>
      <c r="UWN145" s="86"/>
      <c r="UWO145" s="86"/>
      <c r="UWP145" s="86"/>
      <c r="UWQ145" s="86"/>
      <c r="UWR145" s="86"/>
      <c r="UWS145" s="86"/>
      <c r="UWT145" s="86"/>
      <c r="UWU145" s="86"/>
      <c r="UWV145" s="86"/>
      <c r="UWW145" s="86"/>
      <c r="UWX145" s="86"/>
      <c r="UWY145" s="86"/>
      <c r="UWZ145" s="86"/>
      <c r="UXA145" s="86"/>
      <c r="UXB145" s="86"/>
      <c r="UXC145" s="86"/>
      <c r="UXD145" s="86"/>
      <c r="UXE145" s="86"/>
      <c r="UXF145" s="86"/>
      <c r="UXG145" s="86"/>
      <c r="UXH145" s="86"/>
      <c r="UXI145" s="86"/>
      <c r="UXJ145" s="86"/>
      <c r="UXK145" s="86"/>
      <c r="UXL145" s="86"/>
      <c r="UXM145" s="86"/>
      <c r="UXN145" s="86"/>
      <c r="UXO145" s="86"/>
      <c r="UXP145" s="86"/>
      <c r="UXQ145" s="86"/>
      <c r="UXR145" s="86"/>
      <c r="UXS145" s="86"/>
      <c r="UXT145" s="86"/>
      <c r="UXU145" s="86"/>
      <c r="UXV145" s="86"/>
      <c r="UXW145" s="86"/>
      <c r="UXX145" s="86"/>
      <c r="UXY145" s="86"/>
      <c r="UXZ145" s="86"/>
      <c r="UYA145" s="86"/>
      <c r="UYB145" s="86"/>
      <c r="UYC145" s="86"/>
      <c r="UYD145" s="86"/>
      <c r="UYE145" s="86"/>
      <c r="UYL145" s="86"/>
      <c r="UYM145" s="86"/>
      <c r="UYN145" s="86"/>
      <c r="UYO145" s="86"/>
      <c r="UYP145" s="86"/>
      <c r="UYQ145" s="86"/>
      <c r="UYR145" s="86"/>
      <c r="UYS145" s="86"/>
      <c r="UYT145" s="86"/>
      <c r="UYU145" s="86"/>
      <c r="UYV145" s="86"/>
      <c r="UYW145" s="86"/>
      <c r="UYX145" s="86"/>
      <c r="UYY145" s="86"/>
      <c r="UYZ145" s="86"/>
      <c r="UZA145" s="86"/>
      <c r="UZB145" s="86"/>
      <c r="UZC145" s="86"/>
      <c r="UZD145" s="86"/>
      <c r="UZE145" s="86"/>
      <c r="UZF145" s="86"/>
      <c r="UZG145" s="86"/>
      <c r="UZH145" s="86"/>
      <c r="UZI145" s="86"/>
      <c r="UZJ145" s="86"/>
      <c r="UZK145" s="86"/>
      <c r="UZL145" s="86"/>
      <c r="UZM145" s="86"/>
      <c r="UZN145" s="86"/>
      <c r="UZO145" s="86"/>
      <c r="UZP145" s="86"/>
      <c r="UZQ145" s="86"/>
      <c r="UZR145" s="86"/>
      <c r="UZS145" s="86"/>
      <c r="UZT145" s="86"/>
      <c r="UZU145" s="86"/>
      <c r="UZV145" s="86"/>
      <c r="UZW145" s="86"/>
      <c r="UZX145" s="86"/>
      <c r="UZY145" s="86"/>
      <c r="UZZ145" s="86"/>
      <c r="VAA145" s="86"/>
      <c r="VAB145" s="86"/>
      <c r="VAC145" s="86"/>
      <c r="VAD145" s="86"/>
      <c r="VAE145" s="86"/>
      <c r="VAF145" s="86"/>
      <c r="VAG145" s="86"/>
      <c r="VAH145" s="86"/>
      <c r="VAI145" s="86"/>
      <c r="VAJ145" s="86"/>
      <c r="VAK145" s="86"/>
      <c r="VAL145" s="86"/>
      <c r="VAM145" s="86"/>
      <c r="VAN145" s="86"/>
      <c r="VAO145" s="86"/>
      <c r="VAP145" s="86"/>
      <c r="VAQ145" s="86"/>
      <c r="VAR145" s="86"/>
      <c r="VAS145" s="86"/>
      <c r="VAT145" s="86"/>
      <c r="VAU145" s="86"/>
      <c r="VAV145" s="86"/>
      <c r="VAW145" s="86"/>
      <c r="VAX145" s="86"/>
      <c r="VAY145" s="86"/>
      <c r="VAZ145" s="86"/>
      <c r="VBA145" s="86"/>
      <c r="VBB145" s="86"/>
      <c r="VBC145" s="86"/>
      <c r="VBD145" s="86"/>
      <c r="VBE145" s="86"/>
      <c r="VBF145" s="86"/>
      <c r="VBG145" s="86"/>
      <c r="VBH145" s="86"/>
      <c r="VBI145" s="86"/>
      <c r="VBJ145" s="86"/>
      <c r="VBK145" s="86"/>
      <c r="VBL145" s="86"/>
      <c r="VBM145" s="86"/>
      <c r="VBN145" s="86"/>
      <c r="VBO145" s="86"/>
      <c r="VBP145" s="86"/>
      <c r="VBQ145" s="86"/>
      <c r="VBR145" s="86"/>
      <c r="VBS145" s="86"/>
      <c r="VBT145" s="86"/>
      <c r="VBU145" s="86"/>
      <c r="VBV145" s="86"/>
      <c r="VBW145" s="86"/>
      <c r="VBX145" s="86"/>
      <c r="VBY145" s="86"/>
      <c r="VBZ145" s="86"/>
      <c r="VCA145" s="86"/>
      <c r="VCB145" s="86"/>
      <c r="VCC145" s="86"/>
      <c r="VCD145" s="86"/>
      <c r="VCE145" s="86"/>
      <c r="VCF145" s="86"/>
      <c r="VCG145" s="86"/>
      <c r="VCH145" s="86"/>
      <c r="VCI145" s="86"/>
      <c r="VCJ145" s="86"/>
      <c r="VCK145" s="86"/>
      <c r="VCL145" s="86"/>
      <c r="VCM145" s="86"/>
      <c r="VCN145" s="86"/>
      <c r="VCO145" s="86"/>
      <c r="VCP145" s="86"/>
      <c r="VCQ145" s="86"/>
      <c r="VCR145" s="86"/>
      <c r="VCS145" s="86"/>
      <c r="VCT145" s="86"/>
      <c r="VCU145" s="86"/>
      <c r="VCV145" s="86"/>
      <c r="VCW145" s="86"/>
      <c r="VCX145" s="86"/>
      <c r="VCY145" s="86"/>
      <c r="VCZ145" s="86"/>
      <c r="VDA145" s="86"/>
      <c r="VDB145" s="86"/>
      <c r="VDC145" s="86"/>
      <c r="VDD145" s="86"/>
      <c r="VDE145" s="86"/>
      <c r="VDF145" s="86"/>
      <c r="VDG145" s="86"/>
      <c r="VDH145" s="86"/>
      <c r="VDI145" s="86"/>
      <c r="VDJ145" s="86"/>
      <c r="VDK145" s="86"/>
      <c r="VDL145" s="86"/>
      <c r="VDM145" s="86"/>
      <c r="VDN145" s="86"/>
      <c r="VDO145" s="86"/>
      <c r="VDP145" s="86"/>
      <c r="VDQ145" s="86"/>
      <c r="VDR145" s="86"/>
      <c r="VDS145" s="86"/>
      <c r="VDT145" s="86"/>
      <c r="VDU145" s="86"/>
      <c r="VDV145" s="86"/>
      <c r="VDW145" s="86"/>
      <c r="VDX145" s="86"/>
      <c r="VDY145" s="86"/>
      <c r="VDZ145" s="86"/>
      <c r="VEA145" s="86"/>
      <c r="VEB145" s="86"/>
      <c r="VEC145" s="86"/>
      <c r="VED145" s="86"/>
      <c r="VEE145" s="86"/>
      <c r="VEF145" s="86"/>
      <c r="VEG145" s="86"/>
      <c r="VEH145" s="86"/>
      <c r="VEI145" s="86"/>
      <c r="VEJ145" s="86"/>
      <c r="VEK145" s="86"/>
      <c r="VEL145" s="86"/>
      <c r="VEM145" s="86"/>
      <c r="VEN145" s="86"/>
      <c r="VEO145" s="86"/>
      <c r="VEP145" s="86"/>
      <c r="VEQ145" s="86"/>
      <c r="VER145" s="86"/>
      <c r="VES145" s="86"/>
      <c r="VET145" s="86"/>
      <c r="VEU145" s="86"/>
      <c r="VEV145" s="86"/>
      <c r="VEW145" s="86"/>
      <c r="VEX145" s="86"/>
      <c r="VEY145" s="86"/>
      <c r="VEZ145" s="86"/>
      <c r="VFA145" s="86"/>
      <c r="VFB145" s="86"/>
      <c r="VFC145" s="86"/>
      <c r="VFD145" s="86"/>
      <c r="VFE145" s="86"/>
      <c r="VFF145" s="86"/>
      <c r="VFG145" s="86"/>
      <c r="VFH145" s="86"/>
      <c r="VFI145" s="86"/>
      <c r="VFJ145" s="86"/>
      <c r="VFK145" s="86"/>
      <c r="VFL145" s="86"/>
      <c r="VFM145" s="86"/>
      <c r="VFN145" s="86"/>
      <c r="VFO145" s="86"/>
      <c r="VFP145" s="86"/>
      <c r="VFQ145" s="86"/>
      <c r="VFR145" s="86"/>
      <c r="VFS145" s="86"/>
      <c r="VFT145" s="86"/>
      <c r="VFU145" s="86"/>
      <c r="VFV145" s="86"/>
      <c r="VFW145" s="86"/>
      <c r="VFX145" s="86"/>
      <c r="VFY145" s="86"/>
      <c r="VFZ145" s="86"/>
      <c r="VGA145" s="86"/>
      <c r="VGB145" s="86"/>
      <c r="VGC145" s="86"/>
      <c r="VGD145" s="86"/>
      <c r="VGE145" s="86"/>
      <c r="VGF145" s="86"/>
      <c r="VGG145" s="86"/>
      <c r="VGH145" s="86"/>
      <c r="VGI145" s="86"/>
      <c r="VGJ145" s="86"/>
      <c r="VGK145" s="86"/>
      <c r="VGL145" s="86"/>
      <c r="VGM145" s="86"/>
      <c r="VGN145" s="86"/>
      <c r="VGO145" s="86"/>
      <c r="VGP145" s="86"/>
      <c r="VGQ145" s="86"/>
      <c r="VGR145" s="86"/>
      <c r="VGS145" s="86"/>
      <c r="VGT145" s="86"/>
      <c r="VGU145" s="86"/>
      <c r="VGV145" s="86"/>
      <c r="VGW145" s="86"/>
      <c r="VGX145" s="86"/>
      <c r="VGY145" s="86"/>
      <c r="VGZ145" s="86"/>
      <c r="VHA145" s="86"/>
      <c r="VHB145" s="86"/>
      <c r="VHC145" s="86"/>
      <c r="VHD145" s="86"/>
      <c r="VHE145" s="86"/>
      <c r="VHF145" s="86"/>
      <c r="VHG145" s="86"/>
      <c r="VHH145" s="86"/>
      <c r="VHI145" s="86"/>
      <c r="VHJ145" s="86"/>
      <c r="VHK145" s="86"/>
      <c r="VHL145" s="86"/>
      <c r="VHM145" s="86"/>
      <c r="VHN145" s="86"/>
      <c r="VHO145" s="86"/>
      <c r="VHP145" s="86"/>
      <c r="VHQ145" s="86"/>
      <c r="VHR145" s="86"/>
      <c r="VHS145" s="86"/>
      <c r="VHT145" s="86"/>
      <c r="VHU145" s="86"/>
      <c r="VHV145" s="86"/>
      <c r="VHW145" s="86"/>
      <c r="VHX145" s="86"/>
      <c r="VHY145" s="86"/>
      <c r="VHZ145" s="86"/>
      <c r="VIA145" s="86"/>
      <c r="VIH145" s="86"/>
      <c r="VII145" s="86"/>
      <c r="VIJ145" s="86"/>
      <c r="VIK145" s="86"/>
      <c r="VIL145" s="86"/>
      <c r="VIM145" s="86"/>
      <c r="VIN145" s="86"/>
      <c r="VIO145" s="86"/>
      <c r="VIP145" s="86"/>
      <c r="VIQ145" s="86"/>
      <c r="VIR145" s="86"/>
      <c r="VIS145" s="86"/>
      <c r="VIT145" s="86"/>
      <c r="VIU145" s="86"/>
      <c r="VIV145" s="86"/>
      <c r="VIW145" s="86"/>
      <c r="VIX145" s="86"/>
      <c r="VIY145" s="86"/>
      <c r="VIZ145" s="86"/>
      <c r="VJA145" s="86"/>
      <c r="VJB145" s="86"/>
      <c r="VJC145" s="86"/>
      <c r="VJD145" s="86"/>
      <c r="VJE145" s="86"/>
      <c r="VJF145" s="86"/>
      <c r="VJG145" s="86"/>
      <c r="VJH145" s="86"/>
      <c r="VJI145" s="86"/>
      <c r="VJJ145" s="86"/>
      <c r="VJK145" s="86"/>
      <c r="VJL145" s="86"/>
      <c r="VJM145" s="86"/>
      <c r="VJN145" s="86"/>
      <c r="VJO145" s="86"/>
      <c r="VJP145" s="86"/>
      <c r="VJQ145" s="86"/>
      <c r="VJR145" s="86"/>
      <c r="VJS145" s="86"/>
      <c r="VJT145" s="86"/>
      <c r="VJU145" s="86"/>
      <c r="VJV145" s="86"/>
      <c r="VJW145" s="86"/>
      <c r="VJX145" s="86"/>
      <c r="VJY145" s="86"/>
      <c r="VJZ145" s="86"/>
      <c r="VKA145" s="86"/>
      <c r="VKB145" s="86"/>
      <c r="VKC145" s="86"/>
      <c r="VKD145" s="86"/>
      <c r="VKE145" s="86"/>
      <c r="VKF145" s="86"/>
      <c r="VKG145" s="86"/>
      <c r="VKH145" s="86"/>
      <c r="VKI145" s="86"/>
      <c r="VKJ145" s="86"/>
      <c r="VKK145" s="86"/>
      <c r="VKL145" s="86"/>
      <c r="VKM145" s="86"/>
      <c r="VKN145" s="86"/>
      <c r="VKO145" s="86"/>
      <c r="VKP145" s="86"/>
      <c r="VKQ145" s="86"/>
      <c r="VKR145" s="86"/>
      <c r="VKS145" s="86"/>
      <c r="VKT145" s="86"/>
      <c r="VKU145" s="86"/>
      <c r="VKV145" s="86"/>
      <c r="VKW145" s="86"/>
      <c r="VKX145" s="86"/>
      <c r="VKY145" s="86"/>
      <c r="VKZ145" s="86"/>
      <c r="VLA145" s="86"/>
      <c r="VLB145" s="86"/>
      <c r="VLC145" s="86"/>
      <c r="VLD145" s="86"/>
      <c r="VLE145" s="86"/>
      <c r="VLF145" s="86"/>
      <c r="VLG145" s="86"/>
      <c r="VLH145" s="86"/>
      <c r="VLI145" s="86"/>
      <c r="VLJ145" s="86"/>
      <c r="VLK145" s="86"/>
      <c r="VLL145" s="86"/>
      <c r="VLM145" s="86"/>
      <c r="VLN145" s="86"/>
      <c r="VLO145" s="86"/>
      <c r="VLP145" s="86"/>
      <c r="VLQ145" s="86"/>
      <c r="VLR145" s="86"/>
      <c r="VLS145" s="86"/>
      <c r="VLT145" s="86"/>
      <c r="VLU145" s="86"/>
      <c r="VLV145" s="86"/>
      <c r="VLW145" s="86"/>
      <c r="VLX145" s="86"/>
      <c r="VLY145" s="86"/>
      <c r="VLZ145" s="86"/>
      <c r="VMA145" s="86"/>
      <c r="VMB145" s="86"/>
      <c r="VMC145" s="86"/>
      <c r="VMD145" s="86"/>
      <c r="VME145" s="86"/>
      <c r="VMF145" s="86"/>
      <c r="VMG145" s="86"/>
      <c r="VMH145" s="86"/>
      <c r="VMI145" s="86"/>
      <c r="VMJ145" s="86"/>
      <c r="VMK145" s="86"/>
      <c r="VML145" s="86"/>
      <c r="VMM145" s="86"/>
      <c r="VMN145" s="86"/>
      <c r="VMO145" s="86"/>
      <c r="VMP145" s="86"/>
      <c r="VMQ145" s="86"/>
      <c r="VMR145" s="86"/>
      <c r="VMS145" s="86"/>
      <c r="VMT145" s="86"/>
      <c r="VMU145" s="86"/>
      <c r="VMV145" s="86"/>
      <c r="VMW145" s="86"/>
      <c r="VMX145" s="86"/>
      <c r="VMY145" s="86"/>
      <c r="VMZ145" s="86"/>
      <c r="VNA145" s="86"/>
      <c r="VNB145" s="86"/>
      <c r="VNC145" s="86"/>
      <c r="VND145" s="86"/>
      <c r="VNE145" s="86"/>
      <c r="VNF145" s="86"/>
      <c r="VNG145" s="86"/>
      <c r="VNH145" s="86"/>
      <c r="VNI145" s="86"/>
      <c r="VNJ145" s="86"/>
      <c r="VNK145" s="86"/>
      <c r="VNL145" s="86"/>
      <c r="VNM145" s="86"/>
      <c r="VNN145" s="86"/>
      <c r="VNO145" s="86"/>
      <c r="VNP145" s="86"/>
      <c r="VNQ145" s="86"/>
      <c r="VNR145" s="86"/>
      <c r="VNS145" s="86"/>
      <c r="VNT145" s="86"/>
      <c r="VNU145" s="86"/>
      <c r="VNV145" s="86"/>
      <c r="VNW145" s="86"/>
      <c r="VNX145" s="86"/>
      <c r="VNY145" s="86"/>
      <c r="VNZ145" s="86"/>
      <c r="VOA145" s="86"/>
      <c r="VOB145" s="86"/>
      <c r="VOC145" s="86"/>
      <c r="VOD145" s="86"/>
      <c r="VOE145" s="86"/>
      <c r="VOF145" s="86"/>
      <c r="VOG145" s="86"/>
      <c r="VOH145" s="86"/>
      <c r="VOI145" s="86"/>
      <c r="VOJ145" s="86"/>
      <c r="VOK145" s="86"/>
      <c r="VOL145" s="86"/>
      <c r="VOM145" s="86"/>
      <c r="VON145" s="86"/>
      <c r="VOO145" s="86"/>
      <c r="VOP145" s="86"/>
      <c r="VOQ145" s="86"/>
      <c r="VOR145" s="86"/>
      <c r="VOS145" s="86"/>
      <c r="VOT145" s="86"/>
      <c r="VOU145" s="86"/>
      <c r="VOV145" s="86"/>
      <c r="VOW145" s="86"/>
      <c r="VOX145" s="86"/>
      <c r="VOY145" s="86"/>
      <c r="VOZ145" s="86"/>
      <c r="VPA145" s="86"/>
      <c r="VPB145" s="86"/>
      <c r="VPC145" s="86"/>
      <c r="VPD145" s="86"/>
      <c r="VPE145" s="86"/>
      <c r="VPF145" s="86"/>
      <c r="VPG145" s="86"/>
      <c r="VPH145" s="86"/>
      <c r="VPI145" s="86"/>
      <c r="VPJ145" s="86"/>
      <c r="VPK145" s="86"/>
      <c r="VPL145" s="86"/>
      <c r="VPM145" s="86"/>
      <c r="VPN145" s="86"/>
      <c r="VPO145" s="86"/>
      <c r="VPP145" s="86"/>
      <c r="VPQ145" s="86"/>
      <c r="VPR145" s="86"/>
      <c r="VPS145" s="86"/>
      <c r="VPT145" s="86"/>
      <c r="VPU145" s="86"/>
      <c r="VPV145" s="86"/>
      <c r="VPW145" s="86"/>
      <c r="VPX145" s="86"/>
      <c r="VPY145" s="86"/>
      <c r="VPZ145" s="86"/>
      <c r="VQA145" s="86"/>
      <c r="VQB145" s="86"/>
      <c r="VQC145" s="86"/>
      <c r="VQD145" s="86"/>
      <c r="VQE145" s="86"/>
      <c r="VQF145" s="86"/>
      <c r="VQG145" s="86"/>
      <c r="VQH145" s="86"/>
      <c r="VQI145" s="86"/>
      <c r="VQJ145" s="86"/>
      <c r="VQK145" s="86"/>
      <c r="VQL145" s="86"/>
      <c r="VQM145" s="86"/>
      <c r="VQN145" s="86"/>
      <c r="VQO145" s="86"/>
      <c r="VQP145" s="86"/>
      <c r="VQQ145" s="86"/>
      <c r="VQR145" s="86"/>
      <c r="VQS145" s="86"/>
      <c r="VQT145" s="86"/>
      <c r="VQU145" s="86"/>
      <c r="VQV145" s="86"/>
      <c r="VQW145" s="86"/>
      <c r="VQX145" s="86"/>
      <c r="VQY145" s="86"/>
      <c r="VQZ145" s="86"/>
      <c r="VRA145" s="86"/>
      <c r="VRB145" s="86"/>
      <c r="VRC145" s="86"/>
      <c r="VRD145" s="86"/>
      <c r="VRE145" s="86"/>
      <c r="VRF145" s="86"/>
      <c r="VRG145" s="86"/>
      <c r="VRH145" s="86"/>
      <c r="VRI145" s="86"/>
      <c r="VRJ145" s="86"/>
      <c r="VRK145" s="86"/>
      <c r="VRL145" s="86"/>
      <c r="VRM145" s="86"/>
      <c r="VRN145" s="86"/>
      <c r="VRO145" s="86"/>
      <c r="VRP145" s="86"/>
      <c r="VRQ145" s="86"/>
      <c r="VRR145" s="86"/>
      <c r="VRS145" s="86"/>
      <c r="VRT145" s="86"/>
      <c r="VRU145" s="86"/>
      <c r="VRV145" s="86"/>
      <c r="VRW145" s="86"/>
      <c r="VSD145" s="86"/>
      <c r="VSE145" s="86"/>
      <c r="VSF145" s="86"/>
      <c r="VSG145" s="86"/>
      <c r="VSH145" s="86"/>
      <c r="VSI145" s="86"/>
      <c r="VSJ145" s="86"/>
      <c r="VSK145" s="86"/>
      <c r="VSL145" s="86"/>
      <c r="VSM145" s="86"/>
      <c r="VSN145" s="86"/>
      <c r="VSO145" s="86"/>
      <c r="VSP145" s="86"/>
      <c r="VSQ145" s="86"/>
      <c r="VSR145" s="86"/>
      <c r="VSS145" s="86"/>
      <c r="VST145" s="86"/>
      <c r="VSU145" s="86"/>
      <c r="VSV145" s="86"/>
      <c r="VSW145" s="86"/>
      <c r="VSX145" s="86"/>
      <c r="VSY145" s="86"/>
      <c r="VSZ145" s="86"/>
      <c r="VTA145" s="86"/>
      <c r="VTB145" s="86"/>
      <c r="VTC145" s="86"/>
      <c r="VTD145" s="86"/>
      <c r="VTE145" s="86"/>
      <c r="VTF145" s="86"/>
      <c r="VTG145" s="86"/>
      <c r="VTH145" s="86"/>
      <c r="VTI145" s="86"/>
      <c r="VTJ145" s="86"/>
      <c r="VTK145" s="86"/>
      <c r="VTL145" s="86"/>
      <c r="VTM145" s="86"/>
      <c r="VTN145" s="86"/>
      <c r="VTO145" s="86"/>
      <c r="VTP145" s="86"/>
      <c r="VTQ145" s="86"/>
      <c r="VTR145" s="86"/>
      <c r="VTS145" s="86"/>
      <c r="VTT145" s="86"/>
      <c r="VTU145" s="86"/>
      <c r="VTV145" s="86"/>
      <c r="VTW145" s="86"/>
      <c r="VTX145" s="86"/>
      <c r="VTY145" s="86"/>
      <c r="VTZ145" s="86"/>
      <c r="VUA145" s="86"/>
      <c r="VUB145" s="86"/>
      <c r="VUC145" s="86"/>
      <c r="VUD145" s="86"/>
      <c r="VUE145" s="86"/>
      <c r="VUF145" s="86"/>
      <c r="VUG145" s="86"/>
      <c r="VUH145" s="86"/>
      <c r="VUI145" s="86"/>
      <c r="VUJ145" s="86"/>
      <c r="VUK145" s="86"/>
      <c r="VUL145" s="86"/>
      <c r="VUM145" s="86"/>
      <c r="VUN145" s="86"/>
      <c r="VUO145" s="86"/>
      <c r="VUP145" s="86"/>
      <c r="VUQ145" s="86"/>
      <c r="VUR145" s="86"/>
      <c r="VUS145" s="86"/>
      <c r="VUT145" s="86"/>
      <c r="VUU145" s="86"/>
      <c r="VUV145" s="86"/>
      <c r="VUW145" s="86"/>
      <c r="VUX145" s="86"/>
      <c r="VUY145" s="86"/>
      <c r="VUZ145" s="86"/>
      <c r="VVA145" s="86"/>
      <c r="VVB145" s="86"/>
      <c r="VVC145" s="86"/>
      <c r="VVD145" s="86"/>
      <c r="VVE145" s="86"/>
      <c r="VVF145" s="86"/>
      <c r="VVG145" s="86"/>
      <c r="VVH145" s="86"/>
      <c r="VVI145" s="86"/>
      <c r="VVJ145" s="86"/>
      <c r="VVK145" s="86"/>
      <c r="VVL145" s="86"/>
      <c r="VVM145" s="86"/>
      <c r="VVN145" s="86"/>
      <c r="VVO145" s="86"/>
      <c r="VVP145" s="86"/>
      <c r="VVQ145" s="86"/>
      <c r="VVR145" s="86"/>
      <c r="VVS145" s="86"/>
      <c r="VVT145" s="86"/>
      <c r="VVU145" s="86"/>
      <c r="VVV145" s="86"/>
      <c r="VVW145" s="86"/>
      <c r="VVX145" s="86"/>
      <c r="VVY145" s="86"/>
      <c r="VVZ145" s="86"/>
      <c r="VWA145" s="86"/>
      <c r="VWB145" s="86"/>
      <c r="VWC145" s="86"/>
      <c r="VWD145" s="86"/>
      <c r="VWE145" s="86"/>
      <c r="VWF145" s="86"/>
      <c r="VWG145" s="86"/>
      <c r="VWH145" s="86"/>
      <c r="VWI145" s="86"/>
      <c r="VWJ145" s="86"/>
      <c r="VWK145" s="86"/>
      <c r="VWL145" s="86"/>
      <c r="VWM145" s="86"/>
      <c r="VWN145" s="86"/>
      <c r="VWO145" s="86"/>
      <c r="VWP145" s="86"/>
      <c r="VWQ145" s="86"/>
      <c r="VWR145" s="86"/>
      <c r="VWS145" s="86"/>
      <c r="VWT145" s="86"/>
      <c r="VWU145" s="86"/>
      <c r="VWV145" s="86"/>
      <c r="VWW145" s="86"/>
      <c r="VWX145" s="86"/>
      <c r="VWY145" s="86"/>
      <c r="VWZ145" s="86"/>
      <c r="VXA145" s="86"/>
      <c r="VXB145" s="86"/>
      <c r="VXC145" s="86"/>
      <c r="VXD145" s="86"/>
      <c r="VXE145" s="86"/>
      <c r="VXF145" s="86"/>
      <c r="VXG145" s="86"/>
      <c r="VXH145" s="86"/>
      <c r="VXI145" s="86"/>
      <c r="VXJ145" s="86"/>
      <c r="VXK145" s="86"/>
      <c r="VXL145" s="86"/>
      <c r="VXM145" s="86"/>
      <c r="VXN145" s="86"/>
      <c r="VXO145" s="86"/>
      <c r="VXP145" s="86"/>
      <c r="VXQ145" s="86"/>
      <c r="VXR145" s="86"/>
      <c r="VXS145" s="86"/>
      <c r="VXT145" s="86"/>
      <c r="VXU145" s="86"/>
      <c r="VXV145" s="86"/>
      <c r="VXW145" s="86"/>
      <c r="VXX145" s="86"/>
      <c r="VXY145" s="86"/>
      <c r="VXZ145" s="86"/>
      <c r="VYA145" s="86"/>
      <c r="VYB145" s="86"/>
      <c r="VYC145" s="86"/>
      <c r="VYD145" s="86"/>
      <c r="VYE145" s="86"/>
      <c r="VYF145" s="86"/>
      <c r="VYG145" s="86"/>
      <c r="VYH145" s="86"/>
      <c r="VYI145" s="86"/>
      <c r="VYJ145" s="86"/>
      <c r="VYK145" s="86"/>
      <c r="VYL145" s="86"/>
      <c r="VYM145" s="86"/>
      <c r="VYN145" s="86"/>
      <c r="VYO145" s="86"/>
      <c r="VYP145" s="86"/>
      <c r="VYQ145" s="86"/>
      <c r="VYR145" s="86"/>
      <c r="VYS145" s="86"/>
      <c r="VYT145" s="86"/>
      <c r="VYU145" s="86"/>
      <c r="VYV145" s="86"/>
      <c r="VYW145" s="86"/>
      <c r="VYX145" s="86"/>
      <c r="VYY145" s="86"/>
      <c r="VYZ145" s="86"/>
      <c r="VZA145" s="86"/>
      <c r="VZB145" s="86"/>
      <c r="VZC145" s="86"/>
      <c r="VZD145" s="86"/>
      <c r="VZE145" s="86"/>
      <c r="VZF145" s="86"/>
      <c r="VZG145" s="86"/>
      <c r="VZH145" s="86"/>
      <c r="VZI145" s="86"/>
      <c r="VZJ145" s="86"/>
      <c r="VZK145" s="86"/>
      <c r="VZL145" s="86"/>
      <c r="VZM145" s="86"/>
      <c r="VZN145" s="86"/>
      <c r="VZO145" s="86"/>
      <c r="VZP145" s="86"/>
      <c r="VZQ145" s="86"/>
      <c r="VZR145" s="86"/>
      <c r="VZS145" s="86"/>
      <c r="VZT145" s="86"/>
      <c r="VZU145" s="86"/>
      <c r="VZV145" s="86"/>
      <c r="VZW145" s="86"/>
      <c r="VZX145" s="86"/>
      <c r="VZY145" s="86"/>
      <c r="VZZ145" s="86"/>
      <c r="WAA145" s="86"/>
      <c r="WAB145" s="86"/>
      <c r="WAC145" s="86"/>
      <c r="WAD145" s="86"/>
      <c r="WAE145" s="86"/>
      <c r="WAF145" s="86"/>
      <c r="WAG145" s="86"/>
      <c r="WAH145" s="86"/>
      <c r="WAI145" s="86"/>
      <c r="WAJ145" s="86"/>
      <c r="WAK145" s="86"/>
      <c r="WAL145" s="86"/>
      <c r="WAM145" s="86"/>
      <c r="WAN145" s="86"/>
      <c r="WAO145" s="86"/>
      <c r="WAP145" s="86"/>
      <c r="WAQ145" s="86"/>
      <c r="WAR145" s="86"/>
      <c r="WAS145" s="86"/>
      <c r="WAT145" s="86"/>
      <c r="WAU145" s="86"/>
      <c r="WAV145" s="86"/>
      <c r="WAW145" s="86"/>
      <c r="WAX145" s="86"/>
      <c r="WAY145" s="86"/>
      <c r="WAZ145" s="86"/>
      <c r="WBA145" s="86"/>
      <c r="WBB145" s="86"/>
      <c r="WBC145" s="86"/>
      <c r="WBD145" s="86"/>
      <c r="WBE145" s="86"/>
      <c r="WBF145" s="86"/>
      <c r="WBG145" s="86"/>
      <c r="WBH145" s="86"/>
      <c r="WBI145" s="86"/>
      <c r="WBJ145" s="86"/>
      <c r="WBK145" s="86"/>
      <c r="WBL145" s="86"/>
      <c r="WBM145" s="86"/>
      <c r="WBN145" s="86"/>
      <c r="WBO145" s="86"/>
      <c r="WBP145" s="86"/>
      <c r="WBQ145" s="86"/>
      <c r="WBR145" s="86"/>
      <c r="WBS145" s="86"/>
      <c r="WBZ145" s="86"/>
      <c r="WCA145" s="86"/>
      <c r="WCB145" s="86"/>
      <c r="WCC145" s="86"/>
      <c r="WCD145" s="86"/>
      <c r="WCE145" s="86"/>
      <c r="WCF145" s="86"/>
      <c r="WCG145" s="86"/>
      <c r="WCH145" s="86"/>
      <c r="WCI145" s="86"/>
      <c r="WCJ145" s="86"/>
      <c r="WCK145" s="86"/>
      <c r="WCL145" s="86"/>
      <c r="WCM145" s="86"/>
      <c r="WCN145" s="86"/>
      <c r="WCO145" s="86"/>
      <c r="WCP145" s="86"/>
      <c r="WCQ145" s="86"/>
      <c r="WCR145" s="86"/>
      <c r="WCS145" s="86"/>
      <c r="WCT145" s="86"/>
      <c r="WCU145" s="86"/>
      <c r="WCV145" s="86"/>
      <c r="WCW145" s="86"/>
      <c r="WCX145" s="86"/>
      <c r="WCY145" s="86"/>
      <c r="WCZ145" s="86"/>
      <c r="WDA145" s="86"/>
      <c r="WDB145" s="86"/>
      <c r="WDC145" s="86"/>
      <c r="WDD145" s="86"/>
      <c r="WDE145" s="86"/>
      <c r="WDF145" s="86"/>
      <c r="WDG145" s="86"/>
      <c r="WDH145" s="86"/>
      <c r="WDI145" s="86"/>
      <c r="WDJ145" s="86"/>
      <c r="WDK145" s="86"/>
      <c r="WDL145" s="86"/>
      <c r="WDM145" s="86"/>
      <c r="WDN145" s="86"/>
      <c r="WDO145" s="86"/>
      <c r="WDP145" s="86"/>
      <c r="WDQ145" s="86"/>
      <c r="WDR145" s="86"/>
      <c r="WDS145" s="86"/>
      <c r="WDT145" s="86"/>
      <c r="WDU145" s="86"/>
      <c r="WDV145" s="86"/>
      <c r="WDW145" s="86"/>
      <c r="WDX145" s="86"/>
      <c r="WDY145" s="86"/>
      <c r="WDZ145" s="86"/>
      <c r="WEA145" s="86"/>
      <c r="WEB145" s="86"/>
      <c r="WEC145" s="86"/>
      <c r="WED145" s="86"/>
      <c r="WEE145" s="86"/>
      <c r="WEF145" s="86"/>
      <c r="WEG145" s="86"/>
      <c r="WEH145" s="86"/>
      <c r="WEI145" s="86"/>
      <c r="WEJ145" s="86"/>
      <c r="WEK145" s="86"/>
      <c r="WEL145" s="86"/>
      <c r="WEM145" s="86"/>
      <c r="WEN145" s="86"/>
      <c r="WEO145" s="86"/>
      <c r="WEP145" s="86"/>
      <c r="WEQ145" s="86"/>
      <c r="WER145" s="86"/>
      <c r="WES145" s="86"/>
      <c r="WET145" s="86"/>
      <c r="WEU145" s="86"/>
      <c r="WEV145" s="86"/>
      <c r="WEW145" s="86"/>
      <c r="WEX145" s="86"/>
      <c r="WEY145" s="86"/>
      <c r="WEZ145" s="86"/>
      <c r="WFA145" s="86"/>
      <c r="WFB145" s="86"/>
      <c r="WFC145" s="86"/>
      <c r="WFD145" s="86"/>
      <c r="WFE145" s="86"/>
      <c r="WFF145" s="86"/>
      <c r="WFG145" s="86"/>
      <c r="WFH145" s="86"/>
      <c r="WFI145" s="86"/>
      <c r="WFJ145" s="86"/>
      <c r="WFK145" s="86"/>
      <c r="WFL145" s="86"/>
      <c r="WFM145" s="86"/>
      <c r="WFN145" s="86"/>
      <c r="WFO145" s="86"/>
      <c r="WFP145" s="86"/>
      <c r="WFQ145" s="86"/>
      <c r="WFR145" s="86"/>
      <c r="WFS145" s="86"/>
      <c r="WFT145" s="86"/>
      <c r="WFU145" s="86"/>
      <c r="WFV145" s="86"/>
      <c r="WFW145" s="86"/>
      <c r="WFX145" s="86"/>
      <c r="WFY145" s="86"/>
      <c r="WFZ145" s="86"/>
      <c r="WGA145" s="86"/>
      <c r="WGB145" s="86"/>
      <c r="WGC145" s="86"/>
      <c r="WGD145" s="86"/>
      <c r="WGE145" s="86"/>
      <c r="WGF145" s="86"/>
      <c r="WGG145" s="86"/>
      <c r="WGH145" s="86"/>
      <c r="WGI145" s="86"/>
      <c r="WGJ145" s="86"/>
      <c r="WGK145" s="86"/>
      <c r="WGL145" s="86"/>
      <c r="WGM145" s="86"/>
      <c r="WGN145" s="86"/>
      <c r="WGO145" s="86"/>
      <c r="WGP145" s="86"/>
      <c r="WGQ145" s="86"/>
      <c r="WGR145" s="86"/>
      <c r="WGS145" s="86"/>
      <c r="WGT145" s="86"/>
      <c r="WGU145" s="86"/>
      <c r="WGV145" s="86"/>
      <c r="WGW145" s="86"/>
      <c r="WGX145" s="86"/>
      <c r="WGY145" s="86"/>
      <c r="WGZ145" s="86"/>
      <c r="WHA145" s="86"/>
      <c r="WHB145" s="86"/>
      <c r="WHC145" s="86"/>
      <c r="WHD145" s="86"/>
      <c r="WHE145" s="86"/>
      <c r="WHF145" s="86"/>
      <c r="WHG145" s="86"/>
      <c r="WHH145" s="86"/>
      <c r="WHI145" s="86"/>
      <c r="WHJ145" s="86"/>
      <c r="WHK145" s="86"/>
      <c r="WHL145" s="86"/>
      <c r="WHM145" s="86"/>
      <c r="WHN145" s="86"/>
      <c r="WHO145" s="86"/>
      <c r="WHP145" s="86"/>
      <c r="WHQ145" s="86"/>
      <c r="WHR145" s="86"/>
      <c r="WHS145" s="86"/>
      <c r="WHT145" s="86"/>
      <c r="WHU145" s="86"/>
      <c r="WHV145" s="86"/>
      <c r="WHW145" s="86"/>
      <c r="WHX145" s="86"/>
      <c r="WHY145" s="86"/>
      <c r="WHZ145" s="86"/>
      <c r="WIA145" s="86"/>
      <c r="WIB145" s="86"/>
      <c r="WIC145" s="86"/>
      <c r="WID145" s="86"/>
      <c r="WIE145" s="86"/>
      <c r="WIF145" s="86"/>
      <c r="WIG145" s="86"/>
      <c r="WIH145" s="86"/>
      <c r="WII145" s="86"/>
      <c r="WIJ145" s="86"/>
      <c r="WIK145" s="86"/>
      <c r="WIL145" s="86"/>
      <c r="WIM145" s="86"/>
      <c r="WIN145" s="86"/>
      <c r="WIO145" s="86"/>
      <c r="WIP145" s="86"/>
      <c r="WIQ145" s="86"/>
      <c r="WIR145" s="86"/>
      <c r="WIS145" s="86"/>
      <c r="WIT145" s="86"/>
      <c r="WIU145" s="86"/>
      <c r="WIV145" s="86"/>
      <c r="WIW145" s="86"/>
      <c r="WIX145" s="86"/>
      <c r="WIY145" s="86"/>
      <c r="WIZ145" s="86"/>
      <c r="WJA145" s="86"/>
      <c r="WJB145" s="86"/>
      <c r="WJC145" s="86"/>
      <c r="WJD145" s="86"/>
      <c r="WJE145" s="86"/>
      <c r="WJF145" s="86"/>
      <c r="WJG145" s="86"/>
      <c r="WJH145" s="86"/>
      <c r="WJI145" s="86"/>
      <c r="WJJ145" s="86"/>
      <c r="WJK145" s="86"/>
      <c r="WJL145" s="86"/>
      <c r="WJM145" s="86"/>
      <c r="WJN145" s="86"/>
      <c r="WJO145" s="86"/>
      <c r="WJP145" s="86"/>
      <c r="WJQ145" s="86"/>
      <c r="WJR145" s="86"/>
      <c r="WJS145" s="86"/>
      <c r="WJT145" s="86"/>
      <c r="WJU145" s="86"/>
      <c r="WJV145" s="86"/>
      <c r="WJW145" s="86"/>
      <c r="WJX145" s="86"/>
      <c r="WJY145" s="86"/>
      <c r="WJZ145" s="86"/>
      <c r="WKA145" s="86"/>
      <c r="WKB145" s="86"/>
      <c r="WKC145" s="86"/>
      <c r="WKD145" s="86"/>
      <c r="WKE145" s="86"/>
      <c r="WKF145" s="86"/>
      <c r="WKG145" s="86"/>
      <c r="WKH145" s="86"/>
      <c r="WKI145" s="86"/>
      <c r="WKJ145" s="86"/>
      <c r="WKK145" s="86"/>
      <c r="WKL145" s="86"/>
      <c r="WKM145" s="86"/>
      <c r="WKN145" s="86"/>
      <c r="WKO145" s="86"/>
      <c r="WKP145" s="86"/>
      <c r="WKQ145" s="86"/>
      <c r="WKR145" s="86"/>
      <c r="WKS145" s="86"/>
      <c r="WKT145" s="86"/>
      <c r="WKU145" s="86"/>
      <c r="WKV145" s="86"/>
      <c r="WKW145" s="86"/>
      <c r="WKX145" s="86"/>
      <c r="WKY145" s="86"/>
      <c r="WKZ145" s="86"/>
      <c r="WLA145" s="86"/>
      <c r="WLB145" s="86"/>
      <c r="WLC145" s="86"/>
      <c r="WLD145" s="86"/>
      <c r="WLE145" s="86"/>
      <c r="WLF145" s="86"/>
      <c r="WLG145" s="86"/>
      <c r="WLH145" s="86"/>
      <c r="WLI145" s="86"/>
      <c r="WLJ145" s="86"/>
      <c r="WLK145" s="86"/>
      <c r="WLL145" s="86"/>
      <c r="WLM145" s="86"/>
      <c r="WLN145" s="86"/>
      <c r="WLO145" s="86"/>
      <c r="WLV145" s="86"/>
      <c r="WLW145" s="86"/>
      <c r="WLX145" s="86"/>
      <c r="WLY145" s="86"/>
      <c r="WLZ145" s="86"/>
      <c r="WMA145" s="86"/>
      <c r="WMB145" s="86"/>
      <c r="WMC145" s="86"/>
      <c r="WMD145" s="86"/>
      <c r="WME145" s="86"/>
      <c r="WMF145" s="86"/>
      <c r="WMG145" s="86"/>
      <c r="WMH145" s="86"/>
      <c r="WMI145" s="86"/>
      <c r="WMJ145" s="86"/>
      <c r="WMK145" s="86"/>
      <c r="WML145" s="86"/>
      <c r="WMM145" s="86"/>
      <c r="WMN145" s="86"/>
      <c r="WMO145" s="86"/>
      <c r="WMP145" s="86"/>
      <c r="WMQ145" s="86"/>
      <c r="WMR145" s="86"/>
      <c r="WMS145" s="86"/>
      <c r="WMT145" s="86"/>
      <c r="WMU145" s="86"/>
      <c r="WMV145" s="86"/>
      <c r="WMW145" s="86"/>
      <c r="WMX145" s="86"/>
      <c r="WMY145" s="86"/>
      <c r="WMZ145" s="86"/>
      <c r="WNA145" s="86"/>
      <c r="WNB145" s="86"/>
      <c r="WNC145" s="86"/>
      <c r="WND145" s="86"/>
      <c r="WNE145" s="86"/>
      <c r="WNF145" s="86"/>
      <c r="WNG145" s="86"/>
      <c r="WNH145" s="86"/>
      <c r="WNI145" s="86"/>
      <c r="WNJ145" s="86"/>
      <c r="WNK145" s="86"/>
      <c r="WNL145" s="86"/>
      <c r="WNM145" s="86"/>
      <c r="WNN145" s="86"/>
      <c r="WNO145" s="86"/>
      <c r="WNP145" s="86"/>
      <c r="WNQ145" s="86"/>
      <c r="WNR145" s="86"/>
      <c r="WNS145" s="86"/>
      <c r="WNT145" s="86"/>
      <c r="WNU145" s="86"/>
      <c r="WNV145" s="86"/>
      <c r="WNW145" s="86"/>
      <c r="WNX145" s="86"/>
      <c r="WNY145" s="86"/>
      <c r="WNZ145" s="86"/>
      <c r="WOA145" s="86"/>
      <c r="WOB145" s="86"/>
      <c r="WOC145" s="86"/>
      <c r="WOD145" s="86"/>
      <c r="WOE145" s="86"/>
      <c r="WOF145" s="86"/>
      <c r="WOG145" s="86"/>
      <c r="WOH145" s="86"/>
      <c r="WOI145" s="86"/>
      <c r="WOJ145" s="86"/>
      <c r="WOK145" s="86"/>
      <c r="WOL145" s="86"/>
      <c r="WOM145" s="86"/>
      <c r="WON145" s="86"/>
      <c r="WOO145" s="86"/>
      <c r="WOP145" s="86"/>
      <c r="WOQ145" s="86"/>
      <c r="WOR145" s="86"/>
      <c r="WOS145" s="86"/>
      <c r="WOT145" s="86"/>
      <c r="WOU145" s="86"/>
      <c r="WOV145" s="86"/>
      <c r="WOW145" s="86"/>
      <c r="WOX145" s="86"/>
      <c r="WOY145" s="86"/>
      <c r="WOZ145" s="86"/>
      <c r="WPA145" s="86"/>
      <c r="WPB145" s="86"/>
      <c r="WPC145" s="86"/>
      <c r="WPD145" s="86"/>
      <c r="WPE145" s="86"/>
      <c r="WPF145" s="86"/>
      <c r="WPG145" s="86"/>
      <c r="WPH145" s="86"/>
      <c r="WPI145" s="86"/>
      <c r="WPJ145" s="86"/>
      <c r="WPK145" s="86"/>
      <c r="WPL145" s="86"/>
      <c r="WPM145" s="86"/>
      <c r="WPN145" s="86"/>
      <c r="WPO145" s="86"/>
      <c r="WPP145" s="86"/>
      <c r="WPQ145" s="86"/>
      <c r="WPR145" s="86"/>
      <c r="WPS145" s="86"/>
      <c r="WPT145" s="86"/>
      <c r="WPU145" s="86"/>
      <c r="WPV145" s="86"/>
      <c r="WPW145" s="86"/>
      <c r="WPX145" s="86"/>
      <c r="WPY145" s="86"/>
      <c r="WPZ145" s="86"/>
      <c r="WQA145" s="86"/>
      <c r="WQB145" s="86"/>
      <c r="WQC145" s="86"/>
      <c r="WQD145" s="86"/>
      <c r="WQE145" s="86"/>
      <c r="WQF145" s="86"/>
      <c r="WQG145" s="86"/>
      <c r="WQH145" s="86"/>
      <c r="WQI145" s="86"/>
      <c r="WQJ145" s="86"/>
      <c r="WQK145" s="86"/>
      <c r="WQL145" s="86"/>
      <c r="WQM145" s="86"/>
      <c r="WQN145" s="86"/>
      <c r="WQO145" s="86"/>
      <c r="WQP145" s="86"/>
      <c r="WQQ145" s="86"/>
      <c r="WQR145" s="86"/>
      <c r="WQS145" s="86"/>
      <c r="WQT145" s="86"/>
      <c r="WQU145" s="86"/>
      <c r="WQV145" s="86"/>
      <c r="WQW145" s="86"/>
      <c r="WQX145" s="86"/>
      <c r="WQY145" s="86"/>
      <c r="WQZ145" s="86"/>
      <c r="WRA145" s="86"/>
      <c r="WRB145" s="86"/>
      <c r="WRC145" s="86"/>
      <c r="WRD145" s="86"/>
      <c r="WRE145" s="86"/>
      <c r="WRF145" s="86"/>
      <c r="WRG145" s="86"/>
      <c r="WRH145" s="86"/>
      <c r="WRI145" s="86"/>
      <c r="WRJ145" s="86"/>
      <c r="WRK145" s="86"/>
      <c r="WRL145" s="86"/>
      <c r="WRM145" s="86"/>
      <c r="WRN145" s="86"/>
      <c r="WRO145" s="86"/>
      <c r="WRP145" s="86"/>
      <c r="WRQ145" s="86"/>
      <c r="WRR145" s="86"/>
      <c r="WRS145" s="86"/>
      <c r="WRT145" s="86"/>
      <c r="WRU145" s="86"/>
      <c r="WRV145" s="86"/>
      <c r="WRW145" s="86"/>
      <c r="WRX145" s="86"/>
      <c r="WRY145" s="86"/>
      <c r="WRZ145" s="86"/>
      <c r="WSA145" s="86"/>
      <c r="WSB145" s="86"/>
      <c r="WSC145" s="86"/>
      <c r="WSD145" s="86"/>
      <c r="WSE145" s="86"/>
      <c r="WSF145" s="86"/>
      <c r="WSG145" s="86"/>
      <c r="WSH145" s="86"/>
      <c r="WSI145" s="86"/>
      <c r="WSJ145" s="86"/>
      <c r="WSK145" s="86"/>
      <c r="WSL145" s="86"/>
      <c r="WSM145" s="86"/>
      <c r="WSN145" s="86"/>
      <c r="WSO145" s="86"/>
      <c r="WSP145" s="86"/>
      <c r="WSQ145" s="86"/>
      <c r="WSR145" s="86"/>
      <c r="WSS145" s="86"/>
      <c r="WST145" s="86"/>
      <c r="WSU145" s="86"/>
      <c r="WSV145" s="86"/>
      <c r="WSW145" s="86"/>
      <c r="WSX145" s="86"/>
      <c r="WSY145" s="86"/>
      <c r="WSZ145" s="86"/>
      <c r="WTA145" s="86"/>
      <c r="WTB145" s="86"/>
      <c r="WTC145" s="86"/>
      <c r="WTD145" s="86"/>
      <c r="WTE145" s="86"/>
      <c r="WTF145" s="86"/>
      <c r="WTG145" s="86"/>
      <c r="WTH145" s="86"/>
      <c r="WTI145" s="86"/>
      <c r="WTJ145" s="86"/>
      <c r="WTK145" s="86"/>
      <c r="WTL145" s="86"/>
      <c r="WTM145" s="86"/>
      <c r="WTN145" s="86"/>
      <c r="WTO145" s="86"/>
      <c r="WTP145" s="86"/>
      <c r="WTQ145" s="86"/>
      <c r="WTR145" s="86"/>
      <c r="WTS145" s="86"/>
      <c r="WTT145" s="86"/>
      <c r="WTU145" s="86"/>
      <c r="WTV145" s="86"/>
      <c r="WTW145" s="86"/>
      <c r="WTX145" s="86"/>
      <c r="WTY145" s="86"/>
      <c r="WTZ145" s="86"/>
      <c r="WUA145" s="86"/>
      <c r="WUB145" s="86"/>
      <c r="WUC145" s="86"/>
      <c r="WUD145" s="86"/>
      <c r="WUE145" s="86"/>
      <c r="WUF145" s="86"/>
      <c r="WUG145" s="86"/>
      <c r="WUH145" s="86"/>
      <c r="WUI145" s="86"/>
      <c r="WUJ145" s="86"/>
      <c r="WUK145" s="86"/>
      <c r="WUL145" s="86"/>
      <c r="WUM145" s="86"/>
      <c r="WUN145" s="86"/>
      <c r="WUO145" s="86"/>
      <c r="WUP145" s="86"/>
      <c r="WUQ145" s="86"/>
      <c r="WUR145" s="86"/>
      <c r="WUS145" s="86"/>
      <c r="WUT145" s="86"/>
      <c r="WUU145" s="86"/>
      <c r="WUV145" s="86"/>
      <c r="WUW145" s="86"/>
      <c r="WUX145" s="86"/>
      <c r="WUY145" s="86"/>
      <c r="WUZ145" s="86"/>
      <c r="WVA145" s="86"/>
      <c r="WVB145" s="86"/>
      <c r="WVC145" s="86"/>
      <c r="WVD145" s="86"/>
      <c r="WVE145" s="86"/>
      <c r="WVF145" s="86"/>
      <c r="WVG145" s="86"/>
      <c r="WVH145" s="86"/>
      <c r="WVI145" s="86"/>
      <c r="WVJ145" s="86"/>
      <c r="WVK145" s="86"/>
      <c r="WVR145" s="86"/>
      <c r="WVS145" s="86"/>
      <c r="WVT145" s="86"/>
      <c r="WVU145" s="86"/>
      <c r="WVV145" s="86"/>
      <c r="WVW145" s="86"/>
      <c r="WVX145" s="86"/>
      <c r="WVY145" s="86"/>
      <c r="WVZ145" s="86"/>
      <c r="WWA145" s="86"/>
      <c r="WWB145" s="86"/>
      <c r="WWC145" s="86"/>
      <c r="WWD145" s="86"/>
      <c r="WWE145" s="86"/>
      <c r="WWF145" s="86"/>
      <c r="WWG145" s="86"/>
      <c r="WWH145" s="86"/>
      <c r="WWI145" s="86"/>
      <c r="WWJ145" s="86"/>
      <c r="WWK145" s="86"/>
      <c r="WWL145" s="86"/>
      <c r="WWM145" s="86"/>
      <c r="WWN145" s="86"/>
      <c r="WWO145" s="86"/>
      <c r="WWP145" s="86"/>
      <c r="WWQ145" s="86"/>
      <c r="WWR145" s="86"/>
      <c r="WWS145" s="86"/>
      <c r="WWT145" s="86"/>
      <c r="WWU145" s="86"/>
      <c r="WWV145" s="86"/>
      <c r="WWW145" s="86"/>
      <c r="WWX145" s="86"/>
      <c r="WWY145" s="86"/>
      <c r="WWZ145" s="86"/>
      <c r="WXA145" s="86"/>
      <c r="WXB145" s="86"/>
      <c r="WXC145" s="86"/>
      <c r="WXD145" s="86"/>
      <c r="WXE145" s="86"/>
      <c r="WXF145" s="86"/>
      <c r="WXG145" s="86"/>
      <c r="WXH145" s="86"/>
      <c r="WXI145" s="86"/>
      <c r="WXJ145" s="86"/>
      <c r="WXK145" s="86"/>
      <c r="WXL145" s="86"/>
      <c r="WXM145" s="86"/>
      <c r="WXN145" s="86"/>
      <c r="WXO145" s="86"/>
      <c r="WXP145" s="86"/>
      <c r="WXQ145" s="86"/>
      <c r="WXR145" s="86"/>
      <c r="WXS145" s="86"/>
      <c r="WXT145" s="86"/>
      <c r="WXU145" s="86"/>
      <c r="WXV145" s="86"/>
      <c r="WXW145" s="86"/>
      <c r="WXX145" s="86"/>
      <c r="WXY145" s="86"/>
      <c r="WXZ145" s="86"/>
      <c r="WYA145" s="86"/>
      <c r="WYB145" s="86"/>
      <c r="WYC145" s="86"/>
      <c r="WYD145" s="86"/>
      <c r="WYE145" s="86"/>
      <c r="WYF145" s="86"/>
      <c r="WYG145" s="86"/>
      <c r="WYH145" s="86"/>
      <c r="WYI145" s="86"/>
      <c r="WYJ145" s="86"/>
      <c r="WYK145" s="86"/>
      <c r="WYL145" s="86"/>
      <c r="WYM145" s="86"/>
      <c r="WYN145" s="86"/>
      <c r="WYO145" s="86"/>
      <c r="WYP145" s="86"/>
      <c r="WYQ145" s="86"/>
      <c r="WYR145" s="86"/>
      <c r="WYS145" s="86"/>
      <c r="WYT145" s="86"/>
      <c r="WYU145" s="86"/>
      <c r="WYV145" s="86"/>
      <c r="WYW145" s="86"/>
      <c r="WYX145" s="86"/>
      <c r="WYY145" s="86"/>
      <c r="WYZ145" s="86"/>
      <c r="WZA145" s="86"/>
      <c r="WZB145" s="86"/>
      <c r="WZC145" s="86"/>
      <c r="WZD145" s="86"/>
      <c r="WZE145" s="86"/>
      <c r="WZF145" s="86"/>
      <c r="WZG145" s="86"/>
      <c r="WZH145" s="86"/>
      <c r="WZI145" s="86"/>
      <c r="WZJ145" s="86"/>
      <c r="WZK145" s="86"/>
      <c r="WZL145" s="86"/>
      <c r="WZM145" s="86"/>
      <c r="WZN145" s="86"/>
      <c r="WZO145" s="86"/>
      <c r="WZP145" s="86"/>
      <c r="WZQ145" s="86"/>
      <c r="WZR145" s="86"/>
      <c r="WZS145" s="86"/>
      <c r="WZT145" s="86"/>
      <c r="WZU145" s="86"/>
      <c r="WZV145" s="86"/>
      <c r="WZW145" s="86"/>
      <c r="WZX145" s="86"/>
      <c r="WZY145" s="86"/>
      <c r="WZZ145" s="86"/>
      <c r="XAA145" s="86"/>
      <c r="XAB145" s="86"/>
      <c r="XAC145" s="86"/>
      <c r="XAD145" s="86"/>
      <c r="XAE145" s="86"/>
      <c r="XAF145" s="86"/>
      <c r="XAG145" s="86"/>
      <c r="XAH145" s="86"/>
      <c r="XAI145" s="86"/>
      <c r="XAJ145" s="86"/>
      <c r="XAK145" s="86"/>
      <c r="XAL145" s="86"/>
      <c r="XAM145" s="86"/>
      <c r="XAN145" s="86"/>
      <c r="XAO145" s="86"/>
      <c r="XAP145" s="86"/>
      <c r="XAQ145" s="86"/>
      <c r="XAR145" s="86"/>
      <c r="XAS145" s="86"/>
      <c r="XAT145" s="86"/>
      <c r="XAU145" s="86"/>
      <c r="XAV145" s="86"/>
      <c r="XAW145" s="86"/>
      <c r="XAX145" s="86"/>
      <c r="XAY145" s="86"/>
      <c r="XAZ145" s="86"/>
      <c r="XBA145" s="86"/>
      <c r="XBB145" s="86"/>
      <c r="XBC145" s="86"/>
      <c r="XBD145" s="86"/>
      <c r="XBE145" s="86"/>
      <c r="XBF145" s="86"/>
      <c r="XBG145" s="86"/>
      <c r="XBH145" s="86"/>
      <c r="XBI145" s="86"/>
      <c r="XBJ145" s="86"/>
      <c r="XBK145" s="86"/>
      <c r="XBL145" s="86"/>
      <c r="XBM145" s="86"/>
      <c r="XBN145" s="86"/>
      <c r="XBO145" s="86"/>
      <c r="XBP145" s="86"/>
      <c r="XBQ145" s="86"/>
      <c r="XBR145" s="86"/>
      <c r="XBS145" s="86"/>
      <c r="XBT145" s="86"/>
      <c r="XBU145" s="86"/>
      <c r="XBV145" s="86"/>
      <c r="XBW145" s="86"/>
      <c r="XBX145" s="86"/>
      <c r="XBY145" s="86"/>
      <c r="XBZ145" s="86"/>
      <c r="XCA145" s="86"/>
      <c r="XCB145" s="86"/>
      <c r="XCC145" s="86"/>
      <c r="XCD145" s="86"/>
      <c r="XCE145" s="86"/>
      <c r="XCF145" s="86"/>
      <c r="XCG145" s="86"/>
      <c r="XCH145" s="86"/>
      <c r="XCI145" s="86"/>
      <c r="XCJ145" s="86"/>
      <c r="XCK145" s="86"/>
      <c r="XCL145" s="86"/>
      <c r="XCM145" s="86"/>
      <c r="XCN145" s="86"/>
      <c r="XCO145" s="86"/>
      <c r="XCP145" s="86"/>
      <c r="XCQ145" s="86"/>
      <c r="XCR145" s="86"/>
      <c r="XCS145" s="86"/>
      <c r="XCT145" s="86"/>
      <c r="XCU145" s="86"/>
      <c r="XCV145" s="86"/>
      <c r="XCW145" s="86"/>
      <c r="XCX145" s="86"/>
      <c r="XCY145" s="86"/>
      <c r="XCZ145" s="86"/>
      <c r="XDA145" s="86"/>
      <c r="XDB145" s="86"/>
      <c r="XDC145" s="86"/>
      <c r="XDD145" s="86"/>
      <c r="XDE145" s="86"/>
      <c r="XDF145" s="86"/>
      <c r="XDG145" s="86"/>
      <c r="XDH145" s="86"/>
      <c r="XDI145" s="86"/>
      <c r="XDJ145" s="86"/>
      <c r="XDK145" s="86"/>
      <c r="XDL145" s="86"/>
      <c r="XDM145" s="86"/>
      <c r="XDN145" s="86"/>
      <c r="XDO145" s="86"/>
      <c r="XDP145" s="86"/>
      <c r="XDQ145" s="86"/>
      <c r="XDR145" s="86"/>
      <c r="XDS145" s="86"/>
      <c r="XDT145" s="86"/>
      <c r="XDU145" s="86"/>
      <c r="XDV145" s="86"/>
      <c r="XDW145" s="86"/>
      <c r="XDX145" s="86"/>
      <c r="XDY145" s="86"/>
      <c r="XDZ145" s="86"/>
      <c r="XEA145" s="86"/>
      <c r="XEB145" s="86"/>
      <c r="XEC145" s="86"/>
      <c r="XED145" s="86"/>
      <c r="XEE145" s="86"/>
      <c r="XEF145" s="86"/>
      <c r="XEG145" s="86"/>
      <c r="XEH145" s="86"/>
      <c r="XEI145" s="86"/>
      <c r="XEJ145" s="86"/>
      <c r="XEK145" s="86"/>
      <c r="XEL145" s="86"/>
      <c r="XEM145" s="86"/>
      <c r="XEN145" s="86"/>
      <c r="XEO145" s="86"/>
      <c r="XEP145" s="86"/>
      <c r="XEQ145" s="86"/>
      <c r="XER145" s="86"/>
      <c r="XES145" s="86"/>
      <c r="XET145" s="86"/>
      <c r="XEU145" s="86"/>
      <c r="XEV145" s="86"/>
      <c r="XEW145" s="86"/>
      <c r="XEX145" s="86"/>
      <c r="XEY145" s="86"/>
      <c r="XEZ145" s="86"/>
      <c r="XFA145" s="86"/>
      <c r="XFB145" s="86"/>
      <c r="XFC145" s="86"/>
      <c r="XFD145" s="86"/>
    </row>
    <row r="146" spans="1:16384" ht="15.75" x14ac:dyDescent="0.25">
      <c r="A146" s="135" t="s">
        <v>206</v>
      </c>
      <c r="B146" s="125" t="s">
        <v>360</v>
      </c>
      <c r="C146" s="125"/>
      <c r="D146" s="117">
        <f>D148+D147</f>
        <v>8009650</v>
      </c>
      <c r="E146" s="117">
        <f t="shared" ref="E146:F146" si="39">E148+E147</f>
        <v>8000000</v>
      </c>
      <c r="F146" s="117">
        <f t="shared" si="39"/>
        <v>7791832.7800000003</v>
      </c>
      <c r="N146" s="199"/>
      <c r="O146" s="199"/>
      <c r="P146" s="199"/>
    </row>
    <row r="147" spans="1:16384" ht="78" customHeight="1" x14ac:dyDescent="0.25">
      <c r="A147" s="119" t="s">
        <v>111</v>
      </c>
      <c r="B147" s="164" t="s">
        <v>360</v>
      </c>
      <c r="C147" s="126" t="s">
        <v>105</v>
      </c>
      <c r="D147" s="118">
        <f>7000000+9650</f>
        <v>7009650</v>
      </c>
      <c r="E147" s="123">
        <v>7000000</v>
      </c>
      <c r="F147" s="123">
        <v>6791832.7800000003</v>
      </c>
      <c r="N147" s="199"/>
      <c r="O147" s="405">
        <v>9650</v>
      </c>
      <c r="P147" s="199"/>
    </row>
    <row r="148" spans="1:16384" ht="45" customHeight="1" x14ac:dyDescent="0.25">
      <c r="A148" s="119" t="s">
        <v>402</v>
      </c>
      <c r="B148" s="126" t="s">
        <v>360</v>
      </c>
      <c r="C148" s="126" t="s">
        <v>106</v>
      </c>
      <c r="D148" s="118">
        <v>1000000</v>
      </c>
      <c r="E148" s="123">
        <v>1000000</v>
      </c>
      <c r="F148" s="123">
        <v>1000000</v>
      </c>
      <c r="N148" s="199"/>
      <c r="O148" s="199"/>
      <c r="P148" s="199"/>
    </row>
    <row r="149" spans="1:16384" ht="15.75" x14ac:dyDescent="0.25">
      <c r="A149" s="135" t="s">
        <v>494</v>
      </c>
      <c r="B149" s="125" t="s">
        <v>364</v>
      </c>
      <c r="C149" s="125"/>
      <c r="D149" s="117">
        <f>D150</f>
        <v>2960900</v>
      </c>
      <c r="E149" s="117">
        <f t="shared" ref="E149:F149" si="40">E150</f>
        <v>2960900</v>
      </c>
      <c r="F149" s="117">
        <f t="shared" si="40"/>
        <v>2960900</v>
      </c>
      <c r="O149" s="199"/>
      <c r="P149" s="199"/>
    </row>
    <row r="150" spans="1:16384" s="33" customFormat="1" ht="31.5" x14ac:dyDescent="0.25">
      <c r="A150" s="151" t="s">
        <v>417</v>
      </c>
      <c r="B150" s="125" t="s">
        <v>365</v>
      </c>
      <c r="C150" s="125"/>
      <c r="D150" s="117">
        <f>D151+D152+D153</f>
        <v>2960900</v>
      </c>
      <c r="E150" s="117">
        <f>E151+E152+E153</f>
        <v>2960900</v>
      </c>
      <c r="F150" s="117">
        <f>F151+F152+F153</f>
        <v>2960900</v>
      </c>
      <c r="G150" s="89"/>
      <c r="H150" s="90"/>
      <c r="I150" s="90"/>
      <c r="J150" s="89"/>
      <c r="K150" s="89"/>
      <c r="L150" s="204"/>
      <c r="M150" s="204"/>
      <c r="N150" s="205"/>
      <c r="O150" s="204"/>
      <c r="P150" s="204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5"/>
      <c r="BN150" s="205"/>
      <c r="BO150" s="205"/>
      <c r="BP150" s="205"/>
      <c r="BQ150" s="205"/>
      <c r="BR150" s="205"/>
      <c r="BS150" s="205"/>
      <c r="BT150" s="205"/>
      <c r="BU150" s="205"/>
      <c r="BV150" s="205"/>
      <c r="BW150" s="205"/>
      <c r="BX150" s="205"/>
      <c r="BY150" s="205"/>
      <c r="BZ150" s="205"/>
      <c r="CA150" s="205"/>
      <c r="CB150" s="205"/>
      <c r="CC150" s="205"/>
      <c r="CD150" s="205"/>
      <c r="CE150" s="205"/>
      <c r="CF150" s="205"/>
      <c r="CG150" s="205"/>
      <c r="CH150" s="205"/>
      <c r="CI150" s="205"/>
      <c r="CJ150" s="205"/>
      <c r="CK150" s="205"/>
      <c r="CL150" s="205"/>
      <c r="CM150" s="205"/>
      <c r="CN150" s="205"/>
      <c r="CO150" s="205"/>
      <c r="CP150" s="205"/>
      <c r="CQ150" s="205"/>
      <c r="CR150" s="205"/>
      <c r="CS150" s="205"/>
      <c r="CT150" s="205"/>
      <c r="CU150" s="205"/>
      <c r="CV150" s="205"/>
      <c r="CW150" s="205"/>
      <c r="CX150" s="205"/>
      <c r="CY150" s="205"/>
      <c r="CZ150" s="205"/>
      <c r="DA150" s="205"/>
      <c r="DB150" s="205"/>
      <c r="DC150" s="205"/>
      <c r="DD150" s="205"/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  <c r="IY150" s="205"/>
      <c r="JF150" s="205"/>
      <c r="JG150" s="205"/>
      <c r="JH150" s="205"/>
      <c r="JI150" s="205"/>
      <c r="JJ150" s="205"/>
      <c r="JK150" s="205"/>
      <c r="JL150" s="205"/>
      <c r="JM150" s="205"/>
      <c r="JN150" s="205"/>
      <c r="JO150" s="205"/>
      <c r="JP150" s="205"/>
      <c r="JQ150" s="205"/>
      <c r="JR150" s="205"/>
      <c r="JS150" s="205"/>
      <c r="JT150" s="205"/>
      <c r="JU150" s="205"/>
      <c r="JV150" s="205"/>
      <c r="JW150" s="205"/>
      <c r="JX150" s="205"/>
      <c r="JY150" s="205"/>
      <c r="JZ150" s="205"/>
      <c r="KA150" s="205"/>
      <c r="KB150" s="205"/>
      <c r="KC150" s="205"/>
      <c r="KD150" s="205"/>
      <c r="KE150" s="205"/>
      <c r="KF150" s="205"/>
      <c r="KG150" s="205"/>
      <c r="KH150" s="205"/>
      <c r="KI150" s="205"/>
      <c r="KJ150" s="205"/>
      <c r="KK150" s="205"/>
      <c r="KL150" s="205"/>
      <c r="KM150" s="205"/>
      <c r="KN150" s="205"/>
      <c r="KO150" s="205"/>
      <c r="KP150" s="205"/>
      <c r="KQ150" s="205"/>
      <c r="KR150" s="205"/>
      <c r="KS150" s="205"/>
      <c r="KT150" s="205"/>
      <c r="KU150" s="205"/>
      <c r="KV150" s="205"/>
      <c r="KW150" s="205"/>
      <c r="KX150" s="205"/>
      <c r="KY150" s="205"/>
      <c r="KZ150" s="205"/>
      <c r="LA150" s="205"/>
      <c r="LB150" s="205"/>
      <c r="LC150" s="205"/>
      <c r="LD150" s="205"/>
      <c r="LE150" s="205"/>
      <c r="LF150" s="205"/>
      <c r="LG150" s="205"/>
      <c r="LH150" s="205"/>
      <c r="LI150" s="205"/>
      <c r="LJ150" s="205"/>
      <c r="LK150" s="205"/>
      <c r="LL150" s="205"/>
      <c r="LM150" s="205"/>
      <c r="LN150" s="205"/>
      <c r="LO150" s="205"/>
      <c r="LP150" s="205"/>
      <c r="LQ150" s="205"/>
      <c r="LR150" s="205"/>
      <c r="LS150" s="205"/>
      <c r="LT150" s="205"/>
      <c r="LU150" s="205"/>
      <c r="LV150" s="205"/>
      <c r="LW150" s="205"/>
      <c r="LX150" s="205"/>
      <c r="LY150" s="205"/>
      <c r="LZ150" s="205"/>
      <c r="MA150" s="205"/>
      <c r="MB150" s="205"/>
      <c r="MC150" s="205"/>
      <c r="MD150" s="205"/>
      <c r="ME150" s="205"/>
      <c r="MF150" s="205"/>
      <c r="MG150" s="205"/>
      <c r="MH150" s="205"/>
      <c r="MI150" s="205"/>
      <c r="MJ150" s="205"/>
      <c r="MK150" s="205"/>
      <c r="ML150" s="205"/>
      <c r="MM150" s="205"/>
      <c r="MN150" s="205"/>
      <c r="MO150" s="205"/>
      <c r="MP150" s="205"/>
      <c r="MQ150" s="205"/>
      <c r="MR150" s="205"/>
      <c r="MS150" s="205"/>
      <c r="MT150" s="205"/>
      <c r="MU150" s="205"/>
      <c r="MV150" s="205"/>
      <c r="MW150" s="205"/>
      <c r="MX150" s="205"/>
      <c r="MY150" s="205"/>
      <c r="MZ150" s="205"/>
      <c r="NA150" s="205"/>
      <c r="NB150" s="205"/>
      <c r="NC150" s="205"/>
      <c r="ND150" s="205"/>
      <c r="NE150" s="205"/>
      <c r="NF150" s="205"/>
      <c r="NG150" s="205"/>
      <c r="NH150" s="205"/>
      <c r="NI150" s="205"/>
      <c r="NJ150" s="205"/>
      <c r="NK150" s="205"/>
      <c r="NL150" s="205"/>
      <c r="NM150" s="205"/>
      <c r="NN150" s="205"/>
      <c r="NO150" s="205"/>
      <c r="NP150" s="205"/>
      <c r="NQ150" s="205"/>
      <c r="NR150" s="205"/>
      <c r="NS150" s="205"/>
      <c r="NT150" s="205"/>
      <c r="NU150" s="205"/>
      <c r="NV150" s="205"/>
      <c r="NW150" s="205"/>
      <c r="NX150" s="205"/>
      <c r="NY150" s="205"/>
      <c r="NZ150" s="205"/>
      <c r="OA150" s="205"/>
      <c r="OB150" s="205"/>
      <c r="OC150" s="205"/>
      <c r="OD150" s="205"/>
      <c r="OE150" s="205"/>
      <c r="OF150" s="205"/>
      <c r="OG150" s="205"/>
      <c r="OH150" s="205"/>
      <c r="OI150" s="205"/>
      <c r="OJ150" s="205"/>
      <c r="OK150" s="205"/>
      <c r="OL150" s="205"/>
      <c r="OM150" s="205"/>
      <c r="ON150" s="205"/>
      <c r="OO150" s="205"/>
      <c r="OP150" s="205"/>
      <c r="OQ150" s="205"/>
      <c r="OR150" s="205"/>
      <c r="OS150" s="205"/>
      <c r="OT150" s="205"/>
      <c r="OU150" s="205"/>
      <c r="OV150" s="205"/>
      <c r="OW150" s="205"/>
      <c r="OX150" s="205"/>
      <c r="OY150" s="205"/>
      <c r="OZ150" s="205"/>
      <c r="PA150" s="205"/>
      <c r="PB150" s="205"/>
      <c r="PC150" s="205"/>
      <c r="PD150" s="205"/>
      <c r="PE150" s="205"/>
      <c r="PF150" s="205"/>
      <c r="PG150" s="205"/>
      <c r="PH150" s="205"/>
      <c r="PI150" s="205"/>
      <c r="PJ150" s="205"/>
      <c r="PK150" s="205"/>
      <c r="PL150" s="205"/>
      <c r="PM150" s="205"/>
      <c r="PN150" s="205"/>
      <c r="PO150" s="205"/>
      <c r="PP150" s="205"/>
      <c r="PQ150" s="205"/>
      <c r="PR150" s="205"/>
      <c r="PS150" s="205"/>
      <c r="PT150" s="205"/>
      <c r="PU150" s="205"/>
      <c r="PV150" s="205"/>
      <c r="PW150" s="205"/>
      <c r="PX150" s="205"/>
      <c r="PY150" s="205"/>
      <c r="PZ150" s="205"/>
      <c r="QA150" s="205"/>
      <c r="QB150" s="205"/>
      <c r="QC150" s="205"/>
      <c r="QD150" s="205"/>
      <c r="QE150" s="205"/>
      <c r="QF150" s="205"/>
      <c r="QG150" s="205"/>
      <c r="QH150" s="205"/>
      <c r="QI150" s="205"/>
      <c r="QJ150" s="205"/>
      <c r="QK150" s="205"/>
      <c r="QL150" s="205"/>
      <c r="QM150" s="205"/>
      <c r="QN150" s="205"/>
      <c r="QO150" s="205"/>
      <c r="QP150" s="205"/>
      <c r="QQ150" s="205"/>
      <c r="QR150" s="205"/>
      <c r="QS150" s="205"/>
      <c r="QT150" s="205"/>
      <c r="QU150" s="205"/>
      <c r="QV150" s="205"/>
      <c r="QW150" s="205"/>
      <c r="QX150" s="205"/>
      <c r="QY150" s="205"/>
      <c r="QZ150" s="205"/>
      <c r="RA150" s="205"/>
      <c r="RB150" s="205"/>
      <c r="RC150" s="205"/>
      <c r="RD150" s="205"/>
      <c r="RE150" s="205"/>
      <c r="RF150" s="205"/>
      <c r="RG150" s="205"/>
      <c r="RH150" s="205"/>
      <c r="RI150" s="205"/>
      <c r="RJ150" s="205"/>
      <c r="RK150" s="205"/>
      <c r="RL150" s="205"/>
      <c r="RM150" s="205"/>
      <c r="RN150" s="205"/>
      <c r="RO150" s="205"/>
      <c r="RP150" s="205"/>
      <c r="RQ150" s="205"/>
      <c r="RR150" s="205"/>
      <c r="RS150" s="205"/>
      <c r="RT150" s="205"/>
      <c r="RU150" s="205"/>
      <c r="RV150" s="205"/>
      <c r="RW150" s="205"/>
      <c r="RX150" s="205"/>
      <c r="RY150" s="205"/>
      <c r="RZ150" s="205"/>
      <c r="SA150" s="205"/>
      <c r="SB150" s="205"/>
      <c r="SC150" s="205"/>
      <c r="SD150" s="205"/>
      <c r="SE150" s="205"/>
      <c r="SF150" s="205"/>
      <c r="SG150" s="205"/>
      <c r="SH150" s="205"/>
      <c r="SI150" s="205"/>
      <c r="SJ150" s="205"/>
      <c r="SK150" s="205"/>
      <c r="SL150" s="205"/>
      <c r="SM150" s="205"/>
      <c r="SN150" s="205"/>
      <c r="SO150" s="205"/>
      <c r="SP150" s="205"/>
      <c r="SQ150" s="205"/>
      <c r="SR150" s="205"/>
      <c r="SS150" s="205"/>
      <c r="ST150" s="205"/>
      <c r="SU150" s="205"/>
      <c r="TB150" s="205"/>
      <c r="TC150" s="205"/>
      <c r="TD150" s="205"/>
      <c r="TE150" s="205"/>
      <c r="TF150" s="205"/>
      <c r="TG150" s="205"/>
      <c r="TH150" s="205"/>
      <c r="TI150" s="205"/>
      <c r="TJ150" s="205"/>
      <c r="TK150" s="205"/>
      <c r="TL150" s="205"/>
      <c r="TM150" s="205"/>
      <c r="TN150" s="205"/>
      <c r="TO150" s="205"/>
      <c r="TP150" s="205"/>
      <c r="TQ150" s="205"/>
      <c r="TR150" s="205"/>
      <c r="TS150" s="205"/>
      <c r="TT150" s="205"/>
      <c r="TU150" s="205"/>
      <c r="TV150" s="205"/>
      <c r="TW150" s="205"/>
      <c r="TX150" s="205"/>
      <c r="TY150" s="205"/>
      <c r="TZ150" s="205"/>
      <c r="UA150" s="205"/>
      <c r="UB150" s="205"/>
      <c r="UC150" s="205"/>
      <c r="UD150" s="205"/>
      <c r="UE150" s="205"/>
      <c r="UF150" s="205"/>
      <c r="UG150" s="205"/>
      <c r="UH150" s="205"/>
      <c r="UI150" s="205"/>
      <c r="UJ150" s="205"/>
      <c r="UK150" s="205"/>
      <c r="UL150" s="205"/>
      <c r="UM150" s="205"/>
      <c r="UN150" s="205"/>
      <c r="UO150" s="205"/>
      <c r="UP150" s="205"/>
      <c r="UQ150" s="205"/>
      <c r="UR150" s="205"/>
      <c r="US150" s="205"/>
      <c r="UT150" s="205"/>
      <c r="UU150" s="205"/>
      <c r="UV150" s="205"/>
      <c r="UW150" s="205"/>
      <c r="UX150" s="205"/>
      <c r="UY150" s="205"/>
      <c r="UZ150" s="205"/>
      <c r="VA150" s="205"/>
      <c r="VB150" s="205"/>
      <c r="VC150" s="205"/>
      <c r="VD150" s="205"/>
      <c r="VE150" s="205"/>
      <c r="VF150" s="205"/>
      <c r="VG150" s="205"/>
      <c r="VH150" s="205"/>
      <c r="VI150" s="205"/>
      <c r="VJ150" s="205"/>
      <c r="VK150" s="205"/>
      <c r="VL150" s="205"/>
      <c r="VM150" s="205"/>
      <c r="VN150" s="205"/>
      <c r="VO150" s="205"/>
      <c r="VP150" s="205"/>
      <c r="VQ150" s="205"/>
      <c r="VR150" s="205"/>
      <c r="VS150" s="205"/>
      <c r="VT150" s="205"/>
      <c r="VU150" s="205"/>
      <c r="VV150" s="205"/>
      <c r="VW150" s="205"/>
      <c r="VX150" s="205"/>
      <c r="VY150" s="205"/>
      <c r="VZ150" s="205"/>
      <c r="WA150" s="205"/>
      <c r="WB150" s="205"/>
      <c r="WC150" s="205"/>
      <c r="WD150" s="205"/>
      <c r="WE150" s="205"/>
      <c r="WF150" s="205"/>
      <c r="WG150" s="205"/>
      <c r="WH150" s="205"/>
      <c r="WI150" s="205"/>
      <c r="WJ150" s="205"/>
      <c r="WK150" s="205"/>
      <c r="WL150" s="205"/>
      <c r="WM150" s="205"/>
      <c r="WN150" s="205"/>
      <c r="WO150" s="205"/>
      <c r="WP150" s="205"/>
      <c r="WQ150" s="205"/>
      <c r="WR150" s="205"/>
      <c r="WS150" s="205"/>
      <c r="WT150" s="205"/>
      <c r="WU150" s="205"/>
      <c r="WV150" s="205"/>
      <c r="WW150" s="205"/>
      <c r="WX150" s="205"/>
      <c r="WY150" s="205"/>
      <c r="WZ150" s="205"/>
      <c r="XA150" s="205"/>
      <c r="XB150" s="205"/>
      <c r="XC150" s="205"/>
      <c r="XD150" s="205"/>
      <c r="XE150" s="205"/>
      <c r="XF150" s="205"/>
      <c r="XG150" s="205"/>
      <c r="XH150" s="205"/>
      <c r="XI150" s="205"/>
      <c r="XJ150" s="205"/>
      <c r="XK150" s="205"/>
      <c r="XL150" s="205"/>
      <c r="XM150" s="205"/>
      <c r="XN150" s="205"/>
      <c r="XO150" s="205"/>
      <c r="XP150" s="205"/>
      <c r="XQ150" s="205"/>
      <c r="XR150" s="205"/>
      <c r="XS150" s="205"/>
      <c r="XT150" s="205"/>
      <c r="XU150" s="205"/>
      <c r="XV150" s="205"/>
      <c r="XW150" s="205"/>
      <c r="XX150" s="205"/>
      <c r="XY150" s="205"/>
      <c r="XZ150" s="205"/>
      <c r="YA150" s="205"/>
      <c r="YB150" s="205"/>
      <c r="YC150" s="205"/>
      <c r="YD150" s="205"/>
      <c r="YE150" s="205"/>
      <c r="YF150" s="205"/>
      <c r="YG150" s="205"/>
      <c r="YH150" s="205"/>
      <c r="YI150" s="205"/>
      <c r="YJ150" s="205"/>
      <c r="YK150" s="205"/>
      <c r="YL150" s="205"/>
      <c r="YM150" s="205"/>
      <c r="YN150" s="205"/>
      <c r="YO150" s="205"/>
      <c r="YP150" s="205"/>
      <c r="YQ150" s="205"/>
      <c r="YR150" s="205"/>
      <c r="YS150" s="205"/>
      <c r="YT150" s="205"/>
      <c r="YU150" s="205"/>
      <c r="YV150" s="205"/>
      <c r="YW150" s="205"/>
      <c r="YX150" s="205"/>
      <c r="YY150" s="205"/>
      <c r="YZ150" s="205"/>
      <c r="ZA150" s="205"/>
      <c r="ZB150" s="205"/>
      <c r="ZC150" s="205"/>
      <c r="ZD150" s="205"/>
      <c r="ZE150" s="205"/>
      <c r="ZF150" s="205"/>
      <c r="ZG150" s="205"/>
      <c r="ZH150" s="205"/>
      <c r="ZI150" s="205"/>
      <c r="ZJ150" s="205"/>
      <c r="ZK150" s="205"/>
      <c r="ZL150" s="205"/>
      <c r="ZM150" s="205"/>
      <c r="ZN150" s="205"/>
      <c r="ZO150" s="205"/>
      <c r="ZP150" s="205"/>
      <c r="ZQ150" s="205"/>
      <c r="ZR150" s="205"/>
      <c r="ZS150" s="205"/>
      <c r="ZT150" s="205"/>
      <c r="ZU150" s="205"/>
      <c r="ZV150" s="205"/>
      <c r="ZW150" s="205"/>
      <c r="ZX150" s="205"/>
      <c r="ZY150" s="205"/>
      <c r="ZZ150" s="205"/>
      <c r="AAA150" s="205"/>
      <c r="AAB150" s="205"/>
      <c r="AAC150" s="205"/>
      <c r="AAD150" s="205"/>
      <c r="AAE150" s="205"/>
      <c r="AAF150" s="205"/>
      <c r="AAG150" s="205"/>
      <c r="AAH150" s="205"/>
      <c r="AAI150" s="205"/>
      <c r="AAJ150" s="205"/>
      <c r="AAK150" s="205"/>
      <c r="AAL150" s="205"/>
      <c r="AAM150" s="205"/>
      <c r="AAN150" s="205"/>
      <c r="AAO150" s="205"/>
      <c r="AAP150" s="205"/>
      <c r="AAQ150" s="205"/>
      <c r="AAR150" s="205"/>
      <c r="AAS150" s="205"/>
      <c r="AAT150" s="205"/>
      <c r="AAU150" s="205"/>
      <c r="AAV150" s="205"/>
      <c r="AAW150" s="205"/>
      <c r="AAX150" s="205"/>
      <c r="AAY150" s="205"/>
      <c r="AAZ150" s="205"/>
      <c r="ABA150" s="205"/>
      <c r="ABB150" s="205"/>
      <c r="ABC150" s="205"/>
      <c r="ABD150" s="205"/>
      <c r="ABE150" s="205"/>
      <c r="ABF150" s="205"/>
      <c r="ABG150" s="205"/>
      <c r="ABH150" s="205"/>
      <c r="ABI150" s="205"/>
      <c r="ABJ150" s="205"/>
      <c r="ABK150" s="205"/>
      <c r="ABL150" s="205"/>
      <c r="ABM150" s="205"/>
      <c r="ABN150" s="205"/>
      <c r="ABO150" s="205"/>
      <c r="ABP150" s="205"/>
      <c r="ABQ150" s="205"/>
      <c r="ABR150" s="205"/>
      <c r="ABS150" s="205"/>
      <c r="ABT150" s="205"/>
      <c r="ABU150" s="205"/>
      <c r="ABV150" s="205"/>
      <c r="ABW150" s="205"/>
      <c r="ABX150" s="205"/>
      <c r="ABY150" s="205"/>
      <c r="ABZ150" s="205"/>
      <c r="ACA150" s="205"/>
      <c r="ACB150" s="205"/>
      <c r="ACC150" s="205"/>
      <c r="ACD150" s="205"/>
      <c r="ACE150" s="205"/>
      <c r="ACF150" s="205"/>
      <c r="ACG150" s="205"/>
      <c r="ACH150" s="205"/>
      <c r="ACI150" s="205"/>
      <c r="ACJ150" s="205"/>
      <c r="ACK150" s="205"/>
      <c r="ACL150" s="205"/>
      <c r="ACM150" s="205"/>
      <c r="ACN150" s="205"/>
      <c r="ACO150" s="205"/>
      <c r="ACP150" s="205"/>
      <c r="ACQ150" s="205"/>
      <c r="ACX150" s="205"/>
      <c r="ACY150" s="205"/>
      <c r="ACZ150" s="205"/>
      <c r="ADA150" s="205"/>
      <c r="ADB150" s="205"/>
      <c r="ADC150" s="205"/>
      <c r="ADD150" s="205"/>
      <c r="ADE150" s="205"/>
      <c r="ADF150" s="205"/>
      <c r="ADG150" s="205"/>
      <c r="ADH150" s="205"/>
      <c r="ADI150" s="205"/>
      <c r="ADJ150" s="205"/>
      <c r="ADK150" s="205"/>
      <c r="ADL150" s="205"/>
      <c r="ADM150" s="205"/>
      <c r="ADN150" s="205"/>
      <c r="ADO150" s="205"/>
      <c r="ADP150" s="205"/>
      <c r="ADQ150" s="205"/>
      <c r="ADR150" s="205"/>
      <c r="ADS150" s="205"/>
      <c r="ADT150" s="205"/>
      <c r="ADU150" s="205"/>
      <c r="ADV150" s="205"/>
      <c r="ADW150" s="205"/>
      <c r="ADX150" s="205"/>
      <c r="ADY150" s="205"/>
      <c r="ADZ150" s="205"/>
      <c r="AEA150" s="205"/>
      <c r="AEB150" s="205"/>
      <c r="AEC150" s="205"/>
      <c r="AED150" s="205"/>
      <c r="AEE150" s="205"/>
      <c r="AEF150" s="205"/>
      <c r="AEG150" s="205"/>
      <c r="AEH150" s="205"/>
      <c r="AEI150" s="205"/>
      <c r="AEJ150" s="205"/>
      <c r="AEK150" s="205"/>
      <c r="AEL150" s="205"/>
      <c r="AEM150" s="205"/>
      <c r="AEN150" s="205"/>
      <c r="AEO150" s="205"/>
      <c r="AEP150" s="205"/>
      <c r="AEQ150" s="205"/>
      <c r="AER150" s="205"/>
      <c r="AES150" s="205"/>
      <c r="AET150" s="205"/>
      <c r="AEU150" s="205"/>
      <c r="AEV150" s="205"/>
      <c r="AEW150" s="205"/>
      <c r="AEX150" s="205"/>
      <c r="AEY150" s="205"/>
      <c r="AEZ150" s="205"/>
      <c r="AFA150" s="205"/>
      <c r="AFB150" s="205"/>
      <c r="AFC150" s="205"/>
      <c r="AFD150" s="205"/>
      <c r="AFE150" s="205"/>
      <c r="AFF150" s="205"/>
      <c r="AFG150" s="205"/>
      <c r="AFH150" s="205"/>
      <c r="AFI150" s="205"/>
      <c r="AFJ150" s="205"/>
      <c r="AFK150" s="205"/>
      <c r="AFL150" s="205"/>
      <c r="AFM150" s="205"/>
      <c r="AFN150" s="205"/>
      <c r="AFO150" s="205"/>
      <c r="AFP150" s="205"/>
      <c r="AFQ150" s="205"/>
      <c r="AFR150" s="205"/>
      <c r="AFS150" s="205"/>
      <c r="AFT150" s="205"/>
      <c r="AFU150" s="205"/>
      <c r="AFV150" s="205"/>
      <c r="AFW150" s="205"/>
      <c r="AFX150" s="205"/>
      <c r="AFY150" s="205"/>
      <c r="AFZ150" s="205"/>
      <c r="AGA150" s="205"/>
      <c r="AGB150" s="205"/>
      <c r="AGC150" s="205"/>
      <c r="AGD150" s="205"/>
      <c r="AGE150" s="205"/>
      <c r="AGF150" s="205"/>
      <c r="AGG150" s="205"/>
      <c r="AGH150" s="205"/>
      <c r="AGI150" s="205"/>
      <c r="AGJ150" s="205"/>
      <c r="AGK150" s="205"/>
      <c r="AGL150" s="205"/>
      <c r="AGM150" s="205"/>
      <c r="AGN150" s="205"/>
      <c r="AGO150" s="205"/>
      <c r="AGP150" s="205"/>
      <c r="AGQ150" s="205"/>
      <c r="AGR150" s="205"/>
      <c r="AGS150" s="205"/>
      <c r="AGT150" s="205"/>
      <c r="AGU150" s="205"/>
      <c r="AGV150" s="205"/>
      <c r="AGW150" s="205"/>
      <c r="AGX150" s="205"/>
      <c r="AGY150" s="205"/>
      <c r="AGZ150" s="205"/>
      <c r="AHA150" s="205"/>
      <c r="AHB150" s="205"/>
      <c r="AHC150" s="205"/>
      <c r="AHD150" s="205"/>
      <c r="AHE150" s="205"/>
      <c r="AHF150" s="205"/>
      <c r="AHG150" s="205"/>
      <c r="AHH150" s="205"/>
      <c r="AHI150" s="205"/>
      <c r="AHJ150" s="205"/>
      <c r="AHK150" s="205"/>
      <c r="AHL150" s="205"/>
      <c r="AHM150" s="205"/>
      <c r="AHN150" s="205"/>
      <c r="AHO150" s="205"/>
      <c r="AHP150" s="205"/>
      <c r="AHQ150" s="205"/>
      <c r="AHR150" s="205"/>
      <c r="AHS150" s="205"/>
      <c r="AHT150" s="205"/>
      <c r="AHU150" s="205"/>
      <c r="AHV150" s="205"/>
      <c r="AHW150" s="205"/>
      <c r="AHX150" s="205"/>
      <c r="AHY150" s="205"/>
      <c r="AHZ150" s="205"/>
      <c r="AIA150" s="205"/>
      <c r="AIB150" s="205"/>
      <c r="AIC150" s="205"/>
      <c r="AID150" s="205"/>
      <c r="AIE150" s="205"/>
      <c r="AIF150" s="205"/>
      <c r="AIG150" s="205"/>
      <c r="AIH150" s="205"/>
      <c r="AII150" s="205"/>
      <c r="AIJ150" s="205"/>
      <c r="AIK150" s="205"/>
      <c r="AIL150" s="205"/>
      <c r="AIM150" s="205"/>
      <c r="AIN150" s="205"/>
      <c r="AIO150" s="205"/>
      <c r="AIP150" s="205"/>
      <c r="AIQ150" s="205"/>
      <c r="AIR150" s="205"/>
      <c r="AIS150" s="205"/>
      <c r="AIT150" s="205"/>
      <c r="AIU150" s="205"/>
      <c r="AIV150" s="205"/>
      <c r="AIW150" s="205"/>
      <c r="AIX150" s="205"/>
      <c r="AIY150" s="205"/>
      <c r="AIZ150" s="205"/>
      <c r="AJA150" s="205"/>
      <c r="AJB150" s="205"/>
      <c r="AJC150" s="205"/>
      <c r="AJD150" s="205"/>
      <c r="AJE150" s="205"/>
      <c r="AJF150" s="205"/>
      <c r="AJG150" s="205"/>
      <c r="AJH150" s="205"/>
      <c r="AJI150" s="205"/>
      <c r="AJJ150" s="205"/>
      <c r="AJK150" s="205"/>
      <c r="AJL150" s="205"/>
      <c r="AJM150" s="205"/>
      <c r="AJN150" s="205"/>
      <c r="AJO150" s="205"/>
      <c r="AJP150" s="205"/>
      <c r="AJQ150" s="205"/>
      <c r="AJR150" s="205"/>
      <c r="AJS150" s="205"/>
      <c r="AJT150" s="205"/>
      <c r="AJU150" s="205"/>
      <c r="AJV150" s="205"/>
      <c r="AJW150" s="205"/>
      <c r="AJX150" s="205"/>
      <c r="AJY150" s="205"/>
      <c r="AJZ150" s="205"/>
      <c r="AKA150" s="205"/>
      <c r="AKB150" s="205"/>
      <c r="AKC150" s="205"/>
      <c r="AKD150" s="205"/>
      <c r="AKE150" s="205"/>
      <c r="AKF150" s="205"/>
      <c r="AKG150" s="205"/>
      <c r="AKH150" s="205"/>
      <c r="AKI150" s="205"/>
      <c r="AKJ150" s="205"/>
      <c r="AKK150" s="205"/>
      <c r="AKL150" s="205"/>
      <c r="AKM150" s="205"/>
      <c r="AKN150" s="205"/>
      <c r="AKO150" s="205"/>
      <c r="AKP150" s="205"/>
      <c r="AKQ150" s="205"/>
      <c r="AKR150" s="205"/>
      <c r="AKS150" s="205"/>
      <c r="AKT150" s="205"/>
      <c r="AKU150" s="205"/>
      <c r="AKV150" s="205"/>
      <c r="AKW150" s="205"/>
      <c r="AKX150" s="205"/>
      <c r="AKY150" s="205"/>
      <c r="AKZ150" s="205"/>
      <c r="ALA150" s="205"/>
      <c r="ALB150" s="205"/>
      <c r="ALC150" s="205"/>
      <c r="ALD150" s="205"/>
      <c r="ALE150" s="205"/>
      <c r="ALF150" s="205"/>
      <c r="ALG150" s="205"/>
      <c r="ALH150" s="205"/>
      <c r="ALI150" s="205"/>
      <c r="ALJ150" s="205"/>
      <c r="ALK150" s="205"/>
      <c r="ALL150" s="205"/>
      <c r="ALM150" s="205"/>
      <c r="ALN150" s="205"/>
      <c r="ALO150" s="205"/>
      <c r="ALP150" s="205"/>
      <c r="ALQ150" s="205"/>
      <c r="ALR150" s="205"/>
      <c r="ALS150" s="205"/>
      <c r="ALT150" s="205"/>
      <c r="ALU150" s="205"/>
      <c r="ALV150" s="205"/>
      <c r="ALW150" s="205"/>
      <c r="ALX150" s="205"/>
      <c r="ALY150" s="205"/>
      <c r="ALZ150" s="205"/>
      <c r="AMA150" s="205"/>
      <c r="AMB150" s="205"/>
      <c r="AMC150" s="205"/>
      <c r="AMD150" s="205"/>
      <c r="AME150" s="205"/>
      <c r="AMF150" s="205"/>
      <c r="AMG150" s="205"/>
      <c r="AMH150" s="205"/>
      <c r="AMI150" s="205"/>
      <c r="AMJ150" s="205"/>
      <c r="AMK150" s="205"/>
      <c r="AML150" s="205"/>
      <c r="AMM150" s="205"/>
      <c r="AMT150" s="205"/>
      <c r="AMU150" s="205"/>
      <c r="AMV150" s="205"/>
      <c r="AMW150" s="205"/>
      <c r="AMX150" s="205"/>
      <c r="AMY150" s="205"/>
      <c r="AMZ150" s="205"/>
      <c r="ANA150" s="205"/>
      <c r="ANB150" s="205"/>
      <c r="ANC150" s="205"/>
      <c r="AND150" s="205"/>
      <c r="ANE150" s="205"/>
      <c r="ANF150" s="205"/>
      <c r="ANG150" s="205"/>
      <c r="ANH150" s="205"/>
      <c r="ANI150" s="205"/>
      <c r="ANJ150" s="205"/>
      <c r="ANK150" s="205"/>
      <c r="ANL150" s="205"/>
      <c r="ANM150" s="205"/>
      <c r="ANN150" s="205"/>
      <c r="ANO150" s="205"/>
      <c r="ANP150" s="205"/>
      <c r="ANQ150" s="205"/>
      <c r="ANR150" s="205"/>
      <c r="ANS150" s="205"/>
      <c r="ANT150" s="205"/>
      <c r="ANU150" s="205"/>
      <c r="ANV150" s="205"/>
      <c r="ANW150" s="205"/>
      <c r="ANX150" s="205"/>
      <c r="ANY150" s="205"/>
      <c r="ANZ150" s="205"/>
      <c r="AOA150" s="205"/>
      <c r="AOB150" s="205"/>
      <c r="AOC150" s="205"/>
      <c r="AOD150" s="205"/>
      <c r="AOE150" s="205"/>
      <c r="AOF150" s="205"/>
      <c r="AOG150" s="205"/>
      <c r="AOH150" s="205"/>
      <c r="AOI150" s="205"/>
      <c r="AOJ150" s="205"/>
      <c r="AOK150" s="205"/>
      <c r="AOL150" s="205"/>
      <c r="AOM150" s="205"/>
      <c r="AON150" s="205"/>
      <c r="AOO150" s="205"/>
      <c r="AOP150" s="205"/>
      <c r="AOQ150" s="205"/>
      <c r="AOR150" s="205"/>
      <c r="AOS150" s="205"/>
      <c r="AOT150" s="205"/>
      <c r="AOU150" s="205"/>
      <c r="AOV150" s="205"/>
      <c r="AOW150" s="205"/>
      <c r="AOX150" s="205"/>
      <c r="AOY150" s="205"/>
      <c r="AOZ150" s="205"/>
      <c r="APA150" s="205"/>
      <c r="APB150" s="205"/>
      <c r="APC150" s="205"/>
      <c r="APD150" s="205"/>
      <c r="APE150" s="205"/>
      <c r="APF150" s="205"/>
      <c r="APG150" s="205"/>
      <c r="APH150" s="205"/>
      <c r="API150" s="205"/>
      <c r="APJ150" s="205"/>
      <c r="APK150" s="205"/>
      <c r="APL150" s="205"/>
      <c r="APM150" s="205"/>
      <c r="APN150" s="205"/>
      <c r="APO150" s="205"/>
      <c r="APP150" s="205"/>
      <c r="APQ150" s="205"/>
      <c r="APR150" s="205"/>
      <c r="APS150" s="205"/>
      <c r="APT150" s="205"/>
      <c r="APU150" s="205"/>
      <c r="APV150" s="205"/>
      <c r="APW150" s="205"/>
      <c r="APX150" s="205"/>
      <c r="APY150" s="205"/>
      <c r="APZ150" s="205"/>
      <c r="AQA150" s="205"/>
      <c r="AQB150" s="205"/>
      <c r="AQC150" s="205"/>
      <c r="AQD150" s="205"/>
      <c r="AQE150" s="205"/>
      <c r="AQF150" s="205"/>
      <c r="AQG150" s="205"/>
      <c r="AQH150" s="205"/>
      <c r="AQI150" s="205"/>
      <c r="AQJ150" s="205"/>
      <c r="AQK150" s="205"/>
      <c r="AQL150" s="205"/>
      <c r="AQM150" s="205"/>
      <c r="AQN150" s="205"/>
      <c r="AQO150" s="205"/>
      <c r="AQP150" s="205"/>
      <c r="AQQ150" s="205"/>
      <c r="AQR150" s="205"/>
      <c r="AQS150" s="205"/>
      <c r="AQT150" s="205"/>
      <c r="AQU150" s="205"/>
      <c r="AQV150" s="205"/>
      <c r="AQW150" s="205"/>
      <c r="AQX150" s="205"/>
      <c r="AQY150" s="205"/>
      <c r="AQZ150" s="205"/>
      <c r="ARA150" s="205"/>
      <c r="ARB150" s="205"/>
      <c r="ARC150" s="205"/>
      <c r="ARD150" s="205"/>
      <c r="ARE150" s="205"/>
      <c r="ARF150" s="205"/>
      <c r="ARG150" s="205"/>
      <c r="ARH150" s="205"/>
      <c r="ARI150" s="205"/>
      <c r="ARJ150" s="205"/>
      <c r="ARK150" s="205"/>
      <c r="ARL150" s="205"/>
      <c r="ARM150" s="205"/>
      <c r="ARN150" s="205"/>
      <c r="ARO150" s="205"/>
      <c r="ARP150" s="205"/>
      <c r="ARQ150" s="205"/>
      <c r="ARR150" s="205"/>
      <c r="ARS150" s="205"/>
      <c r="ART150" s="205"/>
      <c r="ARU150" s="205"/>
      <c r="ARV150" s="205"/>
      <c r="ARW150" s="205"/>
      <c r="ARX150" s="205"/>
      <c r="ARY150" s="205"/>
      <c r="ARZ150" s="205"/>
      <c r="ASA150" s="205"/>
      <c r="ASB150" s="205"/>
      <c r="ASC150" s="205"/>
      <c r="ASD150" s="205"/>
      <c r="ASE150" s="205"/>
      <c r="ASF150" s="205"/>
      <c r="ASG150" s="205"/>
      <c r="ASH150" s="205"/>
      <c r="ASI150" s="205"/>
      <c r="ASJ150" s="205"/>
      <c r="ASK150" s="205"/>
      <c r="ASL150" s="205"/>
      <c r="ASM150" s="205"/>
      <c r="ASN150" s="205"/>
      <c r="ASO150" s="205"/>
      <c r="ASP150" s="205"/>
      <c r="ASQ150" s="205"/>
      <c r="ASR150" s="205"/>
      <c r="ASS150" s="205"/>
      <c r="AST150" s="205"/>
      <c r="ASU150" s="205"/>
      <c r="ASV150" s="205"/>
      <c r="ASW150" s="205"/>
      <c r="ASX150" s="205"/>
      <c r="ASY150" s="205"/>
      <c r="ASZ150" s="205"/>
      <c r="ATA150" s="205"/>
      <c r="ATB150" s="205"/>
      <c r="ATC150" s="205"/>
      <c r="ATD150" s="205"/>
      <c r="ATE150" s="205"/>
      <c r="ATF150" s="205"/>
      <c r="ATG150" s="205"/>
      <c r="ATH150" s="205"/>
      <c r="ATI150" s="205"/>
      <c r="ATJ150" s="205"/>
      <c r="ATK150" s="205"/>
      <c r="ATL150" s="205"/>
      <c r="ATM150" s="205"/>
      <c r="ATN150" s="205"/>
      <c r="ATO150" s="205"/>
      <c r="ATP150" s="205"/>
      <c r="ATQ150" s="205"/>
      <c r="ATR150" s="205"/>
      <c r="ATS150" s="205"/>
      <c r="ATT150" s="205"/>
      <c r="ATU150" s="205"/>
      <c r="ATV150" s="205"/>
      <c r="ATW150" s="205"/>
      <c r="ATX150" s="205"/>
      <c r="ATY150" s="205"/>
      <c r="ATZ150" s="205"/>
      <c r="AUA150" s="205"/>
      <c r="AUB150" s="205"/>
      <c r="AUC150" s="205"/>
      <c r="AUD150" s="205"/>
      <c r="AUE150" s="205"/>
      <c r="AUF150" s="205"/>
      <c r="AUG150" s="205"/>
      <c r="AUH150" s="205"/>
      <c r="AUI150" s="205"/>
      <c r="AUJ150" s="205"/>
      <c r="AUK150" s="205"/>
      <c r="AUL150" s="205"/>
      <c r="AUM150" s="205"/>
      <c r="AUN150" s="205"/>
      <c r="AUO150" s="205"/>
      <c r="AUP150" s="205"/>
      <c r="AUQ150" s="205"/>
      <c r="AUR150" s="205"/>
      <c r="AUS150" s="205"/>
      <c r="AUT150" s="205"/>
      <c r="AUU150" s="205"/>
      <c r="AUV150" s="205"/>
      <c r="AUW150" s="205"/>
      <c r="AUX150" s="205"/>
      <c r="AUY150" s="205"/>
      <c r="AUZ150" s="205"/>
      <c r="AVA150" s="205"/>
      <c r="AVB150" s="205"/>
      <c r="AVC150" s="205"/>
      <c r="AVD150" s="205"/>
      <c r="AVE150" s="205"/>
      <c r="AVF150" s="205"/>
      <c r="AVG150" s="205"/>
      <c r="AVH150" s="205"/>
      <c r="AVI150" s="205"/>
      <c r="AVJ150" s="205"/>
      <c r="AVK150" s="205"/>
      <c r="AVL150" s="205"/>
      <c r="AVM150" s="205"/>
      <c r="AVN150" s="205"/>
      <c r="AVO150" s="205"/>
      <c r="AVP150" s="205"/>
      <c r="AVQ150" s="205"/>
      <c r="AVR150" s="205"/>
      <c r="AVS150" s="205"/>
      <c r="AVT150" s="205"/>
      <c r="AVU150" s="205"/>
      <c r="AVV150" s="205"/>
      <c r="AVW150" s="205"/>
      <c r="AVX150" s="205"/>
      <c r="AVY150" s="205"/>
      <c r="AVZ150" s="205"/>
      <c r="AWA150" s="205"/>
      <c r="AWB150" s="205"/>
      <c r="AWC150" s="205"/>
      <c r="AWD150" s="205"/>
      <c r="AWE150" s="205"/>
      <c r="AWF150" s="205"/>
      <c r="AWG150" s="205"/>
      <c r="AWH150" s="205"/>
      <c r="AWI150" s="205"/>
      <c r="AWP150" s="205"/>
      <c r="AWQ150" s="205"/>
      <c r="AWR150" s="205"/>
      <c r="AWS150" s="205"/>
      <c r="AWT150" s="205"/>
      <c r="AWU150" s="205"/>
      <c r="AWV150" s="205"/>
      <c r="AWW150" s="205"/>
      <c r="AWX150" s="205"/>
      <c r="AWY150" s="205"/>
      <c r="AWZ150" s="205"/>
      <c r="AXA150" s="205"/>
      <c r="AXB150" s="205"/>
      <c r="AXC150" s="205"/>
      <c r="AXD150" s="205"/>
      <c r="AXE150" s="205"/>
      <c r="AXF150" s="205"/>
      <c r="AXG150" s="205"/>
      <c r="AXH150" s="205"/>
      <c r="AXI150" s="205"/>
      <c r="AXJ150" s="205"/>
      <c r="AXK150" s="205"/>
      <c r="AXL150" s="205"/>
      <c r="AXM150" s="205"/>
      <c r="AXN150" s="205"/>
      <c r="AXO150" s="205"/>
      <c r="AXP150" s="205"/>
      <c r="AXQ150" s="205"/>
      <c r="AXR150" s="205"/>
      <c r="AXS150" s="205"/>
      <c r="AXT150" s="205"/>
      <c r="AXU150" s="205"/>
      <c r="AXV150" s="205"/>
      <c r="AXW150" s="205"/>
      <c r="AXX150" s="205"/>
      <c r="AXY150" s="205"/>
      <c r="AXZ150" s="205"/>
      <c r="AYA150" s="205"/>
      <c r="AYB150" s="205"/>
      <c r="AYC150" s="205"/>
      <c r="AYD150" s="205"/>
      <c r="AYE150" s="205"/>
      <c r="AYF150" s="205"/>
      <c r="AYG150" s="205"/>
      <c r="AYH150" s="205"/>
      <c r="AYI150" s="205"/>
      <c r="AYJ150" s="205"/>
      <c r="AYK150" s="205"/>
      <c r="AYL150" s="205"/>
      <c r="AYM150" s="205"/>
      <c r="AYN150" s="205"/>
      <c r="AYO150" s="205"/>
      <c r="AYP150" s="205"/>
      <c r="AYQ150" s="205"/>
      <c r="AYR150" s="205"/>
      <c r="AYS150" s="205"/>
      <c r="AYT150" s="205"/>
      <c r="AYU150" s="205"/>
      <c r="AYV150" s="205"/>
      <c r="AYW150" s="205"/>
      <c r="AYX150" s="205"/>
      <c r="AYY150" s="205"/>
      <c r="AYZ150" s="205"/>
      <c r="AZA150" s="205"/>
      <c r="AZB150" s="205"/>
      <c r="AZC150" s="205"/>
      <c r="AZD150" s="205"/>
      <c r="AZE150" s="205"/>
      <c r="AZF150" s="205"/>
      <c r="AZG150" s="205"/>
      <c r="AZH150" s="205"/>
      <c r="AZI150" s="205"/>
      <c r="AZJ150" s="205"/>
      <c r="AZK150" s="205"/>
      <c r="AZL150" s="205"/>
      <c r="AZM150" s="205"/>
      <c r="AZN150" s="205"/>
      <c r="AZO150" s="205"/>
      <c r="AZP150" s="205"/>
      <c r="AZQ150" s="205"/>
      <c r="AZR150" s="205"/>
      <c r="AZS150" s="205"/>
      <c r="AZT150" s="205"/>
      <c r="AZU150" s="205"/>
      <c r="AZV150" s="205"/>
      <c r="AZW150" s="205"/>
      <c r="AZX150" s="205"/>
      <c r="AZY150" s="205"/>
      <c r="AZZ150" s="205"/>
      <c r="BAA150" s="205"/>
      <c r="BAB150" s="205"/>
      <c r="BAC150" s="205"/>
      <c r="BAD150" s="205"/>
      <c r="BAE150" s="205"/>
      <c r="BAF150" s="205"/>
      <c r="BAG150" s="205"/>
      <c r="BAH150" s="205"/>
      <c r="BAI150" s="205"/>
      <c r="BAJ150" s="205"/>
      <c r="BAK150" s="205"/>
      <c r="BAL150" s="205"/>
      <c r="BAM150" s="205"/>
      <c r="BAN150" s="205"/>
      <c r="BAO150" s="205"/>
      <c r="BAP150" s="205"/>
      <c r="BAQ150" s="205"/>
      <c r="BAR150" s="205"/>
      <c r="BAS150" s="205"/>
      <c r="BAT150" s="205"/>
      <c r="BAU150" s="205"/>
      <c r="BAV150" s="205"/>
      <c r="BAW150" s="205"/>
      <c r="BAX150" s="205"/>
      <c r="BAY150" s="205"/>
      <c r="BAZ150" s="205"/>
      <c r="BBA150" s="205"/>
      <c r="BBB150" s="205"/>
      <c r="BBC150" s="205"/>
      <c r="BBD150" s="205"/>
      <c r="BBE150" s="205"/>
      <c r="BBF150" s="205"/>
      <c r="BBG150" s="205"/>
      <c r="BBH150" s="205"/>
      <c r="BBI150" s="205"/>
      <c r="BBJ150" s="205"/>
      <c r="BBK150" s="205"/>
      <c r="BBL150" s="205"/>
      <c r="BBM150" s="205"/>
      <c r="BBN150" s="205"/>
      <c r="BBO150" s="205"/>
      <c r="BBP150" s="205"/>
      <c r="BBQ150" s="205"/>
      <c r="BBR150" s="205"/>
      <c r="BBS150" s="205"/>
      <c r="BBT150" s="205"/>
      <c r="BBU150" s="205"/>
      <c r="BBV150" s="205"/>
      <c r="BBW150" s="205"/>
      <c r="BBX150" s="205"/>
      <c r="BBY150" s="205"/>
      <c r="BBZ150" s="205"/>
      <c r="BCA150" s="205"/>
      <c r="BCB150" s="205"/>
      <c r="BCC150" s="205"/>
      <c r="BCD150" s="205"/>
      <c r="BCE150" s="205"/>
      <c r="BCF150" s="205"/>
      <c r="BCG150" s="205"/>
      <c r="BCH150" s="205"/>
      <c r="BCI150" s="205"/>
      <c r="BCJ150" s="205"/>
      <c r="BCK150" s="205"/>
      <c r="BCL150" s="205"/>
      <c r="BCM150" s="205"/>
      <c r="BCN150" s="205"/>
      <c r="BCO150" s="205"/>
      <c r="BCP150" s="205"/>
      <c r="BCQ150" s="205"/>
      <c r="BCR150" s="205"/>
      <c r="BCS150" s="205"/>
      <c r="BCT150" s="205"/>
      <c r="BCU150" s="205"/>
      <c r="BCV150" s="205"/>
      <c r="BCW150" s="205"/>
      <c r="BCX150" s="205"/>
      <c r="BCY150" s="205"/>
      <c r="BCZ150" s="205"/>
      <c r="BDA150" s="205"/>
      <c r="BDB150" s="205"/>
      <c r="BDC150" s="205"/>
      <c r="BDD150" s="205"/>
      <c r="BDE150" s="205"/>
      <c r="BDF150" s="205"/>
      <c r="BDG150" s="205"/>
      <c r="BDH150" s="205"/>
      <c r="BDI150" s="205"/>
      <c r="BDJ150" s="205"/>
      <c r="BDK150" s="205"/>
      <c r="BDL150" s="205"/>
      <c r="BDM150" s="205"/>
      <c r="BDN150" s="205"/>
      <c r="BDO150" s="205"/>
      <c r="BDP150" s="205"/>
      <c r="BDQ150" s="205"/>
      <c r="BDR150" s="205"/>
      <c r="BDS150" s="205"/>
      <c r="BDT150" s="205"/>
      <c r="BDU150" s="205"/>
      <c r="BDV150" s="205"/>
      <c r="BDW150" s="205"/>
      <c r="BDX150" s="205"/>
      <c r="BDY150" s="205"/>
      <c r="BDZ150" s="205"/>
      <c r="BEA150" s="205"/>
      <c r="BEB150" s="205"/>
      <c r="BEC150" s="205"/>
      <c r="BED150" s="205"/>
      <c r="BEE150" s="205"/>
      <c r="BEF150" s="205"/>
      <c r="BEG150" s="205"/>
      <c r="BEH150" s="205"/>
      <c r="BEI150" s="205"/>
      <c r="BEJ150" s="205"/>
      <c r="BEK150" s="205"/>
      <c r="BEL150" s="205"/>
      <c r="BEM150" s="205"/>
      <c r="BEN150" s="205"/>
      <c r="BEO150" s="205"/>
      <c r="BEP150" s="205"/>
      <c r="BEQ150" s="205"/>
      <c r="BER150" s="205"/>
      <c r="BES150" s="205"/>
      <c r="BET150" s="205"/>
      <c r="BEU150" s="205"/>
      <c r="BEV150" s="205"/>
      <c r="BEW150" s="205"/>
      <c r="BEX150" s="205"/>
      <c r="BEY150" s="205"/>
      <c r="BEZ150" s="205"/>
      <c r="BFA150" s="205"/>
      <c r="BFB150" s="205"/>
      <c r="BFC150" s="205"/>
      <c r="BFD150" s="205"/>
      <c r="BFE150" s="205"/>
      <c r="BFF150" s="205"/>
      <c r="BFG150" s="205"/>
      <c r="BFH150" s="205"/>
      <c r="BFI150" s="205"/>
      <c r="BFJ150" s="205"/>
      <c r="BFK150" s="205"/>
      <c r="BFL150" s="205"/>
      <c r="BFM150" s="205"/>
      <c r="BFN150" s="205"/>
      <c r="BFO150" s="205"/>
      <c r="BFP150" s="205"/>
      <c r="BFQ150" s="205"/>
      <c r="BFR150" s="205"/>
      <c r="BFS150" s="205"/>
      <c r="BFT150" s="205"/>
      <c r="BFU150" s="205"/>
      <c r="BFV150" s="205"/>
      <c r="BFW150" s="205"/>
      <c r="BFX150" s="205"/>
      <c r="BFY150" s="205"/>
      <c r="BFZ150" s="205"/>
      <c r="BGA150" s="205"/>
      <c r="BGB150" s="205"/>
      <c r="BGC150" s="205"/>
      <c r="BGD150" s="205"/>
      <c r="BGE150" s="205"/>
      <c r="BGL150" s="205"/>
      <c r="BGM150" s="205"/>
      <c r="BGN150" s="205"/>
      <c r="BGO150" s="205"/>
      <c r="BGP150" s="205"/>
      <c r="BGQ150" s="205"/>
      <c r="BGR150" s="205"/>
      <c r="BGS150" s="205"/>
      <c r="BGT150" s="205"/>
      <c r="BGU150" s="205"/>
      <c r="BGV150" s="205"/>
      <c r="BGW150" s="205"/>
      <c r="BGX150" s="205"/>
      <c r="BGY150" s="205"/>
      <c r="BGZ150" s="205"/>
      <c r="BHA150" s="205"/>
      <c r="BHB150" s="205"/>
      <c r="BHC150" s="205"/>
      <c r="BHD150" s="205"/>
      <c r="BHE150" s="205"/>
      <c r="BHF150" s="205"/>
      <c r="BHG150" s="205"/>
      <c r="BHH150" s="205"/>
      <c r="BHI150" s="205"/>
      <c r="BHJ150" s="205"/>
      <c r="BHK150" s="205"/>
      <c r="BHL150" s="205"/>
      <c r="BHM150" s="205"/>
      <c r="BHN150" s="205"/>
      <c r="BHO150" s="205"/>
      <c r="BHP150" s="205"/>
      <c r="BHQ150" s="205"/>
      <c r="BHR150" s="205"/>
      <c r="BHS150" s="205"/>
      <c r="BHT150" s="205"/>
      <c r="BHU150" s="205"/>
      <c r="BHV150" s="205"/>
      <c r="BHW150" s="205"/>
      <c r="BHX150" s="205"/>
      <c r="BHY150" s="205"/>
      <c r="BHZ150" s="205"/>
      <c r="BIA150" s="205"/>
      <c r="BIB150" s="205"/>
      <c r="BIC150" s="205"/>
      <c r="BID150" s="205"/>
      <c r="BIE150" s="205"/>
      <c r="BIF150" s="205"/>
      <c r="BIG150" s="205"/>
      <c r="BIH150" s="205"/>
      <c r="BII150" s="205"/>
      <c r="BIJ150" s="205"/>
      <c r="BIK150" s="205"/>
      <c r="BIL150" s="205"/>
      <c r="BIM150" s="205"/>
      <c r="BIN150" s="205"/>
      <c r="BIO150" s="205"/>
      <c r="BIP150" s="205"/>
      <c r="BIQ150" s="205"/>
      <c r="BIR150" s="205"/>
      <c r="BIS150" s="205"/>
      <c r="BIT150" s="205"/>
      <c r="BIU150" s="205"/>
      <c r="BIV150" s="205"/>
      <c r="BIW150" s="205"/>
      <c r="BIX150" s="205"/>
      <c r="BIY150" s="205"/>
      <c r="BIZ150" s="205"/>
      <c r="BJA150" s="205"/>
      <c r="BJB150" s="205"/>
      <c r="BJC150" s="205"/>
      <c r="BJD150" s="205"/>
      <c r="BJE150" s="205"/>
      <c r="BJF150" s="205"/>
      <c r="BJG150" s="205"/>
      <c r="BJH150" s="205"/>
      <c r="BJI150" s="205"/>
      <c r="BJJ150" s="205"/>
      <c r="BJK150" s="205"/>
      <c r="BJL150" s="205"/>
      <c r="BJM150" s="205"/>
      <c r="BJN150" s="205"/>
      <c r="BJO150" s="205"/>
      <c r="BJP150" s="205"/>
      <c r="BJQ150" s="205"/>
      <c r="BJR150" s="205"/>
      <c r="BJS150" s="205"/>
      <c r="BJT150" s="205"/>
      <c r="BJU150" s="205"/>
      <c r="BJV150" s="205"/>
      <c r="BJW150" s="205"/>
      <c r="BJX150" s="205"/>
      <c r="BJY150" s="205"/>
      <c r="BJZ150" s="205"/>
      <c r="BKA150" s="205"/>
      <c r="BKB150" s="205"/>
      <c r="BKC150" s="205"/>
      <c r="BKD150" s="205"/>
      <c r="BKE150" s="205"/>
      <c r="BKF150" s="205"/>
      <c r="BKG150" s="205"/>
      <c r="BKH150" s="205"/>
      <c r="BKI150" s="205"/>
      <c r="BKJ150" s="205"/>
      <c r="BKK150" s="205"/>
      <c r="BKL150" s="205"/>
      <c r="BKM150" s="205"/>
      <c r="BKN150" s="205"/>
      <c r="BKO150" s="205"/>
      <c r="BKP150" s="205"/>
      <c r="BKQ150" s="205"/>
      <c r="BKR150" s="205"/>
      <c r="BKS150" s="205"/>
      <c r="BKT150" s="205"/>
      <c r="BKU150" s="205"/>
      <c r="BKV150" s="205"/>
      <c r="BKW150" s="205"/>
      <c r="BKX150" s="205"/>
      <c r="BKY150" s="205"/>
      <c r="BKZ150" s="205"/>
      <c r="BLA150" s="205"/>
      <c r="BLB150" s="205"/>
      <c r="BLC150" s="205"/>
      <c r="BLD150" s="205"/>
      <c r="BLE150" s="205"/>
      <c r="BLF150" s="205"/>
      <c r="BLG150" s="205"/>
      <c r="BLH150" s="205"/>
      <c r="BLI150" s="205"/>
      <c r="BLJ150" s="205"/>
      <c r="BLK150" s="205"/>
      <c r="BLL150" s="205"/>
      <c r="BLM150" s="205"/>
      <c r="BLN150" s="205"/>
      <c r="BLO150" s="205"/>
      <c r="BLP150" s="205"/>
      <c r="BLQ150" s="205"/>
      <c r="BLR150" s="205"/>
      <c r="BLS150" s="205"/>
      <c r="BLT150" s="205"/>
      <c r="BLU150" s="205"/>
      <c r="BLV150" s="205"/>
      <c r="BLW150" s="205"/>
      <c r="BLX150" s="205"/>
      <c r="BLY150" s="205"/>
      <c r="BLZ150" s="205"/>
      <c r="BMA150" s="205"/>
      <c r="BMB150" s="205"/>
      <c r="BMC150" s="205"/>
      <c r="BMD150" s="205"/>
      <c r="BME150" s="205"/>
      <c r="BMF150" s="205"/>
      <c r="BMG150" s="205"/>
      <c r="BMH150" s="205"/>
      <c r="BMI150" s="205"/>
      <c r="BMJ150" s="205"/>
      <c r="BMK150" s="205"/>
      <c r="BML150" s="205"/>
      <c r="BMM150" s="205"/>
      <c r="BMN150" s="205"/>
      <c r="BMO150" s="205"/>
      <c r="BMP150" s="205"/>
      <c r="BMQ150" s="205"/>
      <c r="BMR150" s="205"/>
      <c r="BMS150" s="205"/>
      <c r="BMT150" s="205"/>
      <c r="BMU150" s="205"/>
      <c r="BMV150" s="205"/>
      <c r="BMW150" s="205"/>
      <c r="BMX150" s="205"/>
      <c r="BMY150" s="205"/>
      <c r="BMZ150" s="205"/>
      <c r="BNA150" s="205"/>
      <c r="BNB150" s="205"/>
      <c r="BNC150" s="205"/>
      <c r="BND150" s="205"/>
      <c r="BNE150" s="205"/>
      <c r="BNF150" s="205"/>
      <c r="BNG150" s="205"/>
      <c r="BNH150" s="205"/>
      <c r="BNI150" s="205"/>
      <c r="BNJ150" s="205"/>
      <c r="BNK150" s="205"/>
      <c r="BNL150" s="205"/>
      <c r="BNM150" s="205"/>
      <c r="BNN150" s="205"/>
      <c r="BNO150" s="205"/>
      <c r="BNP150" s="205"/>
      <c r="BNQ150" s="205"/>
      <c r="BNR150" s="205"/>
      <c r="BNS150" s="205"/>
      <c r="BNT150" s="205"/>
      <c r="BNU150" s="205"/>
      <c r="BNV150" s="205"/>
      <c r="BNW150" s="205"/>
      <c r="BNX150" s="205"/>
      <c r="BNY150" s="205"/>
      <c r="BNZ150" s="205"/>
      <c r="BOA150" s="205"/>
      <c r="BOB150" s="205"/>
      <c r="BOC150" s="205"/>
      <c r="BOD150" s="205"/>
      <c r="BOE150" s="205"/>
      <c r="BOF150" s="205"/>
      <c r="BOG150" s="205"/>
      <c r="BOH150" s="205"/>
      <c r="BOI150" s="205"/>
      <c r="BOJ150" s="205"/>
      <c r="BOK150" s="205"/>
      <c r="BOL150" s="205"/>
      <c r="BOM150" s="205"/>
      <c r="BON150" s="205"/>
      <c r="BOO150" s="205"/>
      <c r="BOP150" s="205"/>
      <c r="BOQ150" s="205"/>
      <c r="BOR150" s="205"/>
      <c r="BOS150" s="205"/>
      <c r="BOT150" s="205"/>
      <c r="BOU150" s="205"/>
      <c r="BOV150" s="205"/>
      <c r="BOW150" s="205"/>
      <c r="BOX150" s="205"/>
      <c r="BOY150" s="205"/>
      <c r="BOZ150" s="205"/>
      <c r="BPA150" s="205"/>
      <c r="BPB150" s="205"/>
      <c r="BPC150" s="205"/>
      <c r="BPD150" s="205"/>
      <c r="BPE150" s="205"/>
      <c r="BPF150" s="205"/>
      <c r="BPG150" s="205"/>
      <c r="BPH150" s="205"/>
      <c r="BPI150" s="205"/>
      <c r="BPJ150" s="205"/>
      <c r="BPK150" s="205"/>
      <c r="BPL150" s="205"/>
      <c r="BPM150" s="205"/>
      <c r="BPN150" s="205"/>
      <c r="BPO150" s="205"/>
      <c r="BPP150" s="205"/>
      <c r="BPQ150" s="205"/>
      <c r="BPR150" s="205"/>
      <c r="BPS150" s="205"/>
      <c r="BPT150" s="205"/>
      <c r="BPU150" s="205"/>
      <c r="BPV150" s="205"/>
      <c r="BPW150" s="205"/>
      <c r="BPX150" s="205"/>
      <c r="BPY150" s="205"/>
      <c r="BPZ150" s="205"/>
      <c r="BQA150" s="205"/>
      <c r="BQH150" s="205"/>
      <c r="BQI150" s="205"/>
      <c r="BQJ150" s="205"/>
      <c r="BQK150" s="205"/>
      <c r="BQL150" s="205"/>
      <c r="BQM150" s="205"/>
      <c r="BQN150" s="205"/>
      <c r="BQO150" s="205"/>
      <c r="BQP150" s="205"/>
      <c r="BQQ150" s="205"/>
      <c r="BQR150" s="205"/>
      <c r="BQS150" s="205"/>
      <c r="BQT150" s="205"/>
      <c r="BQU150" s="205"/>
      <c r="BQV150" s="205"/>
      <c r="BQW150" s="205"/>
      <c r="BQX150" s="205"/>
      <c r="BQY150" s="205"/>
      <c r="BQZ150" s="205"/>
      <c r="BRA150" s="205"/>
      <c r="BRB150" s="205"/>
      <c r="BRC150" s="205"/>
      <c r="BRD150" s="205"/>
      <c r="BRE150" s="205"/>
      <c r="BRF150" s="205"/>
      <c r="BRG150" s="205"/>
      <c r="BRH150" s="205"/>
      <c r="BRI150" s="205"/>
      <c r="BRJ150" s="205"/>
      <c r="BRK150" s="205"/>
      <c r="BRL150" s="205"/>
      <c r="BRM150" s="205"/>
      <c r="BRN150" s="205"/>
      <c r="BRO150" s="205"/>
      <c r="BRP150" s="205"/>
      <c r="BRQ150" s="205"/>
      <c r="BRR150" s="205"/>
      <c r="BRS150" s="205"/>
      <c r="BRT150" s="205"/>
      <c r="BRU150" s="205"/>
      <c r="BRV150" s="205"/>
      <c r="BRW150" s="205"/>
      <c r="BRX150" s="205"/>
      <c r="BRY150" s="205"/>
      <c r="BRZ150" s="205"/>
      <c r="BSA150" s="205"/>
      <c r="BSB150" s="205"/>
      <c r="BSC150" s="205"/>
      <c r="BSD150" s="205"/>
      <c r="BSE150" s="205"/>
      <c r="BSF150" s="205"/>
      <c r="BSG150" s="205"/>
      <c r="BSH150" s="205"/>
      <c r="BSI150" s="205"/>
      <c r="BSJ150" s="205"/>
      <c r="BSK150" s="205"/>
      <c r="BSL150" s="205"/>
      <c r="BSM150" s="205"/>
      <c r="BSN150" s="205"/>
      <c r="BSO150" s="205"/>
      <c r="BSP150" s="205"/>
      <c r="BSQ150" s="205"/>
      <c r="BSR150" s="205"/>
      <c r="BSS150" s="205"/>
      <c r="BST150" s="205"/>
      <c r="BSU150" s="205"/>
      <c r="BSV150" s="205"/>
      <c r="BSW150" s="205"/>
      <c r="BSX150" s="205"/>
      <c r="BSY150" s="205"/>
      <c r="BSZ150" s="205"/>
      <c r="BTA150" s="205"/>
      <c r="BTB150" s="205"/>
      <c r="BTC150" s="205"/>
      <c r="BTD150" s="205"/>
      <c r="BTE150" s="205"/>
      <c r="BTF150" s="205"/>
      <c r="BTG150" s="205"/>
      <c r="BTH150" s="205"/>
      <c r="BTI150" s="205"/>
      <c r="BTJ150" s="205"/>
      <c r="BTK150" s="205"/>
      <c r="BTL150" s="205"/>
      <c r="BTM150" s="205"/>
      <c r="BTN150" s="205"/>
      <c r="BTO150" s="205"/>
      <c r="BTP150" s="205"/>
      <c r="BTQ150" s="205"/>
      <c r="BTR150" s="205"/>
      <c r="BTS150" s="205"/>
      <c r="BTT150" s="205"/>
      <c r="BTU150" s="205"/>
      <c r="BTV150" s="205"/>
      <c r="BTW150" s="205"/>
      <c r="BTX150" s="205"/>
      <c r="BTY150" s="205"/>
      <c r="BTZ150" s="205"/>
      <c r="BUA150" s="205"/>
      <c r="BUB150" s="205"/>
      <c r="BUC150" s="205"/>
      <c r="BUD150" s="205"/>
      <c r="BUE150" s="205"/>
      <c r="BUF150" s="205"/>
      <c r="BUG150" s="205"/>
      <c r="BUH150" s="205"/>
      <c r="BUI150" s="205"/>
      <c r="BUJ150" s="205"/>
      <c r="BUK150" s="205"/>
      <c r="BUL150" s="205"/>
      <c r="BUM150" s="205"/>
      <c r="BUN150" s="205"/>
      <c r="BUO150" s="205"/>
      <c r="BUP150" s="205"/>
      <c r="BUQ150" s="205"/>
      <c r="BUR150" s="205"/>
      <c r="BUS150" s="205"/>
      <c r="BUT150" s="205"/>
      <c r="BUU150" s="205"/>
      <c r="BUV150" s="205"/>
      <c r="BUW150" s="205"/>
      <c r="BUX150" s="205"/>
      <c r="BUY150" s="205"/>
      <c r="BUZ150" s="205"/>
      <c r="BVA150" s="205"/>
      <c r="BVB150" s="205"/>
      <c r="BVC150" s="205"/>
      <c r="BVD150" s="205"/>
      <c r="BVE150" s="205"/>
      <c r="BVF150" s="205"/>
      <c r="BVG150" s="205"/>
      <c r="BVH150" s="205"/>
      <c r="BVI150" s="205"/>
      <c r="BVJ150" s="205"/>
      <c r="BVK150" s="205"/>
      <c r="BVL150" s="205"/>
      <c r="BVM150" s="205"/>
      <c r="BVN150" s="205"/>
      <c r="BVO150" s="205"/>
      <c r="BVP150" s="205"/>
      <c r="BVQ150" s="205"/>
      <c r="BVR150" s="205"/>
      <c r="BVS150" s="205"/>
      <c r="BVT150" s="205"/>
      <c r="BVU150" s="205"/>
      <c r="BVV150" s="205"/>
      <c r="BVW150" s="205"/>
      <c r="BVX150" s="205"/>
      <c r="BVY150" s="205"/>
      <c r="BVZ150" s="205"/>
      <c r="BWA150" s="205"/>
      <c r="BWB150" s="205"/>
      <c r="BWC150" s="205"/>
      <c r="BWD150" s="205"/>
      <c r="BWE150" s="205"/>
      <c r="BWF150" s="205"/>
      <c r="BWG150" s="205"/>
      <c r="BWH150" s="205"/>
      <c r="BWI150" s="205"/>
      <c r="BWJ150" s="205"/>
      <c r="BWK150" s="205"/>
      <c r="BWL150" s="205"/>
      <c r="BWM150" s="205"/>
      <c r="BWN150" s="205"/>
      <c r="BWO150" s="205"/>
      <c r="BWP150" s="205"/>
      <c r="BWQ150" s="205"/>
      <c r="BWR150" s="205"/>
      <c r="BWS150" s="205"/>
      <c r="BWT150" s="205"/>
      <c r="BWU150" s="205"/>
      <c r="BWV150" s="205"/>
      <c r="BWW150" s="205"/>
      <c r="BWX150" s="205"/>
      <c r="BWY150" s="205"/>
      <c r="BWZ150" s="205"/>
      <c r="BXA150" s="205"/>
      <c r="BXB150" s="205"/>
      <c r="BXC150" s="205"/>
      <c r="BXD150" s="205"/>
      <c r="BXE150" s="205"/>
      <c r="BXF150" s="205"/>
      <c r="BXG150" s="205"/>
      <c r="BXH150" s="205"/>
      <c r="BXI150" s="205"/>
      <c r="BXJ150" s="205"/>
      <c r="BXK150" s="205"/>
      <c r="BXL150" s="205"/>
      <c r="BXM150" s="205"/>
      <c r="BXN150" s="205"/>
      <c r="BXO150" s="205"/>
      <c r="BXP150" s="205"/>
      <c r="BXQ150" s="205"/>
      <c r="BXR150" s="205"/>
      <c r="BXS150" s="205"/>
      <c r="BXT150" s="205"/>
      <c r="BXU150" s="205"/>
      <c r="BXV150" s="205"/>
      <c r="BXW150" s="205"/>
      <c r="BXX150" s="205"/>
      <c r="BXY150" s="205"/>
      <c r="BXZ150" s="205"/>
      <c r="BYA150" s="205"/>
      <c r="BYB150" s="205"/>
      <c r="BYC150" s="205"/>
      <c r="BYD150" s="205"/>
      <c r="BYE150" s="205"/>
      <c r="BYF150" s="205"/>
      <c r="BYG150" s="205"/>
      <c r="BYH150" s="205"/>
      <c r="BYI150" s="205"/>
      <c r="BYJ150" s="205"/>
      <c r="BYK150" s="205"/>
      <c r="BYL150" s="205"/>
      <c r="BYM150" s="205"/>
      <c r="BYN150" s="205"/>
      <c r="BYO150" s="205"/>
      <c r="BYP150" s="205"/>
      <c r="BYQ150" s="205"/>
      <c r="BYR150" s="205"/>
      <c r="BYS150" s="205"/>
      <c r="BYT150" s="205"/>
      <c r="BYU150" s="205"/>
      <c r="BYV150" s="205"/>
      <c r="BYW150" s="205"/>
      <c r="BYX150" s="205"/>
      <c r="BYY150" s="205"/>
      <c r="BYZ150" s="205"/>
      <c r="BZA150" s="205"/>
      <c r="BZB150" s="205"/>
      <c r="BZC150" s="205"/>
      <c r="BZD150" s="205"/>
      <c r="BZE150" s="205"/>
      <c r="BZF150" s="205"/>
      <c r="BZG150" s="205"/>
      <c r="BZH150" s="205"/>
      <c r="BZI150" s="205"/>
      <c r="BZJ150" s="205"/>
      <c r="BZK150" s="205"/>
      <c r="BZL150" s="205"/>
      <c r="BZM150" s="205"/>
      <c r="BZN150" s="205"/>
      <c r="BZO150" s="205"/>
      <c r="BZP150" s="205"/>
      <c r="BZQ150" s="205"/>
      <c r="BZR150" s="205"/>
      <c r="BZS150" s="205"/>
      <c r="BZT150" s="205"/>
      <c r="BZU150" s="205"/>
      <c r="BZV150" s="205"/>
      <c r="BZW150" s="205"/>
      <c r="CAD150" s="205"/>
      <c r="CAE150" s="205"/>
      <c r="CAF150" s="205"/>
      <c r="CAG150" s="205"/>
      <c r="CAH150" s="205"/>
      <c r="CAI150" s="205"/>
      <c r="CAJ150" s="205"/>
      <c r="CAK150" s="205"/>
      <c r="CAL150" s="205"/>
      <c r="CAM150" s="205"/>
      <c r="CAN150" s="205"/>
      <c r="CAO150" s="205"/>
      <c r="CAP150" s="205"/>
      <c r="CAQ150" s="205"/>
      <c r="CAR150" s="205"/>
      <c r="CAS150" s="205"/>
      <c r="CAT150" s="205"/>
      <c r="CAU150" s="205"/>
      <c r="CAV150" s="205"/>
      <c r="CAW150" s="205"/>
      <c r="CAX150" s="205"/>
      <c r="CAY150" s="205"/>
      <c r="CAZ150" s="205"/>
      <c r="CBA150" s="205"/>
      <c r="CBB150" s="205"/>
      <c r="CBC150" s="205"/>
      <c r="CBD150" s="205"/>
      <c r="CBE150" s="205"/>
      <c r="CBF150" s="205"/>
      <c r="CBG150" s="205"/>
      <c r="CBH150" s="205"/>
      <c r="CBI150" s="205"/>
      <c r="CBJ150" s="205"/>
      <c r="CBK150" s="205"/>
      <c r="CBL150" s="205"/>
      <c r="CBM150" s="205"/>
      <c r="CBN150" s="205"/>
      <c r="CBO150" s="205"/>
      <c r="CBP150" s="205"/>
      <c r="CBQ150" s="205"/>
      <c r="CBR150" s="205"/>
      <c r="CBS150" s="205"/>
      <c r="CBT150" s="205"/>
      <c r="CBU150" s="205"/>
      <c r="CBV150" s="205"/>
      <c r="CBW150" s="205"/>
      <c r="CBX150" s="205"/>
      <c r="CBY150" s="205"/>
      <c r="CBZ150" s="205"/>
      <c r="CCA150" s="205"/>
      <c r="CCB150" s="205"/>
      <c r="CCC150" s="205"/>
      <c r="CCD150" s="205"/>
      <c r="CCE150" s="205"/>
      <c r="CCF150" s="205"/>
      <c r="CCG150" s="205"/>
      <c r="CCH150" s="205"/>
      <c r="CCI150" s="205"/>
      <c r="CCJ150" s="205"/>
      <c r="CCK150" s="205"/>
      <c r="CCL150" s="205"/>
      <c r="CCM150" s="205"/>
      <c r="CCN150" s="205"/>
      <c r="CCO150" s="205"/>
      <c r="CCP150" s="205"/>
      <c r="CCQ150" s="205"/>
      <c r="CCR150" s="205"/>
      <c r="CCS150" s="205"/>
      <c r="CCT150" s="205"/>
      <c r="CCU150" s="205"/>
      <c r="CCV150" s="205"/>
      <c r="CCW150" s="205"/>
      <c r="CCX150" s="205"/>
      <c r="CCY150" s="205"/>
      <c r="CCZ150" s="205"/>
      <c r="CDA150" s="205"/>
      <c r="CDB150" s="205"/>
      <c r="CDC150" s="205"/>
      <c r="CDD150" s="205"/>
      <c r="CDE150" s="205"/>
      <c r="CDF150" s="205"/>
      <c r="CDG150" s="205"/>
      <c r="CDH150" s="205"/>
      <c r="CDI150" s="205"/>
      <c r="CDJ150" s="205"/>
      <c r="CDK150" s="205"/>
      <c r="CDL150" s="205"/>
      <c r="CDM150" s="205"/>
      <c r="CDN150" s="205"/>
      <c r="CDO150" s="205"/>
      <c r="CDP150" s="205"/>
      <c r="CDQ150" s="205"/>
      <c r="CDR150" s="205"/>
      <c r="CDS150" s="205"/>
      <c r="CDT150" s="205"/>
      <c r="CDU150" s="205"/>
      <c r="CDV150" s="205"/>
      <c r="CDW150" s="205"/>
      <c r="CDX150" s="205"/>
      <c r="CDY150" s="205"/>
      <c r="CDZ150" s="205"/>
      <c r="CEA150" s="205"/>
      <c r="CEB150" s="205"/>
      <c r="CEC150" s="205"/>
      <c r="CED150" s="205"/>
      <c r="CEE150" s="205"/>
      <c r="CEF150" s="205"/>
      <c r="CEG150" s="205"/>
      <c r="CEH150" s="205"/>
      <c r="CEI150" s="205"/>
      <c r="CEJ150" s="205"/>
      <c r="CEK150" s="205"/>
      <c r="CEL150" s="205"/>
      <c r="CEM150" s="205"/>
      <c r="CEN150" s="205"/>
      <c r="CEO150" s="205"/>
      <c r="CEP150" s="205"/>
      <c r="CEQ150" s="205"/>
      <c r="CER150" s="205"/>
      <c r="CES150" s="205"/>
      <c r="CET150" s="205"/>
      <c r="CEU150" s="205"/>
      <c r="CEV150" s="205"/>
      <c r="CEW150" s="205"/>
      <c r="CEX150" s="205"/>
      <c r="CEY150" s="205"/>
      <c r="CEZ150" s="205"/>
      <c r="CFA150" s="205"/>
      <c r="CFB150" s="205"/>
      <c r="CFC150" s="205"/>
      <c r="CFD150" s="205"/>
      <c r="CFE150" s="205"/>
      <c r="CFF150" s="205"/>
      <c r="CFG150" s="205"/>
      <c r="CFH150" s="205"/>
      <c r="CFI150" s="205"/>
      <c r="CFJ150" s="205"/>
      <c r="CFK150" s="205"/>
      <c r="CFL150" s="205"/>
      <c r="CFM150" s="205"/>
      <c r="CFN150" s="205"/>
      <c r="CFO150" s="205"/>
      <c r="CFP150" s="205"/>
      <c r="CFQ150" s="205"/>
      <c r="CFR150" s="205"/>
      <c r="CFS150" s="205"/>
      <c r="CFT150" s="205"/>
      <c r="CFU150" s="205"/>
      <c r="CFV150" s="205"/>
      <c r="CFW150" s="205"/>
      <c r="CFX150" s="205"/>
      <c r="CFY150" s="205"/>
      <c r="CFZ150" s="205"/>
      <c r="CGA150" s="205"/>
      <c r="CGB150" s="205"/>
      <c r="CGC150" s="205"/>
      <c r="CGD150" s="205"/>
      <c r="CGE150" s="205"/>
      <c r="CGF150" s="205"/>
      <c r="CGG150" s="205"/>
      <c r="CGH150" s="205"/>
      <c r="CGI150" s="205"/>
      <c r="CGJ150" s="205"/>
      <c r="CGK150" s="205"/>
      <c r="CGL150" s="205"/>
      <c r="CGM150" s="205"/>
      <c r="CGN150" s="205"/>
      <c r="CGO150" s="205"/>
      <c r="CGP150" s="205"/>
      <c r="CGQ150" s="205"/>
      <c r="CGR150" s="205"/>
      <c r="CGS150" s="205"/>
      <c r="CGT150" s="205"/>
      <c r="CGU150" s="205"/>
      <c r="CGV150" s="205"/>
      <c r="CGW150" s="205"/>
      <c r="CGX150" s="205"/>
      <c r="CGY150" s="205"/>
      <c r="CGZ150" s="205"/>
      <c r="CHA150" s="205"/>
      <c r="CHB150" s="205"/>
      <c r="CHC150" s="205"/>
      <c r="CHD150" s="205"/>
      <c r="CHE150" s="205"/>
      <c r="CHF150" s="205"/>
      <c r="CHG150" s="205"/>
      <c r="CHH150" s="205"/>
      <c r="CHI150" s="205"/>
      <c r="CHJ150" s="205"/>
      <c r="CHK150" s="205"/>
      <c r="CHL150" s="205"/>
      <c r="CHM150" s="205"/>
      <c r="CHN150" s="205"/>
      <c r="CHO150" s="205"/>
      <c r="CHP150" s="205"/>
      <c r="CHQ150" s="205"/>
      <c r="CHR150" s="205"/>
      <c r="CHS150" s="205"/>
      <c r="CHT150" s="205"/>
      <c r="CHU150" s="205"/>
      <c r="CHV150" s="205"/>
      <c r="CHW150" s="205"/>
      <c r="CHX150" s="205"/>
      <c r="CHY150" s="205"/>
      <c r="CHZ150" s="205"/>
      <c r="CIA150" s="205"/>
      <c r="CIB150" s="205"/>
      <c r="CIC150" s="205"/>
      <c r="CID150" s="205"/>
      <c r="CIE150" s="205"/>
      <c r="CIF150" s="205"/>
      <c r="CIG150" s="205"/>
      <c r="CIH150" s="205"/>
      <c r="CII150" s="205"/>
      <c r="CIJ150" s="205"/>
      <c r="CIK150" s="205"/>
      <c r="CIL150" s="205"/>
      <c r="CIM150" s="205"/>
      <c r="CIN150" s="205"/>
      <c r="CIO150" s="205"/>
      <c r="CIP150" s="205"/>
      <c r="CIQ150" s="205"/>
      <c r="CIR150" s="205"/>
      <c r="CIS150" s="205"/>
      <c r="CIT150" s="205"/>
      <c r="CIU150" s="205"/>
      <c r="CIV150" s="205"/>
      <c r="CIW150" s="205"/>
      <c r="CIX150" s="205"/>
      <c r="CIY150" s="205"/>
      <c r="CIZ150" s="205"/>
      <c r="CJA150" s="205"/>
      <c r="CJB150" s="205"/>
      <c r="CJC150" s="205"/>
      <c r="CJD150" s="205"/>
      <c r="CJE150" s="205"/>
      <c r="CJF150" s="205"/>
      <c r="CJG150" s="205"/>
      <c r="CJH150" s="205"/>
      <c r="CJI150" s="205"/>
      <c r="CJJ150" s="205"/>
      <c r="CJK150" s="205"/>
      <c r="CJL150" s="205"/>
      <c r="CJM150" s="205"/>
      <c r="CJN150" s="205"/>
      <c r="CJO150" s="205"/>
      <c r="CJP150" s="205"/>
      <c r="CJQ150" s="205"/>
      <c r="CJR150" s="205"/>
      <c r="CJS150" s="205"/>
      <c r="CJZ150" s="205"/>
      <c r="CKA150" s="205"/>
      <c r="CKB150" s="205"/>
      <c r="CKC150" s="205"/>
      <c r="CKD150" s="205"/>
      <c r="CKE150" s="205"/>
      <c r="CKF150" s="205"/>
      <c r="CKG150" s="205"/>
      <c r="CKH150" s="205"/>
      <c r="CKI150" s="205"/>
      <c r="CKJ150" s="205"/>
      <c r="CKK150" s="205"/>
      <c r="CKL150" s="205"/>
      <c r="CKM150" s="205"/>
      <c r="CKN150" s="205"/>
      <c r="CKO150" s="205"/>
      <c r="CKP150" s="205"/>
      <c r="CKQ150" s="205"/>
      <c r="CKR150" s="205"/>
      <c r="CKS150" s="205"/>
      <c r="CKT150" s="205"/>
      <c r="CKU150" s="205"/>
      <c r="CKV150" s="205"/>
      <c r="CKW150" s="205"/>
      <c r="CKX150" s="205"/>
      <c r="CKY150" s="205"/>
      <c r="CKZ150" s="205"/>
      <c r="CLA150" s="205"/>
      <c r="CLB150" s="205"/>
      <c r="CLC150" s="205"/>
      <c r="CLD150" s="205"/>
      <c r="CLE150" s="205"/>
      <c r="CLF150" s="205"/>
      <c r="CLG150" s="205"/>
      <c r="CLH150" s="205"/>
      <c r="CLI150" s="205"/>
      <c r="CLJ150" s="205"/>
      <c r="CLK150" s="205"/>
      <c r="CLL150" s="205"/>
      <c r="CLM150" s="205"/>
      <c r="CLN150" s="205"/>
      <c r="CLO150" s="205"/>
      <c r="CLP150" s="205"/>
      <c r="CLQ150" s="205"/>
      <c r="CLR150" s="205"/>
      <c r="CLS150" s="205"/>
      <c r="CLT150" s="205"/>
      <c r="CLU150" s="205"/>
      <c r="CLV150" s="205"/>
      <c r="CLW150" s="205"/>
      <c r="CLX150" s="205"/>
      <c r="CLY150" s="205"/>
      <c r="CLZ150" s="205"/>
      <c r="CMA150" s="205"/>
      <c r="CMB150" s="205"/>
      <c r="CMC150" s="205"/>
      <c r="CMD150" s="205"/>
      <c r="CME150" s="205"/>
      <c r="CMF150" s="205"/>
      <c r="CMG150" s="205"/>
      <c r="CMH150" s="205"/>
      <c r="CMI150" s="205"/>
      <c r="CMJ150" s="205"/>
      <c r="CMK150" s="205"/>
      <c r="CML150" s="205"/>
      <c r="CMM150" s="205"/>
      <c r="CMN150" s="205"/>
      <c r="CMO150" s="205"/>
      <c r="CMP150" s="205"/>
      <c r="CMQ150" s="205"/>
      <c r="CMR150" s="205"/>
      <c r="CMS150" s="205"/>
      <c r="CMT150" s="205"/>
      <c r="CMU150" s="205"/>
      <c r="CMV150" s="205"/>
      <c r="CMW150" s="205"/>
      <c r="CMX150" s="205"/>
      <c r="CMY150" s="205"/>
      <c r="CMZ150" s="205"/>
      <c r="CNA150" s="205"/>
      <c r="CNB150" s="205"/>
      <c r="CNC150" s="205"/>
      <c r="CND150" s="205"/>
      <c r="CNE150" s="205"/>
      <c r="CNF150" s="205"/>
      <c r="CNG150" s="205"/>
      <c r="CNH150" s="205"/>
      <c r="CNI150" s="205"/>
      <c r="CNJ150" s="205"/>
      <c r="CNK150" s="205"/>
      <c r="CNL150" s="205"/>
      <c r="CNM150" s="205"/>
      <c r="CNN150" s="205"/>
      <c r="CNO150" s="205"/>
      <c r="CNP150" s="205"/>
      <c r="CNQ150" s="205"/>
      <c r="CNR150" s="205"/>
      <c r="CNS150" s="205"/>
      <c r="CNT150" s="205"/>
      <c r="CNU150" s="205"/>
      <c r="CNV150" s="205"/>
      <c r="CNW150" s="205"/>
      <c r="CNX150" s="205"/>
      <c r="CNY150" s="205"/>
      <c r="CNZ150" s="205"/>
      <c r="COA150" s="205"/>
      <c r="COB150" s="205"/>
      <c r="COC150" s="205"/>
      <c r="COD150" s="205"/>
      <c r="COE150" s="205"/>
      <c r="COF150" s="205"/>
      <c r="COG150" s="205"/>
      <c r="COH150" s="205"/>
      <c r="COI150" s="205"/>
      <c r="COJ150" s="205"/>
      <c r="COK150" s="205"/>
      <c r="COL150" s="205"/>
      <c r="COM150" s="205"/>
      <c r="CON150" s="205"/>
      <c r="COO150" s="205"/>
      <c r="COP150" s="205"/>
      <c r="COQ150" s="205"/>
      <c r="COR150" s="205"/>
      <c r="COS150" s="205"/>
      <c r="COT150" s="205"/>
      <c r="COU150" s="205"/>
      <c r="COV150" s="205"/>
      <c r="COW150" s="205"/>
      <c r="COX150" s="205"/>
      <c r="COY150" s="205"/>
      <c r="COZ150" s="205"/>
      <c r="CPA150" s="205"/>
      <c r="CPB150" s="205"/>
      <c r="CPC150" s="205"/>
      <c r="CPD150" s="205"/>
      <c r="CPE150" s="205"/>
      <c r="CPF150" s="205"/>
      <c r="CPG150" s="205"/>
      <c r="CPH150" s="205"/>
      <c r="CPI150" s="205"/>
      <c r="CPJ150" s="205"/>
      <c r="CPK150" s="205"/>
      <c r="CPL150" s="205"/>
      <c r="CPM150" s="205"/>
      <c r="CPN150" s="205"/>
      <c r="CPO150" s="205"/>
      <c r="CPP150" s="205"/>
      <c r="CPQ150" s="205"/>
      <c r="CPR150" s="205"/>
      <c r="CPS150" s="205"/>
      <c r="CPT150" s="205"/>
      <c r="CPU150" s="205"/>
      <c r="CPV150" s="205"/>
      <c r="CPW150" s="205"/>
      <c r="CPX150" s="205"/>
      <c r="CPY150" s="205"/>
      <c r="CPZ150" s="205"/>
      <c r="CQA150" s="205"/>
      <c r="CQB150" s="205"/>
      <c r="CQC150" s="205"/>
      <c r="CQD150" s="205"/>
      <c r="CQE150" s="205"/>
      <c r="CQF150" s="205"/>
      <c r="CQG150" s="205"/>
      <c r="CQH150" s="205"/>
      <c r="CQI150" s="205"/>
      <c r="CQJ150" s="205"/>
      <c r="CQK150" s="205"/>
      <c r="CQL150" s="205"/>
      <c r="CQM150" s="205"/>
      <c r="CQN150" s="205"/>
      <c r="CQO150" s="205"/>
      <c r="CQP150" s="205"/>
      <c r="CQQ150" s="205"/>
      <c r="CQR150" s="205"/>
      <c r="CQS150" s="205"/>
      <c r="CQT150" s="205"/>
      <c r="CQU150" s="205"/>
      <c r="CQV150" s="205"/>
      <c r="CQW150" s="205"/>
      <c r="CQX150" s="205"/>
      <c r="CQY150" s="205"/>
      <c r="CQZ150" s="205"/>
      <c r="CRA150" s="205"/>
      <c r="CRB150" s="205"/>
      <c r="CRC150" s="205"/>
      <c r="CRD150" s="205"/>
      <c r="CRE150" s="205"/>
      <c r="CRF150" s="205"/>
      <c r="CRG150" s="205"/>
      <c r="CRH150" s="205"/>
      <c r="CRI150" s="205"/>
      <c r="CRJ150" s="205"/>
      <c r="CRK150" s="205"/>
      <c r="CRL150" s="205"/>
      <c r="CRM150" s="205"/>
      <c r="CRN150" s="205"/>
      <c r="CRO150" s="205"/>
      <c r="CRP150" s="205"/>
      <c r="CRQ150" s="205"/>
      <c r="CRR150" s="205"/>
      <c r="CRS150" s="205"/>
      <c r="CRT150" s="205"/>
      <c r="CRU150" s="205"/>
      <c r="CRV150" s="205"/>
      <c r="CRW150" s="205"/>
      <c r="CRX150" s="205"/>
      <c r="CRY150" s="205"/>
      <c r="CRZ150" s="205"/>
      <c r="CSA150" s="205"/>
      <c r="CSB150" s="205"/>
      <c r="CSC150" s="205"/>
      <c r="CSD150" s="205"/>
      <c r="CSE150" s="205"/>
      <c r="CSF150" s="205"/>
      <c r="CSG150" s="205"/>
      <c r="CSH150" s="205"/>
      <c r="CSI150" s="205"/>
      <c r="CSJ150" s="205"/>
      <c r="CSK150" s="205"/>
      <c r="CSL150" s="205"/>
      <c r="CSM150" s="205"/>
      <c r="CSN150" s="205"/>
      <c r="CSO150" s="205"/>
      <c r="CSP150" s="205"/>
      <c r="CSQ150" s="205"/>
      <c r="CSR150" s="205"/>
      <c r="CSS150" s="205"/>
      <c r="CST150" s="205"/>
      <c r="CSU150" s="205"/>
      <c r="CSV150" s="205"/>
      <c r="CSW150" s="205"/>
      <c r="CSX150" s="205"/>
      <c r="CSY150" s="205"/>
      <c r="CSZ150" s="205"/>
      <c r="CTA150" s="205"/>
      <c r="CTB150" s="205"/>
      <c r="CTC150" s="205"/>
      <c r="CTD150" s="205"/>
      <c r="CTE150" s="205"/>
      <c r="CTF150" s="205"/>
      <c r="CTG150" s="205"/>
      <c r="CTH150" s="205"/>
      <c r="CTI150" s="205"/>
      <c r="CTJ150" s="205"/>
      <c r="CTK150" s="205"/>
      <c r="CTL150" s="205"/>
      <c r="CTM150" s="205"/>
      <c r="CTN150" s="205"/>
      <c r="CTO150" s="205"/>
      <c r="CTV150" s="205"/>
      <c r="CTW150" s="205"/>
      <c r="CTX150" s="205"/>
      <c r="CTY150" s="205"/>
      <c r="CTZ150" s="205"/>
      <c r="CUA150" s="205"/>
      <c r="CUB150" s="205"/>
      <c r="CUC150" s="205"/>
      <c r="CUD150" s="205"/>
      <c r="CUE150" s="205"/>
      <c r="CUF150" s="205"/>
      <c r="CUG150" s="205"/>
      <c r="CUH150" s="205"/>
      <c r="CUI150" s="205"/>
      <c r="CUJ150" s="205"/>
      <c r="CUK150" s="205"/>
      <c r="CUL150" s="205"/>
      <c r="CUM150" s="205"/>
      <c r="CUN150" s="205"/>
      <c r="CUO150" s="205"/>
      <c r="CUP150" s="205"/>
      <c r="CUQ150" s="205"/>
      <c r="CUR150" s="205"/>
      <c r="CUS150" s="205"/>
      <c r="CUT150" s="205"/>
      <c r="CUU150" s="205"/>
      <c r="CUV150" s="205"/>
      <c r="CUW150" s="205"/>
      <c r="CUX150" s="205"/>
      <c r="CUY150" s="205"/>
      <c r="CUZ150" s="205"/>
      <c r="CVA150" s="205"/>
      <c r="CVB150" s="205"/>
      <c r="CVC150" s="205"/>
      <c r="CVD150" s="205"/>
      <c r="CVE150" s="205"/>
      <c r="CVF150" s="205"/>
      <c r="CVG150" s="205"/>
      <c r="CVH150" s="205"/>
      <c r="CVI150" s="205"/>
      <c r="CVJ150" s="205"/>
      <c r="CVK150" s="205"/>
      <c r="CVL150" s="205"/>
      <c r="CVM150" s="205"/>
      <c r="CVN150" s="205"/>
      <c r="CVO150" s="205"/>
      <c r="CVP150" s="205"/>
      <c r="CVQ150" s="205"/>
      <c r="CVR150" s="205"/>
      <c r="CVS150" s="205"/>
      <c r="CVT150" s="205"/>
      <c r="CVU150" s="205"/>
      <c r="CVV150" s="205"/>
      <c r="CVW150" s="205"/>
      <c r="CVX150" s="205"/>
      <c r="CVY150" s="205"/>
      <c r="CVZ150" s="205"/>
      <c r="CWA150" s="205"/>
      <c r="CWB150" s="205"/>
      <c r="CWC150" s="205"/>
      <c r="CWD150" s="205"/>
      <c r="CWE150" s="205"/>
      <c r="CWF150" s="205"/>
      <c r="CWG150" s="205"/>
      <c r="CWH150" s="205"/>
      <c r="CWI150" s="205"/>
      <c r="CWJ150" s="205"/>
      <c r="CWK150" s="205"/>
      <c r="CWL150" s="205"/>
      <c r="CWM150" s="205"/>
      <c r="CWN150" s="205"/>
      <c r="CWO150" s="205"/>
      <c r="CWP150" s="205"/>
      <c r="CWQ150" s="205"/>
      <c r="CWR150" s="205"/>
      <c r="CWS150" s="205"/>
      <c r="CWT150" s="205"/>
      <c r="CWU150" s="205"/>
      <c r="CWV150" s="205"/>
      <c r="CWW150" s="205"/>
      <c r="CWX150" s="205"/>
      <c r="CWY150" s="205"/>
      <c r="CWZ150" s="205"/>
      <c r="CXA150" s="205"/>
      <c r="CXB150" s="205"/>
      <c r="CXC150" s="205"/>
      <c r="CXD150" s="205"/>
      <c r="CXE150" s="205"/>
      <c r="CXF150" s="205"/>
      <c r="CXG150" s="205"/>
      <c r="CXH150" s="205"/>
      <c r="CXI150" s="205"/>
      <c r="CXJ150" s="205"/>
      <c r="CXK150" s="205"/>
      <c r="CXL150" s="205"/>
      <c r="CXM150" s="205"/>
      <c r="CXN150" s="205"/>
      <c r="CXO150" s="205"/>
      <c r="CXP150" s="205"/>
      <c r="CXQ150" s="205"/>
      <c r="CXR150" s="205"/>
      <c r="CXS150" s="205"/>
      <c r="CXT150" s="205"/>
      <c r="CXU150" s="205"/>
      <c r="CXV150" s="205"/>
      <c r="CXW150" s="205"/>
      <c r="CXX150" s="205"/>
      <c r="CXY150" s="205"/>
      <c r="CXZ150" s="205"/>
      <c r="CYA150" s="205"/>
      <c r="CYB150" s="205"/>
      <c r="CYC150" s="205"/>
      <c r="CYD150" s="205"/>
      <c r="CYE150" s="205"/>
      <c r="CYF150" s="205"/>
      <c r="CYG150" s="205"/>
      <c r="CYH150" s="205"/>
      <c r="CYI150" s="205"/>
      <c r="CYJ150" s="205"/>
      <c r="CYK150" s="205"/>
      <c r="CYL150" s="205"/>
      <c r="CYM150" s="205"/>
      <c r="CYN150" s="205"/>
      <c r="CYO150" s="205"/>
      <c r="CYP150" s="205"/>
      <c r="CYQ150" s="205"/>
      <c r="CYR150" s="205"/>
      <c r="CYS150" s="205"/>
      <c r="CYT150" s="205"/>
      <c r="CYU150" s="205"/>
      <c r="CYV150" s="205"/>
      <c r="CYW150" s="205"/>
      <c r="CYX150" s="205"/>
      <c r="CYY150" s="205"/>
      <c r="CYZ150" s="205"/>
      <c r="CZA150" s="205"/>
      <c r="CZB150" s="205"/>
      <c r="CZC150" s="205"/>
      <c r="CZD150" s="205"/>
      <c r="CZE150" s="205"/>
      <c r="CZF150" s="205"/>
      <c r="CZG150" s="205"/>
      <c r="CZH150" s="205"/>
      <c r="CZI150" s="205"/>
      <c r="CZJ150" s="205"/>
      <c r="CZK150" s="205"/>
      <c r="CZL150" s="205"/>
      <c r="CZM150" s="205"/>
      <c r="CZN150" s="205"/>
      <c r="CZO150" s="205"/>
      <c r="CZP150" s="205"/>
      <c r="CZQ150" s="205"/>
      <c r="CZR150" s="205"/>
      <c r="CZS150" s="205"/>
      <c r="CZT150" s="205"/>
      <c r="CZU150" s="205"/>
      <c r="CZV150" s="205"/>
      <c r="CZW150" s="205"/>
      <c r="CZX150" s="205"/>
      <c r="CZY150" s="205"/>
      <c r="CZZ150" s="205"/>
      <c r="DAA150" s="205"/>
      <c r="DAB150" s="205"/>
      <c r="DAC150" s="205"/>
      <c r="DAD150" s="205"/>
      <c r="DAE150" s="205"/>
      <c r="DAF150" s="205"/>
      <c r="DAG150" s="205"/>
      <c r="DAH150" s="205"/>
      <c r="DAI150" s="205"/>
      <c r="DAJ150" s="205"/>
      <c r="DAK150" s="205"/>
      <c r="DAL150" s="205"/>
      <c r="DAM150" s="205"/>
      <c r="DAN150" s="205"/>
      <c r="DAO150" s="205"/>
      <c r="DAP150" s="205"/>
      <c r="DAQ150" s="205"/>
      <c r="DAR150" s="205"/>
      <c r="DAS150" s="205"/>
      <c r="DAT150" s="205"/>
      <c r="DAU150" s="205"/>
      <c r="DAV150" s="205"/>
      <c r="DAW150" s="205"/>
      <c r="DAX150" s="205"/>
      <c r="DAY150" s="205"/>
      <c r="DAZ150" s="205"/>
      <c r="DBA150" s="205"/>
      <c r="DBB150" s="205"/>
      <c r="DBC150" s="205"/>
      <c r="DBD150" s="205"/>
      <c r="DBE150" s="205"/>
      <c r="DBF150" s="205"/>
      <c r="DBG150" s="205"/>
      <c r="DBH150" s="205"/>
      <c r="DBI150" s="205"/>
      <c r="DBJ150" s="205"/>
      <c r="DBK150" s="205"/>
      <c r="DBL150" s="205"/>
      <c r="DBM150" s="205"/>
      <c r="DBN150" s="205"/>
      <c r="DBO150" s="205"/>
      <c r="DBP150" s="205"/>
      <c r="DBQ150" s="205"/>
      <c r="DBR150" s="205"/>
      <c r="DBS150" s="205"/>
      <c r="DBT150" s="205"/>
      <c r="DBU150" s="205"/>
      <c r="DBV150" s="205"/>
      <c r="DBW150" s="205"/>
      <c r="DBX150" s="205"/>
      <c r="DBY150" s="205"/>
      <c r="DBZ150" s="205"/>
      <c r="DCA150" s="205"/>
      <c r="DCB150" s="205"/>
      <c r="DCC150" s="205"/>
      <c r="DCD150" s="205"/>
      <c r="DCE150" s="205"/>
      <c r="DCF150" s="205"/>
      <c r="DCG150" s="205"/>
      <c r="DCH150" s="205"/>
      <c r="DCI150" s="205"/>
      <c r="DCJ150" s="205"/>
      <c r="DCK150" s="205"/>
      <c r="DCL150" s="205"/>
      <c r="DCM150" s="205"/>
      <c r="DCN150" s="205"/>
      <c r="DCO150" s="205"/>
      <c r="DCP150" s="205"/>
      <c r="DCQ150" s="205"/>
      <c r="DCR150" s="205"/>
      <c r="DCS150" s="205"/>
      <c r="DCT150" s="205"/>
      <c r="DCU150" s="205"/>
      <c r="DCV150" s="205"/>
      <c r="DCW150" s="205"/>
      <c r="DCX150" s="205"/>
      <c r="DCY150" s="205"/>
      <c r="DCZ150" s="205"/>
      <c r="DDA150" s="205"/>
      <c r="DDB150" s="205"/>
      <c r="DDC150" s="205"/>
      <c r="DDD150" s="205"/>
      <c r="DDE150" s="205"/>
      <c r="DDF150" s="205"/>
      <c r="DDG150" s="205"/>
      <c r="DDH150" s="205"/>
      <c r="DDI150" s="205"/>
      <c r="DDJ150" s="205"/>
      <c r="DDK150" s="205"/>
      <c r="DDR150" s="205"/>
      <c r="DDS150" s="205"/>
      <c r="DDT150" s="205"/>
      <c r="DDU150" s="205"/>
      <c r="DDV150" s="205"/>
      <c r="DDW150" s="205"/>
      <c r="DDX150" s="205"/>
      <c r="DDY150" s="205"/>
      <c r="DDZ150" s="205"/>
      <c r="DEA150" s="205"/>
      <c r="DEB150" s="205"/>
      <c r="DEC150" s="205"/>
      <c r="DED150" s="205"/>
      <c r="DEE150" s="205"/>
      <c r="DEF150" s="205"/>
      <c r="DEG150" s="205"/>
      <c r="DEH150" s="205"/>
      <c r="DEI150" s="205"/>
      <c r="DEJ150" s="205"/>
      <c r="DEK150" s="205"/>
      <c r="DEL150" s="205"/>
      <c r="DEM150" s="205"/>
      <c r="DEN150" s="205"/>
      <c r="DEO150" s="205"/>
      <c r="DEP150" s="205"/>
      <c r="DEQ150" s="205"/>
      <c r="DER150" s="205"/>
      <c r="DES150" s="205"/>
      <c r="DET150" s="205"/>
      <c r="DEU150" s="205"/>
      <c r="DEV150" s="205"/>
      <c r="DEW150" s="205"/>
      <c r="DEX150" s="205"/>
      <c r="DEY150" s="205"/>
      <c r="DEZ150" s="205"/>
      <c r="DFA150" s="205"/>
      <c r="DFB150" s="205"/>
      <c r="DFC150" s="205"/>
      <c r="DFD150" s="205"/>
      <c r="DFE150" s="205"/>
      <c r="DFF150" s="205"/>
      <c r="DFG150" s="205"/>
      <c r="DFH150" s="205"/>
      <c r="DFI150" s="205"/>
      <c r="DFJ150" s="205"/>
      <c r="DFK150" s="205"/>
      <c r="DFL150" s="205"/>
      <c r="DFM150" s="205"/>
      <c r="DFN150" s="205"/>
      <c r="DFO150" s="205"/>
      <c r="DFP150" s="205"/>
      <c r="DFQ150" s="205"/>
      <c r="DFR150" s="205"/>
      <c r="DFS150" s="205"/>
      <c r="DFT150" s="205"/>
      <c r="DFU150" s="205"/>
      <c r="DFV150" s="205"/>
      <c r="DFW150" s="205"/>
      <c r="DFX150" s="205"/>
      <c r="DFY150" s="205"/>
      <c r="DFZ150" s="205"/>
      <c r="DGA150" s="205"/>
      <c r="DGB150" s="205"/>
      <c r="DGC150" s="205"/>
      <c r="DGD150" s="205"/>
      <c r="DGE150" s="205"/>
      <c r="DGF150" s="205"/>
      <c r="DGG150" s="205"/>
      <c r="DGH150" s="205"/>
      <c r="DGI150" s="205"/>
      <c r="DGJ150" s="205"/>
      <c r="DGK150" s="205"/>
      <c r="DGL150" s="205"/>
      <c r="DGM150" s="205"/>
      <c r="DGN150" s="205"/>
      <c r="DGO150" s="205"/>
      <c r="DGP150" s="205"/>
      <c r="DGQ150" s="205"/>
      <c r="DGR150" s="205"/>
      <c r="DGS150" s="205"/>
      <c r="DGT150" s="205"/>
      <c r="DGU150" s="205"/>
      <c r="DGV150" s="205"/>
      <c r="DGW150" s="205"/>
      <c r="DGX150" s="205"/>
      <c r="DGY150" s="205"/>
      <c r="DGZ150" s="205"/>
      <c r="DHA150" s="205"/>
      <c r="DHB150" s="205"/>
      <c r="DHC150" s="205"/>
      <c r="DHD150" s="205"/>
      <c r="DHE150" s="205"/>
      <c r="DHF150" s="205"/>
      <c r="DHG150" s="205"/>
      <c r="DHH150" s="205"/>
      <c r="DHI150" s="205"/>
      <c r="DHJ150" s="205"/>
      <c r="DHK150" s="205"/>
      <c r="DHL150" s="205"/>
      <c r="DHM150" s="205"/>
      <c r="DHN150" s="205"/>
      <c r="DHO150" s="205"/>
      <c r="DHP150" s="205"/>
      <c r="DHQ150" s="205"/>
      <c r="DHR150" s="205"/>
      <c r="DHS150" s="205"/>
      <c r="DHT150" s="205"/>
      <c r="DHU150" s="205"/>
      <c r="DHV150" s="205"/>
      <c r="DHW150" s="205"/>
      <c r="DHX150" s="205"/>
      <c r="DHY150" s="205"/>
      <c r="DHZ150" s="205"/>
      <c r="DIA150" s="205"/>
      <c r="DIB150" s="205"/>
      <c r="DIC150" s="205"/>
      <c r="DID150" s="205"/>
      <c r="DIE150" s="205"/>
      <c r="DIF150" s="205"/>
      <c r="DIG150" s="205"/>
      <c r="DIH150" s="205"/>
      <c r="DII150" s="205"/>
      <c r="DIJ150" s="205"/>
      <c r="DIK150" s="205"/>
      <c r="DIL150" s="205"/>
      <c r="DIM150" s="205"/>
      <c r="DIN150" s="205"/>
      <c r="DIO150" s="205"/>
      <c r="DIP150" s="205"/>
      <c r="DIQ150" s="205"/>
      <c r="DIR150" s="205"/>
      <c r="DIS150" s="205"/>
      <c r="DIT150" s="205"/>
      <c r="DIU150" s="205"/>
      <c r="DIV150" s="205"/>
      <c r="DIW150" s="205"/>
      <c r="DIX150" s="205"/>
      <c r="DIY150" s="205"/>
      <c r="DIZ150" s="205"/>
      <c r="DJA150" s="205"/>
      <c r="DJB150" s="205"/>
      <c r="DJC150" s="205"/>
      <c r="DJD150" s="205"/>
      <c r="DJE150" s="205"/>
      <c r="DJF150" s="205"/>
      <c r="DJG150" s="205"/>
      <c r="DJH150" s="205"/>
      <c r="DJI150" s="205"/>
      <c r="DJJ150" s="205"/>
      <c r="DJK150" s="205"/>
      <c r="DJL150" s="205"/>
      <c r="DJM150" s="205"/>
      <c r="DJN150" s="205"/>
      <c r="DJO150" s="205"/>
      <c r="DJP150" s="205"/>
      <c r="DJQ150" s="205"/>
      <c r="DJR150" s="205"/>
      <c r="DJS150" s="205"/>
      <c r="DJT150" s="205"/>
      <c r="DJU150" s="205"/>
      <c r="DJV150" s="205"/>
      <c r="DJW150" s="205"/>
      <c r="DJX150" s="205"/>
      <c r="DJY150" s="205"/>
      <c r="DJZ150" s="205"/>
      <c r="DKA150" s="205"/>
      <c r="DKB150" s="205"/>
      <c r="DKC150" s="205"/>
      <c r="DKD150" s="205"/>
      <c r="DKE150" s="205"/>
      <c r="DKF150" s="205"/>
      <c r="DKG150" s="205"/>
      <c r="DKH150" s="205"/>
      <c r="DKI150" s="205"/>
      <c r="DKJ150" s="205"/>
      <c r="DKK150" s="205"/>
      <c r="DKL150" s="205"/>
      <c r="DKM150" s="205"/>
      <c r="DKN150" s="205"/>
      <c r="DKO150" s="205"/>
      <c r="DKP150" s="205"/>
      <c r="DKQ150" s="205"/>
      <c r="DKR150" s="205"/>
      <c r="DKS150" s="205"/>
      <c r="DKT150" s="205"/>
      <c r="DKU150" s="205"/>
      <c r="DKV150" s="205"/>
      <c r="DKW150" s="205"/>
      <c r="DKX150" s="205"/>
      <c r="DKY150" s="205"/>
      <c r="DKZ150" s="205"/>
      <c r="DLA150" s="205"/>
      <c r="DLB150" s="205"/>
      <c r="DLC150" s="205"/>
      <c r="DLD150" s="205"/>
      <c r="DLE150" s="205"/>
      <c r="DLF150" s="205"/>
      <c r="DLG150" s="205"/>
      <c r="DLH150" s="205"/>
      <c r="DLI150" s="205"/>
      <c r="DLJ150" s="205"/>
      <c r="DLK150" s="205"/>
      <c r="DLL150" s="205"/>
      <c r="DLM150" s="205"/>
      <c r="DLN150" s="205"/>
      <c r="DLO150" s="205"/>
      <c r="DLP150" s="205"/>
      <c r="DLQ150" s="205"/>
      <c r="DLR150" s="205"/>
      <c r="DLS150" s="205"/>
      <c r="DLT150" s="205"/>
      <c r="DLU150" s="205"/>
      <c r="DLV150" s="205"/>
      <c r="DLW150" s="205"/>
      <c r="DLX150" s="205"/>
      <c r="DLY150" s="205"/>
      <c r="DLZ150" s="205"/>
      <c r="DMA150" s="205"/>
      <c r="DMB150" s="205"/>
      <c r="DMC150" s="205"/>
      <c r="DMD150" s="205"/>
      <c r="DME150" s="205"/>
      <c r="DMF150" s="205"/>
      <c r="DMG150" s="205"/>
      <c r="DMH150" s="205"/>
      <c r="DMI150" s="205"/>
      <c r="DMJ150" s="205"/>
      <c r="DMK150" s="205"/>
      <c r="DML150" s="205"/>
      <c r="DMM150" s="205"/>
      <c r="DMN150" s="205"/>
      <c r="DMO150" s="205"/>
      <c r="DMP150" s="205"/>
      <c r="DMQ150" s="205"/>
      <c r="DMR150" s="205"/>
      <c r="DMS150" s="205"/>
      <c r="DMT150" s="205"/>
      <c r="DMU150" s="205"/>
      <c r="DMV150" s="205"/>
      <c r="DMW150" s="205"/>
      <c r="DMX150" s="205"/>
      <c r="DMY150" s="205"/>
      <c r="DMZ150" s="205"/>
      <c r="DNA150" s="205"/>
      <c r="DNB150" s="205"/>
      <c r="DNC150" s="205"/>
      <c r="DND150" s="205"/>
      <c r="DNE150" s="205"/>
      <c r="DNF150" s="205"/>
      <c r="DNG150" s="205"/>
      <c r="DNN150" s="205"/>
      <c r="DNO150" s="205"/>
      <c r="DNP150" s="205"/>
      <c r="DNQ150" s="205"/>
      <c r="DNR150" s="205"/>
      <c r="DNS150" s="205"/>
      <c r="DNT150" s="205"/>
      <c r="DNU150" s="205"/>
      <c r="DNV150" s="205"/>
      <c r="DNW150" s="205"/>
      <c r="DNX150" s="205"/>
      <c r="DNY150" s="205"/>
      <c r="DNZ150" s="205"/>
      <c r="DOA150" s="205"/>
      <c r="DOB150" s="205"/>
      <c r="DOC150" s="205"/>
      <c r="DOD150" s="205"/>
      <c r="DOE150" s="205"/>
      <c r="DOF150" s="205"/>
      <c r="DOG150" s="205"/>
      <c r="DOH150" s="205"/>
      <c r="DOI150" s="205"/>
      <c r="DOJ150" s="205"/>
      <c r="DOK150" s="205"/>
      <c r="DOL150" s="205"/>
      <c r="DOM150" s="205"/>
      <c r="DON150" s="205"/>
      <c r="DOO150" s="205"/>
      <c r="DOP150" s="205"/>
      <c r="DOQ150" s="205"/>
      <c r="DOR150" s="205"/>
      <c r="DOS150" s="205"/>
      <c r="DOT150" s="205"/>
      <c r="DOU150" s="205"/>
      <c r="DOV150" s="205"/>
      <c r="DOW150" s="205"/>
      <c r="DOX150" s="205"/>
      <c r="DOY150" s="205"/>
      <c r="DOZ150" s="205"/>
      <c r="DPA150" s="205"/>
      <c r="DPB150" s="205"/>
      <c r="DPC150" s="205"/>
      <c r="DPD150" s="205"/>
      <c r="DPE150" s="205"/>
      <c r="DPF150" s="205"/>
      <c r="DPG150" s="205"/>
      <c r="DPH150" s="205"/>
      <c r="DPI150" s="205"/>
      <c r="DPJ150" s="205"/>
      <c r="DPK150" s="205"/>
      <c r="DPL150" s="205"/>
      <c r="DPM150" s="205"/>
      <c r="DPN150" s="205"/>
      <c r="DPO150" s="205"/>
      <c r="DPP150" s="205"/>
      <c r="DPQ150" s="205"/>
      <c r="DPR150" s="205"/>
      <c r="DPS150" s="205"/>
      <c r="DPT150" s="205"/>
      <c r="DPU150" s="205"/>
      <c r="DPV150" s="205"/>
      <c r="DPW150" s="205"/>
      <c r="DPX150" s="205"/>
      <c r="DPY150" s="205"/>
      <c r="DPZ150" s="205"/>
      <c r="DQA150" s="205"/>
      <c r="DQB150" s="205"/>
      <c r="DQC150" s="205"/>
      <c r="DQD150" s="205"/>
      <c r="DQE150" s="205"/>
      <c r="DQF150" s="205"/>
      <c r="DQG150" s="205"/>
      <c r="DQH150" s="205"/>
      <c r="DQI150" s="205"/>
      <c r="DQJ150" s="205"/>
      <c r="DQK150" s="205"/>
      <c r="DQL150" s="205"/>
      <c r="DQM150" s="205"/>
      <c r="DQN150" s="205"/>
      <c r="DQO150" s="205"/>
      <c r="DQP150" s="205"/>
      <c r="DQQ150" s="205"/>
      <c r="DQR150" s="205"/>
      <c r="DQS150" s="205"/>
      <c r="DQT150" s="205"/>
      <c r="DQU150" s="205"/>
      <c r="DQV150" s="205"/>
      <c r="DQW150" s="205"/>
      <c r="DQX150" s="205"/>
      <c r="DQY150" s="205"/>
      <c r="DQZ150" s="205"/>
      <c r="DRA150" s="205"/>
      <c r="DRB150" s="205"/>
      <c r="DRC150" s="205"/>
      <c r="DRD150" s="205"/>
      <c r="DRE150" s="205"/>
      <c r="DRF150" s="205"/>
      <c r="DRG150" s="205"/>
      <c r="DRH150" s="205"/>
      <c r="DRI150" s="205"/>
      <c r="DRJ150" s="205"/>
      <c r="DRK150" s="205"/>
      <c r="DRL150" s="205"/>
      <c r="DRM150" s="205"/>
      <c r="DRN150" s="205"/>
      <c r="DRO150" s="205"/>
      <c r="DRP150" s="205"/>
      <c r="DRQ150" s="205"/>
      <c r="DRR150" s="205"/>
      <c r="DRS150" s="205"/>
      <c r="DRT150" s="205"/>
      <c r="DRU150" s="205"/>
      <c r="DRV150" s="205"/>
      <c r="DRW150" s="205"/>
      <c r="DRX150" s="205"/>
      <c r="DRY150" s="205"/>
      <c r="DRZ150" s="205"/>
      <c r="DSA150" s="205"/>
      <c r="DSB150" s="205"/>
      <c r="DSC150" s="205"/>
      <c r="DSD150" s="205"/>
      <c r="DSE150" s="205"/>
      <c r="DSF150" s="205"/>
      <c r="DSG150" s="205"/>
      <c r="DSH150" s="205"/>
      <c r="DSI150" s="205"/>
      <c r="DSJ150" s="205"/>
      <c r="DSK150" s="205"/>
      <c r="DSL150" s="205"/>
      <c r="DSM150" s="205"/>
      <c r="DSN150" s="205"/>
      <c r="DSO150" s="205"/>
      <c r="DSP150" s="205"/>
      <c r="DSQ150" s="205"/>
      <c r="DSR150" s="205"/>
      <c r="DSS150" s="205"/>
      <c r="DST150" s="205"/>
      <c r="DSU150" s="205"/>
      <c r="DSV150" s="205"/>
      <c r="DSW150" s="205"/>
      <c r="DSX150" s="205"/>
      <c r="DSY150" s="205"/>
      <c r="DSZ150" s="205"/>
      <c r="DTA150" s="205"/>
      <c r="DTB150" s="205"/>
      <c r="DTC150" s="205"/>
      <c r="DTD150" s="205"/>
      <c r="DTE150" s="205"/>
      <c r="DTF150" s="205"/>
      <c r="DTG150" s="205"/>
      <c r="DTH150" s="205"/>
      <c r="DTI150" s="205"/>
      <c r="DTJ150" s="205"/>
      <c r="DTK150" s="205"/>
      <c r="DTL150" s="205"/>
      <c r="DTM150" s="205"/>
      <c r="DTN150" s="205"/>
      <c r="DTO150" s="205"/>
      <c r="DTP150" s="205"/>
      <c r="DTQ150" s="205"/>
      <c r="DTR150" s="205"/>
      <c r="DTS150" s="205"/>
      <c r="DTT150" s="205"/>
      <c r="DTU150" s="205"/>
      <c r="DTV150" s="205"/>
      <c r="DTW150" s="205"/>
      <c r="DTX150" s="205"/>
      <c r="DTY150" s="205"/>
      <c r="DTZ150" s="205"/>
      <c r="DUA150" s="205"/>
      <c r="DUB150" s="205"/>
      <c r="DUC150" s="205"/>
      <c r="DUD150" s="205"/>
      <c r="DUE150" s="205"/>
      <c r="DUF150" s="205"/>
      <c r="DUG150" s="205"/>
      <c r="DUH150" s="205"/>
      <c r="DUI150" s="205"/>
      <c r="DUJ150" s="205"/>
      <c r="DUK150" s="205"/>
      <c r="DUL150" s="205"/>
      <c r="DUM150" s="205"/>
      <c r="DUN150" s="205"/>
      <c r="DUO150" s="205"/>
      <c r="DUP150" s="205"/>
      <c r="DUQ150" s="205"/>
      <c r="DUR150" s="205"/>
      <c r="DUS150" s="205"/>
      <c r="DUT150" s="205"/>
      <c r="DUU150" s="205"/>
      <c r="DUV150" s="205"/>
      <c r="DUW150" s="205"/>
      <c r="DUX150" s="205"/>
      <c r="DUY150" s="205"/>
      <c r="DUZ150" s="205"/>
      <c r="DVA150" s="205"/>
      <c r="DVB150" s="205"/>
      <c r="DVC150" s="205"/>
      <c r="DVD150" s="205"/>
      <c r="DVE150" s="205"/>
      <c r="DVF150" s="205"/>
      <c r="DVG150" s="205"/>
      <c r="DVH150" s="205"/>
      <c r="DVI150" s="205"/>
      <c r="DVJ150" s="205"/>
      <c r="DVK150" s="205"/>
      <c r="DVL150" s="205"/>
      <c r="DVM150" s="205"/>
      <c r="DVN150" s="205"/>
      <c r="DVO150" s="205"/>
      <c r="DVP150" s="205"/>
      <c r="DVQ150" s="205"/>
      <c r="DVR150" s="205"/>
      <c r="DVS150" s="205"/>
      <c r="DVT150" s="205"/>
      <c r="DVU150" s="205"/>
      <c r="DVV150" s="205"/>
      <c r="DVW150" s="205"/>
      <c r="DVX150" s="205"/>
      <c r="DVY150" s="205"/>
      <c r="DVZ150" s="205"/>
      <c r="DWA150" s="205"/>
      <c r="DWB150" s="205"/>
      <c r="DWC150" s="205"/>
      <c r="DWD150" s="205"/>
      <c r="DWE150" s="205"/>
      <c r="DWF150" s="205"/>
      <c r="DWG150" s="205"/>
      <c r="DWH150" s="205"/>
      <c r="DWI150" s="205"/>
      <c r="DWJ150" s="205"/>
      <c r="DWK150" s="205"/>
      <c r="DWL150" s="205"/>
      <c r="DWM150" s="205"/>
      <c r="DWN150" s="205"/>
      <c r="DWO150" s="205"/>
      <c r="DWP150" s="205"/>
      <c r="DWQ150" s="205"/>
      <c r="DWR150" s="205"/>
      <c r="DWS150" s="205"/>
      <c r="DWT150" s="205"/>
      <c r="DWU150" s="205"/>
      <c r="DWV150" s="205"/>
      <c r="DWW150" s="205"/>
      <c r="DWX150" s="205"/>
      <c r="DWY150" s="205"/>
      <c r="DWZ150" s="205"/>
      <c r="DXA150" s="205"/>
      <c r="DXB150" s="205"/>
      <c r="DXC150" s="205"/>
      <c r="DXJ150" s="205"/>
      <c r="DXK150" s="205"/>
      <c r="DXL150" s="205"/>
      <c r="DXM150" s="205"/>
      <c r="DXN150" s="205"/>
      <c r="DXO150" s="205"/>
      <c r="DXP150" s="205"/>
      <c r="DXQ150" s="205"/>
      <c r="DXR150" s="205"/>
      <c r="DXS150" s="205"/>
      <c r="DXT150" s="205"/>
      <c r="DXU150" s="205"/>
      <c r="DXV150" s="205"/>
      <c r="DXW150" s="205"/>
      <c r="DXX150" s="205"/>
      <c r="DXY150" s="205"/>
      <c r="DXZ150" s="205"/>
      <c r="DYA150" s="205"/>
      <c r="DYB150" s="205"/>
      <c r="DYC150" s="205"/>
      <c r="DYD150" s="205"/>
      <c r="DYE150" s="205"/>
      <c r="DYF150" s="205"/>
      <c r="DYG150" s="205"/>
      <c r="DYH150" s="205"/>
      <c r="DYI150" s="205"/>
      <c r="DYJ150" s="205"/>
      <c r="DYK150" s="205"/>
      <c r="DYL150" s="205"/>
      <c r="DYM150" s="205"/>
      <c r="DYN150" s="205"/>
      <c r="DYO150" s="205"/>
      <c r="DYP150" s="205"/>
      <c r="DYQ150" s="205"/>
      <c r="DYR150" s="205"/>
      <c r="DYS150" s="205"/>
      <c r="DYT150" s="205"/>
      <c r="DYU150" s="205"/>
      <c r="DYV150" s="205"/>
      <c r="DYW150" s="205"/>
      <c r="DYX150" s="205"/>
      <c r="DYY150" s="205"/>
      <c r="DYZ150" s="205"/>
      <c r="DZA150" s="205"/>
      <c r="DZB150" s="205"/>
      <c r="DZC150" s="205"/>
      <c r="DZD150" s="205"/>
      <c r="DZE150" s="205"/>
      <c r="DZF150" s="205"/>
      <c r="DZG150" s="205"/>
      <c r="DZH150" s="205"/>
      <c r="DZI150" s="205"/>
      <c r="DZJ150" s="205"/>
      <c r="DZK150" s="205"/>
      <c r="DZL150" s="205"/>
      <c r="DZM150" s="205"/>
      <c r="DZN150" s="205"/>
      <c r="DZO150" s="205"/>
      <c r="DZP150" s="205"/>
      <c r="DZQ150" s="205"/>
      <c r="DZR150" s="205"/>
      <c r="DZS150" s="205"/>
      <c r="DZT150" s="205"/>
      <c r="DZU150" s="205"/>
      <c r="DZV150" s="205"/>
      <c r="DZW150" s="205"/>
      <c r="DZX150" s="205"/>
      <c r="DZY150" s="205"/>
      <c r="DZZ150" s="205"/>
      <c r="EAA150" s="205"/>
      <c r="EAB150" s="205"/>
      <c r="EAC150" s="205"/>
      <c r="EAD150" s="205"/>
      <c r="EAE150" s="205"/>
      <c r="EAF150" s="205"/>
      <c r="EAG150" s="205"/>
      <c r="EAH150" s="205"/>
      <c r="EAI150" s="205"/>
      <c r="EAJ150" s="205"/>
      <c r="EAK150" s="205"/>
      <c r="EAL150" s="205"/>
      <c r="EAM150" s="205"/>
      <c r="EAN150" s="205"/>
      <c r="EAO150" s="205"/>
      <c r="EAP150" s="205"/>
      <c r="EAQ150" s="205"/>
      <c r="EAR150" s="205"/>
      <c r="EAS150" s="205"/>
      <c r="EAT150" s="205"/>
      <c r="EAU150" s="205"/>
      <c r="EAV150" s="205"/>
      <c r="EAW150" s="205"/>
      <c r="EAX150" s="205"/>
      <c r="EAY150" s="205"/>
      <c r="EAZ150" s="205"/>
      <c r="EBA150" s="205"/>
      <c r="EBB150" s="205"/>
      <c r="EBC150" s="205"/>
      <c r="EBD150" s="205"/>
      <c r="EBE150" s="205"/>
      <c r="EBF150" s="205"/>
      <c r="EBG150" s="205"/>
      <c r="EBH150" s="205"/>
      <c r="EBI150" s="205"/>
      <c r="EBJ150" s="205"/>
      <c r="EBK150" s="205"/>
      <c r="EBL150" s="205"/>
      <c r="EBM150" s="205"/>
      <c r="EBN150" s="205"/>
      <c r="EBO150" s="205"/>
      <c r="EBP150" s="205"/>
      <c r="EBQ150" s="205"/>
      <c r="EBR150" s="205"/>
      <c r="EBS150" s="205"/>
      <c r="EBT150" s="205"/>
      <c r="EBU150" s="205"/>
      <c r="EBV150" s="205"/>
      <c r="EBW150" s="205"/>
      <c r="EBX150" s="205"/>
      <c r="EBY150" s="205"/>
      <c r="EBZ150" s="205"/>
      <c r="ECA150" s="205"/>
      <c r="ECB150" s="205"/>
      <c r="ECC150" s="205"/>
      <c r="ECD150" s="205"/>
      <c r="ECE150" s="205"/>
      <c r="ECF150" s="205"/>
      <c r="ECG150" s="205"/>
      <c r="ECH150" s="205"/>
      <c r="ECI150" s="205"/>
      <c r="ECJ150" s="205"/>
      <c r="ECK150" s="205"/>
      <c r="ECL150" s="205"/>
      <c r="ECM150" s="205"/>
      <c r="ECN150" s="205"/>
      <c r="ECO150" s="205"/>
      <c r="ECP150" s="205"/>
      <c r="ECQ150" s="205"/>
      <c r="ECR150" s="205"/>
      <c r="ECS150" s="205"/>
      <c r="ECT150" s="205"/>
      <c r="ECU150" s="205"/>
      <c r="ECV150" s="205"/>
      <c r="ECW150" s="205"/>
      <c r="ECX150" s="205"/>
      <c r="ECY150" s="205"/>
      <c r="ECZ150" s="205"/>
      <c r="EDA150" s="205"/>
      <c r="EDB150" s="205"/>
      <c r="EDC150" s="205"/>
      <c r="EDD150" s="205"/>
      <c r="EDE150" s="205"/>
      <c r="EDF150" s="205"/>
      <c r="EDG150" s="205"/>
      <c r="EDH150" s="205"/>
      <c r="EDI150" s="205"/>
      <c r="EDJ150" s="205"/>
      <c r="EDK150" s="205"/>
      <c r="EDL150" s="205"/>
      <c r="EDM150" s="205"/>
      <c r="EDN150" s="205"/>
      <c r="EDO150" s="205"/>
      <c r="EDP150" s="205"/>
      <c r="EDQ150" s="205"/>
      <c r="EDR150" s="205"/>
      <c r="EDS150" s="205"/>
      <c r="EDT150" s="205"/>
      <c r="EDU150" s="205"/>
      <c r="EDV150" s="205"/>
      <c r="EDW150" s="205"/>
      <c r="EDX150" s="205"/>
      <c r="EDY150" s="205"/>
      <c r="EDZ150" s="205"/>
      <c r="EEA150" s="205"/>
      <c r="EEB150" s="205"/>
      <c r="EEC150" s="205"/>
      <c r="EED150" s="205"/>
      <c r="EEE150" s="205"/>
      <c r="EEF150" s="205"/>
      <c r="EEG150" s="205"/>
      <c r="EEH150" s="205"/>
      <c r="EEI150" s="205"/>
      <c r="EEJ150" s="205"/>
      <c r="EEK150" s="205"/>
      <c r="EEL150" s="205"/>
      <c r="EEM150" s="205"/>
      <c r="EEN150" s="205"/>
      <c r="EEO150" s="205"/>
      <c r="EEP150" s="205"/>
      <c r="EEQ150" s="205"/>
      <c r="EER150" s="205"/>
      <c r="EES150" s="205"/>
      <c r="EET150" s="205"/>
      <c r="EEU150" s="205"/>
      <c r="EEV150" s="205"/>
      <c r="EEW150" s="205"/>
      <c r="EEX150" s="205"/>
      <c r="EEY150" s="205"/>
      <c r="EEZ150" s="205"/>
      <c r="EFA150" s="205"/>
      <c r="EFB150" s="205"/>
      <c r="EFC150" s="205"/>
      <c r="EFD150" s="205"/>
      <c r="EFE150" s="205"/>
      <c r="EFF150" s="205"/>
      <c r="EFG150" s="205"/>
      <c r="EFH150" s="205"/>
      <c r="EFI150" s="205"/>
      <c r="EFJ150" s="205"/>
      <c r="EFK150" s="205"/>
      <c r="EFL150" s="205"/>
      <c r="EFM150" s="205"/>
      <c r="EFN150" s="205"/>
      <c r="EFO150" s="205"/>
      <c r="EFP150" s="205"/>
      <c r="EFQ150" s="205"/>
      <c r="EFR150" s="205"/>
      <c r="EFS150" s="205"/>
      <c r="EFT150" s="205"/>
      <c r="EFU150" s="205"/>
      <c r="EFV150" s="205"/>
      <c r="EFW150" s="205"/>
      <c r="EFX150" s="205"/>
      <c r="EFY150" s="205"/>
      <c r="EFZ150" s="205"/>
      <c r="EGA150" s="205"/>
      <c r="EGB150" s="205"/>
      <c r="EGC150" s="205"/>
      <c r="EGD150" s="205"/>
      <c r="EGE150" s="205"/>
      <c r="EGF150" s="205"/>
      <c r="EGG150" s="205"/>
      <c r="EGH150" s="205"/>
      <c r="EGI150" s="205"/>
      <c r="EGJ150" s="205"/>
      <c r="EGK150" s="205"/>
      <c r="EGL150" s="205"/>
      <c r="EGM150" s="205"/>
      <c r="EGN150" s="205"/>
      <c r="EGO150" s="205"/>
      <c r="EGP150" s="205"/>
      <c r="EGQ150" s="205"/>
      <c r="EGR150" s="205"/>
      <c r="EGS150" s="205"/>
      <c r="EGT150" s="205"/>
      <c r="EGU150" s="205"/>
      <c r="EGV150" s="205"/>
      <c r="EGW150" s="205"/>
      <c r="EGX150" s="205"/>
      <c r="EGY150" s="205"/>
      <c r="EHF150" s="205"/>
      <c r="EHG150" s="205"/>
      <c r="EHH150" s="205"/>
      <c r="EHI150" s="205"/>
      <c r="EHJ150" s="205"/>
      <c r="EHK150" s="205"/>
      <c r="EHL150" s="205"/>
      <c r="EHM150" s="205"/>
      <c r="EHN150" s="205"/>
      <c r="EHO150" s="205"/>
      <c r="EHP150" s="205"/>
      <c r="EHQ150" s="205"/>
      <c r="EHR150" s="205"/>
      <c r="EHS150" s="205"/>
      <c r="EHT150" s="205"/>
      <c r="EHU150" s="205"/>
      <c r="EHV150" s="205"/>
      <c r="EHW150" s="205"/>
      <c r="EHX150" s="205"/>
      <c r="EHY150" s="205"/>
      <c r="EHZ150" s="205"/>
      <c r="EIA150" s="205"/>
      <c r="EIB150" s="205"/>
      <c r="EIC150" s="205"/>
      <c r="EID150" s="205"/>
      <c r="EIE150" s="205"/>
      <c r="EIF150" s="205"/>
      <c r="EIG150" s="205"/>
      <c r="EIH150" s="205"/>
      <c r="EII150" s="205"/>
      <c r="EIJ150" s="205"/>
      <c r="EIK150" s="205"/>
      <c r="EIL150" s="205"/>
      <c r="EIM150" s="205"/>
      <c r="EIN150" s="205"/>
      <c r="EIO150" s="205"/>
      <c r="EIP150" s="205"/>
      <c r="EIQ150" s="205"/>
      <c r="EIR150" s="205"/>
      <c r="EIS150" s="205"/>
      <c r="EIT150" s="205"/>
      <c r="EIU150" s="205"/>
      <c r="EIV150" s="205"/>
      <c r="EIW150" s="205"/>
      <c r="EIX150" s="205"/>
      <c r="EIY150" s="205"/>
      <c r="EIZ150" s="205"/>
      <c r="EJA150" s="205"/>
      <c r="EJB150" s="205"/>
      <c r="EJC150" s="205"/>
      <c r="EJD150" s="205"/>
      <c r="EJE150" s="205"/>
      <c r="EJF150" s="205"/>
      <c r="EJG150" s="205"/>
      <c r="EJH150" s="205"/>
      <c r="EJI150" s="205"/>
      <c r="EJJ150" s="205"/>
      <c r="EJK150" s="205"/>
      <c r="EJL150" s="205"/>
      <c r="EJM150" s="205"/>
      <c r="EJN150" s="205"/>
      <c r="EJO150" s="205"/>
      <c r="EJP150" s="205"/>
      <c r="EJQ150" s="205"/>
      <c r="EJR150" s="205"/>
      <c r="EJS150" s="205"/>
      <c r="EJT150" s="205"/>
      <c r="EJU150" s="205"/>
      <c r="EJV150" s="205"/>
      <c r="EJW150" s="205"/>
      <c r="EJX150" s="205"/>
      <c r="EJY150" s="205"/>
      <c r="EJZ150" s="205"/>
      <c r="EKA150" s="205"/>
      <c r="EKB150" s="205"/>
      <c r="EKC150" s="205"/>
      <c r="EKD150" s="205"/>
      <c r="EKE150" s="205"/>
      <c r="EKF150" s="205"/>
      <c r="EKG150" s="205"/>
      <c r="EKH150" s="205"/>
      <c r="EKI150" s="205"/>
      <c r="EKJ150" s="205"/>
      <c r="EKK150" s="205"/>
      <c r="EKL150" s="205"/>
      <c r="EKM150" s="205"/>
      <c r="EKN150" s="205"/>
      <c r="EKO150" s="205"/>
      <c r="EKP150" s="205"/>
      <c r="EKQ150" s="205"/>
      <c r="EKR150" s="205"/>
      <c r="EKS150" s="205"/>
      <c r="EKT150" s="205"/>
      <c r="EKU150" s="205"/>
      <c r="EKV150" s="205"/>
      <c r="EKW150" s="205"/>
      <c r="EKX150" s="205"/>
      <c r="EKY150" s="205"/>
      <c r="EKZ150" s="205"/>
      <c r="ELA150" s="205"/>
      <c r="ELB150" s="205"/>
      <c r="ELC150" s="205"/>
      <c r="ELD150" s="205"/>
      <c r="ELE150" s="205"/>
      <c r="ELF150" s="205"/>
      <c r="ELG150" s="205"/>
      <c r="ELH150" s="205"/>
      <c r="ELI150" s="205"/>
      <c r="ELJ150" s="205"/>
      <c r="ELK150" s="205"/>
      <c r="ELL150" s="205"/>
      <c r="ELM150" s="205"/>
      <c r="ELN150" s="205"/>
      <c r="ELO150" s="205"/>
      <c r="ELP150" s="205"/>
      <c r="ELQ150" s="205"/>
      <c r="ELR150" s="205"/>
      <c r="ELS150" s="205"/>
      <c r="ELT150" s="205"/>
      <c r="ELU150" s="205"/>
      <c r="ELV150" s="205"/>
      <c r="ELW150" s="205"/>
      <c r="ELX150" s="205"/>
      <c r="ELY150" s="205"/>
      <c r="ELZ150" s="205"/>
      <c r="EMA150" s="205"/>
      <c r="EMB150" s="205"/>
      <c r="EMC150" s="205"/>
      <c r="EMD150" s="205"/>
      <c r="EME150" s="205"/>
      <c r="EMF150" s="205"/>
      <c r="EMG150" s="205"/>
      <c r="EMH150" s="205"/>
      <c r="EMI150" s="205"/>
      <c r="EMJ150" s="205"/>
      <c r="EMK150" s="205"/>
      <c r="EML150" s="205"/>
      <c r="EMM150" s="205"/>
      <c r="EMN150" s="205"/>
      <c r="EMO150" s="205"/>
      <c r="EMP150" s="205"/>
      <c r="EMQ150" s="205"/>
      <c r="EMR150" s="205"/>
      <c r="EMS150" s="205"/>
      <c r="EMT150" s="205"/>
      <c r="EMU150" s="205"/>
      <c r="EMV150" s="205"/>
      <c r="EMW150" s="205"/>
      <c r="EMX150" s="205"/>
      <c r="EMY150" s="205"/>
      <c r="EMZ150" s="205"/>
      <c r="ENA150" s="205"/>
      <c r="ENB150" s="205"/>
      <c r="ENC150" s="205"/>
      <c r="END150" s="205"/>
      <c r="ENE150" s="205"/>
      <c r="ENF150" s="205"/>
      <c r="ENG150" s="205"/>
      <c r="ENH150" s="205"/>
      <c r="ENI150" s="205"/>
      <c r="ENJ150" s="205"/>
      <c r="ENK150" s="205"/>
      <c r="ENL150" s="205"/>
      <c r="ENM150" s="205"/>
      <c r="ENN150" s="205"/>
      <c r="ENO150" s="205"/>
      <c r="ENP150" s="205"/>
      <c r="ENQ150" s="205"/>
      <c r="ENR150" s="205"/>
      <c r="ENS150" s="205"/>
      <c r="ENT150" s="205"/>
      <c r="ENU150" s="205"/>
      <c r="ENV150" s="205"/>
      <c r="ENW150" s="205"/>
      <c r="ENX150" s="205"/>
      <c r="ENY150" s="205"/>
      <c r="ENZ150" s="205"/>
      <c r="EOA150" s="205"/>
      <c r="EOB150" s="205"/>
      <c r="EOC150" s="205"/>
      <c r="EOD150" s="205"/>
      <c r="EOE150" s="205"/>
      <c r="EOF150" s="205"/>
      <c r="EOG150" s="205"/>
      <c r="EOH150" s="205"/>
      <c r="EOI150" s="205"/>
      <c r="EOJ150" s="205"/>
      <c r="EOK150" s="205"/>
      <c r="EOL150" s="205"/>
      <c r="EOM150" s="205"/>
      <c r="EON150" s="205"/>
      <c r="EOO150" s="205"/>
      <c r="EOP150" s="205"/>
      <c r="EOQ150" s="205"/>
      <c r="EOR150" s="205"/>
      <c r="EOS150" s="205"/>
      <c r="EOT150" s="205"/>
      <c r="EOU150" s="205"/>
      <c r="EOV150" s="205"/>
      <c r="EOW150" s="205"/>
      <c r="EOX150" s="205"/>
      <c r="EOY150" s="205"/>
      <c r="EOZ150" s="205"/>
      <c r="EPA150" s="205"/>
      <c r="EPB150" s="205"/>
      <c r="EPC150" s="205"/>
      <c r="EPD150" s="205"/>
      <c r="EPE150" s="205"/>
      <c r="EPF150" s="205"/>
      <c r="EPG150" s="205"/>
      <c r="EPH150" s="205"/>
      <c r="EPI150" s="205"/>
      <c r="EPJ150" s="205"/>
      <c r="EPK150" s="205"/>
      <c r="EPL150" s="205"/>
      <c r="EPM150" s="205"/>
      <c r="EPN150" s="205"/>
      <c r="EPO150" s="205"/>
      <c r="EPP150" s="205"/>
      <c r="EPQ150" s="205"/>
      <c r="EPR150" s="205"/>
      <c r="EPS150" s="205"/>
      <c r="EPT150" s="205"/>
      <c r="EPU150" s="205"/>
      <c r="EPV150" s="205"/>
      <c r="EPW150" s="205"/>
      <c r="EPX150" s="205"/>
      <c r="EPY150" s="205"/>
      <c r="EPZ150" s="205"/>
      <c r="EQA150" s="205"/>
      <c r="EQB150" s="205"/>
      <c r="EQC150" s="205"/>
      <c r="EQD150" s="205"/>
      <c r="EQE150" s="205"/>
      <c r="EQF150" s="205"/>
      <c r="EQG150" s="205"/>
      <c r="EQH150" s="205"/>
      <c r="EQI150" s="205"/>
      <c r="EQJ150" s="205"/>
      <c r="EQK150" s="205"/>
      <c r="EQL150" s="205"/>
      <c r="EQM150" s="205"/>
      <c r="EQN150" s="205"/>
      <c r="EQO150" s="205"/>
      <c r="EQP150" s="205"/>
      <c r="EQQ150" s="205"/>
      <c r="EQR150" s="205"/>
      <c r="EQS150" s="205"/>
      <c r="EQT150" s="205"/>
      <c r="EQU150" s="205"/>
      <c r="ERB150" s="205"/>
      <c r="ERC150" s="205"/>
      <c r="ERD150" s="205"/>
      <c r="ERE150" s="205"/>
      <c r="ERF150" s="205"/>
      <c r="ERG150" s="205"/>
      <c r="ERH150" s="205"/>
      <c r="ERI150" s="205"/>
      <c r="ERJ150" s="205"/>
      <c r="ERK150" s="205"/>
      <c r="ERL150" s="205"/>
      <c r="ERM150" s="205"/>
      <c r="ERN150" s="205"/>
      <c r="ERO150" s="205"/>
      <c r="ERP150" s="205"/>
      <c r="ERQ150" s="205"/>
      <c r="ERR150" s="205"/>
      <c r="ERS150" s="205"/>
      <c r="ERT150" s="205"/>
      <c r="ERU150" s="205"/>
      <c r="ERV150" s="205"/>
      <c r="ERW150" s="205"/>
      <c r="ERX150" s="205"/>
      <c r="ERY150" s="205"/>
      <c r="ERZ150" s="205"/>
      <c r="ESA150" s="205"/>
      <c r="ESB150" s="205"/>
      <c r="ESC150" s="205"/>
      <c r="ESD150" s="205"/>
      <c r="ESE150" s="205"/>
      <c r="ESF150" s="205"/>
      <c r="ESG150" s="205"/>
      <c r="ESH150" s="205"/>
      <c r="ESI150" s="205"/>
      <c r="ESJ150" s="205"/>
      <c r="ESK150" s="205"/>
      <c r="ESL150" s="205"/>
      <c r="ESM150" s="205"/>
      <c r="ESN150" s="205"/>
      <c r="ESO150" s="205"/>
      <c r="ESP150" s="205"/>
      <c r="ESQ150" s="205"/>
      <c r="ESR150" s="205"/>
      <c r="ESS150" s="205"/>
      <c r="EST150" s="205"/>
      <c r="ESU150" s="205"/>
      <c r="ESV150" s="205"/>
      <c r="ESW150" s="205"/>
      <c r="ESX150" s="205"/>
      <c r="ESY150" s="205"/>
      <c r="ESZ150" s="205"/>
      <c r="ETA150" s="205"/>
      <c r="ETB150" s="205"/>
      <c r="ETC150" s="205"/>
      <c r="ETD150" s="205"/>
      <c r="ETE150" s="205"/>
      <c r="ETF150" s="205"/>
      <c r="ETG150" s="205"/>
      <c r="ETH150" s="205"/>
      <c r="ETI150" s="205"/>
      <c r="ETJ150" s="205"/>
      <c r="ETK150" s="205"/>
      <c r="ETL150" s="205"/>
      <c r="ETM150" s="205"/>
      <c r="ETN150" s="205"/>
      <c r="ETO150" s="205"/>
      <c r="ETP150" s="205"/>
      <c r="ETQ150" s="205"/>
      <c r="ETR150" s="205"/>
      <c r="ETS150" s="205"/>
      <c r="ETT150" s="205"/>
      <c r="ETU150" s="205"/>
      <c r="ETV150" s="205"/>
      <c r="ETW150" s="205"/>
      <c r="ETX150" s="205"/>
      <c r="ETY150" s="205"/>
      <c r="ETZ150" s="205"/>
      <c r="EUA150" s="205"/>
      <c r="EUB150" s="205"/>
      <c r="EUC150" s="205"/>
      <c r="EUD150" s="205"/>
      <c r="EUE150" s="205"/>
      <c r="EUF150" s="205"/>
      <c r="EUG150" s="205"/>
      <c r="EUH150" s="205"/>
      <c r="EUI150" s="205"/>
      <c r="EUJ150" s="205"/>
      <c r="EUK150" s="205"/>
      <c r="EUL150" s="205"/>
      <c r="EUM150" s="205"/>
      <c r="EUN150" s="205"/>
      <c r="EUO150" s="205"/>
      <c r="EUP150" s="205"/>
      <c r="EUQ150" s="205"/>
      <c r="EUR150" s="205"/>
      <c r="EUS150" s="205"/>
      <c r="EUT150" s="205"/>
      <c r="EUU150" s="205"/>
      <c r="EUV150" s="205"/>
      <c r="EUW150" s="205"/>
      <c r="EUX150" s="205"/>
      <c r="EUY150" s="205"/>
      <c r="EUZ150" s="205"/>
      <c r="EVA150" s="205"/>
      <c r="EVB150" s="205"/>
      <c r="EVC150" s="205"/>
      <c r="EVD150" s="205"/>
      <c r="EVE150" s="205"/>
      <c r="EVF150" s="205"/>
      <c r="EVG150" s="205"/>
      <c r="EVH150" s="205"/>
      <c r="EVI150" s="205"/>
      <c r="EVJ150" s="205"/>
      <c r="EVK150" s="205"/>
      <c r="EVL150" s="205"/>
      <c r="EVM150" s="205"/>
      <c r="EVN150" s="205"/>
      <c r="EVO150" s="205"/>
      <c r="EVP150" s="205"/>
      <c r="EVQ150" s="205"/>
      <c r="EVR150" s="205"/>
      <c r="EVS150" s="205"/>
      <c r="EVT150" s="205"/>
      <c r="EVU150" s="205"/>
      <c r="EVV150" s="205"/>
      <c r="EVW150" s="205"/>
      <c r="EVX150" s="205"/>
      <c r="EVY150" s="205"/>
      <c r="EVZ150" s="205"/>
      <c r="EWA150" s="205"/>
      <c r="EWB150" s="205"/>
      <c r="EWC150" s="205"/>
      <c r="EWD150" s="205"/>
      <c r="EWE150" s="205"/>
      <c r="EWF150" s="205"/>
      <c r="EWG150" s="205"/>
      <c r="EWH150" s="205"/>
      <c r="EWI150" s="205"/>
      <c r="EWJ150" s="205"/>
      <c r="EWK150" s="205"/>
      <c r="EWL150" s="205"/>
      <c r="EWM150" s="205"/>
      <c r="EWN150" s="205"/>
      <c r="EWO150" s="205"/>
      <c r="EWP150" s="205"/>
      <c r="EWQ150" s="205"/>
      <c r="EWR150" s="205"/>
      <c r="EWS150" s="205"/>
      <c r="EWT150" s="205"/>
      <c r="EWU150" s="205"/>
      <c r="EWV150" s="205"/>
      <c r="EWW150" s="205"/>
      <c r="EWX150" s="205"/>
      <c r="EWY150" s="205"/>
      <c r="EWZ150" s="205"/>
      <c r="EXA150" s="205"/>
      <c r="EXB150" s="205"/>
      <c r="EXC150" s="205"/>
      <c r="EXD150" s="205"/>
      <c r="EXE150" s="205"/>
      <c r="EXF150" s="205"/>
      <c r="EXG150" s="205"/>
      <c r="EXH150" s="205"/>
      <c r="EXI150" s="205"/>
      <c r="EXJ150" s="205"/>
      <c r="EXK150" s="205"/>
      <c r="EXL150" s="205"/>
      <c r="EXM150" s="205"/>
      <c r="EXN150" s="205"/>
      <c r="EXO150" s="205"/>
      <c r="EXP150" s="205"/>
      <c r="EXQ150" s="205"/>
      <c r="EXR150" s="205"/>
      <c r="EXS150" s="205"/>
      <c r="EXT150" s="205"/>
      <c r="EXU150" s="205"/>
      <c r="EXV150" s="205"/>
      <c r="EXW150" s="205"/>
      <c r="EXX150" s="205"/>
      <c r="EXY150" s="205"/>
      <c r="EXZ150" s="205"/>
      <c r="EYA150" s="205"/>
      <c r="EYB150" s="205"/>
      <c r="EYC150" s="205"/>
      <c r="EYD150" s="205"/>
      <c r="EYE150" s="205"/>
      <c r="EYF150" s="205"/>
      <c r="EYG150" s="205"/>
      <c r="EYH150" s="205"/>
      <c r="EYI150" s="205"/>
      <c r="EYJ150" s="205"/>
      <c r="EYK150" s="205"/>
      <c r="EYL150" s="205"/>
      <c r="EYM150" s="205"/>
      <c r="EYN150" s="205"/>
      <c r="EYO150" s="205"/>
      <c r="EYP150" s="205"/>
      <c r="EYQ150" s="205"/>
      <c r="EYR150" s="205"/>
      <c r="EYS150" s="205"/>
      <c r="EYT150" s="205"/>
      <c r="EYU150" s="205"/>
      <c r="EYV150" s="205"/>
      <c r="EYW150" s="205"/>
      <c r="EYX150" s="205"/>
      <c r="EYY150" s="205"/>
      <c r="EYZ150" s="205"/>
      <c r="EZA150" s="205"/>
      <c r="EZB150" s="205"/>
      <c r="EZC150" s="205"/>
      <c r="EZD150" s="205"/>
      <c r="EZE150" s="205"/>
      <c r="EZF150" s="205"/>
      <c r="EZG150" s="205"/>
      <c r="EZH150" s="205"/>
      <c r="EZI150" s="205"/>
      <c r="EZJ150" s="205"/>
      <c r="EZK150" s="205"/>
      <c r="EZL150" s="205"/>
      <c r="EZM150" s="205"/>
      <c r="EZN150" s="205"/>
      <c r="EZO150" s="205"/>
      <c r="EZP150" s="205"/>
      <c r="EZQ150" s="205"/>
      <c r="EZR150" s="205"/>
      <c r="EZS150" s="205"/>
      <c r="EZT150" s="205"/>
      <c r="EZU150" s="205"/>
      <c r="EZV150" s="205"/>
      <c r="EZW150" s="205"/>
      <c r="EZX150" s="205"/>
      <c r="EZY150" s="205"/>
      <c r="EZZ150" s="205"/>
      <c r="FAA150" s="205"/>
      <c r="FAB150" s="205"/>
      <c r="FAC150" s="205"/>
      <c r="FAD150" s="205"/>
      <c r="FAE150" s="205"/>
      <c r="FAF150" s="205"/>
      <c r="FAG150" s="205"/>
      <c r="FAH150" s="205"/>
      <c r="FAI150" s="205"/>
      <c r="FAJ150" s="205"/>
      <c r="FAK150" s="205"/>
      <c r="FAL150" s="205"/>
      <c r="FAM150" s="205"/>
      <c r="FAN150" s="205"/>
      <c r="FAO150" s="205"/>
      <c r="FAP150" s="205"/>
      <c r="FAQ150" s="205"/>
      <c r="FAX150" s="205"/>
      <c r="FAY150" s="205"/>
      <c r="FAZ150" s="205"/>
      <c r="FBA150" s="205"/>
      <c r="FBB150" s="205"/>
      <c r="FBC150" s="205"/>
      <c r="FBD150" s="205"/>
      <c r="FBE150" s="205"/>
      <c r="FBF150" s="205"/>
      <c r="FBG150" s="205"/>
      <c r="FBH150" s="205"/>
      <c r="FBI150" s="205"/>
      <c r="FBJ150" s="205"/>
      <c r="FBK150" s="205"/>
      <c r="FBL150" s="205"/>
      <c r="FBM150" s="205"/>
      <c r="FBN150" s="205"/>
      <c r="FBO150" s="205"/>
      <c r="FBP150" s="205"/>
      <c r="FBQ150" s="205"/>
      <c r="FBR150" s="205"/>
      <c r="FBS150" s="205"/>
      <c r="FBT150" s="205"/>
      <c r="FBU150" s="205"/>
      <c r="FBV150" s="205"/>
      <c r="FBW150" s="205"/>
      <c r="FBX150" s="205"/>
      <c r="FBY150" s="205"/>
      <c r="FBZ150" s="205"/>
      <c r="FCA150" s="205"/>
      <c r="FCB150" s="205"/>
      <c r="FCC150" s="205"/>
      <c r="FCD150" s="205"/>
      <c r="FCE150" s="205"/>
      <c r="FCF150" s="205"/>
      <c r="FCG150" s="205"/>
      <c r="FCH150" s="205"/>
      <c r="FCI150" s="205"/>
      <c r="FCJ150" s="205"/>
      <c r="FCK150" s="205"/>
      <c r="FCL150" s="205"/>
      <c r="FCM150" s="205"/>
      <c r="FCN150" s="205"/>
      <c r="FCO150" s="205"/>
      <c r="FCP150" s="205"/>
      <c r="FCQ150" s="205"/>
      <c r="FCR150" s="205"/>
      <c r="FCS150" s="205"/>
      <c r="FCT150" s="205"/>
      <c r="FCU150" s="205"/>
      <c r="FCV150" s="205"/>
      <c r="FCW150" s="205"/>
      <c r="FCX150" s="205"/>
      <c r="FCY150" s="205"/>
      <c r="FCZ150" s="205"/>
      <c r="FDA150" s="205"/>
      <c r="FDB150" s="205"/>
      <c r="FDC150" s="205"/>
      <c r="FDD150" s="205"/>
      <c r="FDE150" s="205"/>
      <c r="FDF150" s="205"/>
      <c r="FDG150" s="205"/>
      <c r="FDH150" s="205"/>
      <c r="FDI150" s="205"/>
      <c r="FDJ150" s="205"/>
      <c r="FDK150" s="205"/>
      <c r="FDL150" s="205"/>
      <c r="FDM150" s="205"/>
      <c r="FDN150" s="205"/>
      <c r="FDO150" s="205"/>
      <c r="FDP150" s="205"/>
      <c r="FDQ150" s="205"/>
      <c r="FDR150" s="205"/>
      <c r="FDS150" s="205"/>
      <c r="FDT150" s="205"/>
      <c r="FDU150" s="205"/>
      <c r="FDV150" s="205"/>
      <c r="FDW150" s="205"/>
      <c r="FDX150" s="205"/>
      <c r="FDY150" s="205"/>
      <c r="FDZ150" s="205"/>
      <c r="FEA150" s="205"/>
      <c r="FEB150" s="205"/>
      <c r="FEC150" s="205"/>
      <c r="FED150" s="205"/>
      <c r="FEE150" s="205"/>
      <c r="FEF150" s="205"/>
      <c r="FEG150" s="205"/>
      <c r="FEH150" s="205"/>
      <c r="FEI150" s="205"/>
      <c r="FEJ150" s="205"/>
      <c r="FEK150" s="205"/>
      <c r="FEL150" s="205"/>
      <c r="FEM150" s="205"/>
      <c r="FEN150" s="205"/>
      <c r="FEO150" s="205"/>
      <c r="FEP150" s="205"/>
      <c r="FEQ150" s="205"/>
      <c r="FER150" s="205"/>
      <c r="FES150" s="205"/>
      <c r="FET150" s="205"/>
      <c r="FEU150" s="205"/>
      <c r="FEV150" s="205"/>
      <c r="FEW150" s="205"/>
      <c r="FEX150" s="205"/>
      <c r="FEY150" s="205"/>
      <c r="FEZ150" s="205"/>
      <c r="FFA150" s="205"/>
      <c r="FFB150" s="205"/>
      <c r="FFC150" s="205"/>
      <c r="FFD150" s="205"/>
      <c r="FFE150" s="205"/>
      <c r="FFF150" s="205"/>
      <c r="FFG150" s="205"/>
      <c r="FFH150" s="205"/>
      <c r="FFI150" s="205"/>
      <c r="FFJ150" s="205"/>
      <c r="FFK150" s="205"/>
      <c r="FFL150" s="205"/>
      <c r="FFM150" s="205"/>
      <c r="FFN150" s="205"/>
      <c r="FFO150" s="205"/>
      <c r="FFP150" s="205"/>
      <c r="FFQ150" s="205"/>
      <c r="FFR150" s="205"/>
      <c r="FFS150" s="205"/>
      <c r="FFT150" s="205"/>
      <c r="FFU150" s="205"/>
      <c r="FFV150" s="205"/>
      <c r="FFW150" s="205"/>
      <c r="FFX150" s="205"/>
      <c r="FFY150" s="205"/>
      <c r="FFZ150" s="205"/>
      <c r="FGA150" s="205"/>
      <c r="FGB150" s="205"/>
      <c r="FGC150" s="205"/>
      <c r="FGD150" s="205"/>
      <c r="FGE150" s="205"/>
      <c r="FGF150" s="205"/>
      <c r="FGG150" s="205"/>
      <c r="FGH150" s="205"/>
      <c r="FGI150" s="205"/>
      <c r="FGJ150" s="205"/>
      <c r="FGK150" s="205"/>
      <c r="FGL150" s="205"/>
      <c r="FGM150" s="205"/>
      <c r="FGN150" s="205"/>
      <c r="FGO150" s="205"/>
      <c r="FGP150" s="205"/>
      <c r="FGQ150" s="205"/>
      <c r="FGR150" s="205"/>
      <c r="FGS150" s="205"/>
      <c r="FGT150" s="205"/>
      <c r="FGU150" s="205"/>
      <c r="FGV150" s="205"/>
      <c r="FGW150" s="205"/>
      <c r="FGX150" s="205"/>
      <c r="FGY150" s="205"/>
      <c r="FGZ150" s="205"/>
      <c r="FHA150" s="205"/>
      <c r="FHB150" s="205"/>
      <c r="FHC150" s="205"/>
      <c r="FHD150" s="205"/>
      <c r="FHE150" s="205"/>
      <c r="FHF150" s="205"/>
      <c r="FHG150" s="205"/>
      <c r="FHH150" s="205"/>
      <c r="FHI150" s="205"/>
      <c r="FHJ150" s="205"/>
      <c r="FHK150" s="205"/>
      <c r="FHL150" s="205"/>
      <c r="FHM150" s="205"/>
      <c r="FHN150" s="205"/>
      <c r="FHO150" s="205"/>
      <c r="FHP150" s="205"/>
      <c r="FHQ150" s="205"/>
      <c r="FHR150" s="205"/>
      <c r="FHS150" s="205"/>
      <c r="FHT150" s="205"/>
      <c r="FHU150" s="205"/>
      <c r="FHV150" s="205"/>
      <c r="FHW150" s="205"/>
      <c r="FHX150" s="205"/>
      <c r="FHY150" s="205"/>
      <c r="FHZ150" s="205"/>
      <c r="FIA150" s="205"/>
      <c r="FIB150" s="205"/>
      <c r="FIC150" s="205"/>
      <c r="FID150" s="205"/>
      <c r="FIE150" s="205"/>
      <c r="FIF150" s="205"/>
      <c r="FIG150" s="205"/>
      <c r="FIH150" s="205"/>
      <c r="FII150" s="205"/>
      <c r="FIJ150" s="205"/>
      <c r="FIK150" s="205"/>
      <c r="FIL150" s="205"/>
      <c r="FIM150" s="205"/>
      <c r="FIN150" s="205"/>
      <c r="FIO150" s="205"/>
      <c r="FIP150" s="205"/>
      <c r="FIQ150" s="205"/>
      <c r="FIR150" s="205"/>
      <c r="FIS150" s="205"/>
      <c r="FIT150" s="205"/>
      <c r="FIU150" s="205"/>
      <c r="FIV150" s="205"/>
      <c r="FIW150" s="205"/>
      <c r="FIX150" s="205"/>
      <c r="FIY150" s="205"/>
      <c r="FIZ150" s="205"/>
      <c r="FJA150" s="205"/>
      <c r="FJB150" s="205"/>
      <c r="FJC150" s="205"/>
      <c r="FJD150" s="205"/>
      <c r="FJE150" s="205"/>
      <c r="FJF150" s="205"/>
      <c r="FJG150" s="205"/>
      <c r="FJH150" s="205"/>
      <c r="FJI150" s="205"/>
      <c r="FJJ150" s="205"/>
      <c r="FJK150" s="205"/>
      <c r="FJL150" s="205"/>
      <c r="FJM150" s="205"/>
      <c r="FJN150" s="205"/>
      <c r="FJO150" s="205"/>
      <c r="FJP150" s="205"/>
      <c r="FJQ150" s="205"/>
      <c r="FJR150" s="205"/>
      <c r="FJS150" s="205"/>
      <c r="FJT150" s="205"/>
      <c r="FJU150" s="205"/>
      <c r="FJV150" s="205"/>
      <c r="FJW150" s="205"/>
      <c r="FJX150" s="205"/>
      <c r="FJY150" s="205"/>
      <c r="FJZ150" s="205"/>
      <c r="FKA150" s="205"/>
      <c r="FKB150" s="205"/>
      <c r="FKC150" s="205"/>
      <c r="FKD150" s="205"/>
      <c r="FKE150" s="205"/>
      <c r="FKF150" s="205"/>
      <c r="FKG150" s="205"/>
      <c r="FKH150" s="205"/>
      <c r="FKI150" s="205"/>
      <c r="FKJ150" s="205"/>
      <c r="FKK150" s="205"/>
      <c r="FKL150" s="205"/>
      <c r="FKM150" s="205"/>
      <c r="FKT150" s="205"/>
      <c r="FKU150" s="205"/>
      <c r="FKV150" s="205"/>
      <c r="FKW150" s="205"/>
      <c r="FKX150" s="205"/>
      <c r="FKY150" s="205"/>
      <c r="FKZ150" s="205"/>
      <c r="FLA150" s="205"/>
      <c r="FLB150" s="205"/>
      <c r="FLC150" s="205"/>
      <c r="FLD150" s="205"/>
      <c r="FLE150" s="205"/>
      <c r="FLF150" s="205"/>
      <c r="FLG150" s="205"/>
      <c r="FLH150" s="205"/>
      <c r="FLI150" s="205"/>
      <c r="FLJ150" s="205"/>
      <c r="FLK150" s="205"/>
      <c r="FLL150" s="205"/>
      <c r="FLM150" s="205"/>
      <c r="FLN150" s="205"/>
      <c r="FLO150" s="205"/>
      <c r="FLP150" s="205"/>
      <c r="FLQ150" s="205"/>
      <c r="FLR150" s="205"/>
      <c r="FLS150" s="205"/>
      <c r="FLT150" s="205"/>
      <c r="FLU150" s="205"/>
      <c r="FLV150" s="205"/>
      <c r="FLW150" s="205"/>
      <c r="FLX150" s="205"/>
      <c r="FLY150" s="205"/>
      <c r="FLZ150" s="205"/>
      <c r="FMA150" s="205"/>
      <c r="FMB150" s="205"/>
      <c r="FMC150" s="205"/>
      <c r="FMD150" s="205"/>
      <c r="FME150" s="205"/>
      <c r="FMF150" s="205"/>
      <c r="FMG150" s="205"/>
      <c r="FMH150" s="205"/>
      <c r="FMI150" s="205"/>
      <c r="FMJ150" s="205"/>
      <c r="FMK150" s="205"/>
      <c r="FML150" s="205"/>
      <c r="FMM150" s="205"/>
      <c r="FMN150" s="205"/>
      <c r="FMO150" s="205"/>
      <c r="FMP150" s="205"/>
      <c r="FMQ150" s="205"/>
      <c r="FMR150" s="205"/>
      <c r="FMS150" s="205"/>
      <c r="FMT150" s="205"/>
      <c r="FMU150" s="205"/>
      <c r="FMV150" s="205"/>
      <c r="FMW150" s="205"/>
      <c r="FMX150" s="205"/>
      <c r="FMY150" s="205"/>
      <c r="FMZ150" s="205"/>
      <c r="FNA150" s="205"/>
      <c r="FNB150" s="205"/>
      <c r="FNC150" s="205"/>
      <c r="FND150" s="205"/>
      <c r="FNE150" s="205"/>
      <c r="FNF150" s="205"/>
      <c r="FNG150" s="205"/>
      <c r="FNH150" s="205"/>
      <c r="FNI150" s="205"/>
      <c r="FNJ150" s="205"/>
      <c r="FNK150" s="205"/>
      <c r="FNL150" s="205"/>
      <c r="FNM150" s="205"/>
      <c r="FNN150" s="205"/>
      <c r="FNO150" s="205"/>
      <c r="FNP150" s="205"/>
      <c r="FNQ150" s="205"/>
      <c r="FNR150" s="205"/>
      <c r="FNS150" s="205"/>
      <c r="FNT150" s="205"/>
      <c r="FNU150" s="205"/>
      <c r="FNV150" s="205"/>
      <c r="FNW150" s="205"/>
      <c r="FNX150" s="205"/>
      <c r="FNY150" s="205"/>
      <c r="FNZ150" s="205"/>
      <c r="FOA150" s="205"/>
      <c r="FOB150" s="205"/>
      <c r="FOC150" s="205"/>
      <c r="FOD150" s="205"/>
      <c r="FOE150" s="205"/>
      <c r="FOF150" s="205"/>
      <c r="FOG150" s="205"/>
      <c r="FOH150" s="205"/>
      <c r="FOI150" s="205"/>
      <c r="FOJ150" s="205"/>
      <c r="FOK150" s="205"/>
      <c r="FOL150" s="205"/>
      <c r="FOM150" s="205"/>
      <c r="FON150" s="205"/>
      <c r="FOO150" s="205"/>
      <c r="FOP150" s="205"/>
      <c r="FOQ150" s="205"/>
      <c r="FOR150" s="205"/>
      <c r="FOS150" s="205"/>
      <c r="FOT150" s="205"/>
      <c r="FOU150" s="205"/>
      <c r="FOV150" s="205"/>
      <c r="FOW150" s="205"/>
      <c r="FOX150" s="205"/>
      <c r="FOY150" s="205"/>
      <c r="FOZ150" s="205"/>
      <c r="FPA150" s="205"/>
      <c r="FPB150" s="205"/>
      <c r="FPC150" s="205"/>
      <c r="FPD150" s="205"/>
      <c r="FPE150" s="205"/>
      <c r="FPF150" s="205"/>
      <c r="FPG150" s="205"/>
      <c r="FPH150" s="205"/>
      <c r="FPI150" s="205"/>
      <c r="FPJ150" s="205"/>
      <c r="FPK150" s="205"/>
      <c r="FPL150" s="205"/>
      <c r="FPM150" s="205"/>
      <c r="FPN150" s="205"/>
      <c r="FPO150" s="205"/>
      <c r="FPP150" s="205"/>
      <c r="FPQ150" s="205"/>
      <c r="FPR150" s="205"/>
      <c r="FPS150" s="205"/>
      <c r="FPT150" s="205"/>
      <c r="FPU150" s="205"/>
      <c r="FPV150" s="205"/>
      <c r="FPW150" s="205"/>
      <c r="FPX150" s="205"/>
      <c r="FPY150" s="205"/>
      <c r="FPZ150" s="205"/>
      <c r="FQA150" s="205"/>
      <c r="FQB150" s="205"/>
      <c r="FQC150" s="205"/>
      <c r="FQD150" s="205"/>
      <c r="FQE150" s="205"/>
      <c r="FQF150" s="205"/>
      <c r="FQG150" s="205"/>
      <c r="FQH150" s="205"/>
      <c r="FQI150" s="205"/>
      <c r="FQJ150" s="205"/>
      <c r="FQK150" s="205"/>
      <c r="FQL150" s="205"/>
      <c r="FQM150" s="205"/>
      <c r="FQN150" s="205"/>
      <c r="FQO150" s="205"/>
      <c r="FQP150" s="205"/>
      <c r="FQQ150" s="205"/>
      <c r="FQR150" s="205"/>
      <c r="FQS150" s="205"/>
      <c r="FQT150" s="205"/>
      <c r="FQU150" s="205"/>
      <c r="FQV150" s="205"/>
      <c r="FQW150" s="205"/>
      <c r="FQX150" s="205"/>
      <c r="FQY150" s="205"/>
      <c r="FQZ150" s="205"/>
      <c r="FRA150" s="205"/>
      <c r="FRB150" s="205"/>
      <c r="FRC150" s="205"/>
      <c r="FRD150" s="205"/>
      <c r="FRE150" s="205"/>
      <c r="FRF150" s="205"/>
      <c r="FRG150" s="205"/>
      <c r="FRH150" s="205"/>
      <c r="FRI150" s="205"/>
      <c r="FRJ150" s="205"/>
      <c r="FRK150" s="205"/>
      <c r="FRL150" s="205"/>
      <c r="FRM150" s="205"/>
      <c r="FRN150" s="205"/>
      <c r="FRO150" s="205"/>
      <c r="FRP150" s="205"/>
      <c r="FRQ150" s="205"/>
      <c r="FRR150" s="205"/>
      <c r="FRS150" s="205"/>
      <c r="FRT150" s="205"/>
      <c r="FRU150" s="205"/>
      <c r="FRV150" s="205"/>
      <c r="FRW150" s="205"/>
      <c r="FRX150" s="205"/>
      <c r="FRY150" s="205"/>
      <c r="FRZ150" s="205"/>
      <c r="FSA150" s="205"/>
      <c r="FSB150" s="205"/>
      <c r="FSC150" s="205"/>
      <c r="FSD150" s="205"/>
      <c r="FSE150" s="205"/>
      <c r="FSF150" s="205"/>
      <c r="FSG150" s="205"/>
      <c r="FSH150" s="205"/>
      <c r="FSI150" s="205"/>
      <c r="FSJ150" s="205"/>
      <c r="FSK150" s="205"/>
      <c r="FSL150" s="205"/>
      <c r="FSM150" s="205"/>
      <c r="FSN150" s="205"/>
      <c r="FSO150" s="205"/>
      <c r="FSP150" s="205"/>
      <c r="FSQ150" s="205"/>
      <c r="FSR150" s="205"/>
      <c r="FSS150" s="205"/>
      <c r="FST150" s="205"/>
      <c r="FSU150" s="205"/>
      <c r="FSV150" s="205"/>
      <c r="FSW150" s="205"/>
      <c r="FSX150" s="205"/>
      <c r="FSY150" s="205"/>
      <c r="FSZ150" s="205"/>
      <c r="FTA150" s="205"/>
      <c r="FTB150" s="205"/>
      <c r="FTC150" s="205"/>
      <c r="FTD150" s="205"/>
      <c r="FTE150" s="205"/>
      <c r="FTF150" s="205"/>
      <c r="FTG150" s="205"/>
      <c r="FTH150" s="205"/>
      <c r="FTI150" s="205"/>
      <c r="FTJ150" s="205"/>
      <c r="FTK150" s="205"/>
      <c r="FTL150" s="205"/>
      <c r="FTM150" s="205"/>
      <c r="FTN150" s="205"/>
      <c r="FTO150" s="205"/>
      <c r="FTP150" s="205"/>
      <c r="FTQ150" s="205"/>
      <c r="FTR150" s="205"/>
      <c r="FTS150" s="205"/>
      <c r="FTT150" s="205"/>
      <c r="FTU150" s="205"/>
      <c r="FTV150" s="205"/>
      <c r="FTW150" s="205"/>
      <c r="FTX150" s="205"/>
      <c r="FTY150" s="205"/>
      <c r="FTZ150" s="205"/>
      <c r="FUA150" s="205"/>
      <c r="FUB150" s="205"/>
      <c r="FUC150" s="205"/>
      <c r="FUD150" s="205"/>
      <c r="FUE150" s="205"/>
      <c r="FUF150" s="205"/>
      <c r="FUG150" s="205"/>
      <c r="FUH150" s="205"/>
      <c r="FUI150" s="205"/>
      <c r="FUP150" s="205"/>
      <c r="FUQ150" s="205"/>
      <c r="FUR150" s="205"/>
      <c r="FUS150" s="205"/>
      <c r="FUT150" s="205"/>
      <c r="FUU150" s="205"/>
      <c r="FUV150" s="205"/>
      <c r="FUW150" s="205"/>
      <c r="FUX150" s="205"/>
      <c r="FUY150" s="205"/>
      <c r="FUZ150" s="205"/>
      <c r="FVA150" s="205"/>
      <c r="FVB150" s="205"/>
      <c r="FVC150" s="205"/>
      <c r="FVD150" s="205"/>
      <c r="FVE150" s="205"/>
      <c r="FVF150" s="205"/>
      <c r="FVG150" s="205"/>
      <c r="FVH150" s="205"/>
      <c r="FVI150" s="205"/>
      <c r="FVJ150" s="205"/>
      <c r="FVK150" s="205"/>
      <c r="FVL150" s="205"/>
      <c r="FVM150" s="205"/>
      <c r="FVN150" s="205"/>
      <c r="FVO150" s="205"/>
      <c r="FVP150" s="205"/>
      <c r="FVQ150" s="205"/>
      <c r="FVR150" s="205"/>
      <c r="FVS150" s="205"/>
      <c r="FVT150" s="205"/>
      <c r="FVU150" s="205"/>
      <c r="FVV150" s="205"/>
      <c r="FVW150" s="205"/>
      <c r="FVX150" s="205"/>
      <c r="FVY150" s="205"/>
      <c r="FVZ150" s="205"/>
      <c r="FWA150" s="205"/>
      <c r="FWB150" s="205"/>
      <c r="FWC150" s="205"/>
      <c r="FWD150" s="205"/>
      <c r="FWE150" s="205"/>
      <c r="FWF150" s="205"/>
      <c r="FWG150" s="205"/>
      <c r="FWH150" s="205"/>
      <c r="FWI150" s="205"/>
      <c r="FWJ150" s="205"/>
      <c r="FWK150" s="205"/>
      <c r="FWL150" s="205"/>
      <c r="FWM150" s="205"/>
      <c r="FWN150" s="205"/>
      <c r="FWO150" s="205"/>
      <c r="FWP150" s="205"/>
      <c r="FWQ150" s="205"/>
      <c r="FWR150" s="205"/>
      <c r="FWS150" s="205"/>
      <c r="FWT150" s="205"/>
      <c r="FWU150" s="205"/>
      <c r="FWV150" s="205"/>
      <c r="FWW150" s="205"/>
      <c r="FWX150" s="205"/>
      <c r="FWY150" s="205"/>
      <c r="FWZ150" s="205"/>
      <c r="FXA150" s="205"/>
      <c r="FXB150" s="205"/>
      <c r="FXC150" s="205"/>
      <c r="FXD150" s="205"/>
      <c r="FXE150" s="205"/>
      <c r="FXF150" s="205"/>
      <c r="FXG150" s="205"/>
      <c r="FXH150" s="205"/>
      <c r="FXI150" s="205"/>
      <c r="FXJ150" s="205"/>
      <c r="FXK150" s="205"/>
      <c r="FXL150" s="205"/>
      <c r="FXM150" s="205"/>
      <c r="FXN150" s="205"/>
      <c r="FXO150" s="205"/>
      <c r="FXP150" s="205"/>
      <c r="FXQ150" s="205"/>
      <c r="FXR150" s="205"/>
      <c r="FXS150" s="205"/>
      <c r="FXT150" s="205"/>
      <c r="FXU150" s="205"/>
      <c r="FXV150" s="205"/>
      <c r="FXW150" s="205"/>
      <c r="FXX150" s="205"/>
      <c r="FXY150" s="205"/>
      <c r="FXZ150" s="205"/>
      <c r="FYA150" s="205"/>
      <c r="FYB150" s="205"/>
      <c r="FYC150" s="205"/>
      <c r="FYD150" s="205"/>
      <c r="FYE150" s="205"/>
      <c r="FYF150" s="205"/>
      <c r="FYG150" s="205"/>
      <c r="FYH150" s="205"/>
      <c r="FYI150" s="205"/>
      <c r="FYJ150" s="205"/>
      <c r="FYK150" s="205"/>
      <c r="FYL150" s="205"/>
      <c r="FYM150" s="205"/>
      <c r="FYN150" s="205"/>
      <c r="FYO150" s="205"/>
      <c r="FYP150" s="205"/>
      <c r="FYQ150" s="205"/>
      <c r="FYR150" s="205"/>
      <c r="FYS150" s="205"/>
      <c r="FYT150" s="205"/>
      <c r="FYU150" s="205"/>
      <c r="FYV150" s="205"/>
      <c r="FYW150" s="205"/>
      <c r="FYX150" s="205"/>
      <c r="FYY150" s="205"/>
      <c r="FYZ150" s="205"/>
      <c r="FZA150" s="205"/>
      <c r="FZB150" s="205"/>
      <c r="FZC150" s="205"/>
      <c r="FZD150" s="205"/>
      <c r="FZE150" s="205"/>
      <c r="FZF150" s="205"/>
      <c r="FZG150" s="205"/>
      <c r="FZH150" s="205"/>
      <c r="FZI150" s="205"/>
      <c r="FZJ150" s="205"/>
      <c r="FZK150" s="205"/>
      <c r="FZL150" s="205"/>
      <c r="FZM150" s="205"/>
      <c r="FZN150" s="205"/>
      <c r="FZO150" s="205"/>
      <c r="FZP150" s="205"/>
      <c r="FZQ150" s="205"/>
      <c r="FZR150" s="205"/>
      <c r="FZS150" s="205"/>
      <c r="FZT150" s="205"/>
      <c r="FZU150" s="205"/>
      <c r="FZV150" s="205"/>
      <c r="FZW150" s="205"/>
      <c r="FZX150" s="205"/>
      <c r="FZY150" s="205"/>
      <c r="FZZ150" s="205"/>
      <c r="GAA150" s="205"/>
      <c r="GAB150" s="205"/>
      <c r="GAC150" s="205"/>
      <c r="GAD150" s="205"/>
      <c r="GAE150" s="205"/>
      <c r="GAF150" s="205"/>
      <c r="GAG150" s="205"/>
      <c r="GAH150" s="205"/>
      <c r="GAI150" s="205"/>
      <c r="GAJ150" s="205"/>
      <c r="GAK150" s="205"/>
      <c r="GAL150" s="205"/>
      <c r="GAM150" s="205"/>
      <c r="GAN150" s="205"/>
      <c r="GAO150" s="205"/>
      <c r="GAP150" s="205"/>
      <c r="GAQ150" s="205"/>
      <c r="GAR150" s="205"/>
      <c r="GAS150" s="205"/>
      <c r="GAT150" s="205"/>
      <c r="GAU150" s="205"/>
      <c r="GAV150" s="205"/>
      <c r="GAW150" s="205"/>
      <c r="GAX150" s="205"/>
      <c r="GAY150" s="205"/>
      <c r="GAZ150" s="205"/>
      <c r="GBA150" s="205"/>
      <c r="GBB150" s="205"/>
      <c r="GBC150" s="205"/>
      <c r="GBD150" s="205"/>
      <c r="GBE150" s="205"/>
      <c r="GBF150" s="205"/>
      <c r="GBG150" s="205"/>
      <c r="GBH150" s="205"/>
      <c r="GBI150" s="205"/>
      <c r="GBJ150" s="205"/>
      <c r="GBK150" s="205"/>
      <c r="GBL150" s="205"/>
      <c r="GBM150" s="205"/>
      <c r="GBN150" s="205"/>
      <c r="GBO150" s="205"/>
      <c r="GBP150" s="205"/>
      <c r="GBQ150" s="205"/>
      <c r="GBR150" s="205"/>
      <c r="GBS150" s="205"/>
      <c r="GBT150" s="205"/>
      <c r="GBU150" s="205"/>
      <c r="GBV150" s="205"/>
      <c r="GBW150" s="205"/>
      <c r="GBX150" s="205"/>
      <c r="GBY150" s="205"/>
      <c r="GBZ150" s="205"/>
      <c r="GCA150" s="205"/>
      <c r="GCB150" s="205"/>
      <c r="GCC150" s="205"/>
      <c r="GCD150" s="205"/>
      <c r="GCE150" s="205"/>
      <c r="GCF150" s="205"/>
      <c r="GCG150" s="205"/>
      <c r="GCH150" s="205"/>
      <c r="GCI150" s="205"/>
      <c r="GCJ150" s="205"/>
      <c r="GCK150" s="205"/>
      <c r="GCL150" s="205"/>
      <c r="GCM150" s="205"/>
      <c r="GCN150" s="205"/>
      <c r="GCO150" s="205"/>
      <c r="GCP150" s="205"/>
      <c r="GCQ150" s="205"/>
      <c r="GCR150" s="205"/>
      <c r="GCS150" s="205"/>
      <c r="GCT150" s="205"/>
      <c r="GCU150" s="205"/>
      <c r="GCV150" s="205"/>
      <c r="GCW150" s="205"/>
      <c r="GCX150" s="205"/>
      <c r="GCY150" s="205"/>
      <c r="GCZ150" s="205"/>
      <c r="GDA150" s="205"/>
      <c r="GDB150" s="205"/>
      <c r="GDC150" s="205"/>
      <c r="GDD150" s="205"/>
      <c r="GDE150" s="205"/>
      <c r="GDF150" s="205"/>
      <c r="GDG150" s="205"/>
      <c r="GDH150" s="205"/>
      <c r="GDI150" s="205"/>
      <c r="GDJ150" s="205"/>
      <c r="GDK150" s="205"/>
      <c r="GDL150" s="205"/>
      <c r="GDM150" s="205"/>
      <c r="GDN150" s="205"/>
      <c r="GDO150" s="205"/>
      <c r="GDP150" s="205"/>
      <c r="GDQ150" s="205"/>
      <c r="GDR150" s="205"/>
      <c r="GDS150" s="205"/>
      <c r="GDT150" s="205"/>
      <c r="GDU150" s="205"/>
      <c r="GDV150" s="205"/>
      <c r="GDW150" s="205"/>
      <c r="GDX150" s="205"/>
      <c r="GDY150" s="205"/>
      <c r="GDZ150" s="205"/>
      <c r="GEA150" s="205"/>
      <c r="GEB150" s="205"/>
      <c r="GEC150" s="205"/>
      <c r="GED150" s="205"/>
      <c r="GEE150" s="205"/>
      <c r="GEL150" s="205"/>
      <c r="GEM150" s="205"/>
      <c r="GEN150" s="205"/>
      <c r="GEO150" s="205"/>
      <c r="GEP150" s="205"/>
      <c r="GEQ150" s="205"/>
      <c r="GER150" s="205"/>
      <c r="GES150" s="205"/>
      <c r="GET150" s="205"/>
      <c r="GEU150" s="205"/>
      <c r="GEV150" s="205"/>
      <c r="GEW150" s="205"/>
      <c r="GEX150" s="205"/>
      <c r="GEY150" s="205"/>
      <c r="GEZ150" s="205"/>
      <c r="GFA150" s="205"/>
      <c r="GFB150" s="205"/>
      <c r="GFC150" s="205"/>
      <c r="GFD150" s="205"/>
      <c r="GFE150" s="205"/>
      <c r="GFF150" s="205"/>
      <c r="GFG150" s="205"/>
      <c r="GFH150" s="205"/>
      <c r="GFI150" s="205"/>
      <c r="GFJ150" s="205"/>
      <c r="GFK150" s="205"/>
      <c r="GFL150" s="205"/>
      <c r="GFM150" s="205"/>
      <c r="GFN150" s="205"/>
      <c r="GFO150" s="205"/>
      <c r="GFP150" s="205"/>
      <c r="GFQ150" s="205"/>
      <c r="GFR150" s="205"/>
      <c r="GFS150" s="205"/>
      <c r="GFT150" s="205"/>
      <c r="GFU150" s="205"/>
      <c r="GFV150" s="205"/>
      <c r="GFW150" s="205"/>
      <c r="GFX150" s="205"/>
      <c r="GFY150" s="205"/>
      <c r="GFZ150" s="205"/>
      <c r="GGA150" s="205"/>
      <c r="GGB150" s="205"/>
      <c r="GGC150" s="205"/>
      <c r="GGD150" s="205"/>
      <c r="GGE150" s="205"/>
      <c r="GGF150" s="205"/>
      <c r="GGG150" s="205"/>
      <c r="GGH150" s="205"/>
      <c r="GGI150" s="205"/>
      <c r="GGJ150" s="205"/>
      <c r="GGK150" s="205"/>
      <c r="GGL150" s="205"/>
      <c r="GGM150" s="205"/>
      <c r="GGN150" s="205"/>
      <c r="GGO150" s="205"/>
      <c r="GGP150" s="205"/>
      <c r="GGQ150" s="205"/>
      <c r="GGR150" s="205"/>
      <c r="GGS150" s="205"/>
      <c r="GGT150" s="205"/>
      <c r="GGU150" s="205"/>
      <c r="GGV150" s="205"/>
      <c r="GGW150" s="205"/>
      <c r="GGX150" s="205"/>
      <c r="GGY150" s="205"/>
      <c r="GGZ150" s="205"/>
      <c r="GHA150" s="205"/>
      <c r="GHB150" s="205"/>
      <c r="GHC150" s="205"/>
      <c r="GHD150" s="205"/>
      <c r="GHE150" s="205"/>
      <c r="GHF150" s="205"/>
      <c r="GHG150" s="205"/>
      <c r="GHH150" s="205"/>
      <c r="GHI150" s="205"/>
      <c r="GHJ150" s="205"/>
      <c r="GHK150" s="205"/>
      <c r="GHL150" s="205"/>
      <c r="GHM150" s="205"/>
      <c r="GHN150" s="205"/>
      <c r="GHO150" s="205"/>
      <c r="GHP150" s="205"/>
      <c r="GHQ150" s="205"/>
      <c r="GHR150" s="205"/>
      <c r="GHS150" s="205"/>
      <c r="GHT150" s="205"/>
      <c r="GHU150" s="205"/>
      <c r="GHV150" s="205"/>
      <c r="GHW150" s="205"/>
      <c r="GHX150" s="205"/>
      <c r="GHY150" s="205"/>
      <c r="GHZ150" s="205"/>
      <c r="GIA150" s="205"/>
      <c r="GIB150" s="205"/>
      <c r="GIC150" s="205"/>
      <c r="GID150" s="205"/>
      <c r="GIE150" s="205"/>
      <c r="GIF150" s="205"/>
      <c r="GIG150" s="205"/>
      <c r="GIH150" s="205"/>
      <c r="GII150" s="205"/>
      <c r="GIJ150" s="205"/>
      <c r="GIK150" s="205"/>
      <c r="GIL150" s="205"/>
      <c r="GIM150" s="205"/>
      <c r="GIN150" s="205"/>
      <c r="GIO150" s="205"/>
      <c r="GIP150" s="205"/>
      <c r="GIQ150" s="205"/>
      <c r="GIR150" s="205"/>
      <c r="GIS150" s="205"/>
      <c r="GIT150" s="205"/>
      <c r="GIU150" s="205"/>
      <c r="GIV150" s="205"/>
      <c r="GIW150" s="205"/>
      <c r="GIX150" s="205"/>
      <c r="GIY150" s="205"/>
      <c r="GIZ150" s="205"/>
      <c r="GJA150" s="205"/>
      <c r="GJB150" s="205"/>
      <c r="GJC150" s="205"/>
      <c r="GJD150" s="205"/>
      <c r="GJE150" s="205"/>
      <c r="GJF150" s="205"/>
      <c r="GJG150" s="205"/>
      <c r="GJH150" s="205"/>
      <c r="GJI150" s="205"/>
      <c r="GJJ150" s="205"/>
      <c r="GJK150" s="205"/>
      <c r="GJL150" s="205"/>
      <c r="GJM150" s="205"/>
      <c r="GJN150" s="205"/>
      <c r="GJO150" s="205"/>
      <c r="GJP150" s="205"/>
      <c r="GJQ150" s="205"/>
      <c r="GJR150" s="205"/>
      <c r="GJS150" s="205"/>
      <c r="GJT150" s="205"/>
      <c r="GJU150" s="205"/>
      <c r="GJV150" s="205"/>
      <c r="GJW150" s="205"/>
      <c r="GJX150" s="205"/>
      <c r="GJY150" s="205"/>
      <c r="GJZ150" s="205"/>
      <c r="GKA150" s="205"/>
      <c r="GKB150" s="205"/>
      <c r="GKC150" s="205"/>
      <c r="GKD150" s="205"/>
      <c r="GKE150" s="205"/>
      <c r="GKF150" s="205"/>
      <c r="GKG150" s="205"/>
      <c r="GKH150" s="205"/>
      <c r="GKI150" s="205"/>
      <c r="GKJ150" s="205"/>
      <c r="GKK150" s="205"/>
      <c r="GKL150" s="205"/>
      <c r="GKM150" s="205"/>
      <c r="GKN150" s="205"/>
      <c r="GKO150" s="205"/>
      <c r="GKP150" s="205"/>
      <c r="GKQ150" s="205"/>
      <c r="GKR150" s="205"/>
      <c r="GKS150" s="205"/>
      <c r="GKT150" s="205"/>
      <c r="GKU150" s="205"/>
      <c r="GKV150" s="205"/>
      <c r="GKW150" s="205"/>
      <c r="GKX150" s="205"/>
      <c r="GKY150" s="205"/>
      <c r="GKZ150" s="205"/>
      <c r="GLA150" s="205"/>
      <c r="GLB150" s="205"/>
      <c r="GLC150" s="205"/>
      <c r="GLD150" s="205"/>
      <c r="GLE150" s="205"/>
      <c r="GLF150" s="205"/>
      <c r="GLG150" s="205"/>
      <c r="GLH150" s="205"/>
      <c r="GLI150" s="205"/>
      <c r="GLJ150" s="205"/>
      <c r="GLK150" s="205"/>
      <c r="GLL150" s="205"/>
      <c r="GLM150" s="205"/>
      <c r="GLN150" s="205"/>
      <c r="GLO150" s="205"/>
      <c r="GLP150" s="205"/>
      <c r="GLQ150" s="205"/>
      <c r="GLR150" s="205"/>
      <c r="GLS150" s="205"/>
      <c r="GLT150" s="205"/>
      <c r="GLU150" s="205"/>
      <c r="GLV150" s="205"/>
      <c r="GLW150" s="205"/>
      <c r="GLX150" s="205"/>
      <c r="GLY150" s="205"/>
      <c r="GLZ150" s="205"/>
      <c r="GMA150" s="205"/>
      <c r="GMB150" s="205"/>
      <c r="GMC150" s="205"/>
      <c r="GMD150" s="205"/>
      <c r="GME150" s="205"/>
      <c r="GMF150" s="205"/>
      <c r="GMG150" s="205"/>
      <c r="GMH150" s="205"/>
      <c r="GMI150" s="205"/>
      <c r="GMJ150" s="205"/>
      <c r="GMK150" s="205"/>
      <c r="GML150" s="205"/>
      <c r="GMM150" s="205"/>
      <c r="GMN150" s="205"/>
      <c r="GMO150" s="205"/>
      <c r="GMP150" s="205"/>
      <c r="GMQ150" s="205"/>
      <c r="GMR150" s="205"/>
      <c r="GMS150" s="205"/>
      <c r="GMT150" s="205"/>
      <c r="GMU150" s="205"/>
      <c r="GMV150" s="205"/>
      <c r="GMW150" s="205"/>
      <c r="GMX150" s="205"/>
      <c r="GMY150" s="205"/>
      <c r="GMZ150" s="205"/>
      <c r="GNA150" s="205"/>
      <c r="GNB150" s="205"/>
      <c r="GNC150" s="205"/>
      <c r="GND150" s="205"/>
      <c r="GNE150" s="205"/>
      <c r="GNF150" s="205"/>
      <c r="GNG150" s="205"/>
      <c r="GNH150" s="205"/>
      <c r="GNI150" s="205"/>
      <c r="GNJ150" s="205"/>
      <c r="GNK150" s="205"/>
      <c r="GNL150" s="205"/>
      <c r="GNM150" s="205"/>
      <c r="GNN150" s="205"/>
      <c r="GNO150" s="205"/>
      <c r="GNP150" s="205"/>
      <c r="GNQ150" s="205"/>
      <c r="GNR150" s="205"/>
      <c r="GNS150" s="205"/>
      <c r="GNT150" s="205"/>
      <c r="GNU150" s="205"/>
      <c r="GNV150" s="205"/>
      <c r="GNW150" s="205"/>
      <c r="GNX150" s="205"/>
      <c r="GNY150" s="205"/>
      <c r="GNZ150" s="205"/>
      <c r="GOA150" s="205"/>
      <c r="GOH150" s="205"/>
      <c r="GOI150" s="205"/>
      <c r="GOJ150" s="205"/>
      <c r="GOK150" s="205"/>
      <c r="GOL150" s="205"/>
      <c r="GOM150" s="205"/>
      <c r="GON150" s="205"/>
      <c r="GOO150" s="205"/>
      <c r="GOP150" s="205"/>
      <c r="GOQ150" s="205"/>
      <c r="GOR150" s="205"/>
      <c r="GOS150" s="205"/>
      <c r="GOT150" s="205"/>
      <c r="GOU150" s="205"/>
      <c r="GOV150" s="205"/>
      <c r="GOW150" s="205"/>
      <c r="GOX150" s="205"/>
      <c r="GOY150" s="205"/>
      <c r="GOZ150" s="205"/>
      <c r="GPA150" s="205"/>
      <c r="GPB150" s="205"/>
      <c r="GPC150" s="205"/>
      <c r="GPD150" s="205"/>
      <c r="GPE150" s="205"/>
      <c r="GPF150" s="205"/>
      <c r="GPG150" s="205"/>
      <c r="GPH150" s="205"/>
      <c r="GPI150" s="205"/>
      <c r="GPJ150" s="205"/>
      <c r="GPK150" s="205"/>
      <c r="GPL150" s="205"/>
      <c r="GPM150" s="205"/>
      <c r="GPN150" s="205"/>
      <c r="GPO150" s="205"/>
      <c r="GPP150" s="205"/>
      <c r="GPQ150" s="205"/>
      <c r="GPR150" s="205"/>
      <c r="GPS150" s="205"/>
      <c r="GPT150" s="205"/>
      <c r="GPU150" s="205"/>
      <c r="GPV150" s="205"/>
      <c r="GPW150" s="205"/>
      <c r="GPX150" s="205"/>
      <c r="GPY150" s="205"/>
      <c r="GPZ150" s="205"/>
      <c r="GQA150" s="205"/>
      <c r="GQB150" s="205"/>
      <c r="GQC150" s="205"/>
      <c r="GQD150" s="205"/>
      <c r="GQE150" s="205"/>
      <c r="GQF150" s="205"/>
      <c r="GQG150" s="205"/>
      <c r="GQH150" s="205"/>
      <c r="GQI150" s="205"/>
      <c r="GQJ150" s="205"/>
      <c r="GQK150" s="205"/>
      <c r="GQL150" s="205"/>
      <c r="GQM150" s="205"/>
      <c r="GQN150" s="205"/>
      <c r="GQO150" s="205"/>
      <c r="GQP150" s="205"/>
      <c r="GQQ150" s="205"/>
      <c r="GQR150" s="205"/>
      <c r="GQS150" s="205"/>
      <c r="GQT150" s="205"/>
      <c r="GQU150" s="205"/>
      <c r="GQV150" s="205"/>
      <c r="GQW150" s="205"/>
      <c r="GQX150" s="205"/>
      <c r="GQY150" s="205"/>
      <c r="GQZ150" s="205"/>
      <c r="GRA150" s="205"/>
      <c r="GRB150" s="205"/>
      <c r="GRC150" s="205"/>
      <c r="GRD150" s="205"/>
      <c r="GRE150" s="205"/>
      <c r="GRF150" s="205"/>
      <c r="GRG150" s="205"/>
      <c r="GRH150" s="205"/>
      <c r="GRI150" s="205"/>
      <c r="GRJ150" s="205"/>
      <c r="GRK150" s="205"/>
      <c r="GRL150" s="205"/>
      <c r="GRM150" s="205"/>
      <c r="GRN150" s="205"/>
      <c r="GRO150" s="205"/>
      <c r="GRP150" s="205"/>
      <c r="GRQ150" s="205"/>
      <c r="GRR150" s="205"/>
      <c r="GRS150" s="205"/>
      <c r="GRT150" s="205"/>
      <c r="GRU150" s="205"/>
      <c r="GRV150" s="205"/>
      <c r="GRW150" s="205"/>
      <c r="GRX150" s="205"/>
      <c r="GRY150" s="205"/>
      <c r="GRZ150" s="205"/>
      <c r="GSA150" s="205"/>
      <c r="GSB150" s="205"/>
      <c r="GSC150" s="205"/>
      <c r="GSD150" s="205"/>
      <c r="GSE150" s="205"/>
      <c r="GSF150" s="205"/>
      <c r="GSG150" s="205"/>
      <c r="GSH150" s="205"/>
      <c r="GSI150" s="205"/>
      <c r="GSJ150" s="205"/>
      <c r="GSK150" s="205"/>
      <c r="GSL150" s="205"/>
      <c r="GSM150" s="205"/>
      <c r="GSN150" s="205"/>
      <c r="GSO150" s="205"/>
      <c r="GSP150" s="205"/>
      <c r="GSQ150" s="205"/>
      <c r="GSR150" s="205"/>
      <c r="GSS150" s="205"/>
      <c r="GST150" s="205"/>
      <c r="GSU150" s="205"/>
      <c r="GSV150" s="205"/>
      <c r="GSW150" s="205"/>
      <c r="GSX150" s="205"/>
      <c r="GSY150" s="205"/>
      <c r="GSZ150" s="205"/>
      <c r="GTA150" s="205"/>
      <c r="GTB150" s="205"/>
      <c r="GTC150" s="205"/>
      <c r="GTD150" s="205"/>
      <c r="GTE150" s="205"/>
      <c r="GTF150" s="205"/>
      <c r="GTG150" s="205"/>
      <c r="GTH150" s="205"/>
      <c r="GTI150" s="205"/>
      <c r="GTJ150" s="205"/>
      <c r="GTK150" s="205"/>
      <c r="GTL150" s="205"/>
      <c r="GTM150" s="205"/>
      <c r="GTN150" s="205"/>
      <c r="GTO150" s="205"/>
      <c r="GTP150" s="205"/>
      <c r="GTQ150" s="205"/>
      <c r="GTR150" s="205"/>
      <c r="GTS150" s="205"/>
      <c r="GTT150" s="205"/>
      <c r="GTU150" s="205"/>
      <c r="GTV150" s="205"/>
      <c r="GTW150" s="205"/>
      <c r="GTX150" s="205"/>
      <c r="GTY150" s="205"/>
      <c r="GTZ150" s="205"/>
      <c r="GUA150" s="205"/>
      <c r="GUB150" s="205"/>
      <c r="GUC150" s="205"/>
      <c r="GUD150" s="205"/>
      <c r="GUE150" s="205"/>
      <c r="GUF150" s="205"/>
      <c r="GUG150" s="205"/>
      <c r="GUH150" s="205"/>
      <c r="GUI150" s="205"/>
      <c r="GUJ150" s="205"/>
      <c r="GUK150" s="205"/>
      <c r="GUL150" s="205"/>
      <c r="GUM150" s="205"/>
      <c r="GUN150" s="205"/>
      <c r="GUO150" s="205"/>
      <c r="GUP150" s="205"/>
      <c r="GUQ150" s="205"/>
      <c r="GUR150" s="205"/>
      <c r="GUS150" s="205"/>
      <c r="GUT150" s="205"/>
      <c r="GUU150" s="205"/>
      <c r="GUV150" s="205"/>
      <c r="GUW150" s="205"/>
      <c r="GUX150" s="205"/>
      <c r="GUY150" s="205"/>
      <c r="GUZ150" s="205"/>
      <c r="GVA150" s="205"/>
      <c r="GVB150" s="205"/>
      <c r="GVC150" s="205"/>
      <c r="GVD150" s="205"/>
      <c r="GVE150" s="205"/>
      <c r="GVF150" s="205"/>
      <c r="GVG150" s="205"/>
      <c r="GVH150" s="205"/>
      <c r="GVI150" s="205"/>
      <c r="GVJ150" s="205"/>
      <c r="GVK150" s="205"/>
      <c r="GVL150" s="205"/>
      <c r="GVM150" s="205"/>
      <c r="GVN150" s="205"/>
      <c r="GVO150" s="205"/>
      <c r="GVP150" s="205"/>
      <c r="GVQ150" s="205"/>
      <c r="GVR150" s="205"/>
      <c r="GVS150" s="205"/>
      <c r="GVT150" s="205"/>
      <c r="GVU150" s="205"/>
      <c r="GVV150" s="205"/>
      <c r="GVW150" s="205"/>
      <c r="GVX150" s="205"/>
      <c r="GVY150" s="205"/>
      <c r="GVZ150" s="205"/>
      <c r="GWA150" s="205"/>
      <c r="GWB150" s="205"/>
      <c r="GWC150" s="205"/>
      <c r="GWD150" s="205"/>
      <c r="GWE150" s="205"/>
      <c r="GWF150" s="205"/>
      <c r="GWG150" s="205"/>
      <c r="GWH150" s="205"/>
      <c r="GWI150" s="205"/>
      <c r="GWJ150" s="205"/>
      <c r="GWK150" s="205"/>
      <c r="GWL150" s="205"/>
      <c r="GWM150" s="205"/>
      <c r="GWN150" s="205"/>
      <c r="GWO150" s="205"/>
      <c r="GWP150" s="205"/>
      <c r="GWQ150" s="205"/>
      <c r="GWR150" s="205"/>
      <c r="GWS150" s="205"/>
      <c r="GWT150" s="205"/>
      <c r="GWU150" s="205"/>
      <c r="GWV150" s="205"/>
      <c r="GWW150" s="205"/>
      <c r="GWX150" s="205"/>
      <c r="GWY150" s="205"/>
      <c r="GWZ150" s="205"/>
      <c r="GXA150" s="205"/>
      <c r="GXB150" s="205"/>
      <c r="GXC150" s="205"/>
      <c r="GXD150" s="205"/>
      <c r="GXE150" s="205"/>
      <c r="GXF150" s="205"/>
      <c r="GXG150" s="205"/>
      <c r="GXH150" s="205"/>
      <c r="GXI150" s="205"/>
      <c r="GXJ150" s="205"/>
      <c r="GXK150" s="205"/>
      <c r="GXL150" s="205"/>
      <c r="GXM150" s="205"/>
      <c r="GXN150" s="205"/>
      <c r="GXO150" s="205"/>
      <c r="GXP150" s="205"/>
      <c r="GXQ150" s="205"/>
      <c r="GXR150" s="205"/>
      <c r="GXS150" s="205"/>
      <c r="GXT150" s="205"/>
      <c r="GXU150" s="205"/>
      <c r="GXV150" s="205"/>
      <c r="GXW150" s="205"/>
      <c r="GYD150" s="205"/>
      <c r="GYE150" s="205"/>
      <c r="GYF150" s="205"/>
      <c r="GYG150" s="205"/>
      <c r="GYH150" s="205"/>
      <c r="GYI150" s="205"/>
      <c r="GYJ150" s="205"/>
      <c r="GYK150" s="205"/>
      <c r="GYL150" s="205"/>
      <c r="GYM150" s="205"/>
      <c r="GYN150" s="205"/>
      <c r="GYO150" s="205"/>
      <c r="GYP150" s="205"/>
      <c r="GYQ150" s="205"/>
      <c r="GYR150" s="205"/>
      <c r="GYS150" s="205"/>
      <c r="GYT150" s="205"/>
      <c r="GYU150" s="205"/>
      <c r="GYV150" s="205"/>
      <c r="GYW150" s="205"/>
      <c r="GYX150" s="205"/>
      <c r="GYY150" s="205"/>
      <c r="GYZ150" s="205"/>
      <c r="GZA150" s="205"/>
      <c r="GZB150" s="205"/>
      <c r="GZC150" s="205"/>
      <c r="GZD150" s="205"/>
      <c r="GZE150" s="205"/>
      <c r="GZF150" s="205"/>
      <c r="GZG150" s="205"/>
      <c r="GZH150" s="205"/>
      <c r="GZI150" s="205"/>
      <c r="GZJ150" s="205"/>
      <c r="GZK150" s="205"/>
      <c r="GZL150" s="205"/>
      <c r="GZM150" s="205"/>
      <c r="GZN150" s="205"/>
      <c r="GZO150" s="205"/>
      <c r="GZP150" s="205"/>
      <c r="GZQ150" s="205"/>
      <c r="GZR150" s="205"/>
      <c r="GZS150" s="205"/>
      <c r="GZT150" s="205"/>
      <c r="GZU150" s="205"/>
      <c r="GZV150" s="205"/>
      <c r="GZW150" s="205"/>
      <c r="GZX150" s="205"/>
      <c r="GZY150" s="205"/>
      <c r="GZZ150" s="205"/>
      <c r="HAA150" s="205"/>
      <c r="HAB150" s="205"/>
      <c r="HAC150" s="205"/>
      <c r="HAD150" s="205"/>
      <c r="HAE150" s="205"/>
      <c r="HAF150" s="205"/>
      <c r="HAG150" s="205"/>
      <c r="HAH150" s="205"/>
      <c r="HAI150" s="205"/>
      <c r="HAJ150" s="205"/>
      <c r="HAK150" s="205"/>
      <c r="HAL150" s="205"/>
      <c r="HAM150" s="205"/>
      <c r="HAN150" s="205"/>
      <c r="HAO150" s="205"/>
      <c r="HAP150" s="205"/>
      <c r="HAQ150" s="205"/>
      <c r="HAR150" s="205"/>
      <c r="HAS150" s="205"/>
      <c r="HAT150" s="205"/>
      <c r="HAU150" s="205"/>
      <c r="HAV150" s="205"/>
      <c r="HAW150" s="205"/>
      <c r="HAX150" s="205"/>
      <c r="HAY150" s="205"/>
      <c r="HAZ150" s="205"/>
      <c r="HBA150" s="205"/>
      <c r="HBB150" s="205"/>
      <c r="HBC150" s="205"/>
      <c r="HBD150" s="205"/>
      <c r="HBE150" s="205"/>
      <c r="HBF150" s="205"/>
      <c r="HBG150" s="205"/>
      <c r="HBH150" s="205"/>
      <c r="HBI150" s="205"/>
      <c r="HBJ150" s="205"/>
      <c r="HBK150" s="205"/>
      <c r="HBL150" s="205"/>
      <c r="HBM150" s="205"/>
      <c r="HBN150" s="205"/>
      <c r="HBO150" s="205"/>
      <c r="HBP150" s="205"/>
      <c r="HBQ150" s="205"/>
      <c r="HBR150" s="205"/>
      <c r="HBS150" s="205"/>
      <c r="HBT150" s="205"/>
      <c r="HBU150" s="205"/>
      <c r="HBV150" s="205"/>
      <c r="HBW150" s="205"/>
      <c r="HBX150" s="205"/>
      <c r="HBY150" s="205"/>
      <c r="HBZ150" s="205"/>
      <c r="HCA150" s="205"/>
      <c r="HCB150" s="205"/>
      <c r="HCC150" s="205"/>
      <c r="HCD150" s="205"/>
      <c r="HCE150" s="205"/>
      <c r="HCF150" s="205"/>
      <c r="HCG150" s="205"/>
      <c r="HCH150" s="205"/>
      <c r="HCI150" s="205"/>
      <c r="HCJ150" s="205"/>
      <c r="HCK150" s="205"/>
      <c r="HCL150" s="205"/>
      <c r="HCM150" s="205"/>
      <c r="HCN150" s="205"/>
      <c r="HCO150" s="205"/>
      <c r="HCP150" s="205"/>
      <c r="HCQ150" s="205"/>
      <c r="HCR150" s="205"/>
      <c r="HCS150" s="205"/>
      <c r="HCT150" s="205"/>
      <c r="HCU150" s="205"/>
      <c r="HCV150" s="205"/>
      <c r="HCW150" s="205"/>
      <c r="HCX150" s="205"/>
      <c r="HCY150" s="205"/>
      <c r="HCZ150" s="205"/>
      <c r="HDA150" s="205"/>
      <c r="HDB150" s="205"/>
      <c r="HDC150" s="205"/>
      <c r="HDD150" s="205"/>
      <c r="HDE150" s="205"/>
      <c r="HDF150" s="205"/>
      <c r="HDG150" s="205"/>
      <c r="HDH150" s="205"/>
      <c r="HDI150" s="205"/>
      <c r="HDJ150" s="205"/>
      <c r="HDK150" s="205"/>
      <c r="HDL150" s="205"/>
      <c r="HDM150" s="205"/>
      <c r="HDN150" s="205"/>
      <c r="HDO150" s="205"/>
      <c r="HDP150" s="205"/>
      <c r="HDQ150" s="205"/>
      <c r="HDR150" s="205"/>
      <c r="HDS150" s="205"/>
      <c r="HDT150" s="205"/>
      <c r="HDU150" s="205"/>
      <c r="HDV150" s="205"/>
      <c r="HDW150" s="205"/>
      <c r="HDX150" s="205"/>
      <c r="HDY150" s="205"/>
      <c r="HDZ150" s="205"/>
      <c r="HEA150" s="205"/>
      <c r="HEB150" s="205"/>
      <c r="HEC150" s="205"/>
      <c r="HED150" s="205"/>
      <c r="HEE150" s="205"/>
      <c r="HEF150" s="205"/>
      <c r="HEG150" s="205"/>
      <c r="HEH150" s="205"/>
      <c r="HEI150" s="205"/>
      <c r="HEJ150" s="205"/>
      <c r="HEK150" s="205"/>
      <c r="HEL150" s="205"/>
      <c r="HEM150" s="205"/>
      <c r="HEN150" s="205"/>
      <c r="HEO150" s="205"/>
      <c r="HEP150" s="205"/>
      <c r="HEQ150" s="205"/>
      <c r="HER150" s="205"/>
      <c r="HES150" s="205"/>
      <c r="HET150" s="205"/>
      <c r="HEU150" s="205"/>
      <c r="HEV150" s="205"/>
      <c r="HEW150" s="205"/>
      <c r="HEX150" s="205"/>
      <c r="HEY150" s="205"/>
      <c r="HEZ150" s="205"/>
      <c r="HFA150" s="205"/>
      <c r="HFB150" s="205"/>
      <c r="HFC150" s="205"/>
      <c r="HFD150" s="205"/>
      <c r="HFE150" s="205"/>
      <c r="HFF150" s="205"/>
      <c r="HFG150" s="205"/>
      <c r="HFH150" s="205"/>
      <c r="HFI150" s="205"/>
      <c r="HFJ150" s="205"/>
      <c r="HFK150" s="205"/>
      <c r="HFL150" s="205"/>
      <c r="HFM150" s="205"/>
      <c r="HFN150" s="205"/>
      <c r="HFO150" s="205"/>
      <c r="HFP150" s="205"/>
      <c r="HFQ150" s="205"/>
      <c r="HFR150" s="205"/>
      <c r="HFS150" s="205"/>
      <c r="HFT150" s="205"/>
      <c r="HFU150" s="205"/>
      <c r="HFV150" s="205"/>
      <c r="HFW150" s="205"/>
      <c r="HFX150" s="205"/>
      <c r="HFY150" s="205"/>
      <c r="HFZ150" s="205"/>
      <c r="HGA150" s="205"/>
      <c r="HGB150" s="205"/>
      <c r="HGC150" s="205"/>
      <c r="HGD150" s="205"/>
      <c r="HGE150" s="205"/>
      <c r="HGF150" s="205"/>
      <c r="HGG150" s="205"/>
      <c r="HGH150" s="205"/>
      <c r="HGI150" s="205"/>
      <c r="HGJ150" s="205"/>
      <c r="HGK150" s="205"/>
      <c r="HGL150" s="205"/>
      <c r="HGM150" s="205"/>
      <c r="HGN150" s="205"/>
      <c r="HGO150" s="205"/>
      <c r="HGP150" s="205"/>
      <c r="HGQ150" s="205"/>
      <c r="HGR150" s="205"/>
      <c r="HGS150" s="205"/>
      <c r="HGT150" s="205"/>
      <c r="HGU150" s="205"/>
      <c r="HGV150" s="205"/>
      <c r="HGW150" s="205"/>
      <c r="HGX150" s="205"/>
      <c r="HGY150" s="205"/>
      <c r="HGZ150" s="205"/>
      <c r="HHA150" s="205"/>
      <c r="HHB150" s="205"/>
      <c r="HHC150" s="205"/>
      <c r="HHD150" s="205"/>
      <c r="HHE150" s="205"/>
      <c r="HHF150" s="205"/>
      <c r="HHG150" s="205"/>
      <c r="HHH150" s="205"/>
      <c r="HHI150" s="205"/>
      <c r="HHJ150" s="205"/>
      <c r="HHK150" s="205"/>
      <c r="HHL150" s="205"/>
      <c r="HHM150" s="205"/>
      <c r="HHN150" s="205"/>
      <c r="HHO150" s="205"/>
      <c r="HHP150" s="205"/>
      <c r="HHQ150" s="205"/>
      <c r="HHR150" s="205"/>
      <c r="HHS150" s="205"/>
      <c r="HHZ150" s="205"/>
      <c r="HIA150" s="205"/>
      <c r="HIB150" s="205"/>
      <c r="HIC150" s="205"/>
      <c r="HID150" s="205"/>
      <c r="HIE150" s="205"/>
      <c r="HIF150" s="205"/>
      <c r="HIG150" s="205"/>
      <c r="HIH150" s="205"/>
      <c r="HII150" s="205"/>
      <c r="HIJ150" s="205"/>
      <c r="HIK150" s="205"/>
      <c r="HIL150" s="205"/>
      <c r="HIM150" s="205"/>
      <c r="HIN150" s="205"/>
      <c r="HIO150" s="205"/>
      <c r="HIP150" s="205"/>
      <c r="HIQ150" s="205"/>
      <c r="HIR150" s="205"/>
      <c r="HIS150" s="205"/>
      <c r="HIT150" s="205"/>
      <c r="HIU150" s="205"/>
      <c r="HIV150" s="205"/>
      <c r="HIW150" s="205"/>
      <c r="HIX150" s="205"/>
      <c r="HIY150" s="205"/>
      <c r="HIZ150" s="205"/>
      <c r="HJA150" s="205"/>
      <c r="HJB150" s="205"/>
      <c r="HJC150" s="205"/>
      <c r="HJD150" s="205"/>
      <c r="HJE150" s="205"/>
      <c r="HJF150" s="205"/>
      <c r="HJG150" s="205"/>
      <c r="HJH150" s="205"/>
      <c r="HJI150" s="205"/>
      <c r="HJJ150" s="205"/>
      <c r="HJK150" s="205"/>
      <c r="HJL150" s="205"/>
      <c r="HJM150" s="205"/>
      <c r="HJN150" s="205"/>
      <c r="HJO150" s="205"/>
      <c r="HJP150" s="205"/>
      <c r="HJQ150" s="205"/>
      <c r="HJR150" s="205"/>
      <c r="HJS150" s="205"/>
      <c r="HJT150" s="205"/>
      <c r="HJU150" s="205"/>
      <c r="HJV150" s="205"/>
      <c r="HJW150" s="205"/>
      <c r="HJX150" s="205"/>
      <c r="HJY150" s="205"/>
      <c r="HJZ150" s="205"/>
      <c r="HKA150" s="205"/>
      <c r="HKB150" s="205"/>
      <c r="HKC150" s="205"/>
      <c r="HKD150" s="205"/>
      <c r="HKE150" s="205"/>
      <c r="HKF150" s="205"/>
      <c r="HKG150" s="205"/>
      <c r="HKH150" s="205"/>
      <c r="HKI150" s="205"/>
      <c r="HKJ150" s="205"/>
      <c r="HKK150" s="205"/>
      <c r="HKL150" s="205"/>
      <c r="HKM150" s="205"/>
      <c r="HKN150" s="205"/>
      <c r="HKO150" s="205"/>
      <c r="HKP150" s="205"/>
      <c r="HKQ150" s="205"/>
      <c r="HKR150" s="205"/>
      <c r="HKS150" s="205"/>
      <c r="HKT150" s="205"/>
      <c r="HKU150" s="205"/>
      <c r="HKV150" s="205"/>
      <c r="HKW150" s="205"/>
      <c r="HKX150" s="205"/>
      <c r="HKY150" s="205"/>
      <c r="HKZ150" s="205"/>
      <c r="HLA150" s="205"/>
      <c r="HLB150" s="205"/>
      <c r="HLC150" s="205"/>
      <c r="HLD150" s="205"/>
      <c r="HLE150" s="205"/>
      <c r="HLF150" s="205"/>
      <c r="HLG150" s="205"/>
      <c r="HLH150" s="205"/>
      <c r="HLI150" s="205"/>
      <c r="HLJ150" s="205"/>
      <c r="HLK150" s="205"/>
      <c r="HLL150" s="205"/>
      <c r="HLM150" s="205"/>
      <c r="HLN150" s="205"/>
      <c r="HLO150" s="205"/>
      <c r="HLP150" s="205"/>
      <c r="HLQ150" s="205"/>
      <c r="HLR150" s="205"/>
      <c r="HLS150" s="205"/>
      <c r="HLT150" s="205"/>
      <c r="HLU150" s="205"/>
      <c r="HLV150" s="205"/>
      <c r="HLW150" s="205"/>
      <c r="HLX150" s="205"/>
      <c r="HLY150" s="205"/>
      <c r="HLZ150" s="205"/>
      <c r="HMA150" s="205"/>
      <c r="HMB150" s="205"/>
      <c r="HMC150" s="205"/>
      <c r="HMD150" s="205"/>
      <c r="HME150" s="205"/>
      <c r="HMF150" s="205"/>
      <c r="HMG150" s="205"/>
      <c r="HMH150" s="205"/>
      <c r="HMI150" s="205"/>
      <c r="HMJ150" s="205"/>
      <c r="HMK150" s="205"/>
      <c r="HML150" s="205"/>
      <c r="HMM150" s="205"/>
      <c r="HMN150" s="205"/>
      <c r="HMO150" s="205"/>
      <c r="HMP150" s="205"/>
      <c r="HMQ150" s="205"/>
      <c r="HMR150" s="205"/>
      <c r="HMS150" s="205"/>
      <c r="HMT150" s="205"/>
      <c r="HMU150" s="205"/>
      <c r="HMV150" s="205"/>
      <c r="HMW150" s="205"/>
      <c r="HMX150" s="205"/>
      <c r="HMY150" s="205"/>
      <c r="HMZ150" s="205"/>
      <c r="HNA150" s="205"/>
      <c r="HNB150" s="205"/>
      <c r="HNC150" s="205"/>
      <c r="HND150" s="205"/>
      <c r="HNE150" s="205"/>
      <c r="HNF150" s="205"/>
      <c r="HNG150" s="205"/>
      <c r="HNH150" s="205"/>
      <c r="HNI150" s="205"/>
      <c r="HNJ150" s="205"/>
      <c r="HNK150" s="205"/>
      <c r="HNL150" s="205"/>
      <c r="HNM150" s="205"/>
      <c r="HNN150" s="205"/>
      <c r="HNO150" s="205"/>
      <c r="HNP150" s="205"/>
      <c r="HNQ150" s="205"/>
      <c r="HNR150" s="205"/>
      <c r="HNS150" s="205"/>
      <c r="HNT150" s="205"/>
      <c r="HNU150" s="205"/>
      <c r="HNV150" s="205"/>
      <c r="HNW150" s="205"/>
      <c r="HNX150" s="205"/>
      <c r="HNY150" s="205"/>
      <c r="HNZ150" s="205"/>
      <c r="HOA150" s="205"/>
      <c r="HOB150" s="205"/>
      <c r="HOC150" s="205"/>
      <c r="HOD150" s="205"/>
      <c r="HOE150" s="205"/>
      <c r="HOF150" s="205"/>
      <c r="HOG150" s="205"/>
      <c r="HOH150" s="205"/>
      <c r="HOI150" s="205"/>
      <c r="HOJ150" s="205"/>
      <c r="HOK150" s="205"/>
      <c r="HOL150" s="205"/>
      <c r="HOM150" s="205"/>
      <c r="HON150" s="205"/>
      <c r="HOO150" s="205"/>
      <c r="HOP150" s="205"/>
      <c r="HOQ150" s="205"/>
      <c r="HOR150" s="205"/>
      <c r="HOS150" s="205"/>
      <c r="HOT150" s="205"/>
      <c r="HOU150" s="205"/>
      <c r="HOV150" s="205"/>
      <c r="HOW150" s="205"/>
      <c r="HOX150" s="205"/>
      <c r="HOY150" s="205"/>
      <c r="HOZ150" s="205"/>
      <c r="HPA150" s="205"/>
      <c r="HPB150" s="205"/>
      <c r="HPC150" s="205"/>
      <c r="HPD150" s="205"/>
      <c r="HPE150" s="205"/>
      <c r="HPF150" s="205"/>
      <c r="HPG150" s="205"/>
      <c r="HPH150" s="205"/>
      <c r="HPI150" s="205"/>
      <c r="HPJ150" s="205"/>
      <c r="HPK150" s="205"/>
      <c r="HPL150" s="205"/>
      <c r="HPM150" s="205"/>
      <c r="HPN150" s="205"/>
      <c r="HPO150" s="205"/>
      <c r="HPP150" s="205"/>
      <c r="HPQ150" s="205"/>
      <c r="HPR150" s="205"/>
      <c r="HPS150" s="205"/>
      <c r="HPT150" s="205"/>
      <c r="HPU150" s="205"/>
      <c r="HPV150" s="205"/>
      <c r="HPW150" s="205"/>
      <c r="HPX150" s="205"/>
      <c r="HPY150" s="205"/>
      <c r="HPZ150" s="205"/>
      <c r="HQA150" s="205"/>
      <c r="HQB150" s="205"/>
      <c r="HQC150" s="205"/>
      <c r="HQD150" s="205"/>
      <c r="HQE150" s="205"/>
      <c r="HQF150" s="205"/>
      <c r="HQG150" s="205"/>
      <c r="HQH150" s="205"/>
      <c r="HQI150" s="205"/>
      <c r="HQJ150" s="205"/>
      <c r="HQK150" s="205"/>
      <c r="HQL150" s="205"/>
      <c r="HQM150" s="205"/>
      <c r="HQN150" s="205"/>
      <c r="HQO150" s="205"/>
      <c r="HQP150" s="205"/>
      <c r="HQQ150" s="205"/>
      <c r="HQR150" s="205"/>
      <c r="HQS150" s="205"/>
      <c r="HQT150" s="205"/>
      <c r="HQU150" s="205"/>
      <c r="HQV150" s="205"/>
      <c r="HQW150" s="205"/>
      <c r="HQX150" s="205"/>
      <c r="HQY150" s="205"/>
      <c r="HQZ150" s="205"/>
      <c r="HRA150" s="205"/>
      <c r="HRB150" s="205"/>
      <c r="HRC150" s="205"/>
      <c r="HRD150" s="205"/>
      <c r="HRE150" s="205"/>
      <c r="HRF150" s="205"/>
      <c r="HRG150" s="205"/>
      <c r="HRH150" s="205"/>
      <c r="HRI150" s="205"/>
      <c r="HRJ150" s="205"/>
      <c r="HRK150" s="205"/>
      <c r="HRL150" s="205"/>
      <c r="HRM150" s="205"/>
      <c r="HRN150" s="205"/>
      <c r="HRO150" s="205"/>
      <c r="HRV150" s="205"/>
      <c r="HRW150" s="205"/>
      <c r="HRX150" s="205"/>
      <c r="HRY150" s="205"/>
      <c r="HRZ150" s="205"/>
      <c r="HSA150" s="205"/>
      <c r="HSB150" s="205"/>
      <c r="HSC150" s="205"/>
      <c r="HSD150" s="205"/>
      <c r="HSE150" s="205"/>
      <c r="HSF150" s="205"/>
      <c r="HSG150" s="205"/>
      <c r="HSH150" s="205"/>
      <c r="HSI150" s="205"/>
      <c r="HSJ150" s="205"/>
      <c r="HSK150" s="205"/>
      <c r="HSL150" s="205"/>
      <c r="HSM150" s="205"/>
      <c r="HSN150" s="205"/>
      <c r="HSO150" s="205"/>
      <c r="HSP150" s="205"/>
      <c r="HSQ150" s="205"/>
      <c r="HSR150" s="205"/>
      <c r="HSS150" s="205"/>
      <c r="HST150" s="205"/>
      <c r="HSU150" s="205"/>
      <c r="HSV150" s="205"/>
      <c r="HSW150" s="205"/>
      <c r="HSX150" s="205"/>
      <c r="HSY150" s="205"/>
      <c r="HSZ150" s="205"/>
      <c r="HTA150" s="205"/>
      <c r="HTB150" s="205"/>
      <c r="HTC150" s="205"/>
      <c r="HTD150" s="205"/>
      <c r="HTE150" s="205"/>
      <c r="HTF150" s="205"/>
      <c r="HTG150" s="205"/>
      <c r="HTH150" s="205"/>
      <c r="HTI150" s="205"/>
      <c r="HTJ150" s="205"/>
      <c r="HTK150" s="205"/>
      <c r="HTL150" s="205"/>
      <c r="HTM150" s="205"/>
      <c r="HTN150" s="205"/>
      <c r="HTO150" s="205"/>
      <c r="HTP150" s="205"/>
      <c r="HTQ150" s="205"/>
      <c r="HTR150" s="205"/>
      <c r="HTS150" s="205"/>
      <c r="HTT150" s="205"/>
      <c r="HTU150" s="205"/>
      <c r="HTV150" s="205"/>
      <c r="HTW150" s="205"/>
      <c r="HTX150" s="205"/>
      <c r="HTY150" s="205"/>
      <c r="HTZ150" s="205"/>
      <c r="HUA150" s="205"/>
      <c r="HUB150" s="205"/>
      <c r="HUC150" s="205"/>
      <c r="HUD150" s="205"/>
      <c r="HUE150" s="205"/>
      <c r="HUF150" s="205"/>
      <c r="HUG150" s="205"/>
      <c r="HUH150" s="205"/>
      <c r="HUI150" s="205"/>
      <c r="HUJ150" s="205"/>
      <c r="HUK150" s="205"/>
      <c r="HUL150" s="205"/>
      <c r="HUM150" s="205"/>
      <c r="HUN150" s="205"/>
      <c r="HUO150" s="205"/>
      <c r="HUP150" s="205"/>
      <c r="HUQ150" s="205"/>
      <c r="HUR150" s="205"/>
      <c r="HUS150" s="205"/>
      <c r="HUT150" s="205"/>
      <c r="HUU150" s="205"/>
      <c r="HUV150" s="205"/>
      <c r="HUW150" s="205"/>
      <c r="HUX150" s="205"/>
      <c r="HUY150" s="205"/>
      <c r="HUZ150" s="205"/>
      <c r="HVA150" s="205"/>
      <c r="HVB150" s="205"/>
      <c r="HVC150" s="205"/>
      <c r="HVD150" s="205"/>
      <c r="HVE150" s="205"/>
      <c r="HVF150" s="205"/>
      <c r="HVG150" s="205"/>
      <c r="HVH150" s="205"/>
      <c r="HVI150" s="205"/>
      <c r="HVJ150" s="205"/>
      <c r="HVK150" s="205"/>
      <c r="HVL150" s="205"/>
      <c r="HVM150" s="205"/>
      <c r="HVN150" s="205"/>
      <c r="HVO150" s="205"/>
      <c r="HVP150" s="205"/>
      <c r="HVQ150" s="205"/>
      <c r="HVR150" s="205"/>
      <c r="HVS150" s="205"/>
      <c r="HVT150" s="205"/>
      <c r="HVU150" s="205"/>
      <c r="HVV150" s="205"/>
      <c r="HVW150" s="205"/>
      <c r="HVX150" s="205"/>
      <c r="HVY150" s="205"/>
      <c r="HVZ150" s="205"/>
      <c r="HWA150" s="205"/>
      <c r="HWB150" s="205"/>
      <c r="HWC150" s="205"/>
      <c r="HWD150" s="205"/>
      <c r="HWE150" s="205"/>
      <c r="HWF150" s="205"/>
      <c r="HWG150" s="205"/>
      <c r="HWH150" s="205"/>
      <c r="HWI150" s="205"/>
      <c r="HWJ150" s="205"/>
      <c r="HWK150" s="205"/>
      <c r="HWL150" s="205"/>
      <c r="HWM150" s="205"/>
      <c r="HWN150" s="205"/>
      <c r="HWO150" s="205"/>
      <c r="HWP150" s="205"/>
      <c r="HWQ150" s="205"/>
      <c r="HWR150" s="205"/>
      <c r="HWS150" s="205"/>
      <c r="HWT150" s="205"/>
      <c r="HWU150" s="205"/>
      <c r="HWV150" s="205"/>
      <c r="HWW150" s="205"/>
      <c r="HWX150" s="205"/>
      <c r="HWY150" s="205"/>
      <c r="HWZ150" s="205"/>
      <c r="HXA150" s="205"/>
      <c r="HXB150" s="205"/>
      <c r="HXC150" s="205"/>
      <c r="HXD150" s="205"/>
      <c r="HXE150" s="205"/>
      <c r="HXF150" s="205"/>
      <c r="HXG150" s="205"/>
      <c r="HXH150" s="205"/>
      <c r="HXI150" s="205"/>
      <c r="HXJ150" s="205"/>
      <c r="HXK150" s="205"/>
      <c r="HXL150" s="205"/>
      <c r="HXM150" s="205"/>
      <c r="HXN150" s="205"/>
      <c r="HXO150" s="205"/>
      <c r="HXP150" s="205"/>
      <c r="HXQ150" s="205"/>
      <c r="HXR150" s="205"/>
      <c r="HXS150" s="205"/>
      <c r="HXT150" s="205"/>
      <c r="HXU150" s="205"/>
      <c r="HXV150" s="205"/>
      <c r="HXW150" s="205"/>
      <c r="HXX150" s="205"/>
      <c r="HXY150" s="205"/>
      <c r="HXZ150" s="205"/>
      <c r="HYA150" s="205"/>
      <c r="HYB150" s="205"/>
      <c r="HYC150" s="205"/>
      <c r="HYD150" s="205"/>
      <c r="HYE150" s="205"/>
      <c r="HYF150" s="205"/>
      <c r="HYG150" s="205"/>
      <c r="HYH150" s="205"/>
      <c r="HYI150" s="205"/>
      <c r="HYJ150" s="205"/>
      <c r="HYK150" s="205"/>
      <c r="HYL150" s="205"/>
      <c r="HYM150" s="205"/>
      <c r="HYN150" s="205"/>
      <c r="HYO150" s="205"/>
      <c r="HYP150" s="205"/>
      <c r="HYQ150" s="205"/>
      <c r="HYR150" s="205"/>
      <c r="HYS150" s="205"/>
      <c r="HYT150" s="205"/>
      <c r="HYU150" s="205"/>
      <c r="HYV150" s="205"/>
      <c r="HYW150" s="205"/>
      <c r="HYX150" s="205"/>
      <c r="HYY150" s="205"/>
      <c r="HYZ150" s="205"/>
      <c r="HZA150" s="205"/>
      <c r="HZB150" s="205"/>
      <c r="HZC150" s="205"/>
      <c r="HZD150" s="205"/>
      <c r="HZE150" s="205"/>
      <c r="HZF150" s="205"/>
      <c r="HZG150" s="205"/>
      <c r="HZH150" s="205"/>
      <c r="HZI150" s="205"/>
      <c r="HZJ150" s="205"/>
      <c r="HZK150" s="205"/>
      <c r="HZL150" s="205"/>
      <c r="HZM150" s="205"/>
      <c r="HZN150" s="205"/>
      <c r="HZO150" s="205"/>
      <c r="HZP150" s="205"/>
      <c r="HZQ150" s="205"/>
      <c r="HZR150" s="205"/>
      <c r="HZS150" s="205"/>
      <c r="HZT150" s="205"/>
      <c r="HZU150" s="205"/>
      <c r="HZV150" s="205"/>
      <c r="HZW150" s="205"/>
      <c r="HZX150" s="205"/>
      <c r="HZY150" s="205"/>
      <c r="HZZ150" s="205"/>
      <c r="IAA150" s="205"/>
      <c r="IAB150" s="205"/>
      <c r="IAC150" s="205"/>
      <c r="IAD150" s="205"/>
      <c r="IAE150" s="205"/>
      <c r="IAF150" s="205"/>
      <c r="IAG150" s="205"/>
      <c r="IAH150" s="205"/>
      <c r="IAI150" s="205"/>
      <c r="IAJ150" s="205"/>
      <c r="IAK150" s="205"/>
      <c r="IAL150" s="205"/>
      <c r="IAM150" s="205"/>
      <c r="IAN150" s="205"/>
      <c r="IAO150" s="205"/>
      <c r="IAP150" s="205"/>
      <c r="IAQ150" s="205"/>
      <c r="IAR150" s="205"/>
      <c r="IAS150" s="205"/>
      <c r="IAT150" s="205"/>
      <c r="IAU150" s="205"/>
      <c r="IAV150" s="205"/>
      <c r="IAW150" s="205"/>
      <c r="IAX150" s="205"/>
      <c r="IAY150" s="205"/>
      <c r="IAZ150" s="205"/>
      <c r="IBA150" s="205"/>
      <c r="IBB150" s="205"/>
      <c r="IBC150" s="205"/>
      <c r="IBD150" s="205"/>
      <c r="IBE150" s="205"/>
      <c r="IBF150" s="205"/>
      <c r="IBG150" s="205"/>
      <c r="IBH150" s="205"/>
      <c r="IBI150" s="205"/>
      <c r="IBJ150" s="205"/>
      <c r="IBK150" s="205"/>
      <c r="IBR150" s="205"/>
      <c r="IBS150" s="205"/>
      <c r="IBT150" s="205"/>
      <c r="IBU150" s="205"/>
      <c r="IBV150" s="205"/>
      <c r="IBW150" s="205"/>
      <c r="IBX150" s="205"/>
      <c r="IBY150" s="205"/>
      <c r="IBZ150" s="205"/>
      <c r="ICA150" s="205"/>
      <c r="ICB150" s="205"/>
      <c r="ICC150" s="205"/>
      <c r="ICD150" s="205"/>
      <c r="ICE150" s="205"/>
      <c r="ICF150" s="205"/>
      <c r="ICG150" s="205"/>
      <c r="ICH150" s="205"/>
      <c r="ICI150" s="205"/>
      <c r="ICJ150" s="205"/>
      <c r="ICK150" s="205"/>
      <c r="ICL150" s="205"/>
      <c r="ICM150" s="205"/>
      <c r="ICN150" s="205"/>
      <c r="ICO150" s="205"/>
      <c r="ICP150" s="205"/>
      <c r="ICQ150" s="205"/>
      <c r="ICR150" s="205"/>
      <c r="ICS150" s="205"/>
      <c r="ICT150" s="205"/>
      <c r="ICU150" s="205"/>
      <c r="ICV150" s="205"/>
      <c r="ICW150" s="205"/>
      <c r="ICX150" s="205"/>
      <c r="ICY150" s="205"/>
      <c r="ICZ150" s="205"/>
      <c r="IDA150" s="205"/>
      <c r="IDB150" s="205"/>
      <c r="IDC150" s="205"/>
      <c r="IDD150" s="205"/>
      <c r="IDE150" s="205"/>
      <c r="IDF150" s="205"/>
      <c r="IDG150" s="205"/>
      <c r="IDH150" s="205"/>
      <c r="IDI150" s="205"/>
      <c r="IDJ150" s="205"/>
      <c r="IDK150" s="205"/>
      <c r="IDL150" s="205"/>
      <c r="IDM150" s="205"/>
      <c r="IDN150" s="205"/>
      <c r="IDO150" s="205"/>
      <c r="IDP150" s="205"/>
      <c r="IDQ150" s="205"/>
      <c r="IDR150" s="205"/>
      <c r="IDS150" s="205"/>
      <c r="IDT150" s="205"/>
      <c r="IDU150" s="205"/>
      <c r="IDV150" s="205"/>
      <c r="IDW150" s="205"/>
      <c r="IDX150" s="205"/>
      <c r="IDY150" s="205"/>
      <c r="IDZ150" s="205"/>
      <c r="IEA150" s="205"/>
      <c r="IEB150" s="205"/>
      <c r="IEC150" s="205"/>
      <c r="IED150" s="205"/>
      <c r="IEE150" s="205"/>
      <c r="IEF150" s="205"/>
      <c r="IEG150" s="205"/>
      <c r="IEH150" s="205"/>
      <c r="IEI150" s="205"/>
      <c r="IEJ150" s="205"/>
      <c r="IEK150" s="205"/>
      <c r="IEL150" s="205"/>
      <c r="IEM150" s="205"/>
      <c r="IEN150" s="205"/>
      <c r="IEO150" s="205"/>
      <c r="IEP150" s="205"/>
      <c r="IEQ150" s="205"/>
      <c r="IER150" s="205"/>
      <c r="IES150" s="205"/>
      <c r="IET150" s="205"/>
      <c r="IEU150" s="205"/>
      <c r="IEV150" s="205"/>
      <c r="IEW150" s="205"/>
      <c r="IEX150" s="205"/>
      <c r="IEY150" s="205"/>
      <c r="IEZ150" s="205"/>
      <c r="IFA150" s="205"/>
      <c r="IFB150" s="205"/>
      <c r="IFC150" s="205"/>
      <c r="IFD150" s="205"/>
      <c r="IFE150" s="205"/>
      <c r="IFF150" s="205"/>
      <c r="IFG150" s="205"/>
      <c r="IFH150" s="205"/>
      <c r="IFI150" s="205"/>
      <c r="IFJ150" s="205"/>
      <c r="IFK150" s="205"/>
      <c r="IFL150" s="205"/>
      <c r="IFM150" s="205"/>
      <c r="IFN150" s="205"/>
      <c r="IFO150" s="205"/>
      <c r="IFP150" s="205"/>
      <c r="IFQ150" s="205"/>
      <c r="IFR150" s="205"/>
      <c r="IFS150" s="205"/>
      <c r="IFT150" s="205"/>
      <c r="IFU150" s="205"/>
      <c r="IFV150" s="205"/>
      <c r="IFW150" s="205"/>
      <c r="IFX150" s="205"/>
      <c r="IFY150" s="205"/>
      <c r="IFZ150" s="205"/>
      <c r="IGA150" s="205"/>
      <c r="IGB150" s="205"/>
      <c r="IGC150" s="205"/>
      <c r="IGD150" s="205"/>
      <c r="IGE150" s="205"/>
      <c r="IGF150" s="205"/>
      <c r="IGG150" s="205"/>
      <c r="IGH150" s="205"/>
      <c r="IGI150" s="205"/>
      <c r="IGJ150" s="205"/>
      <c r="IGK150" s="205"/>
      <c r="IGL150" s="205"/>
      <c r="IGM150" s="205"/>
      <c r="IGN150" s="205"/>
      <c r="IGO150" s="205"/>
      <c r="IGP150" s="205"/>
      <c r="IGQ150" s="205"/>
      <c r="IGR150" s="205"/>
      <c r="IGS150" s="205"/>
      <c r="IGT150" s="205"/>
      <c r="IGU150" s="205"/>
      <c r="IGV150" s="205"/>
      <c r="IGW150" s="205"/>
      <c r="IGX150" s="205"/>
      <c r="IGY150" s="205"/>
      <c r="IGZ150" s="205"/>
      <c r="IHA150" s="205"/>
      <c r="IHB150" s="205"/>
      <c r="IHC150" s="205"/>
      <c r="IHD150" s="205"/>
      <c r="IHE150" s="205"/>
      <c r="IHF150" s="205"/>
      <c r="IHG150" s="205"/>
      <c r="IHH150" s="205"/>
      <c r="IHI150" s="205"/>
      <c r="IHJ150" s="205"/>
      <c r="IHK150" s="205"/>
      <c r="IHL150" s="205"/>
      <c r="IHM150" s="205"/>
      <c r="IHN150" s="205"/>
      <c r="IHO150" s="205"/>
      <c r="IHP150" s="205"/>
      <c r="IHQ150" s="205"/>
      <c r="IHR150" s="205"/>
      <c r="IHS150" s="205"/>
      <c r="IHT150" s="205"/>
      <c r="IHU150" s="205"/>
      <c r="IHV150" s="205"/>
      <c r="IHW150" s="205"/>
      <c r="IHX150" s="205"/>
      <c r="IHY150" s="205"/>
      <c r="IHZ150" s="205"/>
      <c r="IIA150" s="205"/>
      <c r="IIB150" s="205"/>
      <c r="IIC150" s="205"/>
      <c r="IID150" s="205"/>
      <c r="IIE150" s="205"/>
      <c r="IIF150" s="205"/>
      <c r="IIG150" s="205"/>
      <c r="IIH150" s="205"/>
      <c r="III150" s="205"/>
      <c r="IIJ150" s="205"/>
      <c r="IIK150" s="205"/>
      <c r="IIL150" s="205"/>
      <c r="IIM150" s="205"/>
      <c r="IIN150" s="205"/>
      <c r="IIO150" s="205"/>
      <c r="IIP150" s="205"/>
      <c r="IIQ150" s="205"/>
      <c r="IIR150" s="205"/>
      <c r="IIS150" s="205"/>
      <c r="IIT150" s="205"/>
      <c r="IIU150" s="205"/>
      <c r="IIV150" s="205"/>
      <c r="IIW150" s="205"/>
      <c r="IIX150" s="205"/>
      <c r="IIY150" s="205"/>
      <c r="IIZ150" s="205"/>
      <c r="IJA150" s="205"/>
      <c r="IJB150" s="205"/>
      <c r="IJC150" s="205"/>
      <c r="IJD150" s="205"/>
      <c r="IJE150" s="205"/>
      <c r="IJF150" s="205"/>
      <c r="IJG150" s="205"/>
      <c r="IJH150" s="205"/>
      <c r="IJI150" s="205"/>
      <c r="IJJ150" s="205"/>
      <c r="IJK150" s="205"/>
      <c r="IJL150" s="205"/>
      <c r="IJM150" s="205"/>
      <c r="IJN150" s="205"/>
      <c r="IJO150" s="205"/>
      <c r="IJP150" s="205"/>
      <c r="IJQ150" s="205"/>
      <c r="IJR150" s="205"/>
      <c r="IJS150" s="205"/>
      <c r="IJT150" s="205"/>
      <c r="IJU150" s="205"/>
      <c r="IJV150" s="205"/>
      <c r="IJW150" s="205"/>
      <c r="IJX150" s="205"/>
      <c r="IJY150" s="205"/>
      <c r="IJZ150" s="205"/>
      <c r="IKA150" s="205"/>
      <c r="IKB150" s="205"/>
      <c r="IKC150" s="205"/>
      <c r="IKD150" s="205"/>
      <c r="IKE150" s="205"/>
      <c r="IKF150" s="205"/>
      <c r="IKG150" s="205"/>
      <c r="IKH150" s="205"/>
      <c r="IKI150" s="205"/>
      <c r="IKJ150" s="205"/>
      <c r="IKK150" s="205"/>
      <c r="IKL150" s="205"/>
      <c r="IKM150" s="205"/>
      <c r="IKN150" s="205"/>
      <c r="IKO150" s="205"/>
      <c r="IKP150" s="205"/>
      <c r="IKQ150" s="205"/>
      <c r="IKR150" s="205"/>
      <c r="IKS150" s="205"/>
      <c r="IKT150" s="205"/>
      <c r="IKU150" s="205"/>
      <c r="IKV150" s="205"/>
      <c r="IKW150" s="205"/>
      <c r="IKX150" s="205"/>
      <c r="IKY150" s="205"/>
      <c r="IKZ150" s="205"/>
      <c r="ILA150" s="205"/>
      <c r="ILB150" s="205"/>
      <c r="ILC150" s="205"/>
      <c r="ILD150" s="205"/>
      <c r="ILE150" s="205"/>
      <c r="ILF150" s="205"/>
      <c r="ILG150" s="205"/>
      <c r="ILN150" s="205"/>
      <c r="ILO150" s="205"/>
      <c r="ILP150" s="205"/>
      <c r="ILQ150" s="205"/>
      <c r="ILR150" s="205"/>
      <c r="ILS150" s="205"/>
      <c r="ILT150" s="205"/>
      <c r="ILU150" s="205"/>
      <c r="ILV150" s="205"/>
      <c r="ILW150" s="205"/>
      <c r="ILX150" s="205"/>
      <c r="ILY150" s="205"/>
      <c r="ILZ150" s="205"/>
      <c r="IMA150" s="205"/>
      <c r="IMB150" s="205"/>
      <c r="IMC150" s="205"/>
      <c r="IMD150" s="205"/>
      <c r="IME150" s="205"/>
      <c r="IMF150" s="205"/>
      <c r="IMG150" s="205"/>
      <c r="IMH150" s="205"/>
      <c r="IMI150" s="205"/>
      <c r="IMJ150" s="205"/>
      <c r="IMK150" s="205"/>
      <c r="IML150" s="205"/>
      <c r="IMM150" s="205"/>
      <c r="IMN150" s="205"/>
      <c r="IMO150" s="205"/>
      <c r="IMP150" s="205"/>
      <c r="IMQ150" s="205"/>
      <c r="IMR150" s="205"/>
      <c r="IMS150" s="205"/>
      <c r="IMT150" s="205"/>
      <c r="IMU150" s="205"/>
      <c r="IMV150" s="205"/>
      <c r="IMW150" s="205"/>
      <c r="IMX150" s="205"/>
      <c r="IMY150" s="205"/>
      <c r="IMZ150" s="205"/>
      <c r="INA150" s="205"/>
      <c r="INB150" s="205"/>
      <c r="INC150" s="205"/>
      <c r="IND150" s="205"/>
      <c r="INE150" s="205"/>
      <c r="INF150" s="205"/>
      <c r="ING150" s="205"/>
      <c r="INH150" s="205"/>
      <c r="INI150" s="205"/>
      <c r="INJ150" s="205"/>
      <c r="INK150" s="205"/>
      <c r="INL150" s="205"/>
      <c r="INM150" s="205"/>
      <c r="INN150" s="205"/>
      <c r="INO150" s="205"/>
      <c r="INP150" s="205"/>
      <c r="INQ150" s="205"/>
      <c r="INR150" s="205"/>
      <c r="INS150" s="205"/>
      <c r="INT150" s="205"/>
      <c r="INU150" s="205"/>
      <c r="INV150" s="205"/>
      <c r="INW150" s="205"/>
      <c r="INX150" s="205"/>
      <c r="INY150" s="205"/>
      <c r="INZ150" s="205"/>
      <c r="IOA150" s="205"/>
      <c r="IOB150" s="205"/>
      <c r="IOC150" s="205"/>
      <c r="IOD150" s="205"/>
      <c r="IOE150" s="205"/>
      <c r="IOF150" s="205"/>
      <c r="IOG150" s="205"/>
      <c r="IOH150" s="205"/>
      <c r="IOI150" s="205"/>
      <c r="IOJ150" s="205"/>
      <c r="IOK150" s="205"/>
      <c r="IOL150" s="205"/>
      <c r="IOM150" s="205"/>
      <c r="ION150" s="205"/>
      <c r="IOO150" s="205"/>
      <c r="IOP150" s="205"/>
      <c r="IOQ150" s="205"/>
      <c r="IOR150" s="205"/>
      <c r="IOS150" s="205"/>
      <c r="IOT150" s="205"/>
      <c r="IOU150" s="205"/>
      <c r="IOV150" s="205"/>
      <c r="IOW150" s="205"/>
      <c r="IOX150" s="205"/>
      <c r="IOY150" s="205"/>
      <c r="IOZ150" s="205"/>
      <c r="IPA150" s="205"/>
      <c r="IPB150" s="205"/>
      <c r="IPC150" s="205"/>
      <c r="IPD150" s="205"/>
      <c r="IPE150" s="205"/>
      <c r="IPF150" s="205"/>
      <c r="IPG150" s="205"/>
      <c r="IPH150" s="205"/>
      <c r="IPI150" s="205"/>
      <c r="IPJ150" s="205"/>
      <c r="IPK150" s="205"/>
      <c r="IPL150" s="205"/>
      <c r="IPM150" s="205"/>
      <c r="IPN150" s="205"/>
      <c r="IPO150" s="205"/>
      <c r="IPP150" s="205"/>
      <c r="IPQ150" s="205"/>
      <c r="IPR150" s="205"/>
      <c r="IPS150" s="205"/>
      <c r="IPT150" s="205"/>
      <c r="IPU150" s="205"/>
      <c r="IPV150" s="205"/>
      <c r="IPW150" s="205"/>
      <c r="IPX150" s="205"/>
      <c r="IPY150" s="205"/>
      <c r="IPZ150" s="205"/>
      <c r="IQA150" s="205"/>
      <c r="IQB150" s="205"/>
      <c r="IQC150" s="205"/>
      <c r="IQD150" s="205"/>
      <c r="IQE150" s="205"/>
      <c r="IQF150" s="205"/>
      <c r="IQG150" s="205"/>
      <c r="IQH150" s="205"/>
      <c r="IQI150" s="205"/>
      <c r="IQJ150" s="205"/>
      <c r="IQK150" s="205"/>
      <c r="IQL150" s="205"/>
      <c r="IQM150" s="205"/>
      <c r="IQN150" s="205"/>
      <c r="IQO150" s="205"/>
      <c r="IQP150" s="205"/>
      <c r="IQQ150" s="205"/>
      <c r="IQR150" s="205"/>
      <c r="IQS150" s="205"/>
      <c r="IQT150" s="205"/>
      <c r="IQU150" s="205"/>
      <c r="IQV150" s="205"/>
      <c r="IQW150" s="205"/>
      <c r="IQX150" s="205"/>
      <c r="IQY150" s="205"/>
      <c r="IQZ150" s="205"/>
      <c r="IRA150" s="205"/>
      <c r="IRB150" s="205"/>
      <c r="IRC150" s="205"/>
      <c r="IRD150" s="205"/>
      <c r="IRE150" s="205"/>
      <c r="IRF150" s="205"/>
      <c r="IRG150" s="205"/>
      <c r="IRH150" s="205"/>
      <c r="IRI150" s="205"/>
      <c r="IRJ150" s="205"/>
      <c r="IRK150" s="205"/>
      <c r="IRL150" s="205"/>
      <c r="IRM150" s="205"/>
      <c r="IRN150" s="205"/>
      <c r="IRO150" s="205"/>
      <c r="IRP150" s="205"/>
      <c r="IRQ150" s="205"/>
      <c r="IRR150" s="205"/>
      <c r="IRS150" s="205"/>
      <c r="IRT150" s="205"/>
      <c r="IRU150" s="205"/>
      <c r="IRV150" s="205"/>
      <c r="IRW150" s="205"/>
      <c r="IRX150" s="205"/>
      <c r="IRY150" s="205"/>
      <c r="IRZ150" s="205"/>
      <c r="ISA150" s="205"/>
      <c r="ISB150" s="205"/>
      <c r="ISC150" s="205"/>
      <c r="ISD150" s="205"/>
      <c r="ISE150" s="205"/>
      <c r="ISF150" s="205"/>
      <c r="ISG150" s="205"/>
      <c r="ISH150" s="205"/>
      <c r="ISI150" s="205"/>
      <c r="ISJ150" s="205"/>
      <c r="ISK150" s="205"/>
      <c r="ISL150" s="205"/>
      <c r="ISM150" s="205"/>
      <c r="ISN150" s="205"/>
      <c r="ISO150" s="205"/>
      <c r="ISP150" s="205"/>
      <c r="ISQ150" s="205"/>
      <c r="ISR150" s="205"/>
      <c r="ISS150" s="205"/>
      <c r="IST150" s="205"/>
      <c r="ISU150" s="205"/>
      <c r="ISV150" s="205"/>
      <c r="ISW150" s="205"/>
      <c r="ISX150" s="205"/>
      <c r="ISY150" s="205"/>
      <c r="ISZ150" s="205"/>
      <c r="ITA150" s="205"/>
      <c r="ITB150" s="205"/>
      <c r="ITC150" s="205"/>
      <c r="ITD150" s="205"/>
      <c r="ITE150" s="205"/>
      <c r="ITF150" s="205"/>
      <c r="ITG150" s="205"/>
      <c r="ITH150" s="205"/>
      <c r="ITI150" s="205"/>
      <c r="ITJ150" s="205"/>
      <c r="ITK150" s="205"/>
      <c r="ITL150" s="205"/>
      <c r="ITM150" s="205"/>
      <c r="ITN150" s="205"/>
      <c r="ITO150" s="205"/>
      <c r="ITP150" s="205"/>
      <c r="ITQ150" s="205"/>
      <c r="ITR150" s="205"/>
      <c r="ITS150" s="205"/>
      <c r="ITT150" s="205"/>
      <c r="ITU150" s="205"/>
      <c r="ITV150" s="205"/>
      <c r="ITW150" s="205"/>
      <c r="ITX150" s="205"/>
      <c r="ITY150" s="205"/>
      <c r="ITZ150" s="205"/>
      <c r="IUA150" s="205"/>
      <c r="IUB150" s="205"/>
      <c r="IUC150" s="205"/>
      <c r="IUD150" s="205"/>
      <c r="IUE150" s="205"/>
      <c r="IUF150" s="205"/>
      <c r="IUG150" s="205"/>
      <c r="IUH150" s="205"/>
      <c r="IUI150" s="205"/>
      <c r="IUJ150" s="205"/>
      <c r="IUK150" s="205"/>
      <c r="IUL150" s="205"/>
      <c r="IUM150" s="205"/>
      <c r="IUN150" s="205"/>
      <c r="IUO150" s="205"/>
      <c r="IUP150" s="205"/>
      <c r="IUQ150" s="205"/>
      <c r="IUR150" s="205"/>
      <c r="IUS150" s="205"/>
      <c r="IUT150" s="205"/>
      <c r="IUU150" s="205"/>
      <c r="IUV150" s="205"/>
      <c r="IUW150" s="205"/>
      <c r="IUX150" s="205"/>
      <c r="IUY150" s="205"/>
      <c r="IUZ150" s="205"/>
      <c r="IVA150" s="205"/>
      <c r="IVB150" s="205"/>
      <c r="IVC150" s="205"/>
      <c r="IVJ150" s="205"/>
      <c r="IVK150" s="205"/>
      <c r="IVL150" s="205"/>
      <c r="IVM150" s="205"/>
      <c r="IVN150" s="205"/>
      <c r="IVO150" s="205"/>
      <c r="IVP150" s="205"/>
      <c r="IVQ150" s="205"/>
      <c r="IVR150" s="205"/>
      <c r="IVS150" s="205"/>
      <c r="IVT150" s="205"/>
      <c r="IVU150" s="205"/>
      <c r="IVV150" s="205"/>
      <c r="IVW150" s="205"/>
      <c r="IVX150" s="205"/>
      <c r="IVY150" s="205"/>
      <c r="IVZ150" s="205"/>
      <c r="IWA150" s="205"/>
      <c r="IWB150" s="205"/>
      <c r="IWC150" s="205"/>
      <c r="IWD150" s="205"/>
      <c r="IWE150" s="205"/>
      <c r="IWF150" s="205"/>
      <c r="IWG150" s="205"/>
      <c r="IWH150" s="205"/>
      <c r="IWI150" s="205"/>
      <c r="IWJ150" s="205"/>
      <c r="IWK150" s="205"/>
      <c r="IWL150" s="205"/>
      <c r="IWM150" s="205"/>
      <c r="IWN150" s="205"/>
      <c r="IWO150" s="205"/>
      <c r="IWP150" s="205"/>
      <c r="IWQ150" s="205"/>
      <c r="IWR150" s="205"/>
      <c r="IWS150" s="205"/>
      <c r="IWT150" s="205"/>
      <c r="IWU150" s="205"/>
      <c r="IWV150" s="205"/>
      <c r="IWW150" s="205"/>
      <c r="IWX150" s="205"/>
      <c r="IWY150" s="205"/>
      <c r="IWZ150" s="205"/>
      <c r="IXA150" s="205"/>
      <c r="IXB150" s="205"/>
      <c r="IXC150" s="205"/>
      <c r="IXD150" s="205"/>
      <c r="IXE150" s="205"/>
      <c r="IXF150" s="205"/>
      <c r="IXG150" s="205"/>
      <c r="IXH150" s="205"/>
      <c r="IXI150" s="205"/>
      <c r="IXJ150" s="205"/>
      <c r="IXK150" s="205"/>
      <c r="IXL150" s="205"/>
      <c r="IXM150" s="205"/>
      <c r="IXN150" s="205"/>
      <c r="IXO150" s="205"/>
      <c r="IXP150" s="205"/>
      <c r="IXQ150" s="205"/>
      <c r="IXR150" s="205"/>
      <c r="IXS150" s="205"/>
      <c r="IXT150" s="205"/>
      <c r="IXU150" s="205"/>
      <c r="IXV150" s="205"/>
      <c r="IXW150" s="205"/>
      <c r="IXX150" s="205"/>
      <c r="IXY150" s="205"/>
      <c r="IXZ150" s="205"/>
      <c r="IYA150" s="205"/>
      <c r="IYB150" s="205"/>
      <c r="IYC150" s="205"/>
      <c r="IYD150" s="205"/>
      <c r="IYE150" s="205"/>
      <c r="IYF150" s="205"/>
      <c r="IYG150" s="205"/>
      <c r="IYH150" s="205"/>
      <c r="IYI150" s="205"/>
      <c r="IYJ150" s="205"/>
      <c r="IYK150" s="205"/>
      <c r="IYL150" s="205"/>
      <c r="IYM150" s="205"/>
      <c r="IYN150" s="205"/>
      <c r="IYO150" s="205"/>
      <c r="IYP150" s="205"/>
      <c r="IYQ150" s="205"/>
      <c r="IYR150" s="205"/>
      <c r="IYS150" s="205"/>
      <c r="IYT150" s="205"/>
      <c r="IYU150" s="205"/>
      <c r="IYV150" s="205"/>
      <c r="IYW150" s="205"/>
      <c r="IYX150" s="205"/>
      <c r="IYY150" s="205"/>
      <c r="IYZ150" s="205"/>
      <c r="IZA150" s="205"/>
      <c r="IZB150" s="205"/>
      <c r="IZC150" s="205"/>
      <c r="IZD150" s="205"/>
      <c r="IZE150" s="205"/>
      <c r="IZF150" s="205"/>
      <c r="IZG150" s="205"/>
      <c r="IZH150" s="205"/>
      <c r="IZI150" s="205"/>
      <c r="IZJ150" s="205"/>
      <c r="IZK150" s="205"/>
      <c r="IZL150" s="205"/>
      <c r="IZM150" s="205"/>
      <c r="IZN150" s="205"/>
      <c r="IZO150" s="205"/>
      <c r="IZP150" s="205"/>
      <c r="IZQ150" s="205"/>
      <c r="IZR150" s="205"/>
      <c r="IZS150" s="205"/>
      <c r="IZT150" s="205"/>
      <c r="IZU150" s="205"/>
      <c r="IZV150" s="205"/>
      <c r="IZW150" s="205"/>
      <c r="IZX150" s="205"/>
      <c r="IZY150" s="205"/>
      <c r="IZZ150" s="205"/>
      <c r="JAA150" s="205"/>
      <c r="JAB150" s="205"/>
      <c r="JAC150" s="205"/>
      <c r="JAD150" s="205"/>
      <c r="JAE150" s="205"/>
      <c r="JAF150" s="205"/>
      <c r="JAG150" s="205"/>
      <c r="JAH150" s="205"/>
      <c r="JAI150" s="205"/>
      <c r="JAJ150" s="205"/>
      <c r="JAK150" s="205"/>
      <c r="JAL150" s="205"/>
      <c r="JAM150" s="205"/>
      <c r="JAN150" s="205"/>
      <c r="JAO150" s="205"/>
      <c r="JAP150" s="205"/>
      <c r="JAQ150" s="205"/>
      <c r="JAR150" s="205"/>
      <c r="JAS150" s="205"/>
      <c r="JAT150" s="205"/>
      <c r="JAU150" s="205"/>
      <c r="JAV150" s="205"/>
      <c r="JAW150" s="205"/>
      <c r="JAX150" s="205"/>
      <c r="JAY150" s="205"/>
      <c r="JAZ150" s="205"/>
      <c r="JBA150" s="205"/>
      <c r="JBB150" s="205"/>
      <c r="JBC150" s="205"/>
      <c r="JBD150" s="205"/>
      <c r="JBE150" s="205"/>
      <c r="JBF150" s="205"/>
      <c r="JBG150" s="205"/>
      <c r="JBH150" s="205"/>
      <c r="JBI150" s="205"/>
      <c r="JBJ150" s="205"/>
      <c r="JBK150" s="205"/>
      <c r="JBL150" s="205"/>
      <c r="JBM150" s="205"/>
      <c r="JBN150" s="205"/>
      <c r="JBO150" s="205"/>
      <c r="JBP150" s="205"/>
      <c r="JBQ150" s="205"/>
      <c r="JBR150" s="205"/>
      <c r="JBS150" s="205"/>
      <c r="JBT150" s="205"/>
      <c r="JBU150" s="205"/>
      <c r="JBV150" s="205"/>
      <c r="JBW150" s="205"/>
      <c r="JBX150" s="205"/>
      <c r="JBY150" s="205"/>
      <c r="JBZ150" s="205"/>
      <c r="JCA150" s="205"/>
      <c r="JCB150" s="205"/>
      <c r="JCC150" s="205"/>
      <c r="JCD150" s="205"/>
      <c r="JCE150" s="205"/>
      <c r="JCF150" s="205"/>
      <c r="JCG150" s="205"/>
      <c r="JCH150" s="205"/>
      <c r="JCI150" s="205"/>
      <c r="JCJ150" s="205"/>
      <c r="JCK150" s="205"/>
      <c r="JCL150" s="205"/>
      <c r="JCM150" s="205"/>
      <c r="JCN150" s="205"/>
      <c r="JCO150" s="205"/>
      <c r="JCP150" s="205"/>
      <c r="JCQ150" s="205"/>
      <c r="JCR150" s="205"/>
      <c r="JCS150" s="205"/>
      <c r="JCT150" s="205"/>
      <c r="JCU150" s="205"/>
      <c r="JCV150" s="205"/>
      <c r="JCW150" s="205"/>
      <c r="JCX150" s="205"/>
      <c r="JCY150" s="205"/>
      <c r="JCZ150" s="205"/>
      <c r="JDA150" s="205"/>
      <c r="JDB150" s="205"/>
      <c r="JDC150" s="205"/>
      <c r="JDD150" s="205"/>
      <c r="JDE150" s="205"/>
      <c r="JDF150" s="205"/>
      <c r="JDG150" s="205"/>
      <c r="JDH150" s="205"/>
      <c r="JDI150" s="205"/>
      <c r="JDJ150" s="205"/>
      <c r="JDK150" s="205"/>
      <c r="JDL150" s="205"/>
      <c r="JDM150" s="205"/>
      <c r="JDN150" s="205"/>
      <c r="JDO150" s="205"/>
      <c r="JDP150" s="205"/>
      <c r="JDQ150" s="205"/>
      <c r="JDR150" s="205"/>
      <c r="JDS150" s="205"/>
      <c r="JDT150" s="205"/>
      <c r="JDU150" s="205"/>
      <c r="JDV150" s="205"/>
      <c r="JDW150" s="205"/>
      <c r="JDX150" s="205"/>
      <c r="JDY150" s="205"/>
      <c r="JDZ150" s="205"/>
      <c r="JEA150" s="205"/>
      <c r="JEB150" s="205"/>
      <c r="JEC150" s="205"/>
      <c r="JED150" s="205"/>
      <c r="JEE150" s="205"/>
      <c r="JEF150" s="205"/>
      <c r="JEG150" s="205"/>
      <c r="JEH150" s="205"/>
      <c r="JEI150" s="205"/>
      <c r="JEJ150" s="205"/>
      <c r="JEK150" s="205"/>
      <c r="JEL150" s="205"/>
      <c r="JEM150" s="205"/>
      <c r="JEN150" s="205"/>
      <c r="JEO150" s="205"/>
      <c r="JEP150" s="205"/>
      <c r="JEQ150" s="205"/>
      <c r="JER150" s="205"/>
      <c r="JES150" s="205"/>
      <c r="JET150" s="205"/>
      <c r="JEU150" s="205"/>
      <c r="JEV150" s="205"/>
      <c r="JEW150" s="205"/>
      <c r="JEX150" s="205"/>
      <c r="JEY150" s="205"/>
      <c r="JFF150" s="205"/>
      <c r="JFG150" s="205"/>
      <c r="JFH150" s="205"/>
      <c r="JFI150" s="205"/>
      <c r="JFJ150" s="205"/>
      <c r="JFK150" s="205"/>
      <c r="JFL150" s="205"/>
      <c r="JFM150" s="205"/>
      <c r="JFN150" s="205"/>
      <c r="JFO150" s="205"/>
      <c r="JFP150" s="205"/>
      <c r="JFQ150" s="205"/>
      <c r="JFR150" s="205"/>
      <c r="JFS150" s="205"/>
      <c r="JFT150" s="205"/>
      <c r="JFU150" s="205"/>
      <c r="JFV150" s="205"/>
      <c r="JFW150" s="205"/>
      <c r="JFX150" s="205"/>
      <c r="JFY150" s="205"/>
      <c r="JFZ150" s="205"/>
      <c r="JGA150" s="205"/>
      <c r="JGB150" s="205"/>
      <c r="JGC150" s="205"/>
      <c r="JGD150" s="205"/>
      <c r="JGE150" s="205"/>
      <c r="JGF150" s="205"/>
      <c r="JGG150" s="205"/>
      <c r="JGH150" s="205"/>
      <c r="JGI150" s="205"/>
      <c r="JGJ150" s="205"/>
      <c r="JGK150" s="205"/>
      <c r="JGL150" s="205"/>
      <c r="JGM150" s="205"/>
      <c r="JGN150" s="205"/>
      <c r="JGO150" s="205"/>
      <c r="JGP150" s="205"/>
      <c r="JGQ150" s="205"/>
      <c r="JGR150" s="205"/>
      <c r="JGS150" s="205"/>
      <c r="JGT150" s="205"/>
      <c r="JGU150" s="205"/>
      <c r="JGV150" s="205"/>
      <c r="JGW150" s="205"/>
      <c r="JGX150" s="205"/>
      <c r="JGY150" s="205"/>
      <c r="JGZ150" s="205"/>
      <c r="JHA150" s="205"/>
      <c r="JHB150" s="205"/>
      <c r="JHC150" s="205"/>
      <c r="JHD150" s="205"/>
      <c r="JHE150" s="205"/>
      <c r="JHF150" s="205"/>
      <c r="JHG150" s="205"/>
      <c r="JHH150" s="205"/>
      <c r="JHI150" s="205"/>
      <c r="JHJ150" s="205"/>
      <c r="JHK150" s="205"/>
      <c r="JHL150" s="205"/>
      <c r="JHM150" s="205"/>
      <c r="JHN150" s="205"/>
      <c r="JHO150" s="205"/>
      <c r="JHP150" s="205"/>
      <c r="JHQ150" s="205"/>
      <c r="JHR150" s="205"/>
      <c r="JHS150" s="205"/>
      <c r="JHT150" s="205"/>
      <c r="JHU150" s="205"/>
      <c r="JHV150" s="205"/>
      <c r="JHW150" s="205"/>
      <c r="JHX150" s="205"/>
      <c r="JHY150" s="205"/>
      <c r="JHZ150" s="205"/>
      <c r="JIA150" s="205"/>
      <c r="JIB150" s="205"/>
      <c r="JIC150" s="205"/>
      <c r="JID150" s="205"/>
      <c r="JIE150" s="205"/>
      <c r="JIF150" s="205"/>
      <c r="JIG150" s="205"/>
      <c r="JIH150" s="205"/>
      <c r="JII150" s="205"/>
      <c r="JIJ150" s="205"/>
      <c r="JIK150" s="205"/>
      <c r="JIL150" s="205"/>
      <c r="JIM150" s="205"/>
      <c r="JIN150" s="205"/>
      <c r="JIO150" s="205"/>
      <c r="JIP150" s="205"/>
      <c r="JIQ150" s="205"/>
      <c r="JIR150" s="205"/>
      <c r="JIS150" s="205"/>
      <c r="JIT150" s="205"/>
      <c r="JIU150" s="205"/>
      <c r="JIV150" s="205"/>
      <c r="JIW150" s="205"/>
      <c r="JIX150" s="205"/>
      <c r="JIY150" s="205"/>
      <c r="JIZ150" s="205"/>
      <c r="JJA150" s="205"/>
      <c r="JJB150" s="205"/>
      <c r="JJC150" s="205"/>
      <c r="JJD150" s="205"/>
      <c r="JJE150" s="205"/>
      <c r="JJF150" s="205"/>
      <c r="JJG150" s="205"/>
      <c r="JJH150" s="205"/>
      <c r="JJI150" s="205"/>
      <c r="JJJ150" s="205"/>
      <c r="JJK150" s="205"/>
      <c r="JJL150" s="205"/>
      <c r="JJM150" s="205"/>
      <c r="JJN150" s="205"/>
      <c r="JJO150" s="205"/>
      <c r="JJP150" s="205"/>
      <c r="JJQ150" s="205"/>
      <c r="JJR150" s="205"/>
      <c r="JJS150" s="205"/>
      <c r="JJT150" s="205"/>
      <c r="JJU150" s="205"/>
      <c r="JJV150" s="205"/>
      <c r="JJW150" s="205"/>
      <c r="JJX150" s="205"/>
      <c r="JJY150" s="205"/>
      <c r="JJZ150" s="205"/>
      <c r="JKA150" s="205"/>
      <c r="JKB150" s="205"/>
      <c r="JKC150" s="205"/>
      <c r="JKD150" s="205"/>
      <c r="JKE150" s="205"/>
      <c r="JKF150" s="205"/>
      <c r="JKG150" s="205"/>
      <c r="JKH150" s="205"/>
      <c r="JKI150" s="205"/>
      <c r="JKJ150" s="205"/>
      <c r="JKK150" s="205"/>
      <c r="JKL150" s="205"/>
      <c r="JKM150" s="205"/>
      <c r="JKN150" s="205"/>
      <c r="JKO150" s="205"/>
      <c r="JKP150" s="205"/>
      <c r="JKQ150" s="205"/>
      <c r="JKR150" s="205"/>
      <c r="JKS150" s="205"/>
      <c r="JKT150" s="205"/>
      <c r="JKU150" s="205"/>
      <c r="JKV150" s="205"/>
      <c r="JKW150" s="205"/>
      <c r="JKX150" s="205"/>
      <c r="JKY150" s="205"/>
      <c r="JKZ150" s="205"/>
      <c r="JLA150" s="205"/>
      <c r="JLB150" s="205"/>
      <c r="JLC150" s="205"/>
      <c r="JLD150" s="205"/>
      <c r="JLE150" s="205"/>
      <c r="JLF150" s="205"/>
      <c r="JLG150" s="205"/>
      <c r="JLH150" s="205"/>
      <c r="JLI150" s="205"/>
      <c r="JLJ150" s="205"/>
      <c r="JLK150" s="205"/>
      <c r="JLL150" s="205"/>
      <c r="JLM150" s="205"/>
      <c r="JLN150" s="205"/>
      <c r="JLO150" s="205"/>
      <c r="JLP150" s="205"/>
      <c r="JLQ150" s="205"/>
      <c r="JLR150" s="205"/>
      <c r="JLS150" s="205"/>
      <c r="JLT150" s="205"/>
      <c r="JLU150" s="205"/>
      <c r="JLV150" s="205"/>
      <c r="JLW150" s="205"/>
      <c r="JLX150" s="205"/>
      <c r="JLY150" s="205"/>
      <c r="JLZ150" s="205"/>
      <c r="JMA150" s="205"/>
      <c r="JMB150" s="205"/>
      <c r="JMC150" s="205"/>
      <c r="JMD150" s="205"/>
      <c r="JME150" s="205"/>
      <c r="JMF150" s="205"/>
      <c r="JMG150" s="205"/>
      <c r="JMH150" s="205"/>
      <c r="JMI150" s="205"/>
      <c r="JMJ150" s="205"/>
      <c r="JMK150" s="205"/>
      <c r="JML150" s="205"/>
      <c r="JMM150" s="205"/>
      <c r="JMN150" s="205"/>
      <c r="JMO150" s="205"/>
      <c r="JMP150" s="205"/>
      <c r="JMQ150" s="205"/>
      <c r="JMR150" s="205"/>
      <c r="JMS150" s="205"/>
      <c r="JMT150" s="205"/>
      <c r="JMU150" s="205"/>
      <c r="JMV150" s="205"/>
      <c r="JMW150" s="205"/>
      <c r="JMX150" s="205"/>
      <c r="JMY150" s="205"/>
      <c r="JMZ150" s="205"/>
      <c r="JNA150" s="205"/>
      <c r="JNB150" s="205"/>
      <c r="JNC150" s="205"/>
      <c r="JND150" s="205"/>
      <c r="JNE150" s="205"/>
      <c r="JNF150" s="205"/>
      <c r="JNG150" s="205"/>
      <c r="JNH150" s="205"/>
      <c r="JNI150" s="205"/>
      <c r="JNJ150" s="205"/>
      <c r="JNK150" s="205"/>
      <c r="JNL150" s="205"/>
      <c r="JNM150" s="205"/>
      <c r="JNN150" s="205"/>
      <c r="JNO150" s="205"/>
      <c r="JNP150" s="205"/>
      <c r="JNQ150" s="205"/>
      <c r="JNR150" s="205"/>
      <c r="JNS150" s="205"/>
      <c r="JNT150" s="205"/>
      <c r="JNU150" s="205"/>
      <c r="JNV150" s="205"/>
      <c r="JNW150" s="205"/>
      <c r="JNX150" s="205"/>
      <c r="JNY150" s="205"/>
      <c r="JNZ150" s="205"/>
      <c r="JOA150" s="205"/>
      <c r="JOB150" s="205"/>
      <c r="JOC150" s="205"/>
      <c r="JOD150" s="205"/>
      <c r="JOE150" s="205"/>
      <c r="JOF150" s="205"/>
      <c r="JOG150" s="205"/>
      <c r="JOH150" s="205"/>
      <c r="JOI150" s="205"/>
      <c r="JOJ150" s="205"/>
      <c r="JOK150" s="205"/>
      <c r="JOL150" s="205"/>
      <c r="JOM150" s="205"/>
      <c r="JON150" s="205"/>
      <c r="JOO150" s="205"/>
      <c r="JOP150" s="205"/>
      <c r="JOQ150" s="205"/>
      <c r="JOR150" s="205"/>
      <c r="JOS150" s="205"/>
      <c r="JOT150" s="205"/>
      <c r="JOU150" s="205"/>
      <c r="JPB150" s="205"/>
      <c r="JPC150" s="205"/>
      <c r="JPD150" s="205"/>
      <c r="JPE150" s="205"/>
      <c r="JPF150" s="205"/>
      <c r="JPG150" s="205"/>
      <c r="JPH150" s="205"/>
      <c r="JPI150" s="205"/>
      <c r="JPJ150" s="205"/>
      <c r="JPK150" s="205"/>
      <c r="JPL150" s="205"/>
      <c r="JPM150" s="205"/>
      <c r="JPN150" s="205"/>
      <c r="JPO150" s="205"/>
      <c r="JPP150" s="205"/>
      <c r="JPQ150" s="205"/>
      <c r="JPR150" s="205"/>
      <c r="JPS150" s="205"/>
      <c r="JPT150" s="205"/>
      <c r="JPU150" s="205"/>
      <c r="JPV150" s="205"/>
      <c r="JPW150" s="205"/>
      <c r="JPX150" s="205"/>
      <c r="JPY150" s="205"/>
      <c r="JPZ150" s="205"/>
      <c r="JQA150" s="205"/>
      <c r="JQB150" s="205"/>
      <c r="JQC150" s="205"/>
      <c r="JQD150" s="205"/>
      <c r="JQE150" s="205"/>
      <c r="JQF150" s="205"/>
      <c r="JQG150" s="205"/>
      <c r="JQH150" s="205"/>
      <c r="JQI150" s="205"/>
      <c r="JQJ150" s="205"/>
      <c r="JQK150" s="205"/>
      <c r="JQL150" s="205"/>
      <c r="JQM150" s="205"/>
      <c r="JQN150" s="205"/>
      <c r="JQO150" s="205"/>
      <c r="JQP150" s="205"/>
      <c r="JQQ150" s="205"/>
      <c r="JQR150" s="205"/>
      <c r="JQS150" s="205"/>
      <c r="JQT150" s="205"/>
      <c r="JQU150" s="205"/>
      <c r="JQV150" s="205"/>
      <c r="JQW150" s="205"/>
      <c r="JQX150" s="205"/>
      <c r="JQY150" s="205"/>
      <c r="JQZ150" s="205"/>
      <c r="JRA150" s="205"/>
      <c r="JRB150" s="205"/>
      <c r="JRC150" s="205"/>
      <c r="JRD150" s="205"/>
      <c r="JRE150" s="205"/>
      <c r="JRF150" s="205"/>
      <c r="JRG150" s="205"/>
      <c r="JRH150" s="205"/>
      <c r="JRI150" s="205"/>
      <c r="JRJ150" s="205"/>
      <c r="JRK150" s="205"/>
      <c r="JRL150" s="205"/>
      <c r="JRM150" s="205"/>
      <c r="JRN150" s="205"/>
      <c r="JRO150" s="205"/>
      <c r="JRP150" s="205"/>
      <c r="JRQ150" s="205"/>
      <c r="JRR150" s="205"/>
      <c r="JRS150" s="205"/>
      <c r="JRT150" s="205"/>
      <c r="JRU150" s="205"/>
      <c r="JRV150" s="205"/>
      <c r="JRW150" s="205"/>
      <c r="JRX150" s="205"/>
      <c r="JRY150" s="205"/>
      <c r="JRZ150" s="205"/>
      <c r="JSA150" s="205"/>
      <c r="JSB150" s="205"/>
      <c r="JSC150" s="205"/>
      <c r="JSD150" s="205"/>
      <c r="JSE150" s="205"/>
      <c r="JSF150" s="205"/>
      <c r="JSG150" s="205"/>
      <c r="JSH150" s="205"/>
      <c r="JSI150" s="205"/>
      <c r="JSJ150" s="205"/>
      <c r="JSK150" s="205"/>
      <c r="JSL150" s="205"/>
      <c r="JSM150" s="205"/>
      <c r="JSN150" s="205"/>
      <c r="JSO150" s="205"/>
      <c r="JSP150" s="205"/>
      <c r="JSQ150" s="205"/>
      <c r="JSR150" s="205"/>
      <c r="JSS150" s="205"/>
      <c r="JST150" s="205"/>
      <c r="JSU150" s="205"/>
      <c r="JSV150" s="205"/>
      <c r="JSW150" s="205"/>
      <c r="JSX150" s="205"/>
      <c r="JSY150" s="205"/>
      <c r="JSZ150" s="205"/>
      <c r="JTA150" s="205"/>
      <c r="JTB150" s="205"/>
      <c r="JTC150" s="205"/>
      <c r="JTD150" s="205"/>
      <c r="JTE150" s="205"/>
      <c r="JTF150" s="205"/>
      <c r="JTG150" s="205"/>
      <c r="JTH150" s="205"/>
      <c r="JTI150" s="205"/>
      <c r="JTJ150" s="205"/>
      <c r="JTK150" s="205"/>
      <c r="JTL150" s="205"/>
      <c r="JTM150" s="205"/>
      <c r="JTN150" s="205"/>
      <c r="JTO150" s="205"/>
      <c r="JTP150" s="205"/>
      <c r="JTQ150" s="205"/>
      <c r="JTR150" s="205"/>
      <c r="JTS150" s="205"/>
      <c r="JTT150" s="205"/>
      <c r="JTU150" s="205"/>
      <c r="JTV150" s="205"/>
      <c r="JTW150" s="205"/>
      <c r="JTX150" s="205"/>
      <c r="JTY150" s="205"/>
      <c r="JTZ150" s="205"/>
      <c r="JUA150" s="205"/>
      <c r="JUB150" s="205"/>
      <c r="JUC150" s="205"/>
      <c r="JUD150" s="205"/>
      <c r="JUE150" s="205"/>
      <c r="JUF150" s="205"/>
      <c r="JUG150" s="205"/>
      <c r="JUH150" s="205"/>
      <c r="JUI150" s="205"/>
      <c r="JUJ150" s="205"/>
      <c r="JUK150" s="205"/>
      <c r="JUL150" s="205"/>
      <c r="JUM150" s="205"/>
      <c r="JUN150" s="205"/>
      <c r="JUO150" s="205"/>
      <c r="JUP150" s="205"/>
      <c r="JUQ150" s="205"/>
      <c r="JUR150" s="205"/>
      <c r="JUS150" s="205"/>
      <c r="JUT150" s="205"/>
      <c r="JUU150" s="205"/>
      <c r="JUV150" s="205"/>
      <c r="JUW150" s="205"/>
      <c r="JUX150" s="205"/>
      <c r="JUY150" s="205"/>
      <c r="JUZ150" s="205"/>
      <c r="JVA150" s="205"/>
      <c r="JVB150" s="205"/>
      <c r="JVC150" s="205"/>
      <c r="JVD150" s="205"/>
      <c r="JVE150" s="205"/>
      <c r="JVF150" s="205"/>
      <c r="JVG150" s="205"/>
      <c r="JVH150" s="205"/>
      <c r="JVI150" s="205"/>
      <c r="JVJ150" s="205"/>
      <c r="JVK150" s="205"/>
      <c r="JVL150" s="205"/>
      <c r="JVM150" s="205"/>
      <c r="JVN150" s="205"/>
      <c r="JVO150" s="205"/>
      <c r="JVP150" s="205"/>
      <c r="JVQ150" s="205"/>
      <c r="JVR150" s="205"/>
      <c r="JVS150" s="205"/>
      <c r="JVT150" s="205"/>
      <c r="JVU150" s="205"/>
      <c r="JVV150" s="205"/>
      <c r="JVW150" s="205"/>
      <c r="JVX150" s="205"/>
      <c r="JVY150" s="205"/>
      <c r="JVZ150" s="205"/>
      <c r="JWA150" s="205"/>
      <c r="JWB150" s="205"/>
      <c r="JWC150" s="205"/>
      <c r="JWD150" s="205"/>
      <c r="JWE150" s="205"/>
      <c r="JWF150" s="205"/>
      <c r="JWG150" s="205"/>
      <c r="JWH150" s="205"/>
      <c r="JWI150" s="205"/>
      <c r="JWJ150" s="205"/>
      <c r="JWK150" s="205"/>
      <c r="JWL150" s="205"/>
      <c r="JWM150" s="205"/>
      <c r="JWN150" s="205"/>
      <c r="JWO150" s="205"/>
      <c r="JWP150" s="205"/>
      <c r="JWQ150" s="205"/>
      <c r="JWR150" s="205"/>
      <c r="JWS150" s="205"/>
      <c r="JWT150" s="205"/>
      <c r="JWU150" s="205"/>
      <c r="JWV150" s="205"/>
      <c r="JWW150" s="205"/>
      <c r="JWX150" s="205"/>
      <c r="JWY150" s="205"/>
      <c r="JWZ150" s="205"/>
      <c r="JXA150" s="205"/>
      <c r="JXB150" s="205"/>
      <c r="JXC150" s="205"/>
      <c r="JXD150" s="205"/>
      <c r="JXE150" s="205"/>
      <c r="JXF150" s="205"/>
      <c r="JXG150" s="205"/>
      <c r="JXH150" s="205"/>
      <c r="JXI150" s="205"/>
      <c r="JXJ150" s="205"/>
      <c r="JXK150" s="205"/>
      <c r="JXL150" s="205"/>
      <c r="JXM150" s="205"/>
      <c r="JXN150" s="205"/>
      <c r="JXO150" s="205"/>
      <c r="JXP150" s="205"/>
      <c r="JXQ150" s="205"/>
      <c r="JXR150" s="205"/>
      <c r="JXS150" s="205"/>
      <c r="JXT150" s="205"/>
      <c r="JXU150" s="205"/>
      <c r="JXV150" s="205"/>
      <c r="JXW150" s="205"/>
      <c r="JXX150" s="205"/>
      <c r="JXY150" s="205"/>
      <c r="JXZ150" s="205"/>
      <c r="JYA150" s="205"/>
      <c r="JYB150" s="205"/>
      <c r="JYC150" s="205"/>
      <c r="JYD150" s="205"/>
      <c r="JYE150" s="205"/>
      <c r="JYF150" s="205"/>
      <c r="JYG150" s="205"/>
      <c r="JYH150" s="205"/>
      <c r="JYI150" s="205"/>
      <c r="JYJ150" s="205"/>
      <c r="JYK150" s="205"/>
      <c r="JYL150" s="205"/>
      <c r="JYM150" s="205"/>
      <c r="JYN150" s="205"/>
      <c r="JYO150" s="205"/>
      <c r="JYP150" s="205"/>
      <c r="JYQ150" s="205"/>
      <c r="JYX150" s="205"/>
      <c r="JYY150" s="205"/>
      <c r="JYZ150" s="205"/>
      <c r="JZA150" s="205"/>
      <c r="JZB150" s="205"/>
      <c r="JZC150" s="205"/>
      <c r="JZD150" s="205"/>
      <c r="JZE150" s="205"/>
      <c r="JZF150" s="205"/>
      <c r="JZG150" s="205"/>
      <c r="JZH150" s="205"/>
      <c r="JZI150" s="205"/>
      <c r="JZJ150" s="205"/>
      <c r="JZK150" s="205"/>
      <c r="JZL150" s="205"/>
      <c r="JZM150" s="205"/>
      <c r="JZN150" s="205"/>
      <c r="JZO150" s="205"/>
      <c r="JZP150" s="205"/>
      <c r="JZQ150" s="205"/>
      <c r="JZR150" s="205"/>
      <c r="JZS150" s="205"/>
      <c r="JZT150" s="205"/>
      <c r="JZU150" s="205"/>
      <c r="JZV150" s="205"/>
      <c r="JZW150" s="205"/>
      <c r="JZX150" s="205"/>
      <c r="JZY150" s="205"/>
      <c r="JZZ150" s="205"/>
      <c r="KAA150" s="205"/>
      <c r="KAB150" s="205"/>
      <c r="KAC150" s="205"/>
      <c r="KAD150" s="205"/>
      <c r="KAE150" s="205"/>
      <c r="KAF150" s="205"/>
      <c r="KAG150" s="205"/>
      <c r="KAH150" s="205"/>
      <c r="KAI150" s="205"/>
      <c r="KAJ150" s="205"/>
      <c r="KAK150" s="205"/>
      <c r="KAL150" s="205"/>
      <c r="KAM150" s="205"/>
      <c r="KAN150" s="205"/>
      <c r="KAO150" s="205"/>
      <c r="KAP150" s="205"/>
      <c r="KAQ150" s="205"/>
      <c r="KAR150" s="205"/>
      <c r="KAS150" s="205"/>
      <c r="KAT150" s="205"/>
      <c r="KAU150" s="205"/>
      <c r="KAV150" s="205"/>
      <c r="KAW150" s="205"/>
      <c r="KAX150" s="205"/>
      <c r="KAY150" s="205"/>
      <c r="KAZ150" s="205"/>
      <c r="KBA150" s="205"/>
      <c r="KBB150" s="205"/>
      <c r="KBC150" s="205"/>
      <c r="KBD150" s="205"/>
      <c r="KBE150" s="205"/>
      <c r="KBF150" s="205"/>
      <c r="KBG150" s="205"/>
      <c r="KBH150" s="205"/>
      <c r="KBI150" s="205"/>
      <c r="KBJ150" s="205"/>
      <c r="KBK150" s="205"/>
      <c r="KBL150" s="205"/>
      <c r="KBM150" s="205"/>
      <c r="KBN150" s="205"/>
      <c r="KBO150" s="205"/>
      <c r="KBP150" s="205"/>
      <c r="KBQ150" s="205"/>
      <c r="KBR150" s="205"/>
      <c r="KBS150" s="205"/>
      <c r="KBT150" s="205"/>
      <c r="KBU150" s="205"/>
      <c r="KBV150" s="205"/>
      <c r="KBW150" s="205"/>
      <c r="KBX150" s="205"/>
      <c r="KBY150" s="205"/>
      <c r="KBZ150" s="205"/>
      <c r="KCA150" s="205"/>
      <c r="KCB150" s="205"/>
      <c r="KCC150" s="205"/>
      <c r="KCD150" s="205"/>
      <c r="KCE150" s="205"/>
      <c r="KCF150" s="205"/>
      <c r="KCG150" s="205"/>
      <c r="KCH150" s="205"/>
      <c r="KCI150" s="205"/>
      <c r="KCJ150" s="205"/>
      <c r="KCK150" s="205"/>
      <c r="KCL150" s="205"/>
      <c r="KCM150" s="205"/>
      <c r="KCN150" s="205"/>
      <c r="KCO150" s="205"/>
      <c r="KCP150" s="205"/>
      <c r="KCQ150" s="205"/>
      <c r="KCR150" s="205"/>
      <c r="KCS150" s="205"/>
      <c r="KCT150" s="205"/>
      <c r="KCU150" s="205"/>
      <c r="KCV150" s="205"/>
      <c r="KCW150" s="205"/>
      <c r="KCX150" s="205"/>
      <c r="KCY150" s="205"/>
      <c r="KCZ150" s="205"/>
      <c r="KDA150" s="205"/>
      <c r="KDB150" s="205"/>
      <c r="KDC150" s="205"/>
      <c r="KDD150" s="205"/>
      <c r="KDE150" s="205"/>
      <c r="KDF150" s="205"/>
      <c r="KDG150" s="205"/>
      <c r="KDH150" s="205"/>
      <c r="KDI150" s="205"/>
      <c r="KDJ150" s="205"/>
      <c r="KDK150" s="205"/>
      <c r="KDL150" s="205"/>
      <c r="KDM150" s="205"/>
      <c r="KDN150" s="205"/>
      <c r="KDO150" s="205"/>
      <c r="KDP150" s="205"/>
      <c r="KDQ150" s="205"/>
      <c r="KDR150" s="205"/>
      <c r="KDS150" s="205"/>
      <c r="KDT150" s="205"/>
      <c r="KDU150" s="205"/>
      <c r="KDV150" s="205"/>
      <c r="KDW150" s="205"/>
      <c r="KDX150" s="205"/>
      <c r="KDY150" s="205"/>
      <c r="KDZ150" s="205"/>
      <c r="KEA150" s="205"/>
      <c r="KEB150" s="205"/>
      <c r="KEC150" s="205"/>
      <c r="KED150" s="205"/>
      <c r="KEE150" s="205"/>
      <c r="KEF150" s="205"/>
      <c r="KEG150" s="205"/>
      <c r="KEH150" s="205"/>
      <c r="KEI150" s="205"/>
      <c r="KEJ150" s="205"/>
      <c r="KEK150" s="205"/>
      <c r="KEL150" s="205"/>
      <c r="KEM150" s="205"/>
      <c r="KEN150" s="205"/>
      <c r="KEO150" s="205"/>
      <c r="KEP150" s="205"/>
      <c r="KEQ150" s="205"/>
      <c r="KER150" s="205"/>
      <c r="KES150" s="205"/>
      <c r="KET150" s="205"/>
      <c r="KEU150" s="205"/>
      <c r="KEV150" s="205"/>
      <c r="KEW150" s="205"/>
      <c r="KEX150" s="205"/>
      <c r="KEY150" s="205"/>
      <c r="KEZ150" s="205"/>
      <c r="KFA150" s="205"/>
      <c r="KFB150" s="205"/>
      <c r="KFC150" s="205"/>
      <c r="KFD150" s="205"/>
      <c r="KFE150" s="205"/>
      <c r="KFF150" s="205"/>
      <c r="KFG150" s="205"/>
      <c r="KFH150" s="205"/>
      <c r="KFI150" s="205"/>
      <c r="KFJ150" s="205"/>
      <c r="KFK150" s="205"/>
      <c r="KFL150" s="205"/>
      <c r="KFM150" s="205"/>
      <c r="KFN150" s="205"/>
      <c r="KFO150" s="205"/>
      <c r="KFP150" s="205"/>
      <c r="KFQ150" s="205"/>
      <c r="KFR150" s="205"/>
      <c r="KFS150" s="205"/>
      <c r="KFT150" s="205"/>
      <c r="KFU150" s="205"/>
      <c r="KFV150" s="205"/>
      <c r="KFW150" s="205"/>
      <c r="KFX150" s="205"/>
      <c r="KFY150" s="205"/>
      <c r="KFZ150" s="205"/>
      <c r="KGA150" s="205"/>
      <c r="KGB150" s="205"/>
      <c r="KGC150" s="205"/>
      <c r="KGD150" s="205"/>
      <c r="KGE150" s="205"/>
      <c r="KGF150" s="205"/>
      <c r="KGG150" s="205"/>
      <c r="KGH150" s="205"/>
      <c r="KGI150" s="205"/>
      <c r="KGJ150" s="205"/>
      <c r="KGK150" s="205"/>
      <c r="KGL150" s="205"/>
      <c r="KGM150" s="205"/>
      <c r="KGN150" s="205"/>
      <c r="KGO150" s="205"/>
      <c r="KGP150" s="205"/>
      <c r="KGQ150" s="205"/>
      <c r="KGR150" s="205"/>
      <c r="KGS150" s="205"/>
      <c r="KGT150" s="205"/>
      <c r="KGU150" s="205"/>
      <c r="KGV150" s="205"/>
      <c r="KGW150" s="205"/>
      <c r="KGX150" s="205"/>
      <c r="KGY150" s="205"/>
      <c r="KGZ150" s="205"/>
      <c r="KHA150" s="205"/>
      <c r="KHB150" s="205"/>
      <c r="KHC150" s="205"/>
      <c r="KHD150" s="205"/>
      <c r="KHE150" s="205"/>
      <c r="KHF150" s="205"/>
      <c r="KHG150" s="205"/>
      <c r="KHH150" s="205"/>
      <c r="KHI150" s="205"/>
      <c r="KHJ150" s="205"/>
      <c r="KHK150" s="205"/>
      <c r="KHL150" s="205"/>
      <c r="KHM150" s="205"/>
      <c r="KHN150" s="205"/>
      <c r="KHO150" s="205"/>
      <c r="KHP150" s="205"/>
      <c r="KHQ150" s="205"/>
      <c r="KHR150" s="205"/>
      <c r="KHS150" s="205"/>
      <c r="KHT150" s="205"/>
      <c r="KHU150" s="205"/>
      <c r="KHV150" s="205"/>
      <c r="KHW150" s="205"/>
      <c r="KHX150" s="205"/>
      <c r="KHY150" s="205"/>
      <c r="KHZ150" s="205"/>
      <c r="KIA150" s="205"/>
      <c r="KIB150" s="205"/>
      <c r="KIC150" s="205"/>
      <c r="KID150" s="205"/>
      <c r="KIE150" s="205"/>
      <c r="KIF150" s="205"/>
      <c r="KIG150" s="205"/>
      <c r="KIH150" s="205"/>
      <c r="KII150" s="205"/>
      <c r="KIJ150" s="205"/>
      <c r="KIK150" s="205"/>
      <c r="KIL150" s="205"/>
      <c r="KIM150" s="205"/>
      <c r="KIT150" s="205"/>
      <c r="KIU150" s="205"/>
      <c r="KIV150" s="205"/>
      <c r="KIW150" s="205"/>
      <c r="KIX150" s="205"/>
      <c r="KIY150" s="205"/>
      <c r="KIZ150" s="205"/>
      <c r="KJA150" s="205"/>
      <c r="KJB150" s="205"/>
      <c r="KJC150" s="205"/>
      <c r="KJD150" s="205"/>
      <c r="KJE150" s="205"/>
      <c r="KJF150" s="205"/>
      <c r="KJG150" s="205"/>
      <c r="KJH150" s="205"/>
      <c r="KJI150" s="205"/>
      <c r="KJJ150" s="205"/>
      <c r="KJK150" s="205"/>
      <c r="KJL150" s="205"/>
      <c r="KJM150" s="205"/>
      <c r="KJN150" s="205"/>
      <c r="KJO150" s="205"/>
      <c r="KJP150" s="205"/>
      <c r="KJQ150" s="205"/>
      <c r="KJR150" s="205"/>
      <c r="KJS150" s="205"/>
      <c r="KJT150" s="205"/>
      <c r="KJU150" s="205"/>
      <c r="KJV150" s="205"/>
      <c r="KJW150" s="205"/>
      <c r="KJX150" s="205"/>
      <c r="KJY150" s="205"/>
      <c r="KJZ150" s="205"/>
      <c r="KKA150" s="205"/>
      <c r="KKB150" s="205"/>
      <c r="KKC150" s="205"/>
      <c r="KKD150" s="205"/>
      <c r="KKE150" s="205"/>
      <c r="KKF150" s="205"/>
      <c r="KKG150" s="205"/>
      <c r="KKH150" s="205"/>
      <c r="KKI150" s="205"/>
      <c r="KKJ150" s="205"/>
      <c r="KKK150" s="205"/>
      <c r="KKL150" s="205"/>
      <c r="KKM150" s="205"/>
      <c r="KKN150" s="205"/>
      <c r="KKO150" s="205"/>
      <c r="KKP150" s="205"/>
      <c r="KKQ150" s="205"/>
      <c r="KKR150" s="205"/>
      <c r="KKS150" s="205"/>
      <c r="KKT150" s="205"/>
      <c r="KKU150" s="205"/>
      <c r="KKV150" s="205"/>
      <c r="KKW150" s="205"/>
      <c r="KKX150" s="205"/>
      <c r="KKY150" s="205"/>
      <c r="KKZ150" s="205"/>
      <c r="KLA150" s="205"/>
      <c r="KLB150" s="205"/>
      <c r="KLC150" s="205"/>
      <c r="KLD150" s="205"/>
      <c r="KLE150" s="205"/>
      <c r="KLF150" s="205"/>
      <c r="KLG150" s="205"/>
      <c r="KLH150" s="205"/>
      <c r="KLI150" s="205"/>
      <c r="KLJ150" s="205"/>
      <c r="KLK150" s="205"/>
      <c r="KLL150" s="205"/>
      <c r="KLM150" s="205"/>
      <c r="KLN150" s="205"/>
      <c r="KLO150" s="205"/>
      <c r="KLP150" s="205"/>
      <c r="KLQ150" s="205"/>
      <c r="KLR150" s="205"/>
      <c r="KLS150" s="205"/>
      <c r="KLT150" s="205"/>
      <c r="KLU150" s="205"/>
      <c r="KLV150" s="205"/>
      <c r="KLW150" s="205"/>
      <c r="KLX150" s="205"/>
      <c r="KLY150" s="205"/>
      <c r="KLZ150" s="205"/>
      <c r="KMA150" s="205"/>
      <c r="KMB150" s="205"/>
      <c r="KMC150" s="205"/>
      <c r="KMD150" s="205"/>
      <c r="KME150" s="205"/>
      <c r="KMF150" s="205"/>
      <c r="KMG150" s="205"/>
      <c r="KMH150" s="205"/>
      <c r="KMI150" s="205"/>
      <c r="KMJ150" s="205"/>
      <c r="KMK150" s="205"/>
      <c r="KML150" s="205"/>
      <c r="KMM150" s="205"/>
      <c r="KMN150" s="205"/>
      <c r="KMO150" s="205"/>
      <c r="KMP150" s="205"/>
      <c r="KMQ150" s="205"/>
      <c r="KMR150" s="205"/>
      <c r="KMS150" s="205"/>
      <c r="KMT150" s="205"/>
      <c r="KMU150" s="205"/>
      <c r="KMV150" s="205"/>
      <c r="KMW150" s="205"/>
      <c r="KMX150" s="205"/>
      <c r="KMY150" s="205"/>
      <c r="KMZ150" s="205"/>
      <c r="KNA150" s="205"/>
      <c r="KNB150" s="205"/>
      <c r="KNC150" s="205"/>
      <c r="KND150" s="205"/>
      <c r="KNE150" s="205"/>
      <c r="KNF150" s="205"/>
      <c r="KNG150" s="205"/>
      <c r="KNH150" s="205"/>
      <c r="KNI150" s="205"/>
      <c r="KNJ150" s="205"/>
      <c r="KNK150" s="205"/>
      <c r="KNL150" s="205"/>
      <c r="KNM150" s="205"/>
      <c r="KNN150" s="205"/>
      <c r="KNO150" s="205"/>
      <c r="KNP150" s="205"/>
      <c r="KNQ150" s="205"/>
      <c r="KNR150" s="205"/>
      <c r="KNS150" s="205"/>
      <c r="KNT150" s="205"/>
      <c r="KNU150" s="205"/>
      <c r="KNV150" s="205"/>
      <c r="KNW150" s="205"/>
      <c r="KNX150" s="205"/>
      <c r="KNY150" s="205"/>
      <c r="KNZ150" s="205"/>
      <c r="KOA150" s="205"/>
      <c r="KOB150" s="205"/>
      <c r="KOC150" s="205"/>
      <c r="KOD150" s="205"/>
      <c r="KOE150" s="205"/>
      <c r="KOF150" s="205"/>
      <c r="KOG150" s="205"/>
      <c r="KOH150" s="205"/>
      <c r="KOI150" s="205"/>
      <c r="KOJ150" s="205"/>
      <c r="KOK150" s="205"/>
      <c r="KOL150" s="205"/>
      <c r="KOM150" s="205"/>
      <c r="KON150" s="205"/>
      <c r="KOO150" s="205"/>
      <c r="KOP150" s="205"/>
      <c r="KOQ150" s="205"/>
      <c r="KOR150" s="205"/>
      <c r="KOS150" s="205"/>
      <c r="KOT150" s="205"/>
      <c r="KOU150" s="205"/>
      <c r="KOV150" s="205"/>
      <c r="KOW150" s="205"/>
      <c r="KOX150" s="205"/>
      <c r="KOY150" s="205"/>
      <c r="KOZ150" s="205"/>
      <c r="KPA150" s="205"/>
      <c r="KPB150" s="205"/>
      <c r="KPC150" s="205"/>
      <c r="KPD150" s="205"/>
      <c r="KPE150" s="205"/>
      <c r="KPF150" s="205"/>
      <c r="KPG150" s="205"/>
      <c r="KPH150" s="205"/>
      <c r="KPI150" s="205"/>
      <c r="KPJ150" s="205"/>
      <c r="KPK150" s="205"/>
      <c r="KPL150" s="205"/>
      <c r="KPM150" s="205"/>
      <c r="KPN150" s="205"/>
      <c r="KPO150" s="205"/>
      <c r="KPP150" s="205"/>
      <c r="KPQ150" s="205"/>
      <c r="KPR150" s="205"/>
      <c r="KPS150" s="205"/>
      <c r="KPT150" s="205"/>
      <c r="KPU150" s="205"/>
      <c r="KPV150" s="205"/>
      <c r="KPW150" s="205"/>
      <c r="KPX150" s="205"/>
      <c r="KPY150" s="205"/>
      <c r="KPZ150" s="205"/>
      <c r="KQA150" s="205"/>
      <c r="KQB150" s="205"/>
      <c r="KQC150" s="205"/>
      <c r="KQD150" s="205"/>
      <c r="KQE150" s="205"/>
      <c r="KQF150" s="205"/>
      <c r="KQG150" s="205"/>
      <c r="KQH150" s="205"/>
      <c r="KQI150" s="205"/>
      <c r="KQJ150" s="205"/>
      <c r="KQK150" s="205"/>
      <c r="KQL150" s="205"/>
      <c r="KQM150" s="205"/>
      <c r="KQN150" s="205"/>
      <c r="KQO150" s="205"/>
      <c r="KQP150" s="205"/>
      <c r="KQQ150" s="205"/>
      <c r="KQR150" s="205"/>
      <c r="KQS150" s="205"/>
      <c r="KQT150" s="205"/>
      <c r="KQU150" s="205"/>
      <c r="KQV150" s="205"/>
      <c r="KQW150" s="205"/>
      <c r="KQX150" s="205"/>
      <c r="KQY150" s="205"/>
      <c r="KQZ150" s="205"/>
      <c r="KRA150" s="205"/>
      <c r="KRB150" s="205"/>
      <c r="KRC150" s="205"/>
      <c r="KRD150" s="205"/>
      <c r="KRE150" s="205"/>
      <c r="KRF150" s="205"/>
      <c r="KRG150" s="205"/>
      <c r="KRH150" s="205"/>
      <c r="KRI150" s="205"/>
      <c r="KRJ150" s="205"/>
      <c r="KRK150" s="205"/>
      <c r="KRL150" s="205"/>
      <c r="KRM150" s="205"/>
      <c r="KRN150" s="205"/>
      <c r="KRO150" s="205"/>
      <c r="KRP150" s="205"/>
      <c r="KRQ150" s="205"/>
      <c r="KRR150" s="205"/>
      <c r="KRS150" s="205"/>
      <c r="KRT150" s="205"/>
      <c r="KRU150" s="205"/>
      <c r="KRV150" s="205"/>
      <c r="KRW150" s="205"/>
      <c r="KRX150" s="205"/>
      <c r="KRY150" s="205"/>
      <c r="KRZ150" s="205"/>
      <c r="KSA150" s="205"/>
      <c r="KSB150" s="205"/>
      <c r="KSC150" s="205"/>
      <c r="KSD150" s="205"/>
      <c r="KSE150" s="205"/>
      <c r="KSF150" s="205"/>
      <c r="KSG150" s="205"/>
      <c r="KSH150" s="205"/>
      <c r="KSI150" s="205"/>
      <c r="KSP150" s="205"/>
      <c r="KSQ150" s="205"/>
      <c r="KSR150" s="205"/>
      <c r="KSS150" s="205"/>
      <c r="KST150" s="205"/>
      <c r="KSU150" s="205"/>
      <c r="KSV150" s="205"/>
      <c r="KSW150" s="205"/>
      <c r="KSX150" s="205"/>
      <c r="KSY150" s="205"/>
      <c r="KSZ150" s="205"/>
      <c r="KTA150" s="205"/>
      <c r="KTB150" s="205"/>
      <c r="KTC150" s="205"/>
      <c r="KTD150" s="205"/>
      <c r="KTE150" s="205"/>
      <c r="KTF150" s="205"/>
      <c r="KTG150" s="205"/>
      <c r="KTH150" s="205"/>
      <c r="KTI150" s="205"/>
      <c r="KTJ150" s="205"/>
      <c r="KTK150" s="205"/>
      <c r="KTL150" s="205"/>
      <c r="KTM150" s="205"/>
      <c r="KTN150" s="205"/>
      <c r="KTO150" s="205"/>
      <c r="KTP150" s="205"/>
      <c r="KTQ150" s="205"/>
      <c r="KTR150" s="205"/>
      <c r="KTS150" s="205"/>
      <c r="KTT150" s="205"/>
      <c r="KTU150" s="205"/>
      <c r="KTV150" s="205"/>
      <c r="KTW150" s="205"/>
      <c r="KTX150" s="205"/>
      <c r="KTY150" s="205"/>
      <c r="KTZ150" s="205"/>
      <c r="KUA150" s="205"/>
      <c r="KUB150" s="205"/>
      <c r="KUC150" s="205"/>
      <c r="KUD150" s="205"/>
      <c r="KUE150" s="205"/>
      <c r="KUF150" s="205"/>
      <c r="KUG150" s="205"/>
      <c r="KUH150" s="205"/>
      <c r="KUI150" s="205"/>
      <c r="KUJ150" s="205"/>
      <c r="KUK150" s="205"/>
      <c r="KUL150" s="205"/>
      <c r="KUM150" s="205"/>
      <c r="KUN150" s="205"/>
      <c r="KUO150" s="205"/>
      <c r="KUP150" s="205"/>
      <c r="KUQ150" s="205"/>
      <c r="KUR150" s="205"/>
      <c r="KUS150" s="205"/>
      <c r="KUT150" s="205"/>
      <c r="KUU150" s="205"/>
      <c r="KUV150" s="205"/>
      <c r="KUW150" s="205"/>
      <c r="KUX150" s="205"/>
      <c r="KUY150" s="205"/>
      <c r="KUZ150" s="205"/>
      <c r="KVA150" s="205"/>
      <c r="KVB150" s="205"/>
      <c r="KVC150" s="205"/>
      <c r="KVD150" s="205"/>
      <c r="KVE150" s="205"/>
      <c r="KVF150" s="205"/>
      <c r="KVG150" s="205"/>
      <c r="KVH150" s="205"/>
      <c r="KVI150" s="205"/>
      <c r="KVJ150" s="205"/>
      <c r="KVK150" s="205"/>
      <c r="KVL150" s="205"/>
      <c r="KVM150" s="205"/>
      <c r="KVN150" s="205"/>
      <c r="KVO150" s="205"/>
      <c r="KVP150" s="205"/>
      <c r="KVQ150" s="205"/>
      <c r="KVR150" s="205"/>
      <c r="KVS150" s="205"/>
      <c r="KVT150" s="205"/>
      <c r="KVU150" s="205"/>
      <c r="KVV150" s="205"/>
      <c r="KVW150" s="205"/>
      <c r="KVX150" s="205"/>
      <c r="KVY150" s="205"/>
      <c r="KVZ150" s="205"/>
      <c r="KWA150" s="205"/>
      <c r="KWB150" s="205"/>
      <c r="KWC150" s="205"/>
      <c r="KWD150" s="205"/>
      <c r="KWE150" s="205"/>
      <c r="KWF150" s="205"/>
      <c r="KWG150" s="205"/>
      <c r="KWH150" s="205"/>
      <c r="KWI150" s="205"/>
      <c r="KWJ150" s="205"/>
      <c r="KWK150" s="205"/>
      <c r="KWL150" s="205"/>
      <c r="KWM150" s="205"/>
      <c r="KWN150" s="205"/>
      <c r="KWO150" s="205"/>
      <c r="KWP150" s="205"/>
      <c r="KWQ150" s="205"/>
      <c r="KWR150" s="205"/>
      <c r="KWS150" s="205"/>
      <c r="KWT150" s="205"/>
      <c r="KWU150" s="205"/>
      <c r="KWV150" s="205"/>
      <c r="KWW150" s="205"/>
      <c r="KWX150" s="205"/>
      <c r="KWY150" s="205"/>
      <c r="KWZ150" s="205"/>
      <c r="KXA150" s="205"/>
      <c r="KXB150" s="205"/>
      <c r="KXC150" s="205"/>
      <c r="KXD150" s="205"/>
      <c r="KXE150" s="205"/>
      <c r="KXF150" s="205"/>
      <c r="KXG150" s="205"/>
      <c r="KXH150" s="205"/>
      <c r="KXI150" s="205"/>
      <c r="KXJ150" s="205"/>
      <c r="KXK150" s="205"/>
      <c r="KXL150" s="205"/>
      <c r="KXM150" s="205"/>
      <c r="KXN150" s="205"/>
      <c r="KXO150" s="205"/>
      <c r="KXP150" s="205"/>
      <c r="KXQ150" s="205"/>
      <c r="KXR150" s="205"/>
      <c r="KXS150" s="205"/>
      <c r="KXT150" s="205"/>
      <c r="KXU150" s="205"/>
      <c r="KXV150" s="205"/>
      <c r="KXW150" s="205"/>
      <c r="KXX150" s="205"/>
      <c r="KXY150" s="205"/>
      <c r="KXZ150" s="205"/>
      <c r="KYA150" s="205"/>
      <c r="KYB150" s="205"/>
      <c r="KYC150" s="205"/>
      <c r="KYD150" s="205"/>
      <c r="KYE150" s="205"/>
      <c r="KYF150" s="205"/>
      <c r="KYG150" s="205"/>
      <c r="KYH150" s="205"/>
      <c r="KYI150" s="205"/>
      <c r="KYJ150" s="205"/>
      <c r="KYK150" s="205"/>
      <c r="KYL150" s="205"/>
      <c r="KYM150" s="205"/>
      <c r="KYN150" s="205"/>
      <c r="KYO150" s="205"/>
      <c r="KYP150" s="205"/>
      <c r="KYQ150" s="205"/>
      <c r="KYR150" s="205"/>
      <c r="KYS150" s="205"/>
      <c r="KYT150" s="205"/>
      <c r="KYU150" s="205"/>
      <c r="KYV150" s="205"/>
      <c r="KYW150" s="205"/>
      <c r="KYX150" s="205"/>
      <c r="KYY150" s="205"/>
      <c r="KYZ150" s="205"/>
      <c r="KZA150" s="205"/>
      <c r="KZB150" s="205"/>
      <c r="KZC150" s="205"/>
      <c r="KZD150" s="205"/>
      <c r="KZE150" s="205"/>
      <c r="KZF150" s="205"/>
      <c r="KZG150" s="205"/>
      <c r="KZH150" s="205"/>
      <c r="KZI150" s="205"/>
      <c r="KZJ150" s="205"/>
      <c r="KZK150" s="205"/>
      <c r="KZL150" s="205"/>
      <c r="KZM150" s="205"/>
      <c r="KZN150" s="205"/>
      <c r="KZO150" s="205"/>
      <c r="KZP150" s="205"/>
      <c r="KZQ150" s="205"/>
      <c r="KZR150" s="205"/>
      <c r="KZS150" s="205"/>
      <c r="KZT150" s="205"/>
      <c r="KZU150" s="205"/>
      <c r="KZV150" s="205"/>
      <c r="KZW150" s="205"/>
      <c r="KZX150" s="205"/>
      <c r="KZY150" s="205"/>
      <c r="KZZ150" s="205"/>
      <c r="LAA150" s="205"/>
      <c r="LAB150" s="205"/>
      <c r="LAC150" s="205"/>
      <c r="LAD150" s="205"/>
      <c r="LAE150" s="205"/>
      <c r="LAF150" s="205"/>
      <c r="LAG150" s="205"/>
      <c r="LAH150" s="205"/>
      <c r="LAI150" s="205"/>
      <c r="LAJ150" s="205"/>
      <c r="LAK150" s="205"/>
      <c r="LAL150" s="205"/>
      <c r="LAM150" s="205"/>
      <c r="LAN150" s="205"/>
      <c r="LAO150" s="205"/>
      <c r="LAP150" s="205"/>
      <c r="LAQ150" s="205"/>
      <c r="LAR150" s="205"/>
      <c r="LAS150" s="205"/>
      <c r="LAT150" s="205"/>
      <c r="LAU150" s="205"/>
      <c r="LAV150" s="205"/>
      <c r="LAW150" s="205"/>
      <c r="LAX150" s="205"/>
      <c r="LAY150" s="205"/>
      <c r="LAZ150" s="205"/>
      <c r="LBA150" s="205"/>
      <c r="LBB150" s="205"/>
      <c r="LBC150" s="205"/>
      <c r="LBD150" s="205"/>
      <c r="LBE150" s="205"/>
      <c r="LBF150" s="205"/>
      <c r="LBG150" s="205"/>
      <c r="LBH150" s="205"/>
      <c r="LBI150" s="205"/>
      <c r="LBJ150" s="205"/>
      <c r="LBK150" s="205"/>
      <c r="LBL150" s="205"/>
      <c r="LBM150" s="205"/>
      <c r="LBN150" s="205"/>
      <c r="LBO150" s="205"/>
      <c r="LBP150" s="205"/>
      <c r="LBQ150" s="205"/>
      <c r="LBR150" s="205"/>
      <c r="LBS150" s="205"/>
      <c r="LBT150" s="205"/>
      <c r="LBU150" s="205"/>
      <c r="LBV150" s="205"/>
      <c r="LBW150" s="205"/>
      <c r="LBX150" s="205"/>
      <c r="LBY150" s="205"/>
      <c r="LBZ150" s="205"/>
      <c r="LCA150" s="205"/>
      <c r="LCB150" s="205"/>
      <c r="LCC150" s="205"/>
      <c r="LCD150" s="205"/>
      <c r="LCE150" s="205"/>
      <c r="LCL150" s="205"/>
      <c r="LCM150" s="205"/>
      <c r="LCN150" s="205"/>
      <c r="LCO150" s="205"/>
      <c r="LCP150" s="205"/>
      <c r="LCQ150" s="205"/>
      <c r="LCR150" s="205"/>
      <c r="LCS150" s="205"/>
      <c r="LCT150" s="205"/>
      <c r="LCU150" s="205"/>
      <c r="LCV150" s="205"/>
      <c r="LCW150" s="205"/>
      <c r="LCX150" s="205"/>
      <c r="LCY150" s="205"/>
      <c r="LCZ150" s="205"/>
      <c r="LDA150" s="205"/>
      <c r="LDB150" s="205"/>
      <c r="LDC150" s="205"/>
      <c r="LDD150" s="205"/>
      <c r="LDE150" s="205"/>
      <c r="LDF150" s="205"/>
      <c r="LDG150" s="205"/>
      <c r="LDH150" s="205"/>
      <c r="LDI150" s="205"/>
      <c r="LDJ150" s="205"/>
      <c r="LDK150" s="205"/>
      <c r="LDL150" s="205"/>
      <c r="LDM150" s="205"/>
      <c r="LDN150" s="205"/>
      <c r="LDO150" s="205"/>
      <c r="LDP150" s="205"/>
      <c r="LDQ150" s="205"/>
      <c r="LDR150" s="205"/>
      <c r="LDS150" s="205"/>
      <c r="LDT150" s="205"/>
      <c r="LDU150" s="205"/>
      <c r="LDV150" s="205"/>
      <c r="LDW150" s="205"/>
      <c r="LDX150" s="205"/>
      <c r="LDY150" s="205"/>
      <c r="LDZ150" s="205"/>
      <c r="LEA150" s="205"/>
      <c r="LEB150" s="205"/>
      <c r="LEC150" s="205"/>
      <c r="LED150" s="205"/>
      <c r="LEE150" s="205"/>
      <c r="LEF150" s="205"/>
      <c r="LEG150" s="205"/>
      <c r="LEH150" s="205"/>
      <c r="LEI150" s="205"/>
      <c r="LEJ150" s="205"/>
      <c r="LEK150" s="205"/>
      <c r="LEL150" s="205"/>
      <c r="LEM150" s="205"/>
      <c r="LEN150" s="205"/>
      <c r="LEO150" s="205"/>
      <c r="LEP150" s="205"/>
      <c r="LEQ150" s="205"/>
      <c r="LER150" s="205"/>
      <c r="LES150" s="205"/>
      <c r="LET150" s="205"/>
      <c r="LEU150" s="205"/>
      <c r="LEV150" s="205"/>
      <c r="LEW150" s="205"/>
      <c r="LEX150" s="205"/>
      <c r="LEY150" s="205"/>
      <c r="LEZ150" s="205"/>
      <c r="LFA150" s="205"/>
      <c r="LFB150" s="205"/>
      <c r="LFC150" s="205"/>
      <c r="LFD150" s="205"/>
      <c r="LFE150" s="205"/>
      <c r="LFF150" s="205"/>
      <c r="LFG150" s="205"/>
      <c r="LFH150" s="205"/>
      <c r="LFI150" s="205"/>
      <c r="LFJ150" s="205"/>
      <c r="LFK150" s="205"/>
      <c r="LFL150" s="205"/>
      <c r="LFM150" s="205"/>
      <c r="LFN150" s="205"/>
      <c r="LFO150" s="205"/>
      <c r="LFP150" s="205"/>
      <c r="LFQ150" s="205"/>
      <c r="LFR150" s="205"/>
      <c r="LFS150" s="205"/>
      <c r="LFT150" s="205"/>
      <c r="LFU150" s="205"/>
      <c r="LFV150" s="205"/>
      <c r="LFW150" s="205"/>
      <c r="LFX150" s="205"/>
      <c r="LFY150" s="205"/>
      <c r="LFZ150" s="205"/>
      <c r="LGA150" s="205"/>
      <c r="LGB150" s="205"/>
      <c r="LGC150" s="205"/>
      <c r="LGD150" s="205"/>
      <c r="LGE150" s="205"/>
      <c r="LGF150" s="205"/>
      <c r="LGG150" s="205"/>
      <c r="LGH150" s="205"/>
      <c r="LGI150" s="205"/>
      <c r="LGJ150" s="205"/>
      <c r="LGK150" s="205"/>
      <c r="LGL150" s="205"/>
      <c r="LGM150" s="205"/>
      <c r="LGN150" s="205"/>
      <c r="LGO150" s="205"/>
      <c r="LGP150" s="205"/>
      <c r="LGQ150" s="205"/>
      <c r="LGR150" s="205"/>
      <c r="LGS150" s="205"/>
      <c r="LGT150" s="205"/>
      <c r="LGU150" s="205"/>
      <c r="LGV150" s="205"/>
      <c r="LGW150" s="205"/>
      <c r="LGX150" s="205"/>
      <c r="LGY150" s="205"/>
      <c r="LGZ150" s="205"/>
      <c r="LHA150" s="205"/>
      <c r="LHB150" s="205"/>
      <c r="LHC150" s="205"/>
      <c r="LHD150" s="205"/>
      <c r="LHE150" s="205"/>
      <c r="LHF150" s="205"/>
      <c r="LHG150" s="205"/>
      <c r="LHH150" s="205"/>
      <c r="LHI150" s="205"/>
      <c r="LHJ150" s="205"/>
      <c r="LHK150" s="205"/>
      <c r="LHL150" s="205"/>
      <c r="LHM150" s="205"/>
      <c r="LHN150" s="205"/>
      <c r="LHO150" s="205"/>
      <c r="LHP150" s="205"/>
      <c r="LHQ150" s="205"/>
      <c r="LHR150" s="205"/>
      <c r="LHS150" s="205"/>
      <c r="LHT150" s="205"/>
      <c r="LHU150" s="205"/>
      <c r="LHV150" s="205"/>
      <c r="LHW150" s="205"/>
      <c r="LHX150" s="205"/>
      <c r="LHY150" s="205"/>
      <c r="LHZ150" s="205"/>
      <c r="LIA150" s="205"/>
      <c r="LIB150" s="205"/>
      <c r="LIC150" s="205"/>
      <c r="LID150" s="205"/>
      <c r="LIE150" s="205"/>
      <c r="LIF150" s="205"/>
      <c r="LIG150" s="205"/>
      <c r="LIH150" s="205"/>
      <c r="LII150" s="205"/>
      <c r="LIJ150" s="205"/>
      <c r="LIK150" s="205"/>
      <c r="LIL150" s="205"/>
      <c r="LIM150" s="205"/>
      <c r="LIN150" s="205"/>
      <c r="LIO150" s="205"/>
      <c r="LIP150" s="205"/>
      <c r="LIQ150" s="205"/>
      <c r="LIR150" s="205"/>
      <c r="LIS150" s="205"/>
      <c r="LIT150" s="205"/>
      <c r="LIU150" s="205"/>
      <c r="LIV150" s="205"/>
      <c r="LIW150" s="205"/>
      <c r="LIX150" s="205"/>
      <c r="LIY150" s="205"/>
      <c r="LIZ150" s="205"/>
      <c r="LJA150" s="205"/>
      <c r="LJB150" s="205"/>
      <c r="LJC150" s="205"/>
      <c r="LJD150" s="205"/>
      <c r="LJE150" s="205"/>
      <c r="LJF150" s="205"/>
      <c r="LJG150" s="205"/>
      <c r="LJH150" s="205"/>
      <c r="LJI150" s="205"/>
      <c r="LJJ150" s="205"/>
      <c r="LJK150" s="205"/>
      <c r="LJL150" s="205"/>
      <c r="LJM150" s="205"/>
      <c r="LJN150" s="205"/>
      <c r="LJO150" s="205"/>
      <c r="LJP150" s="205"/>
      <c r="LJQ150" s="205"/>
      <c r="LJR150" s="205"/>
      <c r="LJS150" s="205"/>
      <c r="LJT150" s="205"/>
      <c r="LJU150" s="205"/>
      <c r="LJV150" s="205"/>
      <c r="LJW150" s="205"/>
      <c r="LJX150" s="205"/>
      <c r="LJY150" s="205"/>
      <c r="LJZ150" s="205"/>
      <c r="LKA150" s="205"/>
      <c r="LKB150" s="205"/>
      <c r="LKC150" s="205"/>
      <c r="LKD150" s="205"/>
      <c r="LKE150" s="205"/>
      <c r="LKF150" s="205"/>
      <c r="LKG150" s="205"/>
      <c r="LKH150" s="205"/>
      <c r="LKI150" s="205"/>
      <c r="LKJ150" s="205"/>
      <c r="LKK150" s="205"/>
      <c r="LKL150" s="205"/>
      <c r="LKM150" s="205"/>
      <c r="LKN150" s="205"/>
      <c r="LKO150" s="205"/>
      <c r="LKP150" s="205"/>
      <c r="LKQ150" s="205"/>
      <c r="LKR150" s="205"/>
      <c r="LKS150" s="205"/>
      <c r="LKT150" s="205"/>
      <c r="LKU150" s="205"/>
      <c r="LKV150" s="205"/>
      <c r="LKW150" s="205"/>
      <c r="LKX150" s="205"/>
      <c r="LKY150" s="205"/>
      <c r="LKZ150" s="205"/>
      <c r="LLA150" s="205"/>
      <c r="LLB150" s="205"/>
      <c r="LLC150" s="205"/>
      <c r="LLD150" s="205"/>
      <c r="LLE150" s="205"/>
      <c r="LLF150" s="205"/>
      <c r="LLG150" s="205"/>
      <c r="LLH150" s="205"/>
      <c r="LLI150" s="205"/>
      <c r="LLJ150" s="205"/>
      <c r="LLK150" s="205"/>
      <c r="LLL150" s="205"/>
      <c r="LLM150" s="205"/>
      <c r="LLN150" s="205"/>
      <c r="LLO150" s="205"/>
      <c r="LLP150" s="205"/>
      <c r="LLQ150" s="205"/>
      <c r="LLR150" s="205"/>
      <c r="LLS150" s="205"/>
      <c r="LLT150" s="205"/>
      <c r="LLU150" s="205"/>
      <c r="LLV150" s="205"/>
      <c r="LLW150" s="205"/>
      <c r="LLX150" s="205"/>
      <c r="LLY150" s="205"/>
      <c r="LLZ150" s="205"/>
      <c r="LMA150" s="205"/>
      <c r="LMH150" s="205"/>
      <c r="LMI150" s="205"/>
      <c r="LMJ150" s="205"/>
      <c r="LMK150" s="205"/>
      <c r="LML150" s="205"/>
      <c r="LMM150" s="205"/>
      <c r="LMN150" s="205"/>
      <c r="LMO150" s="205"/>
      <c r="LMP150" s="205"/>
      <c r="LMQ150" s="205"/>
      <c r="LMR150" s="205"/>
      <c r="LMS150" s="205"/>
      <c r="LMT150" s="205"/>
      <c r="LMU150" s="205"/>
      <c r="LMV150" s="205"/>
      <c r="LMW150" s="205"/>
      <c r="LMX150" s="205"/>
      <c r="LMY150" s="205"/>
      <c r="LMZ150" s="205"/>
      <c r="LNA150" s="205"/>
      <c r="LNB150" s="205"/>
      <c r="LNC150" s="205"/>
      <c r="LND150" s="205"/>
      <c r="LNE150" s="205"/>
      <c r="LNF150" s="205"/>
      <c r="LNG150" s="205"/>
      <c r="LNH150" s="205"/>
      <c r="LNI150" s="205"/>
      <c r="LNJ150" s="205"/>
      <c r="LNK150" s="205"/>
      <c r="LNL150" s="205"/>
      <c r="LNM150" s="205"/>
      <c r="LNN150" s="205"/>
      <c r="LNO150" s="205"/>
      <c r="LNP150" s="205"/>
      <c r="LNQ150" s="205"/>
      <c r="LNR150" s="205"/>
      <c r="LNS150" s="205"/>
      <c r="LNT150" s="205"/>
      <c r="LNU150" s="205"/>
      <c r="LNV150" s="205"/>
      <c r="LNW150" s="205"/>
      <c r="LNX150" s="205"/>
      <c r="LNY150" s="205"/>
      <c r="LNZ150" s="205"/>
      <c r="LOA150" s="205"/>
      <c r="LOB150" s="205"/>
      <c r="LOC150" s="205"/>
      <c r="LOD150" s="205"/>
      <c r="LOE150" s="205"/>
      <c r="LOF150" s="205"/>
      <c r="LOG150" s="205"/>
      <c r="LOH150" s="205"/>
      <c r="LOI150" s="205"/>
      <c r="LOJ150" s="205"/>
      <c r="LOK150" s="205"/>
      <c r="LOL150" s="205"/>
      <c r="LOM150" s="205"/>
      <c r="LON150" s="205"/>
      <c r="LOO150" s="205"/>
      <c r="LOP150" s="205"/>
      <c r="LOQ150" s="205"/>
      <c r="LOR150" s="205"/>
      <c r="LOS150" s="205"/>
      <c r="LOT150" s="205"/>
      <c r="LOU150" s="205"/>
      <c r="LOV150" s="205"/>
      <c r="LOW150" s="205"/>
      <c r="LOX150" s="205"/>
      <c r="LOY150" s="205"/>
      <c r="LOZ150" s="205"/>
      <c r="LPA150" s="205"/>
      <c r="LPB150" s="205"/>
      <c r="LPC150" s="205"/>
      <c r="LPD150" s="205"/>
      <c r="LPE150" s="205"/>
      <c r="LPF150" s="205"/>
      <c r="LPG150" s="205"/>
      <c r="LPH150" s="205"/>
      <c r="LPI150" s="205"/>
      <c r="LPJ150" s="205"/>
      <c r="LPK150" s="205"/>
      <c r="LPL150" s="205"/>
      <c r="LPM150" s="205"/>
      <c r="LPN150" s="205"/>
      <c r="LPO150" s="205"/>
      <c r="LPP150" s="205"/>
      <c r="LPQ150" s="205"/>
      <c r="LPR150" s="205"/>
      <c r="LPS150" s="205"/>
      <c r="LPT150" s="205"/>
      <c r="LPU150" s="205"/>
      <c r="LPV150" s="205"/>
      <c r="LPW150" s="205"/>
      <c r="LPX150" s="205"/>
      <c r="LPY150" s="205"/>
      <c r="LPZ150" s="205"/>
      <c r="LQA150" s="205"/>
      <c r="LQB150" s="205"/>
      <c r="LQC150" s="205"/>
      <c r="LQD150" s="205"/>
      <c r="LQE150" s="205"/>
      <c r="LQF150" s="205"/>
      <c r="LQG150" s="205"/>
      <c r="LQH150" s="205"/>
      <c r="LQI150" s="205"/>
      <c r="LQJ150" s="205"/>
      <c r="LQK150" s="205"/>
      <c r="LQL150" s="205"/>
      <c r="LQM150" s="205"/>
      <c r="LQN150" s="205"/>
      <c r="LQO150" s="205"/>
      <c r="LQP150" s="205"/>
      <c r="LQQ150" s="205"/>
      <c r="LQR150" s="205"/>
      <c r="LQS150" s="205"/>
      <c r="LQT150" s="205"/>
      <c r="LQU150" s="205"/>
      <c r="LQV150" s="205"/>
      <c r="LQW150" s="205"/>
      <c r="LQX150" s="205"/>
      <c r="LQY150" s="205"/>
      <c r="LQZ150" s="205"/>
      <c r="LRA150" s="205"/>
      <c r="LRB150" s="205"/>
      <c r="LRC150" s="205"/>
      <c r="LRD150" s="205"/>
      <c r="LRE150" s="205"/>
      <c r="LRF150" s="205"/>
      <c r="LRG150" s="205"/>
      <c r="LRH150" s="205"/>
      <c r="LRI150" s="205"/>
      <c r="LRJ150" s="205"/>
      <c r="LRK150" s="205"/>
      <c r="LRL150" s="205"/>
      <c r="LRM150" s="205"/>
      <c r="LRN150" s="205"/>
      <c r="LRO150" s="205"/>
      <c r="LRP150" s="205"/>
      <c r="LRQ150" s="205"/>
      <c r="LRR150" s="205"/>
      <c r="LRS150" s="205"/>
      <c r="LRT150" s="205"/>
      <c r="LRU150" s="205"/>
      <c r="LRV150" s="205"/>
      <c r="LRW150" s="205"/>
      <c r="LRX150" s="205"/>
      <c r="LRY150" s="205"/>
      <c r="LRZ150" s="205"/>
      <c r="LSA150" s="205"/>
      <c r="LSB150" s="205"/>
      <c r="LSC150" s="205"/>
      <c r="LSD150" s="205"/>
      <c r="LSE150" s="205"/>
      <c r="LSF150" s="205"/>
      <c r="LSG150" s="205"/>
      <c r="LSH150" s="205"/>
      <c r="LSI150" s="205"/>
      <c r="LSJ150" s="205"/>
      <c r="LSK150" s="205"/>
      <c r="LSL150" s="205"/>
      <c r="LSM150" s="205"/>
      <c r="LSN150" s="205"/>
      <c r="LSO150" s="205"/>
      <c r="LSP150" s="205"/>
      <c r="LSQ150" s="205"/>
      <c r="LSR150" s="205"/>
      <c r="LSS150" s="205"/>
      <c r="LST150" s="205"/>
      <c r="LSU150" s="205"/>
      <c r="LSV150" s="205"/>
      <c r="LSW150" s="205"/>
      <c r="LSX150" s="205"/>
      <c r="LSY150" s="205"/>
      <c r="LSZ150" s="205"/>
      <c r="LTA150" s="205"/>
      <c r="LTB150" s="205"/>
      <c r="LTC150" s="205"/>
      <c r="LTD150" s="205"/>
      <c r="LTE150" s="205"/>
      <c r="LTF150" s="205"/>
      <c r="LTG150" s="205"/>
      <c r="LTH150" s="205"/>
      <c r="LTI150" s="205"/>
      <c r="LTJ150" s="205"/>
      <c r="LTK150" s="205"/>
      <c r="LTL150" s="205"/>
      <c r="LTM150" s="205"/>
      <c r="LTN150" s="205"/>
      <c r="LTO150" s="205"/>
      <c r="LTP150" s="205"/>
      <c r="LTQ150" s="205"/>
      <c r="LTR150" s="205"/>
      <c r="LTS150" s="205"/>
      <c r="LTT150" s="205"/>
      <c r="LTU150" s="205"/>
      <c r="LTV150" s="205"/>
      <c r="LTW150" s="205"/>
      <c r="LTX150" s="205"/>
      <c r="LTY150" s="205"/>
      <c r="LTZ150" s="205"/>
      <c r="LUA150" s="205"/>
      <c r="LUB150" s="205"/>
      <c r="LUC150" s="205"/>
      <c r="LUD150" s="205"/>
      <c r="LUE150" s="205"/>
      <c r="LUF150" s="205"/>
      <c r="LUG150" s="205"/>
      <c r="LUH150" s="205"/>
      <c r="LUI150" s="205"/>
      <c r="LUJ150" s="205"/>
      <c r="LUK150" s="205"/>
      <c r="LUL150" s="205"/>
      <c r="LUM150" s="205"/>
      <c r="LUN150" s="205"/>
      <c r="LUO150" s="205"/>
      <c r="LUP150" s="205"/>
      <c r="LUQ150" s="205"/>
      <c r="LUR150" s="205"/>
      <c r="LUS150" s="205"/>
      <c r="LUT150" s="205"/>
      <c r="LUU150" s="205"/>
      <c r="LUV150" s="205"/>
      <c r="LUW150" s="205"/>
      <c r="LUX150" s="205"/>
      <c r="LUY150" s="205"/>
      <c r="LUZ150" s="205"/>
      <c r="LVA150" s="205"/>
      <c r="LVB150" s="205"/>
      <c r="LVC150" s="205"/>
      <c r="LVD150" s="205"/>
      <c r="LVE150" s="205"/>
      <c r="LVF150" s="205"/>
      <c r="LVG150" s="205"/>
      <c r="LVH150" s="205"/>
      <c r="LVI150" s="205"/>
      <c r="LVJ150" s="205"/>
      <c r="LVK150" s="205"/>
      <c r="LVL150" s="205"/>
      <c r="LVM150" s="205"/>
      <c r="LVN150" s="205"/>
      <c r="LVO150" s="205"/>
      <c r="LVP150" s="205"/>
      <c r="LVQ150" s="205"/>
      <c r="LVR150" s="205"/>
      <c r="LVS150" s="205"/>
      <c r="LVT150" s="205"/>
      <c r="LVU150" s="205"/>
      <c r="LVV150" s="205"/>
      <c r="LVW150" s="205"/>
      <c r="LWD150" s="205"/>
      <c r="LWE150" s="205"/>
      <c r="LWF150" s="205"/>
      <c r="LWG150" s="205"/>
      <c r="LWH150" s="205"/>
      <c r="LWI150" s="205"/>
      <c r="LWJ150" s="205"/>
      <c r="LWK150" s="205"/>
      <c r="LWL150" s="205"/>
      <c r="LWM150" s="205"/>
      <c r="LWN150" s="205"/>
      <c r="LWO150" s="205"/>
      <c r="LWP150" s="205"/>
      <c r="LWQ150" s="205"/>
      <c r="LWR150" s="205"/>
      <c r="LWS150" s="205"/>
      <c r="LWT150" s="205"/>
      <c r="LWU150" s="205"/>
      <c r="LWV150" s="205"/>
      <c r="LWW150" s="205"/>
      <c r="LWX150" s="205"/>
      <c r="LWY150" s="205"/>
      <c r="LWZ150" s="205"/>
      <c r="LXA150" s="205"/>
      <c r="LXB150" s="205"/>
      <c r="LXC150" s="205"/>
      <c r="LXD150" s="205"/>
      <c r="LXE150" s="205"/>
      <c r="LXF150" s="205"/>
      <c r="LXG150" s="205"/>
      <c r="LXH150" s="205"/>
      <c r="LXI150" s="205"/>
      <c r="LXJ150" s="205"/>
      <c r="LXK150" s="205"/>
      <c r="LXL150" s="205"/>
      <c r="LXM150" s="205"/>
      <c r="LXN150" s="205"/>
      <c r="LXO150" s="205"/>
      <c r="LXP150" s="205"/>
      <c r="LXQ150" s="205"/>
      <c r="LXR150" s="205"/>
      <c r="LXS150" s="205"/>
      <c r="LXT150" s="205"/>
      <c r="LXU150" s="205"/>
      <c r="LXV150" s="205"/>
      <c r="LXW150" s="205"/>
      <c r="LXX150" s="205"/>
      <c r="LXY150" s="205"/>
      <c r="LXZ150" s="205"/>
      <c r="LYA150" s="205"/>
      <c r="LYB150" s="205"/>
      <c r="LYC150" s="205"/>
      <c r="LYD150" s="205"/>
      <c r="LYE150" s="205"/>
      <c r="LYF150" s="205"/>
      <c r="LYG150" s="205"/>
      <c r="LYH150" s="205"/>
      <c r="LYI150" s="205"/>
      <c r="LYJ150" s="205"/>
      <c r="LYK150" s="205"/>
      <c r="LYL150" s="205"/>
      <c r="LYM150" s="205"/>
      <c r="LYN150" s="205"/>
      <c r="LYO150" s="205"/>
      <c r="LYP150" s="205"/>
      <c r="LYQ150" s="205"/>
      <c r="LYR150" s="205"/>
      <c r="LYS150" s="205"/>
      <c r="LYT150" s="205"/>
      <c r="LYU150" s="205"/>
      <c r="LYV150" s="205"/>
      <c r="LYW150" s="205"/>
      <c r="LYX150" s="205"/>
      <c r="LYY150" s="205"/>
      <c r="LYZ150" s="205"/>
      <c r="LZA150" s="205"/>
      <c r="LZB150" s="205"/>
      <c r="LZC150" s="205"/>
      <c r="LZD150" s="205"/>
      <c r="LZE150" s="205"/>
      <c r="LZF150" s="205"/>
      <c r="LZG150" s="205"/>
      <c r="LZH150" s="205"/>
      <c r="LZI150" s="205"/>
      <c r="LZJ150" s="205"/>
      <c r="LZK150" s="205"/>
      <c r="LZL150" s="205"/>
      <c r="LZM150" s="205"/>
      <c r="LZN150" s="205"/>
      <c r="LZO150" s="205"/>
      <c r="LZP150" s="205"/>
      <c r="LZQ150" s="205"/>
      <c r="LZR150" s="205"/>
      <c r="LZS150" s="205"/>
      <c r="LZT150" s="205"/>
      <c r="LZU150" s="205"/>
      <c r="LZV150" s="205"/>
      <c r="LZW150" s="205"/>
      <c r="LZX150" s="205"/>
      <c r="LZY150" s="205"/>
      <c r="LZZ150" s="205"/>
      <c r="MAA150" s="205"/>
      <c r="MAB150" s="205"/>
      <c r="MAC150" s="205"/>
      <c r="MAD150" s="205"/>
      <c r="MAE150" s="205"/>
      <c r="MAF150" s="205"/>
      <c r="MAG150" s="205"/>
      <c r="MAH150" s="205"/>
      <c r="MAI150" s="205"/>
      <c r="MAJ150" s="205"/>
      <c r="MAK150" s="205"/>
      <c r="MAL150" s="205"/>
      <c r="MAM150" s="205"/>
      <c r="MAN150" s="205"/>
      <c r="MAO150" s="205"/>
      <c r="MAP150" s="205"/>
      <c r="MAQ150" s="205"/>
      <c r="MAR150" s="205"/>
      <c r="MAS150" s="205"/>
      <c r="MAT150" s="205"/>
      <c r="MAU150" s="205"/>
      <c r="MAV150" s="205"/>
      <c r="MAW150" s="205"/>
      <c r="MAX150" s="205"/>
      <c r="MAY150" s="205"/>
      <c r="MAZ150" s="205"/>
      <c r="MBA150" s="205"/>
      <c r="MBB150" s="205"/>
      <c r="MBC150" s="205"/>
      <c r="MBD150" s="205"/>
      <c r="MBE150" s="205"/>
      <c r="MBF150" s="205"/>
      <c r="MBG150" s="205"/>
      <c r="MBH150" s="205"/>
      <c r="MBI150" s="205"/>
      <c r="MBJ150" s="205"/>
      <c r="MBK150" s="205"/>
      <c r="MBL150" s="205"/>
      <c r="MBM150" s="205"/>
      <c r="MBN150" s="205"/>
      <c r="MBO150" s="205"/>
      <c r="MBP150" s="205"/>
      <c r="MBQ150" s="205"/>
      <c r="MBR150" s="205"/>
      <c r="MBS150" s="205"/>
      <c r="MBT150" s="205"/>
      <c r="MBU150" s="205"/>
      <c r="MBV150" s="205"/>
      <c r="MBW150" s="205"/>
      <c r="MBX150" s="205"/>
      <c r="MBY150" s="205"/>
      <c r="MBZ150" s="205"/>
      <c r="MCA150" s="205"/>
      <c r="MCB150" s="205"/>
      <c r="MCC150" s="205"/>
      <c r="MCD150" s="205"/>
      <c r="MCE150" s="205"/>
      <c r="MCF150" s="205"/>
      <c r="MCG150" s="205"/>
      <c r="MCH150" s="205"/>
      <c r="MCI150" s="205"/>
      <c r="MCJ150" s="205"/>
      <c r="MCK150" s="205"/>
      <c r="MCL150" s="205"/>
      <c r="MCM150" s="205"/>
      <c r="MCN150" s="205"/>
      <c r="MCO150" s="205"/>
      <c r="MCP150" s="205"/>
      <c r="MCQ150" s="205"/>
      <c r="MCR150" s="205"/>
      <c r="MCS150" s="205"/>
      <c r="MCT150" s="205"/>
      <c r="MCU150" s="205"/>
      <c r="MCV150" s="205"/>
      <c r="MCW150" s="205"/>
      <c r="MCX150" s="205"/>
      <c r="MCY150" s="205"/>
      <c r="MCZ150" s="205"/>
      <c r="MDA150" s="205"/>
      <c r="MDB150" s="205"/>
      <c r="MDC150" s="205"/>
      <c r="MDD150" s="205"/>
      <c r="MDE150" s="205"/>
      <c r="MDF150" s="205"/>
      <c r="MDG150" s="205"/>
      <c r="MDH150" s="205"/>
      <c r="MDI150" s="205"/>
      <c r="MDJ150" s="205"/>
      <c r="MDK150" s="205"/>
      <c r="MDL150" s="205"/>
      <c r="MDM150" s="205"/>
      <c r="MDN150" s="205"/>
      <c r="MDO150" s="205"/>
      <c r="MDP150" s="205"/>
      <c r="MDQ150" s="205"/>
      <c r="MDR150" s="205"/>
      <c r="MDS150" s="205"/>
      <c r="MDT150" s="205"/>
      <c r="MDU150" s="205"/>
      <c r="MDV150" s="205"/>
      <c r="MDW150" s="205"/>
      <c r="MDX150" s="205"/>
      <c r="MDY150" s="205"/>
      <c r="MDZ150" s="205"/>
      <c r="MEA150" s="205"/>
      <c r="MEB150" s="205"/>
      <c r="MEC150" s="205"/>
      <c r="MED150" s="205"/>
      <c r="MEE150" s="205"/>
      <c r="MEF150" s="205"/>
      <c r="MEG150" s="205"/>
      <c r="MEH150" s="205"/>
      <c r="MEI150" s="205"/>
      <c r="MEJ150" s="205"/>
      <c r="MEK150" s="205"/>
      <c r="MEL150" s="205"/>
      <c r="MEM150" s="205"/>
      <c r="MEN150" s="205"/>
      <c r="MEO150" s="205"/>
      <c r="MEP150" s="205"/>
      <c r="MEQ150" s="205"/>
      <c r="MER150" s="205"/>
      <c r="MES150" s="205"/>
      <c r="MET150" s="205"/>
      <c r="MEU150" s="205"/>
      <c r="MEV150" s="205"/>
      <c r="MEW150" s="205"/>
      <c r="MEX150" s="205"/>
      <c r="MEY150" s="205"/>
      <c r="MEZ150" s="205"/>
      <c r="MFA150" s="205"/>
      <c r="MFB150" s="205"/>
      <c r="MFC150" s="205"/>
      <c r="MFD150" s="205"/>
      <c r="MFE150" s="205"/>
      <c r="MFF150" s="205"/>
      <c r="MFG150" s="205"/>
      <c r="MFH150" s="205"/>
      <c r="MFI150" s="205"/>
      <c r="MFJ150" s="205"/>
      <c r="MFK150" s="205"/>
      <c r="MFL150" s="205"/>
      <c r="MFM150" s="205"/>
      <c r="MFN150" s="205"/>
      <c r="MFO150" s="205"/>
      <c r="MFP150" s="205"/>
      <c r="MFQ150" s="205"/>
      <c r="MFR150" s="205"/>
      <c r="MFS150" s="205"/>
      <c r="MFZ150" s="205"/>
      <c r="MGA150" s="205"/>
      <c r="MGB150" s="205"/>
      <c r="MGC150" s="205"/>
      <c r="MGD150" s="205"/>
      <c r="MGE150" s="205"/>
      <c r="MGF150" s="205"/>
      <c r="MGG150" s="205"/>
      <c r="MGH150" s="205"/>
      <c r="MGI150" s="205"/>
      <c r="MGJ150" s="205"/>
      <c r="MGK150" s="205"/>
      <c r="MGL150" s="205"/>
      <c r="MGM150" s="205"/>
      <c r="MGN150" s="205"/>
      <c r="MGO150" s="205"/>
      <c r="MGP150" s="205"/>
      <c r="MGQ150" s="205"/>
      <c r="MGR150" s="205"/>
      <c r="MGS150" s="205"/>
      <c r="MGT150" s="205"/>
      <c r="MGU150" s="205"/>
      <c r="MGV150" s="205"/>
      <c r="MGW150" s="205"/>
      <c r="MGX150" s="205"/>
      <c r="MGY150" s="205"/>
      <c r="MGZ150" s="205"/>
      <c r="MHA150" s="205"/>
      <c r="MHB150" s="205"/>
      <c r="MHC150" s="205"/>
      <c r="MHD150" s="205"/>
      <c r="MHE150" s="205"/>
      <c r="MHF150" s="205"/>
      <c r="MHG150" s="205"/>
      <c r="MHH150" s="205"/>
      <c r="MHI150" s="205"/>
      <c r="MHJ150" s="205"/>
      <c r="MHK150" s="205"/>
      <c r="MHL150" s="205"/>
      <c r="MHM150" s="205"/>
      <c r="MHN150" s="205"/>
      <c r="MHO150" s="205"/>
      <c r="MHP150" s="205"/>
      <c r="MHQ150" s="205"/>
      <c r="MHR150" s="205"/>
      <c r="MHS150" s="205"/>
      <c r="MHT150" s="205"/>
      <c r="MHU150" s="205"/>
      <c r="MHV150" s="205"/>
      <c r="MHW150" s="205"/>
      <c r="MHX150" s="205"/>
      <c r="MHY150" s="205"/>
      <c r="MHZ150" s="205"/>
      <c r="MIA150" s="205"/>
      <c r="MIB150" s="205"/>
      <c r="MIC150" s="205"/>
      <c r="MID150" s="205"/>
      <c r="MIE150" s="205"/>
      <c r="MIF150" s="205"/>
      <c r="MIG150" s="205"/>
      <c r="MIH150" s="205"/>
      <c r="MII150" s="205"/>
      <c r="MIJ150" s="205"/>
      <c r="MIK150" s="205"/>
      <c r="MIL150" s="205"/>
      <c r="MIM150" s="205"/>
      <c r="MIN150" s="205"/>
      <c r="MIO150" s="205"/>
      <c r="MIP150" s="205"/>
      <c r="MIQ150" s="205"/>
      <c r="MIR150" s="205"/>
      <c r="MIS150" s="205"/>
      <c r="MIT150" s="205"/>
      <c r="MIU150" s="205"/>
      <c r="MIV150" s="205"/>
      <c r="MIW150" s="205"/>
      <c r="MIX150" s="205"/>
      <c r="MIY150" s="205"/>
      <c r="MIZ150" s="205"/>
      <c r="MJA150" s="205"/>
      <c r="MJB150" s="205"/>
      <c r="MJC150" s="205"/>
      <c r="MJD150" s="205"/>
      <c r="MJE150" s="205"/>
      <c r="MJF150" s="205"/>
      <c r="MJG150" s="205"/>
      <c r="MJH150" s="205"/>
      <c r="MJI150" s="205"/>
      <c r="MJJ150" s="205"/>
      <c r="MJK150" s="205"/>
      <c r="MJL150" s="205"/>
      <c r="MJM150" s="205"/>
      <c r="MJN150" s="205"/>
      <c r="MJO150" s="205"/>
      <c r="MJP150" s="205"/>
      <c r="MJQ150" s="205"/>
      <c r="MJR150" s="205"/>
      <c r="MJS150" s="205"/>
      <c r="MJT150" s="205"/>
      <c r="MJU150" s="205"/>
      <c r="MJV150" s="205"/>
      <c r="MJW150" s="205"/>
      <c r="MJX150" s="205"/>
      <c r="MJY150" s="205"/>
      <c r="MJZ150" s="205"/>
      <c r="MKA150" s="205"/>
      <c r="MKB150" s="205"/>
      <c r="MKC150" s="205"/>
      <c r="MKD150" s="205"/>
      <c r="MKE150" s="205"/>
      <c r="MKF150" s="205"/>
      <c r="MKG150" s="205"/>
      <c r="MKH150" s="205"/>
      <c r="MKI150" s="205"/>
      <c r="MKJ150" s="205"/>
      <c r="MKK150" s="205"/>
      <c r="MKL150" s="205"/>
      <c r="MKM150" s="205"/>
      <c r="MKN150" s="205"/>
      <c r="MKO150" s="205"/>
      <c r="MKP150" s="205"/>
      <c r="MKQ150" s="205"/>
      <c r="MKR150" s="205"/>
      <c r="MKS150" s="205"/>
      <c r="MKT150" s="205"/>
      <c r="MKU150" s="205"/>
      <c r="MKV150" s="205"/>
      <c r="MKW150" s="205"/>
      <c r="MKX150" s="205"/>
      <c r="MKY150" s="205"/>
      <c r="MKZ150" s="205"/>
      <c r="MLA150" s="205"/>
      <c r="MLB150" s="205"/>
      <c r="MLC150" s="205"/>
      <c r="MLD150" s="205"/>
      <c r="MLE150" s="205"/>
      <c r="MLF150" s="205"/>
      <c r="MLG150" s="205"/>
      <c r="MLH150" s="205"/>
      <c r="MLI150" s="205"/>
      <c r="MLJ150" s="205"/>
      <c r="MLK150" s="205"/>
      <c r="MLL150" s="205"/>
      <c r="MLM150" s="205"/>
      <c r="MLN150" s="205"/>
      <c r="MLO150" s="205"/>
      <c r="MLP150" s="205"/>
      <c r="MLQ150" s="205"/>
      <c r="MLR150" s="205"/>
      <c r="MLS150" s="205"/>
      <c r="MLT150" s="205"/>
      <c r="MLU150" s="205"/>
      <c r="MLV150" s="205"/>
      <c r="MLW150" s="205"/>
      <c r="MLX150" s="205"/>
      <c r="MLY150" s="205"/>
      <c r="MLZ150" s="205"/>
      <c r="MMA150" s="205"/>
      <c r="MMB150" s="205"/>
      <c r="MMC150" s="205"/>
      <c r="MMD150" s="205"/>
      <c r="MME150" s="205"/>
      <c r="MMF150" s="205"/>
      <c r="MMG150" s="205"/>
      <c r="MMH150" s="205"/>
      <c r="MMI150" s="205"/>
      <c r="MMJ150" s="205"/>
      <c r="MMK150" s="205"/>
      <c r="MML150" s="205"/>
      <c r="MMM150" s="205"/>
      <c r="MMN150" s="205"/>
      <c r="MMO150" s="205"/>
      <c r="MMP150" s="205"/>
      <c r="MMQ150" s="205"/>
      <c r="MMR150" s="205"/>
      <c r="MMS150" s="205"/>
      <c r="MMT150" s="205"/>
      <c r="MMU150" s="205"/>
      <c r="MMV150" s="205"/>
      <c r="MMW150" s="205"/>
      <c r="MMX150" s="205"/>
      <c r="MMY150" s="205"/>
      <c r="MMZ150" s="205"/>
      <c r="MNA150" s="205"/>
      <c r="MNB150" s="205"/>
      <c r="MNC150" s="205"/>
      <c r="MND150" s="205"/>
      <c r="MNE150" s="205"/>
      <c r="MNF150" s="205"/>
      <c r="MNG150" s="205"/>
      <c r="MNH150" s="205"/>
      <c r="MNI150" s="205"/>
      <c r="MNJ150" s="205"/>
      <c r="MNK150" s="205"/>
      <c r="MNL150" s="205"/>
      <c r="MNM150" s="205"/>
      <c r="MNN150" s="205"/>
      <c r="MNO150" s="205"/>
      <c r="MNP150" s="205"/>
      <c r="MNQ150" s="205"/>
      <c r="MNR150" s="205"/>
      <c r="MNS150" s="205"/>
      <c r="MNT150" s="205"/>
      <c r="MNU150" s="205"/>
      <c r="MNV150" s="205"/>
      <c r="MNW150" s="205"/>
      <c r="MNX150" s="205"/>
      <c r="MNY150" s="205"/>
      <c r="MNZ150" s="205"/>
      <c r="MOA150" s="205"/>
      <c r="MOB150" s="205"/>
      <c r="MOC150" s="205"/>
      <c r="MOD150" s="205"/>
      <c r="MOE150" s="205"/>
      <c r="MOF150" s="205"/>
      <c r="MOG150" s="205"/>
      <c r="MOH150" s="205"/>
      <c r="MOI150" s="205"/>
      <c r="MOJ150" s="205"/>
      <c r="MOK150" s="205"/>
      <c r="MOL150" s="205"/>
      <c r="MOM150" s="205"/>
      <c r="MON150" s="205"/>
      <c r="MOO150" s="205"/>
      <c r="MOP150" s="205"/>
      <c r="MOQ150" s="205"/>
      <c r="MOR150" s="205"/>
      <c r="MOS150" s="205"/>
      <c r="MOT150" s="205"/>
      <c r="MOU150" s="205"/>
      <c r="MOV150" s="205"/>
      <c r="MOW150" s="205"/>
      <c r="MOX150" s="205"/>
      <c r="MOY150" s="205"/>
      <c r="MOZ150" s="205"/>
      <c r="MPA150" s="205"/>
      <c r="MPB150" s="205"/>
      <c r="MPC150" s="205"/>
      <c r="MPD150" s="205"/>
      <c r="MPE150" s="205"/>
      <c r="MPF150" s="205"/>
      <c r="MPG150" s="205"/>
      <c r="MPH150" s="205"/>
      <c r="MPI150" s="205"/>
      <c r="MPJ150" s="205"/>
      <c r="MPK150" s="205"/>
      <c r="MPL150" s="205"/>
      <c r="MPM150" s="205"/>
      <c r="MPN150" s="205"/>
      <c r="MPO150" s="205"/>
      <c r="MPV150" s="205"/>
      <c r="MPW150" s="205"/>
      <c r="MPX150" s="205"/>
      <c r="MPY150" s="205"/>
      <c r="MPZ150" s="205"/>
      <c r="MQA150" s="205"/>
      <c r="MQB150" s="205"/>
      <c r="MQC150" s="205"/>
      <c r="MQD150" s="205"/>
      <c r="MQE150" s="205"/>
      <c r="MQF150" s="205"/>
      <c r="MQG150" s="205"/>
      <c r="MQH150" s="205"/>
      <c r="MQI150" s="205"/>
      <c r="MQJ150" s="205"/>
      <c r="MQK150" s="205"/>
      <c r="MQL150" s="205"/>
      <c r="MQM150" s="205"/>
      <c r="MQN150" s="205"/>
      <c r="MQO150" s="205"/>
      <c r="MQP150" s="205"/>
      <c r="MQQ150" s="205"/>
      <c r="MQR150" s="205"/>
      <c r="MQS150" s="205"/>
      <c r="MQT150" s="205"/>
      <c r="MQU150" s="205"/>
      <c r="MQV150" s="205"/>
      <c r="MQW150" s="205"/>
      <c r="MQX150" s="205"/>
      <c r="MQY150" s="205"/>
      <c r="MQZ150" s="205"/>
      <c r="MRA150" s="205"/>
      <c r="MRB150" s="205"/>
      <c r="MRC150" s="205"/>
      <c r="MRD150" s="205"/>
      <c r="MRE150" s="205"/>
      <c r="MRF150" s="205"/>
      <c r="MRG150" s="205"/>
      <c r="MRH150" s="205"/>
      <c r="MRI150" s="205"/>
      <c r="MRJ150" s="205"/>
      <c r="MRK150" s="205"/>
      <c r="MRL150" s="205"/>
      <c r="MRM150" s="205"/>
      <c r="MRN150" s="205"/>
      <c r="MRO150" s="205"/>
      <c r="MRP150" s="205"/>
      <c r="MRQ150" s="205"/>
      <c r="MRR150" s="205"/>
      <c r="MRS150" s="205"/>
      <c r="MRT150" s="205"/>
      <c r="MRU150" s="205"/>
      <c r="MRV150" s="205"/>
      <c r="MRW150" s="205"/>
      <c r="MRX150" s="205"/>
      <c r="MRY150" s="205"/>
      <c r="MRZ150" s="205"/>
      <c r="MSA150" s="205"/>
      <c r="MSB150" s="205"/>
      <c r="MSC150" s="205"/>
      <c r="MSD150" s="205"/>
      <c r="MSE150" s="205"/>
      <c r="MSF150" s="205"/>
      <c r="MSG150" s="205"/>
      <c r="MSH150" s="205"/>
      <c r="MSI150" s="205"/>
      <c r="MSJ150" s="205"/>
      <c r="MSK150" s="205"/>
      <c r="MSL150" s="205"/>
      <c r="MSM150" s="205"/>
      <c r="MSN150" s="205"/>
      <c r="MSO150" s="205"/>
      <c r="MSP150" s="205"/>
      <c r="MSQ150" s="205"/>
      <c r="MSR150" s="205"/>
      <c r="MSS150" s="205"/>
      <c r="MST150" s="205"/>
      <c r="MSU150" s="205"/>
      <c r="MSV150" s="205"/>
      <c r="MSW150" s="205"/>
      <c r="MSX150" s="205"/>
      <c r="MSY150" s="205"/>
      <c r="MSZ150" s="205"/>
      <c r="MTA150" s="205"/>
      <c r="MTB150" s="205"/>
      <c r="MTC150" s="205"/>
      <c r="MTD150" s="205"/>
      <c r="MTE150" s="205"/>
      <c r="MTF150" s="205"/>
      <c r="MTG150" s="205"/>
      <c r="MTH150" s="205"/>
      <c r="MTI150" s="205"/>
      <c r="MTJ150" s="205"/>
      <c r="MTK150" s="205"/>
      <c r="MTL150" s="205"/>
      <c r="MTM150" s="205"/>
      <c r="MTN150" s="205"/>
      <c r="MTO150" s="205"/>
      <c r="MTP150" s="205"/>
      <c r="MTQ150" s="205"/>
      <c r="MTR150" s="205"/>
      <c r="MTS150" s="205"/>
      <c r="MTT150" s="205"/>
      <c r="MTU150" s="205"/>
      <c r="MTV150" s="205"/>
      <c r="MTW150" s="205"/>
      <c r="MTX150" s="205"/>
      <c r="MTY150" s="205"/>
      <c r="MTZ150" s="205"/>
      <c r="MUA150" s="205"/>
      <c r="MUB150" s="205"/>
      <c r="MUC150" s="205"/>
      <c r="MUD150" s="205"/>
      <c r="MUE150" s="205"/>
      <c r="MUF150" s="205"/>
      <c r="MUG150" s="205"/>
      <c r="MUH150" s="205"/>
      <c r="MUI150" s="205"/>
      <c r="MUJ150" s="205"/>
      <c r="MUK150" s="205"/>
      <c r="MUL150" s="205"/>
      <c r="MUM150" s="205"/>
      <c r="MUN150" s="205"/>
      <c r="MUO150" s="205"/>
      <c r="MUP150" s="205"/>
      <c r="MUQ150" s="205"/>
      <c r="MUR150" s="205"/>
      <c r="MUS150" s="205"/>
      <c r="MUT150" s="205"/>
      <c r="MUU150" s="205"/>
      <c r="MUV150" s="205"/>
      <c r="MUW150" s="205"/>
      <c r="MUX150" s="205"/>
      <c r="MUY150" s="205"/>
      <c r="MUZ150" s="205"/>
      <c r="MVA150" s="205"/>
      <c r="MVB150" s="205"/>
      <c r="MVC150" s="205"/>
      <c r="MVD150" s="205"/>
      <c r="MVE150" s="205"/>
      <c r="MVF150" s="205"/>
      <c r="MVG150" s="205"/>
      <c r="MVH150" s="205"/>
      <c r="MVI150" s="205"/>
      <c r="MVJ150" s="205"/>
      <c r="MVK150" s="205"/>
      <c r="MVL150" s="205"/>
      <c r="MVM150" s="205"/>
      <c r="MVN150" s="205"/>
      <c r="MVO150" s="205"/>
      <c r="MVP150" s="205"/>
      <c r="MVQ150" s="205"/>
      <c r="MVR150" s="205"/>
      <c r="MVS150" s="205"/>
      <c r="MVT150" s="205"/>
      <c r="MVU150" s="205"/>
      <c r="MVV150" s="205"/>
      <c r="MVW150" s="205"/>
      <c r="MVX150" s="205"/>
      <c r="MVY150" s="205"/>
      <c r="MVZ150" s="205"/>
      <c r="MWA150" s="205"/>
      <c r="MWB150" s="205"/>
      <c r="MWC150" s="205"/>
      <c r="MWD150" s="205"/>
      <c r="MWE150" s="205"/>
      <c r="MWF150" s="205"/>
      <c r="MWG150" s="205"/>
      <c r="MWH150" s="205"/>
      <c r="MWI150" s="205"/>
      <c r="MWJ150" s="205"/>
      <c r="MWK150" s="205"/>
      <c r="MWL150" s="205"/>
      <c r="MWM150" s="205"/>
      <c r="MWN150" s="205"/>
      <c r="MWO150" s="205"/>
      <c r="MWP150" s="205"/>
      <c r="MWQ150" s="205"/>
      <c r="MWR150" s="205"/>
      <c r="MWS150" s="205"/>
      <c r="MWT150" s="205"/>
      <c r="MWU150" s="205"/>
      <c r="MWV150" s="205"/>
      <c r="MWW150" s="205"/>
      <c r="MWX150" s="205"/>
      <c r="MWY150" s="205"/>
      <c r="MWZ150" s="205"/>
      <c r="MXA150" s="205"/>
      <c r="MXB150" s="205"/>
      <c r="MXC150" s="205"/>
      <c r="MXD150" s="205"/>
      <c r="MXE150" s="205"/>
      <c r="MXF150" s="205"/>
      <c r="MXG150" s="205"/>
      <c r="MXH150" s="205"/>
      <c r="MXI150" s="205"/>
      <c r="MXJ150" s="205"/>
      <c r="MXK150" s="205"/>
      <c r="MXL150" s="205"/>
      <c r="MXM150" s="205"/>
      <c r="MXN150" s="205"/>
      <c r="MXO150" s="205"/>
      <c r="MXP150" s="205"/>
      <c r="MXQ150" s="205"/>
      <c r="MXR150" s="205"/>
      <c r="MXS150" s="205"/>
      <c r="MXT150" s="205"/>
      <c r="MXU150" s="205"/>
      <c r="MXV150" s="205"/>
      <c r="MXW150" s="205"/>
      <c r="MXX150" s="205"/>
      <c r="MXY150" s="205"/>
      <c r="MXZ150" s="205"/>
      <c r="MYA150" s="205"/>
      <c r="MYB150" s="205"/>
      <c r="MYC150" s="205"/>
      <c r="MYD150" s="205"/>
      <c r="MYE150" s="205"/>
      <c r="MYF150" s="205"/>
      <c r="MYG150" s="205"/>
      <c r="MYH150" s="205"/>
      <c r="MYI150" s="205"/>
      <c r="MYJ150" s="205"/>
      <c r="MYK150" s="205"/>
      <c r="MYL150" s="205"/>
      <c r="MYM150" s="205"/>
      <c r="MYN150" s="205"/>
      <c r="MYO150" s="205"/>
      <c r="MYP150" s="205"/>
      <c r="MYQ150" s="205"/>
      <c r="MYR150" s="205"/>
      <c r="MYS150" s="205"/>
      <c r="MYT150" s="205"/>
      <c r="MYU150" s="205"/>
      <c r="MYV150" s="205"/>
      <c r="MYW150" s="205"/>
      <c r="MYX150" s="205"/>
      <c r="MYY150" s="205"/>
      <c r="MYZ150" s="205"/>
      <c r="MZA150" s="205"/>
      <c r="MZB150" s="205"/>
      <c r="MZC150" s="205"/>
      <c r="MZD150" s="205"/>
      <c r="MZE150" s="205"/>
      <c r="MZF150" s="205"/>
      <c r="MZG150" s="205"/>
      <c r="MZH150" s="205"/>
      <c r="MZI150" s="205"/>
      <c r="MZJ150" s="205"/>
      <c r="MZK150" s="205"/>
      <c r="MZR150" s="205"/>
      <c r="MZS150" s="205"/>
      <c r="MZT150" s="205"/>
      <c r="MZU150" s="205"/>
      <c r="MZV150" s="205"/>
      <c r="MZW150" s="205"/>
      <c r="MZX150" s="205"/>
      <c r="MZY150" s="205"/>
      <c r="MZZ150" s="205"/>
      <c r="NAA150" s="205"/>
      <c r="NAB150" s="205"/>
      <c r="NAC150" s="205"/>
      <c r="NAD150" s="205"/>
      <c r="NAE150" s="205"/>
      <c r="NAF150" s="205"/>
      <c r="NAG150" s="205"/>
      <c r="NAH150" s="205"/>
      <c r="NAI150" s="205"/>
      <c r="NAJ150" s="205"/>
      <c r="NAK150" s="205"/>
      <c r="NAL150" s="205"/>
      <c r="NAM150" s="205"/>
      <c r="NAN150" s="205"/>
      <c r="NAO150" s="205"/>
      <c r="NAP150" s="205"/>
      <c r="NAQ150" s="205"/>
      <c r="NAR150" s="205"/>
      <c r="NAS150" s="205"/>
      <c r="NAT150" s="205"/>
      <c r="NAU150" s="205"/>
      <c r="NAV150" s="205"/>
      <c r="NAW150" s="205"/>
      <c r="NAX150" s="205"/>
      <c r="NAY150" s="205"/>
      <c r="NAZ150" s="205"/>
      <c r="NBA150" s="205"/>
      <c r="NBB150" s="205"/>
      <c r="NBC150" s="205"/>
      <c r="NBD150" s="205"/>
      <c r="NBE150" s="205"/>
      <c r="NBF150" s="205"/>
      <c r="NBG150" s="205"/>
      <c r="NBH150" s="205"/>
      <c r="NBI150" s="205"/>
      <c r="NBJ150" s="205"/>
      <c r="NBK150" s="205"/>
      <c r="NBL150" s="205"/>
      <c r="NBM150" s="205"/>
      <c r="NBN150" s="205"/>
      <c r="NBO150" s="205"/>
      <c r="NBP150" s="205"/>
      <c r="NBQ150" s="205"/>
      <c r="NBR150" s="205"/>
      <c r="NBS150" s="205"/>
      <c r="NBT150" s="205"/>
      <c r="NBU150" s="205"/>
      <c r="NBV150" s="205"/>
      <c r="NBW150" s="205"/>
      <c r="NBX150" s="205"/>
      <c r="NBY150" s="205"/>
      <c r="NBZ150" s="205"/>
      <c r="NCA150" s="205"/>
      <c r="NCB150" s="205"/>
      <c r="NCC150" s="205"/>
      <c r="NCD150" s="205"/>
      <c r="NCE150" s="205"/>
      <c r="NCF150" s="205"/>
      <c r="NCG150" s="205"/>
      <c r="NCH150" s="205"/>
      <c r="NCI150" s="205"/>
      <c r="NCJ150" s="205"/>
      <c r="NCK150" s="205"/>
      <c r="NCL150" s="205"/>
      <c r="NCM150" s="205"/>
      <c r="NCN150" s="205"/>
      <c r="NCO150" s="205"/>
      <c r="NCP150" s="205"/>
      <c r="NCQ150" s="205"/>
      <c r="NCR150" s="205"/>
      <c r="NCS150" s="205"/>
      <c r="NCT150" s="205"/>
      <c r="NCU150" s="205"/>
      <c r="NCV150" s="205"/>
      <c r="NCW150" s="205"/>
      <c r="NCX150" s="205"/>
      <c r="NCY150" s="205"/>
      <c r="NCZ150" s="205"/>
      <c r="NDA150" s="205"/>
      <c r="NDB150" s="205"/>
      <c r="NDC150" s="205"/>
      <c r="NDD150" s="205"/>
      <c r="NDE150" s="205"/>
      <c r="NDF150" s="205"/>
      <c r="NDG150" s="205"/>
      <c r="NDH150" s="205"/>
      <c r="NDI150" s="205"/>
      <c r="NDJ150" s="205"/>
      <c r="NDK150" s="205"/>
      <c r="NDL150" s="205"/>
      <c r="NDM150" s="205"/>
      <c r="NDN150" s="205"/>
      <c r="NDO150" s="205"/>
      <c r="NDP150" s="205"/>
      <c r="NDQ150" s="205"/>
      <c r="NDR150" s="205"/>
      <c r="NDS150" s="205"/>
      <c r="NDT150" s="205"/>
      <c r="NDU150" s="205"/>
      <c r="NDV150" s="205"/>
      <c r="NDW150" s="205"/>
      <c r="NDX150" s="205"/>
      <c r="NDY150" s="205"/>
      <c r="NDZ150" s="205"/>
      <c r="NEA150" s="205"/>
      <c r="NEB150" s="205"/>
      <c r="NEC150" s="205"/>
      <c r="NED150" s="205"/>
      <c r="NEE150" s="205"/>
      <c r="NEF150" s="205"/>
      <c r="NEG150" s="205"/>
      <c r="NEH150" s="205"/>
      <c r="NEI150" s="205"/>
      <c r="NEJ150" s="205"/>
      <c r="NEK150" s="205"/>
      <c r="NEL150" s="205"/>
      <c r="NEM150" s="205"/>
      <c r="NEN150" s="205"/>
      <c r="NEO150" s="205"/>
      <c r="NEP150" s="205"/>
      <c r="NEQ150" s="205"/>
      <c r="NER150" s="205"/>
      <c r="NES150" s="205"/>
      <c r="NET150" s="205"/>
      <c r="NEU150" s="205"/>
      <c r="NEV150" s="205"/>
      <c r="NEW150" s="205"/>
      <c r="NEX150" s="205"/>
      <c r="NEY150" s="205"/>
      <c r="NEZ150" s="205"/>
      <c r="NFA150" s="205"/>
      <c r="NFB150" s="205"/>
      <c r="NFC150" s="205"/>
      <c r="NFD150" s="205"/>
      <c r="NFE150" s="205"/>
      <c r="NFF150" s="205"/>
      <c r="NFG150" s="205"/>
      <c r="NFH150" s="205"/>
      <c r="NFI150" s="205"/>
      <c r="NFJ150" s="205"/>
      <c r="NFK150" s="205"/>
      <c r="NFL150" s="205"/>
      <c r="NFM150" s="205"/>
      <c r="NFN150" s="205"/>
      <c r="NFO150" s="205"/>
      <c r="NFP150" s="205"/>
      <c r="NFQ150" s="205"/>
      <c r="NFR150" s="205"/>
      <c r="NFS150" s="205"/>
      <c r="NFT150" s="205"/>
      <c r="NFU150" s="205"/>
      <c r="NFV150" s="205"/>
      <c r="NFW150" s="205"/>
      <c r="NFX150" s="205"/>
      <c r="NFY150" s="205"/>
      <c r="NFZ150" s="205"/>
      <c r="NGA150" s="205"/>
      <c r="NGB150" s="205"/>
      <c r="NGC150" s="205"/>
      <c r="NGD150" s="205"/>
      <c r="NGE150" s="205"/>
      <c r="NGF150" s="205"/>
      <c r="NGG150" s="205"/>
      <c r="NGH150" s="205"/>
      <c r="NGI150" s="205"/>
      <c r="NGJ150" s="205"/>
      <c r="NGK150" s="205"/>
      <c r="NGL150" s="205"/>
      <c r="NGM150" s="205"/>
      <c r="NGN150" s="205"/>
      <c r="NGO150" s="205"/>
      <c r="NGP150" s="205"/>
      <c r="NGQ150" s="205"/>
      <c r="NGR150" s="205"/>
      <c r="NGS150" s="205"/>
      <c r="NGT150" s="205"/>
      <c r="NGU150" s="205"/>
      <c r="NGV150" s="205"/>
      <c r="NGW150" s="205"/>
      <c r="NGX150" s="205"/>
      <c r="NGY150" s="205"/>
      <c r="NGZ150" s="205"/>
      <c r="NHA150" s="205"/>
      <c r="NHB150" s="205"/>
      <c r="NHC150" s="205"/>
      <c r="NHD150" s="205"/>
      <c r="NHE150" s="205"/>
      <c r="NHF150" s="205"/>
      <c r="NHG150" s="205"/>
      <c r="NHH150" s="205"/>
      <c r="NHI150" s="205"/>
      <c r="NHJ150" s="205"/>
      <c r="NHK150" s="205"/>
      <c r="NHL150" s="205"/>
      <c r="NHM150" s="205"/>
      <c r="NHN150" s="205"/>
      <c r="NHO150" s="205"/>
      <c r="NHP150" s="205"/>
      <c r="NHQ150" s="205"/>
      <c r="NHR150" s="205"/>
      <c r="NHS150" s="205"/>
      <c r="NHT150" s="205"/>
      <c r="NHU150" s="205"/>
      <c r="NHV150" s="205"/>
      <c r="NHW150" s="205"/>
      <c r="NHX150" s="205"/>
      <c r="NHY150" s="205"/>
      <c r="NHZ150" s="205"/>
      <c r="NIA150" s="205"/>
      <c r="NIB150" s="205"/>
      <c r="NIC150" s="205"/>
      <c r="NID150" s="205"/>
      <c r="NIE150" s="205"/>
      <c r="NIF150" s="205"/>
      <c r="NIG150" s="205"/>
      <c r="NIH150" s="205"/>
      <c r="NII150" s="205"/>
      <c r="NIJ150" s="205"/>
      <c r="NIK150" s="205"/>
      <c r="NIL150" s="205"/>
      <c r="NIM150" s="205"/>
      <c r="NIN150" s="205"/>
      <c r="NIO150" s="205"/>
      <c r="NIP150" s="205"/>
      <c r="NIQ150" s="205"/>
      <c r="NIR150" s="205"/>
      <c r="NIS150" s="205"/>
      <c r="NIT150" s="205"/>
      <c r="NIU150" s="205"/>
      <c r="NIV150" s="205"/>
      <c r="NIW150" s="205"/>
      <c r="NIX150" s="205"/>
      <c r="NIY150" s="205"/>
      <c r="NIZ150" s="205"/>
      <c r="NJA150" s="205"/>
      <c r="NJB150" s="205"/>
      <c r="NJC150" s="205"/>
      <c r="NJD150" s="205"/>
      <c r="NJE150" s="205"/>
      <c r="NJF150" s="205"/>
      <c r="NJG150" s="205"/>
      <c r="NJN150" s="205"/>
      <c r="NJO150" s="205"/>
      <c r="NJP150" s="205"/>
      <c r="NJQ150" s="205"/>
      <c r="NJR150" s="205"/>
      <c r="NJS150" s="205"/>
      <c r="NJT150" s="205"/>
      <c r="NJU150" s="205"/>
      <c r="NJV150" s="205"/>
      <c r="NJW150" s="205"/>
      <c r="NJX150" s="205"/>
      <c r="NJY150" s="205"/>
      <c r="NJZ150" s="205"/>
      <c r="NKA150" s="205"/>
      <c r="NKB150" s="205"/>
      <c r="NKC150" s="205"/>
      <c r="NKD150" s="205"/>
      <c r="NKE150" s="205"/>
      <c r="NKF150" s="205"/>
      <c r="NKG150" s="205"/>
      <c r="NKH150" s="205"/>
      <c r="NKI150" s="205"/>
      <c r="NKJ150" s="205"/>
      <c r="NKK150" s="205"/>
      <c r="NKL150" s="205"/>
      <c r="NKM150" s="205"/>
      <c r="NKN150" s="205"/>
      <c r="NKO150" s="205"/>
      <c r="NKP150" s="205"/>
      <c r="NKQ150" s="205"/>
      <c r="NKR150" s="205"/>
      <c r="NKS150" s="205"/>
      <c r="NKT150" s="205"/>
      <c r="NKU150" s="205"/>
      <c r="NKV150" s="205"/>
      <c r="NKW150" s="205"/>
      <c r="NKX150" s="205"/>
      <c r="NKY150" s="205"/>
      <c r="NKZ150" s="205"/>
      <c r="NLA150" s="205"/>
      <c r="NLB150" s="205"/>
      <c r="NLC150" s="205"/>
      <c r="NLD150" s="205"/>
      <c r="NLE150" s="205"/>
      <c r="NLF150" s="205"/>
      <c r="NLG150" s="205"/>
      <c r="NLH150" s="205"/>
      <c r="NLI150" s="205"/>
      <c r="NLJ150" s="205"/>
      <c r="NLK150" s="205"/>
      <c r="NLL150" s="205"/>
      <c r="NLM150" s="205"/>
      <c r="NLN150" s="205"/>
      <c r="NLO150" s="205"/>
      <c r="NLP150" s="205"/>
      <c r="NLQ150" s="205"/>
      <c r="NLR150" s="205"/>
      <c r="NLS150" s="205"/>
      <c r="NLT150" s="205"/>
      <c r="NLU150" s="205"/>
      <c r="NLV150" s="205"/>
      <c r="NLW150" s="205"/>
      <c r="NLX150" s="205"/>
      <c r="NLY150" s="205"/>
      <c r="NLZ150" s="205"/>
      <c r="NMA150" s="205"/>
      <c r="NMB150" s="205"/>
      <c r="NMC150" s="205"/>
      <c r="NMD150" s="205"/>
      <c r="NME150" s="205"/>
      <c r="NMF150" s="205"/>
      <c r="NMG150" s="205"/>
      <c r="NMH150" s="205"/>
      <c r="NMI150" s="205"/>
      <c r="NMJ150" s="205"/>
      <c r="NMK150" s="205"/>
      <c r="NML150" s="205"/>
      <c r="NMM150" s="205"/>
      <c r="NMN150" s="205"/>
      <c r="NMO150" s="205"/>
      <c r="NMP150" s="205"/>
      <c r="NMQ150" s="205"/>
      <c r="NMR150" s="205"/>
      <c r="NMS150" s="205"/>
      <c r="NMT150" s="205"/>
      <c r="NMU150" s="205"/>
      <c r="NMV150" s="205"/>
      <c r="NMW150" s="205"/>
      <c r="NMX150" s="205"/>
      <c r="NMY150" s="205"/>
      <c r="NMZ150" s="205"/>
      <c r="NNA150" s="205"/>
      <c r="NNB150" s="205"/>
      <c r="NNC150" s="205"/>
      <c r="NND150" s="205"/>
      <c r="NNE150" s="205"/>
      <c r="NNF150" s="205"/>
      <c r="NNG150" s="205"/>
      <c r="NNH150" s="205"/>
      <c r="NNI150" s="205"/>
      <c r="NNJ150" s="205"/>
      <c r="NNK150" s="205"/>
      <c r="NNL150" s="205"/>
      <c r="NNM150" s="205"/>
      <c r="NNN150" s="205"/>
      <c r="NNO150" s="205"/>
      <c r="NNP150" s="205"/>
      <c r="NNQ150" s="205"/>
      <c r="NNR150" s="205"/>
      <c r="NNS150" s="205"/>
      <c r="NNT150" s="205"/>
      <c r="NNU150" s="205"/>
      <c r="NNV150" s="205"/>
      <c r="NNW150" s="205"/>
      <c r="NNX150" s="205"/>
      <c r="NNY150" s="205"/>
      <c r="NNZ150" s="205"/>
      <c r="NOA150" s="205"/>
      <c r="NOB150" s="205"/>
      <c r="NOC150" s="205"/>
      <c r="NOD150" s="205"/>
      <c r="NOE150" s="205"/>
      <c r="NOF150" s="205"/>
      <c r="NOG150" s="205"/>
      <c r="NOH150" s="205"/>
      <c r="NOI150" s="205"/>
      <c r="NOJ150" s="205"/>
      <c r="NOK150" s="205"/>
      <c r="NOL150" s="205"/>
      <c r="NOM150" s="205"/>
      <c r="NON150" s="205"/>
      <c r="NOO150" s="205"/>
      <c r="NOP150" s="205"/>
      <c r="NOQ150" s="205"/>
      <c r="NOR150" s="205"/>
      <c r="NOS150" s="205"/>
      <c r="NOT150" s="205"/>
      <c r="NOU150" s="205"/>
      <c r="NOV150" s="205"/>
      <c r="NOW150" s="205"/>
      <c r="NOX150" s="205"/>
      <c r="NOY150" s="205"/>
      <c r="NOZ150" s="205"/>
      <c r="NPA150" s="205"/>
      <c r="NPB150" s="205"/>
      <c r="NPC150" s="205"/>
      <c r="NPD150" s="205"/>
      <c r="NPE150" s="205"/>
      <c r="NPF150" s="205"/>
      <c r="NPG150" s="205"/>
      <c r="NPH150" s="205"/>
      <c r="NPI150" s="205"/>
      <c r="NPJ150" s="205"/>
      <c r="NPK150" s="205"/>
      <c r="NPL150" s="205"/>
      <c r="NPM150" s="205"/>
      <c r="NPN150" s="205"/>
      <c r="NPO150" s="205"/>
      <c r="NPP150" s="205"/>
      <c r="NPQ150" s="205"/>
      <c r="NPR150" s="205"/>
      <c r="NPS150" s="205"/>
      <c r="NPT150" s="205"/>
      <c r="NPU150" s="205"/>
      <c r="NPV150" s="205"/>
      <c r="NPW150" s="205"/>
      <c r="NPX150" s="205"/>
      <c r="NPY150" s="205"/>
      <c r="NPZ150" s="205"/>
      <c r="NQA150" s="205"/>
      <c r="NQB150" s="205"/>
      <c r="NQC150" s="205"/>
      <c r="NQD150" s="205"/>
      <c r="NQE150" s="205"/>
      <c r="NQF150" s="205"/>
      <c r="NQG150" s="205"/>
      <c r="NQH150" s="205"/>
      <c r="NQI150" s="205"/>
      <c r="NQJ150" s="205"/>
      <c r="NQK150" s="205"/>
      <c r="NQL150" s="205"/>
      <c r="NQM150" s="205"/>
      <c r="NQN150" s="205"/>
      <c r="NQO150" s="205"/>
      <c r="NQP150" s="205"/>
      <c r="NQQ150" s="205"/>
      <c r="NQR150" s="205"/>
      <c r="NQS150" s="205"/>
      <c r="NQT150" s="205"/>
      <c r="NQU150" s="205"/>
      <c r="NQV150" s="205"/>
      <c r="NQW150" s="205"/>
      <c r="NQX150" s="205"/>
      <c r="NQY150" s="205"/>
      <c r="NQZ150" s="205"/>
      <c r="NRA150" s="205"/>
      <c r="NRB150" s="205"/>
      <c r="NRC150" s="205"/>
      <c r="NRD150" s="205"/>
      <c r="NRE150" s="205"/>
      <c r="NRF150" s="205"/>
      <c r="NRG150" s="205"/>
      <c r="NRH150" s="205"/>
      <c r="NRI150" s="205"/>
      <c r="NRJ150" s="205"/>
      <c r="NRK150" s="205"/>
      <c r="NRL150" s="205"/>
      <c r="NRM150" s="205"/>
      <c r="NRN150" s="205"/>
      <c r="NRO150" s="205"/>
      <c r="NRP150" s="205"/>
      <c r="NRQ150" s="205"/>
      <c r="NRR150" s="205"/>
      <c r="NRS150" s="205"/>
      <c r="NRT150" s="205"/>
      <c r="NRU150" s="205"/>
      <c r="NRV150" s="205"/>
      <c r="NRW150" s="205"/>
      <c r="NRX150" s="205"/>
      <c r="NRY150" s="205"/>
      <c r="NRZ150" s="205"/>
      <c r="NSA150" s="205"/>
      <c r="NSB150" s="205"/>
      <c r="NSC150" s="205"/>
      <c r="NSD150" s="205"/>
      <c r="NSE150" s="205"/>
      <c r="NSF150" s="205"/>
      <c r="NSG150" s="205"/>
      <c r="NSH150" s="205"/>
      <c r="NSI150" s="205"/>
      <c r="NSJ150" s="205"/>
      <c r="NSK150" s="205"/>
      <c r="NSL150" s="205"/>
      <c r="NSM150" s="205"/>
      <c r="NSN150" s="205"/>
      <c r="NSO150" s="205"/>
      <c r="NSP150" s="205"/>
      <c r="NSQ150" s="205"/>
      <c r="NSR150" s="205"/>
      <c r="NSS150" s="205"/>
      <c r="NST150" s="205"/>
      <c r="NSU150" s="205"/>
      <c r="NSV150" s="205"/>
      <c r="NSW150" s="205"/>
      <c r="NSX150" s="205"/>
      <c r="NSY150" s="205"/>
      <c r="NSZ150" s="205"/>
      <c r="NTA150" s="205"/>
      <c r="NTB150" s="205"/>
      <c r="NTC150" s="205"/>
      <c r="NTJ150" s="205"/>
      <c r="NTK150" s="205"/>
      <c r="NTL150" s="205"/>
      <c r="NTM150" s="205"/>
      <c r="NTN150" s="205"/>
      <c r="NTO150" s="205"/>
      <c r="NTP150" s="205"/>
      <c r="NTQ150" s="205"/>
      <c r="NTR150" s="205"/>
      <c r="NTS150" s="205"/>
      <c r="NTT150" s="205"/>
      <c r="NTU150" s="205"/>
      <c r="NTV150" s="205"/>
      <c r="NTW150" s="205"/>
      <c r="NTX150" s="205"/>
      <c r="NTY150" s="205"/>
      <c r="NTZ150" s="205"/>
      <c r="NUA150" s="205"/>
      <c r="NUB150" s="205"/>
      <c r="NUC150" s="205"/>
      <c r="NUD150" s="205"/>
      <c r="NUE150" s="205"/>
      <c r="NUF150" s="205"/>
      <c r="NUG150" s="205"/>
      <c r="NUH150" s="205"/>
      <c r="NUI150" s="205"/>
      <c r="NUJ150" s="205"/>
      <c r="NUK150" s="205"/>
      <c r="NUL150" s="205"/>
      <c r="NUM150" s="205"/>
      <c r="NUN150" s="205"/>
      <c r="NUO150" s="205"/>
      <c r="NUP150" s="205"/>
      <c r="NUQ150" s="205"/>
      <c r="NUR150" s="205"/>
      <c r="NUS150" s="205"/>
      <c r="NUT150" s="205"/>
      <c r="NUU150" s="205"/>
      <c r="NUV150" s="205"/>
      <c r="NUW150" s="205"/>
      <c r="NUX150" s="205"/>
      <c r="NUY150" s="205"/>
      <c r="NUZ150" s="205"/>
      <c r="NVA150" s="205"/>
      <c r="NVB150" s="205"/>
      <c r="NVC150" s="205"/>
      <c r="NVD150" s="205"/>
      <c r="NVE150" s="205"/>
      <c r="NVF150" s="205"/>
      <c r="NVG150" s="205"/>
      <c r="NVH150" s="205"/>
      <c r="NVI150" s="205"/>
      <c r="NVJ150" s="205"/>
      <c r="NVK150" s="205"/>
      <c r="NVL150" s="205"/>
      <c r="NVM150" s="205"/>
      <c r="NVN150" s="205"/>
      <c r="NVO150" s="205"/>
      <c r="NVP150" s="205"/>
      <c r="NVQ150" s="205"/>
      <c r="NVR150" s="205"/>
      <c r="NVS150" s="205"/>
      <c r="NVT150" s="205"/>
      <c r="NVU150" s="205"/>
      <c r="NVV150" s="205"/>
      <c r="NVW150" s="205"/>
      <c r="NVX150" s="205"/>
      <c r="NVY150" s="205"/>
      <c r="NVZ150" s="205"/>
      <c r="NWA150" s="205"/>
      <c r="NWB150" s="205"/>
      <c r="NWC150" s="205"/>
      <c r="NWD150" s="205"/>
      <c r="NWE150" s="205"/>
      <c r="NWF150" s="205"/>
      <c r="NWG150" s="205"/>
      <c r="NWH150" s="205"/>
      <c r="NWI150" s="205"/>
      <c r="NWJ150" s="205"/>
      <c r="NWK150" s="205"/>
      <c r="NWL150" s="205"/>
      <c r="NWM150" s="205"/>
      <c r="NWN150" s="205"/>
      <c r="NWO150" s="205"/>
      <c r="NWP150" s="205"/>
      <c r="NWQ150" s="205"/>
      <c r="NWR150" s="205"/>
      <c r="NWS150" s="205"/>
      <c r="NWT150" s="205"/>
      <c r="NWU150" s="205"/>
      <c r="NWV150" s="205"/>
      <c r="NWW150" s="205"/>
      <c r="NWX150" s="205"/>
      <c r="NWY150" s="205"/>
      <c r="NWZ150" s="205"/>
      <c r="NXA150" s="205"/>
      <c r="NXB150" s="205"/>
      <c r="NXC150" s="205"/>
      <c r="NXD150" s="205"/>
      <c r="NXE150" s="205"/>
      <c r="NXF150" s="205"/>
      <c r="NXG150" s="205"/>
      <c r="NXH150" s="205"/>
      <c r="NXI150" s="205"/>
      <c r="NXJ150" s="205"/>
      <c r="NXK150" s="205"/>
      <c r="NXL150" s="205"/>
      <c r="NXM150" s="205"/>
      <c r="NXN150" s="205"/>
      <c r="NXO150" s="205"/>
      <c r="NXP150" s="205"/>
      <c r="NXQ150" s="205"/>
      <c r="NXR150" s="205"/>
      <c r="NXS150" s="205"/>
      <c r="NXT150" s="205"/>
      <c r="NXU150" s="205"/>
      <c r="NXV150" s="205"/>
      <c r="NXW150" s="205"/>
      <c r="NXX150" s="205"/>
      <c r="NXY150" s="205"/>
      <c r="NXZ150" s="205"/>
      <c r="NYA150" s="205"/>
      <c r="NYB150" s="205"/>
      <c r="NYC150" s="205"/>
      <c r="NYD150" s="205"/>
      <c r="NYE150" s="205"/>
      <c r="NYF150" s="205"/>
      <c r="NYG150" s="205"/>
      <c r="NYH150" s="205"/>
      <c r="NYI150" s="205"/>
      <c r="NYJ150" s="205"/>
      <c r="NYK150" s="205"/>
      <c r="NYL150" s="205"/>
      <c r="NYM150" s="205"/>
      <c r="NYN150" s="205"/>
      <c r="NYO150" s="205"/>
      <c r="NYP150" s="205"/>
      <c r="NYQ150" s="205"/>
      <c r="NYR150" s="205"/>
      <c r="NYS150" s="205"/>
      <c r="NYT150" s="205"/>
      <c r="NYU150" s="205"/>
      <c r="NYV150" s="205"/>
      <c r="NYW150" s="205"/>
      <c r="NYX150" s="205"/>
      <c r="NYY150" s="205"/>
      <c r="NYZ150" s="205"/>
      <c r="NZA150" s="205"/>
      <c r="NZB150" s="205"/>
      <c r="NZC150" s="205"/>
      <c r="NZD150" s="205"/>
      <c r="NZE150" s="205"/>
      <c r="NZF150" s="205"/>
      <c r="NZG150" s="205"/>
      <c r="NZH150" s="205"/>
      <c r="NZI150" s="205"/>
      <c r="NZJ150" s="205"/>
      <c r="NZK150" s="205"/>
      <c r="NZL150" s="205"/>
      <c r="NZM150" s="205"/>
      <c r="NZN150" s="205"/>
      <c r="NZO150" s="205"/>
      <c r="NZP150" s="205"/>
      <c r="NZQ150" s="205"/>
      <c r="NZR150" s="205"/>
      <c r="NZS150" s="205"/>
      <c r="NZT150" s="205"/>
      <c r="NZU150" s="205"/>
      <c r="NZV150" s="205"/>
      <c r="NZW150" s="205"/>
      <c r="NZX150" s="205"/>
      <c r="NZY150" s="205"/>
      <c r="NZZ150" s="205"/>
      <c r="OAA150" s="205"/>
      <c r="OAB150" s="205"/>
      <c r="OAC150" s="205"/>
      <c r="OAD150" s="205"/>
      <c r="OAE150" s="205"/>
      <c r="OAF150" s="205"/>
      <c r="OAG150" s="205"/>
      <c r="OAH150" s="205"/>
      <c r="OAI150" s="205"/>
      <c r="OAJ150" s="205"/>
      <c r="OAK150" s="205"/>
      <c r="OAL150" s="205"/>
      <c r="OAM150" s="205"/>
      <c r="OAN150" s="205"/>
      <c r="OAO150" s="205"/>
      <c r="OAP150" s="205"/>
      <c r="OAQ150" s="205"/>
      <c r="OAR150" s="205"/>
      <c r="OAS150" s="205"/>
      <c r="OAT150" s="205"/>
      <c r="OAU150" s="205"/>
      <c r="OAV150" s="205"/>
      <c r="OAW150" s="205"/>
      <c r="OAX150" s="205"/>
      <c r="OAY150" s="205"/>
      <c r="OAZ150" s="205"/>
      <c r="OBA150" s="205"/>
      <c r="OBB150" s="205"/>
      <c r="OBC150" s="205"/>
      <c r="OBD150" s="205"/>
      <c r="OBE150" s="205"/>
      <c r="OBF150" s="205"/>
      <c r="OBG150" s="205"/>
      <c r="OBH150" s="205"/>
      <c r="OBI150" s="205"/>
      <c r="OBJ150" s="205"/>
      <c r="OBK150" s="205"/>
      <c r="OBL150" s="205"/>
      <c r="OBM150" s="205"/>
      <c r="OBN150" s="205"/>
      <c r="OBO150" s="205"/>
      <c r="OBP150" s="205"/>
      <c r="OBQ150" s="205"/>
      <c r="OBR150" s="205"/>
      <c r="OBS150" s="205"/>
      <c r="OBT150" s="205"/>
      <c r="OBU150" s="205"/>
      <c r="OBV150" s="205"/>
      <c r="OBW150" s="205"/>
      <c r="OBX150" s="205"/>
      <c r="OBY150" s="205"/>
      <c r="OBZ150" s="205"/>
      <c r="OCA150" s="205"/>
      <c r="OCB150" s="205"/>
      <c r="OCC150" s="205"/>
      <c r="OCD150" s="205"/>
      <c r="OCE150" s="205"/>
      <c r="OCF150" s="205"/>
      <c r="OCG150" s="205"/>
      <c r="OCH150" s="205"/>
      <c r="OCI150" s="205"/>
      <c r="OCJ150" s="205"/>
      <c r="OCK150" s="205"/>
      <c r="OCL150" s="205"/>
      <c r="OCM150" s="205"/>
      <c r="OCN150" s="205"/>
      <c r="OCO150" s="205"/>
      <c r="OCP150" s="205"/>
      <c r="OCQ150" s="205"/>
      <c r="OCR150" s="205"/>
      <c r="OCS150" s="205"/>
      <c r="OCT150" s="205"/>
      <c r="OCU150" s="205"/>
      <c r="OCV150" s="205"/>
      <c r="OCW150" s="205"/>
      <c r="OCX150" s="205"/>
      <c r="OCY150" s="205"/>
      <c r="ODF150" s="205"/>
      <c r="ODG150" s="205"/>
      <c r="ODH150" s="205"/>
      <c r="ODI150" s="205"/>
      <c r="ODJ150" s="205"/>
      <c r="ODK150" s="205"/>
      <c r="ODL150" s="205"/>
      <c r="ODM150" s="205"/>
      <c r="ODN150" s="205"/>
      <c r="ODO150" s="205"/>
      <c r="ODP150" s="205"/>
      <c r="ODQ150" s="205"/>
      <c r="ODR150" s="205"/>
      <c r="ODS150" s="205"/>
      <c r="ODT150" s="205"/>
      <c r="ODU150" s="205"/>
      <c r="ODV150" s="205"/>
      <c r="ODW150" s="205"/>
      <c r="ODX150" s="205"/>
      <c r="ODY150" s="205"/>
      <c r="ODZ150" s="205"/>
      <c r="OEA150" s="205"/>
      <c r="OEB150" s="205"/>
      <c r="OEC150" s="205"/>
      <c r="OED150" s="205"/>
      <c r="OEE150" s="205"/>
      <c r="OEF150" s="205"/>
      <c r="OEG150" s="205"/>
      <c r="OEH150" s="205"/>
      <c r="OEI150" s="205"/>
      <c r="OEJ150" s="205"/>
      <c r="OEK150" s="205"/>
      <c r="OEL150" s="205"/>
      <c r="OEM150" s="205"/>
      <c r="OEN150" s="205"/>
      <c r="OEO150" s="205"/>
      <c r="OEP150" s="205"/>
      <c r="OEQ150" s="205"/>
      <c r="OER150" s="205"/>
      <c r="OES150" s="205"/>
      <c r="OET150" s="205"/>
      <c r="OEU150" s="205"/>
      <c r="OEV150" s="205"/>
      <c r="OEW150" s="205"/>
      <c r="OEX150" s="205"/>
      <c r="OEY150" s="205"/>
      <c r="OEZ150" s="205"/>
      <c r="OFA150" s="205"/>
      <c r="OFB150" s="205"/>
      <c r="OFC150" s="205"/>
      <c r="OFD150" s="205"/>
      <c r="OFE150" s="205"/>
      <c r="OFF150" s="205"/>
      <c r="OFG150" s="205"/>
      <c r="OFH150" s="205"/>
      <c r="OFI150" s="205"/>
      <c r="OFJ150" s="205"/>
      <c r="OFK150" s="205"/>
      <c r="OFL150" s="205"/>
      <c r="OFM150" s="205"/>
      <c r="OFN150" s="205"/>
      <c r="OFO150" s="205"/>
      <c r="OFP150" s="205"/>
      <c r="OFQ150" s="205"/>
      <c r="OFR150" s="205"/>
      <c r="OFS150" s="205"/>
      <c r="OFT150" s="205"/>
      <c r="OFU150" s="205"/>
      <c r="OFV150" s="205"/>
      <c r="OFW150" s="205"/>
      <c r="OFX150" s="205"/>
      <c r="OFY150" s="205"/>
      <c r="OFZ150" s="205"/>
      <c r="OGA150" s="205"/>
      <c r="OGB150" s="205"/>
      <c r="OGC150" s="205"/>
      <c r="OGD150" s="205"/>
      <c r="OGE150" s="205"/>
      <c r="OGF150" s="205"/>
      <c r="OGG150" s="205"/>
      <c r="OGH150" s="205"/>
      <c r="OGI150" s="205"/>
      <c r="OGJ150" s="205"/>
      <c r="OGK150" s="205"/>
      <c r="OGL150" s="205"/>
      <c r="OGM150" s="205"/>
      <c r="OGN150" s="205"/>
      <c r="OGO150" s="205"/>
      <c r="OGP150" s="205"/>
      <c r="OGQ150" s="205"/>
      <c r="OGR150" s="205"/>
      <c r="OGS150" s="205"/>
      <c r="OGT150" s="205"/>
      <c r="OGU150" s="205"/>
      <c r="OGV150" s="205"/>
      <c r="OGW150" s="205"/>
      <c r="OGX150" s="205"/>
      <c r="OGY150" s="205"/>
      <c r="OGZ150" s="205"/>
      <c r="OHA150" s="205"/>
      <c r="OHB150" s="205"/>
      <c r="OHC150" s="205"/>
      <c r="OHD150" s="205"/>
      <c r="OHE150" s="205"/>
      <c r="OHF150" s="205"/>
      <c r="OHG150" s="205"/>
      <c r="OHH150" s="205"/>
      <c r="OHI150" s="205"/>
      <c r="OHJ150" s="205"/>
      <c r="OHK150" s="205"/>
      <c r="OHL150" s="205"/>
      <c r="OHM150" s="205"/>
      <c r="OHN150" s="205"/>
      <c r="OHO150" s="205"/>
      <c r="OHP150" s="205"/>
      <c r="OHQ150" s="205"/>
      <c r="OHR150" s="205"/>
      <c r="OHS150" s="205"/>
      <c r="OHT150" s="205"/>
      <c r="OHU150" s="205"/>
      <c r="OHV150" s="205"/>
      <c r="OHW150" s="205"/>
      <c r="OHX150" s="205"/>
      <c r="OHY150" s="205"/>
      <c r="OHZ150" s="205"/>
      <c r="OIA150" s="205"/>
      <c r="OIB150" s="205"/>
      <c r="OIC150" s="205"/>
      <c r="OID150" s="205"/>
      <c r="OIE150" s="205"/>
      <c r="OIF150" s="205"/>
      <c r="OIG150" s="205"/>
      <c r="OIH150" s="205"/>
      <c r="OII150" s="205"/>
      <c r="OIJ150" s="205"/>
      <c r="OIK150" s="205"/>
      <c r="OIL150" s="205"/>
      <c r="OIM150" s="205"/>
      <c r="OIN150" s="205"/>
      <c r="OIO150" s="205"/>
      <c r="OIP150" s="205"/>
      <c r="OIQ150" s="205"/>
      <c r="OIR150" s="205"/>
      <c r="OIS150" s="205"/>
      <c r="OIT150" s="205"/>
      <c r="OIU150" s="205"/>
      <c r="OIV150" s="205"/>
      <c r="OIW150" s="205"/>
      <c r="OIX150" s="205"/>
      <c r="OIY150" s="205"/>
      <c r="OIZ150" s="205"/>
      <c r="OJA150" s="205"/>
      <c r="OJB150" s="205"/>
      <c r="OJC150" s="205"/>
      <c r="OJD150" s="205"/>
      <c r="OJE150" s="205"/>
      <c r="OJF150" s="205"/>
      <c r="OJG150" s="205"/>
      <c r="OJH150" s="205"/>
      <c r="OJI150" s="205"/>
      <c r="OJJ150" s="205"/>
      <c r="OJK150" s="205"/>
      <c r="OJL150" s="205"/>
      <c r="OJM150" s="205"/>
      <c r="OJN150" s="205"/>
      <c r="OJO150" s="205"/>
      <c r="OJP150" s="205"/>
      <c r="OJQ150" s="205"/>
      <c r="OJR150" s="205"/>
      <c r="OJS150" s="205"/>
      <c r="OJT150" s="205"/>
      <c r="OJU150" s="205"/>
      <c r="OJV150" s="205"/>
      <c r="OJW150" s="205"/>
      <c r="OJX150" s="205"/>
      <c r="OJY150" s="205"/>
      <c r="OJZ150" s="205"/>
      <c r="OKA150" s="205"/>
      <c r="OKB150" s="205"/>
      <c r="OKC150" s="205"/>
      <c r="OKD150" s="205"/>
      <c r="OKE150" s="205"/>
      <c r="OKF150" s="205"/>
      <c r="OKG150" s="205"/>
      <c r="OKH150" s="205"/>
      <c r="OKI150" s="205"/>
      <c r="OKJ150" s="205"/>
      <c r="OKK150" s="205"/>
      <c r="OKL150" s="205"/>
      <c r="OKM150" s="205"/>
      <c r="OKN150" s="205"/>
      <c r="OKO150" s="205"/>
      <c r="OKP150" s="205"/>
      <c r="OKQ150" s="205"/>
      <c r="OKR150" s="205"/>
      <c r="OKS150" s="205"/>
      <c r="OKT150" s="205"/>
      <c r="OKU150" s="205"/>
      <c r="OKV150" s="205"/>
      <c r="OKW150" s="205"/>
      <c r="OKX150" s="205"/>
      <c r="OKY150" s="205"/>
      <c r="OKZ150" s="205"/>
      <c r="OLA150" s="205"/>
      <c r="OLB150" s="205"/>
      <c r="OLC150" s="205"/>
      <c r="OLD150" s="205"/>
      <c r="OLE150" s="205"/>
      <c r="OLF150" s="205"/>
      <c r="OLG150" s="205"/>
      <c r="OLH150" s="205"/>
      <c r="OLI150" s="205"/>
      <c r="OLJ150" s="205"/>
      <c r="OLK150" s="205"/>
      <c r="OLL150" s="205"/>
      <c r="OLM150" s="205"/>
      <c r="OLN150" s="205"/>
      <c r="OLO150" s="205"/>
      <c r="OLP150" s="205"/>
      <c r="OLQ150" s="205"/>
      <c r="OLR150" s="205"/>
      <c r="OLS150" s="205"/>
      <c r="OLT150" s="205"/>
      <c r="OLU150" s="205"/>
      <c r="OLV150" s="205"/>
      <c r="OLW150" s="205"/>
      <c r="OLX150" s="205"/>
      <c r="OLY150" s="205"/>
      <c r="OLZ150" s="205"/>
      <c r="OMA150" s="205"/>
      <c r="OMB150" s="205"/>
      <c r="OMC150" s="205"/>
      <c r="OMD150" s="205"/>
      <c r="OME150" s="205"/>
      <c r="OMF150" s="205"/>
      <c r="OMG150" s="205"/>
      <c r="OMH150" s="205"/>
      <c r="OMI150" s="205"/>
      <c r="OMJ150" s="205"/>
      <c r="OMK150" s="205"/>
      <c r="OML150" s="205"/>
      <c r="OMM150" s="205"/>
      <c r="OMN150" s="205"/>
      <c r="OMO150" s="205"/>
      <c r="OMP150" s="205"/>
      <c r="OMQ150" s="205"/>
      <c r="OMR150" s="205"/>
      <c r="OMS150" s="205"/>
      <c r="OMT150" s="205"/>
      <c r="OMU150" s="205"/>
      <c r="ONB150" s="205"/>
      <c r="ONC150" s="205"/>
      <c r="OND150" s="205"/>
      <c r="ONE150" s="205"/>
      <c r="ONF150" s="205"/>
      <c r="ONG150" s="205"/>
      <c r="ONH150" s="205"/>
      <c r="ONI150" s="205"/>
      <c r="ONJ150" s="205"/>
      <c r="ONK150" s="205"/>
      <c r="ONL150" s="205"/>
      <c r="ONM150" s="205"/>
      <c r="ONN150" s="205"/>
      <c r="ONO150" s="205"/>
      <c r="ONP150" s="205"/>
      <c r="ONQ150" s="205"/>
      <c r="ONR150" s="205"/>
      <c r="ONS150" s="205"/>
      <c r="ONT150" s="205"/>
      <c r="ONU150" s="205"/>
      <c r="ONV150" s="205"/>
      <c r="ONW150" s="205"/>
      <c r="ONX150" s="205"/>
      <c r="ONY150" s="205"/>
      <c r="ONZ150" s="205"/>
      <c r="OOA150" s="205"/>
      <c r="OOB150" s="205"/>
      <c r="OOC150" s="205"/>
      <c r="OOD150" s="205"/>
      <c r="OOE150" s="205"/>
      <c r="OOF150" s="205"/>
      <c r="OOG150" s="205"/>
      <c r="OOH150" s="205"/>
      <c r="OOI150" s="205"/>
      <c r="OOJ150" s="205"/>
      <c r="OOK150" s="205"/>
      <c r="OOL150" s="205"/>
      <c r="OOM150" s="205"/>
      <c r="OON150" s="205"/>
      <c r="OOO150" s="205"/>
      <c r="OOP150" s="205"/>
      <c r="OOQ150" s="205"/>
      <c r="OOR150" s="205"/>
      <c r="OOS150" s="205"/>
      <c r="OOT150" s="205"/>
      <c r="OOU150" s="205"/>
      <c r="OOV150" s="205"/>
      <c r="OOW150" s="205"/>
      <c r="OOX150" s="205"/>
      <c r="OOY150" s="205"/>
      <c r="OOZ150" s="205"/>
      <c r="OPA150" s="205"/>
      <c r="OPB150" s="205"/>
      <c r="OPC150" s="205"/>
      <c r="OPD150" s="205"/>
      <c r="OPE150" s="205"/>
      <c r="OPF150" s="205"/>
      <c r="OPG150" s="205"/>
      <c r="OPH150" s="205"/>
      <c r="OPI150" s="205"/>
      <c r="OPJ150" s="205"/>
      <c r="OPK150" s="205"/>
      <c r="OPL150" s="205"/>
      <c r="OPM150" s="205"/>
      <c r="OPN150" s="205"/>
      <c r="OPO150" s="205"/>
      <c r="OPP150" s="205"/>
      <c r="OPQ150" s="205"/>
      <c r="OPR150" s="205"/>
      <c r="OPS150" s="205"/>
      <c r="OPT150" s="205"/>
      <c r="OPU150" s="205"/>
      <c r="OPV150" s="205"/>
      <c r="OPW150" s="205"/>
      <c r="OPX150" s="205"/>
      <c r="OPY150" s="205"/>
      <c r="OPZ150" s="205"/>
      <c r="OQA150" s="205"/>
      <c r="OQB150" s="205"/>
      <c r="OQC150" s="205"/>
      <c r="OQD150" s="205"/>
      <c r="OQE150" s="205"/>
      <c r="OQF150" s="205"/>
      <c r="OQG150" s="205"/>
      <c r="OQH150" s="205"/>
      <c r="OQI150" s="205"/>
      <c r="OQJ150" s="205"/>
      <c r="OQK150" s="205"/>
      <c r="OQL150" s="205"/>
      <c r="OQM150" s="205"/>
      <c r="OQN150" s="205"/>
      <c r="OQO150" s="205"/>
      <c r="OQP150" s="205"/>
      <c r="OQQ150" s="205"/>
      <c r="OQR150" s="205"/>
      <c r="OQS150" s="205"/>
      <c r="OQT150" s="205"/>
      <c r="OQU150" s="205"/>
      <c r="OQV150" s="205"/>
      <c r="OQW150" s="205"/>
      <c r="OQX150" s="205"/>
      <c r="OQY150" s="205"/>
      <c r="OQZ150" s="205"/>
      <c r="ORA150" s="205"/>
      <c r="ORB150" s="205"/>
      <c r="ORC150" s="205"/>
      <c r="ORD150" s="205"/>
      <c r="ORE150" s="205"/>
      <c r="ORF150" s="205"/>
      <c r="ORG150" s="205"/>
      <c r="ORH150" s="205"/>
      <c r="ORI150" s="205"/>
      <c r="ORJ150" s="205"/>
      <c r="ORK150" s="205"/>
      <c r="ORL150" s="205"/>
      <c r="ORM150" s="205"/>
      <c r="ORN150" s="205"/>
      <c r="ORO150" s="205"/>
      <c r="ORP150" s="205"/>
      <c r="ORQ150" s="205"/>
      <c r="ORR150" s="205"/>
      <c r="ORS150" s="205"/>
      <c r="ORT150" s="205"/>
      <c r="ORU150" s="205"/>
      <c r="ORV150" s="205"/>
      <c r="ORW150" s="205"/>
      <c r="ORX150" s="205"/>
      <c r="ORY150" s="205"/>
      <c r="ORZ150" s="205"/>
      <c r="OSA150" s="205"/>
      <c r="OSB150" s="205"/>
      <c r="OSC150" s="205"/>
      <c r="OSD150" s="205"/>
      <c r="OSE150" s="205"/>
      <c r="OSF150" s="205"/>
      <c r="OSG150" s="205"/>
      <c r="OSH150" s="205"/>
      <c r="OSI150" s="205"/>
      <c r="OSJ150" s="205"/>
      <c r="OSK150" s="205"/>
      <c r="OSL150" s="205"/>
      <c r="OSM150" s="205"/>
      <c r="OSN150" s="205"/>
      <c r="OSO150" s="205"/>
      <c r="OSP150" s="205"/>
      <c r="OSQ150" s="205"/>
      <c r="OSR150" s="205"/>
      <c r="OSS150" s="205"/>
      <c r="OST150" s="205"/>
      <c r="OSU150" s="205"/>
      <c r="OSV150" s="205"/>
      <c r="OSW150" s="205"/>
      <c r="OSX150" s="205"/>
      <c r="OSY150" s="205"/>
      <c r="OSZ150" s="205"/>
      <c r="OTA150" s="205"/>
      <c r="OTB150" s="205"/>
      <c r="OTC150" s="205"/>
      <c r="OTD150" s="205"/>
      <c r="OTE150" s="205"/>
      <c r="OTF150" s="205"/>
      <c r="OTG150" s="205"/>
      <c r="OTH150" s="205"/>
      <c r="OTI150" s="205"/>
      <c r="OTJ150" s="205"/>
      <c r="OTK150" s="205"/>
      <c r="OTL150" s="205"/>
      <c r="OTM150" s="205"/>
      <c r="OTN150" s="205"/>
      <c r="OTO150" s="205"/>
      <c r="OTP150" s="205"/>
      <c r="OTQ150" s="205"/>
      <c r="OTR150" s="205"/>
      <c r="OTS150" s="205"/>
      <c r="OTT150" s="205"/>
      <c r="OTU150" s="205"/>
      <c r="OTV150" s="205"/>
      <c r="OTW150" s="205"/>
      <c r="OTX150" s="205"/>
      <c r="OTY150" s="205"/>
      <c r="OTZ150" s="205"/>
      <c r="OUA150" s="205"/>
      <c r="OUB150" s="205"/>
      <c r="OUC150" s="205"/>
      <c r="OUD150" s="205"/>
      <c r="OUE150" s="205"/>
      <c r="OUF150" s="205"/>
      <c r="OUG150" s="205"/>
      <c r="OUH150" s="205"/>
      <c r="OUI150" s="205"/>
      <c r="OUJ150" s="205"/>
      <c r="OUK150" s="205"/>
      <c r="OUL150" s="205"/>
      <c r="OUM150" s="205"/>
      <c r="OUN150" s="205"/>
      <c r="OUO150" s="205"/>
      <c r="OUP150" s="205"/>
      <c r="OUQ150" s="205"/>
      <c r="OUR150" s="205"/>
      <c r="OUS150" s="205"/>
      <c r="OUT150" s="205"/>
      <c r="OUU150" s="205"/>
      <c r="OUV150" s="205"/>
      <c r="OUW150" s="205"/>
      <c r="OUX150" s="205"/>
      <c r="OUY150" s="205"/>
      <c r="OUZ150" s="205"/>
      <c r="OVA150" s="205"/>
      <c r="OVB150" s="205"/>
      <c r="OVC150" s="205"/>
      <c r="OVD150" s="205"/>
      <c r="OVE150" s="205"/>
      <c r="OVF150" s="205"/>
      <c r="OVG150" s="205"/>
      <c r="OVH150" s="205"/>
      <c r="OVI150" s="205"/>
      <c r="OVJ150" s="205"/>
      <c r="OVK150" s="205"/>
      <c r="OVL150" s="205"/>
      <c r="OVM150" s="205"/>
      <c r="OVN150" s="205"/>
      <c r="OVO150" s="205"/>
      <c r="OVP150" s="205"/>
      <c r="OVQ150" s="205"/>
      <c r="OVR150" s="205"/>
      <c r="OVS150" s="205"/>
      <c r="OVT150" s="205"/>
      <c r="OVU150" s="205"/>
      <c r="OVV150" s="205"/>
      <c r="OVW150" s="205"/>
      <c r="OVX150" s="205"/>
      <c r="OVY150" s="205"/>
      <c r="OVZ150" s="205"/>
      <c r="OWA150" s="205"/>
      <c r="OWB150" s="205"/>
      <c r="OWC150" s="205"/>
      <c r="OWD150" s="205"/>
      <c r="OWE150" s="205"/>
      <c r="OWF150" s="205"/>
      <c r="OWG150" s="205"/>
      <c r="OWH150" s="205"/>
      <c r="OWI150" s="205"/>
      <c r="OWJ150" s="205"/>
      <c r="OWK150" s="205"/>
      <c r="OWL150" s="205"/>
      <c r="OWM150" s="205"/>
      <c r="OWN150" s="205"/>
      <c r="OWO150" s="205"/>
      <c r="OWP150" s="205"/>
      <c r="OWQ150" s="205"/>
      <c r="OWX150" s="205"/>
      <c r="OWY150" s="205"/>
      <c r="OWZ150" s="205"/>
      <c r="OXA150" s="205"/>
      <c r="OXB150" s="205"/>
      <c r="OXC150" s="205"/>
      <c r="OXD150" s="205"/>
      <c r="OXE150" s="205"/>
      <c r="OXF150" s="205"/>
      <c r="OXG150" s="205"/>
      <c r="OXH150" s="205"/>
      <c r="OXI150" s="205"/>
      <c r="OXJ150" s="205"/>
      <c r="OXK150" s="205"/>
      <c r="OXL150" s="205"/>
      <c r="OXM150" s="205"/>
      <c r="OXN150" s="205"/>
      <c r="OXO150" s="205"/>
      <c r="OXP150" s="205"/>
      <c r="OXQ150" s="205"/>
      <c r="OXR150" s="205"/>
      <c r="OXS150" s="205"/>
      <c r="OXT150" s="205"/>
      <c r="OXU150" s="205"/>
      <c r="OXV150" s="205"/>
      <c r="OXW150" s="205"/>
      <c r="OXX150" s="205"/>
      <c r="OXY150" s="205"/>
      <c r="OXZ150" s="205"/>
      <c r="OYA150" s="205"/>
      <c r="OYB150" s="205"/>
      <c r="OYC150" s="205"/>
      <c r="OYD150" s="205"/>
      <c r="OYE150" s="205"/>
      <c r="OYF150" s="205"/>
      <c r="OYG150" s="205"/>
      <c r="OYH150" s="205"/>
      <c r="OYI150" s="205"/>
      <c r="OYJ150" s="205"/>
      <c r="OYK150" s="205"/>
      <c r="OYL150" s="205"/>
      <c r="OYM150" s="205"/>
      <c r="OYN150" s="205"/>
      <c r="OYO150" s="205"/>
      <c r="OYP150" s="205"/>
      <c r="OYQ150" s="205"/>
      <c r="OYR150" s="205"/>
      <c r="OYS150" s="205"/>
      <c r="OYT150" s="205"/>
      <c r="OYU150" s="205"/>
      <c r="OYV150" s="205"/>
      <c r="OYW150" s="205"/>
      <c r="OYX150" s="205"/>
      <c r="OYY150" s="205"/>
      <c r="OYZ150" s="205"/>
      <c r="OZA150" s="205"/>
      <c r="OZB150" s="205"/>
      <c r="OZC150" s="205"/>
      <c r="OZD150" s="205"/>
      <c r="OZE150" s="205"/>
      <c r="OZF150" s="205"/>
      <c r="OZG150" s="205"/>
      <c r="OZH150" s="205"/>
      <c r="OZI150" s="205"/>
      <c r="OZJ150" s="205"/>
      <c r="OZK150" s="205"/>
      <c r="OZL150" s="205"/>
      <c r="OZM150" s="205"/>
      <c r="OZN150" s="205"/>
      <c r="OZO150" s="205"/>
      <c r="OZP150" s="205"/>
      <c r="OZQ150" s="205"/>
      <c r="OZR150" s="205"/>
      <c r="OZS150" s="205"/>
      <c r="OZT150" s="205"/>
      <c r="OZU150" s="205"/>
      <c r="OZV150" s="205"/>
      <c r="OZW150" s="205"/>
      <c r="OZX150" s="205"/>
      <c r="OZY150" s="205"/>
      <c r="OZZ150" s="205"/>
      <c r="PAA150" s="205"/>
      <c r="PAB150" s="205"/>
      <c r="PAC150" s="205"/>
      <c r="PAD150" s="205"/>
      <c r="PAE150" s="205"/>
      <c r="PAF150" s="205"/>
      <c r="PAG150" s="205"/>
      <c r="PAH150" s="205"/>
      <c r="PAI150" s="205"/>
      <c r="PAJ150" s="205"/>
      <c r="PAK150" s="205"/>
      <c r="PAL150" s="205"/>
      <c r="PAM150" s="205"/>
      <c r="PAN150" s="205"/>
      <c r="PAO150" s="205"/>
      <c r="PAP150" s="205"/>
      <c r="PAQ150" s="205"/>
      <c r="PAR150" s="205"/>
      <c r="PAS150" s="205"/>
      <c r="PAT150" s="205"/>
      <c r="PAU150" s="205"/>
      <c r="PAV150" s="205"/>
      <c r="PAW150" s="205"/>
      <c r="PAX150" s="205"/>
      <c r="PAY150" s="205"/>
      <c r="PAZ150" s="205"/>
      <c r="PBA150" s="205"/>
      <c r="PBB150" s="205"/>
      <c r="PBC150" s="205"/>
      <c r="PBD150" s="205"/>
      <c r="PBE150" s="205"/>
      <c r="PBF150" s="205"/>
      <c r="PBG150" s="205"/>
      <c r="PBH150" s="205"/>
      <c r="PBI150" s="205"/>
      <c r="PBJ150" s="205"/>
      <c r="PBK150" s="205"/>
      <c r="PBL150" s="205"/>
      <c r="PBM150" s="205"/>
      <c r="PBN150" s="205"/>
      <c r="PBO150" s="205"/>
      <c r="PBP150" s="205"/>
      <c r="PBQ150" s="205"/>
      <c r="PBR150" s="205"/>
      <c r="PBS150" s="205"/>
      <c r="PBT150" s="205"/>
      <c r="PBU150" s="205"/>
      <c r="PBV150" s="205"/>
      <c r="PBW150" s="205"/>
      <c r="PBX150" s="205"/>
      <c r="PBY150" s="205"/>
      <c r="PBZ150" s="205"/>
      <c r="PCA150" s="205"/>
      <c r="PCB150" s="205"/>
      <c r="PCC150" s="205"/>
      <c r="PCD150" s="205"/>
      <c r="PCE150" s="205"/>
      <c r="PCF150" s="205"/>
      <c r="PCG150" s="205"/>
      <c r="PCH150" s="205"/>
      <c r="PCI150" s="205"/>
      <c r="PCJ150" s="205"/>
      <c r="PCK150" s="205"/>
      <c r="PCL150" s="205"/>
      <c r="PCM150" s="205"/>
      <c r="PCN150" s="205"/>
      <c r="PCO150" s="205"/>
      <c r="PCP150" s="205"/>
      <c r="PCQ150" s="205"/>
      <c r="PCR150" s="205"/>
      <c r="PCS150" s="205"/>
      <c r="PCT150" s="205"/>
      <c r="PCU150" s="205"/>
      <c r="PCV150" s="205"/>
      <c r="PCW150" s="205"/>
      <c r="PCX150" s="205"/>
      <c r="PCY150" s="205"/>
      <c r="PCZ150" s="205"/>
      <c r="PDA150" s="205"/>
      <c r="PDB150" s="205"/>
      <c r="PDC150" s="205"/>
      <c r="PDD150" s="205"/>
      <c r="PDE150" s="205"/>
      <c r="PDF150" s="205"/>
      <c r="PDG150" s="205"/>
      <c r="PDH150" s="205"/>
      <c r="PDI150" s="205"/>
      <c r="PDJ150" s="205"/>
      <c r="PDK150" s="205"/>
      <c r="PDL150" s="205"/>
      <c r="PDM150" s="205"/>
      <c r="PDN150" s="205"/>
      <c r="PDO150" s="205"/>
      <c r="PDP150" s="205"/>
      <c r="PDQ150" s="205"/>
      <c r="PDR150" s="205"/>
      <c r="PDS150" s="205"/>
      <c r="PDT150" s="205"/>
      <c r="PDU150" s="205"/>
      <c r="PDV150" s="205"/>
      <c r="PDW150" s="205"/>
      <c r="PDX150" s="205"/>
      <c r="PDY150" s="205"/>
      <c r="PDZ150" s="205"/>
      <c r="PEA150" s="205"/>
      <c r="PEB150" s="205"/>
      <c r="PEC150" s="205"/>
      <c r="PED150" s="205"/>
      <c r="PEE150" s="205"/>
      <c r="PEF150" s="205"/>
      <c r="PEG150" s="205"/>
      <c r="PEH150" s="205"/>
      <c r="PEI150" s="205"/>
      <c r="PEJ150" s="205"/>
      <c r="PEK150" s="205"/>
      <c r="PEL150" s="205"/>
      <c r="PEM150" s="205"/>
      <c r="PEN150" s="205"/>
      <c r="PEO150" s="205"/>
      <c r="PEP150" s="205"/>
      <c r="PEQ150" s="205"/>
      <c r="PER150" s="205"/>
      <c r="PES150" s="205"/>
      <c r="PET150" s="205"/>
      <c r="PEU150" s="205"/>
      <c r="PEV150" s="205"/>
      <c r="PEW150" s="205"/>
      <c r="PEX150" s="205"/>
      <c r="PEY150" s="205"/>
      <c r="PEZ150" s="205"/>
      <c r="PFA150" s="205"/>
      <c r="PFB150" s="205"/>
      <c r="PFC150" s="205"/>
      <c r="PFD150" s="205"/>
      <c r="PFE150" s="205"/>
      <c r="PFF150" s="205"/>
      <c r="PFG150" s="205"/>
      <c r="PFH150" s="205"/>
      <c r="PFI150" s="205"/>
      <c r="PFJ150" s="205"/>
      <c r="PFK150" s="205"/>
      <c r="PFL150" s="205"/>
      <c r="PFM150" s="205"/>
      <c r="PFN150" s="205"/>
      <c r="PFO150" s="205"/>
      <c r="PFP150" s="205"/>
      <c r="PFQ150" s="205"/>
      <c r="PFR150" s="205"/>
      <c r="PFS150" s="205"/>
      <c r="PFT150" s="205"/>
      <c r="PFU150" s="205"/>
      <c r="PFV150" s="205"/>
      <c r="PFW150" s="205"/>
      <c r="PFX150" s="205"/>
      <c r="PFY150" s="205"/>
      <c r="PFZ150" s="205"/>
      <c r="PGA150" s="205"/>
      <c r="PGB150" s="205"/>
      <c r="PGC150" s="205"/>
      <c r="PGD150" s="205"/>
      <c r="PGE150" s="205"/>
      <c r="PGF150" s="205"/>
      <c r="PGG150" s="205"/>
      <c r="PGH150" s="205"/>
      <c r="PGI150" s="205"/>
      <c r="PGJ150" s="205"/>
      <c r="PGK150" s="205"/>
      <c r="PGL150" s="205"/>
      <c r="PGM150" s="205"/>
      <c r="PGT150" s="205"/>
      <c r="PGU150" s="205"/>
      <c r="PGV150" s="205"/>
      <c r="PGW150" s="205"/>
      <c r="PGX150" s="205"/>
      <c r="PGY150" s="205"/>
      <c r="PGZ150" s="205"/>
      <c r="PHA150" s="205"/>
      <c r="PHB150" s="205"/>
      <c r="PHC150" s="205"/>
      <c r="PHD150" s="205"/>
      <c r="PHE150" s="205"/>
      <c r="PHF150" s="205"/>
      <c r="PHG150" s="205"/>
      <c r="PHH150" s="205"/>
      <c r="PHI150" s="205"/>
      <c r="PHJ150" s="205"/>
      <c r="PHK150" s="205"/>
      <c r="PHL150" s="205"/>
      <c r="PHM150" s="205"/>
      <c r="PHN150" s="205"/>
      <c r="PHO150" s="205"/>
      <c r="PHP150" s="205"/>
      <c r="PHQ150" s="205"/>
      <c r="PHR150" s="205"/>
      <c r="PHS150" s="205"/>
      <c r="PHT150" s="205"/>
      <c r="PHU150" s="205"/>
      <c r="PHV150" s="205"/>
      <c r="PHW150" s="205"/>
      <c r="PHX150" s="205"/>
      <c r="PHY150" s="205"/>
      <c r="PHZ150" s="205"/>
      <c r="PIA150" s="205"/>
      <c r="PIB150" s="205"/>
      <c r="PIC150" s="205"/>
      <c r="PID150" s="205"/>
      <c r="PIE150" s="205"/>
      <c r="PIF150" s="205"/>
      <c r="PIG150" s="205"/>
      <c r="PIH150" s="205"/>
      <c r="PII150" s="205"/>
      <c r="PIJ150" s="205"/>
      <c r="PIK150" s="205"/>
      <c r="PIL150" s="205"/>
      <c r="PIM150" s="205"/>
      <c r="PIN150" s="205"/>
      <c r="PIO150" s="205"/>
      <c r="PIP150" s="205"/>
      <c r="PIQ150" s="205"/>
      <c r="PIR150" s="205"/>
      <c r="PIS150" s="205"/>
      <c r="PIT150" s="205"/>
      <c r="PIU150" s="205"/>
      <c r="PIV150" s="205"/>
      <c r="PIW150" s="205"/>
      <c r="PIX150" s="205"/>
      <c r="PIY150" s="205"/>
      <c r="PIZ150" s="205"/>
      <c r="PJA150" s="205"/>
      <c r="PJB150" s="205"/>
      <c r="PJC150" s="205"/>
      <c r="PJD150" s="205"/>
      <c r="PJE150" s="205"/>
      <c r="PJF150" s="205"/>
      <c r="PJG150" s="205"/>
      <c r="PJH150" s="205"/>
      <c r="PJI150" s="205"/>
      <c r="PJJ150" s="205"/>
      <c r="PJK150" s="205"/>
      <c r="PJL150" s="205"/>
      <c r="PJM150" s="205"/>
      <c r="PJN150" s="205"/>
      <c r="PJO150" s="205"/>
      <c r="PJP150" s="205"/>
      <c r="PJQ150" s="205"/>
      <c r="PJR150" s="205"/>
      <c r="PJS150" s="205"/>
      <c r="PJT150" s="205"/>
      <c r="PJU150" s="205"/>
      <c r="PJV150" s="205"/>
      <c r="PJW150" s="205"/>
      <c r="PJX150" s="205"/>
      <c r="PJY150" s="205"/>
      <c r="PJZ150" s="205"/>
      <c r="PKA150" s="205"/>
      <c r="PKB150" s="205"/>
      <c r="PKC150" s="205"/>
      <c r="PKD150" s="205"/>
      <c r="PKE150" s="205"/>
      <c r="PKF150" s="205"/>
      <c r="PKG150" s="205"/>
      <c r="PKH150" s="205"/>
      <c r="PKI150" s="205"/>
      <c r="PKJ150" s="205"/>
      <c r="PKK150" s="205"/>
      <c r="PKL150" s="205"/>
      <c r="PKM150" s="205"/>
      <c r="PKN150" s="205"/>
      <c r="PKO150" s="205"/>
      <c r="PKP150" s="205"/>
      <c r="PKQ150" s="205"/>
      <c r="PKR150" s="205"/>
      <c r="PKS150" s="205"/>
      <c r="PKT150" s="205"/>
      <c r="PKU150" s="205"/>
      <c r="PKV150" s="205"/>
      <c r="PKW150" s="205"/>
      <c r="PKX150" s="205"/>
      <c r="PKY150" s="205"/>
      <c r="PKZ150" s="205"/>
      <c r="PLA150" s="205"/>
      <c r="PLB150" s="205"/>
      <c r="PLC150" s="205"/>
      <c r="PLD150" s="205"/>
      <c r="PLE150" s="205"/>
      <c r="PLF150" s="205"/>
      <c r="PLG150" s="205"/>
      <c r="PLH150" s="205"/>
      <c r="PLI150" s="205"/>
      <c r="PLJ150" s="205"/>
      <c r="PLK150" s="205"/>
      <c r="PLL150" s="205"/>
      <c r="PLM150" s="205"/>
      <c r="PLN150" s="205"/>
      <c r="PLO150" s="205"/>
      <c r="PLP150" s="205"/>
      <c r="PLQ150" s="205"/>
      <c r="PLR150" s="205"/>
      <c r="PLS150" s="205"/>
      <c r="PLT150" s="205"/>
      <c r="PLU150" s="205"/>
      <c r="PLV150" s="205"/>
      <c r="PLW150" s="205"/>
      <c r="PLX150" s="205"/>
      <c r="PLY150" s="205"/>
      <c r="PLZ150" s="205"/>
      <c r="PMA150" s="205"/>
      <c r="PMB150" s="205"/>
      <c r="PMC150" s="205"/>
      <c r="PMD150" s="205"/>
      <c r="PME150" s="205"/>
      <c r="PMF150" s="205"/>
      <c r="PMG150" s="205"/>
      <c r="PMH150" s="205"/>
      <c r="PMI150" s="205"/>
      <c r="PMJ150" s="205"/>
      <c r="PMK150" s="205"/>
      <c r="PML150" s="205"/>
      <c r="PMM150" s="205"/>
      <c r="PMN150" s="205"/>
      <c r="PMO150" s="205"/>
      <c r="PMP150" s="205"/>
      <c r="PMQ150" s="205"/>
      <c r="PMR150" s="205"/>
      <c r="PMS150" s="205"/>
      <c r="PMT150" s="205"/>
      <c r="PMU150" s="205"/>
      <c r="PMV150" s="205"/>
      <c r="PMW150" s="205"/>
      <c r="PMX150" s="205"/>
      <c r="PMY150" s="205"/>
      <c r="PMZ150" s="205"/>
      <c r="PNA150" s="205"/>
      <c r="PNB150" s="205"/>
      <c r="PNC150" s="205"/>
      <c r="PND150" s="205"/>
      <c r="PNE150" s="205"/>
      <c r="PNF150" s="205"/>
      <c r="PNG150" s="205"/>
      <c r="PNH150" s="205"/>
      <c r="PNI150" s="205"/>
      <c r="PNJ150" s="205"/>
      <c r="PNK150" s="205"/>
      <c r="PNL150" s="205"/>
      <c r="PNM150" s="205"/>
      <c r="PNN150" s="205"/>
      <c r="PNO150" s="205"/>
      <c r="PNP150" s="205"/>
      <c r="PNQ150" s="205"/>
      <c r="PNR150" s="205"/>
      <c r="PNS150" s="205"/>
      <c r="PNT150" s="205"/>
      <c r="PNU150" s="205"/>
      <c r="PNV150" s="205"/>
      <c r="PNW150" s="205"/>
      <c r="PNX150" s="205"/>
      <c r="PNY150" s="205"/>
      <c r="PNZ150" s="205"/>
      <c r="POA150" s="205"/>
      <c r="POB150" s="205"/>
      <c r="POC150" s="205"/>
      <c r="POD150" s="205"/>
      <c r="POE150" s="205"/>
      <c r="POF150" s="205"/>
      <c r="POG150" s="205"/>
      <c r="POH150" s="205"/>
      <c r="POI150" s="205"/>
      <c r="POJ150" s="205"/>
      <c r="POK150" s="205"/>
      <c r="POL150" s="205"/>
      <c r="POM150" s="205"/>
      <c r="PON150" s="205"/>
      <c r="POO150" s="205"/>
      <c r="POP150" s="205"/>
      <c r="POQ150" s="205"/>
      <c r="POR150" s="205"/>
      <c r="POS150" s="205"/>
      <c r="POT150" s="205"/>
      <c r="POU150" s="205"/>
      <c r="POV150" s="205"/>
      <c r="POW150" s="205"/>
      <c r="POX150" s="205"/>
      <c r="POY150" s="205"/>
      <c r="POZ150" s="205"/>
      <c r="PPA150" s="205"/>
      <c r="PPB150" s="205"/>
      <c r="PPC150" s="205"/>
      <c r="PPD150" s="205"/>
      <c r="PPE150" s="205"/>
      <c r="PPF150" s="205"/>
      <c r="PPG150" s="205"/>
      <c r="PPH150" s="205"/>
      <c r="PPI150" s="205"/>
      <c r="PPJ150" s="205"/>
      <c r="PPK150" s="205"/>
      <c r="PPL150" s="205"/>
      <c r="PPM150" s="205"/>
      <c r="PPN150" s="205"/>
      <c r="PPO150" s="205"/>
      <c r="PPP150" s="205"/>
      <c r="PPQ150" s="205"/>
      <c r="PPR150" s="205"/>
      <c r="PPS150" s="205"/>
      <c r="PPT150" s="205"/>
      <c r="PPU150" s="205"/>
      <c r="PPV150" s="205"/>
      <c r="PPW150" s="205"/>
      <c r="PPX150" s="205"/>
      <c r="PPY150" s="205"/>
      <c r="PPZ150" s="205"/>
      <c r="PQA150" s="205"/>
      <c r="PQB150" s="205"/>
      <c r="PQC150" s="205"/>
      <c r="PQD150" s="205"/>
      <c r="PQE150" s="205"/>
      <c r="PQF150" s="205"/>
      <c r="PQG150" s="205"/>
      <c r="PQH150" s="205"/>
      <c r="PQI150" s="205"/>
      <c r="PQP150" s="205"/>
      <c r="PQQ150" s="205"/>
      <c r="PQR150" s="205"/>
      <c r="PQS150" s="205"/>
      <c r="PQT150" s="205"/>
      <c r="PQU150" s="205"/>
      <c r="PQV150" s="205"/>
      <c r="PQW150" s="205"/>
      <c r="PQX150" s="205"/>
      <c r="PQY150" s="205"/>
      <c r="PQZ150" s="205"/>
      <c r="PRA150" s="205"/>
      <c r="PRB150" s="205"/>
      <c r="PRC150" s="205"/>
      <c r="PRD150" s="205"/>
      <c r="PRE150" s="205"/>
      <c r="PRF150" s="205"/>
      <c r="PRG150" s="205"/>
      <c r="PRH150" s="205"/>
      <c r="PRI150" s="205"/>
      <c r="PRJ150" s="205"/>
      <c r="PRK150" s="205"/>
      <c r="PRL150" s="205"/>
      <c r="PRM150" s="205"/>
      <c r="PRN150" s="205"/>
      <c r="PRO150" s="205"/>
      <c r="PRP150" s="205"/>
      <c r="PRQ150" s="205"/>
      <c r="PRR150" s="205"/>
      <c r="PRS150" s="205"/>
      <c r="PRT150" s="205"/>
      <c r="PRU150" s="205"/>
      <c r="PRV150" s="205"/>
      <c r="PRW150" s="205"/>
      <c r="PRX150" s="205"/>
      <c r="PRY150" s="205"/>
      <c r="PRZ150" s="205"/>
      <c r="PSA150" s="205"/>
      <c r="PSB150" s="205"/>
      <c r="PSC150" s="205"/>
      <c r="PSD150" s="205"/>
      <c r="PSE150" s="205"/>
      <c r="PSF150" s="205"/>
      <c r="PSG150" s="205"/>
      <c r="PSH150" s="205"/>
      <c r="PSI150" s="205"/>
      <c r="PSJ150" s="205"/>
      <c r="PSK150" s="205"/>
      <c r="PSL150" s="205"/>
      <c r="PSM150" s="205"/>
      <c r="PSN150" s="205"/>
      <c r="PSO150" s="205"/>
      <c r="PSP150" s="205"/>
      <c r="PSQ150" s="205"/>
      <c r="PSR150" s="205"/>
      <c r="PSS150" s="205"/>
      <c r="PST150" s="205"/>
      <c r="PSU150" s="205"/>
      <c r="PSV150" s="205"/>
      <c r="PSW150" s="205"/>
      <c r="PSX150" s="205"/>
      <c r="PSY150" s="205"/>
      <c r="PSZ150" s="205"/>
      <c r="PTA150" s="205"/>
      <c r="PTB150" s="205"/>
      <c r="PTC150" s="205"/>
      <c r="PTD150" s="205"/>
      <c r="PTE150" s="205"/>
      <c r="PTF150" s="205"/>
      <c r="PTG150" s="205"/>
      <c r="PTH150" s="205"/>
      <c r="PTI150" s="205"/>
      <c r="PTJ150" s="205"/>
      <c r="PTK150" s="205"/>
      <c r="PTL150" s="205"/>
      <c r="PTM150" s="205"/>
      <c r="PTN150" s="205"/>
      <c r="PTO150" s="205"/>
      <c r="PTP150" s="205"/>
      <c r="PTQ150" s="205"/>
      <c r="PTR150" s="205"/>
      <c r="PTS150" s="205"/>
      <c r="PTT150" s="205"/>
      <c r="PTU150" s="205"/>
      <c r="PTV150" s="205"/>
      <c r="PTW150" s="205"/>
      <c r="PTX150" s="205"/>
      <c r="PTY150" s="205"/>
      <c r="PTZ150" s="205"/>
      <c r="PUA150" s="205"/>
      <c r="PUB150" s="205"/>
      <c r="PUC150" s="205"/>
      <c r="PUD150" s="205"/>
      <c r="PUE150" s="205"/>
      <c r="PUF150" s="205"/>
      <c r="PUG150" s="205"/>
      <c r="PUH150" s="205"/>
      <c r="PUI150" s="205"/>
      <c r="PUJ150" s="205"/>
      <c r="PUK150" s="205"/>
      <c r="PUL150" s="205"/>
      <c r="PUM150" s="205"/>
      <c r="PUN150" s="205"/>
      <c r="PUO150" s="205"/>
      <c r="PUP150" s="205"/>
      <c r="PUQ150" s="205"/>
      <c r="PUR150" s="205"/>
      <c r="PUS150" s="205"/>
      <c r="PUT150" s="205"/>
      <c r="PUU150" s="205"/>
      <c r="PUV150" s="205"/>
      <c r="PUW150" s="205"/>
      <c r="PUX150" s="205"/>
      <c r="PUY150" s="205"/>
      <c r="PUZ150" s="205"/>
      <c r="PVA150" s="205"/>
      <c r="PVB150" s="205"/>
      <c r="PVC150" s="205"/>
      <c r="PVD150" s="205"/>
      <c r="PVE150" s="205"/>
      <c r="PVF150" s="205"/>
      <c r="PVG150" s="205"/>
      <c r="PVH150" s="205"/>
      <c r="PVI150" s="205"/>
      <c r="PVJ150" s="205"/>
      <c r="PVK150" s="205"/>
      <c r="PVL150" s="205"/>
      <c r="PVM150" s="205"/>
      <c r="PVN150" s="205"/>
      <c r="PVO150" s="205"/>
      <c r="PVP150" s="205"/>
      <c r="PVQ150" s="205"/>
      <c r="PVR150" s="205"/>
      <c r="PVS150" s="205"/>
      <c r="PVT150" s="205"/>
      <c r="PVU150" s="205"/>
      <c r="PVV150" s="205"/>
      <c r="PVW150" s="205"/>
      <c r="PVX150" s="205"/>
      <c r="PVY150" s="205"/>
      <c r="PVZ150" s="205"/>
      <c r="PWA150" s="205"/>
      <c r="PWB150" s="205"/>
      <c r="PWC150" s="205"/>
      <c r="PWD150" s="205"/>
      <c r="PWE150" s="205"/>
      <c r="PWF150" s="205"/>
      <c r="PWG150" s="205"/>
      <c r="PWH150" s="205"/>
      <c r="PWI150" s="205"/>
      <c r="PWJ150" s="205"/>
      <c r="PWK150" s="205"/>
      <c r="PWL150" s="205"/>
      <c r="PWM150" s="205"/>
      <c r="PWN150" s="205"/>
      <c r="PWO150" s="205"/>
      <c r="PWP150" s="205"/>
      <c r="PWQ150" s="205"/>
      <c r="PWR150" s="205"/>
      <c r="PWS150" s="205"/>
      <c r="PWT150" s="205"/>
      <c r="PWU150" s="205"/>
      <c r="PWV150" s="205"/>
      <c r="PWW150" s="205"/>
      <c r="PWX150" s="205"/>
      <c r="PWY150" s="205"/>
      <c r="PWZ150" s="205"/>
      <c r="PXA150" s="205"/>
      <c r="PXB150" s="205"/>
      <c r="PXC150" s="205"/>
      <c r="PXD150" s="205"/>
      <c r="PXE150" s="205"/>
      <c r="PXF150" s="205"/>
      <c r="PXG150" s="205"/>
      <c r="PXH150" s="205"/>
      <c r="PXI150" s="205"/>
      <c r="PXJ150" s="205"/>
      <c r="PXK150" s="205"/>
      <c r="PXL150" s="205"/>
      <c r="PXM150" s="205"/>
      <c r="PXN150" s="205"/>
      <c r="PXO150" s="205"/>
      <c r="PXP150" s="205"/>
      <c r="PXQ150" s="205"/>
      <c r="PXR150" s="205"/>
      <c r="PXS150" s="205"/>
      <c r="PXT150" s="205"/>
      <c r="PXU150" s="205"/>
      <c r="PXV150" s="205"/>
      <c r="PXW150" s="205"/>
      <c r="PXX150" s="205"/>
      <c r="PXY150" s="205"/>
      <c r="PXZ150" s="205"/>
      <c r="PYA150" s="205"/>
      <c r="PYB150" s="205"/>
      <c r="PYC150" s="205"/>
      <c r="PYD150" s="205"/>
      <c r="PYE150" s="205"/>
      <c r="PYF150" s="205"/>
      <c r="PYG150" s="205"/>
      <c r="PYH150" s="205"/>
      <c r="PYI150" s="205"/>
      <c r="PYJ150" s="205"/>
      <c r="PYK150" s="205"/>
      <c r="PYL150" s="205"/>
      <c r="PYM150" s="205"/>
      <c r="PYN150" s="205"/>
      <c r="PYO150" s="205"/>
      <c r="PYP150" s="205"/>
      <c r="PYQ150" s="205"/>
      <c r="PYR150" s="205"/>
      <c r="PYS150" s="205"/>
      <c r="PYT150" s="205"/>
      <c r="PYU150" s="205"/>
      <c r="PYV150" s="205"/>
      <c r="PYW150" s="205"/>
      <c r="PYX150" s="205"/>
      <c r="PYY150" s="205"/>
      <c r="PYZ150" s="205"/>
      <c r="PZA150" s="205"/>
      <c r="PZB150" s="205"/>
      <c r="PZC150" s="205"/>
      <c r="PZD150" s="205"/>
      <c r="PZE150" s="205"/>
      <c r="PZF150" s="205"/>
      <c r="PZG150" s="205"/>
      <c r="PZH150" s="205"/>
      <c r="PZI150" s="205"/>
      <c r="PZJ150" s="205"/>
      <c r="PZK150" s="205"/>
      <c r="PZL150" s="205"/>
      <c r="PZM150" s="205"/>
      <c r="PZN150" s="205"/>
      <c r="PZO150" s="205"/>
      <c r="PZP150" s="205"/>
      <c r="PZQ150" s="205"/>
      <c r="PZR150" s="205"/>
      <c r="PZS150" s="205"/>
      <c r="PZT150" s="205"/>
      <c r="PZU150" s="205"/>
      <c r="PZV150" s="205"/>
      <c r="PZW150" s="205"/>
      <c r="PZX150" s="205"/>
      <c r="PZY150" s="205"/>
      <c r="PZZ150" s="205"/>
      <c r="QAA150" s="205"/>
      <c r="QAB150" s="205"/>
      <c r="QAC150" s="205"/>
      <c r="QAD150" s="205"/>
      <c r="QAE150" s="205"/>
      <c r="QAL150" s="205"/>
      <c r="QAM150" s="205"/>
      <c r="QAN150" s="205"/>
      <c r="QAO150" s="205"/>
      <c r="QAP150" s="205"/>
      <c r="QAQ150" s="205"/>
      <c r="QAR150" s="205"/>
      <c r="QAS150" s="205"/>
      <c r="QAT150" s="205"/>
      <c r="QAU150" s="205"/>
      <c r="QAV150" s="205"/>
      <c r="QAW150" s="205"/>
      <c r="QAX150" s="205"/>
      <c r="QAY150" s="205"/>
      <c r="QAZ150" s="205"/>
      <c r="QBA150" s="205"/>
      <c r="QBB150" s="205"/>
      <c r="QBC150" s="205"/>
      <c r="QBD150" s="205"/>
      <c r="QBE150" s="205"/>
      <c r="QBF150" s="205"/>
      <c r="QBG150" s="205"/>
      <c r="QBH150" s="205"/>
      <c r="QBI150" s="205"/>
      <c r="QBJ150" s="205"/>
      <c r="QBK150" s="205"/>
      <c r="QBL150" s="205"/>
      <c r="QBM150" s="205"/>
      <c r="QBN150" s="205"/>
      <c r="QBO150" s="205"/>
      <c r="QBP150" s="205"/>
      <c r="QBQ150" s="205"/>
      <c r="QBR150" s="205"/>
      <c r="QBS150" s="205"/>
      <c r="QBT150" s="205"/>
      <c r="QBU150" s="205"/>
      <c r="QBV150" s="205"/>
      <c r="QBW150" s="205"/>
      <c r="QBX150" s="205"/>
      <c r="QBY150" s="205"/>
      <c r="QBZ150" s="205"/>
      <c r="QCA150" s="205"/>
      <c r="QCB150" s="205"/>
      <c r="QCC150" s="205"/>
      <c r="QCD150" s="205"/>
      <c r="QCE150" s="205"/>
      <c r="QCF150" s="205"/>
      <c r="QCG150" s="205"/>
      <c r="QCH150" s="205"/>
      <c r="QCI150" s="205"/>
      <c r="QCJ150" s="205"/>
      <c r="QCK150" s="205"/>
      <c r="QCL150" s="205"/>
      <c r="QCM150" s="205"/>
      <c r="QCN150" s="205"/>
      <c r="QCO150" s="205"/>
      <c r="QCP150" s="205"/>
      <c r="QCQ150" s="205"/>
      <c r="QCR150" s="205"/>
      <c r="QCS150" s="205"/>
      <c r="QCT150" s="205"/>
      <c r="QCU150" s="205"/>
      <c r="QCV150" s="205"/>
      <c r="QCW150" s="205"/>
      <c r="QCX150" s="205"/>
      <c r="QCY150" s="205"/>
      <c r="QCZ150" s="205"/>
      <c r="QDA150" s="205"/>
      <c r="QDB150" s="205"/>
      <c r="QDC150" s="205"/>
      <c r="QDD150" s="205"/>
      <c r="QDE150" s="205"/>
      <c r="QDF150" s="205"/>
      <c r="QDG150" s="205"/>
      <c r="QDH150" s="205"/>
      <c r="QDI150" s="205"/>
      <c r="QDJ150" s="205"/>
      <c r="QDK150" s="205"/>
      <c r="QDL150" s="205"/>
      <c r="QDM150" s="205"/>
      <c r="QDN150" s="205"/>
      <c r="QDO150" s="205"/>
      <c r="QDP150" s="205"/>
      <c r="QDQ150" s="205"/>
      <c r="QDR150" s="205"/>
      <c r="QDS150" s="205"/>
      <c r="QDT150" s="205"/>
      <c r="QDU150" s="205"/>
      <c r="QDV150" s="205"/>
      <c r="QDW150" s="205"/>
      <c r="QDX150" s="205"/>
      <c r="QDY150" s="205"/>
      <c r="QDZ150" s="205"/>
      <c r="QEA150" s="205"/>
      <c r="QEB150" s="205"/>
      <c r="QEC150" s="205"/>
      <c r="QED150" s="205"/>
      <c r="QEE150" s="205"/>
      <c r="QEF150" s="205"/>
      <c r="QEG150" s="205"/>
      <c r="QEH150" s="205"/>
      <c r="QEI150" s="205"/>
      <c r="QEJ150" s="205"/>
      <c r="QEK150" s="205"/>
      <c r="QEL150" s="205"/>
      <c r="QEM150" s="205"/>
      <c r="QEN150" s="205"/>
      <c r="QEO150" s="205"/>
      <c r="QEP150" s="205"/>
      <c r="QEQ150" s="205"/>
      <c r="QER150" s="205"/>
      <c r="QES150" s="205"/>
      <c r="QET150" s="205"/>
      <c r="QEU150" s="205"/>
      <c r="QEV150" s="205"/>
      <c r="QEW150" s="205"/>
      <c r="QEX150" s="205"/>
      <c r="QEY150" s="205"/>
      <c r="QEZ150" s="205"/>
      <c r="QFA150" s="205"/>
      <c r="QFB150" s="205"/>
      <c r="QFC150" s="205"/>
      <c r="QFD150" s="205"/>
      <c r="QFE150" s="205"/>
      <c r="QFF150" s="205"/>
      <c r="QFG150" s="205"/>
      <c r="QFH150" s="205"/>
      <c r="QFI150" s="205"/>
      <c r="QFJ150" s="205"/>
      <c r="QFK150" s="205"/>
      <c r="QFL150" s="205"/>
      <c r="QFM150" s="205"/>
      <c r="QFN150" s="205"/>
      <c r="QFO150" s="205"/>
      <c r="QFP150" s="205"/>
      <c r="QFQ150" s="205"/>
      <c r="QFR150" s="205"/>
      <c r="QFS150" s="205"/>
      <c r="QFT150" s="205"/>
      <c r="QFU150" s="205"/>
      <c r="QFV150" s="205"/>
      <c r="QFW150" s="205"/>
      <c r="QFX150" s="205"/>
      <c r="QFY150" s="205"/>
      <c r="QFZ150" s="205"/>
      <c r="QGA150" s="205"/>
      <c r="QGB150" s="205"/>
      <c r="QGC150" s="205"/>
      <c r="QGD150" s="205"/>
      <c r="QGE150" s="205"/>
      <c r="QGF150" s="205"/>
      <c r="QGG150" s="205"/>
      <c r="QGH150" s="205"/>
      <c r="QGI150" s="205"/>
      <c r="QGJ150" s="205"/>
      <c r="QGK150" s="205"/>
      <c r="QGL150" s="205"/>
      <c r="QGM150" s="205"/>
      <c r="QGN150" s="205"/>
      <c r="QGO150" s="205"/>
      <c r="QGP150" s="205"/>
      <c r="QGQ150" s="205"/>
      <c r="QGR150" s="205"/>
      <c r="QGS150" s="205"/>
      <c r="QGT150" s="205"/>
      <c r="QGU150" s="205"/>
      <c r="QGV150" s="205"/>
      <c r="QGW150" s="205"/>
      <c r="QGX150" s="205"/>
      <c r="QGY150" s="205"/>
      <c r="QGZ150" s="205"/>
      <c r="QHA150" s="205"/>
      <c r="QHB150" s="205"/>
      <c r="QHC150" s="205"/>
      <c r="QHD150" s="205"/>
      <c r="QHE150" s="205"/>
      <c r="QHF150" s="205"/>
      <c r="QHG150" s="205"/>
      <c r="QHH150" s="205"/>
      <c r="QHI150" s="205"/>
      <c r="QHJ150" s="205"/>
      <c r="QHK150" s="205"/>
      <c r="QHL150" s="205"/>
      <c r="QHM150" s="205"/>
      <c r="QHN150" s="205"/>
      <c r="QHO150" s="205"/>
      <c r="QHP150" s="205"/>
      <c r="QHQ150" s="205"/>
      <c r="QHR150" s="205"/>
      <c r="QHS150" s="205"/>
      <c r="QHT150" s="205"/>
      <c r="QHU150" s="205"/>
      <c r="QHV150" s="205"/>
      <c r="QHW150" s="205"/>
      <c r="QHX150" s="205"/>
      <c r="QHY150" s="205"/>
      <c r="QHZ150" s="205"/>
      <c r="QIA150" s="205"/>
      <c r="QIB150" s="205"/>
      <c r="QIC150" s="205"/>
      <c r="QID150" s="205"/>
      <c r="QIE150" s="205"/>
      <c r="QIF150" s="205"/>
      <c r="QIG150" s="205"/>
      <c r="QIH150" s="205"/>
      <c r="QII150" s="205"/>
      <c r="QIJ150" s="205"/>
      <c r="QIK150" s="205"/>
      <c r="QIL150" s="205"/>
      <c r="QIM150" s="205"/>
      <c r="QIN150" s="205"/>
      <c r="QIO150" s="205"/>
      <c r="QIP150" s="205"/>
      <c r="QIQ150" s="205"/>
      <c r="QIR150" s="205"/>
      <c r="QIS150" s="205"/>
      <c r="QIT150" s="205"/>
      <c r="QIU150" s="205"/>
      <c r="QIV150" s="205"/>
      <c r="QIW150" s="205"/>
      <c r="QIX150" s="205"/>
      <c r="QIY150" s="205"/>
      <c r="QIZ150" s="205"/>
      <c r="QJA150" s="205"/>
      <c r="QJB150" s="205"/>
      <c r="QJC150" s="205"/>
      <c r="QJD150" s="205"/>
      <c r="QJE150" s="205"/>
      <c r="QJF150" s="205"/>
      <c r="QJG150" s="205"/>
      <c r="QJH150" s="205"/>
      <c r="QJI150" s="205"/>
      <c r="QJJ150" s="205"/>
      <c r="QJK150" s="205"/>
      <c r="QJL150" s="205"/>
      <c r="QJM150" s="205"/>
      <c r="QJN150" s="205"/>
      <c r="QJO150" s="205"/>
      <c r="QJP150" s="205"/>
      <c r="QJQ150" s="205"/>
      <c r="QJR150" s="205"/>
      <c r="QJS150" s="205"/>
      <c r="QJT150" s="205"/>
      <c r="QJU150" s="205"/>
      <c r="QJV150" s="205"/>
      <c r="QJW150" s="205"/>
      <c r="QJX150" s="205"/>
      <c r="QJY150" s="205"/>
      <c r="QJZ150" s="205"/>
      <c r="QKA150" s="205"/>
      <c r="QKH150" s="205"/>
      <c r="QKI150" s="205"/>
      <c r="QKJ150" s="205"/>
      <c r="QKK150" s="205"/>
      <c r="QKL150" s="205"/>
      <c r="QKM150" s="205"/>
      <c r="QKN150" s="205"/>
      <c r="QKO150" s="205"/>
      <c r="QKP150" s="205"/>
      <c r="QKQ150" s="205"/>
      <c r="QKR150" s="205"/>
      <c r="QKS150" s="205"/>
      <c r="QKT150" s="205"/>
      <c r="QKU150" s="205"/>
      <c r="QKV150" s="205"/>
      <c r="QKW150" s="205"/>
      <c r="QKX150" s="205"/>
      <c r="QKY150" s="205"/>
      <c r="QKZ150" s="205"/>
      <c r="QLA150" s="205"/>
      <c r="QLB150" s="205"/>
      <c r="QLC150" s="205"/>
      <c r="QLD150" s="205"/>
      <c r="QLE150" s="205"/>
      <c r="QLF150" s="205"/>
      <c r="QLG150" s="205"/>
      <c r="QLH150" s="205"/>
      <c r="QLI150" s="205"/>
      <c r="QLJ150" s="205"/>
      <c r="QLK150" s="205"/>
      <c r="QLL150" s="205"/>
      <c r="QLM150" s="205"/>
      <c r="QLN150" s="205"/>
      <c r="QLO150" s="205"/>
      <c r="QLP150" s="205"/>
      <c r="QLQ150" s="205"/>
      <c r="QLR150" s="205"/>
      <c r="QLS150" s="205"/>
      <c r="QLT150" s="205"/>
      <c r="QLU150" s="205"/>
      <c r="QLV150" s="205"/>
      <c r="QLW150" s="205"/>
      <c r="QLX150" s="205"/>
      <c r="QLY150" s="205"/>
      <c r="QLZ150" s="205"/>
      <c r="QMA150" s="205"/>
      <c r="QMB150" s="205"/>
      <c r="QMC150" s="205"/>
      <c r="QMD150" s="205"/>
      <c r="QME150" s="205"/>
      <c r="QMF150" s="205"/>
      <c r="QMG150" s="205"/>
      <c r="QMH150" s="205"/>
      <c r="QMI150" s="205"/>
      <c r="QMJ150" s="205"/>
      <c r="QMK150" s="205"/>
      <c r="QML150" s="205"/>
      <c r="QMM150" s="205"/>
      <c r="QMN150" s="205"/>
      <c r="QMO150" s="205"/>
      <c r="QMP150" s="205"/>
      <c r="QMQ150" s="205"/>
      <c r="QMR150" s="205"/>
      <c r="QMS150" s="205"/>
      <c r="QMT150" s="205"/>
      <c r="QMU150" s="205"/>
      <c r="QMV150" s="205"/>
      <c r="QMW150" s="205"/>
      <c r="QMX150" s="205"/>
      <c r="QMY150" s="205"/>
      <c r="QMZ150" s="205"/>
      <c r="QNA150" s="205"/>
      <c r="QNB150" s="205"/>
      <c r="QNC150" s="205"/>
      <c r="QND150" s="205"/>
      <c r="QNE150" s="205"/>
      <c r="QNF150" s="205"/>
      <c r="QNG150" s="205"/>
      <c r="QNH150" s="205"/>
      <c r="QNI150" s="205"/>
      <c r="QNJ150" s="205"/>
      <c r="QNK150" s="205"/>
      <c r="QNL150" s="205"/>
      <c r="QNM150" s="205"/>
      <c r="QNN150" s="205"/>
      <c r="QNO150" s="205"/>
      <c r="QNP150" s="205"/>
      <c r="QNQ150" s="205"/>
      <c r="QNR150" s="205"/>
      <c r="QNS150" s="205"/>
      <c r="QNT150" s="205"/>
      <c r="QNU150" s="205"/>
      <c r="QNV150" s="205"/>
      <c r="QNW150" s="205"/>
      <c r="QNX150" s="205"/>
      <c r="QNY150" s="205"/>
      <c r="QNZ150" s="205"/>
      <c r="QOA150" s="205"/>
      <c r="QOB150" s="205"/>
      <c r="QOC150" s="205"/>
      <c r="QOD150" s="205"/>
      <c r="QOE150" s="205"/>
      <c r="QOF150" s="205"/>
      <c r="QOG150" s="205"/>
      <c r="QOH150" s="205"/>
      <c r="QOI150" s="205"/>
      <c r="QOJ150" s="205"/>
      <c r="QOK150" s="205"/>
      <c r="QOL150" s="205"/>
      <c r="QOM150" s="205"/>
      <c r="QON150" s="205"/>
      <c r="QOO150" s="205"/>
      <c r="QOP150" s="205"/>
      <c r="QOQ150" s="205"/>
      <c r="QOR150" s="205"/>
      <c r="QOS150" s="205"/>
      <c r="QOT150" s="205"/>
      <c r="QOU150" s="205"/>
      <c r="QOV150" s="205"/>
      <c r="QOW150" s="205"/>
      <c r="QOX150" s="205"/>
      <c r="QOY150" s="205"/>
      <c r="QOZ150" s="205"/>
      <c r="QPA150" s="205"/>
      <c r="QPB150" s="205"/>
      <c r="QPC150" s="205"/>
      <c r="QPD150" s="205"/>
      <c r="QPE150" s="205"/>
      <c r="QPF150" s="205"/>
      <c r="QPG150" s="205"/>
      <c r="QPH150" s="205"/>
      <c r="QPI150" s="205"/>
      <c r="QPJ150" s="205"/>
      <c r="QPK150" s="205"/>
      <c r="QPL150" s="205"/>
      <c r="QPM150" s="205"/>
      <c r="QPN150" s="205"/>
      <c r="QPO150" s="205"/>
      <c r="QPP150" s="205"/>
      <c r="QPQ150" s="205"/>
      <c r="QPR150" s="205"/>
      <c r="QPS150" s="205"/>
      <c r="QPT150" s="205"/>
      <c r="QPU150" s="205"/>
      <c r="QPV150" s="205"/>
      <c r="QPW150" s="205"/>
      <c r="QPX150" s="205"/>
      <c r="QPY150" s="205"/>
      <c r="QPZ150" s="205"/>
      <c r="QQA150" s="205"/>
      <c r="QQB150" s="205"/>
      <c r="QQC150" s="205"/>
      <c r="QQD150" s="205"/>
      <c r="QQE150" s="205"/>
      <c r="QQF150" s="205"/>
      <c r="QQG150" s="205"/>
      <c r="QQH150" s="205"/>
      <c r="QQI150" s="205"/>
      <c r="QQJ150" s="205"/>
      <c r="QQK150" s="205"/>
      <c r="QQL150" s="205"/>
      <c r="QQM150" s="205"/>
      <c r="QQN150" s="205"/>
      <c r="QQO150" s="205"/>
      <c r="QQP150" s="205"/>
      <c r="QQQ150" s="205"/>
      <c r="QQR150" s="205"/>
      <c r="QQS150" s="205"/>
      <c r="QQT150" s="205"/>
      <c r="QQU150" s="205"/>
      <c r="QQV150" s="205"/>
      <c r="QQW150" s="205"/>
      <c r="QQX150" s="205"/>
      <c r="QQY150" s="205"/>
      <c r="QQZ150" s="205"/>
      <c r="QRA150" s="205"/>
      <c r="QRB150" s="205"/>
      <c r="QRC150" s="205"/>
      <c r="QRD150" s="205"/>
      <c r="QRE150" s="205"/>
      <c r="QRF150" s="205"/>
      <c r="QRG150" s="205"/>
      <c r="QRH150" s="205"/>
      <c r="QRI150" s="205"/>
      <c r="QRJ150" s="205"/>
      <c r="QRK150" s="205"/>
      <c r="QRL150" s="205"/>
      <c r="QRM150" s="205"/>
      <c r="QRN150" s="205"/>
      <c r="QRO150" s="205"/>
      <c r="QRP150" s="205"/>
      <c r="QRQ150" s="205"/>
      <c r="QRR150" s="205"/>
      <c r="QRS150" s="205"/>
      <c r="QRT150" s="205"/>
      <c r="QRU150" s="205"/>
      <c r="QRV150" s="205"/>
      <c r="QRW150" s="205"/>
      <c r="QRX150" s="205"/>
      <c r="QRY150" s="205"/>
      <c r="QRZ150" s="205"/>
      <c r="QSA150" s="205"/>
      <c r="QSB150" s="205"/>
      <c r="QSC150" s="205"/>
      <c r="QSD150" s="205"/>
      <c r="QSE150" s="205"/>
      <c r="QSF150" s="205"/>
      <c r="QSG150" s="205"/>
      <c r="QSH150" s="205"/>
      <c r="QSI150" s="205"/>
      <c r="QSJ150" s="205"/>
      <c r="QSK150" s="205"/>
      <c r="QSL150" s="205"/>
      <c r="QSM150" s="205"/>
      <c r="QSN150" s="205"/>
      <c r="QSO150" s="205"/>
      <c r="QSP150" s="205"/>
      <c r="QSQ150" s="205"/>
      <c r="QSR150" s="205"/>
      <c r="QSS150" s="205"/>
      <c r="QST150" s="205"/>
      <c r="QSU150" s="205"/>
      <c r="QSV150" s="205"/>
      <c r="QSW150" s="205"/>
      <c r="QSX150" s="205"/>
      <c r="QSY150" s="205"/>
      <c r="QSZ150" s="205"/>
      <c r="QTA150" s="205"/>
      <c r="QTB150" s="205"/>
      <c r="QTC150" s="205"/>
      <c r="QTD150" s="205"/>
      <c r="QTE150" s="205"/>
      <c r="QTF150" s="205"/>
      <c r="QTG150" s="205"/>
      <c r="QTH150" s="205"/>
      <c r="QTI150" s="205"/>
      <c r="QTJ150" s="205"/>
      <c r="QTK150" s="205"/>
      <c r="QTL150" s="205"/>
      <c r="QTM150" s="205"/>
      <c r="QTN150" s="205"/>
      <c r="QTO150" s="205"/>
      <c r="QTP150" s="205"/>
      <c r="QTQ150" s="205"/>
      <c r="QTR150" s="205"/>
      <c r="QTS150" s="205"/>
      <c r="QTT150" s="205"/>
      <c r="QTU150" s="205"/>
      <c r="QTV150" s="205"/>
      <c r="QTW150" s="205"/>
      <c r="QUD150" s="205"/>
      <c r="QUE150" s="205"/>
      <c r="QUF150" s="205"/>
      <c r="QUG150" s="205"/>
      <c r="QUH150" s="205"/>
      <c r="QUI150" s="205"/>
      <c r="QUJ150" s="205"/>
      <c r="QUK150" s="205"/>
      <c r="QUL150" s="205"/>
      <c r="QUM150" s="205"/>
      <c r="QUN150" s="205"/>
      <c r="QUO150" s="205"/>
      <c r="QUP150" s="205"/>
      <c r="QUQ150" s="205"/>
      <c r="QUR150" s="205"/>
      <c r="QUS150" s="205"/>
      <c r="QUT150" s="205"/>
      <c r="QUU150" s="205"/>
      <c r="QUV150" s="205"/>
      <c r="QUW150" s="205"/>
      <c r="QUX150" s="205"/>
      <c r="QUY150" s="205"/>
      <c r="QUZ150" s="205"/>
      <c r="QVA150" s="205"/>
      <c r="QVB150" s="205"/>
      <c r="QVC150" s="205"/>
      <c r="QVD150" s="205"/>
      <c r="QVE150" s="205"/>
      <c r="QVF150" s="205"/>
      <c r="QVG150" s="205"/>
      <c r="QVH150" s="205"/>
      <c r="QVI150" s="205"/>
      <c r="QVJ150" s="205"/>
      <c r="QVK150" s="205"/>
      <c r="QVL150" s="205"/>
      <c r="QVM150" s="205"/>
      <c r="QVN150" s="205"/>
      <c r="QVO150" s="205"/>
      <c r="QVP150" s="205"/>
      <c r="QVQ150" s="205"/>
      <c r="QVR150" s="205"/>
      <c r="QVS150" s="205"/>
      <c r="QVT150" s="205"/>
      <c r="QVU150" s="205"/>
      <c r="QVV150" s="205"/>
      <c r="QVW150" s="205"/>
      <c r="QVX150" s="205"/>
      <c r="QVY150" s="205"/>
      <c r="QVZ150" s="205"/>
      <c r="QWA150" s="205"/>
      <c r="QWB150" s="205"/>
      <c r="QWC150" s="205"/>
      <c r="QWD150" s="205"/>
      <c r="QWE150" s="205"/>
      <c r="QWF150" s="205"/>
      <c r="QWG150" s="205"/>
      <c r="QWH150" s="205"/>
      <c r="QWI150" s="205"/>
      <c r="QWJ150" s="205"/>
      <c r="QWK150" s="205"/>
      <c r="QWL150" s="205"/>
      <c r="QWM150" s="205"/>
      <c r="QWN150" s="205"/>
      <c r="QWO150" s="205"/>
      <c r="QWP150" s="205"/>
      <c r="QWQ150" s="205"/>
      <c r="QWR150" s="205"/>
      <c r="QWS150" s="205"/>
      <c r="QWT150" s="205"/>
      <c r="QWU150" s="205"/>
      <c r="QWV150" s="205"/>
      <c r="QWW150" s="205"/>
      <c r="QWX150" s="205"/>
      <c r="QWY150" s="205"/>
      <c r="QWZ150" s="205"/>
      <c r="QXA150" s="205"/>
      <c r="QXB150" s="205"/>
      <c r="QXC150" s="205"/>
      <c r="QXD150" s="205"/>
      <c r="QXE150" s="205"/>
      <c r="QXF150" s="205"/>
      <c r="QXG150" s="205"/>
      <c r="QXH150" s="205"/>
      <c r="QXI150" s="205"/>
      <c r="QXJ150" s="205"/>
      <c r="QXK150" s="205"/>
      <c r="QXL150" s="205"/>
      <c r="QXM150" s="205"/>
      <c r="QXN150" s="205"/>
      <c r="QXO150" s="205"/>
      <c r="QXP150" s="205"/>
      <c r="QXQ150" s="205"/>
      <c r="QXR150" s="205"/>
      <c r="QXS150" s="205"/>
      <c r="QXT150" s="205"/>
      <c r="QXU150" s="205"/>
      <c r="QXV150" s="205"/>
      <c r="QXW150" s="205"/>
      <c r="QXX150" s="205"/>
      <c r="QXY150" s="205"/>
      <c r="QXZ150" s="205"/>
      <c r="QYA150" s="205"/>
      <c r="QYB150" s="205"/>
      <c r="QYC150" s="205"/>
      <c r="QYD150" s="205"/>
      <c r="QYE150" s="205"/>
      <c r="QYF150" s="205"/>
      <c r="QYG150" s="205"/>
      <c r="QYH150" s="205"/>
      <c r="QYI150" s="205"/>
      <c r="QYJ150" s="205"/>
      <c r="QYK150" s="205"/>
      <c r="QYL150" s="205"/>
      <c r="QYM150" s="205"/>
      <c r="QYN150" s="205"/>
      <c r="QYO150" s="205"/>
      <c r="QYP150" s="205"/>
      <c r="QYQ150" s="205"/>
      <c r="QYR150" s="205"/>
      <c r="QYS150" s="205"/>
      <c r="QYT150" s="205"/>
      <c r="QYU150" s="205"/>
      <c r="QYV150" s="205"/>
      <c r="QYW150" s="205"/>
      <c r="QYX150" s="205"/>
      <c r="QYY150" s="205"/>
      <c r="QYZ150" s="205"/>
      <c r="QZA150" s="205"/>
      <c r="QZB150" s="205"/>
      <c r="QZC150" s="205"/>
      <c r="QZD150" s="205"/>
      <c r="QZE150" s="205"/>
      <c r="QZF150" s="205"/>
      <c r="QZG150" s="205"/>
      <c r="QZH150" s="205"/>
      <c r="QZI150" s="205"/>
      <c r="QZJ150" s="205"/>
      <c r="QZK150" s="205"/>
      <c r="QZL150" s="205"/>
      <c r="QZM150" s="205"/>
      <c r="QZN150" s="205"/>
      <c r="QZO150" s="205"/>
      <c r="QZP150" s="205"/>
      <c r="QZQ150" s="205"/>
      <c r="QZR150" s="205"/>
      <c r="QZS150" s="205"/>
      <c r="QZT150" s="205"/>
      <c r="QZU150" s="205"/>
      <c r="QZV150" s="205"/>
      <c r="QZW150" s="205"/>
      <c r="QZX150" s="205"/>
      <c r="QZY150" s="205"/>
      <c r="QZZ150" s="205"/>
      <c r="RAA150" s="205"/>
      <c r="RAB150" s="205"/>
      <c r="RAC150" s="205"/>
      <c r="RAD150" s="205"/>
      <c r="RAE150" s="205"/>
      <c r="RAF150" s="205"/>
      <c r="RAG150" s="205"/>
      <c r="RAH150" s="205"/>
      <c r="RAI150" s="205"/>
      <c r="RAJ150" s="205"/>
      <c r="RAK150" s="205"/>
      <c r="RAL150" s="205"/>
      <c r="RAM150" s="205"/>
      <c r="RAN150" s="205"/>
      <c r="RAO150" s="205"/>
      <c r="RAP150" s="205"/>
      <c r="RAQ150" s="205"/>
      <c r="RAR150" s="205"/>
      <c r="RAS150" s="205"/>
      <c r="RAT150" s="205"/>
      <c r="RAU150" s="205"/>
      <c r="RAV150" s="205"/>
      <c r="RAW150" s="205"/>
      <c r="RAX150" s="205"/>
      <c r="RAY150" s="205"/>
      <c r="RAZ150" s="205"/>
      <c r="RBA150" s="205"/>
      <c r="RBB150" s="205"/>
      <c r="RBC150" s="205"/>
      <c r="RBD150" s="205"/>
      <c r="RBE150" s="205"/>
      <c r="RBF150" s="205"/>
      <c r="RBG150" s="205"/>
      <c r="RBH150" s="205"/>
      <c r="RBI150" s="205"/>
      <c r="RBJ150" s="205"/>
      <c r="RBK150" s="205"/>
      <c r="RBL150" s="205"/>
      <c r="RBM150" s="205"/>
      <c r="RBN150" s="205"/>
      <c r="RBO150" s="205"/>
      <c r="RBP150" s="205"/>
      <c r="RBQ150" s="205"/>
      <c r="RBR150" s="205"/>
      <c r="RBS150" s="205"/>
      <c r="RBT150" s="205"/>
      <c r="RBU150" s="205"/>
      <c r="RBV150" s="205"/>
      <c r="RBW150" s="205"/>
      <c r="RBX150" s="205"/>
      <c r="RBY150" s="205"/>
      <c r="RBZ150" s="205"/>
      <c r="RCA150" s="205"/>
      <c r="RCB150" s="205"/>
      <c r="RCC150" s="205"/>
      <c r="RCD150" s="205"/>
      <c r="RCE150" s="205"/>
      <c r="RCF150" s="205"/>
      <c r="RCG150" s="205"/>
      <c r="RCH150" s="205"/>
      <c r="RCI150" s="205"/>
      <c r="RCJ150" s="205"/>
      <c r="RCK150" s="205"/>
      <c r="RCL150" s="205"/>
      <c r="RCM150" s="205"/>
      <c r="RCN150" s="205"/>
      <c r="RCO150" s="205"/>
      <c r="RCP150" s="205"/>
      <c r="RCQ150" s="205"/>
      <c r="RCR150" s="205"/>
      <c r="RCS150" s="205"/>
      <c r="RCT150" s="205"/>
      <c r="RCU150" s="205"/>
      <c r="RCV150" s="205"/>
      <c r="RCW150" s="205"/>
      <c r="RCX150" s="205"/>
      <c r="RCY150" s="205"/>
      <c r="RCZ150" s="205"/>
      <c r="RDA150" s="205"/>
      <c r="RDB150" s="205"/>
      <c r="RDC150" s="205"/>
      <c r="RDD150" s="205"/>
      <c r="RDE150" s="205"/>
      <c r="RDF150" s="205"/>
      <c r="RDG150" s="205"/>
      <c r="RDH150" s="205"/>
      <c r="RDI150" s="205"/>
      <c r="RDJ150" s="205"/>
      <c r="RDK150" s="205"/>
      <c r="RDL150" s="205"/>
      <c r="RDM150" s="205"/>
      <c r="RDN150" s="205"/>
      <c r="RDO150" s="205"/>
      <c r="RDP150" s="205"/>
      <c r="RDQ150" s="205"/>
      <c r="RDR150" s="205"/>
      <c r="RDS150" s="205"/>
      <c r="RDZ150" s="205"/>
      <c r="REA150" s="205"/>
      <c r="REB150" s="205"/>
      <c r="REC150" s="205"/>
      <c r="RED150" s="205"/>
      <c r="REE150" s="205"/>
      <c r="REF150" s="205"/>
      <c r="REG150" s="205"/>
      <c r="REH150" s="205"/>
      <c r="REI150" s="205"/>
      <c r="REJ150" s="205"/>
      <c r="REK150" s="205"/>
      <c r="REL150" s="205"/>
      <c r="REM150" s="205"/>
      <c r="REN150" s="205"/>
      <c r="REO150" s="205"/>
      <c r="REP150" s="205"/>
      <c r="REQ150" s="205"/>
      <c r="RER150" s="205"/>
      <c r="RES150" s="205"/>
      <c r="RET150" s="205"/>
      <c r="REU150" s="205"/>
      <c r="REV150" s="205"/>
      <c r="REW150" s="205"/>
      <c r="REX150" s="205"/>
      <c r="REY150" s="205"/>
      <c r="REZ150" s="205"/>
      <c r="RFA150" s="205"/>
      <c r="RFB150" s="205"/>
      <c r="RFC150" s="205"/>
      <c r="RFD150" s="205"/>
      <c r="RFE150" s="205"/>
      <c r="RFF150" s="205"/>
      <c r="RFG150" s="205"/>
      <c r="RFH150" s="205"/>
      <c r="RFI150" s="205"/>
      <c r="RFJ150" s="205"/>
      <c r="RFK150" s="205"/>
      <c r="RFL150" s="205"/>
      <c r="RFM150" s="205"/>
      <c r="RFN150" s="205"/>
      <c r="RFO150" s="205"/>
      <c r="RFP150" s="205"/>
      <c r="RFQ150" s="205"/>
      <c r="RFR150" s="205"/>
      <c r="RFS150" s="205"/>
      <c r="RFT150" s="205"/>
      <c r="RFU150" s="205"/>
      <c r="RFV150" s="205"/>
      <c r="RFW150" s="205"/>
      <c r="RFX150" s="205"/>
      <c r="RFY150" s="205"/>
      <c r="RFZ150" s="205"/>
      <c r="RGA150" s="205"/>
      <c r="RGB150" s="205"/>
      <c r="RGC150" s="205"/>
      <c r="RGD150" s="205"/>
      <c r="RGE150" s="205"/>
      <c r="RGF150" s="205"/>
      <c r="RGG150" s="205"/>
      <c r="RGH150" s="205"/>
      <c r="RGI150" s="205"/>
      <c r="RGJ150" s="205"/>
      <c r="RGK150" s="205"/>
      <c r="RGL150" s="205"/>
      <c r="RGM150" s="205"/>
      <c r="RGN150" s="205"/>
      <c r="RGO150" s="205"/>
      <c r="RGP150" s="205"/>
      <c r="RGQ150" s="205"/>
      <c r="RGR150" s="205"/>
      <c r="RGS150" s="205"/>
      <c r="RGT150" s="205"/>
      <c r="RGU150" s="205"/>
      <c r="RGV150" s="205"/>
      <c r="RGW150" s="205"/>
      <c r="RGX150" s="205"/>
      <c r="RGY150" s="205"/>
      <c r="RGZ150" s="205"/>
      <c r="RHA150" s="205"/>
      <c r="RHB150" s="205"/>
      <c r="RHC150" s="205"/>
      <c r="RHD150" s="205"/>
      <c r="RHE150" s="205"/>
      <c r="RHF150" s="205"/>
      <c r="RHG150" s="205"/>
      <c r="RHH150" s="205"/>
      <c r="RHI150" s="205"/>
      <c r="RHJ150" s="205"/>
      <c r="RHK150" s="205"/>
      <c r="RHL150" s="205"/>
      <c r="RHM150" s="205"/>
      <c r="RHN150" s="205"/>
      <c r="RHO150" s="205"/>
      <c r="RHP150" s="205"/>
      <c r="RHQ150" s="205"/>
      <c r="RHR150" s="205"/>
      <c r="RHS150" s="205"/>
      <c r="RHT150" s="205"/>
      <c r="RHU150" s="205"/>
      <c r="RHV150" s="205"/>
      <c r="RHW150" s="205"/>
      <c r="RHX150" s="205"/>
      <c r="RHY150" s="205"/>
      <c r="RHZ150" s="205"/>
      <c r="RIA150" s="205"/>
      <c r="RIB150" s="205"/>
      <c r="RIC150" s="205"/>
      <c r="RID150" s="205"/>
      <c r="RIE150" s="205"/>
      <c r="RIF150" s="205"/>
      <c r="RIG150" s="205"/>
      <c r="RIH150" s="205"/>
      <c r="RII150" s="205"/>
      <c r="RIJ150" s="205"/>
      <c r="RIK150" s="205"/>
      <c r="RIL150" s="205"/>
      <c r="RIM150" s="205"/>
      <c r="RIN150" s="205"/>
      <c r="RIO150" s="205"/>
      <c r="RIP150" s="205"/>
      <c r="RIQ150" s="205"/>
      <c r="RIR150" s="205"/>
      <c r="RIS150" s="205"/>
      <c r="RIT150" s="205"/>
      <c r="RIU150" s="205"/>
      <c r="RIV150" s="205"/>
      <c r="RIW150" s="205"/>
      <c r="RIX150" s="205"/>
      <c r="RIY150" s="205"/>
      <c r="RIZ150" s="205"/>
      <c r="RJA150" s="205"/>
      <c r="RJB150" s="205"/>
      <c r="RJC150" s="205"/>
      <c r="RJD150" s="205"/>
      <c r="RJE150" s="205"/>
      <c r="RJF150" s="205"/>
      <c r="RJG150" s="205"/>
      <c r="RJH150" s="205"/>
      <c r="RJI150" s="205"/>
      <c r="RJJ150" s="205"/>
      <c r="RJK150" s="205"/>
      <c r="RJL150" s="205"/>
      <c r="RJM150" s="205"/>
      <c r="RJN150" s="205"/>
      <c r="RJO150" s="205"/>
      <c r="RJP150" s="205"/>
      <c r="RJQ150" s="205"/>
      <c r="RJR150" s="205"/>
      <c r="RJS150" s="205"/>
      <c r="RJT150" s="205"/>
      <c r="RJU150" s="205"/>
      <c r="RJV150" s="205"/>
      <c r="RJW150" s="205"/>
      <c r="RJX150" s="205"/>
      <c r="RJY150" s="205"/>
      <c r="RJZ150" s="205"/>
      <c r="RKA150" s="205"/>
      <c r="RKB150" s="205"/>
      <c r="RKC150" s="205"/>
      <c r="RKD150" s="205"/>
      <c r="RKE150" s="205"/>
      <c r="RKF150" s="205"/>
      <c r="RKG150" s="205"/>
      <c r="RKH150" s="205"/>
      <c r="RKI150" s="205"/>
      <c r="RKJ150" s="205"/>
      <c r="RKK150" s="205"/>
      <c r="RKL150" s="205"/>
      <c r="RKM150" s="205"/>
      <c r="RKN150" s="205"/>
      <c r="RKO150" s="205"/>
      <c r="RKP150" s="205"/>
      <c r="RKQ150" s="205"/>
      <c r="RKR150" s="205"/>
      <c r="RKS150" s="205"/>
      <c r="RKT150" s="205"/>
      <c r="RKU150" s="205"/>
      <c r="RKV150" s="205"/>
      <c r="RKW150" s="205"/>
      <c r="RKX150" s="205"/>
      <c r="RKY150" s="205"/>
      <c r="RKZ150" s="205"/>
      <c r="RLA150" s="205"/>
      <c r="RLB150" s="205"/>
      <c r="RLC150" s="205"/>
      <c r="RLD150" s="205"/>
      <c r="RLE150" s="205"/>
      <c r="RLF150" s="205"/>
      <c r="RLG150" s="205"/>
      <c r="RLH150" s="205"/>
      <c r="RLI150" s="205"/>
      <c r="RLJ150" s="205"/>
      <c r="RLK150" s="205"/>
      <c r="RLL150" s="205"/>
      <c r="RLM150" s="205"/>
      <c r="RLN150" s="205"/>
      <c r="RLO150" s="205"/>
      <c r="RLP150" s="205"/>
      <c r="RLQ150" s="205"/>
      <c r="RLR150" s="205"/>
      <c r="RLS150" s="205"/>
      <c r="RLT150" s="205"/>
      <c r="RLU150" s="205"/>
      <c r="RLV150" s="205"/>
      <c r="RLW150" s="205"/>
      <c r="RLX150" s="205"/>
      <c r="RLY150" s="205"/>
      <c r="RLZ150" s="205"/>
      <c r="RMA150" s="205"/>
      <c r="RMB150" s="205"/>
      <c r="RMC150" s="205"/>
      <c r="RMD150" s="205"/>
      <c r="RME150" s="205"/>
      <c r="RMF150" s="205"/>
      <c r="RMG150" s="205"/>
      <c r="RMH150" s="205"/>
      <c r="RMI150" s="205"/>
      <c r="RMJ150" s="205"/>
      <c r="RMK150" s="205"/>
      <c r="RML150" s="205"/>
      <c r="RMM150" s="205"/>
      <c r="RMN150" s="205"/>
      <c r="RMO150" s="205"/>
      <c r="RMP150" s="205"/>
      <c r="RMQ150" s="205"/>
      <c r="RMR150" s="205"/>
      <c r="RMS150" s="205"/>
      <c r="RMT150" s="205"/>
      <c r="RMU150" s="205"/>
      <c r="RMV150" s="205"/>
      <c r="RMW150" s="205"/>
      <c r="RMX150" s="205"/>
      <c r="RMY150" s="205"/>
      <c r="RMZ150" s="205"/>
      <c r="RNA150" s="205"/>
      <c r="RNB150" s="205"/>
      <c r="RNC150" s="205"/>
      <c r="RND150" s="205"/>
      <c r="RNE150" s="205"/>
      <c r="RNF150" s="205"/>
      <c r="RNG150" s="205"/>
      <c r="RNH150" s="205"/>
      <c r="RNI150" s="205"/>
      <c r="RNJ150" s="205"/>
      <c r="RNK150" s="205"/>
      <c r="RNL150" s="205"/>
      <c r="RNM150" s="205"/>
      <c r="RNN150" s="205"/>
      <c r="RNO150" s="205"/>
      <c r="RNV150" s="205"/>
      <c r="RNW150" s="205"/>
      <c r="RNX150" s="205"/>
      <c r="RNY150" s="205"/>
      <c r="RNZ150" s="205"/>
      <c r="ROA150" s="205"/>
      <c r="ROB150" s="205"/>
      <c r="ROC150" s="205"/>
      <c r="ROD150" s="205"/>
      <c r="ROE150" s="205"/>
      <c r="ROF150" s="205"/>
      <c r="ROG150" s="205"/>
      <c r="ROH150" s="205"/>
      <c r="ROI150" s="205"/>
      <c r="ROJ150" s="205"/>
      <c r="ROK150" s="205"/>
      <c r="ROL150" s="205"/>
      <c r="ROM150" s="205"/>
      <c r="RON150" s="205"/>
      <c r="ROO150" s="205"/>
      <c r="ROP150" s="205"/>
      <c r="ROQ150" s="205"/>
      <c r="ROR150" s="205"/>
      <c r="ROS150" s="205"/>
      <c r="ROT150" s="205"/>
      <c r="ROU150" s="205"/>
      <c r="ROV150" s="205"/>
      <c r="ROW150" s="205"/>
      <c r="ROX150" s="205"/>
      <c r="ROY150" s="205"/>
      <c r="ROZ150" s="205"/>
      <c r="RPA150" s="205"/>
      <c r="RPB150" s="205"/>
      <c r="RPC150" s="205"/>
      <c r="RPD150" s="205"/>
      <c r="RPE150" s="205"/>
      <c r="RPF150" s="205"/>
      <c r="RPG150" s="205"/>
      <c r="RPH150" s="205"/>
      <c r="RPI150" s="205"/>
      <c r="RPJ150" s="205"/>
      <c r="RPK150" s="205"/>
      <c r="RPL150" s="205"/>
      <c r="RPM150" s="205"/>
      <c r="RPN150" s="205"/>
      <c r="RPO150" s="205"/>
      <c r="RPP150" s="205"/>
      <c r="RPQ150" s="205"/>
      <c r="RPR150" s="205"/>
      <c r="RPS150" s="205"/>
      <c r="RPT150" s="205"/>
      <c r="RPU150" s="205"/>
      <c r="RPV150" s="205"/>
      <c r="RPW150" s="205"/>
      <c r="RPX150" s="205"/>
      <c r="RPY150" s="205"/>
      <c r="RPZ150" s="205"/>
      <c r="RQA150" s="205"/>
      <c r="RQB150" s="205"/>
      <c r="RQC150" s="205"/>
      <c r="RQD150" s="205"/>
      <c r="RQE150" s="205"/>
      <c r="RQF150" s="205"/>
      <c r="RQG150" s="205"/>
      <c r="RQH150" s="205"/>
      <c r="RQI150" s="205"/>
      <c r="RQJ150" s="205"/>
      <c r="RQK150" s="205"/>
      <c r="RQL150" s="205"/>
      <c r="RQM150" s="205"/>
      <c r="RQN150" s="205"/>
      <c r="RQO150" s="205"/>
      <c r="RQP150" s="205"/>
      <c r="RQQ150" s="205"/>
      <c r="RQR150" s="205"/>
      <c r="RQS150" s="205"/>
      <c r="RQT150" s="205"/>
      <c r="RQU150" s="205"/>
      <c r="RQV150" s="205"/>
      <c r="RQW150" s="205"/>
      <c r="RQX150" s="205"/>
      <c r="RQY150" s="205"/>
      <c r="RQZ150" s="205"/>
      <c r="RRA150" s="205"/>
      <c r="RRB150" s="205"/>
      <c r="RRC150" s="205"/>
      <c r="RRD150" s="205"/>
      <c r="RRE150" s="205"/>
      <c r="RRF150" s="205"/>
      <c r="RRG150" s="205"/>
      <c r="RRH150" s="205"/>
      <c r="RRI150" s="205"/>
      <c r="RRJ150" s="205"/>
      <c r="RRK150" s="205"/>
      <c r="RRL150" s="205"/>
      <c r="RRM150" s="205"/>
      <c r="RRN150" s="205"/>
      <c r="RRO150" s="205"/>
      <c r="RRP150" s="205"/>
      <c r="RRQ150" s="205"/>
      <c r="RRR150" s="205"/>
      <c r="RRS150" s="205"/>
      <c r="RRT150" s="205"/>
      <c r="RRU150" s="205"/>
      <c r="RRV150" s="205"/>
      <c r="RRW150" s="205"/>
      <c r="RRX150" s="205"/>
      <c r="RRY150" s="205"/>
      <c r="RRZ150" s="205"/>
      <c r="RSA150" s="205"/>
      <c r="RSB150" s="205"/>
      <c r="RSC150" s="205"/>
      <c r="RSD150" s="205"/>
      <c r="RSE150" s="205"/>
      <c r="RSF150" s="205"/>
      <c r="RSG150" s="205"/>
      <c r="RSH150" s="205"/>
      <c r="RSI150" s="205"/>
      <c r="RSJ150" s="205"/>
      <c r="RSK150" s="205"/>
      <c r="RSL150" s="205"/>
      <c r="RSM150" s="205"/>
      <c r="RSN150" s="205"/>
      <c r="RSO150" s="205"/>
      <c r="RSP150" s="205"/>
      <c r="RSQ150" s="205"/>
      <c r="RSR150" s="205"/>
      <c r="RSS150" s="205"/>
      <c r="RST150" s="205"/>
      <c r="RSU150" s="205"/>
      <c r="RSV150" s="205"/>
      <c r="RSW150" s="205"/>
      <c r="RSX150" s="205"/>
      <c r="RSY150" s="205"/>
      <c r="RSZ150" s="205"/>
      <c r="RTA150" s="205"/>
      <c r="RTB150" s="205"/>
      <c r="RTC150" s="205"/>
      <c r="RTD150" s="205"/>
      <c r="RTE150" s="205"/>
      <c r="RTF150" s="205"/>
      <c r="RTG150" s="205"/>
      <c r="RTH150" s="205"/>
      <c r="RTI150" s="205"/>
      <c r="RTJ150" s="205"/>
      <c r="RTK150" s="205"/>
      <c r="RTL150" s="205"/>
      <c r="RTM150" s="205"/>
      <c r="RTN150" s="205"/>
      <c r="RTO150" s="205"/>
      <c r="RTP150" s="205"/>
      <c r="RTQ150" s="205"/>
      <c r="RTR150" s="205"/>
      <c r="RTS150" s="205"/>
      <c r="RTT150" s="205"/>
      <c r="RTU150" s="205"/>
      <c r="RTV150" s="205"/>
      <c r="RTW150" s="205"/>
      <c r="RTX150" s="205"/>
      <c r="RTY150" s="205"/>
      <c r="RTZ150" s="205"/>
      <c r="RUA150" s="205"/>
      <c r="RUB150" s="205"/>
      <c r="RUC150" s="205"/>
      <c r="RUD150" s="205"/>
      <c r="RUE150" s="205"/>
      <c r="RUF150" s="205"/>
      <c r="RUG150" s="205"/>
      <c r="RUH150" s="205"/>
      <c r="RUI150" s="205"/>
      <c r="RUJ150" s="205"/>
      <c r="RUK150" s="205"/>
      <c r="RUL150" s="205"/>
      <c r="RUM150" s="205"/>
      <c r="RUN150" s="205"/>
      <c r="RUO150" s="205"/>
      <c r="RUP150" s="205"/>
      <c r="RUQ150" s="205"/>
      <c r="RUR150" s="205"/>
      <c r="RUS150" s="205"/>
      <c r="RUT150" s="205"/>
      <c r="RUU150" s="205"/>
      <c r="RUV150" s="205"/>
      <c r="RUW150" s="205"/>
      <c r="RUX150" s="205"/>
      <c r="RUY150" s="205"/>
      <c r="RUZ150" s="205"/>
      <c r="RVA150" s="205"/>
      <c r="RVB150" s="205"/>
      <c r="RVC150" s="205"/>
      <c r="RVD150" s="205"/>
      <c r="RVE150" s="205"/>
      <c r="RVF150" s="205"/>
      <c r="RVG150" s="205"/>
      <c r="RVH150" s="205"/>
      <c r="RVI150" s="205"/>
      <c r="RVJ150" s="205"/>
      <c r="RVK150" s="205"/>
      <c r="RVL150" s="205"/>
      <c r="RVM150" s="205"/>
      <c r="RVN150" s="205"/>
      <c r="RVO150" s="205"/>
      <c r="RVP150" s="205"/>
      <c r="RVQ150" s="205"/>
      <c r="RVR150" s="205"/>
      <c r="RVS150" s="205"/>
      <c r="RVT150" s="205"/>
      <c r="RVU150" s="205"/>
      <c r="RVV150" s="205"/>
      <c r="RVW150" s="205"/>
      <c r="RVX150" s="205"/>
      <c r="RVY150" s="205"/>
      <c r="RVZ150" s="205"/>
      <c r="RWA150" s="205"/>
      <c r="RWB150" s="205"/>
      <c r="RWC150" s="205"/>
      <c r="RWD150" s="205"/>
      <c r="RWE150" s="205"/>
      <c r="RWF150" s="205"/>
      <c r="RWG150" s="205"/>
      <c r="RWH150" s="205"/>
      <c r="RWI150" s="205"/>
      <c r="RWJ150" s="205"/>
      <c r="RWK150" s="205"/>
      <c r="RWL150" s="205"/>
      <c r="RWM150" s="205"/>
      <c r="RWN150" s="205"/>
      <c r="RWO150" s="205"/>
      <c r="RWP150" s="205"/>
      <c r="RWQ150" s="205"/>
      <c r="RWR150" s="205"/>
      <c r="RWS150" s="205"/>
      <c r="RWT150" s="205"/>
      <c r="RWU150" s="205"/>
      <c r="RWV150" s="205"/>
      <c r="RWW150" s="205"/>
      <c r="RWX150" s="205"/>
      <c r="RWY150" s="205"/>
      <c r="RWZ150" s="205"/>
      <c r="RXA150" s="205"/>
      <c r="RXB150" s="205"/>
      <c r="RXC150" s="205"/>
      <c r="RXD150" s="205"/>
      <c r="RXE150" s="205"/>
      <c r="RXF150" s="205"/>
      <c r="RXG150" s="205"/>
      <c r="RXH150" s="205"/>
      <c r="RXI150" s="205"/>
      <c r="RXJ150" s="205"/>
      <c r="RXK150" s="205"/>
      <c r="RXR150" s="205"/>
      <c r="RXS150" s="205"/>
      <c r="RXT150" s="205"/>
      <c r="RXU150" s="205"/>
      <c r="RXV150" s="205"/>
      <c r="RXW150" s="205"/>
      <c r="RXX150" s="205"/>
      <c r="RXY150" s="205"/>
      <c r="RXZ150" s="205"/>
      <c r="RYA150" s="205"/>
      <c r="RYB150" s="205"/>
      <c r="RYC150" s="205"/>
      <c r="RYD150" s="205"/>
      <c r="RYE150" s="205"/>
      <c r="RYF150" s="205"/>
      <c r="RYG150" s="205"/>
      <c r="RYH150" s="205"/>
      <c r="RYI150" s="205"/>
      <c r="RYJ150" s="205"/>
      <c r="RYK150" s="205"/>
      <c r="RYL150" s="205"/>
      <c r="RYM150" s="205"/>
      <c r="RYN150" s="205"/>
      <c r="RYO150" s="205"/>
      <c r="RYP150" s="205"/>
      <c r="RYQ150" s="205"/>
      <c r="RYR150" s="205"/>
      <c r="RYS150" s="205"/>
      <c r="RYT150" s="205"/>
      <c r="RYU150" s="205"/>
      <c r="RYV150" s="205"/>
      <c r="RYW150" s="205"/>
      <c r="RYX150" s="205"/>
      <c r="RYY150" s="205"/>
      <c r="RYZ150" s="205"/>
      <c r="RZA150" s="205"/>
      <c r="RZB150" s="205"/>
      <c r="RZC150" s="205"/>
      <c r="RZD150" s="205"/>
      <c r="RZE150" s="205"/>
      <c r="RZF150" s="205"/>
      <c r="RZG150" s="205"/>
      <c r="RZH150" s="205"/>
      <c r="RZI150" s="205"/>
      <c r="RZJ150" s="205"/>
      <c r="RZK150" s="205"/>
      <c r="RZL150" s="205"/>
      <c r="RZM150" s="205"/>
      <c r="RZN150" s="205"/>
      <c r="RZO150" s="205"/>
      <c r="RZP150" s="205"/>
      <c r="RZQ150" s="205"/>
      <c r="RZR150" s="205"/>
      <c r="RZS150" s="205"/>
      <c r="RZT150" s="205"/>
      <c r="RZU150" s="205"/>
      <c r="RZV150" s="205"/>
      <c r="RZW150" s="205"/>
      <c r="RZX150" s="205"/>
      <c r="RZY150" s="205"/>
      <c r="RZZ150" s="205"/>
      <c r="SAA150" s="205"/>
      <c r="SAB150" s="205"/>
      <c r="SAC150" s="205"/>
      <c r="SAD150" s="205"/>
      <c r="SAE150" s="205"/>
      <c r="SAF150" s="205"/>
      <c r="SAG150" s="205"/>
      <c r="SAH150" s="205"/>
      <c r="SAI150" s="205"/>
      <c r="SAJ150" s="205"/>
      <c r="SAK150" s="205"/>
      <c r="SAL150" s="205"/>
      <c r="SAM150" s="205"/>
      <c r="SAN150" s="205"/>
      <c r="SAO150" s="205"/>
      <c r="SAP150" s="205"/>
      <c r="SAQ150" s="205"/>
      <c r="SAR150" s="205"/>
      <c r="SAS150" s="205"/>
      <c r="SAT150" s="205"/>
      <c r="SAU150" s="205"/>
      <c r="SAV150" s="205"/>
      <c r="SAW150" s="205"/>
      <c r="SAX150" s="205"/>
      <c r="SAY150" s="205"/>
      <c r="SAZ150" s="205"/>
      <c r="SBA150" s="205"/>
      <c r="SBB150" s="205"/>
      <c r="SBC150" s="205"/>
      <c r="SBD150" s="205"/>
      <c r="SBE150" s="205"/>
      <c r="SBF150" s="205"/>
      <c r="SBG150" s="205"/>
      <c r="SBH150" s="205"/>
      <c r="SBI150" s="205"/>
      <c r="SBJ150" s="205"/>
      <c r="SBK150" s="205"/>
      <c r="SBL150" s="205"/>
      <c r="SBM150" s="205"/>
      <c r="SBN150" s="205"/>
      <c r="SBO150" s="205"/>
      <c r="SBP150" s="205"/>
      <c r="SBQ150" s="205"/>
      <c r="SBR150" s="205"/>
      <c r="SBS150" s="205"/>
      <c r="SBT150" s="205"/>
      <c r="SBU150" s="205"/>
      <c r="SBV150" s="205"/>
      <c r="SBW150" s="205"/>
      <c r="SBX150" s="205"/>
      <c r="SBY150" s="205"/>
      <c r="SBZ150" s="205"/>
      <c r="SCA150" s="205"/>
      <c r="SCB150" s="205"/>
      <c r="SCC150" s="205"/>
      <c r="SCD150" s="205"/>
      <c r="SCE150" s="205"/>
      <c r="SCF150" s="205"/>
      <c r="SCG150" s="205"/>
      <c r="SCH150" s="205"/>
      <c r="SCI150" s="205"/>
      <c r="SCJ150" s="205"/>
      <c r="SCK150" s="205"/>
      <c r="SCL150" s="205"/>
      <c r="SCM150" s="205"/>
      <c r="SCN150" s="205"/>
      <c r="SCO150" s="205"/>
      <c r="SCP150" s="205"/>
      <c r="SCQ150" s="205"/>
      <c r="SCR150" s="205"/>
      <c r="SCS150" s="205"/>
      <c r="SCT150" s="205"/>
      <c r="SCU150" s="205"/>
      <c r="SCV150" s="205"/>
      <c r="SCW150" s="205"/>
      <c r="SCX150" s="205"/>
      <c r="SCY150" s="205"/>
      <c r="SCZ150" s="205"/>
      <c r="SDA150" s="205"/>
      <c r="SDB150" s="205"/>
      <c r="SDC150" s="205"/>
      <c r="SDD150" s="205"/>
      <c r="SDE150" s="205"/>
      <c r="SDF150" s="205"/>
      <c r="SDG150" s="205"/>
      <c r="SDH150" s="205"/>
      <c r="SDI150" s="205"/>
      <c r="SDJ150" s="205"/>
      <c r="SDK150" s="205"/>
      <c r="SDL150" s="205"/>
      <c r="SDM150" s="205"/>
      <c r="SDN150" s="205"/>
      <c r="SDO150" s="205"/>
      <c r="SDP150" s="205"/>
      <c r="SDQ150" s="205"/>
      <c r="SDR150" s="205"/>
      <c r="SDS150" s="205"/>
      <c r="SDT150" s="205"/>
      <c r="SDU150" s="205"/>
      <c r="SDV150" s="205"/>
      <c r="SDW150" s="205"/>
      <c r="SDX150" s="205"/>
      <c r="SDY150" s="205"/>
      <c r="SDZ150" s="205"/>
      <c r="SEA150" s="205"/>
      <c r="SEB150" s="205"/>
      <c r="SEC150" s="205"/>
      <c r="SED150" s="205"/>
      <c r="SEE150" s="205"/>
      <c r="SEF150" s="205"/>
      <c r="SEG150" s="205"/>
      <c r="SEH150" s="205"/>
      <c r="SEI150" s="205"/>
      <c r="SEJ150" s="205"/>
      <c r="SEK150" s="205"/>
      <c r="SEL150" s="205"/>
      <c r="SEM150" s="205"/>
      <c r="SEN150" s="205"/>
      <c r="SEO150" s="205"/>
      <c r="SEP150" s="205"/>
      <c r="SEQ150" s="205"/>
      <c r="SER150" s="205"/>
      <c r="SES150" s="205"/>
      <c r="SET150" s="205"/>
      <c r="SEU150" s="205"/>
      <c r="SEV150" s="205"/>
      <c r="SEW150" s="205"/>
      <c r="SEX150" s="205"/>
      <c r="SEY150" s="205"/>
      <c r="SEZ150" s="205"/>
      <c r="SFA150" s="205"/>
      <c r="SFB150" s="205"/>
      <c r="SFC150" s="205"/>
      <c r="SFD150" s="205"/>
      <c r="SFE150" s="205"/>
      <c r="SFF150" s="205"/>
      <c r="SFG150" s="205"/>
      <c r="SFH150" s="205"/>
      <c r="SFI150" s="205"/>
      <c r="SFJ150" s="205"/>
      <c r="SFK150" s="205"/>
      <c r="SFL150" s="205"/>
      <c r="SFM150" s="205"/>
      <c r="SFN150" s="205"/>
      <c r="SFO150" s="205"/>
      <c r="SFP150" s="205"/>
      <c r="SFQ150" s="205"/>
      <c r="SFR150" s="205"/>
      <c r="SFS150" s="205"/>
      <c r="SFT150" s="205"/>
      <c r="SFU150" s="205"/>
      <c r="SFV150" s="205"/>
      <c r="SFW150" s="205"/>
      <c r="SFX150" s="205"/>
      <c r="SFY150" s="205"/>
      <c r="SFZ150" s="205"/>
      <c r="SGA150" s="205"/>
      <c r="SGB150" s="205"/>
      <c r="SGC150" s="205"/>
      <c r="SGD150" s="205"/>
      <c r="SGE150" s="205"/>
      <c r="SGF150" s="205"/>
      <c r="SGG150" s="205"/>
      <c r="SGH150" s="205"/>
      <c r="SGI150" s="205"/>
      <c r="SGJ150" s="205"/>
      <c r="SGK150" s="205"/>
      <c r="SGL150" s="205"/>
      <c r="SGM150" s="205"/>
      <c r="SGN150" s="205"/>
      <c r="SGO150" s="205"/>
      <c r="SGP150" s="205"/>
      <c r="SGQ150" s="205"/>
      <c r="SGR150" s="205"/>
      <c r="SGS150" s="205"/>
      <c r="SGT150" s="205"/>
      <c r="SGU150" s="205"/>
      <c r="SGV150" s="205"/>
      <c r="SGW150" s="205"/>
      <c r="SGX150" s="205"/>
      <c r="SGY150" s="205"/>
      <c r="SGZ150" s="205"/>
      <c r="SHA150" s="205"/>
      <c r="SHB150" s="205"/>
      <c r="SHC150" s="205"/>
      <c r="SHD150" s="205"/>
      <c r="SHE150" s="205"/>
      <c r="SHF150" s="205"/>
      <c r="SHG150" s="205"/>
      <c r="SHN150" s="205"/>
      <c r="SHO150" s="205"/>
      <c r="SHP150" s="205"/>
      <c r="SHQ150" s="205"/>
      <c r="SHR150" s="205"/>
      <c r="SHS150" s="205"/>
      <c r="SHT150" s="205"/>
      <c r="SHU150" s="205"/>
      <c r="SHV150" s="205"/>
      <c r="SHW150" s="205"/>
      <c r="SHX150" s="205"/>
      <c r="SHY150" s="205"/>
      <c r="SHZ150" s="205"/>
      <c r="SIA150" s="205"/>
      <c r="SIB150" s="205"/>
      <c r="SIC150" s="205"/>
      <c r="SID150" s="205"/>
      <c r="SIE150" s="205"/>
      <c r="SIF150" s="205"/>
      <c r="SIG150" s="205"/>
      <c r="SIH150" s="205"/>
      <c r="SII150" s="205"/>
      <c r="SIJ150" s="205"/>
      <c r="SIK150" s="205"/>
      <c r="SIL150" s="205"/>
      <c r="SIM150" s="205"/>
      <c r="SIN150" s="205"/>
      <c r="SIO150" s="205"/>
      <c r="SIP150" s="205"/>
      <c r="SIQ150" s="205"/>
      <c r="SIR150" s="205"/>
      <c r="SIS150" s="205"/>
      <c r="SIT150" s="205"/>
      <c r="SIU150" s="205"/>
      <c r="SIV150" s="205"/>
      <c r="SIW150" s="205"/>
      <c r="SIX150" s="205"/>
      <c r="SIY150" s="205"/>
      <c r="SIZ150" s="205"/>
      <c r="SJA150" s="205"/>
      <c r="SJB150" s="205"/>
      <c r="SJC150" s="205"/>
      <c r="SJD150" s="205"/>
      <c r="SJE150" s="205"/>
      <c r="SJF150" s="205"/>
      <c r="SJG150" s="205"/>
      <c r="SJH150" s="205"/>
      <c r="SJI150" s="205"/>
      <c r="SJJ150" s="205"/>
      <c r="SJK150" s="205"/>
      <c r="SJL150" s="205"/>
      <c r="SJM150" s="205"/>
      <c r="SJN150" s="205"/>
      <c r="SJO150" s="205"/>
      <c r="SJP150" s="205"/>
      <c r="SJQ150" s="205"/>
      <c r="SJR150" s="205"/>
      <c r="SJS150" s="205"/>
      <c r="SJT150" s="205"/>
      <c r="SJU150" s="205"/>
      <c r="SJV150" s="205"/>
      <c r="SJW150" s="205"/>
      <c r="SJX150" s="205"/>
      <c r="SJY150" s="205"/>
      <c r="SJZ150" s="205"/>
      <c r="SKA150" s="205"/>
      <c r="SKB150" s="205"/>
      <c r="SKC150" s="205"/>
      <c r="SKD150" s="205"/>
      <c r="SKE150" s="205"/>
      <c r="SKF150" s="205"/>
      <c r="SKG150" s="205"/>
      <c r="SKH150" s="205"/>
      <c r="SKI150" s="205"/>
      <c r="SKJ150" s="205"/>
      <c r="SKK150" s="205"/>
      <c r="SKL150" s="205"/>
      <c r="SKM150" s="205"/>
      <c r="SKN150" s="205"/>
      <c r="SKO150" s="205"/>
      <c r="SKP150" s="205"/>
      <c r="SKQ150" s="205"/>
      <c r="SKR150" s="205"/>
      <c r="SKS150" s="205"/>
      <c r="SKT150" s="205"/>
      <c r="SKU150" s="205"/>
      <c r="SKV150" s="205"/>
      <c r="SKW150" s="205"/>
      <c r="SKX150" s="205"/>
      <c r="SKY150" s="205"/>
      <c r="SKZ150" s="205"/>
      <c r="SLA150" s="205"/>
      <c r="SLB150" s="205"/>
      <c r="SLC150" s="205"/>
      <c r="SLD150" s="205"/>
      <c r="SLE150" s="205"/>
      <c r="SLF150" s="205"/>
      <c r="SLG150" s="205"/>
      <c r="SLH150" s="205"/>
      <c r="SLI150" s="205"/>
      <c r="SLJ150" s="205"/>
      <c r="SLK150" s="205"/>
      <c r="SLL150" s="205"/>
      <c r="SLM150" s="205"/>
      <c r="SLN150" s="205"/>
      <c r="SLO150" s="205"/>
      <c r="SLP150" s="205"/>
      <c r="SLQ150" s="205"/>
      <c r="SLR150" s="205"/>
      <c r="SLS150" s="205"/>
      <c r="SLT150" s="205"/>
      <c r="SLU150" s="205"/>
      <c r="SLV150" s="205"/>
      <c r="SLW150" s="205"/>
      <c r="SLX150" s="205"/>
      <c r="SLY150" s="205"/>
      <c r="SLZ150" s="205"/>
      <c r="SMA150" s="205"/>
      <c r="SMB150" s="205"/>
      <c r="SMC150" s="205"/>
      <c r="SMD150" s="205"/>
      <c r="SME150" s="205"/>
      <c r="SMF150" s="205"/>
      <c r="SMG150" s="205"/>
      <c r="SMH150" s="205"/>
      <c r="SMI150" s="205"/>
      <c r="SMJ150" s="205"/>
      <c r="SMK150" s="205"/>
      <c r="SML150" s="205"/>
      <c r="SMM150" s="205"/>
      <c r="SMN150" s="205"/>
      <c r="SMO150" s="205"/>
      <c r="SMP150" s="205"/>
      <c r="SMQ150" s="205"/>
      <c r="SMR150" s="205"/>
      <c r="SMS150" s="205"/>
      <c r="SMT150" s="205"/>
      <c r="SMU150" s="205"/>
      <c r="SMV150" s="205"/>
      <c r="SMW150" s="205"/>
      <c r="SMX150" s="205"/>
      <c r="SMY150" s="205"/>
      <c r="SMZ150" s="205"/>
      <c r="SNA150" s="205"/>
      <c r="SNB150" s="205"/>
      <c r="SNC150" s="205"/>
      <c r="SND150" s="205"/>
      <c r="SNE150" s="205"/>
      <c r="SNF150" s="205"/>
      <c r="SNG150" s="205"/>
      <c r="SNH150" s="205"/>
      <c r="SNI150" s="205"/>
      <c r="SNJ150" s="205"/>
      <c r="SNK150" s="205"/>
      <c r="SNL150" s="205"/>
      <c r="SNM150" s="205"/>
      <c r="SNN150" s="205"/>
      <c r="SNO150" s="205"/>
      <c r="SNP150" s="205"/>
      <c r="SNQ150" s="205"/>
      <c r="SNR150" s="205"/>
      <c r="SNS150" s="205"/>
      <c r="SNT150" s="205"/>
      <c r="SNU150" s="205"/>
      <c r="SNV150" s="205"/>
      <c r="SNW150" s="205"/>
      <c r="SNX150" s="205"/>
      <c r="SNY150" s="205"/>
      <c r="SNZ150" s="205"/>
      <c r="SOA150" s="205"/>
      <c r="SOB150" s="205"/>
      <c r="SOC150" s="205"/>
      <c r="SOD150" s="205"/>
      <c r="SOE150" s="205"/>
      <c r="SOF150" s="205"/>
      <c r="SOG150" s="205"/>
      <c r="SOH150" s="205"/>
      <c r="SOI150" s="205"/>
      <c r="SOJ150" s="205"/>
      <c r="SOK150" s="205"/>
      <c r="SOL150" s="205"/>
      <c r="SOM150" s="205"/>
      <c r="SON150" s="205"/>
      <c r="SOO150" s="205"/>
      <c r="SOP150" s="205"/>
      <c r="SOQ150" s="205"/>
      <c r="SOR150" s="205"/>
      <c r="SOS150" s="205"/>
      <c r="SOT150" s="205"/>
      <c r="SOU150" s="205"/>
      <c r="SOV150" s="205"/>
      <c r="SOW150" s="205"/>
      <c r="SOX150" s="205"/>
      <c r="SOY150" s="205"/>
      <c r="SOZ150" s="205"/>
      <c r="SPA150" s="205"/>
      <c r="SPB150" s="205"/>
      <c r="SPC150" s="205"/>
      <c r="SPD150" s="205"/>
      <c r="SPE150" s="205"/>
      <c r="SPF150" s="205"/>
      <c r="SPG150" s="205"/>
      <c r="SPH150" s="205"/>
      <c r="SPI150" s="205"/>
      <c r="SPJ150" s="205"/>
      <c r="SPK150" s="205"/>
      <c r="SPL150" s="205"/>
      <c r="SPM150" s="205"/>
      <c r="SPN150" s="205"/>
      <c r="SPO150" s="205"/>
      <c r="SPP150" s="205"/>
      <c r="SPQ150" s="205"/>
      <c r="SPR150" s="205"/>
      <c r="SPS150" s="205"/>
      <c r="SPT150" s="205"/>
      <c r="SPU150" s="205"/>
      <c r="SPV150" s="205"/>
      <c r="SPW150" s="205"/>
      <c r="SPX150" s="205"/>
      <c r="SPY150" s="205"/>
      <c r="SPZ150" s="205"/>
      <c r="SQA150" s="205"/>
      <c r="SQB150" s="205"/>
      <c r="SQC150" s="205"/>
      <c r="SQD150" s="205"/>
      <c r="SQE150" s="205"/>
      <c r="SQF150" s="205"/>
      <c r="SQG150" s="205"/>
      <c r="SQH150" s="205"/>
      <c r="SQI150" s="205"/>
      <c r="SQJ150" s="205"/>
      <c r="SQK150" s="205"/>
      <c r="SQL150" s="205"/>
      <c r="SQM150" s="205"/>
      <c r="SQN150" s="205"/>
      <c r="SQO150" s="205"/>
      <c r="SQP150" s="205"/>
      <c r="SQQ150" s="205"/>
      <c r="SQR150" s="205"/>
      <c r="SQS150" s="205"/>
      <c r="SQT150" s="205"/>
      <c r="SQU150" s="205"/>
      <c r="SQV150" s="205"/>
      <c r="SQW150" s="205"/>
      <c r="SQX150" s="205"/>
      <c r="SQY150" s="205"/>
      <c r="SQZ150" s="205"/>
      <c r="SRA150" s="205"/>
      <c r="SRB150" s="205"/>
      <c r="SRC150" s="205"/>
      <c r="SRJ150" s="205"/>
      <c r="SRK150" s="205"/>
      <c r="SRL150" s="205"/>
      <c r="SRM150" s="205"/>
      <c r="SRN150" s="205"/>
      <c r="SRO150" s="205"/>
      <c r="SRP150" s="205"/>
      <c r="SRQ150" s="205"/>
      <c r="SRR150" s="205"/>
      <c r="SRS150" s="205"/>
      <c r="SRT150" s="205"/>
      <c r="SRU150" s="205"/>
      <c r="SRV150" s="205"/>
      <c r="SRW150" s="205"/>
      <c r="SRX150" s="205"/>
      <c r="SRY150" s="205"/>
      <c r="SRZ150" s="205"/>
      <c r="SSA150" s="205"/>
      <c r="SSB150" s="205"/>
      <c r="SSC150" s="205"/>
      <c r="SSD150" s="205"/>
      <c r="SSE150" s="205"/>
      <c r="SSF150" s="205"/>
      <c r="SSG150" s="205"/>
      <c r="SSH150" s="205"/>
      <c r="SSI150" s="205"/>
      <c r="SSJ150" s="205"/>
      <c r="SSK150" s="205"/>
      <c r="SSL150" s="205"/>
      <c r="SSM150" s="205"/>
      <c r="SSN150" s="205"/>
      <c r="SSO150" s="205"/>
      <c r="SSP150" s="205"/>
      <c r="SSQ150" s="205"/>
      <c r="SSR150" s="205"/>
      <c r="SSS150" s="205"/>
      <c r="SST150" s="205"/>
      <c r="SSU150" s="205"/>
      <c r="SSV150" s="205"/>
      <c r="SSW150" s="205"/>
      <c r="SSX150" s="205"/>
      <c r="SSY150" s="205"/>
      <c r="SSZ150" s="205"/>
      <c r="STA150" s="205"/>
      <c r="STB150" s="205"/>
      <c r="STC150" s="205"/>
      <c r="STD150" s="205"/>
      <c r="STE150" s="205"/>
      <c r="STF150" s="205"/>
      <c r="STG150" s="205"/>
      <c r="STH150" s="205"/>
      <c r="STI150" s="205"/>
      <c r="STJ150" s="205"/>
      <c r="STK150" s="205"/>
      <c r="STL150" s="205"/>
      <c r="STM150" s="205"/>
      <c r="STN150" s="205"/>
      <c r="STO150" s="205"/>
      <c r="STP150" s="205"/>
      <c r="STQ150" s="205"/>
      <c r="STR150" s="205"/>
      <c r="STS150" s="205"/>
      <c r="STT150" s="205"/>
      <c r="STU150" s="205"/>
      <c r="STV150" s="205"/>
      <c r="STW150" s="205"/>
      <c r="STX150" s="205"/>
      <c r="STY150" s="205"/>
      <c r="STZ150" s="205"/>
      <c r="SUA150" s="205"/>
      <c r="SUB150" s="205"/>
      <c r="SUC150" s="205"/>
      <c r="SUD150" s="205"/>
      <c r="SUE150" s="205"/>
      <c r="SUF150" s="205"/>
      <c r="SUG150" s="205"/>
      <c r="SUH150" s="205"/>
      <c r="SUI150" s="205"/>
      <c r="SUJ150" s="205"/>
      <c r="SUK150" s="205"/>
      <c r="SUL150" s="205"/>
      <c r="SUM150" s="205"/>
      <c r="SUN150" s="205"/>
      <c r="SUO150" s="205"/>
      <c r="SUP150" s="205"/>
      <c r="SUQ150" s="205"/>
      <c r="SUR150" s="205"/>
      <c r="SUS150" s="205"/>
      <c r="SUT150" s="205"/>
      <c r="SUU150" s="205"/>
      <c r="SUV150" s="205"/>
      <c r="SUW150" s="205"/>
      <c r="SUX150" s="205"/>
      <c r="SUY150" s="205"/>
      <c r="SUZ150" s="205"/>
      <c r="SVA150" s="205"/>
      <c r="SVB150" s="205"/>
      <c r="SVC150" s="205"/>
      <c r="SVD150" s="205"/>
      <c r="SVE150" s="205"/>
      <c r="SVF150" s="205"/>
      <c r="SVG150" s="205"/>
      <c r="SVH150" s="205"/>
      <c r="SVI150" s="205"/>
      <c r="SVJ150" s="205"/>
      <c r="SVK150" s="205"/>
      <c r="SVL150" s="205"/>
      <c r="SVM150" s="205"/>
      <c r="SVN150" s="205"/>
      <c r="SVO150" s="205"/>
      <c r="SVP150" s="205"/>
      <c r="SVQ150" s="205"/>
      <c r="SVR150" s="205"/>
      <c r="SVS150" s="205"/>
      <c r="SVT150" s="205"/>
      <c r="SVU150" s="205"/>
      <c r="SVV150" s="205"/>
      <c r="SVW150" s="205"/>
      <c r="SVX150" s="205"/>
      <c r="SVY150" s="205"/>
      <c r="SVZ150" s="205"/>
      <c r="SWA150" s="205"/>
      <c r="SWB150" s="205"/>
      <c r="SWC150" s="205"/>
      <c r="SWD150" s="205"/>
      <c r="SWE150" s="205"/>
      <c r="SWF150" s="205"/>
      <c r="SWG150" s="205"/>
      <c r="SWH150" s="205"/>
      <c r="SWI150" s="205"/>
      <c r="SWJ150" s="205"/>
      <c r="SWK150" s="205"/>
      <c r="SWL150" s="205"/>
      <c r="SWM150" s="205"/>
      <c r="SWN150" s="205"/>
      <c r="SWO150" s="205"/>
      <c r="SWP150" s="205"/>
      <c r="SWQ150" s="205"/>
      <c r="SWR150" s="205"/>
      <c r="SWS150" s="205"/>
      <c r="SWT150" s="205"/>
      <c r="SWU150" s="205"/>
      <c r="SWV150" s="205"/>
      <c r="SWW150" s="205"/>
      <c r="SWX150" s="205"/>
      <c r="SWY150" s="205"/>
      <c r="SWZ150" s="205"/>
      <c r="SXA150" s="205"/>
      <c r="SXB150" s="205"/>
      <c r="SXC150" s="205"/>
      <c r="SXD150" s="205"/>
      <c r="SXE150" s="205"/>
      <c r="SXF150" s="205"/>
      <c r="SXG150" s="205"/>
      <c r="SXH150" s="205"/>
      <c r="SXI150" s="205"/>
      <c r="SXJ150" s="205"/>
      <c r="SXK150" s="205"/>
      <c r="SXL150" s="205"/>
      <c r="SXM150" s="205"/>
      <c r="SXN150" s="205"/>
      <c r="SXO150" s="205"/>
      <c r="SXP150" s="205"/>
      <c r="SXQ150" s="205"/>
      <c r="SXR150" s="205"/>
      <c r="SXS150" s="205"/>
      <c r="SXT150" s="205"/>
      <c r="SXU150" s="205"/>
      <c r="SXV150" s="205"/>
      <c r="SXW150" s="205"/>
      <c r="SXX150" s="205"/>
      <c r="SXY150" s="205"/>
      <c r="SXZ150" s="205"/>
      <c r="SYA150" s="205"/>
      <c r="SYB150" s="205"/>
      <c r="SYC150" s="205"/>
      <c r="SYD150" s="205"/>
      <c r="SYE150" s="205"/>
      <c r="SYF150" s="205"/>
      <c r="SYG150" s="205"/>
      <c r="SYH150" s="205"/>
      <c r="SYI150" s="205"/>
      <c r="SYJ150" s="205"/>
      <c r="SYK150" s="205"/>
      <c r="SYL150" s="205"/>
      <c r="SYM150" s="205"/>
      <c r="SYN150" s="205"/>
      <c r="SYO150" s="205"/>
      <c r="SYP150" s="205"/>
      <c r="SYQ150" s="205"/>
      <c r="SYR150" s="205"/>
      <c r="SYS150" s="205"/>
      <c r="SYT150" s="205"/>
      <c r="SYU150" s="205"/>
      <c r="SYV150" s="205"/>
      <c r="SYW150" s="205"/>
      <c r="SYX150" s="205"/>
      <c r="SYY150" s="205"/>
      <c r="SYZ150" s="205"/>
      <c r="SZA150" s="205"/>
      <c r="SZB150" s="205"/>
      <c r="SZC150" s="205"/>
      <c r="SZD150" s="205"/>
      <c r="SZE150" s="205"/>
      <c r="SZF150" s="205"/>
      <c r="SZG150" s="205"/>
      <c r="SZH150" s="205"/>
      <c r="SZI150" s="205"/>
      <c r="SZJ150" s="205"/>
      <c r="SZK150" s="205"/>
      <c r="SZL150" s="205"/>
      <c r="SZM150" s="205"/>
      <c r="SZN150" s="205"/>
      <c r="SZO150" s="205"/>
      <c r="SZP150" s="205"/>
      <c r="SZQ150" s="205"/>
      <c r="SZR150" s="205"/>
      <c r="SZS150" s="205"/>
      <c r="SZT150" s="205"/>
      <c r="SZU150" s="205"/>
      <c r="SZV150" s="205"/>
      <c r="SZW150" s="205"/>
      <c r="SZX150" s="205"/>
      <c r="SZY150" s="205"/>
      <c r="SZZ150" s="205"/>
      <c r="TAA150" s="205"/>
      <c r="TAB150" s="205"/>
      <c r="TAC150" s="205"/>
      <c r="TAD150" s="205"/>
      <c r="TAE150" s="205"/>
      <c r="TAF150" s="205"/>
      <c r="TAG150" s="205"/>
      <c r="TAH150" s="205"/>
      <c r="TAI150" s="205"/>
      <c r="TAJ150" s="205"/>
      <c r="TAK150" s="205"/>
      <c r="TAL150" s="205"/>
      <c r="TAM150" s="205"/>
      <c r="TAN150" s="205"/>
      <c r="TAO150" s="205"/>
      <c r="TAP150" s="205"/>
      <c r="TAQ150" s="205"/>
      <c r="TAR150" s="205"/>
      <c r="TAS150" s="205"/>
      <c r="TAT150" s="205"/>
      <c r="TAU150" s="205"/>
      <c r="TAV150" s="205"/>
      <c r="TAW150" s="205"/>
      <c r="TAX150" s="205"/>
      <c r="TAY150" s="205"/>
      <c r="TBF150" s="205"/>
      <c r="TBG150" s="205"/>
      <c r="TBH150" s="205"/>
      <c r="TBI150" s="205"/>
      <c r="TBJ150" s="205"/>
      <c r="TBK150" s="205"/>
      <c r="TBL150" s="205"/>
      <c r="TBM150" s="205"/>
      <c r="TBN150" s="205"/>
      <c r="TBO150" s="205"/>
      <c r="TBP150" s="205"/>
      <c r="TBQ150" s="205"/>
      <c r="TBR150" s="205"/>
      <c r="TBS150" s="205"/>
      <c r="TBT150" s="205"/>
      <c r="TBU150" s="205"/>
      <c r="TBV150" s="205"/>
      <c r="TBW150" s="205"/>
      <c r="TBX150" s="205"/>
      <c r="TBY150" s="205"/>
      <c r="TBZ150" s="205"/>
      <c r="TCA150" s="205"/>
      <c r="TCB150" s="205"/>
      <c r="TCC150" s="205"/>
      <c r="TCD150" s="205"/>
      <c r="TCE150" s="205"/>
      <c r="TCF150" s="205"/>
      <c r="TCG150" s="205"/>
      <c r="TCH150" s="205"/>
      <c r="TCI150" s="205"/>
      <c r="TCJ150" s="205"/>
      <c r="TCK150" s="205"/>
      <c r="TCL150" s="205"/>
      <c r="TCM150" s="205"/>
      <c r="TCN150" s="205"/>
      <c r="TCO150" s="205"/>
      <c r="TCP150" s="205"/>
      <c r="TCQ150" s="205"/>
      <c r="TCR150" s="205"/>
      <c r="TCS150" s="205"/>
      <c r="TCT150" s="205"/>
      <c r="TCU150" s="205"/>
      <c r="TCV150" s="205"/>
      <c r="TCW150" s="205"/>
      <c r="TCX150" s="205"/>
      <c r="TCY150" s="205"/>
      <c r="TCZ150" s="205"/>
      <c r="TDA150" s="205"/>
      <c r="TDB150" s="205"/>
      <c r="TDC150" s="205"/>
      <c r="TDD150" s="205"/>
      <c r="TDE150" s="205"/>
      <c r="TDF150" s="205"/>
      <c r="TDG150" s="205"/>
      <c r="TDH150" s="205"/>
      <c r="TDI150" s="205"/>
      <c r="TDJ150" s="205"/>
      <c r="TDK150" s="205"/>
      <c r="TDL150" s="205"/>
      <c r="TDM150" s="205"/>
      <c r="TDN150" s="205"/>
      <c r="TDO150" s="205"/>
      <c r="TDP150" s="205"/>
      <c r="TDQ150" s="205"/>
      <c r="TDR150" s="205"/>
      <c r="TDS150" s="205"/>
      <c r="TDT150" s="205"/>
      <c r="TDU150" s="205"/>
      <c r="TDV150" s="205"/>
      <c r="TDW150" s="205"/>
      <c r="TDX150" s="205"/>
      <c r="TDY150" s="205"/>
      <c r="TDZ150" s="205"/>
      <c r="TEA150" s="205"/>
      <c r="TEB150" s="205"/>
      <c r="TEC150" s="205"/>
      <c r="TED150" s="205"/>
      <c r="TEE150" s="205"/>
      <c r="TEF150" s="205"/>
      <c r="TEG150" s="205"/>
      <c r="TEH150" s="205"/>
      <c r="TEI150" s="205"/>
      <c r="TEJ150" s="205"/>
      <c r="TEK150" s="205"/>
      <c r="TEL150" s="205"/>
      <c r="TEM150" s="205"/>
      <c r="TEN150" s="205"/>
      <c r="TEO150" s="205"/>
      <c r="TEP150" s="205"/>
      <c r="TEQ150" s="205"/>
      <c r="TER150" s="205"/>
      <c r="TES150" s="205"/>
      <c r="TET150" s="205"/>
      <c r="TEU150" s="205"/>
      <c r="TEV150" s="205"/>
      <c r="TEW150" s="205"/>
      <c r="TEX150" s="205"/>
      <c r="TEY150" s="205"/>
      <c r="TEZ150" s="205"/>
      <c r="TFA150" s="205"/>
      <c r="TFB150" s="205"/>
      <c r="TFC150" s="205"/>
      <c r="TFD150" s="205"/>
      <c r="TFE150" s="205"/>
      <c r="TFF150" s="205"/>
      <c r="TFG150" s="205"/>
      <c r="TFH150" s="205"/>
      <c r="TFI150" s="205"/>
      <c r="TFJ150" s="205"/>
      <c r="TFK150" s="205"/>
      <c r="TFL150" s="205"/>
      <c r="TFM150" s="205"/>
      <c r="TFN150" s="205"/>
      <c r="TFO150" s="205"/>
      <c r="TFP150" s="205"/>
      <c r="TFQ150" s="205"/>
      <c r="TFR150" s="205"/>
      <c r="TFS150" s="205"/>
      <c r="TFT150" s="205"/>
      <c r="TFU150" s="205"/>
      <c r="TFV150" s="205"/>
      <c r="TFW150" s="205"/>
      <c r="TFX150" s="205"/>
      <c r="TFY150" s="205"/>
      <c r="TFZ150" s="205"/>
      <c r="TGA150" s="205"/>
      <c r="TGB150" s="205"/>
      <c r="TGC150" s="205"/>
      <c r="TGD150" s="205"/>
      <c r="TGE150" s="205"/>
      <c r="TGF150" s="205"/>
      <c r="TGG150" s="205"/>
      <c r="TGH150" s="205"/>
      <c r="TGI150" s="205"/>
      <c r="TGJ150" s="205"/>
      <c r="TGK150" s="205"/>
      <c r="TGL150" s="205"/>
      <c r="TGM150" s="205"/>
      <c r="TGN150" s="205"/>
      <c r="TGO150" s="205"/>
      <c r="TGP150" s="205"/>
      <c r="TGQ150" s="205"/>
      <c r="TGR150" s="205"/>
      <c r="TGS150" s="205"/>
      <c r="TGT150" s="205"/>
      <c r="TGU150" s="205"/>
      <c r="TGV150" s="205"/>
      <c r="TGW150" s="205"/>
      <c r="TGX150" s="205"/>
      <c r="TGY150" s="205"/>
      <c r="TGZ150" s="205"/>
      <c r="THA150" s="205"/>
      <c r="THB150" s="205"/>
      <c r="THC150" s="205"/>
      <c r="THD150" s="205"/>
      <c r="THE150" s="205"/>
      <c r="THF150" s="205"/>
      <c r="THG150" s="205"/>
      <c r="THH150" s="205"/>
      <c r="THI150" s="205"/>
      <c r="THJ150" s="205"/>
      <c r="THK150" s="205"/>
      <c r="THL150" s="205"/>
      <c r="THM150" s="205"/>
      <c r="THN150" s="205"/>
      <c r="THO150" s="205"/>
      <c r="THP150" s="205"/>
      <c r="THQ150" s="205"/>
      <c r="THR150" s="205"/>
      <c r="THS150" s="205"/>
      <c r="THT150" s="205"/>
      <c r="THU150" s="205"/>
      <c r="THV150" s="205"/>
      <c r="THW150" s="205"/>
      <c r="THX150" s="205"/>
      <c r="THY150" s="205"/>
      <c r="THZ150" s="205"/>
      <c r="TIA150" s="205"/>
      <c r="TIB150" s="205"/>
      <c r="TIC150" s="205"/>
      <c r="TID150" s="205"/>
      <c r="TIE150" s="205"/>
      <c r="TIF150" s="205"/>
      <c r="TIG150" s="205"/>
      <c r="TIH150" s="205"/>
      <c r="TII150" s="205"/>
      <c r="TIJ150" s="205"/>
      <c r="TIK150" s="205"/>
      <c r="TIL150" s="205"/>
      <c r="TIM150" s="205"/>
      <c r="TIN150" s="205"/>
      <c r="TIO150" s="205"/>
      <c r="TIP150" s="205"/>
      <c r="TIQ150" s="205"/>
      <c r="TIR150" s="205"/>
      <c r="TIS150" s="205"/>
      <c r="TIT150" s="205"/>
      <c r="TIU150" s="205"/>
      <c r="TIV150" s="205"/>
      <c r="TIW150" s="205"/>
      <c r="TIX150" s="205"/>
      <c r="TIY150" s="205"/>
      <c r="TIZ150" s="205"/>
      <c r="TJA150" s="205"/>
      <c r="TJB150" s="205"/>
      <c r="TJC150" s="205"/>
      <c r="TJD150" s="205"/>
      <c r="TJE150" s="205"/>
      <c r="TJF150" s="205"/>
      <c r="TJG150" s="205"/>
      <c r="TJH150" s="205"/>
      <c r="TJI150" s="205"/>
      <c r="TJJ150" s="205"/>
      <c r="TJK150" s="205"/>
      <c r="TJL150" s="205"/>
      <c r="TJM150" s="205"/>
      <c r="TJN150" s="205"/>
      <c r="TJO150" s="205"/>
      <c r="TJP150" s="205"/>
      <c r="TJQ150" s="205"/>
      <c r="TJR150" s="205"/>
      <c r="TJS150" s="205"/>
      <c r="TJT150" s="205"/>
      <c r="TJU150" s="205"/>
      <c r="TJV150" s="205"/>
      <c r="TJW150" s="205"/>
      <c r="TJX150" s="205"/>
      <c r="TJY150" s="205"/>
      <c r="TJZ150" s="205"/>
      <c r="TKA150" s="205"/>
      <c r="TKB150" s="205"/>
      <c r="TKC150" s="205"/>
      <c r="TKD150" s="205"/>
      <c r="TKE150" s="205"/>
      <c r="TKF150" s="205"/>
      <c r="TKG150" s="205"/>
      <c r="TKH150" s="205"/>
      <c r="TKI150" s="205"/>
      <c r="TKJ150" s="205"/>
      <c r="TKK150" s="205"/>
      <c r="TKL150" s="205"/>
      <c r="TKM150" s="205"/>
      <c r="TKN150" s="205"/>
      <c r="TKO150" s="205"/>
      <c r="TKP150" s="205"/>
      <c r="TKQ150" s="205"/>
      <c r="TKR150" s="205"/>
      <c r="TKS150" s="205"/>
      <c r="TKT150" s="205"/>
      <c r="TKU150" s="205"/>
      <c r="TLB150" s="205"/>
      <c r="TLC150" s="205"/>
      <c r="TLD150" s="205"/>
      <c r="TLE150" s="205"/>
      <c r="TLF150" s="205"/>
      <c r="TLG150" s="205"/>
      <c r="TLH150" s="205"/>
      <c r="TLI150" s="205"/>
      <c r="TLJ150" s="205"/>
      <c r="TLK150" s="205"/>
      <c r="TLL150" s="205"/>
      <c r="TLM150" s="205"/>
      <c r="TLN150" s="205"/>
      <c r="TLO150" s="205"/>
      <c r="TLP150" s="205"/>
      <c r="TLQ150" s="205"/>
      <c r="TLR150" s="205"/>
      <c r="TLS150" s="205"/>
      <c r="TLT150" s="205"/>
      <c r="TLU150" s="205"/>
      <c r="TLV150" s="205"/>
      <c r="TLW150" s="205"/>
      <c r="TLX150" s="205"/>
      <c r="TLY150" s="205"/>
      <c r="TLZ150" s="205"/>
      <c r="TMA150" s="205"/>
      <c r="TMB150" s="205"/>
      <c r="TMC150" s="205"/>
      <c r="TMD150" s="205"/>
      <c r="TME150" s="205"/>
      <c r="TMF150" s="205"/>
      <c r="TMG150" s="205"/>
      <c r="TMH150" s="205"/>
      <c r="TMI150" s="205"/>
      <c r="TMJ150" s="205"/>
      <c r="TMK150" s="205"/>
      <c r="TML150" s="205"/>
      <c r="TMM150" s="205"/>
      <c r="TMN150" s="205"/>
      <c r="TMO150" s="205"/>
      <c r="TMP150" s="205"/>
      <c r="TMQ150" s="205"/>
      <c r="TMR150" s="205"/>
      <c r="TMS150" s="205"/>
      <c r="TMT150" s="205"/>
      <c r="TMU150" s="205"/>
      <c r="TMV150" s="205"/>
      <c r="TMW150" s="205"/>
      <c r="TMX150" s="205"/>
      <c r="TMY150" s="205"/>
      <c r="TMZ150" s="205"/>
      <c r="TNA150" s="205"/>
      <c r="TNB150" s="205"/>
      <c r="TNC150" s="205"/>
      <c r="TND150" s="205"/>
      <c r="TNE150" s="205"/>
      <c r="TNF150" s="205"/>
      <c r="TNG150" s="205"/>
      <c r="TNH150" s="205"/>
      <c r="TNI150" s="205"/>
      <c r="TNJ150" s="205"/>
      <c r="TNK150" s="205"/>
      <c r="TNL150" s="205"/>
      <c r="TNM150" s="205"/>
      <c r="TNN150" s="205"/>
      <c r="TNO150" s="205"/>
      <c r="TNP150" s="205"/>
      <c r="TNQ150" s="205"/>
      <c r="TNR150" s="205"/>
      <c r="TNS150" s="205"/>
      <c r="TNT150" s="205"/>
      <c r="TNU150" s="205"/>
      <c r="TNV150" s="205"/>
      <c r="TNW150" s="205"/>
      <c r="TNX150" s="205"/>
      <c r="TNY150" s="205"/>
      <c r="TNZ150" s="205"/>
      <c r="TOA150" s="205"/>
      <c r="TOB150" s="205"/>
      <c r="TOC150" s="205"/>
      <c r="TOD150" s="205"/>
      <c r="TOE150" s="205"/>
      <c r="TOF150" s="205"/>
      <c r="TOG150" s="205"/>
      <c r="TOH150" s="205"/>
      <c r="TOI150" s="205"/>
      <c r="TOJ150" s="205"/>
      <c r="TOK150" s="205"/>
      <c r="TOL150" s="205"/>
      <c r="TOM150" s="205"/>
      <c r="TON150" s="205"/>
      <c r="TOO150" s="205"/>
      <c r="TOP150" s="205"/>
      <c r="TOQ150" s="205"/>
      <c r="TOR150" s="205"/>
      <c r="TOS150" s="205"/>
      <c r="TOT150" s="205"/>
      <c r="TOU150" s="205"/>
      <c r="TOV150" s="205"/>
      <c r="TOW150" s="205"/>
      <c r="TOX150" s="205"/>
      <c r="TOY150" s="205"/>
      <c r="TOZ150" s="205"/>
      <c r="TPA150" s="205"/>
      <c r="TPB150" s="205"/>
      <c r="TPC150" s="205"/>
      <c r="TPD150" s="205"/>
      <c r="TPE150" s="205"/>
      <c r="TPF150" s="205"/>
      <c r="TPG150" s="205"/>
      <c r="TPH150" s="205"/>
      <c r="TPI150" s="205"/>
      <c r="TPJ150" s="205"/>
      <c r="TPK150" s="205"/>
      <c r="TPL150" s="205"/>
      <c r="TPM150" s="205"/>
      <c r="TPN150" s="205"/>
      <c r="TPO150" s="205"/>
      <c r="TPP150" s="205"/>
      <c r="TPQ150" s="205"/>
      <c r="TPR150" s="205"/>
      <c r="TPS150" s="205"/>
      <c r="TPT150" s="205"/>
      <c r="TPU150" s="205"/>
      <c r="TPV150" s="205"/>
      <c r="TPW150" s="205"/>
      <c r="TPX150" s="205"/>
      <c r="TPY150" s="205"/>
      <c r="TPZ150" s="205"/>
      <c r="TQA150" s="205"/>
      <c r="TQB150" s="205"/>
      <c r="TQC150" s="205"/>
      <c r="TQD150" s="205"/>
      <c r="TQE150" s="205"/>
      <c r="TQF150" s="205"/>
      <c r="TQG150" s="205"/>
      <c r="TQH150" s="205"/>
      <c r="TQI150" s="205"/>
      <c r="TQJ150" s="205"/>
      <c r="TQK150" s="205"/>
      <c r="TQL150" s="205"/>
      <c r="TQM150" s="205"/>
      <c r="TQN150" s="205"/>
      <c r="TQO150" s="205"/>
      <c r="TQP150" s="205"/>
      <c r="TQQ150" s="205"/>
      <c r="TQR150" s="205"/>
      <c r="TQS150" s="205"/>
      <c r="TQT150" s="205"/>
      <c r="TQU150" s="205"/>
      <c r="TQV150" s="205"/>
      <c r="TQW150" s="205"/>
      <c r="TQX150" s="205"/>
      <c r="TQY150" s="205"/>
      <c r="TQZ150" s="205"/>
      <c r="TRA150" s="205"/>
      <c r="TRB150" s="205"/>
      <c r="TRC150" s="205"/>
      <c r="TRD150" s="205"/>
      <c r="TRE150" s="205"/>
      <c r="TRF150" s="205"/>
      <c r="TRG150" s="205"/>
      <c r="TRH150" s="205"/>
      <c r="TRI150" s="205"/>
      <c r="TRJ150" s="205"/>
      <c r="TRK150" s="205"/>
      <c r="TRL150" s="205"/>
      <c r="TRM150" s="205"/>
      <c r="TRN150" s="205"/>
      <c r="TRO150" s="205"/>
      <c r="TRP150" s="205"/>
      <c r="TRQ150" s="205"/>
      <c r="TRR150" s="205"/>
      <c r="TRS150" s="205"/>
      <c r="TRT150" s="205"/>
      <c r="TRU150" s="205"/>
      <c r="TRV150" s="205"/>
      <c r="TRW150" s="205"/>
      <c r="TRX150" s="205"/>
      <c r="TRY150" s="205"/>
      <c r="TRZ150" s="205"/>
      <c r="TSA150" s="205"/>
      <c r="TSB150" s="205"/>
      <c r="TSC150" s="205"/>
      <c r="TSD150" s="205"/>
      <c r="TSE150" s="205"/>
      <c r="TSF150" s="205"/>
      <c r="TSG150" s="205"/>
      <c r="TSH150" s="205"/>
      <c r="TSI150" s="205"/>
      <c r="TSJ150" s="205"/>
      <c r="TSK150" s="205"/>
      <c r="TSL150" s="205"/>
      <c r="TSM150" s="205"/>
      <c r="TSN150" s="205"/>
      <c r="TSO150" s="205"/>
      <c r="TSP150" s="205"/>
      <c r="TSQ150" s="205"/>
      <c r="TSR150" s="205"/>
      <c r="TSS150" s="205"/>
      <c r="TST150" s="205"/>
      <c r="TSU150" s="205"/>
      <c r="TSV150" s="205"/>
      <c r="TSW150" s="205"/>
      <c r="TSX150" s="205"/>
      <c r="TSY150" s="205"/>
      <c r="TSZ150" s="205"/>
      <c r="TTA150" s="205"/>
      <c r="TTB150" s="205"/>
      <c r="TTC150" s="205"/>
      <c r="TTD150" s="205"/>
      <c r="TTE150" s="205"/>
      <c r="TTF150" s="205"/>
      <c r="TTG150" s="205"/>
      <c r="TTH150" s="205"/>
      <c r="TTI150" s="205"/>
      <c r="TTJ150" s="205"/>
      <c r="TTK150" s="205"/>
      <c r="TTL150" s="205"/>
      <c r="TTM150" s="205"/>
      <c r="TTN150" s="205"/>
      <c r="TTO150" s="205"/>
      <c r="TTP150" s="205"/>
      <c r="TTQ150" s="205"/>
      <c r="TTR150" s="205"/>
      <c r="TTS150" s="205"/>
      <c r="TTT150" s="205"/>
      <c r="TTU150" s="205"/>
      <c r="TTV150" s="205"/>
      <c r="TTW150" s="205"/>
      <c r="TTX150" s="205"/>
      <c r="TTY150" s="205"/>
      <c r="TTZ150" s="205"/>
      <c r="TUA150" s="205"/>
      <c r="TUB150" s="205"/>
      <c r="TUC150" s="205"/>
      <c r="TUD150" s="205"/>
      <c r="TUE150" s="205"/>
      <c r="TUF150" s="205"/>
      <c r="TUG150" s="205"/>
      <c r="TUH150" s="205"/>
      <c r="TUI150" s="205"/>
      <c r="TUJ150" s="205"/>
      <c r="TUK150" s="205"/>
      <c r="TUL150" s="205"/>
      <c r="TUM150" s="205"/>
      <c r="TUN150" s="205"/>
      <c r="TUO150" s="205"/>
      <c r="TUP150" s="205"/>
      <c r="TUQ150" s="205"/>
      <c r="TUX150" s="205"/>
      <c r="TUY150" s="205"/>
      <c r="TUZ150" s="205"/>
      <c r="TVA150" s="205"/>
      <c r="TVB150" s="205"/>
      <c r="TVC150" s="205"/>
      <c r="TVD150" s="205"/>
      <c r="TVE150" s="205"/>
      <c r="TVF150" s="205"/>
      <c r="TVG150" s="205"/>
      <c r="TVH150" s="205"/>
      <c r="TVI150" s="205"/>
      <c r="TVJ150" s="205"/>
      <c r="TVK150" s="205"/>
      <c r="TVL150" s="205"/>
      <c r="TVM150" s="205"/>
      <c r="TVN150" s="205"/>
      <c r="TVO150" s="205"/>
      <c r="TVP150" s="205"/>
      <c r="TVQ150" s="205"/>
      <c r="TVR150" s="205"/>
      <c r="TVS150" s="205"/>
      <c r="TVT150" s="205"/>
      <c r="TVU150" s="205"/>
      <c r="TVV150" s="205"/>
      <c r="TVW150" s="205"/>
      <c r="TVX150" s="205"/>
      <c r="TVY150" s="205"/>
      <c r="TVZ150" s="205"/>
      <c r="TWA150" s="205"/>
      <c r="TWB150" s="205"/>
      <c r="TWC150" s="205"/>
      <c r="TWD150" s="205"/>
      <c r="TWE150" s="205"/>
      <c r="TWF150" s="205"/>
      <c r="TWG150" s="205"/>
      <c r="TWH150" s="205"/>
      <c r="TWI150" s="205"/>
      <c r="TWJ150" s="205"/>
      <c r="TWK150" s="205"/>
      <c r="TWL150" s="205"/>
      <c r="TWM150" s="205"/>
      <c r="TWN150" s="205"/>
      <c r="TWO150" s="205"/>
      <c r="TWP150" s="205"/>
      <c r="TWQ150" s="205"/>
      <c r="TWR150" s="205"/>
      <c r="TWS150" s="205"/>
      <c r="TWT150" s="205"/>
      <c r="TWU150" s="205"/>
      <c r="TWV150" s="205"/>
      <c r="TWW150" s="205"/>
      <c r="TWX150" s="205"/>
      <c r="TWY150" s="205"/>
      <c r="TWZ150" s="205"/>
      <c r="TXA150" s="205"/>
      <c r="TXB150" s="205"/>
      <c r="TXC150" s="205"/>
      <c r="TXD150" s="205"/>
      <c r="TXE150" s="205"/>
      <c r="TXF150" s="205"/>
      <c r="TXG150" s="205"/>
      <c r="TXH150" s="205"/>
      <c r="TXI150" s="205"/>
      <c r="TXJ150" s="205"/>
      <c r="TXK150" s="205"/>
      <c r="TXL150" s="205"/>
      <c r="TXM150" s="205"/>
      <c r="TXN150" s="205"/>
      <c r="TXO150" s="205"/>
      <c r="TXP150" s="205"/>
      <c r="TXQ150" s="205"/>
      <c r="TXR150" s="205"/>
      <c r="TXS150" s="205"/>
      <c r="TXT150" s="205"/>
      <c r="TXU150" s="205"/>
      <c r="TXV150" s="205"/>
      <c r="TXW150" s="205"/>
      <c r="TXX150" s="205"/>
      <c r="TXY150" s="205"/>
      <c r="TXZ150" s="205"/>
      <c r="TYA150" s="205"/>
      <c r="TYB150" s="205"/>
      <c r="TYC150" s="205"/>
      <c r="TYD150" s="205"/>
      <c r="TYE150" s="205"/>
      <c r="TYF150" s="205"/>
      <c r="TYG150" s="205"/>
      <c r="TYH150" s="205"/>
      <c r="TYI150" s="205"/>
      <c r="TYJ150" s="205"/>
      <c r="TYK150" s="205"/>
      <c r="TYL150" s="205"/>
      <c r="TYM150" s="205"/>
      <c r="TYN150" s="205"/>
      <c r="TYO150" s="205"/>
      <c r="TYP150" s="205"/>
      <c r="TYQ150" s="205"/>
      <c r="TYR150" s="205"/>
      <c r="TYS150" s="205"/>
      <c r="TYT150" s="205"/>
      <c r="TYU150" s="205"/>
      <c r="TYV150" s="205"/>
      <c r="TYW150" s="205"/>
      <c r="TYX150" s="205"/>
      <c r="TYY150" s="205"/>
      <c r="TYZ150" s="205"/>
      <c r="TZA150" s="205"/>
      <c r="TZB150" s="205"/>
      <c r="TZC150" s="205"/>
      <c r="TZD150" s="205"/>
      <c r="TZE150" s="205"/>
      <c r="TZF150" s="205"/>
      <c r="TZG150" s="205"/>
      <c r="TZH150" s="205"/>
      <c r="TZI150" s="205"/>
      <c r="TZJ150" s="205"/>
      <c r="TZK150" s="205"/>
      <c r="TZL150" s="205"/>
      <c r="TZM150" s="205"/>
      <c r="TZN150" s="205"/>
      <c r="TZO150" s="205"/>
      <c r="TZP150" s="205"/>
      <c r="TZQ150" s="205"/>
      <c r="TZR150" s="205"/>
      <c r="TZS150" s="205"/>
      <c r="TZT150" s="205"/>
      <c r="TZU150" s="205"/>
      <c r="TZV150" s="205"/>
      <c r="TZW150" s="205"/>
      <c r="TZX150" s="205"/>
      <c r="TZY150" s="205"/>
      <c r="TZZ150" s="205"/>
      <c r="UAA150" s="205"/>
      <c r="UAB150" s="205"/>
      <c r="UAC150" s="205"/>
      <c r="UAD150" s="205"/>
      <c r="UAE150" s="205"/>
      <c r="UAF150" s="205"/>
      <c r="UAG150" s="205"/>
      <c r="UAH150" s="205"/>
      <c r="UAI150" s="205"/>
      <c r="UAJ150" s="205"/>
      <c r="UAK150" s="205"/>
      <c r="UAL150" s="205"/>
      <c r="UAM150" s="205"/>
      <c r="UAN150" s="205"/>
      <c r="UAO150" s="205"/>
      <c r="UAP150" s="205"/>
      <c r="UAQ150" s="205"/>
      <c r="UAR150" s="205"/>
      <c r="UAS150" s="205"/>
      <c r="UAT150" s="205"/>
      <c r="UAU150" s="205"/>
      <c r="UAV150" s="205"/>
      <c r="UAW150" s="205"/>
      <c r="UAX150" s="205"/>
      <c r="UAY150" s="205"/>
      <c r="UAZ150" s="205"/>
      <c r="UBA150" s="205"/>
      <c r="UBB150" s="205"/>
      <c r="UBC150" s="205"/>
      <c r="UBD150" s="205"/>
      <c r="UBE150" s="205"/>
      <c r="UBF150" s="205"/>
      <c r="UBG150" s="205"/>
      <c r="UBH150" s="205"/>
      <c r="UBI150" s="205"/>
      <c r="UBJ150" s="205"/>
      <c r="UBK150" s="205"/>
      <c r="UBL150" s="205"/>
      <c r="UBM150" s="205"/>
      <c r="UBN150" s="205"/>
      <c r="UBO150" s="205"/>
      <c r="UBP150" s="205"/>
      <c r="UBQ150" s="205"/>
      <c r="UBR150" s="205"/>
      <c r="UBS150" s="205"/>
      <c r="UBT150" s="205"/>
      <c r="UBU150" s="205"/>
      <c r="UBV150" s="205"/>
      <c r="UBW150" s="205"/>
      <c r="UBX150" s="205"/>
      <c r="UBY150" s="205"/>
      <c r="UBZ150" s="205"/>
      <c r="UCA150" s="205"/>
      <c r="UCB150" s="205"/>
      <c r="UCC150" s="205"/>
      <c r="UCD150" s="205"/>
      <c r="UCE150" s="205"/>
      <c r="UCF150" s="205"/>
      <c r="UCG150" s="205"/>
      <c r="UCH150" s="205"/>
      <c r="UCI150" s="205"/>
      <c r="UCJ150" s="205"/>
      <c r="UCK150" s="205"/>
      <c r="UCL150" s="205"/>
      <c r="UCM150" s="205"/>
      <c r="UCN150" s="205"/>
      <c r="UCO150" s="205"/>
      <c r="UCP150" s="205"/>
      <c r="UCQ150" s="205"/>
      <c r="UCR150" s="205"/>
      <c r="UCS150" s="205"/>
      <c r="UCT150" s="205"/>
      <c r="UCU150" s="205"/>
      <c r="UCV150" s="205"/>
      <c r="UCW150" s="205"/>
      <c r="UCX150" s="205"/>
      <c r="UCY150" s="205"/>
      <c r="UCZ150" s="205"/>
      <c r="UDA150" s="205"/>
      <c r="UDB150" s="205"/>
      <c r="UDC150" s="205"/>
      <c r="UDD150" s="205"/>
      <c r="UDE150" s="205"/>
      <c r="UDF150" s="205"/>
      <c r="UDG150" s="205"/>
      <c r="UDH150" s="205"/>
      <c r="UDI150" s="205"/>
      <c r="UDJ150" s="205"/>
      <c r="UDK150" s="205"/>
      <c r="UDL150" s="205"/>
      <c r="UDM150" s="205"/>
      <c r="UDN150" s="205"/>
      <c r="UDO150" s="205"/>
      <c r="UDP150" s="205"/>
      <c r="UDQ150" s="205"/>
      <c r="UDR150" s="205"/>
      <c r="UDS150" s="205"/>
      <c r="UDT150" s="205"/>
      <c r="UDU150" s="205"/>
      <c r="UDV150" s="205"/>
      <c r="UDW150" s="205"/>
      <c r="UDX150" s="205"/>
      <c r="UDY150" s="205"/>
      <c r="UDZ150" s="205"/>
      <c r="UEA150" s="205"/>
      <c r="UEB150" s="205"/>
      <c r="UEC150" s="205"/>
      <c r="UED150" s="205"/>
      <c r="UEE150" s="205"/>
      <c r="UEF150" s="205"/>
      <c r="UEG150" s="205"/>
      <c r="UEH150" s="205"/>
      <c r="UEI150" s="205"/>
      <c r="UEJ150" s="205"/>
      <c r="UEK150" s="205"/>
      <c r="UEL150" s="205"/>
      <c r="UEM150" s="205"/>
      <c r="UET150" s="205"/>
      <c r="UEU150" s="205"/>
      <c r="UEV150" s="205"/>
      <c r="UEW150" s="205"/>
      <c r="UEX150" s="205"/>
      <c r="UEY150" s="205"/>
      <c r="UEZ150" s="205"/>
      <c r="UFA150" s="205"/>
      <c r="UFB150" s="205"/>
      <c r="UFC150" s="205"/>
      <c r="UFD150" s="205"/>
      <c r="UFE150" s="205"/>
      <c r="UFF150" s="205"/>
      <c r="UFG150" s="205"/>
      <c r="UFH150" s="205"/>
      <c r="UFI150" s="205"/>
      <c r="UFJ150" s="205"/>
      <c r="UFK150" s="205"/>
      <c r="UFL150" s="205"/>
      <c r="UFM150" s="205"/>
      <c r="UFN150" s="205"/>
      <c r="UFO150" s="205"/>
      <c r="UFP150" s="205"/>
      <c r="UFQ150" s="205"/>
      <c r="UFR150" s="205"/>
      <c r="UFS150" s="205"/>
      <c r="UFT150" s="205"/>
      <c r="UFU150" s="205"/>
      <c r="UFV150" s="205"/>
      <c r="UFW150" s="205"/>
      <c r="UFX150" s="205"/>
      <c r="UFY150" s="205"/>
      <c r="UFZ150" s="205"/>
      <c r="UGA150" s="205"/>
      <c r="UGB150" s="205"/>
      <c r="UGC150" s="205"/>
      <c r="UGD150" s="205"/>
      <c r="UGE150" s="205"/>
      <c r="UGF150" s="205"/>
      <c r="UGG150" s="205"/>
      <c r="UGH150" s="205"/>
      <c r="UGI150" s="205"/>
      <c r="UGJ150" s="205"/>
      <c r="UGK150" s="205"/>
      <c r="UGL150" s="205"/>
      <c r="UGM150" s="205"/>
      <c r="UGN150" s="205"/>
      <c r="UGO150" s="205"/>
      <c r="UGP150" s="205"/>
      <c r="UGQ150" s="205"/>
      <c r="UGR150" s="205"/>
      <c r="UGS150" s="205"/>
      <c r="UGT150" s="205"/>
      <c r="UGU150" s="205"/>
      <c r="UGV150" s="205"/>
      <c r="UGW150" s="205"/>
      <c r="UGX150" s="205"/>
      <c r="UGY150" s="205"/>
      <c r="UGZ150" s="205"/>
      <c r="UHA150" s="205"/>
      <c r="UHB150" s="205"/>
      <c r="UHC150" s="205"/>
      <c r="UHD150" s="205"/>
      <c r="UHE150" s="205"/>
      <c r="UHF150" s="205"/>
      <c r="UHG150" s="205"/>
      <c r="UHH150" s="205"/>
      <c r="UHI150" s="205"/>
      <c r="UHJ150" s="205"/>
      <c r="UHK150" s="205"/>
      <c r="UHL150" s="205"/>
      <c r="UHM150" s="205"/>
      <c r="UHN150" s="205"/>
      <c r="UHO150" s="205"/>
      <c r="UHP150" s="205"/>
      <c r="UHQ150" s="205"/>
      <c r="UHR150" s="205"/>
      <c r="UHS150" s="205"/>
      <c r="UHT150" s="205"/>
      <c r="UHU150" s="205"/>
      <c r="UHV150" s="205"/>
      <c r="UHW150" s="205"/>
      <c r="UHX150" s="205"/>
      <c r="UHY150" s="205"/>
      <c r="UHZ150" s="205"/>
      <c r="UIA150" s="205"/>
      <c r="UIB150" s="205"/>
      <c r="UIC150" s="205"/>
      <c r="UID150" s="205"/>
      <c r="UIE150" s="205"/>
      <c r="UIF150" s="205"/>
      <c r="UIG150" s="205"/>
      <c r="UIH150" s="205"/>
      <c r="UII150" s="205"/>
      <c r="UIJ150" s="205"/>
      <c r="UIK150" s="205"/>
      <c r="UIL150" s="205"/>
      <c r="UIM150" s="205"/>
      <c r="UIN150" s="205"/>
      <c r="UIO150" s="205"/>
      <c r="UIP150" s="205"/>
      <c r="UIQ150" s="205"/>
      <c r="UIR150" s="205"/>
      <c r="UIS150" s="205"/>
      <c r="UIT150" s="205"/>
      <c r="UIU150" s="205"/>
      <c r="UIV150" s="205"/>
      <c r="UIW150" s="205"/>
      <c r="UIX150" s="205"/>
      <c r="UIY150" s="205"/>
      <c r="UIZ150" s="205"/>
      <c r="UJA150" s="205"/>
      <c r="UJB150" s="205"/>
      <c r="UJC150" s="205"/>
      <c r="UJD150" s="205"/>
      <c r="UJE150" s="205"/>
      <c r="UJF150" s="205"/>
      <c r="UJG150" s="205"/>
      <c r="UJH150" s="205"/>
      <c r="UJI150" s="205"/>
      <c r="UJJ150" s="205"/>
      <c r="UJK150" s="205"/>
      <c r="UJL150" s="205"/>
      <c r="UJM150" s="205"/>
      <c r="UJN150" s="205"/>
      <c r="UJO150" s="205"/>
      <c r="UJP150" s="205"/>
      <c r="UJQ150" s="205"/>
      <c r="UJR150" s="205"/>
      <c r="UJS150" s="205"/>
      <c r="UJT150" s="205"/>
      <c r="UJU150" s="205"/>
      <c r="UJV150" s="205"/>
      <c r="UJW150" s="205"/>
      <c r="UJX150" s="205"/>
      <c r="UJY150" s="205"/>
      <c r="UJZ150" s="205"/>
      <c r="UKA150" s="205"/>
      <c r="UKB150" s="205"/>
      <c r="UKC150" s="205"/>
      <c r="UKD150" s="205"/>
      <c r="UKE150" s="205"/>
      <c r="UKF150" s="205"/>
      <c r="UKG150" s="205"/>
      <c r="UKH150" s="205"/>
      <c r="UKI150" s="205"/>
      <c r="UKJ150" s="205"/>
      <c r="UKK150" s="205"/>
      <c r="UKL150" s="205"/>
      <c r="UKM150" s="205"/>
      <c r="UKN150" s="205"/>
      <c r="UKO150" s="205"/>
      <c r="UKP150" s="205"/>
      <c r="UKQ150" s="205"/>
      <c r="UKR150" s="205"/>
      <c r="UKS150" s="205"/>
      <c r="UKT150" s="205"/>
      <c r="UKU150" s="205"/>
      <c r="UKV150" s="205"/>
      <c r="UKW150" s="205"/>
      <c r="UKX150" s="205"/>
      <c r="UKY150" s="205"/>
      <c r="UKZ150" s="205"/>
      <c r="ULA150" s="205"/>
      <c r="ULB150" s="205"/>
      <c r="ULC150" s="205"/>
      <c r="ULD150" s="205"/>
      <c r="ULE150" s="205"/>
      <c r="ULF150" s="205"/>
      <c r="ULG150" s="205"/>
      <c r="ULH150" s="205"/>
      <c r="ULI150" s="205"/>
      <c r="ULJ150" s="205"/>
      <c r="ULK150" s="205"/>
      <c r="ULL150" s="205"/>
      <c r="ULM150" s="205"/>
      <c r="ULN150" s="205"/>
      <c r="ULO150" s="205"/>
      <c r="ULP150" s="205"/>
      <c r="ULQ150" s="205"/>
      <c r="ULR150" s="205"/>
      <c r="ULS150" s="205"/>
      <c r="ULT150" s="205"/>
      <c r="ULU150" s="205"/>
      <c r="ULV150" s="205"/>
      <c r="ULW150" s="205"/>
      <c r="ULX150" s="205"/>
      <c r="ULY150" s="205"/>
      <c r="ULZ150" s="205"/>
      <c r="UMA150" s="205"/>
      <c r="UMB150" s="205"/>
      <c r="UMC150" s="205"/>
      <c r="UMD150" s="205"/>
      <c r="UME150" s="205"/>
      <c r="UMF150" s="205"/>
      <c r="UMG150" s="205"/>
      <c r="UMH150" s="205"/>
      <c r="UMI150" s="205"/>
      <c r="UMJ150" s="205"/>
      <c r="UMK150" s="205"/>
      <c r="UML150" s="205"/>
      <c r="UMM150" s="205"/>
      <c r="UMN150" s="205"/>
      <c r="UMO150" s="205"/>
      <c r="UMP150" s="205"/>
      <c r="UMQ150" s="205"/>
      <c r="UMR150" s="205"/>
      <c r="UMS150" s="205"/>
      <c r="UMT150" s="205"/>
      <c r="UMU150" s="205"/>
      <c r="UMV150" s="205"/>
      <c r="UMW150" s="205"/>
      <c r="UMX150" s="205"/>
      <c r="UMY150" s="205"/>
      <c r="UMZ150" s="205"/>
      <c r="UNA150" s="205"/>
      <c r="UNB150" s="205"/>
      <c r="UNC150" s="205"/>
      <c r="UND150" s="205"/>
      <c r="UNE150" s="205"/>
      <c r="UNF150" s="205"/>
      <c r="UNG150" s="205"/>
      <c r="UNH150" s="205"/>
      <c r="UNI150" s="205"/>
      <c r="UNJ150" s="205"/>
      <c r="UNK150" s="205"/>
      <c r="UNL150" s="205"/>
      <c r="UNM150" s="205"/>
      <c r="UNN150" s="205"/>
      <c r="UNO150" s="205"/>
      <c r="UNP150" s="205"/>
      <c r="UNQ150" s="205"/>
      <c r="UNR150" s="205"/>
      <c r="UNS150" s="205"/>
      <c r="UNT150" s="205"/>
      <c r="UNU150" s="205"/>
      <c r="UNV150" s="205"/>
      <c r="UNW150" s="205"/>
      <c r="UNX150" s="205"/>
      <c r="UNY150" s="205"/>
      <c r="UNZ150" s="205"/>
      <c r="UOA150" s="205"/>
      <c r="UOB150" s="205"/>
      <c r="UOC150" s="205"/>
      <c r="UOD150" s="205"/>
      <c r="UOE150" s="205"/>
      <c r="UOF150" s="205"/>
      <c r="UOG150" s="205"/>
      <c r="UOH150" s="205"/>
      <c r="UOI150" s="205"/>
      <c r="UOP150" s="205"/>
      <c r="UOQ150" s="205"/>
      <c r="UOR150" s="205"/>
      <c r="UOS150" s="205"/>
      <c r="UOT150" s="205"/>
      <c r="UOU150" s="205"/>
      <c r="UOV150" s="205"/>
      <c r="UOW150" s="205"/>
      <c r="UOX150" s="205"/>
      <c r="UOY150" s="205"/>
      <c r="UOZ150" s="205"/>
      <c r="UPA150" s="205"/>
      <c r="UPB150" s="205"/>
      <c r="UPC150" s="205"/>
      <c r="UPD150" s="205"/>
      <c r="UPE150" s="205"/>
      <c r="UPF150" s="205"/>
      <c r="UPG150" s="205"/>
      <c r="UPH150" s="205"/>
      <c r="UPI150" s="205"/>
      <c r="UPJ150" s="205"/>
      <c r="UPK150" s="205"/>
      <c r="UPL150" s="205"/>
      <c r="UPM150" s="205"/>
      <c r="UPN150" s="205"/>
      <c r="UPO150" s="205"/>
      <c r="UPP150" s="205"/>
      <c r="UPQ150" s="205"/>
      <c r="UPR150" s="205"/>
      <c r="UPS150" s="205"/>
      <c r="UPT150" s="205"/>
      <c r="UPU150" s="205"/>
      <c r="UPV150" s="205"/>
      <c r="UPW150" s="205"/>
      <c r="UPX150" s="205"/>
      <c r="UPY150" s="205"/>
      <c r="UPZ150" s="205"/>
      <c r="UQA150" s="205"/>
      <c r="UQB150" s="205"/>
      <c r="UQC150" s="205"/>
      <c r="UQD150" s="205"/>
      <c r="UQE150" s="205"/>
      <c r="UQF150" s="205"/>
      <c r="UQG150" s="205"/>
      <c r="UQH150" s="205"/>
      <c r="UQI150" s="205"/>
      <c r="UQJ150" s="205"/>
      <c r="UQK150" s="205"/>
      <c r="UQL150" s="205"/>
      <c r="UQM150" s="205"/>
      <c r="UQN150" s="205"/>
      <c r="UQO150" s="205"/>
      <c r="UQP150" s="205"/>
      <c r="UQQ150" s="205"/>
      <c r="UQR150" s="205"/>
      <c r="UQS150" s="205"/>
      <c r="UQT150" s="205"/>
      <c r="UQU150" s="205"/>
      <c r="UQV150" s="205"/>
      <c r="UQW150" s="205"/>
      <c r="UQX150" s="205"/>
      <c r="UQY150" s="205"/>
      <c r="UQZ150" s="205"/>
      <c r="URA150" s="205"/>
      <c r="URB150" s="205"/>
      <c r="URC150" s="205"/>
      <c r="URD150" s="205"/>
      <c r="URE150" s="205"/>
      <c r="URF150" s="205"/>
      <c r="URG150" s="205"/>
      <c r="URH150" s="205"/>
      <c r="URI150" s="205"/>
      <c r="URJ150" s="205"/>
      <c r="URK150" s="205"/>
      <c r="URL150" s="205"/>
      <c r="URM150" s="205"/>
      <c r="URN150" s="205"/>
      <c r="URO150" s="205"/>
      <c r="URP150" s="205"/>
      <c r="URQ150" s="205"/>
      <c r="URR150" s="205"/>
      <c r="URS150" s="205"/>
      <c r="URT150" s="205"/>
      <c r="URU150" s="205"/>
      <c r="URV150" s="205"/>
      <c r="URW150" s="205"/>
      <c r="URX150" s="205"/>
      <c r="URY150" s="205"/>
      <c r="URZ150" s="205"/>
      <c r="USA150" s="205"/>
      <c r="USB150" s="205"/>
      <c r="USC150" s="205"/>
      <c r="USD150" s="205"/>
      <c r="USE150" s="205"/>
      <c r="USF150" s="205"/>
      <c r="USG150" s="205"/>
      <c r="USH150" s="205"/>
      <c r="USI150" s="205"/>
      <c r="USJ150" s="205"/>
      <c r="USK150" s="205"/>
      <c r="USL150" s="205"/>
      <c r="USM150" s="205"/>
      <c r="USN150" s="205"/>
      <c r="USO150" s="205"/>
      <c r="USP150" s="205"/>
      <c r="USQ150" s="205"/>
      <c r="USR150" s="205"/>
      <c r="USS150" s="205"/>
      <c r="UST150" s="205"/>
      <c r="USU150" s="205"/>
      <c r="USV150" s="205"/>
      <c r="USW150" s="205"/>
      <c r="USX150" s="205"/>
      <c r="USY150" s="205"/>
      <c r="USZ150" s="205"/>
      <c r="UTA150" s="205"/>
      <c r="UTB150" s="205"/>
      <c r="UTC150" s="205"/>
      <c r="UTD150" s="205"/>
      <c r="UTE150" s="205"/>
      <c r="UTF150" s="205"/>
      <c r="UTG150" s="205"/>
      <c r="UTH150" s="205"/>
      <c r="UTI150" s="205"/>
      <c r="UTJ150" s="205"/>
      <c r="UTK150" s="205"/>
      <c r="UTL150" s="205"/>
      <c r="UTM150" s="205"/>
      <c r="UTN150" s="205"/>
      <c r="UTO150" s="205"/>
      <c r="UTP150" s="205"/>
      <c r="UTQ150" s="205"/>
      <c r="UTR150" s="205"/>
      <c r="UTS150" s="205"/>
      <c r="UTT150" s="205"/>
      <c r="UTU150" s="205"/>
      <c r="UTV150" s="205"/>
      <c r="UTW150" s="205"/>
      <c r="UTX150" s="205"/>
      <c r="UTY150" s="205"/>
      <c r="UTZ150" s="205"/>
      <c r="UUA150" s="205"/>
      <c r="UUB150" s="205"/>
      <c r="UUC150" s="205"/>
      <c r="UUD150" s="205"/>
      <c r="UUE150" s="205"/>
      <c r="UUF150" s="205"/>
      <c r="UUG150" s="205"/>
      <c r="UUH150" s="205"/>
      <c r="UUI150" s="205"/>
      <c r="UUJ150" s="205"/>
      <c r="UUK150" s="205"/>
      <c r="UUL150" s="205"/>
      <c r="UUM150" s="205"/>
      <c r="UUN150" s="205"/>
      <c r="UUO150" s="205"/>
      <c r="UUP150" s="205"/>
      <c r="UUQ150" s="205"/>
      <c r="UUR150" s="205"/>
      <c r="UUS150" s="205"/>
      <c r="UUT150" s="205"/>
      <c r="UUU150" s="205"/>
      <c r="UUV150" s="205"/>
      <c r="UUW150" s="205"/>
      <c r="UUX150" s="205"/>
      <c r="UUY150" s="205"/>
      <c r="UUZ150" s="205"/>
      <c r="UVA150" s="205"/>
      <c r="UVB150" s="205"/>
      <c r="UVC150" s="205"/>
      <c r="UVD150" s="205"/>
      <c r="UVE150" s="205"/>
      <c r="UVF150" s="205"/>
      <c r="UVG150" s="205"/>
      <c r="UVH150" s="205"/>
      <c r="UVI150" s="205"/>
      <c r="UVJ150" s="205"/>
      <c r="UVK150" s="205"/>
      <c r="UVL150" s="205"/>
      <c r="UVM150" s="205"/>
      <c r="UVN150" s="205"/>
      <c r="UVO150" s="205"/>
      <c r="UVP150" s="205"/>
      <c r="UVQ150" s="205"/>
      <c r="UVR150" s="205"/>
      <c r="UVS150" s="205"/>
      <c r="UVT150" s="205"/>
      <c r="UVU150" s="205"/>
      <c r="UVV150" s="205"/>
      <c r="UVW150" s="205"/>
      <c r="UVX150" s="205"/>
      <c r="UVY150" s="205"/>
      <c r="UVZ150" s="205"/>
      <c r="UWA150" s="205"/>
      <c r="UWB150" s="205"/>
      <c r="UWC150" s="205"/>
      <c r="UWD150" s="205"/>
      <c r="UWE150" s="205"/>
      <c r="UWF150" s="205"/>
      <c r="UWG150" s="205"/>
      <c r="UWH150" s="205"/>
      <c r="UWI150" s="205"/>
      <c r="UWJ150" s="205"/>
      <c r="UWK150" s="205"/>
      <c r="UWL150" s="205"/>
      <c r="UWM150" s="205"/>
      <c r="UWN150" s="205"/>
      <c r="UWO150" s="205"/>
      <c r="UWP150" s="205"/>
      <c r="UWQ150" s="205"/>
      <c r="UWR150" s="205"/>
      <c r="UWS150" s="205"/>
      <c r="UWT150" s="205"/>
      <c r="UWU150" s="205"/>
      <c r="UWV150" s="205"/>
      <c r="UWW150" s="205"/>
      <c r="UWX150" s="205"/>
      <c r="UWY150" s="205"/>
      <c r="UWZ150" s="205"/>
      <c r="UXA150" s="205"/>
      <c r="UXB150" s="205"/>
      <c r="UXC150" s="205"/>
      <c r="UXD150" s="205"/>
      <c r="UXE150" s="205"/>
      <c r="UXF150" s="205"/>
      <c r="UXG150" s="205"/>
      <c r="UXH150" s="205"/>
      <c r="UXI150" s="205"/>
      <c r="UXJ150" s="205"/>
      <c r="UXK150" s="205"/>
      <c r="UXL150" s="205"/>
      <c r="UXM150" s="205"/>
      <c r="UXN150" s="205"/>
      <c r="UXO150" s="205"/>
      <c r="UXP150" s="205"/>
      <c r="UXQ150" s="205"/>
      <c r="UXR150" s="205"/>
      <c r="UXS150" s="205"/>
      <c r="UXT150" s="205"/>
      <c r="UXU150" s="205"/>
      <c r="UXV150" s="205"/>
      <c r="UXW150" s="205"/>
      <c r="UXX150" s="205"/>
      <c r="UXY150" s="205"/>
      <c r="UXZ150" s="205"/>
      <c r="UYA150" s="205"/>
      <c r="UYB150" s="205"/>
      <c r="UYC150" s="205"/>
      <c r="UYD150" s="205"/>
      <c r="UYE150" s="205"/>
      <c r="UYL150" s="205"/>
      <c r="UYM150" s="205"/>
      <c r="UYN150" s="205"/>
      <c r="UYO150" s="205"/>
      <c r="UYP150" s="205"/>
      <c r="UYQ150" s="205"/>
      <c r="UYR150" s="205"/>
      <c r="UYS150" s="205"/>
      <c r="UYT150" s="205"/>
      <c r="UYU150" s="205"/>
      <c r="UYV150" s="205"/>
      <c r="UYW150" s="205"/>
      <c r="UYX150" s="205"/>
      <c r="UYY150" s="205"/>
      <c r="UYZ150" s="205"/>
      <c r="UZA150" s="205"/>
      <c r="UZB150" s="205"/>
      <c r="UZC150" s="205"/>
      <c r="UZD150" s="205"/>
      <c r="UZE150" s="205"/>
      <c r="UZF150" s="205"/>
      <c r="UZG150" s="205"/>
      <c r="UZH150" s="205"/>
      <c r="UZI150" s="205"/>
      <c r="UZJ150" s="205"/>
      <c r="UZK150" s="205"/>
      <c r="UZL150" s="205"/>
      <c r="UZM150" s="205"/>
      <c r="UZN150" s="205"/>
      <c r="UZO150" s="205"/>
      <c r="UZP150" s="205"/>
      <c r="UZQ150" s="205"/>
      <c r="UZR150" s="205"/>
      <c r="UZS150" s="205"/>
      <c r="UZT150" s="205"/>
      <c r="UZU150" s="205"/>
      <c r="UZV150" s="205"/>
      <c r="UZW150" s="205"/>
      <c r="UZX150" s="205"/>
      <c r="UZY150" s="205"/>
      <c r="UZZ150" s="205"/>
      <c r="VAA150" s="205"/>
      <c r="VAB150" s="205"/>
      <c r="VAC150" s="205"/>
      <c r="VAD150" s="205"/>
      <c r="VAE150" s="205"/>
      <c r="VAF150" s="205"/>
      <c r="VAG150" s="205"/>
      <c r="VAH150" s="205"/>
      <c r="VAI150" s="205"/>
      <c r="VAJ150" s="205"/>
      <c r="VAK150" s="205"/>
      <c r="VAL150" s="205"/>
      <c r="VAM150" s="205"/>
      <c r="VAN150" s="205"/>
      <c r="VAO150" s="205"/>
      <c r="VAP150" s="205"/>
      <c r="VAQ150" s="205"/>
      <c r="VAR150" s="205"/>
      <c r="VAS150" s="205"/>
      <c r="VAT150" s="205"/>
      <c r="VAU150" s="205"/>
      <c r="VAV150" s="205"/>
      <c r="VAW150" s="205"/>
      <c r="VAX150" s="205"/>
      <c r="VAY150" s="205"/>
      <c r="VAZ150" s="205"/>
      <c r="VBA150" s="205"/>
      <c r="VBB150" s="205"/>
      <c r="VBC150" s="205"/>
      <c r="VBD150" s="205"/>
      <c r="VBE150" s="205"/>
      <c r="VBF150" s="205"/>
      <c r="VBG150" s="205"/>
      <c r="VBH150" s="205"/>
      <c r="VBI150" s="205"/>
      <c r="VBJ150" s="205"/>
      <c r="VBK150" s="205"/>
      <c r="VBL150" s="205"/>
      <c r="VBM150" s="205"/>
      <c r="VBN150" s="205"/>
      <c r="VBO150" s="205"/>
      <c r="VBP150" s="205"/>
      <c r="VBQ150" s="205"/>
      <c r="VBR150" s="205"/>
      <c r="VBS150" s="205"/>
      <c r="VBT150" s="205"/>
      <c r="VBU150" s="205"/>
      <c r="VBV150" s="205"/>
      <c r="VBW150" s="205"/>
      <c r="VBX150" s="205"/>
      <c r="VBY150" s="205"/>
      <c r="VBZ150" s="205"/>
      <c r="VCA150" s="205"/>
      <c r="VCB150" s="205"/>
      <c r="VCC150" s="205"/>
      <c r="VCD150" s="205"/>
      <c r="VCE150" s="205"/>
      <c r="VCF150" s="205"/>
      <c r="VCG150" s="205"/>
      <c r="VCH150" s="205"/>
      <c r="VCI150" s="205"/>
      <c r="VCJ150" s="205"/>
      <c r="VCK150" s="205"/>
      <c r="VCL150" s="205"/>
      <c r="VCM150" s="205"/>
      <c r="VCN150" s="205"/>
      <c r="VCO150" s="205"/>
      <c r="VCP150" s="205"/>
      <c r="VCQ150" s="205"/>
      <c r="VCR150" s="205"/>
      <c r="VCS150" s="205"/>
      <c r="VCT150" s="205"/>
      <c r="VCU150" s="205"/>
      <c r="VCV150" s="205"/>
      <c r="VCW150" s="205"/>
      <c r="VCX150" s="205"/>
      <c r="VCY150" s="205"/>
      <c r="VCZ150" s="205"/>
      <c r="VDA150" s="205"/>
      <c r="VDB150" s="205"/>
      <c r="VDC150" s="205"/>
      <c r="VDD150" s="205"/>
      <c r="VDE150" s="205"/>
      <c r="VDF150" s="205"/>
      <c r="VDG150" s="205"/>
      <c r="VDH150" s="205"/>
      <c r="VDI150" s="205"/>
      <c r="VDJ150" s="205"/>
      <c r="VDK150" s="205"/>
      <c r="VDL150" s="205"/>
      <c r="VDM150" s="205"/>
      <c r="VDN150" s="205"/>
      <c r="VDO150" s="205"/>
      <c r="VDP150" s="205"/>
      <c r="VDQ150" s="205"/>
      <c r="VDR150" s="205"/>
      <c r="VDS150" s="205"/>
      <c r="VDT150" s="205"/>
      <c r="VDU150" s="205"/>
      <c r="VDV150" s="205"/>
      <c r="VDW150" s="205"/>
      <c r="VDX150" s="205"/>
      <c r="VDY150" s="205"/>
      <c r="VDZ150" s="205"/>
      <c r="VEA150" s="205"/>
      <c r="VEB150" s="205"/>
      <c r="VEC150" s="205"/>
      <c r="VED150" s="205"/>
      <c r="VEE150" s="205"/>
      <c r="VEF150" s="205"/>
      <c r="VEG150" s="205"/>
      <c r="VEH150" s="205"/>
      <c r="VEI150" s="205"/>
      <c r="VEJ150" s="205"/>
      <c r="VEK150" s="205"/>
      <c r="VEL150" s="205"/>
      <c r="VEM150" s="205"/>
      <c r="VEN150" s="205"/>
      <c r="VEO150" s="205"/>
      <c r="VEP150" s="205"/>
      <c r="VEQ150" s="205"/>
      <c r="VER150" s="205"/>
      <c r="VES150" s="205"/>
      <c r="VET150" s="205"/>
      <c r="VEU150" s="205"/>
      <c r="VEV150" s="205"/>
      <c r="VEW150" s="205"/>
      <c r="VEX150" s="205"/>
      <c r="VEY150" s="205"/>
      <c r="VEZ150" s="205"/>
      <c r="VFA150" s="205"/>
      <c r="VFB150" s="205"/>
      <c r="VFC150" s="205"/>
      <c r="VFD150" s="205"/>
      <c r="VFE150" s="205"/>
      <c r="VFF150" s="205"/>
      <c r="VFG150" s="205"/>
      <c r="VFH150" s="205"/>
      <c r="VFI150" s="205"/>
      <c r="VFJ150" s="205"/>
      <c r="VFK150" s="205"/>
      <c r="VFL150" s="205"/>
      <c r="VFM150" s="205"/>
      <c r="VFN150" s="205"/>
      <c r="VFO150" s="205"/>
      <c r="VFP150" s="205"/>
      <c r="VFQ150" s="205"/>
      <c r="VFR150" s="205"/>
      <c r="VFS150" s="205"/>
      <c r="VFT150" s="205"/>
      <c r="VFU150" s="205"/>
      <c r="VFV150" s="205"/>
      <c r="VFW150" s="205"/>
      <c r="VFX150" s="205"/>
      <c r="VFY150" s="205"/>
      <c r="VFZ150" s="205"/>
      <c r="VGA150" s="205"/>
      <c r="VGB150" s="205"/>
      <c r="VGC150" s="205"/>
      <c r="VGD150" s="205"/>
      <c r="VGE150" s="205"/>
      <c r="VGF150" s="205"/>
      <c r="VGG150" s="205"/>
      <c r="VGH150" s="205"/>
      <c r="VGI150" s="205"/>
      <c r="VGJ150" s="205"/>
      <c r="VGK150" s="205"/>
      <c r="VGL150" s="205"/>
      <c r="VGM150" s="205"/>
      <c r="VGN150" s="205"/>
      <c r="VGO150" s="205"/>
      <c r="VGP150" s="205"/>
      <c r="VGQ150" s="205"/>
      <c r="VGR150" s="205"/>
      <c r="VGS150" s="205"/>
      <c r="VGT150" s="205"/>
      <c r="VGU150" s="205"/>
      <c r="VGV150" s="205"/>
      <c r="VGW150" s="205"/>
      <c r="VGX150" s="205"/>
      <c r="VGY150" s="205"/>
      <c r="VGZ150" s="205"/>
      <c r="VHA150" s="205"/>
      <c r="VHB150" s="205"/>
      <c r="VHC150" s="205"/>
      <c r="VHD150" s="205"/>
      <c r="VHE150" s="205"/>
      <c r="VHF150" s="205"/>
      <c r="VHG150" s="205"/>
      <c r="VHH150" s="205"/>
      <c r="VHI150" s="205"/>
      <c r="VHJ150" s="205"/>
      <c r="VHK150" s="205"/>
      <c r="VHL150" s="205"/>
      <c r="VHM150" s="205"/>
      <c r="VHN150" s="205"/>
      <c r="VHO150" s="205"/>
      <c r="VHP150" s="205"/>
      <c r="VHQ150" s="205"/>
      <c r="VHR150" s="205"/>
      <c r="VHS150" s="205"/>
      <c r="VHT150" s="205"/>
      <c r="VHU150" s="205"/>
      <c r="VHV150" s="205"/>
      <c r="VHW150" s="205"/>
      <c r="VHX150" s="205"/>
      <c r="VHY150" s="205"/>
      <c r="VHZ150" s="205"/>
      <c r="VIA150" s="205"/>
      <c r="VIH150" s="205"/>
      <c r="VII150" s="205"/>
      <c r="VIJ150" s="205"/>
      <c r="VIK150" s="205"/>
      <c r="VIL150" s="205"/>
      <c r="VIM150" s="205"/>
      <c r="VIN150" s="205"/>
      <c r="VIO150" s="205"/>
      <c r="VIP150" s="205"/>
      <c r="VIQ150" s="205"/>
      <c r="VIR150" s="205"/>
      <c r="VIS150" s="205"/>
      <c r="VIT150" s="205"/>
      <c r="VIU150" s="205"/>
      <c r="VIV150" s="205"/>
      <c r="VIW150" s="205"/>
      <c r="VIX150" s="205"/>
      <c r="VIY150" s="205"/>
      <c r="VIZ150" s="205"/>
      <c r="VJA150" s="205"/>
      <c r="VJB150" s="205"/>
      <c r="VJC150" s="205"/>
      <c r="VJD150" s="205"/>
      <c r="VJE150" s="205"/>
      <c r="VJF150" s="205"/>
      <c r="VJG150" s="205"/>
      <c r="VJH150" s="205"/>
      <c r="VJI150" s="205"/>
      <c r="VJJ150" s="205"/>
      <c r="VJK150" s="205"/>
      <c r="VJL150" s="205"/>
      <c r="VJM150" s="205"/>
      <c r="VJN150" s="205"/>
      <c r="VJO150" s="205"/>
      <c r="VJP150" s="205"/>
      <c r="VJQ150" s="205"/>
      <c r="VJR150" s="205"/>
      <c r="VJS150" s="205"/>
      <c r="VJT150" s="205"/>
      <c r="VJU150" s="205"/>
      <c r="VJV150" s="205"/>
      <c r="VJW150" s="205"/>
      <c r="VJX150" s="205"/>
      <c r="VJY150" s="205"/>
      <c r="VJZ150" s="205"/>
      <c r="VKA150" s="205"/>
      <c r="VKB150" s="205"/>
      <c r="VKC150" s="205"/>
      <c r="VKD150" s="205"/>
      <c r="VKE150" s="205"/>
      <c r="VKF150" s="205"/>
      <c r="VKG150" s="205"/>
      <c r="VKH150" s="205"/>
      <c r="VKI150" s="205"/>
      <c r="VKJ150" s="205"/>
      <c r="VKK150" s="205"/>
      <c r="VKL150" s="205"/>
      <c r="VKM150" s="205"/>
      <c r="VKN150" s="205"/>
      <c r="VKO150" s="205"/>
      <c r="VKP150" s="205"/>
      <c r="VKQ150" s="205"/>
      <c r="VKR150" s="205"/>
      <c r="VKS150" s="205"/>
      <c r="VKT150" s="205"/>
      <c r="VKU150" s="205"/>
      <c r="VKV150" s="205"/>
      <c r="VKW150" s="205"/>
      <c r="VKX150" s="205"/>
      <c r="VKY150" s="205"/>
      <c r="VKZ150" s="205"/>
      <c r="VLA150" s="205"/>
      <c r="VLB150" s="205"/>
      <c r="VLC150" s="205"/>
      <c r="VLD150" s="205"/>
      <c r="VLE150" s="205"/>
      <c r="VLF150" s="205"/>
      <c r="VLG150" s="205"/>
      <c r="VLH150" s="205"/>
      <c r="VLI150" s="205"/>
      <c r="VLJ150" s="205"/>
      <c r="VLK150" s="205"/>
      <c r="VLL150" s="205"/>
      <c r="VLM150" s="205"/>
      <c r="VLN150" s="205"/>
      <c r="VLO150" s="205"/>
      <c r="VLP150" s="205"/>
      <c r="VLQ150" s="205"/>
      <c r="VLR150" s="205"/>
      <c r="VLS150" s="205"/>
      <c r="VLT150" s="205"/>
      <c r="VLU150" s="205"/>
      <c r="VLV150" s="205"/>
      <c r="VLW150" s="205"/>
      <c r="VLX150" s="205"/>
      <c r="VLY150" s="205"/>
      <c r="VLZ150" s="205"/>
      <c r="VMA150" s="205"/>
      <c r="VMB150" s="205"/>
      <c r="VMC150" s="205"/>
      <c r="VMD150" s="205"/>
      <c r="VME150" s="205"/>
      <c r="VMF150" s="205"/>
      <c r="VMG150" s="205"/>
      <c r="VMH150" s="205"/>
      <c r="VMI150" s="205"/>
      <c r="VMJ150" s="205"/>
      <c r="VMK150" s="205"/>
      <c r="VML150" s="205"/>
      <c r="VMM150" s="205"/>
      <c r="VMN150" s="205"/>
      <c r="VMO150" s="205"/>
      <c r="VMP150" s="205"/>
      <c r="VMQ150" s="205"/>
      <c r="VMR150" s="205"/>
      <c r="VMS150" s="205"/>
      <c r="VMT150" s="205"/>
      <c r="VMU150" s="205"/>
      <c r="VMV150" s="205"/>
      <c r="VMW150" s="205"/>
      <c r="VMX150" s="205"/>
      <c r="VMY150" s="205"/>
      <c r="VMZ150" s="205"/>
      <c r="VNA150" s="205"/>
      <c r="VNB150" s="205"/>
      <c r="VNC150" s="205"/>
      <c r="VND150" s="205"/>
      <c r="VNE150" s="205"/>
      <c r="VNF150" s="205"/>
      <c r="VNG150" s="205"/>
      <c r="VNH150" s="205"/>
      <c r="VNI150" s="205"/>
      <c r="VNJ150" s="205"/>
      <c r="VNK150" s="205"/>
      <c r="VNL150" s="205"/>
      <c r="VNM150" s="205"/>
      <c r="VNN150" s="205"/>
      <c r="VNO150" s="205"/>
      <c r="VNP150" s="205"/>
      <c r="VNQ150" s="205"/>
      <c r="VNR150" s="205"/>
      <c r="VNS150" s="205"/>
      <c r="VNT150" s="205"/>
      <c r="VNU150" s="205"/>
      <c r="VNV150" s="205"/>
      <c r="VNW150" s="205"/>
      <c r="VNX150" s="205"/>
      <c r="VNY150" s="205"/>
      <c r="VNZ150" s="205"/>
      <c r="VOA150" s="205"/>
      <c r="VOB150" s="205"/>
      <c r="VOC150" s="205"/>
      <c r="VOD150" s="205"/>
      <c r="VOE150" s="205"/>
      <c r="VOF150" s="205"/>
      <c r="VOG150" s="205"/>
      <c r="VOH150" s="205"/>
      <c r="VOI150" s="205"/>
      <c r="VOJ150" s="205"/>
      <c r="VOK150" s="205"/>
      <c r="VOL150" s="205"/>
      <c r="VOM150" s="205"/>
      <c r="VON150" s="205"/>
      <c r="VOO150" s="205"/>
      <c r="VOP150" s="205"/>
      <c r="VOQ150" s="205"/>
      <c r="VOR150" s="205"/>
      <c r="VOS150" s="205"/>
      <c r="VOT150" s="205"/>
      <c r="VOU150" s="205"/>
      <c r="VOV150" s="205"/>
      <c r="VOW150" s="205"/>
      <c r="VOX150" s="205"/>
      <c r="VOY150" s="205"/>
      <c r="VOZ150" s="205"/>
      <c r="VPA150" s="205"/>
      <c r="VPB150" s="205"/>
      <c r="VPC150" s="205"/>
      <c r="VPD150" s="205"/>
      <c r="VPE150" s="205"/>
      <c r="VPF150" s="205"/>
      <c r="VPG150" s="205"/>
      <c r="VPH150" s="205"/>
      <c r="VPI150" s="205"/>
      <c r="VPJ150" s="205"/>
      <c r="VPK150" s="205"/>
      <c r="VPL150" s="205"/>
      <c r="VPM150" s="205"/>
      <c r="VPN150" s="205"/>
      <c r="VPO150" s="205"/>
      <c r="VPP150" s="205"/>
      <c r="VPQ150" s="205"/>
      <c r="VPR150" s="205"/>
      <c r="VPS150" s="205"/>
      <c r="VPT150" s="205"/>
      <c r="VPU150" s="205"/>
      <c r="VPV150" s="205"/>
      <c r="VPW150" s="205"/>
      <c r="VPX150" s="205"/>
      <c r="VPY150" s="205"/>
      <c r="VPZ150" s="205"/>
      <c r="VQA150" s="205"/>
      <c r="VQB150" s="205"/>
      <c r="VQC150" s="205"/>
      <c r="VQD150" s="205"/>
      <c r="VQE150" s="205"/>
      <c r="VQF150" s="205"/>
      <c r="VQG150" s="205"/>
      <c r="VQH150" s="205"/>
      <c r="VQI150" s="205"/>
      <c r="VQJ150" s="205"/>
      <c r="VQK150" s="205"/>
      <c r="VQL150" s="205"/>
      <c r="VQM150" s="205"/>
      <c r="VQN150" s="205"/>
      <c r="VQO150" s="205"/>
      <c r="VQP150" s="205"/>
      <c r="VQQ150" s="205"/>
      <c r="VQR150" s="205"/>
      <c r="VQS150" s="205"/>
      <c r="VQT150" s="205"/>
      <c r="VQU150" s="205"/>
      <c r="VQV150" s="205"/>
      <c r="VQW150" s="205"/>
      <c r="VQX150" s="205"/>
      <c r="VQY150" s="205"/>
      <c r="VQZ150" s="205"/>
      <c r="VRA150" s="205"/>
      <c r="VRB150" s="205"/>
      <c r="VRC150" s="205"/>
      <c r="VRD150" s="205"/>
      <c r="VRE150" s="205"/>
      <c r="VRF150" s="205"/>
      <c r="VRG150" s="205"/>
      <c r="VRH150" s="205"/>
      <c r="VRI150" s="205"/>
      <c r="VRJ150" s="205"/>
      <c r="VRK150" s="205"/>
      <c r="VRL150" s="205"/>
      <c r="VRM150" s="205"/>
      <c r="VRN150" s="205"/>
      <c r="VRO150" s="205"/>
      <c r="VRP150" s="205"/>
      <c r="VRQ150" s="205"/>
      <c r="VRR150" s="205"/>
      <c r="VRS150" s="205"/>
      <c r="VRT150" s="205"/>
      <c r="VRU150" s="205"/>
      <c r="VRV150" s="205"/>
      <c r="VRW150" s="205"/>
      <c r="VSD150" s="205"/>
      <c r="VSE150" s="205"/>
      <c r="VSF150" s="205"/>
      <c r="VSG150" s="205"/>
      <c r="VSH150" s="205"/>
      <c r="VSI150" s="205"/>
      <c r="VSJ150" s="205"/>
      <c r="VSK150" s="205"/>
      <c r="VSL150" s="205"/>
      <c r="VSM150" s="205"/>
      <c r="VSN150" s="205"/>
      <c r="VSO150" s="205"/>
      <c r="VSP150" s="205"/>
      <c r="VSQ150" s="205"/>
      <c r="VSR150" s="205"/>
      <c r="VSS150" s="205"/>
      <c r="VST150" s="205"/>
      <c r="VSU150" s="205"/>
      <c r="VSV150" s="205"/>
      <c r="VSW150" s="205"/>
      <c r="VSX150" s="205"/>
      <c r="VSY150" s="205"/>
      <c r="VSZ150" s="205"/>
      <c r="VTA150" s="205"/>
      <c r="VTB150" s="205"/>
      <c r="VTC150" s="205"/>
      <c r="VTD150" s="205"/>
      <c r="VTE150" s="205"/>
      <c r="VTF150" s="205"/>
      <c r="VTG150" s="205"/>
      <c r="VTH150" s="205"/>
      <c r="VTI150" s="205"/>
      <c r="VTJ150" s="205"/>
      <c r="VTK150" s="205"/>
      <c r="VTL150" s="205"/>
      <c r="VTM150" s="205"/>
      <c r="VTN150" s="205"/>
      <c r="VTO150" s="205"/>
      <c r="VTP150" s="205"/>
      <c r="VTQ150" s="205"/>
      <c r="VTR150" s="205"/>
      <c r="VTS150" s="205"/>
      <c r="VTT150" s="205"/>
      <c r="VTU150" s="205"/>
      <c r="VTV150" s="205"/>
      <c r="VTW150" s="205"/>
      <c r="VTX150" s="205"/>
      <c r="VTY150" s="205"/>
      <c r="VTZ150" s="205"/>
      <c r="VUA150" s="205"/>
      <c r="VUB150" s="205"/>
      <c r="VUC150" s="205"/>
      <c r="VUD150" s="205"/>
      <c r="VUE150" s="205"/>
      <c r="VUF150" s="205"/>
      <c r="VUG150" s="205"/>
      <c r="VUH150" s="205"/>
      <c r="VUI150" s="205"/>
      <c r="VUJ150" s="205"/>
      <c r="VUK150" s="205"/>
      <c r="VUL150" s="205"/>
      <c r="VUM150" s="205"/>
      <c r="VUN150" s="205"/>
      <c r="VUO150" s="205"/>
      <c r="VUP150" s="205"/>
      <c r="VUQ150" s="205"/>
      <c r="VUR150" s="205"/>
      <c r="VUS150" s="205"/>
      <c r="VUT150" s="205"/>
      <c r="VUU150" s="205"/>
      <c r="VUV150" s="205"/>
      <c r="VUW150" s="205"/>
      <c r="VUX150" s="205"/>
      <c r="VUY150" s="205"/>
      <c r="VUZ150" s="205"/>
      <c r="VVA150" s="205"/>
      <c r="VVB150" s="205"/>
      <c r="VVC150" s="205"/>
      <c r="VVD150" s="205"/>
      <c r="VVE150" s="205"/>
      <c r="VVF150" s="205"/>
      <c r="VVG150" s="205"/>
      <c r="VVH150" s="205"/>
      <c r="VVI150" s="205"/>
      <c r="VVJ150" s="205"/>
      <c r="VVK150" s="205"/>
      <c r="VVL150" s="205"/>
      <c r="VVM150" s="205"/>
      <c r="VVN150" s="205"/>
      <c r="VVO150" s="205"/>
      <c r="VVP150" s="205"/>
      <c r="VVQ150" s="205"/>
      <c r="VVR150" s="205"/>
      <c r="VVS150" s="205"/>
      <c r="VVT150" s="205"/>
      <c r="VVU150" s="205"/>
      <c r="VVV150" s="205"/>
      <c r="VVW150" s="205"/>
      <c r="VVX150" s="205"/>
      <c r="VVY150" s="205"/>
      <c r="VVZ150" s="205"/>
      <c r="VWA150" s="205"/>
      <c r="VWB150" s="205"/>
      <c r="VWC150" s="205"/>
      <c r="VWD150" s="205"/>
      <c r="VWE150" s="205"/>
      <c r="VWF150" s="205"/>
      <c r="VWG150" s="205"/>
      <c r="VWH150" s="205"/>
      <c r="VWI150" s="205"/>
      <c r="VWJ150" s="205"/>
      <c r="VWK150" s="205"/>
      <c r="VWL150" s="205"/>
      <c r="VWM150" s="205"/>
      <c r="VWN150" s="205"/>
      <c r="VWO150" s="205"/>
      <c r="VWP150" s="205"/>
      <c r="VWQ150" s="205"/>
      <c r="VWR150" s="205"/>
      <c r="VWS150" s="205"/>
      <c r="VWT150" s="205"/>
      <c r="VWU150" s="205"/>
      <c r="VWV150" s="205"/>
      <c r="VWW150" s="205"/>
      <c r="VWX150" s="205"/>
      <c r="VWY150" s="205"/>
      <c r="VWZ150" s="205"/>
      <c r="VXA150" s="205"/>
      <c r="VXB150" s="205"/>
      <c r="VXC150" s="205"/>
      <c r="VXD150" s="205"/>
      <c r="VXE150" s="205"/>
      <c r="VXF150" s="205"/>
      <c r="VXG150" s="205"/>
      <c r="VXH150" s="205"/>
      <c r="VXI150" s="205"/>
      <c r="VXJ150" s="205"/>
      <c r="VXK150" s="205"/>
      <c r="VXL150" s="205"/>
      <c r="VXM150" s="205"/>
      <c r="VXN150" s="205"/>
      <c r="VXO150" s="205"/>
      <c r="VXP150" s="205"/>
      <c r="VXQ150" s="205"/>
      <c r="VXR150" s="205"/>
      <c r="VXS150" s="205"/>
      <c r="VXT150" s="205"/>
      <c r="VXU150" s="205"/>
      <c r="VXV150" s="205"/>
      <c r="VXW150" s="205"/>
      <c r="VXX150" s="205"/>
      <c r="VXY150" s="205"/>
      <c r="VXZ150" s="205"/>
      <c r="VYA150" s="205"/>
      <c r="VYB150" s="205"/>
      <c r="VYC150" s="205"/>
      <c r="VYD150" s="205"/>
      <c r="VYE150" s="205"/>
      <c r="VYF150" s="205"/>
      <c r="VYG150" s="205"/>
      <c r="VYH150" s="205"/>
      <c r="VYI150" s="205"/>
      <c r="VYJ150" s="205"/>
      <c r="VYK150" s="205"/>
      <c r="VYL150" s="205"/>
      <c r="VYM150" s="205"/>
      <c r="VYN150" s="205"/>
      <c r="VYO150" s="205"/>
      <c r="VYP150" s="205"/>
      <c r="VYQ150" s="205"/>
      <c r="VYR150" s="205"/>
      <c r="VYS150" s="205"/>
      <c r="VYT150" s="205"/>
      <c r="VYU150" s="205"/>
      <c r="VYV150" s="205"/>
      <c r="VYW150" s="205"/>
      <c r="VYX150" s="205"/>
      <c r="VYY150" s="205"/>
      <c r="VYZ150" s="205"/>
      <c r="VZA150" s="205"/>
      <c r="VZB150" s="205"/>
      <c r="VZC150" s="205"/>
      <c r="VZD150" s="205"/>
      <c r="VZE150" s="205"/>
      <c r="VZF150" s="205"/>
      <c r="VZG150" s="205"/>
      <c r="VZH150" s="205"/>
      <c r="VZI150" s="205"/>
      <c r="VZJ150" s="205"/>
      <c r="VZK150" s="205"/>
      <c r="VZL150" s="205"/>
      <c r="VZM150" s="205"/>
      <c r="VZN150" s="205"/>
      <c r="VZO150" s="205"/>
      <c r="VZP150" s="205"/>
      <c r="VZQ150" s="205"/>
      <c r="VZR150" s="205"/>
      <c r="VZS150" s="205"/>
      <c r="VZT150" s="205"/>
      <c r="VZU150" s="205"/>
      <c r="VZV150" s="205"/>
      <c r="VZW150" s="205"/>
      <c r="VZX150" s="205"/>
      <c r="VZY150" s="205"/>
      <c r="VZZ150" s="205"/>
      <c r="WAA150" s="205"/>
      <c r="WAB150" s="205"/>
      <c r="WAC150" s="205"/>
      <c r="WAD150" s="205"/>
      <c r="WAE150" s="205"/>
      <c r="WAF150" s="205"/>
      <c r="WAG150" s="205"/>
      <c r="WAH150" s="205"/>
      <c r="WAI150" s="205"/>
      <c r="WAJ150" s="205"/>
      <c r="WAK150" s="205"/>
      <c r="WAL150" s="205"/>
      <c r="WAM150" s="205"/>
      <c r="WAN150" s="205"/>
      <c r="WAO150" s="205"/>
      <c r="WAP150" s="205"/>
      <c r="WAQ150" s="205"/>
      <c r="WAR150" s="205"/>
      <c r="WAS150" s="205"/>
      <c r="WAT150" s="205"/>
      <c r="WAU150" s="205"/>
      <c r="WAV150" s="205"/>
      <c r="WAW150" s="205"/>
      <c r="WAX150" s="205"/>
      <c r="WAY150" s="205"/>
      <c r="WAZ150" s="205"/>
      <c r="WBA150" s="205"/>
      <c r="WBB150" s="205"/>
      <c r="WBC150" s="205"/>
      <c r="WBD150" s="205"/>
      <c r="WBE150" s="205"/>
      <c r="WBF150" s="205"/>
      <c r="WBG150" s="205"/>
      <c r="WBH150" s="205"/>
      <c r="WBI150" s="205"/>
      <c r="WBJ150" s="205"/>
      <c r="WBK150" s="205"/>
      <c r="WBL150" s="205"/>
      <c r="WBM150" s="205"/>
      <c r="WBN150" s="205"/>
      <c r="WBO150" s="205"/>
      <c r="WBP150" s="205"/>
      <c r="WBQ150" s="205"/>
      <c r="WBR150" s="205"/>
      <c r="WBS150" s="205"/>
      <c r="WBZ150" s="205"/>
      <c r="WCA150" s="205"/>
      <c r="WCB150" s="205"/>
      <c r="WCC150" s="205"/>
      <c r="WCD150" s="205"/>
      <c r="WCE150" s="205"/>
      <c r="WCF150" s="205"/>
      <c r="WCG150" s="205"/>
      <c r="WCH150" s="205"/>
      <c r="WCI150" s="205"/>
      <c r="WCJ150" s="205"/>
      <c r="WCK150" s="205"/>
      <c r="WCL150" s="205"/>
      <c r="WCM150" s="205"/>
      <c r="WCN150" s="205"/>
      <c r="WCO150" s="205"/>
      <c r="WCP150" s="205"/>
      <c r="WCQ150" s="205"/>
      <c r="WCR150" s="205"/>
      <c r="WCS150" s="205"/>
      <c r="WCT150" s="205"/>
      <c r="WCU150" s="205"/>
      <c r="WCV150" s="205"/>
      <c r="WCW150" s="205"/>
      <c r="WCX150" s="205"/>
      <c r="WCY150" s="205"/>
      <c r="WCZ150" s="205"/>
      <c r="WDA150" s="205"/>
      <c r="WDB150" s="205"/>
      <c r="WDC150" s="205"/>
      <c r="WDD150" s="205"/>
      <c r="WDE150" s="205"/>
      <c r="WDF150" s="205"/>
      <c r="WDG150" s="205"/>
      <c r="WDH150" s="205"/>
      <c r="WDI150" s="205"/>
      <c r="WDJ150" s="205"/>
      <c r="WDK150" s="205"/>
      <c r="WDL150" s="205"/>
      <c r="WDM150" s="205"/>
      <c r="WDN150" s="205"/>
      <c r="WDO150" s="205"/>
      <c r="WDP150" s="205"/>
      <c r="WDQ150" s="205"/>
      <c r="WDR150" s="205"/>
      <c r="WDS150" s="205"/>
      <c r="WDT150" s="205"/>
      <c r="WDU150" s="205"/>
      <c r="WDV150" s="205"/>
      <c r="WDW150" s="205"/>
      <c r="WDX150" s="205"/>
      <c r="WDY150" s="205"/>
      <c r="WDZ150" s="205"/>
      <c r="WEA150" s="205"/>
      <c r="WEB150" s="205"/>
      <c r="WEC150" s="205"/>
      <c r="WED150" s="205"/>
      <c r="WEE150" s="205"/>
      <c r="WEF150" s="205"/>
      <c r="WEG150" s="205"/>
      <c r="WEH150" s="205"/>
      <c r="WEI150" s="205"/>
      <c r="WEJ150" s="205"/>
      <c r="WEK150" s="205"/>
      <c r="WEL150" s="205"/>
      <c r="WEM150" s="205"/>
      <c r="WEN150" s="205"/>
      <c r="WEO150" s="205"/>
      <c r="WEP150" s="205"/>
      <c r="WEQ150" s="205"/>
      <c r="WER150" s="205"/>
      <c r="WES150" s="205"/>
      <c r="WET150" s="205"/>
      <c r="WEU150" s="205"/>
      <c r="WEV150" s="205"/>
      <c r="WEW150" s="205"/>
      <c r="WEX150" s="205"/>
      <c r="WEY150" s="205"/>
      <c r="WEZ150" s="205"/>
      <c r="WFA150" s="205"/>
      <c r="WFB150" s="205"/>
      <c r="WFC150" s="205"/>
      <c r="WFD150" s="205"/>
      <c r="WFE150" s="205"/>
      <c r="WFF150" s="205"/>
      <c r="WFG150" s="205"/>
      <c r="WFH150" s="205"/>
      <c r="WFI150" s="205"/>
      <c r="WFJ150" s="205"/>
      <c r="WFK150" s="205"/>
      <c r="WFL150" s="205"/>
      <c r="WFM150" s="205"/>
      <c r="WFN150" s="205"/>
      <c r="WFO150" s="205"/>
      <c r="WFP150" s="205"/>
      <c r="WFQ150" s="205"/>
      <c r="WFR150" s="205"/>
      <c r="WFS150" s="205"/>
      <c r="WFT150" s="205"/>
      <c r="WFU150" s="205"/>
      <c r="WFV150" s="205"/>
      <c r="WFW150" s="205"/>
      <c r="WFX150" s="205"/>
      <c r="WFY150" s="205"/>
      <c r="WFZ150" s="205"/>
      <c r="WGA150" s="205"/>
      <c r="WGB150" s="205"/>
      <c r="WGC150" s="205"/>
      <c r="WGD150" s="205"/>
      <c r="WGE150" s="205"/>
      <c r="WGF150" s="205"/>
      <c r="WGG150" s="205"/>
      <c r="WGH150" s="205"/>
      <c r="WGI150" s="205"/>
      <c r="WGJ150" s="205"/>
      <c r="WGK150" s="205"/>
      <c r="WGL150" s="205"/>
      <c r="WGM150" s="205"/>
      <c r="WGN150" s="205"/>
      <c r="WGO150" s="205"/>
      <c r="WGP150" s="205"/>
      <c r="WGQ150" s="205"/>
      <c r="WGR150" s="205"/>
      <c r="WGS150" s="205"/>
      <c r="WGT150" s="205"/>
      <c r="WGU150" s="205"/>
      <c r="WGV150" s="205"/>
      <c r="WGW150" s="205"/>
      <c r="WGX150" s="205"/>
      <c r="WGY150" s="205"/>
      <c r="WGZ150" s="205"/>
      <c r="WHA150" s="205"/>
      <c r="WHB150" s="205"/>
      <c r="WHC150" s="205"/>
      <c r="WHD150" s="205"/>
      <c r="WHE150" s="205"/>
      <c r="WHF150" s="205"/>
      <c r="WHG150" s="205"/>
      <c r="WHH150" s="205"/>
      <c r="WHI150" s="205"/>
      <c r="WHJ150" s="205"/>
      <c r="WHK150" s="205"/>
      <c r="WHL150" s="205"/>
      <c r="WHM150" s="205"/>
      <c r="WHN150" s="205"/>
      <c r="WHO150" s="205"/>
      <c r="WHP150" s="205"/>
      <c r="WHQ150" s="205"/>
      <c r="WHR150" s="205"/>
      <c r="WHS150" s="205"/>
      <c r="WHT150" s="205"/>
      <c r="WHU150" s="205"/>
      <c r="WHV150" s="205"/>
      <c r="WHW150" s="205"/>
      <c r="WHX150" s="205"/>
      <c r="WHY150" s="205"/>
      <c r="WHZ150" s="205"/>
      <c r="WIA150" s="205"/>
      <c r="WIB150" s="205"/>
      <c r="WIC150" s="205"/>
      <c r="WID150" s="205"/>
      <c r="WIE150" s="205"/>
      <c r="WIF150" s="205"/>
      <c r="WIG150" s="205"/>
      <c r="WIH150" s="205"/>
      <c r="WII150" s="205"/>
      <c r="WIJ150" s="205"/>
      <c r="WIK150" s="205"/>
      <c r="WIL150" s="205"/>
      <c r="WIM150" s="205"/>
      <c r="WIN150" s="205"/>
      <c r="WIO150" s="205"/>
      <c r="WIP150" s="205"/>
      <c r="WIQ150" s="205"/>
      <c r="WIR150" s="205"/>
      <c r="WIS150" s="205"/>
      <c r="WIT150" s="205"/>
      <c r="WIU150" s="205"/>
      <c r="WIV150" s="205"/>
      <c r="WIW150" s="205"/>
      <c r="WIX150" s="205"/>
      <c r="WIY150" s="205"/>
      <c r="WIZ150" s="205"/>
      <c r="WJA150" s="205"/>
      <c r="WJB150" s="205"/>
      <c r="WJC150" s="205"/>
      <c r="WJD150" s="205"/>
      <c r="WJE150" s="205"/>
      <c r="WJF150" s="205"/>
      <c r="WJG150" s="205"/>
      <c r="WJH150" s="205"/>
      <c r="WJI150" s="205"/>
      <c r="WJJ150" s="205"/>
      <c r="WJK150" s="205"/>
      <c r="WJL150" s="205"/>
      <c r="WJM150" s="205"/>
      <c r="WJN150" s="205"/>
      <c r="WJO150" s="205"/>
      <c r="WJP150" s="205"/>
      <c r="WJQ150" s="205"/>
      <c r="WJR150" s="205"/>
      <c r="WJS150" s="205"/>
      <c r="WJT150" s="205"/>
      <c r="WJU150" s="205"/>
      <c r="WJV150" s="205"/>
      <c r="WJW150" s="205"/>
      <c r="WJX150" s="205"/>
      <c r="WJY150" s="205"/>
      <c r="WJZ150" s="205"/>
      <c r="WKA150" s="205"/>
      <c r="WKB150" s="205"/>
      <c r="WKC150" s="205"/>
      <c r="WKD150" s="205"/>
      <c r="WKE150" s="205"/>
      <c r="WKF150" s="205"/>
      <c r="WKG150" s="205"/>
      <c r="WKH150" s="205"/>
      <c r="WKI150" s="205"/>
      <c r="WKJ150" s="205"/>
      <c r="WKK150" s="205"/>
      <c r="WKL150" s="205"/>
      <c r="WKM150" s="205"/>
      <c r="WKN150" s="205"/>
      <c r="WKO150" s="205"/>
      <c r="WKP150" s="205"/>
      <c r="WKQ150" s="205"/>
      <c r="WKR150" s="205"/>
      <c r="WKS150" s="205"/>
      <c r="WKT150" s="205"/>
      <c r="WKU150" s="205"/>
      <c r="WKV150" s="205"/>
      <c r="WKW150" s="205"/>
      <c r="WKX150" s="205"/>
      <c r="WKY150" s="205"/>
      <c r="WKZ150" s="205"/>
      <c r="WLA150" s="205"/>
      <c r="WLB150" s="205"/>
      <c r="WLC150" s="205"/>
      <c r="WLD150" s="205"/>
      <c r="WLE150" s="205"/>
      <c r="WLF150" s="205"/>
      <c r="WLG150" s="205"/>
      <c r="WLH150" s="205"/>
      <c r="WLI150" s="205"/>
      <c r="WLJ150" s="205"/>
      <c r="WLK150" s="205"/>
      <c r="WLL150" s="205"/>
      <c r="WLM150" s="205"/>
      <c r="WLN150" s="205"/>
      <c r="WLO150" s="205"/>
      <c r="WLV150" s="205"/>
      <c r="WLW150" s="205"/>
      <c r="WLX150" s="205"/>
      <c r="WLY150" s="205"/>
      <c r="WLZ150" s="205"/>
      <c r="WMA150" s="205"/>
      <c r="WMB150" s="205"/>
      <c r="WMC150" s="205"/>
      <c r="WMD150" s="205"/>
      <c r="WME150" s="205"/>
      <c r="WMF150" s="205"/>
      <c r="WMG150" s="205"/>
      <c r="WMH150" s="205"/>
      <c r="WMI150" s="205"/>
      <c r="WMJ150" s="205"/>
      <c r="WMK150" s="205"/>
      <c r="WML150" s="205"/>
      <c r="WMM150" s="205"/>
      <c r="WMN150" s="205"/>
      <c r="WMO150" s="205"/>
      <c r="WMP150" s="205"/>
      <c r="WMQ150" s="205"/>
      <c r="WMR150" s="205"/>
      <c r="WMS150" s="205"/>
      <c r="WMT150" s="205"/>
      <c r="WMU150" s="205"/>
      <c r="WMV150" s="205"/>
      <c r="WMW150" s="205"/>
      <c r="WMX150" s="205"/>
      <c r="WMY150" s="205"/>
      <c r="WMZ150" s="205"/>
      <c r="WNA150" s="205"/>
      <c r="WNB150" s="205"/>
      <c r="WNC150" s="205"/>
      <c r="WND150" s="205"/>
      <c r="WNE150" s="205"/>
      <c r="WNF150" s="205"/>
      <c r="WNG150" s="205"/>
      <c r="WNH150" s="205"/>
      <c r="WNI150" s="205"/>
      <c r="WNJ150" s="205"/>
      <c r="WNK150" s="205"/>
      <c r="WNL150" s="205"/>
      <c r="WNM150" s="205"/>
      <c r="WNN150" s="205"/>
      <c r="WNO150" s="205"/>
      <c r="WNP150" s="205"/>
      <c r="WNQ150" s="205"/>
      <c r="WNR150" s="205"/>
      <c r="WNS150" s="205"/>
      <c r="WNT150" s="205"/>
      <c r="WNU150" s="205"/>
      <c r="WNV150" s="205"/>
      <c r="WNW150" s="205"/>
      <c r="WNX150" s="205"/>
      <c r="WNY150" s="205"/>
      <c r="WNZ150" s="205"/>
      <c r="WOA150" s="205"/>
      <c r="WOB150" s="205"/>
      <c r="WOC150" s="205"/>
      <c r="WOD150" s="205"/>
      <c r="WOE150" s="205"/>
      <c r="WOF150" s="205"/>
      <c r="WOG150" s="205"/>
      <c r="WOH150" s="205"/>
      <c r="WOI150" s="205"/>
      <c r="WOJ150" s="205"/>
      <c r="WOK150" s="205"/>
      <c r="WOL150" s="205"/>
      <c r="WOM150" s="205"/>
      <c r="WON150" s="205"/>
      <c r="WOO150" s="205"/>
      <c r="WOP150" s="205"/>
      <c r="WOQ150" s="205"/>
      <c r="WOR150" s="205"/>
      <c r="WOS150" s="205"/>
      <c r="WOT150" s="205"/>
      <c r="WOU150" s="205"/>
      <c r="WOV150" s="205"/>
      <c r="WOW150" s="205"/>
      <c r="WOX150" s="205"/>
      <c r="WOY150" s="205"/>
      <c r="WOZ150" s="205"/>
      <c r="WPA150" s="205"/>
      <c r="WPB150" s="205"/>
      <c r="WPC150" s="205"/>
      <c r="WPD150" s="205"/>
      <c r="WPE150" s="205"/>
      <c r="WPF150" s="205"/>
      <c r="WPG150" s="205"/>
      <c r="WPH150" s="205"/>
      <c r="WPI150" s="205"/>
      <c r="WPJ150" s="205"/>
      <c r="WPK150" s="205"/>
      <c r="WPL150" s="205"/>
      <c r="WPM150" s="205"/>
      <c r="WPN150" s="205"/>
      <c r="WPO150" s="205"/>
      <c r="WPP150" s="205"/>
      <c r="WPQ150" s="205"/>
      <c r="WPR150" s="205"/>
      <c r="WPS150" s="205"/>
      <c r="WPT150" s="205"/>
      <c r="WPU150" s="205"/>
      <c r="WPV150" s="205"/>
      <c r="WPW150" s="205"/>
      <c r="WPX150" s="205"/>
      <c r="WPY150" s="205"/>
      <c r="WPZ150" s="205"/>
      <c r="WQA150" s="205"/>
      <c r="WQB150" s="205"/>
      <c r="WQC150" s="205"/>
      <c r="WQD150" s="205"/>
      <c r="WQE150" s="205"/>
      <c r="WQF150" s="205"/>
      <c r="WQG150" s="205"/>
      <c r="WQH150" s="205"/>
      <c r="WQI150" s="205"/>
      <c r="WQJ150" s="205"/>
      <c r="WQK150" s="205"/>
      <c r="WQL150" s="205"/>
      <c r="WQM150" s="205"/>
      <c r="WQN150" s="205"/>
      <c r="WQO150" s="205"/>
      <c r="WQP150" s="205"/>
      <c r="WQQ150" s="205"/>
      <c r="WQR150" s="205"/>
      <c r="WQS150" s="205"/>
      <c r="WQT150" s="205"/>
      <c r="WQU150" s="205"/>
      <c r="WQV150" s="205"/>
      <c r="WQW150" s="205"/>
      <c r="WQX150" s="205"/>
      <c r="WQY150" s="205"/>
      <c r="WQZ150" s="205"/>
      <c r="WRA150" s="205"/>
      <c r="WRB150" s="205"/>
      <c r="WRC150" s="205"/>
      <c r="WRD150" s="205"/>
      <c r="WRE150" s="205"/>
      <c r="WRF150" s="205"/>
      <c r="WRG150" s="205"/>
      <c r="WRH150" s="205"/>
      <c r="WRI150" s="205"/>
      <c r="WRJ150" s="205"/>
      <c r="WRK150" s="205"/>
      <c r="WRL150" s="205"/>
      <c r="WRM150" s="205"/>
      <c r="WRN150" s="205"/>
      <c r="WRO150" s="205"/>
      <c r="WRP150" s="205"/>
      <c r="WRQ150" s="205"/>
      <c r="WRR150" s="205"/>
      <c r="WRS150" s="205"/>
      <c r="WRT150" s="205"/>
      <c r="WRU150" s="205"/>
      <c r="WRV150" s="205"/>
      <c r="WRW150" s="205"/>
      <c r="WRX150" s="205"/>
      <c r="WRY150" s="205"/>
      <c r="WRZ150" s="205"/>
      <c r="WSA150" s="205"/>
      <c r="WSB150" s="205"/>
      <c r="WSC150" s="205"/>
      <c r="WSD150" s="205"/>
      <c r="WSE150" s="205"/>
      <c r="WSF150" s="205"/>
      <c r="WSG150" s="205"/>
      <c r="WSH150" s="205"/>
      <c r="WSI150" s="205"/>
      <c r="WSJ150" s="205"/>
      <c r="WSK150" s="205"/>
      <c r="WSL150" s="205"/>
      <c r="WSM150" s="205"/>
      <c r="WSN150" s="205"/>
      <c r="WSO150" s="205"/>
      <c r="WSP150" s="205"/>
      <c r="WSQ150" s="205"/>
      <c r="WSR150" s="205"/>
      <c r="WSS150" s="205"/>
      <c r="WST150" s="205"/>
      <c r="WSU150" s="205"/>
      <c r="WSV150" s="205"/>
      <c r="WSW150" s="205"/>
      <c r="WSX150" s="205"/>
      <c r="WSY150" s="205"/>
      <c r="WSZ150" s="205"/>
      <c r="WTA150" s="205"/>
      <c r="WTB150" s="205"/>
      <c r="WTC150" s="205"/>
      <c r="WTD150" s="205"/>
      <c r="WTE150" s="205"/>
      <c r="WTF150" s="205"/>
      <c r="WTG150" s="205"/>
      <c r="WTH150" s="205"/>
      <c r="WTI150" s="205"/>
      <c r="WTJ150" s="205"/>
      <c r="WTK150" s="205"/>
      <c r="WTL150" s="205"/>
      <c r="WTM150" s="205"/>
      <c r="WTN150" s="205"/>
      <c r="WTO150" s="205"/>
      <c r="WTP150" s="205"/>
      <c r="WTQ150" s="205"/>
      <c r="WTR150" s="205"/>
      <c r="WTS150" s="205"/>
      <c r="WTT150" s="205"/>
      <c r="WTU150" s="205"/>
      <c r="WTV150" s="205"/>
      <c r="WTW150" s="205"/>
      <c r="WTX150" s="205"/>
      <c r="WTY150" s="205"/>
      <c r="WTZ150" s="205"/>
      <c r="WUA150" s="205"/>
      <c r="WUB150" s="205"/>
      <c r="WUC150" s="205"/>
      <c r="WUD150" s="205"/>
      <c r="WUE150" s="205"/>
      <c r="WUF150" s="205"/>
      <c r="WUG150" s="205"/>
      <c r="WUH150" s="205"/>
      <c r="WUI150" s="205"/>
      <c r="WUJ150" s="205"/>
      <c r="WUK150" s="205"/>
      <c r="WUL150" s="205"/>
      <c r="WUM150" s="205"/>
      <c r="WUN150" s="205"/>
      <c r="WUO150" s="205"/>
      <c r="WUP150" s="205"/>
      <c r="WUQ150" s="205"/>
      <c r="WUR150" s="205"/>
      <c r="WUS150" s="205"/>
      <c r="WUT150" s="205"/>
      <c r="WUU150" s="205"/>
      <c r="WUV150" s="205"/>
      <c r="WUW150" s="205"/>
      <c r="WUX150" s="205"/>
      <c r="WUY150" s="205"/>
      <c r="WUZ150" s="205"/>
      <c r="WVA150" s="205"/>
      <c r="WVB150" s="205"/>
      <c r="WVC150" s="205"/>
      <c r="WVD150" s="205"/>
      <c r="WVE150" s="205"/>
      <c r="WVF150" s="205"/>
      <c r="WVG150" s="205"/>
      <c r="WVH150" s="205"/>
      <c r="WVI150" s="205"/>
      <c r="WVJ150" s="205"/>
      <c r="WVK150" s="205"/>
      <c r="WVR150" s="205"/>
      <c r="WVS150" s="205"/>
      <c r="WVT150" s="205"/>
      <c r="WVU150" s="205"/>
      <c r="WVV150" s="205"/>
      <c r="WVW150" s="205"/>
      <c r="WVX150" s="205"/>
      <c r="WVY150" s="205"/>
      <c r="WVZ150" s="205"/>
      <c r="WWA150" s="205"/>
      <c r="WWB150" s="205"/>
      <c r="WWC150" s="205"/>
      <c r="WWD150" s="205"/>
      <c r="WWE150" s="205"/>
      <c r="WWF150" s="205"/>
      <c r="WWG150" s="205"/>
      <c r="WWH150" s="205"/>
      <c r="WWI150" s="205"/>
      <c r="WWJ150" s="205"/>
      <c r="WWK150" s="205"/>
      <c r="WWL150" s="205"/>
      <c r="WWM150" s="205"/>
      <c r="WWN150" s="205"/>
      <c r="WWO150" s="205"/>
      <c r="WWP150" s="205"/>
      <c r="WWQ150" s="205"/>
      <c r="WWR150" s="205"/>
      <c r="WWS150" s="205"/>
      <c r="WWT150" s="205"/>
      <c r="WWU150" s="205"/>
      <c r="WWV150" s="205"/>
      <c r="WWW150" s="205"/>
      <c r="WWX150" s="205"/>
      <c r="WWY150" s="205"/>
      <c r="WWZ150" s="205"/>
      <c r="WXA150" s="205"/>
      <c r="WXB150" s="205"/>
      <c r="WXC150" s="205"/>
      <c r="WXD150" s="205"/>
      <c r="WXE150" s="205"/>
      <c r="WXF150" s="205"/>
      <c r="WXG150" s="205"/>
      <c r="WXH150" s="205"/>
      <c r="WXI150" s="205"/>
      <c r="WXJ150" s="205"/>
      <c r="WXK150" s="205"/>
      <c r="WXL150" s="205"/>
      <c r="WXM150" s="205"/>
      <c r="WXN150" s="205"/>
      <c r="WXO150" s="205"/>
      <c r="WXP150" s="205"/>
      <c r="WXQ150" s="205"/>
      <c r="WXR150" s="205"/>
      <c r="WXS150" s="205"/>
      <c r="WXT150" s="205"/>
      <c r="WXU150" s="205"/>
      <c r="WXV150" s="205"/>
      <c r="WXW150" s="205"/>
      <c r="WXX150" s="205"/>
      <c r="WXY150" s="205"/>
      <c r="WXZ150" s="205"/>
      <c r="WYA150" s="205"/>
      <c r="WYB150" s="205"/>
      <c r="WYC150" s="205"/>
      <c r="WYD150" s="205"/>
      <c r="WYE150" s="205"/>
      <c r="WYF150" s="205"/>
      <c r="WYG150" s="205"/>
      <c r="WYH150" s="205"/>
      <c r="WYI150" s="205"/>
      <c r="WYJ150" s="205"/>
      <c r="WYK150" s="205"/>
      <c r="WYL150" s="205"/>
      <c r="WYM150" s="205"/>
      <c r="WYN150" s="205"/>
      <c r="WYO150" s="205"/>
      <c r="WYP150" s="205"/>
      <c r="WYQ150" s="205"/>
      <c r="WYR150" s="205"/>
      <c r="WYS150" s="205"/>
      <c r="WYT150" s="205"/>
      <c r="WYU150" s="205"/>
      <c r="WYV150" s="205"/>
      <c r="WYW150" s="205"/>
      <c r="WYX150" s="205"/>
      <c r="WYY150" s="205"/>
      <c r="WYZ150" s="205"/>
      <c r="WZA150" s="205"/>
      <c r="WZB150" s="205"/>
      <c r="WZC150" s="205"/>
      <c r="WZD150" s="205"/>
      <c r="WZE150" s="205"/>
      <c r="WZF150" s="205"/>
      <c r="WZG150" s="205"/>
      <c r="WZH150" s="205"/>
      <c r="WZI150" s="205"/>
      <c r="WZJ150" s="205"/>
      <c r="WZK150" s="205"/>
      <c r="WZL150" s="205"/>
      <c r="WZM150" s="205"/>
      <c r="WZN150" s="205"/>
      <c r="WZO150" s="205"/>
      <c r="WZP150" s="205"/>
      <c r="WZQ150" s="205"/>
      <c r="WZR150" s="205"/>
      <c r="WZS150" s="205"/>
      <c r="WZT150" s="205"/>
      <c r="WZU150" s="205"/>
      <c r="WZV150" s="205"/>
      <c r="WZW150" s="205"/>
      <c r="WZX150" s="205"/>
      <c r="WZY150" s="205"/>
      <c r="WZZ150" s="205"/>
      <c r="XAA150" s="205"/>
      <c r="XAB150" s="205"/>
      <c r="XAC150" s="205"/>
      <c r="XAD150" s="205"/>
      <c r="XAE150" s="205"/>
      <c r="XAF150" s="205"/>
      <c r="XAG150" s="205"/>
      <c r="XAH150" s="205"/>
      <c r="XAI150" s="205"/>
      <c r="XAJ150" s="205"/>
      <c r="XAK150" s="205"/>
      <c r="XAL150" s="205"/>
      <c r="XAM150" s="205"/>
      <c r="XAN150" s="205"/>
      <c r="XAO150" s="205"/>
      <c r="XAP150" s="205"/>
      <c r="XAQ150" s="205"/>
      <c r="XAR150" s="205"/>
      <c r="XAS150" s="205"/>
      <c r="XAT150" s="205"/>
      <c r="XAU150" s="205"/>
      <c r="XAV150" s="205"/>
      <c r="XAW150" s="205"/>
      <c r="XAX150" s="205"/>
      <c r="XAY150" s="205"/>
      <c r="XAZ150" s="205"/>
      <c r="XBA150" s="205"/>
      <c r="XBB150" s="205"/>
      <c r="XBC150" s="205"/>
      <c r="XBD150" s="205"/>
      <c r="XBE150" s="205"/>
      <c r="XBF150" s="205"/>
      <c r="XBG150" s="205"/>
      <c r="XBH150" s="205"/>
      <c r="XBI150" s="205"/>
      <c r="XBJ150" s="205"/>
      <c r="XBK150" s="205"/>
      <c r="XBL150" s="205"/>
      <c r="XBM150" s="205"/>
      <c r="XBN150" s="205"/>
      <c r="XBO150" s="205"/>
      <c r="XBP150" s="205"/>
      <c r="XBQ150" s="205"/>
      <c r="XBR150" s="205"/>
      <c r="XBS150" s="205"/>
      <c r="XBT150" s="205"/>
      <c r="XBU150" s="205"/>
      <c r="XBV150" s="205"/>
      <c r="XBW150" s="205"/>
      <c r="XBX150" s="205"/>
      <c r="XBY150" s="205"/>
      <c r="XBZ150" s="205"/>
      <c r="XCA150" s="205"/>
      <c r="XCB150" s="205"/>
      <c r="XCC150" s="205"/>
      <c r="XCD150" s="205"/>
      <c r="XCE150" s="205"/>
      <c r="XCF150" s="205"/>
      <c r="XCG150" s="205"/>
      <c r="XCH150" s="205"/>
      <c r="XCI150" s="205"/>
      <c r="XCJ150" s="205"/>
      <c r="XCK150" s="205"/>
      <c r="XCL150" s="205"/>
      <c r="XCM150" s="205"/>
      <c r="XCN150" s="205"/>
      <c r="XCO150" s="205"/>
      <c r="XCP150" s="205"/>
      <c r="XCQ150" s="205"/>
      <c r="XCR150" s="205"/>
      <c r="XCS150" s="205"/>
      <c r="XCT150" s="205"/>
      <c r="XCU150" s="205"/>
      <c r="XCV150" s="205"/>
      <c r="XCW150" s="205"/>
      <c r="XCX150" s="205"/>
      <c r="XCY150" s="205"/>
      <c r="XCZ150" s="205"/>
      <c r="XDA150" s="205"/>
      <c r="XDB150" s="205"/>
      <c r="XDC150" s="205"/>
      <c r="XDD150" s="205"/>
      <c r="XDE150" s="205"/>
      <c r="XDF150" s="205"/>
      <c r="XDG150" s="205"/>
      <c r="XDH150" s="205"/>
      <c r="XDI150" s="205"/>
      <c r="XDJ150" s="205"/>
      <c r="XDK150" s="205"/>
      <c r="XDL150" s="205"/>
      <c r="XDM150" s="205"/>
      <c r="XDN150" s="205"/>
      <c r="XDO150" s="205"/>
      <c r="XDP150" s="205"/>
      <c r="XDQ150" s="205"/>
      <c r="XDR150" s="205"/>
      <c r="XDS150" s="205"/>
      <c r="XDT150" s="205"/>
      <c r="XDU150" s="205"/>
      <c r="XDV150" s="205"/>
      <c r="XDW150" s="205"/>
      <c r="XDX150" s="205"/>
      <c r="XDY150" s="205"/>
      <c r="XDZ150" s="205"/>
      <c r="XEA150" s="205"/>
      <c r="XEB150" s="205"/>
      <c r="XEC150" s="205"/>
      <c r="XED150" s="205"/>
      <c r="XEE150" s="205"/>
      <c r="XEF150" s="205"/>
      <c r="XEG150" s="205"/>
      <c r="XEH150" s="205"/>
      <c r="XEI150" s="205"/>
      <c r="XEJ150" s="205"/>
      <c r="XEK150" s="205"/>
      <c r="XEL150" s="205"/>
      <c r="XEM150" s="205"/>
      <c r="XEN150" s="205"/>
      <c r="XEO150" s="205"/>
      <c r="XEP150" s="205"/>
      <c r="XEQ150" s="205"/>
      <c r="XER150" s="205"/>
      <c r="XES150" s="205"/>
      <c r="XET150" s="205"/>
      <c r="XEU150" s="205"/>
      <c r="XEV150" s="205"/>
      <c r="XEW150" s="205"/>
      <c r="XEX150" s="205"/>
      <c r="XEY150" s="205"/>
      <c r="XEZ150" s="205"/>
      <c r="XFA150" s="205"/>
      <c r="XFB150" s="205"/>
      <c r="XFC150" s="205"/>
      <c r="XFD150" s="205"/>
    </row>
    <row r="151" spans="1:16384" s="43" customFormat="1" ht="83.25" customHeight="1" x14ac:dyDescent="0.25">
      <c r="A151" s="119" t="s">
        <v>111</v>
      </c>
      <c r="B151" s="125" t="s">
        <v>365</v>
      </c>
      <c r="C151" s="126" t="s">
        <v>105</v>
      </c>
      <c r="D151" s="207">
        <v>127200</v>
      </c>
      <c r="E151" s="207">
        <v>127200</v>
      </c>
      <c r="F151" s="123">
        <v>127200</v>
      </c>
      <c r="G151" s="32">
        <v>127200</v>
      </c>
      <c r="H151" s="33"/>
      <c r="I151" s="33"/>
      <c r="J151" s="42"/>
      <c r="K151" s="42"/>
      <c r="L151" s="199"/>
      <c r="M151" s="86"/>
      <c r="N151" s="86"/>
      <c r="O151" s="199"/>
      <c r="P151" s="199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  <c r="IS151" s="86"/>
      <c r="IT151" s="86"/>
      <c r="IU151" s="86"/>
      <c r="IV151" s="86"/>
      <c r="IW151" s="86"/>
      <c r="IX151" s="86"/>
      <c r="IY151" s="86"/>
      <c r="JF151" s="86"/>
      <c r="JG151" s="86"/>
      <c r="JH151" s="86"/>
      <c r="JI151" s="86"/>
      <c r="JJ151" s="86"/>
      <c r="JK151" s="86"/>
      <c r="JL151" s="86"/>
      <c r="JM151" s="86"/>
      <c r="JN151" s="86"/>
      <c r="JO151" s="86"/>
      <c r="JP151" s="86"/>
      <c r="JQ151" s="86"/>
      <c r="JR151" s="86"/>
      <c r="JS151" s="86"/>
      <c r="JT151" s="86"/>
      <c r="JU151" s="86"/>
      <c r="JV151" s="86"/>
      <c r="JW151" s="86"/>
      <c r="JX151" s="86"/>
      <c r="JY151" s="86"/>
      <c r="JZ151" s="86"/>
      <c r="KA151" s="86"/>
      <c r="KB151" s="86"/>
      <c r="KC151" s="86"/>
      <c r="KD151" s="86"/>
      <c r="KE151" s="86"/>
      <c r="KF151" s="86"/>
      <c r="KG151" s="86"/>
      <c r="KH151" s="86"/>
      <c r="KI151" s="86"/>
      <c r="KJ151" s="86"/>
      <c r="KK151" s="86"/>
      <c r="KL151" s="86"/>
      <c r="KM151" s="86"/>
      <c r="KN151" s="86"/>
      <c r="KO151" s="86"/>
      <c r="KP151" s="86"/>
      <c r="KQ151" s="86"/>
      <c r="KR151" s="86"/>
      <c r="KS151" s="86"/>
      <c r="KT151" s="86"/>
      <c r="KU151" s="86"/>
      <c r="KV151" s="86"/>
      <c r="KW151" s="86"/>
      <c r="KX151" s="86"/>
      <c r="KY151" s="86"/>
      <c r="KZ151" s="86"/>
      <c r="LA151" s="86"/>
      <c r="LB151" s="86"/>
      <c r="LC151" s="86"/>
      <c r="LD151" s="86"/>
      <c r="LE151" s="86"/>
      <c r="LF151" s="86"/>
      <c r="LG151" s="86"/>
      <c r="LH151" s="86"/>
      <c r="LI151" s="86"/>
      <c r="LJ151" s="86"/>
      <c r="LK151" s="86"/>
      <c r="LL151" s="86"/>
      <c r="LM151" s="86"/>
      <c r="LN151" s="86"/>
      <c r="LO151" s="86"/>
      <c r="LP151" s="86"/>
      <c r="LQ151" s="86"/>
      <c r="LR151" s="86"/>
      <c r="LS151" s="86"/>
      <c r="LT151" s="86"/>
      <c r="LU151" s="86"/>
      <c r="LV151" s="86"/>
      <c r="LW151" s="86"/>
      <c r="LX151" s="86"/>
      <c r="LY151" s="86"/>
      <c r="LZ151" s="86"/>
      <c r="MA151" s="86"/>
      <c r="MB151" s="86"/>
      <c r="MC151" s="86"/>
      <c r="MD151" s="86"/>
      <c r="ME151" s="86"/>
      <c r="MF151" s="86"/>
      <c r="MG151" s="86"/>
      <c r="MH151" s="86"/>
      <c r="MI151" s="86"/>
      <c r="MJ151" s="86"/>
      <c r="MK151" s="86"/>
      <c r="ML151" s="86"/>
      <c r="MM151" s="86"/>
      <c r="MN151" s="86"/>
      <c r="MO151" s="86"/>
      <c r="MP151" s="86"/>
      <c r="MQ151" s="86"/>
      <c r="MR151" s="86"/>
      <c r="MS151" s="86"/>
      <c r="MT151" s="86"/>
      <c r="MU151" s="86"/>
      <c r="MV151" s="86"/>
      <c r="MW151" s="86"/>
      <c r="MX151" s="86"/>
      <c r="MY151" s="86"/>
      <c r="MZ151" s="86"/>
      <c r="NA151" s="86"/>
      <c r="NB151" s="86"/>
      <c r="NC151" s="86"/>
      <c r="ND151" s="86"/>
      <c r="NE151" s="86"/>
      <c r="NF151" s="86"/>
      <c r="NG151" s="86"/>
      <c r="NH151" s="86"/>
      <c r="NI151" s="86"/>
      <c r="NJ151" s="86"/>
      <c r="NK151" s="86"/>
      <c r="NL151" s="86"/>
      <c r="NM151" s="86"/>
      <c r="NN151" s="86"/>
      <c r="NO151" s="86"/>
      <c r="NP151" s="86"/>
      <c r="NQ151" s="86"/>
      <c r="NR151" s="86"/>
      <c r="NS151" s="86"/>
      <c r="NT151" s="86"/>
      <c r="NU151" s="86"/>
      <c r="NV151" s="86"/>
      <c r="NW151" s="86"/>
      <c r="NX151" s="86"/>
      <c r="NY151" s="86"/>
      <c r="NZ151" s="86"/>
      <c r="OA151" s="86"/>
      <c r="OB151" s="86"/>
      <c r="OC151" s="86"/>
      <c r="OD151" s="86"/>
      <c r="OE151" s="86"/>
      <c r="OF151" s="86"/>
      <c r="OG151" s="86"/>
      <c r="OH151" s="86"/>
      <c r="OI151" s="86"/>
      <c r="OJ151" s="86"/>
      <c r="OK151" s="86"/>
      <c r="OL151" s="86"/>
      <c r="OM151" s="86"/>
      <c r="ON151" s="86"/>
      <c r="OO151" s="86"/>
      <c r="OP151" s="86"/>
      <c r="OQ151" s="86"/>
      <c r="OR151" s="86"/>
      <c r="OS151" s="86"/>
      <c r="OT151" s="86"/>
      <c r="OU151" s="86"/>
      <c r="OV151" s="86"/>
      <c r="OW151" s="86"/>
      <c r="OX151" s="86"/>
      <c r="OY151" s="86"/>
      <c r="OZ151" s="86"/>
      <c r="PA151" s="86"/>
      <c r="PB151" s="86"/>
      <c r="PC151" s="86"/>
      <c r="PD151" s="86"/>
      <c r="PE151" s="86"/>
      <c r="PF151" s="86"/>
      <c r="PG151" s="86"/>
      <c r="PH151" s="86"/>
      <c r="PI151" s="86"/>
      <c r="PJ151" s="86"/>
      <c r="PK151" s="86"/>
      <c r="PL151" s="86"/>
      <c r="PM151" s="86"/>
      <c r="PN151" s="86"/>
      <c r="PO151" s="86"/>
      <c r="PP151" s="86"/>
      <c r="PQ151" s="86"/>
      <c r="PR151" s="86"/>
      <c r="PS151" s="86"/>
      <c r="PT151" s="86"/>
      <c r="PU151" s="86"/>
      <c r="PV151" s="86"/>
      <c r="PW151" s="86"/>
      <c r="PX151" s="86"/>
      <c r="PY151" s="86"/>
      <c r="PZ151" s="86"/>
      <c r="QA151" s="86"/>
      <c r="QB151" s="86"/>
      <c r="QC151" s="86"/>
      <c r="QD151" s="86"/>
      <c r="QE151" s="86"/>
      <c r="QF151" s="86"/>
      <c r="QG151" s="86"/>
      <c r="QH151" s="86"/>
      <c r="QI151" s="86"/>
      <c r="QJ151" s="86"/>
      <c r="QK151" s="86"/>
      <c r="QL151" s="86"/>
      <c r="QM151" s="86"/>
      <c r="QN151" s="86"/>
      <c r="QO151" s="86"/>
      <c r="QP151" s="86"/>
      <c r="QQ151" s="86"/>
      <c r="QR151" s="86"/>
      <c r="QS151" s="86"/>
      <c r="QT151" s="86"/>
      <c r="QU151" s="86"/>
      <c r="QV151" s="86"/>
      <c r="QW151" s="86"/>
      <c r="QX151" s="86"/>
      <c r="QY151" s="86"/>
      <c r="QZ151" s="86"/>
      <c r="RA151" s="86"/>
      <c r="RB151" s="86"/>
      <c r="RC151" s="86"/>
      <c r="RD151" s="86"/>
      <c r="RE151" s="86"/>
      <c r="RF151" s="86"/>
      <c r="RG151" s="86"/>
      <c r="RH151" s="86"/>
      <c r="RI151" s="86"/>
      <c r="RJ151" s="86"/>
      <c r="RK151" s="86"/>
      <c r="RL151" s="86"/>
      <c r="RM151" s="86"/>
      <c r="RN151" s="86"/>
      <c r="RO151" s="86"/>
      <c r="RP151" s="86"/>
      <c r="RQ151" s="86"/>
      <c r="RR151" s="86"/>
      <c r="RS151" s="86"/>
      <c r="RT151" s="86"/>
      <c r="RU151" s="86"/>
      <c r="RV151" s="86"/>
      <c r="RW151" s="86"/>
      <c r="RX151" s="86"/>
      <c r="RY151" s="86"/>
      <c r="RZ151" s="86"/>
      <c r="SA151" s="86"/>
      <c r="SB151" s="86"/>
      <c r="SC151" s="86"/>
      <c r="SD151" s="86"/>
      <c r="SE151" s="86"/>
      <c r="SF151" s="86"/>
      <c r="SG151" s="86"/>
      <c r="SH151" s="86"/>
      <c r="SI151" s="86"/>
      <c r="SJ151" s="86"/>
      <c r="SK151" s="86"/>
      <c r="SL151" s="86"/>
      <c r="SM151" s="86"/>
      <c r="SN151" s="86"/>
      <c r="SO151" s="86"/>
      <c r="SP151" s="86"/>
      <c r="SQ151" s="86"/>
      <c r="SR151" s="86"/>
      <c r="SS151" s="86"/>
      <c r="ST151" s="86"/>
      <c r="SU151" s="86"/>
      <c r="TB151" s="86"/>
      <c r="TC151" s="86"/>
      <c r="TD151" s="86"/>
      <c r="TE151" s="86"/>
      <c r="TF151" s="86"/>
      <c r="TG151" s="86"/>
      <c r="TH151" s="86"/>
      <c r="TI151" s="86"/>
      <c r="TJ151" s="86"/>
      <c r="TK151" s="86"/>
      <c r="TL151" s="86"/>
      <c r="TM151" s="86"/>
      <c r="TN151" s="86"/>
      <c r="TO151" s="86"/>
      <c r="TP151" s="86"/>
      <c r="TQ151" s="86"/>
      <c r="TR151" s="86"/>
      <c r="TS151" s="86"/>
      <c r="TT151" s="86"/>
      <c r="TU151" s="86"/>
      <c r="TV151" s="86"/>
      <c r="TW151" s="86"/>
      <c r="TX151" s="86"/>
      <c r="TY151" s="86"/>
      <c r="TZ151" s="86"/>
      <c r="UA151" s="86"/>
      <c r="UB151" s="86"/>
      <c r="UC151" s="86"/>
      <c r="UD151" s="86"/>
      <c r="UE151" s="86"/>
      <c r="UF151" s="86"/>
      <c r="UG151" s="86"/>
      <c r="UH151" s="86"/>
      <c r="UI151" s="86"/>
      <c r="UJ151" s="86"/>
      <c r="UK151" s="86"/>
      <c r="UL151" s="86"/>
      <c r="UM151" s="86"/>
      <c r="UN151" s="86"/>
      <c r="UO151" s="86"/>
      <c r="UP151" s="86"/>
      <c r="UQ151" s="86"/>
      <c r="UR151" s="86"/>
      <c r="US151" s="86"/>
      <c r="UT151" s="86"/>
      <c r="UU151" s="86"/>
      <c r="UV151" s="86"/>
      <c r="UW151" s="86"/>
      <c r="UX151" s="86"/>
      <c r="UY151" s="86"/>
      <c r="UZ151" s="86"/>
      <c r="VA151" s="86"/>
      <c r="VB151" s="86"/>
      <c r="VC151" s="86"/>
      <c r="VD151" s="86"/>
      <c r="VE151" s="86"/>
      <c r="VF151" s="86"/>
      <c r="VG151" s="86"/>
      <c r="VH151" s="86"/>
      <c r="VI151" s="86"/>
      <c r="VJ151" s="86"/>
      <c r="VK151" s="86"/>
      <c r="VL151" s="86"/>
      <c r="VM151" s="86"/>
      <c r="VN151" s="86"/>
      <c r="VO151" s="86"/>
      <c r="VP151" s="86"/>
      <c r="VQ151" s="86"/>
      <c r="VR151" s="86"/>
      <c r="VS151" s="86"/>
      <c r="VT151" s="86"/>
      <c r="VU151" s="86"/>
      <c r="VV151" s="86"/>
      <c r="VW151" s="86"/>
      <c r="VX151" s="86"/>
      <c r="VY151" s="86"/>
      <c r="VZ151" s="86"/>
      <c r="WA151" s="86"/>
      <c r="WB151" s="86"/>
      <c r="WC151" s="86"/>
      <c r="WD151" s="86"/>
      <c r="WE151" s="86"/>
      <c r="WF151" s="86"/>
      <c r="WG151" s="86"/>
      <c r="WH151" s="86"/>
      <c r="WI151" s="86"/>
      <c r="WJ151" s="86"/>
      <c r="WK151" s="86"/>
      <c r="WL151" s="86"/>
      <c r="WM151" s="86"/>
      <c r="WN151" s="86"/>
      <c r="WO151" s="86"/>
      <c r="WP151" s="86"/>
      <c r="WQ151" s="86"/>
      <c r="WR151" s="86"/>
      <c r="WS151" s="86"/>
      <c r="WT151" s="86"/>
      <c r="WU151" s="86"/>
      <c r="WV151" s="86"/>
      <c r="WW151" s="86"/>
      <c r="WX151" s="86"/>
      <c r="WY151" s="86"/>
      <c r="WZ151" s="86"/>
      <c r="XA151" s="86"/>
      <c r="XB151" s="86"/>
      <c r="XC151" s="86"/>
      <c r="XD151" s="86"/>
      <c r="XE151" s="86"/>
      <c r="XF151" s="86"/>
      <c r="XG151" s="86"/>
      <c r="XH151" s="86"/>
      <c r="XI151" s="86"/>
      <c r="XJ151" s="86"/>
      <c r="XK151" s="86"/>
      <c r="XL151" s="86"/>
      <c r="XM151" s="86"/>
      <c r="XN151" s="86"/>
      <c r="XO151" s="86"/>
      <c r="XP151" s="86"/>
      <c r="XQ151" s="86"/>
      <c r="XR151" s="86"/>
      <c r="XS151" s="86"/>
      <c r="XT151" s="86"/>
      <c r="XU151" s="86"/>
      <c r="XV151" s="86"/>
      <c r="XW151" s="86"/>
      <c r="XX151" s="86"/>
      <c r="XY151" s="86"/>
      <c r="XZ151" s="86"/>
      <c r="YA151" s="86"/>
      <c r="YB151" s="86"/>
      <c r="YC151" s="86"/>
      <c r="YD151" s="86"/>
      <c r="YE151" s="86"/>
      <c r="YF151" s="86"/>
      <c r="YG151" s="86"/>
      <c r="YH151" s="86"/>
      <c r="YI151" s="86"/>
      <c r="YJ151" s="86"/>
      <c r="YK151" s="86"/>
      <c r="YL151" s="86"/>
      <c r="YM151" s="86"/>
      <c r="YN151" s="86"/>
      <c r="YO151" s="86"/>
      <c r="YP151" s="86"/>
      <c r="YQ151" s="86"/>
      <c r="YR151" s="86"/>
      <c r="YS151" s="86"/>
      <c r="YT151" s="86"/>
      <c r="YU151" s="86"/>
      <c r="YV151" s="86"/>
      <c r="YW151" s="86"/>
      <c r="YX151" s="86"/>
      <c r="YY151" s="86"/>
      <c r="YZ151" s="86"/>
      <c r="ZA151" s="86"/>
      <c r="ZB151" s="86"/>
      <c r="ZC151" s="86"/>
      <c r="ZD151" s="86"/>
      <c r="ZE151" s="86"/>
      <c r="ZF151" s="86"/>
      <c r="ZG151" s="86"/>
      <c r="ZH151" s="86"/>
      <c r="ZI151" s="86"/>
      <c r="ZJ151" s="86"/>
      <c r="ZK151" s="86"/>
      <c r="ZL151" s="86"/>
      <c r="ZM151" s="86"/>
      <c r="ZN151" s="86"/>
      <c r="ZO151" s="86"/>
      <c r="ZP151" s="86"/>
      <c r="ZQ151" s="86"/>
      <c r="ZR151" s="86"/>
      <c r="ZS151" s="86"/>
      <c r="ZT151" s="86"/>
      <c r="ZU151" s="86"/>
      <c r="ZV151" s="86"/>
      <c r="ZW151" s="86"/>
      <c r="ZX151" s="86"/>
      <c r="ZY151" s="86"/>
      <c r="ZZ151" s="86"/>
      <c r="AAA151" s="86"/>
      <c r="AAB151" s="86"/>
      <c r="AAC151" s="86"/>
      <c r="AAD151" s="86"/>
      <c r="AAE151" s="86"/>
      <c r="AAF151" s="86"/>
      <c r="AAG151" s="86"/>
      <c r="AAH151" s="86"/>
      <c r="AAI151" s="86"/>
      <c r="AAJ151" s="86"/>
      <c r="AAK151" s="86"/>
      <c r="AAL151" s="86"/>
      <c r="AAM151" s="86"/>
      <c r="AAN151" s="86"/>
      <c r="AAO151" s="86"/>
      <c r="AAP151" s="86"/>
      <c r="AAQ151" s="86"/>
      <c r="AAR151" s="86"/>
      <c r="AAS151" s="86"/>
      <c r="AAT151" s="86"/>
      <c r="AAU151" s="86"/>
      <c r="AAV151" s="86"/>
      <c r="AAW151" s="86"/>
      <c r="AAX151" s="86"/>
      <c r="AAY151" s="86"/>
      <c r="AAZ151" s="86"/>
      <c r="ABA151" s="86"/>
      <c r="ABB151" s="86"/>
      <c r="ABC151" s="86"/>
      <c r="ABD151" s="86"/>
      <c r="ABE151" s="86"/>
      <c r="ABF151" s="86"/>
      <c r="ABG151" s="86"/>
      <c r="ABH151" s="86"/>
      <c r="ABI151" s="86"/>
      <c r="ABJ151" s="86"/>
      <c r="ABK151" s="86"/>
      <c r="ABL151" s="86"/>
      <c r="ABM151" s="86"/>
      <c r="ABN151" s="86"/>
      <c r="ABO151" s="86"/>
      <c r="ABP151" s="86"/>
      <c r="ABQ151" s="86"/>
      <c r="ABR151" s="86"/>
      <c r="ABS151" s="86"/>
      <c r="ABT151" s="86"/>
      <c r="ABU151" s="86"/>
      <c r="ABV151" s="86"/>
      <c r="ABW151" s="86"/>
      <c r="ABX151" s="86"/>
      <c r="ABY151" s="86"/>
      <c r="ABZ151" s="86"/>
      <c r="ACA151" s="86"/>
      <c r="ACB151" s="86"/>
      <c r="ACC151" s="86"/>
      <c r="ACD151" s="86"/>
      <c r="ACE151" s="86"/>
      <c r="ACF151" s="86"/>
      <c r="ACG151" s="86"/>
      <c r="ACH151" s="86"/>
      <c r="ACI151" s="86"/>
      <c r="ACJ151" s="86"/>
      <c r="ACK151" s="86"/>
      <c r="ACL151" s="86"/>
      <c r="ACM151" s="86"/>
      <c r="ACN151" s="86"/>
      <c r="ACO151" s="86"/>
      <c r="ACP151" s="86"/>
      <c r="ACQ151" s="86"/>
      <c r="ACX151" s="86"/>
      <c r="ACY151" s="86"/>
      <c r="ACZ151" s="86"/>
      <c r="ADA151" s="86"/>
      <c r="ADB151" s="86"/>
      <c r="ADC151" s="86"/>
      <c r="ADD151" s="86"/>
      <c r="ADE151" s="86"/>
      <c r="ADF151" s="86"/>
      <c r="ADG151" s="86"/>
      <c r="ADH151" s="86"/>
      <c r="ADI151" s="86"/>
      <c r="ADJ151" s="86"/>
      <c r="ADK151" s="86"/>
      <c r="ADL151" s="86"/>
      <c r="ADM151" s="86"/>
      <c r="ADN151" s="86"/>
      <c r="ADO151" s="86"/>
      <c r="ADP151" s="86"/>
      <c r="ADQ151" s="86"/>
      <c r="ADR151" s="86"/>
      <c r="ADS151" s="86"/>
      <c r="ADT151" s="86"/>
      <c r="ADU151" s="86"/>
      <c r="ADV151" s="86"/>
      <c r="ADW151" s="86"/>
      <c r="ADX151" s="86"/>
      <c r="ADY151" s="86"/>
      <c r="ADZ151" s="86"/>
      <c r="AEA151" s="86"/>
      <c r="AEB151" s="86"/>
      <c r="AEC151" s="86"/>
      <c r="AED151" s="86"/>
      <c r="AEE151" s="86"/>
      <c r="AEF151" s="86"/>
      <c r="AEG151" s="86"/>
      <c r="AEH151" s="86"/>
      <c r="AEI151" s="86"/>
      <c r="AEJ151" s="86"/>
      <c r="AEK151" s="86"/>
      <c r="AEL151" s="86"/>
      <c r="AEM151" s="86"/>
      <c r="AEN151" s="86"/>
      <c r="AEO151" s="86"/>
      <c r="AEP151" s="86"/>
      <c r="AEQ151" s="86"/>
      <c r="AER151" s="86"/>
      <c r="AES151" s="86"/>
      <c r="AET151" s="86"/>
      <c r="AEU151" s="86"/>
      <c r="AEV151" s="86"/>
      <c r="AEW151" s="86"/>
      <c r="AEX151" s="86"/>
      <c r="AEY151" s="86"/>
      <c r="AEZ151" s="86"/>
      <c r="AFA151" s="86"/>
      <c r="AFB151" s="86"/>
      <c r="AFC151" s="86"/>
      <c r="AFD151" s="86"/>
      <c r="AFE151" s="86"/>
      <c r="AFF151" s="86"/>
      <c r="AFG151" s="86"/>
      <c r="AFH151" s="86"/>
      <c r="AFI151" s="86"/>
      <c r="AFJ151" s="86"/>
      <c r="AFK151" s="86"/>
      <c r="AFL151" s="86"/>
      <c r="AFM151" s="86"/>
      <c r="AFN151" s="86"/>
      <c r="AFO151" s="86"/>
      <c r="AFP151" s="86"/>
      <c r="AFQ151" s="86"/>
      <c r="AFR151" s="86"/>
      <c r="AFS151" s="86"/>
      <c r="AFT151" s="86"/>
      <c r="AFU151" s="86"/>
      <c r="AFV151" s="86"/>
      <c r="AFW151" s="86"/>
      <c r="AFX151" s="86"/>
      <c r="AFY151" s="86"/>
      <c r="AFZ151" s="86"/>
      <c r="AGA151" s="86"/>
      <c r="AGB151" s="86"/>
      <c r="AGC151" s="86"/>
      <c r="AGD151" s="86"/>
      <c r="AGE151" s="86"/>
      <c r="AGF151" s="86"/>
      <c r="AGG151" s="86"/>
      <c r="AGH151" s="86"/>
      <c r="AGI151" s="86"/>
      <c r="AGJ151" s="86"/>
      <c r="AGK151" s="86"/>
      <c r="AGL151" s="86"/>
      <c r="AGM151" s="86"/>
      <c r="AGN151" s="86"/>
      <c r="AGO151" s="86"/>
      <c r="AGP151" s="86"/>
      <c r="AGQ151" s="86"/>
      <c r="AGR151" s="86"/>
      <c r="AGS151" s="86"/>
      <c r="AGT151" s="86"/>
      <c r="AGU151" s="86"/>
      <c r="AGV151" s="86"/>
      <c r="AGW151" s="86"/>
      <c r="AGX151" s="86"/>
      <c r="AGY151" s="86"/>
      <c r="AGZ151" s="86"/>
      <c r="AHA151" s="86"/>
      <c r="AHB151" s="86"/>
      <c r="AHC151" s="86"/>
      <c r="AHD151" s="86"/>
      <c r="AHE151" s="86"/>
      <c r="AHF151" s="86"/>
      <c r="AHG151" s="86"/>
      <c r="AHH151" s="86"/>
      <c r="AHI151" s="86"/>
      <c r="AHJ151" s="86"/>
      <c r="AHK151" s="86"/>
      <c r="AHL151" s="86"/>
      <c r="AHM151" s="86"/>
      <c r="AHN151" s="86"/>
      <c r="AHO151" s="86"/>
      <c r="AHP151" s="86"/>
      <c r="AHQ151" s="86"/>
      <c r="AHR151" s="86"/>
      <c r="AHS151" s="86"/>
      <c r="AHT151" s="86"/>
      <c r="AHU151" s="86"/>
      <c r="AHV151" s="86"/>
      <c r="AHW151" s="86"/>
      <c r="AHX151" s="86"/>
      <c r="AHY151" s="86"/>
      <c r="AHZ151" s="86"/>
      <c r="AIA151" s="86"/>
      <c r="AIB151" s="86"/>
      <c r="AIC151" s="86"/>
      <c r="AID151" s="86"/>
      <c r="AIE151" s="86"/>
      <c r="AIF151" s="86"/>
      <c r="AIG151" s="86"/>
      <c r="AIH151" s="86"/>
      <c r="AII151" s="86"/>
      <c r="AIJ151" s="86"/>
      <c r="AIK151" s="86"/>
      <c r="AIL151" s="86"/>
      <c r="AIM151" s="86"/>
      <c r="AIN151" s="86"/>
      <c r="AIO151" s="86"/>
      <c r="AIP151" s="86"/>
      <c r="AIQ151" s="86"/>
      <c r="AIR151" s="86"/>
      <c r="AIS151" s="86"/>
      <c r="AIT151" s="86"/>
      <c r="AIU151" s="86"/>
      <c r="AIV151" s="86"/>
      <c r="AIW151" s="86"/>
      <c r="AIX151" s="86"/>
      <c r="AIY151" s="86"/>
      <c r="AIZ151" s="86"/>
      <c r="AJA151" s="86"/>
      <c r="AJB151" s="86"/>
      <c r="AJC151" s="86"/>
      <c r="AJD151" s="86"/>
      <c r="AJE151" s="86"/>
      <c r="AJF151" s="86"/>
      <c r="AJG151" s="86"/>
      <c r="AJH151" s="86"/>
      <c r="AJI151" s="86"/>
      <c r="AJJ151" s="86"/>
      <c r="AJK151" s="86"/>
      <c r="AJL151" s="86"/>
      <c r="AJM151" s="86"/>
      <c r="AJN151" s="86"/>
      <c r="AJO151" s="86"/>
      <c r="AJP151" s="86"/>
      <c r="AJQ151" s="86"/>
      <c r="AJR151" s="86"/>
      <c r="AJS151" s="86"/>
      <c r="AJT151" s="86"/>
      <c r="AJU151" s="86"/>
      <c r="AJV151" s="86"/>
      <c r="AJW151" s="86"/>
      <c r="AJX151" s="86"/>
      <c r="AJY151" s="86"/>
      <c r="AJZ151" s="86"/>
      <c r="AKA151" s="86"/>
      <c r="AKB151" s="86"/>
      <c r="AKC151" s="86"/>
      <c r="AKD151" s="86"/>
      <c r="AKE151" s="86"/>
      <c r="AKF151" s="86"/>
      <c r="AKG151" s="86"/>
      <c r="AKH151" s="86"/>
      <c r="AKI151" s="86"/>
      <c r="AKJ151" s="86"/>
      <c r="AKK151" s="86"/>
      <c r="AKL151" s="86"/>
      <c r="AKM151" s="86"/>
      <c r="AKN151" s="86"/>
      <c r="AKO151" s="86"/>
      <c r="AKP151" s="86"/>
      <c r="AKQ151" s="86"/>
      <c r="AKR151" s="86"/>
      <c r="AKS151" s="86"/>
      <c r="AKT151" s="86"/>
      <c r="AKU151" s="86"/>
      <c r="AKV151" s="86"/>
      <c r="AKW151" s="86"/>
      <c r="AKX151" s="86"/>
      <c r="AKY151" s="86"/>
      <c r="AKZ151" s="86"/>
      <c r="ALA151" s="86"/>
      <c r="ALB151" s="86"/>
      <c r="ALC151" s="86"/>
      <c r="ALD151" s="86"/>
      <c r="ALE151" s="86"/>
      <c r="ALF151" s="86"/>
      <c r="ALG151" s="86"/>
      <c r="ALH151" s="86"/>
      <c r="ALI151" s="86"/>
      <c r="ALJ151" s="86"/>
      <c r="ALK151" s="86"/>
      <c r="ALL151" s="86"/>
      <c r="ALM151" s="86"/>
      <c r="ALN151" s="86"/>
      <c r="ALO151" s="86"/>
      <c r="ALP151" s="86"/>
      <c r="ALQ151" s="86"/>
      <c r="ALR151" s="86"/>
      <c r="ALS151" s="86"/>
      <c r="ALT151" s="86"/>
      <c r="ALU151" s="86"/>
      <c r="ALV151" s="86"/>
      <c r="ALW151" s="86"/>
      <c r="ALX151" s="86"/>
      <c r="ALY151" s="86"/>
      <c r="ALZ151" s="86"/>
      <c r="AMA151" s="86"/>
      <c r="AMB151" s="86"/>
      <c r="AMC151" s="86"/>
      <c r="AMD151" s="86"/>
      <c r="AME151" s="86"/>
      <c r="AMF151" s="86"/>
      <c r="AMG151" s="86"/>
      <c r="AMH151" s="86"/>
      <c r="AMI151" s="86"/>
      <c r="AMJ151" s="86"/>
      <c r="AMK151" s="86"/>
      <c r="AML151" s="86"/>
      <c r="AMM151" s="86"/>
      <c r="AMT151" s="86"/>
      <c r="AMU151" s="86"/>
      <c r="AMV151" s="86"/>
      <c r="AMW151" s="86"/>
      <c r="AMX151" s="86"/>
      <c r="AMY151" s="86"/>
      <c r="AMZ151" s="86"/>
      <c r="ANA151" s="86"/>
      <c r="ANB151" s="86"/>
      <c r="ANC151" s="86"/>
      <c r="AND151" s="86"/>
      <c r="ANE151" s="86"/>
      <c r="ANF151" s="86"/>
      <c r="ANG151" s="86"/>
      <c r="ANH151" s="86"/>
      <c r="ANI151" s="86"/>
      <c r="ANJ151" s="86"/>
      <c r="ANK151" s="86"/>
      <c r="ANL151" s="86"/>
      <c r="ANM151" s="86"/>
      <c r="ANN151" s="86"/>
      <c r="ANO151" s="86"/>
      <c r="ANP151" s="86"/>
      <c r="ANQ151" s="86"/>
      <c r="ANR151" s="86"/>
      <c r="ANS151" s="86"/>
      <c r="ANT151" s="86"/>
      <c r="ANU151" s="86"/>
      <c r="ANV151" s="86"/>
      <c r="ANW151" s="86"/>
      <c r="ANX151" s="86"/>
      <c r="ANY151" s="86"/>
      <c r="ANZ151" s="86"/>
      <c r="AOA151" s="86"/>
      <c r="AOB151" s="86"/>
      <c r="AOC151" s="86"/>
      <c r="AOD151" s="86"/>
      <c r="AOE151" s="86"/>
      <c r="AOF151" s="86"/>
      <c r="AOG151" s="86"/>
      <c r="AOH151" s="86"/>
      <c r="AOI151" s="86"/>
      <c r="AOJ151" s="86"/>
      <c r="AOK151" s="86"/>
      <c r="AOL151" s="86"/>
      <c r="AOM151" s="86"/>
      <c r="AON151" s="86"/>
      <c r="AOO151" s="86"/>
      <c r="AOP151" s="86"/>
      <c r="AOQ151" s="86"/>
      <c r="AOR151" s="86"/>
      <c r="AOS151" s="86"/>
      <c r="AOT151" s="86"/>
      <c r="AOU151" s="86"/>
      <c r="AOV151" s="86"/>
      <c r="AOW151" s="86"/>
      <c r="AOX151" s="86"/>
      <c r="AOY151" s="86"/>
      <c r="AOZ151" s="86"/>
      <c r="APA151" s="86"/>
      <c r="APB151" s="86"/>
      <c r="APC151" s="86"/>
      <c r="APD151" s="86"/>
      <c r="APE151" s="86"/>
      <c r="APF151" s="86"/>
      <c r="APG151" s="86"/>
      <c r="APH151" s="86"/>
      <c r="API151" s="86"/>
      <c r="APJ151" s="86"/>
      <c r="APK151" s="86"/>
      <c r="APL151" s="86"/>
      <c r="APM151" s="86"/>
      <c r="APN151" s="86"/>
      <c r="APO151" s="86"/>
      <c r="APP151" s="86"/>
      <c r="APQ151" s="86"/>
      <c r="APR151" s="86"/>
      <c r="APS151" s="86"/>
      <c r="APT151" s="86"/>
      <c r="APU151" s="86"/>
      <c r="APV151" s="86"/>
      <c r="APW151" s="86"/>
      <c r="APX151" s="86"/>
      <c r="APY151" s="86"/>
      <c r="APZ151" s="86"/>
      <c r="AQA151" s="86"/>
      <c r="AQB151" s="86"/>
      <c r="AQC151" s="86"/>
      <c r="AQD151" s="86"/>
      <c r="AQE151" s="86"/>
      <c r="AQF151" s="86"/>
      <c r="AQG151" s="86"/>
      <c r="AQH151" s="86"/>
      <c r="AQI151" s="86"/>
      <c r="AQJ151" s="86"/>
      <c r="AQK151" s="86"/>
      <c r="AQL151" s="86"/>
      <c r="AQM151" s="86"/>
      <c r="AQN151" s="86"/>
      <c r="AQO151" s="86"/>
      <c r="AQP151" s="86"/>
      <c r="AQQ151" s="86"/>
      <c r="AQR151" s="86"/>
      <c r="AQS151" s="86"/>
      <c r="AQT151" s="86"/>
      <c r="AQU151" s="86"/>
      <c r="AQV151" s="86"/>
      <c r="AQW151" s="86"/>
      <c r="AQX151" s="86"/>
      <c r="AQY151" s="86"/>
      <c r="AQZ151" s="86"/>
      <c r="ARA151" s="86"/>
      <c r="ARB151" s="86"/>
      <c r="ARC151" s="86"/>
      <c r="ARD151" s="86"/>
      <c r="ARE151" s="86"/>
      <c r="ARF151" s="86"/>
      <c r="ARG151" s="86"/>
      <c r="ARH151" s="86"/>
      <c r="ARI151" s="86"/>
      <c r="ARJ151" s="86"/>
      <c r="ARK151" s="86"/>
      <c r="ARL151" s="86"/>
      <c r="ARM151" s="86"/>
      <c r="ARN151" s="86"/>
      <c r="ARO151" s="86"/>
      <c r="ARP151" s="86"/>
      <c r="ARQ151" s="86"/>
      <c r="ARR151" s="86"/>
      <c r="ARS151" s="86"/>
      <c r="ART151" s="86"/>
      <c r="ARU151" s="86"/>
      <c r="ARV151" s="86"/>
      <c r="ARW151" s="86"/>
      <c r="ARX151" s="86"/>
      <c r="ARY151" s="86"/>
      <c r="ARZ151" s="86"/>
      <c r="ASA151" s="86"/>
      <c r="ASB151" s="86"/>
      <c r="ASC151" s="86"/>
      <c r="ASD151" s="86"/>
      <c r="ASE151" s="86"/>
      <c r="ASF151" s="86"/>
      <c r="ASG151" s="86"/>
      <c r="ASH151" s="86"/>
      <c r="ASI151" s="86"/>
      <c r="ASJ151" s="86"/>
      <c r="ASK151" s="86"/>
      <c r="ASL151" s="86"/>
      <c r="ASM151" s="86"/>
      <c r="ASN151" s="86"/>
      <c r="ASO151" s="86"/>
      <c r="ASP151" s="86"/>
      <c r="ASQ151" s="86"/>
      <c r="ASR151" s="86"/>
      <c r="ASS151" s="86"/>
      <c r="AST151" s="86"/>
      <c r="ASU151" s="86"/>
      <c r="ASV151" s="86"/>
      <c r="ASW151" s="86"/>
      <c r="ASX151" s="86"/>
      <c r="ASY151" s="86"/>
      <c r="ASZ151" s="86"/>
      <c r="ATA151" s="86"/>
      <c r="ATB151" s="86"/>
      <c r="ATC151" s="86"/>
      <c r="ATD151" s="86"/>
      <c r="ATE151" s="86"/>
      <c r="ATF151" s="86"/>
      <c r="ATG151" s="86"/>
      <c r="ATH151" s="86"/>
      <c r="ATI151" s="86"/>
      <c r="ATJ151" s="86"/>
      <c r="ATK151" s="86"/>
      <c r="ATL151" s="86"/>
      <c r="ATM151" s="86"/>
      <c r="ATN151" s="86"/>
      <c r="ATO151" s="86"/>
      <c r="ATP151" s="86"/>
      <c r="ATQ151" s="86"/>
      <c r="ATR151" s="86"/>
      <c r="ATS151" s="86"/>
      <c r="ATT151" s="86"/>
      <c r="ATU151" s="86"/>
      <c r="ATV151" s="86"/>
      <c r="ATW151" s="86"/>
      <c r="ATX151" s="86"/>
      <c r="ATY151" s="86"/>
      <c r="ATZ151" s="86"/>
      <c r="AUA151" s="86"/>
      <c r="AUB151" s="86"/>
      <c r="AUC151" s="86"/>
      <c r="AUD151" s="86"/>
      <c r="AUE151" s="86"/>
      <c r="AUF151" s="86"/>
      <c r="AUG151" s="86"/>
      <c r="AUH151" s="86"/>
      <c r="AUI151" s="86"/>
      <c r="AUJ151" s="86"/>
      <c r="AUK151" s="86"/>
      <c r="AUL151" s="86"/>
      <c r="AUM151" s="86"/>
      <c r="AUN151" s="86"/>
      <c r="AUO151" s="86"/>
      <c r="AUP151" s="86"/>
      <c r="AUQ151" s="86"/>
      <c r="AUR151" s="86"/>
      <c r="AUS151" s="86"/>
      <c r="AUT151" s="86"/>
      <c r="AUU151" s="86"/>
      <c r="AUV151" s="86"/>
      <c r="AUW151" s="86"/>
      <c r="AUX151" s="86"/>
      <c r="AUY151" s="86"/>
      <c r="AUZ151" s="86"/>
      <c r="AVA151" s="86"/>
      <c r="AVB151" s="86"/>
      <c r="AVC151" s="86"/>
      <c r="AVD151" s="86"/>
      <c r="AVE151" s="86"/>
      <c r="AVF151" s="86"/>
      <c r="AVG151" s="86"/>
      <c r="AVH151" s="86"/>
      <c r="AVI151" s="86"/>
      <c r="AVJ151" s="86"/>
      <c r="AVK151" s="86"/>
      <c r="AVL151" s="86"/>
      <c r="AVM151" s="86"/>
      <c r="AVN151" s="86"/>
      <c r="AVO151" s="86"/>
      <c r="AVP151" s="86"/>
      <c r="AVQ151" s="86"/>
      <c r="AVR151" s="86"/>
      <c r="AVS151" s="86"/>
      <c r="AVT151" s="86"/>
      <c r="AVU151" s="86"/>
      <c r="AVV151" s="86"/>
      <c r="AVW151" s="86"/>
      <c r="AVX151" s="86"/>
      <c r="AVY151" s="86"/>
      <c r="AVZ151" s="86"/>
      <c r="AWA151" s="86"/>
      <c r="AWB151" s="86"/>
      <c r="AWC151" s="86"/>
      <c r="AWD151" s="86"/>
      <c r="AWE151" s="86"/>
      <c r="AWF151" s="86"/>
      <c r="AWG151" s="86"/>
      <c r="AWH151" s="86"/>
      <c r="AWI151" s="86"/>
      <c r="AWP151" s="86"/>
      <c r="AWQ151" s="86"/>
      <c r="AWR151" s="86"/>
      <c r="AWS151" s="86"/>
      <c r="AWT151" s="86"/>
      <c r="AWU151" s="86"/>
      <c r="AWV151" s="86"/>
      <c r="AWW151" s="86"/>
      <c r="AWX151" s="86"/>
      <c r="AWY151" s="86"/>
      <c r="AWZ151" s="86"/>
      <c r="AXA151" s="86"/>
      <c r="AXB151" s="86"/>
      <c r="AXC151" s="86"/>
      <c r="AXD151" s="86"/>
      <c r="AXE151" s="86"/>
      <c r="AXF151" s="86"/>
      <c r="AXG151" s="86"/>
      <c r="AXH151" s="86"/>
      <c r="AXI151" s="86"/>
      <c r="AXJ151" s="86"/>
      <c r="AXK151" s="86"/>
      <c r="AXL151" s="86"/>
      <c r="AXM151" s="86"/>
      <c r="AXN151" s="86"/>
      <c r="AXO151" s="86"/>
      <c r="AXP151" s="86"/>
      <c r="AXQ151" s="86"/>
      <c r="AXR151" s="86"/>
      <c r="AXS151" s="86"/>
      <c r="AXT151" s="86"/>
      <c r="AXU151" s="86"/>
      <c r="AXV151" s="86"/>
      <c r="AXW151" s="86"/>
      <c r="AXX151" s="86"/>
      <c r="AXY151" s="86"/>
      <c r="AXZ151" s="86"/>
      <c r="AYA151" s="86"/>
      <c r="AYB151" s="86"/>
      <c r="AYC151" s="86"/>
      <c r="AYD151" s="86"/>
      <c r="AYE151" s="86"/>
      <c r="AYF151" s="86"/>
      <c r="AYG151" s="86"/>
      <c r="AYH151" s="86"/>
      <c r="AYI151" s="86"/>
      <c r="AYJ151" s="86"/>
      <c r="AYK151" s="86"/>
      <c r="AYL151" s="86"/>
      <c r="AYM151" s="86"/>
      <c r="AYN151" s="86"/>
      <c r="AYO151" s="86"/>
      <c r="AYP151" s="86"/>
      <c r="AYQ151" s="86"/>
      <c r="AYR151" s="86"/>
      <c r="AYS151" s="86"/>
      <c r="AYT151" s="86"/>
      <c r="AYU151" s="86"/>
      <c r="AYV151" s="86"/>
      <c r="AYW151" s="86"/>
      <c r="AYX151" s="86"/>
      <c r="AYY151" s="86"/>
      <c r="AYZ151" s="86"/>
      <c r="AZA151" s="86"/>
      <c r="AZB151" s="86"/>
      <c r="AZC151" s="86"/>
      <c r="AZD151" s="86"/>
      <c r="AZE151" s="86"/>
      <c r="AZF151" s="86"/>
      <c r="AZG151" s="86"/>
      <c r="AZH151" s="86"/>
      <c r="AZI151" s="86"/>
      <c r="AZJ151" s="86"/>
      <c r="AZK151" s="86"/>
      <c r="AZL151" s="86"/>
      <c r="AZM151" s="86"/>
      <c r="AZN151" s="86"/>
      <c r="AZO151" s="86"/>
      <c r="AZP151" s="86"/>
      <c r="AZQ151" s="86"/>
      <c r="AZR151" s="86"/>
      <c r="AZS151" s="86"/>
      <c r="AZT151" s="86"/>
      <c r="AZU151" s="86"/>
      <c r="AZV151" s="86"/>
      <c r="AZW151" s="86"/>
      <c r="AZX151" s="86"/>
      <c r="AZY151" s="86"/>
      <c r="AZZ151" s="86"/>
      <c r="BAA151" s="86"/>
      <c r="BAB151" s="86"/>
      <c r="BAC151" s="86"/>
      <c r="BAD151" s="86"/>
      <c r="BAE151" s="86"/>
      <c r="BAF151" s="86"/>
      <c r="BAG151" s="86"/>
      <c r="BAH151" s="86"/>
      <c r="BAI151" s="86"/>
      <c r="BAJ151" s="86"/>
      <c r="BAK151" s="86"/>
      <c r="BAL151" s="86"/>
      <c r="BAM151" s="86"/>
      <c r="BAN151" s="86"/>
      <c r="BAO151" s="86"/>
      <c r="BAP151" s="86"/>
      <c r="BAQ151" s="86"/>
      <c r="BAR151" s="86"/>
      <c r="BAS151" s="86"/>
      <c r="BAT151" s="86"/>
      <c r="BAU151" s="86"/>
      <c r="BAV151" s="86"/>
      <c r="BAW151" s="86"/>
      <c r="BAX151" s="86"/>
      <c r="BAY151" s="86"/>
      <c r="BAZ151" s="86"/>
      <c r="BBA151" s="86"/>
      <c r="BBB151" s="86"/>
      <c r="BBC151" s="86"/>
      <c r="BBD151" s="86"/>
      <c r="BBE151" s="86"/>
      <c r="BBF151" s="86"/>
      <c r="BBG151" s="86"/>
      <c r="BBH151" s="86"/>
      <c r="BBI151" s="86"/>
      <c r="BBJ151" s="86"/>
      <c r="BBK151" s="86"/>
      <c r="BBL151" s="86"/>
      <c r="BBM151" s="86"/>
      <c r="BBN151" s="86"/>
      <c r="BBO151" s="86"/>
      <c r="BBP151" s="86"/>
      <c r="BBQ151" s="86"/>
      <c r="BBR151" s="86"/>
      <c r="BBS151" s="86"/>
      <c r="BBT151" s="86"/>
      <c r="BBU151" s="86"/>
      <c r="BBV151" s="86"/>
      <c r="BBW151" s="86"/>
      <c r="BBX151" s="86"/>
      <c r="BBY151" s="86"/>
      <c r="BBZ151" s="86"/>
      <c r="BCA151" s="86"/>
      <c r="BCB151" s="86"/>
      <c r="BCC151" s="86"/>
      <c r="BCD151" s="86"/>
      <c r="BCE151" s="86"/>
      <c r="BCF151" s="86"/>
      <c r="BCG151" s="86"/>
      <c r="BCH151" s="86"/>
      <c r="BCI151" s="86"/>
      <c r="BCJ151" s="86"/>
      <c r="BCK151" s="86"/>
      <c r="BCL151" s="86"/>
      <c r="BCM151" s="86"/>
      <c r="BCN151" s="86"/>
      <c r="BCO151" s="86"/>
      <c r="BCP151" s="86"/>
      <c r="BCQ151" s="86"/>
      <c r="BCR151" s="86"/>
      <c r="BCS151" s="86"/>
      <c r="BCT151" s="86"/>
      <c r="BCU151" s="86"/>
      <c r="BCV151" s="86"/>
      <c r="BCW151" s="86"/>
      <c r="BCX151" s="86"/>
      <c r="BCY151" s="86"/>
      <c r="BCZ151" s="86"/>
      <c r="BDA151" s="86"/>
      <c r="BDB151" s="86"/>
      <c r="BDC151" s="86"/>
      <c r="BDD151" s="86"/>
      <c r="BDE151" s="86"/>
      <c r="BDF151" s="86"/>
      <c r="BDG151" s="86"/>
      <c r="BDH151" s="86"/>
      <c r="BDI151" s="86"/>
      <c r="BDJ151" s="86"/>
      <c r="BDK151" s="86"/>
      <c r="BDL151" s="86"/>
      <c r="BDM151" s="86"/>
      <c r="BDN151" s="86"/>
      <c r="BDO151" s="86"/>
      <c r="BDP151" s="86"/>
      <c r="BDQ151" s="86"/>
      <c r="BDR151" s="86"/>
      <c r="BDS151" s="86"/>
      <c r="BDT151" s="86"/>
      <c r="BDU151" s="86"/>
      <c r="BDV151" s="86"/>
      <c r="BDW151" s="86"/>
      <c r="BDX151" s="86"/>
      <c r="BDY151" s="86"/>
      <c r="BDZ151" s="86"/>
      <c r="BEA151" s="86"/>
      <c r="BEB151" s="86"/>
      <c r="BEC151" s="86"/>
      <c r="BED151" s="86"/>
      <c r="BEE151" s="86"/>
      <c r="BEF151" s="86"/>
      <c r="BEG151" s="86"/>
      <c r="BEH151" s="86"/>
      <c r="BEI151" s="86"/>
      <c r="BEJ151" s="86"/>
      <c r="BEK151" s="86"/>
      <c r="BEL151" s="86"/>
      <c r="BEM151" s="86"/>
      <c r="BEN151" s="86"/>
      <c r="BEO151" s="86"/>
      <c r="BEP151" s="86"/>
      <c r="BEQ151" s="86"/>
      <c r="BER151" s="86"/>
      <c r="BES151" s="86"/>
      <c r="BET151" s="86"/>
      <c r="BEU151" s="86"/>
      <c r="BEV151" s="86"/>
      <c r="BEW151" s="86"/>
      <c r="BEX151" s="86"/>
      <c r="BEY151" s="86"/>
      <c r="BEZ151" s="86"/>
      <c r="BFA151" s="86"/>
      <c r="BFB151" s="86"/>
      <c r="BFC151" s="86"/>
      <c r="BFD151" s="86"/>
      <c r="BFE151" s="86"/>
      <c r="BFF151" s="86"/>
      <c r="BFG151" s="86"/>
      <c r="BFH151" s="86"/>
      <c r="BFI151" s="86"/>
      <c r="BFJ151" s="86"/>
      <c r="BFK151" s="86"/>
      <c r="BFL151" s="86"/>
      <c r="BFM151" s="86"/>
      <c r="BFN151" s="86"/>
      <c r="BFO151" s="86"/>
      <c r="BFP151" s="86"/>
      <c r="BFQ151" s="86"/>
      <c r="BFR151" s="86"/>
      <c r="BFS151" s="86"/>
      <c r="BFT151" s="86"/>
      <c r="BFU151" s="86"/>
      <c r="BFV151" s="86"/>
      <c r="BFW151" s="86"/>
      <c r="BFX151" s="86"/>
      <c r="BFY151" s="86"/>
      <c r="BFZ151" s="86"/>
      <c r="BGA151" s="86"/>
      <c r="BGB151" s="86"/>
      <c r="BGC151" s="86"/>
      <c r="BGD151" s="86"/>
      <c r="BGE151" s="86"/>
      <c r="BGL151" s="86"/>
      <c r="BGM151" s="86"/>
      <c r="BGN151" s="86"/>
      <c r="BGO151" s="86"/>
      <c r="BGP151" s="86"/>
      <c r="BGQ151" s="86"/>
      <c r="BGR151" s="86"/>
      <c r="BGS151" s="86"/>
      <c r="BGT151" s="86"/>
      <c r="BGU151" s="86"/>
      <c r="BGV151" s="86"/>
      <c r="BGW151" s="86"/>
      <c r="BGX151" s="86"/>
      <c r="BGY151" s="86"/>
      <c r="BGZ151" s="86"/>
      <c r="BHA151" s="86"/>
      <c r="BHB151" s="86"/>
      <c r="BHC151" s="86"/>
      <c r="BHD151" s="86"/>
      <c r="BHE151" s="86"/>
      <c r="BHF151" s="86"/>
      <c r="BHG151" s="86"/>
      <c r="BHH151" s="86"/>
      <c r="BHI151" s="86"/>
      <c r="BHJ151" s="86"/>
      <c r="BHK151" s="86"/>
      <c r="BHL151" s="86"/>
      <c r="BHM151" s="86"/>
      <c r="BHN151" s="86"/>
      <c r="BHO151" s="86"/>
      <c r="BHP151" s="86"/>
      <c r="BHQ151" s="86"/>
      <c r="BHR151" s="86"/>
      <c r="BHS151" s="86"/>
      <c r="BHT151" s="86"/>
      <c r="BHU151" s="86"/>
      <c r="BHV151" s="86"/>
      <c r="BHW151" s="86"/>
      <c r="BHX151" s="86"/>
      <c r="BHY151" s="86"/>
      <c r="BHZ151" s="86"/>
      <c r="BIA151" s="86"/>
      <c r="BIB151" s="86"/>
      <c r="BIC151" s="86"/>
      <c r="BID151" s="86"/>
      <c r="BIE151" s="86"/>
      <c r="BIF151" s="86"/>
      <c r="BIG151" s="86"/>
      <c r="BIH151" s="86"/>
      <c r="BII151" s="86"/>
      <c r="BIJ151" s="86"/>
      <c r="BIK151" s="86"/>
      <c r="BIL151" s="86"/>
      <c r="BIM151" s="86"/>
      <c r="BIN151" s="86"/>
      <c r="BIO151" s="86"/>
      <c r="BIP151" s="86"/>
      <c r="BIQ151" s="86"/>
      <c r="BIR151" s="86"/>
      <c r="BIS151" s="86"/>
      <c r="BIT151" s="86"/>
      <c r="BIU151" s="86"/>
      <c r="BIV151" s="86"/>
      <c r="BIW151" s="86"/>
      <c r="BIX151" s="86"/>
      <c r="BIY151" s="86"/>
      <c r="BIZ151" s="86"/>
      <c r="BJA151" s="86"/>
      <c r="BJB151" s="86"/>
      <c r="BJC151" s="86"/>
      <c r="BJD151" s="86"/>
      <c r="BJE151" s="86"/>
      <c r="BJF151" s="86"/>
      <c r="BJG151" s="86"/>
      <c r="BJH151" s="86"/>
      <c r="BJI151" s="86"/>
      <c r="BJJ151" s="86"/>
      <c r="BJK151" s="86"/>
      <c r="BJL151" s="86"/>
      <c r="BJM151" s="86"/>
      <c r="BJN151" s="86"/>
      <c r="BJO151" s="86"/>
      <c r="BJP151" s="86"/>
      <c r="BJQ151" s="86"/>
      <c r="BJR151" s="86"/>
      <c r="BJS151" s="86"/>
      <c r="BJT151" s="86"/>
      <c r="BJU151" s="86"/>
      <c r="BJV151" s="86"/>
      <c r="BJW151" s="86"/>
      <c r="BJX151" s="86"/>
      <c r="BJY151" s="86"/>
      <c r="BJZ151" s="86"/>
      <c r="BKA151" s="86"/>
      <c r="BKB151" s="86"/>
      <c r="BKC151" s="86"/>
      <c r="BKD151" s="86"/>
      <c r="BKE151" s="86"/>
      <c r="BKF151" s="86"/>
      <c r="BKG151" s="86"/>
      <c r="BKH151" s="86"/>
      <c r="BKI151" s="86"/>
      <c r="BKJ151" s="86"/>
      <c r="BKK151" s="86"/>
      <c r="BKL151" s="86"/>
      <c r="BKM151" s="86"/>
      <c r="BKN151" s="86"/>
      <c r="BKO151" s="86"/>
      <c r="BKP151" s="86"/>
      <c r="BKQ151" s="86"/>
      <c r="BKR151" s="86"/>
      <c r="BKS151" s="86"/>
      <c r="BKT151" s="86"/>
      <c r="BKU151" s="86"/>
      <c r="BKV151" s="86"/>
      <c r="BKW151" s="86"/>
      <c r="BKX151" s="86"/>
      <c r="BKY151" s="86"/>
      <c r="BKZ151" s="86"/>
      <c r="BLA151" s="86"/>
      <c r="BLB151" s="86"/>
      <c r="BLC151" s="86"/>
      <c r="BLD151" s="86"/>
      <c r="BLE151" s="86"/>
      <c r="BLF151" s="86"/>
      <c r="BLG151" s="86"/>
      <c r="BLH151" s="86"/>
      <c r="BLI151" s="86"/>
      <c r="BLJ151" s="86"/>
      <c r="BLK151" s="86"/>
      <c r="BLL151" s="86"/>
      <c r="BLM151" s="86"/>
      <c r="BLN151" s="86"/>
      <c r="BLO151" s="86"/>
      <c r="BLP151" s="86"/>
      <c r="BLQ151" s="86"/>
      <c r="BLR151" s="86"/>
      <c r="BLS151" s="86"/>
      <c r="BLT151" s="86"/>
      <c r="BLU151" s="86"/>
      <c r="BLV151" s="86"/>
      <c r="BLW151" s="86"/>
      <c r="BLX151" s="86"/>
      <c r="BLY151" s="86"/>
      <c r="BLZ151" s="86"/>
      <c r="BMA151" s="86"/>
      <c r="BMB151" s="86"/>
      <c r="BMC151" s="86"/>
      <c r="BMD151" s="86"/>
      <c r="BME151" s="86"/>
      <c r="BMF151" s="86"/>
      <c r="BMG151" s="86"/>
      <c r="BMH151" s="86"/>
      <c r="BMI151" s="86"/>
      <c r="BMJ151" s="86"/>
      <c r="BMK151" s="86"/>
      <c r="BML151" s="86"/>
      <c r="BMM151" s="86"/>
      <c r="BMN151" s="86"/>
      <c r="BMO151" s="86"/>
      <c r="BMP151" s="86"/>
      <c r="BMQ151" s="86"/>
      <c r="BMR151" s="86"/>
      <c r="BMS151" s="86"/>
      <c r="BMT151" s="86"/>
      <c r="BMU151" s="86"/>
      <c r="BMV151" s="86"/>
      <c r="BMW151" s="86"/>
      <c r="BMX151" s="86"/>
      <c r="BMY151" s="86"/>
      <c r="BMZ151" s="86"/>
      <c r="BNA151" s="86"/>
      <c r="BNB151" s="86"/>
      <c r="BNC151" s="86"/>
      <c r="BND151" s="86"/>
      <c r="BNE151" s="86"/>
      <c r="BNF151" s="86"/>
      <c r="BNG151" s="86"/>
      <c r="BNH151" s="86"/>
      <c r="BNI151" s="86"/>
      <c r="BNJ151" s="86"/>
      <c r="BNK151" s="86"/>
      <c r="BNL151" s="86"/>
      <c r="BNM151" s="86"/>
      <c r="BNN151" s="86"/>
      <c r="BNO151" s="86"/>
      <c r="BNP151" s="86"/>
      <c r="BNQ151" s="86"/>
      <c r="BNR151" s="86"/>
      <c r="BNS151" s="86"/>
      <c r="BNT151" s="86"/>
      <c r="BNU151" s="86"/>
      <c r="BNV151" s="86"/>
      <c r="BNW151" s="86"/>
      <c r="BNX151" s="86"/>
      <c r="BNY151" s="86"/>
      <c r="BNZ151" s="86"/>
      <c r="BOA151" s="86"/>
      <c r="BOB151" s="86"/>
      <c r="BOC151" s="86"/>
      <c r="BOD151" s="86"/>
      <c r="BOE151" s="86"/>
      <c r="BOF151" s="86"/>
      <c r="BOG151" s="86"/>
      <c r="BOH151" s="86"/>
      <c r="BOI151" s="86"/>
      <c r="BOJ151" s="86"/>
      <c r="BOK151" s="86"/>
      <c r="BOL151" s="86"/>
      <c r="BOM151" s="86"/>
      <c r="BON151" s="86"/>
      <c r="BOO151" s="86"/>
      <c r="BOP151" s="86"/>
      <c r="BOQ151" s="86"/>
      <c r="BOR151" s="86"/>
      <c r="BOS151" s="86"/>
      <c r="BOT151" s="86"/>
      <c r="BOU151" s="86"/>
      <c r="BOV151" s="86"/>
      <c r="BOW151" s="86"/>
      <c r="BOX151" s="86"/>
      <c r="BOY151" s="86"/>
      <c r="BOZ151" s="86"/>
      <c r="BPA151" s="86"/>
      <c r="BPB151" s="86"/>
      <c r="BPC151" s="86"/>
      <c r="BPD151" s="86"/>
      <c r="BPE151" s="86"/>
      <c r="BPF151" s="86"/>
      <c r="BPG151" s="86"/>
      <c r="BPH151" s="86"/>
      <c r="BPI151" s="86"/>
      <c r="BPJ151" s="86"/>
      <c r="BPK151" s="86"/>
      <c r="BPL151" s="86"/>
      <c r="BPM151" s="86"/>
      <c r="BPN151" s="86"/>
      <c r="BPO151" s="86"/>
      <c r="BPP151" s="86"/>
      <c r="BPQ151" s="86"/>
      <c r="BPR151" s="86"/>
      <c r="BPS151" s="86"/>
      <c r="BPT151" s="86"/>
      <c r="BPU151" s="86"/>
      <c r="BPV151" s="86"/>
      <c r="BPW151" s="86"/>
      <c r="BPX151" s="86"/>
      <c r="BPY151" s="86"/>
      <c r="BPZ151" s="86"/>
      <c r="BQA151" s="86"/>
      <c r="BQH151" s="86"/>
      <c r="BQI151" s="86"/>
      <c r="BQJ151" s="86"/>
      <c r="BQK151" s="86"/>
      <c r="BQL151" s="86"/>
      <c r="BQM151" s="86"/>
      <c r="BQN151" s="86"/>
      <c r="BQO151" s="86"/>
      <c r="BQP151" s="86"/>
      <c r="BQQ151" s="86"/>
      <c r="BQR151" s="86"/>
      <c r="BQS151" s="86"/>
      <c r="BQT151" s="86"/>
      <c r="BQU151" s="86"/>
      <c r="BQV151" s="86"/>
      <c r="BQW151" s="86"/>
      <c r="BQX151" s="86"/>
      <c r="BQY151" s="86"/>
      <c r="BQZ151" s="86"/>
      <c r="BRA151" s="86"/>
      <c r="BRB151" s="86"/>
      <c r="BRC151" s="86"/>
      <c r="BRD151" s="86"/>
      <c r="BRE151" s="86"/>
      <c r="BRF151" s="86"/>
      <c r="BRG151" s="86"/>
      <c r="BRH151" s="86"/>
      <c r="BRI151" s="86"/>
      <c r="BRJ151" s="86"/>
      <c r="BRK151" s="86"/>
      <c r="BRL151" s="86"/>
      <c r="BRM151" s="86"/>
      <c r="BRN151" s="86"/>
      <c r="BRO151" s="86"/>
      <c r="BRP151" s="86"/>
      <c r="BRQ151" s="86"/>
      <c r="BRR151" s="86"/>
      <c r="BRS151" s="86"/>
      <c r="BRT151" s="86"/>
      <c r="BRU151" s="86"/>
      <c r="BRV151" s="86"/>
      <c r="BRW151" s="86"/>
      <c r="BRX151" s="86"/>
      <c r="BRY151" s="86"/>
      <c r="BRZ151" s="86"/>
      <c r="BSA151" s="86"/>
      <c r="BSB151" s="86"/>
      <c r="BSC151" s="86"/>
      <c r="BSD151" s="86"/>
      <c r="BSE151" s="86"/>
      <c r="BSF151" s="86"/>
      <c r="BSG151" s="86"/>
      <c r="BSH151" s="86"/>
      <c r="BSI151" s="86"/>
      <c r="BSJ151" s="86"/>
      <c r="BSK151" s="86"/>
      <c r="BSL151" s="86"/>
      <c r="BSM151" s="86"/>
      <c r="BSN151" s="86"/>
      <c r="BSO151" s="86"/>
      <c r="BSP151" s="86"/>
      <c r="BSQ151" s="86"/>
      <c r="BSR151" s="86"/>
      <c r="BSS151" s="86"/>
      <c r="BST151" s="86"/>
      <c r="BSU151" s="86"/>
      <c r="BSV151" s="86"/>
      <c r="BSW151" s="86"/>
      <c r="BSX151" s="86"/>
      <c r="BSY151" s="86"/>
      <c r="BSZ151" s="86"/>
      <c r="BTA151" s="86"/>
      <c r="BTB151" s="86"/>
      <c r="BTC151" s="86"/>
      <c r="BTD151" s="86"/>
      <c r="BTE151" s="86"/>
      <c r="BTF151" s="86"/>
      <c r="BTG151" s="86"/>
      <c r="BTH151" s="86"/>
      <c r="BTI151" s="86"/>
      <c r="BTJ151" s="86"/>
      <c r="BTK151" s="86"/>
      <c r="BTL151" s="86"/>
      <c r="BTM151" s="86"/>
      <c r="BTN151" s="86"/>
      <c r="BTO151" s="86"/>
      <c r="BTP151" s="86"/>
      <c r="BTQ151" s="86"/>
      <c r="BTR151" s="86"/>
      <c r="BTS151" s="86"/>
      <c r="BTT151" s="86"/>
      <c r="BTU151" s="86"/>
      <c r="BTV151" s="86"/>
      <c r="BTW151" s="86"/>
      <c r="BTX151" s="86"/>
      <c r="BTY151" s="86"/>
      <c r="BTZ151" s="86"/>
      <c r="BUA151" s="86"/>
      <c r="BUB151" s="86"/>
      <c r="BUC151" s="86"/>
      <c r="BUD151" s="86"/>
      <c r="BUE151" s="86"/>
      <c r="BUF151" s="86"/>
      <c r="BUG151" s="86"/>
      <c r="BUH151" s="86"/>
      <c r="BUI151" s="86"/>
      <c r="BUJ151" s="86"/>
      <c r="BUK151" s="86"/>
      <c r="BUL151" s="86"/>
      <c r="BUM151" s="86"/>
      <c r="BUN151" s="86"/>
      <c r="BUO151" s="86"/>
      <c r="BUP151" s="86"/>
      <c r="BUQ151" s="86"/>
      <c r="BUR151" s="86"/>
      <c r="BUS151" s="86"/>
      <c r="BUT151" s="86"/>
      <c r="BUU151" s="86"/>
      <c r="BUV151" s="86"/>
      <c r="BUW151" s="86"/>
      <c r="BUX151" s="86"/>
      <c r="BUY151" s="86"/>
      <c r="BUZ151" s="86"/>
      <c r="BVA151" s="86"/>
      <c r="BVB151" s="86"/>
      <c r="BVC151" s="86"/>
      <c r="BVD151" s="86"/>
      <c r="BVE151" s="86"/>
      <c r="BVF151" s="86"/>
      <c r="BVG151" s="86"/>
      <c r="BVH151" s="86"/>
      <c r="BVI151" s="86"/>
      <c r="BVJ151" s="86"/>
      <c r="BVK151" s="86"/>
      <c r="BVL151" s="86"/>
      <c r="BVM151" s="86"/>
      <c r="BVN151" s="86"/>
      <c r="BVO151" s="86"/>
      <c r="BVP151" s="86"/>
      <c r="BVQ151" s="86"/>
      <c r="BVR151" s="86"/>
      <c r="BVS151" s="86"/>
      <c r="BVT151" s="86"/>
      <c r="BVU151" s="86"/>
      <c r="BVV151" s="86"/>
      <c r="BVW151" s="86"/>
      <c r="BVX151" s="86"/>
      <c r="BVY151" s="86"/>
      <c r="BVZ151" s="86"/>
      <c r="BWA151" s="86"/>
      <c r="BWB151" s="86"/>
      <c r="BWC151" s="86"/>
      <c r="BWD151" s="86"/>
      <c r="BWE151" s="86"/>
      <c r="BWF151" s="86"/>
      <c r="BWG151" s="86"/>
      <c r="BWH151" s="86"/>
      <c r="BWI151" s="86"/>
      <c r="BWJ151" s="86"/>
      <c r="BWK151" s="86"/>
      <c r="BWL151" s="86"/>
      <c r="BWM151" s="86"/>
      <c r="BWN151" s="86"/>
      <c r="BWO151" s="86"/>
      <c r="BWP151" s="86"/>
      <c r="BWQ151" s="86"/>
      <c r="BWR151" s="86"/>
      <c r="BWS151" s="86"/>
      <c r="BWT151" s="86"/>
      <c r="BWU151" s="86"/>
      <c r="BWV151" s="86"/>
      <c r="BWW151" s="86"/>
      <c r="BWX151" s="86"/>
      <c r="BWY151" s="86"/>
      <c r="BWZ151" s="86"/>
      <c r="BXA151" s="86"/>
      <c r="BXB151" s="86"/>
      <c r="BXC151" s="86"/>
      <c r="BXD151" s="86"/>
      <c r="BXE151" s="86"/>
      <c r="BXF151" s="86"/>
      <c r="BXG151" s="86"/>
      <c r="BXH151" s="86"/>
      <c r="BXI151" s="86"/>
      <c r="BXJ151" s="86"/>
      <c r="BXK151" s="86"/>
      <c r="BXL151" s="86"/>
      <c r="BXM151" s="86"/>
      <c r="BXN151" s="86"/>
      <c r="BXO151" s="86"/>
      <c r="BXP151" s="86"/>
      <c r="BXQ151" s="86"/>
      <c r="BXR151" s="86"/>
      <c r="BXS151" s="86"/>
      <c r="BXT151" s="86"/>
      <c r="BXU151" s="86"/>
      <c r="BXV151" s="86"/>
      <c r="BXW151" s="86"/>
      <c r="BXX151" s="86"/>
      <c r="BXY151" s="86"/>
      <c r="BXZ151" s="86"/>
      <c r="BYA151" s="86"/>
      <c r="BYB151" s="86"/>
      <c r="BYC151" s="86"/>
      <c r="BYD151" s="86"/>
      <c r="BYE151" s="86"/>
      <c r="BYF151" s="86"/>
      <c r="BYG151" s="86"/>
      <c r="BYH151" s="86"/>
      <c r="BYI151" s="86"/>
      <c r="BYJ151" s="86"/>
      <c r="BYK151" s="86"/>
      <c r="BYL151" s="86"/>
      <c r="BYM151" s="86"/>
      <c r="BYN151" s="86"/>
      <c r="BYO151" s="86"/>
      <c r="BYP151" s="86"/>
      <c r="BYQ151" s="86"/>
      <c r="BYR151" s="86"/>
      <c r="BYS151" s="86"/>
      <c r="BYT151" s="86"/>
      <c r="BYU151" s="86"/>
      <c r="BYV151" s="86"/>
      <c r="BYW151" s="86"/>
      <c r="BYX151" s="86"/>
      <c r="BYY151" s="86"/>
      <c r="BYZ151" s="86"/>
      <c r="BZA151" s="86"/>
      <c r="BZB151" s="86"/>
      <c r="BZC151" s="86"/>
      <c r="BZD151" s="86"/>
      <c r="BZE151" s="86"/>
      <c r="BZF151" s="86"/>
      <c r="BZG151" s="86"/>
      <c r="BZH151" s="86"/>
      <c r="BZI151" s="86"/>
      <c r="BZJ151" s="86"/>
      <c r="BZK151" s="86"/>
      <c r="BZL151" s="86"/>
      <c r="BZM151" s="86"/>
      <c r="BZN151" s="86"/>
      <c r="BZO151" s="86"/>
      <c r="BZP151" s="86"/>
      <c r="BZQ151" s="86"/>
      <c r="BZR151" s="86"/>
      <c r="BZS151" s="86"/>
      <c r="BZT151" s="86"/>
      <c r="BZU151" s="86"/>
      <c r="BZV151" s="86"/>
      <c r="BZW151" s="86"/>
      <c r="CAD151" s="86"/>
      <c r="CAE151" s="86"/>
      <c r="CAF151" s="86"/>
      <c r="CAG151" s="86"/>
      <c r="CAH151" s="86"/>
      <c r="CAI151" s="86"/>
      <c r="CAJ151" s="86"/>
      <c r="CAK151" s="86"/>
      <c r="CAL151" s="86"/>
      <c r="CAM151" s="86"/>
      <c r="CAN151" s="86"/>
      <c r="CAO151" s="86"/>
      <c r="CAP151" s="86"/>
      <c r="CAQ151" s="86"/>
      <c r="CAR151" s="86"/>
      <c r="CAS151" s="86"/>
      <c r="CAT151" s="86"/>
      <c r="CAU151" s="86"/>
      <c r="CAV151" s="86"/>
      <c r="CAW151" s="86"/>
      <c r="CAX151" s="86"/>
      <c r="CAY151" s="86"/>
      <c r="CAZ151" s="86"/>
      <c r="CBA151" s="86"/>
      <c r="CBB151" s="86"/>
      <c r="CBC151" s="86"/>
      <c r="CBD151" s="86"/>
      <c r="CBE151" s="86"/>
      <c r="CBF151" s="86"/>
      <c r="CBG151" s="86"/>
      <c r="CBH151" s="86"/>
      <c r="CBI151" s="86"/>
      <c r="CBJ151" s="86"/>
      <c r="CBK151" s="86"/>
      <c r="CBL151" s="86"/>
      <c r="CBM151" s="86"/>
      <c r="CBN151" s="86"/>
      <c r="CBO151" s="86"/>
      <c r="CBP151" s="86"/>
      <c r="CBQ151" s="86"/>
      <c r="CBR151" s="86"/>
      <c r="CBS151" s="86"/>
      <c r="CBT151" s="86"/>
      <c r="CBU151" s="86"/>
      <c r="CBV151" s="86"/>
      <c r="CBW151" s="86"/>
      <c r="CBX151" s="86"/>
      <c r="CBY151" s="86"/>
      <c r="CBZ151" s="86"/>
      <c r="CCA151" s="86"/>
      <c r="CCB151" s="86"/>
      <c r="CCC151" s="86"/>
      <c r="CCD151" s="86"/>
      <c r="CCE151" s="86"/>
      <c r="CCF151" s="86"/>
      <c r="CCG151" s="86"/>
      <c r="CCH151" s="86"/>
      <c r="CCI151" s="86"/>
      <c r="CCJ151" s="86"/>
      <c r="CCK151" s="86"/>
      <c r="CCL151" s="86"/>
      <c r="CCM151" s="86"/>
      <c r="CCN151" s="86"/>
      <c r="CCO151" s="86"/>
      <c r="CCP151" s="86"/>
      <c r="CCQ151" s="86"/>
      <c r="CCR151" s="86"/>
      <c r="CCS151" s="86"/>
      <c r="CCT151" s="86"/>
      <c r="CCU151" s="86"/>
      <c r="CCV151" s="86"/>
      <c r="CCW151" s="86"/>
      <c r="CCX151" s="86"/>
      <c r="CCY151" s="86"/>
      <c r="CCZ151" s="86"/>
      <c r="CDA151" s="86"/>
      <c r="CDB151" s="86"/>
      <c r="CDC151" s="86"/>
      <c r="CDD151" s="86"/>
      <c r="CDE151" s="86"/>
      <c r="CDF151" s="86"/>
      <c r="CDG151" s="86"/>
      <c r="CDH151" s="86"/>
      <c r="CDI151" s="86"/>
      <c r="CDJ151" s="86"/>
      <c r="CDK151" s="86"/>
      <c r="CDL151" s="86"/>
      <c r="CDM151" s="86"/>
      <c r="CDN151" s="86"/>
      <c r="CDO151" s="86"/>
      <c r="CDP151" s="86"/>
      <c r="CDQ151" s="86"/>
      <c r="CDR151" s="86"/>
      <c r="CDS151" s="86"/>
      <c r="CDT151" s="86"/>
      <c r="CDU151" s="86"/>
      <c r="CDV151" s="86"/>
      <c r="CDW151" s="86"/>
      <c r="CDX151" s="86"/>
      <c r="CDY151" s="86"/>
      <c r="CDZ151" s="86"/>
      <c r="CEA151" s="86"/>
      <c r="CEB151" s="86"/>
      <c r="CEC151" s="86"/>
      <c r="CED151" s="86"/>
      <c r="CEE151" s="86"/>
      <c r="CEF151" s="86"/>
      <c r="CEG151" s="86"/>
      <c r="CEH151" s="86"/>
      <c r="CEI151" s="86"/>
      <c r="CEJ151" s="86"/>
      <c r="CEK151" s="86"/>
      <c r="CEL151" s="86"/>
      <c r="CEM151" s="86"/>
      <c r="CEN151" s="86"/>
      <c r="CEO151" s="86"/>
      <c r="CEP151" s="86"/>
      <c r="CEQ151" s="86"/>
      <c r="CER151" s="86"/>
      <c r="CES151" s="86"/>
      <c r="CET151" s="86"/>
      <c r="CEU151" s="86"/>
      <c r="CEV151" s="86"/>
      <c r="CEW151" s="86"/>
      <c r="CEX151" s="86"/>
      <c r="CEY151" s="86"/>
      <c r="CEZ151" s="86"/>
      <c r="CFA151" s="86"/>
      <c r="CFB151" s="86"/>
      <c r="CFC151" s="86"/>
      <c r="CFD151" s="86"/>
      <c r="CFE151" s="86"/>
      <c r="CFF151" s="86"/>
      <c r="CFG151" s="86"/>
      <c r="CFH151" s="86"/>
      <c r="CFI151" s="86"/>
      <c r="CFJ151" s="86"/>
      <c r="CFK151" s="86"/>
      <c r="CFL151" s="86"/>
      <c r="CFM151" s="86"/>
      <c r="CFN151" s="86"/>
      <c r="CFO151" s="86"/>
      <c r="CFP151" s="86"/>
      <c r="CFQ151" s="86"/>
      <c r="CFR151" s="86"/>
      <c r="CFS151" s="86"/>
      <c r="CFT151" s="86"/>
      <c r="CFU151" s="86"/>
      <c r="CFV151" s="86"/>
      <c r="CFW151" s="86"/>
      <c r="CFX151" s="86"/>
      <c r="CFY151" s="86"/>
      <c r="CFZ151" s="86"/>
      <c r="CGA151" s="86"/>
      <c r="CGB151" s="86"/>
      <c r="CGC151" s="86"/>
      <c r="CGD151" s="86"/>
      <c r="CGE151" s="86"/>
      <c r="CGF151" s="86"/>
      <c r="CGG151" s="86"/>
      <c r="CGH151" s="86"/>
      <c r="CGI151" s="86"/>
      <c r="CGJ151" s="86"/>
      <c r="CGK151" s="86"/>
      <c r="CGL151" s="86"/>
      <c r="CGM151" s="86"/>
      <c r="CGN151" s="86"/>
      <c r="CGO151" s="86"/>
      <c r="CGP151" s="86"/>
      <c r="CGQ151" s="86"/>
      <c r="CGR151" s="86"/>
      <c r="CGS151" s="86"/>
      <c r="CGT151" s="86"/>
      <c r="CGU151" s="86"/>
      <c r="CGV151" s="86"/>
      <c r="CGW151" s="86"/>
      <c r="CGX151" s="86"/>
      <c r="CGY151" s="86"/>
      <c r="CGZ151" s="86"/>
      <c r="CHA151" s="86"/>
      <c r="CHB151" s="86"/>
      <c r="CHC151" s="86"/>
      <c r="CHD151" s="86"/>
      <c r="CHE151" s="86"/>
      <c r="CHF151" s="86"/>
      <c r="CHG151" s="86"/>
      <c r="CHH151" s="86"/>
      <c r="CHI151" s="86"/>
      <c r="CHJ151" s="86"/>
      <c r="CHK151" s="86"/>
      <c r="CHL151" s="86"/>
      <c r="CHM151" s="86"/>
      <c r="CHN151" s="86"/>
      <c r="CHO151" s="86"/>
      <c r="CHP151" s="86"/>
      <c r="CHQ151" s="86"/>
      <c r="CHR151" s="86"/>
      <c r="CHS151" s="86"/>
      <c r="CHT151" s="86"/>
      <c r="CHU151" s="86"/>
      <c r="CHV151" s="86"/>
      <c r="CHW151" s="86"/>
      <c r="CHX151" s="86"/>
      <c r="CHY151" s="86"/>
      <c r="CHZ151" s="86"/>
      <c r="CIA151" s="86"/>
      <c r="CIB151" s="86"/>
      <c r="CIC151" s="86"/>
      <c r="CID151" s="86"/>
      <c r="CIE151" s="86"/>
      <c r="CIF151" s="86"/>
      <c r="CIG151" s="86"/>
      <c r="CIH151" s="86"/>
      <c r="CII151" s="86"/>
      <c r="CIJ151" s="86"/>
      <c r="CIK151" s="86"/>
      <c r="CIL151" s="86"/>
      <c r="CIM151" s="86"/>
      <c r="CIN151" s="86"/>
      <c r="CIO151" s="86"/>
      <c r="CIP151" s="86"/>
      <c r="CIQ151" s="86"/>
      <c r="CIR151" s="86"/>
      <c r="CIS151" s="86"/>
      <c r="CIT151" s="86"/>
      <c r="CIU151" s="86"/>
      <c r="CIV151" s="86"/>
      <c r="CIW151" s="86"/>
      <c r="CIX151" s="86"/>
      <c r="CIY151" s="86"/>
      <c r="CIZ151" s="86"/>
      <c r="CJA151" s="86"/>
      <c r="CJB151" s="86"/>
      <c r="CJC151" s="86"/>
      <c r="CJD151" s="86"/>
      <c r="CJE151" s="86"/>
      <c r="CJF151" s="86"/>
      <c r="CJG151" s="86"/>
      <c r="CJH151" s="86"/>
      <c r="CJI151" s="86"/>
      <c r="CJJ151" s="86"/>
      <c r="CJK151" s="86"/>
      <c r="CJL151" s="86"/>
      <c r="CJM151" s="86"/>
      <c r="CJN151" s="86"/>
      <c r="CJO151" s="86"/>
      <c r="CJP151" s="86"/>
      <c r="CJQ151" s="86"/>
      <c r="CJR151" s="86"/>
      <c r="CJS151" s="86"/>
      <c r="CJZ151" s="86"/>
      <c r="CKA151" s="86"/>
      <c r="CKB151" s="86"/>
      <c r="CKC151" s="86"/>
      <c r="CKD151" s="86"/>
      <c r="CKE151" s="86"/>
      <c r="CKF151" s="86"/>
      <c r="CKG151" s="86"/>
      <c r="CKH151" s="86"/>
      <c r="CKI151" s="86"/>
      <c r="CKJ151" s="86"/>
      <c r="CKK151" s="86"/>
      <c r="CKL151" s="86"/>
      <c r="CKM151" s="86"/>
      <c r="CKN151" s="86"/>
      <c r="CKO151" s="86"/>
      <c r="CKP151" s="86"/>
      <c r="CKQ151" s="86"/>
      <c r="CKR151" s="86"/>
      <c r="CKS151" s="86"/>
      <c r="CKT151" s="86"/>
      <c r="CKU151" s="86"/>
      <c r="CKV151" s="86"/>
      <c r="CKW151" s="86"/>
      <c r="CKX151" s="86"/>
      <c r="CKY151" s="86"/>
      <c r="CKZ151" s="86"/>
      <c r="CLA151" s="86"/>
      <c r="CLB151" s="86"/>
      <c r="CLC151" s="86"/>
      <c r="CLD151" s="86"/>
      <c r="CLE151" s="86"/>
      <c r="CLF151" s="86"/>
      <c r="CLG151" s="86"/>
      <c r="CLH151" s="86"/>
      <c r="CLI151" s="86"/>
      <c r="CLJ151" s="86"/>
      <c r="CLK151" s="86"/>
      <c r="CLL151" s="86"/>
      <c r="CLM151" s="86"/>
      <c r="CLN151" s="86"/>
      <c r="CLO151" s="86"/>
      <c r="CLP151" s="86"/>
      <c r="CLQ151" s="86"/>
      <c r="CLR151" s="86"/>
      <c r="CLS151" s="86"/>
      <c r="CLT151" s="86"/>
      <c r="CLU151" s="86"/>
      <c r="CLV151" s="86"/>
      <c r="CLW151" s="86"/>
      <c r="CLX151" s="86"/>
      <c r="CLY151" s="86"/>
      <c r="CLZ151" s="86"/>
      <c r="CMA151" s="86"/>
      <c r="CMB151" s="86"/>
      <c r="CMC151" s="86"/>
      <c r="CMD151" s="86"/>
      <c r="CME151" s="86"/>
      <c r="CMF151" s="86"/>
      <c r="CMG151" s="86"/>
      <c r="CMH151" s="86"/>
      <c r="CMI151" s="86"/>
      <c r="CMJ151" s="86"/>
      <c r="CMK151" s="86"/>
      <c r="CML151" s="86"/>
      <c r="CMM151" s="86"/>
      <c r="CMN151" s="86"/>
      <c r="CMO151" s="86"/>
      <c r="CMP151" s="86"/>
      <c r="CMQ151" s="86"/>
      <c r="CMR151" s="86"/>
      <c r="CMS151" s="86"/>
      <c r="CMT151" s="86"/>
      <c r="CMU151" s="86"/>
      <c r="CMV151" s="86"/>
      <c r="CMW151" s="86"/>
      <c r="CMX151" s="86"/>
      <c r="CMY151" s="86"/>
      <c r="CMZ151" s="86"/>
      <c r="CNA151" s="86"/>
      <c r="CNB151" s="86"/>
      <c r="CNC151" s="86"/>
      <c r="CND151" s="86"/>
      <c r="CNE151" s="86"/>
      <c r="CNF151" s="86"/>
      <c r="CNG151" s="86"/>
      <c r="CNH151" s="86"/>
      <c r="CNI151" s="86"/>
      <c r="CNJ151" s="86"/>
      <c r="CNK151" s="86"/>
      <c r="CNL151" s="86"/>
      <c r="CNM151" s="86"/>
      <c r="CNN151" s="86"/>
      <c r="CNO151" s="86"/>
      <c r="CNP151" s="86"/>
      <c r="CNQ151" s="86"/>
      <c r="CNR151" s="86"/>
      <c r="CNS151" s="86"/>
      <c r="CNT151" s="86"/>
      <c r="CNU151" s="86"/>
      <c r="CNV151" s="86"/>
      <c r="CNW151" s="86"/>
      <c r="CNX151" s="86"/>
      <c r="CNY151" s="86"/>
      <c r="CNZ151" s="86"/>
      <c r="COA151" s="86"/>
      <c r="COB151" s="86"/>
      <c r="COC151" s="86"/>
      <c r="COD151" s="86"/>
      <c r="COE151" s="86"/>
      <c r="COF151" s="86"/>
      <c r="COG151" s="86"/>
      <c r="COH151" s="86"/>
      <c r="COI151" s="86"/>
      <c r="COJ151" s="86"/>
      <c r="COK151" s="86"/>
      <c r="COL151" s="86"/>
      <c r="COM151" s="86"/>
      <c r="CON151" s="86"/>
      <c r="COO151" s="86"/>
      <c r="COP151" s="86"/>
      <c r="COQ151" s="86"/>
      <c r="COR151" s="86"/>
      <c r="COS151" s="86"/>
      <c r="COT151" s="86"/>
      <c r="COU151" s="86"/>
      <c r="COV151" s="86"/>
      <c r="COW151" s="86"/>
      <c r="COX151" s="86"/>
      <c r="COY151" s="86"/>
      <c r="COZ151" s="86"/>
      <c r="CPA151" s="86"/>
      <c r="CPB151" s="86"/>
      <c r="CPC151" s="86"/>
      <c r="CPD151" s="86"/>
      <c r="CPE151" s="86"/>
      <c r="CPF151" s="86"/>
      <c r="CPG151" s="86"/>
      <c r="CPH151" s="86"/>
      <c r="CPI151" s="86"/>
      <c r="CPJ151" s="86"/>
      <c r="CPK151" s="86"/>
      <c r="CPL151" s="86"/>
      <c r="CPM151" s="86"/>
      <c r="CPN151" s="86"/>
      <c r="CPO151" s="86"/>
      <c r="CPP151" s="86"/>
      <c r="CPQ151" s="86"/>
      <c r="CPR151" s="86"/>
      <c r="CPS151" s="86"/>
      <c r="CPT151" s="86"/>
      <c r="CPU151" s="86"/>
      <c r="CPV151" s="86"/>
      <c r="CPW151" s="86"/>
      <c r="CPX151" s="86"/>
      <c r="CPY151" s="86"/>
      <c r="CPZ151" s="86"/>
      <c r="CQA151" s="86"/>
      <c r="CQB151" s="86"/>
      <c r="CQC151" s="86"/>
      <c r="CQD151" s="86"/>
      <c r="CQE151" s="86"/>
      <c r="CQF151" s="86"/>
      <c r="CQG151" s="86"/>
      <c r="CQH151" s="86"/>
      <c r="CQI151" s="86"/>
      <c r="CQJ151" s="86"/>
      <c r="CQK151" s="86"/>
      <c r="CQL151" s="86"/>
      <c r="CQM151" s="86"/>
      <c r="CQN151" s="86"/>
      <c r="CQO151" s="86"/>
      <c r="CQP151" s="86"/>
      <c r="CQQ151" s="86"/>
      <c r="CQR151" s="86"/>
      <c r="CQS151" s="86"/>
      <c r="CQT151" s="86"/>
      <c r="CQU151" s="86"/>
      <c r="CQV151" s="86"/>
      <c r="CQW151" s="86"/>
      <c r="CQX151" s="86"/>
      <c r="CQY151" s="86"/>
      <c r="CQZ151" s="86"/>
      <c r="CRA151" s="86"/>
      <c r="CRB151" s="86"/>
      <c r="CRC151" s="86"/>
      <c r="CRD151" s="86"/>
      <c r="CRE151" s="86"/>
      <c r="CRF151" s="86"/>
      <c r="CRG151" s="86"/>
      <c r="CRH151" s="86"/>
      <c r="CRI151" s="86"/>
      <c r="CRJ151" s="86"/>
      <c r="CRK151" s="86"/>
      <c r="CRL151" s="86"/>
      <c r="CRM151" s="86"/>
      <c r="CRN151" s="86"/>
      <c r="CRO151" s="86"/>
      <c r="CRP151" s="86"/>
      <c r="CRQ151" s="86"/>
      <c r="CRR151" s="86"/>
      <c r="CRS151" s="86"/>
      <c r="CRT151" s="86"/>
      <c r="CRU151" s="86"/>
      <c r="CRV151" s="86"/>
      <c r="CRW151" s="86"/>
      <c r="CRX151" s="86"/>
      <c r="CRY151" s="86"/>
      <c r="CRZ151" s="86"/>
      <c r="CSA151" s="86"/>
      <c r="CSB151" s="86"/>
      <c r="CSC151" s="86"/>
      <c r="CSD151" s="86"/>
      <c r="CSE151" s="86"/>
      <c r="CSF151" s="86"/>
      <c r="CSG151" s="86"/>
      <c r="CSH151" s="86"/>
      <c r="CSI151" s="86"/>
      <c r="CSJ151" s="86"/>
      <c r="CSK151" s="86"/>
      <c r="CSL151" s="86"/>
      <c r="CSM151" s="86"/>
      <c r="CSN151" s="86"/>
      <c r="CSO151" s="86"/>
      <c r="CSP151" s="86"/>
      <c r="CSQ151" s="86"/>
      <c r="CSR151" s="86"/>
      <c r="CSS151" s="86"/>
      <c r="CST151" s="86"/>
      <c r="CSU151" s="86"/>
      <c r="CSV151" s="86"/>
      <c r="CSW151" s="86"/>
      <c r="CSX151" s="86"/>
      <c r="CSY151" s="86"/>
      <c r="CSZ151" s="86"/>
      <c r="CTA151" s="86"/>
      <c r="CTB151" s="86"/>
      <c r="CTC151" s="86"/>
      <c r="CTD151" s="86"/>
      <c r="CTE151" s="86"/>
      <c r="CTF151" s="86"/>
      <c r="CTG151" s="86"/>
      <c r="CTH151" s="86"/>
      <c r="CTI151" s="86"/>
      <c r="CTJ151" s="86"/>
      <c r="CTK151" s="86"/>
      <c r="CTL151" s="86"/>
      <c r="CTM151" s="86"/>
      <c r="CTN151" s="86"/>
      <c r="CTO151" s="86"/>
      <c r="CTV151" s="86"/>
      <c r="CTW151" s="86"/>
      <c r="CTX151" s="86"/>
      <c r="CTY151" s="86"/>
      <c r="CTZ151" s="86"/>
      <c r="CUA151" s="86"/>
      <c r="CUB151" s="86"/>
      <c r="CUC151" s="86"/>
      <c r="CUD151" s="86"/>
      <c r="CUE151" s="86"/>
      <c r="CUF151" s="86"/>
      <c r="CUG151" s="86"/>
      <c r="CUH151" s="86"/>
      <c r="CUI151" s="86"/>
      <c r="CUJ151" s="86"/>
      <c r="CUK151" s="86"/>
      <c r="CUL151" s="86"/>
      <c r="CUM151" s="86"/>
      <c r="CUN151" s="86"/>
      <c r="CUO151" s="86"/>
      <c r="CUP151" s="86"/>
      <c r="CUQ151" s="86"/>
      <c r="CUR151" s="86"/>
      <c r="CUS151" s="86"/>
      <c r="CUT151" s="86"/>
      <c r="CUU151" s="86"/>
      <c r="CUV151" s="86"/>
      <c r="CUW151" s="86"/>
      <c r="CUX151" s="86"/>
      <c r="CUY151" s="86"/>
      <c r="CUZ151" s="86"/>
      <c r="CVA151" s="86"/>
      <c r="CVB151" s="86"/>
      <c r="CVC151" s="86"/>
      <c r="CVD151" s="86"/>
      <c r="CVE151" s="86"/>
      <c r="CVF151" s="86"/>
      <c r="CVG151" s="86"/>
      <c r="CVH151" s="86"/>
      <c r="CVI151" s="86"/>
      <c r="CVJ151" s="86"/>
      <c r="CVK151" s="86"/>
      <c r="CVL151" s="86"/>
      <c r="CVM151" s="86"/>
      <c r="CVN151" s="86"/>
      <c r="CVO151" s="86"/>
      <c r="CVP151" s="86"/>
      <c r="CVQ151" s="86"/>
      <c r="CVR151" s="86"/>
      <c r="CVS151" s="86"/>
      <c r="CVT151" s="86"/>
      <c r="CVU151" s="86"/>
      <c r="CVV151" s="86"/>
      <c r="CVW151" s="86"/>
      <c r="CVX151" s="86"/>
      <c r="CVY151" s="86"/>
      <c r="CVZ151" s="86"/>
      <c r="CWA151" s="86"/>
      <c r="CWB151" s="86"/>
      <c r="CWC151" s="86"/>
      <c r="CWD151" s="86"/>
      <c r="CWE151" s="86"/>
      <c r="CWF151" s="86"/>
      <c r="CWG151" s="86"/>
      <c r="CWH151" s="86"/>
      <c r="CWI151" s="86"/>
      <c r="CWJ151" s="86"/>
      <c r="CWK151" s="86"/>
      <c r="CWL151" s="86"/>
      <c r="CWM151" s="86"/>
      <c r="CWN151" s="86"/>
      <c r="CWO151" s="86"/>
      <c r="CWP151" s="86"/>
      <c r="CWQ151" s="86"/>
      <c r="CWR151" s="86"/>
      <c r="CWS151" s="86"/>
      <c r="CWT151" s="86"/>
      <c r="CWU151" s="86"/>
      <c r="CWV151" s="86"/>
      <c r="CWW151" s="86"/>
      <c r="CWX151" s="86"/>
      <c r="CWY151" s="86"/>
      <c r="CWZ151" s="86"/>
      <c r="CXA151" s="86"/>
      <c r="CXB151" s="86"/>
      <c r="CXC151" s="86"/>
      <c r="CXD151" s="86"/>
      <c r="CXE151" s="86"/>
      <c r="CXF151" s="86"/>
      <c r="CXG151" s="86"/>
      <c r="CXH151" s="86"/>
      <c r="CXI151" s="86"/>
      <c r="CXJ151" s="86"/>
      <c r="CXK151" s="86"/>
      <c r="CXL151" s="86"/>
      <c r="CXM151" s="86"/>
      <c r="CXN151" s="86"/>
      <c r="CXO151" s="86"/>
      <c r="CXP151" s="86"/>
      <c r="CXQ151" s="86"/>
      <c r="CXR151" s="86"/>
      <c r="CXS151" s="86"/>
      <c r="CXT151" s="86"/>
      <c r="CXU151" s="86"/>
      <c r="CXV151" s="86"/>
      <c r="CXW151" s="86"/>
      <c r="CXX151" s="86"/>
      <c r="CXY151" s="86"/>
      <c r="CXZ151" s="86"/>
      <c r="CYA151" s="86"/>
      <c r="CYB151" s="86"/>
      <c r="CYC151" s="86"/>
      <c r="CYD151" s="86"/>
      <c r="CYE151" s="86"/>
      <c r="CYF151" s="86"/>
      <c r="CYG151" s="86"/>
      <c r="CYH151" s="86"/>
      <c r="CYI151" s="86"/>
      <c r="CYJ151" s="86"/>
      <c r="CYK151" s="86"/>
      <c r="CYL151" s="86"/>
      <c r="CYM151" s="86"/>
      <c r="CYN151" s="86"/>
      <c r="CYO151" s="86"/>
      <c r="CYP151" s="86"/>
      <c r="CYQ151" s="86"/>
      <c r="CYR151" s="86"/>
      <c r="CYS151" s="86"/>
      <c r="CYT151" s="86"/>
      <c r="CYU151" s="86"/>
      <c r="CYV151" s="86"/>
      <c r="CYW151" s="86"/>
      <c r="CYX151" s="86"/>
      <c r="CYY151" s="86"/>
      <c r="CYZ151" s="86"/>
      <c r="CZA151" s="86"/>
      <c r="CZB151" s="86"/>
      <c r="CZC151" s="86"/>
      <c r="CZD151" s="86"/>
      <c r="CZE151" s="86"/>
      <c r="CZF151" s="86"/>
      <c r="CZG151" s="86"/>
      <c r="CZH151" s="86"/>
      <c r="CZI151" s="86"/>
      <c r="CZJ151" s="86"/>
      <c r="CZK151" s="86"/>
      <c r="CZL151" s="86"/>
      <c r="CZM151" s="86"/>
      <c r="CZN151" s="86"/>
      <c r="CZO151" s="86"/>
      <c r="CZP151" s="86"/>
      <c r="CZQ151" s="86"/>
      <c r="CZR151" s="86"/>
      <c r="CZS151" s="86"/>
      <c r="CZT151" s="86"/>
      <c r="CZU151" s="86"/>
      <c r="CZV151" s="86"/>
      <c r="CZW151" s="86"/>
      <c r="CZX151" s="86"/>
      <c r="CZY151" s="86"/>
      <c r="CZZ151" s="86"/>
      <c r="DAA151" s="86"/>
      <c r="DAB151" s="86"/>
      <c r="DAC151" s="86"/>
      <c r="DAD151" s="86"/>
      <c r="DAE151" s="86"/>
      <c r="DAF151" s="86"/>
      <c r="DAG151" s="86"/>
      <c r="DAH151" s="86"/>
      <c r="DAI151" s="86"/>
      <c r="DAJ151" s="86"/>
      <c r="DAK151" s="86"/>
      <c r="DAL151" s="86"/>
      <c r="DAM151" s="86"/>
      <c r="DAN151" s="86"/>
      <c r="DAO151" s="86"/>
      <c r="DAP151" s="86"/>
      <c r="DAQ151" s="86"/>
      <c r="DAR151" s="86"/>
      <c r="DAS151" s="86"/>
      <c r="DAT151" s="86"/>
      <c r="DAU151" s="86"/>
      <c r="DAV151" s="86"/>
      <c r="DAW151" s="86"/>
      <c r="DAX151" s="86"/>
      <c r="DAY151" s="86"/>
      <c r="DAZ151" s="86"/>
      <c r="DBA151" s="86"/>
      <c r="DBB151" s="86"/>
      <c r="DBC151" s="86"/>
      <c r="DBD151" s="86"/>
      <c r="DBE151" s="86"/>
      <c r="DBF151" s="86"/>
      <c r="DBG151" s="86"/>
      <c r="DBH151" s="86"/>
      <c r="DBI151" s="86"/>
      <c r="DBJ151" s="86"/>
      <c r="DBK151" s="86"/>
      <c r="DBL151" s="86"/>
      <c r="DBM151" s="86"/>
      <c r="DBN151" s="86"/>
      <c r="DBO151" s="86"/>
      <c r="DBP151" s="86"/>
      <c r="DBQ151" s="86"/>
      <c r="DBR151" s="86"/>
      <c r="DBS151" s="86"/>
      <c r="DBT151" s="86"/>
      <c r="DBU151" s="86"/>
      <c r="DBV151" s="86"/>
      <c r="DBW151" s="86"/>
      <c r="DBX151" s="86"/>
      <c r="DBY151" s="86"/>
      <c r="DBZ151" s="86"/>
      <c r="DCA151" s="86"/>
      <c r="DCB151" s="86"/>
      <c r="DCC151" s="86"/>
      <c r="DCD151" s="86"/>
      <c r="DCE151" s="86"/>
      <c r="DCF151" s="86"/>
      <c r="DCG151" s="86"/>
      <c r="DCH151" s="86"/>
      <c r="DCI151" s="86"/>
      <c r="DCJ151" s="86"/>
      <c r="DCK151" s="86"/>
      <c r="DCL151" s="86"/>
      <c r="DCM151" s="86"/>
      <c r="DCN151" s="86"/>
      <c r="DCO151" s="86"/>
      <c r="DCP151" s="86"/>
      <c r="DCQ151" s="86"/>
      <c r="DCR151" s="86"/>
      <c r="DCS151" s="86"/>
      <c r="DCT151" s="86"/>
      <c r="DCU151" s="86"/>
      <c r="DCV151" s="86"/>
      <c r="DCW151" s="86"/>
      <c r="DCX151" s="86"/>
      <c r="DCY151" s="86"/>
      <c r="DCZ151" s="86"/>
      <c r="DDA151" s="86"/>
      <c r="DDB151" s="86"/>
      <c r="DDC151" s="86"/>
      <c r="DDD151" s="86"/>
      <c r="DDE151" s="86"/>
      <c r="DDF151" s="86"/>
      <c r="DDG151" s="86"/>
      <c r="DDH151" s="86"/>
      <c r="DDI151" s="86"/>
      <c r="DDJ151" s="86"/>
      <c r="DDK151" s="86"/>
      <c r="DDR151" s="86"/>
      <c r="DDS151" s="86"/>
      <c r="DDT151" s="86"/>
      <c r="DDU151" s="86"/>
      <c r="DDV151" s="86"/>
      <c r="DDW151" s="86"/>
      <c r="DDX151" s="86"/>
      <c r="DDY151" s="86"/>
      <c r="DDZ151" s="86"/>
      <c r="DEA151" s="86"/>
      <c r="DEB151" s="86"/>
      <c r="DEC151" s="86"/>
      <c r="DED151" s="86"/>
      <c r="DEE151" s="86"/>
      <c r="DEF151" s="86"/>
      <c r="DEG151" s="86"/>
      <c r="DEH151" s="86"/>
      <c r="DEI151" s="86"/>
      <c r="DEJ151" s="86"/>
      <c r="DEK151" s="86"/>
      <c r="DEL151" s="86"/>
      <c r="DEM151" s="86"/>
      <c r="DEN151" s="86"/>
      <c r="DEO151" s="86"/>
      <c r="DEP151" s="86"/>
      <c r="DEQ151" s="86"/>
      <c r="DER151" s="86"/>
      <c r="DES151" s="86"/>
      <c r="DET151" s="86"/>
      <c r="DEU151" s="86"/>
      <c r="DEV151" s="86"/>
      <c r="DEW151" s="86"/>
      <c r="DEX151" s="86"/>
      <c r="DEY151" s="86"/>
      <c r="DEZ151" s="86"/>
      <c r="DFA151" s="86"/>
      <c r="DFB151" s="86"/>
      <c r="DFC151" s="86"/>
      <c r="DFD151" s="86"/>
      <c r="DFE151" s="86"/>
      <c r="DFF151" s="86"/>
      <c r="DFG151" s="86"/>
      <c r="DFH151" s="86"/>
      <c r="DFI151" s="86"/>
      <c r="DFJ151" s="86"/>
      <c r="DFK151" s="86"/>
      <c r="DFL151" s="86"/>
      <c r="DFM151" s="86"/>
      <c r="DFN151" s="86"/>
      <c r="DFO151" s="86"/>
      <c r="DFP151" s="86"/>
      <c r="DFQ151" s="86"/>
      <c r="DFR151" s="86"/>
      <c r="DFS151" s="86"/>
      <c r="DFT151" s="86"/>
      <c r="DFU151" s="86"/>
      <c r="DFV151" s="86"/>
      <c r="DFW151" s="86"/>
      <c r="DFX151" s="86"/>
      <c r="DFY151" s="86"/>
      <c r="DFZ151" s="86"/>
      <c r="DGA151" s="86"/>
      <c r="DGB151" s="86"/>
      <c r="DGC151" s="86"/>
      <c r="DGD151" s="86"/>
      <c r="DGE151" s="86"/>
      <c r="DGF151" s="86"/>
      <c r="DGG151" s="86"/>
      <c r="DGH151" s="86"/>
      <c r="DGI151" s="86"/>
      <c r="DGJ151" s="86"/>
      <c r="DGK151" s="86"/>
      <c r="DGL151" s="86"/>
      <c r="DGM151" s="86"/>
      <c r="DGN151" s="86"/>
      <c r="DGO151" s="86"/>
      <c r="DGP151" s="86"/>
      <c r="DGQ151" s="86"/>
      <c r="DGR151" s="86"/>
      <c r="DGS151" s="86"/>
      <c r="DGT151" s="86"/>
      <c r="DGU151" s="86"/>
      <c r="DGV151" s="86"/>
      <c r="DGW151" s="86"/>
      <c r="DGX151" s="86"/>
      <c r="DGY151" s="86"/>
      <c r="DGZ151" s="86"/>
      <c r="DHA151" s="86"/>
      <c r="DHB151" s="86"/>
      <c r="DHC151" s="86"/>
      <c r="DHD151" s="86"/>
      <c r="DHE151" s="86"/>
      <c r="DHF151" s="86"/>
      <c r="DHG151" s="86"/>
      <c r="DHH151" s="86"/>
      <c r="DHI151" s="86"/>
      <c r="DHJ151" s="86"/>
      <c r="DHK151" s="86"/>
      <c r="DHL151" s="86"/>
      <c r="DHM151" s="86"/>
      <c r="DHN151" s="86"/>
      <c r="DHO151" s="86"/>
      <c r="DHP151" s="86"/>
      <c r="DHQ151" s="86"/>
      <c r="DHR151" s="86"/>
      <c r="DHS151" s="86"/>
      <c r="DHT151" s="86"/>
      <c r="DHU151" s="86"/>
      <c r="DHV151" s="86"/>
      <c r="DHW151" s="86"/>
      <c r="DHX151" s="86"/>
      <c r="DHY151" s="86"/>
      <c r="DHZ151" s="86"/>
      <c r="DIA151" s="86"/>
      <c r="DIB151" s="86"/>
      <c r="DIC151" s="86"/>
      <c r="DID151" s="86"/>
      <c r="DIE151" s="86"/>
      <c r="DIF151" s="86"/>
      <c r="DIG151" s="86"/>
      <c r="DIH151" s="86"/>
      <c r="DII151" s="86"/>
      <c r="DIJ151" s="86"/>
      <c r="DIK151" s="86"/>
      <c r="DIL151" s="86"/>
      <c r="DIM151" s="86"/>
      <c r="DIN151" s="86"/>
      <c r="DIO151" s="86"/>
      <c r="DIP151" s="86"/>
      <c r="DIQ151" s="86"/>
      <c r="DIR151" s="86"/>
      <c r="DIS151" s="86"/>
      <c r="DIT151" s="86"/>
      <c r="DIU151" s="86"/>
      <c r="DIV151" s="86"/>
      <c r="DIW151" s="86"/>
      <c r="DIX151" s="86"/>
      <c r="DIY151" s="86"/>
      <c r="DIZ151" s="86"/>
      <c r="DJA151" s="86"/>
      <c r="DJB151" s="86"/>
      <c r="DJC151" s="86"/>
      <c r="DJD151" s="86"/>
      <c r="DJE151" s="86"/>
      <c r="DJF151" s="86"/>
      <c r="DJG151" s="86"/>
      <c r="DJH151" s="86"/>
      <c r="DJI151" s="86"/>
      <c r="DJJ151" s="86"/>
      <c r="DJK151" s="86"/>
      <c r="DJL151" s="86"/>
      <c r="DJM151" s="86"/>
      <c r="DJN151" s="86"/>
      <c r="DJO151" s="86"/>
      <c r="DJP151" s="86"/>
      <c r="DJQ151" s="86"/>
      <c r="DJR151" s="86"/>
      <c r="DJS151" s="86"/>
      <c r="DJT151" s="86"/>
      <c r="DJU151" s="86"/>
      <c r="DJV151" s="86"/>
      <c r="DJW151" s="86"/>
      <c r="DJX151" s="86"/>
      <c r="DJY151" s="86"/>
      <c r="DJZ151" s="86"/>
      <c r="DKA151" s="86"/>
      <c r="DKB151" s="86"/>
      <c r="DKC151" s="86"/>
      <c r="DKD151" s="86"/>
      <c r="DKE151" s="86"/>
      <c r="DKF151" s="86"/>
      <c r="DKG151" s="86"/>
      <c r="DKH151" s="86"/>
      <c r="DKI151" s="86"/>
      <c r="DKJ151" s="86"/>
      <c r="DKK151" s="86"/>
      <c r="DKL151" s="86"/>
      <c r="DKM151" s="86"/>
      <c r="DKN151" s="86"/>
      <c r="DKO151" s="86"/>
      <c r="DKP151" s="86"/>
      <c r="DKQ151" s="86"/>
      <c r="DKR151" s="86"/>
      <c r="DKS151" s="86"/>
      <c r="DKT151" s="86"/>
      <c r="DKU151" s="86"/>
      <c r="DKV151" s="86"/>
      <c r="DKW151" s="86"/>
      <c r="DKX151" s="86"/>
      <c r="DKY151" s="86"/>
      <c r="DKZ151" s="86"/>
      <c r="DLA151" s="86"/>
      <c r="DLB151" s="86"/>
      <c r="DLC151" s="86"/>
      <c r="DLD151" s="86"/>
      <c r="DLE151" s="86"/>
      <c r="DLF151" s="86"/>
      <c r="DLG151" s="86"/>
      <c r="DLH151" s="86"/>
      <c r="DLI151" s="86"/>
      <c r="DLJ151" s="86"/>
      <c r="DLK151" s="86"/>
      <c r="DLL151" s="86"/>
      <c r="DLM151" s="86"/>
      <c r="DLN151" s="86"/>
      <c r="DLO151" s="86"/>
      <c r="DLP151" s="86"/>
      <c r="DLQ151" s="86"/>
      <c r="DLR151" s="86"/>
      <c r="DLS151" s="86"/>
      <c r="DLT151" s="86"/>
      <c r="DLU151" s="86"/>
      <c r="DLV151" s="86"/>
      <c r="DLW151" s="86"/>
      <c r="DLX151" s="86"/>
      <c r="DLY151" s="86"/>
      <c r="DLZ151" s="86"/>
      <c r="DMA151" s="86"/>
      <c r="DMB151" s="86"/>
      <c r="DMC151" s="86"/>
      <c r="DMD151" s="86"/>
      <c r="DME151" s="86"/>
      <c r="DMF151" s="86"/>
      <c r="DMG151" s="86"/>
      <c r="DMH151" s="86"/>
      <c r="DMI151" s="86"/>
      <c r="DMJ151" s="86"/>
      <c r="DMK151" s="86"/>
      <c r="DML151" s="86"/>
      <c r="DMM151" s="86"/>
      <c r="DMN151" s="86"/>
      <c r="DMO151" s="86"/>
      <c r="DMP151" s="86"/>
      <c r="DMQ151" s="86"/>
      <c r="DMR151" s="86"/>
      <c r="DMS151" s="86"/>
      <c r="DMT151" s="86"/>
      <c r="DMU151" s="86"/>
      <c r="DMV151" s="86"/>
      <c r="DMW151" s="86"/>
      <c r="DMX151" s="86"/>
      <c r="DMY151" s="86"/>
      <c r="DMZ151" s="86"/>
      <c r="DNA151" s="86"/>
      <c r="DNB151" s="86"/>
      <c r="DNC151" s="86"/>
      <c r="DND151" s="86"/>
      <c r="DNE151" s="86"/>
      <c r="DNF151" s="86"/>
      <c r="DNG151" s="86"/>
      <c r="DNN151" s="86"/>
      <c r="DNO151" s="86"/>
      <c r="DNP151" s="86"/>
      <c r="DNQ151" s="86"/>
      <c r="DNR151" s="86"/>
      <c r="DNS151" s="86"/>
      <c r="DNT151" s="86"/>
      <c r="DNU151" s="86"/>
      <c r="DNV151" s="86"/>
      <c r="DNW151" s="86"/>
      <c r="DNX151" s="86"/>
      <c r="DNY151" s="86"/>
      <c r="DNZ151" s="86"/>
      <c r="DOA151" s="86"/>
      <c r="DOB151" s="86"/>
      <c r="DOC151" s="86"/>
      <c r="DOD151" s="86"/>
      <c r="DOE151" s="86"/>
      <c r="DOF151" s="86"/>
      <c r="DOG151" s="86"/>
      <c r="DOH151" s="86"/>
      <c r="DOI151" s="86"/>
      <c r="DOJ151" s="86"/>
      <c r="DOK151" s="86"/>
      <c r="DOL151" s="86"/>
      <c r="DOM151" s="86"/>
      <c r="DON151" s="86"/>
      <c r="DOO151" s="86"/>
      <c r="DOP151" s="86"/>
      <c r="DOQ151" s="86"/>
      <c r="DOR151" s="86"/>
      <c r="DOS151" s="86"/>
      <c r="DOT151" s="86"/>
      <c r="DOU151" s="86"/>
      <c r="DOV151" s="86"/>
      <c r="DOW151" s="86"/>
      <c r="DOX151" s="86"/>
      <c r="DOY151" s="86"/>
      <c r="DOZ151" s="86"/>
      <c r="DPA151" s="86"/>
      <c r="DPB151" s="86"/>
      <c r="DPC151" s="86"/>
      <c r="DPD151" s="86"/>
      <c r="DPE151" s="86"/>
      <c r="DPF151" s="86"/>
      <c r="DPG151" s="86"/>
      <c r="DPH151" s="86"/>
      <c r="DPI151" s="86"/>
      <c r="DPJ151" s="86"/>
      <c r="DPK151" s="86"/>
      <c r="DPL151" s="86"/>
      <c r="DPM151" s="86"/>
      <c r="DPN151" s="86"/>
      <c r="DPO151" s="86"/>
      <c r="DPP151" s="86"/>
      <c r="DPQ151" s="86"/>
      <c r="DPR151" s="86"/>
      <c r="DPS151" s="86"/>
      <c r="DPT151" s="86"/>
      <c r="DPU151" s="86"/>
      <c r="DPV151" s="86"/>
      <c r="DPW151" s="86"/>
      <c r="DPX151" s="86"/>
      <c r="DPY151" s="86"/>
      <c r="DPZ151" s="86"/>
      <c r="DQA151" s="86"/>
      <c r="DQB151" s="86"/>
      <c r="DQC151" s="86"/>
      <c r="DQD151" s="86"/>
      <c r="DQE151" s="86"/>
      <c r="DQF151" s="86"/>
      <c r="DQG151" s="86"/>
      <c r="DQH151" s="86"/>
      <c r="DQI151" s="86"/>
      <c r="DQJ151" s="86"/>
      <c r="DQK151" s="86"/>
      <c r="DQL151" s="86"/>
      <c r="DQM151" s="86"/>
      <c r="DQN151" s="86"/>
      <c r="DQO151" s="86"/>
      <c r="DQP151" s="86"/>
      <c r="DQQ151" s="86"/>
      <c r="DQR151" s="86"/>
      <c r="DQS151" s="86"/>
      <c r="DQT151" s="86"/>
      <c r="DQU151" s="86"/>
      <c r="DQV151" s="86"/>
      <c r="DQW151" s="86"/>
      <c r="DQX151" s="86"/>
      <c r="DQY151" s="86"/>
      <c r="DQZ151" s="86"/>
      <c r="DRA151" s="86"/>
      <c r="DRB151" s="86"/>
      <c r="DRC151" s="86"/>
      <c r="DRD151" s="86"/>
      <c r="DRE151" s="86"/>
      <c r="DRF151" s="86"/>
      <c r="DRG151" s="86"/>
      <c r="DRH151" s="86"/>
      <c r="DRI151" s="86"/>
      <c r="DRJ151" s="86"/>
      <c r="DRK151" s="86"/>
      <c r="DRL151" s="86"/>
      <c r="DRM151" s="86"/>
      <c r="DRN151" s="86"/>
      <c r="DRO151" s="86"/>
      <c r="DRP151" s="86"/>
      <c r="DRQ151" s="86"/>
      <c r="DRR151" s="86"/>
      <c r="DRS151" s="86"/>
      <c r="DRT151" s="86"/>
      <c r="DRU151" s="86"/>
      <c r="DRV151" s="86"/>
      <c r="DRW151" s="86"/>
      <c r="DRX151" s="86"/>
      <c r="DRY151" s="86"/>
      <c r="DRZ151" s="86"/>
      <c r="DSA151" s="86"/>
      <c r="DSB151" s="86"/>
      <c r="DSC151" s="86"/>
      <c r="DSD151" s="86"/>
      <c r="DSE151" s="86"/>
      <c r="DSF151" s="86"/>
      <c r="DSG151" s="86"/>
      <c r="DSH151" s="86"/>
      <c r="DSI151" s="86"/>
      <c r="DSJ151" s="86"/>
      <c r="DSK151" s="86"/>
      <c r="DSL151" s="86"/>
      <c r="DSM151" s="86"/>
      <c r="DSN151" s="86"/>
      <c r="DSO151" s="86"/>
      <c r="DSP151" s="86"/>
      <c r="DSQ151" s="86"/>
      <c r="DSR151" s="86"/>
      <c r="DSS151" s="86"/>
      <c r="DST151" s="86"/>
      <c r="DSU151" s="86"/>
      <c r="DSV151" s="86"/>
      <c r="DSW151" s="86"/>
      <c r="DSX151" s="86"/>
      <c r="DSY151" s="86"/>
      <c r="DSZ151" s="86"/>
      <c r="DTA151" s="86"/>
      <c r="DTB151" s="86"/>
      <c r="DTC151" s="86"/>
      <c r="DTD151" s="86"/>
      <c r="DTE151" s="86"/>
      <c r="DTF151" s="86"/>
      <c r="DTG151" s="86"/>
      <c r="DTH151" s="86"/>
      <c r="DTI151" s="86"/>
      <c r="DTJ151" s="86"/>
      <c r="DTK151" s="86"/>
      <c r="DTL151" s="86"/>
      <c r="DTM151" s="86"/>
      <c r="DTN151" s="86"/>
      <c r="DTO151" s="86"/>
      <c r="DTP151" s="86"/>
      <c r="DTQ151" s="86"/>
      <c r="DTR151" s="86"/>
      <c r="DTS151" s="86"/>
      <c r="DTT151" s="86"/>
      <c r="DTU151" s="86"/>
      <c r="DTV151" s="86"/>
      <c r="DTW151" s="86"/>
      <c r="DTX151" s="86"/>
      <c r="DTY151" s="86"/>
      <c r="DTZ151" s="86"/>
      <c r="DUA151" s="86"/>
      <c r="DUB151" s="86"/>
      <c r="DUC151" s="86"/>
      <c r="DUD151" s="86"/>
      <c r="DUE151" s="86"/>
      <c r="DUF151" s="86"/>
      <c r="DUG151" s="86"/>
      <c r="DUH151" s="86"/>
      <c r="DUI151" s="86"/>
      <c r="DUJ151" s="86"/>
      <c r="DUK151" s="86"/>
      <c r="DUL151" s="86"/>
      <c r="DUM151" s="86"/>
      <c r="DUN151" s="86"/>
      <c r="DUO151" s="86"/>
      <c r="DUP151" s="86"/>
      <c r="DUQ151" s="86"/>
      <c r="DUR151" s="86"/>
      <c r="DUS151" s="86"/>
      <c r="DUT151" s="86"/>
      <c r="DUU151" s="86"/>
      <c r="DUV151" s="86"/>
      <c r="DUW151" s="86"/>
      <c r="DUX151" s="86"/>
      <c r="DUY151" s="86"/>
      <c r="DUZ151" s="86"/>
      <c r="DVA151" s="86"/>
      <c r="DVB151" s="86"/>
      <c r="DVC151" s="86"/>
      <c r="DVD151" s="86"/>
      <c r="DVE151" s="86"/>
      <c r="DVF151" s="86"/>
      <c r="DVG151" s="86"/>
      <c r="DVH151" s="86"/>
      <c r="DVI151" s="86"/>
      <c r="DVJ151" s="86"/>
      <c r="DVK151" s="86"/>
      <c r="DVL151" s="86"/>
      <c r="DVM151" s="86"/>
      <c r="DVN151" s="86"/>
      <c r="DVO151" s="86"/>
      <c r="DVP151" s="86"/>
      <c r="DVQ151" s="86"/>
      <c r="DVR151" s="86"/>
      <c r="DVS151" s="86"/>
      <c r="DVT151" s="86"/>
      <c r="DVU151" s="86"/>
      <c r="DVV151" s="86"/>
      <c r="DVW151" s="86"/>
      <c r="DVX151" s="86"/>
      <c r="DVY151" s="86"/>
      <c r="DVZ151" s="86"/>
      <c r="DWA151" s="86"/>
      <c r="DWB151" s="86"/>
      <c r="DWC151" s="86"/>
      <c r="DWD151" s="86"/>
      <c r="DWE151" s="86"/>
      <c r="DWF151" s="86"/>
      <c r="DWG151" s="86"/>
      <c r="DWH151" s="86"/>
      <c r="DWI151" s="86"/>
      <c r="DWJ151" s="86"/>
      <c r="DWK151" s="86"/>
      <c r="DWL151" s="86"/>
      <c r="DWM151" s="86"/>
      <c r="DWN151" s="86"/>
      <c r="DWO151" s="86"/>
      <c r="DWP151" s="86"/>
      <c r="DWQ151" s="86"/>
      <c r="DWR151" s="86"/>
      <c r="DWS151" s="86"/>
      <c r="DWT151" s="86"/>
      <c r="DWU151" s="86"/>
      <c r="DWV151" s="86"/>
      <c r="DWW151" s="86"/>
      <c r="DWX151" s="86"/>
      <c r="DWY151" s="86"/>
      <c r="DWZ151" s="86"/>
      <c r="DXA151" s="86"/>
      <c r="DXB151" s="86"/>
      <c r="DXC151" s="86"/>
      <c r="DXJ151" s="86"/>
      <c r="DXK151" s="86"/>
      <c r="DXL151" s="86"/>
      <c r="DXM151" s="86"/>
      <c r="DXN151" s="86"/>
      <c r="DXO151" s="86"/>
      <c r="DXP151" s="86"/>
      <c r="DXQ151" s="86"/>
      <c r="DXR151" s="86"/>
      <c r="DXS151" s="86"/>
      <c r="DXT151" s="86"/>
      <c r="DXU151" s="86"/>
      <c r="DXV151" s="86"/>
      <c r="DXW151" s="86"/>
      <c r="DXX151" s="86"/>
      <c r="DXY151" s="86"/>
      <c r="DXZ151" s="86"/>
      <c r="DYA151" s="86"/>
      <c r="DYB151" s="86"/>
      <c r="DYC151" s="86"/>
      <c r="DYD151" s="86"/>
      <c r="DYE151" s="86"/>
      <c r="DYF151" s="86"/>
      <c r="DYG151" s="86"/>
      <c r="DYH151" s="86"/>
      <c r="DYI151" s="86"/>
      <c r="DYJ151" s="86"/>
      <c r="DYK151" s="86"/>
      <c r="DYL151" s="86"/>
      <c r="DYM151" s="86"/>
      <c r="DYN151" s="86"/>
      <c r="DYO151" s="86"/>
      <c r="DYP151" s="86"/>
      <c r="DYQ151" s="86"/>
      <c r="DYR151" s="86"/>
      <c r="DYS151" s="86"/>
      <c r="DYT151" s="86"/>
      <c r="DYU151" s="86"/>
      <c r="DYV151" s="86"/>
      <c r="DYW151" s="86"/>
      <c r="DYX151" s="86"/>
      <c r="DYY151" s="86"/>
      <c r="DYZ151" s="86"/>
      <c r="DZA151" s="86"/>
      <c r="DZB151" s="86"/>
      <c r="DZC151" s="86"/>
      <c r="DZD151" s="86"/>
      <c r="DZE151" s="86"/>
      <c r="DZF151" s="86"/>
      <c r="DZG151" s="86"/>
      <c r="DZH151" s="86"/>
      <c r="DZI151" s="86"/>
      <c r="DZJ151" s="86"/>
      <c r="DZK151" s="86"/>
      <c r="DZL151" s="86"/>
      <c r="DZM151" s="86"/>
      <c r="DZN151" s="86"/>
      <c r="DZO151" s="86"/>
      <c r="DZP151" s="86"/>
      <c r="DZQ151" s="86"/>
      <c r="DZR151" s="86"/>
      <c r="DZS151" s="86"/>
      <c r="DZT151" s="86"/>
      <c r="DZU151" s="86"/>
      <c r="DZV151" s="86"/>
      <c r="DZW151" s="86"/>
      <c r="DZX151" s="86"/>
      <c r="DZY151" s="86"/>
      <c r="DZZ151" s="86"/>
      <c r="EAA151" s="86"/>
      <c r="EAB151" s="86"/>
      <c r="EAC151" s="86"/>
      <c r="EAD151" s="86"/>
      <c r="EAE151" s="86"/>
      <c r="EAF151" s="86"/>
      <c r="EAG151" s="86"/>
      <c r="EAH151" s="86"/>
      <c r="EAI151" s="86"/>
      <c r="EAJ151" s="86"/>
      <c r="EAK151" s="86"/>
      <c r="EAL151" s="86"/>
      <c r="EAM151" s="86"/>
      <c r="EAN151" s="86"/>
      <c r="EAO151" s="86"/>
      <c r="EAP151" s="86"/>
      <c r="EAQ151" s="86"/>
      <c r="EAR151" s="86"/>
      <c r="EAS151" s="86"/>
      <c r="EAT151" s="86"/>
      <c r="EAU151" s="86"/>
      <c r="EAV151" s="86"/>
      <c r="EAW151" s="86"/>
      <c r="EAX151" s="86"/>
      <c r="EAY151" s="86"/>
      <c r="EAZ151" s="86"/>
      <c r="EBA151" s="86"/>
      <c r="EBB151" s="86"/>
      <c r="EBC151" s="86"/>
      <c r="EBD151" s="86"/>
      <c r="EBE151" s="86"/>
      <c r="EBF151" s="86"/>
      <c r="EBG151" s="86"/>
      <c r="EBH151" s="86"/>
      <c r="EBI151" s="86"/>
      <c r="EBJ151" s="86"/>
      <c r="EBK151" s="86"/>
      <c r="EBL151" s="86"/>
      <c r="EBM151" s="86"/>
      <c r="EBN151" s="86"/>
      <c r="EBO151" s="86"/>
      <c r="EBP151" s="86"/>
      <c r="EBQ151" s="86"/>
      <c r="EBR151" s="86"/>
      <c r="EBS151" s="86"/>
      <c r="EBT151" s="86"/>
      <c r="EBU151" s="86"/>
      <c r="EBV151" s="86"/>
      <c r="EBW151" s="86"/>
      <c r="EBX151" s="86"/>
      <c r="EBY151" s="86"/>
      <c r="EBZ151" s="86"/>
      <c r="ECA151" s="86"/>
      <c r="ECB151" s="86"/>
      <c r="ECC151" s="86"/>
      <c r="ECD151" s="86"/>
      <c r="ECE151" s="86"/>
      <c r="ECF151" s="86"/>
      <c r="ECG151" s="86"/>
      <c r="ECH151" s="86"/>
      <c r="ECI151" s="86"/>
      <c r="ECJ151" s="86"/>
      <c r="ECK151" s="86"/>
      <c r="ECL151" s="86"/>
      <c r="ECM151" s="86"/>
      <c r="ECN151" s="86"/>
      <c r="ECO151" s="86"/>
      <c r="ECP151" s="86"/>
      <c r="ECQ151" s="86"/>
      <c r="ECR151" s="86"/>
      <c r="ECS151" s="86"/>
      <c r="ECT151" s="86"/>
      <c r="ECU151" s="86"/>
      <c r="ECV151" s="86"/>
      <c r="ECW151" s="86"/>
      <c r="ECX151" s="86"/>
      <c r="ECY151" s="86"/>
      <c r="ECZ151" s="86"/>
      <c r="EDA151" s="86"/>
      <c r="EDB151" s="86"/>
      <c r="EDC151" s="86"/>
      <c r="EDD151" s="86"/>
      <c r="EDE151" s="86"/>
      <c r="EDF151" s="86"/>
      <c r="EDG151" s="86"/>
      <c r="EDH151" s="86"/>
      <c r="EDI151" s="86"/>
      <c r="EDJ151" s="86"/>
      <c r="EDK151" s="86"/>
      <c r="EDL151" s="86"/>
      <c r="EDM151" s="86"/>
      <c r="EDN151" s="86"/>
      <c r="EDO151" s="86"/>
      <c r="EDP151" s="86"/>
      <c r="EDQ151" s="86"/>
      <c r="EDR151" s="86"/>
      <c r="EDS151" s="86"/>
      <c r="EDT151" s="86"/>
      <c r="EDU151" s="86"/>
      <c r="EDV151" s="86"/>
      <c r="EDW151" s="86"/>
      <c r="EDX151" s="86"/>
      <c r="EDY151" s="86"/>
      <c r="EDZ151" s="86"/>
      <c r="EEA151" s="86"/>
      <c r="EEB151" s="86"/>
      <c r="EEC151" s="86"/>
      <c r="EED151" s="86"/>
      <c r="EEE151" s="86"/>
      <c r="EEF151" s="86"/>
      <c r="EEG151" s="86"/>
      <c r="EEH151" s="86"/>
      <c r="EEI151" s="86"/>
      <c r="EEJ151" s="86"/>
      <c r="EEK151" s="86"/>
      <c r="EEL151" s="86"/>
      <c r="EEM151" s="86"/>
      <c r="EEN151" s="86"/>
      <c r="EEO151" s="86"/>
      <c r="EEP151" s="86"/>
      <c r="EEQ151" s="86"/>
      <c r="EER151" s="86"/>
      <c r="EES151" s="86"/>
      <c r="EET151" s="86"/>
      <c r="EEU151" s="86"/>
      <c r="EEV151" s="86"/>
      <c r="EEW151" s="86"/>
      <c r="EEX151" s="86"/>
      <c r="EEY151" s="86"/>
      <c r="EEZ151" s="86"/>
      <c r="EFA151" s="86"/>
      <c r="EFB151" s="86"/>
      <c r="EFC151" s="86"/>
      <c r="EFD151" s="86"/>
      <c r="EFE151" s="86"/>
      <c r="EFF151" s="86"/>
      <c r="EFG151" s="86"/>
      <c r="EFH151" s="86"/>
      <c r="EFI151" s="86"/>
      <c r="EFJ151" s="86"/>
      <c r="EFK151" s="86"/>
      <c r="EFL151" s="86"/>
      <c r="EFM151" s="86"/>
      <c r="EFN151" s="86"/>
      <c r="EFO151" s="86"/>
      <c r="EFP151" s="86"/>
      <c r="EFQ151" s="86"/>
      <c r="EFR151" s="86"/>
      <c r="EFS151" s="86"/>
      <c r="EFT151" s="86"/>
      <c r="EFU151" s="86"/>
      <c r="EFV151" s="86"/>
      <c r="EFW151" s="86"/>
      <c r="EFX151" s="86"/>
      <c r="EFY151" s="86"/>
      <c r="EFZ151" s="86"/>
      <c r="EGA151" s="86"/>
      <c r="EGB151" s="86"/>
      <c r="EGC151" s="86"/>
      <c r="EGD151" s="86"/>
      <c r="EGE151" s="86"/>
      <c r="EGF151" s="86"/>
      <c r="EGG151" s="86"/>
      <c r="EGH151" s="86"/>
      <c r="EGI151" s="86"/>
      <c r="EGJ151" s="86"/>
      <c r="EGK151" s="86"/>
      <c r="EGL151" s="86"/>
      <c r="EGM151" s="86"/>
      <c r="EGN151" s="86"/>
      <c r="EGO151" s="86"/>
      <c r="EGP151" s="86"/>
      <c r="EGQ151" s="86"/>
      <c r="EGR151" s="86"/>
      <c r="EGS151" s="86"/>
      <c r="EGT151" s="86"/>
      <c r="EGU151" s="86"/>
      <c r="EGV151" s="86"/>
      <c r="EGW151" s="86"/>
      <c r="EGX151" s="86"/>
      <c r="EGY151" s="86"/>
      <c r="EHF151" s="86"/>
      <c r="EHG151" s="86"/>
      <c r="EHH151" s="86"/>
      <c r="EHI151" s="86"/>
      <c r="EHJ151" s="86"/>
      <c r="EHK151" s="86"/>
      <c r="EHL151" s="86"/>
      <c r="EHM151" s="86"/>
      <c r="EHN151" s="86"/>
      <c r="EHO151" s="86"/>
      <c r="EHP151" s="86"/>
      <c r="EHQ151" s="86"/>
      <c r="EHR151" s="86"/>
      <c r="EHS151" s="86"/>
      <c r="EHT151" s="86"/>
      <c r="EHU151" s="86"/>
      <c r="EHV151" s="86"/>
      <c r="EHW151" s="86"/>
      <c r="EHX151" s="86"/>
      <c r="EHY151" s="86"/>
      <c r="EHZ151" s="86"/>
      <c r="EIA151" s="86"/>
      <c r="EIB151" s="86"/>
      <c r="EIC151" s="86"/>
      <c r="EID151" s="86"/>
      <c r="EIE151" s="86"/>
      <c r="EIF151" s="86"/>
      <c r="EIG151" s="86"/>
      <c r="EIH151" s="86"/>
      <c r="EII151" s="86"/>
      <c r="EIJ151" s="86"/>
      <c r="EIK151" s="86"/>
      <c r="EIL151" s="86"/>
      <c r="EIM151" s="86"/>
      <c r="EIN151" s="86"/>
      <c r="EIO151" s="86"/>
      <c r="EIP151" s="86"/>
      <c r="EIQ151" s="86"/>
      <c r="EIR151" s="86"/>
      <c r="EIS151" s="86"/>
      <c r="EIT151" s="86"/>
      <c r="EIU151" s="86"/>
      <c r="EIV151" s="86"/>
      <c r="EIW151" s="86"/>
      <c r="EIX151" s="86"/>
      <c r="EIY151" s="86"/>
      <c r="EIZ151" s="86"/>
      <c r="EJA151" s="86"/>
      <c r="EJB151" s="86"/>
      <c r="EJC151" s="86"/>
      <c r="EJD151" s="86"/>
      <c r="EJE151" s="86"/>
      <c r="EJF151" s="86"/>
      <c r="EJG151" s="86"/>
      <c r="EJH151" s="86"/>
      <c r="EJI151" s="86"/>
      <c r="EJJ151" s="86"/>
      <c r="EJK151" s="86"/>
      <c r="EJL151" s="86"/>
      <c r="EJM151" s="86"/>
      <c r="EJN151" s="86"/>
      <c r="EJO151" s="86"/>
      <c r="EJP151" s="86"/>
      <c r="EJQ151" s="86"/>
      <c r="EJR151" s="86"/>
      <c r="EJS151" s="86"/>
      <c r="EJT151" s="86"/>
      <c r="EJU151" s="86"/>
      <c r="EJV151" s="86"/>
      <c r="EJW151" s="86"/>
      <c r="EJX151" s="86"/>
      <c r="EJY151" s="86"/>
      <c r="EJZ151" s="86"/>
      <c r="EKA151" s="86"/>
      <c r="EKB151" s="86"/>
      <c r="EKC151" s="86"/>
      <c r="EKD151" s="86"/>
      <c r="EKE151" s="86"/>
      <c r="EKF151" s="86"/>
      <c r="EKG151" s="86"/>
      <c r="EKH151" s="86"/>
      <c r="EKI151" s="86"/>
      <c r="EKJ151" s="86"/>
      <c r="EKK151" s="86"/>
      <c r="EKL151" s="86"/>
      <c r="EKM151" s="86"/>
      <c r="EKN151" s="86"/>
      <c r="EKO151" s="86"/>
      <c r="EKP151" s="86"/>
      <c r="EKQ151" s="86"/>
      <c r="EKR151" s="86"/>
      <c r="EKS151" s="86"/>
      <c r="EKT151" s="86"/>
      <c r="EKU151" s="86"/>
      <c r="EKV151" s="86"/>
      <c r="EKW151" s="86"/>
      <c r="EKX151" s="86"/>
      <c r="EKY151" s="86"/>
      <c r="EKZ151" s="86"/>
      <c r="ELA151" s="86"/>
      <c r="ELB151" s="86"/>
      <c r="ELC151" s="86"/>
      <c r="ELD151" s="86"/>
      <c r="ELE151" s="86"/>
      <c r="ELF151" s="86"/>
      <c r="ELG151" s="86"/>
      <c r="ELH151" s="86"/>
      <c r="ELI151" s="86"/>
      <c r="ELJ151" s="86"/>
      <c r="ELK151" s="86"/>
      <c r="ELL151" s="86"/>
      <c r="ELM151" s="86"/>
      <c r="ELN151" s="86"/>
      <c r="ELO151" s="86"/>
      <c r="ELP151" s="86"/>
      <c r="ELQ151" s="86"/>
      <c r="ELR151" s="86"/>
      <c r="ELS151" s="86"/>
      <c r="ELT151" s="86"/>
      <c r="ELU151" s="86"/>
      <c r="ELV151" s="86"/>
      <c r="ELW151" s="86"/>
      <c r="ELX151" s="86"/>
      <c r="ELY151" s="86"/>
      <c r="ELZ151" s="86"/>
      <c r="EMA151" s="86"/>
      <c r="EMB151" s="86"/>
      <c r="EMC151" s="86"/>
      <c r="EMD151" s="86"/>
      <c r="EME151" s="86"/>
      <c r="EMF151" s="86"/>
      <c r="EMG151" s="86"/>
      <c r="EMH151" s="86"/>
      <c r="EMI151" s="86"/>
      <c r="EMJ151" s="86"/>
      <c r="EMK151" s="86"/>
      <c r="EML151" s="86"/>
      <c r="EMM151" s="86"/>
      <c r="EMN151" s="86"/>
      <c r="EMO151" s="86"/>
      <c r="EMP151" s="86"/>
      <c r="EMQ151" s="86"/>
      <c r="EMR151" s="86"/>
      <c r="EMS151" s="86"/>
      <c r="EMT151" s="86"/>
      <c r="EMU151" s="86"/>
      <c r="EMV151" s="86"/>
      <c r="EMW151" s="86"/>
      <c r="EMX151" s="86"/>
      <c r="EMY151" s="86"/>
      <c r="EMZ151" s="86"/>
      <c r="ENA151" s="86"/>
      <c r="ENB151" s="86"/>
      <c r="ENC151" s="86"/>
      <c r="END151" s="86"/>
      <c r="ENE151" s="86"/>
      <c r="ENF151" s="86"/>
      <c r="ENG151" s="86"/>
      <c r="ENH151" s="86"/>
      <c r="ENI151" s="86"/>
      <c r="ENJ151" s="86"/>
      <c r="ENK151" s="86"/>
      <c r="ENL151" s="86"/>
      <c r="ENM151" s="86"/>
      <c r="ENN151" s="86"/>
      <c r="ENO151" s="86"/>
      <c r="ENP151" s="86"/>
      <c r="ENQ151" s="86"/>
      <c r="ENR151" s="86"/>
      <c r="ENS151" s="86"/>
      <c r="ENT151" s="86"/>
      <c r="ENU151" s="86"/>
      <c r="ENV151" s="86"/>
      <c r="ENW151" s="86"/>
      <c r="ENX151" s="86"/>
      <c r="ENY151" s="86"/>
      <c r="ENZ151" s="86"/>
      <c r="EOA151" s="86"/>
      <c r="EOB151" s="86"/>
      <c r="EOC151" s="86"/>
      <c r="EOD151" s="86"/>
      <c r="EOE151" s="86"/>
      <c r="EOF151" s="86"/>
      <c r="EOG151" s="86"/>
      <c r="EOH151" s="86"/>
      <c r="EOI151" s="86"/>
      <c r="EOJ151" s="86"/>
      <c r="EOK151" s="86"/>
      <c r="EOL151" s="86"/>
      <c r="EOM151" s="86"/>
      <c r="EON151" s="86"/>
      <c r="EOO151" s="86"/>
      <c r="EOP151" s="86"/>
      <c r="EOQ151" s="86"/>
      <c r="EOR151" s="86"/>
      <c r="EOS151" s="86"/>
      <c r="EOT151" s="86"/>
      <c r="EOU151" s="86"/>
      <c r="EOV151" s="86"/>
      <c r="EOW151" s="86"/>
      <c r="EOX151" s="86"/>
      <c r="EOY151" s="86"/>
      <c r="EOZ151" s="86"/>
      <c r="EPA151" s="86"/>
      <c r="EPB151" s="86"/>
      <c r="EPC151" s="86"/>
      <c r="EPD151" s="86"/>
      <c r="EPE151" s="86"/>
      <c r="EPF151" s="86"/>
      <c r="EPG151" s="86"/>
      <c r="EPH151" s="86"/>
      <c r="EPI151" s="86"/>
      <c r="EPJ151" s="86"/>
      <c r="EPK151" s="86"/>
      <c r="EPL151" s="86"/>
      <c r="EPM151" s="86"/>
      <c r="EPN151" s="86"/>
      <c r="EPO151" s="86"/>
      <c r="EPP151" s="86"/>
      <c r="EPQ151" s="86"/>
      <c r="EPR151" s="86"/>
      <c r="EPS151" s="86"/>
      <c r="EPT151" s="86"/>
      <c r="EPU151" s="86"/>
      <c r="EPV151" s="86"/>
      <c r="EPW151" s="86"/>
      <c r="EPX151" s="86"/>
      <c r="EPY151" s="86"/>
      <c r="EPZ151" s="86"/>
      <c r="EQA151" s="86"/>
      <c r="EQB151" s="86"/>
      <c r="EQC151" s="86"/>
      <c r="EQD151" s="86"/>
      <c r="EQE151" s="86"/>
      <c r="EQF151" s="86"/>
      <c r="EQG151" s="86"/>
      <c r="EQH151" s="86"/>
      <c r="EQI151" s="86"/>
      <c r="EQJ151" s="86"/>
      <c r="EQK151" s="86"/>
      <c r="EQL151" s="86"/>
      <c r="EQM151" s="86"/>
      <c r="EQN151" s="86"/>
      <c r="EQO151" s="86"/>
      <c r="EQP151" s="86"/>
      <c r="EQQ151" s="86"/>
      <c r="EQR151" s="86"/>
      <c r="EQS151" s="86"/>
      <c r="EQT151" s="86"/>
      <c r="EQU151" s="86"/>
      <c r="ERB151" s="86"/>
      <c r="ERC151" s="86"/>
      <c r="ERD151" s="86"/>
      <c r="ERE151" s="86"/>
      <c r="ERF151" s="86"/>
      <c r="ERG151" s="86"/>
      <c r="ERH151" s="86"/>
      <c r="ERI151" s="86"/>
      <c r="ERJ151" s="86"/>
      <c r="ERK151" s="86"/>
      <c r="ERL151" s="86"/>
      <c r="ERM151" s="86"/>
      <c r="ERN151" s="86"/>
      <c r="ERO151" s="86"/>
      <c r="ERP151" s="86"/>
      <c r="ERQ151" s="86"/>
      <c r="ERR151" s="86"/>
      <c r="ERS151" s="86"/>
      <c r="ERT151" s="86"/>
      <c r="ERU151" s="86"/>
      <c r="ERV151" s="86"/>
      <c r="ERW151" s="86"/>
      <c r="ERX151" s="86"/>
      <c r="ERY151" s="86"/>
      <c r="ERZ151" s="86"/>
      <c r="ESA151" s="86"/>
      <c r="ESB151" s="86"/>
      <c r="ESC151" s="86"/>
      <c r="ESD151" s="86"/>
      <c r="ESE151" s="86"/>
      <c r="ESF151" s="86"/>
      <c r="ESG151" s="86"/>
      <c r="ESH151" s="86"/>
      <c r="ESI151" s="86"/>
      <c r="ESJ151" s="86"/>
      <c r="ESK151" s="86"/>
      <c r="ESL151" s="86"/>
      <c r="ESM151" s="86"/>
      <c r="ESN151" s="86"/>
      <c r="ESO151" s="86"/>
      <c r="ESP151" s="86"/>
      <c r="ESQ151" s="86"/>
      <c r="ESR151" s="86"/>
      <c r="ESS151" s="86"/>
      <c r="EST151" s="86"/>
      <c r="ESU151" s="86"/>
      <c r="ESV151" s="86"/>
      <c r="ESW151" s="86"/>
      <c r="ESX151" s="86"/>
      <c r="ESY151" s="86"/>
      <c r="ESZ151" s="86"/>
      <c r="ETA151" s="86"/>
      <c r="ETB151" s="86"/>
      <c r="ETC151" s="86"/>
      <c r="ETD151" s="86"/>
      <c r="ETE151" s="86"/>
      <c r="ETF151" s="86"/>
      <c r="ETG151" s="86"/>
      <c r="ETH151" s="86"/>
      <c r="ETI151" s="86"/>
      <c r="ETJ151" s="86"/>
      <c r="ETK151" s="86"/>
      <c r="ETL151" s="86"/>
      <c r="ETM151" s="86"/>
      <c r="ETN151" s="86"/>
      <c r="ETO151" s="86"/>
      <c r="ETP151" s="86"/>
      <c r="ETQ151" s="86"/>
      <c r="ETR151" s="86"/>
      <c r="ETS151" s="86"/>
      <c r="ETT151" s="86"/>
      <c r="ETU151" s="86"/>
      <c r="ETV151" s="86"/>
      <c r="ETW151" s="86"/>
      <c r="ETX151" s="86"/>
      <c r="ETY151" s="86"/>
      <c r="ETZ151" s="86"/>
      <c r="EUA151" s="86"/>
      <c r="EUB151" s="86"/>
      <c r="EUC151" s="86"/>
      <c r="EUD151" s="86"/>
      <c r="EUE151" s="86"/>
      <c r="EUF151" s="86"/>
      <c r="EUG151" s="86"/>
      <c r="EUH151" s="86"/>
      <c r="EUI151" s="86"/>
      <c r="EUJ151" s="86"/>
      <c r="EUK151" s="86"/>
      <c r="EUL151" s="86"/>
      <c r="EUM151" s="86"/>
      <c r="EUN151" s="86"/>
      <c r="EUO151" s="86"/>
      <c r="EUP151" s="86"/>
      <c r="EUQ151" s="86"/>
      <c r="EUR151" s="86"/>
      <c r="EUS151" s="86"/>
      <c r="EUT151" s="86"/>
      <c r="EUU151" s="86"/>
      <c r="EUV151" s="86"/>
      <c r="EUW151" s="86"/>
      <c r="EUX151" s="86"/>
      <c r="EUY151" s="86"/>
      <c r="EUZ151" s="86"/>
      <c r="EVA151" s="86"/>
      <c r="EVB151" s="86"/>
      <c r="EVC151" s="86"/>
      <c r="EVD151" s="86"/>
      <c r="EVE151" s="86"/>
      <c r="EVF151" s="86"/>
      <c r="EVG151" s="86"/>
      <c r="EVH151" s="86"/>
      <c r="EVI151" s="86"/>
      <c r="EVJ151" s="86"/>
      <c r="EVK151" s="86"/>
      <c r="EVL151" s="86"/>
      <c r="EVM151" s="86"/>
      <c r="EVN151" s="86"/>
      <c r="EVO151" s="86"/>
      <c r="EVP151" s="86"/>
      <c r="EVQ151" s="86"/>
      <c r="EVR151" s="86"/>
      <c r="EVS151" s="86"/>
      <c r="EVT151" s="86"/>
      <c r="EVU151" s="86"/>
      <c r="EVV151" s="86"/>
      <c r="EVW151" s="86"/>
      <c r="EVX151" s="86"/>
      <c r="EVY151" s="86"/>
      <c r="EVZ151" s="86"/>
      <c r="EWA151" s="86"/>
      <c r="EWB151" s="86"/>
      <c r="EWC151" s="86"/>
      <c r="EWD151" s="86"/>
      <c r="EWE151" s="86"/>
      <c r="EWF151" s="86"/>
      <c r="EWG151" s="86"/>
      <c r="EWH151" s="86"/>
      <c r="EWI151" s="86"/>
      <c r="EWJ151" s="86"/>
      <c r="EWK151" s="86"/>
      <c r="EWL151" s="86"/>
      <c r="EWM151" s="86"/>
      <c r="EWN151" s="86"/>
      <c r="EWO151" s="86"/>
      <c r="EWP151" s="86"/>
      <c r="EWQ151" s="86"/>
      <c r="EWR151" s="86"/>
      <c r="EWS151" s="86"/>
      <c r="EWT151" s="86"/>
      <c r="EWU151" s="86"/>
      <c r="EWV151" s="86"/>
      <c r="EWW151" s="86"/>
      <c r="EWX151" s="86"/>
      <c r="EWY151" s="86"/>
      <c r="EWZ151" s="86"/>
      <c r="EXA151" s="86"/>
      <c r="EXB151" s="86"/>
      <c r="EXC151" s="86"/>
      <c r="EXD151" s="86"/>
      <c r="EXE151" s="86"/>
      <c r="EXF151" s="86"/>
      <c r="EXG151" s="86"/>
      <c r="EXH151" s="86"/>
      <c r="EXI151" s="86"/>
      <c r="EXJ151" s="86"/>
      <c r="EXK151" s="86"/>
      <c r="EXL151" s="86"/>
      <c r="EXM151" s="86"/>
      <c r="EXN151" s="86"/>
      <c r="EXO151" s="86"/>
      <c r="EXP151" s="86"/>
      <c r="EXQ151" s="86"/>
      <c r="EXR151" s="86"/>
      <c r="EXS151" s="86"/>
      <c r="EXT151" s="86"/>
      <c r="EXU151" s="86"/>
      <c r="EXV151" s="86"/>
      <c r="EXW151" s="86"/>
      <c r="EXX151" s="86"/>
      <c r="EXY151" s="86"/>
      <c r="EXZ151" s="86"/>
      <c r="EYA151" s="86"/>
      <c r="EYB151" s="86"/>
      <c r="EYC151" s="86"/>
      <c r="EYD151" s="86"/>
      <c r="EYE151" s="86"/>
      <c r="EYF151" s="86"/>
      <c r="EYG151" s="86"/>
      <c r="EYH151" s="86"/>
      <c r="EYI151" s="86"/>
      <c r="EYJ151" s="86"/>
      <c r="EYK151" s="86"/>
      <c r="EYL151" s="86"/>
      <c r="EYM151" s="86"/>
      <c r="EYN151" s="86"/>
      <c r="EYO151" s="86"/>
      <c r="EYP151" s="86"/>
      <c r="EYQ151" s="86"/>
      <c r="EYR151" s="86"/>
      <c r="EYS151" s="86"/>
      <c r="EYT151" s="86"/>
      <c r="EYU151" s="86"/>
      <c r="EYV151" s="86"/>
      <c r="EYW151" s="86"/>
      <c r="EYX151" s="86"/>
      <c r="EYY151" s="86"/>
      <c r="EYZ151" s="86"/>
      <c r="EZA151" s="86"/>
      <c r="EZB151" s="86"/>
      <c r="EZC151" s="86"/>
      <c r="EZD151" s="86"/>
      <c r="EZE151" s="86"/>
      <c r="EZF151" s="86"/>
      <c r="EZG151" s="86"/>
      <c r="EZH151" s="86"/>
      <c r="EZI151" s="86"/>
      <c r="EZJ151" s="86"/>
      <c r="EZK151" s="86"/>
      <c r="EZL151" s="86"/>
      <c r="EZM151" s="86"/>
      <c r="EZN151" s="86"/>
      <c r="EZO151" s="86"/>
      <c r="EZP151" s="86"/>
      <c r="EZQ151" s="86"/>
      <c r="EZR151" s="86"/>
      <c r="EZS151" s="86"/>
      <c r="EZT151" s="86"/>
      <c r="EZU151" s="86"/>
      <c r="EZV151" s="86"/>
      <c r="EZW151" s="86"/>
      <c r="EZX151" s="86"/>
      <c r="EZY151" s="86"/>
      <c r="EZZ151" s="86"/>
      <c r="FAA151" s="86"/>
      <c r="FAB151" s="86"/>
      <c r="FAC151" s="86"/>
      <c r="FAD151" s="86"/>
      <c r="FAE151" s="86"/>
      <c r="FAF151" s="86"/>
      <c r="FAG151" s="86"/>
      <c r="FAH151" s="86"/>
      <c r="FAI151" s="86"/>
      <c r="FAJ151" s="86"/>
      <c r="FAK151" s="86"/>
      <c r="FAL151" s="86"/>
      <c r="FAM151" s="86"/>
      <c r="FAN151" s="86"/>
      <c r="FAO151" s="86"/>
      <c r="FAP151" s="86"/>
      <c r="FAQ151" s="86"/>
      <c r="FAX151" s="86"/>
      <c r="FAY151" s="86"/>
      <c r="FAZ151" s="86"/>
      <c r="FBA151" s="86"/>
      <c r="FBB151" s="86"/>
      <c r="FBC151" s="86"/>
      <c r="FBD151" s="86"/>
      <c r="FBE151" s="86"/>
      <c r="FBF151" s="86"/>
      <c r="FBG151" s="86"/>
      <c r="FBH151" s="86"/>
      <c r="FBI151" s="86"/>
      <c r="FBJ151" s="86"/>
      <c r="FBK151" s="86"/>
      <c r="FBL151" s="86"/>
      <c r="FBM151" s="86"/>
      <c r="FBN151" s="86"/>
      <c r="FBO151" s="86"/>
      <c r="FBP151" s="86"/>
      <c r="FBQ151" s="86"/>
      <c r="FBR151" s="86"/>
      <c r="FBS151" s="86"/>
      <c r="FBT151" s="86"/>
      <c r="FBU151" s="86"/>
      <c r="FBV151" s="86"/>
      <c r="FBW151" s="86"/>
      <c r="FBX151" s="86"/>
      <c r="FBY151" s="86"/>
      <c r="FBZ151" s="86"/>
      <c r="FCA151" s="86"/>
      <c r="FCB151" s="86"/>
      <c r="FCC151" s="86"/>
      <c r="FCD151" s="86"/>
      <c r="FCE151" s="86"/>
      <c r="FCF151" s="86"/>
      <c r="FCG151" s="86"/>
      <c r="FCH151" s="86"/>
      <c r="FCI151" s="86"/>
      <c r="FCJ151" s="86"/>
      <c r="FCK151" s="86"/>
      <c r="FCL151" s="86"/>
      <c r="FCM151" s="86"/>
      <c r="FCN151" s="86"/>
      <c r="FCO151" s="86"/>
      <c r="FCP151" s="86"/>
      <c r="FCQ151" s="86"/>
      <c r="FCR151" s="86"/>
      <c r="FCS151" s="86"/>
      <c r="FCT151" s="86"/>
      <c r="FCU151" s="86"/>
      <c r="FCV151" s="86"/>
      <c r="FCW151" s="86"/>
      <c r="FCX151" s="86"/>
      <c r="FCY151" s="86"/>
      <c r="FCZ151" s="86"/>
      <c r="FDA151" s="86"/>
      <c r="FDB151" s="86"/>
      <c r="FDC151" s="86"/>
      <c r="FDD151" s="86"/>
      <c r="FDE151" s="86"/>
      <c r="FDF151" s="86"/>
      <c r="FDG151" s="86"/>
      <c r="FDH151" s="86"/>
      <c r="FDI151" s="86"/>
      <c r="FDJ151" s="86"/>
      <c r="FDK151" s="86"/>
      <c r="FDL151" s="86"/>
      <c r="FDM151" s="86"/>
      <c r="FDN151" s="86"/>
      <c r="FDO151" s="86"/>
      <c r="FDP151" s="86"/>
      <c r="FDQ151" s="86"/>
      <c r="FDR151" s="86"/>
      <c r="FDS151" s="86"/>
      <c r="FDT151" s="86"/>
      <c r="FDU151" s="86"/>
      <c r="FDV151" s="86"/>
      <c r="FDW151" s="86"/>
      <c r="FDX151" s="86"/>
      <c r="FDY151" s="86"/>
      <c r="FDZ151" s="86"/>
      <c r="FEA151" s="86"/>
      <c r="FEB151" s="86"/>
      <c r="FEC151" s="86"/>
      <c r="FED151" s="86"/>
      <c r="FEE151" s="86"/>
      <c r="FEF151" s="86"/>
      <c r="FEG151" s="86"/>
      <c r="FEH151" s="86"/>
      <c r="FEI151" s="86"/>
      <c r="FEJ151" s="86"/>
      <c r="FEK151" s="86"/>
      <c r="FEL151" s="86"/>
      <c r="FEM151" s="86"/>
      <c r="FEN151" s="86"/>
      <c r="FEO151" s="86"/>
      <c r="FEP151" s="86"/>
      <c r="FEQ151" s="86"/>
      <c r="FER151" s="86"/>
      <c r="FES151" s="86"/>
      <c r="FET151" s="86"/>
      <c r="FEU151" s="86"/>
      <c r="FEV151" s="86"/>
      <c r="FEW151" s="86"/>
      <c r="FEX151" s="86"/>
      <c r="FEY151" s="86"/>
      <c r="FEZ151" s="86"/>
      <c r="FFA151" s="86"/>
      <c r="FFB151" s="86"/>
      <c r="FFC151" s="86"/>
      <c r="FFD151" s="86"/>
      <c r="FFE151" s="86"/>
      <c r="FFF151" s="86"/>
      <c r="FFG151" s="86"/>
      <c r="FFH151" s="86"/>
      <c r="FFI151" s="86"/>
      <c r="FFJ151" s="86"/>
      <c r="FFK151" s="86"/>
      <c r="FFL151" s="86"/>
      <c r="FFM151" s="86"/>
      <c r="FFN151" s="86"/>
      <c r="FFO151" s="86"/>
      <c r="FFP151" s="86"/>
      <c r="FFQ151" s="86"/>
      <c r="FFR151" s="86"/>
      <c r="FFS151" s="86"/>
      <c r="FFT151" s="86"/>
      <c r="FFU151" s="86"/>
      <c r="FFV151" s="86"/>
      <c r="FFW151" s="86"/>
      <c r="FFX151" s="86"/>
      <c r="FFY151" s="86"/>
      <c r="FFZ151" s="86"/>
      <c r="FGA151" s="86"/>
      <c r="FGB151" s="86"/>
      <c r="FGC151" s="86"/>
      <c r="FGD151" s="86"/>
      <c r="FGE151" s="86"/>
      <c r="FGF151" s="86"/>
      <c r="FGG151" s="86"/>
      <c r="FGH151" s="86"/>
      <c r="FGI151" s="86"/>
      <c r="FGJ151" s="86"/>
      <c r="FGK151" s="86"/>
      <c r="FGL151" s="86"/>
      <c r="FGM151" s="86"/>
      <c r="FGN151" s="86"/>
      <c r="FGO151" s="86"/>
      <c r="FGP151" s="86"/>
      <c r="FGQ151" s="86"/>
      <c r="FGR151" s="86"/>
      <c r="FGS151" s="86"/>
      <c r="FGT151" s="86"/>
      <c r="FGU151" s="86"/>
      <c r="FGV151" s="86"/>
      <c r="FGW151" s="86"/>
      <c r="FGX151" s="86"/>
      <c r="FGY151" s="86"/>
      <c r="FGZ151" s="86"/>
      <c r="FHA151" s="86"/>
      <c r="FHB151" s="86"/>
      <c r="FHC151" s="86"/>
      <c r="FHD151" s="86"/>
      <c r="FHE151" s="86"/>
      <c r="FHF151" s="86"/>
      <c r="FHG151" s="86"/>
      <c r="FHH151" s="86"/>
      <c r="FHI151" s="86"/>
      <c r="FHJ151" s="86"/>
      <c r="FHK151" s="86"/>
      <c r="FHL151" s="86"/>
      <c r="FHM151" s="86"/>
      <c r="FHN151" s="86"/>
      <c r="FHO151" s="86"/>
      <c r="FHP151" s="86"/>
      <c r="FHQ151" s="86"/>
      <c r="FHR151" s="86"/>
      <c r="FHS151" s="86"/>
      <c r="FHT151" s="86"/>
      <c r="FHU151" s="86"/>
      <c r="FHV151" s="86"/>
      <c r="FHW151" s="86"/>
      <c r="FHX151" s="86"/>
      <c r="FHY151" s="86"/>
      <c r="FHZ151" s="86"/>
      <c r="FIA151" s="86"/>
      <c r="FIB151" s="86"/>
      <c r="FIC151" s="86"/>
      <c r="FID151" s="86"/>
      <c r="FIE151" s="86"/>
      <c r="FIF151" s="86"/>
      <c r="FIG151" s="86"/>
      <c r="FIH151" s="86"/>
      <c r="FII151" s="86"/>
      <c r="FIJ151" s="86"/>
      <c r="FIK151" s="86"/>
      <c r="FIL151" s="86"/>
      <c r="FIM151" s="86"/>
      <c r="FIN151" s="86"/>
      <c r="FIO151" s="86"/>
      <c r="FIP151" s="86"/>
      <c r="FIQ151" s="86"/>
      <c r="FIR151" s="86"/>
      <c r="FIS151" s="86"/>
      <c r="FIT151" s="86"/>
      <c r="FIU151" s="86"/>
      <c r="FIV151" s="86"/>
      <c r="FIW151" s="86"/>
      <c r="FIX151" s="86"/>
      <c r="FIY151" s="86"/>
      <c r="FIZ151" s="86"/>
      <c r="FJA151" s="86"/>
      <c r="FJB151" s="86"/>
      <c r="FJC151" s="86"/>
      <c r="FJD151" s="86"/>
      <c r="FJE151" s="86"/>
      <c r="FJF151" s="86"/>
      <c r="FJG151" s="86"/>
      <c r="FJH151" s="86"/>
      <c r="FJI151" s="86"/>
      <c r="FJJ151" s="86"/>
      <c r="FJK151" s="86"/>
      <c r="FJL151" s="86"/>
      <c r="FJM151" s="86"/>
      <c r="FJN151" s="86"/>
      <c r="FJO151" s="86"/>
      <c r="FJP151" s="86"/>
      <c r="FJQ151" s="86"/>
      <c r="FJR151" s="86"/>
      <c r="FJS151" s="86"/>
      <c r="FJT151" s="86"/>
      <c r="FJU151" s="86"/>
      <c r="FJV151" s="86"/>
      <c r="FJW151" s="86"/>
      <c r="FJX151" s="86"/>
      <c r="FJY151" s="86"/>
      <c r="FJZ151" s="86"/>
      <c r="FKA151" s="86"/>
      <c r="FKB151" s="86"/>
      <c r="FKC151" s="86"/>
      <c r="FKD151" s="86"/>
      <c r="FKE151" s="86"/>
      <c r="FKF151" s="86"/>
      <c r="FKG151" s="86"/>
      <c r="FKH151" s="86"/>
      <c r="FKI151" s="86"/>
      <c r="FKJ151" s="86"/>
      <c r="FKK151" s="86"/>
      <c r="FKL151" s="86"/>
      <c r="FKM151" s="86"/>
      <c r="FKT151" s="86"/>
      <c r="FKU151" s="86"/>
      <c r="FKV151" s="86"/>
      <c r="FKW151" s="86"/>
      <c r="FKX151" s="86"/>
      <c r="FKY151" s="86"/>
      <c r="FKZ151" s="86"/>
      <c r="FLA151" s="86"/>
      <c r="FLB151" s="86"/>
      <c r="FLC151" s="86"/>
      <c r="FLD151" s="86"/>
      <c r="FLE151" s="86"/>
      <c r="FLF151" s="86"/>
      <c r="FLG151" s="86"/>
      <c r="FLH151" s="86"/>
      <c r="FLI151" s="86"/>
      <c r="FLJ151" s="86"/>
      <c r="FLK151" s="86"/>
      <c r="FLL151" s="86"/>
      <c r="FLM151" s="86"/>
      <c r="FLN151" s="86"/>
      <c r="FLO151" s="86"/>
      <c r="FLP151" s="86"/>
      <c r="FLQ151" s="86"/>
      <c r="FLR151" s="86"/>
      <c r="FLS151" s="86"/>
      <c r="FLT151" s="86"/>
      <c r="FLU151" s="86"/>
      <c r="FLV151" s="86"/>
      <c r="FLW151" s="86"/>
      <c r="FLX151" s="86"/>
      <c r="FLY151" s="86"/>
      <c r="FLZ151" s="86"/>
      <c r="FMA151" s="86"/>
      <c r="FMB151" s="86"/>
      <c r="FMC151" s="86"/>
      <c r="FMD151" s="86"/>
      <c r="FME151" s="86"/>
      <c r="FMF151" s="86"/>
      <c r="FMG151" s="86"/>
      <c r="FMH151" s="86"/>
      <c r="FMI151" s="86"/>
      <c r="FMJ151" s="86"/>
      <c r="FMK151" s="86"/>
      <c r="FML151" s="86"/>
      <c r="FMM151" s="86"/>
      <c r="FMN151" s="86"/>
      <c r="FMO151" s="86"/>
      <c r="FMP151" s="86"/>
      <c r="FMQ151" s="86"/>
      <c r="FMR151" s="86"/>
      <c r="FMS151" s="86"/>
      <c r="FMT151" s="86"/>
      <c r="FMU151" s="86"/>
      <c r="FMV151" s="86"/>
      <c r="FMW151" s="86"/>
      <c r="FMX151" s="86"/>
      <c r="FMY151" s="86"/>
      <c r="FMZ151" s="86"/>
      <c r="FNA151" s="86"/>
      <c r="FNB151" s="86"/>
      <c r="FNC151" s="86"/>
      <c r="FND151" s="86"/>
      <c r="FNE151" s="86"/>
      <c r="FNF151" s="86"/>
      <c r="FNG151" s="86"/>
      <c r="FNH151" s="86"/>
      <c r="FNI151" s="86"/>
      <c r="FNJ151" s="86"/>
      <c r="FNK151" s="86"/>
      <c r="FNL151" s="86"/>
      <c r="FNM151" s="86"/>
      <c r="FNN151" s="86"/>
      <c r="FNO151" s="86"/>
      <c r="FNP151" s="86"/>
      <c r="FNQ151" s="86"/>
      <c r="FNR151" s="86"/>
      <c r="FNS151" s="86"/>
      <c r="FNT151" s="86"/>
      <c r="FNU151" s="86"/>
      <c r="FNV151" s="86"/>
      <c r="FNW151" s="86"/>
      <c r="FNX151" s="86"/>
      <c r="FNY151" s="86"/>
      <c r="FNZ151" s="86"/>
      <c r="FOA151" s="86"/>
      <c r="FOB151" s="86"/>
      <c r="FOC151" s="86"/>
      <c r="FOD151" s="86"/>
      <c r="FOE151" s="86"/>
      <c r="FOF151" s="86"/>
      <c r="FOG151" s="86"/>
      <c r="FOH151" s="86"/>
      <c r="FOI151" s="86"/>
      <c r="FOJ151" s="86"/>
      <c r="FOK151" s="86"/>
      <c r="FOL151" s="86"/>
      <c r="FOM151" s="86"/>
      <c r="FON151" s="86"/>
      <c r="FOO151" s="86"/>
      <c r="FOP151" s="86"/>
      <c r="FOQ151" s="86"/>
      <c r="FOR151" s="86"/>
      <c r="FOS151" s="86"/>
      <c r="FOT151" s="86"/>
      <c r="FOU151" s="86"/>
      <c r="FOV151" s="86"/>
      <c r="FOW151" s="86"/>
      <c r="FOX151" s="86"/>
      <c r="FOY151" s="86"/>
      <c r="FOZ151" s="86"/>
      <c r="FPA151" s="86"/>
      <c r="FPB151" s="86"/>
      <c r="FPC151" s="86"/>
      <c r="FPD151" s="86"/>
      <c r="FPE151" s="86"/>
      <c r="FPF151" s="86"/>
      <c r="FPG151" s="86"/>
      <c r="FPH151" s="86"/>
      <c r="FPI151" s="86"/>
      <c r="FPJ151" s="86"/>
      <c r="FPK151" s="86"/>
      <c r="FPL151" s="86"/>
      <c r="FPM151" s="86"/>
      <c r="FPN151" s="86"/>
      <c r="FPO151" s="86"/>
      <c r="FPP151" s="86"/>
      <c r="FPQ151" s="86"/>
      <c r="FPR151" s="86"/>
      <c r="FPS151" s="86"/>
      <c r="FPT151" s="86"/>
      <c r="FPU151" s="86"/>
      <c r="FPV151" s="86"/>
      <c r="FPW151" s="86"/>
      <c r="FPX151" s="86"/>
      <c r="FPY151" s="86"/>
      <c r="FPZ151" s="86"/>
      <c r="FQA151" s="86"/>
      <c r="FQB151" s="86"/>
      <c r="FQC151" s="86"/>
      <c r="FQD151" s="86"/>
      <c r="FQE151" s="86"/>
      <c r="FQF151" s="86"/>
      <c r="FQG151" s="86"/>
      <c r="FQH151" s="86"/>
      <c r="FQI151" s="86"/>
      <c r="FQJ151" s="86"/>
      <c r="FQK151" s="86"/>
      <c r="FQL151" s="86"/>
      <c r="FQM151" s="86"/>
      <c r="FQN151" s="86"/>
      <c r="FQO151" s="86"/>
      <c r="FQP151" s="86"/>
      <c r="FQQ151" s="86"/>
      <c r="FQR151" s="86"/>
      <c r="FQS151" s="86"/>
      <c r="FQT151" s="86"/>
      <c r="FQU151" s="86"/>
      <c r="FQV151" s="86"/>
      <c r="FQW151" s="86"/>
      <c r="FQX151" s="86"/>
      <c r="FQY151" s="86"/>
      <c r="FQZ151" s="86"/>
      <c r="FRA151" s="86"/>
      <c r="FRB151" s="86"/>
      <c r="FRC151" s="86"/>
      <c r="FRD151" s="86"/>
      <c r="FRE151" s="86"/>
      <c r="FRF151" s="86"/>
      <c r="FRG151" s="86"/>
      <c r="FRH151" s="86"/>
      <c r="FRI151" s="86"/>
      <c r="FRJ151" s="86"/>
      <c r="FRK151" s="86"/>
      <c r="FRL151" s="86"/>
      <c r="FRM151" s="86"/>
      <c r="FRN151" s="86"/>
      <c r="FRO151" s="86"/>
      <c r="FRP151" s="86"/>
      <c r="FRQ151" s="86"/>
      <c r="FRR151" s="86"/>
      <c r="FRS151" s="86"/>
      <c r="FRT151" s="86"/>
      <c r="FRU151" s="86"/>
      <c r="FRV151" s="86"/>
      <c r="FRW151" s="86"/>
      <c r="FRX151" s="86"/>
      <c r="FRY151" s="86"/>
      <c r="FRZ151" s="86"/>
      <c r="FSA151" s="86"/>
      <c r="FSB151" s="86"/>
      <c r="FSC151" s="86"/>
      <c r="FSD151" s="86"/>
      <c r="FSE151" s="86"/>
      <c r="FSF151" s="86"/>
      <c r="FSG151" s="86"/>
      <c r="FSH151" s="86"/>
      <c r="FSI151" s="86"/>
      <c r="FSJ151" s="86"/>
      <c r="FSK151" s="86"/>
      <c r="FSL151" s="86"/>
      <c r="FSM151" s="86"/>
      <c r="FSN151" s="86"/>
      <c r="FSO151" s="86"/>
      <c r="FSP151" s="86"/>
      <c r="FSQ151" s="86"/>
      <c r="FSR151" s="86"/>
      <c r="FSS151" s="86"/>
      <c r="FST151" s="86"/>
      <c r="FSU151" s="86"/>
      <c r="FSV151" s="86"/>
      <c r="FSW151" s="86"/>
      <c r="FSX151" s="86"/>
      <c r="FSY151" s="86"/>
      <c r="FSZ151" s="86"/>
      <c r="FTA151" s="86"/>
      <c r="FTB151" s="86"/>
      <c r="FTC151" s="86"/>
      <c r="FTD151" s="86"/>
      <c r="FTE151" s="86"/>
      <c r="FTF151" s="86"/>
      <c r="FTG151" s="86"/>
      <c r="FTH151" s="86"/>
      <c r="FTI151" s="86"/>
      <c r="FTJ151" s="86"/>
      <c r="FTK151" s="86"/>
      <c r="FTL151" s="86"/>
      <c r="FTM151" s="86"/>
      <c r="FTN151" s="86"/>
      <c r="FTO151" s="86"/>
      <c r="FTP151" s="86"/>
      <c r="FTQ151" s="86"/>
      <c r="FTR151" s="86"/>
      <c r="FTS151" s="86"/>
      <c r="FTT151" s="86"/>
      <c r="FTU151" s="86"/>
      <c r="FTV151" s="86"/>
      <c r="FTW151" s="86"/>
      <c r="FTX151" s="86"/>
      <c r="FTY151" s="86"/>
      <c r="FTZ151" s="86"/>
      <c r="FUA151" s="86"/>
      <c r="FUB151" s="86"/>
      <c r="FUC151" s="86"/>
      <c r="FUD151" s="86"/>
      <c r="FUE151" s="86"/>
      <c r="FUF151" s="86"/>
      <c r="FUG151" s="86"/>
      <c r="FUH151" s="86"/>
      <c r="FUI151" s="86"/>
      <c r="FUP151" s="86"/>
      <c r="FUQ151" s="86"/>
      <c r="FUR151" s="86"/>
      <c r="FUS151" s="86"/>
      <c r="FUT151" s="86"/>
      <c r="FUU151" s="86"/>
      <c r="FUV151" s="86"/>
      <c r="FUW151" s="86"/>
      <c r="FUX151" s="86"/>
      <c r="FUY151" s="86"/>
      <c r="FUZ151" s="86"/>
      <c r="FVA151" s="86"/>
      <c r="FVB151" s="86"/>
      <c r="FVC151" s="86"/>
      <c r="FVD151" s="86"/>
      <c r="FVE151" s="86"/>
      <c r="FVF151" s="86"/>
      <c r="FVG151" s="86"/>
      <c r="FVH151" s="86"/>
      <c r="FVI151" s="86"/>
      <c r="FVJ151" s="86"/>
      <c r="FVK151" s="86"/>
      <c r="FVL151" s="86"/>
      <c r="FVM151" s="86"/>
      <c r="FVN151" s="86"/>
      <c r="FVO151" s="86"/>
      <c r="FVP151" s="86"/>
      <c r="FVQ151" s="86"/>
      <c r="FVR151" s="86"/>
      <c r="FVS151" s="86"/>
      <c r="FVT151" s="86"/>
      <c r="FVU151" s="86"/>
      <c r="FVV151" s="86"/>
      <c r="FVW151" s="86"/>
      <c r="FVX151" s="86"/>
      <c r="FVY151" s="86"/>
      <c r="FVZ151" s="86"/>
      <c r="FWA151" s="86"/>
      <c r="FWB151" s="86"/>
      <c r="FWC151" s="86"/>
      <c r="FWD151" s="86"/>
      <c r="FWE151" s="86"/>
      <c r="FWF151" s="86"/>
      <c r="FWG151" s="86"/>
      <c r="FWH151" s="86"/>
      <c r="FWI151" s="86"/>
      <c r="FWJ151" s="86"/>
      <c r="FWK151" s="86"/>
      <c r="FWL151" s="86"/>
      <c r="FWM151" s="86"/>
      <c r="FWN151" s="86"/>
      <c r="FWO151" s="86"/>
      <c r="FWP151" s="86"/>
      <c r="FWQ151" s="86"/>
      <c r="FWR151" s="86"/>
      <c r="FWS151" s="86"/>
      <c r="FWT151" s="86"/>
      <c r="FWU151" s="86"/>
      <c r="FWV151" s="86"/>
      <c r="FWW151" s="86"/>
      <c r="FWX151" s="86"/>
      <c r="FWY151" s="86"/>
      <c r="FWZ151" s="86"/>
      <c r="FXA151" s="86"/>
      <c r="FXB151" s="86"/>
      <c r="FXC151" s="86"/>
      <c r="FXD151" s="86"/>
      <c r="FXE151" s="86"/>
      <c r="FXF151" s="86"/>
      <c r="FXG151" s="86"/>
      <c r="FXH151" s="86"/>
      <c r="FXI151" s="86"/>
      <c r="FXJ151" s="86"/>
      <c r="FXK151" s="86"/>
      <c r="FXL151" s="86"/>
      <c r="FXM151" s="86"/>
      <c r="FXN151" s="86"/>
      <c r="FXO151" s="86"/>
      <c r="FXP151" s="86"/>
      <c r="FXQ151" s="86"/>
      <c r="FXR151" s="86"/>
      <c r="FXS151" s="86"/>
      <c r="FXT151" s="86"/>
      <c r="FXU151" s="86"/>
      <c r="FXV151" s="86"/>
      <c r="FXW151" s="86"/>
      <c r="FXX151" s="86"/>
      <c r="FXY151" s="86"/>
      <c r="FXZ151" s="86"/>
      <c r="FYA151" s="86"/>
      <c r="FYB151" s="86"/>
      <c r="FYC151" s="86"/>
      <c r="FYD151" s="86"/>
      <c r="FYE151" s="86"/>
      <c r="FYF151" s="86"/>
      <c r="FYG151" s="86"/>
      <c r="FYH151" s="86"/>
      <c r="FYI151" s="86"/>
      <c r="FYJ151" s="86"/>
      <c r="FYK151" s="86"/>
      <c r="FYL151" s="86"/>
      <c r="FYM151" s="86"/>
      <c r="FYN151" s="86"/>
      <c r="FYO151" s="86"/>
      <c r="FYP151" s="86"/>
      <c r="FYQ151" s="86"/>
      <c r="FYR151" s="86"/>
      <c r="FYS151" s="86"/>
      <c r="FYT151" s="86"/>
      <c r="FYU151" s="86"/>
      <c r="FYV151" s="86"/>
      <c r="FYW151" s="86"/>
      <c r="FYX151" s="86"/>
      <c r="FYY151" s="86"/>
      <c r="FYZ151" s="86"/>
      <c r="FZA151" s="86"/>
      <c r="FZB151" s="86"/>
      <c r="FZC151" s="86"/>
      <c r="FZD151" s="86"/>
      <c r="FZE151" s="86"/>
      <c r="FZF151" s="86"/>
      <c r="FZG151" s="86"/>
      <c r="FZH151" s="86"/>
      <c r="FZI151" s="86"/>
      <c r="FZJ151" s="86"/>
      <c r="FZK151" s="86"/>
      <c r="FZL151" s="86"/>
      <c r="FZM151" s="86"/>
      <c r="FZN151" s="86"/>
      <c r="FZO151" s="86"/>
      <c r="FZP151" s="86"/>
      <c r="FZQ151" s="86"/>
      <c r="FZR151" s="86"/>
      <c r="FZS151" s="86"/>
      <c r="FZT151" s="86"/>
      <c r="FZU151" s="86"/>
      <c r="FZV151" s="86"/>
      <c r="FZW151" s="86"/>
      <c r="FZX151" s="86"/>
      <c r="FZY151" s="86"/>
      <c r="FZZ151" s="86"/>
      <c r="GAA151" s="86"/>
      <c r="GAB151" s="86"/>
      <c r="GAC151" s="86"/>
      <c r="GAD151" s="86"/>
      <c r="GAE151" s="86"/>
      <c r="GAF151" s="86"/>
      <c r="GAG151" s="86"/>
      <c r="GAH151" s="86"/>
      <c r="GAI151" s="86"/>
      <c r="GAJ151" s="86"/>
      <c r="GAK151" s="86"/>
      <c r="GAL151" s="86"/>
      <c r="GAM151" s="86"/>
      <c r="GAN151" s="86"/>
      <c r="GAO151" s="86"/>
      <c r="GAP151" s="86"/>
      <c r="GAQ151" s="86"/>
      <c r="GAR151" s="86"/>
      <c r="GAS151" s="86"/>
      <c r="GAT151" s="86"/>
      <c r="GAU151" s="86"/>
      <c r="GAV151" s="86"/>
      <c r="GAW151" s="86"/>
      <c r="GAX151" s="86"/>
      <c r="GAY151" s="86"/>
      <c r="GAZ151" s="86"/>
      <c r="GBA151" s="86"/>
      <c r="GBB151" s="86"/>
      <c r="GBC151" s="86"/>
      <c r="GBD151" s="86"/>
      <c r="GBE151" s="86"/>
      <c r="GBF151" s="86"/>
      <c r="GBG151" s="86"/>
      <c r="GBH151" s="86"/>
      <c r="GBI151" s="86"/>
      <c r="GBJ151" s="86"/>
      <c r="GBK151" s="86"/>
      <c r="GBL151" s="86"/>
      <c r="GBM151" s="86"/>
      <c r="GBN151" s="86"/>
      <c r="GBO151" s="86"/>
      <c r="GBP151" s="86"/>
      <c r="GBQ151" s="86"/>
      <c r="GBR151" s="86"/>
      <c r="GBS151" s="86"/>
      <c r="GBT151" s="86"/>
      <c r="GBU151" s="86"/>
      <c r="GBV151" s="86"/>
      <c r="GBW151" s="86"/>
      <c r="GBX151" s="86"/>
      <c r="GBY151" s="86"/>
      <c r="GBZ151" s="86"/>
      <c r="GCA151" s="86"/>
      <c r="GCB151" s="86"/>
      <c r="GCC151" s="86"/>
      <c r="GCD151" s="86"/>
      <c r="GCE151" s="86"/>
      <c r="GCF151" s="86"/>
      <c r="GCG151" s="86"/>
      <c r="GCH151" s="86"/>
      <c r="GCI151" s="86"/>
      <c r="GCJ151" s="86"/>
      <c r="GCK151" s="86"/>
      <c r="GCL151" s="86"/>
      <c r="GCM151" s="86"/>
      <c r="GCN151" s="86"/>
      <c r="GCO151" s="86"/>
      <c r="GCP151" s="86"/>
      <c r="GCQ151" s="86"/>
      <c r="GCR151" s="86"/>
      <c r="GCS151" s="86"/>
      <c r="GCT151" s="86"/>
      <c r="GCU151" s="86"/>
      <c r="GCV151" s="86"/>
      <c r="GCW151" s="86"/>
      <c r="GCX151" s="86"/>
      <c r="GCY151" s="86"/>
      <c r="GCZ151" s="86"/>
      <c r="GDA151" s="86"/>
      <c r="GDB151" s="86"/>
      <c r="GDC151" s="86"/>
      <c r="GDD151" s="86"/>
      <c r="GDE151" s="86"/>
      <c r="GDF151" s="86"/>
      <c r="GDG151" s="86"/>
      <c r="GDH151" s="86"/>
      <c r="GDI151" s="86"/>
      <c r="GDJ151" s="86"/>
      <c r="GDK151" s="86"/>
      <c r="GDL151" s="86"/>
      <c r="GDM151" s="86"/>
      <c r="GDN151" s="86"/>
      <c r="GDO151" s="86"/>
      <c r="GDP151" s="86"/>
      <c r="GDQ151" s="86"/>
      <c r="GDR151" s="86"/>
      <c r="GDS151" s="86"/>
      <c r="GDT151" s="86"/>
      <c r="GDU151" s="86"/>
      <c r="GDV151" s="86"/>
      <c r="GDW151" s="86"/>
      <c r="GDX151" s="86"/>
      <c r="GDY151" s="86"/>
      <c r="GDZ151" s="86"/>
      <c r="GEA151" s="86"/>
      <c r="GEB151" s="86"/>
      <c r="GEC151" s="86"/>
      <c r="GED151" s="86"/>
      <c r="GEE151" s="86"/>
      <c r="GEL151" s="86"/>
      <c r="GEM151" s="86"/>
      <c r="GEN151" s="86"/>
      <c r="GEO151" s="86"/>
      <c r="GEP151" s="86"/>
      <c r="GEQ151" s="86"/>
      <c r="GER151" s="86"/>
      <c r="GES151" s="86"/>
      <c r="GET151" s="86"/>
      <c r="GEU151" s="86"/>
      <c r="GEV151" s="86"/>
      <c r="GEW151" s="86"/>
      <c r="GEX151" s="86"/>
      <c r="GEY151" s="86"/>
      <c r="GEZ151" s="86"/>
      <c r="GFA151" s="86"/>
      <c r="GFB151" s="86"/>
      <c r="GFC151" s="86"/>
      <c r="GFD151" s="86"/>
      <c r="GFE151" s="86"/>
      <c r="GFF151" s="86"/>
      <c r="GFG151" s="86"/>
      <c r="GFH151" s="86"/>
      <c r="GFI151" s="86"/>
      <c r="GFJ151" s="86"/>
      <c r="GFK151" s="86"/>
      <c r="GFL151" s="86"/>
      <c r="GFM151" s="86"/>
      <c r="GFN151" s="86"/>
      <c r="GFO151" s="86"/>
      <c r="GFP151" s="86"/>
      <c r="GFQ151" s="86"/>
      <c r="GFR151" s="86"/>
      <c r="GFS151" s="86"/>
      <c r="GFT151" s="86"/>
      <c r="GFU151" s="86"/>
      <c r="GFV151" s="86"/>
      <c r="GFW151" s="86"/>
      <c r="GFX151" s="86"/>
      <c r="GFY151" s="86"/>
      <c r="GFZ151" s="86"/>
      <c r="GGA151" s="86"/>
      <c r="GGB151" s="86"/>
      <c r="GGC151" s="86"/>
      <c r="GGD151" s="86"/>
      <c r="GGE151" s="86"/>
      <c r="GGF151" s="86"/>
      <c r="GGG151" s="86"/>
      <c r="GGH151" s="86"/>
      <c r="GGI151" s="86"/>
      <c r="GGJ151" s="86"/>
      <c r="GGK151" s="86"/>
      <c r="GGL151" s="86"/>
      <c r="GGM151" s="86"/>
      <c r="GGN151" s="86"/>
      <c r="GGO151" s="86"/>
      <c r="GGP151" s="86"/>
      <c r="GGQ151" s="86"/>
      <c r="GGR151" s="86"/>
      <c r="GGS151" s="86"/>
      <c r="GGT151" s="86"/>
      <c r="GGU151" s="86"/>
      <c r="GGV151" s="86"/>
      <c r="GGW151" s="86"/>
      <c r="GGX151" s="86"/>
      <c r="GGY151" s="86"/>
      <c r="GGZ151" s="86"/>
      <c r="GHA151" s="86"/>
      <c r="GHB151" s="86"/>
      <c r="GHC151" s="86"/>
      <c r="GHD151" s="86"/>
      <c r="GHE151" s="86"/>
      <c r="GHF151" s="86"/>
      <c r="GHG151" s="86"/>
      <c r="GHH151" s="86"/>
      <c r="GHI151" s="86"/>
      <c r="GHJ151" s="86"/>
      <c r="GHK151" s="86"/>
      <c r="GHL151" s="86"/>
      <c r="GHM151" s="86"/>
      <c r="GHN151" s="86"/>
      <c r="GHO151" s="86"/>
      <c r="GHP151" s="86"/>
      <c r="GHQ151" s="86"/>
      <c r="GHR151" s="86"/>
      <c r="GHS151" s="86"/>
      <c r="GHT151" s="86"/>
      <c r="GHU151" s="86"/>
      <c r="GHV151" s="86"/>
      <c r="GHW151" s="86"/>
      <c r="GHX151" s="86"/>
      <c r="GHY151" s="86"/>
      <c r="GHZ151" s="86"/>
      <c r="GIA151" s="86"/>
      <c r="GIB151" s="86"/>
      <c r="GIC151" s="86"/>
      <c r="GID151" s="86"/>
      <c r="GIE151" s="86"/>
      <c r="GIF151" s="86"/>
      <c r="GIG151" s="86"/>
      <c r="GIH151" s="86"/>
      <c r="GII151" s="86"/>
      <c r="GIJ151" s="86"/>
      <c r="GIK151" s="86"/>
      <c r="GIL151" s="86"/>
      <c r="GIM151" s="86"/>
      <c r="GIN151" s="86"/>
      <c r="GIO151" s="86"/>
      <c r="GIP151" s="86"/>
      <c r="GIQ151" s="86"/>
      <c r="GIR151" s="86"/>
      <c r="GIS151" s="86"/>
      <c r="GIT151" s="86"/>
      <c r="GIU151" s="86"/>
      <c r="GIV151" s="86"/>
      <c r="GIW151" s="86"/>
      <c r="GIX151" s="86"/>
      <c r="GIY151" s="86"/>
      <c r="GIZ151" s="86"/>
      <c r="GJA151" s="86"/>
      <c r="GJB151" s="86"/>
      <c r="GJC151" s="86"/>
      <c r="GJD151" s="86"/>
      <c r="GJE151" s="86"/>
      <c r="GJF151" s="86"/>
      <c r="GJG151" s="86"/>
      <c r="GJH151" s="86"/>
      <c r="GJI151" s="86"/>
      <c r="GJJ151" s="86"/>
      <c r="GJK151" s="86"/>
      <c r="GJL151" s="86"/>
      <c r="GJM151" s="86"/>
      <c r="GJN151" s="86"/>
      <c r="GJO151" s="86"/>
      <c r="GJP151" s="86"/>
      <c r="GJQ151" s="86"/>
      <c r="GJR151" s="86"/>
      <c r="GJS151" s="86"/>
      <c r="GJT151" s="86"/>
      <c r="GJU151" s="86"/>
      <c r="GJV151" s="86"/>
      <c r="GJW151" s="86"/>
      <c r="GJX151" s="86"/>
      <c r="GJY151" s="86"/>
      <c r="GJZ151" s="86"/>
      <c r="GKA151" s="86"/>
      <c r="GKB151" s="86"/>
      <c r="GKC151" s="86"/>
      <c r="GKD151" s="86"/>
      <c r="GKE151" s="86"/>
      <c r="GKF151" s="86"/>
      <c r="GKG151" s="86"/>
      <c r="GKH151" s="86"/>
      <c r="GKI151" s="86"/>
      <c r="GKJ151" s="86"/>
      <c r="GKK151" s="86"/>
      <c r="GKL151" s="86"/>
      <c r="GKM151" s="86"/>
      <c r="GKN151" s="86"/>
      <c r="GKO151" s="86"/>
      <c r="GKP151" s="86"/>
      <c r="GKQ151" s="86"/>
      <c r="GKR151" s="86"/>
      <c r="GKS151" s="86"/>
      <c r="GKT151" s="86"/>
      <c r="GKU151" s="86"/>
      <c r="GKV151" s="86"/>
      <c r="GKW151" s="86"/>
      <c r="GKX151" s="86"/>
      <c r="GKY151" s="86"/>
      <c r="GKZ151" s="86"/>
      <c r="GLA151" s="86"/>
      <c r="GLB151" s="86"/>
      <c r="GLC151" s="86"/>
      <c r="GLD151" s="86"/>
      <c r="GLE151" s="86"/>
      <c r="GLF151" s="86"/>
      <c r="GLG151" s="86"/>
      <c r="GLH151" s="86"/>
      <c r="GLI151" s="86"/>
      <c r="GLJ151" s="86"/>
      <c r="GLK151" s="86"/>
      <c r="GLL151" s="86"/>
      <c r="GLM151" s="86"/>
      <c r="GLN151" s="86"/>
      <c r="GLO151" s="86"/>
      <c r="GLP151" s="86"/>
      <c r="GLQ151" s="86"/>
      <c r="GLR151" s="86"/>
      <c r="GLS151" s="86"/>
      <c r="GLT151" s="86"/>
      <c r="GLU151" s="86"/>
      <c r="GLV151" s="86"/>
      <c r="GLW151" s="86"/>
      <c r="GLX151" s="86"/>
      <c r="GLY151" s="86"/>
      <c r="GLZ151" s="86"/>
      <c r="GMA151" s="86"/>
      <c r="GMB151" s="86"/>
      <c r="GMC151" s="86"/>
      <c r="GMD151" s="86"/>
      <c r="GME151" s="86"/>
      <c r="GMF151" s="86"/>
      <c r="GMG151" s="86"/>
      <c r="GMH151" s="86"/>
      <c r="GMI151" s="86"/>
      <c r="GMJ151" s="86"/>
      <c r="GMK151" s="86"/>
      <c r="GML151" s="86"/>
      <c r="GMM151" s="86"/>
      <c r="GMN151" s="86"/>
      <c r="GMO151" s="86"/>
      <c r="GMP151" s="86"/>
      <c r="GMQ151" s="86"/>
      <c r="GMR151" s="86"/>
      <c r="GMS151" s="86"/>
      <c r="GMT151" s="86"/>
      <c r="GMU151" s="86"/>
      <c r="GMV151" s="86"/>
      <c r="GMW151" s="86"/>
      <c r="GMX151" s="86"/>
      <c r="GMY151" s="86"/>
      <c r="GMZ151" s="86"/>
      <c r="GNA151" s="86"/>
      <c r="GNB151" s="86"/>
      <c r="GNC151" s="86"/>
      <c r="GND151" s="86"/>
      <c r="GNE151" s="86"/>
      <c r="GNF151" s="86"/>
      <c r="GNG151" s="86"/>
      <c r="GNH151" s="86"/>
      <c r="GNI151" s="86"/>
      <c r="GNJ151" s="86"/>
      <c r="GNK151" s="86"/>
      <c r="GNL151" s="86"/>
      <c r="GNM151" s="86"/>
      <c r="GNN151" s="86"/>
      <c r="GNO151" s="86"/>
      <c r="GNP151" s="86"/>
      <c r="GNQ151" s="86"/>
      <c r="GNR151" s="86"/>
      <c r="GNS151" s="86"/>
      <c r="GNT151" s="86"/>
      <c r="GNU151" s="86"/>
      <c r="GNV151" s="86"/>
      <c r="GNW151" s="86"/>
      <c r="GNX151" s="86"/>
      <c r="GNY151" s="86"/>
      <c r="GNZ151" s="86"/>
      <c r="GOA151" s="86"/>
      <c r="GOH151" s="86"/>
      <c r="GOI151" s="86"/>
      <c r="GOJ151" s="86"/>
      <c r="GOK151" s="86"/>
      <c r="GOL151" s="86"/>
      <c r="GOM151" s="86"/>
      <c r="GON151" s="86"/>
      <c r="GOO151" s="86"/>
      <c r="GOP151" s="86"/>
      <c r="GOQ151" s="86"/>
      <c r="GOR151" s="86"/>
      <c r="GOS151" s="86"/>
      <c r="GOT151" s="86"/>
      <c r="GOU151" s="86"/>
      <c r="GOV151" s="86"/>
      <c r="GOW151" s="86"/>
      <c r="GOX151" s="86"/>
      <c r="GOY151" s="86"/>
      <c r="GOZ151" s="86"/>
      <c r="GPA151" s="86"/>
      <c r="GPB151" s="86"/>
      <c r="GPC151" s="86"/>
      <c r="GPD151" s="86"/>
      <c r="GPE151" s="86"/>
      <c r="GPF151" s="86"/>
      <c r="GPG151" s="86"/>
      <c r="GPH151" s="86"/>
      <c r="GPI151" s="86"/>
      <c r="GPJ151" s="86"/>
      <c r="GPK151" s="86"/>
      <c r="GPL151" s="86"/>
      <c r="GPM151" s="86"/>
      <c r="GPN151" s="86"/>
      <c r="GPO151" s="86"/>
      <c r="GPP151" s="86"/>
      <c r="GPQ151" s="86"/>
      <c r="GPR151" s="86"/>
      <c r="GPS151" s="86"/>
      <c r="GPT151" s="86"/>
      <c r="GPU151" s="86"/>
      <c r="GPV151" s="86"/>
      <c r="GPW151" s="86"/>
      <c r="GPX151" s="86"/>
      <c r="GPY151" s="86"/>
      <c r="GPZ151" s="86"/>
      <c r="GQA151" s="86"/>
      <c r="GQB151" s="86"/>
      <c r="GQC151" s="86"/>
      <c r="GQD151" s="86"/>
      <c r="GQE151" s="86"/>
      <c r="GQF151" s="86"/>
      <c r="GQG151" s="86"/>
      <c r="GQH151" s="86"/>
      <c r="GQI151" s="86"/>
      <c r="GQJ151" s="86"/>
      <c r="GQK151" s="86"/>
      <c r="GQL151" s="86"/>
      <c r="GQM151" s="86"/>
      <c r="GQN151" s="86"/>
      <c r="GQO151" s="86"/>
      <c r="GQP151" s="86"/>
      <c r="GQQ151" s="86"/>
      <c r="GQR151" s="86"/>
      <c r="GQS151" s="86"/>
      <c r="GQT151" s="86"/>
      <c r="GQU151" s="86"/>
      <c r="GQV151" s="86"/>
      <c r="GQW151" s="86"/>
      <c r="GQX151" s="86"/>
      <c r="GQY151" s="86"/>
      <c r="GQZ151" s="86"/>
      <c r="GRA151" s="86"/>
      <c r="GRB151" s="86"/>
      <c r="GRC151" s="86"/>
      <c r="GRD151" s="86"/>
      <c r="GRE151" s="86"/>
      <c r="GRF151" s="86"/>
      <c r="GRG151" s="86"/>
      <c r="GRH151" s="86"/>
      <c r="GRI151" s="86"/>
      <c r="GRJ151" s="86"/>
      <c r="GRK151" s="86"/>
      <c r="GRL151" s="86"/>
      <c r="GRM151" s="86"/>
      <c r="GRN151" s="86"/>
      <c r="GRO151" s="86"/>
      <c r="GRP151" s="86"/>
      <c r="GRQ151" s="86"/>
      <c r="GRR151" s="86"/>
      <c r="GRS151" s="86"/>
      <c r="GRT151" s="86"/>
      <c r="GRU151" s="86"/>
      <c r="GRV151" s="86"/>
      <c r="GRW151" s="86"/>
      <c r="GRX151" s="86"/>
      <c r="GRY151" s="86"/>
      <c r="GRZ151" s="86"/>
      <c r="GSA151" s="86"/>
      <c r="GSB151" s="86"/>
      <c r="GSC151" s="86"/>
      <c r="GSD151" s="86"/>
      <c r="GSE151" s="86"/>
      <c r="GSF151" s="86"/>
      <c r="GSG151" s="86"/>
      <c r="GSH151" s="86"/>
      <c r="GSI151" s="86"/>
      <c r="GSJ151" s="86"/>
      <c r="GSK151" s="86"/>
      <c r="GSL151" s="86"/>
      <c r="GSM151" s="86"/>
      <c r="GSN151" s="86"/>
      <c r="GSO151" s="86"/>
      <c r="GSP151" s="86"/>
      <c r="GSQ151" s="86"/>
      <c r="GSR151" s="86"/>
      <c r="GSS151" s="86"/>
      <c r="GST151" s="86"/>
      <c r="GSU151" s="86"/>
      <c r="GSV151" s="86"/>
      <c r="GSW151" s="86"/>
      <c r="GSX151" s="86"/>
      <c r="GSY151" s="86"/>
      <c r="GSZ151" s="86"/>
      <c r="GTA151" s="86"/>
      <c r="GTB151" s="86"/>
      <c r="GTC151" s="86"/>
      <c r="GTD151" s="86"/>
      <c r="GTE151" s="86"/>
      <c r="GTF151" s="86"/>
      <c r="GTG151" s="86"/>
      <c r="GTH151" s="86"/>
      <c r="GTI151" s="86"/>
      <c r="GTJ151" s="86"/>
      <c r="GTK151" s="86"/>
      <c r="GTL151" s="86"/>
      <c r="GTM151" s="86"/>
      <c r="GTN151" s="86"/>
      <c r="GTO151" s="86"/>
      <c r="GTP151" s="86"/>
      <c r="GTQ151" s="86"/>
      <c r="GTR151" s="86"/>
      <c r="GTS151" s="86"/>
      <c r="GTT151" s="86"/>
      <c r="GTU151" s="86"/>
      <c r="GTV151" s="86"/>
      <c r="GTW151" s="86"/>
      <c r="GTX151" s="86"/>
      <c r="GTY151" s="86"/>
      <c r="GTZ151" s="86"/>
      <c r="GUA151" s="86"/>
      <c r="GUB151" s="86"/>
      <c r="GUC151" s="86"/>
      <c r="GUD151" s="86"/>
      <c r="GUE151" s="86"/>
      <c r="GUF151" s="86"/>
      <c r="GUG151" s="86"/>
      <c r="GUH151" s="86"/>
      <c r="GUI151" s="86"/>
      <c r="GUJ151" s="86"/>
      <c r="GUK151" s="86"/>
      <c r="GUL151" s="86"/>
      <c r="GUM151" s="86"/>
      <c r="GUN151" s="86"/>
      <c r="GUO151" s="86"/>
      <c r="GUP151" s="86"/>
      <c r="GUQ151" s="86"/>
      <c r="GUR151" s="86"/>
      <c r="GUS151" s="86"/>
      <c r="GUT151" s="86"/>
      <c r="GUU151" s="86"/>
      <c r="GUV151" s="86"/>
      <c r="GUW151" s="86"/>
      <c r="GUX151" s="86"/>
      <c r="GUY151" s="86"/>
      <c r="GUZ151" s="86"/>
      <c r="GVA151" s="86"/>
      <c r="GVB151" s="86"/>
      <c r="GVC151" s="86"/>
      <c r="GVD151" s="86"/>
      <c r="GVE151" s="86"/>
      <c r="GVF151" s="86"/>
      <c r="GVG151" s="86"/>
      <c r="GVH151" s="86"/>
      <c r="GVI151" s="86"/>
      <c r="GVJ151" s="86"/>
      <c r="GVK151" s="86"/>
      <c r="GVL151" s="86"/>
      <c r="GVM151" s="86"/>
      <c r="GVN151" s="86"/>
      <c r="GVO151" s="86"/>
      <c r="GVP151" s="86"/>
      <c r="GVQ151" s="86"/>
      <c r="GVR151" s="86"/>
      <c r="GVS151" s="86"/>
      <c r="GVT151" s="86"/>
      <c r="GVU151" s="86"/>
      <c r="GVV151" s="86"/>
      <c r="GVW151" s="86"/>
      <c r="GVX151" s="86"/>
      <c r="GVY151" s="86"/>
      <c r="GVZ151" s="86"/>
      <c r="GWA151" s="86"/>
      <c r="GWB151" s="86"/>
      <c r="GWC151" s="86"/>
      <c r="GWD151" s="86"/>
      <c r="GWE151" s="86"/>
      <c r="GWF151" s="86"/>
      <c r="GWG151" s="86"/>
      <c r="GWH151" s="86"/>
      <c r="GWI151" s="86"/>
      <c r="GWJ151" s="86"/>
      <c r="GWK151" s="86"/>
      <c r="GWL151" s="86"/>
      <c r="GWM151" s="86"/>
      <c r="GWN151" s="86"/>
      <c r="GWO151" s="86"/>
      <c r="GWP151" s="86"/>
      <c r="GWQ151" s="86"/>
      <c r="GWR151" s="86"/>
      <c r="GWS151" s="86"/>
      <c r="GWT151" s="86"/>
      <c r="GWU151" s="86"/>
      <c r="GWV151" s="86"/>
      <c r="GWW151" s="86"/>
      <c r="GWX151" s="86"/>
      <c r="GWY151" s="86"/>
      <c r="GWZ151" s="86"/>
      <c r="GXA151" s="86"/>
      <c r="GXB151" s="86"/>
      <c r="GXC151" s="86"/>
      <c r="GXD151" s="86"/>
      <c r="GXE151" s="86"/>
      <c r="GXF151" s="86"/>
      <c r="GXG151" s="86"/>
      <c r="GXH151" s="86"/>
      <c r="GXI151" s="86"/>
      <c r="GXJ151" s="86"/>
      <c r="GXK151" s="86"/>
      <c r="GXL151" s="86"/>
      <c r="GXM151" s="86"/>
      <c r="GXN151" s="86"/>
      <c r="GXO151" s="86"/>
      <c r="GXP151" s="86"/>
      <c r="GXQ151" s="86"/>
      <c r="GXR151" s="86"/>
      <c r="GXS151" s="86"/>
      <c r="GXT151" s="86"/>
      <c r="GXU151" s="86"/>
      <c r="GXV151" s="86"/>
      <c r="GXW151" s="86"/>
      <c r="GYD151" s="86"/>
      <c r="GYE151" s="86"/>
      <c r="GYF151" s="86"/>
      <c r="GYG151" s="86"/>
      <c r="GYH151" s="86"/>
      <c r="GYI151" s="86"/>
      <c r="GYJ151" s="86"/>
      <c r="GYK151" s="86"/>
      <c r="GYL151" s="86"/>
      <c r="GYM151" s="86"/>
      <c r="GYN151" s="86"/>
      <c r="GYO151" s="86"/>
      <c r="GYP151" s="86"/>
      <c r="GYQ151" s="86"/>
      <c r="GYR151" s="86"/>
      <c r="GYS151" s="86"/>
      <c r="GYT151" s="86"/>
      <c r="GYU151" s="86"/>
      <c r="GYV151" s="86"/>
      <c r="GYW151" s="86"/>
      <c r="GYX151" s="86"/>
      <c r="GYY151" s="86"/>
      <c r="GYZ151" s="86"/>
      <c r="GZA151" s="86"/>
      <c r="GZB151" s="86"/>
      <c r="GZC151" s="86"/>
      <c r="GZD151" s="86"/>
      <c r="GZE151" s="86"/>
      <c r="GZF151" s="86"/>
      <c r="GZG151" s="86"/>
      <c r="GZH151" s="86"/>
      <c r="GZI151" s="86"/>
      <c r="GZJ151" s="86"/>
      <c r="GZK151" s="86"/>
      <c r="GZL151" s="86"/>
      <c r="GZM151" s="86"/>
      <c r="GZN151" s="86"/>
      <c r="GZO151" s="86"/>
      <c r="GZP151" s="86"/>
      <c r="GZQ151" s="86"/>
      <c r="GZR151" s="86"/>
      <c r="GZS151" s="86"/>
      <c r="GZT151" s="86"/>
      <c r="GZU151" s="86"/>
      <c r="GZV151" s="86"/>
      <c r="GZW151" s="86"/>
      <c r="GZX151" s="86"/>
      <c r="GZY151" s="86"/>
      <c r="GZZ151" s="86"/>
      <c r="HAA151" s="86"/>
      <c r="HAB151" s="86"/>
      <c r="HAC151" s="86"/>
      <c r="HAD151" s="86"/>
      <c r="HAE151" s="86"/>
      <c r="HAF151" s="86"/>
      <c r="HAG151" s="86"/>
      <c r="HAH151" s="86"/>
      <c r="HAI151" s="86"/>
      <c r="HAJ151" s="86"/>
      <c r="HAK151" s="86"/>
      <c r="HAL151" s="86"/>
      <c r="HAM151" s="86"/>
      <c r="HAN151" s="86"/>
      <c r="HAO151" s="86"/>
      <c r="HAP151" s="86"/>
      <c r="HAQ151" s="86"/>
      <c r="HAR151" s="86"/>
      <c r="HAS151" s="86"/>
      <c r="HAT151" s="86"/>
      <c r="HAU151" s="86"/>
      <c r="HAV151" s="86"/>
      <c r="HAW151" s="86"/>
      <c r="HAX151" s="86"/>
      <c r="HAY151" s="86"/>
      <c r="HAZ151" s="86"/>
      <c r="HBA151" s="86"/>
      <c r="HBB151" s="86"/>
      <c r="HBC151" s="86"/>
      <c r="HBD151" s="86"/>
      <c r="HBE151" s="86"/>
      <c r="HBF151" s="86"/>
      <c r="HBG151" s="86"/>
      <c r="HBH151" s="86"/>
      <c r="HBI151" s="86"/>
      <c r="HBJ151" s="86"/>
      <c r="HBK151" s="86"/>
      <c r="HBL151" s="86"/>
      <c r="HBM151" s="86"/>
      <c r="HBN151" s="86"/>
      <c r="HBO151" s="86"/>
      <c r="HBP151" s="86"/>
      <c r="HBQ151" s="86"/>
      <c r="HBR151" s="86"/>
      <c r="HBS151" s="86"/>
      <c r="HBT151" s="86"/>
      <c r="HBU151" s="86"/>
      <c r="HBV151" s="86"/>
      <c r="HBW151" s="86"/>
      <c r="HBX151" s="86"/>
      <c r="HBY151" s="86"/>
      <c r="HBZ151" s="86"/>
      <c r="HCA151" s="86"/>
      <c r="HCB151" s="86"/>
      <c r="HCC151" s="86"/>
      <c r="HCD151" s="86"/>
      <c r="HCE151" s="86"/>
      <c r="HCF151" s="86"/>
      <c r="HCG151" s="86"/>
      <c r="HCH151" s="86"/>
      <c r="HCI151" s="86"/>
      <c r="HCJ151" s="86"/>
      <c r="HCK151" s="86"/>
      <c r="HCL151" s="86"/>
      <c r="HCM151" s="86"/>
      <c r="HCN151" s="86"/>
      <c r="HCO151" s="86"/>
      <c r="HCP151" s="86"/>
      <c r="HCQ151" s="86"/>
      <c r="HCR151" s="86"/>
      <c r="HCS151" s="86"/>
      <c r="HCT151" s="86"/>
      <c r="HCU151" s="86"/>
      <c r="HCV151" s="86"/>
      <c r="HCW151" s="86"/>
      <c r="HCX151" s="86"/>
      <c r="HCY151" s="86"/>
      <c r="HCZ151" s="86"/>
      <c r="HDA151" s="86"/>
      <c r="HDB151" s="86"/>
      <c r="HDC151" s="86"/>
      <c r="HDD151" s="86"/>
      <c r="HDE151" s="86"/>
      <c r="HDF151" s="86"/>
      <c r="HDG151" s="86"/>
      <c r="HDH151" s="86"/>
      <c r="HDI151" s="86"/>
      <c r="HDJ151" s="86"/>
      <c r="HDK151" s="86"/>
      <c r="HDL151" s="86"/>
      <c r="HDM151" s="86"/>
      <c r="HDN151" s="86"/>
      <c r="HDO151" s="86"/>
      <c r="HDP151" s="86"/>
      <c r="HDQ151" s="86"/>
      <c r="HDR151" s="86"/>
      <c r="HDS151" s="86"/>
      <c r="HDT151" s="86"/>
      <c r="HDU151" s="86"/>
      <c r="HDV151" s="86"/>
      <c r="HDW151" s="86"/>
      <c r="HDX151" s="86"/>
      <c r="HDY151" s="86"/>
      <c r="HDZ151" s="86"/>
      <c r="HEA151" s="86"/>
      <c r="HEB151" s="86"/>
      <c r="HEC151" s="86"/>
      <c r="HED151" s="86"/>
      <c r="HEE151" s="86"/>
      <c r="HEF151" s="86"/>
      <c r="HEG151" s="86"/>
      <c r="HEH151" s="86"/>
      <c r="HEI151" s="86"/>
      <c r="HEJ151" s="86"/>
      <c r="HEK151" s="86"/>
      <c r="HEL151" s="86"/>
      <c r="HEM151" s="86"/>
      <c r="HEN151" s="86"/>
      <c r="HEO151" s="86"/>
      <c r="HEP151" s="86"/>
      <c r="HEQ151" s="86"/>
      <c r="HER151" s="86"/>
      <c r="HES151" s="86"/>
      <c r="HET151" s="86"/>
      <c r="HEU151" s="86"/>
      <c r="HEV151" s="86"/>
      <c r="HEW151" s="86"/>
      <c r="HEX151" s="86"/>
      <c r="HEY151" s="86"/>
      <c r="HEZ151" s="86"/>
      <c r="HFA151" s="86"/>
      <c r="HFB151" s="86"/>
      <c r="HFC151" s="86"/>
      <c r="HFD151" s="86"/>
      <c r="HFE151" s="86"/>
      <c r="HFF151" s="86"/>
      <c r="HFG151" s="86"/>
      <c r="HFH151" s="86"/>
      <c r="HFI151" s="86"/>
      <c r="HFJ151" s="86"/>
      <c r="HFK151" s="86"/>
      <c r="HFL151" s="86"/>
      <c r="HFM151" s="86"/>
      <c r="HFN151" s="86"/>
      <c r="HFO151" s="86"/>
      <c r="HFP151" s="86"/>
      <c r="HFQ151" s="86"/>
      <c r="HFR151" s="86"/>
      <c r="HFS151" s="86"/>
      <c r="HFT151" s="86"/>
      <c r="HFU151" s="86"/>
      <c r="HFV151" s="86"/>
      <c r="HFW151" s="86"/>
      <c r="HFX151" s="86"/>
      <c r="HFY151" s="86"/>
      <c r="HFZ151" s="86"/>
      <c r="HGA151" s="86"/>
      <c r="HGB151" s="86"/>
      <c r="HGC151" s="86"/>
      <c r="HGD151" s="86"/>
      <c r="HGE151" s="86"/>
      <c r="HGF151" s="86"/>
      <c r="HGG151" s="86"/>
      <c r="HGH151" s="86"/>
      <c r="HGI151" s="86"/>
      <c r="HGJ151" s="86"/>
      <c r="HGK151" s="86"/>
      <c r="HGL151" s="86"/>
      <c r="HGM151" s="86"/>
      <c r="HGN151" s="86"/>
      <c r="HGO151" s="86"/>
      <c r="HGP151" s="86"/>
      <c r="HGQ151" s="86"/>
      <c r="HGR151" s="86"/>
      <c r="HGS151" s="86"/>
      <c r="HGT151" s="86"/>
      <c r="HGU151" s="86"/>
      <c r="HGV151" s="86"/>
      <c r="HGW151" s="86"/>
      <c r="HGX151" s="86"/>
      <c r="HGY151" s="86"/>
      <c r="HGZ151" s="86"/>
      <c r="HHA151" s="86"/>
      <c r="HHB151" s="86"/>
      <c r="HHC151" s="86"/>
      <c r="HHD151" s="86"/>
      <c r="HHE151" s="86"/>
      <c r="HHF151" s="86"/>
      <c r="HHG151" s="86"/>
      <c r="HHH151" s="86"/>
      <c r="HHI151" s="86"/>
      <c r="HHJ151" s="86"/>
      <c r="HHK151" s="86"/>
      <c r="HHL151" s="86"/>
      <c r="HHM151" s="86"/>
      <c r="HHN151" s="86"/>
      <c r="HHO151" s="86"/>
      <c r="HHP151" s="86"/>
      <c r="HHQ151" s="86"/>
      <c r="HHR151" s="86"/>
      <c r="HHS151" s="86"/>
      <c r="HHZ151" s="86"/>
      <c r="HIA151" s="86"/>
      <c r="HIB151" s="86"/>
      <c r="HIC151" s="86"/>
      <c r="HID151" s="86"/>
      <c r="HIE151" s="86"/>
      <c r="HIF151" s="86"/>
      <c r="HIG151" s="86"/>
      <c r="HIH151" s="86"/>
      <c r="HII151" s="86"/>
      <c r="HIJ151" s="86"/>
      <c r="HIK151" s="86"/>
      <c r="HIL151" s="86"/>
      <c r="HIM151" s="86"/>
      <c r="HIN151" s="86"/>
      <c r="HIO151" s="86"/>
      <c r="HIP151" s="86"/>
      <c r="HIQ151" s="86"/>
      <c r="HIR151" s="86"/>
      <c r="HIS151" s="86"/>
      <c r="HIT151" s="86"/>
      <c r="HIU151" s="86"/>
      <c r="HIV151" s="86"/>
      <c r="HIW151" s="86"/>
      <c r="HIX151" s="86"/>
      <c r="HIY151" s="86"/>
      <c r="HIZ151" s="86"/>
      <c r="HJA151" s="86"/>
      <c r="HJB151" s="86"/>
      <c r="HJC151" s="86"/>
      <c r="HJD151" s="86"/>
      <c r="HJE151" s="86"/>
      <c r="HJF151" s="86"/>
      <c r="HJG151" s="86"/>
      <c r="HJH151" s="86"/>
      <c r="HJI151" s="86"/>
      <c r="HJJ151" s="86"/>
      <c r="HJK151" s="86"/>
      <c r="HJL151" s="86"/>
      <c r="HJM151" s="86"/>
      <c r="HJN151" s="86"/>
      <c r="HJO151" s="86"/>
      <c r="HJP151" s="86"/>
      <c r="HJQ151" s="86"/>
      <c r="HJR151" s="86"/>
      <c r="HJS151" s="86"/>
      <c r="HJT151" s="86"/>
      <c r="HJU151" s="86"/>
      <c r="HJV151" s="86"/>
      <c r="HJW151" s="86"/>
      <c r="HJX151" s="86"/>
      <c r="HJY151" s="86"/>
      <c r="HJZ151" s="86"/>
      <c r="HKA151" s="86"/>
      <c r="HKB151" s="86"/>
      <c r="HKC151" s="86"/>
      <c r="HKD151" s="86"/>
      <c r="HKE151" s="86"/>
      <c r="HKF151" s="86"/>
      <c r="HKG151" s="86"/>
      <c r="HKH151" s="86"/>
      <c r="HKI151" s="86"/>
      <c r="HKJ151" s="86"/>
      <c r="HKK151" s="86"/>
      <c r="HKL151" s="86"/>
      <c r="HKM151" s="86"/>
      <c r="HKN151" s="86"/>
      <c r="HKO151" s="86"/>
      <c r="HKP151" s="86"/>
      <c r="HKQ151" s="86"/>
      <c r="HKR151" s="86"/>
      <c r="HKS151" s="86"/>
      <c r="HKT151" s="86"/>
      <c r="HKU151" s="86"/>
      <c r="HKV151" s="86"/>
      <c r="HKW151" s="86"/>
      <c r="HKX151" s="86"/>
      <c r="HKY151" s="86"/>
      <c r="HKZ151" s="86"/>
      <c r="HLA151" s="86"/>
      <c r="HLB151" s="86"/>
      <c r="HLC151" s="86"/>
      <c r="HLD151" s="86"/>
      <c r="HLE151" s="86"/>
      <c r="HLF151" s="86"/>
      <c r="HLG151" s="86"/>
      <c r="HLH151" s="86"/>
      <c r="HLI151" s="86"/>
      <c r="HLJ151" s="86"/>
      <c r="HLK151" s="86"/>
      <c r="HLL151" s="86"/>
      <c r="HLM151" s="86"/>
      <c r="HLN151" s="86"/>
      <c r="HLO151" s="86"/>
      <c r="HLP151" s="86"/>
      <c r="HLQ151" s="86"/>
      <c r="HLR151" s="86"/>
      <c r="HLS151" s="86"/>
      <c r="HLT151" s="86"/>
      <c r="HLU151" s="86"/>
      <c r="HLV151" s="86"/>
      <c r="HLW151" s="86"/>
      <c r="HLX151" s="86"/>
      <c r="HLY151" s="86"/>
      <c r="HLZ151" s="86"/>
      <c r="HMA151" s="86"/>
      <c r="HMB151" s="86"/>
      <c r="HMC151" s="86"/>
      <c r="HMD151" s="86"/>
      <c r="HME151" s="86"/>
      <c r="HMF151" s="86"/>
      <c r="HMG151" s="86"/>
      <c r="HMH151" s="86"/>
      <c r="HMI151" s="86"/>
      <c r="HMJ151" s="86"/>
      <c r="HMK151" s="86"/>
      <c r="HML151" s="86"/>
      <c r="HMM151" s="86"/>
      <c r="HMN151" s="86"/>
      <c r="HMO151" s="86"/>
      <c r="HMP151" s="86"/>
      <c r="HMQ151" s="86"/>
      <c r="HMR151" s="86"/>
      <c r="HMS151" s="86"/>
      <c r="HMT151" s="86"/>
      <c r="HMU151" s="86"/>
      <c r="HMV151" s="86"/>
      <c r="HMW151" s="86"/>
      <c r="HMX151" s="86"/>
      <c r="HMY151" s="86"/>
      <c r="HMZ151" s="86"/>
      <c r="HNA151" s="86"/>
      <c r="HNB151" s="86"/>
      <c r="HNC151" s="86"/>
      <c r="HND151" s="86"/>
      <c r="HNE151" s="86"/>
      <c r="HNF151" s="86"/>
      <c r="HNG151" s="86"/>
      <c r="HNH151" s="86"/>
      <c r="HNI151" s="86"/>
      <c r="HNJ151" s="86"/>
      <c r="HNK151" s="86"/>
      <c r="HNL151" s="86"/>
      <c r="HNM151" s="86"/>
      <c r="HNN151" s="86"/>
      <c r="HNO151" s="86"/>
      <c r="HNP151" s="86"/>
      <c r="HNQ151" s="86"/>
      <c r="HNR151" s="86"/>
      <c r="HNS151" s="86"/>
      <c r="HNT151" s="86"/>
      <c r="HNU151" s="86"/>
      <c r="HNV151" s="86"/>
      <c r="HNW151" s="86"/>
      <c r="HNX151" s="86"/>
      <c r="HNY151" s="86"/>
      <c r="HNZ151" s="86"/>
      <c r="HOA151" s="86"/>
      <c r="HOB151" s="86"/>
      <c r="HOC151" s="86"/>
      <c r="HOD151" s="86"/>
      <c r="HOE151" s="86"/>
      <c r="HOF151" s="86"/>
      <c r="HOG151" s="86"/>
      <c r="HOH151" s="86"/>
      <c r="HOI151" s="86"/>
      <c r="HOJ151" s="86"/>
      <c r="HOK151" s="86"/>
      <c r="HOL151" s="86"/>
      <c r="HOM151" s="86"/>
      <c r="HON151" s="86"/>
      <c r="HOO151" s="86"/>
      <c r="HOP151" s="86"/>
      <c r="HOQ151" s="86"/>
      <c r="HOR151" s="86"/>
      <c r="HOS151" s="86"/>
      <c r="HOT151" s="86"/>
      <c r="HOU151" s="86"/>
      <c r="HOV151" s="86"/>
      <c r="HOW151" s="86"/>
      <c r="HOX151" s="86"/>
      <c r="HOY151" s="86"/>
      <c r="HOZ151" s="86"/>
      <c r="HPA151" s="86"/>
      <c r="HPB151" s="86"/>
      <c r="HPC151" s="86"/>
      <c r="HPD151" s="86"/>
      <c r="HPE151" s="86"/>
      <c r="HPF151" s="86"/>
      <c r="HPG151" s="86"/>
      <c r="HPH151" s="86"/>
      <c r="HPI151" s="86"/>
      <c r="HPJ151" s="86"/>
      <c r="HPK151" s="86"/>
      <c r="HPL151" s="86"/>
      <c r="HPM151" s="86"/>
      <c r="HPN151" s="86"/>
      <c r="HPO151" s="86"/>
      <c r="HPP151" s="86"/>
      <c r="HPQ151" s="86"/>
      <c r="HPR151" s="86"/>
      <c r="HPS151" s="86"/>
      <c r="HPT151" s="86"/>
      <c r="HPU151" s="86"/>
      <c r="HPV151" s="86"/>
      <c r="HPW151" s="86"/>
      <c r="HPX151" s="86"/>
      <c r="HPY151" s="86"/>
      <c r="HPZ151" s="86"/>
      <c r="HQA151" s="86"/>
      <c r="HQB151" s="86"/>
      <c r="HQC151" s="86"/>
      <c r="HQD151" s="86"/>
      <c r="HQE151" s="86"/>
      <c r="HQF151" s="86"/>
      <c r="HQG151" s="86"/>
      <c r="HQH151" s="86"/>
      <c r="HQI151" s="86"/>
      <c r="HQJ151" s="86"/>
      <c r="HQK151" s="86"/>
      <c r="HQL151" s="86"/>
      <c r="HQM151" s="86"/>
      <c r="HQN151" s="86"/>
      <c r="HQO151" s="86"/>
      <c r="HQP151" s="86"/>
      <c r="HQQ151" s="86"/>
      <c r="HQR151" s="86"/>
      <c r="HQS151" s="86"/>
      <c r="HQT151" s="86"/>
      <c r="HQU151" s="86"/>
      <c r="HQV151" s="86"/>
      <c r="HQW151" s="86"/>
      <c r="HQX151" s="86"/>
      <c r="HQY151" s="86"/>
      <c r="HQZ151" s="86"/>
      <c r="HRA151" s="86"/>
      <c r="HRB151" s="86"/>
      <c r="HRC151" s="86"/>
      <c r="HRD151" s="86"/>
      <c r="HRE151" s="86"/>
      <c r="HRF151" s="86"/>
      <c r="HRG151" s="86"/>
      <c r="HRH151" s="86"/>
      <c r="HRI151" s="86"/>
      <c r="HRJ151" s="86"/>
      <c r="HRK151" s="86"/>
      <c r="HRL151" s="86"/>
      <c r="HRM151" s="86"/>
      <c r="HRN151" s="86"/>
      <c r="HRO151" s="86"/>
      <c r="HRV151" s="86"/>
      <c r="HRW151" s="86"/>
      <c r="HRX151" s="86"/>
      <c r="HRY151" s="86"/>
      <c r="HRZ151" s="86"/>
      <c r="HSA151" s="86"/>
      <c r="HSB151" s="86"/>
      <c r="HSC151" s="86"/>
      <c r="HSD151" s="86"/>
      <c r="HSE151" s="86"/>
      <c r="HSF151" s="86"/>
      <c r="HSG151" s="86"/>
      <c r="HSH151" s="86"/>
      <c r="HSI151" s="86"/>
      <c r="HSJ151" s="86"/>
      <c r="HSK151" s="86"/>
      <c r="HSL151" s="86"/>
      <c r="HSM151" s="86"/>
      <c r="HSN151" s="86"/>
      <c r="HSO151" s="86"/>
      <c r="HSP151" s="86"/>
      <c r="HSQ151" s="86"/>
      <c r="HSR151" s="86"/>
      <c r="HSS151" s="86"/>
      <c r="HST151" s="86"/>
      <c r="HSU151" s="86"/>
      <c r="HSV151" s="86"/>
      <c r="HSW151" s="86"/>
      <c r="HSX151" s="86"/>
      <c r="HSY151" s="86"/>
      <c r="HSZ151" s="86"/>
      <c r="HTA151" s="86"/>
      <c r="HTB151" s="86"/>
      <c r="HTC151" s="86"/>
      <c r="HTD151" s="86"/>
      <c r="HTE151" s="86"/>
      <c r="HTF151" s="86"/>
      <c r="HTG151" s="86"/>
      <c r="HTH151" s="86"/>
      <c r="HTI151" s="86"/>
      <c r="HTJ151" s="86"/>
      <c r="HTK151" s="86"/>
      <c r="HTL151" s="86"/>
      <c r="HTM151" s="86"/>
      <c r="HTN151" s="86"/>
      <c r="HTO151" s="86"/>
      <c r="HTP151" s="86"/>
      <c r="HTQ151" s="86"/>
      <c r="HTR151" s="86"/>
      <c r="HTS151" s="86"/>
      <c r="HTT151" s="86"/>
      <c r="HTU151" s="86"/>
      <c r="HTV151" s="86"/>
      <c r="HTW151" s="86"/>
      <c r="HTX151" s="86"/>
      <c r="HTY151" s="86"/>
      <c r="HTZ151" s="86"/>
      <c r="HUA151" s="86"/>
      <c r="HUB151" s="86"/>
      <c r="HUC151" s="86"/>
      <c r="HUD151" s="86"/>
      <c r="HUE151" s="86"/>
      <c r="HUF151" s="86"/>
      <c r="HUG151" s="86"/>
      <c r="HUH151" s="86"/>
      <c r="HUI151" s="86"/>
      <c r="HUJ151" s="86"/>
      <c r="HUK151" s="86"/>
      <c r="HUL151" s="86"/>
      <c r="HUM151" s="86"/>
      <c r="HUN151" s="86"/>
      <c r="HUO151" s="86"/>
      <c r="HUP151" s="86"/>
      <c r="HUQ151" s="86"/>
      <c r="HUR151" s="86"/>
      <c r="HUS151" s="86"/>
      <c r="HUT151" s="86"/>
      <c r="HUU151" s="86"/>
      <c r="HUV151" s="86"/>
      <c r="HUW151" s="86"/>
      <c r="HUX151" s="86"/>
      <c r="HUY151" s="86"/>
      <c r="HUZ151" s="86"/>
      <c r="HVA151" s="86"/>
      <c r="HVB151" s="86"/>
      <c r="HVC151" s="86"/>
      <c r="HVD151" s="86"/>
      <c r="HVE151" s="86"/>
      <c r="HVF151" s="86"/>
      <c r="HVG151" s="86"/>
      <c r="HVH151" s="86"/>
      <c r="HVI151" s="86"/>
      <c r="HVJ151" s="86"/>
      <c r="HVK151" s="86"/>
      <c r="HVL151" s="86"/>
      <c r="HVM151" s="86"/>
      <c r="HVN151" s="86"/>
      <c r="HVO151" s="86"/>
      <c r="HVP151" s="86"/>
      <c r="HVQ151" s="86"/>
      <c r="HVR151" s="86"/>
      <c r="HVS151" s="86"/>
      <c r="HVT151" s="86"/>
      <c r="HVU151" s="86"/>
      <c r="HVV151" s="86"/>
      <c r="HVW151" s="86"/>
      <c r="HVX151" s="86"/>
      <c r="HVY151" s="86"/>
      <c r="HVZ151" s="86"/>
      <c r="HWA151" s="86"/>
      <c r="HWB151" s="86"/>
      <c r="HWC151" s="86"/>
      <c r="HWD151" s="86"/>
      <c r="HWE151" s="86"/>
      <c r="HWF151" s="86"/>
      <c r="HWG151" s="86"/>
      <c r="HWH151" s="86"/>
      <c r="HWI151" s="86"/>
      <c r="HWJ151" s="86"/>
      <c r="HWK151" s="86"/>
      <c r="HWL151" s="86"/>
      <c r="HWM151" s="86"/>
      <c r="HWN151" s="86"/>
      <c r="HWO151" s="86"/>
      <c r="HWP151" s="86"/>
      <c r="HWQ151" s="86"/>
      <c r="HWR151" s="86"/>
      <c r="HWS151" s="86"/>
      <c r="HWT151" s="86"/>
      <c r="HWU151" s="86"/>
      <c r="HWV151" s="86"/>
      <c r="HWW151" s="86"/>
      <c r="HWX151" s="86"/>
      <c r="HWY151" s="86"/>
      <c r="HWZ151" s="86"/>
      <c r="HXA151" s="86"/>
      <c r="HXB151" s="86"/>
      <c r="HXC151" s="86"/>
      <c r="HXD151" s="86"/>
      <c r="HXE151" s="86"/>
      <c r="HXF151" s="86"/>
      <c r="HXG151" s="86"/>
      <c r="HXH151" s="86"/>
      <c r="HXI151" s="86"/>
      <c r="HXJ151" s="86"/>
      <c r="HXK151" s="86"/>
      <c r="HXL151" s="86"/>
      <c r="HXM151" s="86"/>
      <c r="HXN151" s="86"/>
      <c r="HXO151" s="86"/>
      <c r="HXP151" s="86"/>
      <c r="HXQ151" s="86"/>
      <c r="HXR151" s="86"/>
      <c r="HXS151" s="86"/>
      <c r="HXT151" s="86"/>
      <c r="HXU151" s="86"/>
      <c r="HXV151" s="86"/>
      <c r="HXW151" s="86"/>
      <c r="HXX151" s="86"/>
      <c r="HXY151" s="86"/>
      <c r="HXZ151" s="86"/>
      <c r="HYA151" s="86"/>
      <c r="HYB151" s="86"/>
      <c r="HYC151" s="86"/>
      <c r="HYD151" s="86"/>
      <c r="HYE151" s="86"/>
      <c r="HYF151" s="86"/>
      <c r="HYG151" s="86"/>
      <c r="HYH151" s="86"/>
      <c r="HYI151" s="86"/>
      <c r="HYJ151" s="86"/>
      <c r="HYK151" s="86"/>
      <c r="HYL151" s="86"/>
      <c r="HYM151" s="86"/>
      <c r="HYN151" s="86"/>
      <c r="HYO151" s="86"/>
      <c r="HYP151" s="86"/>
      <c r="HYQ151" s="86"/>
      <c r="HYR151" s="86"/>
      <c r="HYS151" s="86"/>
      <c r="HYT151" s="86"/>
      <c r="HYU151" s="86"/>
      <c r="HYV151" s="86"/>
      <c r="HYW151" s="86"/>
      <c r="HYX151" s="86"/>
      <c r="HYY151" s="86"/>
      <c r="HYZ151" s="86"/>
      <c r="HZA151" s="86"/>
      <c r="HZB151" s="86"/>
      <c r="HZC151" s="86"/>
      <c r="HZD151" s="86"/>
      <c r="HZE151" s="86"/>
      <c r="HZF151" s="86"/>
      <c r="HZG151" s="86"/>
      <c r="HZH151" s="86"/>
      <c r="HZI151" s="86"/>
      <c r="HZJ151" s="86"/>
      <c r="HZK151" s="86"/>
      <c r="HZL151" s="86"/>
      <c r="HZM151" s="86"/>
      <c r="HZN151" s="86"/>
      <c r="HZO151" s="86"/>
      <c r="HZP151" s="86"/>
      <c r="HZQ151" s="86"/>
      <c r="HZR151" s="86"/>
      <c r="HZS151" s="86"/>
      <c r="HZT151" s="86"/>
      <c r="HZU151" s="86"/>
      <c r="HZV151" s="86"/>
      <c r="HZW151" s="86"/>
      <c r="HZX151" s="86"/>
      <c r="HZY151" s="86"/>
      <c r="HZZ151" s="86"/>
      <c r="IAA151" s="86"/>
      <c r="IAB151" s="86"/>
      <c r="IAC151" s="86"/>
      <c r="IAD151" s="86"/>
      <c r="IAE151" s="86"/>
      <c r="IAF151" s="86"/>
      <c r="IAG151" s="86"/>
      <c r="IAH151" s="86"/>
      <c r="IAI151" s="86"/>
      <c r="IAJ151" s="86"/>
      <c r="IAK151" s="86"/>
      <c r="IAL151" s="86"/>
      <c r="IAM151" s="86"/>
      <c r="IAN151" s="86"/>
      <c r="IAO151" s="86"/>
      <c r="IAP151" s="86"/>
      <c r="IAQ151" s="86"/>
      <c r="IAR151" s="86"/>
      <c r="IAS151" s="86"/>
      <c r="IAT151" s="86"/>
      <c r="IAU151" s="86"/>
      <c r="IAV151" s="86"/>
      <c r="IAW151" s="86"/>
      <c r="IAX151" s="86"/>
      <c r="IAY151" s="86"/>
      <c r="IAZ151" s="86"/>
      <c r="IBA151" s="86"/>
      <c r="IBB151" s="86"/>
      <c r="IBC151" s="86"/>
      <c r="IBD151" s="86"/>
      <c r="IBE151" s="86"/>
      <c r="IBF151" s="86"/>
      <c r="IBG151" s="86"/>
      <c r="IBH151" s="86"/>
      <c r="IBI151" s="86"/>
      <c r="IBJ151" s="86"/>
      <c r="IBK151" s="86"/>
      <c r="IBR151" s="86"/>
      <c r="IBS151" s="86"/>
      <c r="IBT151" s="86"/>
      <c r="IBU151" s="86"/>
      <c r="IBV151" s="86"/>
      <c r="IBW151" s="86"/>
      <c r="IBX151" s="86"/>
      <c r="IBY151" s="86"/>
      <c r="IBZ151" s="86"/>
      <c r="ICA151" s="86"/>
      <c r="ICB151" s="86"/>
      <c r="ICC151" s="86"/>
      <c r="ICD151" s="86"/>
      <c r="ICE151" s="86"/>
      <c r="ICF151" s="86"/>
      <c r="ICG151" s="86"/>
      <c r="ICH151" s="86"/>
      <c r="ICI151" s="86"/>
      <c r="ICJ151" s="86"/>
      <c r="ICK151" s="86"/>
      <c r="ICL151" s="86"/>
      <c r="ICM151" s="86"/>
      <c r="ICN151" s="86"/>
      <c r="ICO151" s="86"/>
      <c r="ICP151" s="86"/>
      <c r="ICQ151" s="86"/>
      <c r="ICR151" s="86"/>
      <c r="ICS151" s="86"/>
      <c r="ICT151" s="86"/>
      <c r="ICU151" s="86"/>
      <c r="ICV151" s="86"/>
      <c r="ICW151" s="86"/>
      <c r="ICX151" s="86"/>
      <c r="ICY151" s="86"/>
      <c r="ICZ151" s="86"/>
      <c r="IDA151" s="86"/>
      <c r="IDB151" s="86"/>
      <c r="IDC151" s="86"/>
      <c r="IDD151" s="86"/>
      <c r="IDE151" s="86"/>
      <c r="IDF151" s="86"/>
      <c r="IDG151" s="86"/>
      <c r="IDH151" s="86"/>
      <c r="IDI151" s="86"/>
      <c r="IDJ151" s="86"/>
      <c r="IDK151" s="86"/>
      <c r="IDL151" s="86"/>
      <c r="IDM151" s="86"/>
      <c r="IDN151" s="86"/>
      <c r="IDO151" s="86"/>
      <c r="IDP151" s="86"/>
      <c r="IDQ151" s="86"/>
      <c r="IDR151" s="86"/>
      <c r="IDS151" s="86"/>
      <c r="IDT151" s="86"/>
      <c r="IDU151" s="86"/>
      <c r="IDV151" s="86"/>
      <c r="IDW151" s="86"/>
      <c r="IDX151" s="86"/>
      <c r="IDY151" s="86"/>
      <c r="IDZ151" s="86"/>
      <c r="IEA151" s="86"/>
      <c r="IEB151" s="86"/>
      <c r="IEC151" s="86"/>
      <c r="IED151" s="86"/>
      <c r="IEE151" s="86"/>
      <c r="IEF151" s="86"/>
      <c r="IEG151" s="86"/>
      <c r="IEH151" s="86"/>
      <c r="IEI151" s="86"/>
      <c r="IEJ151" s="86"/>
      <c r="IEK151" s="86"/>
      <c r="IEL151" s="86"/>
      <c r="IEM151" s="86"/>
      <c r="IEN151" s="86"/>
      <c r="IEO151" s="86"/>
      <c r="IEP151" s="86"/>
      <c r="IEQ151" s="86"/>
      <c r="IER151" s="86"/>
      <c r="IES151" s="86"/>
      <c r="IET151" s="86"/>
      <c r="IEU151" s="86"/>
      <c r="IEV151" s="86"/>
      <c r="IEW151" s="86"/>
      <c r="IEX151" s="86"/>
      <c r="IEY151" s="86"/>
      <c r="IEZ151" s="86"/>
      <c r="IFA151" s="86"/>
      <c r="IFB151" s="86"/>
      <c r="IFC151" s="86"/>
      <c r="IFD151" s="86"/>
      <c r="IFE151" s="86"/>
      <c r="IFF151" s="86"/>
      <c r="IFG151" s="86"/>
      <c r="IFH151" s="86"/>
      <c r="IFI151" s="86"/>
      <c r="IFJ151" s="86"/>
      <c r="IFK151" s="86"/>
      <c r="IFL151" s="86"/>
      <c r="IFM151" s="86"/>
      <c r="IFN151" s="86"/>
      <c r="IFO151" s="86"/>
      <c r="IFP151" s="86"/>
      <c r="IFQ151" s="86"/>
      <c r="IFR151" s="86"/>
      <c r="IFS151" s="86"/>
      <c r="IFT151" s="86"/>
      <c r="IFU151" s="86"/>
      <c r="IFV151" s="86"/>
      <c r="IFW151" s="86"/>
      <c r="IFX151" s="86"/>
      <c r="IFY151" s="86"/>
      <c r="IFZ151" s="86"/>
      <c r="IGA151" s="86"/>
      <c r="IGB151" s="86"/>
      <c r="IGC151" s="86"/>
      <c r="IGD151" s="86"/>
      <c r="IGE151" s="86"/>
      <c r="IGF151" s="86"/>
      <c r="IGG151" s="86"/>
      <c r="IGH151" s="86"/>
      <c r="IGI151" s="86"/>
      <c r="IGJ151" s="86"/>
      <c r="IGK151" s="86"/>
      <c r="IGL151" s="86"/>
      <c r="IGM151" s="86"/>
      <c r="IGN151" s="86"/>
      <c r="IGO151" s="86"/>
      <c r="IGP151" s="86"/>
      <c r="IGQ151" s="86"/>
      <c r="IGR151" s="86"/>
      <c r="IGS151" s="86"/>
      <c r="IGT151" s="86"/>
      <c r="IGU151" s="86"/>
      <c r="IGV151" s="86"/>
      <c r="IGW151" s="86"/>
      <c r="IGX151" s="86"/>
      <c r="IGY151" s="86"/>
      <c r="IGZ151" s="86"/>
      <c r="IHA151" s="86"/>
      <c r="IHB151" s="86"/>
      <c r="IHC151" s="86"/>
      <c r="IHD151" s="86"/>
      <c r="IHE151" s="86"/>
      <c r="IHF151" s="86"/>
      <c r="IHG151" s="86"/>
      <c r="IHH151" s="86"/>
      <c r="IHI151" s="86"/>
      <c r="IHJ151" s="86"/>
      <c r="IHK151" s="86"/>
      <c r="IHL151" s="86"/>
      <c r="IHM151" s="86"/>
      <c r="IHN151" s="86"/>
      <c r="IHO151" s="86"/>
      <c r="IHP151" s="86"/>
      <c r="IHQ151" s="86"/>
      <c r="IHR151" s="86"/>
      <c r="IHS151" s="86"/>
      <c r="IHT151" s="86"/>
      <c r="IHU151" s="86"/>
      <c r="IHV151" s="86"/>
      <c r="IHW151" s="86"/>
      <c r="IHX151" s="86"/>
      <c r="IHY151" s="86"/>
      <c r="IHZ151" s="86"/>
      <c r="IIA151" s="86"/>
      <c r="IIB151" s="86"/>
      <c r="IIC151" s="86"/>
      <c r="IID151" s="86"/>
      <c r="IIE151" s="86"/>
      <c r="IIF151" s="86"/>
      <c r="IIG151" s="86"/>
      <c r="IIH151" s="86"/>
      <c r="III151" s="86"/>
      <c r="IIJ151" s="86"/>
      <c r="IIK151" s="86"/>
      <c r="IIL151" s="86"/>
      <c r="IIM151" s="86"/>
      <c r="IIN151" s="86"/>
      <c r="IIO151" s="86"/>
      <c r="IIP151" s="86"/>
      <c r="IIQ151" s="86"/>
      <c r="IIR151" s="86"/>
      <c r="IIS151" s="86"/>
      <c r="IIT151" s="86"/>
      <c r="IIU151" s="86"/>
      <c r="IIV151" s="86"/>
      <c r="IIW151" s="86"/>
      <c r="IIX151" s="86"/>
      <c r="IIY151" s="86"/>
      <c r="IIZ151" s="86"/>
      <c r="IJA151" s="86"/>
      <c r="IJB151" s="86"/>
      <c r="IJC151" s="86"/>
      <c r="IJD151" s="86"/>
      <c r="IJE151" s="86"/>
      <c r="IJF151" s="86"/>
      <c r="IJG151" s="86"/>
      <c r="IJH151" s="86"/>
      <c r="IJI151" s="86"/>
      <c r="IJJ151" s="86"/>
      <c r="IJK151" s="86"/>
      <c r="IJL151" s="86"/>
      <c r="IJM151" s="86"/>
      <c r="IJN151" s="86"/>
      <c r="IJO151" s="86"/>
      <c r="IJP151" s="86"/>
      <c r="IJQ151" s="86"/>
      <c r="IJR151" s="86"/>
      <c r="IJS151" s="86"/>
      <c r="IJT151" s="86"/>
      <c r="IJU151" s="86"/>
      <c r="IJV151" s="86"/>
      <c r="IJW151" s="86"/>
      <c r="IJX151" s="86"/>
      <c r="IJY151" s="86"/>
      <c r="IJZ151" s="86"/>
      <c r="IKA151" s="86"/>
      <c r="IKB151" s="86"/>
      <c r="IKC151" s="86"/>
      <c r="IKD151" s="86"/>
      <c r="IKE151" s="86"/>
      <c r="IKF151" s="86"/>
      <c r="IKG151" s="86"/>
      <c r="IKH151" s="86"/>
      <c r="IKI151" s="86"/>
      <c r="IKJ151" s="86"/>
      <c r="IKK151" s="86"/>
      <c r="IKL151" s="86"/>
      <c r="IKM151" s="86"/>
      <c r="IKN151" s="86"/>
      <c r="IKO151" s="86"/>
      <c r="IKP151" s="86"/>
      <c r="IKQ151" s="86"/>
      <c r="IKR151" s="86"/>
      <c r="IKS151" s="86"/>
      <c r="IKT151" s="86"/>
      <c r="IKU151" s="86"/>
      <c r="IKV151" s="86"/>
      <c r="IKW151" s="86"/>
      <c r="IKX151" s="86"/>
      <c r="IKY151" s="86"/>
      <c r="IKZ151" s="86"/>
      <c r="ILA151" s="86"/>
      <c r="ILB151" s="86"/>
      <c r="ILC151" s="86"/>
      <c r="ILD151" s="86"/>
      <c r="ILE151" s="86"/>
      <c r="ILF151" s="86"/>
      <c r="ILG151" s="86"/>
      <c r="ILN151" s="86"/>
      <c r="ILO151" s="86"/>
      <c r="ILP151" s="86"/>
      <c r="ILQ151" s="86"/>
      <c r="ILR151" s="86"/>
      <c r="ILS151" s="86"/>
      <c r="ILT151" s="86"/>
      <c r="ILU151" s="86"/>
      <c r="ILV151" s="86"/>
      <c r="ILW151" s="86"/>
      <c r="ILX151" s="86"/>
      <c r="ILY151" s="86"/>
      <c r="ILZ151" s="86"/>
      <c r="IMA151" s="86"/>
      <c r="IMB151" s="86"/>
      <c r="IMC151" s="86"/>
      <c r="IMD151" s="86"/>
      <c r="IME151" s="86"/>
      <c r="IMF151" s="86"/>
      <c r="IMG151" s="86"/>
      <c r="IMH151" s="86"/>
      <c r="IMI151" s="86"/>
      <c r="IMJ151" s="86"/>
      <c r="IMK151" s="86"/>
      <c r="IML151" s="86"/>
      <c r="IMM151" s="86"/>
      <c r="IMN151" s="86"/>
      <c r="IMO151" s="86"/>
      <c r="IMP151" s="86"/>
      <c r="IMQ151" s="86"/>
      <c r="IMR151" s="86"/>
      <c r="IMS151" s="86"/>
      <c r="IMT151" s="86"/>
      <c r="IMU151" s="86"/>
      <c r="IMV151" s="86"/>
      <c r="IMW151" s="86"/>
      <c r="IMX151" s="86"/>
      <c r="IMY151" s="86"/>
      <c r="IMZ151" s="86"/>
      <c r="INA151" s="86"/>
      <c r="INB151" s="86"/>
      <c r="INC151" s="86"/>
      <c r="IND151" s="86"/>
      <c r="INE151" s="86"/>
      <c r="INF151" s="86"/>
      <c r="ING151" s="86"/>
      <c r="INH151" s="86"/>
      <c r="INI151" s="86"/>
      <c r="INJ151" s="86"/>
      <c r="INK151" s="86"/>
      <c r="INL151" s="86"/>
      <c r="INM151" s="86"/>
      <c r="INN151" s="86"/>
      <c r="INO151" s="86"/>
      <c r="INP151" s="86"/>
      <c r="INQ151" s="86"/>
      <c r="INR151" s="86"/>
      <c r="INS151" s="86"/>
      <c r="INT151" s="86"/>
      <c r="INU151" s="86"/>
      <c r="INV151" s="86"/>
      <c r="INW151" s="86"/>
      <c r="INX151" s="86"/>
      <c r="INY151" s="86"/>
      <c r="INZ151" s="86"/>
      <c r="IOA151" s="86"/>
      <c r="IOB151" s="86"/>
      <c r="IOC151" s="86"/>
      <c r="IOD151" s="86"/>
      <c r="IOE151" s="86"/>
      <c r="IOF151" s="86"/>
      <c r="IOG151" s="86"/>
      <c r="IOH151" s="86"/>
      <c r="IOI151" s="86"/>
      <c r="IOJ151" s="86"/>
      <c r="IOK151" s="86"/>
      <c r="IOL151" s="86"/>
      <c r="IOM151" s="86"/>
      <c r="ION151" s="86"/>
      <c r="IOO151" s="86"/>
      <c r="IOP151" s="86"/>
      <c r="IOQ151" s="86"/>
      <c r="IOR151" s="86"/>
      <c r="IOS151" s="86"/>
      <c r="IOT151" s="86"/>
      <c r="IOU151" s="86"/>
      <c r="IOV151" s="86"/>
      <c r="IOW151" s="86"/>
      <c r="IOX151" s="86"/>
      <c r="IOY151" s="86"/>
      <c r="IOZ151" s="86"/>
      <c r="IPA151" s="86"/>
      <c r="IPB151" s="86"/>
      <c r="IPC151" s="86"/>
      <c r="IPD151" s="86"/>
      <c r="IPE151" s="86"/>
      <c r="IPF151" s="86"/>
      <c r="IPG151" s="86"/>
      <c r="IPH151" s="86"/>
      <c r="IPI151" s="86"/>
      <c r="IPJ151" s="86"/>
      <c r="IPK151" s="86"/>
      <c r="IPL151" s="86"/>
      <c r="IPM151" s="86"/>
      <c r="IPN151" s="86"/>
      <c r="IPO151" s="86"/>
      <c r="IPP151" s="86"/>
      <c r="IPQ151" s="86"/>
      <c r="IPR151" s="86"/>
      <c r="IPS151" s="86"/>
      <c r="IPT151" s="86"/>
      <c r="IPU151" s="86"/>
      <c r="IPV151" s="86"/>
      <c r="IPW151" s="86"/>
      <c r="IPX151" s="86"/>
      <c r="IPY151" s="86"/>
      <c r="IPZ151" s="86"/>
      <c r="IQA151" s="86"/>
      <c r="IQB151" s="86"/>
      <c r="IQC151" s="86"/>
      <c r="IQD151" s="86"/>
      <c r="IQE151" s="86"/>
      <c r="IQF151" s="86"/>
      <c r="IQG151" s="86"/>
      <c r="IQH151" s="86"/>
      <c r="IQI151" s="86"/>
      <c r="IQJ151" s="86"/>
      <c r="IQK151" s="86"/>
      <c r="IQL151" s="86"/>
      <c r="IQM151" s="86"/>
      <c r="IQN151" s="86"/>
      <c r="IQO151" s="86"/>
      <c r="IQP151" s="86"/>
      <c r="IQQ151" s="86"/>
      <c r="IQR151" s="86"/>
      <c r="IQS151" s="86"/>
      <c r="IQT151" s="86"/>
      <c r="IQU151" s="86"/>
      <c r="IQV151" s="86"/>
      <c r="IQW151" s="86"/>
      <c r="IQX151" s="86"/>
      <c r="IQY151" s="86"/>
      <c r="IQZ151" s="86"/>
      <c r="IRA151" s="86"/>
      <c r="IRB151" s="86"/>
      <c r="IRC151" s="86"/>
      <c r="IRD151" s="86"/>
      <c r="IRE151" s="86"/>
      <c r="IRF151" s="86"/>
      <c r="IRG151" s="86"/>
      <c r="IRH151" s="86"/>
      <c r="IRI151" s="86"/>
      <c r="IRJ151" s="86"/>
      <c r="IRK151" s="86"/>
      <c r="IRL151" s="86"/>
      <c r="IRM151" s="86"/>
      <c r="IRN151" s="86"/>
      <c r="IRO151" s="86"/>
      <c r="IRP151" s="86"/>
      <c r="IRQ151" s="86"/>
      <c r="IRR151" s="86"/>
      <c r="IRS151" s="86"/>
      <c r="IRT151" s="86"/>
      <c r="IRU151" s="86"/>
      <c r="IRV151" s="86"/>
      <c r="IRW151" s="86"/>
      <c r="IRX151" s="86"/>
      <c r="IRY151" s="86"/>
      <c r="IRZ151" s="86"/>
      <c r="ISA151" s="86"/>
      <c r="ISB151" s="86"/>
      <c r="ISC151" s="86"/>
      <c r="ISD151" s="86"/>
      <c r="ISE151" s="86"/>
      <c r="ISF151" s="86"/>
      <c r="ISG151" s="86"/>
      <c r="ISH151" s="86"/>
      <c r="ISI151" s="86"/>
      <c r="ISJ151" s="86"/>
      <c r="ISK151" s="86"/>
      <c r="ISL151" s="86"/>
      <c r="ISM151" s="86"/>
      <c r="ISN151" s="86"/>
      <c r="ISO151" s="86"/>
      <c r="ISP151" s="86"/>
      <c r="ISQ151" s="86"/>
      <c r="ISR151" s="86"/>
      <c r="ISS151" s="86"/>
      <c r="IST151" s="86"/>
      <c r="ISU151" s="86"/>
      <c r="ISV151" s="86"/>
      <c r="ISW151" s="86"/>
      <c r="ISX151" s="86"/>
      <c r="ISY151" s="86"/>
      <c r="ISZ151" s="86"/>
      <c r="ITA151" s="86"/>
      <c r="ITB151" s="86"/>
      <c r="ITC151" s="86"/>
      <c r="ITD151" s="86"/>
      <c r="ITE151" s="86"/>
      <c r="ITF151" s="86"/>
      <c r="ITG151" s="86"/>
      <c r="ITH151" s="86"/>
      <c r="ITI151" s="86"/>
      <c r="ITJ151" s="86"/>
      <c r="ITK151" s="86"/>
      <c r="ITL151" s="86"/>
      <c r="ITM151" s="86"/>
      <c r="ITN151" s="86"/>
      <c r="ITO151" s="86"/>
      <c r="ITP151" s="86"/>
      <c r="ITQ151" s="86"/>
      <c r="ITR151" s="86"/>
      <c r="ITS151" s="86"/>
      <c r="ITT151" s="86"/>
      <c r="ITU151" s="86"/>
      <c r="ITV151" s="86"/>
      <c r="ITW151" s="86"/>
      <c r="ITX151" s="86"/>
      <c r="ITY151" s="86"/>
      <c r="ITZ151" s="86"/>
      <c r="IUA151" s="86"/>
      <c r="IUB151" s="86"/>
      <c r="IUC151" s="86"/>
      <c r="IUD151" s="86"/>
      <c r="IUE151" s="86"/>
      <c r="IUF151" s="86"/>
      <c r="IUG151" s="86"/>
      <c r="IUH151" s="86"/>
      <c r="IUI151" s="86"/>
      <c r="IUJ151" s="86"/>
      <c r="IUK151" s="86"/>
      <c r="IUL151" s="86"/>
      <c r="IUM151" s="86"/>
      <c r="IUN151" s="86"/>
      <c r="IUO151" s="86"/>
      <c r="IUP151" s="86"/>
      <c r="IUQ151" s="86"/>
      <c r="IUR151" s="86"/>
      <c r="IUS151" s="86"/>
      <c r="IUT151" s="86"/>
      <c r="IUU151" s="86"/>
      <c r="IUV151" s="86"/>
      <c r="IUW151" s="86"/>
      <c r="IUX151" s="86"/>
      <c r="IUY151" s="86"/>
      <c r="IUZ151" s="86"/>
      <c r="IVA151" s="86"/>
      <c r="IVB151" s="86"/>
      <c r="IVC151" s="86"/>
      <c r="IVJ151" s="86"/>
      <c r="IVK151" s="86"/>
      <c r="IVL151" s="86"/>
      <c r="IVM151" s="86"/>
      <c r="IVN151" s="86"/>
      <c r="IVO151" s="86"/>
      <c r="IVP151" s="86"/>
      <c r="IVQ151" s="86"/>
      <c r="IVR151" s="86"/>
      <c r="IVS151" s="86"/>
      <c r="IVT151" s="86"/>
      <c r="IVU151" s="86"/>
      <c r="IVV151" s="86"/>
      <c r="IVW151" s="86"/>
      <c r="IVX151" s="86"/>
      <c r="IVY151" s="86"/>
      <c r="IVZ151" s="86"/>
      <c r="IWA151" s="86"/>
      <c r="IWB151" s="86"/>
      <c r="IWC151" s="86"/>
      <c r="IWD151" s="86"/>
      <c r="IWE151" s="86"/>
      <c r="IWF151" s="86"/>
      <c r="IWG151" s="86"/>
      <c r="IWH151" s="86"/>
      <c r="IWI151" s="86"/>
      <c r="IWJ151" s="86"/>
      <c r="IWK151" s="86"/>
      <c r="IWL151" s="86"/>
      <c r="IWM151" s="86"/>
      <c r="IWN151" s="86"/>
      <c r="IWO151" s="86"/>
      <c r="IWP151" s="86"/>
      <c r="IWQ151" s="86"/>
      <c r="IWR151" s="86"/>
      <c r="IWS151" s="86"/>
      <c r="IWT151" s="86"/>
      <c r="IWU151" s="86"/>
      <c r="IWV151" s="86"/>
      <c r="IWW151" s="86"/>
      <c r="IWX151" s="86"/>
      <c r="IWY151" s="86"/>
      <c r="IWZ151" s="86"/>
      <c r="IXA151" s="86"/>
      <c r="IXB151" s="86"/>
      <c r="IXC151" s="86"/>
      <c r="IXD151" s="86"/>
      <c r="IXE151" s="86"/>
      <c r="IXF151" s="86"/>
      <c r="IXG151" s="86"/>
      <c r="IXH151" s="86"/>
      <c r="IXI151" s="86"/>
      <c r="IXJ151" s="86"/>
      <c r="IXK151" s="86"/>
      <c r="IXL151" s="86"/>
      <c r="IXM151" s="86"/>
      <c r="IXN151" s="86"/>
      <c r="IXO151" s="86"/>
      <c r="IXP151" s="86"/>
      <c r="IXQ151" s="86"/>
      <c r="IXR151" s="86"/>
      <c r="IXS151" s="86"/>
      <c r="IXT151" s="86"/>
      <c r="IXU151" s="86"/>
      <c r="IXV151" s="86"/>
      <c r="IXW151" s="86"/>
      <c r="IXX151" s="86"/>
      <c r="IXY151" s="86"/>
      <c r="IXZ151" s="86"/>
      <c r="IYA151" s="86"/>
      <c r="IYB151" s="86"/>
      <c r="IYC151" s="86"/>
      <c r="IYD151" s="86"/>
      <c r="IYE151" s="86"/>
      <c r="IYF151" s="86"/>
      <c r="IYG151" s="86"/>
      <c r="IYH151" s="86"/>
      <c r="IYI151" s="86"/>
      <c r="IYJ151" s="86"/>
      <c r="IYK151" s="86"/>
      <c r="IYL151" s="86"/>
      <c r="IYM151" s="86"/>
      <c r="IYN151" s="86"/>
      <c r="IYO151" s="86"/>
      <c r="IYP151" s="86"/>
      <c r="IYQ151" s="86"/>
      <c r="IYR151" s="86"/>
      <c r="IYS151" s="86"/>
      <c r="IYT151" s="86"/>
      <c r="IYU151" s="86"/>
      <c r="IYV151" s="86"/>
      <c r="IYW151" s="86"/>
      <c r="IYX151" s="86"/>
      <c r="IYY151" s="86"/>
      <c r="IYZ151" s="86"/>
      <c r="IZA151" s="86"/>
      <c r="IZB151" s="86"/>
      <c r="IZC151" s="86"/>
      <c r="IZD151" s="86"/>
      <c r="IZE151" s="86"/>
      <c r="IZF151" s="86"/>
      <c r="IZG151" s="86"/>
      <c r="IZH151" s="86"/>
      <c r="IZI151" s="86"/>
      <c r="IZJ151" s="86"/>
      <c r="IZK151" s="86"/>
      <c r="IZL151" s="86"/>
      <c r="IZM151" s="86"/>
      <c r="IZN151" s="86"/>
      <c r="IZO151" s="86"/>
      <c r="IZP151" s="86"/>
      <c r="IZQ151" s="86"/>
      <c r="IZR151" s="86"/>
      <c r="IZS151" s="86"/>
      <c r="IZT151" s="86"/>
      <c r="IZU151" s="86"/>
      <c r="IZV151" s="86"/>
      <c r="IZW151" s="86"/>
      <c r="IZX151" s="86"/>
      <c r="IZY151" s="86"/>
      <c r="IZZ151" s="86"/>
      <c r="JAA151" s="86"/>
      <c r="JAB151" s="86"/>
      <c r="JAC151" s="86"/>
      <c r="JAD151" s="86"/>
      <c r="JAE151" s="86"/>
      <c r="JAF151" s="86"/>
      <c r="JAG151" s="86"/>
      <c r="JAH151" s="86"/>
      <c r="JAI151" s="86"/>
      <c r="JAJ151" s="86"/>
      <c r="JAK151" s="86"/>
      <c r="JAL151" s="86"/>
      <c r="JAM151" s="86"/>
      <c r="JAN151" s="86"/>
      <c r="JAO151" s="86"/>
      <c r="JAP151" s="86"/>
      <c r="JAQ151" s="86"/>
      <c r="JAR151" s="86"/>
      <c r="JAS151" s="86"/>
      <c r="JAT151" s="86"/>
      <c r="JAU151" s="86"/>
      <c r="JAV151" s="86"/>
      <c r="JAW151" s="86"/>
      <c r="JAX151" s="86"/>
      <c r="JAY151" s="86"/>
      <c r="JAZ151" s="86"/>
      <c r="JBA151" s="86"/>
      <c r="JBB151" s="86"/>
      <c r="JBC151" s="86"/>
      <c r="JBD151" s="86"/>
      <c r="JBE151" s="86"/>
      <c r="JBF151" s="86"/>
      <c r="JBG151" s="86"/>
      <c r="JBH151" s="86"/>
      <c r="JBI151" s="86"/>
      <c r="JBJ151" s="86"/>
      <c r="JBK151" s="86"/>
      <c r="JBL151" s="86"/>
      <c r="JBM151" s="86"/>
      <c r="JBN151" s="86"/>
      <c r="JBO151" s="86"/>
      <c r="JBP151" s="86"/>
      <c r="JBQ151" s="86"/>
      <c r="JBR151" s="86"/>
      <c r="JBS151" s="86"/>
      <c r="JBT151" s="86"/>
      <c r="JBU151" s="86"/>
      <c r="JBV151" s="86"/>
      <c r="JBW151" s="86"/>
      <c r="JBX151" s="86"/>
      <c r="JBY151" s="86"/>
      <c r="JBZ151" s="86"/>
      <c r="JCA151" s="86"/>
      <c r="JCB151" s="86"/>
      <c r="JCC151" s="86"/>
      <c r="JCD151" s="86"/>
      <c r="JCE151" s="86"/>
      <c r="JCF151" s="86"/>
      <c r="JCG151" s="86"/>
      <c r="JCH151" s="86"/>
      <c r="JCI151" s="86"/>
      <c r="JCJ151" s="86"/>
      <c r="JCK151" s="86"/>
      <c r="JCL151" s="86"/>
      <c r="JCM151" s="86"/>
      <c r="JCN151" s="86"/>
      <c r="JCO151" s="86"/>
      <c r="JCP151" s="86"/>
      <c r="JCQ151" s="86"/>
      <c r="JCR151" s="86"/>
      <c r="JCS151" s="86"/>
      <c r="JCT151" s="86"/>
      <c r="JCU151" s="86"/>
      <c r="JCV151" s="86"/>
      <c r="JCW151" s="86"/>
      <c r="JCX151" s="86"/>
      <c r="JCY151" s="86"/>
      <c r="JCZ151" s="86"/>
      <c r="JDA151" s="86"/>
      <c r="JDB151" s="86"/>
      <c r="JDC151" s="86"/>
      <c r="JDD151" s="86"/>
      <c r="JDE151" s="86"/>
      <c r="JDF151" s="86"/>
      <c r="JDG151" s="86"/>
      <c r="JDH151" s="86"/>
      <c r="JDI151" s="86"/>
      <c r="JDJ151" s="86"/>
      <c r="JDK151" s="86"/>
      <c r="JDL151" s="86"/>
      <c r="JDM151" s="86"/>
      <c r="JDN151" s="86"/>
      <c r="JDO151" s="86"/>
      <c r="JDP151" s="86"/>
      <c r="JDQ151" s="86"/>
      <c r="JDR151" s="86"/>
      <c r="JDS151" s="86"/>
      <c r="JDT151" s="86"/>
      <c r="JDU151" s="86"/>
      <c r="JDV151" s="86"/>
      <c r="JDW151" s="86"/>
      <c r="JDX151" s="86"/>
      <c r="JDY151" s="86"/>
      <c r="JDZ151" s="86"/>
      <c r="JEA151" s="86"/>
      <c r="JEB151" s="86"/>
      <c r="JEC151" s="86"/>
      <c r="JED151" s="86"/>
      <c r="JEE151" s="86"/>
      <c r="JEF151" s="86"/>
      <c r="JEG151" s="86"/>
      <c r="JEH151" s="86"/>
      <c r="JEI151" s="86"/>
      <c r="JEJ151" s="86"/>
      <c r="JEK151" s="86"/>
      <c r="JEL151" s="86"/>
      <c r="JEM151" s="86"/>
      <c r="JEN151" s="86"/>
      <c r="JEO151" s="86"/>
      <c r="JEP151" s="86"/>
      <c r="JEQ151" s="86"/>
      <c r="JER151" s="86"/>
      <c r="JES151" s="86"/>
      <c r="JET151" s="86"/>
      <c r="JEU151" s="86"/>
      <c r="JEV151" s="86"/>
      <c r="JEW151" s="86"/>
      <c r="JEX151" s="86"/>
      <c r="JEY151" s="86"/>
      <c r="JFF151" s="86"/>
      <c r="JFG151" s="86"/>
      <c r="JFH151" s="86"/>
      <c r="JFI151" s="86"/>
      <c r="JFJ151" s="86"/>
      <c r="JFK151" s="86"/>
      <c r="JFL151" s="86"/>
      <c r="JFM151" s="86"/>
      <c r="JFN151" s="86"/>
      <c r="JFO151" s="86"/>
      <c r="JFP151" s="86"/>
      <c r="JFQ151" s="86"/>
      <c r="JFR151" s="86"/>
      <c r="JFS151" s="86"/>
      <c r="JFT151" s="86"/>
      <c r="JFU151" s="86"/>
      <c r="JFV151" s="86"/>
      <c r="JFW151" s="86"/>
      <c r="JFX151" s="86"/>
      <c r="JFY151" s="86"/>
      <c r="JFZ151" s="86"/>
      <c r="JGA151" s="86"/>
      <c r="JGB151" s="86"/>
      <c r="JGC151" s="86"/>
      <c r="JGD151" s="86"/>
      <c r="JGE151" s="86"/>
      <c r="JGF151" s="86"/>
      <c r="JGG151" s="86"/>
      <c r="JGH151" s="86"/>
      <c r="JGI151" s="86"/>
      <c r="JGJ151" s="86"/>
      <c r="JGK151" s="86"/>
      <c r="JGL151" s="86"/>
      <c r="JGM151" s="86"/>
      <c r="JGN151" s="86"/>
      <c r="JGO151" s="86"/>
      <c r="JGP151" s="86"/>
      <c r="JGQ151" s="86"/>
      <c r="JGR151" s="86"/>
      <c r="JGS151" s="86"/>
      <c r="JGT151" s="86"/>
      <c r="JGU151" s="86"/>
      <c r="JGV151" s="86"/>
      <c r="JGW151" s="86"/>
      <c r="JGX151" s="86"/>
      <c r="JGY151" s="86"/>
      <c r="JGZ151" s="86"/>
      <c r="JHA151" s="86"/>
      <c r="JHB151" s="86"/>
      <c r="JHC151" s="86"/>
      <c r="JHD151" s="86"/>
      <c r="JHE151" s="86"/>
      <c r="JHF151" s="86"/>
      <c r="JHG151" s="86"/>
      <c r="JHH151" s="86"/>
      <c r="JHI151" s="86"/>
      <c r="JHJ151" s="86"/>
      <c r="JHK151" s="86"/>
      <c r="JHL151" s="86"/>
      <c r="JHM151" s="86"/>
      <c r="JHN151" s="86"/>
      <c r="JHO151" s="86"/>
      <c r="JHP151" s="86"/>
      <c r="JHQ151" s="86"/>
      <c r="JHR151" s="86"/>
      <c r="JHS151" s="86"/>
      <c r="JHT151" s="86"/>
      <c r="JHU151" s="86"/>
      <c r="JHV151" s="86"/>
      <c r="JHW151" s="86"/>
      <c r="JHX151" s="86"/>
      <c r="JHY151" s="86"/>
      <c r="JHZ151" s="86"/>
      <c r="JIA151" s="86"/>
      <c r="JIB151" s="86"/>
      <c r="JIC151" s="86"/>
      <c r="JID151" s="86"/>
      <c r="JIE151" s="86"/>
      <c r="JIF151" s="86"/>
      <c r="JIG151" s="86"/>
      <c r="JIH151" s="86"/>
      <c r="JII151" s="86"/>
      <c r="JIJ151" s="86"/>
      <c r="JIK151" s="86"/>
      <c r="JIL151" s="86"/>
      <c r="JIM151" s="86"/>
      <c r="JIN151" s="86"/>
      <c r="JIO151" s="86"/>
      <c r="JIP151" s="86"/>
      <c r="JIQ151" s="86"/>
      <c r="JIR151" s="86"/>
      <c r="JIS151" s="86"/>
      <c r="JIT151" s="86"/>
      <c r="JIU151" s="86"/>
      <c r="JIV151" s="86"/>
      <c r="JIW151" s="86"/>
      <c r="JIX151" s="86"/>
      <c r="JIY151" s="86"/>
      <c r="JIZ151" s="86"/>
      <c r="JJA151" s="86"/>
      <c r="JJB151" s="86"/>
      <c r="JJC151" s="86"/>
      <c r="JJD151" s="86"/>
      <c r="JJE151" s="86"/>
      <c r="JJF151" s="86"/>
      <c r="JJG151" s="86"/>
      <c r="JJH151" s="86"/>
      <c r="JJI151" s="86"/>
      <c r="JJJ151" s="86"/>
      <c r="JJK151" s="86"/>
      <c r="JJL151" s="86"/>
      <c r="JJM151" s="86"/>
      <c r="JJN151" s="86"/>
      <c r="JJO151" s="86"/>
      <c r="JJP151" s="86"/>
      <c r="JJQ151" s="86"/>
      <c r="JJR151" s="86"/>
      <c r="JJS151" s="86"/>
      <c r="JJT151" s="86"/>
      <c r="JJU151" s="86"/>
      <c r="JJV151" s="86"/>
      <c r="JJW151" s="86"/>
      <c r="JJX151" s="86"/>
      <c r="JJY151" s="86"/>
      <c r="JJZ151" s="86"/>
      <c r="JKA151" s="86"/>
      <c r="JKB151" s="86"/>
      <c r="JKC151" s="86"/>
      <c r="JKD151" s="86"/>
      <c r="JKE151" s="86"/>
      <c r="JKF151" s="86"/>
      <c r="JKG151" s="86"/>
      <c r="JKH151" s="86"/>
      <c r="JKI151" s="86"/>
      <c r="JKJ151" s="86"/>
      <c r="JKK151" s="86"/>
      <c r="JKL151" s="86"/>
      <c r="JKM151" s="86"/>
      <c r="JKN151" s="86"/>
      <c r="JKO151" s="86"/>
      <c r="JKP151" s="86"/>
      <c r="JKQ151" s="86"/>
      <c r="JKR151" s="86"/>
      <c r="JKS151" s="86"/>
      <c r="JKT151" s="86"/>
      <c r="JKU151" s="86"/>
      <c r="JKV151" s="86"/>
      <c r="JKW151" s="86"/>
      <c r="JKX151" s="86"/>
      <c r="JKY151" s="86"/>
      <c r="JKZ151" s="86"/>
      <c r="JLA151" s="86"/>
      <c r="JLB151" s="86"/>
      <c r="JLC151" s="86"/>
      <c r="JLD151" s="86"/>
      <c r="JLE151" s="86"/>
      <c r="JLF151" s="86"/>
      <c r="JLG151" s="86"/>
      <c r="JLH151" s="86"/>
      <c r="JLI151" s="86"/>
      <c r="JLJ151" s="86"/>
      <c r="JLK151" s="86"/>
      <c r="JLL151" s="86"/>
      <c r="JLM151" s="86"/>
      <c r="JLN151" s="86"/>
      <c r="JLO151" s="86"/>
      <c r="JLP151" s="86"/>
      <c r="JLQ151" s="86"/>
      <c r="JLR151" s="86"/>
      <c r="JLS151" s="86"/>
      <c r="JLT151" s="86"/>
      <c r="JLU151" s="86"/>
      <c r="JLV151" s="86"/>
      <c r="JLW151" s="86"/>
      <c r="JLX151" s="86"/>
      <c r="JLY151" s="86"/>
      <c r="JLZ151" s="86"/>
      <c r="JMA151" s="86"/>
      <c r="JMB151" s="86"/>
      <c r="JMC151" s="86"/>
      <c r="JMD151" s="86"/>
      <c r="JME151" s="86"/>
      <c r="JMF151" s="86"/>
      <c r="JMG151" s="86"/>
      <c r="JMH151" s="86"/>
      <c r="JMI151" s="86"/>
      <c r="JMJ151" s="86"/>
      <c r="JMK151" s="86"/>
      <c r="JML151" s="86"/>
      <c r="JMM151" s="86"/>
      <c r="JMN151" s="86"/>
      <c r="JMO151" s="86"/>
      <c r="JMP151" s="86"/>
      <c r="JMQ151" s="86"/>
      <c r="JMR151" s="86"/>
      <c r="JMS151" s="86"/>
      <c r="JMT151" s="86"/>
      <c r="JMU151" s="86"/>
      <c r="JMV151" s="86"/>
      <c r="JMW151" s="86"/>
      <c r="JMX151" s="86"/>
      <c r="JMY151" s="86"/>
      <c r="JMZ151" s="86"/>
      <c r="JNA151" s="86"/>
      <c r="JNB151" s="86"/>
      <c r="JNC151" s="86"/>
      <c r="JND151" s="86"/>
      <c r="JNE151" s="86"/>
      <c r="JNF151" s="86"/>
      <c r="JNG151" s="86"/>
      <c r="JNH151" s="86"/>
      <c r="JNI151" s="86"/>
      <c r="JNJ151" s="86"/>
      <c r="JNK151" s="86"/>
      <c r="JNL151" s="86"/>
      <c r="JNM151" s="86"/>
      <c r="JNN151" s="86"/>
      <c r="JNO151" s="86"/>
      <c r="JNP151" s="86"/>
      <c r="JNQ151" s="86"/>
      <c r="JNR151" s="86"/>
      <c r="JNS151" s="86"/>
      <c r="JNT151" s="86"/>
      <c r="JNU151" s="86"/>
      <c r="JNV151" s="86"/>
      <c r="JNW151" s="86"/>
      <c r="JNX151" s="86"/>
      <c r="JNY151" s="86"/>
      <c r="JNZ151" s="86"/>
      <c r="JOA151" s="86"/>
      <c r="JOB151" s="86"/>
      <c r="JOC151" s="86"/>
      <c r="JOD151" s="86"/>
      <c r="JOE151" s="86"/>
      <c r="JOF151" s="86"/>
      <c r="JOG151" s="86"/>
      <c r="JOH151" s="86"/>
      <c r="JOI151" s="86"/>
      <c r="JOJ151" s="86"/>
      <c r="JOK151" s="86"/>
      <c r="JOL151" s="86"/>
      <c r="JOM151" s="86"/>
      <c r="JON151" s="86"/>
      <c r="JOO151" s="86"/>
      <c r="JOP151" s="86"/>
      <c r="JOQ151" s="86"/>
      <c r="JOR151" s="86"/>
      <c r="JOS151" s="86"/>
      <c r="JOT151" s="86"/>
      <c r="JOU151" s="86"/>
      <c r="JPB151" s="86"/>
      <c r="JPC151" s="86"/>
      <c r="JPD151" s="86"/>
      <c r="JPE151" s="86"/>
      <c r="JPF151" s="86"/>
      <c r="JPG151" s="86"/>
      <c r="JPH151" s="86"/>
      <c r="JPI151" s="86"/>
      <c r="JPJ151" s="86"/>
      <c r="JPK151" s="86"/>
      <c r="JPL151" s="86"/>
      <c r="JPM151" s="86"/>
      <c r="JPN151" s="86"/>
      <c r="JPO151" s="86"/>
      <c r="JPP151" s="86"/>
      <c r="JPQ151" s="86"/>
      <c r="JPR151" s="86"/>
      <c r="JPS151" s="86"/>
      <c r="JPT151" s="86"/>
      <c r="JPU151" s="86"/>
      <c r="JPV151" s="86"/>
      <c r="JPW151" s="86"/>
      <c r="JPX151" s="86"/>
      <c r="JPY151" s="86"/>
      <c r="JPZ151" s="86"/>
      <c r="JQA151" s="86"/>
      <c r="JQB151" s="86"/>
      <c r="JQC151" s="86"/>
      <c r="JQD151" s="86"/>
      <c r="JQE151" s="86"/>
      <c r="JQF151" s="86"/>
      <c r="JQG151" s="86"/>
      <c r="JQH151" s="86"/>
      <c r="JQI151" s="86"/>
      <c r="JQJ151" s="86"/>
      <c r="JQK151" s="86"/>
      <c r="JQL151" s="86"/>
      <c r="JQM151" s="86"/>
      <c r="JQN151" s="86"/>
      <c r="JQO151" s="86"/>
      <c r="JQP151" s="86"/>
      <c r="JQQ151" s="86"/>
      <c r="JQR151" s="86"/>
      <c r="JQS151" s="86"/>
      <c r="JQT151" s="86"/>
      <c r="JQU151" s="86"/>
      <c r="JQV151" s="86"/>
      <c r="JQW151" s="86"/>
      <c r="JQX151" s="86"/>
      <c r="JQY151" s="86"/>
      <c r="JQZ151" s="86"/>
      <c r="JRA151" s="86"/>
      <c r="JRB151" s="86"/>
      <c r="JRC151" s="86"/>
      <c r="JRD151" s="86"/>
      <c r="JRE151" s="86"/>
      <c r="JRF151" s="86"/>
      <c r="JRG151" s="86"/>
      <c r="JRH151" s="86"/>
      <c r="JRI151" s="86"/>
      <c r="JRJ151" s="86"/>
      <c r="JRK151" s="86"/>
      <c r="JRL151" s="86"/>
      <c r="JRM151" s="86"/>
      <c r="JRN151" s="86"/>
      <c r="JRO151" s="86"/>
      <c r="JRP151" s="86"/>
      <c r="JRQ151" s="86"/>
      <c r="JRR151" s="86"/>
      <c r="JRS151" s="86"/>
      <c r="JRT151" s="86"/>
      <c r="JRU151" s="86"/>
      <c r="JRV151" s="86"/>
      <c r="JRW151" s="86"/>
      <c r="JRX151" s="86"/>
      <c r="JRY151" s="86"/>
      <c r="JRZ151" s="86"/>
      <c r="JSA151" s="86"/>
      <c r="JSB151" s="86"/>
      <c r="JSC151" s="86"/>
      <c r="JSD151" s="86"/>
      <c r="JSE151" s="86"/>
      <c r="JSF151" s="86"/>
      <c r="JSG151" s="86"/>
      <c r="JSH151" s="86"/>
      <c r="JSI151" s="86"/>
      <c r="JSJ151" s="86"/>
      <c r="JSK151" s="86"/>
      <c r="JSL151" s="86"/>
      <c r="JSM151" s="86"/>
      <c r="JSN151" s="86"/>
      <c r="JSO151" s="86"/>
      <c r="JSP151" s="86"/>
      <c r="JSQ151" s="86"/>
      <c r="JSR151" s="86"/>
      <c r="JSS151" s="86"/>
      <c r="JST151" s="86"/>
      <c r="JSU151" s="86"/>
      <c r="JSV151" s="86"/>
      <c r="JSW151" s="86"/>
      <c r="JSX151" s="86"/>
      <c r="JSY151" s="86"/>
      <c r="JSZ151" s="86"/>
      <c r="JTA151" s="86"/>
      <c r="JTB151" s="86"/>
      <c r="JTC151" s="86"/>
      <c r="JTD151" s="86"/>
      <c r="JTE151" s="86"/>
      <c r="JTF151" s="86"/>
      <c r="JTG151" s="86"/>
      <c r="JTH151" s="86"/>
      <c r="JTI151" s="86"/>
      <c r="JTJ151" s="86"/>
      <c r="JTK151" s="86"/>
      <c r="JTL151" s="86"/>
      <c r="JTM151" s="86"/>
      <c r="JTN151" s="86"/>
      <c r="JTO151" s="86"/>
      <c r="JTP151" s="86"/>
      <c r="JTQ151" s="86"/>
      <c r="JTR151" s="86"/>
      <c r="JTS151" s="86"/>
      <c r="JTT151" s="86"/>
      <c r="JTU151" s="86"/>
      <c r="JTV151" s="86"/>
      <c r="JTW151" s="86"/>
      <c r="JTX151" s="86"/>
      <c r="JTY151" s="86"/>
      <c r="JTZ151" s="86"/>
      <c r="JUA151" s="86"/>
      <c r="JUB151" s="86"/>
      <c r="JUC151" s="86"/>
      <c r="JUD151" s="86"/>
      <c r="JUE151" s="86"/>
      <c r="JUF151" s="86"/>
      <c r="JUG151" s="86"/>
      <c r="JUH151" s="86"/>
      <c r="JUI151" s="86"/>
      <c r="JUJ151" s="86"/>
      <c r="JUK151" s="86"/>
      <c r="JUL151" s="86"/>
      <c r="JUM151" s="86"/>
      <c r="JUN151" s="86"/>
      <c r="JUO151" s="86"/>
      <c r="JUP151" s="86"/>
      <c r="JUQ151" s="86"/>
      <c r="JUR151" s="86"/>
      <c r="JUS151" s="86"/>
      <c r="JUT151" s="86"/>
      <c r="JUU151" s="86"/>
      <c r="JUV151" s="86"/>
      <c r="JUW151" s="86"/>
      <c r="JUX151" s="86"/>
      <c r="JUY151" s="86"/>
      <c r="JUZ151" s="86"/>
      <c r="JVA151" s="86"/>
      <c r="JVB151" s="86"/>
      <c r="JVC151" s="86"/>
      <c r="JVD151" s="86"/>
      <c r="JVE151" s="86"/>
      <c r="JVF151" s="86"/>
      <c r="JVG151" s="86"/>
      <c r="JVH151" s="86"/>
      <c r="JVI151" s="86"/>
      <c r="JVJ151" s="86"/>
      <c r="JVK151" s="86"/>
      <c r="JVL151" s="86"/>
      <c r="JVM151" s="86"/>
      <c r="JVN151" s="86"/>
      <c r="JVO151" s="86"/>
      <c r="JVP151" s="86"/>
      <c r="JVQ151" s="86"/>
      <c r="JVR151" s="86"/>
      <c r="JVS151" s="86"/>
      <c r="JVT151" s="86"/>
      <c r="JVU151" s="86"/>
      <c r="JVV151" s="86"/>
      <c r="JVW151" s="86"/>
      <c r="JVX151" s="86"/>
      <c r="JVY151" s="86"/>
      <c r="JVZ151" s="86"/>
      <c r="JWA151" s="86"/>
      <c r="JWB151" s="86"/>
      <c r="JWC151" s="86"/>
      <c r="JWD151" s="86"/>
      <c r="JWE151" s="86"/>
      <c r="JWF151" s="86"/>
      <c r="JWG151" s="86"/>
      <c r="JWH151" s="86"/>
      <c r="JWI151" s="86"/>
      <c r="JWJ151" s="86"/>
      <c r="JWK151" s="86"/>
      <c r="JWL151" s="86"/>
      <c r="JWM151" s="86"/>
      <c r="JWN151" s="86"/>
      <c r="JWO151" s="86"/>
      <c r="JWP151" s="86"/>
      <c r="JWQ151" s="86"/>
      <c r="JWR151" s="86"/>
      <c r="JWS151" s="86"/>
      <c r="JWT151" s="86"/>
      <c r="JWU151" s="86"/>
      <c r="JWV151" s="86"/>
      <c r="JWW151" s="86"/>
      <c r="JWX151" s="86"/>
      <c r="JWY151" s="86"/>
      <c r="JWZ151" s="86"/>
      <c r="JXA151" s="86"/>
      <c r="JXB151" s="86"/>
      <c r="JXC151" s="86"/>
      <c r="JXD151" s="86"/>
      <c r="JXE151" s="86"/>
      <c r="JXF151" s="86"/>
      <c r="JXG151" s="86"/>
      <c r="JXH151" s="86"/>
      <c r="JXI151" s="86"/>
      <c r="JXJ151" s="86"/>
      <c r="JXK151" s="86"/>
      <c r="JXL151" s="86"/>
      <c r="JXM151" s="86"/>
      <c r="JXN151" s="86"/>
      <c r="JXO151" s="86"/>
      <c r="JXP151" s="86"/>
      <c r="JXQ151" s="86"/>
      <c r="JXR151" s="86"/>
      <c r="JXS151" s="86"/>
      <c r="JXT151" s="86"/>
      <c r="JXU151" s="86"/>
      <c r="JXV151" s="86"/>
      <c r="JXW151" s="86"/>
      <c r="JXX151" s="86"/>
      <c r="JXY151" s="86"/>
      <c r="JXZ151" s="86"/>
      <c r="JYA151" s="86"/>
      <c r="JYB151" s="86"/>
      <c r="JYC151" s="86"/>
      <c r="JYD151" s="86"/>
      <c r="JYE151" s="86"/>
      <c r="JYF151" s="86"/>
      <c r="JYG151" s="86"/>
      <c r="JYH151" s="86"/>
      <c r="JYI151" s="86"/>
      <c r="JYJ151" s="86"/>
      <c r="JYK151" s="86"/>
      <c r="JYL151" s="86"/>
      <c r="JYM151" s="86"/>
      <c r="JYN151" s="86"/>
      <c r="JYO151" s="86"/>
      <c r="JYP151" s="86"/>
      <c r="JYQ151" s="86"/>
      <c r="JYX151" s="86"/>
      <c r="JYY151" s="86"/>
      <c r="JYZ151" s="86"/>
      <c r="JZA151" s="86"/>
      <c r="JZB151" s="86"/>
      <c r="JZC151" s="86"/>
      <c r="JZD151" s="86"/>
      <c r="JZE151" s="86"/>
      <c r="JZF151" s="86"/>
      <c r="JZG151" s="86"/>
      <c r="JZH151" s="86"/>
      <c r="JZI151" s="86"/>
      <c r="JZJ151" s="86"/>
      <c r="JZK151" s="86"/>
      <c r="JZL151" s="86"/>
      <c r="JZM151" s="86"/>
      <c r="JZN151" s="86"/>
      <c r="JZO151" s="86"/>
      <c r="JZP151" s="86"/>
      <c r="JZQ151" s="86"/>
      <c r="JZR151" s="86"/>
      <c r="JZS151" s="86"/>
      <c r="JZT151" s="86"/>
      <c r="JZU151" s="86"/>
      <c r="JZV151" s="86"/>
      <c r="JZW151" s="86"/>
      <c r="JZX151" s="86"/>
      <c r="JZY151" s="86"/>
      <c r="JZZ151" s="86"/>
      <c r="KAA151" s="86"/>
      <c r="KAB151" s="86"/>
      <c r="KAC151" s="86"/>
      <c r="KAD151" s="86"/>
      <c r="KAE151" s="86"/>
      <c r="KAF151" s="86"/>
      <c r="KAG151" s="86"/>
      <c r="KAH151" s="86"/>
      <c r="KAI151" s="86"/>
      <c r="KAJ151" s="86"/>
      <c r="KAK151" s="86"/>
      <c r="KAL151" s="86"/>
      <c r="KAM151" s="86"/>
      <c r="KAN151" s="86"/>
      <c r="KAO151" s="86"/>
      <c r="KAP151" s="86"/>
      <c r="KAQ151" s="86"/>
      <c r="KAR151" s="86"/>
      <c r="KAS151" s="86"/>
      <c r="KAT151" s="86"/>
      <c r="KAU151" s="86"/>
      <c r="KAV151" s="86"/>
      <c r="KAW151" s="86"/>
      <c r="KAX151" s="86"/>
      <c r="KAY151" s="86"/>
      <c r="KAZ151" s="86"/>
      <c r="KBA151" s="86"/>
      <c r="KBB151" s="86"/>
      <c r="KBC151" s="86"/>
      <c r="KBD151" s="86"/>
      <c r="KBE151" s="86"/>
      <c r="KBF151" s="86"/>
      <c r="KBG151" s="86"/>
      <c r="KBH151" s="86"/>
      <c r="KBI151" s="86"/>
      <c r="KBJ151" s="86"/>
      <c r="KBK151" s="86"/>
      <c r="KBL151" s="86"/>
      <c r="KBM151" s="86"/>
      <c r="KBN151" s="86"/>
      <c r="KBO151" s="86"/>
      <c r="KBP151" s="86"/>
      <c r="KBQ151" s="86"/>
      <c r="KBR151" s="86"/>
      <c r="KBS151" s="86"/>
      <c r="KBT151" s="86"/>
      <c r="KBU151" s="86"/>
      <c r="KBV151" s="86"/>
      <c r="KBW151" s="86"/>
      <c r="KBX151" s="86"/>
      <c r="KBY151" s="86"/>
      <c r="KBZ151" s="86"/>
      <c r="KCA151" s="86"/>
      <c r="KCB151" s="86"/>
      <c r="KCC151" s="86"/>
      <c r="KCD151" s="86"/>
      <c r="KCE151" s="86"/>
      <c r="KCF151" s="86"/>
      <c r="KCG151" s="86"/>
      <c r="KCH151" s="86"/>
      <c r="KCI151" s="86"/>
      <c r="KCJ151" s="86"/>
      <c r="KCK151" s="86"/>
      <c r="KCL151" s="86"/>
      <c r="KCM151" s="86"/>
      <c r="KCN151" s="86"/>
      <c r="KCO151" s="86"/>
      <c r="KCP151" s="86"/>
      <c r="KCQ151" s="86"/>
      <c r="KCR151" s="86"/>
      <c r="KCS151" s="86"/>
      <c r="KCT151" s="86"/>
      <c r="KCU151" s="86"/>
      <c r="KCV151" s="86"/>
      <c r="KCW151" s="86"/>
      <c r="KCX151" s="86"/>
      <c r="KCY151" s="86"/>
      <c r="KCZ151" s="86"/>
      <c r="KDA151" s="86"/>
      <c r="KDB151" s="86"/>
      <c r="KDC151" s="86"/>
      <c r="KDD151" s="86"/>
      <c r="KDE151" s="86"/>
      <c r="KDF151" s="86"/>
      <c r="KDG151" s="86"/>
      <c r="KDH151" s="86"/>
      <c r="KDI151" s="86"/>
      <c r="KDJ151" s="86"/>
      <c r="KDK151" s="86"/>
      <c r="KDL151" s="86"/>
      <c r="KDM151" s="86"/>
      <c r="KDN151" s="86"/>
      <c r="KDO151" s="86"/>
      <c r="KDP151" s="86"/>
      <c r="KDQ151" s="86"/>
      <c r="KDR151" s="86"/>
      <c r="KDS151" s="86"/>
      <c r="KDT151" s="86"/>
      <c r="KDU151" s="86"/>
      <c r="KDV151" s="86"/>
      <c r="KDW151" s="86"/>
      <c r="KDX151" s="86"/>
      <c r="KDY151" s="86"/>
      <c r="KDZ151" s="86"/>
      <c r="KEA151" s="86"/>
      <c r="KEB151" s="86"/>
      <c r="KEC151" s="86"/>
      <c r="KED151" s="86"/>
      <c r="KEE151" s="86"/>
      <c r="KEF151" s="86"/>
      <c r="KEG151" s="86"/>
      <c r="KEH151" s="86"/>
      <c r="KEI151" s="86"/>
      <c r="KEJ151" s="86"/>
      <c r="KEK151" s="86"/>
      <c r="KEL151" s="86"/>
      <c r="KEM151" s="86"/>
      <c r="KEN151" s="86"/>
      <c r="KEO151" s="86"/>
      <c r="KEP151" s="86"/>
      <c r="KEQ151" s="86"/>
      <c r="KER151" s="86"/>
      <c r="KES151" s="86"/>
      <c r="KET151" s="86"/>
      <c r="KEU151" s="86"/>
      <c r="KEV151" s="86"/>
      <c r="KEW151" s="86"/>
      <c r="KEX151" s="86"/>
      <c r="KEY151" s="86"/>
      <c r="KEZ151" s="86"/>
      <c r="KFA151" s="86"/>
      <c r="KFB151" s="86"/>
      <c r="KFC151" s="86"/>
      <c r="KFD151" s="86"/>
      <c r="KFE151" s="86"/>
      <c r="KFF151" s="86"/>
      <c r="KFG151" s="86"/>
      <c r="KFH151" s="86"/>
      <c r="KFI151" s="86"/>
      <c r="KFJ151" s="86"/>
      <c r="KFK151" s="86"/>
      <c r="KFL151" s="86"/>
      <c r="KFM151" s="86"/>
      <c r="KFN151" s="86"/>
      <c r="KFO151" s="86"/>
      <c r="KFP151" s="86"/>
      <c r="KFQ151" s="86"/>
      <c r="KFR151" s="86"/>
      <c r="KFS151" s="86"/>
      <c r="KFT151" s="86"/>
      <c r="KFU151" s="86"/>
      <c r="KFV151" s="86"/>
      <c r="KFW151" s="86"/>
      <c r="KFX151" s="86"/>
      <c r="KFY151" s="86"/>
      <c r="KFZ151" s="86"/>
      <c r="KGA151" s="86"/>
      <c r="KGB151" s="86"/>
      <c r="KGC151" s="86"/>
      <c r="KGD151" s="86"/>
      <c r="KGE151" s="86"/>
      <c r="KGF151" s="86"/>
      <c r="KGG151" s="86"/>
      <c r="KGH151" s="86"/>
      <c r="KGI151" s="86"/>
      <c r="KGJ151" s="86"/>
      <c r="KGK151" s="86"/>
      <c r="KGL151" s="86"/>
      <c r="KGM151" s="86"/>
      <c r="KGN151" s="86"/>
      <c r="KGO151" s="86"/>
      <c r="KGP151" s="86"/>
      <c r="KGQ151" s="86"/>
      <c r="KGR151" s="86"/>
      <c r="KGS151" s="86"/>
      <c r="KGT151" s="86"/>
      <c r="KGU151" s="86"/>
      <c r="KGV151" s="86"/>
      <c r="KGW151" s="86"/>
      <c r="KGX151" s="86"/>
      <c r="KGY151" s="86"/>
      <c r="KGZ151" s="86"/>
      <c r="KHA151" s="86"/>
      <c r="KHB151" s="86"/>
      <c r="KHC151" s="86"/>
      <c r="KHD151" s="86"/>
      <c r="KHE151" s="86"/>
      <c r="KHF151" s="86"/>
      <c r="KHG151" s="86"/>
      <c r="KHH151" s="86"/>
      <c r="KHI151" s="86"/>
      <c r="KHJ151" s="86"/>
      <c r="KHK151" s="86"/>
      <c r="KHL151" s="86"/>
      <c r="KHM151" s="86"/>
      <c r="KHN151" s="86"/>
      <c r="KHO151" s="86"/>
      <c r="KHP151" s="86"/>
      <c r="KHQ151" s="86"/>
      <c r="KHR151" s="86"/>
      <c r="KHS151" s="86"/>
      <c r="KHT151" s="86"/>
      <c r="KHU151" s="86"/>
      <c r="KHV151" s="86"/>
      <c r="KHW151" s="86"/>
      <c r="KHX151" s="86"/>
      <c r="KHY151" s="86"/>
      <c r="KHZ151" s="86"/>
      <c r="KIA151" s="86"/>
      <c r="KIB151" s="86"/>
      <c r="KIC151" s="86"/>
      <c r="KID151" s="86"/>
      <c r="KIE151" s="86"/>
      <c r="KIF151" s="86"/>
      <c r="KIG151" s="86"/>
      <c r="KIH151" s="86"/>
      <c r="KII151" s="86"/>
      <c r="KIJ151" s="86"/>
      <c r="KIK151" s="86"/>
      <c r="KIL151" s="86"/>
      <c r="KIM151" s="86"/>
      <c r="KIT151" s="86"/>
      <c r="KIU151" s="86"/>
      <c r="KIV151" s="86"/>
      <c r="KIW151" s="86"/>
      <c r="KIX151" s="86"/>
      <c r="KIY151" s="86"/>
      <c r="KIZ151" s="86"/>
      <c r="KJA151" s="86"/>
      <c r="KJB151" s="86"/>
      <c r="KJC151" s="86"/>
      <c r="KJD151" s="86"/>
      <c r="KJE151" s="86"/>
      <c r="KJF151" s="86"/>
      <c r="KJG151" s="86"/>
      <c r="KJH151" s="86"/>
      <c r="KJI151" s="86"/>
      <c r="KJJ151" s="86"/>
      <c r="KJK151" s="86"/>
      <c r="KJL151" s="86"/>
      <c r="KJM151" s="86"/>
      <c r="KJN151" s="86"/>
      <c r="KJO151" s="86"/>
      <c r="KJP151" s="86"/>
      <c r="KJQ151" s="86"/>
      <c r="KJR151" s="86"/>
      <c r="KJS151" s="86"/>
      <c r="KJT151" s="86"/>
      <c r="KJU151" s="86"/>
      <c r="KJV151" s="86"/>
      <c r="KJW151" s="86"/>
      <c r="KJX151" s="86"/>
      <c r="KJY151" s="86"/>
      <c r="KJZ151" s="86"/>
      <c r="KKA151" s="86"/>
      <c r="KKB151" s="86"/>
      <c r="KKC151" s="86"/>
      <c r="KKD151" s="86"/>
      <c r="KKE151" s="86"/>
      <c r="KKF151" s="86"/>
      <c r="KKG151" s="86"/>
      <c r="KKH151" s="86"/>
      <c r="KKI151" s="86"/>
      <c r="KKJ151" s="86"/>
      <c r="KKK151" s="86"/>
      <c r="KKL151" s="86"/>
      <c r="KKM151" s="86"/>
      <c r="KKN151" s="86"/>
      <c r="KKO151" s="86"/>
      <c r="KKP151" s="86"/>
      <c r="KKQ151" s="86"/>
      <c r="KKR151" s="86"/>
      <c r="KKS151" s="86"/>
      <c r="KKT151" s="86"/>
      <c r="KKU151" s="86"/>
      <c r="KKV151" s="86"/>
      <c r="KKW151" s="86"/>
      <c r="KKX151" s="86"/>
      <c r="KKY151" s="86"/>
      <c r="KKZ151" s="86"/>
      <c r="KLA151" s="86"/>
      <c r="KLB151" s="86"/>
      <c r="KLC151" s="86"/>
      <c r="KLD151" s="86"/>
      <c r="KLE151" s="86"/>
      <c r="KLF151" s="86"/>
      <c r="KLG151" s="86"/>
      <c r="KLH151" s="86"/>
      <c r="KLI151" s="86"/>
      <c r="KLJ151" s="86"/>
      <c r="KLK151" s="86"/>
      <c r="KLL151" s="86"/>
      <c r="KLM151" s="86"/>
      <c r="KLN151" s="86"/>
      <c r="KLO151" s="86"/>
      <c r="KLP151" s="86"/>
      <c r="KLQ151" s="86"/>
      <c r="KLR151" s="86"/>
      <c r="KLS151" s="86"/>
      <c r="KLT151" s="86"/>
      <c r="KLU151" s="86"/>
      <c r="KLV151" s="86"/>
      <c r="KLW151" s="86"/>
      <c r="KLX151" s="86"/>
      <c r="KLY151" s="86"/>
      <c r="KLZ151" s="86"/>
      <c r="KMA151" s="86"/>
      <c r="KMB151" s="86"/>
      <c r="KMC151" s="86"/>
      <c r="KMD151" s="86"/>
      <c r="KME151" s="86"/>
      <c r="KMF151" s="86"/>
      <c r="KMG151" s="86"/>
      <c r="KMH151" s="86"/>
      <c r="KMI151" s="86"/>
      <c r="KMJ151" s="86"/>
      <c r="KMK151" s="86"/>
      <c r="KML151" s="86"/>
      <c r="KMM151" s="86"/>
      <c r="KMN151" s="86"/>
      <c r="KMO151" s="86"/>
      <c r="KMP151" s="86"/>
      <c r="KMQ151" s="86"/>
      <c r="KMR151" s="86"/>
      <c r="KMS151" s="86"/>
      <c r="KMT151" s="86"/>
      <c r="KMU151" s="86"/>
      <c r="KMV151" s="86"/>
      <c r="KMW151" s="86"/>
      <c r="KMX151" s="86"/>
      <c r="KMY151" s="86"/>
      <c r="KMZ151" s="86"/>
      <c r="KNA151" s="86"/>
      <c r="KNB151" s="86"/>
      <c r="KNC151" s="86"/>
      <c r="KND151" s="86"/>
      <c r="KNE151" s="86"/>
      <c r="KNF151" s="86"/>
      <c r="KNG151" s="86"/>
      <c r="KNH151" s="86"/>
      <c r="KNI151" s="86"/>
      <c r="KNJ151" s="86"/>
      <c r="KNK151" s="86"/>
      <c r="KNL151" s="86"/>
      <c r="KNM151" s="86"/>
      <c r="KNN151" s="86"/>
      <c r="KNO151" s="86"/>
      <c r="KNP151" s="86"/>
      <c r="KNQ151" s="86"/>
      <c r="KNR151" s="86"/>
      <c r="KNS151" s="86"/>
      <c r="KNT151" s="86"/>
      <c r="KNU151" s="86"/>
      <c r="KNV151" s="86"/>
      <c r="KNW151" s="86"/>
      <c r="KNX151" s="86"/>
      <c r="KNY151" s="86"/>
      <c r="KNZ151" s="86"/>
      <c r="KOA151" s="86"/>
      <c r="KOB151" s="86"/>
      <c r="KOC151" s="86"/>
      <c r="KOD151" s="86"/>
      <c r="KOE151" s="86"/>
      <c r="KOF151" s="86"/>
      <c r="KOG151" s="86"/>
      <c r="KOH151" s="86"/>
      <c r="KOI151" s="86"/>
      <c r="KOJ151" s="86"/>
      <c r="KOK151" s="86"/>
      <c r="KOL151" s="86"/>
      <c r="KOM151" s="86"/>
      <c r="KON151" s="86"/>
      <c r="KOO151" s="86"/>
      <c r="KOP151" s="86"/>
      <c r="KOQ151" s="86"/>
      <c r="KOR151" s="86"/>
      <c r="KOS151" s="86"/>
      <c r="KOT151" s="86"/>
      <c r="KOU151" s="86"/>
      <c r="KOV151" s="86"/>
      <c r="KOW151" s="86"/>
      <c r="KOX151" s="86"/>
      <c r="KOY151" s="86"/>
      <c r="KOZ151" s="86"/>
      <c r="KPA151" s="86"/>
      <c r="KPB151" s="86"/>
      <c r="KPC151" s="86"/>
      <c r="KPD151" s="86"/>
      <c r="KPE151" s="86"/>
      <c r="KPF151" s="86"/>
      <c r="KPG151" s="86"/>
      <c r="KPH151" s="86"/>
      <c r="KPI151" s="86"/>
      <c r="KPJ151" s="86"/>
      <c r="KPK151" s="86"/>
      <c r="KPL151" s="86"/>
      <c r="KPM151" s="86"/>
      <c r="KPN151" s="86"/>
      <c r="KPO151" s="86"/>
      <c r="KPP151" s="86"/>
      <c r="KPQ151" s="86"/>
      <c r="KPR151" s="86"/>
      <c r="KPS151" s="86"/>
      <c r="KPT151" s="86"/>
      <c r="KPU151" s="86"/>
      <c r="KPV151" s="86"/>
      <c r="KPW151" s="86"/>
      <c r="KPX151" s="86"/>
      <c r="KPY151" s="86"/>
      <c r="KPZ151" s="86"/>
      <c r="KQA151" s="86"/>
      <c r="KQB151" s="86"/>
      <c r="KQC151" s="86"/>
      <c r="KQD151" s="86"/>
      <c r="KQE151" s="86"/>
      <c r="KQF151" s="86"/>
      <c r="KQG151" s="86"/>
      <c r="KQH151" s="86"/>
      <c r="KQI151" s="86"/>
      <c r="KQJ151" s="86"/>
      <c r="KQK151" s="86"/>
      <c r="KQL151" s="86"/>
      <c r="KQM151" s="86"/>
      <c r="KQN151" s="86"/>
      <c r="KQO151" s="86"/>
      <c r="KQP151" s="86"/>
      <c r="KQQ151" s="86"/>
      <c r="KQR151" s="86"/>
      <c r="KQS151" s="86"/>
      <c r="KQT151" s="86"/>
      <c r="KQU151" s="86"/>
      <c r="KQV151" s="86"/>
      <c r="KQW151" s="86"/>
      <c r="KQX151" s="86"/>
      <c r="KQY151" s="86"/>
      <c r="KQZ151" s="86"/>
      <c r="KRA151" s="86"/>
      <c r="KRB151" s="86"/>
      <c r="KRC151" s="86"/>
      <c r="KRD151" s="86"/>
      <c r="KRE151" s="86"/>
      <c r="KRF151" s="86"/>
      <c r="KRG151" s="86"/>
      <c r="KRH151" s="86"/>
      <c r="KRI151" s="86"/>
      <c r="KRJ151" s="86"/>
      <c r="KRK151" s="86"/>
      <c r="KRL151" s="86"/>
      <c r="KRM151" s="86"/>
      <c r="KRN151" s="86"/>
      <c r="KRO151" s="86"/>
      <c r="KRP151" s="86"/>
      <c r="KRQ151" s="86"/>
      <c r="KRR151" s="86"/>
      <c r="KRS151" s="86"/>
      <c r="KRT151" s="86"/>
      <c r="KRU151" s="86"/>
      <c r="KRV151" s="86"/>
      <c r="KRW151" s="86"/>
      <c r="KRX151" s="86"/>
      <c r="KRY151" s="86"/>
      <c r="KRZ151" s="86"/>
      <c r="KSA151" s="86"/>
      <c r="KSB151" s="86"/>
      <c r="KSC151" s="86"/>
      <c r="KSD151" s="86"/>
      <c r="KSE151" s="86"/>
      <c r="KSF151" s="86"/>
      <c r="KSG151" s="86"/>
      <c r="KSH151" s="86"/>
      <c r="KSI151" s="86"/>
      <c r="KSP151" s="86"/>
      <c r="KSQ151" s="86"/>
      <c r="KSR151" s="86"/>
      <c r="KSS151" s="86"/>
      <c r="KST151" s="86"/>
      <c r="KSU151" s="86"/>
      <c r="KSV151" s="86"/>
      <c r="KSW151" s="86"/>
      <c r="KSX151" s="86"/>
      <c r="KSY151" s="86"/>
      <c r="KSZ151" s="86"/>
      <c r="KTA151" s="86"/>
      <c r="KTB151" s="86"/>
      <c r="KTC151" s="86"/>
      <c r="KTD151" s="86"/>
      <c r="KTE151" s="86"/>
      <c r="KTF151" s="86"/>
      <c r="KTG151" s="86"/>
      <c r="KTH151" s="86"/>
      <c r="KTI151" s="86"/>
      <c r="KTJ151" s="86"/>
      <c r="KTK151" s="86"/>
      <c r="KTL151" s="86"/>
      <c r="KTM151" s="86"/>
      <c r="KTN151" s="86"/>
      <c r="KTO151" s="86"/>
      <c r="KTP151" s="86"/>
      <c r="KTQ151" s="86"/>
      <c r="KTR151" s="86"/>
      <c r="KTS151" s="86"/>
      <c r="KTT151" s="86"/>
      <c r="KTU151" s="86"/>
      <c r="KTV151" s="86"/>
      <c r="KTW151" s="86"/>
      <c r="KTX151" s="86"/>
      <c r="KTY151" s="86"/>
      <c r="KTZ151" s="86"/>
      <c r="KUA151" s="86"/>
      <c r="KUB151" s="86"/>
      <c r="KUC151" s="86"/>
      <c r="KUD151" s="86"/>
      <c r="KUE151" s="86"/>
      <c r="KUF151" s="86"/>
      <c r="KUG151" s="86"/>
      <c r="KUH151" s="86"/>
      <c r="KUI151" s="86"/>
      <c r="KUJ151" s="86"/>
      <c r="KUK151" s="86"/>
      <c r="KUL151" s="86"/>
      <c r="KUM151" s="86"/>
      <c r="KUN151" s="86"/>
      <c r="KUO151" s="86"/>
      <c r="KUP151" s="86"/>
      <c r="KUQ151" s="86"/>
      <c r="KUR151" s="86"/>
      <c r="KUS151" s="86"/>
      <c r="KUT151" s="86"/>
      <c r="KUU151" s="86"/>
      <c r="KUV151" s="86"/>
      <c r="KUW151" s="86"/>
      <c r="KUX151" s="86"/>
      <c r="KUY151" s="86"/>
      <c r="KUZ151" s="86"/>
      <c r="KVA151" s="86"/>
      <c r="KVB151" s="86"/>
      <c r="KVC151" s="86"/>
      <c r="KVD151" s="86"/>
      <c r="KVE151" s="86"/>
      <c r="KVF151" s="86"/>
      <c r="KVG151" s="86"/>
      <c r="KVH151" s="86"/>
      <c r="KVI151" s="86"/>
      <c r="KVJ151" s="86"/>
      <c r="KVK151" s="86"/>
      <c r="KVL151" s="86"/>
      <c r="KVM151" s="86"/>
      <c r="KVN151" s="86"/>
      <c r="KVO151" s="86"/>
      <c r="KVP151" s="86"/>
      <c r="KVQ151" s="86"/>
      <c r="KVR151" s="86"/>
      <c r="KVS151" s="86"/>
      <c r="KVT151" s="86"/>
      <c r="KVU151" s="86"/>
      <c r="KVV151" s="86"/>
      <c r="KVW151" s="86"/>
      <c r="KVX151" s="86"/>
      <c r="KVY151" s="86"/>
      <c r="KVZ151" s="86"/>
      <c r="KWA151" s="86"/>
      <c r="KWB151" s="86"/>
      <c r="KWC151" s="86"/>
      <c r="KWD151" s="86"/>
      <c r="KWE151" s="86"/>
      <c r="KWF151" s="86"/>
      <c r="KWG151" s="86"/>
      <c r="KWH151" s="86"/>
      <c r="KWI151" s="86"/>
      <c r="KWJ151" s="86"/>
      <c r="KWK151" s="86"/>
      <c r="KWL151" s="86"/>
      <c r="KWM151" s="86"/>
      <c r="KWN151" s="86"/>
      <c r="KWO151" s="86"/>
      <c r="KWP151" s="86"/>
      <c r="KWQ151" s="86"/>
      <c r="KWR151" s="86"/>
      <c r="KWS151" s="86"/>
      <c r="KWT151" s="86"/>
      <c r="KWU151" s="86"/>
      <c r="KWV151" s="86"/>
      <c r="KWW151" s="86"/>
      <c r="KWX151" s="86"/>
      <c r="KWY151" s="86"/>
      <c r="KWZ151" s="86"/>
      <c r="KXA151" s="86"/>
      <c r="KXB151" s="86"/>
      <c r="KXC151" s="86"/>
      <c r="KXD151" s="86"/>
      <c r="KXE151" s="86"/>
      <c r="KXF151" s="86"/>
      <c r="KXG151" s="86"/>
      <c r="KXH151" s="86"/>
      <c r="KXI151" s="86"/>
      <c r="KXJ151" s="86"/>
      <c r="KXK151" s="86"/>
      <c r="KXL151" s="86"/>
      <c r="KXM151" s="86"/>
      <c r="KXN151" s="86"/>
      <c r="KXO151" s="86"/>
      <c r="KXP151" s="86"/>
      <c r="KXQ151" s="86"/>
      <c r="KXR151" s="86"/>
      <c r="KXS151" s="86"/>
      <c r="KXT151" s="86"/>
      <c r="KXU151" s="86"/>
      <c r="KXV151" s="86"/>
      <c r="KXW151" s="86"/>
      <c r="KXX151" s="86"/>
      <c r="KXY151" s="86"/>
      <c r="KXZ151" s="86"/>
      <c r="KYA151" s="86"/>
      <c r="KYB151" s="86"/>
      <c r="KYC151" s="86"/>
      <c r="KYD151" s="86"/>
      <c r="KYE151" s="86"/>
      <c r="KYF151" s="86"/>
      <c r="KYG151" s="86"/>
      <c r="KYH151" s="86"/>
      <c r="KYI151" s="86"/>
      <c r="KYJ151" s="86"/>
      <c r="KYK151" s="86"/>
      <c r="KYL151" s="86"/>
      <c r="KYM151" s="86"/>
      <c r="KYN151" s="86"/>
      <c r="KYO151" s="86"/>
      <c r="KYP151" s="86"/>
      <c r="KYQ151" s="86"/>
      <c r="KYR151" s="86"/>
      <c r="KYS151" s="86"/>
      <c r="KYT151" s="86"/>
      <c r="KYU151" s="86"/>
      <c r="KYV151" s="86"/>
      <c r="KYW151" s="86"/>
      <c r="KYX151" s="86"/>
      <c r="KYY151" s="86"/>
      <c r="KYZ151" s="86"/>
      <c r="KZA151" s="86"/>
      <c r="KZB151" s="86"/>
      <c r="KZC151" s="86"/>
      <c r="KZD151" s="86"/>
      <c r="KZE151" s="86"/>
      <c r="KZF151" s="86"/>
      <c r="KZG151" s="86"/>
      <c r="KZH151" s="86"/>
      <c r="KZI151" s="86"/>
      <c r="KZJ151" s="86"/>
      <c r="KZK151" s="86"/>
      <c r="KZL151" s="86"/>
      <c r="KZM151" s="86"/>
      <c r="KZN151" s="86"/>
      <c r="KZO151" s="86"/>
      <c r="KZP151" s="86"/>
      <c r="KZQ151" s="86"/>
      <c r="KZR151" s="86"/>
      <c r="KZS151" s="86"/>
      <c r="KZT151" s="86"/>
      <c r="KZU151" s="86"/>
      <c r="KZV151" s="86"/>
      <c r="KZW151" s="86"/>
      <c r="KZX151" s="86"/>
      <c r="KZY151" s="86"/>
      <c r="KZZ151" s="86"/>
      <c r="LAA151" s="86"/>
      <c r="LAB151" s="86"/>
      <c r="LAC151" s="86"/>
      <c r="LAD151" s="86"/>
      <c r="LAE151" s="86"/>
      <c r="LAF151" s="86"/>
      <c r="LAG151" s="86"/>
      <c r="LAH151" s="86"/>
      <c r="LAI151" s="86"/>
      <c r="LAJ151" s="86"/>
      <c r="LAK151" s="86"/>
      <c r="LAL151" s="86"/>
      <c r="LAM151" s="86"/>
      <c r="LAN151" s="86"/>
      <c r="LAO151" s="86"/>
      <c r="LAP151" s="86"/>
      <c r="LAQ151" s="86"/>
      <c r="LAR151" s="86"/>
      <c r="LAS151" s="86"/>
      <c r="LAT151" s="86"/>
      <c r="LAU151" s="86"/>
      <c r="LAV151" s="86"/>
      <c r="LAW151" s="86"/>
      <c r="LAX151" s="86"/>
      <c r="LAY151" s="86"/>
      <c r="LAZ151" s="86"/>
      <c r="LBA151" s="86"/>
      <c r="LBB151" s="86"/>
      <c r="LBC151" s="86"/>
      <c r="LBD151" s="86"/>
      <c r="LBE151" s="86"/>
      <c r="LBF151" s="86"/>
      <c r="LBG151" s="86"/>
      <c r="LBH151" s="86"/>
      <c r="LBI151" s="86"/>
      <c r="LBJ151" s="86"/>
      <c r="LBK151" s="86"/>
      <c r="LBL151" s="86"/>
      <c r="LBM151" s="86"/>
      <c r="LBN151" s="86"/>
      <c r="LBO151" s="86"/>
      <c r="LBP151" s="86"/>
      <c r="LBQ151" s="86"/>
      <c r="LBR151" s="86"/>
      <c r="LBS151" s="86"/>
      <c r="LBT151" s="86"/>
      <c r="LBU151" s="86"/>
      <c r="LBV151" s="86"/>
      <c r="LBW151" s="86"/>
      <c r="LBX151" s="86"/>
      <c r="LBY151" s="86"/>
      <c r="LBZ151" s="86"/>
      <c r="LCA151" s="86"/>
      <c r="LCB151" s="86"/>
      <c r="LCC151" s="86"/>
      <c r="LCD151" s="86"/>
      <c r="LCE151" s="86"/>
      <c r="LCL151" s="86"/>
      <c r="LCM151" s="86"/>
      <c r="LCN151" s="86"/>
      <c r="LCO151" s="86"/>
      <c r="LCP151" s="86"/>
      <c r="LCQ151" s="86"/>
      <c r="LCR151" s="86"/>
      <c r="LCS151" s="86"/>
      <c r="LCT151" s="86"/>
      <c r="LCU151" s="86"/>
      <c r="LCV151" s="86"/>
      <c r="LCW151" s="86"/>
      <c r="LCX151" s="86"/>
      <c r="LCY151" s="86"/>
      <c r="LCZ151" s="86"/>
      <c r="LDA151" s="86"/>
      <c r="LDB151" s="86"/>
      <c r="LDC151" s="86"/>
      <c r="LDD151" s="86"/>
      <c r="LDE151" s="86"/>
      <c r="LDF151" s="86"/>
      <c r="LDG151" s="86"/>
      <c r="LDH151" s="86"/>
      <c r="LDI151" s="86"/>
      <c r="LDJ151" s="86"/>
      <c r="LDK151" s="86"/>
      <c r="LDL151" s="86"/>
      <c r="LDM151" s="86"/>
      <c r="LDN151" s="86"/>
      <c r="LDO151" s="86"/>
      <c r="LDP151" s="86"/>
      <c r="LDQ151" s="86"/>
      <c r="LDR151" s="86"/>
      <c r="LDS151" s="86"/>
      <c r="LDT151" s="86"/>
      <c r="LDU151" s="86"/>
      <c r="LDV151" s="86"/>
      <c r="LDW151" s="86"/>
      <c r="LDX151" s="86"/>
      <c r="LDY151" s="86"/>
      <c r="LDZ151" s="86"/>
      <c r="LEA151" s="86"/>
      <c r="LEB151" s="86"/>
      <c r="LEC151" s="86"/>
      <c r="LED151" s="86"/>
      <c r="LEE151" s="86"/>
      <c r="LEF151" s="86"/>
      <c r="LEG151" s="86"/>
      <c r="LEH151" s="86"/>
      <c r="LEI151" s="86"/>
      <c r="LEJ151" s="86"/>
      <c r="LEK151" s="86"/>
      <c r="LEL151" s="86"/>
      <c r="LEM151" s="86"/>
      <c r="LEN151" s="86"/>
      <c r="LEO151" s="86"/>
      <c r="LEP151" s="86"/>
      <c r="LEQ151" s="86"/>
      <c r="LER151" s="86"/>
      <c r="LES151" s="86"/>
      <c r="LET151" s="86"/>
      <c r="LEU151" s="86"/>
      <c r="LEV151" s="86"/>
      <c r="LEW151" s="86"/>
      <c r="LEX151" s="86"/>
      <c r="LEY151" s="86"/>
      <c r="LEZ151" s="86"/>
      <c r="LFA151" s="86"/>
      <c r="LFB151" s="86"/>
      <c r="LFC151" s="86"/>
      <c r="LFD151" s="86"/>
      <c r="LFE151" s="86"/>
      <c r="LFF151" s="86"/>
      <c r="LFG151" s="86"/>
      <c r="LFH151" s="86"/>
      <c r="LFI151" s="86"/>
      <c r="LFJ151" s="86"/>
      <c r="LFK151" s="86"/>
      <c r="LFL151" s="86"/>
      <c r="LFM151" s="86"/>
      <c r="LFN151" s="86"/>
      <c r="LFO151" s="86"/>
      <c r="LFP151" s="86"/>
      <c r="LFQ151" s="86"/>
      <c r="LFR151" s="86"/>
      <c r="LFS151" s="86"/>
      <c r="LFT151" s="86"/>
      <c r="LFU151" s="86"/>
      <c r="LFV151" s="86"/>
      <c r="LFW151" s="86"/>
      <c r="LFX151" s="86"/>
      <c r="LFY151" s="86"/>
      <c r="LFZ151" s="86"/>
      <c r="LGA151" s="86"/>
      <c r="LGB151" s="86"/>
      <c r="LGC151" s="86"/>
      <c r="LGD151" s="86"/>
      <c r="LGE151" s="86"/>
      <c r="LGF151" s="86"/>
      <c r="LGG151" s="86"/>
      <c r="LGH151" s="86"/>
      <c r="LGI151" s="86"/>
      <c r="LGJ151" s="86"/>
      <c r="LGK151" s="86"/>
      <c r="LGL151" s="86"/>
      <c r="LGM151" s="86"/>
      <c r="LGN151" s="86"/>
      <c r="LGO151" s="86"/>
      <c r="LGP151" s="86"/>
      <c r="LGQ151" s="86"/>
      <c r="LGR151" s="86"/>
      <c r="LGS151" s="86"/>
      <c r="LGT151" s="86"/>
      <c r="LGU151" s="86"/>
      <c r="LGV151" s="86"/>
      <c r="LGW151" s="86"/>
      <c r="LGX151" s="86"/>
      <c r="LGY151" s="86"/>
      <c r="LGZ151" s="86"/>
      <c r="LHA151" s="86"/>
      <c r="LHB151" s="86"/>
      <c r="LHC151" s="86"/>
      <c r="LHD151" s="86"/>
      <c r="LHE151" s="86"/>
      <c r="LHF151" s="86"/>
      <c r="LHG151" s="86"/>
      <c r="LHH151" s="86"/>
      <c r="LHI151" s="86"/>
      <c r="LHJ151" s="86"/>
      <c r="LHK151" s="86"/>
      <c r="LHL151" s="86"/>
      <c r="LHM151" s="86"/>
      <c r="LHN151" s="86"/>
      <c r="LHO151" s="86"/>
      <c r="LHP151" s="86"/>
      <c r="LHQ151" s="86"/>
      <c r="LHR151" s="86"/>
      <c r="LHS151" s="86"/>
      <c r="LHT151" s="86"/>
      <c r="LHU151" s="86"/>
      <c r="LHV151" s="86"/>
      <c r="LHW151" s="86"/>
      <c r="LHX151" s="86"/>
      <c r="LHY151" s="86"/>
      <c r="LHZ151" s="86"/>
      <c r="LIA151" s="86"/>
      <c r="LIB151" s="86"/>
      <c r="LIC151" s="86"/>
      <c r="LID151" s="86"/>
      <c r="LIE151" s="86"/>
      <c r="LIF151" s="86"/>
      <c r="LIG151" s="86"/>
      <c r="LIH151" s="86"/>
      <c r="LII151" s="86"/>
      <c r="LIJ151" s="86"/>
      <c r="LIK151" s="86"/>
      <c r="LIL151" s="86"/>
      <c r="LIM151" s="86"/>
      <c r="LIN151" s="86"/>
      <c r="LIO151" s="86"/>
      <c r="LIP151" s="86"/>
      <c r="LIQ151" s="86"/>
      <c r="LIR151" s="86"/>
      <c r="LIS151" s="86"/>
      <c r="LIT151" s="86"/>
      <c r="LIU151" s="86"/>
      <c r="LIV151" s="86"/>
      <c r="LIW151" s="86"/>
      <c r="LIX151" s="86"/>
      <c r="LIY151" s="86"/>
      <c r="LIZ151" s="86"/>
      <c r="LJA151" s="86"/>
      <c r="LJB151" s="86"/>
      <c r="LJC151" s="86"/>
      <c r="LJD151" s="86"/>
      <c r="LJE151" s="86"/>
      <c r="LJF151" s="86"/>
      <c r="LJG151" s="86"/>
      <c r="LJH151" s="86"/>
      <c r="LJI151" s="86"/>
      <c r="LJJ151" s="86"/>
      <c r="LJK151" s="86"/>
      <c r="LJL151" s="86"/>
      <c r="LJM151" s="86"/>
      <c r="LJN151" s="86"/>
      <c r="LJO151" s="86"/>
      <c r="LJP151" s="86"/>
      <c r="LJQ151" s="86"/>
      <c r="LJR151" s="86"/>
      <c r="LJS151" s="86"/>
      <c r="LJT151" s="86"/>
      <c r="LJU151" s="86"/>
      <c r="LJV151" s="86"/>
      <c r="LJW151" s="86"/>
      <c r="LJX151" s="86"/>
      <c r="LJY151" s="86"/>
      <c r="LJZ151" s="86"/>
      <c r="LKA151" s="86"/>
      <c r="LKB151" s="86"/>
      <c r="LKC151" s="86"/>
      <c r="LKD151" s="86"/>
      <c r="LKE151" s="86"/>
      <c r="LKF151" s="86"/>
      <c r="LKG151" s="86"/>
      <c r="LKH151" s="86"/>
      <c r="LKI151" s="86"/>
      <c r="LKJ151" s="86"/>
      <c r="LKK151" s="86"/>
      <c r="LKL151" s="86"/>
      <c r="LKM151" s="86"/>
      <c r="LKN151" s="86"/>
      <c r="LKO151" s="86"/>
      <c r="LKP151" s="86"/>
      <c r="LKQ151" s="86"/>
      <c r="LKR151" s="86"/>
      <c r="LKS151" s="86"/>
      <c r="LKT151" s="86"/>
      <c r="LKU151" s="86"/>
      <c r="LKV151" s="86"/>
      <c r="LKW151" s="86"/>
      <c r="LKX151" s="86"/>
      <c r="LKY151" s="86"/>
      <c r="LKZ151" s="86"/>
      <c r="LLA151" s="86"/>
      <c r="LLB151" s="86"/>
      <c r="LLC151" s="86"/>
      <c r="LLD151" s="86"/>
      <c r="LLE151" s="86"/>
      <c r="LLF151" s="86"/>
      <c r="LLG151" s="86"/>
      <c r="LLH151" s="86"/>
      <c r="LLI151" s="86"/>
      <c r="LLJ151" s="86"/>
      <c r="LLK151" s="86"/>
      <c r="LLL151" s="86"/>
      <c r="LLM151" s="86"/>
      <c r="LLN151" s="86"/>
      <c r="LLO151" s="86"/>
      <c r="LLP151" s="86"/>
      <c r="LLQ151" s="86"/>
      <c r="LLR151" s="86"/>
      <c r="LLS151" s="86"/>
      <c r="LLT151" s="86"/>
      <c r="LLU151" s="86"/>
      <c r="LLV151" s="86"/>
      <c r="LLW151" s="86"/>
      <c r="LLX151" s="86"/>
      <c r="LLY151" s="86"/>
      <c r="LLZ151" s="86"/>
      <c r="LMA151" s="86"/>
      <c r="LMH151" s="86"/>
      <c r="LMI151" s="86"/>
      <c r="LMJ151" s="86"/>
      <c r="LMK151" s="86"/>
      <c r="LML151" s="86"/>
      <c r="LMM151" s="86"/>
      <c r="LMN151" s="86"/>
      <c r="LMO151" s="86"/>
      <c r="LMP151" s="86"/>
      <c r="LMQ151" s="86"/>
      <c r="LMR151" s="86"/>
      <c r="LMS151" s="86"/>
      <c r="LMT151" s="86"/>
      <c r="LMU151" s="86"/>
      <c r="LMV151" s="86"/>
      <c r="LMW151" s="86"/>
      <c r="LMX151" s="86"/>
      <c r="LMY151" s="86"/>
      <c r="LMZ151" s="86"/>
      <c r="LNA151" s="86"/>
      <c r="LNB151" s="86"/>
      <c r="LNC151" s="86"/>
      <c r="LND151" s="86"/>
      <c r="LNE151" s="86"/>
      <c r="LNF151" s="86"/>
      <c r="LNG151" s="86"/>
      <c r="LNH151" s="86"/>
      <c r="LNI151" s="86"/>
      <c r="LNJ151" s="86"/>
      <c r="LNK151" s="86"/>
      <c r="LNL151" s="86"/>
      <c r="LNM151" s="86"/>
      <c r="LNN151" s="86"/>
      <c r="LNO151" s="86"/>
      <c r="LNP151" s="86"/>
      <c r="LNQ151" s="86"/>
      <c r="LNR151" s="86"/>
      <c r="LNS151" s="86"/>
      <c r="LNT151" s="86"/>
      <c r="LNU151" s="86"/>
      <c r="LNV151" s="86"/>
      <c r="LNW151" s="86"/>
      <c r="LNX151" s="86"/>
      <c r="LNY151" s="86"/>
      <c r="LNZ151" s="86"/>
      <c r="LOA151" s="86"/>
      <c r="LOB151" s="86"/>
      <c r="LOC151" s="86"/>
      <c r="LOD151" s="86"/>
      <c r="LOE151" s="86"/>
      <c r="LOF151" s="86"/>
      <c r="LOG151" s="86"/>
      <c r="LOH151" s="86"/>
      <c r="LOI151" s="86"/>
      <c r="LOJ151" s="86"/>
      <c r="LOK151" s="86"/>
      <c r="LOL151" s="86"/>
      <c r="LOM151" s="86"/>
      <c r="LON151" s="86"/>
      <c r="LOO151" s="86"/>
      <c r="LOP151" s="86"/>
      <c r="LOQ151" s="86"/>
      <c r="LOR151" s="86"/>
      <c r="LOS151" s="86"/>
      <c r="LOT151" s="86"/>
      <c r="LOU151" s="86"/>
      <c r="LOV151" s="86"/>
      <c r="LOW151" s="86"/>
      <c r="LOX151" s="86"/>
      <c r="LOY151" s="86"/>
      <c r="LOZ151" s="86"/>
      <c r="LPA151" s="86"/>
      <c r="LPB151" s="86"/>
      <c r="LPC151" s="86"/>
      <c r="LPD151" s="86"/>
      <c r="LPE151" s="86"/>
      <c r="LPF151" s="86"/>
      <c r="LPG151" s="86"/>
      <c r="LPH151" s="86"/>
      <c r="LPI151" s="86"/>
      <c r="LPJ151" s="86"/>
      <c r="LPK151" s="86"/>
      <c r="LPL151" s="86"/>
      <c r="LPM151" s="86"/>
      <c r="LPN151" s="86"/>
      <c r="LPO151" s="86"/>
      <c r="LPP151" s="86"/>
      <c r="LPQ151" s="86"/>
      <c r="LPR151" s="86"/>
      <c r="LPS151" s="86"/>
      <c r="LPT151" s="86"/>
      <c r="LPU151" s="86"/>
      <c r="LPV151" s="86"/>
      <c r="LPW151" s="86"/>
      <c r="LPX151" s="86"/>
      <c r="LPY151" s="86"/>
      <c r="LPZ151" s="86"/>
      <c r="LQA151" s="86"/>
      <c r="LQB151" s="86"/>
      <c r="LQC151" s="86"/>
      <c r="LQD151" s="86"/>
      <c r="LQE151" s="86"/>
      <c r="LQF151" s="86"/>
      <c r="LQG151" s="86"/>
      <c r="LQH151" s="86"/>
      <c r="LQI151" s="86"/>
      <c r="LQJ151" s="86"/>
      <c r="LQK151" s="86"/>
      <c r="LQL151" s="86"/>
      <c r="LQM151" s="86"/>
      <c r="LQN151" s="86"/>
      <c r="LQO151" s="86"/>
      <c r="LQP151" s="86"/>
      <c r="LQQ151" s="86"/>
      <c r="LQR151" s="86"/>
      <c r="LQS151" s="86"/>
      <c r="LQT151" s="86"/>
      <c r="LQU151" s="86"/>
      <c r="LQV151" s="86"/>
      <c r="LQW151" s="86"/>
      <c r="LQX151" s="86"/>
      <c r="LQY151" s="86"/>
      <c r="LQZ151" s="86"/>
      <c r="LRA151" s="86"/>
      <c r="LRB151" s="86"/>
      <c r="LRC151" s="86"/>
      <c r="LRD151" s="86"/>
      <c r="LRE151" s="86"/>
      <c r="LRF151" s="86"/>
      <c r="LRG151" s="86"/>
      <c r="LRH151" s="86"/>
      <c r="LRI151" s="86"/>
      <c r="LRJ151" s="86"/>
      <c r="LRK151" s="86"/>
      <c r="LRL151" s="86"/>
      <c r="LRM151" s="86"/>
      <c r="LRN151" s="86"/>
      <c r="LRO151" s="86"/>
      <c r="LRP151" s="86"/>
      <c r="LRQ151" s="86"/>
      <c r="LRR151" s="86"/>
      <c r="LRS151" s="86"/>
      <c r="LRT151" s="86"/>
      <c r="LRU151" s="86"/>
      <c r="LRV151" s="86"/>
      <c r="LRW151" s="86"/>
      <c r="LRX151" s="86"/>
      <c r="LRY151" s="86"/>
      <c r="LRZ151" s="86"/>
      <c r="LSA151" s="86"/>
      <c r="LSB151" s="86"/>
      <c r="LSC151" s="86"/>
      <c r="LSD151" s="86"/>
      <c r="LSE151" s="86"/>
      <c r="LSF151" s="86"/>
      <c r="LSG151" s="86"/>
      <c r="LSH151" s="86"/>
      <c r="LSI151" s="86"/>
      <c r="LSJ151" s="86"/>
      <c r="LSK151" s="86"/>
      <c r="LSL151" s="86"/>
      <c r="LSM151" s="86"/>
      <c r="LSN151" s="86"/>
      <c r="LSO151" s="86"/>
      <c r="LSP151" s="86"/>
      <c r="LSQ151" s="86"/>
      <c r="LSR151" s="86"/>
      <c r="LSS151" s="86"/>
      <c r="LST151" s="86"/>
      <c r="LSU151" s="86"/>
      <c r="LSV151" s="86"/>
      <c r="LSW151" s="86"/>
      <c r="LSX151" s="86"/>
      <c r="LSY151" s="86"/>
      <c r="LSZ151" s="86"/>
      <c r="LTA151" s="86"/>
      <c r="LTB151" s="86"/>
      <c r="LTC151" s="86"/>
      <c r="LTD151" s="86"/>
      <c r="LTE151" s="86"/>
      <c r="LTF151" s="86"/>
      <c r="LTG151" s="86"/>
      <c r="LTH151" s="86"/>
      <c r="LTI151" s="86"/>
      <c r="LTJ151" s="86"/>
      <c r="LTK151" s="86"/>
      <c r="LTL151" s="86"/>
      <c r="LTM151" s="86"/>
      <c r="LTN151" s="86"/>
      <c r="LTO151" s="86"/>
      <c r="LTP151" s="86"/>
      <c r="LTQ151" s="86"/>
      <c r="LTR151" s="86"/>
      <c r="LTS151" s="86"/>
      <c r="LTT151" s="86"/>
      <c r="LTU151" s="86"/>
      <c r="LTV151" s="86"/>
      <c r="LTW151" s="86"/>
      <c r="LTX151" s="86"/>
      <c r="LTY151" s="86"/>
      <c r="LTZ151" s="86"/>
      <c r="LUA151" s="86"/>
      <c r="LUB151" s="86"/>
      <c r="LUC151" s="86"/>
      <c r="LUD151" s="86"/>
      <c r="LUE151" s="86"/>
      <c r="LUF151" s="86"/>
      <c r="LUG151" s="86"/>
      <c r="LUH151" s="86"/>
      <c r="LUI151" s="86"/>
      <c r="LUJ151" s="86"/>
      <c r="LUK151" s="86"/>
      <c r="LUL151" s="86"/>
      <c r="LUM151" s="86"/>
      <c r="LUN151" s="86"/>
      <c r="LUO151" s="86"/>
      <c r="LUP151" s="86"/>
      <c r="LUQ151" s="86"/>
      <c r="LUR151" s="86"/>
      <c r="LUS151" s="86"/>
      <c r="LUT151" s="86"/>
      <c r="LUU151" s="86"/>
      <c r="LUV151" s="86"/>
      <c r="LUW151" s="86"/>
      <c r="LUX151" s="86"/>
      <c r="LUY151" s="86"/>
      <c r="LUZ151" s="86"/>
      <c r="LVA151" s="86"/>
      <c r="LVB151" s="86"/>
      <c r="LVC151" s="86"/>
      <c r="LVD151" s="86"/>
      <c r="LVE151" s="86"/>
      <c r="LVF151" s="86"/>
      <c r="LVG151" s="86"/>
      <c r="LVH151" s="86"/>
      <c r="LVI151" s="86"/>
      <c r="LVJ151" s="86"/>
      <c r="LVK151" s="86"/>
      <c r="LVL151" s="86"/>
      <c r="LVM151" s="86"/>
      <c r="LVN151" s="86"/>
      <c r="LVO151" s="86"/>
      <c r="LVP151" s="86"/>
      <c r="LVQ151" s="86"/>
      <c r="LVR151" s="86"/>
      <c r="LVS151" s="86"/>
      <c r="LVT151" s="86"/>
      <c r="LVU151" s="86"/>
      <c r="LVV151" s="86"/>
      <c r="LVW151" s="86"/>
      <c r="LWD151" s="86"/>
      <c r="LWE151" s="86"/>
      <c r="LWF151" s="86"/>
      <c r="LWG151" s="86"/>
      <c r="LWH151" s="86"/>
      <c r="LWI151" s="86"/>
      <c r="LWJ151" s="86"/>
      <c r="LWK151" s="86"/>
      <c r="LWL151" s="86"/>
      <c r="LWM151" s="86"/>
      <c r="LWN151" s="86"/>
      <c r="LWO151" s="86"/>
      <c r="LWP151" s="86"/>
      <c r="LWQ151" s="86"/>
      <c r="LWR151" s="86"/>
      <c r="LWS151" s="86"/>
      <c r="LWT151" s="86"/>
      <c r="LWU151" s="86"/>
      <c r="LWV151" s="86"/>
      <c r="LWW151" s="86"/>
      <c r="LWX151" s="86"/>
      <c r="LWY151" s="86"/>
      <c r="LWZ151" s="86"/>
      <c r="LXA151" s="86"/>
      <c r="LXB151" s="86"/>
      <c r="LXC151" s="86"/>
      <c r="LXD151" s="86"/>
      <c r="LXE151" s="86"/>
      <c r="LXF151" s="86"/>
      <c r="LXG151" s="86"/>
      <c r="LXH151" s="86"/>
      <c r="LXI151" s="86"/>
      <c r="LXJ151" s="86"/>
      <c r="LXK151" s="86"/>
      <c r="LXL151" s="86"/>
      <c r="LXM151" s="86"/>
      <c r="LXN151" s="86"/>
      <c r="LXO151" s="86"/>
      <c r="LXP151" s="86"/>
      <c r="LXQ151" s="86"/>
      <c r="LXR151" s="86"/>
      <c r="LXS151" s="86"/>
      <c r="LXT151" s="86"/>
      <c r="LXU151" s="86"/>
      <c r="LXV151" s="86"/>
      <c r="LXW151" s="86"/>
      <c r="LXX151" s="86"/>
      <c r="LXY151" s="86"/>
      <c r="LXZ151" s="86"/>
      <c r="LYA151" s="86"/>
      <c r="LYB151" s="86"/>
      <c r="LYC151" s="86"/>
      <c r="LYD151" s="86"/>
      <c r="LYE151" s="86"/>
      <c r="LYF151" s="86"/>
      <c r="LYG151" s="86"/>
      <c r="LYH151" s="86"/>
      <c r="LYI151" s="86"/>
      <c r="LYJ151" s="86"/>
      <c r="LYK151" s="86"/>
      <c r="LYL151" s="86"/>
      <c r="LYM151" s="86"/>
      <c r="LYN151" s="86"/>
      <c r="LYO151" s="86"/>
      <c r="LYP151" s="86"/>
      <c r="LYQ151" s="86"/>
      <c r="LYR151" s="86"/>
      <c r="LYS151" s="86"/>
      <c r="LYT151" s="86"/>
      <c r="LYU151" s="86"/>
      <c r="LYV151" s="86"/>
      <c r="LYW151" s="86"/>
      <c r="LYX151" s="86"/>
      <c r="LYY151" s="86"/>
      <c r="LYZ151" s="86"/>
      <c r="LZA151" s="86"/>
      <c r="LZB151" s="86"/>
      <c r="LZC151" s="86"/>
      <c r="LZD151" s="86"/>
      <c r="LZE151" s="86"/>
      <c r="LZF151" s="86"/>
      <c r="LZG151" s="86"/>
      <c r="LZH151" s="86"/>
      <c r="LZI151" s="86"/>
      <c r="LZJ151" s="86"/>
      <c r="LZK151" s="86"/>
      <c r="LZL151" s="86"/>
      <c r="LZM151" s="86"/>
      <c r="LZN151" s="86"/>
      <c r="LZO151" s="86"/>
      <c r="LZP151" s="86"/>
      <c r="LZQ151" s="86"/>
      <c r="LZR151" s="86"/>
      <c r="LZS151" s="86"/>
      <c r="LZT151" s="86"/>
      <c r="LZU151" s="86"/>
      <c r="LZV151" s="86"/>
      <c r="LZW151" s="86"/>
      <c r="LZX151" s="86"/>
      <c r="LZY151" s="86"/>
      <c r="LZZ151" s="86"/>
      <c r="MAA151" s="86"/>
      <c r="MAB151" s="86"/>
      <c r="MAC151" s="86"/>
      <c r="MAD151" s="86"/>
      <c r="MAE151" s="86"/>
      <c r="MAF151" s="86"/>
      <c r="MAG151" s="86"/>
      <c r="MAH151" s="86"/>
      <c r="MAI151" s="86"/>
      <c r="MAJ151" s="86"/>
      <c r="MAK151" s="86"/>
      <c r="MAL151" s="86"/>
      <c r="MAM151" s="86"/>
      <c r="MAN151" s="86"/>
      <c r="MAO151" s="86"/>
      <c r="MAP151" s="86"/>
      <c r="MAQ151" s="86"/>
      <c r="MAR151" s="86"/>
      <c r="MAS151" s="86"/>
      <c r="MAT151" s="86"/>
      <c r="MAU151" s="86"/>
      <c r="MAV151" s="86"/>
      <c r="MAW151" s="86"/>
      <c r="MAX151" s="86"/>
      <c r="MAY151" s="86"/>
      <c r="MAZ151" s="86"/>
      <c r="MBA151" s="86"/>
      <c r="MBB151" s="86"/>
      <c r="MBC151" s="86"/>
      <c r="MBD151" s="86"/>
      <c r="MBE151" s="86"/>
      <c r="MBF151" s="86"/>
      <c r="MBG151" s="86"/>
      <c r="MBH151" s="86"/>
      <c r="MBI151" s="86"/>
      <c r="MBJ151" s="86"/>
      <c r="MBK151" s="86"/>
      <c r="MBL151" s="86"/>
      <c r="MBM151" s="86"/>
      <c r="MBN151" s="86"/>
      <c r="MBO151" s="86"/>
      <c r="MBP151" s="86"/>
      <c r="MBQ151" s="86"/>
      <c r="MBR151" s="86"/>
      <c r="MBS151" s="86"/>
      <c r="MBT151" s="86"/>
      <c r="MBU151" s="86"/>
      <c r="MBV151" s="86"/>
      <c r="MBW151" s="86"/>
      <c r="MBX151" s="86"/>
      <c r="MBY151" s="86"/>
      <c r="MBZ151" s="86"/>
      <c r="MCA151" s="86"/>
      <c r="MCB151" s="86"/>
      <c r="MCC151" s="86"/>
      <c r="MCD151" s="86"/>
      <c r="MCE151" s="86"/>
      <c r="MCF151" s="86"/>
      <c r="MCG151" s="86"/>
      <c r="MCH151" s="86"/>
      <c r="MCI151" s="86"/>
      <c r="MCJ151" s="86"/>
      <c r="MCK151" s="86"/>
      <c r="MCL151" s="86"/>
      <c r="MCM151" s="86"/>
      <c r="MCN151" s="86"/>
      <c r="MCO151" s="86"/>
      <c r="MCP151" s="86"/>
      <c r="MCQ151" s="86"/>
      <c r="MCR151" s="86"/>
      <c r="MCS151" s="86"/>
      <c r="MCT151" s="86"/>
      <c r="MCU151" s="86"/>
      <c r="MCV151" s="86"/>
      <c r="MCW151" s="86"/>
      <c r="MCX151" s="86"/>
      <c r="MCY151" s="86"/>
      <c r="MCZ151" s="86"/>
      <c r="MDA151" s="86"/>
      <c r="MDB151" s="86"/>
      <c r="MDC151" s="86"/>
      <c r="MDD151" s="86"/>
      <c r="MDE151" s="86"/>
      <c r="MDF151" s="86"/>
      <c r="MDG151" s="86"/>
      <c r="MDH151" s="86"/>
      <c r="MDI151" s="86"/>
      <c r="MDJ151" s="86"/>
      <c r="MDK151" s="86"/>
      <c r="MDL151" s="86"/>
      <c r="MDM151" s="86"/>
      <c r="MDN151" s="86"/>
      <c r="MDO151" s="86"/>
      <c r="MDP151" s="86"/>
      <c r="MDQ151" s="86"/>
      <c r="MDR151" s="86"/>
      <c r="MDS151" s="86"/>
      <c r="MDT151" s="86"/>
      <c r="MDU151" s="86"/>
      <c r="MDV151" s="86"/>
      <c r="MDW151" s="86"/>
      <c r="MDX151" s="86"/>
      <c r="MDY151" s="86"/>
      <c r="MDZ151" s="86"/>
      <c r="MEA151" s="86"/>
      <c r="MEB151" s="86"/>
      <c r="MEC151" s="86"/>
      <c r="MED151" s="86"/>
      <c r="MEE151" s="86"/>
      <c r="MEF151" s="86"/>
      <c r="MEG151" s="86"/>
      <c r="MEH151" s="86"/>
      <c r="MEI151" s="86"/>
      <c r="MEJ151" s="86"/>
      <c r="MEK151" s="86"/>
      <c r="MEL151" s="86"/>
      <c r="MEM151" s="86"/>
      <c r="MEN151" s="86"/>
      <c r="MEO151" s="86"/>
      <c r="MEP151" s="86"/>
      <c r="MEQ151" s="86"/>
      <c r="MER151" s="86"/>
      <c r="MES151" s="86"/>
      <c r="MET151" s="86"/>
      <c r="MEU151" s="86"/>
      <c r="MEV151" s="86"/>
      <c r="MEW151" s="86"/>
      <c r="MEX151" s="86"/>
      <c r="MEY151" s="86"/>
      <c r="MEZ151" s="86"/>
      <c r="MFA151" s="86"/>
      <c r="MFB151" s="86"/>
      <c r="MFC151" s="86"/>
      <c r="MFD151" s="86"/>
      <c r="MFE151" s="86"/>
      <c r="MFF151" s="86"/>
      <c r="MFG151" s="86"/>
      <c r="MFH151" s="86"/>
      <c r="MFI151" s="86"/>
      <c r="MFJ151" s="86"/>
      <c r="MFK151" s="86"/>
      <c r="MFL151" s="86"/>
      <c r="MFM151" s="86"/>
      <c r="MFN151" s="86"/>
      <c r="MFO151" s="86"/>
      <c r="MFP151" s="86"/>
      <c r="MFQ151" s="86"/>
      <c r="MFR151" s="86"/>
      <c r="MFS151" s="86"/>
      <c r="MFZ151" s="86"/>
      <c r="MGA151" s="86"/>
      <c r="MGB151" s="86"/>
      <c r="MGC151" s="86"/>
      <c r="MGD151" s="86"/>
      <c r="MGE151" s="86"/>
      <c r="MGF151" s="86"/>
      <c r="MGG151" s="86"/>
      <c r="MGH151" s="86"/>
      <c r="MGI151" s="86"/>
      <c r="MGJ151" s="86"/>
      <c r="MGK151" s="86"/>
      <c r="MGL151" s="86"/>
      <c r="MGM151" s="86"/>
      <c r="MGN151" s="86"/>
      <c r="MGO151" s="86"/>
      <c r="MGP151" s="86"/>
      <c r="MGQ151" s="86"/>
      <c r="MGR151" s="86"/>
      <c r="MGS151" s="86"/>
      <c r="MGT151" s="86"/>
      <c r="MGU151" s="86"/>
      <c r="MGV151" s="86"/>
      <c r="MGW151" s="86"/>
      <c r="MGX151" s="86"/>
      <c r="MGY151" s="86"/>
      <c r="MGZ151" s="86"/>
      <c r="MHA151" s="86"/>
      <c r="MHB151" s="86"/>
      <c r="MHC151" s="86"/>
      <c r="MHD151" s="86"/>
      <c r="MHE151" s="86"/>
      <c r="MHF151" s="86"/>
      <c r="MHG151" s="86"/>
      <c r="MHH151" s="86"/>
      <c r="MHI151" s="86"/>
      <c r="MHJ151" s="86"/>
      <c r="MHK151" s="86"/>
      <c r="MHL151" s="86"/>
      <c r="MHM151" s="86"/>
      <c r="MHN151" s="86"/>
      <c r="MHO151" s="86"/>
      <c r="MHP151" s="86"/>
      <c r="MHQ151" s="86"/>
      <c r="MHR151" s="86"/>
      <c r="MHS151" s="86"/>
      <c r="MHT151" s="86"/>
      <c r="MHU151" s="86"/>
      <c r="MHV151" s="86"/>
      <c r="MHW151" s="86"/>
      <c r="MHX151" s="86"/>
      <c r="MHY151" s="86"/>
      <c r="MHZ151" s="86"/>
      <c r="MIA151" s="86"/>
      <c r="MIB151" s="86"/>
      <c r="MIC151" s="86"/>
      <c r="MID151" s="86"/>
      <c r="MIE151" s="86"/>
      <c r="MIF151" s="86"/>
      <c r="MIG151" s="86"/>
      <c r="MIH151" s="86"/>
      <c r="MII151" s="86"/>
      <c r="MIJ151" s="86"/>
      <c r="MIK151" s="86"/>
      <c r="MIL151" s="86"/>
      <c r="MIM151" s="86"/>
      <c r="MIN151" s="86"/>
      <c r="MIO151" s="86"/>
      <c r="MIP151" s="86"/>
      <c r="MIQ151" s="86"/>
      <c r="MIR151" s="86"/>
      <c r="MIS151" s="86"/>
      <c r="MIT151" s="86"/>
      <c r="MIU151" s="86"/>
      <c r="MIV151" s="86"/>
      <c r="MIW151" s="86"/>
      <c r="MIX151" s="86"/>
      <c r="MIY151" s="86"/>
      <c r="MIZ151" s="86"/>
      <c r="MJA151" s="86"/>
      <c r="MJB151" s="86"/>
      <c r="MJC151" s="86"/>
      <c r="MJD151" s="86"/>
      <c r="MJE151" s="86"/>
      <c r="MJF151" s="86"/>
      <c r="MJG151" s="86"/>
      <c r="MJH151" s="86"/>
      <c r="MJI151" s="86"/>
      <c r="MJJ151" s="86"/>
      <c r="MJK151" s="86"/>
      <c r="MJL151" s="86"/>
      <c r="MJM151" s="86"/>
      <c r="MJN151" s="86"/>
      <c r="MJO151" s="86"/>
      <c r="MJP151" s="86"/>
      <c r="MJQ151" s="86"/>
      <c r="MJR151" s="86"/>
      <c r="MJS151" s="86"/>
      <c r="MJT151" s="86"/>
      <c r="MJU151" s="86"/>
      <c r="MJV151" s="86"/>
      <c r="MJW151" s="86"/>
      <c r="MJX151" s="86"/>
      <c r="MJY151" s="86"/>
      <c r="MJZ151" s="86"/>
      <c r="MKA151" s="86"/>
      <c r="MKB151" s="86"/>
      <c r="MKC151" s="86"/>
      <c r="MKD151" s="86"/>
      <c r="MKE151" s="86"/>
      <c r="MKF151" s="86"/>
      <c r="MKG151" s="86"/>
      <c r="MKH151" s="86"/>
      <c r="MKI151" s="86"/>
      <c r="MKJ151" s="86"/>
      <c r="MKK151" s="86"/>
      <c r="MKL151" s="86"/>
      <c r="MKM151" s="86"/>
      <c r="MKN151" s="86"/>
      <c r="MKO151" s="86"/>
      <c r="MKP151" s="86"/>
      <c r="MKQ151" s="86"/>
      <c r="MKR151" s="86"/>
      <c r="MKS151" s="86"/>
      <c r="MKT151" s="86"/>
      <c r="MKU151" s="86"/>
      <c r="MKV151" s="86"/>
      <c r="MKW151" s="86"/>
      <c r="MKX151" s="86"/>
      <c r="MKY151" s="86"/>
      <c r="MKZ151" s="86"/>
      <c r="MLA151" s="86"/>
      <c r="MLB151" s="86"/>
      <c r="MLC151" s="86"/>
      <c r="MLD151" s="86"/>
      <c r="MLE151" s="86"/>
      <c r="MLF151" s="86"/>
      <c r="MLG151" s="86"/>
      <c r="MLH151" s="86"/>
      <c r="MLI151" s="86"/>
      <c r="MLJ151" s="86"/>
      <c r="MLK151" s="86"/>
      <c r="MLL151" s="86"/>
      <c r="MLM151" s="86"/>
      <c r="MLN151" s="86"/>
      <c r="MLO151" s="86"/>
      <c r="MLP151" s="86"/>
      <c r="MLQ151" s="86"/>
      <c r="MLR151" s="86"/>
      <c r="MLS151" s="86"/>
      <c r="MLT151" s="86"/>
      <c r="MLU151" s="86"/>
      <c r="MLV151" s="86"/>
      <c r="MLW151" s="86"/>
      <c r="MLX151" s="86"/>
      <c r="MLY151" s="86"/>
      <c r="MLZ151" s="86"/>
      <c r="MMA151" s="86"/>
      <c r="MMB151" s="86"/>
      <c r="MMC151" s="86"/>
      <c r="MMD151" s="86"/>
      <c r="MME151" s="86"/>
      <c r="MMF151" s="86"/>
      <c r="MMG151" s="86"/>
      <c r="MMH151" s="86"/>
      <c r="MMI151" s="86"/>
      <c r="MMJ151" s="86"/>
      <c r="MMK151" s="86"/>
      <c r="MML151" s="86"/>
      <c r="MMM151" s="86"/>
      <c r="MMN151" s="86"/>
      <c r="MMO151" s="86"/>
      <c r="MMP151" s="86"/>
      <c r="MMQ151" s="86"/>
      <c r="MMR151" s="86"/>
      <c r="MMS151" s="86"/>
      <c r="MMT151" s="86"/>
      <c r="MMU151" s="86"/>
      <c r="MMV151" s="86"/>
      <c r="MMW151" s="86"/>
      <c r="MMX151" s="86"/>
      <c r="MMY151" s="86"/>
      <c r="MMZ151" s="86"/>
      <c r="MNA151" s="86"/>
      <c r="MNB151" s="86"/>
      <c r="MNC151" s="86"/>
      <c r="MND151" s="86"/>
      <c r="MNE151" s="86"/>
      <c r="MNF151" s="86"/>
      <c r="MNG151" s="86"/>
      <c r="MNH151" s="86"/>
      <c r="MNI151" s="86"/>
      <c r="MNJ151" s="86"/>
      <c r="MNK151" s="86"/>
      <c r="MNL151" s="86"/>
      <c r="MNM151" s="86"/>
      <c r="MNN151" s="86"/>
      <c r="MNO151" s="86"/>
      <c r="MNP151" s="86"/>
      <c r="MNQ151" s="86"/>
      <c r="MNR151" s="86"/>
      <c r="MNS151" s="86"/>
      <c r="MNT151" s="86"/>
      <c r="MNU151" s="86"/>
      <c r="MNV151" s="86"/>
      <c r="MNW151" s="86"/>
      <c r="MNX151" s="86"/>
      <c r="MNY151" s="86"/>
      <c r="MNZ151" s="86"/>
      <c r="MOA151" s="86"/>
      <c r="MOB151" s="86"/>
      <c r="MOC151" s="86"/>
      <c r="MOD151" s="86"/>
      <c r="MOE151" s="86"/>
      <c r="MOF151" s="86"/>
      <c r="MOG151" s="86"/>
      <c r="MOH151" s="86"/>
      <c r="MOI151" s="86"/>
      <c r="MOJ151" s="86"/>
      <c r="MOK151" s="86"/>
      <c r="MOL151" s="86"/>
      <c r="MOM151" s="86"/>
      <c r="MON151" s="86"/>
      <c r="MOO151" s="86"/>
      <c r="MOP151" s="86"/>
      <c r="MOQ151" s="86"/>
      <c r="MOR151" s="86"/>
      <c r="MOS151" s="86"/>
      <c r="MOT151" s="86"/>
      <c r="MOU151" s="86"/>
      <c r="MOV151" s="86"/>
      <c r="MOW151" s="86"/>
      <c r="MOX151" s="86"/>
      <c r="MOY151" s="86"/>
      <c r="MOZ151" s="86"/>
      <c r="MPA151" s="86"/>
      <c r="MPB151" s="86"/>
      <c r="MPC151" s="86"/>
      <c r="MPD151" s="86"/>
      <c r="MPE151" s="86"/>
      <c r="MPF151" s="86"/>
      <c r="MPG151" s="86"/>
      <c r="MPH151" s="86"/>
      <c r="MPI151" s="86"/>
      <c r="MPJ151" s="86"/>
      <c r="MPK151" s="86"/>
      <c r="MPL151" s="86"/>
      <c r="MPM151" s="86"/>
      <c r="MPN151" s="86"/>
      <c r="MPO151" s="86"/>
      <c r="MPV151" s="86"/>
      <c r="MPW151" s="86"/>
      <c r="MPX151" s="86"/>
      <c r="MPY151" s="86"/>
      <c r="MPZ151" s="86"/>
      <c r="MQA151" s="86"/>
      <c r="MQB151" s="86"/>
      <c r="MQC151" s="86"/>
      <c r="MQD151" s="86"/>
      <c r="MQE151" s="86"/>
      <c r="MQF151" s="86"/>
      <c r="MQG151" s="86"/>
      <c r="MQH151" s="86"/>
      <c r="MQI151" s="86"/>
      <c r="MQJ151" s="86"/>
      <c r="MQK151" s="86"/>
      <c r="MQL151" s="86"/>
      <c r="MQM151" s="86"/>
      <c r="MQN151" s="86"/>
      <c r="MQO151" s="86"/>
      <c r="MQP151" s="86"/>
      <c r="MQQ151" s="86"/>
      <c r="MQR151" s="86"/>
      <c r="MQS151" s="86"/>
      <c r="MQT151" s="86"/>
      <c r="MQU151" s="86"/>
      <c r="MQV151" s="86"/>
      <c r="MQW151" s="86"/>
      <c r="MQX151" s="86"/>
      <c r="MQY151" s="86"/>
      <c r="MQZ151" s="86"/>
      <c r="MRA151" s="86"/>
      <c r="MRB151" s="86"/>
      <c r="MRC151" s="86"/>
      <c r="MRD151" s="86"/>
      <c r="MRE151" s="86"/>
      <c r="MRF151" s="86"/>
      <c r="MRG151" s="86"/>
      <c r="MRH151" s="86"/>
      <c r="MRI151" s="86"/>
      <c r="MRJ151" s="86"/>
      <c r="MRK151" s="86"/>
      <c r="MRL151" s="86"/>
      <c r="MRM151" s="86"/>
      <c r="MRN151" s="86"/>
      <c r="MRO151" s="86"/>
      <c r="MRP151" s="86"/>
      <c r="MRQ151" s="86"/>
      <c r="MRR151" s="86"/>
      <c r="MRS151" s="86"/>
      <c r="MRT151" s="86"/>
      <c r="MRU151" s="86"/>
      <c r="MRV151" s="86"/>
      <c r="MRW151" s="86"/>
      <c r="MRX151" s="86"/>
      <c r="MRY151" s="86"/>
      <c r="MRZ151" s="86"/>
      <c r="MSA151" s="86"/>
      <c r="MSB151" s="86"/>
      <c r="MSC151" s="86"/>
      <c r="MSD151" s="86"/>
      <c r="MSE151" s="86"/>
      <c r="MSF151" s="86"/>
      <c r="MSG151" s="86"/>
      <c r="MSH151" s="86"/>
      <c r="MSI151" s="86"/>
      <c r="MSJ151" s="86"/>
      <c r="MSK151" s="86"/>
      <c r="MSL151" s="86"/>
      <c r="MSM151" s="86"/>
      <c r="MSN151" s="86"/>
      <c r="MSO151" s="86"/>
      <c r="MSP151" s="86"/>
      <c r="MSQ151" s="86"/>
      <c r="MSR151" s="86"/>
      <c r="MSS151" s="86"/>
      <c r="MST151" s="86"/>
      <c r="MSU151" s="86"/>
      <c r="MSV151" s="86"/>
      <c r="MSW151" s="86"/>
      <c r="MSX151" s="86"/>
      <c r="MSY151" s="86"/>
      <c r="MSZ151" s="86"/>
      <c r="MTA151" s="86"/>
      <c r="MTB151" s="86"/>
      <c r="MTC151" s="86"/>
      <c r="MTD151" s="86"/>
      <c r="MTE151" s="86"/>
      <c r="MTF151" s="86"/>
      <c r="MTG151" s="86"/>
      <c r="MTH151" s="86"/>
      <c r="MTI151" s="86"/>
      <c r="MTJ151" s="86"/>
      <c r="MTK151" s="86"/>
      <c r="MTL151" s="86"/>
      <c r="MTM151" s="86"/>
      <c r="MTN151" s="86"/>
      <c r="MTO151" s="86"/>
      <c r="MTP151" s="86"/>
      <c r="MTQ151" s="86"/>
      <c r="MTR151" s="86"/>
      <c r="MTS151" s="86"/>
      <c r="MTT151" s="86"/>
      <c r="MTU151" s="86"/>
      <c r="MTV151" s="86"/>
      <c r="MTW151" s="86"/>
      <c r="MTX151" s="86"/>
      <c r="MTY151" s="86"/>
      <c r="MTZ151" s="86"/>
      <c r="MUA151" s="86"/>
      <c r="MUB151" s="86"/>
      <c r="MUC151" s="86"/>
      <c r="MUD151" s="86"/>
      <c r="MUE151" s="86"/>
      <c r="MUF151" s="86"/>
      <c r="MUG151" s="86"/>
      <c r="MUH151" s="86"/>
      <c r="MUI151" s="86"/>
      <c r="MUJ151" s="86"/>
      <c r="MUK151" s="86"/>
      <c r="MUL151" s="86"/>
      <c r="MUM151" s="86"/>
      <c r="MUN151" s="86"/>
      <c r="MUO151" s="86"/>
      <c r="MUP151" s="86"/>
      <c r="MUQ151" s="86"/>
      <c r="MUR151" s="86"/>
      <c r="MUS151" s="86"/>
      <c r="MUT151" s="86"/>
      <c r="MUU151" s="86"/>
      <c r="MUV151" s="86"/>
      <c r="MUW151" s="86"/>
      <c r="MUX151" s="86"/>
      <c r="MUY151" s="86"/>
      <c r="MUZ151" s="86"/>
      <c r="MVA151" s="86"/>
      <c r="MVB151" s="86"/>
      <c r="MVC151" s="86"/>
      <c r="MVD151" s="86"/>
      <c r="MVE151" s="86"/>
      <c r="MVF151" s="86"/>
      <c r="MVG151" s="86"/>
      <c r="MVH151" s="86"/>
      <c r="MVI151" s="86"/>
      <c r="MVJ151" s="86"/>
      <c r="MVK151" s="86"/>
      <c r="MVL151" s="86"/>
      <c r="MVM151" s="86"/>
      <c r="MVN151" s="86"/>
      <c r="MVO151" s="86"/>
      <c r="MVP151" s="86"/>
      <c r="MVQ151" s="86"/>
      <c r="MVR151" s="86"/>
      <c r="MVS151" s="86"/>
      <c r="MVT151" s="86"/>
      <c r="MVU151" s="86"/>
      <c r="MVV151" s="86"/>
      <c r="MVW151" s="86"/>
      <c r="MVX151" s="86"/>
      <c r="MVY151" s="86"/>
      <c r="MVZ151" s="86"/>
      <c r="MWA151" s="86"/>
      <c r="MWB151" s="86"/>
      <c r="MWC151" s="86"/>
      <c r="MWD151" s="86"/>
      <c r="MWE151" s="86"/>
      <c r="MWF151" s="86"/>
      <c r="MWG151" s="86"/>
      <c r="MWH151" s="86"/>
      <c r="MWI151" s="86"/>
      <c r="MWJ151" s="86"/>
      <c r="MWK151" s="86"/>
      <c r="MWL151" s="86"/>
      <c r="MWM151" s="86"/>
      <c r="MWN151" s="86"/>
      <c r="MWO151" s="86"/>
      <c r="MWP151" s="86"/>
      <c r="MWQ151" s="86"/>
      <c r="MWR151" s="86"/>
      <c r="MWS151" s="86"/>
      <c r="MWT151" s="86"/>
      <c r="MWU151" s="86"/>
      <c r="MWV151" s="86"/>
      <c r="MWW151" s="86"/>
      <c r="MWX151" s="86"/>
      <c r="MWY151" s="86"/>
      <c r="MWZ151" s="86"/>
      <c r="MXA151" s="86"/>
      <c r="MXB151" s="86"/>
      <c r="MXC151" s="86"/>
      <c r="MXD151" s="86"/>
      <c r="MXE151" s="86"/>
      <c r="MXF151" s="86"/>
      <c r="MXG151" s="86"/>
      <c r="MXH151" s="86"/>
      <c r="MXI151" s="86"/>
      <c r="MXJ151" s="86"/>
      <c r="MXK151" s="86"/>
      <c r="MXL151" s="86"/>
      <c r="MXM151" s="86"/>
      <c r="MXN151" s="86"/>
      <c r="MXO151" s="86"/>
      <c r="MXP151" s="86"/>
      <c r="MXQ151" s="86"/>
      <c r="MXR151" s="86"/>
      <c r="MXS151" s="86"/>
      <c r="MXT151" s="86"/>
      <c r="MXU151" s="86"/>
      <c r="MXV151" s="86"/>
      <c r="MXW151" s="86"/>
      <c r="MXX151" s="86"/>
      <c r="MXY151" s="86"/>
      <c r="MXZ151" s="86"/>
      <c r="MYA151" s="86"/>
      <c r="MYB151" s="86"/>
      <c r="MYC151" s="86"/>
      <c r="MYD151" s="86"/>
      <c r="MYE151" s="86"/>
      <c r="MYF151" s="86"/>
      <c r="MYG151" s="86"/>
      <c r="MYH151" s="86"/>
      <c r="MYI151" s="86"/>
      <c r="MYJ151" s="86"/>
      <c r="MYK151" s="86"/>
      <c r="MYL151" s="86"/>
      <c r="MYM151" s="86"/>
      <c r="MYN151" s="86"/>
      <c r="MYO151" s="86"/>
      <c r="MYP151" s="86"/>
      <c r="MYQ151" s="86"/>
      <c r="MYR151" s="86"/>
      <c r="MYS151" s="86"/>
      <c r="MYT151" s="86"/>
      <c r="MYU151" s="86"/>
      <c r="MYV151" s="86"/>
      <c r="MYW151" s="86"/>
      <c r="MYX151" s="86"/>
      <c r="MYY151" s="86"/>
      <c r="MYZ151" s="86"/>
      <c r="MZA151" s="86"/>
      <c r="MZB151" s="86"/>
      <c r="MZC151" s="86"/>
      <c r="MZD151" s="86"/>
      <c r="MZE151" s="86"/>
      <c r="MZF151" s="86"/>
      <c r="MZG151" s="86"/>
      <c r="MZH151" s="86"/>
      <c r="MZI151" s="86"/>
      <c r="MZJ151" s="86"/>
      <c r="MZK151" s="86"/>
      <c r="MZR151" s="86"/>
      <c r="MZS151" s="86"/>
      <c r="MZT151" s="86"/>
      <c r="MZU151" s="86"/>
      <c r="MZV151" s="86"/>
      <c r="MZW151" s="86"/>
      <c r="MZX151" s="86"/>
      <c r="MZY151" s="86"/>
      <c r="MZZ151" s="86"/>
      <c r="NAA151" s="86"/>
      <c r="NAB151" s="86"/>
      <c r="NAC151" s="86"/>
      <c r="NAD151" s="86"/>
      <c r="NAE151" s="86"/>
      <c r="NAF151" s="86"/>
      <c r="NAG151" s="86"/>
      <c r="NAH151" s="86"/>
      <c r="NAI151" s="86"/>
      <c r="NAJ151" s="86"/>
      <c r="NAK151" s="86"/>
      <c r="NAL151" s="86"/>
      <c r="NAM151" s="86"/>
      <c r="NAN151" s="86"/>
      <c r="NAO151" s="86"/>
      <c r="NAP151" s="86"/>
      <c r="NAQ151" s="86"/>
      <c r="NAR151" s="86"/>
      <c r="NAS151" s="86"/>
      <c r="NAT151" s="86"/>
      <c r="NAU151" s="86"/>
      <c r="NAV151" s="86"/>
      <c r="NAW151" s="86"/>
      <c r="NAX151" s="86"/>
      <c r="NAY151" s="86"/>
      <c r="NAZ151" s="86"/>
      <c r="NBA151" s="86"/>
      <c r="NBB151" s="86"/>
      <c r="NBC151" s="86"/>
      <c r="NBD151" s="86"/>
      <c r="NBE151" s="86"/>
      <c r="NBF151" s="86"/>
      <c r="NBG151" s="86"/>
      <c r="NBH151" s="86"/>
      <c r="NBI151" s="86"/>
      <c r="NBJ151" s="86"/>
      <c r="NBK151" s="86"/>
      <c r="NBL151" s="86"/>
      <c r="NBM151" s="86"/>
      <c r="NBN151" s="86"/>
      <c r="NBO151" s="86"/>
      <c r="NBP151" s="86"/>
      <c r="NBQ151" s="86"/>
      <c r="NBR151" s="86"/>
      <c r="NBS151" s="86"/>
      <c r="NBT151" s="86"/>
      <c r="NBU151" s="86"/>
      <c r="NBV151" s="86"/>
      <c r="NBW151" s="86"/>
      <c r="NBX151" s="86"/>
      <c r="NBY151" s="86"/>
      <c r="NBZ151" s="86"/>
      <c r="NCA151" s="86"/>
      <c r="NCB151" s="86"/>
      <c r="NCC151" s="86"/>
      <c r="NCD151" s="86"/>
      <c r="NCE151" s="86"/>
      <c r="NCF151" s="86"/>
      <c r="NCG151" s="86"/>
      <c r="NCH151" s="86"/>
      <c r="NCI151" s="86"/>
      <c r="NCJ151" s="86"/>
      <c r="NCK151" s="86"/>
      <c r="NCL151" s="86"/>
      <c r="NCM151" s="86"/>
      <c r="NCN151" s="86"/>
      <c r="NCO151" s="86"/>
      <c r="NCP151" s="86"/>
      <c r="NCQ151" s="86"/>
      <c r="NCR151" s="86"/>
      <c r="NCS151" s="86"/>
      <c r="NCT151" s="86"/>
      <c r="NCU151" s="86"/>
      <c r="NCV151" s="86"/>
      <c r="NCW151" s="86"/>
      <c r="NCX151" s="86"/>
      <c r="NCY151" s="86"/>
      <c r="NCZ151" s="86"/>
      <c r="NDA151" s="86"/>
      <c r="NDB151" s="86"/>
      <c r="NDC151" s="86"/>
      <c r="NDD151" s="86"/>
      <c r="NDE151" s="86"/>
      <c r="NDF151" s="86"/>
      <c r="NDG151" s="86"/>
      <c r="NDH151" s="86"/>
      <c r="NDI151" s="86"/>
      <c r="NDJ151" s="86"/>
      <c r="NDK151" s="86"/>
      <c r="NDL151" s="86"/>
      <c r="NDM151" s="86"/>
      <c r="NDN151" s="86"/>
      <c r="NDO151" s="86"/>
      <c r="NDP151" s="86"/>
      <c r="NDQ151" s="86"/>
      <c r="NDR151" s="86"/>
      <c r="NDS151" s="86"/>
      <c r="NDT151" s="86"/>
      <c r="NDU151" s="86"/>
      <c r="NDV151" s="86"/>
      <c r="NDW151" s="86"/>
      <c r="NDX151" s="86"/>
      <c r="NDY151" s="86"/>
      <c r="NDZ151" s="86"/>
      <c r="NEA151" s="86"/>
      <c r="NEB151" s="86"/>
      <c r="NEC151" s="86"/>
      <c r="NED151" s="86"/>
      <c r="NEE151" s="86"/>
      <c r="NEF151" s="86"/>
      <c r="NEG151" s="86"/>
      <c r="NEH151" s="86"/>
      <c r="NEI151" s="86"/>
      <c r="NEJ151" s="86"/>
      <c r="NEK151" s="86"/>
      <c r="NEL151" s="86"/>
      <c r="NEM151" s="86"/>
      <c r="NEN151" s="86"/>
      <c r="NEO151" s="86"/>
      <c r="NEP151" s="86"/>
      <c r="NEQ151" s="86"/>
      <c r="NER151" s="86"/>
      <c r="NES151" s="86"/>
      <c r="NET151" s="86"/>
      <c r="NEU151" s="86"/>
      <c r="NEV151" s="86"/>
      <c r="NEW151" s="86"/>
      <c r="NEX151" s="86"/>
      <c r="NEY151" s="86"/>
      <c r="NEZ151" s="86"/>
      <c r="NFA151" s="86"/>
      <c r="NFB151" s="86"/>
      <c r="NFC151" s="86"/>
      <c r="NFD151" s="86"/>
      <c r="NFE151" s="86"/>
      <c r="NFF151" s="86"/>
      <c r="NFG151" s="86"/>
      <c r="NFH151" s="86"/>
      <c r="NFI151" s="86"/>
      <c r="NFJ151" s="86"/>
      <c r="NFK151" s="86"/>
      <c r="NFL151" s="86"/>
      <c r="NFM151" s="86"/>
      <c r="NFN151" s="86"/>
      <c r="NFO151" s="86"/>
      <c r="NFP151" s="86"/>
      <c r="NFQ151" s="86"/>
      <c r="NFR151" s="86"/>
      <c r="NFS151" s="86"/>
      <c r="NFT151" s="86"/>
      <c r="NFU151" s="86"/>
      <c r="NFV151" s="86"/>
      <c r="NFW151" s="86"/>
      <c r="NFX151" s="86"/>
      <c r="NFY151" s="86"/>
      <c r="NFZ151" s="86"/>
      <c r="NGA151" s="86"/>
      <c r="NGB151" s="86"/>
      <c r="NGC151" s="86"/>
      <c r="NGD151" s="86"/>
      <c r="NGE151" s="86"/>
      <c r="NGF151" s="86"/>
      <c r="NGG151" s="86"/>
      <c r="NGH151" s="86"/>
      <c r="NGI151" s="86"/>
      <c r="NGJ151" s="86"/>
      <c r="NGK151" s="86"/>
      <c r="NGL151" s="86"/>
      <c r="NGM151" s="86"/>
      <c r="NGN151" s="86"/>
      <c r="NGO151" s="86"/>
      <c r="NGP151" s="86"/>
      <c r="NGQ151" s="86"/>
      <c r="NGR151" s="86"/>
      <c r="NGS151" s="86"/>
      <c r="NGT151" s="86"/>
      <c r="NGU151" s="86"/>
      <c r="NGV151" s="86"/>
      <c r="NGW151" s="86"/>
      <c r="NGX151" s="86"/>
      <c r="NGY151" s="86"/>
      <c r="NGZ151" s="86"/>
      <c r="NHA151" s="86"/>
      <c r="NHB151" s="86"/>
      <c r="NHC151" s="86"/>
      <c r="NHD151" s="86"/>
      <c r="NHE151" s="86"/>
      <c r="NHF151" s="86"/>
      <c r="NHG151" s="86"/>
      <c r="NHH151" s="86"/>
      <c r="NHI151" s="86"/>
      <c r="NHJ151" s="86"/>
      <c r="NHK151" s="86"/>
      <c r="NHL151" s="86"/>
      <c r="NHM151" s="86"/>
      <c r="NHN151" s="86"/>
      <c r="NHO151" s="86"/>
      <c r="NHP151" s="86"/>
      <c r="NHQ151" s="86"/>
      <c r="NHR151" s="86"/>
      <c r="NHS151" s="86"/>
      <c r="NHT151" s="86"/>
      <c r="NHU151" s="86"/>
      <c r="NHV151" s="86"/>
      <c r="NHW151" s="86"/>
      <c r="NHX151" s="86"/>
      <c r="NHY151" s="86"/>
      <c r="NHZ151" s="86"/>
      <c r="NIA151" s="86"/>
      <c r="NIB151" s="86"/>
      <c r="NIC151" s="86"/>
      <c r="NID151" s="86"/>
      <c r="NIE151" s="86"/>
      <c r="NIF151" s="86"/>
      <c r="NIG151" s="86"/>
      <c r="NIH151" s="86"/>
      <c r="NII151" s="86"/>
      <c r="NIJ151" s="86"/>
      <c r="NIK151" s="86"/>
      <c r="NIL151" s="86"/>
      <c r="NIM151" s="86"/>
      <c r="NIN151" s="86"/>
      <c r="NIO151" s="86"/>
      <c r="NIP151" s="86"/>
      <c r="NIQ151" s="86"/>
      <c r="NIR151" s="86"/>
      <c r="NIS151" s="86"/>
      <c r="NIT151" s="86"/>
      <c r="NIU151" s="86"/>
      <c r="NIV151" s="86"/>
      <c r="NIW151" s="86"/>
      <c r="NIX151" s="86"/>
      <c r="NIY151" s="86"/>
      <c r="NIZ151" s="86"/>
      <c r="NJA151" s="86"/>
      <c r="NJB151" s="86"/>
      <c r="NJC151" s="86"/>
      <c r="NJD151" s="86"/>
      <c r="NJE151" s="86"/>
      <c r="NJF151" s="86"/>
      <c r="NJG151" s="86"/>
      <c r="NJN151" s="86"/>
      <c r="NJO151" s="86"/>
      <c r="NJP151" s="86"/>
      <c r="NJQ151" s="86"/>
      <c r="NJR151" s="86"/>
      <c r="NJS151" s="86"/>
      <c r="NJT151" s="86"/>
      <c r="NJU151" s="86"/>
      <c r="NJV151" s="86"/>
      <c r="NJW151" s="86"/>
      <c r="NJX151" s="86"/>
      <c r="NJY151" s="86"/>
      <c r="NJZ151" s="86"/>
      <c r="NKA151" s="86"/>
      <c r="NKB151" s="86"/>
      <c r="NKC151" s="86"/>
      <c r="NKD151" s="86"/>
      <c r="NKE151" s="86"/>
      <c r="NKF151" s="86"/>
      <c r="NKG151" s="86"/>
      <c r="NKH151" s="86"/>
      <c r="NKI151" s="86"/>
      <c r="NKJ151" s="86"/>
      <c r="NKK151" s="86"/>
      <c r="NKL151" s="86"/>
      <c r="NKM151" s="86"/>
      <c r="NKN151" s="86"/>
      <c r="NKO151" s="86"/>
      <c r="NKP151" s="86"/>
      <c r="NKQ151" s="86"/>
      <c r="NKR151" s="86"/>
      <c r="NKS151" s="86"/>
      <c r="NKT151" s="86"/>
      <c r="NKU151" s="86"/>
      <c r="NKV151" s="86"/>
      <c r="NKW151" s="86"/>
      <c r="NKX151" s="86"/>
      <c r="NKY151" s="86"/>
      <c r="NKZ151" s="86"/>
      <c r="NLA151" s="86"/>
      <c r="NLB151" s="86"/>
      <c r="NLC151" s="86"/>
      <c r="NLD151" s="86"/>
      <c r="NLE151" s="86"/>
      <c r="NLF151" s="86"/>
      <c r="NLG151" s="86"/>
      <c r="NLH151" s="86"/>
      <c r="NLI151" s="86"/>
      <c r="NLJ151" s="86"/>
      <c r="NLK151" s="86"/>
      <c r="NLL151" s="86"/>
      <c r="NLM151" s="86"/>
      <c r="NLN151" s="86"/>
      <c r="NLO151" s="86"/>
      <c r="NLP151" s="86"/>
      <c r="NLQ151" s="86"/>
      <c r="NLR151" s="86"/>
      <c r="NLS151" s="86"/>
      <c r="NLT151" s="86"/>
      <c r="NLU151" s="86"/>
      <c r="NLV151" s="86"/>
      <c r="NLW151" s="86"/>
      <c r="NLX151" s="86"/>
      <c r="NLY151" s="86"/>
      <c r="NLZ151" s="86"/>
      <c r="NMA151" s="86"/>
      <c r="NMB151" s="86"/>
      <c r="NMC151" s="86"/>
      <c r="NMD151" s="86"/>
      <c r="NME151" s="86"/>
      <c r="NMF151" s="86"/>
      <c r="NMG151" s="86"/>
      <c r="NMH151" s="86"/>
      <c r="NMI151" s="86"/>
      <c r="NMJ151" s="86"/>
      <c r="NMK151" s="86"/>
      <c r="NML151" s="86"/>
      <c r="NMM151" s="86"/>
      <c r="NMN151" s="86"/>
      <c r="NMO151" s="86"/>
      <c r="NMP151" s="86"/>
      <c r="NMQ151" s="86"/>
      <c r="NMR151" s="86"/>
      <c r="NMS151" s="86"/>
      <c r="NMT151" s="86"/>
      <c r="NMU151" s="86"/>
      <c r="NMV151" s="86"/>
      <c r="NMW151" s="86"/>
      <c r="NMX151" s="86"/>
      <c r="NMY151" s="86"/>
      <c r="NMZ151" s="86"/>
      <c r="NNA151" s="86"/>
      <c r="NNB151" s="86"/>
      <c r="NNC151" s="86"/>
      <c r="NND151" s="86"/>
      <c r="NNE151" s="86"/>
      <c r="NNF151" s="86"/>
      <c r="NNG151" s="86"/>
      <c r="NNH151" s="86"/>
      <c r="NNI151" s="86"/>
      <c r="NNJ151" s="86"/>
      <c r="NNK151" s="86"/>
      <c r="NNL151" s="86"/>
      <c r="NNM151" s="86"/>
      <c r="NNN151" s="86"/>
      <c r="NNO151" s="86"/>
      <c r="NNP151" s="86"/>
      <c r="NNQ151" s="86"/>
      <c r="NNR151" s="86"/>
      <c r="NNS151" s="86"/>
      <c r="NNT151" s="86"/>
      <c r="NNU151" s="86"/>
      <c r="NNV151" s="86"/>
      <c r="NNW151" s="86"/>
      <c r="NNX151" s="86"/>
      <c r="NNY151" s="86"/>
      <c r="NNZ151" s="86"/>
      <c r="NOA151" s="86"/>
      <c r="NOB151" s="86"/>
      <c r="NOC151" s="86"/>
      <c r="NOD151" s="86"/>
      <c r="NOE151" s="86"/>
      <c r="NOF151" s="86"/>
      <c r="NOG151" s="86"/>
      <c r="NOH151" s="86"/>
      <c r="NOI151" s="86"/>
      <c r="NOJ151" s="86"/>
      <c r="NOK151" s="86"/>
      <c r="NOL151" s="86"/>
      <c r="NOM151" s="86"/>
      <c r="NON151" s="86"/>
      <c r="NOO151" s="86"/>
      <c r="NOP151" s="86"/>
      <c r="NOQ151" s="86"/>
      <c r="NOR151" s="86"/>
      <c r="NOS151" s="86"/>
      <c r="NOT151" s="86"/>
      <c r="NOU151" s="86"/>
      <c r="NOV151" s="86"/>
      <c r="NOW151" s="86"/>
      <c r="NOX151" s="86"/>
      <c r="NOY151" s="86"/>
      <c r="NOZ151" s="86"/>
      <c r="NPA151" s="86"/>
      <c r="NPB151" s="86"/>
      <c r="NPC151" s="86"/>
      <c r="NPD151" s="86"/>
      <c r="NPE151" s="86"/>
      <c r="NPF151" s="86"/>
      <c r="NPG151" s="86"/>
      <c r="NPH151" s="86"/>
      <c r="NPI151" s="86"/>
      <c r="NPJ151" s="86"/>
      <c r="NPK151" s="86"/>
      <c r="NPL151" s="86"/>
      <c r="NPM151" s="86"/>
      <c r="NPN151" s="86"/>
      <c r="NPO151" s="86"/>
      <c r="NPP151" s="86"/>
      <c r="NPQ151" s="86"/>
      <c r="NPR151" s="86"/>
      <c r="NPS151" s="86"/>
      <c r="NPT151" s="86"/>
      <c r="NPU151" s="86"/>
      <c r="NPV151" s="86"/>
      <c r="NPW151" s="86"/>
      <c r="NPX151" s="86"/>
      <c r="NPY151" s="86"/>
      <c r="NPZ151" s="86"/>
      <c r="NQA151" s="86"/>
      <c r="NQB151" s="86"/>
      <c r="NQC151" s="86"/>
      <c r="NQD151" s="86"/>
      <c r="NQE151" s="86"/>
      <c r="NQF151" s="86"/>
      <c r="NQG151" s="86"/>
      <c r="NQH151" s="86"/>
      <c r="NQI151" s="86"/>
      <c r="NQJ151" s="86"/>
      <c r="NQK151" s="86"/>
      <c r="NQL151" s="86"/>
      <c r="NQM151" s="86"/>
      <c r="NQN151" s="86"/>
      <c r="NQO151" s="86"/>
      <c r="NQP151" s="86"/>
      <c r="NQQ151" s="86"/>
      <c r="NQR151" s="86"/>
      <c r="NQS151" s="86"/>
      <c r="NQT151" s="86"/>
      <c r="NQU151" s="86"/>
      <c r="NQV151" s="86"/>
      <c r="NQW151" s="86"/>
      <c r="NQX151" s="86"/>
      <c r="NQY151" s="86"/>
      <c r="NQZ151" s="86"/>
      <c r="NRA151" s="86"/>
      <c r="NRB151" s="86"/>
      <c r="NRC151" s="86"/>
      <c r="NRD151" s="86"/>
      <c r="NRE151" s="86"/>
      <c r="NRF151" s="86"/>
      <c r="NRG151" s="86"/>
      <c r="NRH151" s="86"/>
      <c r="NRI151" s="86"/>
      <c r="NRJ151" s="86"/>
      <c r="NRK151" s="86"/>
      <c r="NRL151" s="86"/>
      <c r="NRM151" s="86"/>
      <c r="NRN151" s="86"/>
      <c r="NRO151" s="86"/>
      <c r="NRP151" s="86"/>
      <c r="NRQ151" s="86"/>
      <c r="NRR151" s="86"/>
      <c r="NRS151" s="86"/>
      <c r="NRT151" s="86"/>
      <c r="NRU151" s="86"/>
      <c r="NRV151" s="86"/>
      <c r="NRW151" s="86"/>
      <c r="NRX151" s="86"/>
      <c r="NRY151" s="86"/>
      <c r="NRZ151" s="86"/>
      <c r="NSA151" s="86"/>
      <c r="NSB151" s="86"/>
      <c r="NSC151" s="86"/>
      <c r="NSD151" s="86"/>
      <c r="NSE151" s="86"/>
      <c r="NSF151" s="86"/>
      <c r="NSG151" s="86"/>
      <c r="NSH151" s="86"/>
      <c r="NSI151" s="86"/>
      <c r="NSJ151" s="86"/>
      <c r="NSK151" s="86"/>
      <c r="NSL151" s="86"/>
      <c r="NSM151" s="86"/>
      <c r="NSN151" s="86"/>
      <c r="NSO151" s="86"/>
      <c r="NSP151" s="86"/>
      <c r="NSQ151" s="86"/>
      <c r="NSR151" s="86"/>
      <c r="NSS151" s="86"/>
      <c r="NST151" s="86"/>
      <c r="NSU151" s="86"/>
      <c r="NSV151" s="86"/>
      <c r="NSW151" s="86"/>
      <c r="NSX151" s="86"/>
      <c r="NSY151" s="86"/>
      <c r="NSZ151" s="86"/>
      <c r="NTA151" s="86"/>
      <c r="NTB151" s="86"/>
      <c r="NTC151" s="86"/>
      <c r="NTJ151" s="86"/>
      <c r="NTK151" s="86"/>
      <c r="NTL151" s="86"/>
      <c r="NTM151" s="86"/>
      <c r="NTN151" s="86"/>
      <c r="NTO151" s="86"/>
      <c r="NTP151" s="86"/>
      <c r="NTQ151" s="86"/>
      <c r="NTR151" s="86"/>
      <c r="NTS151" s="86"/>
      <c r="NTT151" s="86"/>
      <c r="NTU151" s="86"/>
      <c r="NTV151" s="86"/>
      <c r="NTW151" s="86"/>
      <c r="NTX151" s="86"/>
      <c r="NTY151" s="86"/>
      <c r="NTZ151" s="86"/>
      <c r="NUA151" s="86"/>
      <c r="NUB151" s="86"/>
      <c r="NUC151" s="86"/>
      <c r="NUD151" s="86"/>
      <c r="NUE151" s="86"/>
      <c r="NUF151" s="86"/>
      <c r="NUG151" s="86"/>
      <c r="NUH151" s="86"/>
      <c r="NUI151" s="86"/>
      <c r="NUJ151" s="86"/>
      <c r="NUK151" s="86"/>
      <c r="NUL151" s="86"/>
      <c r="NUM151" s="86"/>
      <c r="NUN151" s="86"/>
      <c r="NUO151" s="86"/>
      <c r="NUP151" s="86"/>
      <c r="NUQ151" s="86"/>
      <c r="NUR151" s="86"/>
      <c r="NUS151" s="86"/>
      <c r="NUT151" s="86"/>
      <c r="NUU151" s="86"/>
      <c r="NUV151" s="86"/>
      <c r="NUW151" s="86"/>
      <c r="NUX151" s="86"/>
      <c r="NUY151" s="86"/>
      <c r="NUZ151" s="86"/>
      <c r="NVA151" s="86"/>
      <c r="NVB151" s="86"/>
      <c r="NVC151" s="86"/>
      <c r="NVD151" s="86"/>
      <c r="NVE151" s="86"/>
      <c r="NVF151" s="86"/>
      <c r="NVG151" s="86"/>
      <c r="NVH151" s="86"/>
      <c r="NVI151" s="86"/>
      <c r="NVJ151" s="86"/>
      <c r="NVK151" s="86"/>
      <c r="NVL151" s="86"/>
      <c r="NVM151" s="86"/>
      <c r="NVN151" s="86"/>
      <c r="NVO151" s="86"/>
      <c r="NVP151" s="86"/>
      <c r="NVQ151" s="86"/>
      <c r="NVR151" s="86"/>
      <c r="NVS151" s="86"/>
      <c r="NVT151" s="86"/>
      <c r="NVU151" s="86"/>
      <c r="NVV151" s="86"/>
      <c r="NVW151" s="86"/>
      <c r="NVX151" s="86"/>
      <c r="NVY151" s="86"/>
      <c r="NVZ151" s="86"/>
      <c r="NWA151" s="86"/>
      <c r="NWB151" s="86"/>
      <c r="NWC151" s="86"/>
      <c r="NWD151" s="86"/>
      <c r="NWE151" s="86"/>
      <c r="NWF151" s="86"/>
      <c r="NWG151" s="86"/>
      <c r="NWH151" s="86"/>
      <c r="NWI151" s="86"/>
      <c r="NWJ151" s="86"/>
      <c r="NWK151" s="86"/>
      <c r="NWL151" s="86"/>
      <c r="NWM151" s="86"/>
      <c r="NWN151" s="86"/>
      <c r="NWO151" s="86"/>
      <c r="NWP151" s="86"/>
      <c r="NWQ151" s="86"/>
      <c r="NWR151" s="86"/>
      <c r="NWS151" s="86"/>
      <c r="NWT151" s="86"/>
      <c r="NWU151" s="86"/>
      <c r="NWV151" s="86"/>
      <c r="NWW151" s="86"/>
      <c r="NWX151" s="86"/>
      <c r="NWY151" s="86"/>
      <c r="NWZ151" s="86"/>
      <c r="NXA151" s="86"/>
      <c r="NXB151" s="86"/>
      <c r="NXC151" s="86"/>
      <c r="NXD151" s="86"/>
      <c r="NXE151" s="86"/>
      <c r="NXF151" s="86"/>
      <c r="NXG151" s="86"/>
      <c r="NXH151" s="86"/>
      <c r="NXI151" s="86"/>
      <c r="NXJ151" s="86"/>
      <c r="NXK151" s="86"/>
      <c r="NXL151" s="86"/>
      <c r="NXM151" s="86"/>
      <c r="NXN151" s="86"/>
      <c r="NXO151" s="86"/>
      <c r="NXP151" s="86"/>
      <c r="NXQ151" s="86"/>
      <c r="NXR151" s="86"/>
      <c r="NXS151" s="86"/>
      <c r="NXT151" s="86"/>
      <c r="NXU151" s="86"/>
      <c r="NXV151" s="86"/>
      <c r="NXW151" s="86"/>
      <c r="NXX151" s="86"/>
      <c r="NXY151" s="86"/>
      <c r="NXZ151" s="86"/>
      <c r="NYA151" s="86"/>
      <c r="NYB151" s="86"/>
      <c r="NYC151" s="86"/>
      <c r="NYD151" s="86"/>
      <c r="NYE151" s="86"/>
      <c r="NYF151" s="86"/>
      <c r="NYG151" s="86"/>
      <c r="NYH151" s="86"/>
      <c r="NYI151" s="86"/>
      <c r="NYJ151" s="86"/>
      <c r="NYK151" s="86"/>
      <c r="NYL151" s="86"/>
      <c r="NYM151" s="86"/>
      <c r="NYN151" s="86"/>
      <c r="NYO151" s="86"/>
      <c r="NYP151" s="86"/>
      <c r="NYQ151" s="86"/>
      <c r="NYR151" s="86"/>
      <c r="NYS151" s="86"/>
      <c r="NYT151" s="86"/>
      <c r="NYU151" s="86"/>
      <c r="NYV151" s="86"/>
      <c r="NYW151" s="86"/>
      <c r="NYX151" s="86"/>
      <c r="NYY151" s="86"/>
      <c r="NYZ151" s="86"/>
      <c r="NZA151" s="86"/>
      <c r="NZB151" s="86"/>
      <c r="NZC151" s="86"/>
      <c r="NZD151" s="86"/>
      <c r="NZE151" s="86"/>
      <c r="NZF151" s="86"/>
      <c r="NZG151" s="86"/>
      <c r="NZH151" s="86"/>
      <c r="NZI151" s="86"/>
      <c r="NZJ151" s="86"/>
      <c r="NZK151" s="86"/>
      <c r="NZL151" s="86"/>
      <c r="NZM151" s="86"/>
      <c r="NZN151" s="86"/>
      <c r="NZO151" s="86"/>
      <c r="NZP151" s="86"/>
      <c r="NZQ151" s="86"/>
      <c r="NZR151" s="86"/>
      <c r="NZS151" s="86"/>
      <c r="NZT151" s="86"/>
      <c r="NZU151" s="86"/>
      <c r="NZV151" s="86"/>
      <c r="NZW151" s="86"/>
      <c r="NZX151" s="86"/>
      <c r="NZY151" s="86"/>
      <c r="NZZ151" s="86"/>
      <c r="OAA151" s="86"/>
      <c r="OAB151" s="86"/>
      <c r="OAC151" s="86"/>
      <c r="OAD151" s="86"/>
      <c r="OAE151" s="86"/>
      <c r="OAF151" s="86"/>
      <c r="OAG151" s="86"/>
      <c r="OAH151" s="86"/>
      <c r="OAI151" s="86"/>
      <c r="OAJ151" s="86"/>
      <c r="OAK151" s="86"/>
      <c r="OAL151" s="86"/>
      <c r="OAM151" s="86"/>
      <c r="OAN151" s="86"/>
      <c r="OAO151" s="86"/>
      <c r="OAP151" s="86"/>
      <c r="OAQ151" s="86"/>
      <c r="OAR151" s="86"/>
      <c r="OAS151" s="86"/>
      <c r="OAT151" s="86"/>
      <c r="OAU151" s="86"/>
      <c r="OAV151" s="86"/>
      <c r="OAW151" s="86"/>
      <c r="OAX151" s="86"/>
      <c r="OAY151" s="86"/>
      <c r="OAZ151" s="86"/>
      <c r="OBA151" s="86"/>
      <c r="OBB151" s="86"/>
      <c r="OBC151" s="86"/>
      <c r="OBD151" s="86"/>
      <c r="OBE151" s="86"/>
      <c r="OBF151" s="86"/>
      <c r="OBG151" s="86"/>
      <c r="OBH151" s="86"/>
      <c r="OBI151" s="86"/>
      <c r="OBJ151" s="86"/>
      <c r="OBK151" s="86"/>
      <c r="OBL151" s="86"/>
      <c r="OBM151" s="86"/>
      <c r="OBN151" s="86"/>
      <c r="OBO151" s="86"/>
      <c r="OBP151" s="86"/>
      <c r="OBQ151" s="86"/>
      <c r="OBR151" s="86"/>
      <c r="OBS151" s="86"/>
      <c r="OBT151" s="86"/>
      <c r="OBU151" s="86"/>
      <c r="OBV151" s="86"/>
      <c r="OBW151" s="86"/>
      <c r="OBX151" s="86"/>
      <c r="OBY151" s="86"/>
      <c r="OBZ151" s="86"/>
      <c r="OCA151" s="86"/>
      <c r="OCB151" s="86"/>
      <c r="OCC151" s="86"/>
      <c r="OCD151" s="86"/>
      <c r="OCE151" s="86"/>
      <c r="OCF151" s="86"/>
      <c r="OCG151" s="86"/>
      <c r="OCH151" s="86"/>
      <c r="OCI151" s="86"/>
      <c r="OCJ151" s="86"/>
      <c r="OCK151" s="86"/>
      <c r="OCL151" s="86"/>
      <c r="OCM151" s="86"/>
      <c r="OCN151" s="86"/>
      <c r="OCO151" s="86"/>
      <c r="OCP151" s="86"/>
      <c r="OCQ151" s="86"/>
      <c r="OCR151" s="86"/>
      <c r="OCS151" s="86"/>
      <c r="OCT151" s="86"/>
      <c r="OCU151" s="86"/>
      <c r="OCV151" s="86"/>
      <c r="OCW151" s="86"/>
      <c r="OCX151" s="86"/>
      <c r="OCY151" s="86"/>
      <c r="ODF151" s="86"/>
      <c r="ODG151" s="86"/>
      <c r="ODH151" s="86"/>
      <c r="ODI151" s="86"/>
      <c r="ODJ151" s="86"/>
      <c r="ODK151" s="86"/>
      <c r="ODL151" s="86"/>
      <c r="ODM151" s="86"/>
      <c r="ODN151" s="86"/>
      <c r="ODO151" s="86"/>
      <c r="ODP151" s="86"/>
      <c r="ODQ151" s="86"/>
      <c r="ODR151" s="86"/>
      <c r="ODS151" s="86"/>
      <c r="ODT151" s="86"/>
      <c r="ODU151" s="86"/>
      <c r="ODV151" s="86"/>
      <c r="ODW151" s="86"/>
      <c r="ODX151" s="86"/>
      <c r="ODY151" s="86"/>
      <c r="ODZ151" s="86"/>
      <c r="OEA151" s="86"/>
      <c r="OEB151" s="86"/>
      <c r="OEC151" s="86"/>
      <c r="OED151" s="86"/>
      <c r="OEE151" s="86"/>
      <c r="OEF151" s="86"/>
      <c r="OEG151" s="86"/>
      <c r="OEH151" s="86"/>
      <c r="OEI151" s="86"/>
      <c r="OEJ151" s="86"/>
      <c r="OEK151" s="86"/>
      <c r="OEL151" s="86"/>
      <c r="OEM151" s="86"/>
      <c r="OEN151" s="86"/>
      <c r="OEO151" s="86"/>
      <c r="OEP151" s="86"/>
      <c r="OEQ151" s="86"/>
      <c r="OER151" s="86"/>
      <c r="OES151" s="86"/>
      <c r="OET151" s="86"/>
      <c r="OEU151" s="86"/>
      <c r="OEV151" s="86"/>
      <c r="OEW151" s="86"/>
      <c r="OEX151" s="86"/>
      <c r="OEY151" s="86"/>
      <c r="OEZ151" s="86"/>
      <c r="OFA151" s="86"/>
      <c r="OFB151" s="86"/>
      <c r="OFC151" s="86"/>
      <c r="OFD151" s="86"/>
      <c r="OFE151" s="86"/>
      <c r="OFF151" s="86"/>
      <c r="OFG151" s="86"/>
      <c r="OFH151" s="86"/>
      <c r="OFI151" s="86"/>
      <c r="OFJ151" s="86"/>
      <c r="OFK151" s="86"/>
      <c r="OFL151" s="86"/>
      <c r="OFM151" s="86"/>
      <c r="OFN151" s="86"/>
      <c r="OFO151" s="86"/>
      <c r="OFP151" s="86"/>
      <c r="OFQ151" s="86"/>
      <c r="OFR151" s="86"/>
      <c r="OFS151" s="86"/>
      <c r="OFT151" s="86"/>
      <c r="OFU151" s="86"/>
      <c r="OFV151" s="86"/>
      <c r="OFW151" s="86"/>
      <c r="OFX151" s="86"/>
      <c r="OFY151" s="86"/>
      <c r="OFZ151" s="86"/>
      <c r="OGA151" s="86"/>
      <c r="OGB151" s="86"/>
      <c r="OGC151" s="86"/>
      <c r="OGD151" s="86"/>
      <c r="OGE151" s="86"/>
      <c r="OGF151" s="86"/>
      <c r="OGG151" s="86"/>
      <c r="OGH151" s="86"/>
      <c r="OGI151" s="86"/>
      <c r="OGJ151" s="86"/>
      <c r="OGK151" s="86"/>
      <c r="OGL151" s="86"/>
      <c r="OGM151" s="86"/>
      <c r="OGN151" s="86"/>
      <c r="OGO151" s="86"/>
      <c r="OGP151" s="86"/>
      <c r="OGQ151" s="86"/>
      <c r="OGR151" s="86"/>
      <c r="OGS151" s="86"/>
      <c r="OGT151" s="86"/>
      <c r="OGU151" s="86"/>
      <c r="OGV151" s="86"/>
      <c r="OGW151" s="86"/>
      <c r="OGX151" s="86"/>
      <c r="OGY151" s="86"/>
      <c r="OGZ151" s="86"/>
      <c r="OHA151" s="86"/>
      <c r="OHB151" s="86"/>
      <c r="OHC151" s="86"/>
      <c r="OHD151" s="86"/>
      <c r="OHE151" s="86"/>
      <c r="OHF151" s="86"/>
      <c r="OHG151" s="86"/>
      <c r="OHH151" s="86"/>
      <c r="OHI151" s="86"/>
      <c r="OHJ151" s="86"/>
      <c r="OHK151" s="86"/>
      <c r="OHL151" s="86"/>
      <c r="OHM151" s="86"/>
      <c r="OHN151" s="86"/>
      <c r="OHO151" s="86"/>
      <c r="OHP151" s="86"/>
      <c r="OHQ151" s="86"/>
      <c r="OHR151" s="86"/>
      <c r="OHS151" s="86"/>
      <c r="OHT151" s="86"/>
      <c r="OHU151" s="86"/>
      <c r="OHV151" s="86"/>
      <c r="OHW151" s="86"/>
      <c r="OHX151" s="86"/>
      <c r="OHY151" s="86"/>
      <c r="OHZ151" s="86"/>
      <c r="OIA151" s="86"/>
      <c r="OIB151" s="86"/>
      <c r="OIC151" s="86"/>
      <c r="OID151" s="86"/>
      <c r="OIE151" s="86"/>
      <c r="OIF151" s="86"/>
      <c r="OIG151" s="86"/>
      <c r="OIH151" s="86"/>
      <c r="OII151" s="86"/>
      <c r="OIJ151" s="86"/>
      <c r="OIK151" s="86"/>
      <c r="OIL151" s="86"/>
      <c r="OIM151" s="86"/>
      <c r="OIN151" s="86"/>
      <c r="OIO151" s="86"/>
      <c r="OIP151" s="86"/>
      <c r="OIQ151" s="86"/>
      <c r="OIR151" s="86"/>
      <c r="OIS151" s="86"/>
      <c r="OIT151" s="86"/>
      <c r="OIU151" s="86"/>
      <c r="OIV151" s="86"/>
      <c r="OIW151" s="86"/>
      <c r="OIX151" s="86"/>
      <c r="OIY151" s="86"/>
      <c r="OIZ151" s="86"/>
      <c r="OJA151" s="86"/>
      <c r="OJB151" s="86"/>
      <c r="OJC151" s="86"/>
      <c r="OJD151" s="86"/>
      <c r="OJE151" s="86"/>
      <c r="OJF151" s="86"/>
      <c r="OJG151" s="86"/>
      <c r="OJH151" s="86"/>
      <c r="OJI151" s="86"/>
      <c r="OJJ151" s="86"/>
      <c r="OJK151" s="86"/>
      <c r="OJL151" s="86"/>
      <c r="OJM151" s="86"/>
      <c r="OJN151" s="86"/>
      <c r="OJO151" s="86"/>
      <c r="OJP151" s="86"/>
      <c r="OJQ151" s="86"/>
      <c r="OJR151" s="86"/>
      <c r="OJS151" s="86"/>
      <c r="OJT151" s="86"/>
      <c r="OJU151" s="86"/>
      <c r="OJV151" s="86"/>
      <c r="OJW151" s="86"/>
      <c r="OJX151" s="86"/>
      <c r="OJY151" s="86"/>
      <c r="OJZ151" s="86"/>
      <c r="OKA151" s="86"/>
      <c r="OKB151" s="86"/>
      <c r="OKC151" s="86"/>
      <c r="OKD151" s="86"/>
      <c r="OKE151" s="86"/>
      <c r="OKF151" s="86"/>
      <c r="OKG151" s="86"/>
      <c r="OKH151" s="86"/>
      <c r="OKI151" s="86"/>
      <c r="OKJ151" s="86"/>
      <c r="OKK151" s="86"/>
      <c r="OKL151" s="86"/>
      <c r="OKM151" s="86"/>
      <c r="OKN151" s="86"/>
      <c r="OKO151" s="86"/>
      <c r="OKP151" s="86"/>
      <c r="OKQ151" s="86"/>
      <c r="OKR151" s="86"/>
      <c r="OKS151" s="86"/>
      <c r="OKT151" s="86"/>
      <c r="OKU151" s="86"/>
      <c r="OKV151" s="86"/>
      <c r="OKW151" s="86"/>
      <c r="OKX151" s="86"/>
      <c r="OKY151" s="86"/>
      <c r="OKZ151" s="86"/>
      <c r="OLA151" s="86"/>
      <c r="OLB151" s="86"/>
      <c r="OLC151" s="86"/>
      <c r="OLD151" s="86"/>
      <c r="OLE151" s="86"/>
      <c r="OLF151" s="86"/>
      <c r="OLG151" s="86"/>
      <c r="OLH151" s="86"/>
      <c r="OLI151" s="86"/>
      <c r="OLJ151" s="86"/>
      <c r="OLK151" s="86"/>
      <c r="OLL151" s="86"/>
      <c r="OLM151" s="86"/>
      <c r="OLN151" s="86"/>
      <c r="OLO151" s="86"/>
      <c r="OLP151" s="86"/>
      <c r="OLQ151" s="86"/>
      <c r="OLR151" s="86"/>
      <c r="OLS151" s="86"/>
      <c r="OLT151" s="86"/>
      <c r="OLU151" s="86"/>
      <c r="OLV151" s="86"/>
      <c r="OLW151" s="86"/>
      <c r="OLX151" s="86"/>
      <c r="OLY151" s="86"/>
      <c r="OLZ151" s="86"/>
      <c r="OMA151" s="86"/>
      <c r="OMB151" s="86"/>
      <c r="OMC151" s="86"/>
      <c r="OMD151" s="86"/>
      <c r="OME151" s="86"/>
      <c r="OMF151" s="86"/>
      <c r="OMG151" s="86"/>
      <c r="OMH151" s="86"/>
      <c r="OMI151" s="86"/>
      <c r="OMJ151" s="86"/>
      <c r="OMK151" s="86"/>
      <c r="OML151" s="86"/>
      <c r="OMM151" s="86"/>
      <c r="OMN151" s="86"/>
      <c r="OMO151" s="86"/>
      <c r="OMP151" s="86"/>
      <c r="OMQ151" s="86"/>
      <c r="OMR151" s="86"/>
      <c r="OMS151" s="86"/>
      <c r="OMT151" s="86"/>
      <c r="OMU151" s="86"/>
      <c r="ONB151" s="86"/>
      <c r="ONC151" s="86"/>
      <c r="OND151" s="86"/>
      <c r="ONE151" s="86"/>
      <c r="ONF151" s="86"/>
      <c r="ONG151" s="86"/>
      <c r="ONH151" s="86"/>
      <c r="ONI151" s="86"/>
      <c r="ONJ151" s="86"/>
      <c r="ONK151" s="86"/>
      <c r="ONL151" s="86"/>
      <c r="ONM151" s="86"/>
      <c r="ONN151" s="86"/>
      <c r="ONO151" s="86"/>
      <c r="ONP151" s="86"/>
      <c r="ONQ151" s="86"/>
      <c r="ONR151" s="86"/>
      <c r="ONS151" s="86"/>
      <c r="ONT151" s="86"/>
      <c r="ONU151" s="86"/>
      <c r="ONV151" s="86"/>
      <c r="ONW151" s="86"/>
      <c r="ONX151" s="86"/>
      <c r="ONY151" s="86"/>
      <c r="ONZ151" s="86"/>
      <c r="OOA151" s="86"/>
      <c r="OOB151" s="86"/>
      <c r="OOC151" s="86"/>
      <c r="OOD151" s="86"/>
      <c r="OOE151" s="86"/>
      <c r="OOF151" s="86"/>
      <c r="OOG151" s="86"/>
      <c r="OOH151" s="86"/>
      <c r="OOI151" s="86"/>
      <c r="OOJ151" s="86"/>
      <c r="OOK151" s="86"/>
      <c r="OOL151" s="86"/>
      <c r="OOM151" s="86"/>
      <c r="OON151" s="86"/>
      <c r="OOO151" s="86"/>
      <c r="OOP151" s="86"/>
      <c r="OOQ151" s="86"/>
      <c r="OOR151" s="86"/>
      <c r="OOS151" s="86"/>
      <c r="OOT151" s="86"/>
      <c r="OOU151" s="86"/>
      <c r="OOV151" s="86"/>
      <c r="OOW151" s="86"/>
      <c r="OOX151" s="86"/>
      <c r="OOY151" s="86"/>
      <c r="OOZ151" s="86"/>
      <c r="OPA151" s="86"/>
      <c r="OPB151" s="86"/>
      <c r="OPC151" s="86"/>
      <c r="OPD151" s="86"/>
      <c r="OPE151" s="86"/>
      <c r="OPF151" s="86"/>
      <c r="OPG151" s="86"/>
      <c r="OPH151" s="86"/>
      <c r="OPI151" s="86"/>
      <c r="OPJ151" s="86"/>
      <c r="OPK151" s="86"/>
      <c r="OPL151" s="86"/>
      <c r="OPM151" s="86"/>
      <c r="OPN151" s="86"/>
      <c r="OPO151" s="86"/>
      <c r="OPP151" s="86"/>
      <c r="OPQ151" s="86"/>
      <c r="OPR151" s="86"/>
      <c r="OPS151" s="86"/>
      <c r="OPT151" s="86"/>
      <c r="OPU151" s="86"/>
      <c r="OPV151" s="86"/>
      <c r="OPW151" s="86"/>
      <c r="OPX151" s="86"/>
      <c r="OPY151" s="86"/>
      <c r="OPZ151" s="86"/>
      <c r="OQA151" s="86"/>
      <c r="OQB151" s="86"/>
      <c r="OQC151" s="86"/>
      <c r="OQD151" s="86"/>
      <c r="OQE151" s="86"/>
      <c r="OQF151" s="86"/>
      <c r="OQG151" s="86"/>
      <c r="OQH151" s="86"/>
      <c r="OQI151" s="86"/>
      <c r="OQJ151" s="86"/>
      <c r="OQK151" s="86"/>
      <c r="OQL151" s="86"/>
      <c r="OQM151" s="86"/>
      <c r="OQN151" s="86"/>
      <c r="OQO151" s="86"/>
      <c r="OQP151" s="86"/>
      <c r="OQQ151" s="86"/>
      <c r="OQR151" s="86"/>
      <c r="OQS151" s="86"/>
      <c r="OQT151" s="86"/>
      <c r="OQU151" s="86"/>
      <c r="OQV151" s="86"/>
      <c r="OQW151" s="86"/>
      <c r="OQX151" s="86"/>
      <c r="OQY151" s="86"/>
      <c r="OQZ151" s="86"/>
      <c r="ORA151" s="86"/>
      <c r="ORB151" s="86"/>
      <c r="ORC151" s="86"/>
      <c r="ORD151" s="86"/>
      <c r="ORE151" s="86"/>
      <c r="ORF151" s="86"/>
      <c r="ORG151" s="86"/>
      <c r="ORH151" s="86"/>
      <c r="ORI151" s="86"/>
      <c r="ORJ151" s="86"/>
      <c r="ORK151" s="86"/>
      <c r="ORL151" s="86"/>
      <c r="ORM151" s="86"/>
      <c r="ORN151" s="86"/>
      <c r="ORO151" s="86"/>
      <c r="ORP151" s="86"/>
      <c r="ORQ151" s="86"/>
      <c r="ORR151" s="86"/>
      <c r="ORS151" s="86"/>
      <c r="ORT151" s="86"/>
      <c r="ORU151" s="86"/>
      <c r="ORV151" s="86"/>
      <c r="ORW151" s="86"/>
      <c r="ORX151" s="86"/>
      <c r="ORY151" s="86"/>
      <c r="ORZ151" s="86"/>
      <c r="OSA151" s="86"/>
      <c r="OSB151" s="86"/>
      <c r="OSC151" s="86"/>
      <c r="OSD151" s="86"/>
      <c r="OSE151" s="86"/>
      <c r="OSF151" s="86"/>
      <c r="OSG151" s="86"/>
      <c r="OSH151" s="86"/>
      <c r="OSI151" s="86"/>
      <c r="OSJ151" s="86"/>
      <c r="OSK151" s="86"/>
      <c r="OSL151" s="86"/>
      <c r="OSM151" s="86"/>
      <c r="OSN151" s="86"/>
      <c r="OSO151" s="86"/>
      <c r="OSP151" s="86"/>
      <c r="OSQ151" s="86"/>
      <c r="OSR151" s="86"/>
      <c r="OSS151" s="86"/>
      <c r="OST151" s="86"/>
      <c r="OSU151" s="86"/>
      <c r="OSV151" s="86"/>
      <c r="OSW151" s="86"/>
      <c r="OSX151" s="86"/>
      <c r="OSY151" s="86"/>
      <c r="OSZ151" s="86"/>
      <c r="OTA151" s="86"/>
      <c r="OTB151" s="86"/>
      <c r="OTC151" s="86"/>
      <c r="OTD151" s="86"/>
      <c r="OTE151" s="86"/>
      <c r="OTF151" s="86"/>
      <c r="OTG151" s="86"/>
      <c r="OTH151" s="86"/>
      <c r="OTI151" s="86"/>
      <c r="OTJ151" s="86"/>
      <c r="OTK151" s="86"/>
      <c r="OTL151" s="86"/>
      <c r="OTM151" s="86"/>
      <c r="OTN151" s="86"/>
      <c r="OTO151" s="86"/>
      <c r="OTP151" s="86"/>
      <c r="OTQ151" s="86"/>
      <c r="OTR151" s="86"/>
      <c r="OTS151" s="86"/>
      <c r="OTT151" s="86"/>
      <c r="OTU151" s="86"/>
      <c r="OTV151" s="86"/>
      <c r="OTW151" s="86"/>
      <c r="OTX151" s="86"/>
      <c r="OTY151" s="86"/>
      <c r="OTZ151" s="86"/>
      <c r="OUA151" s="86"/>
      <c r="OUB151" s="86"/>
      <c r="OUC151" s="86"/>
      <c r="OUD151" s="86"/>
      <c r="OUE151" s="86"/>
      <c r="OUF151" s="86"/>
      <c r="OUG151" s="86"/>
      <c r="OUH151" s="86"/>
      <c r="OUI151" s="86"/>
      <c r="OUJ151" s="86"/>
      <c r="OUK151" s="86"/>
      <c r="OUL151" s="86"/>
      <c r="OUM151" s="86"/>
      <c r="OUN151" s="86"/>
      <c r="OUO151" s="86"/>
      <c r="OUP151" s="86"/>
      <c r="OUQ151" s="86"/>
      <c r="OUR151" s="86"/>
      <c r="OUS151" s="86"/>
      <c r="OUT151" s="86"/>
      <c r="OUU151" s="86"/>
      <c r="OUV151" s="86"/>
      <c r="OUW151" s="86"/>
      <c r="OUX151" s="86"/>
      <c r="OUY151" s="86"/>
      <c r="OUZ151" s="86"/>
      <c r="OVA151" s="86"/>
      <c r="OVB151" s="86"/>
      <c r="OVC151" s="86"/>
      <c r="OVD151" s="86"/>
      <c r="OVE151" s="86"/>
      <c r="OVF151" s="86"/>
      <c r="OVG151" s="86"/>
      <c r="OVH151" s="86"/>
      <c r="OVI151" s="86"/>
      <c r="OVJ151" s="86"/>
      <c r="OVK151" s="86"/>
      <c r="OVL151" s="86"/>
      <c r="OVM151" s="86"/>
      <c r="OVN151" s="86"/>
      <c r="OVO151" s="86"/>
      <c r="OVP151" s="86"/>
      <c r="OVQ151" s="86"/>
      <c r="OVR151" s="86"/>
      <c r="OVS151" s="86"/>
      <c r="OVT151" s="86"/>
      <c r="OVU151" s="86"/>
      <c r="OVV151" s="86"/>
      <c r="OVW151" s="86"/>
      <c r="OVX151" s="86"/>
      <c r="OVY151" s="86"/>
      <c r="OVZ151" s="86"/>
      <c r="OWA151" s="86"/>
      <c r="OWB151" s="86"/>
      <c r="OWC151" s="86"/>
      <c r="OWD151" s="86"/>
      <c r="OWE151" s="86"/>
      <c r="OWF151" s="86"/>
      <c r="OWG151" s="86"/>
      <c r="OWH151" s="86"/>
      <c r="OWI151" s="86"/>
      <c r="OWJ151" s="86"/>
      <c r="OWK151" s="86"/>
      <c r="OWL151" s="86"/>
      <c r="OWM151" s="86"/>
      <c r="OWN151" s="86"/>
      <c r="OWO151" s="86"/>
      <c r="OWP151" s="86"/>
      <c r="OWQ151" s="86"/>
      <c r="OWX151" s="86"/>
      <c r="OWY151" s="86"/>
      <c r="OWZ151" s="86"/>
      <c r="OXA151" s="86"/>
      <c r="OXB151" s="86"/>
      <c r="OXC151" s="86"/>
      <c r="OXD151" s="86"/>
      <c r="OXE151" s="86"/>
      <c r="OXF151" s="86"/>
      <c r="OXG151" s="86"/>
      <c r="OXH151" s="86"/>
      <c r="OXI151" s="86"/>
      <c r="OXJ151" s="86"/>
      <c r="OXK151" s="86"/>
      <c r="OXL151" s="86"/>
      <c r="OXM151" s="86"/>
      <c r="OXN151" s="86"/>
      <c r="OXO151" s="86"/>
      <c r="OXP151" s="86"/>
      <c r="OXQ151" s="86"/>
      <c r="OXR151" s="86"/>
      <c r="OXS151" s="86"/>
      <c r="OXT151" s="86"/>
      <c r="OXU151" s="86"/>
      <c r="OXV151" s="86"/>
      <c r="OXW151" s="86"/>
      <c r="OXX151" s="86"/>
      <c r="OXY151" s="86"/>
      <c r="OXZ151" s="86"/>
      <c r="OYA151" s="86"/>
      <c r="OYB151" s="86"/>
      <c r="OYC151" s="86"/>
      <c r="OYD151" s="86"/>
      <c r="OYE151" s="86"/>
      <c r="OYF151" s="86"/>
      <c r="OYG151" s="86"/>
      <c r="OYH151" s="86"/>
      <c r="OYI151" s="86"/>
      <c r="OYJ151" s="86"/>
      <c r="OYK151" s="86"/>
      <c r="OYL151" s="86"/>
      <c r="OYM151" s="86"/>
      <c r="OYN151" s="86"/>
      <c r="OYO151" s="86"/>
      <c r="OYP151" s="86"/>
      <c r="OYQ151" s="86"/>
      <c r="OYR151" s="86"/>
      <c r="OYS151" s="86"/>
      <c r="OYT151" s="86"/>
      <c r="OYU151" s="86"/>
      <c r="OYV151" s="86"/>
      <c r="OYW151" s="86"/>
      <c r="OYX151" s="86"/>
      <c r="OYY151" s="86"/>
      <c r="OYZ151" s="86"/>
      <c r="OZA151" s="86"/>
      <c r="OZB151" s="86"/>
      <c r="OZC151" s="86"/>
      <c r="OZD151" s="86"/>
      <c r="OZE151" s="86"/>
      <c r="OZF151" s="86"/>
      <c r="OZG151" s="86"/>
      <c r="OZH151" s="86"/>
      <c r="OZI151" s="86"/>
      <c r="OZJ151" s="86"/>
      <c r="OZK151" s="86"/>
      <c r="OZL151" s="86"/>
      <c r="OZM151" s="86"/>
      <c r="OZN151" s="86"/>
      <c r="OZO151" s="86"/>
      <c r="OZP151" s="86"/>
      <c r="OZQ151" s="86"/>
      <c r="OZR151" s="86"/>
      <c r="OZS151" s="86"/>
      <c r="OZT151" s="86"/>
      <c r="OZU151" s="86"/>
      <c r="OZV151" s="86"/>
      <c r="OZW151" s="86"/>
      <c r="OZX151" s="86"/>
      <c r="OZY151" s="86"/>
      <c r="OZZ151" s="86"/>
      <c r="PAA151" s="86"/>
      <c r="PAB151" s="86"/>
      <c r="PAC151" s="86"/>
      <c r="PAD151" s="86"/>
      <c r="PAE151" s="86"/>
      <c r="PAF151" s="86"/>
      <c r="PAG151" s="86"/>
      <c r="PAH151" s="86"/>
      <c r="PAI151" s="86"/>
      <c r="PAJ151" s="86"/>
      <c r="PAK151" s="86"/>
      <c r="PAL151" s="86"/>
      <c r="PAM151" s="86"/>
      <c r="PAN151" s="86"/>
      <c r="PAO151" s="86"/>
      <c r="PAP151" s="86"/>
      <c r="PAQ151" s="86"/>
      <c r="PAR151" s="86"/>
      <c r="PAS151" s="86"/>
      <c r="PAT151" s="86"/>
      <c r="PAU151" s="86"/>
      <c r="PAV151" s="86"/>
      <c r="PAW151" s="86"/>
      <c r="PAX151" s="86"/>
      <c r="PAY151" s="86"/>
      <c r="PAZ151" s="86"/>
      <c r="PBA151" s="86"/>
      <c r="PBB151" s="86"/>
      <c r="PBC151" s="86"/>
      <c r="PBD151" s="86"/>
      <c r="PBE151" s="86"/>
      <c r="PBF151" s="86"/>
      <c r="PBG151" s="86"/>
      <c r="PBH151" s="86"/>
      <c r="PBI151" s="86"/>
      <c r="PBJ151" s="86"/>
      <c r="PBK151" s="86"/>
      <c r="PBL151" s="86"/>
      <c r="PBM151" s="86"/>
      <c r="PBN151" s="86"/>
      <c r="PBO151" s="86"/>
      <c r="PBP151" s="86"/>
      <c r="PBQ151" s="86"/>
      <c r="PBR151" s="86"/>
      <c r="PBS151" s="86"/>
      <c r="PBT151" s="86"/>
      <c r="PBU151" s="86"/>
      <c r="PBV151" s="86"/>
      <c r="PBW151" s="86"/>
      <c r="PBX151" s="86"/>
      <c r="PBY151" s="86"/>
      <c r="PBZ151" s="86"/>
      <c r="PCA151" s="86"/>
      <c r="PCB151" s="86"/>
      <c r="PCC151" s="86"/>
      <c r="PCD151" s="86"/>
      <c r="PCE151" s="86"/>
      <c r="PCF151" s="86"/>
      <c r="PCG151" s="86"/>
      <c r="PCH151" s="86"/>
      <c r="PCI151" s="86"/>
      <c r="PCJ151" s="86"/>
      <c r="PCK151" s="86"/>
      <c r="PCL151" s="86"/>
      <c r="PCM151" s="86"/>
      <c r="PCN151" s="86"/>
      <c r="PCO151" s="86"/>
      <c r="PCP151" s="86"/>
      <c r="PCQ151" s="86"/>
      <c r="PCR151" s="86"/>
      <c r="PCS151" s="86"/>
      <c r="PCT151" s="86"/>
      <c r="PCU151" s="86"/>
      <c r="PCV151" s="86"/>
      <c r="PCW151" s="86"/>
      <c r="PCX151" s="86"/>
      <c r="PCY151" s="86"/>
      <c r="PCZ151" s="86"/>
      <c r="PDA151" s="86"/>
      <c r="PDB151" s="86"/>
      <c r="PDC151" s="86"/>
      <c r="PDD151" s="86"/>
      <c r="PDE151" s="86"/>
      <c r="PDF151" s="86"/>
      <c r="PDG151" s="86"/>
      <c r="PDH151" s="86"/>
      <c r="PDI151" s="86"/>
      <c r="PDJ151" s="86"/>
      <c r="PDK151" s="86"/>
      <c r="PDL151" s="86"/>
      <c r="PDM151" s="86"/>
      <c r="PDN151" s="86"/>
      <c r="PDO151" s="86"/>
      <c r="PDP151" s="86"/>
      <c r="PDQ151" s="86"/>
      <c r="PDR151" s="86"/>
      <c r="PDS151" s="86"/>
      <c r="PDT151" s="86"/>
      <c r="PDU151" s="86"/>
      <c r="PDV151" s="86"/>
      <c r="PDW151" s="86"/>
      <c r="PDX151" s="86"/>
      <c r="PDY151" s="86"/>
      <c r="PDZ151" s="86"/>
      <c r="PEA151" s="86"/>
      <c r="PEB151" s="86"/>
      <c r="PEC151" s="86"/>
      <c r="PED151" s="86"/>
      <c r="PEE151" s="86"/>
      <c r="PEF151" s="86"/>
      <c r="PEG151" s="86"/>
      <c r="PEH151" s="86"/>
      <c r="PEI151" s="86"/>
      <c r="PEJ151" s="86"/>
      <c r="PEK151" s="86"/>
      <c r="PEL151" s="86"/>
      <c r="PEM151" s="86"/>
      <c r="PEN151" s="86"/>
      <c r="PEO151" s="86"/>
      <c r="PEP151" s="86"/>
      <c r="PEQ151" s="86"/>
      <c r="PER151" s="86"/>
      <c r="PES151" s="86"/>
      <c r="PET151" s="86"/>
      <c r="PEU151" s="86"/>
      <c r="PEV151" s="86"/>
      <c r="PEW151" s="86"/>
      <c r="PEX151" s="86"/>
      <c r="PEY151" s="86"/>
      <c r="PEZ151" s="86"/>
      <c r="PFA151" s="86"/>
      <c r="PFB151" s="86"/>
      <c r="PFC151" s="86"/>
      <c r="PFD151" s="86"/>
      <c r="PFE151" s="86"/>
      <c r="PFF151" s="86"/>
      <c r="PFG151" s="86"/>
      <c r="PFH151" s="86"/>
      <c r="PFI151" s="86"/>
      <c r="PFJ151" s="86"/>
      <c r="PFK151" s="86"/>
      <c r="PFL151" s="86"/>
      <c r="PFM151" s="86"/>
      <c r="PFN151" s="86"/>
      <c r="PFO151" s="86"/>
      <c r="PFP151" s="86"/>
      <c r="PFQ151" s="86"/>
      <c r="PFR151" s="86"/>
      <c r="PFS151" s="86"/>
      <c r="PFT151" s="86"/>
      <c r="PFU151" s="86"/>
      <c r="PFV151" s="86"/>
      <c r="PFW151" s="86"/>
      <c r="PFX151" s="86"/>
      <c r="PFY151" s="86"/>
      <c r="PFZ151" s="86"/>
      <c r="PGA151" s="86"/>
      <c r="PGB151" s="86"/>
      <c r="PGC151" s="86"/>
      <c r="PGD151" s="86"/>
      <c r="PGE151" s="86"/>
      <c r="PGF151" s="86"/>
      <c r="PGG151" s="86"/>
      <c r="PGH151" s="86"/>
      <c r="PGI151" s="86"/>
      <c r="PGJ151" s="86"/>
      <c r="PGK151" s="86"/>
      <c r="PGL151" s="86"/>
      <c r="PGM151" s="86"/>
      <c r="PGT151" s="86"/>
      <c r="PGU151" s="86"/>
      <c r="PGV151" s="86"/>
      <c r="PGW151" s="86"/>
      <c r="PGX151" s="86"/>
      <c r="PGY151" s="86"/>
      <c r="PGZ151" s="86"/>
      <c r="PHA151" s="86"/>
      <c r="PHB151" s="86"/>
      <c r="PHC151" s="86"/>
      <c r="PHD151" s="86"/>
      <c r="PHE151" s="86"/>
      <c r="PHF151" s="86"/>
      <c r="PHG151" s="86"/>
      <c r="PHH151" s="86"/>
      <c r="PHI151" s="86"/>
      <c r="PHJ151" s="86"/>
      <c r="PHK151" s="86"/>
      <c r="PHL151" s="86"/>
      <c r="PHM151" s="86"/>
      <c r="PHN151" s="86"/>
      <c r="PHO151" s="86"/>
      <c r="PHP151" s="86"/>
      <c r="PHQ151" s="86"/>
      <c r="PHR151" s="86"/>
      <c r="PHS151" s="86"/>
      <c r="PHT151" s="86"/>
      <c r="PHU151" s="86"/>
      <c r="PHV151" s="86"/>
      <c r="PHW151" s="86"/>
      <c r="PHX151" s="86"/>
      <c r="PHY151" s="86"/>
      <c r="PHZ151" s="86"/>
      <c r="PIA151" s="86"/>
      <c r="PIB151" s="86"/>
      <c r="PIC151" s="86"/>
      <c r="PID151" s="86"/>
      <c r="PIE151" s="86"/>
      <c r="PIF151" s="86"/>
      <c r="PIG151" s="86"/>
      <c r="PIH151" s="86"/>
      <c r="PII151" s="86"/>
      <c r="PIJ151" s="86"/>
      <c r="PIK151" s="86"/>
      <c r="PIL151" s="86"/>
      <c r="PIM151" s="86"/>
      <c r="PIN151" s="86"/>
      <c r="PIO151" s="86"/>
      <c r="PIP151" s="86"/>
      <c r="PIQ151" s="86"/>
      <c r="PIR151" s="86"/>
      <c r="PIS151" s="86"/>
      <c r="PIT151" s="86"/>
      <c r="PIU151" s="86"/>
      <c r="PIV151" s="86"/>
      <c r="PIW151" s="86"/>
      <c r="PIX151" s="86"/>
      <c r="PIY151" s="86"/>
      <c r="PIZ151" s="86"/>
      <c r="PJA151" s="86"/>
      <c r="PJB151" s="86"/>
      <c r="PJC151" s="86"/>
      <c r="PJD151" s="86"/>
      <c r="PJE151" s="86"/>
      <c r="PJF151" s="86"/>
      <c r="PJG151" s="86"/>
      <c r="PJH151" s="86"/>
      <c r="PJI151" s="86"/>
      <c r="PJJ151" s="86"/>
      <c r="PJK151" s="86"/>
      <c r="PJL151" s="86"/>
      <c r="PJM151" s="86"/>
      <c r="PJN151" s="86"/>
      <c r="PJO151" s="86"/>
      <c r="PJP151" s="86"/>
      <c r="PJQ151" s="86"/>
      <c r="PJR151" s="86"/>
      <c r="PJS151" s="86"/>
      <c r="PJT151" s="86"/>
      <c r="PJU151" s="86"/>
      <c r="PJV151" s="86"/>
      <c r="PJW151" s="86"/>
      <c r="PJX151" s="86"/>
      <c r="PJY151" s="86"/>
      <c r="PJZ151" s="86"/>
      <c r="PKA151" s="86"/>
      <c r="PKB151" s="86"/>
      <c r="PKC151" s="86"/>
      <c r="PKD151" s="86"/>
      <c r="PKE151" s="86"/>
      <c r="PKF151" s="86"/>
      <c r="PKG151" s="86"/>
      <c r="PKH151" s="86"/>
      <c r="PKI151" s="86"/>
      <c r="PKJ151" s="86"/>
      <c r="PKK151" s="86"/>
      <c r="PKL151" s="86"/>
      <c r="PKM151" s="86"/>
      <c r="PKN151" s="86"/>
      <c r="PKO151" s="86"/>
      <c r="PKP151" s="86"/>
      <c r="PKQ151" s="86"/>
      <c r="PKR151" s="86"/>
      <c r="PKS151" s="86"/>
      <c r="PKT151" s="86"/>
      <c r="PKU151" s="86"/>
      <c r="PKV151" s="86"/>
      <c r="PKW151" s="86"/>
      <c r="PKX151" s="86"/>
      <c r="PKY151" s="86"/>
      <c r="PKZ151" s="86"/>
      <c r="PLA151" s="86"/>
      <c r="PLB151" s="86"/>
      <c r="PLC151" s="86"/>
      <c r="PLD151" s="86"/>
      <c r="PLE151" s="86"/>
      <c r="PLF151" s="86"/>
      <c r="PLG151" s="86"/>
      <c r="PLH151" s="86"/>
      <c r="PLI151" s="86"/>
      <c r="PLJ151" s="86"/>
      <c r="PLK151" s="86"/>
      <c r="PLL151" s="86"/>
      <c r="PLM151" s="86"/>
      <c r="PLN151" s="86"/>
      <c r="PLO151" s="86"/>
      <c r="PLP151" s="86"/>
      <c r="PLQ151" s="86"/>
      <c r="PLR151" s="86"/>
      <c r="PLS151" s="86"/>
      <c r="PLT151" s="86"/>
      <c r="PLU151" s="86"/>
      <c r="PLV151" s="86"/>
      <c r="PLW151" s="86"/>
      <c r="PLX151" s="86"/>
      <c r="PLY151" s="86"/>
      <c r="PLZ151" s="86"/>
      <c r="PMA151" s="86"/>
      <c r="PMB151" s="86"/>
      <c r="PMC151" s="86"/>
      <c r="PMD151" s="86"/>
      <c r="PME151" s="86"/>
      <c r="PMF151" s="86"/>
      <c r="PMG151" s="86"/>
      <c r="PMH151" s="86"/>
      <c r="PMI151" s="86"/>
      <c r="PMJ151" s="86"/>
      <c r="PMK151" s="86"/>
      <c r="PML151" s="86"/>
      <c r="PMM151" s="86"/>
      <c r="PMN151" s="86"/>
      <c r="PMO151" s="86"/>
      <c r="PMP151" s="86"/>
      <c r="PMQ151" s="86"/>
      <c r="PMR151" s="86"/>
      <c r="PMS151" s="86"/>
      <c r="PMT151" s="86"/>
      <c r="PMU151" s="86"/>
      <c r="PMV151" s="86"/>
      <c r="PMW151" s="86"/>
      <c r="PMX151" s="86"/>
      <c r="PMY151" s="86"/>
      <c r="PMZ151" s="86"/>
      <c r="PNA151" s="86"/>
      <c r="PNB151" s="86"/>
      <c r="PNC151" s="86"/>
      <c r="PND151" s="86"/>
      <c r="PNE151" s="86"/>
      <c r="PNF151" s="86"/>
      <c r="PNG151" s="86"/>
      <c r="PNH151" s="86"/>
      <c r="PNI151" s="86"/>
      <c r="PNJ151" s="86"/>
      <c r="PNK151" s="86"/>
      <c r="PNL151" s="86"/>
      <c r="PNM151" s="86"/>
      <c r="PNN151" s="86"/>
      <c r="PNO151" s="86"/>
      <c r="PNP151" s="86"/>
      <c r="PNQ151" s="86"/>
      <c r="PNR151" s="86"/>
      <c r="PNS151" s="86"/>
      <c r="PNT151" s="86"/>
      <c r="PNU151" s="86"/>
      <c r="PNV151" s="86"/>
      <c r="PNW151" s="86"/>
      <c r="PNX151" s="86"/>
      <c r="PNY151" s="86"/>
      <c r="PNZ151" s="86"/>
      <c r="POA151" s="86"/>
      <c r="POB151" s="86"/>
      <c r="POC151" s="86"/>
      <c r="POD151" s="86"/>
      <c r="POE151" s="86"/>
      <c r="POF151" s="86"/>
      <c r="POG151" s="86"/>
      <c r="POH151" s="86"/>
      <c r="POI151" s="86"/>
      <c r="POJ151" s="86"/>
      <c r="POK151" s="86"/>
      <c r="POL151" s="86"/>
      <c r="POM151" s="86"/>
      <c r="PON151" s="86"/>
      <c r="POO151" s="86"/>
      <c r="POP151" s="86"/>
      <c r="POQ151" s="86"/>
      <c r="POR151" s="86"/>
      <c r="POS151" s="86"/>
      <c r="POT151" s="86"/>
      <c r="POU151" s="86"/>
      <c r="POV151" s="86"/>
      <c r="POW151" s="86"/>
      <c r="POX151" s="86"/>
      <c r="POY151" s="86"/>
      <c r="POZ151" s="86"/>
      <c r="PPA151" s="86"/>
      <c r="PPB151" s="86"/>
      <c r="PPC151" s="86"/>
      <c r="PPD151" s="86"/>
      <c r="PPE151" s="86"/>
      <c r="PPF151" s="86"/>
      <c r="PPG151" s="86"/>
      <c r="PPH151" s="86"/>
      <c r="PPI151" s="86"/>
      <c r="PPJ151" s="86"/>
      <c r="PPK151" s="86"/>
      <c r="PPL151" s="86"/>
      <c r="PPM151" s="86"/>
      <c r="PPN151" s="86"/>
      <c r="PPO151" s="86"/>
      <c r="PPP151" s="86"/>
      <c r="PPQ151" s="86"/>
      <c r="PPR151" s="86"/>
      <c r="PPS151" s="86"/>
      <c r="PPT151" s="86"/>
      <c r="PPU151" s="86"/>
      <c r="PPV151" s="86"/>
      <c r="PPW151" s="86"/>
      <c r="PPX151" s="86"/>
      <c r="PPY151" s="86"/>
      <c r="PPZ151" s="86"/>
      <c r="PQA151" s="86"/>
      <c r="PQB151" s="86"/>
      <c r="PQC151" s="86"/>
      <c r="PQD151" s="86"/>
      <c r="PQE151" s="86"/>
      <c r="PQF151" s="86"/>
      <c r="PQG151" s="86"/>
      <c r="PQH151" s="86"/>
      <c r="PQI151" s="86"/>
      <c r="PQP151" s="86"/>
      <c r="PQQ151" s="86"/>
      <c r="PQR151" s="86"/>
      <c r="PQS151" s="86"/>
      <c r="PQT151" s="86"/>
      <c r="PQU151" s="86"/>
      <c r="PQV151" s="86"/>
      <c r="PQW151" s="86"/>
      <c r="PQX151" s="86"/>
      <c r="PQY151" s="86"/>
      <c r="PQZ151" s="86"/>
      <c r="PRA151" s="86"/>
      <c r="PRB151" s="86"/>
      <c r="PRC151" s="86"/>
      <c r="PRD151" s="86"/>
      <c r="PRE151" s="86"/>
      <c r="PRF151" s="86"/>
      <c r="PRG151" s="86"/>
      <c r="PRH151" s="86"/>
      <c r="PRI151" s="86"/>
      <c r="PRJ151" s="86"/>
      <c r="PRK151" s="86"/>
      <c r="PRL151" s="86"/>
      <c r="PRM151" s="86"/>
      <c r="PRN151" s="86"/>
      <c r="PRO151" s="86"/>
      <c r="PRP151" s="86"/>
      <c r="PRQ151" s="86"/>
      <c r="PRR151" s="86"/>
      <c r="PRS151" s="86"/>
      <c r="PRT151" s="86"/>
      <c r="PRU151" s="86"/>
      <c r="PRV151" s="86"/>
      <c r="PRW151" s="86"/>
      <c r="PRX151" s="86"/>
      <c r="PRY151" s="86"/>
      <c r="PRZ151" s="86"/>
      <c r="PSA151" s="86"/>
      <c r="PSB151" s="86"/>
      <c r="PSC151" s="86"/>
      <c r="PSD151" s="86"/>
      <c r="PSE151" s="86"/>
      <c r="PSF151" s="86"/>
      <c r="PSG151" s="86"/>
      <c r="PSH151" s="86"/>
      <c r="PSI151" s="86"/>
      <c r="PSJ151" s="86"/>
      <c r="PSK151" s="86"/>
      <c r="PSL151" s="86"/>
      <c r="PSM151" s="86"/>
      <c r="PSN151" s="86"/>
      <c r="PSO151" s="86"/>
      <c r="PSP151" s="86"/>
      <c r="PSQ151" s="86"/>
      <c r="PSR151" s="86"/>
      <c r="PSS151" s="86"/>
      <c r="PST151" s="86"/>
      <c r="PSU151" s="86"/>
      <c r="PSV151" s="86"/>
      <c r="PSW151" s="86"/>
      <c r="PSX151" s="86"/>
      <c r="PSY151" s="86"/>
      <c r="PSZ151" s="86"/>
      <c r="PTA151" s="86"/>
      <c r="PTB151" s="86"/>
      <c r="PTC151" s="86"/>
      <c r="PTD151" s="86"/>
      <c r="PTE151" s="86"/>
      <c r="PTF151" s="86"/>
      <c r="PTG151" s="86"/>
      <c r="PTH151" s="86"/>
      <c r="PTI151" s="86"/>
      <c r="PTJ151" s="86"/>
      <c r="PTK151" s="86"/>
      <c r="PTL151" s="86"/>
      <c r="PTM151" s="86"/>
      <c r="PTN151" s="86"/>
      <c r="PTO151" s="86"/>
      <c r="PTP151" s="86"/>
      <c r="PTQ151" s="86"/>
      <c r="PTR151" s="86"/>
      <c r="PTS151" s="86"/>
      <c r="PTT151" s="86"/>
      <c r="PTU151" s="86"/>
      <c r="PTV151" s="86"/>
      <c r="PTW151" s="86"/>
      <c r="PTX151" s="86"/>
      <c r="PTY151" s="86"/>
      <c r="PTZ151" s="86"/>
      <c r="PUA151" s="86"/>
      <c r="PUB151" s="86"/>
      <c r="PUC151" s="86"/>
      <c r="PUD151" s="86"/>
      <c r="PUE151" s="86"/>
      <c r="PUF151" s="86"/>
      <c r="PUG151" s="86"/>
      <c r="PUH151" s="86"/>
      <c r="PUI151" s="86"/>
      <c r="PUJ151" s="86"/>
      <c r="PUK151" s="86"/>
      <c r="PUL151" s="86"/>
      <c r="PUM151" s="86"/>
      <c r="PUN151" s="86"/>
      <c r="PUO151" s="86"/>
      <c r="PUP151" s="86"/>
      <c r="PUQ151" s="86"/>
      <c r="PUR151" s="86"/>
      <c r="PUS151" s="86"/>
      <c r="PUT151" s="86"/>
      <c r="PUU151" s="86"/>
      <c r="PUV151" s="86"/>
      <c r="PUW151" s="86"/>
      <c r="PUX151" s="86"/>
      <c r="PUY151" s="86"/>
      <c r="PUZ151" s="86"/>
      <c r="PVA151" s="86"/>
      <c r="PVB151" s="86"/>
      <c r="PVC151" s="86"/>
      <c r="PVD151" s="86"/>
      <c r="PVE151" s="86"/>
      <c r="PVF151" s="86"/>
      <c r="PVG151" s="86"/>
      <c r="PVH151" s="86"/>
      <c r="PVI151" s="86"/>
      <c r="PVJ151" s="86"/>
      <c r="PVK151" s="86"/>
      <c r="PVL151" s="86"/>
      <c r="PVM151" s="86"/>
      <c r="PVN151" s="86"/>
      <c r="PVO151" s="86"/>
      <c r="PVP151" s="86"/>
      <c r="PVQ151" s="86"/>
      <c r="PVR151" s="86"/>
      <c r="PVS151" s="86"/>
      <c r="PVT151" s="86"/>
      <c r="PVU151" s="86"/>
      <c r="PVV151" s="86"/>
      <c r="PVW151" s="86"/>
      <c r="PVX151" s="86"/>
      <c r="PVY151" s="86"/>
      <c r="PVZ151" s="86"/>
      <c r="PWA151" s="86"/>
      <c r="PWB151" s="86"/>
      <c r="PWC151" s="86"/>
      <c r="PWD151" s="86"/>
      <c r="PWE151" s="86"/>
      <c r="PWF151" s="86"/>
      <c r="PWG151" s="86"/>
      <c r="PWH151" s="86"/>
      <c r="PWI151" s="86"/>
      <c r="PWJ151" s="86"/>
      <c r="PWK151" s="86"/>
      <c r="PWL151" s="86"/>
      <c r="PWM151" s="86"/>
      <c r="PWN151" s="86"/>
      <c r="PWO151" s="86"/>
      <c r="PWP151" s="86"/>
      <c r="PWQ151" s="86"/>
      <c r="PWR151" s="86"/>
      <c r="PWS151" s="86"/>
      <c r="PWT151" s="86"/>
      <c r="PWU151" s="86"/>
      <c r="PWV151" s="86"/>
      <c r="PWW151" s="86"/>
      <c r="PWX151" s="86"/>
      <c r="PWY151" s="86"/>
      <c r="PWZ151" s="86"/>
      <c r="PXA151" s="86"/>
      <c r="PXB151" s="86"/>
      <c r="PXC151" s="86"/>
      <c r="PXD151" s="86"/>
      <c r="PXE151" s="86"/>
      <c r="PXF151" s="86"/>
      <c r="PXG151" s="86"/>
      <c r="PXH151" s="86"/>
      <c r="PXI151" s="86"/>
      <c r="PXJ151" s="86"/>
      <c r="PXK151" s="86"/>
      <c r="PXL151" s="86"/>
      <c r="PXM151" s="86"/>
      <c r="PXN151" s="86"/>
      <c r="PXO151" s="86"/>
      <c r="PXP151" s="86"/>
      <c r="PXQ151" s="86"/>
      <c r="PXR151" s="86"/>
      <c r="PXS151" s="86"/>
      <c r="PXT151" s="86"/>
      <c r="PXU151" s="86"/>
      <c r="PXV151" s="86"/>
      <c r="PXW151" s="86"/>
      <c r="PXX151" s="86"/>
      <c r="PXY151" s="86"/>
      <c r="PXZ151" s="86"/>
      <c r="PYA151" s="86"/>
      <c r="PYB151" s="86"/>
      <c r="PYC151" s="86"/>
      <c r="PYD151" s="86"/>
      <c r="PYE151" s="86"/>
      <c r="PYF151" s="86"/>
      <c r="PYG151" s="86"/>
      <c r="PYH151" s="86"/>
      <c r="PYI151" s="86"/>
      <c r="PYJ151" s="86"/>
      <c r="PYK151" s="86"/>
      <c r="PYL151" s="86"/>
      <c r="PYM151" s="86"/>
      <c r="PYN151" s="86"/>
      <c r="PYO151" s="86"/>
      <c r="PYP151" s="86"/>
      <c r="PYQ151" s="86"/>
      <c r="PYR151" s="86"/>
      <c r="PYS151" s="86"/>
      <c r="PYT151" s="86"/>
      <c r="PYU151" s="86"/>
      <c r="PYV151" s="86"/>
      <c r="PYW151" s="86"/>
      <c r="PYX151" s="86"/>
      <c r="PYY151" s="86"/>
      <c r="PYZ151" s="86"/>
      <c r="PZA151" s="86"/>
      <c r="PZB151" s="86"/>
      <c r="PZC151" s="86"/>
      <c r="PZD151" s="86"/>
      <c r="PZE151" s="86"/>
      <c r="PZF151" s="86"/>
      <c r="PZG151" s="86"/>
      <c r="PZH151" s="86"/>
      <c r="PZI151" s="86"/>
      <c r="PZJ151" s="86"/>
      <c r="PZK151" s="86"/>
      <c r="PZL151" s="86"/>
      <c r="PZM151" s="86"/>
      <c r="PZN151" s="86"/>
      <c r="PZO151" s="86"/>
      <c r="PZP151" s="86"/>
      <c r="PZQ151" s="86"/>
      <c r="PZR151" s="86"/>
      <c r="PZS151" s="86"/>
      <c r="PZT151" s="86"/>
      <c r="PZU151" s="86"/>
      <c r="PZV151" s="86"/>
      <c r="PZW151" s="86"/>
      <c r="PZX151" s="86"/>
      <c r="PZY151" s="86"/>
      <c r="PZZ151" s="86"/>
      <c r="QAA151" s="86"/>
      <c r="QAB151" s="86"/>
      <c r="QAC151" s="86"/>
      <c r="QAD151" s="86"/>
      <c r="QAE151" s="86"/>
      <c r="QAL151" s="86"/>
      <c r="QAM151" s="86"/>
      <c r="QAN151" s="86"/>
      <c r="QAO151" s="86"/>
      <c r="QAP151" s="86"/>
      <c r="QAQ151" s="86"/>
      <c r="QAR151" s="86"/>
      <c r="QAS151" s="86"/>
      <c r="QAT151" s="86"/>
      <c r="QAU151" s="86"/>
      <c r="QAV151" s="86"/>
      <c r="QAW151" s="86"/>
      <c r="QAX151" s="86"/>
      <c r="QAY151" s="86"/>
      <c r="QAZ151" s="86"/>
      <c r="QBA151" s="86"/>
      <c r="QBB151" s="86"/>
      <c r="QBC151" s="86"/>
      <c r="QBD151" s="86"/>
      <c r="QBE151" s="86"/>
      <c r="QBF151" s="86"/>
      <c r="QBG151" s="86"/>
      <c r="QBH151" s="86"/>
      <c r="QBI151" s="86"/>
      <c r="QBJ151" s="86"/>
      <c r="QBK151" s="86"/>
      <c r="QBL151" s="86"/>
      <c r="QBM151" s="86"/>
      <c r="QBN151" s="86"/>
      <c r="QBO151" s="86"/>
      <c r="QBP151" s="86"/>
      <c r="QBQ151" s="86"/>
      <c r="QBR151" s="86"/>
      <c r="QBS151" s="86"/>
      <c r="QBT151" s="86"/>
      <c r="QBU151" s="86"/>
      <c r="QBV151" s="86"/>
      <c r="QBW151" s="86"/>
      <c r="QBX151" s="86"/>
      <c r="QBY151" s="86"/>
      <c r="QBZ151" s="86"/>
      <c r="QCA151" s="86"/>
      <c r="QCB151" s="86"/>
      <c r="QCC151" s="86"/>
      <c r="QCD151" s="86"/>
      <c r="QCE151" s="86"/>
      <c r="QCF151" s="86"/>
      <c r="QCG151" s="86"/>
      <c r="QCH151" s="86"/>
      <c r="QCI151" s="86"/>
      <c r="QCJ151" s="86"/>
      <c r="QCK151" s="86"/>
      <c r="QCL151" s="86"/>
      <c r="QCM151" s="86"/>
      <c r="QCN151" s="86"/>
      <c r="QCO151" s="86"/>
      <c r="QCP151" s="86"/>
      <c r="QCQ151" s="86"/>
      <c r="QCR151" s="86"/>
      <c r="QCS151" s="86"/>
      <c r="QCT151" s="86"/>
      <c r="QCU151" s="86"/>
      <c r="QCV151" s="86"/>
      <c r="QCW151" s="86"/>
      <c r="QCX151" s="86"/>
      <c r="QCY151" s="86"/>
      <c r="QCZ151" s="86"/>
      <c r="QDA151" s="86"/>
      <c r="QDB151" s="86"/>
      <c r="QDC151" s="86"/>
      <c r="QDD151" s="86"/>
      <c r="QDE151" s="86"/>
      <c r="QDF151" s="86"/>
      <c r="QDG151" s="86"/>
      <c r="QDH151" s="86"/>
      <c r="QDI151" s="86"/>
      <c r="QDJ151" s="86"/>
      <c r="QDK151" s="86"/>
      <c r="QDL151" s="86"/>
      <c r="QDM151" s="86"/>
      <c r="QDN151" s="86"/>
      <c r="QDO151" s="86"/>
      <c r="QDP151" s="86"/>
      <c r="QDQ151" s="86"/>
      <c r="QDR151" s="86"/>
      <c r="QDS151" s="86"/>
      <c r="QDT151" s="86"/>
      <c r="QDU151" s="86"/>
      <c r="QDV151" s="86"/>
      <c r="QDW151" s="86"/>
      <c r="QDX151" s="86"/>
      <c r="QDY151" s="86"/>
      <c r="QDZ151" s="86"/>
      <c r="QEA151" s="86"/>
      <c r="QEB151" s="86"/>
      <c r="QEC151" s="86"/>
      <c r="QED151" s="86"/>
      <c r="QEE151" s="86"/>
      <c r="QEF151" s="86"/>
      <c r="QEG151" s="86"/>
      <c r="QEH151" s="86"/>
      <c r="QEI151" s="86"/>
      <c r="QEJ151" s="86"/>
      <c r="QEK151" s="86"/>
      <c r="QEL151" s="86"/>
      <c r="QEM151" s="86"/>
      <c r="QEN151" s="86"/>
      <c r="QEO151" s="86"/>
      <c r="QEP151" s="86"/>
      <c r="QEQ151" s="86"/>
      <c r="QER151" s="86"/>
      <c r="QES151" s="86"/>
      <c r="QET151" s="86"/>
      <c r="QEU151" s="86"/>
      <c r="QEV151" s="86"/>
      <c r="QEW151" s="86"/>
      <c r="QEX151" s="86"/>
      <c r="QEY151" s="86"/>
      <c r="QEZ151" s="86"/>
      <c r="QFA151" s="86"/>
      <c r="QFB151" s="86"/>
      <c r="QFC151" s="86"/>
      <c r="QFD151" s="86"/>
      <c r="QFE151" s="86"/>
      <c r="QFF151" s="86"/>
      <c r="QFG151" s="86"/>
      <c r="QFH151" s="86"/>
      <c r="QFI151" s="86"/>
      <c r="QFJ151" s="86"/>
      <c r="QFK151" s="86"/>
      <c r="QFL151" s="86"/>
      <c r="QFM151" s="86"/>
      <c r="QFN151" s="86"/>
      <c r="QFO151" s="86"/>
      <c r="QFP151" s="86"/>
      <c r="QFQ151" s="86"/>
      <c r="QFR151" s="86"/>
      <c r="QFS151" s="86"/>
      <c r="QFT151" s="86"/>
      <c r="QFU151" s="86"/>
      <c r="QFV151" s="86"/>
      <c r="QFW151" s="86"/>
      <c r="QFX151" s="86"/>
      <c r="QFY151" s="86"/>
      <c r="QFZ151" s="86"/>
      <c r="QGA151" s="86"/>
      <c r="QGB151" s="86"/>
      <c r="QGC151" s="86"/>
      <c r="QGD151" s="86"/>
      <c r="QGE151" s="86"/>
      <c r="QGF151" s="86"/>
      <c r="QGG151" s="86"/>
      <c r="QGH151" s="86"/>
      <c r="QGI151" s="86"/>
      <c r="QGJ151" s="86"/>
      <c r="QGK151" s="86"/>
      <c r="QGL151" s="86"/>
      <c r="QGM151" s="86"/>
      <c r="QGN151" s="86"/>
      <c r="QGO151" s="86"/>
      <c r="QGP151" s="86"/>
      <c r="QGQ151" s="86"/>
      <c r="QGR151" s="86"/>
      <c r="QGS151" s="86"/>
      <c r="QGT151" s="86"/>
      <c r="QGU151" s="86"/>
      <c r="QGV151" s="86"/>
      <c r="QGW151" s="86"/>
      <c r="QGX151" s="86"/>
      <c r="QGY151" s="86"/>
      <c r="QGZ151" s="86"/>
      <c r="QHA151" s="86"/>
      <c r="QHB151" s="86"/>
      <c r="QHC151" s="86"/>
      <c r="QHD151" s="86"/>
      <c r="QHE151" s="86"/>
      <c r="QHF151" s="86"/>
      <c r="QHG151" s="86"/>
      <c r="QHH151" s="86"/>
      <c r="QHI151" s="86"/>
      <c r="QHJ151" s="86"/>
      <c r="QHK151" s="86"/>
      <c r="QHL151" s="86"/>
      <c r="QHM151" s="86"/>
      <c r="QHN151" s="86"/>
      <c r="QHO151" s="86"/>
      <c r="QHP151" s="86"/>
      <c r="QHQ151" s="86"/>
      <c r="QHR151" s="86"/>
      <c r="QHS151" s="86"/>
      <c r="QHT151" s="86"/>
      <c r="QHU151" s="86"/>
      <c r="QHV151" s="86"/>
      <c r="QHW151" s="86"/>
      <c r="QHX151" s="86"/>
      <c r="QHY151" s="86"/>
      <c r="QHZ151" s="86"/>
      <c r="QIA151" s="86"/>
      <c r="QIB151" s="86"/>
      <c r="QIC151" s="86"/>
      <c r="QID151" s="86"/>
      <c r="QIE151" s="86"/>
      <c r="QIF151" s="86"/>
      <c r="QIG151" s="86"/>
      <c r="QIH151" s="86"/>
      <c r="QII151" s="86"/>
      <c r="QIJ151" s="86"/>
      <c r="QIK151" s="86"/>
      <c r="QIL151" s="86"/>
      <c r="QIM151" s="86"/>
      <c r="QIN151" s="86"/>
      <c r="QIO151" s="86"/>
      <c r="QIP151" s="86"/>
      <c r="QIQ151" s="86"/>
      <c r="QIR151" s="86"/>
      <c r="QIS151" s="86"/>
      <c r="QIT151" s="86"/>
      <c r="QIU151" s="86"/>
      <c r="QIV151" s="86"/>
      <c r="QIW151" s="86"/>
      <c r="QIX151" s="86"/>
      <c r="QIY151" s="86"/>
      <c r="QIZ151" s="86"/>
      <c r="QJA151" s="86"/>
      <c r="QJB151" s="86"/>
      <c r="QJC151" s="86"/>
      <c r="QJD151" s="86"/>
      <c r="QJE151" s="86"/>
      <c r="QJF151" s="86"/>
      <c r="QJG151" s="86"/>
      <c r="QJH151" s="86"/>
      <c r="QJI151" s="86"/>
      <c r="QJJ151" s="86"/>
      <c r="QJK151" s="86"/>
      <c r="QJL151" s="86"/>
      <c r="QJM151" s="86"/>
      <c r="QJN151" s="86"/>
      <c r="QJO151" s="86"/>
      <c r="QJP151" s="86"/>
      <c r="QJQ151" s="86"/>
      <c r="QJR151" s="86"/>
      <c r="QJS151" s="86"/>
      <c r="QJT151" s="86"/>
      <c r="QJU151" s="86"/>
      <c r="QJV151" s="86"/>
      <c r="QJW151" s="86"/>
      <c r="QJX151" s="86"/>
      <c r="QJY151" s="86"/>
      <c r="QJZ151" s="86"/>
      <c r="QKA151" s="86"/>
      <c r="QKH151" s="86"/>
      <c r="QKI151" s="86"/>
      <c r="QKJ151" s="86"/>
      <c r="QKK151" s="86"/>
      <c r="QKL151" s="86"/>
      <c r="QKM151" s="86"/>
      <c r="QKN151" s="86"/>
      <c r="QKO151" s="86"/>
      <c r="QKP151" s="86"/>
      <c r="QKQ151" s="86"/>
      <c r="QKR151" s="86"/>
      <c r="QKS151" s="86"/>
      <c r="QKT151" s="86"/>
      <c r="QKU151" s="86"/>
      <c r="QKV151" s="86"/>
      <c r="QKW151" s="86"/>
      <c r="QKX151" s="86"/>
      <c r="QKY151" s="86"/>
      <c r="QKZ151" s="86"/>
      <c r="QLA151" s="86"/>
      <c r="QLB151" s="86"/>
      <c r="QLC151" s="86"/>
      <c r="QLD151" s="86"/>
      <c r="QLE151" s="86"/>
      <c r="QLF151" s="86"/>
      <c r="QLG151" s="86"/>
      <c r="QLH151" s="86"/>
      <c r="QLI151" s="86"/>
      <c r="QLJ151" s="86"/>
      <c r="QLK151" s="86"/>
      <c r="QLL151" s="86"/>
      <c r="QLM151" s="86"/>
      <c r="QLN151" s="86"/>
      <c r="QLO151" s="86"/>
      <c r="QLP151" s="86"/>
      <c r="QLQ151" s="86"/>
      <c r="QLR151" s="86"/>
      <c r="QLS151" s="86"/>
      <c r="QLT151" s="86"/>
      <c r="QLU151" s="86"/>
      <c r="QLV151" s="86"/>
      <c r="QLW151" s="86"/>
      <c r="QLX151" s="86"/>
      <c r="QLY151" s="86"/>
      <c r="QLZ151" s="86"/>
      <c r="QMA151" s="86"/>
      <c r="QMB151" s="86"/>
      <c r="QMC151" s="86"/>
      <c r="QMD151" s="86"/>
      <c r="QME151" s="86"/>
      <c r="QMF151" s="86"/>
      <c r="QMG151" s="86"/>
      <c r="QMH151" s="86"/>
      <c r="QMI151" s="86"/>
      <c r="QMJ151" s="86"/>
      <c r="QMK151" s="86"/>
      <c r="QML151" s="86"/>
      <c r="QMM151" s="86"/>
      <c r="QMN151" s="86"/>
      <c r="QMO151" s="86"/>
      <c r="QMP151" s="86"/>
      <c r="QMQ151" s="86"/>
      <c r="QMR151" s="86"/>
      <c r="QMS151" s="86"/>
      <c r="QMT151" s="86"/>
      <c r="QMU151" s="86"/>
      <c r="QMV151" s="86"/>
      <c r="QMW151" s="86"/>
      <c r="QMX151" s="86"/>
      <c r="QMY151" s="86"/>
      <c r="QMZ151" s="86"/>
      <c r="QNA151" s="86"/>
      <c r="QNB151" s="86"/>
      <c r="QNC151" s="86"/>
      <c r="QND151" s="86"/>
      <c r="QNE151" s="86"/>
      <c r="QNF151" s="86"/>
      <c r="QNG151" s="86"/>
      <c r="QNH151" s="86"/>
      <c r="QNI151" s="86"/>
      <c r="QNJ151" s="86"/>
      <c r="QNK151" s="86"/>
      <c r="QNL151" s="86"/>
      <c r="QNM151" s="86"/>
      <c r="QNN151" s="86"/>
      <c r="QNO151" s="86"/>
      <c r="QNP151" s="86"/>
      <c r="QNQ151" s="86"/>
      <c r="QNR151" s="86"/>
      <c r="QNS151" s="86"/>
      <c r="QNT151" s="86"/>
      <c r="QNU151" s="86"/>
      <c r="QNV151" s="86"/>
      <c r="QNW151" s="86"/>
      <c r="QNX151" s="86"/>
      <c r="QNY151" s="86"/>
      <c r="QNZ151" s="86"/>
      <c r="QOA151" s="86"/>
      <c r="QOB151" s="86"/>
      <c r="QOC151" s="86"/>
      <c r="QOD151" s="86"/>
      <c r="QOE151" s="86"/>
      <c r="QOF151" s="86"/>
      <c r="QOG151" s="86"/>
      <c r="QOH151" s="86"/>
      <c r="QOI151" s="86"/>
      <c r="QOJ151" s="86"/>
      <c r="QOK151" s="86"/>
      <c r="QOL151" s="86"/>
      <c r="QOM151" s="86"/>
      <c r="QON151" s="86"/>
      <c r="QOO151" s="86"/>
      <c r="QOP151" s="86"/>
      <c r="QOQ151" s="86"/>
      <c r="QOR151" s="86"/>
      <c r="QOS151" s="86"/>
      <c r="QOT151" s="86"/>
      <c r="QOU151" s="86"/>
      <c r="QOV151" s="86"/>
      <c r="QOW151" s="86"/>
      <c r="QOX151" s="86"/>
      <c r="QOY151" s="86"/>
      <c r="QOZ151" s="86"/>
      <c r="QPA151" s="86"/>
      <c r="QPB151" s="86"/>
      <c r="QPC151" s="86"/>
      <c r="QPD151" s="86"/>
      <c r="QPE151" s="86"/>
      <c r="QPF151" s="86"/>
      <c r="QPG151" s="86"/>
      <c r="QPH151" s="86"/>
      <c r="QPI151" s="86"/>
      <c r="QPJ151" s="86"/>
      <c r="QPK151" s="86"/>
      <c r="QPL151" s="86"/>
      <c r="QPM151" s="86"/>
      <c r="QPN151" s="86"/>
      <c r="QPO151" s="86"/>
      <c r="QPP151" s="86"/>
      <c r="QPQ151" s="86"/>
      <c r="QPR151" s="86"/>
      <c r="QPS151" s="86"/>
      <c r="QPT151" s="86"/>
      <c r="QPU151" s="86"/>
      <c r="QPV151" s="86"/>
      <c r="QPW151" s="86"/>
      <c r="QPX151" s="86"/>
      <c r="QPY151" s="86"/>
      <c r="QPZ151" s="86"/>
      <c r="QQA151" s="86"/>
      <c r="QQB151" s="86"/>
      <c r="QQC151" s="86"/>
      <c r="QQD151" s="86"/>
      <c r="QQE151" s="86"/>
      <c r="QQF151" s="86"/>
      <c r="QQG151" s="86"/>
      <c r="QQH151" s="86"/>
      <c r="QQI151" s="86"/>
      <c r="QQJ151" s="86"/>
      <c r="QQK151" s="86"/>
      <c r="QQL151" s="86"/>
      <c r="QQM151" s="86"/>
      <c r="QQN151" s="86"/>
      <c r="QQO151" s="86"/>
      <c r="QQP151" s="86"/>
      <c r="QQQ151" s="86"/>
      <c r="QQR151" s="86"/>
      <c r="QQS151" s="86"/>
      <c r="QQT151" s="86"/>
      <c r="QQU151" s="86"/>
      <c r="QQV151" s="86"/>
      <c r="QQW151" s="86"/>
      <c r="QQX151" s="86"/>
      <c r="QQY151" s="86"/>
      <c r="QQZ151" s="86"/>
      <c r="QRA151" s="86"/>
      <c r="QRB151" s="86"/>
      <c r="QRC151" s="86"/>
      <c r="QRD151" s="86"/>
      <c r="QRE151" s="86"/>
      <c r="QRF151" s="86"/>
      <c r="QRG151" s="86"/>
      <c r="QRH151" s="86"/>
      <c r="QRI151" s="86"/>
      <c r="QRJ151" s="86"/>
      <c r="QRK151" s="86"/>
      <c r="QRL151" s="86"/>
      <c r="QRM151" s="86"/>
      <c r="QRN151" s="86"/>
      <c r="QRO151" s="86"/>
      <c r="QRP151" s="86"/>
      <c r="QRQ151" s="86"/>
      <c r="QRR151" s="86"/>
      <c r="QRS151" s="86"/>
      <c r="QRT151" s="86"/>
      <c r="QRU151" s="86"/>
      <c r="QRV151" s="86"/>
      <c r="QRW151" s="86"/>
      <c r="QRX151" s="86"/>
      <c r="QRY151" s="86"/>
      <c r="QRZ151" s="86"/>
      <c r="QSA151" s="86"/>
      <c r="QSB151" s="86"/>
      <c r="QSC151" s="86"/>
      <c r="QSD151" s="86"/>
      <c r="QSE151" s="86"/>
      <c r="QSF151" s="86"/>
      <c r="QSG151" s="86"/>
      <c r="QSH151" s="86"/>
      <c r="QSI151" s="86"/>
      <c r="QSJ151" s="86"/>
      <c r="QSK151" s="86"/>
      <c r="QSL151" s="86"/>
      <c r="QSM151" s="86"/>
      <c r="QSN151" s="86"/>
      <c r="QSO151" s="86"/>
      <c r="QSP151" s="86"/>
      <c r="QSQ151" s="86"/>
      <c r="QSR151" s="86"/>
      <c r="QSS151" s="86"/>
      <c r="QST151" s="86"/>
      <c r="QSU151" s="86"/>
      <c r="QSV151" s="86"/>
      <c r="QSW151" s="86"/>
      <c r="QSX151" s="86"/>
      <c r="QSY151" s="86"/>
      <c r="QSZ151" s="86"/>
      <c r="QTA151" s="86"/>
      <c r="QTB151" s="86"/>
      <c r="QTC151" s="86"/>
      <c r="QTD151" s="86"/>
      <c r="QTE151" s="86"/>
      <c r="QTF151" s="86"/>
      <c r="QTG151" s="86"/>
      <c r="QTH151" s="86"/>
      <c r="QTI151" s="86"/>
      <c r="QTJ151" s="86"/>
      <c r="QTK151" s="86"/>
      <c r="QTL151" s="86"/>
      <c r="QTM151" s="86"/>
      <c r="QTN151" s="86"/>
      <c r="QTO151" s="86"/>
      <c r="QTP151" s="86"/>
      <c r="QTQ151" s="86"/>
      <c r="QTR151" s="86"/>
      <c r="QTS151" s="86"/>
      <c r="QTT151" s="86"/>
      <c r="QTU151" s="86"/>
      <c r="QTV151" s="86"/>
      <c r="QTW151" s="86"/>
      <c r="QUD151" s="86"/>
      <c r="QUE151" s="86"/>
      <c r="QUF151" s="86"/>
      <c r="QUG151" s="86"/>
      <c r="QUH151" s="86"/>
      <c r="QUI151" s="86"/>
      <c r="QUJ151" s="86"/>
      <c r="QUK151" s="86"/>
      <c r="QUL151" s="86"/>
      <c r="QUM151" s="86"/>
      <c r="QUN151" s="86"/>
      <c r="QUO151" s="86"/>
      <c r="QUP151" s="86"/>
      <c r="QUQ151" s="86"/>
      <c r="QUR151" s="86"/>
      <c r="QUS151" s="86"/>
      <c r="QUT151" s="86"/>
      <c r="QUU151" s="86"/>
      <c r="QUV151" s="86"/>
      <c r="QUW151" s="86"/>
      <c r="QUX151" s="86"/>
      <c r="QUY151" s="86"/>
      <c r="QUZ151" s="86"/>
      <c r="QVA151" s="86"/>
      <c r="QVB151" s="86"/>
      <c r="QVC151" s="86"/>
      <c r="QVD151" s="86"/>
      <c r="QVE151" s="86"/>
      <c r="QVF151" s="86"/>
      <c r="QVG151" s="86"/>
      <c r="QVH151" s="86"/>
      <c r="QVI151" s="86"/>
      <c r="QVJ151" s="86"/>
      <c r="QVK151" s="86"/>
      <c r="QVL151" s="86"/>
      <c r="QVM151" s="86"/>
      <c r="QVN151" s="86"/>
      <c r="QVO151" s="86"/>
      <c r="QVP151" s="86"/>
      <c r="QVQ151" s="86"/>
      <c r="QVR151" s="86"/>
      <c r="QVS151" s="86"/>
      <c r="QVT151" s="86"/>
      <c r="QVU151" s="86"/>
      <c r="QVV151" s="86"/>
      <c r="QVW151" s="86"/>
      <c r="QVX151" s="86"/>
      <c r="QVY151" s="86"/>
      <c r="QVZ151" s="86"/>
      <c r="QWA151" s="86"/>
      <c r="QWB151" s="86"/>
      <c r="QWC151" s="86"/>
      <c r="QWD151" s="86"/>
      <c r="QWE151" s="86"/>
      <c r="QWF151" s="86"/>
      <c r="QWG151" s="86"/>
      <c r="QWH151" s="86"/>
      <c r="QWI151" s="86"/>
      <c r="QWJ151" s="86"/>
      <c r="QWK151" s="86"/>
      <c r="QWL151" s="86"/>
      <c r="QWM151" s="86"/>
      <c r="QWN151" s="86"/>
      <c r="QWO151" s="86"/>
      <c r="QWP151" s="86"/>
      <c r="QWQ151" s="86"/>
      <c r="QWR151" s="86"/>
      <c r="QWS151" s="86"/>
      <c r="QWT151" s="86"/>
      <c r="QWU151" s="86"/>
      <c r="QWV151" s="86"/>
      <c r="QWW151" s="86"/>
      <c r="QWX151" s="86"/>
      <c r="QWY151" s="86"/>
      <c r="QWZ151" s="86"/>
      <c r="QXA151" s="86"/>
      <c r="QXB151" s="86"/>
      <c r="QXC151" s="86"/>
      <c r="QXD151" s="86"/>
      <c r="QXE151" s="86"/>
      <c r="QXF151" s="86"/>
      <c r="QXG151" s="86"/>
      <c r="QXH151" s="86"/>
      <c r="QXI151" s="86"/>
      <c r="QXJ151" s="86"/>
      <c r="QXK151" s="86"/>
      <c r="QXL151" s="86"/>
      <c r="QXM151" s="86"/>
      <c r="QXN151" s="86"/>
      <c r="QXO151" s="86"/>
      <c r="QXP151" s="86"/>
      <c r="QXQ151" s="86"/>
      <c r="QXR151" s="86"/>
      <c r="QXS151" s="86"/>
      <c r="QXT151" s="86"/>
      <c r="QXU151" s="86"/>
      <c r="QXV151" s="86"/>
      <c r="QXW151" s="86"/>
      <c r="QXX151" s="86"/>
      <c r="QXY151" s="86"/>
      <c r="QXZ151" s="86"/>
      <c r="QYA151" s="86"/>
      <c r="QYB151" s="86"/>
      <c r="QYC151" s="86"/>
      <c r="QYD151" s="86"/>
      <c r="QYE151" s="86"/>
      <c r="QYF151" s="86"/>
      <c r="QYG151" s="86"/>
      <c r="QYH151" s="86"/>
      <c r="QYI151" s="86"/>
      <c r="QYJ151" s="86"/>
      <c r="QYK151" s="86"/>
      <c r="QYL151" s="86"/>
      <c r="QYM151" s="86"/>
      <c r="QYN151" s="86"/>
      <c r="QYO151" s="86"/>
      <c r="QYP151" s="86"/>
      <c r="QYQ151" s="86"/>
      <c r="QYR151" s="86"/>
      <c r="QYS151" s="86"/>
      <c r="QYT151" s="86"/>
      <c r="QYU151" s="86"/>
      <c r="QYV151" s="86"/>
      <c r="QYW151" s="86"/>
      <c r="QYX151" s="86"/>
      <c r="QYY151" s="86"/>
      <c r="QYZ151" s="86"/>
      <c r="QZA151" s="86"/>
      <c r="QZB151" s="86"/>
      <c r="QZC151" s="86"/>
      <c r="QZD151" s="86"/>
      <c r="QZE151" s="86"/>
      <c r="QZF151" s="86"/>
      <c r="QZG151" s="86"/>
      <c r="QZH151" s="86"/>
      <c r="QZI151" s="86"/>
      <c r="QZJ151" s="86"/>
      <c r="QZK151" s="86"/>
      <c r="QZL151" s="86"/>
      <c r="QZM151" s="86"/>
      <c r="QZN151" s="86"/>
      <c r="QZO151" s="86"/>
      <c r="QZP151" s="86"/>
      <c r="QZQ151" s="86"/>
      <c r="QZR151" s="86"/>
      <c r="QZS151" s="86"/>
      <c r="QZT151" s="86"/>
      <c r="QZU151" s="86"/>
      <c r="QZV151" s="86"/>
      <c r="QZW151" s="86"/>
      <c r="QZX151" s="86"/>
      <c r="QZY151" s="86"/>
      <c r="QZZ151" s="86"/>
      <c r="RAA151" s="86"/>
      <c r="RAB151" s="86"/>
      <c r="RAC151" s="86"/>
      <c r="RAD151" s="86"/>
      <c r="RAE151" s="86"/>
      <c r="RAF151" s="86"/>
      <c r="RAG151" s="86"/>
      <c r="RAH151" s="86"/>
      <c r="RAI151" s="86"/>
      <c r="RAJ151" s="86"/>
      <c r="RAK151" s="86"/>
      <c r="RAL151" s="86"/>
      <c r="RAM151" s="86"/>
      <c r="RAN151" s="86"/>
      <c r="RAO151" s="86"/>
      <c r="RAP151" s="86"/>
      <c r="RAQ151" s="86"/>
      <c r="RAR151" s="86"/>
      <c r="RAS151" s="86"/>
      <c r="RAT151" s="86"/>
      <c r="RAU151" s="86"/>
      <c r="RAV151" s="86"/>
      <c r="RAW151" s="86"/>
      <c r="RAX151" s="86"/>
      <c r="RAY151" s="86"/>
      <c r="RAZ151" s="86"/>
      <c r="RBA151" s="86"/>
      <c r="RBB151" s="86"/>
      <c r="RBC151" s="86"/>
      <c r="RBD151" s="86"/>
      <c r="RBE151" s="86"/>
      <c r="RBF151" s="86"/>
      <c r="RBG151" s="86"/>
      <c r="RBH151" s="86"/>
      <c r="RBI151" s="86"/>
      <c r="RBJ151" s="86"/>
      <c r="RBK151" s="86"/>
      <c r="RBL151" s="86"/>
      <c r="RBM151" s="86"/>
      <c r="RBN151" s="86"/>
      <c r="RBO151" s="86"/>
      <c r="RBP151" s="86"/>
      <c r="RBQ151" s="86"/>
      <c r="RBR151" s="86"/>
      <c r="RBS151" s="86"/>
      <c r="RBT151" s="86"/>
      <c r="RBU151" s="86"/>
      <c r="RBV151" s="86"/>
      <c r="RBW151" s="86"/>
      <c r="RBX151" s="86"/>
      <c r="RBY151" s="86"/>
      <c r="RBZ151" s="86"/>
      <c r="RCA151" s="86"/>
      <c r="RCB151" s="86"/>
      <c r="RCC151" s="86"/>
      <c r="RCD151" s="86"/>
      <c r="RCE151" s="86"/>
      <c r="RCF151" s="86"/>
      <c r="RCG151" s="86"/>
      <c r="RCH151" s="86"/>
      <c r="RCI151" s="86"/>
      <c r="RCJ151" s="86"/>
      <c r="RCK151" s="86"/>
      <c r="RCL151" s="86"/>
      <c r="RCM151" s="86"/>
      <c r="RCN151" s="86"/>
      <c r="RCO151" s="86"/>
      <c r="RCP151" s="86"/>
      <c r="RCQ151" s="86"/>
      <c r="RCR151" s="86"/>
      <c r="RCS151" s="86"/>
      <c r="RCT151" s="86"/>
      <c r="RCU151" s="86"/>
      <c r="RCV151" s="86"/>
      <c r="RCW151" s="86"/>
      <c r="RCX151" s="86"/>
      <c r="RCY151" s="86"/>
      <c r="RCZ151" s="86"/>
      <c r="RDA151" s="86"/>
      <c r="RDB151" s="86"/>
      <c r="RDC151" s="86"/>
      <c r="RDD151" s="86"/>
      <c r="RDE151" s="86"/>
      <c r="RDF151" s="86"/>
      <c r="RDG151" s="86"/>
      <c r="RDH151" s="86"/>
      <c r="RDI151" s="86"/>
      <c r="RDJ151" s="86"/>
      <c r="RDK151" s="86"/>
      <c r="RDL151" s="86"/>
      <c r="RDM151" s="86"/>
      <c r="RDN151" s="86"/>
      <c r="RDO151" s="86"/>
      <c r="RDP151" s="86"/>
      <c r="RDQ151" s="86"/>
      <c r="RDR151" s="86"/>
      <c r="RDS151" s="86"/>
      <c r="RDZ151" s="86"/>
      <c r="REA151" s="86"/>
      <c r="REB151" s="86"/>
      <c r="REC151" s="86"/>
      <c r="RED151" s="86"/>
      <c r="REE151" s="86"/>
      <c r="REF151" s="86"/>
      <c r="REG151" s="86"/>
      <c r="REH151" s="86"/>
      <c r="REI151" s="86"/>
      <c r="REJ151" s="86"/>
      <c r="REK151" s="86"/>
      <c r="REL151" s="86"/>
      <c r="REM151" s="86"/>
      <c r="REN151" s="86"/>
      <c r="REO151" s="86"/>
      <c r="REP151" s="86"/>
      <c r="REQ151" s="86"/>
      <c r="RER151" s="86"/>
      <c r="RES151" s="86"/>
      <c r="RET151" s="86"/>
      <c r="REU151" s="86"/>
      <c r="REV151" s="86"/>
      <c r="REW151" s="86"/>
      <c r="REX151" s="86"/>
      <c r="REY151" s="86"/>
      <c r="REZ151" s="86"/>
      <c r="RFA151" s="86"/>
      <c r="RFB151" s="86"/>
      <c r="RFC151" s="86"/>
      <c r="RFD151" s="86"/>
      <c r="RFE151" s="86"/>
      <c r="RFF151" s="86"/>
      <c r="RFG151" s="86"/>
      <c r="RFH151" s="86"/>
      <c r="RFI151" s="86"/>
      <c r="RFJ151" s="86"/>
      <c r="RFK151" s="86"/>
      <c r="RFL151" s="86"/>
      <c r="RFM151" s="86"/>
      <c r="RFN151" s="86"/>
      <c r="RFO151" s="86"/>
      <c r="RFP151" s="86"/>
      <c r="RFQ151" s="86"/>
      <c r="RFR151" s="86"/>
      <c r="RFS151" s="86"/>
      <c r="RFT151" s="86"/>
      <c r="RFU151" s="86"/>
      <c r="RFV151" s="86"/>
      <c r="RFW151" s="86"/>
      <c r="RFX151" s="86"/>
      <c r="RFY151" s="86"/>
      <c r="RFZ151" s="86"/>
      <c r="RGA151" s="86"/>
      <c r="RGB151" s="86"/>
      <c r="RGC151" s="86"/>
      <c r="RGD151" s="86"/>
      <c r="RGE151" s="86"/>
      <c r="RGF151" s="86"/>
      <c r="RGG151" s="86"/>
      <c r="RGH151" s="86"/>
      <c r="RGI151" s="86"/>
      <c r="RGJ151" s="86"/>
      <c r="RGK151" s="86"/>
      <c r="RGL151" s="86"/>
      <c r="RGM151" s="86"/>
      <c r="RGN151" s="86"/>
      <c r="RGO151" s="86"/>
      <c r="RGP151" s="86"/>
      <c r="RGQ151" s="86"/>
      <c r="RGR151" s="86"/>
      <c r="RGS151" s="86"/>
      <c r="RGT151" s="86"/>
      <c r="RGU151" s="86"/>
      <c r="RGV151" s="86"/>
      <c r="RGW151" s="86"/>
      <c r="RGX151" s="86"/>
      <c r="RGY151" s="86"/>
      <c r="RGZ151" s="86"/>
      <c r="RHA151" s="86"/>
      <c r="RHB151" s="86"/>
      <c r="RHC151" s="86"/>
      <c r="RHD151" s="86"/>
      <c r="RHE151" s="86"/>
      <c r="RHF151" s="86"/>
      <c r="RHG151" s="86"/>
      <c r="RHH151" s="86"/>
      <c r="RHI151" s="86"/>
      <c r="RHJ151" s="86"/>
      <c r="RHK151" s="86"/>
      <c r="RHL151" s="86"/>
      <c r="RHM151" s="86"/>
      <c r="RHN151" s="86"/>
      <c r="RHO151" s="86"/>
      <c r="RHP151" s="86"/>
      <c r="RHQ151" s="86"/>
      <c r="RHR151" s="86"/>
      <c r="RHS151" s="86"/>
      <c r="RHT151" s="86"/>
      <c r="RHU151" s="86"/>
      <c r="RHV151" s="86"/>
      <c r="RHW151" s="86"/>
      <c r="RHX151" s="86"/>
      <c r="RHY151" s="86"/>
      <c r="RHZ151" s="86"/>
      <c r="RIA151" s="86"/>
      <c r="RIB151" s="86"/>
      <c r="RIC151" s="86"/>
      <c r="RID151" s="86"/>
      <c r="RIE151" s="86"/>
      <c r="RIF151" s="86"/>
      <c r="RIG151" s="86"/>
      <c r="RIH151" s="86"/>
      <c r="RII151" s="86"/>
      <c r="RIJ151" s="86"/>
      <c r="RIK151" s="86"/>
      <c r="RIL151" s="86"/>
      <c r="RIM151" s="86"/>
      <c r="RIN151" s="86"/>
      <c r="RIO151" s="86"/>
      <c r="RIP151" s="86"/>
      <c r="RIQ151" s="86"/>
      <c r="RIR151" s="86"/>
      <c r="RIS151" s="86"/>
      <c r="RIT151" s="86"/>
      <c r="RIU151" s="86"/>
      <c r="RIV151" s="86"/>
      <c r="RIW151" s="86"/>
      <c r="RIX151" s="86"/>
      <c r="RIY151" s="86"/>
      <c r="RIZ151" s="86"/>
      <c r="RJA151" s="86"/>
      <c r="RJB151" s="86"/>
      <c r="RJC151" s="86"/>
      <c r="RJD151" s="86"/>
      <c r="RJE151" s="86"/>
      <c r="RJF151" s="86"/>
      <c r="RJG151" s="86"/>
      <c r="RJH151" s="86"/>
      <c r="RJI151" s="86"/>
      <c r="RJJ151" s="86"/>
      <c r="RJK151" s="86"/>
      <c r="RJL151" s="86"/>
      <c r="RJM151" s="86"/>
      <c r="RJN151" s="86"/>
      <c r="RJO151" s="86"/>
      <c r="RJP151" s="86"/>
      <c r="RJQ151" s="86"/>
      <c r="RJR151" s="86"/>
      <c r="RJS151" s="86"/>
      <c r="RJT151" s="86"/>
      <c r="RJU151" s="86"/>
      <c r="RJV151" s="86"/>
      <c r="RJW151" s="86"/>
      <c r="RJX151" s="86"/>
      <c r="RJY151" s="86"/>
      <c r="RJZ151" s="86"/>
      <c r="RKA151" s="86"/>
      <c r="RKB151" s="86"/>
      <c r="RKC151" s="86"/>
      <c r="RKD151" s="86"/>
      <c r="RKE151" s="86"/>
      <c r="RKF151" s="86"/>
      <c r="RKG151" s="86"/>
      <c r="RKH151" s="86"/>
      <c r="RKI151" s="86"/>
      <c r="RKJ151" s="86"/>
      <c r="RKK151" s="86"/>
      <c r="RKL151" s="86"/>
      <c r="RKM151" s="86"/>
      <c r="RKN151" s="86"/>
      <c r="RKO151" s="86"/>
      <c r="RKP151" s="86"/>
      <c r="RKQ151" s="86"/>
      <c r="RKR151" s="86"/>
      <c r="RKS151" s="86"/>
      <c r="RKT151" s="86"/>
      <c r="RKU151" s="86"/>
      <c r="RKV151" s="86"/>
      <c r="RKW151" s="86"/>
      <c r="RKX151" s="86"/>
      <c r="RKY151" s="86"/>
      <c r="RKZ151" s="86"/>
      <c r="RLA151" s="86"/>
      <c r="RLB151" s="86"/>
      <c r="RLC151" s="86"/>
      <c r="RLD151" s="86"/>
      <c r="RLE151" s="86"/>
      <c r="RLF151" s="86"/>
      <c r="RLG151" s="86"/>
      <c r="RLH151" s="86"/>
      <c r="RLI151" s="86"/>
      <c r="RLJ151" s="86"/>
      <c r="RLK151" s="86"/>
      <c r="RLL151" s="86"/>
      <c r="RLM151" s="86"/>
      <c r="RLN151" s="86"/>
      <c r="RLO151" s="86"/>
      <c r="RLP151" s="86"/>
      <c r="RLQ151" s="86"/>
      <c r="RLR151" s="86"/>
      <c r="RLS151" s="86"/>
      <c r="RLT151" s="86"/>
      <c r="RLU151" s="86"/>
      <c r="RLV151" s="86"/>
      <c r="RLW151" s="86"/>
      <c r="RLX151" s="86"/>
      <c r="RLY151" s="86"/>
      <c r="RLZ151" s="86"/>
      <c r="RMA151" s="86"/>
      <c r="RMB151" s="86"/>
      <c r="RMC151" s="86"/>
      <c r="RMD151" s="86"/>
      <c r="RME151" s="86"/>
      <c r="RMF151" s="86"/>
      <c r="RMG151" s="86"/>
      <c r="RMH151" s="86"/>
      <c r="RMI151" s="86"/>
      <c r="RMJ151" s="86"/>
      <c r="RMK151" s="86"/>
      <c r="RML151" s="86"/>
      <c r="RMM151" s="86"/>
      <c r="RMN151" s="86"/>
      <c r="RMO151" s="86"/>
      <c r="RMP151" s="86"/>
      <c r="RMQ151" s="86"/>
      <c r="RMR151" s="86"/>
      <c r="RMS151" s="86"/>
      <c r="RMT151" s="86"/>
      <c r="RMU151" s="86"/>
      <c r="RMV151" s="86"/>
      <c r="RMW151" s="86"/>
      <c r="RMX151" s="86"/>
      <c r="RMY151" s="86"/>
      <c r="RMZ151" s="86"/>
      <c r="RNA151" s="86"/>
      <c r="RNB151" s="86"/>
      <c r="RNC151" s="86"/>
      <c r="RND151" s="86"/>
      <c r="RNE151" s="86"/>
      <c r="RNF151" s="86"/>
      <c r="RNG151" s="86"/>
      <c r="RNH151" s="86"/>
      <c r="RNI151" s="86"/>
      <c r="RNJ151" s="86"/>
      <c r="RNK151" s="86"/>
      <c r="RNL151" s="86"/>
      <c r="RNM151" s="86"/>
      <c r="RNN151" s="86"/>
      <c r="RNO151" s="86"/>
      <c r="RNV151" s="86"/>
      <c r="RNW151" s="86"/>
      <c r="RNX151" s="86"/>
      <c r="RNY151" s="86"/>
      <c r="RNZ151" s="86"/>
      <c r="ROA151" s="86"/>
      <c r="ROB151" s="86"/>
      <c r="ROC151" s="86"/>
      <c r="ROD151" s="86"/>
      <c r="ROE151" s="86"/>
      <c r="ROF151" s="86"/>
      <c r="ROG151" s="86"/>
      <c r="ROH151" s="86"/>
      <c r="ROI151" s="86"/>
      <c r="ROJ151" s="86"/>
      <c r="ROK151" s="86"/>
      <c r="ROL151" s="86"/>
      <c r="ROM151" s="86"/>
      <c r="RON151" s="86"/>
      <c r="ROO151" s="86"/>
      <c r="ROP151" s="86"/>
      <c r="ROQ151" s="86"/>
      <c r="ROR151" s="86"/>
      <c r="ROS151" s="86"/>
      <c r="ROT151" s="86"/>
      <c r="ROU151" s="86"/>
      <c r="ROV151" s="86"/>
      <c r="ROW151" s="86"/>
      <c r="ROX151" s="86"/>
      <c r="ROY151" s="86"/>
      <c r="ROZ151" s="86"/>
      <c r="RPA151" s="86"/>
      <c r="RPB151" s="86"/>
      <c r="RPC151" s="86"/>
      <c r="RPD151" s="86"/>
      <c r="RPE151" s="86"/>
      <c r="RPF151" s="86"/>
      <c r="RPG151" s="86"/>
      <c r="RPH151" s="86"/>
      <c r="RPI151" s="86"/>
      <c r="RPJ151" s="86"/>
      <c r="RPK151" s="86"/>
      <c r="RPL151" s="86"/>
      <c r="RPM151" s="86"/>
      <c r="RPN151" s="86"/>
      <c r="RPO151" s="86"/>
      <c r="RPP151" s="86"/>
      <c r="RPQ151" s="86"/>
      <c r="RPR151" s="86"/>
      <c r="RPS151" s="86"/>
      <c r="RPT151" s="86"/>
      <c r="RPU151" s="86"/>
      <c r="RPV151" s="86"/>
      <c r="RPW151" s="86"/>
      <c r="RPX151" s="86"/>
      <c r="RPY151" s="86"/>
      <c r="RPZ151" s="86"/>
      <c r="RQA151" s="86"/>
      <c r="RQB151" s="86"/>
      <c r="RQC151" s="86"/>
      <c r="RQD151" s="86"/>
      <c r="RQE151" s="86"/>
      <c r="RQF151" s="86"/>
      <c r="RQG151" s="86"/>
      <c r="RQH151" s="86"/>
      <c r="RQI151" s="86"/>
      <c r="RQJ151" s="86"/>
      <c r="RQK151" s="86"/>
      <c r="RQL151" s="86"/>
      <c r="RQM151" s="86"/>
      <c r="RQN151" s="86"/>
      <c r="RQO151" s="86"/>
      <c r="RQP151" s="86"/>
      <c r="RQQ151" s="86"/>
      <c r="RQR151" s="86"/>
      <c r="RQS151" s="86"/>
      <c r="RQT151" s="86"/>
      <c r="RQU151" s="86"/>
      <c r="RQV151" s="86"/>
      <c r="RQW151" s="86"/>
      <c r="RQX151" s="86"/>
      <c r="RQY151" s="86"/>
      <c r="RQZ151" s="86"/>
      <c r="RRA151" s="86"/>
      <c r="RRB151" s="86"/>
      <c r="RRC151" s="86"/>
      <c r="RRD151" s="86"/>
      <c r="RRE151" s="86"/>
      <c r="RRF151" s="86"/>
      <c r="RRG151" s="86"/>
      <c r="RRH151" s="86"/>
      <c r="RRI151" s="86"/>
      <c r="RRJ151" s="86"/>
      <c r="RRK151" s="86"/>
      <c r="RRL151" s="86"/>
      <c r="RRM151" s="86"/>
      <c r="RRN151" s="86"/>
      <c r="RRO151" s="86"/>
      <c r="RRP151" s="86"/>
      <c r="RRQ151" s="86"/>
      <c r="RRR151" s="86"/>
      <c r="RRS151" s="86"/>
      <c r="RRT151" s="86"/>
      <c r="RRU151" s="86"/>
      <c r="RRV151" s="86"/>
      <c r="RRW151" s="86"/>
      <c r="RRX151" s="86"/>
      <c r="RRY151" s="86"/>
      <c r="RRZ151" s="86"/>
      <c r="RSA151" s="86"/>
      <c r="RSB151" s="86"/>
      <c r="RSC151" s="86"/>
      <c r="RSD151" s="86"/>
      <c r="RSE151" s="86"/>
      <c r="RSF151" s="86"/>
      <c r="RSG151" s="86"/>
      <c r="RSH151" s="86"/>
      <c r="RSI151" s="86"/>
      <c r="RSJ151" s="86"/>
      <c r="RSK151" s="86"/>
      <c r="RSL151" s="86"/>
      <c r="RSM151" s="86"/>
      <c r="RSN151" s="86"/>
      <c r="RSO151" s="86"/>
      <c r="RSP151" s="86"/>
      <c r="RSQ151" s="86"/>
      <c r="RSR151" s="86"/>
      <c r="RSS151" s="86"/>
      <c r="RST151" s="86"/>
      <c r="RSU151" s="86"/>
      <c r="RSV151" s="86"/>
      <c r="RSW151" s="86"/>
      <c r="RSX151" s="86"/>
      <c r="RSY151" s="86"/>
      <c r="RSZ151" s="86"/>
      <c r="RTA151" s="86"/>
      <c r="RTB151" s="86"/>
      <c r="RTC151" s="86"/>
      <c r="RTD151" s="86"/>
      <c r="RTE151" s="86"/>
      <c r="RTF151" s="86"/>
      <c r="RTG151" s="86"/>
      <c r="RTH151" s="86"/>
      <c r="RTI151" s="86"/>
      <c r="RTJ151" s="86"/>
      <c r="RTK151" s="86"/>
      <c r="RTL151" s="86"/>
      <c r="RTM151" s="86"/>
      <c r="RTN151" s="86"/>
      <c r="RTO151" s="86"/>
      <c r="RTP151" s="86"/>
      <c r="RTQ151" s="86"/>
      <c r="RTR151" s="86"/>
      <c r="RTS151" s="86"/>
      <c r="RTT151" s="86"/>
      <c r="RTU151" s="86"/>
      <c r="RTV151" s="86"/>
      <c r="RTW151" s="86"/>
      <c r="RTX151" s="86"/>
      <c r="RTY151" s="86"/>
      <c r="RTZ151" s="86"/>
      <c r="RUA151" s="86"/>
      <c r="RUB151" s="86"/>
      <c r="RUC151" s="86"/>
      <c r="RUD151" s="86"/>
      <c r="RUE151" s="86"/>
      <c r="RUF151" s="86"/>
      <c r="RUG151" s="86"/>
      <c r="RUH151" s="86"/>
      <c r="RUI151" s="86"/>
      <c r="RUJ151" s="86"/>
      <c r="RUK151" s="86"/>
      <c r="RUL151" s="86"/>
      <c r="RUM151" s="86"/>
      <c r="RUN151" s="86"/>
      <c r="RUO151" s="86"/>
      <c r="RUP151" s="86"/>
      <c r="RUQ151" s="86"/>
      <c r="RUR151" s="86"/>
      <c r="RUS151" s="86"/>
      <c r="RUT151" s="86"/>
      <c r="RUU151" s="86"/>
      <c r="RUV151" s="86"/>
      <c r="RUW151" s="86"/>
      <c r="RUX151" s="86"/>
      <c r="RUY151" s="86"/>
      <c r="RUZ151" s="86"/>
      <c r="RVA151" s="86"/>
      <c r="RVB151" s="86"/>
      <c r="RVC151" s="86"/>
      <c r="RVD151" s="86"/>
      <c r="RVE151" s="86"/>
      <c r="RVF151" s="86"/>
      <c r="RVG151" s="86"/>
      <c r="RVH151" s="86"/>
      <c r="RVI151" s="86"/>
      <c r="RVJ151" s="86"/>
      <c r="RVK151" s="86"/>
      <c r="RVL151" s="86"/>
      <c r="RVM151" s="86"/>
      <c r="RVN151" s="86"/>
      <c r="RVO151" s="86"/>
      <c r="RVP151" s="86"/>
      <c r="RVQ151" s="86"/>
      <c r="RVR151" s="86"/>
      <c r="RVS151" s="86"/>
      <c r="RVT151" s="86"/>
      <c r="RVU151" s="86"/>
      <c r="RVV151" s="86"/>
      <c r="RVW151" s="86"/>
      <c r="RVX151" s="86"/>
      <c r="RVY151" s="86"/>
      <c r="RVZ151" s="86"/>
      <c r="RWA151" s="86"/>
      <c r="RWB151" s="86"/>
      <c r="RWC151" s="86"/>
      <c r="RWD151" s="86"/>
      <c r="RWE151" s="86"/>
      <c r="RWF151" s="86"/>
      <c r="RWG151" s="86"/>
      <c r="RWH151" s="86"/>
      <c r="RWI151" s="86"/>
      <c r="RWJ151" s="86"/>
      <c r="RWK151" s="86"/>
      <c r="RWL151" s="86"/>
      <c r="RWM151" s="86"/>
      <c r="RWN151" s="86"/>
      <c r="RWO151" s="86"/>
      <c r="RWP151" s="86"/>
      <c r="RWQ151" s="86"/>
      <c r="RWR151" s="86"/>
      <c r="RWS151" s="86"/>
      <c r="RWT151" s="86"/>
      <c r="RWU151" s="86"/>
      <c r="RWV151" s="86"/>
      <c r="RWW151" s="86"/>
      <c r="RWX151" s="86"/>
      <c r="RWY151" s="86"/>
      <c r="RWZ151" s="86"/>
      <c r="RXA151" s="86"/>
      <c r="RXB151" s="86"/>
      <c r="RXC151" s="86"/>
      <c r="RXD151" s="86"/>
      <c r="RXE151" s="86"/>
      <c r="RXF151" s="86"/>
      <c r="RXG151" s="86"/>
      <c r="RXH151" s="86"/>
      <c r="RXI151" s="86"/>
      <c r="RXJ151" s="86"/>
      <c r="RXK151" s="86"/>
      <c r="RXR151" s="86"/>
      <c r="RXS151" s="86"/>
      <c r="RXT151" s="86"/>
      <c r="RXU151" s="86"/>
      <c r="RXV151" s="86"/>
      <c r="RXW151" s="86"/>
      <c r="RXX151" s="86"/>
      <c r="RXY151" s="86"/>
      <c r="RXZ151" s="86"/>
      <c r="RYA151" s="86"/>
      <c r="RYB151" s="86"/>
      <c r="RYC151" s="86"/>
      <c r="RYD151" s="86"/>
      <c r="RYE151" s="86"/>
      <c r="RYF151" s="86"/>
      <c r="RYG151" s="86"/>
      <c r="RYH151" s="86"/>
      <c r="RYI151" s="86"/>
      <c r="RYJ151" s="86"/>
      <c r="RYK151" s="86"/>
      <c r="RYL151" s="86"/>
      <c r="RYM151" s="86"/>
      <c r="RYN151" s="86"/>
      <c r="RYO151" s="86"/>
      <c r="RYP151" s="86"/>
      <c r="RYQ151" s="86"/>
      <c r="RYR151" s="86"/>
      <c r="RYS151" s="86"/>
      <c r="RYT151" s="86"/>
      <c r="RYU151" s="86"/>
      <c r="RYV151" s="86"/>
      <c r="RYW151" s="86"/>
      <c r="RYX151" s="86"/>
      <c r="RYY151" s="86"/>
      <c r="RYZ151" s="86"/>
      <c r="RZA151" s="86"/>
      <c r="RZB151" s="86"/>
      <c r="RZC151" s="86"/>
      <c r="RZD151" s="86"/>
      <c r="RZE151" s="86"/>
      <c r="RZF151" s="86"/>
      <c r="RZG151" s="86"/>
      <c r="RZH151" s="86"/>
      <c r="RZI151" s="86"/>
      <c r="RZJ151" s="86"/>
      <c r="RZK151" s="86"/>
      <c r="RZL151" s="86"/>
      <c r="RZM151" s="86"/>
      <c r="RZN151" s="86"/>
      <c r="RZO151" s="86"/>
      <c r="RZP151" s="86"/>
      <c r="RZQ151" s="86"/>
      <c r="RZR151" s="86"/>
      <c r="RZS151" s="86"/>
      <c r="RZT151" s="86"/>
      <c r="RZU151" s="86"/>
      <c r="RZV151" s="86"/>
      <c r="RZW151" s="86"/>
      <c r="RZX151" s="86"/>
      <c r="RZY151" s="86"/>
      <c r="RZZ151" s="86"/>
      <c r="SAA151" s="86"/>
      <c r="SAB151" s="86"/>
      <c r="SAC151" s="86"/>
      <c r="SAD151" s="86"/>
      <c r="SAE151" s="86"/>
      <c r="SAF151" s="86"/>
      <c r="SAG151" s="86"/>
      <c r="SAH151" s="86"/>
      <c r="SAI151" s="86"/>
      <c r="SAJ151" s="86"/>
      <c r="SAK151" s="86"/>
      <c r="SAL151" s="86"/>
      <c r="SAM151" s="86"/>
      <c r="SAN151" s="86"/>
      <c r="SAO151" s="86"/>
      <c r="SAP151" s="86"/>
      <c r="SAQ151" s="86"/>
      <c r="SAR151" s="86"/>
      <c r="SAS151" s="86"/>
      <c r="SAT151" s="86"/>
      <c r="SAU151" s="86"/>
      <c r="SAV151" s="86"/>
      <c r="SAW151" s="86"/>
      <c r="SAX151" s="86"/>
      <c r="SAY151" s="86"/>
      <c r="SAZ151" s="86"/>
      <c r="SBA151" s="86"/>
      <c r="SBB151" s="86"/>
      <c r="SBC151" s="86"/>
      <c r="SBD151" s="86"/>
      <c r="SBE151" s="86"/>
      <c r="SBF151" s="86"/>
      <c r="SBG151" s="86"/>
      <c r="SBH151" s="86"/>
      <c r="SBI151" s="86"/>
      <c r="SBJ151" s="86"/>
      <c r="SBK151" s="86"/>
      <c r="SBL151" s="86"/>
      <c r="SBM151" s="86"/>
      <c r="SBN151" s="86"/>
      <c r="SBO151" s="86"/>
      <c r="SBP151" s="86"/>
      <c r="SBQ151" s="86"/>
      <c r="SBR151" s="86"/>
      <c r="SBS151" s="86"/>
      <c r="SBT151" s="86"/>
      <c r="SBU151" s="86"/>
      <c r="SBV151" s="86"/>
      <c r="SBW151" s="86"/>
      <c r="SBX151" s="86"/>
      <c r="SBY151" s="86"/>
      <c r="SBZ151" s="86"/>
      <c r="SCA151" s="86"/>
      <c r="SCB151" s="86"/>
      <c r="SCC151" s="86"/>
      <c r="SCD151" s="86"/>
      <c r="SCE151" s="86"/>
      <c r="SCF151" s="86"/>
      <c r="SCG151" s="86"/>
      <c r="SCH151" s="86"/>
      <c r="SCI151" s="86"/>
      <c r="SCJ151" s="86"/>
      <c r="SCK151" s="86"/>
      <c r="SCL151" s="86"/>
      <c r="SCM151" s="86"/>
      <c r="SCN151" s="86"/>
      <c r="SCO151" s="86"/>
      <c r="SCP151" s="86"/>
      <c r="SCQ151" s="86"/>
      <c r="SCR151" s="86"/>
      <c r="SCS151" s="86"/>
      <c r="SCT151" s="86"/>
      <c r="SCU151" s="86"/>
      <c r="SCV151" s="86"/>
      <c r="SCW151" s="86"/>
      <c r="SCX151" s="86"/>
      <c r="SCY151" s="86"/>
      <c r="SCZ151" s="86"/>
      <c r="SDA151" s="86"/>
      <c r="SDB151" s="86"/>
      <c r="SDC151" s="86"/>
      <c r="SDD151" s="86"/>
      <c r="SDE151" s="86"/>
      <c r="SDF151" s="86"/>
      <c r="SDG151" s="86"/>
      <c r="SDH151" s="86"/>
      <c r="SDI151" s="86"/>
      <c r="SDJ151" s="86"/>
      <c r="SDK151" s="86"/>
      <c r="SDL151" s="86"/>
      <c r="SDM151" s="86"/>
      <c r="SDN151" s="86"/>
      <c r="SDO151" s="86"/>
      <c r="SDP151" s="86"/>
      <c r="SDQ151" s="86"/>
      <c r="SDR151" s="86"/>
      <c r="SDS151" s="86"/>
      <c r="SDT151" s="86"/>
      <c r="SDU151" s="86"/>
      <c r="SDV151" s="86"/>
      <c r="SDW151" s="86"/>
      <c r="SDX151" s="86"/>
      <c r="SDY151" s="86"/>
      <c r="SDZ151" s="86"/>
      <c r="SEA151" s="86"/>
      <c r="SEB151" s="86"/>
      <c r="SEC151" s="86"/>
      <c r="SED151" s="86"/>
      <c r="SEE151" s="86"/>
      <c r="SEF151" s="86"/>
      <c r="SEG151" s="86"/>
      <c r="SEH151" s="86"/>
      <c r="SEI151" s="86"/>
      <c r="SEJ151" s="86"/>
      <c r="SEK151" s="86"/>
      <c r="SEL151" s="86"/>
      <c r="SEM151" s="86"/>
      <c r="SEN151" s="86"/>
      <c r="SEO151" s="86"/>
      <c r="SEP151" s="86"/>
      <c r="SEQ151" s="86"/>
      <c r="SER151" s="86"/>
      <c r="SES151" s="86"/>
      <c r="SET151" s="86"/>
      <c r="SEU151" s="86"/>
      <c r="SEV151" s="86"/>
      <c r="SEW151" s="86"/>
      <c r="SEX151" s="86"/>
      <c r="SEY151" s="86"/>
      <c r="SEZ151" s="86"/>
      <c r="SFA151" s="86"/>
      <c r="SFB151" s="86"/>
      <c r="SFC151" s="86"/>
      <c r="SFD151" s="86"/>
      <c r="SFE151" s="86"/>
      <c r="SFF151" s="86"/>
      <c r="SFG151" s="86"/>
      <c r="SFH151" s="86"/>
      <c r="SFI151" s="86"/>
      <c r="SFJ151" s="86"/>
      <c r="SFK151" s="86"/>
      <c r="SFL151" s="86"/>
      <c r="SFM151" s="86"/>
      <c r="SFN151" s="86"/>
      <c r="SFO151" s="86"/>
      <c r="SFP151" s="86"/>
      <c r="SFQ151" s="86"/>
      <c r="SFR151" s="86"/>
      <c r="SFS151" s="86"/>
      <c r="SFT151" s="86"/>
      <c r="SFU151" s="86"/>
      <c r="SFV151" s="86"/>
      <c r="SFW151" s="86"/>
      <c r="SFX151" s="86"/>
      <c r="SFY151" s="86"/>
      <c r="SFZ151" s="86"/>
      <c r="SGA151" s="86"/>
      <c r="SGB151" s="86"/>
      <c r="SGC151" s="86"/>
      <c r="SGD151" s="86"/>
      <c r="SGE151" s="86"/>
      <c r="SGF151" s="86"/>
      <c r="SGG151" s="86"/>
      <c r="SGH151" s="86"/>
      <c r="SGI151" s="86"/>
      <c r="SGJ151" s="86"/>
      <c r="SGK151" s="86"/>
      <c r="SGL151" s="86"/>
      <c r="SGM151" s="86"/>
      <c r="SGN151" s="86"/>
      <c r="SGO151" s="86"/>
      <c r="SGP151" s="86"/>
      <c r="SGQ151" s="86"/>
      <c r="SGR151" s="86"/>
      <c r="SGS151" s="86"/>
      <c r="SGT151" s="86"/>
      <c r="SGU151" s="86"/>
      <c r="SGV151" s="86"/>
      <c r="SGW151" s="86"/>
      <c r="SGX151" s="86"/>
      <c r="SGY151" s="86"/>
      <c r="SGZ151" s="86"/>
      <c r="SHA151" s="86"/>
      <c r="SHB151" s="86"/>
      <c r="SHC151" s="86"/>
      <c r="SHD151" s="86"/>
      <c r="SHE151" s="86"/>
      <c r="SHF151" s="86"/>
      <c r="SHG151" s="86"/>
      <c r="SHN151" s="86"/>
      <c r="SHO151" s="86"/>
      <c r="SHP151" s="86"/>
      <c r="SHQ151" s="86"/>
      <c r="SHR151" s="86"/>
      <c r="SHS151" s="86"/>
      <c r="SHT151" s="86"/>
      <c r="SHU151" s="86"/>
      <c r="SHV151" s="86"/>
      <c r="SHW151" s="86"/>
      <c r="SHX151" s="86"/>
      <c r="SHY151" s="86"/>
      <c r="SHZ151" s="86"/>
      <c r="SIA151" s="86"/>
      <c r="SIB151" s="86"/>
      <c r="SIC151" s="86"/>
      <c r="SID151" s="86"/>
      <c r="SIE151" s="86"/>
      <c r="SIF151" s="86"/>
      <c r="SIG151" s="86"/>
      <c r="SIH151" s="86"/>
      <c r="SII151" s="86"/>
      <c r="SIJ151" s="86"/>
      <c r="SIK151" s="86"/>
      <c r="SIL151" s="86"/>
      <c r="SIM151" s="86"/>
      <c r="SIN151" s="86"/>
      <c r="SIO151" s="86"/>
      <c r="SIP151" s="86"/>
      <c r="SIQ151" s="86"/>
      <c r="SIR151" s="86"/>
      <c r="SIS151" s="86"/>
      <c r="SIT151" s="86"/>
      <c r="SIU151" s="86"/>
      <c r="SIV151" s="86"/>
      <c r="SIW151" s="86"/>
      <c r="SIX151" s="86"/>
      <c r="SIY151" s="86"/>
      <c r="SIZ151" s="86"/>
      <c r="SJA151" s="86"/>
      <c r="SJB151" s="86"/>
      <c r="SJC151" s="86"/>
      <c r="SJD151" s="86"/>
      <c r="SJE151" s="86"/>
      <c r="SJF151" s="86"/>
      <c r="SJG151" s="86"/>
      <c r="SJH151" s="86"/>
      <c r="SJI151" s="86"/>
      <c r="SJJ151" s="86"/>
      <c r="SJK151" s="86"/>
      <c r="SJL151" s="86"/>
      <c r="SJM151" s="86"/>
      <c r="SJN151" s="86"/>
      <c r="SJO151" s="86"/>
      <c r="SJP151" s="86"/>
      <c r="SJQ151" s="86"/>
      <c r="SJR151" s="86"/>
      <c r="SJS151" s="86"/>
      <c r="SJT151" s="86"/>
      <c r="SJU151" s="86"/>
      <c r="SJV151" s="86"/>
      <c r="SJW151" s="86"/>
      <c r="SJX151" s="86"/>
      <c r="SJY151" s="86"/>
      <c r="SJZ151" s="86"/>
      <c r="SKA151" s="86"/>
      <c r="SKB151" s="86"/>
      <c r="SKC151" s="86"/>
      <c r="SKD151" s="86"/>
      <c r="SKE151" s="86"/>
      <c r="SKF151" s="86"/>
      <c r="SKG151" s="86"/>
      <c r="SKH151" s="86"/>
      <c r="SKI151" s="86"/>
      <c r="SKJ151" s="86"/>
      <c r="SKK151" s="86"/>
      <c r="SKL151" s="86"/>
      <c r="SKM151" s="86"/>
      <c r="SKN151" s="86"/>
      <c r="SKO151" s="86"/>
      <c r="SKP151" s="86"/>
      <c r="SKQ151" s="86"/>
      <c r="SKR151" s="86"/>
      <c r="SKS151" s="86"/>
      <c r="SKT151" s="86"/>
      <c r="SKU151" s="86"/>
      <c r="SKV151" s="86"/>
      <c r="SKW151" s="86"/>
      <c r="SKX151" s="86"/>
      <c r="SKY151" s="86"/>
      <c r="SKZ151" s="86"/>
      <c r="SLA151" s="86"/>
      <c r="SLB151" s="86"/>
      <c r="SLC151" s="86"/>
      <c r="SLD151" s="86"/>
      <c r="SLE151" s="86"/>
      <c r="SLF151" s="86"/>
      <c r="SLG151" s="86"/>
      <c r="SLH151" s="86"/>
      <c r="SLI151" s="86"/>
      <c r="SLJ151" s="86"/>
      <c r="SLK151" s="86"/>
      <c r="SLL151" s="86"/>
      <c r="SLM151" s="86"/>
      <c r="SLN151" s="86"/>
      <c r="SLO151" s="86"/>
      <c r="SLP151" s="86"/>
      <c r="SLQ151" s="86"/>
      <c r="SLR151" s="86"/>
      <c r="SLS151" s="86"/>
      <c r="SLT151" s="86"/>
      <c r="SLU151" s="86"/>
      <c r="SLV151" s="86"/>
      <c r="SLW151" s="86"/>
      <c r="SLX151" s="86"/>
      <c r="SLY151" s="86"/>
      <c r="SLZ151" s="86"/>
      <c r="SMA151" s="86"/>
      <c r="SMB151" s="86"/>
      <c r="SMC151" s="86"/>
      <c r="SMD151" s="86"/>
      <c r="SME151" s="86"/>
      <c r="SMF151" s="86"/>
      <c r="SMG151" s="86"/>
      <c r="SMH151" s="86"/>
      <c r="SMI151" s="86"/>
      <c r="SMJ151" s="86"/>
      <c r="SMK151" s="86"/>
      <c r="SML151" s="86"/>
      <c r="SMM151" s="86"/>
      <c r="SMN151" s="86"/>
      <c r="SMO151" s="86"/>
      <c r="SMP151" s="86"/>
      <c r="SMQ151" s="86"/>
      <c r="SMR151" s="86"/>
      <c r="SMS151" s="86"/>
      <c r="SMT151" s="86"/>
      <c r="SMU151" s="86"/>
      <c r="SMV151" s="86"/>
      <c r="SMW151" s="86"/>
      <c r="SMX151" s="86"/>
      <c r="SMY151" s="86"/>
      <c r="SMZ151" s="86"/>
      <c r="SNA151" s="86"/>
      <c r="SNB151" s="86"/>
      <c r="SNC151" s="86"/>
      <c r="SND151" s="86"/>
      <c r="SNE151" s="86"/>
      <c r="SNF151" s="86"/>
      <c r="SNG151" s="86"/>
      <c r="SNH151" s="86"/>
      <c r="SNI151" s="86"/>
      <c r="SNJ151" s="86"/>
      <c r="SNK151" s="86"/>
      <c r="SNL151" s="86"/>
      <c r="SNM151" s="86"/>
      <c r="SNN151" s="86"/>
      <c r="SNO151" s="86"/>
      <c r="SNP151" s="86"/>
      <c r="SNQ151" s="86"/>
      <c r="SNR151" s="86"/>
      <c r="SNS151" s="86"/>
      <c r="SNT151" s="86"/>
      <c r="SNU151" s="86"/>
      <c r="SNV151" s="86"/>
      <c r="SNW151" s="86"/>
      <c r="SNX151" s="86"/>
      <c r="SNY151" s="86"/>
      <c r="SNZ151" s="86"/>
      <c r="SOA151" s="86"/>
      <c r="SOB151" s="86"/>
      <c r="SOC151" s="86"/>
      <c r="SOD151" s="86"/>
      <c r="SOE151" s="86"/>
      <c r="SOF151" s="86"/>
      <c r="SOG151" s="86"/>
      <c r="SOH151" s="86"/>
      <c r="SOI151" s="86"/>
      <c r="SOJ151" s="86"/>
      <c r="SOK151" s="86"/>
      <c r="SOL151" s="86"/>
      <c r="SOM151" s="86"/>
      <c r="SON151" s="86"/>
      <c r="SOO151" s="86"/>
      <c r="SOP151" s="86"/>
      <c r="SOQ151" s="86"/>
      <c r="SOR151" s="86"/>
      <c r="SOS151" s="86"/>
      <c r="SOT151" s="86"/>
      <c r="SOU151" s="86"/>
      <c r="SOV151" s="86"/>
      <c r="SOW151" s="86"/>
      <c r="SOX151" s="86"/>
      <c r="SOY151" s="86"/>
      <c r="SOZ151" s="86"/>
      <c r="SPA151" s="86"/>
      <c r="SPB151" s="86"/>
      <c r="SPC151" s="86"/>
      <c r="SPD151" s="86"/>
      <c r="SPE151" s="86"/>
      <c r="SPF151" s="86"/>
      <c r="SPG151" s="86"/>
      <c r="SPH151" s="86"/>
      <c r="SPI151" s="86"/>
      <c r="SPJ151" s="86"/>
      <c r="SPK151" s="86"/>
      <c r="SPL151" s="86"/>
      <c r="SPM151" s="86"/>
      <c r="SPN151" s="86"/>
      <c r="SPO151" s="86"/>
      <c r="SPP151" s="86"/>
      <c r="SPQ151" s="86"/>
      <c r="SPR151" s="86"/>
      <c r="SPS151" s="86"/>
      <c r="SPT151" s="86"/>
      <c r="SPU151" s="86"/>
      <c r="SPV151" s="86"/>
      <c r="SPW151" s="86"/>
      <c r="SPX151" s="86"/>
      <c r="SPY151" s="86"/>
      <c r="SPZ151" s="86"/>
      <c r="SQA151" s="86"/>
      <c r="SQB151" s="86"/>
      <c r="SQC151" s="86"/>
      <c r="SQD151" s="86"/>
      <c r="SQE151" s="86"/>
      <c r="SQF151" s="86"/>
      <c r="SQG151" s="86"/>
      <c r="SQH151" s="86"/>
      <c r="SQI151" s="86"/>
      <c r="SQJ151" s="86"/>
      <c r="SQK151" s="86"/>
      <c r="SQL151" s="86"/>
      <c r="SQM151" s="86"/>
      <c r="SQN151" s="86"/>
      <c r="SQO151" s="86"/>
      <c r="SQP151" s="86"/>
      <c r="SQQ151" s="86"/>
      <c r="SQR151" s="86"/>
      <c r="SQS151" s="86"/>
      <c r="SQT151" s="86"/>
      <c r="SQU151" s="86"/>
      <c r="SQV151" s="86"/>
      <c r="SQW151" s="86"/>
      <c r="SQX151" s="86"/>
      <c r="SQY151" s="86"/>
      <c r="SQZ151" s="86"/>
      <c r="SRA151" s="86"/>
      <c r="SRB151" s="86"/>
      <c r="SRC151" s="86"/>
      <c r="SRJ151" s="86"/>
      <c r="SRK151" s="86"/>
      <c r="SRL151" s="86"/>
      <c r="SRM151" s="86"/>
      <c r="SRN151" s="86"/>
      <c r="SRO151" s="86"/>
      <c r="SRP151" s="86"/>
      <c r="SRQ151" s="86"/>
      <c r="SRR151" s="86"/>
      <c r="SRS151" s="86"/>
      <c r="SRT151" s="86"/>
      <c r="SRU151" s="86"/>
      <c r="SRV151" s="86"/>
      <c r="SRW151" s="86"/>
      <c r="SRX151" s="86"/>
      <c r="SRY151" s="86"/>
      <c r="SRZ151" s="86"/>
      <c r="SSA151" s="86"/>
      <c r="SSB151" s="86"/>
      <c r="SSC151" s="86"/>
      <c r="SSD151" s="86"/>
      <c r="SSE151" s="86"/>
      <c r="SSF151" s="86"/>
      <c r="SSG151" s="86"/>
      <c r="SSH151" s="86"/>
      <c r="SSI151" s="86"/>
      <c r="SSJ151" s="86"/>
      <c r="SSK151" s="86"/>
      <c r="SSL151" s="86"/>
      <c r="SSM151" s="86"/>
      <c r="SSN151" s="86"/>
      <c r="SSO151" s="86"/>
      <c r="SSP151" s="86"/>
      <c r="SSQ151" s="86"/>
      <c r="SSR151" s="86"/>
      <c r="SSS151" s="86"/>
      <c r="SST151" s="86"/>
      <c r="SSU151" s="86"/>
      <c r="SSV151" s="86"/>
      <c r="SSW151" s="86"/>
      <c r="SSX151" s="86"/>
      <c r="SSY151" s="86"/>
      <c r="SSZ151" s="86"/>
      <c r="STA151" s="86"/>
      <c r="STB151" s="86"/>
      <c r="STC151" s="86"/>
      <c r="STD151" s="86"/>
      <c r="STE151" s="86"/>
      <c r="STF151" s="86"/>
      <c r="STG151" s="86"/>
      <c r="STH151" s="86"/>
      <c r="STI151" s="86"/>
      <c r="STJ151" s="86"/>
      <c r="STK151" s="86"/>
      <c r="STL151" s="86"/>
      <c r="STM151" s="86"/>
      <c r="STN151" s="86"/>
      <c r="STO151" s="86"/>
      <c r="STP151" s="86"/>
      <c r="STQ151" s="86"/>
      <c r="STR151" s="86"/>
      <c r="STS151" s="86"/>
      <c r="STT151" s="86"/>
      <c r="STU151" s="86"/>
      <c r="STV151" s="86"/>
      <c r="STW151" s="86"/>
      <c r="STX151" s="86"/>
      <c r="STY151" s="86"/>
      <c r="STZ151" s="86"/>
      <c r="SUA151" s="86"/>
      <c r="SUB151" s="86"/>
      <c r="SUC151" s="86"/>
      <c r="SUD151" s="86"/>
      <c r="SUE151" s="86"/>
      <c r="SUF151" s="86"/>
      <c r="SUG151" s="86"/>
      <c r="SUH151" s="86"/>
      <c r="SUI151" s="86"/>
      <c r="SUJ151" s="86"/>
      <c r="SUK151" s="86"/>
      <c r="SUL151" s="86"/>
      <c r="SUM151" s="86"/>
      <c r="SUN151" s="86"/>
      <c r="SUO151" s="86"/>
      <c r="SUP151" s="86"/>
      <c r="SUQ151" s="86"/>
      <c r="SUR151" s="86"/>
      <c r="SUS151" s="86"/>
      <c r="SUT151" s="86"/>
      <c r="SUU151" s="86"/>
      <c r="SUV151" s="86"/>
      <c r="SUW151" s="86"/>
      <c r="SUX151" s="86"/>
      <c r="SUY151" s="86"/>
      <c r="SUZ151" s="86"/>
      <c r="SVA151" s="86"/>
      <c r="SVB151" s="86"/>
      <c r="SVC151" s="86"/>
      <c r="SVD151" s="86"/>
      <c r="SVE151" s="86"/>
      <c r="SVF151" s="86"/>
      <c r="SVG151" s="86"/>
      <c r="SVH151" s="86"/>
      <c r="SVI151" s="86"/>
      <c r="SVJ151" s="86"/>
      <c r="SVK151" s="86"/>
      <c r="SVL151" s="86"/>
      <c r="SVM151" s="86"/>
      <c r="SVN151" s="86"/>
      <c r="SVO151" s="86"/>
      <c r="SVP151" s="86"/>
      <c r="SVQ151" s="86"/>
      <c r="SVR151" s="86"/>
      <c r="SVS151" s="86"/>
      <c r="SVT151" s="86"/>
      <c r="SVU151" s="86"/>
      <c r="SVV151" s="86"/>
      <c r="SVW151" s="86"/>
      <c r="SVX151" s="86"/>
      <c r="SVY151" s="86"/>
      <c r="SVZ151" s="86"/>
      <c r="SWA151" s="86"/>
      <c r="SWB151" s="86"/>
      <c r="SWC151" s="86"/>
      <c r="SWD151" s="86"/>
      <c r="SWE151" s="86"/>
      <c r="SWF151" s="86"/>
      <c r="SWG151" s="86"/>
      <c r="SWH151" s="86"/>
      <c r="SWI151" s="86"/>
      <c r="SWJ151" s="86"/>
      <c r="SWK151" s="86"/>
      <c r="SWL151" s="86"/>
      <c r="SWM151" s="86"/>
      <c r="SWN151" s="86"/>
      <c r="SWO151" s="86"/>
      <c r="SWP151" s="86"/>
      <c r="SWQ151" s="86"/>
      <c r="SWR151" s="86"/>
      <c r="SWS151" s="86"/>
      <c r="SWT151" s="86"/>
      <c r="SWU151" s="86"/>
      <c r="SWV151" s="86"/>
      <c r="SWW151" s="86"/>
      <c r="SWX151" s="86"/>
      <c r="SWY151" s="86"/>
      <c r="SWZ151" s="86"/>
      <c r="SXA151" s="86"/>
      <c r="SXB151" s="86"/>
      <c r="SXC151" s="86"/>
      <c r="SXD151" s="86"/>
      <c r="SXE151" s="86"/>
      <c r="SXF151" s="86"/>
      <c r="SXG151" s="86"/>
      <c r="SXH151" s="86"/>
      <c r="SXI151" s="86"/>
      <c r="SXJ151" s="86"/>
      <c r="SXK151" s="86"/>
      <c r="SXL151" s="86"/>
      <c r="SXM151" s="86"/>
      <c r="SXN151" s="86"/>
      <c r="SXO151" s="86"/>
      <c r="SXP151" s="86"/>
      <c r="SXQ151" s="86"/>
      <c r="SXR151" s="86"/>
      <c r="SXS151" s="86"/>
      <c r="SXT151" s="86"/>
      <c r="SXU151" s="86"/>
      <c r="SXV151" s="86"/>
      <c r="SXW151" s="86"/>
      <c r="SXX151" s="86"/>
      <c r="SXY151" s="86"/>
      <c r="SXZ151" s="86"/>
      <c r="SYA151" s="86"/>
      <c r="SYB151" s="86"/>
      <c r="SYC151" s="86"/>
      <c r="SYD151" s="86"/>
      <c r="SYE151" s="86"/>
      <c r="SYF151" s="86"/>
      <c r="SYG151" s="86"/>
      <c r="SYH151" s="86"/>
      <c r="SYI151" s="86"/>
      <c r="SYJ151" s="86"/>
      <c r="SYK151" s="86"/>
      <c r="SYL151" s="86"/>
      <c r="SYM151" s="86"/>
      <c r="SYN151" s="86"/>
      <c r="SYO151" s="86"/>
      <c r="SYP151" s="86"/>
      <c r="SYQ151" s="86"/>
      <c r="SYR151" s="86"/>
      <c r="SYS151" s="86"/>
      <c r="SYT151" s="86"/>
      <c r="SYU151" s="86"/>
      <c r="SYV151" s="86"/>
      <c r="SYW151" s="86"/>
      <c r="SYX151" s="86"/>
      <c r="SYY151" s="86"/>
      <c r="SYZ151" s="86"/>
      <c r="SZA151" s="86"/>
      <c r="SZB151" s="86"/>
      <c r="SZC151" s="86"/>
      <c r="SZD151" s="86"/>
      <c r="SZE151" s="86"/>
      <c r="SZF151" s="86"/>
      <c r="SZG151" s="86"/>
      <c r="SZH151" s="86"/>
      <c r="SZI151" s="86"/>
      <c r="SZJ151" s="86"/>
      <c r="SZK151" s="86"/>
      <c r="SZL151" s="86"/>
      <c r="SZM151" s="86"/>
      <c r="SZN151" s="86"/>
      <c r="SZO151" s="86"/>
      <c r="SZP151" s="86"/>
      <c r="SZQ151" s="86"/>
      <c r="SZR151" s="86"/>
      <c r="SZS151" s="86"/>
      <c r="SZT151" s="86"/>
      <c r="SZU151" s="86"/>
      <c r="SZV151" s="86"/>
      <c r="SZW151" s="86"/>
      <c r="SZX151" s="86"/>
      <c r="SZY151" s="86"/>
      <c r="SZZ151" s="86"/>
      <c r="TAA151" s="86"/>
      <c r="TAB151" s="86"/>
      <c r="TAC151" s="86"/>
      <c r="TAD151" s="86"/>
      <c r="TAE151" s="86"/>
      <c r="TAF151" s="86"/>
      <c r="TAG151" s="86"/>
      <c r="TAH151" s="86"/>
      <c r="TAI151" s="86"/>
      <c r="TAJ151" s="86"/>
      <c r="TAK151" s="86"/>
      <c r="TAL151" s="86"/>
      <c r="TAM151" s="86"/>
      <c r="TAN151" s="86"/>
      <c r="TAO151" s="86"/>
      <c r="TAP151" s="86"/>
      <c r="TAQ151" s="86"/>
      <c r="TAR151" s="86"/>
      <c r="TAS151" s="86"/>
      <c r="TAT151" s="86"/>
      <c r="TAU151" s="86"/>
      <c r="TAV151" s="86"/>
      <c r="TAW151" s="86"/>
      <c r="TAX151" s="86"/>
      <c r="TAY151" s="86"/>
      <c r="TBF151" s="86"/>
      <c r="TBG151" s="86"/>
      <c r="TBH151" s="86"/>
      <c r="TBI151" s="86"/>
      <c r="TBJ151" s="86"/>
      <c r="TBK151" s="86"/>
      <c r="TBL151" s="86"/>
      <c r="TBM151" s="86"/>
      <c r="TBN151" s="86"/>
      <c r="TBO151" s="86"/>
      <c r="TBP151" s="86"/>
      <c r="TBQ151" s="86"/>
      <c r="TBR151" s="86"/>
      <c r="TBS151" s="86"/>
      <c r="TBT151" s="86"/>
      <c r="TBU151" s="86"/>
      <c r="TBV151" s="86"/>
      <c r="TBW151" s="86"/>
      <c r="TBX151" s="86"/>
      <c r="TBY151" s="86"/>
      <c r="TBZ151" s="86"/>
      <c r="TCA151" s="86"/>
      <c r="TCB151" s="86"/>
      <c r="TCC151" s="86"/>
      <c r="TCD151" s="86"/>
      <c r="TCE151" s="86"/>
      <c r="TCF151" s="86"/>
      <c r="TCG151" s="86"/>
      <c r="TCH151" s="86"/>
      <c r="TCI151" s="86"/>
      <c r="TCJ151" s="86"/>
      <c r="TCK151" s="86"/>
      <c r="TCL151" s="86"/>
      <c r="TCM151" s="86"/>
      <c r="TCN151" s="86"/>
      <c r="TCO151" s="86"/>
      <c r="TCP151" s="86"/>
      <c r="TCQ151" s="86"/>
      <c r="TCR151" s="86"/>
      <c r="TCS151" s="86"/>
      <c r="TCT151" s="86"/>
      <c r="TCU151" s="86"/>
      <c r="TCV151" s="86"/>
      <c r="TCW151" s="86"/>
      <c r="TCX151" s="86"/>
      <c r="TCY151" s="86"/>
      <c r="TCZ151" s="86"/>
      <c r="TDA151" s="86"/>
      <c r="TDB151" s="86"/>
      <c r="TDC151" s="86"/>
      <c r="TDD151" s="86"/>
      <c r="TDE151" s="86"/>
      <c r="TDF151" s="86"/>
      <c r="TDG151" s="86"/>
      <c r="TDH151" s="86"/>
      <c r="TDI151" s="86"/>
      <c r="TDJ151" s="86"/>
      <c r="TDK151" s="86"/>
      <c r="TDL151" s="86"/>
      <c r="TDM151" s="86"/>
      <c r="TDN151" s="86"/>
      <c r="TDO151" s="86"/>
      <c r="TDP151" s="86"/>
      <c r="TDQ151" s="86"/>
      <c r="TDR151" s="86"/>
      <c r="TDS151" s="86"/>
      <c r="TDT151" s="86"/>
      <c r="TDU151" s="86"/>
      <c r="TDV151" s="86"/>
      <c r="TDW151" s="86"/>
      <c r="TDX151" s="86"/>
      <c r="TDY151" s="86"/>
      <c r="TDZ151" s="86"/>
      <c r="TEA151" s="86"/>
      <c r="TEB151" s="86"/>
      <c r="TEC151" s="86"/>
      <c r="TED151" s="86"/>
      <c r="TEE151" s="86"/>
      <c r="TEF151" s="86"/>
      <c r="TEG151" s="86"/>
      <c r="TEH151" s="86"/>
      <c r="TEI151" s="86"/>
      <c r="TEJ151" s="86"/>
      <c r="TEK151" s="86"/>
      <c r="TEL151" s="86"/>
      <c r="TEM151" s="86"/>
      <c r="TEN151" s="86"/>
      <c r="TEO151" s="86"/>
      <c r="TEP151" s="86"/>
      <c r="TEQ151" s="86"/>
      <c r="TER151" s="86"/>
      <c r="TES151" s="86"/>
      <c r="TET151" s="86"/>
      <c r="TEU151" s="86"/>
      <c r="TEV151" s="86"/>
      <c r="TEW151" s="86"/>
      <c r="TEX151" s="86"/>
      <c r="TEY151" s="86"/>
      <c r="TEZ151" s="86"/>
      <c r="TFA151" s="86"/>
      <c r="TFB151" s="86"/>
      <c r="TFC151" s="86"/>
      <c r="TFD151" s="86"/>
      <c r="TFE151" s="86"/>
      <c r="TFF151" s="86"/>
      <c r="TFG151" s="86"/>
      <c r="TFH151" s="86"/>
      <c r="TFI151" s="86"/>
      <c r="TFJ151" s="86"/>
      <c r="TFK151" s="86"/>
      <c r="TFL151" s="86"/>
      <c r="TFM151" s="86"/>
      <c r="TFN151" s="86"/>
      <c r="TFO151" s="86"/>
      <c r="TFP151" s="86"/>
      <c r="TFQ151" s="86"/>
      <c r="TFR151" s="86"/>
      <c r="TFS151" s="86"/>
      <c r="TFT151" s="86"/>
      <c r="TFU151" s="86"/>
      <c r="TFV151" s="86"/>
      <c r="TFW151" s="86"/>
      <c r="TFX151" s="86"/>
      <c r="TFY151" s="86"/>
      <c r="TFZ151" s="86"/>
      <c r="TGA151" s="86"/>
      <c r="TGB151" s="86"/>
      <c r="TGC151" s="86"/>
      <c r="TGD151" s="86"/>
      <c r="TGE151" s="86"/>
      <c r="TGF151" s="86"/>
      <c r="TGG151" s="86"/>
      <c r="TGH151" s="86"/>
      <c r="TGI151" s="86"/>
      <c r="TGJ151" s="86"/>
      <c r="TGK151" s="86"/>
      <c r="TGL151" s="86"/>
      <c r="TGM151" s="86"/>
      <c r="TGN151" s="86"/>
      <c r="TGO151" s="86"/>
      <c r="TGP151" s="86"/>
      <c r="TGQ151" s="86"/>
      <c r="TGR151" s="86"/>
      <c r="TGS151" s="86"/>
      <c r="TGT151" s="86"/>
      <c r="TGU151" s="86"/>
      <c r="TGV151" s="86"/>
      <c r="TGW151" s="86"/>
      <c r="TGX151" s="86"/>
      <c r="TGY151" s="86"/>
      <c r="TGZ151" s="86"/>
      <c r="THA151" s="86"/>
      <c r="THB151" s="86"/>
      <c r="THC151" s="86"/>
      <c r="THD151" s="86"/>
      <c r="THE151" s="86"/>
      <c r="THF151" s="86"/>
      <c r="THG151" s="86"/>
      <c r="THH151" s="86"/>
      <c r="THI151" s="86"/>
      <c r="THJ151" s="86"/>
      <c r="THK151" s="86"/>
      <c r="THL151" s="86"/>
      <c r="THM151" s="86"/>
      <c r="THN151" s="86"/>
      <c r="THO151" s="86"/>
      <c r="THP151" s="86"/>
      <c r="THQ151" s="86"/>
      <c r="THR151" s="86"/>
      <c r="THS151" s="86"/>
      <c r="THT151" s="86"/>
      <c r="THU151" s="86"/>
      <c r="THV151" s="86"/>
      <c r="THW151" s="86"/>
      <c r="THX151" s="86"/>
      <c r="THY151" s="86"/>
      <c r="THZ151" s="86"/>
      <c r="TIA151" s="86"/>
      <c r="TIB151" s="86"/>
      <c r="TIC151" s="86"/>
      <c r="TID151" s="86"/>
      <c r="TIE151" s="86"/>
      <c r="TIF151" s="86"/>
      <c r="TIG151" s="86"/>
      <c r="TIH151" s="86"/>
      <c r="TII151" s="86"/>
      <c r="TIJ151" s="86"/>
      <c r="TIK151" s="86"/>
      <c r="TIL151" s="86"/>
      <c r="TIM151" s="86"/>
      <c r="TIN151" s="86"/>
      <c r="TIO151" s="86"/>
      <c r="TIP151" s="86"/>
      <c r="TIQ151" s="86"/>
      <c r="TIR151" s="86"/>
      <c r="TIS151" s="86"/>
      <c r="TIT151" s="86"/>
      <c r="TIU151" s="86"/>
      <c r="TIV151" s="86"/>
      <c r="TIW151" s="86"/>
      <c r="TIX151" s="86"/>
      <c r="TIY151" s="86"/>
      <c r="TIZ151" s="86"/>
      <c r="TJA151" s="86"/>
      <c r="TJB151" s="86"/>
      <c r="TJC151" s="86"/>
      <c r="TJD151" s="86"/>
      <c r="TJE151" s="86"/>
      <c r="TJF151" s="86"/>
      <c r="TJG151" s="86"/>
      <c r="TJH151" s="86"/>
      <c r="TJI151" s="86"/>
      <c r="TJJ151" s="86"/>
      <c r="TJK151" s="86"/>
      <c r="TJL151" s="86"/>
      <c r="TJM151" s="86"/>
      <c r="TJN151" s="86"/>
      <c r="TJO151" s="86"/>
      <c r="TJP151" s="86"/>
      <c r="TJQ151" s="86"/>
      <c r="TJR151" s="86"/>
      <c r="TJS151" s="86"/>
      <c r="TJT151" s="86"/>
      <c r="TJU151" s="86"/>
      <c r="TJV151" s="86"/>
      <c r="TJW151" s="86"/>
      <c r="TJX151" s="86"/>
      <c r="TJY151" s="86"/>
      <c r="TJZ151" s="86"/>
      <c r="TKA151" s="86"/>
      <c r="TKB151" s="86"/>
      <c r="TKC151" s="86"/>
      <c r="TKD151" s="86"/>
      <c r="TKE151" s="86"/>
      <c r="TKF151" s="86"/>
      <c r="TKG151" s="86"/>
      <c r="TKH151" s="86"/>
      <c r="TKI151" s="86"/>
      <c r="TKJ151" s="86"/>
      <c r="TKK151" s="86"/>
      <c r="TKL151" s="86"/>
      <c r="TKM151" s="86"/>
      <c r="TKN151" s="86"/>
      <c r="TKO151" s="86"/>
      <c r="TKP151" s="86"/>
      <c r="TKQ151" s="86"/>
      <c r="TKR151" s="86"/>
      <c r="TKS151" s="86"/>
      <c r="TKT151" s="86"/>
      <c r="TKU151" s="86"/>
      <c r="TLB151" s="86"/>
      <c r="TLC151" s="86"/>
      <c r="TLD151" s="86"/>
      <c r="TLE151" s="86"/>
      <c r="TLF151" s="86"/>
      <c r="TLG151" s="86"/>
      <c r="TLH151" s="86"/>
      <c r="TLI151" s="86"/>
      <c r="TLJ151" s="86"/>
      <c r="TLK151" s="86"/>
      <c r="TLL151" s="86"/>
      <c r="TLM151" s="86"/>
      <c r="TLN151" s="86"/>
      <c r="TLO151" s="86"/>
      <c r="TLP151" s="86"/>
      <c r="TLQ151" s="86"/>
      <c r="TLR151" s="86"/>
      <c r="TLS151" s="86"/>
      <c r="TLT151" s="86"/>
      <c r="TLU151" s="86"/>
      <c r="TLV151" s="86"/>
      <c r="TLW151" s="86"/>
      <c r="TLX151" s="86"/>
      <c r="TLY151" s="86"/>
      <c r="TLZ151" s="86"/>
      <c r="TMA151" s="86"/>
      <c r="TMB151" s="86"/>
      <c r="TMC151" s="86"/>
      <c r="TMD151" s="86"/>
      <c r="TME151" s="86"/>
      <c r="TMF151" s="86"/>
      <c r="TMG151" s="86"/>
      <c r="TMH151" s="86"/>
      <c r="TMI151" s="86"/>
      <c r="TMJ151" s="86"/>
      <c r="TMK151" s="86"/>
      <c r="TML151" s="86"/>
      <c r="TMM151" s="86"/>
      <c r="TMN151" s="86"/>
      <c r="TMO151" s="86"/>
      <c r="TMP151" s="86"/>
      <c r="TMQ151" s="86"/>
      <c r="TMR151" s="86"/>
      <c r="TMS151" s="86"/>
      <c r="TMT151" s="86"/>
      <c r="TMU151" s="86"/>
      <c r="TMV151" s="86"/>
      <c r="TMW151" s="86"/>
      <c r="TMX151" s="86"/>
      <c r="TMY151" s="86"/>
      <c r="TMZ151" s="86"/>
      <c r="TNA151" s="86"/>
      <c r="TNB151" s="86"/>
      <c r="TNC151" s="86"/>
      <c r="TND151" s="86"/>
      <c r="TNE151" s="86"/>
      <c r="TNF151" s="86"/>
      <c r="TNG151" s="86"/>
      <c r="TNH151" s="86"/>
      <c r="TNI151" s="86"/>
      <c r="TNJ151" s="86"/>
      <c r="TNK151" s="86"/>
      <c r="TNL151" s="86"/>
      <c r="TNM151" s="86"/>
      <c r="TNN151" s="86"/>
      <c r="TNO151" s="86"/>
      <c r="TNP151" s="86"/>
      <c r="TNQ151" s="86"/>
      <c r="TNR151" s="86"/>
      <c r="TNS151" s="86"/>
      <c r="TNT151" s="86"/>
      <c r="TNU151" s="86"/>
      <c r="TNV151" s="86"/>
      <c r="TNW151" s="86"/>
      <c r="TNX151" s="86"/>
      <c r="TNY151" s="86"/>
      <c r="TNZ151" s="86"/>
      <c r="TOA151" s="86"/>
      <c r="TOB151" s="86"/>
      <c r="TOC151" s="86"/>
      <c r="TOD151" s="86"/>
      <c r="TOE151" s="86"/>
      <c r="TOF151" s="86"/>
      <c r="TOG151" s="86"/>
      <c r="TOH151" s="86"/>
      <c r="TOI151" s="86"/>
      <c r="TOJ151" s="86"/>
      <c r="TOK151" s="86"/>
      <c r="TOL151" s="86"/>
      <c r="TOM151" s="86"/>
      <c r="TON151" s="86"/>
      <c r="TOO151" s="86"/>
      <c r="TOP151" s="86"/>
      <c r="TOQ151" s="86"/>
      <c r="TOR151" s="86"/>
      <c r="TOS151" s="86"/>
      <c r="TOT151" s="86"/>
      <c r="TOU151" s="86"/>
      <c r="TOV151" s="86"/>
      <c r="TOW151" s="86"/>
      <c r="TOX151" s="86"/>
      <c r="TOY151" s="86"/>
      <c r="TOZ151" s="86"/>
      <c r="TPA151" s="86"/>
      <c r="TPB151" s="86"/>
      <c r="TPC151" s="86"/>
      <c r="TPD151" s="86"/>
      <c r="TPE151" s="86"/>
      <c r="TPF151" s="86"/>
      <c r="TPG151" s="86"/>
      <c r="TPH151" s="86"/>
      <c r="TPI151" s="86"/>
      <c r="TPJ151" s="86"/>
      <c r="TPK151" s="86"/>
      <c r="TPL151" s="86"/>
      <c r="TPM151" s="86"/>
      <c r="TPN151" s="86"/>
      <c r="TPO151" s="86"/>
      <c r="TPP151" s="86"/>
      <c r="TPQ151" s="86"/>
      <c r="TPR151" s="86"/>
      <c r="TPS151" s="86"/>
      <c r="TPT151" s="86"/>
      <c r="TPU151" s="86"/>
      <c r="TPV151" s="86"/>
      <c r="TPW151" s="86"/>
      <c r="TPX151" s="86"/>
      <c r="TPY151" s="86"/>
      <c r="TPZ151" s="86"/>
      <c r="TQA151" s="86"/>
      <c r="TQB151" s="86"/>
      <c r="TQC151" s="86"/>
      <c r="TQD151" s="86"/>
      <c r="TQE151" s="86"/>
      <c r="TQF151" s="86"/>
      <c r="TQG151" s="86"/>
      <c r="TQH151" s="86"/>
      <c r="TQI151" s="86"/>
      <c r="TQJ151" s="86"/>
      <c r="TQK151" s="86"/>
      <c r="TQL151" s="86"/>
      <c r="TQM151" s="86"/>
      <c r="TQN151" s="86"/>
      <c r="TQO151" s="86"/>
      <c r="TQP151" s="86"/>
      <c r="TQQ151" s="86"/>
      <c r="TQR151" s="86"/>
      <c r="TQS151" s="86"/>
      <c r="TQT151" s="86"/>
      <c r="TQU151" s="86"/>
      <c r="TQV151" s="86"/>
      <c r="TQW151" s="86"/>
      <c r="TQX151" s="86"/>
      <c r="TQY151" s="86"/>
      <c r="TQZ151" s="86"/>
      <c r="TRA151" s="86"/>
      <c r="TRB151" s="86"/>
      <c r="TRC151" s="86"/>
      <c r="TRD151" s="86"/>
      <c r="TRE151" s="86"/>
      <c r="TRF151" s="86"/>
      <c r="TRG151" s="86"/>
      <c r="TRH151" s="86"/>
      <c r="TRI151" s="86"/>
      <c r="TRJ151" s="86"/>
      <c r="TRK151" s="86"/>
      <c r="TRL151" s="86"/>
      <c r="TRM151" s="86"/>
      <c r="TRN151" s="86"/>
      <c r="TRO151" s="86"/>
      <c r="TRP151" s="86"/>
      <c r="TRQ151" s="86"/>
      <c r="TRR151" s="86"/>
      <c r="TRS151" s="86"/>
      <c r="TRT151" s="86"/>
      <c r="TRU151" s="86"/>
      <c r="TRV151" s="86"/>
      <c r="TRW151" s="86"/>
      <c r="TRX151" s="86"/>
      <c r="TRY151" s="86"/>
      <c r="TRZ151" s="86"/>
      <c r="TSA151" s="86"/>
      <c r="TSB151" s="86"/>
      <c r="TSC151" s="86"/>
      <c r="TSD151" s="86"/>
      <c r="TSE151" s="86"/>
      <c r="TSF151" s="86"/>
      <c r="TSG151" s="86"/>
      <c r="TSH151" s="86"/>
      <c r="TSI151" s="86"/>
      <c r="TSJ151" s="86"/>
      <c r="TSK151" s="86"/>
      <c r="TSL151" s="86"/>
      <c r="TSM151" s="86"/>
      <c r="TSN151" s="86"/>
      <c r="TSO151" s="86"/>
      <c r="TSP151" s="86"/>
      <c r="TSQ151" s="86"/>
      <c r="TSR151" s="86"/>
      <c r="TSS151" s="86"/>
      <c r="TST151" s="86"/>
      <c r="TSU151" s="86"/>
      <c r="TSV151" s="86"/>
      <c r="TSW151" s="86"/>
      <c r="TSX151" s="86"/>
      <c r="TSY151" s="86"/>
      <c r="TSZ151" s="86"/>
      <c r="TTA151" s="86"/>
      <c r="TTB151" s="86"/>
      <c r="TTC151" s="86"/>
      <c r="TTD151" s="86"/>
      <c r="TTE151" s="86"/>
      <c r="TTF151" s="86"/>
      <c r="TTG151" s="86"/>
      <c r="TTH151" s="86"/>
      <c r="TTI151" s="86"/>
      <c r="TTJ151" s="86"/>
      <c r="TTK151" s="86"/>
      <c r="TTL151" s="86"/>
      <c r="TTM151" s="86"/>
      <c r="TTN151" s="86"/>
      <c r="TTO151" s="86"/>
      <c r="TTP151" s="86"/>
      <c r="TTQ151" s="86"/>
      <c r="TTR151" s="86"/>
      <c r="TTS151" s="86"/>
      <c r="TTT151" s="86"/>
      <c r="TTU151" s="86"/>
      <c r="TTV151" s="86"/>
      <c r="TTW151" s="86"/>
      <c r="TTX151" s="86"/>
      <c r="TTY151" s="86"/>
      <c r="TTZ151" s="86"/>
      <c r="TUA151" s="86"/>
      <c r="TUB151" s="86"/>
      <c r="TUC151" s="86"/>
      <c r="TUD151" s="86"/>
      <c r="TUE151" s="86"/>
      <c r="TUF151" s="86"/>
      <c r="TUG151" s="86"/>
      <c r="TUH151" s="86"/>
      <c r="TUI151" s="86"/>
      <c r="TUJ151" s="86"/>
      <c r="TUK151" s="86"/>
      <c r="TUL151" s="86"/>
      <c r="TUM151" s="86"/>
      <c r="TUN151" s="86"/>
      <c r="TUO151" s="86"/>
      <c r="TUP151" s="86"/>
      <c r="TUQ151" s="86"/>
      <c r="TUX151" s="86"/>
      <c r="TUY151" s="86"/>
      <c r="TUZ151" s="86"/>
      <c r="TVA151" s="86"/>
      <c r="TVB151" s="86"/>
      <c r="TVC151" s="86"/>
      <c r="TVD151" s="86"/>
      <c r="TVE151" s="86"/>
      <c r="TVF151" s="86"/>
      <c r="TVG151" s="86"/>
      <c r="TVH151" s="86"/>
      <c r="TVI151" s="86"/>
      <c r="TVJ151" s="86"/>
      <c r="TVK151" s="86"/>
      <c r="TVL151" s="86"/>
      <c r="TVM151" s="86"/>
      <c r="TVN151" s="86"/>
      <c r="TVO151" s="86"/>
      <c r="TVP151" s="86"/>
      <c r="TVQ151" s="86"/>
      <c r="TVR151" s="86"/>
      <c r="TVS151" s="86"/>
      <c r="TVT151" s="86"/>
      <c r="TVU151" s="86"/>
      <c r="TVV151" s="86"/>
      <c r="TVW151" s="86"/>
      <c r="TVX151" s="86"/>
      <c r="TVY151" s="86"/>
      <c r="TVZ151" s="86"/>
      <c r="TWA151" s="86"/>
      <c r="TWB151" s="86"/>
      <c r="TWC151" s="86"/>
      <c r="TWD151" s="86"/>
      <c r="TWE151" s="86"/>
      <c r="TWF151" s="86"/>
      <c r="TWG151" s="86"/>
      <c r="TWH151" s="86"/>
      <c r="TWI151" s="86"/>
      <c r="TWJ151" s="86"/>
      <c r="TWK151" s="86"/>
      <c r="TWL151" s="86"/>
      <c r="TWM151" s="86"/>
      <c r="TWN151" s="86"/>
      <c r="TWO151" s="86"/>
      <c r="TWP151" s="86"/>
      <c r="TWQ151" s="86"/>
      <c r="TWR151" s="86"/>
      <c r="TWS151" s="86"/>
      <c r="TWT151" s="86"/>
      <c r="TWU151" s="86"/>
      <c r="TWV151" s="86"/>
      <c r="TWW151" s="86"/>
      <c r="TWX151" s="86"/>
      <c r="TWY151" s="86"/>
      <c r="TWZ151" s="86"/>
      <c r="TXA151" s="86"/>
      <c r="TXB151" s="86"/>
      <c r="TXC151" s="86"/>
      <c r="TXD151" s="86"/>
      <c r="TXE151" s="86"/>
      <c r="TXF151" s="86"/>
      <c r="TXG151" s="86"/>
      <c r="TXH151" s="86"/>
      <c r="TXI151" s="86"/>
      <c r="TXJ151" s="86"/>
      <c r="TXK151" s="86"/>
      <c r="TXL151" s="86"/>
      <c r="TXM151" s="86"/>
      <c r="TXN151" s="86"/>
      <c r="TXO151" s="86"/>
      <c r="TXP151" s="86"/>
      <c r="TXQ151" s="86"/>
      <c r="TXR151" s="86"/>
      <c r="TXS151" s="86"/>
      <c r="TXT151" s="86"/>
      <c r="TXU151" s="86"/>
      <c r="TXV151" s="86"/>
      <c r="TXW151" s="86"/>
      <c r="TXX151" s="86"/>
      <c r="TXY151" s="86"/>
      <c r="TXZ151" s="86"/>
      <c r="TYA151" s="86"/>
      <c r="TYB151" s="86"/>
      <c r="TYC151" s="86"/>
      <c r="TYD151" s="86"/>
      <c r="TYE151" s="86"/>
      <c r="TYF151" s="86"/>
      <c r="TYG151" s="86"/>
      <c r="TYH151" s="86"/>
      <c r="TYI151" s="86"/>
      <c r="TYJ151" s="86"/>
      <c r="TYK151" s="86"/>
      <c r="TYL151" s="86"/>
      <c r="TYM151" s="86"/>
      <c r="TYN151" s="86"/>
      <c r="TYO151" s="86"/>
      <c r="TYP151" s="86"/>
      <c r="TYQ151" s="86"/>
      <c r="TYR151" s="86"/>
      <c r="TYS151" s="86"/>
      <c r="TYT151" s="86"/>
      <c r="TYU151" s="86"/>
      <c r="TYV151" s="86"/>
      <c r="TYW151" s="86"/>
      <c r="TYX151" s="86"/>
      <c r="TYY151" s="86"/>
      <c r="TYZ151" s="86"/>
      <c r="TZA151" s="86"/>
      <c r="TZB151" s="86"/>
      <c r="TZC151" s="86"/>
      <c r="TZD151" s="86"/>
      <c r="TZE151" s="86"/>
      <c r="TZF151" s="86"/>
      <c r="TZG151" s="86"/>
      <c r="TZH151" s="86"/>
      <c r="TZI151" s="86"/>
      <c r="TZJ151" s="86"/>
      <c r="TZK151" s="86"/>
      <c r="TZL151" s="86"/>
      <c r="TZM151" s="86"/>
      <c r="TZN151" s="86"/>
      <c r="TZO151" s="86"/>
      <c r="TZP151" s="86"/>
      <c r="TZQ151" s="86"/>
      <c r="TZR151" s="86"/>
      <c r="TZS151" s="86"/>
      <c r="TZT151" s="86"/>
      <c r="TZU151" s="86"/>
      <c r="TZV151" s="86"/>
      <c r="TZW151" s="86"/>
      <c r="TZX151" s="86"/>
      <c r="TZY151" s="86"/>
      <c r="TZZ151" s="86"/>
      <c r="UAA151" s="86"/>
      <c r="UAB151" s="86"/>
      <c r="UAC151" s="86"/>
      <c r="UAD151" s="86"/>
      <c r="UAE151" s="86"/>
      <c r="UAF151" s="86"/>
      <c r="UAG151" s="86"/>
      <c r="UAH151" s="86"/>
      <c r="UAI151" s="86"/>
      <c r="UAJ151" s="86"/>
      <c r="UAK151" s="86"/>
      <c r="UAL151" s="86"/>
      <c r="UAM151" s="86"/>
      <c r="UAN151" s="86"/>
      <c r="UAO151" s="86"/>
      <c r="UAP151" s="86"/>
      <c r="UAQ151" s="86"/>
      <c r="UAR151" s="86"/>
      <c r="UAS151" s="86"/>
      <c r="UAT151" s="86"/>
      <c r="UAU151" s="86"/>
      <c r="UAV151" s="86"/>
      <c r="UAW151" s="86"/>
      <c r="UAX151" s="86"/>
      <c r="UAY151" s="86"/>
      <c r="UAZ151" s="86"/>
      <c r="UBA151" s="86"/>
      <c r="UBB151" s="86"/>
      <c r="UBC151" s="86"/>
      <c r="UBD151" s="86"/>
      <c r="UBE151" s="86"/>
      <c r="UBF151" s="86"/>
      <c r="UBG151" s="86"/>
      <c r="UBH151" s="86"/>
      <c r="UBI151" s="86"/>
      <c r="UBJ151" s="86"/>
      <c r="UBK151" s="86"/>
      <c r="UBL151" s="86"/>
      <c r="UBM151" s="86"/>
      <c r="UBN151" s="86"/>
      <c r="UBO151" s="86"/>
      <c r="UBP151" s="86"/>
      <c r="UBQ151" s="86"/>
      <c r="UBR151" s="86"/>
      <c r="UBS151" s="86"/>
      <c r="UBT151" s="86"/>
      <c r="UBU151" s="86"/>
      <c r="UBV151" s="86"/>
      <c r="UBW151" s="86"/>
      <c r="UBX151" s="86"/>
      <c r="UBY151" s="86"/>
      <c r="UBZ151" s="86"/>
      <c r="UCA151" s="86"/>
      <c r="UCB151" s="86"/>
      <c r="UCC151" s="86"/>
      <c r="UCD151" s="86"/>
      <c r="UCE151" s="86"/>
      <c r="UCF151" s="86"/>
      <c r="UCG151" s="86"/>
      <c r="UCH151" s="86"/>
      <c r="UCI151" s="86"/>
      <c r="UCJ151" s="86"/>
      <c r="UCK151" s="86"/>
      <c r="UCL151" s="86"/>
      <c r="UCM151" s="86"/>
      <c r="UCN151" s="86"/>
      <c r="UCO151" s="86"/>
      <c r="UCP151" s="86"/>
      <c r="UCQ151" s="86"/>
      <c r="UCR151" s="86"/>
      <c r="UCS151" s="86"/>
      <c r="UCT151" s="86"/>
      <c r="UCU151" s="86"/>
      <c r="UCV151" s="86"/>
      <c r="UCW151" s="86"/>
      <c r="UCX151" s="86"/>
      <c r="UCY151" s="86"/>
      <c r="UCZ151" s="86"/>
      <c r="UDA151" s="86"/>
      <c r="UDB151" s="86"/>
      <c r="UDC151" s="86"/>
      <c r="UDD151" s="86"/>
      <c r="UDE151" s="86"/>
      <c r="UDF151" s="86"/>
      <c r="UDG151" s="86"/>
      <c r="UDH151" s="86"/>
      <c r="UDI151" s="86"/>
      <c r="UDJ151" s="86"/>
      <c r="UDK151" s="86"/>
      <c r="UDL151" s="86"/>
      <c r="UDM151" s="86"/>
      <c r="UDN151" s="86"/>
      <c r="UDO151" s="86"/>
      <c r="UDP151" s="86"/>
      <c r="UDQ151" s="86"/>
      <c r="UDR151" s="86"/>
      <c r="UDS151" s="86"/>
      <c r="UDT151" s="86"/>
      <c r="UDU151" s="86"/>
      <c r="UDV151" s="86"/>
      <c r="UDW151" s="86"/>
      <c r="UDX151" s="86"/>
      <c r="UDY151" s="86"/>
      <c r="UDZ151" s="86"/>
      <c r="UEA151" s="86"/>
      <c r="UEB151" s="86"/>
      <c r="UEC151" s="86"/>
      <c r="UED151" s="86"/>
      <c r="UEE151" s="86"/>
      <c r="UEF151" s="86"/>
      <c r="UEG151" s="86"/>
      <c r="UEH151" s="86"/>
      <c r="UEI151" s="86"/>
      <c r="UEJ151" s="86"/>
      <c r="UEK151" s="86"/>
      <c r="UEL151" s="86"/>
      <c r="UEM151" s="86"/>
      <c r="UET151" s="86"/>
      <c r="UEU151" s="86"/>
      <c r="UEV151" s="86"/>
      <c r="UEW151" s="86"/>
      <c r="UEX151" s="86"/>
      <c r="UEY151" s="86"/>
      <c r="UEZ151" s="86"/>
      <c r="UFA151" s="86"/>
      <c r="UFB151" s="86"/>
      <c r="UFC151" s="86"/>
      <c r="UFD151" s="86"/>
      <c r="UFE151" s="86"/>
      <c r="UFF151" s="86"/>
      <c r="UFG151" s="86"/>
      <c r="UFH151" s="86"/>
      <c r="UFI151" s="86"/>
      <c r="UFJ151" s="86"/>
      <c r="UFK151" s="86"/>
      <c r="UFL151" s="86"/>
      <c r="UFM151" s="86"/>
      <c r="UFN151" s="86"/>
      <c r="UFO151" s="86"/>
      <c r="UFP151" s="86"/>
      <c r="UFQ151" s="86"/>
      <c r="UFR151" s="86"/>
      <c r="UFS151" s="86"/>
      <c r="UFT151" s="86"/>
      <c r="UFU151" s="86"/>
      <c r="UFV151" s="86"/>
      <c r="UFW151" s="86"/>
      <c r="UFX151" s="86"/>
      <c r="UFY151" s="86"/>
      <c r="UFZ151" s="86"/>
      <c r="UGA151" s="86"/>
      <c r="UGB151" s="86"/>
      <c r="UGC151" s="86"/>
      <c r="UGD151" s="86"/>
      <c r="UGE151" s="86"/>
      <c r="UGF151" s="86"/>
      <c r="UGG151" s="86"/>
      <c r="UGH151" s="86"/>
      <c r="UGI151" s="86"/>
      <c r="UGJ151" s="86"/>
      <c r="UGK151" s="86"/>
      <c r="UGL151" s="86"/>
      <c r="UGM151" s="86"/>
      <c r="UGN151" s="86"/>
      <c r="UGO151" s="86"/>
      <c r="UGP151" s="86"/>
      <c r="UGQ151" s="86"/>
      <c r="UGR151" s="86"/>
      <c r="UGS151" s="86"/>
      <c r="UGT151" s="86"/>
      <c r="UGU151" s="86"/>
      <c r="UGV151" s="86"/>
      <c r="UGW151" s="86"/>
      <c r="UGX151" s="86"/>
      <c r="UGY151" s="86"/>
      <c r="UGZ151" s="86"/>
      <c r="UHA151" s="86"/>
      <c r="UHB151" s="86"/>
      <c r="UHC151" s="86"/>
      <c r="UHD151" s="86"/>
      <c r="UHE151" s="86"/>
      <c r="UHF151" s="86"/>
      <c r="UHG151" s="86"/>
      <c r="UHH151" s="86"/>
      <c r="UHI151" s="86"/>
      <c r="UHJ151" s="86"/>
      <c r="UHK151" s="86"/>
      <c r="UHL151" s="86"/>
      <c r="UHM151" s="86"/>
      <c r="UHN151" s="86"/>
      <c r="UHO151" s="86"/>
      <c r="UHP151" s="86"/>
      <c r="UHQ151" s="86"/>
      <c r="UHR151" s="86"/>
      <c r="UHS151" s="86"/>
      <c r="UHT151" s="86"/>
      <c r="UHU151" s="86"/>
      <c r="UHV151" s="86"/>
      <c r="UHW151" s="86"/>
      <c r="UHX151" s="86"/>
      <c r="UHY151" s="86"/>
      <c r="UHZ151" s="86"/>
      <c r="UIA151" s="86"/>
      <c r="UIB151" s="86"/>
      <c r="UIC151" s="86"/>
      <c r="UID151" s="86"/>
      <c r="UIE151" s="86"/>
      <c r="UIF151" s="86"/>
      <c r="UIG151" s="86"/>
      <c r="UIH151" s="86"/>
      <c r="UII151" s="86"/>
      <c r="UIJ151" s="86"/>
      <c r="UIK151" s="86"/>
      <c r="UIL151" s="86"/>
      <c r="UIM151" s="86"/>
      <c r="UIN151" s="86"/>
      <c r="UIO151" s="86"/>
      <c r="UIP151" s="86"/>
      <c r="UIQ151" s="86"/>
      <c r="UIR151" s="86"/>
      <c r="UIS151" s="86"/>
      <c r="UIT151" s="86"/>
      <c r="UIU151" s="86"/>
      <c r="UIV151" s="86"/>
      <c r="UIW151" s="86"/>
      <c r="UIX151" s="86"/>
      <c r="UIY151" s="86"/>
      <c r="UIZ151" s="86"/>
      <c r="UJA151" s="86"/>
      <c r="UJB151" s="86"/>
      <c r="UJC151" s="86"/>
      <c r="UJD151" s="86"/>
      <c r="UJE151" s="86"/>
      <c r="UJF151" s="86"/>
      <c r="UJG151" s="86"/>
      <c r="UJH151" s="86"/>
      <c r="UJI151" s="86"/>
      <c r="UJJ151" s="86"/>
      <c r="UJK151" s="86"/>
      <c r="UJL151" s="86"/>
      <c r="UJM151" s="86"/>
      <c r="UJN151" s="86"/>
      <c r="UJO151" s="86"/>
      <c r="UJP151" s="86"/>
      <c r="UJQ151" s="86"/>
      <c r="UJR151" s="86"/>
      <c r="UJS151" s="86"/>
      <c r="UJT151" s="86"/>
      <c r="UJU151" s="86"/>
      <c r="UJV151" s="86"/>
      <c r="UJW151" s="86"/>
      <c r="UJX151" s="86"/>
      <c r="UJY151" s="86"/>
      <c r="UJZ151" s="86"/>
      <c r="UKA151" s="86"/>
      <c r="UKB151" s="86"/>
      <c r="UKC151" s="86"/>
      <c r="UKD151" s="86"/>
      <c r="UKE151" s="86"/>
      <c r="UKF151" s="86"/>
      <c r="UKG151" s="86"/>
      <c r="UKH151" s="86"/>
      <c r="UKI151" s="86"/>
      <c r="UKJ151" s="86"/>
      <c r="UKK151" s="86"/>
      <c r="UKL151" s="86"/>
      <c r="UKM151" s="86"/>
      <c r="UKN151" s="86"/>
      <c r="UKO151" s="86"/>
      <c r="UKP151" s="86"/>
      <c r="UKQ151" s="86"/>
      <c r="UKR151" s="86"/>
      <c r="UKS151" s="86"/>
      <c r="UKT151" s="86"/>
      <c r="UKU151" s="86"/>
      <c r="UKV151" s="86"/>
      <c r="UKW151" s="86"/>
      <c r="UKX151" s="86"/>
      <c r="UKY151" s="86"/>
      <c r="UKZ151" s="86"/>
      <c r="ULA151" s="86"/>
      <c r="ULB151" s="86"/>
      <c r="ULC151" s="86"/>
      <c r="ULD151" s="86"/>
      <c r="ULE151" s="86"/>
      <c r="ULF151" s="86"/>
      <c r="ULG151" s="86"/>
      <c r="ULH151" s="86"/>
      <c r="ULI151" s="86"/>
      <c r="ULJ151" s="86"/>
      <c r="ULK151" s="86"/>
      <c r="ULL151" s="86"/>
      <c r="ULM151" s="86"/>
      <c r="ULN151" s="86"/>
      <c r="ULO151" s="86"/>
      <c r="ULP151" s="86"/>
      <c r="ULQ151" s="86"/>
      <c r="ULR151" s="86"/>
      <c r="ULS151" s="86"/>
      <c r="ULT151" s="86"/>
      <c r="ULU151" s="86"/>
      <c r="ULV151" s="86"/>
      <c r="ULW151" s="86"/>
      <c r="ULX151" s="86"/>
      <c r="ULY151" s="86"/>
      <c r="ULZ151" s="86"/>
      <c r="UMA151" s="86"/>
      <c r="UMB151" s="86"/>
      <c r="UMC151" s="86"/>
      <c r="UMD151" s="86"/>
      <c r="UME151" s="86"/>
      <c r="UMF151" s="86"/>
      <c r="UMG151" s="86"/>
      <c r="UMH151" s="86"/>
      <c r="UMI151" s="86"/>
      <c r="UMJ151" s="86"/>
      <c r="UMK151" s="86"/>
      <c r="UML151" s="86"/>
      <c r="UMM151" s="86"/>
      <c r="UMN151" s="86"/>
      <c r="UMO151" s="86"/>
      <c r="UMP151" s="86"/>
      <c r="UMQ151" s="86"/>
      <c r="UMR151" s="86"/>
      <c r="UMS151" s="86"/>
      <c r="UMT151" s="86"/>
      <c r="UMU151" s="86"/>
      <c r="UMV151" s="86"/>
      <c r="UMW151" s="86"/>
      <c r="UMX151" s="86"/>
      <c r="UMY151" s="86"/>
      <c r="UMZ151" s="86"/>
      <c r="UNA151" s="86"/>
      <c r="UNB151" s="86"/>
      <c r="UNC151" s="86"/>
      <c r="UND151" s="86"/>
      <c r="UNE151" s="86"/>
      <c r="UNF151" s="86"/>
      <c r="UNG151" s="86"/>
      <c r="UNH151" s="86"/>
      <c r="UNI151" s="86"/>
      <c r="UNJ151" s="86"/>
      <c r="UNK151" s="86"/>
      <c r="UNL151" s="86"/>
      <c r="UNM151" s="86"/>
      <c r="UNN151" s="86"/>
      <c r="UNO151" s="86"/>
      <c r="UNP151" s="86"/>
      <c r="UNQ151" s="86"/>
      <c r="UNR151" s="86"/>
      <c r="UNS151" s="86"/>
      <c r="UNT151" s="86"/>
      <c r="UNU151" s="86"/>
      <c r="UNV151" s="86"/>
      <c r="UNW151" s="86"/>
      <c r="UNX151" s="86"/>
      <c r="UNY151" s="86"/>
      <c r="UNZ151" s="86"/>
      <c r="UOA151" s="86"/>
      <c r="UOB151" s="86"/>
      <c r="UOC151" s="86"/>
      <c r="UOD151" s="86"/>
      <c r="UOE151" s="86"/>
      <c r="UOF151" s="86"/>
      <c r="UOG151" s="86"/>
      <c r="UOH151" s="86"/>
      <c r="UOI151" s="86"/>
      <c r="UOP151" s="86"/>
      <c r="UOQ151" s="86"/>
      <c r="UOR151" s="86"/>
      <c r="UOS151" s="86"/>
      <c r="UOT151" s="86"/>
      <c r="UOU151" s="86"/>
      <c r="UOV151" s="86"/>
      <c r="UOW151" s="86"/>
      <c r="UOX151" s="86"/>
      <c r="UOY151" s="86"/>
      <c r="UOZ151" s="86"/>
      <c r="UPA151" s="86"/>
      <c r="UPB151" s="86"/>
      <c r="UPC151" s="86"/>
      <c r="UPD151" s="86"/>
      <c r="UPE151" s="86"/>
      <c r="UPF151" s="86"/>
      <c r="UPG151" s="86"/>
      <c r="UPH151" s="86"/>
      <c r="UPI151" s="86"/>
      <c r="UPJ151" s="86"/>
      <c r="UPK151" s="86"/>
      <c r="UPL151" s="86"/>
      <c r="UPM151" s="86"/>
      <c r="UPN151" s="86"/>
      <c r="UPO151" s="86"/>
      <c r="UPP151" s="86"/>
      <c r="UPQ151" s="86"/>
      <c r="UPR151" s="86"/>
      <c r="UPS151" s="86"/>
      <c r="UPT151" s="86"/>
      <c r="UPU151" s="86"/>
      <c r="UPV151" s="86"/>
      <c r="UPW151" s="86"/>
      <c r="UPX151" s="86"/>
      <c r="UPY151" s="86"/>
      <c r="UPZ151" s="86"/>
      <c r="UQA151" s="86"/>
      <c r="UQB151" s="86"/>
      <c r="UQC151" s="86"/>
      <c r="UQD151" s="86"/>
      <c r="UQE151" s="86"/>
      <c r="UQF151" s="86"/>
      <c r="UQG151" s="86"/>
      <c r="UQH151" s="86"/>
      <c r="UQI151" s="86"/>
      <c r="UQJ151" s="86"/>
      <c r="UQK151" s="86"/>
      <c r="UQL151" s="86"/>
      <c r="UQM151" s="86"/>
      <c r="UQN151" s="86"/>
      <c r="UQO151" s="86"/>
      <c r="UQP151" s="86"/>
      <c r="UQQ151" s="86"/>
      <c r="UQR151" s="86"/>
      <c r="UQS151" s="86"/>
      <c r="UQT151" s="86"/>
      <c r="UQU151" s="86"/>
      <c r="UQV151" s="86"/>
      <c r="UQW151" s="86"/>
      <c r="UQX151" s="86"/>
      <c r="UQY151" s="86"/>
      <c r="UQZ151" s="86"/>
      <c r="URA151" s="86"/>
      <c r="URB151" s="86"/>
      <c r="URC151" s="86"/>
      <c r="URD151" s="86"/>
      <c r="URE151" s="86"/>
      <c r="URF151" s="86"/>
      <c r="URG151" s="86"/>
      <c r="URH151" s="86"/>
      <c r="URI151" s="86"/>
      <c r="URJ151" s="86"/>
      <c r="URK151" s="86"/>
      <c r="URL151" s="86"/>
      <c r="URM151" s="86"/>
      <c r="URN151" s="86"/>
      <c r="URO151" s="86"/>
      <c r="URP151" s="86"/>
      <c r="URQ151" s="86"/>
      <c r="URR151" s="86"/>
      <c r="URS151" s="86"/>
      <c r="URT151" s="86"/>
      <c r="URU151" s="86"/>
      <c r="URV151" s="86"/>
      <c r="URW151" s="86"/>
      <c r="URX151" s="86"/>
      <c r="URY151" s="86"/>
      <c r="URZ151" s="86"/>
      <c r="USA151" s="86"/>
      <c r="USB151" s="86"/>
      <c r="USC151" s="86"/>
      <c r="USD151" s="86"/>
      <c r="USE151" s="86"/>
      <c r="USF151" s="86"/>
      <c r="USG151" s="86"/>
      <c r="USH151" s="86"/>
      <c r="USI151" s="86"/>
      <c r="USJ151" s="86"/>
      <c r="USK151" s="86"/>
      <c r="USL151" s="86"/>
      <c r="USM151" s="86"/>
      <c r="USN151" s="86"/>
      <c r="USO151" s="86"/>
      <c r="USP151" s="86"/>
      <c r="USQ151" s="86"/>
      <c r="USR151" s="86"/>
      <c r="USS151" s="86"/>
      <c r="UST151" s="86"/>
      <c r="USU151" s="86"/>
      <c r="USV151" s="86"/>
      <c r="USW151" s="86"/>
      <c r="USX151" s="86"/>
      <c r="USY151" s="86"/>
      <c r="USZ151" s="86"/>
      <c r="UTA151" s="86"/>
      <c r="UTB151" s="86"/>
      <c r="UTC151" s="86"/>
      <c r="UTD151" s="86"/>
      <c r="UTE151" s="86"/>
      <c r="UTF151" s="86"/>
      <c r="UTG151" s="86"/>
      <c r="UTH151" s="86"/>
      <c r="UTI151" s="86"/>
      <c r="UTJ151" s="86"/>
      <c r="UTK151" s="86"/>
      <c r="UTL151" s="86"/>
      <c r="UTM151" s="86"/>
      <c r="UTN151" s="86"/>
      <c r="UTO151" s="86"/>
      <c r="UTP151" s="86"/>
      <c r="UTQ151" s="86"/>
      <c r="UTR151" s="86"/>
      <c r="UTS151" s="86"/>
      <c r="UTT151" s="86"/>
      <c r="UTU151" s="86"/>
      <c r="UTV151" s="86"/>
      <c r="UTW151" s="86"/>
      <c r="UTX151" s="86"/>
      <c r="UTY151" s="86"/>
      <c r="UTZ151" s="86"/>
      <c r="UUA151" s="86"/>
      <c r="UUB151" s="86"/>
      <c r="UUC151" s="86"/>
      <c r="UUD151" s="86"/>
      <c r="UUE151" s="86"/>
      <c r="UUF151" s="86"/>
      <c r="UUG151" s="86"/>
      <c r="UUH151" s="86"/>
      <c r="UUI151" s="86"/>
      <c r="UUJ151" s="86"/>
      <c r="UUK151" s="86"/>
      <c r="UUL151" s="86"/>
      <c r="UUM151" s="86"/>
      <c r="UUN151" s="86"/>
      <c r="UUO151" s="86"/>
      <c r="UUP151" s="86"/>
      <c r="UUQ151" s="86"/>
      <c r="UUR151" s="86"/>
      <c r="UUS151" s="86"/>
      <c r="UUT151" s="86"/>
      <c r="UUU151" s="86"/>
      <c r="UUV151" s="86"/>
      <c r="UUW151" s="86"/>
      <c r="UUX151" s="86"/>
      <c r="UUY151" s="86"/>
      <c r="UUZ151" s="86"/>
      <c r="UVA151" s="86"/>
      <c r="UVB151" s="86"/>
      <c r="UVC151" s="86"/>
      <c r="UVD151" s="86"/>
      <c r="UVE151" s="86"/>
      <c r="UVF151" s="86"/>
      <c r="UVG151" s="86"/>
      <c r="UVH151" s="86"/>
      <c r="UVI151" s="86"/>
      <c r="UVJ151" s="86"/>
      <c r="UVK151" s="86"/>
      <c r="UVL151" s="86"/>
      <c r="UVM151" s="86"/>
      <c r="UVN151" s="86"/>
      <c r="UVO151" s="86"/>
      <c r="UVP151" s="86"/>
      <c r="UVQ151" s="86"/>
      <c r="UVR151" s="86"/>
      <c r="UVS151" s="86"/>
      <c r="UVT151" s="86"/>
      <c r="UVU151" s="86"/>
      <c r="UVV151" s="86"/>
      <c r="UVW151" s="86"/>
      <c r="UVX151" s="86"/>
      <c r="UVY151" s="86"/>
      <c r="UVZ151" s="86"/>
      <c r="UWA151" s="86"/>
      <c r="UWB151" s="86"/>
      <c r="UWC151" s="86"/>
      <c r="UWD151" s="86"/>
      <c r="UWE151" s="86"/>
      <c r="UWF151" s="86"/>
      <c r="UWG151" s="86"/>
      <c r="UWH151" s="86"/>
      <c r="UWI151" s="86"/>
      <c r="UWJ151" s="86"/>
      <c r="UWK151" s="86"/>
      <c r="UWL151" s="86"/>
      <c r="UWM151" s="86"/>
      <c r="UWN151" s="86"/>
      <c r="UWO151" s="86"/>
      <c r="UWP151" s="86"/>
      <c r="UWQ151" s="86"/>
      <c r="UWR151" s="86"/>
      <c r="UWS151" s="86"/>
      <c r="UWT151" s="86"/>
      <c r="UWU151" s="86"/>
      <c r="UWV151" s="86"/>
      <c r="UWW151" s="86"/>
      <c r="UWX151" s="86"/>
      <c r="UWY151" s="86"/>
      <c r="UWZ151" s="86"/>
      <c r="UXA151" s="86"/>
      <c r="UXB151" s="86"/>
      <c r="UXC151" s="86"/>
      <c r="UXD151" s="86"/>
      <c r="UXE151" s="86"/>
      <c r="UXF151" s="86"/>
      <c r="UXG151" s="86"/>
      <c r="UXH151" s="86"/>
      <c r="UXI151" s="86"/>
      <c r="UXJ151" s="86"/>
      <c r="UXK151" s="86"/>
      <c r="UXL151" s="86"/>
      <c r="UXM151" s="86"/>
      <c r="UXN151" s="86"/>
      <c r="UXO151" s="86"/>
      <c r="UXP151" s="86"/>
      <c r="UXQ151" s="86"/>
      <c r="UXR151" s="86"/>
      <c r="UXS151" s="86"/>
      <c r="UXT151" s="86"/>
      <c r="UXU151" s="86"/>
      <c r="UXV151" s="86"/>
      <c r="UXW151" s="86"/>
      <c r="UXX151" s="86"/>
      <c r="UXY151" s="86"/>
      <c r="UXZ151" s="86"/>
      <c r="UYA151" s="86"/>
      <c r="UYB151" s="86"/>
      <c r="UYC151" s="86"/>
      <c r="UYD151" s="86"/>
      <c r="UYE151" s="86"/>
      <c r="UYL151" s="86"/>
      <c r="UYM151" s="86"/>
      <c r="UYN151" s="86"/>
      <c r="UYO151" s="86"/>
      <c r="UYP151" s="86"/>
      <c r="UYQ151" s="86"/>
      <c r="UYR151" s="86"/>
      <c r="UYS151" s="86"/>
      <c r="UYT151" s="86"/>
      <c r="UYU151" s="86"/>
      <c r="UYV151" s="86"/>
      <c r="UYW151" s="86"/>
      <c r="UYX151" s="86"/>
      <c r="UYY151" s="86"/>
      <c r="UYZ151" s="86"/>
      <c r="UZA151" s="86"/>
      <c r="UZB151" s="86"/>
      <c r="UZC151" s="86"/>
      <c r="UZD151" s="86"/>
      <c r="UZE151" s="86"/>
      <c r="UZF151" s="86"/>
      <c r="UZG151" s="86"/>
      <c r="UZH151" s="86"/>
      <c r="UZI151" s="86"/>
      <c r="UZJ151" s="86"/>
      <c r="UZK151" s="86"/>
      <c r="UZL151" s="86"/>
      <c r="UZM151" s="86"/>
      <c r="UZN151" s="86"/>
      <c r="UZO151" s="86"/>
      <c r="UZP151" s="86"/>
      <c r="UZQ151" s="86"/>
      <c r="UZR151" s="86"/>
      <c r="UZS151" s="86"/>
      <c r="UZT151" s="86"/>
      <c r="UZU151" s="86"/>
      <c r="UZV151" s="86"/>
      <c r="UZW151" s="86"/>
      <c r="UZX151" s="86"/>
      <c r="UZY151" s="86"/>
      <c r="UZZ151" s="86"/>
      <c r="VAA151" s="86"/>
      <c r="VAB151" s="86"/>
      <c r="VAC151" s="86"/>
      <c r="VAD151" s="86"/>
      <c r="VAE151" s="86"/>
      <c r="VAF151" s="86"/>
      <c r="VAG151" s="86"/>
      <c r="VAH151" s="86"/>
      <c r="VAI151" s="86"/>
      <c r="VAJ151" s="86"/>
      <c r="VAK151" s="86"/>
      <c r="VAL151" s="86"/>
      <c r="VAM151" s="86"/>
      <c r="VAN151" s="86"/>
      <c r="VAO151" s="86"/>
      <c r="VAP151" s="86"/>
      <c r="VAQ151" s="86"/>
      <c r="VAR151" s="86"/>
      <c r="VAS151" s="86"/>
      <c r="VAT151" s="86"/>
      <c r="VAU151" s="86"/>
      <c r="VAV151" s="86"/>
      <c r="VAW151" s="86"/>
      <c r="VAX151" s="86"/>
      <c r="VAY151" s="86"/>
      <c r="VAZ151" s="86"/>
      <c r="VBA151" s="86"/>
      <c r="VBB151" s="86"/>
      <c r="VBC151" s="86"/>
      <c r="VBD151" s="86"/>
      <c r="VBE151" s="86"/>
      <c r="VBF151" s="86"/>
      <c r="VBG151" s="86"/>
      <c r="VBH151" s="86"/>
      <c r="VBI151" s="86"/>
      <c r="VBJ151" s="86"/>
      <c r="VBK151" s="86"/>
      <c r="VBL151" s="86"/>
      <c r="VBM151" s="86"/>
      <c r="VBN151" s="86"/>
      <c r="VBO151" s="86"/>
      <c r="VBP151" s="86"/>
      <c r="VBQ151" s="86"/>
      <c r="VBR151" s="86"/>
      <c r="VBS151" s="86"/>
      <c r="VBT151" s="86"/>
      <c r="VBU151" s="86"/>
      <c r="VBV151" s="86"/>
      <c r="VBW151" s="86"/>
      <c r="VBX151" s="86"/>
      <c r="VBY151" s="86"/>
      <c r="VBZ151" s="86"/>
      <c r="VCA151" s="86"/>
      <c r="VCB151" s="86"/>
      <c r="VCC151" s="86"/>
      <c r="VCD151" s="86"/>
      <c r="VCE151" s="86"/>
      <c r="VCF151" s="86"/>
      <c r="VCG151" s="86"/>
      <c r="VCH151" s="86"/>
      <c r="VCI151" s="86"/>
      <c r="VCJ151" s="86"/>
      <c r="VCK151" s="86"/>
      <c r="VCL151" s="86"/>
      <c r="VCM151" s="86"/>
      <c r="VCN151" s="86"/>
      <c r="VCO151" s="86"/>
      <c r="VCP151" s="86"/>
      <c r="VCQ151" s="86"/>
      <c r="VCR151" s="86"/>
      <c r="VCS151" s="86"/>
      <c r="VCT151" s="86"/>
      <c r="VCU151" s="86"/>
      <c r="VCV151" s="86"/>
      <c r="VCW151" s="86"/>
      <c r="VCX151" s="86"/>
      <c r="VCY151" s="86"/>
      <c r="VCZ151" s="86"/>
      <c r="VDA151" s="86"/>
      <c r="VDB151" s="86"/>
      <c r="VDC151" s="86"/>
      <c r="VDD151" s="86"/>
      <c r="VDE151" s="86"/>
      <c r="VDF151" s="86"/>
      <c r="VDG151" s="86"/>
      <c r="VDH151" s="86"/>
      <c r="VDI151" s="86"/>
      <c r="VDJ151" s="86"/>
      <c r="VDK151" s="86"/>
      <c r="VDL151" s="86"/>
      <c r="VDM151" s="86"/>
      <c r="VDN151" s="86"/>
      <c r="VDO151" s="86"/>
      <c r="VDP151" s="86"/>
      <c r="VDQ151" s="86"/>
      <c r="VDR151" s="86"/>
      <c r="VDS151" s="86"/>
      <c r="VDT151" s="86"/>
      <c r="VDU151" s="86"/>
      <c r="VDV151" s="86"/>
      <c r="VDW151" s="86"/>
      <c r="VDX151" s="86"/>
      <c r="VDY151" s="86"/>
      <c r="VDZ151" s="86"/>
      <c r="VEA151" s="86"/>
      <c r="VEB151" s="86"/>
      <c r="VEC151" s="86"/>
      <c r="VED151" s="86"/>
      <c r="VEE151" s="86"/>
      <c r="VEF151" s="86"/>
      <c r="VEG151" s="86"/>
      <c r="VEH151" s="86"/>
      <c r="VEI151" s="86"/>
      <c r="VEJ151" s="86"/>
      <c r="VEK151" s="86"/>
      <c r="VEL151" s="86"/>
      <c r="VEM151" s="86"/>
      <c r="VEN151" s="86"/>
      <c r="VEO151" s="86"/>
      <c r="VEP151" s="86"/>
      <c r="VEQ151" s="86"/>
      <c r="VER151" s="86"/>
      <c r="VES151" s="86"/>
      <c r="VET151" s="86"/>
      <c r="VEU151" s="86"/>
      <c r="VEV151" s="86"/>
      <c r="VEW151" s="86"/>
      <c r="VEX151" s="86"/>
      <c r="VEY151" s="86"/>
      <c r="VEZ151" s="86"/>
      <c r="VFA151" s="86"/>
      <c r="VFB151" s="86"/>
      <c r="VFC151" s="86"/>
      <c r="VFD151" s="86"/>
      <c r="VFE151" s="86"/>
      <c r="VFF151" s="86"/>
      <c r="VFG151" s="86"/>
      <c r="VFH151" s="86"/>
      <c r="VFI151" s="86"/>
      <c r="VFJ151" s="86"/>
      <c r="VFK151" s="86"/>
      <c r="VFL151" s="86"/>
      <c r="VFM151" s="86"/>
      <c r="VFN151" s="86"/>
      <c r="VFO151" s="86"/>
      <c r="VFP151" s="86"/>
      <c r="VFQ151" s="86"/>
      <c r="VFR151" s="86"/>
      <c r="VFS151" s="86"/>
      <c r="VFT151" s="86"/>
      <c r="VFU151" s="86"/>
      <c r="VFV151" s="86"/>
      <c r="VFW151" s="86"/>
      <c r="VFX151" s="86"/>
      <c r="VFY151" s="86"/>
      <c r="VFZ151" s="86"/>
      <c r="VGA151" s="86"/>
      <c r="VGB151" s="86"/>
      <c r="VGC151" s="86"/>
      <c r="VGD151" s="86"/>
      <c r="VGE151" s="86"/>
      <c r="VGF151" s="86"/>
      <c r="VGG151" s="86"/>
      <c r="VGH151" s="86"/>
      <c r="VGI151" s="86"/>
      <c r="VGJ151" s="86"/>
      <c r="VGK151" s="86"/>
      <c r="VGL151" s="86"/>
      <c r="VGM151" s="86"/>
      <c r="VGN151" s="86"/>
      <c r="VGO151" s="86"/>
      <c r="VGP151" s="86"/>
      <c r="VGQ151" s="86"/>
      <c r="VGR151" s="86"/>
      <c r="VGS151" s="86"/>
      <c r="VGT151" s="86"/>
      <c r="VGU151" s="86"/>
      <c r="VGV151" s="86"/>
      <c r="VGW151" s="86"/>
      <c r="VGX151" s="86"/>
      <c r="VGY151" s="86"/>
      <c r="VGZ151" s="86"/>
      <c r="VHA151" s="86"/>
      <c r="VHB151" s="86"/>
      <c r="VHC151" s="86"/>
      <c r="VHD151" s="86"/>
      <c r="VHE151" s="86"/>
      <c r="VHF151" s="86"/>
      <c r="VHG151" s="86"/>
      <c r="VHH151" s="86"/>
      <c r="VHI151" s="86"/>
      <c r="VHJ151" s="86"/>
      <c r="VHK151" s="86"/>
      <c r="VHL151" s="86"/>
      <c r="VHM151" s="86"/>
      <c r="VHN151" s="86"/>
      <c r="VHO151" s="86"/>
      <c r="VHP151" s="86"/>
      <c r="VHQ151" s="86"/>
      <c r="VHR151" s="86"/>
      <c r="VHS151" s="86"/>
      <c r="VHT151" s="86"/>
      <c r="VHU151" s="86"/>
      <c r="VHV151" s="86"/>
      <c r="VHW151" s="86"/>
      <c r="VHX151" s="86"/>
      <c r="VHY151" s="86"/>
      <c r="VHZ151" s="86"/>
      <c r="VIA151" s="86"/>
      <c r="VIH151" s="86"/>
      <c r="VII151" s="86"/>
      <c r="VIJ151" s="86"/>
      <c r="VIK151" s="86"/>
      <c r="VIL151" s="86"/>
      <c r="VIM151" s="86"/>
      <c r="VIN151" s="86"/>
      <c r="VIO151" s="86"/>
      <c r="VIP151" s="86"/>
      <c r="VIQ151" s="86"/>
      <c r="VIR151" s="86"/>
      <c r="VIS151" s="86"/>
      <c r="VIT151" s="86"/>
      <c r="VIU151" s="86"/>
      <c r="VIV151" s="86"/>
      <c r="VIW151" s="86"/>
      <c r="VIX151" s="86"/>
      <c r="VIY151" s="86"/>
      <c r="VIZ151" s="86"/>
      <c r="VJA151" s="86"/>
      <c r="VJB151" s="86"/>
      <c r="VJC151" s="86"/>
      <c r="VJD151" s="86"/>
      <c r="VJE151" s="86"/>
      <c r="VJF151" s="86"/>
      <c r="VJG151" s="86"/>
      <c r="VJH151" s="86"/>
      <c r="VJI151" s="86"/>
      <c r="VJJ151" s="86"/>
      <c r="VJK151" s="86"/>
      <c r="VJL151" s="86"/>
      <c r="VJM151" s="86"/>
      <c r="VJN151" s="86"/>
      <c r="VJO151" s="86"/>
      <c r="VJP151" s="86"/>
      <c r="VJQ151" s="86"/>
      <c r="VJR151" s="86"/>
      <c r="VJS151" s="86"/>
      <c r="VJT151" s="86"/>
      <c r="VJU151" s="86"/>
      <c r="VJV151" s="86"/>
      <c r="VJW151" s="86"/>
      <c r="VJX151" s="86"/>
      <c r="VJY151" s="86"/>
      <c r="VJZ151" s="86"/>
      <c r="VKA151" s="86"/>
      <c r="VKB151" s="86"/>
      <c r="VKC151" s="86"/>
      <c r="VKD151" s="86"/>
      <c r="VKE151" s="86"/>
      <c r="VKF151" s="86"/>
      <c r="VKG151" s="86"/>
      <c r="VKH151" s="86"/>
      <c r="VKI151" s="86"/>
      <c r="VKJ151" s="86"/>
      <c r="VKK151" s="86"/>
      <c r="VKL151" s="86"/>
      <c r="VKM151" s="86"/>
      <c r="VKN151" s="86"/>
      <c r="VKO151" s="86"/>
      <c r="VKP151" s="86"/>
      <c r="VKQ151" s="86"/>
      <c r="VKR151" s="86"/>
      <c r="VKS151" s="86"/>
      <c r="VKT151" s="86"/>
      <c r="VKU151" s="86"/>
      <c r="VKV151" s="86"/>
      <c r="VKW151" s="86"/>
      <c r="VKX151" s="86"/>
      <c r="VKY151" s="86"/>
      <c r="VKZ151" s="86"/>
      <c r="VLA151" s="86"/>
      <c r="VLB151" s="86"/>
      <c r="VLC151" s="86"/>
      <c r="VLD151" s="86"/>
      <c r="VLE151" s="86"/>
      <c r="VLF151" s="86"/>
      <c r="VLG151" s="86"/>
      <c r="VLH151" s="86"/>
      <c r="VLI151" s="86"/>
      <c r="VLJ151" s="86"/>
      <c r="VLK151" s="86"/>
      <c r="VLL151" s="86"/>
      <c r="VLM151" s="86"/>
      <c r="VLN151" s="86"/>
      <c r="VLO151" s="86"/>
      <c r="VLP151" s="86"/>
      <c r="VLQ151" s="86"/>
      <c r="VLR151" s="86"/>
      <c r="VLS151" s="86"/>
      <c r="VLT151" s="86"/>
      <c r="VLU151" s="86"/>
      <c r="VLV151" s="86"/>
      <c r="VLW151" s="86"/>
      <c r="VLX151" s="86"/>
      <c r="VLY151" s="86"/>
      <c r="VLZ151" s="86"/>
      <c r="VMA151" s="86"/>
      <c r="VMB151" s="86"/>
      <c r="VMC151" s="86"/>
      <c r="VMD151" s="86"/>
      <c r="VME151" s="86"/>
      <c r="VMF151" s="86"/>
      <c r="VMG151" s="86"/>
      <c r="VMH151" s="86"/>
      <c r="VMI151" s="86"/>
      <c r="VMJ151" s="86"/>
      <c r="VMK151" s="86"/>
      <c r="VML151" s="86"/>
      <c r="VMM151" s="86"/>
      <c r="VMN151" s="86"/>
      <c r="VMO151" s="86"/>
      <c r="VMP151" s="86"/>
      <c r="VMQ151" s="86"/>
      <c r="VMR151" s="86"/>
      <c r="VMS151" s="86"/>
      <c r="VMT151" s="86"/>
      <c r="VMU151" s="86"/>
      <c r="VMV151" s="86"/>
      <c r="VMW151" s="86"/>
      <c r="VMX151" s="86"/>
      <c r="VMY151" s="86"/>
      <c r="VMZ151" s="86"/>
      <c r="VNA151" s="86"/>
      <c r="VNB151" s="86"/>
      <c r="VNC151" s="86"/>
      <c r="VND151" s="86"/>
      <c r="VNE151" s="86"/>
      <c r="VNF151" s="86"/>
      <c r="VNG151" s="86"/>
      <c r="VNH151" s="86"/>
      <c r="VNI151" s="86"/>
      <c r="VNJ151" s="86"/>
      <c r="VNK151" s="86"/>
      <c r="VNL151" s="86"/>
      <c r="VNM151" s="86"/>
      <c r="VNN151" s="86"/>
      <c r="VNO151" s="86"/>
      <c r="VNP151" s="86"/>
      <c r="VNQ151" s="86"/>
      <c r="VNR151" s="86"/>
      <c r="VNS151" s="86"/>
      <c r="VNT151" s="86"/>
      <c r="VNU151" s="86"/>
      <c r="VNV151" s="86"/>
      <c r="VNW151" s="86"/>
      <c r="VNX151" s="86"/>
      <c r="VNY151" s="86"/>
      <c r="VNZ151" s="86"/>
      <c r="VOA151" s="86"/>
      <c r="VOB151" s="86"/>
      <c r="VOC151" s="86"/>
      <c r="VOD151" s="86"/>
      <c r="VOE151" s="86"/>
      <c r="VOF151" s="86"/>
      <c r="VOG151" s="86"/>
      <c r="VOH151" s="86"/>
      <c r="VOI151" s="86"/>
      <c r="VOJ151" s="86"/>
      <c r="VOK151" s="86"/>
      <c r="VOL151" s="86"/>
      <c r="VOM151" s="86"/>
      <c r="VON151" s="86"/>
      <c r="VOO151" s="86"/>
      <c r="VOP151" s="86"/>
      <c r="VOQ151" s="86"/>
      <c r="VOR151" s="86"/>
      <c r="VOS151" s="86"/>
      <c r="VOT151" s="86"/>
      <c r="VOU151" s="86"/>
      <c r="VOV151" s="86"/>
      <c r="VOW151" s="86"/>
      <c r="VOX151" s="86"/>
      <c r="VOY151" s="86"/>
      <c r="VOZ151" s="86"/>
      <c r="VPA151" s="86"/>
      <c r="VPB151" s="86"/>
      <c r="VPC151" s="86"/>
      <c r="VPD151" s="86"/>
      <c r="VPE151" s="86"/>
      <c r="VPF151" s="86"/>
      <c r="VPG151" s="86"/>
      <c r="VPH151" s="86"/>
      <c r="VPI151" s="86"/>
      <c r="VPJ151" s="86"/>
      <c r="VPK151" s="86"/>
      <c r="VPL151" s="86"/>
      <c r="VPM151" s="86"/>
      <c r="VPN151" s="86"/>
      <c r="VPO151" s="86"/>
      <c r="VPP151" s="86"/>
      <c r="VPQ151" s="86"/>
      <c r="VPR151" s="86"/>
      <c r="VPS151" s="86"/>
      <c r="VPT151" s="86"/>
      <c r="VPU151" s="86"/>
      <c r="VPV151" s="86"/>
      <c r="VPW151" s="86"/>
      <c r="VPX151" s="86"/>
      <c r="VPY151" s="86"/>
      <c r="VPZ151" s="86"/>
      <c r="VQA151" s="86"/>
      <c r="VQB151" s="86"/>
      <c r="VQC151" s="86"/>
      <c r="VQD151" s="86"/>
      <c r="VQE151" s="86"/>
      <c r="VQF151" s="86"/>
      <c r="VQG151" s="86"/>
      <c r="VQH151" s="86"/>
      <c r="VQI151" s="86"/>
      <c r="VQJ151" s="86"/>
      <c r="VQK151" s="86"/>
      <c r="VQL151" s="86"/>
      <c r="VQM151" s="86"/>
      <c r="VQN151" s="86"/>
      <c r="VQO151" s="86"/>
      <c r="VQP151" s="86"/>
      <c r="VQQ151" s="86"/>
      <c r="VQR151" s="86"/>
      <c r="VQS151" s="86"/>
      <c r="VQT151" s="86"/>
      <c r="VQU151" s="86"/>
      <c r="VQV151" s="86"/>
      <c r="VQW151" s="86"/>
      <c r="VQX151" s="86"/>
      <c r="VQY151" s="86"/>
      <c r="VQZ151" s="86"/>
      <c r="VRA151" s="86"/>
      <c r="VRB151" s="86"/>
      <c r="VRC151" s="86"/>
      <c r="VRD151" s="86"/>
      <c r="VRE151" s="86"/>
      <c r="VRF151" s="86"/>
      <c r="VRG151" s="86"/>
      <c r="VRH151" s="86"/>
      <c r="VRI151" s="86"/>
      <c r="VRJ151" s="86"/>
      <c r="VRK151" s="86"/>
      <c r="VRL151" s="86"/>
      <c r="VRM151" s="86"/>
      <c r="VRN151" s="86"/>
      <c r="VRO151" s="86"/>
      <c r="VRP151" s="86"/>
      <c r="VRQ151" s="86"/>
      <c r="VRR151" s="86"/>
      <c r="VRS151" s="86"/>
      <c r="VRT151" s="86"/>
      <c r="VRU151" s="86"/>
      <c r="VRV151" s="86"/>
      <c r="VRW151" s="86"/>
      <c r="VSD151" s="86"/>
      <c r="VSE151" s="86"/>
      <c r="VSF151" s="86"/>
      <c r="VSG151" s="86"/>
      <c r="VSH151" s="86"/>
      <c r="VSI151" s="86"/>
      <c r="VSJ151" s="86"/>
      <c r="VSK151" s="86"/>
      <c r="VSL151" s="86"/>
      <c r="VSM151" s="86"/>
      <c r="VSN151" s="86"/>
      <c r="VSO151" s="86"/>
      <c r="VSP151" s="86"/>
      <c r="VSQ151" s="86"/>
      <c r="VSR151" s="86"/>
      <c r="VSS151" s="86"/>
      <c r="VST151" s="86"/>
      <c r="VSU151" s="86"/>
      <c r="VSV151" s="86"/>
      <c r="VSW151" s="86"/>
      <c r="VSX151" s="86"/>
      <c r="VSY151" s="86"/>
      <c r="VSZ151" s="86"/>
      <c r="VTA151" s="86"/>
      <c r="VTB151" s="86"/>
      <c r="VTC151" s="86"/>
      <c r="VTD151" s="86"/>
      <c r="VTE151" s="86"/>
      <c r="VTF151" s="86"/>
      <c r="VTG151" s="86"/>
      <c r="VTH151" s="86"/>
      <c r="VTI151" s="86"/>
      <c r="VTJ151" s="86"/>
      <c r="VTK151" s="86"/>
      <c r="VTL151" s="86"/>
      <c r="VTM151" s="86"/>
      <c r="VTN151" s="86"/>
      <c r="VTO151" s="86"/>
      <c r="VTP151" s="86"/>
      <c r="VTQ151" s="86"/>
      <c r="VTR151" s="86"/>
      <c r="VTS151" s="86"/>
      <c r="VTT151" s="86"/>
      <c r="VTU151" s="86"/>
      <c r="VTV151" s="86"/>
      <c r="VTW151" s="86"/>
      <c r="VTX151" s="86"/>
      <c r="VTY151" s="86"/>
      <c r="VTZ151" s="86"/>
      <c r="VUA151" s="86"/>
      <c r="VUB151" s="86"/>
      <c r="VUC151" s="86"/>
      <c r="VUD151" s="86"/>
      <c r="VUE151" s="86"/>
      <c r="VUF151" s="86"/>
      <c r="VUG151" s="86"/>
      <c r="VUH151" s="86"/>
      <c r="VUI151" s="86"/>
      <c r="VUJ151" s="86"/>
      <c r="VUK151" s="86"/>
      <c r="VUL151" s="86"/>
      <c r="VUM151" s="86"/>
      <c r="VUN151" s="86"/>
      <c r="VUO151" s="86"/>
      <c r="VUP151" s="86"/>
      <c r="VUQ151" s="86"/>
      <c r="VUR151" s="86"/>
      <c r="VUS151" s="86"/>
      <c r="VUT151" s="86"/>
      <c r="VUU151" s="86"/>
      <c r="VUV151" s="86"/>
      <c r="VUW151" s="86"/>
      <c r="VUX151" s="86"/>
      <c r="VUY151" s="86"/>
      <c r="VUZ151" s="86"/>
      <c r="VVA151" s="86"/>
      <c r="VVB151" s="86"/>
      <c r="VVC151" s="86"/>
      <c r="VVD151" s="86"/>
      <c r="VVE151" s="86"/>
      <c r="VVF151" s="86"/>
      <c r="VVG151" s="86"/>
      <c r="VVH151" s="86"/>
      <c r="VVI151" s="86"/>
      <c r="VVJ151" s="86"/>
      <c r="VVK151" s="86"/>
      <c r="VVL151" s="86"/>
      <c r="VVM151" s="86"/>
      <c r="VVN151" s="86"/>
      <c r="VVO151" s="86"/>
      <c r="VVP151" s="86"/>
      <c r="VVQ151" s="86"/>
      <c r="VVR151" s="86"/>
      <c r="VVS151" s="86"/>
      <c r="VVT151" s="86"/>
      <c r="VVU151" s="86"/>
      <c r="VVV151" s="86"/>
      <c r="VVW151" s="86"/>
      <c r="VVX151" s="86"/>
      <c r="VVY151" s="86"/>
      <c r="VVZ151" s="86"/>
      <c r="VWA151" s="86"/>
      <c r="VWB151" s="86"/>
      <c r="VWC151" s="86"/>
      <c r="VWD151" s="86"/>
      <c r="VWE151" s="86"/>
      <c r="VWF151" s="86"/>
      <c r="VWG151" s="86"/>
      <c r="VWH151" s="86"/>
      <c r="VWI151" s="86"/>
      <c r="VWJ151" s="86"/>
      <c r="VWK151" s="86"/>
      <c r="VWL151" s="86"/>
      <c r="VWM151" s="86"/>
      <c r="VWN151" s="86"/>
      <c r="VWO151" s="86"/>
      <c r="VWP151" s="86"/>
      <c r="VWQ151" s="86"/>
      <c r="VWR151" s="86"/>
      <c r="VWS151" s="86"/>
      <c r="VWT151" s="86"/>
      <c r="VWU151" s="86"/>
      <c r="VWV151" s="86"/>
      <c r="VWW151" s="86"/>
      <c r="VWX151" s="86"/>
      <c r="VWY151" s="86"/>
      <c r="VWZ151" s="86"/>
      <c r="VXA151" s="86"/>
      <c r="VXB151" s="86"/>
      <c r="VXC151" s="86"/>
      <c r="VXD151" s="86"/>
      <c r="VXE151" s="86"/>
      <c r="VXF151" s="86"/>
      <c r="VXG151" s="86"/>
      <c r="VXH151" s="86"/>
      <c r="VXI151" s="86"/>
      <c r="VXJ151" s="86"/>
      <c r="VXK151" s="86"/>
      <c r="VXL151" s="86"/>
      <c r="VXM151" s="86"/>
      <c r="VXN151" s="86"/>
      <c r="VXO151" s="86"/>
      <c r="VXP151" s="86"/>
      <c r="VXQ151" s="86"/>
      <c r="VXR151" s="86"/>
      <c r="VXS151" s="86"/>
      <c r="VXT151" s="86"/>
      <c r="VXU151" s="86"/>
      <c r="VXV151" s="86"/>
      <c r="VXW151" s="86"/>
      <c r="VXX151" s="86"/>
      <c r="VXY151" s="86"/>
      <c r="VXZ151" s="86"/>
      <c r="VYA151" s="86"/>
      <c r="VYB151" s="86"/>
      <c r="VYC151" s="86"/>
      <c r="VYD151" s="86"/>
      <c r="VYE151" s="86"/>
      <c r="VYF151" s="86"/>
      <c r="VYG151" s="86"/>
      <c r="VYH151" s="86"/>
      <c r="VYI151" s="86"/>
      <c r="VYJ151" s="86"/>
      <c r="VYK151" s="86"/>
      <c r="VYL151" s="86"/>
      <c r="VYM151" s="86"/>
      <c r="VYN151" s="86"/>
      <c r="VYO151" s="86"/>
      <c r="VYP151" s="86"/>
      <c r="VYQ151" s="86"/>
      <c r="VYR151" s="86"/>
      <c r="VYS151" s="86"/>
      <c r="VYT151" s="86"/>
      <c r="VYU151" s="86"/>
      <c r="VYV151" s="86"/>
      <c r="VYW151" s="86"/>
      <c r="VYX151" s="86"/>
      <c r="VYY151" s="86"/>
      <c r="VYZ151" s="86"/>
      <c r="VZA151" s="86"/>
      <c r="VZB151" s="86"/>
      <c r="VZC151" s="86"/>
      <c r="VZD151" s="86"/>
      <c r="VZE151" s="86"/>
      <c r="VZF151" s="86"/>
      <c r="VZG151" s="86"/>
      <c r="VZH151" s="86"/>
      <c r="VZI151" s="86"/>
      <c r="VZJ151" s="86"/>
      <c r="VZK151" s="86"/>
      <c r="VZL151" s="86"/>
      <c r="VZM151" s="86"/>
      <c r="VZN151" s="86"/>
      <c r="VZO151" s="86"/>
      <c r="VZP151" s="86"/>
      <c r="VZQ151" s="86"/>
      <c r="VZR151" s="86"/>
      <c r="VZS151" s="86"/>
      <c r="VZT151" s="86"/>
      <c r="VZU151" s="86"/>
      <c r="VZV151" s="86"/>
      <c r="VZW151" s="86"/>
      <c r="VZX151" s="86"/>
      <c r="VZY151" s="86"/>
      <c r="VZZ151" s="86"/>
      <c r="WAA151" s="86"/>
      <c r="WAB151" s="86"/>
      <c r="WAC151" s="86"/>
      <c r="WAD151" s="86"/>
      <c r="WAE151" s="86"/>
      <c r="WAF151" s="86"/>
      <c r="WAG151" s="86"/>
      <c r="WAH151" s="86"/>
      <c r="WAI151" s="86"/>
      <c r="WAJ151" s="86"/>
      <c r="WAK151" s="86"/>
      <c r="WAL151" s="86"/>
      <c r="WAM151" s="86"/>
      <c r="WAN151" s="86"/>
      <c r="WAO151" s="86"/>
      <c r="WAP151" s="86"/>
      <c r="WAQ151" s="86"/>
      <c r="WAR151" s="86"/>
      <c r="WAS151" s="86"/>
      <c r="WAT151" s="86"/>
      <c r="WAU151" s="86"/>
      <c r="WAV151" s="86"/>
      <c r="WAW151" s="86"/>
      <c r="WAX151" s="86"/>
      <c r="WAY151" s="86"/>
      <c r="WAZ151" s="86"/>
      <c r="WBA151" s="86"/>
      <c r="WBB151" s="86"/>
      <c r="WBC151" s="86"/>
      <c r="WBD151" s="86"/>
      <c r="WBE151" s="86"/>
      <c r="WBF151" s="86"/>
      <c r="WBG151" s="86"/>
      <c r="WBH151" s="86"/>
      <c r="WBI151" s="86"/>
      <c r="WBJ151" s="86"/>
      <c r="WBK151" s="86"/>
      <c r="WBL151" s="86"/>
      <c r="WBM151" s="86"/>
      <c r="WBN151" s="86"/>
      <c r="WBO151" s="86"/>
      <c r="WBP151" s="86"/>
      <c r="WBQ151" s="86"/>
      <c r="WBR151" s="86"/>
      <c r="WBS151" s="86"/>
      <c r="WBZ151" s="86"/>
      <c r="WCA151" s="86"/>
      <c r="WCB151" s="86"/>
      <c r="WCC151" s="86"/>
      <c r="WCD151" s="86"/>
      <c r="WCE151" s="86"/>
      <c r="WCF151" s="86"/>
      <c r="WCG151" s="86"/>
      <c r="WCH151" s="86"/>
      <c r="WCI151" s="86"/>
      <c r="WCJ151" s="86"/>
      <c r="WCK151" s="86"/>
      <c r="WCL151" s="86"/>
      <c r="WCM151" s="86"/>
      <c r="WCN151" s="86"/>
      <c r="WCO151" s="86"/>
      <c r="WCP151" s="86"/>
      <c r="WCQ151" s="86"/>
      <c r="WCR151" s="86"/>
      <c r="WCS151" s="86"/>
      <c r="WCT151" s="86"/>
      <c r="WCU151" s="86"/>
      <c r="WCV151" s="86"/>
      <c r="WCW151" s="86"/>
      <c r="WCX151" s="86"/>
      <c r="WCY151" s="86"/>
      <c r="WCZ151" s="86"/>
      <c r="WDA151" s="86"/>
      <c r="WDB151" s="86"/>
      <c r="WDC151" s="86"/>
      <c r="WDD151" s="86"/>
      <c r="WDE151" s="86"/>
      <c r="WDF151" s="86"/>
      <c r="WDG151" s="86"/>
      <c r="WDH151" s="86"/>
      <c r="WDI151" s="86"/>
      <c r="WDJ151" s="86"/>
      <c r="WDK151" s="86"/>
      <c r="WDL151" s="86"/>
      <c r="WDM151" s="86"/>
      <c r="WDN151" s="86"/>
      <c r="WDO151" s="86"/>
      <c r="WDP151" s="86"/>
      <c r="WDQ151" s="86"/>
      <c r="WDR151" s="86"/>
      <c r="WDS151" s="86"/>
      <c r="WDT151" s="86"/>
      <c r="WDU151" s="86"/>
      <c r="WDV151" s="86"/>
      <c r="WDW151" s="86"/>
      <c r="WDX151" s="86"/>
      <c r="WDY151" s="86"/>
      <c r="WDZ151" s="86"/>
      <c r="WEA151" s="86"/>
      <c r="WEB151" s="86"/>
      <c r="WEC151" s="86"/>
      <c r="WED151" s="86"/>
      <c r="WEE151" s="86"/>
      <c r="WEF151" s="86"/>
      <c r="WEG151" s="86"/>
      <c r="WEH151" s="86"/>
      <c r="WEI151" s="86"/>
      <c r="WEJ151" s="86"/>
      <c r="WEK151" s="86"/>
      <c r="WEL151" s="86"/>
      <c r="WEM151" s="86"/>
      <c r="WEN151" s="86"/>
      <c r="WEO151" s="86"/>
      <c r="WEP151" s="86"/>
      <c r="WEQ151" s="86"/>
      <c r="WER151" s="86"/>
      <c r="WES151" s="86"/>
      <c r="WET151" s="86"/>
      <c r="WEU151" s="86"/>
      <c r="WEV151" s="86"/>
      <c r="WEW151" s="86"/>
      <c r="WEX151" s="86"/>
      <c r="WEY151" s="86"/>
      <c r="WEZ151" s="86"/>
      <c r="WFA151" s="86"/>
      <c r="WFB151" s="86"/>
      <c r="WFC151" s="86"/>
      <c r="WFD151" s="86"/>
      <c r="WFE151" s="86"/>
      <c r="WFF151" s="86"/>
      <c r="WFG151" s="86"/>
      <c r="WFH151" s="86"/>
      <c r="WFI151" s="86"/>
      <c r="WFJ151" s="86"/>
      <c r="WFK151" s="86"/>
      <c r="WFL151" s="86"/>
      <c r="WFM151" s="86"/>
      <c r="WFN151" s="86"/>
      <c r="WFO151" s="86"/>
      <c r="WFP151" s="86"/>
      <c r="WFQ151" s="86"/>
      <c r="WFR151" s="86"/>
      <c r="WFS151" s="86"/>
      <c r="WFT151" s="86"/>
      <c r="WFU151" s="86"/>
      <c r="WFV151" s="86"/>
      <c r="WFW151" s="86"/>
      <c r="WFX151" s="86"/>
      <c r="WFY151" s="86"/>
      <c r="WFZ151" s="86"/>
      <c r="WGA151" s="86"/>
      <c r="WGB151" s="86"/>
      <c r="WGC151" s="86"/>
      <c r="WGD151" s="86"/>
      <c r="WGE151" s="86"/>
      <c r="WGF151" s="86"/>
      <c r="WGG151" s="86"/>
      <c r="WGH151" s="86"/>
      <c r="WGI151" s="86"/>
      <c r="WGJ151" s="86"/>
      <c r="WGK151" s="86"/>
      <c r="WGL151" s="86"/>
      <c r="WGM151" s="86"/>
      <c r="WGN151" s="86"/>
      <c r="WGO151" s="86"/>
      <c r="WGP151" s="86"/>
      <c r="WGQ151" s="86"/>
      <c r="WGR151" s="86"/>
      <c r="WGS151" s="86"/>
      <c r="WGT151" s="86"/>
      <c r="WGU151" s="86"/>
      <c r="WGV151" s="86"/>
      <c r="WGW151" s="86"/>
      <c r="WGX151" s="86"/>
      <c r="WGY151" s="86"/>
      <c r="WGZ151" s="86"/>
      <c r="WHA151" s="86"/>
      <c r="WHB151" s="86"/>
      <c r="WHC151" s="86"/>
      <c r="WHD151" s="86"/>
      <c r="WHE151" s="86"/>
      <c r="WHF151" s="86"/>
      <c r="WHG151" s="86"/>
      <c r="WHH151" s="86"/>
      <c r="WHI151" s="86"/>
      <c r="WHJ151" s="86"/>
      <c r="WHK151" s="86"/>
      <c r="WHL151" s="86"/>
      <c r="WHM151" s="86"/>
      <c r="WHN151" s="86"/>
      <c r="WHO151" s="86"/>
      <c r="WHP151" s="86"/>
      <c r="WHQ151" s="86"/>
      <c r="WHR151" s="86"/>
      <c r="WHS151" s="86"/>
      <c r="WHT151" s="86"/>
      <c r="WHU151" s="86"/>
      <c r="WHV151" s="86"/>
      <c r="WHW151" s="86"/>
      <c r="WHX151" s="86"/>
      <c r="WHY151" s="86"/>
      <c r="WHZ151" s="86"/>
      <c r="WIA151" s="86"/>
      <c r="WIB151" s="86"/>
      <c r="WIC151" s="86"/>
      <c r="WID151" s="86"/>
      <c r="WIE151" s="86"/>
      <c r="WIF151" s="86"/>
      <c r="WIG151" s="86"/>
      <c r="WIH151" s="86"/>
      <c r="WII151" s="86"/>
      <c r="WIJ151" s="86"/>
      <c r="WIK151" s="86"/>
      <c r="WIL151" s="86"/>
      <c r="WIM151" s="86"/>
      <c r="WIN151" s="86"/>
      <c r="WIO151" s="86"/>
      <c r="WIP151" s="86"/>
      <c r="WIQ151" s="86"/>
      <c r="WIR151" s="86"/>
      <c r="WIS151" s="86"/>
      <c r="WIT151" s="86"/>
      <c r="WIU151" s="86"/>
      <c r="WIV151" s="86"/>
      <c r="WIW151" s="86"/>
      <c r="WIX151" s="86"/>
      <c r="WIY151" s="86"/>
      <c r="WIZ151" s="86"/>
      <c r="WJA151" s="86"/>
      <c r="WJB151" s="86"/>
      <c r="WJC151" s="86"/>
      <c r="WJD151" s="86"/>
      <c r="WJE151" s="86"/>
      <c r="WJF151" s="86"/>
      <c r="WJG151" s="86"/>
      <c r="WJH151" s="86"/>
      <c r="WJI151" s="86"/>
      <c r="WJJ151" s="86"/>
      <c r="WJK151" s="86"/>
      <c r="WJL151" s="86"/>
      <c r="WJM151" s="86"/>
      <c r="WJN151" s="86"/>
      <c r="WJO151" s="86"/>
      <c r="WJP151" s="86"/>
      <c r="WJQ151" s="86"/>
      <c r="WJR151" s="86"/>
      <c r="WJS151" s="86"/>
      <c r="WJT151" s="86"/>
      <c r="WJU151" s="86"/>
      <c r="WJV151" s="86"/>
      <c r="WJW151" s="86"/>
      <c r="WJX151" s="86"/>
      <c r="WJY151" s="86"/>
      <c r="WJZ151" s="86"/>
      <c r="WKA151" s="86"/>
      <c r="WKB151" s="86"/>
      <c r="WKC151" s="86"/>
      <c r="WKD151" s="86"/>
      <c r="WKE151" s="86"/>
      <c r="WKF151" s="86"/>
      <c r="WKG151" s="86"/>
      <c r="WKH151" s="86"/>
      <c r="WKI151" s="86"/>
      <c r="WKJ151" s="86"/>
      <c r="WKK151" s="86"/>
      <c r="WKL151" s="86"/>
      <c r="WKM151" s="86"/>
      <c r="WKN151" s="86"/>
      <c r="WKO151" s="86"/>
      <c r="WKP151" s="86"/>
      <c r="WKQ151" s="86"/>
      <c r="WKR151" s="86"/>
      <c r="WKS151" s="86"/>
      <c r="WKT151" s="86"/>
      <c r="WKU151" s="86"/>
      <c r="WKV151" s="86"/>
      <c r="WKW151" s="86"/>
      <c r="WKX151" s="86"/>
      <c r="WKY151" s="86"/>
      <c r="WKZ151" s="86"/>
      <c r="WLA151" s="86"/>
      <c r="WLB151" s="86"/>
      <c r="WLC151" s="86"/>
      <c r="WLD151" s="86"/>
      <c r="WLE151" s="86"/>
      <c r="WLF151" s="86"/>
      <c r="WLG151" s="86"/>
      <c r="WLH151" s="86"/>
      <c r="WLI151" s="86"/>
      <c r="WLJ151" s="86"/>
      <c r="WLK151" s="86"/>
      <c r="WLL151" s="86"/>
      <c r="WLM151" s="86"/>
      <c r="WLN151" s="86"/>
      <c r="WLO151" s="86"/>
      <c r="WLV151" s="86"/>
      <c r="WLW151" s="86"/>
      <c r="WLX151" s="86"/>
      <c r="WLY151" s="86"/>
      <c r="WLZ151" s="86"/>
      <c r="WMA151" s="86"/>
      <c r="WMB151" s="86"/>
      <c r="WMC151" s="86"/>
      <c r="WMD151" s="86"/>
      <c r="WME151" s="86"/>
      <c r="WMF151" s="86"/>
      <c r="WMG151" s="86"/>
      <c r="WMH151" s="86"/>
      <c r="WMI151" s="86"/>
      <c r="WMJ151" s="86"/>
      <c r="WMK151" s="86"/>
      <c r="WML151" s="86"/>
      <c r="WMM151" s="86"/>
      <c r="WMN151" s="86"/>
      <c r="WMO151" s="86"/>
      <c r="WMP151" s="86"/>
      <c r="WMQ151" s="86"/>
      <c r="WMR151" s="86"/>
      <c r="WMS151" s="86"/>
      <c r="WMT151" s="86"/>
      <c r="WMU151" s="86"/>
      <c r="WMV151" s="86"/>
      <c r="WMW151" s="86"/>
      <c r="WMX151" s="86"/>
      <c r="WMY151" s="86"/>
      <c r="WMZ151" s="86"/>
      <c r="WNA151" s="86"/>
      <c r="WNB151" s="86"/>
      <c r="WNC151" s="86"/>
      <c r="WND151" s="86"/>
      <c r="WNE151" s="86"/>
      <c r="WNF151" s="86"/>
      <c r="WNG151" s="86"/>
      <c r="WNH151" s="86"/>
      <c r="WNI151" s="86"/>
      <c r="WNJ151" s="86"/>
      <c r="WNK151" s="86"/>
      <c r="WNL151" s="86"/>
      <c r="WNM151" s="86"/>
      <c r="WNN151" s="86"/>
      <c r="WNO151" s="86"/>
      <c r="WNP151" s="86"/>
      <c r="WNQ151" s="86"/>
      <c r="WNR151" s="86"/>
      <c r="WNS151" s="86"/>
      <c r="WNT151" s="86"/>
      <c r="WNU151" s="86"/>
      <c r="WNV151" s="86"/>
      <c r="WNW151" s="86"/>
      <c r="WNX151" s="86"/>
      <c r="WNY151" s="86"/>
      <c r="WNZ151" s="86"/>
      <c r="WOA151" s="86"/>
      <c r="WOB151" s="86"/>
      <c r="WOC151" s="86"/>
      <c r="WOD151" s="86"/>
      <c r="WOE151" s="86"/>
      <c r="WOF151" s="86"/>
      <c r="WOG151" s="86"/>
      <c r="WOH151" s="86"/>
      <c r="WOI151" s="86"/>
      <c r="WOJ151" s="86"/>
      <c r="WOK151" s="86"/>
      <c r="WOL151" s="86"/>
      <c r="WOM151" s="86"/>
      <c r="WON151" s="86"/>
      <c r="WOO151" s="86"/>
      <c r="WOP151" s="86"/>
      <c r="WOQ151" s="86"/>
      <c r="WOR151" s="86"/>
      <c r="WOS151" s="86"/>
      <c r="WOT151" s="86"/>
      <c r="WOU151" s="86"/>
      <c r="WOV151" s="86"/>
      <c r="WOW151" s="86"/>
      <c r="WOX151" s="86"/>
      <c r="WOY151" s="86"/>
      <c r="WOZ151" s="86"/>
      <c r="WPA151" s="86"/>
      <c r="WPB151" s="86"/>
      <c r="WPC151" s="86"/>
      <c r="WPD151" s="86"/>
      <c r="WPE151" s="86"/>
      <c r="WPF151" s="86"/>
      <c r="WPG151" s="86"/>
      <c r="WPH151" s="86"/>
      <c r="WPI151" s="86"/>
      <c r="WPJ151" s="86"/>
      <c r="WPK151" s="86"/>
      <c r="WPL151" s="86"/>
      <c r="WPM151" s="86"/>
      <c r="WPN151" s="86"/>
      <c r="WPO151" s="86"/>
      <c r="WPP151" s="86"/>
      <c r="WPQ151" s="86"/>
      <c r="WPR151" s="86"/>
      <c r="WPS151" s="86"/>
      <c r="WPT151" s="86"/>
      <c r="WPU151" s="86"/>
      <c r="WPV151" s="86"/>
      <c r="WPW151" s="86"/>
      <c r="WPX151" s="86"/>
      <c r="WPY151" s="86"/>
      <c r="WPZ151" s="86"/>
      <c r="WQA151" s="86"/>
      <c r="WQB151" s="86"/>
      <c r="WQC151" s="86"/>
      <c r="WQD151" s="86"/>
      <c r="WQE151" s="86"/>
      <c r="WQF151" s="86"/>
      <c r="WQG151" s="86"/>
      <c r="WQH151" s="86"/>
      <c r="WQI151" s="86"/>
      <c r="WQJ151" s="86"/>
      <c r="WQK151" s="86"/>
      <c r="WQL151" s="86"/>
      <c r="WQM151" s="86"/>
      <c r="WQN151" s="86"/>
      <c r="WQO151" s="86"/>
      <c r="WQP151" s="86"/>
      <c r="WQQ151" s="86"/>
      <c r="WQR151" s="86"/>
      <c r="WQS151" s="86"/>
      <c r="WQT151" s="86"/>
      <c r="WQU151" s="86"/>
      <c r="WQV151" s="86"/>
      <c r="WQW151" s="86"/>
      <c r="WQX151" s="86"/>
      <c r="WQY151" s="86"/>
      <c r="WQZ151" s="86"/>
      <c r="WRA151" s="86"/>
      <c r="WRB151" s="86"/>
      <c r="WRC151" s="86"/>
      <c r="WRD151" s="86"/>
      <c r="WRE151" s="86"/>
      <c r="WRF151" s="86"/>
      <c r="WRG151" s="86"/>
      <c r="WRH151" s="86"/>
      <c r="WRI151" s="86"/>
      <c r="WRJ151" s="86"/>
      <c r="WRK151" s="86"/>
      <c r="WRL151" s="86"/>
      <c r="WRM151" s="86"/>
      <c r="WRN151" s="86"/>
      <c r="WRO151" s="86"/>
      <c r="WRP151" s="86"/>
      <c r="WRQ151" s="86"/>
      <c r="WRR151" s="86"/>
      <c r="WRS151" s="86"/>
      <c r="WRT151" s="86"/>
      <c r="WRU151" s="86"/>
      <c r="WRV151" s="86"/>
      <c r="WRW151" s="86"/>
      <c r="WRX151" s="86"/>
      <c r="WRY151" s="86"/>
      <c r="WRZ151" s="86"/>
      <c r="WSA151" s="86"/>
      <c r="WSB151" s="86"/>
      <c r="WSC151" s="86"/>
      <c r="WSD151" s="86"/>
      <c r="WSE151" s="86"/>
      <c r="WSF151" s="86"/>
      <c r="WSG151" s="86"/>
      <c r="WSH151" s="86"/>
      <c r="WSI151" s="86"/>
      <c r="WSJ151" s="86"/>
      <c r="WSK151" s="86"/>
      <c r="WSL151" s="86"/>
      <c r="WSM151" s="86"/>
      <c r="WSN151" s="86"/>
      <c r="WSO151" s="86"/>
      <c r="WSP151" s="86"/>
      <c r="WSQ151" s="86"/>
      <c r="WSR151" s="86"/>
      <c r="WSS151" s="86"/>
      <c r="WST151" s="86"/>
      <c r="WSU151" s="86"/>
      <c r="WSV151" s="86"/>
      <c r="WSW151" s="86"/>
      <c r="WSX151" s="86"/>
      <c r="WSY151" s="86"/>
      <c r="WSZ151" s="86"/>
      <c r="WTA151" s="86"/>
      <c r="WTB151" s="86"/>
      <c r="WTC151" s="86"/>
      <c r="WTD151" s="86"/>
      <c r="WTE151" s="86"/>
      <c r="WTF151" s="86"/>
      <c r="WTG151" s="86"/>
      <c r="WTH151" s="86"/>
      <c r="WTI151" s="86"/>
      <c r="WTJ151" s="86"/>
      <c r="WTK151" s="86"/>
      <c r="WTL151" s="86"/>
      <c r="WTM151" s="86"/>
      <c r="WTN151" s="86"/>
      <c r="WTO151" s="86"/>
      <c r="WTP151" s="86"/>
      <c r="WTQ151" s="86"/>
      <c r="WTR151" s="86"/>
      <c r="WTS151" s="86"/>
      <c r="WTT151" s="86"/>
      <c r="WTU151" s="86"/>
      <c r="WTV151" s="86"/>
      <c r="WTW151" s="86"/>
      <c r="WTX151" s="86"/>
      <c r="WTY151" s="86"/>
      <c r="WTZ151" s="86"/>
      <c r="WUA151" s="86"/>
      <c r="WUB151" s="86"/>
      <c r="WUC151" s="86"/>
      <c r="WUD151" s="86"/>
      <c r="WUE151" s="86"/>
      <c r="WUF151" s="86"/>
      <c r="WUG151" s="86"/>
      <c r="WUH151" s="86"/>
      <c r="WUI151" s="86"/>
      <c r="WUJ151" s="86"/>
      <c r="WUK151" s="86"/>
      <c r="WUL151" s="86"/>
      <c r="WUM151" s="86"/>
      <c r="WUN151" s="86"/>
      <c r="WUO151" s="86"/>
      <c r="WUP151" s="86"/>
      <c r="WUQ151" s="86"/>
      <c r="WUR151" s="86"/>
      <c r="WUS151" s="86"/>
      <c r="WUT151" s="86"/>
      <c r="WUU151" s="86"/>
      <c r="WUV151" s="86"/>
      <c r="WUW151" s="86"/>
      <c r="WUX151" s="86"/>
      <c r="WUY151" s="86"/>
      <c r="WUZ151" s="86"/>
      <c r="WVA151" s="86"/>
      <c r="WVB151" s="86"/>
      <c r="WVC151" s="86"/>
      <c r="WVD151" s="86"/>
      <c r="WVE151" s="86"/>
      <c r="WVF151" s="86"/>
      <c r="WVG151" s="86"/>
      <c r="WVH151" s="86"/>
      <c r="WVI151" s="86"/>
      <c r="WVJ151" s="86"/>
      <c r="WVK151" s="86"/>
      <c r="WVR151" s="86"/>
      <c r="WVS151" s="86"/>
      <c r="WVT151" s="86"/>
      <c r="WVU151" s="86"/>
      <c r="WVV151" s="86"/>
      <c r="WVW151" s="86"/>
      <c r="WVX151" s="86"/>
      <c r="WVY151" s="86"/>
      <c r="WVZ151" s="86"/>
      <c r="WWA151" s="86"/>
      <c r="WWB151" s="86"/>
      <c r="WWC151" s="86"/>
      <c r="WWD151" s="86"/>
      <c r="WWE151" s="86"/>
      <c r="WWF151" s="86"/>
      <c r="WWG151" s="86"/>
      <c r="WWH151" s="86"/>
      <c r="WWI151" s="86"/>
      <c r="WWJ151" s="86"/>
      <c r="WWK151" s="86"/>
      <c r="WWL151" s="86"/>
      <c r="WWM151" s="86"/>
      <c r="WWN151" s="86"/>
      <c r="WWO151" s="86"/>
      <c r="WWP151" s="86"/>
      <c r="WWQ151" s="86"/>
      <c r="WWR151" s="86"/>
      <c r="WWS151" s="86"/>
      <c r="WWT151" s="86"/>
      <c r="WWU151" s="86"/>
      <c r="WWV151" s="86"/>
      <c r="WWW151" s="86"/>
      <c r="WWX151" s="86"/>
      <c r="WWY151" s="86"/>
      <c r="WWZ151" s="86"/>
      <c r="WXA151" s="86"/>
      <c r="WXB151" s="86"/>
      <c r="WXC151" s="86"/>
      <c r="WXD151" s="86"/>
      <c r="WXE151" s="86"/>
      <c r="WXF151" s="86"/>
      <c r="WXG151" s="86"/>
      <c r="WXH151" s="86"/>
      <c r="WXI151" s="86"/>
      <c r="WXJ151" s="86"/>
      <c r="WXK151" s="86"/>
      <c r="WXL151" s="86"/>
      <c r="WXM151" s="86"/>
      <c r="WXN151" s="86"/>
      <c r="WXO151" s="86"/>
      <c r="WXP151" s="86"/>
      <c r="WXQ151" s="86"/>
      <c r="WXR151" s="86"/>
      <c r="WXS151" s="86"/>
      <c r="WXT151" s="86"/>
      <c r="WXU151" s="86"/>
      <c r="WXV151" s="86"/>
      <c r="WXW151" s="86"/>
      <c r="WXX151" s="86"/>
      <c r="WXY151" s="86"/>
      <c r="WXZ151" s="86"/>
      <c r="WYA151" s="86"/>
      <c r="WYB151" s="86"/>
      <c r="WYC151" s="86"/>
      <c r="WYD151" s="86"/>
      <c r="WYE151" s="86"/>
      <c r="WYF151" s="86"/>
      <c r="WYG151" s="86"/>
      <c r="WYH151" s="86"/>
      <c r="WYI151" s="86"/>
      <c r="WYJ151" s="86"/>
      <c r="WYK151" s="86"/>
      <c r="WYL151" s="86"/>
      <c r="WYM151" s="86"/>
      <c r="WYN151" s="86"/>
      <c r="WYO151" s="86"/>
      <c r="WYP151" s="86"/>
      <c r="WYQ151" s="86"/>
      <c r="WYR151" s="86"/>
      <c r="WYS151" s="86"/>
      <c r="WYT151" s="86"/>
      <c r="WYU151" s="86"/>
      <c r="WYV151" s="86"/>
      <c r="WYW151" s="86"/>
      <c r="WYX151" s="86"/>
      <c r="WYY151" s="86"/>
      <c r="WYZ151" s="86"/>
      <c r="WZA151" s="86"/>
      <c r="WZB151" s="86"/>
      <c r="WZC151" s="86"/>
      <c r="WZD151" s="86"/>
      <c r="WZE151" s="86"/>
      <c r="WZF151" s="86"/>
      <c r="WZG151" s="86"/>
      <c r="WZH151" s="86"/>
      <c r="WZI151" s="86"/>
      <c r="WZJ151" s="86"/>
      <c r="WZK151" s="86"/>
      <c r="WZL151" s="86"/>
      <c r="WZM151" s="86"/>
      <c r="WZN151" s="86"/>
      <c r="WZO151" s="86"/>
      <c r="WZP151" s="86"/>
      <c r="WZQ151" s="86"/>
      <c r="WZR151" s="86"/>
      <c r="WZS151" s="86"/>
      <c r="WZT151" s="86"/>
      <c r="WZU151" s="86"/>
      <c r="WZV151" s="86"/>
      <c r="WZW151" s="86"/>
      <c r="WZX151" s="86"/>
      <c r="WZY151" s="86"/>
      <c r="WZZ151" s="86"/>
      <c r="XAA151" s="86"/>
      <c r="XAB151" s="86"/>
      <c r="XAC151" s="86"/>
      <c r="XAD151" s="86"/>
      <c r="XAE151" s="86"/>
      <c r="XAF151" s="86"/>
      <c r="XAG151" s="86"/>
      <c r="XAH151" s="86"/>
      <c r="XAI151" s="86"/>
      <c r="XAJ151" s="86"/>
      <c r="XAK151" s="86"/>
      <c r="XAL151" s="86"/>
      <c r="XAM151" s="86"/>
      <c r="XAN151" s="86"/>
      <c r="XAO151" s="86"/>
      <c r="XAP151" s="86"/>
      <c r="XAQ151" s="86"/>
      <c r="XAR151" s="86"/>
      <c r="XAS151" s="86"/>
      <c r="XAT151" s="86"/>
      <c r="XAU151" s="86"/>
      <c r="XAV151" s="86"/>
      <c r="XAW151" s="86"/>
      <c r="XAX151" s="86"/>
      <c r="XAY151" s="86"/>
      <c r="XAZ151" s="86"/>
      <c r="XBA151" s="86"/>
      <c r="XBB151" s="86"/>
      <c r="XBC151" s="86"/>
      <c r="XBD151" s="86"/>
      <c r="XBE151" s="86"/>
      <c r="XBF151" s="86"/>
      <c r="XBG151" s="86"/>
      <c r="XBH151" s="86"/>
      <c r="XBI151" s="86"/>
      <c r="XBJ151" s="86"/>
      <c r="XBK151" s="86"/>
      <c r="XBL151" s="86"/>
      <c r="XBM151" s="86"/>
      <c r="XBN151" s="86"/>
      <c r="XBO151" s="86"/>
      <c r="XBP151" s="86"/>
      <c r="XBQ151" s="86"/>
      <c r="XBR151" s="86"/>
      <c r="XBS151" s="86"/>
      <c r="XBT151" s="86"/>
      <c r="XBU151" s="86"/>
      <c r="XBV151" s="86"/>
      <c r="XBW151" s="86"/>
      <c r="XBX151" s="86"/>
      <c r="XBY151" s="86"/>
      <c r="XBZ151" s="86"/>
      <c r="XCA151" s="86"/>
      <c r="XCB151" s="86"/>
      <c r="XCC151" s="86"/>
      <c r="XCD151" s="86"/>
      <c r="XCE151" s="86"/>
      <c r="XCF151" s="86"/>
      <c r="XCG151" s="86"/>
      <c r="XCH151" s="86"/>
      <c r="XCI151" s="86"/>
      <c r="XCJ151" s="86"/>
      <c r="XCK151" s="86"/>
      <c r="XCL151" s="86"/>
      <c r="XCM151" s="86"/>
      <c r="XCN151" s="86"/>
      <c r="XCO151" s="86"/>
      <c r="XCP151" s="86"/>
      <c r="XCQ151" s="86"/>
      <c r="XCR151" s="86"/>
      <c r="XCS151" s="86"/>
      <c r="XCT151" s="86"/>
      <c r="XCU151" s="86"/>
      <c r="XCV151" s="86"/>
      <c r="XCW151" s="86"/>
      <c r="XCX151" s="86"/>
      <c r="XCY151" s="86"/>
      <c r="XCZ151" s="86"/>
      <c r="XDA151" s="86"/>
      <c r="XDB151" s="86"/>
      <c r="XDC151" s="86"/>
      <c r="XDD151" s="86"/>
      <c r="XDE151" s="86"/>
      <c r="XDF151" s="86"/>
      <c r="XDG151" s="86"/>
      <c r="XDH151" s="86"/>
      <c r="XDI151" s="86"/>
      <c r="XDJ151" s="86"/>
      <c r="XDK151" s="86"/>
      <c r="XDL151" s="86"/>
      <c r="XDM151" s="86"/>
      <c r="XDN151" s="86"/>
      <c r="XDO151" s="86"/>
      <c r="XDP151" s="86"/>
      <c r="XDQ151" s="86"/>
      <c r="XDR151" s="86"/>
      <c r="XDS151" s="86"/>
      <c r="XDT151" s="86"/>
      <c r="XDU151" s="86"/>
      <c r="XDV151" s="86"/>
      <c r="XDW151" s="86"/>
      <c r="XDX151" s="86"/>
      <c r="XDY151" s="86"/>
      <c r="XDZ151" s="86"/>
      <c r="XEA151" s="86"/>
      <c r="XEB151" s="86"/>
      <c r="XEC151" s="86"/>
      <c r="XED151" s="86"/>
      <c r="XEE151" s="86"/>
      <c r="XEF151" s="86"/>
      <c r="XEG151" s="86"/>
      <c r="XEH151" s="86"/>
      <c r="XEI151" s="86"/>
      <c r="XEJ151" s="86"/>
      <c r="XEK151" s="86"/>
      <c r="XEL151" s="86"/>
      <c r="XEM151" s="86"/>
      <c r="XEN151" s="86"/>
      <c r="XEO151" s="86"/>
      <c r="XEP151" s="86"/>
      <c r="XEQ151" s="86"/>
      <c r="XER151" s="86"/>
      <c r="XES151" s="86"/>
      <c r="XET151" s="86"/>
      <c r="XEU151" s="86"/>
      <c r="XEV151" s="86"/>
      <c r="XEW151" s="86"/>
      <c r="XEX151" s="86"/>
      <c r="XEY151" s="86"/>
      <c r="XEZ151" s="86"/>
      <c r="XFA151" s="86"/>
      <c r="XFB151" s="86"/>
      <c r="XFC151" s="86"/>
      <c r="XFD151" s="86"/>
    </row>
    <row r="152" spans="1:16384" ht="30.75" x14ac:dyDescent="0.25">
      <c r="A152" s="119" t="s">
        <v>402</v>
      </c>
      <c r="B152" s="125" t="s">
        <v>365</v>
      </c>
      <c r="C152" s="126" t="s">
        <v>106</v>
      </c>
      <c r="D152" s="120">
        <v>969200</v>
      </c>
      <c r="E152" s="120">
        <v>969200</v>
      </c>
      <c r="F152" s="120">
        <v>969200</v>
      </c>
      <c r="G152" s="87">
        <v>250000</v>
      </c>
      <c r="O152" s="199"/>
      <c r="P152" s="199"/>
    </row>
    <row r="153" spans="1:16384" ht="15.75" x14ac:dyDescent="0.25">
      <c r="A153" s="119" t="s">
        <v>117</v>
      </c>
      <c r="B153" s="125" t="s">
        <v>365</v>
      </c>
      <c r="C153" s="126" t="s">
        <v>108</v>
      </c>
      <c r="D153" s="118">
        <v>1864500</v>
      </c>
      <c r="E153" s="118">
        <v>1864500</v>
      </c>
      <c r="F153" s="118">
        <v>1864500</v>
      </c>
      <c r="O153" s="199"/>
      <c r="P153" s="199"/>
    </row>
    <row r="154" spans="1:16384" s="7" customFormat="1" ht="31.5" x14ac:dyDescent="0.25">
      <c r="A154" s="124" t="s">
        <v>678</v>
      </c>
      <c r="B154" s="136">
        <v>3200000000</v>
      </c>
      <c r="C154" s="137"/>
      <c r="D154" s="121">
        <f>D155</f>
        <v>6000000</v>
      </c>
      <c r="E154" s="121">
        <f t="shared" ref="E154:F154" si="41">E155</f>
        <v>6000000</v>
      </c>
      <c r="F154" s="121">
        <f t="shared" si="41"/>
        <v>6000000</v>
      </c>
      <c r="G154" s="87"/>
      <c r="H154" s="41"/>
      <c r="I154" s="41"/>
      <c r="J154" s="91"/>
      <c r="K154" s="91"/>
      <c r="L154" s="204"/>
      <c r="M154" s="204"/>
      <c r="N154" s="205"/>
      <c r="O154" s="204"/>
      <c r="P154" s="204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5"/>
      <c r="BN154" s="205"/>
      <c r="BO154" s="205"/>
      <c r="BP154" s="205"/>
      <c r="BQ154" s="205"/>
      <c r="BR154" s="205"/>
      <c r="BS154" s="205"/>
      <c r="BT154" s="205"/>
      <c r="BU154" s="205"/>
      <c r="BV154" s="205"/>
      <c r="BW154" s="205"/>
      <c r="BX154" s="205"/>
      <c r="BY154" s="205"/>
      <c r="BZ154" s="205"/>
      <c r="CA154" s="205"/>
      <c r="CB154" s="205"/>
      <c r="CC154" s="205"/>
      <c r="CD154" s="205"/>
      <c r="CE154" s="205"/>
      <c r="CF154" s="205"/>
      <c r="CG154" s="205"/>
      <c r="CH154" s="205"/>
      <c r="CI154" s="205"/>
      <c r="CJ154" s="205"/>
      <c r="CK154" s="205"/>
      <c r="CL154" s="205"/>
      <c r="CM154" s="205"/>
      <c r="CN154" s="205"/>
      <c r="CO154" s="205"/>
      <c r="CP154" s="205"/>
      <c r="CQ154" s="205"/>
      <c r="CR154" s="205"/>
      <c r="CS154" s="205"/>
      <c r="CT154" s="205"/>
      <c r="CU154" s="205"/>
      <c r="CV154" s="205"/>
      <c r="CW154" s="205"/>
      <c r="CX154" s="205"/>
      <c r="CY154" s="205"/>
      <c r="CZ154" s="205"/>
      <c r="DA154" s="205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205"/>
      <c r="EB154" s="205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205"/>
      <c r="GF154" s="205"/>
      <c r="GG154" s="205"/>
      <c r="GH154" s="205"/>
      <c r="GI154" s="205"/>
      <c r="GJ154" s="205"/>
      <c r="GK154" s="205"/>
      <c r="GL154" s="205"/>
      <c r="GM154" s="205"/>
      <c r="GN154" s="205"/>
      <c r="GO154" s="205"/>
      <c r="GP154" s="205"/>
      <c r="GQ154" s="205"/>
      <c r="GR154" s="205"/>
      <c r="GS154" s="205"/>
      <c r="GT154" s="205"/>
      <c r="GU154" s="205"/>
      <c r="GV154" s="205"/>
      <c r="GW154" s="205"/>
      <c r="GX154" s="205"/>
      <c r="GY154" s="205"/>
      <c r="GZ154" s="205"/>
      <c r="HA154" s="205"/>
      <c r="HB154" s="205"/>
      <c r="HC154" s="205"/>
      <c r="HD154" s="205"/>
      <c r="HE154" s="205"/>
      <c r="HF154" s="205"/>
      <c r="HG154" s="205"/>
      <c r="HH154" s="205"/>
      <c r="HI154" s="205"/>
      <c r="HJ154" s="205"/>
      <c r="HK154" s="205"/>
      <c r="HL154" s="205"/>
      <c r="HM154" s="205"/>
      <c r="HN154" s="205"/>
      <c r="HO154" s="205"/>
      <c r="HP154" s="205"/>
      <c r="HQ154" s="205"/>
      <c r="HR154" s="205"/>
      <c r="HS154" s="205"/>
      <c r="HT154" s="205"/>
      <c r="HU154" s="205"/>
      <c r="HV154" s="205"/>
      <c r="HW154" s="205"/>
      <c r="HX154" s="205"/>
      <c r="HY154" s="205"/>
      <c r="HZ154" s="205"/>
      <c r="IA154" s="205"/>
      <c r="IB154" s="205"/>
      <c r="IC154" s="205"/>
      <c r="ID154" s="205"/>
      <c r="IE154" s="205"/>
      <c r="IF154" s="205"/>
      <c r="IG154" s="205"/>
      <c r="IH154" s="205"/>
      <c r="II154" s="205"/>
      <c r="IJ154" s="205"/>
      <c r="IK154" s="205"/>
      <c r="IL154" s="205"/>
      <c r="IM154" s="205"/>
      <c r="IN154" s="205"/>
      <c r="IO154" s="205"/>
      <c r="IP154" s="205"/>
      <c r="IQ154" s="205"/>
      <c r="IR154" s="205"/>
      <c r="IS154" s="205"/>
      <c r="IT154" s="205"/>
      <c r="IU154" s="205"/>
      <c r="IV154" s="205"/>
      <c r="IW154" s="205"/>
      <c r="IX154" s="205"/>
      <c r="IY154" s="205"/>
      <c r="JF154" s="205"/>
      <c r="JG154" s="205"/>
      <c r="JH154" s="205"/>
      <c r="JI154" s="205"/>
      <c r="JJ154" s="205"/>
      <c r="JK154" s="205"/>
      <c r="JL154" s="205"/>
      <c r="JM154" s="205"/>
      <c r="JN154" s="205"/>
      <c r="JO154" s="205"/>
      <c r="JP154" s="205"/>
      <c r="JQ154" s="205"/>
      <c r="JR154" s="205"/>
      <c r="JS154" s="205"/>
      <c r="JT154" s="205"/>
      <c r="JU154" s="205"/>
      <c r="JV154" s="205"/>
      <c r="JW154" s="205"/>
      <c r="JX154" s="205"/>
      <c r="JY154" s="205"/>
      <c r="JZ154" s="205"/>
      <c r="KA154" s="205"/>
      <c r="KB154" s="205"/>
      <c r="KC154" s="205"/>
      <c r="KD154" s="205"/>
      <c r="KE154" s="205"/>
      <c r="KF154" s="205"/>
      <c r="KG154" s="205"/>
      <c r="KH154" s="205"/>
      <c r="KI154" s="205"/>
      <c r="KJ154" s="205"/>
      <c r="KK154" s="205"/>
      <c r="KL154" s="205"/>
      <c r="KM154" s="205"/>
      <c r="KN154" s="205"/>
      <c r="KO154" s="205"/>
      <c r="KP154" s="205"/>
      <c r="KQ154" s="205"/>
      <c r="KR154" s="205"/>
      <c r="KS154" s="205"/>
      <c r="KT154" s="205"/>
      <c r="KU154" s="205"/>
      <c r="KV154" s="205"/>
      <c r="KW154" s="205"/>
      <c r="KX154" s="205"/>
      <c r="KY154" s="205"/>
      <c r="KZ154" s="205"/>
      <c r="LA154" s="205"/>
      <c r="LB154" s="205"/>
      <c r="LC154" s="205"/>
      <c r="LD154" s="205"/>
      <c r="LE154" s="205"/>
      <c r="LF154" s="205"/>
      <c r="LG154" s="205"/>
      <c r="LH154" s="205"/>
      <c r="LI154" s="205"/>
      <c r="LJ154" s="205"/>
      <c r="LK154" s="205"/>
      <c r="LL154" s="205"/>
      <c r="LM154" s="205"/>
      <c r="LN154" s="205"/>
      <c r="LO154" s="205"/>
      <c r="LP154" s="205"/>
      <c r="LQ154" s="205"/>
      <c r="LR154" s="205"/>
      <c r="LS154" s="205"/>
      <c r="LT154" s="205"/>
      <c r="LU154" s="205"/>
      <c r="LV154" s="205"/>
      <c r="LW154" s="205"/>
      <c r="LX154" s="205"/>
      <c r="LY154" s="205"/>
      <c r="LZ154" s="205"/>
      <c r="MA154" s="205"/>
      <c r="MB154" s="205"/>
      <c r="MC154" s="205"/>
      <c r="MD154" s="205"/>
      <c r="ME154" s="205"/>
      <c r="MF154" s="205"/>
      <c r="MG154" s="205"/>
      <c r="MH154" s="205"/>
      <c r="MI154" s="205"/>
      <c r="MJ154" s="205"/>
      <c r="MK154" s="205"/>
      <c r="ML154" s="205"/>
      <c r="MM154" s="205"/>
      <c r="MN154" s="205"/>
      <c r="MO154" s="205"/>
      <c r="MP154" s="205"/>
      <c r="MQ154" s="205"/>
      <c r="MR154" s="205"/>
      <c r="MS154" s="205"/>
      <c r="MT154" s="205"/>
      <c r="MU154" s="205"/>
      <c r="MV154" s="205"/>
      <c r="MW154" s="205"/>
      <c r="MX154" s="205"/>
      <c r="MY154" s="205"/>
      <c r="MZ154" s="205"/>
      <c r="NA154" s="205"/>
      <c r="NB154" s="205"/>
      <c r="NC154" s="205"/>
      <c r="ND154" s="205"/>
      <c r="NE154" s="205"/>
      <c r="NF154" s="205"/>
      <c r="NG154" s="205"/>
      <c r="NH154" s="205"/>
      <c r="NI154" s="205"/>
      <c r="NJ154" s="205"/>
      <c r="NK154" s="205"/>
      <c r="NL154" s="205"/>
      <c r="NM154" s="205"/>
      <c r="NN154" s="205"/>
      <c r="NO154" s="205"/>
      <c r="NP154" s="205"/>
      <c r="NQ154" s="205"/>
      <c r="NR154" s="205"/>
      <c r="NS154" s="205"/>
      <c r="NT154" s="205"/>
      <c r="NU154" s="205"/>
      <c r="NV154" s="205"/>
      <c r="NW154" s="205"/>
      <c r="NX154" s="205"/>
      <c r="NY154" s="205"/>
      <c r="NZ154" s="205"/>
      <c r="OA154" s="205"/>
      <c r="OB154" s="205"/>
      <c r="OC154" s="205"/>
      <c r="OD154" s="205"/>
      <c r="OE154" s="205"/>
      <c r="OF154" s="205"/>
      <c r="OG154" s="205"/>
      <c r="OH154" s="205"/>
      <c r="OI154" s="205"/>
      <c r="OJ154" s="205"/>
      <c r="OK154" s="205"/>
      <c r="OL154" s="205"/>
      <c r="OM154" s="205"/>
      <c r="ON154" s="205"/>
      <c r="OO154" s="205"/>
      <c r="OP154" s="205"/>
      <c r="OQ154" s="205"/>
      <c r="OR154" s="205"/>
      <c r="OS154" s="205"/>
      <c r="OT154" s="205"/>
      <c r="OU154" s="205"/>
      <c r="OV154" s="205"/>
      <c r="OW154" s="205"/>
      <c r="OX154" s="205"/>
      <c r="OY154" s="205"/>
      <c r="OZ154" s="205"/>
      <c r="PA154" s="205"/>
      <c r="PB154" s="205"/>
      <c r="PC154" s="205"/>
      <c r="PD154" s="205"/>
      <c r="PE154" s="205"/>
      <c r="PF154" s="205"/>
      <c r="PG154" s="205"/>
      <c r="PH154" s="205"/>
      <c r="PI154" s="205"/>
      <c r="PJ154" s="205"/>
      <c r="PK154" s="205"/>
      <c r="PL154" s="205"/>
      <c r="PM154" s="205"/>
      <c r="PN154" s="205"/>
      <c r="PO154" s="205"/>
      <c r="PP154" s="205"/>
      <c r="PQ154" s="205"/>
      <c r="PR154" s="205"/>
      <c r="PS154" s="205"/>
      <c r="PT154" s="205"/>
      <c r="PU154" s="205"/>
      <c r="PV154" s="205"/>
      <c r="PW154" s="205"/>
      <c r="PX154" s="205"/>
      <c r="PY154" s="205"/>
      <c r="PZ154" s="205"/>
      <c r="QA154" s="205"/>
      <c r="QB154" s="205"/>
      <c r="QC154" s="205"/>
      <c r="QD154" s="205"/>
      <c r="QE154" s="205"/>
      <c r="QF154" s="205"/>
      <c r="QG154" s="205"/>
      <c r="QH154" s="205"/>
      <c r="QI154" s="205"/>
      <c r="QJ154" s="205"/>
      <c r="QK154" s="205"/>
      <c r="QL154" s="205"/>
      <c r="QM154" s="205"/>
      <c r="QN154" s="205"/>
      <c r="QO154" s="205"/>
      <c r="QP154" s="205"/>
      <c r="QQ154" s="205"/>
      <c r="QR154" s="205"/>
      <c r="QS154" s="205"/>
      <c r="QT154" s="205"/>
      <c r="QU154" s="205"/>
      <c r="QV154" s="205"/>
      <c r="QW154" s="205"/>
      <c r="QX154" s="205"/>
      <c r="QY154" s="205"/>
      <c r="QZ154" s="205"/>
      <c r="RA154" s="205"/>
      <c r="RB154" s="205"/>
      <c r="RC154" s="205"/>
      <c r="RD154" s="205"/>
      <c r="RE154" s="205"/>
      <c r="RF154" s="205"/>
      <c r="RG154" s="205"/>
      <c r="RH154" s="205"/>
      <c r="RI154" s="205"/>
      <c r="RJ154" s="205"/>
      <c r="RK154" s="205"/>
      <c r="RL154" s="205"/>
      <c r="RM154" s="205"/>
      <c r="RN154" s="205"/>
      <c r="RO154" s="205"/>
      <c r="RP154" s="205"/>
      <c r="RQ154" s="205"/>
      <c r="RR154" s="205"/>
      <c r="RS154" s="205"/>
      <c r="RT154" s="205"/>
      <c r="RU154" s="205"/>
      <c r="RV154" s="205"/>
      <c r="RW154" s="205"/>
      <c r="RX154" s="205"/>
      <c r="RY154" s="205"/>
      <c r="RZ154" s="205"/>
      <c r="SA154" s="205"/>
      <c r="SB154" s="205"/>
      <c r="SC154" s="205"/>
      <c r="SD154" s="205"/>
      <c r="SE154" s="205"/>
      <c r="SF154" s="205"/>
      <c r="SG154" s="205"/>
      <c r="SH154" s="205"/>
      <c r="SI154" s="205"/>
      <c r="SJ154" s="205"/>
      <c r="SK154" s="205"/>
      <c r="SL154" s="205"/>
      <c r="SM154" s="205"/>
      <c r="SN154" s="205"/>
      <c r="SO154" s="205"/>
      <c r="SP154" s="205"/>
      <c r="SQ154" s="205"/>
      <c r="SR154" s="205"/>
      <c r="SS154" s="205"/>
      <c r="ST154" s="205"/>
      <c r="SU154" s="205"/>
      <c r="TB154" s="205"/>
      <c r="TC154" s="205"/>
      <c r="TD154" s="205"/>
      <c r="TE154" s="205"/>
      <c r="TF154" s="205"/>
      <c r="TG154" s="205"/>
      <c r="TH154" s="205"/>
      <c r="TI154" s="205"/>
      <c r="TJ154" s="205"/>
      <c r="TK154" s="205"/>
      <c r="TL154" s="205"/>
      <c r="TM154" s="205"/>
      <c r="TN154" s="205"/>
      <c r="TO154" s="205"/>
      <c r="TP154" s="205"/>
      <c r="TQ154" s="205"/>
      <c r="TR154" s="205"/>
      <c r="TS154" s="205"/>
      <c r="TT154" s="205"/>
      <c r="TU154" s="205"/>
      <c r="TV154" s="205"/>
      <c r="TW154" s="205"/>
      <c r="TX154" s="205"/>
      <c r="TY154" s="205"/>
      <c r="TZ154" s="205"/>
      <c r="UA154" s="205"/>
      <c r="UB154" s="205"/>
      <c r="UC154" s="205"/>
      <c r="UD154" s="205"/>
      <c r="UE154" s="205"/>
      <c r="UF154" s="205"/>
      <c r="UG154" s="205"/>
      <c r="UH154" s="205"/>
      <c r="UI154" s="205"/>
      <c r="UJ154" s="205"/>
      <c r="UK154" s="205"/>
      <c r="UL154" s="205"/>
      <c r="UM154" s="205"/>
      <c r="UN154" s="205"/>
      <c r="UO154" s="205"/>
      <c r="UP154" s="205"/>
      <c r="UQ154" s="205"/>
      <c r="UR154" s="205"/>
      <c r="US154" s="205"/>
      <c r="UT154" s="205"/>
      <c r="UU154" s="205"/>
      <c r="UV154" s="205"/>
      <c r="UW154" s="205"/>
      <c r="UX154" s="205"/>
      <c r="UY154" s="205"/>
      <c r="UZ154" s="205"/>
      <c r="VA154" s="205"/>
      <c r="VB154" s="205"/>
      <c r="VC154" s="205"/>
      <c r="VD154" s="205"/>
      <c r="VE154" s="205"/>
      <c r="VF154" s="205"/>
      <c r="VG154" s="205"/>
      <c r="VH154" s="205"/>
      <c r="VI154" s="205"/>
      <c r="VJ154" s="205"/>
      <c r="VK154" s="205"/>
      <c r="VL154" s="205"/>
      <c r="VM154" s="205"/>
      <c r="VN154" s="205"/>
      <c r="VO154" s="205"/>
      <c r="VP154" s="205"/>
      <c r="VQ154" s="205"/>
      <c r="VR154" s="205"/>
      <c r="VS154" s="205"/>
      <c r="VT154" s="205"/>
      <c r="VU154" s="205"/>
      <c r="VV154" s="205"/>
      <c r="VW154" s="205"/>
      <c r="VX154" s="205"/>
      <c r="VY154" s="205"/>
      <c r="VZ154" s="205"/>
      <c r="WA154" s="205"/>
      <c r="WB154" s="205"/>
      <c r="WC154" s="205"/>
      <c r="WD154" s="205"/>
      <c r="WE154" s="205"/>
      <c r="WF154" s="205"/>
      <c r="WG154" s="205"/>
      <c r="WH154" s="205"/>
      <c r="WI154" s="205"/>
      <c r="WJ154" s="205"/>
      <c r="WK154" s="205"/>
      <c r="WL154" s="205"/>
      <c r="WM154" s="205"/>
      <c r="WN154" s="205"/>
      <c r="WO154" s="205"/>
      <c r="WP154" s="205"/>
      <c r="WQ154" s="205"/>
      <c r="WR154" s="205"/>
      <c r="WS154" s="205"/>
      <c r="WT154" s="205"/>
      <c r="WU154" s="205"/>
      <c r="WV154" s="205"/>
      <c r="WW154" s="205"/>
      <c r="WX154" s="205"/>
      <c r="WY154" s="205"/>
      <c r="WZ154" s="205"/>
      <c r="XA154" s="205"/>
      <c r="XB154" s="205"/>
      <c r="XC154" s="205"/>
      <c r="XD154" s="205"/>
      <c r="XE154" s="205"/>
      <c r="XF154" s="205"/>
      <c r="XG154" s="205"/>
      <c r="XH154" s="205"/>
      <c r="XI154" s="205"/>
      <c r="XJ154" s="205"/>
      <c r="XK154" s="205"/>
      <c r="XL154" s="205"/>
      <c r="XM154" s="205"/>
      <c r="XN154" s="205"/>
      <c r="XO154" s="205"/>
      <c r="XP154" s="205"/>
      <c r="XQ154" s="205"/>
      <c r="XR154" s="205"/>
      <c r="XS154" s="205"/>
      <c r="XT154" s="205"/>
      <c r="XU154" s="205"/>
      <c r="XV154" s="205"/>
      <c r="XW154" s="205"/>
      <c r="XX154" s="205"/>
      <c r="XY154" s="205"/>
      <c r="XZ154" s="205"/>
      <c r="YA154" s="205"/>
      <c r="YB154" s="205"/>
      <c r="YC154" s="205"/>
      <c r="YD154" s="205"/>
      <c r="YE154" s="205"/>
      <c r="YF154" s="205"/>
      <c r="YG154" s="205"/>
      <c r="YH154" s="205"/>
      <c r="YI154" s="205"/>
      <c r="YJ154" s="205"/>
      <c r="YK154" s="205"/>
      <c r="YL154" s="205"/>
      <c r="YM154" s="205"/>
      <c r="YN154" s="205"/>
      <c r="YO154" s="205"/>
      <c r="YP154" s="205"/>
      <c r="YQ154" s="205"/>
      <c r="YR154" s="205"/>
      <c r="YS154" s="205"/>
      <c r="YT154" s="205"/>
      <c r="YU154" s="205"/>
      <c r="YV154" s="205"/>
      <c r="YW154" s="205"/>
      <c r="YX154" s="205"/>
      <c r="YY154" s="205"/>
      <c r="YZ154" s="205"/>
      <c r="ZA154" s="205"/>
      <c r="ZB154" s="205"/>
      <c r="ZC154" s="205"/>
      <c r="ZD154" s="205"/>
      <c r="ZE154" s="205"/>
      <c r="ZF154" s="205"/>
      <c r="ZG154" s="205"/>
      <c r="ZH154" s="205"/>
      <c r="ZI154" s="205"/>
      <c r="ZJ154" s="205"/>
      <c r="ZK154" s="205"/>
      <c r="ZL154" s="205"/>
      <c r="ZM154" s="205"/>
      <c r="ZN154" s="205"/>
      <c r="ZO154" s="205"/>
      <c r="ZP154" s="205"/>
      <c r="ZQ154" s="205"/>
      <c r="ZR154" s="205"/>
      <c r="ZS154" s="205"/>
      <c r="ZT154" s="205"/>
      <c r="ZU154" s="205"/>
      <c r="ZV154" s="205"/>
      <c r="ZW154" s="205"/>
      <c r="ZX154" s="205"/>
      <c r="ZY154" s="205"/>
      <c r="ZZ154" s="205"/>
      <c r="AAA154" s="205"/>
      <c r="AAB154" s="205"/>
      <c r="AAC154" s="205"/>
      <c r="AAD154" s="205"/>
      <c r="AAE154" s="205"/>
      <c r="AAF154" s="205"/>
      <c r="AAG154" s="205"/>
      <c r="AAH154" s="205"/>
      <c r="AAI154" s="205"/>
      <c r="AAJ154" s="205"/>
      <c r="AAK154" s="205"/>
      <c r="AAL154" s="205"/>
      <c r="AAM154" s="205"/>
      <c r="AAN154" s="205"/>
      <c r="AAO154" s="205"/>
      <c r="AAP154" s="205"/>
      <c r="AAQ154" s="205"/>
      <c r="AAR154" s="205"/>
      <c r="AAS154" s="205"/>
      <c r="AAT154" s="205"/>
      <c r="AAU154" s="205"/>
      <c r="AAV154" s="205"/>
      <c r="AAW154" s="205"/>
      <c r="AAX154" s="205"/>
      <c r="AAY154" s="205"/>
      <c r="AAZ154" s="205"/>
      <c r="ABA154" s="205"/>
      <c r="ABB154" s="205"/>
      <c r="ABC154" s="205"/>
      <c r="ABD154" s="205"/>
      <c r="ABE154" s="205"/>
      <c r="ABF154" s="205"/>
      <c r="ABG154" s="205"/>
      <c r="ABH154" s="205"/>
      <c r="ABI154" s="205"/>
      <c r="ABJ154" s="205"/>
      <c r="ABK154" s="205"/>
      <c r="ABL154" s="205"/>
      <c r="ABM154" s="205"/>
      <c r="ABN154" s="205"/>
      <c r="ABO154" s="205"/>
      <c r="ABP154" s="205"/>
      <c r="ABQ154" s="205"/>
      <c r="ABR154" s="205"/>
      <c r="ABS154" s="205"/>
      <c r="ABT154" s="205"/>
      <c r="ABU154" s="205"/>
      <c r="ABV154" s="205"/>
      <c r="ABW154" s="205"/>
      <c r="ABX154" s="205"/>
      <c r="ABY154" s="205"/>
      <c r="ABZ154" s="205"/>
      <c r="ACA154" s="205"/>
      <c r="ACB154" s="205"/>
      <c r="ACC154" s="205"/>
      <c r="ACD154" s="205"/>
      <c r="ACE154" s="205"/>
      <c r="ACF154" s="205"/>
      <c r="ACG154" s="205"/>
      <c r="ACH154" s="205"/>
      <c r="ACI154" s="205"/>
      <c r="ACJ154" s="205"/>
      <c r="ACK154" s="205"/>
      <c r="ACL154" s="205"/>
      <c r="ACM154" s="205"/>
      <c r="ACN154" s="205"/>
      <c r="ACO154" s="205"/>
      <c r="ACP154" s="205"/>
      <c r="ACQ154" s="205"/>
      <c r="ACX154" s="205"/>
      <c r="ACY154" s="205"/>
      <c r="ACZ154" s="205"/>
      <c r="ADA154" s="205"/>
      <c r="ADB154" s="205"/>
      <c r="ADC154" s="205"/>
      <c r="ADD154" s="205"/>
      <c r="ADE154" s="205"/>
      <c r="ADF154" s="205"/>
      <c r="ADG154" s="205"/>
      <c r="ADH154" s="205"/>
      <c r="ADI154" s="205"/>
      <c r="ADJ154" s="205"/>
      <c r="ADK154" s="205"/>
      <c r="ADL154" s="205"/>
      <c r="ADM154" s="205"/>
      <c r="ADN154" s="205"/>
      <c r="ADO154" s="205"/>
      <c r="ADP154" s="205"/>
      <c r="ADQ154" s="205"/>
      <c r="ADR154" s="205"/>
      <c r="ADS154" s="205"/>
      <c r="ADT154" s="205"/>
      <c r="ADU154" s="205"/>
      <c r="ADV154" s="205"/>
      <c r="ADW154" s="205"/>
      <c r="ADX154" s="205"/>
      <c r="ADY154" s="205"/>
      <c r="ADZ154" s="205"/>
      <c r="AEA154" s="205"/>
      <c r="AEB154" s="205"/>
      <c r="AEC154" s="205"/>
      <c r="AED154" s="205"/>
      <c r="AEE154" s="205"/>
      <c r="AEF154" s="205"/>
      <c r="AEG154" s="205"/>
      <c r="AEH154" s="205"/>
      <c r="AEI154" s="205"/>
      <c r="AEJ154" s="205"/>
      <c r="AEK154" s="205"/>
      <c r="AEL154" s="205"/>
      <c r="AEM154" s="205"/>
      <c r="AEN154" s="205"/>
      <c r="AEO154" s="205"/>
      <c r="AEP154" s="205"/>
      <c r="AEQ154" s="205"/>
      <c r="AER154" s="205"/>
      <c r="AES154" s="205"/>
      <c r="AET154" s="205"/>
      <c r="AEU154" s="205"/>
      <c r="AEV154" s="205"/>
      <c r="AEW154" s="205"/>
      <c r="AEX154" s="205"/>
      <c r="AEY154" s="205"/>
      <c r="AEZ154" s="205"/>
      <c r="AFA154" s="205"/>
      <c r="AFB154" s="205"/>
      <c r="AFC154" s="205"/>
      <c r="AFD154" s="205"/>
      <c r="AFE154" s="205"/>
      <c r="AFF154" s="205"/>
      <c r="AFG154" s="205"/>
      <c r="AFH154" s="205"/>
      <c r="AFI154" s="205"/>
      <c r="AFJ154" s="205"/>
      <c r="AFK154" s="205"/>
      <c r="AFL154" s="205"/>
      <c r="AFM154" s="205"/>
      <c r="AFN154" s="205"/>
      <c r="AFO154" s="205"/>
      <c r="AFP154" s="205"/>
      <c r="AFQ154" s="205"/>
      <c r="AFR154" s="205"/>
      <c r="AFS154" s="205"/>
      <c r="AFT154" s="205"/>
      <c r="AFU154" s="205"/>
      <c r="AFV154" s="205"/>
      <c r="AFW154" s="205"/>
      <c r="AFX154" s="205"/>
      <c r="AFY154" s="205"/>
      <c r="AFZ154" s="205"/>
      <c r="AGA154" s="205"/>
      <c r="AGB154" s="205"/>
      <c r="AGC154" s="205"/>
      <c r="AGD154" s="205"/>
      <c r="AGE154" s="205"/>
      <c r="AGF154" s="205"/>
      <c r="AGG154" s="205"/>
      <c r="AGH154" s="205"/>
      <c r="AGI154" s="205"/>
      <c r="AGJ154" s="205"/>
      <c r="AGK154" s="205"/>
      <c r="AGL154" s="205"/>
      <c r="AGM154" s="205"/>
      <c r="AGN154" s="205"/>
      <c r="AGO154" s="205"/>
      <c r="AGP154" s="205"/>
      <c r="AGQ154" s="205"/>
      <c r="AGR154" s="205"/>
      <c r="AGS154" s="205"/>
      <c r="AGT154" s="205"/>
      <c r="AGU154" s="205"/>
      <c r="AGV154" s="205"/>
      <c r="AGW154" s="205"/>
      <c r="AGX154" s="205"/>
      <c r="AGY154" s="205"/>
      <c r="AGZ154" s="205"/>
      <c r="AHA154" s="205"/>
      <c r="AHB154" s="205"/>
      <c r="AHC154" s="205"/>
      <c r="AHD154" s="205"/>
      <c r="AHE154" s="205"/>
      <c r="AHF154" s="205"/>
      <c r="AHG154" s="205"/>
      <c r="AHH154" s="205"/>
      <c r="AHI154" s="205"/>
      <c r="AHJ154" s="205"/>
      <c r="AHK154" s="205"/>
      <c r="AHL154" s="205"/>
      <c r="AHM154" s="205"/>
      <c r="AHN154" s="205"/>
      <c r="AHO154" s="205"/>
      <c r="AHP154" s="205"/>
      <c r="AHQ154" s="205"/>
      <c r="AHR154" s="205"/>
      <c r="AHS154" s="205"/>
      <c r="AHT154" s="205"/>
      <c r="AHU154" s="205"/>
      <c r="AHV154" s="205"/>
      <c r="AHW154" s="205"/>
      <c r="AHX154" s="205"/>
      <c r="AHY154" s="205"/>
      <c r="AHZ154" s="205"/>
      <c r="AIA154" s="205"/>
      <c r="AIB154" s="205"/>
      <c r="AIC154" s="205"/>
      <c r="AID154" s="205"/>
      <c r="AIE154" s="205"/>
      <c r="AIF154" s="205"/>
      <c r="AIG154" s="205"/>
      <c r="AIH154" s="205"/>
      <c r="AII154" s="205"/>
      <c r="AIJ154" s="205"/>
      <c r="AIK154" s="205"/>
      <c r="AIL154" s="205"/>
      <c r="AIM154" s="205"/>
      <c r="AIN154" s="205"/>
      <c r="AIO154" s="205"/>
      <c r="AIP154" s="205"/>
      <c r="AIQ154" s="205"/>
      <c r="AIR154" s="205"/>
      <c r="AIS154" s="205"/>
      <c r="AIT154" s="205"/>
      <c r="AIU154" s="205"/>
      <c r="AIV154" s="205"/>
      <c r="AIW154" s="205"/>
      <c r="AIX154" s="205"/>
      <c r="AIY154" s="205"/>
      <c r="AIZ154" s="205"/>
      <c r="AJA154" s="205"/>
      <c r="AJB154" s="205"/>
      <c r="AJC154" s="205"/>
      <c r="AJD154" s="205"/>
      <c r="AJE154" s="205"/>
      <c r="AJF154" s="205"/>
      <c r="AJG154" s="205"/>
      <c r="AJH154" s="205"/>
      <c r="AJI154" s="205"/>
      <c r="AJJ154" s="205"/>
      <c r="AJK154" s="205"/>
      <c r="AJL154" s="205"/>
      <c r="AJM154" s="205"/>
      <c r="AJN154" s="205"/>
      <c r="AJO154" s="205"/>
      <c r="AJP154" s="205"/>
      <c r="AJQ154" s="205"/>
      <c r="AJR154" s="205"/>
      <c r="AJS154" s="205"/>
      <c r="AJT154" s="205"/>
      <c r="AJU154" s="205"/>
      <c r="AJV154" s="205"/>
      <c r="AJW154" s="205"/>
      <c r="AJX154" s="205"/>
      <c r="AJY154" s="205"/>
      <c r="AJZ154" s="205"/>
      <c r="AKA154" s="205"/>
      <c r="AKB154" s="205"/>
      <c r="AKC154" s="205"/>
      <c r="AKD154" s="205"/>
      <c r="AKE154" s="205"/>
      <c r="AKF154" s="205"/>
      <c r="AKG154" s="205"/>
      <c r="AKH154" s="205"/>
      <c r="AKI154" s="205"/>
      <c r="AKJ154" s="205"/>
      <c r="AKK154" s="205"/>
      <c r="AKL154" s="205"/>
      <c r="AKM154" s="205"/>
      <c r="AKN154" s="205"/>
      <c r="AKO154" s="205"/>
      <c r="AKP154" s="205"/>
      <c r="AKQ154" s="205"/>
      <c r="AKR154" s="205"/>
      <c r="AKS154" s="205"/>
      <c r="AKT154" s="205"/>
      <c r="AKU154" s="205"/>
      <c r="AKV154" s="205"/>
      <c r="AKW154" s="205"/>
      <c r="AKX154" s="205"/>
      <c r="AKY154" s="205"/>
      <c r="AKZ154" s="205"/>
      <c r="ALA154" s="205"/>
      <c r="ALB154" s="205"/>
      <c r="ALC154" s="205"/>
      <c r="ALD154" s="205"/>
      <c r="ALE154" s="205"/>
      <c r="ALF154" s="205"/>
      <c r="ALG154" s="205"/>
      <c r="ALH154" s="205"/>
      <c r="ALI154" s="205"/>
      <c r="ALJ154" s="205"/>
      <c r="ALK154" s="205"/>
      <c r="ALL154" s="205"/>
      <c r="ALM154" s="205"/>
      <c r="ALN154" s="205"/>
      <c r="ALO154" s="205"/>
      <c r="ALP154" s="205"/>
      <c r="ALQ154" s="205"/>
      <c r="ALR154" s="205"/>
      <c r="ALS154" s="205"/>
      <c r="ALT154" s="205"/>
      <c r="ALU154" s="205"/>
      <c r="ALV154" s="205"/>
      <c r="ALW154" s="205"/>
      <c r="ALX154" s="205"/>
      <c r="ALY154" s="205"/>
      <c r="ALZ154" s="205"/>
      <c r="AMA154" s="205"/>
      <c r="AMB154" s="205"/>
      <c r="AMC154" s="205"/>
      <c r="AMD154" s="205"/>
      <c r="AME154" s="205"/>
      <c r="AMF154" s="205"/>
      <c r="AMG154" s="205"/>
      <c r="AMH154" s="205"/>
      <c r="AMI154" s="205"/>
      <c r="AMJ154" s="205"/>
      <c r="AMK154" s="205"/>
      <c r="AML154" s="205"/>
      <c r="AMM154" s="205"/>
      <c r="AMT154" s="205"/>
      <c r="AMU154" s="205"/>
      <c r="AMV154" s="205"/>
      <c r="AMW154" s="205"/>
      <c r="AMX154" s="205"/>
      <c r="AMY154" s="205"/>
      <c r="AMZ154" s="205"/>
      <c r="ANA154" s="205"/>
      <c r="ANB154" s="205"/>
      <c r="ANC154" s="205"/>
      <c r="AND154" s="205"/>
      <c r="ANE154" s="205"/>
      <c r="ANF154" s="205"/>
      <c r="ANG154" s="205"/>
      <c r="ANH154" s="205"/>
      <c r="ANI154" s="205"/>
      <c r="ANJ154" s="205"/>
      <c r="ANK154" s="205"/>
      <c r="ANL154" s="205"/>
      <c r="ANM154" s="205"/>
      <c r="ANN154" s="205"/>
      <c r="ANO154" s="205"/>
      <c r="ANP154" s="205"/>
      <c r="ANQ154" s="205"/>
      <c r="ANR154" s="205"/>
      <c r="ANS154" s="205"/>
      <c r="ANT154" s="205"/>
      <c r="ANU154" s="205"/>
      <c r="ANV154" s="205"/>
      <c r="ANW154" s="205"/>
      <c r="ANX154" s="205"/>
      <c r="ANY154" s="205"/>
      <c r="ANZ154" s="205"/>
      <c r="AOA154" s="205"/>
      <c r="AOB154" s="205"/>
      <c r="AOC154" s="205"/>
      <c r="AOD154" s="205"/>
      <c r="AOE154" s="205"/>
      <c r="AOF154" s="205"/>
      <c r="AOG154" s="205"/>
      <c r="AOH154" s="205"/>
      <c r="AOI154" s="205"/>
      <c r="AOJ154" s="205"/>
      <c r="AOK154" s="205"/>
      <c r="AOL154" s="205"/>
      <c r="AOM154" s="205"/>
      <c r="AON154" s="205"/>
      <c r="AOO154" s="205"/>
      <c r="AOP154" s="205"/>
      <c r="AOQ154" s="205"/>
      <c r="AOR154" s="205"/>
      <c r="AOS154" s="205"/>
      <c r="AOT154" s="205"/>
      <c r="AOU154" s="205"/>
      <c r="AOV154" s="205"/>
      <c r="AOW154" s="205"/>
      <c r="AOX154" s="205"/>
      <c r="AOY154" s="205"/>
      <c r="AOZ154" s="205"/>
      <c r="APA154" s="205"/>
      <c r="APB154" s="205"/>
      <c r="APC154" s="205"/>
      <c r="APD154" s="205"/>
      <c r="APE154" s="205"/>
      <c r="APF154" s="205"/>
      <c r="APG154" s="205"/>
      <c r="APH154" s="205"/>
      <c r="API154" s="205"/>
      <c r="APJ154" s="205"/>
      <c r="APK154" s="205"/>
      <c r="APL154" s="205"/>
      <c r="APM154" s="205"/>
      <c r="APN154" s="205"/>
      <c r="APO154" s="205"/>
      <c r="APP154" s="205"/>
      <c r="APQ154" s="205"/>
      <c r="APR154" s="205"/>
      <c r="APS154" s="205"/>
      <c r="APT154" s="205"/>
      <c r="APU154" s="205"/>
      <c r="APV154" s="205"/>
      <c r="APW154" s="205"/>
      <c r="APX154" s="205"/>
      <c r="APY154" s="205"/>
      <c r="APZ154" s="205"/>
      <c r="AQA154" s="205"/>
      <c r="AQB154" s="205"/>
      <c r="AQC154" s="205"/>
      <c r="AQD154" s="205"/>
      <c r="AQE154" s="205"/>
      <c r="AQF154" s="205"/>
      <c r="AQG154" s="205"/>
      <c r="AQH154" s="205"/>
      <c r="AQI154" s="205"/>
      <c r="AQJ154" s="205"/>
      <c r="AQK154" s="205"/>
      <c r="AQL154" s="205"/>
      <c r="AQM154" s="205"/>
      <c r="AQN154" s="205"/>
      <c r="AQO154" s="205"/>
      <c r="AQP154" s="205"/>
      <c r="AQQ154" s="205"/>
      <c r="AQR154" s="205"/>
      <c r="AQS154" s="205"/>
      <c r="AQT154" s="205"/>
      <c r="AQU154" s="205"/>
      <c r="AQV154" s="205"/>
      <c r="AQW154" s="205"/>
      <c r="AQX154" s="205"/>
      <c r="AQY154" s="205"/>
      <c r="AQZ154" s="205"/>
      <c r="ARA154" s="205"/>
      <c r="ARB154" s="205"/>
      <c r="ARC154" s="205"/>
      <c r="ARD154" s="205"/>
      <c r="ARE154" s="205"/>
      <c r="ARF154" s="205"/>
      <c r="ARG154" s="205"/>
      <c r="ARH154" s="205"/>
      <c r="ARI154" s="205"/>
      <c r="ARJ154" s="205"/>
      <c r="ARK154" s="205"/>
      <c r="ARL154" s="205"/>
      <c r="ARM154" s="205"/>
      <c r="ARN154" s="205"/>
      <c r="ARO154" s="205"/>
      <c r="ARP154" s="205"/>
      <c r="ARQ154" s="205"/>
      <c r="ARR154" s="205"/>
      <c r="ARS154" s="205"/>
      <c r="ART154" s="205"/>
      <c r="ARU154" s="205"/>
      <c r="ARV154" s="205"/>
      <c r="ARW154" s="205"/>
      <c r="ARX154" s="205"/>
      <c r="ARY154" s="205"/>
      <c r="ARZ154" s="205"/>
      <c r="ASA154" s="205"/>
      <c r="ASB154" s="205"/>
      <c r="ASC154" s="205"/>
      <c r="ASD154" s="205"/>
      <c r="ASE154" s="205"/>
      <c r="ASF154" s="205"/>
      <c r="ASG154" s="205"/>
      <c r="ASH154" s="205"/>
      <c r="ASI154" s="205"/>
      <c r="ASJ154" s="205"/>
      <c r="ASK154" s="205"/>
      <c r="ASL154" s="205"/>
      <c r="ASM154" s="205"/>
      <c r="ASN154" s="205"/>
      <c r="ASO154" s="205"/>
      <c r="ASP154" s="205"/>
      <c r="ASQ154" s="205"/>
      <c r="ASR154" s="205"/>
      <c r="ASS154" s="205"/>
      <c r="AST154" s="205"/>
      <c r="ASU154" s="205"/>
      <c r="ASV154" s="205"/>
      <c r="ASW154" s="205"/>
      <c r="ASX154" s="205"/>
      <c r="ASY154" s="205"/>
      <c r="ASZ154" s="205"/>
      <c r="ATA154" s="205"/>
      <c r="ATB154" s="205"/>
      <c r="ATC154" s="205"/>
      <c r="ATD154" s="205"/>
      <c r="ATE154" s="205"/>
      <c r="ATF154" s="205"/>
      <c r="ATG154" s="205"/>
      <c r="ATH154" s="205"/>
      <c r="ATI154" s="205"/>
      <c r="ATJ154" s="205"/>
      <c r="ATK154" s="205"/>
      <c r="ATL154" s="205"/>
      <c r="ATM154" s="205"/>
      <c r="ATN154" s="205"/>
      <c r="ATO154" s="205"/>
      <c r="ATP154" s="205"/>
      <c r="ATQ154" s="205"/>
      <c r="ATR154" s="205"/>
      <c r="ATS154" s="205"/>
      <c r="ATT154" s="205"/>
      <c r="ATU154" s="205"/>
      <c r="ATV154" s="205"/>
      <c r="ATW154" s="205"/>
      <c r="ATX154" s="205"/>
      <c r="ATY154" s="205"/>
      <c r="ATZ154" s="205"/>
      <c r="AUA154" s="205"/>
      <c r="AUB154" s="205"/>
      <c r="AUC154" s="205"/>
      <c r="AUD154" s="205"/>
      <c r="AUE154" s="205"/>
      <c r="AUF154" s="205"/>
      <c r="AUG154" s="205"/>
      <c r="AUH154" s="205"/>
      <c r="AUI154" s="205"/>
      <c r="AUJ154" s="205"/>
      <c r="AUK154" s="205"/>
      <c r="AUL154" s="205"/>
      <c r="AUM154" s="205"/>
      <c r="AUN154" s="205"/>
      <c r="AUO154" s="205"/>
      <c r="AUP154" s="205"/>
      <c r="AUQ154" s="205"/>
      <c r="AUR154" s="205"/>
      <c r="AUS154" s="205"/>
      <c r="AUT154" s="205"/>
      <c r="AUU154" s="205"/>
      <c r="AUV154" s="205"/>
      <c r="AUW154" s="205"/>
      <c r="AUX154" s="205"/>
      <c r="AUY154" s="205"/>
      <c r="AUZ154" s="205"/>
      <c r="AVA154" s="205"/>
      <c r="AVB154" s="205"/>
      <c r="AVC154" s="205"/>
      <c r="AVD154" s="205"/>
      <c r="AVE154" s="205"/>
      <c r="AVF154" s="205"/>
      <c r="AVG154" s="205"/>
      <c r="AVH154" s="205"/>
      <c r="AVI154" s="205"/>
      <c r="AVJ154" s="205"/>
      <c r="AVK154" s="205"/>
      <c r="AVL154" s="205"/>
      <c r="AVM154" s="205"/>
      <c r="AVN154" s="205"/>
      <c r="AVO154" s="205"/>
      <c r="AVP154" s="205"/>
      <c r="AVQ154" s="205"/>
      <c r="AVR154" s="205"/>
      <c r="AVS154" s="205"/>
      <c r="AVT154" s="205"/>
      <c r="AVU154" s="205"/>
      <c r="AVV154" s="205"/>
      <c r="AVW154" s="205"/>
      <c r="AVX154" s="205"/>
      <c r="AVY154" s="205"/>
      <c r="AVZ154" s="205"/>
      <c r="AWA154" s="205"/>
      <c r="AWB154" s="205"/>
      <c r="AWC154" s="205"/>
      <c r="AWD154" s="205"/>
      <c r="AWE154" s="205"/>
      <c r="AWF154" s="205"/>
      <c r="AWG154" s="205"/>
      <c r="AWH154" s="205"/>
      <c r="AWI154" s="205"/>
      <c r="AWP154" s="205"/>
      <c r="AWQ154" s="205"/>
      <c r="AWR154" s="205"/>
      <c r="AWS154" s="205"/>
      <c r="AWT154" s="205"/>
      <c r="AWU154" s="205"/>
      <c r="AWV154" s="205"/>
      <c r="AWW154" s="205"/>
      <c r="AWX154" s="205"/>
      <c r="AWY154" s="205"/>
      <c r="AWZ154" s="205"/>
      <c r="AXA154" s="205"/>
      <c r="AXB154" s="205"/>
      <c r="AXC154" s="205"/>
      <c r="AXD154" s="205"/>
      <c r="AXE154" s="205"/>
      <c r="AXF154" s="205"/>
      <c r="AXG154" s="205"/>
      <c r="AXH154" s="205"/>
      <c r="AXI154" s="205"/>
      <c r="AXJ154" s="205"/>
      <c r="AXK154" s="205"/>
      <c r="AXL154" s="205"/>
      <c r="AXM154" s="205"/>
      <c r="AXN154" s="205"/>
      <c r="AXO154" s="205"/>
      <c r="AXP154" s="205"/>
      <c r="AXQ154" s="205"/>
      <c r="AXR154" s="205"/>
      <c r="AXS154" s="205"/>
      <c r="AXT154" s="205"/>
      <c r="AXU154" s="205"/>
      <c r="AXV154" s="205"/>
      <c r="AXW154" s="205"/>
      <c r="AXX154" s="205"/>
      <c r="AXY154" s="205"/>
      <c r="AXZ154" s="205"/>
      <c r="AYA154" s="205"/>
      <c r="AYB154" s="205"/>
      <c r="AYC154" s="205"/>
      <c r="AYD154" s="205"/>
      <c r="AYE154" s="205"/>
      <c r="AYF154" s="205"/>
      <c r="AYG154" s="205"/>
      <c r="AYH154" s="205"/>
      <c r="AYI154" s="205"/>
      <c r="AYJ154" s="205"/>
      <c r="AYK154" s="205"/>
      <c r="AYL154" s="205"/>
      <c r="AYM154" s="205"/>
      <c r="AYN154" s="205"/>
      <c r="AYO154" s="205"/>
      <c r="AYP154" s="205"/>
      <c r="AYQ154" s="205"/>
      <c r="AYR154" s="205"/>
      <c r="AYS154" s="205"/>
      <c r="AYT154" s="205"/>
      <c r="AYU154" s="205"/>
      <c r="AYV154" s="205"/>
      <c r="AYW154" s="205"/>
      <c r="AYX154" s="205"/>
      <c r="AYY154" s="205"/>
      <c r="AYZ154" s="205"/>
      <c r="AZA154" s="205"/>
      <c r="AZB154" s="205"/>
      <c r="AZC154" s="205"/>
      <c r="AZD154" s="205"/>
      <c r="AZE154" s="205"/>
      <c r="AZF154" s="205"/>
      <c r="AZG154" s="205"/>
      <c r="AZH154" s="205"/>
      <c r="AZI154" s="205"/>
      <c r="AZJ154" s="205"/>
      <c r="AZK154" s="205"/>
      <c r="AZL154" s="205"/>
      <c r="AZM154" s="205"/>
      <c r="AZN154" s="205"/>
      <c r="AZO154" s="205"/>
      <c r="AZP154" s="205"/>
      <c r="AZQ154" s="205"/>
      <c r="AZR154" s="205"/>
      <c r="AZS154" s="205"/>
      <c r="AZT154" s="205"/>
      <c r="AZU154" s="205"/>
      <c r="AZV154" s="205"/>
      <c r="AZW154" s="205"/>
      <c r="AZX154" s="205"/>
      <c r="AZY154" s="205"/>
      <c r="AZZ154" s="205"/>
      <c r="BAA154" s="205"/>
      <c r="BAB154" s="205"/>
      <c r="BAC154" s="205"/>
      <c r="BAD154" s="205"/>
      <c r="BAE154" s="205"/>
      <c r="BAF154" s="205"/>
      <c r="BAG154" s="205"/>
      <c r="BAH154" s="205"/>
      <c r="BAI154" s="205"/>
      <c r="BAJ154" s="205"/>
      <c r="BAK154" s="205"/>
      <c r="BAL154" s="205"/>
      <c r="BAM154" s="205"/>
      <c r="BAN154" s="205"/>
      <c r="BAO154" s="205"/>
      <c r="BAP154" s="205"/>
      <c r="BAQ154" s="205"/>
      <c r="BAR154" s="205"/>
      <c r="BAS154" s="205"/>
      <c r="BAT154" s="205"/>
      <c r="BAU154" s="205"/>
      <c r="BAV154" s="205"/>
      <c r="BAW154" s="205"/>
      <c r="BAX154" s="205"/>
      <c r="BAY154" s="205"/>
      <c r="BAZ154" s="205"/>
      <c r="BBA154" s="205"/>
      <c r="BBB154" s="205"/>
      <c r="BBC154" s="205"/>
      <c r="BBD154" s="205"/>
      <c r="BBE154" s="205"/>
      <c r="BBF154" s="205"/>
      <c r="BBG154" s="205"/>
      <c r="BBH154" s="205"/>
      <c r="BBI154" s="205"/>
      <c r="BBJ154" s="205"/>
      <c r="BBK154" s="205"/>
      <c r="BBL154" s="205"/>
      <c r="BBM154" s="205"/>
      <c r="BBN154" s="205"/>
      <c r="BBO154" s="205"/>
      <c r="BBP154" s="205"/>
      <c r="BBQ154" s="205"/>
      <c r="BBR154" s="205"/>
      <c r="BBS154" s="205"/>
      <c r="BBT154" s="205"/>
      <c r="BBU154" s="205"/>
      <c r="BBV154" s="205"/>
      <c r="BBW154" s="205"/>
      <c r="BBX154" s="205"/>
      <c r="BBY154" s="205"/>
      <c r="BBZ154" s="205"/>
      <c r="BCA154" s="205"/>
      <c r="BCB154" s="205"/>
      <c r="BCC154" s="205"/>
      <c r="BCD154" s="205"/>
      <c r="BCE154" s="205"/>
      <c r="BCF154" s="205"/>
      <c r="BCG154" s="205"/>
      <c r="BCH154" s="205"/>
      <c r="BCI154" s="205"/>
      <c r="BCJ154" s="205"/>
      <c r="BCK154" s="205"/>
      <c r="BCL154" s="205"/>
      <c r="BCM154" s="205"/>
      <c r="BCN154" s="205"/>
      <c r="BCO154" s="205"/>
      <c r="BCP154" s="205"/>
      <c r="BCQ154" s="205"/>
      <c r="BCR154" s="205"/>
      <c r="BCS154" s="205"/>
      <c r="BCT154" s="205"/>
      <c r="BCU154" s="205"/>
      <c r="BCV154" s="205"/>
      <c r="BCW154" s="205"/>
      <c r="BCX154" s="205"/>
      <c r="BCY154" s="205"/>
      <c r="BCZ154" s="205"/>
      <c r="BDA154" s="205"/>
      <c r="BDB154" s="205"/>
      <c r="BDC154" s="205"/>
      <c r="BDD154" s="205"/>
      <c r="BDE154" s="205"/>
      <c r="BDF154" s="205"/>
      <c r="BDG154" s="205"/>
      <c r="BDH154" s="205"/>
      <c r="BDI154" s="205"/>
      <c r="BDJ154" s="205"/>
      <c r="BDK154" s="205"/>
      <c r="BDL154" s="205"/>
      <c r="BDM154" s="205"/>
      <c r="BDN154" s="205"/>
      <c r="BDO154" s="205"/>
      <c r="BDP154" s="205"/>
      <c r="BDQ154" s="205"/>
      <c r="BDR154" s="205"/>
      <c r="BDS154" s="205"/>
      <c r="BDT154" s="205"/>
      <c r="BDU154" s="205"/>
      <c r="BDV154" s="205"/>
      <c r="BDW154" s="205"/>
      <c r="BDX154" s="205"/>
      <c r="BDY154" s="205"/>
      <c r="BDZ154" s="205"/>
      <c r="BEA154" s="205"/>
      <c r="BEB154" s="205"/>
      <c r="BEC154" s="205"/>
      <c r="BED154" s="205"/>
      <c r="BEE154" s="205"/>
      <c r="BEF154" s="205"/>
      <c r="BEG154" s="205"/>
      <c r="BEH154" s="205"/>
      <c r="BEI154" s="205"/>
      <c r="BEJ154" s="205"/>
      <c r="BEK154" s="205"/>
      <c r="BEL154" s="205"/>
      <c r="BEM154" s="205"/>
      <c r="BEN154" s="205"/>
      <c r="BEO154" s="205"/>
      <c r="BEP154" s="205"/>
      <c r="BEQ154" s="205"/>
      <c r="BER154" s="205"/>
      <c r="BES154" s="205"/>
      <c r="BET154" s="205"/>
      <c r="BEU154" s="205"/>
      <c r="BEV154" s="205"/>
      <c r="BEW154" s="205"/>
      <c r="BEX154" s="205"/>
      <c r="BEY154" s="205"/>
      <c r="BEZ154" s="205"/>
      <c r="BFA154" s="205"/>
      <c r="BFB154" s="205"/>
      <c r="BFC154" s="205"/>
      <c r="BFD154" s="205"/>
      <c r="BFE154" s="205"/>
      <c r="BFF154" s="205"/>
      <c r="BFG154" s="205"/>
      <c r="BFH154" s="205"/>
      <c r="BFI154" s="205"/>
      <c r="BFJ154" s="205"/>
      <c r="BFK154" s="205"/>
      <c r="BFL154" s="205"/>
      <c r="BFM154" s="205"/>
      <c r="BFN154" s="205"/>
      <c r="BFO154" s="205"/>
      <c r="BFP154" s="205"/>
      <c r="BFQ154" s="205"/>
      <c r="BFR154" s="205"/>
      <c r="BFS154" s="205"/>
      <c r="BFT154" s="205"/>
      <c r="BFU154" s="205"/>
      <c r="BFV154" s="205"/>
      <c r="BFW154" s="205"/>
      <c r="BFX154" s="205"/>
      <c r="BFY154" s="205"/>
      <c r="BFZ154" s="205"/>
      <c r="BGA154" s="205"/>
      <c r="BGB154" s="205"/>
      <c r="BGC154" s="205"/>
      <c r="BGD154" s="205"/>
      <c r="BGE154" s="205"/>
      <c r="BGL154" s="205"/>
      <c r="BGM154" s="205"/>
      <c r="BGN154" s="205"/>
      <c r="BGO154" s="205"/>
      <c r="BGP154" s="205"/>
      <c r="BGQ154" s="205"/>
      <c r="BGR154" s="205"/>
      <c r="BGS154" s="205"/>
      <c r="BGT154" s="205"/>
      <c r="BGU154" s="205"/>
      <c r="BGV154" s="205"/>
      <c r="BGW154" s="205"/>
      <c r="BGX154" s="205"/>
      <c r="BGY154" s="205"/>
      <c r="BGZ154" s="205"/>
      <c r="BHA154" s="205"/>
      <c r="BHB154" s="205"/>
      <c r="BHC154" s="205"/>
      <c r="BHD154" s="205"/>
      <c r="BHE154" s="205"/>
      <c r="BHF154" s="205"/>
      <c r="BHG154" s="205"/>
      <c r="BHH154" s="205"/>
      <c r="BHI154" s="205"/>
      <c r="BHJ154" s="205"/>
      <c r="BHK154" s="205"/>
      <c r="BHL154" s="205"/>
      <c r="BHM154" s="205"/>
      <c r="BHN154" s="205"/>
      <c r="BHO154" s="205"/>
      <c r="BHP154" s="205"/>
      <c r="BHQ154" s="205"/>
      <c r="BHR154" s="205"/>
      <c r="BHS154" s="205"/>
      <c r="BHT154" s="205"/>
      <c r="BHU154" s="205"/>
      <c r="BHV154" s="205"/>
      <c r="BHW154" s="205"/>
      <c r="BHX154" s="205"/>
      <c r="BHY154" s="205"/>
      <c r="BHZ154" s="205"/>
      <c r="BIA154" s="205"/>
      <c r="BIB154" s="205"/>
      <c r="BIC154" s="205"/>
      <c r="BID154" s="205"/>
      <c r="BIE154" s="205"/>
      <c r="BIF154" s="205"/>
      <c r="BIG154" s="205"/>
      <c r="BIH154" s="205"/>
      <c r="BII154" s="205"/>
      <c r="BIJ154" s="205"/>
      <c r="BIK154" s="205"/>
      <c r="BIL154" s="205"/>
      <c r="BIM154" s="205"/>
      <c r="BIN154" s="205"/>
      <c r="BIO154" s="205"/>
      <c r="BIP154" s="205"/>
      <c r="BIQ154" s="205"/>
      <c r="BIR154" s="205"/>
      <c r="BIS154" s="205"/>
      <c r="BIT154" s="205"/>
      <c r="BIU154" s="205"/>
      <c r="BIV154" s="205"/>
      <c r="BIW154" s="205"/>
      <c r="BIX154" s="205"/>
      <c r="BIY154" s="205"/>
      <c r="BIZ154" s="205"/>
      <c r="BJA154" s="205"/>
      <c r="BJB154" s="205"/>
      <c r="BJC154" s="205"/>
      <c r="BJD154" s="205"/>
      <c r="BJE154" s="205"/>
      <c r="BJF154" s="205"/>
      <c r="BJG154" s="205"/>
      <c r="BJH154" s="205"/>
      <c r="BJI154" s="205"/>
      <c r="BJJ154" s="205"/>
      <c r="BJK154" s="205"/>
      <c r="BJL154" s="205"/>
      <c r="BJM154" s="205"/>
      <c r="BJN154" s="205"/>
      <c r="BJO154" s="205"/>
      <c r="BJP154" s="205"/>
      <c r="BJQ154" s="205"/>
      <c r="BJR154" s="205"/>
      <c r="BJS154" s="205"/>
      <c r="BJT154" s="205"/>
      <c r="BJU154" s="205"/>
      <c r="BJV154" s="205"/>
      <c r="BJW154" s="205"/>
      <c r="BJX154" s="205"/>
      <c r="BJY154" s="205"/>
      <c r="BJZ154" s="205"/>
      <c r="BKA154" s="205"/>
      <c r="BKB154" s="205"/>
      <c r="BKC154" s="205"/>
      <c r="BKD154" s="205"/>
      <c r="BKE154" s="205"/>
      <c r="BKF154" s="205"/>
      <c r="BKG154" s="205"/>
      <c r="BKH154" s="205"/>
      <c r="BKI154" s="205"/>
      <c r="BKJ154" s="205"/>
      <c r="BKK154" s="205"/>
      <c r="BKL154" s="205"/>
      <c r="BKM154" s="205"/>
      <c r="BKN154" s="205"/>
      <c r="BKO154" s="205"/>
      <c r="BKP154" s="205"/>
      <c r="BKQ154" s="205"/>
      <c r="BKR154" s="205"/>
      <c r="BKS154" s="205"/>
      <c r="BKT154" s="205"/>
      <c r="BKU154" s="205"/>
      <c r="BKV154" s="205"/>
      <c r="BKW154" s="205"/>
      <c r="BKX154" s="205"/>
      <c r="BKY154" s="205"/>
      <c r="BKZ154" s="205"/>
      <c r="BLA154" s="205"/>
      <c r="BLB154" s="205"/>
      <c r="BLC154" s="205"/>
      <c r="BLD154" s="205"/>
      <c r="BLE154" s="205"/>
      <c r="BLF154" s="205"/>
      <c r="BLG154" s="205"/>
      <c r="BLH154" s="205"/>
      <c r="BLI154" s="205"/>
      <c r="BLJ154" s="205"/>
      <c r="BLK154" s="205"/>
      <c r="BLL154" s="205"/>
      <c r="BLM154" s="205"/>
      <c r="BLN154" s="205"/>
      <c r="BLO154" s="205"/>
      <c r="BLP154" s="205"/>
      <c r="BLQ154" s="205"/>
      <c r="BLR154" s="205"/>
      <c r="BLS154" s="205"/>
      <c r="BLT154" s="205"/>
      <c r="BLU154" s="205"/>
      <c r="BLV154" s="205"/>
      <c r="BLW154" s="205"/>
      <c r="BLX154" s="205"/>
      <c r="BLY154" s="205"/>
      <c r="BLZ154" s="205"/>
      <c r="BMA154" s="205"/>
      <c r="BMB154" s="205"/>
      <c r="BMC154" s="205"/>
      <c r="BMD154" s="205"/>
      <c r="BME154" s="205"/>
      <c r="BMF154" s="205"/>
      <c r="BMG154" s="205"/>
      <c r="BMH154" s="205"/>
      <c r="BMI154" s="205"/>
      <c r="BMJ154" s="205"/>
      <c r="BMK154" s="205"/>
      <c r="BML154" s="205"/>
      <c r="BMM154" s="205"/>
      <c r="BMN154" s="205"/>
      <c r="BMO154" s="205"/>
      <c r="BMP154" s="205"/>
      <c r="BMQ154" s="205"/>
      <c r="BMR154" s="205"/>
      <c r="BMS154" s="205"/>
      <c r="BMT154" s="205"/>
      <c r="BMU154" s="205"/>
      <c r="BMV154" s="205"/>
      <c r="BMW154" s="205"/>
      <c r="BMX154" s="205"/>
      <c r="BMY154" s="205"/>
      <c r="BMZ154" s="205"/>
      <c r="BNA154" s="205"/>
      <c r="BNB154" s="205"/>
      <c r="BNC154" s="205"/>
      <c r="BND154" s="205"/>
      <c r="BNE154" s="205"/>
      <c r="BNF154" s="205"/>
      <c r="BNG154" s="205"/>
      <c r="BNH154" s="205"/>
      <c r="BNI154" s="205"/>
      <c r="BNJ154" s="205"/>
      <c r="BNK154" s="205"/>
      <c r="BNL154" s="205"/>
      <c r="BNM154" s="205"/>
      <c r="BNN154" s="205"/>
      <c r="BNO154" s="205"/>
      <c r="BNP154" s="205"/>
      <c r="BNQ154" s="205"/>
      <c r="BNR154" s="205"/>
      <c r="BNS154" s="205"/>
      <c r="BNT154" s="205"/>
      <c r="BNU154" s="205"/>
      <c r="BNV154" s="205"/>
      <c r="BNW154" s="205"/>
      <c r="BNX154" s="205"/>
      <c r="BNY154" s="205"/>
      <c r="BNZ154" s="205"/>
      <c r="BOA154" s="205"/>
      <c r="BOB154" s="205"/>
      <c r="BOC154" s="205"/>
      <c r="BOD154" s="205"/>
      <c r="BOE154" s="205"/>
      <c r="BOF154" s="205"/>
      <c r="BOG154" s="205"/>
      <c r="BOH154" s="205"/>
      <c r="BOI154" s="205"/>
      <c r="BOJ154" s="205"/>
      <c r="BOK154" s="205"/>
      <c r="BOL154" s="205"/>
      <c r="BOM154" s="205"/>
      <c r="BON154" s="205"/>
      <c r="BOO154" s="205"/>
      <c r="BOP154" s="205"/>
      <c r="BOQ154" s="205"/>
      <c r="BOR154" s="205"/>
      <c r="BOS154" s="205"/>
      <c r="BOT154" s="205"/>
      <c r="BOU154" s="205"/>
      <c r="BOV154" s="205"/>
      <c r="BOW154" s="205"/>
      <c r="BOX154" s="205"/>
      <c r="BOY154" s="205"/>
      <c r="BOZ154" s="205"/>
      <c r="BPA154" s="205"/>
      <c r="BPB154" s="205"/>
      <c r="BPC154" s="205"/>
      <c r="BPD154" s="205"/>
      <c r="BPE154" s="205"/>
      <c r="BPF154" s="205"/>
      <c r="BPG154" s="205"/>
      <c r="BPH154" s="205"/>
      <c r="BPI154" s="205"/>
      <c r="BPJ154" s="205"/>
      <c r="BPK154" s="205"/>
      <c r="BPL154" s="205"/>
      <c r="BPM154" s="205"/>
      <c r="BPN154" s="205"/>
      <c r="BPO154" s="205"/>
      <c r="BPP154" s="205"/>
      <c r="BPQ154" s="205"/>
      <c r="BPR154" s="205"/>
      <c r="BPS154" s="205"/>
      <c r="BPT154" s="205"/>
      <c r="BPU154" s="205"/>
      <c r="BPV154" s="205"/>
      <c r="BPW154" s="205"/>
      <c r="BPX154" s="205"/>
      <c r="BPY154" s="205"/>
      <c r="BPZ154" s="205"/>
      <c r="BQA154" s="205"/>
      <c r="BQH154" s="205"/>
      <c r="BQI154" s="205"/>
      <c r="BQJ154" s="205"/>
      <c r="BQK154" s="205"/>
      <c r="BQL154" s="205"/>
      <c r="BQM154" s="205"/>
      <c r="BQN154" s="205"/>
      <c r="BQO154" s="205"/>
      <c r="BQP154" s="205"/>
      <c r="BQQ154" s="205"/>
      <c r="BQR154" s="205"/>
      <c r="BQS154" s="205"/>
      <c r="BQT154" s="205"/>
      <c r="BQU154" s="205"/>
      <c r="BQV154" s="205"/>
      <c r="BQW154" s="205"/>
      <c r="BQX154" s="205"/>
      <c r="BQY154" s="205"/>
      <c r="BQZ154" s="205"/>
      <c r="BRA154" s="205"/>
      <c r="BRB154" s="205"/>
      <c r="BRC154" s="205"/>
      <c r="BRD154" s="205"/>
      <c r="BRE154" s="205"/>
      <c r="BRF154" s="205"/>
      <c r="BRG154" s="205"/>
      <c r="BRH154" s="205"/>
      <c r="BRI154" s="205"/>
      <c r="BRJ154" s="205"/>
      <c r="BRK154" s="205"/>
      <c r="BRL154" s="205"/>
      <c r="BRM154" s="205"/>
      <c r="BRN154" s="205"/>
      <c r="BRO154" s="205"/>
      <c r="BRP154" s="205"/>
      <c r="BRQ154" s="205"/>
      <c r="BRR154" s="205"/>
      <c r="BRS154" s="205"/>
      <c r="BRT154" s="205"/>
      <c r="BRU154" s="205"/>
      <c r="BRV154" s="205"/>
      <c r="BRW154" s="205"/>
      <c r="BRX154" s="205"/>
      <c r="BRY154" s="205"/>
      <c r="BRZ154" s="205"/>
      <c r="BSA154" s="205"/>
      <c r="BSB154" s="205"/>
      <c r="BSC154" s="205"/>
      <c r="BSD154" s="205"/>
      <c r="BSE154" s="205"/>
      <c r="BSF154" s="205"/>
      <c r="BSG154" s="205"/>
      <c r="BSH154" s="205"/>
      <c r="BSI154" s="205"/>
      <c r="BSJ154" s="205"/>
      <c r="BSK154" s="205"/>
      <c r="BSL154" s="205"/>
      <c r="BSM154" s="205"/>
      <c r="BSN154" s="205"/>
      <c r="BSO154" s="205"/>
      <c r="BSP154" s="205"/>
      <c r="BSQ154" s="205"/>
      <c r="BSR154" s="205"/>
      <c r="BSS154" s="205"/>
      <c r="BST154" s="205"/>
      <c r="BSU154" s="205"/>
      <c r="BSV154" s="205"/>
      <c r="BSW154" s="205"/>
      <c r="BSX154" s="205"/>
      <c r="BSY154" s="205"/>
      <c r="BSZ154" s="205"/>
      <c r="BTA154" s="205"/>
      <c r="BTB154" s="205"/>
      <c r="BTC154" s="205"/>
      <c r="BTD154" s="205"/>
      <c r="BTE154" s="205"/>
      <c r="BTF154" s="205"/>
      <c r="BTG154" s="205"/>
      <c r="BTH154" s="205"/>
      <c r="BTI154" s="205"/>
      <c r="BTJ154" s="205"/>
      <c r="BTK154" s="205"/>
      <c r="BTL154" s="205"/>
      <c r="BTM154" s="205"/>
      <c r="BTN154" s="205"/>
      <c r="BTO154" s="205"/>
      <c r="BTP154" s="205"/>
      <c r="BTQ154" s="205"/>
      <c r="BTR154" s="205"/>
      <c r="BTS154" s="205"/>
      <c r="BTT154" s="205"/>
      <c r="BTU154" s="205"/>
      <c r="BTV154" s="205"/>
      <c r="BTW154" s="205"/>
      <c r="BTX154" s="205"/>
      <c r="BTY154" s="205"/>
      <c r="BTZ154" s="205"/>
      <c r="BUA154" s="205"/>
      <c r="BUB154" s="205"/>
      <c r="BUC154" s="205"/>
      <c r="BUD154" s="205"/>
      <c r="BUE154" s="205"/>
      <c r="BUF154" s="205"/>
      <c r="BUG154" s="205"/>
      <c r="BUH154" s="205"/>
      <c r="BUI154" s="205"/>
      <c r="BUJ154" s="205"/>
      <c r="BUK154" s="205"/>
      <c r="BUL154" s="205"/>
      <c r="BUM154" s="205"/>
      <c r="BUN154" s="205"/>
      <c r="BUO154" s="205"/>
      <c r="BUP154" s="205"/>
      <c r="BUQ154" s="205"/>
      <c r="BUR154" s="205"/>
      <c r="BUS154" s="205"/>
      <c r="BUT154" s="205"/>
      <c r="BUU154" s="205"/>
      <c r="BUV154" s="205"/>
      <c r="BUW154" s="205"/>
      <c r="BUX154" s="205"/>
      <c r="BUY154" s="205"/>
      <c r="BUZ154" s="205"/>
      <c r="BVA154" s="205"/>
      <c r="BVB154" s="205"/>
      <c r="BVC154" s="205"/>
      <c r="BVD154" s="205"/>
      <c r="BVE154" s="205"/>
      <c r="BVF154" s="205"/>
      <c r="BVG154" s="205"/>
      <c r="BVH154" s="205"/>
      <c r="BVI154" s="205"/>
      <c r="BVJ154" s="205"/>
      <c r="BVK154" s="205"/>
      <c r="BVL154" s="205"/>
      <c r="BVM154" s="205"/>
      <c r="BVN154" s="205"/>
      <c r="BVO154" s="205"/>
      <c r="BVP154" s="205"/>
      <c r="BVQ154" s="205"/>
      <c r="BVR154" s="205"/>
      <c r="BVS154" s="205"/>
      <c r="BVT154" s="205"/>
      <c r="BVU154" s="205"/>
      <c r="BVV154" s="205"/>
      <c r="BVW154" s="205"/>
      <c r="BVX154" s="205"/>
      <c r="BVY154" s="205"/>
      <c r="BVZ154" s="205"/>
      <c r="BWA154" s="205"/>
      <c r="BWB154" s="205"/>
      <c r="BWC154" s="205"/>
      <c r="BWD154" s="205"/>
      <c r="BWE154" s="205"/>
      <c r="BWF154" s="205"/>
      <c r="BWG154" s="205"/>
      <c r="BWH154" s="205"/>
      <c r="BWI154" s="205"/>
      <c r="BWJ154" s="205"/>
      <c r="BWK154" s="205"/>
      <c r="BWL154" s="205"/>
      <c r="BWM154" s="205"/>
      <c r="BWN154" s="205"/>
      <c r="BWO154" s="205"/>
      <c r="BWP154" s="205"/>
      <c r="BWQ154" s="205"/>
      <c r="BWR154" s="205"/>
      <c r="BWS154" s="205"/>
      <c r="BWT154" s="205"/>
      <c r="BWU154" s="205"/>
      <c r="BWV154" s="205"/>
      <c r="BWW154" s="205"/>
      <c r="BWX154" s="205"/>
      <c r="BWY154" s="205"/>
      <c r="BWZ154" s="205"/>
      <c r="BXA154" s="205"/>
      <c r="BXB154" s="205"/>
      <c r="BXC154" s="205"/>
      <c r="BXD154" s="205"/>
      <c r="BXE154" s="205"/>
      <c r="BXF154" s="205"/>
      <c r="BXG154" s="205"/>
      <c r="BXH154" s="205"/>
      <c r="BXI154" s="205"/>
      <c r="BXJ154" s="205"/>
      <c r="BXK154" s="205"/>
      <c r="BXL154" s="205"/>
      <c r="BXM154" s="205"/>
      <c r="BXN154" s="205"/>
      <c r="BXO154" s="205"/>
      <c r="BXP154" s="205"/>
      <c r="BXQ154" s="205"/>
      <c r="BXR154" s="205"/>
      <c r="BXS154" s="205"/>
      <c r="BXT154" s="205"/>
      <c r="BXU154" s="205"/>
      <c r="BXV154" s="205"/>
      <c r="BXW154" s="205"/>
      <c r="BXX154" s="205"/>
      <c r="BXY154" s="205"/>
      <c r="BXZ154" s="205"/>
      <c r="BYA154" s="205"/>
      <c r="BYB154" s="205"/>
      <c r="BYC154" s="205"/>
      <c r="BYD154" s="205"/>
      <c r="BYE154" s="205"/>
      <c r="BYF154" s="205"/>
      <c r="BYG154" s="205"/>
      <c r="BYH154" s="205"/>
      <c r="BYI154" s="205"/>
      <c r="BYJ154" s="205"/>
      <c r="BYK154" s="205"/>
      <c r="BYL154" s="205"/>
      <c r="BYM154" s="205"/>
      <c r="BYN154" s="205"/>
      <c r="BYO154" s="205"/>
      <c r="BYP154" s="205"/>
      <c r="BYQ154" s="205"/>
      <c r="BYR154" s="205"/>
      <c r="BYS154" s="205"/>
      <c r="BYT154" s="205"/>
      <c r="BYU154" s="205"/>
      <c r="BYV154" s="205"/>
      <c r="BYW154" s="205"/>
      <c r="BYX154" s="205"/>
      <c r="BYY154" s="205"/>
      <c r="BYZ154" s="205"/>
      <c r="BZA154" s="205"/>
      <c r="BZB154" s="205"/>
      <c r="BZC154" s="205"/>
      <c r="BZD154" s="205"/>
      <c r="BZE154" s="205"/>
      <c r="BZF154" s="205"/>
      <c r="BZG154" s="205"/>
      <c r="BZH154" s="205"/>
      <c r="BZI154" s="205"/>
      <c r="BZJ154" s="205"/>
      <c r="BZK154" s="205"/>
      <c r="BZL154" s="205"/>
      <c r="BZM154" s="205"/>
      <c r="BZN154" s="205"/>
      <c r="BZO154" s="205"/>
      <c r="BZP154" s="205"/>
      <c r="BZQ154" s="205"/>
      <c r="BZR154" s="205"/>
      <c r="BZS154" s="205"/>
      <c r="BZT154" s="205"/>
      <c r="BZU154" s="205"/>
      <c r="BZV154" s="205"/>
      <c r="BZW154" s="205"/>
      <c r="CAD154" s="205"/>
      <c r="CAE154" s="205"/>
      <c r="CAF154" s="205"/>
      <c r="CAG154" s="205"/>
      <c r="CAH154" s="205"/>
      <c r="CAI154" s="205"/>
      <c r="CAJ154" s="205"/>
      <c r="CAK154" s="205"/>
      <c r="CAL154" s="205"/>
      <c r="CAM154" s="205"/>
      <c r="CAN154" s="205"/>
      <c r="CAO154" s="205"/>
      <c r="CAP154" s="205"/>
      <c r="CAQ154" s="205"/>
      <c r="CAR154" s="205"/>
      <c r="CAS154" s="205"/>
      <c r="CAT154" s="205"/>
      <c r="CAU154" s="205"/>
      <c r="CAV154" s="205"/>
      <c r="CAW154" s="205"/>
      <c r="CAX154" s="205"/>
      <c r="CAY154" s="205"/>
      <c r="CAZ154" s="205"/>
      <c r="CBA154" s="205"/>
      <c r="CBB154" s="205"/>
      <c r="CBC154" s="205"/>
      <c r="CBD154" s="205"/>
      <c r="CBE154" s="205"/>
      <c r="CBF154" s="205"/>
      <c r="CBG154" s="205"/>
      <c r="CBH154" s="205"/>
      <c r="CBI154" s="205"/>
      <c r="CBJ154" s="205"/>
      <c r="CBK154" s="205"/>
      <c r="CBL154" s="205"/>
      <c r="CBM154" s="205"/>
      <c r="CBN154" s="205"/>
      <c r="CBO154" s="205"/>
      <c r="CBP154" s="205"/>
      <c r="CBQ154" s="205"/>
      <c r="CBR154" s="205"/>
      <c r="CBS154" s="205"/>
      <c r="CBT154" s="205"/>
      <c r="CBU154" s="205"/>
      <c r="CBV154" s="205"/>
      <c r="CBW154" s="205"/>
      <c r="CBX154" s="205"/>
      <c r="CBY154" s="205"/>
      <c r="CBZ154" s="205"/>
      <c r="CCA154" s="205"/>
      <c r="CCB154" s="205"/>
      <c r="CCC154" s="205"/>
      <c r="CCD154" s="205"/>
      <c r="CCE154" s="205"/>
      <c r="CCF154" s="205"/>
      <c r="CCG154" s="205"/>
      <c r="CCH154" s="205"/>
      <c r="CCI154" s="205"/>
      <c r="CCJ154" s="205"/>
      <c r="CCK154" s="205"/>
      <c r="CCL154" s="205"/>
      <c r="CCM154" s="205"/>
      <c r="CCN154" s="205"/>
      <c r="CCO154" s="205"/>
      <c r="CCP154" s="205"/>
      <c r="CCQ154" s="205"/>
      <c r="CCR154" s="205"/>
      <c r="CCS154" s="205"/>
      <c r="CCT154" s="205"/>
      <c r="CCU154" s="205"/>
      <c r="CCV154" s="205"/>
      <c r="CCW154" s="205"/>
      <c r="CCX154" s="205"/>
      <c r="CCY154" s="205"/>
      <c r="CCZ154" s="205"/>
      <c r="CDA154" s="205"/>
      <c r="CDB154" s="205"/>
      <c r="CDC154" s="205"/>
      <c r="CDD154" s="205"/>
      <c r="CDE154" s="205"/>
      <c r="CDF154" s="205"/>
      <c r="CDG154" s="205"/>
      <c r="CDH154" s="205"/>
      <c r="CDI154" s="205"/>
      <c r="CDJ154" s="205"/>
      <c r="CDK154" s="205"/>
      <c r="CDL154" s="205"/>
      <c r="CDM154" s="205"/>
      <c r="CDN154" s="205"/>
      <c r="CDO154" s="205"/>
      <c r="CDP154" s="205"/>
      <c r="CDQ154" s="205"/>
      <c r="CDR154" s="205"/>
      <c r="CDS154" s="205"/>
      <c r="CDT154" s="205"/>
      <c r="CDU154" s="205"/>
      <c r="CDV154" s="205"/>
      <c r="CDW154" s="205"/>
      <c r="CDX154" s="205"/>
      <c r="CDY154" s="205"/>
      <c r="CDZ154" s="205"/>
      <c r="CEA154" s="205"/>
      <c r="CEB154" s="205"/>
      <c r="CEC154" s="205"/>
      <c r="CED154" s="205"/>
      <c r="CEE154" s="205"/>
      <c r="CEF154" s="205"/>
      <c r="CEG154" s="205"/>
      <c r="CEH154" s="205"/>
      <c r="CEI154" s="205"/>
      <c r="CEJ154" s="205"/>
      <c r="CEK154" s="205"/>
      <c r="CEL154" s="205"/>
      <c r="CEM154" s="205"/>
      <c r="CEN154" s="205"/>
      <c r="CEO154" s="205"/>
      <c r="CEP154" s="205"/>
      <c r="CEQ154" s="205"/>
      <c r="CER154" s="205"/>
      <c r="CES154" s="205"/>
      <c r="CET154" s="205"/>
      <c r="CEU154" s="205"/>
      <c r="CEV154" s="205"/>
      <c r="CEW154" s="205"/>
      <c r="CEX154" s="205"/>
      <c r="CEY154" s="205"/>
      <c r="CEZ154" s="205"/>
      <c r="CFA154" s="205"/>
      <c r="CFB154" s="205"/>
      <c r="CFC154" s="205"/>
      <c r="CFD154" s="205"/>
      <c r="CFE154" s="205"/>
      <c r="CFF154" s="205"/>
      <c r="CFG154" s="205"/>
      <c r="CFH154" s="205"/>
      <c r="CFI154" s="205"/>
      <c r="CFJ154" s="205"/>
      <c r="CFK154" s="205"/>
      <c r="CFL154" s="205"/>
      <c r="CFM154" s="205"/>
      <c r="CFN154" s="205"/>
      <c r="CFO154" s="205"/>
      <c r="CFP154" s="205"/>
      <c r="CFQ154" s="205"/>
      <c r="CFR154" s="205"/>
      <c r="CFS154" s="205"/>
      <c r="CFT154" s="205"/>
      <c r="CFU154" s="205"/>
      <c r="CFV154" s="205"/>
      <c r="CFW154" s="205"/>
      <c r="CFX154" s="205"/>
      <c r="CFY154" s="205"/>
      <c r="CFZ154" s="205"/>
      <c r="CGA154" s="205"/>
      <c r="CGB154" s="205"/>
      <c r="CGC154" s="205"/>
      <c r="CGD154" s="205"/>
      <c r="CGE154" s="205"/>
      <c r="CGF154" s="205"/>
      <c r="CGG154" s="205"/>
      <c r="CGH154" s="205"/>
      <c r="CGI154" s="205"/>
      <c r="CGJ154" s="205"/>
      <c r="CGK154" s="205"/>
      <c r="CGL154" s="205"/>
      <c r="CGM154" s="205"/>
      <c r="CGN154" s="205"/>
      <c r="CGO154" s="205"/>
      <c r="CGP154" s="205"/>
      <c r="CGQ154" s="205"/>
      <c r="CGR154" s="205"/>
      <c r="CGS154" s="205"/>
      <c r="CGT154" s="205"/>
      <c r="CGU154" s="205"/>
      <c r="CGV154" s="205"/>
      <c r="CGW154" s="205"/>
      <c r="CGX154" s="205"/>
      <c r="CGY154" s="205"/>
      <c r="CGZ154" s="205"/>
      <c r="CHA154" s="205"/>
      <c r="CHB154" s="205"/>
      <c r="CHC154" s="205"/>
      <c r="CHD154" s="205"/>
      <c r="CHE154" s="205"/>
      <c r="CHF154" s="205"/>
      <c r="CHG154" s="205"/>
      <c r="CHH154" s="205"/>
      <c r="CHI154" s="205"/>
      <c r="CHJ154" s="205"/>
      <c r="CHK154" s="205"/>
      <c r="CHL154" s="205"/>
      <c r="CHM154" s="205"/>
      <c r="CHN154" s="205"/>
      <c r="CHO154" s="205"/>
      <c r="CHP154" s="205"/>
      <c r="CHQ154" s="205"/>
      <c r="CHR154" s="205"/>
      <c r="CHS154" s="205"/>
      <c r="CHT154" s="205"/>
      <c r="CHU154" s="205"/>
      <c r="CHV154" s="205"/>
      <c r="CHW154" s="205"/>
      <c r="CHX154" s="205"/>
      <c r="CHY154" s="205"/>
      <c r="CHZ154" s="205"/>
      <c r="CIA154" s="205"/>
      <c r="CIB154" s="205"/>
      <c r="CIC154" s="205"/>
      <c r="CID154" s="205"/>
      <c r="CIE154" s="205"/>
      <c r="CIF154" s="205"/>
      <c r="CIG154" s="205"/>
      <c r="CIH154" s="205"/>
      <c r="CII154" s="205"/>
      <c r="CIJ154" s="205"/>
      <c r="CIK154" s="205"/>
      <c r="CIL154" s="205"/>
      <c r="CIM154" s="205"/>
      <c r="CIN154" s="205"/>
      <c r="CIO154" s="205"/>
      <c r="CIP154" s="205"/>
      <c r="CIQ154" s="205"/>
      <c r="CIR154" s="205"/>
      <c r="CIS154" s="205"/>
      <c r="CIT154" s="205"/>
      <c r="CIU154" s="205"/>
      <c r="CIV154" s="205"/>
      <c r="CIW154" s="205"/>
      <c r="CIX154" s="205"/>
      <c r="CIY154" s="205"/>
      <c r="CIZ154" s="205"/>
      <c r="CJA154" s="205"/>
      <c r="CJB154" s="205"/>
      <c r="CJC154" s="205"/>
      <c r="CJD154" s="205"/>
      <c r="CJE154" s="205"/>
      <c r="CJF154" s="205"/>
      <c r="CJG154" s="205"/>
      <c r="CJH154" s="205"/>
      <c r="CJI154" s="205"/>
      <c r="CJJ154" s="205"/>
      <c r="CJK154" s="205"/>
      <c r="CJL154" s="205"/>
      <c r="CJM154" s="205"/>
      <c r="CJN154" s="205"/>
      <c r="CJO154" s="205"/>
      <c r="CJP154" s="205"/>
      <c r="CJQ154" s="205"/>
      <c r="CJR154" s="205"/>
      <c r="CJS154" s="205"/>
      <c r="CJZ154" s="205"/>
      <c r="CKA154" s="205"/>
      <c r="CKB154" s="205"/>
      <c r="CKC154" s="205"/>
      <c r="CKD154" s="205"/>
      <c r="CKE154" s="205"/>
      <c r="CKF154" s="205"/>
      <c r="CKG154" s="205"/>
      <c r="CKH154" s="205"/>
      <c r="CKI154" s="205"/>
      <c r="CKJ154" s="205"/>
      <c r="CKK154" s="205"/>
      <c r="CKL154" s="205"/>
      <c r="CKM154" s="205"/>
      <c r="CKN154" s="205"/>
      <c r="CKO154" s="205"/>
      <c r="CKP154" s="205"/>
      <c r="CKQ154" s="205"/>
      <c r="CKR154" s="205"/>
      <c r="CKS154" s="205"/>
      <c r="CKT154" s="205"/>
      <c r="CKU154" s="205"/>
      <c r="CKV154" s="205"/>
      <c r="CKW154" s="205"/>
      <c r="CKX154" s="205"/>
      <c r="CKY154" s="205"/>
      <c r="CKZ154" s="205"/>
      <c r="CLA154" s="205"/>
      <c r="CLB154" s="205"/>
      <c r="CLC154" s="205"/>
      <c r="CLD154" s="205"/>
      <c r="CLE154" s="205"/>
      <c r="CLF154" s="205"/>
      <c r="CLG154" s="205"/>
      <c r="CLH154" s="205"/>
      <c r="CLI154" s="205"/>
      <c r="CLJ154" s="205"/>
      <c r="CLK154" s="205"/>
      <c r="CLL154" s="205"/>
      <c r="CLM154" s="205"/>
      <c r="CLN154" s="205"/>
      <c r="CLO154" s="205"/>
      <c r="CLP154" s="205"/>
      <c r="CLQ154" s="205"/>
      <c r="CLR154" s="205"/>
      <c r="CLS154" s="205"/>
      <c r="CLT154" s="205"/>
      <c r="CLU154" s="205"/>
      <c r="CLV154" s="205"/>
      <c r="CLW154" s="205"/>
      <c r="CLX154" s="205"/>
      <c r="CLY154" s="205"/>
      <c r="CLZ154" s="205"/>
      <c r="CMA154" s="205"/>
      <c r="CMB154" s="205"/>
      <c r="CMC154" s="205"/>
      <c r="CMD154" s="205"/>
      <c r="CME154" s="205"/>
      <c r="CMF154" s="205"/>
      <c r="CMG154" s="205"/>
      <c r="CMH154" s="205"/>
      <c r="CMI154" s="205"/>
      <c r="CMJ154" s="205"/>
      <c r="CMK154" s="205"/>
      <c r="CML154" s="205"/>
      <c r="CMM154" s="205"/>
      <c r="CMN154" s="205"/>
      <c r="CMO154" s="205"/>
      <c r="CMP154" s="205"/>
      <c r="CMQ154" s="205"/>
      <c r="CMR154" s="205"/>
      <c r="CMS154" s="205"/>
      <c r="CMT154" s="205"/>
      <c r="CMU154" s="205"/>
      <c r="CMV154" s="205"/>
      <c r="CMW154" s="205"/>
      <c r="CMX154" s="205"/>
      <c r="CMY154" s="205"/>
      <c r="CMZ154" s="205"/>
      <c r="CNA154" s="205"/>
      <c r="CNB154" s="205"/>
      <c r="CNC154" s="205"/>
      <c r="CND154" s="205"/>
      <c r="CNE154" s="205"/>
      <c r="CNF154" s="205"/>
      <c r="CNG154" s="205"/>
      <c r="CNH154" s="205"/>
      <c r="CNI154" s="205"/>
      <c r="CNJ154" s="205"/>
      <c r="CNK154" s="205"/>
      <c r="CNL154" s="205"/>
      <c r="CNM154" s="205"/>
      <c r="CNN154" s="205"/>
      <c r="CNO154" s="205"/>
      <c r="CNP154" s="205"/>
      <c r="CNQ154" s="205"/>
      <c r="CNR154" s="205"/>
      <c r="CNS154" s="205"/>
      <c r="CNT154" s="205"/>
      <c r="CNU154" s="205"/>
      <c r="CNV154" s="205"/>
      <c r="CNW154" s="205"/>
      <c r="CNX154" s="205"/>
      <c r="CNY154" s="205"/>
      <c r="CNZ154" s="205"/>
      <c r="COA154" s="205"/>
      <c r="COB154" s="205"/>
      <c r="COC154" s="205"/>
      <c r="COD154" s="205"/>
      <c r="COE154" s="205"/>
      <c r="COF154" s="205"/>
      <c r="COG154" s="205"/>
      <c r="COH154" s="205"/>
      <c r="COI154" s="205"/>
      <c r="COJ154" s="205"/>
      <c r="COK154" s="205"/>
      <c r="COL154" s="205"/>
      <c r="COM154" s="205"/>
      <c r="CON154" s="205"/>
      <c r="COO154" s="205"/>
      <c r="COP154" s="205"/>
      <c r="COQ154" s="205"/>
      <c r="COR154" s="205"/>
      <c r="COS154" s="205"/>
      <c r="COT154" s="205"/>
      <c r="COU154" s="205"/>
      <c r="COV154" s="205"/>
      <c r="COW154" s="205"/>
      <c r="COX154" s="205"/>
      <c r="COY154" s="205"/>
      <c r="COZ154" s="205"/>
      <c r="CPA154" s="205"/>
      <c r="CPB154" s="205"/>
      <c r="CPC154" s="205"/>
      <c r="CPD154" s="205"/>
      <c r="CPE154" s="205"/>
      <c r="CPF154" s="205"/>
      <c r="CPG154" s="205"/>
      <c r="CPH154" s="205"/>
      <c r="CPI154" s="205"/>
      <c r="CPJ154" s="205"/>
      <c r="CPK154" s="205"/>
      <c r="CPL154" s="205"/>
      <c r="CPM154" s="205"/>
      <c r="CPN154" s="205"/>
      <c r="CPO154" s="205"/>
      <c r="CPP154" s="205"/>
      <c r="CPQ154" s="205"/>
      <c r="CPR154" s="205"/>
      <c r="CPS154" s="205"/>
      <c r="CPT154" s="205"/>
      <c r="CPU154" s="205"/>
      <c r="CPV154" s="205"/>
      <c r="CPW154" s="205"/>
      <c r="CPX154" s="205"/>
      <c r="CPY154" s="205"/>
      <c r="CPZ154" s="205"/>
      <c r="CQA154" s="205"/>
      <c r="CQB154" s="205"/>
      <c r="CQC154" s="205"/>
      <c r="CQD154" s="205"/>
      <c r="CQE154" s="205"/>
      <c r="CQF154" s="205"/>
      <c r="CQG154" s="205"/>
      <c r="CQH154" s="205"/>
      <c r="CQI154" s="205"/>
      <c r="CQJ154" s="205"/>
      <c r="CQK154" s="205"/>
      <c r="CQL154" s="205"/>
      <c r="CQM154" s="205"/>
      <c r="CQN154" s="205"/>
      <c r="CQO154" s="205"/>
      <c r="CQP154" s="205"/>
      <c r="CQQ154" s="205"/>
      <c r="CQR154" s="205"/>
      <c r="CQS154" s="205"/>
      <c r="CQT154" s="205"/>
      <c r="CQU154" s="205"/>
      <c r="CQV154" s="205"/>
      <c r="CQW154" s="205"/>
      <c r="CQX154" s="205"/>
      <c r="CQY154" s="205"/>
      <c r="CQZ154" s="205"/>
      <c r="CRA154" s="205"/>
      <c r="CRB154" s="205"/>
      <c r="CRC154" s="205"/>
      <c r="CRD154" s="205"/>
      <c r="CRE154" s="205"/>
      <c r="CRF154" s="205"/>
      <c r="CRG154" s="205"/>
      <c r="CRH154" s="205"/>
      <c r="CRI154" s="205"/>
      <c r="CRJ154" s="205"/>
      <c r="CRK154" s="205"/>
      <c r="CRL154" s="205"/>
      <c r="CRM154" s="205"/>
      <c r="CRN154" s="205"/>
      <c r="CRO154" s="205"/>
      <c r="CRP154" s="205"/>
      <c r="CRQ154" s="205"/>
      <c r="CRR154" s="205"/>
      <c r="CRS154" s="205"/>
      <c r="CRT154" s="205"/>
      <c r="CRU154" s="205"/>
      <c r="CRV154" s="205"/>
      <c r="CRW154" s="205"/>
      <c r="CRX154" s="205"/>
      <c r="CRY154" s="205"/>
      <c r="CRZ154" s="205"/>
      <c r="CSA154" s="205"/>
      <c r="CSB154" s="205"/>
      <c r="CSC154" s="205"/>
      <c r="CSD154" s="205"/>
      <c r="CSE154" s="205"/>
      <c r="CSF154" s="205"/>
      <c r="CSG154" s="205"/>
      <c r="CSH154" s="205"/>
      <c r="CSI154" s="205"/>
      <c r="CSJ154" s="205"/>
      <c r="CSK154" s="205"/>
      <c r="CSL154" s="205"/>
      <c r="CSM154" s="205"/>
      <c r="CSN154" s="205"/>
      <c r="CSO154" s="205"/>
      <c r="CSP154" s="205"/>
      <c r="CSQ154" s="205"/>
      <c r="CSR154" s="205"/>
      <c r="CSS154" s="205"/>
      <c r="CST154" s="205"/>
      <c r="CSU154" s="205"/>
      <c r="CSV154" s="205"/>
      <c r="CSW154" s="205"/>
      <c r="CSX154" s="205"/>
      <c r="CSY154" s="205"/>
      <c r="CSZ154" s="205"/>
      <c r="CTA154" s="205"/>
      <c r="CTB154" s="205"/>
      <c r="CTC154" s="205"/>
      <c r="CTD154" s="205"/>
      <c r="CTE154" s="205"/>
      <c r="CTF154" s="205"/>
      <c r="CTG154" s="205"/>
      <c r="CTH154" s="205"/>
      <c r="CTI154" s="205"/>
      <c r="CTJ154" s="205"/>
      <c r="CTK154" s="205"/>
      <c r="CTL154" s="205"/>
      <c r="CTM154" s="205"/>
      <c r="CTN154" s="205"/>
      <c r="CTO154" s="205"/>
      <c r="CTV154" s="205"/>
      <c r="CTW154" s="205"/>
      <c r="CTX154" s="205"/>
      <c r="CTY154" s="205"/>
      <c r="CTZ154" s="205"/>
      <c r="CUA154" s="205"/>
      <c r="CUB154" s="205"/>
      <c r="CUC154" s="205"/>
      <c r="CUD154" s="205"/>
      <c r="CUE154" s="205"/>
      <c r="CUF154" s="205"/>
      <c r="CUG154" s="205"/>
      <c r="CUH154" s="205"/>
      <c r="CUI154" s="205"/>
      <c r="CUJ154" s="205"/>
      <c r="CUK154" s="205"/>
      <c r="CUL154" s="205"/>
      <c r="CUM154" s="205"/>
      <c r="CUN154" s="205"/>
      <c r="CUO154" s="205"/>
      <c r="CUP154" s="205"/>
      <c r="CUQ154" s="205"/>
      <c r="CUR154" s="205"/>
      <c r="CUS154" s="205"/>
      <c r="CUT154" s="205"/>
      <c r="CUU154" s="205"/>
      <c r="CUV154" s="205"/>
      <c r="CUW154" s="205"/>
      <c r="CUX154" s="205"/>
      <c r="CUY154" s="205"/>
      <c r="CUZ154" s="205"/>
      <c r="CVA154" s="205"/>
      <c r="CVB154" s="205"/>
      <c r="CVC154" s="205"/>
      <c r="CVD154" s="205"/>
      <c r="CVE154" s="205"/>
      <c r="CVF154" s="205"/>
      <c r="CVG154" s="205"/>
      <c r="CVH154" s="205"/>
      <c r="CVI154" s="205"/>
      <c r="CVJ154" s="205"/>
      <c r="CVK154" s="205"/>
      <c r="CVL154" s="205"/>
      <c r="CVM154" s="205"/>
      <c r="CVN154" s="205"/>
      <c r="CVO154" s="205"/>
      <c r="CVP154" s="205"/>
      <c r="CVQ154" s="205"/>
      <c r="CVR154" s="205"/>
      <c r="CVS154" s="205"/>
      <c r="CVT154" s="205"/>
      <c r="CVU154" s="205"/>
      <c r="CVV154" s="205"/>
      <c r="CVW154" s="205"/>
      <c r="CVX154" s="205"/>
      <c r="CVY154" s="205"/>
      <c r="CVZ154" s="205"/>
      <c r="CWA154" s="205"/>
      <c r="CWB154" s="205"/>
      <c r="CWC154" s="205"/>
      <c r="CWD154" s="205"/>
      <c r="CWE154" s="205"/>
      <c r="CWF154" s="205"/>
      <c r="CWG154" s="205"/>
      <c r="CWH154" s="205"/>
      <c r="CWI154" s="205"/>
      <c r="CWJ154" s="205"/>
      <c r="CWK154" s="205"/>
      <c r="CWL154" s="205"/>
      <c r="CWM154" s="205"/>
      <c r="CWN154" s="205"/>
      <c r="CWO154" s="205"/>
      <c r="CWP154" s="205"/>
      <c r="CWQ154" s="205"/>
      <c r="CWR154" s="205"/>
      <c r="CWS154" s="205"/>
      <c r="CWT154" s="205"/>
      <c r="CWU154" s="205"/>
      <c r="CWV154" s="205"/>
      <c r="CWW154" s="205"/>
      <c r="CWX154" s="205"/>
      <c r="CWY154" s="205"/>
      <c r="CWZ154" s="205"/>
      <c r="CXA154" s="205"/>
      <c r="CXB154" s="205"/>
      <c r="CXC154" s="205"/>
      <c r="CXD154" s="205"/>
      <c r="CXE154" s="205"/>
      <c r="CXF154" s="205"/>
      <c r="CXG154" s="205"/>
      <c r="CXH154" s="205"/>
      <c r="CXI154" s="205"/>
      <c r="CXJ154" s="205"/>
      <c r="CXK154" s="205"/>
      <c r="CXL154" s="205"/>
      <c r="CXM154" s="205"/>
      <c r="CXN154" s="205"/>
      <c r="CXO154" s="205"/>
      <c r="CXP154" s="205"/>
      <c r="CXQ154" s="205"/>
      <c r="CXR154" s="205"/>
      <c r="CXS154" s="205"/>
      <c r="CXT154" s="205"/>
      <c r="CXU154" s="205"/>
      <c r="CXV154" s="205"/>
      <c r="CXW154" s="205"/>
      <c r="CXX154" s="205"/>
      <c r="CXY154" s="205"/>
      <c r="CXZ154" s="205"/>
      <c r="CYA154" s="205"/>
      <c r="CYB154" s="205"/>
      <c r="CYC154" s="205"/>
      <c r="CYD154" s="205"/>
      <c r="CYE154" s="205"/>
      <c r="CYF154" s="205"/>
      <c r="CYG154" s="205"/>
      <c r="CYH154" s="205"/>
      <c r="CYI154" s="205"/>
      <c r="CYJ154" s="205"/>
      <c r="CYK154" s="205"/>
      <c r="CYL154" s="205"/>
      <c r="CYM154" s="205"/>
      <c r="CYN154" s="205"/>
      <c r="CYO154" s="205"/>
      <c r="CYP154" s="205"/>
      <c r="CYQ154" s="205"/>
      <c r="CYR154" s="205"/>
      <c r="CYS154" s="205"/>
      <c r="CYT154" s="205"/>
      <c r="CYU154" s="205"/>
      <c r="CYV154" s="205"/>
      <c r="CYW154" s="205"/>
      <c r="CYX154" s="205"/>
      <c r="CYY154" s="205"/>
      <c r="CYZ154" s="205"/>
      <c r="CZA154" s="205"/>
      <c r="CZB154" s="205"/>
      <c r="CZC154" s="205"/>
      <c r="CZD154" s="205"/>
      <c r="CZE154" s="205"/>
      <c r="CZF154" s="205"/>
      <c r="CZG154" s="205"/>
      <c r="CZH154" s="205"/>
      <c r="CZI154" s="205"/>
      <c r="CZJ154" s="205"/>
      <c r="CZK154" s="205"/>
      <c r="CZL154" s="205"/>
      <c r="CZM154" s="205"/>
      <c r="CZN154" s="205"/>
      <c r="CZO154" s="205"/>
      <c r="CZP154" s="205"/>
      <c r="CZQ154" s="205"/>
      <c r="CZR154" s="205"/>
      <c r="CZS154" s="205"/>
      <c r="CZT154" s="205"/>
      <c r="CZU154" s="205"/>
      <c r="CZV154" s="205"/>
      <c r="CZW154" s="205"/>
      <c r="CZX154" s="205"/>
      <c r="CZY154" s="205"/>
      <c r="CZZ154" s="205"/>
      <c r="DAA154" s="205"/>
      <c r="DAB154" s="205"/>
      <c r="DAC154" s="205"/>
      <c r="DAD154" s="205"/>
      <c r="DAE154" s="205"/>
      <c r="DAF154" s="205"/>
      <c r="DAG154" s="205"/>
      <c r="DAH154" s="205"/>
      <c r="DAI154" s="205"/>
      <c r="DAJ154" s="205"/>
      <c r="DAK154" s="205"/>
      <c r="DAL154" s="205"/>
      <c r="DAM154" s="205"/>
      <c r="DAN154" s="205"/>
      <c r="DAO154" s="205"/>
      <c r="DAP154" s="205"/>
      <c r="DAQ154" s="205"/>
      <c r="DAR154" s="205"/>
      <c r="DAS154" s="205"/>
      <c r="DAT154" s="205"/>
      <c r="DAU154" s="205"/>
      <c r="DAV154" s="205"/>
      <c r="DAW154" s="205"/>
      <c r="DAX154" s="205"/>
      <c r="DAY154" s="205"/>
      <c r="DAZ154" s="205"/>
      <c r="DBA154" s="205"/>
      <c r="DBB154" s="205"/>
      <c r="DBC154" s="205"/>
      <c r="DBD154" s="205"/>
      <c r="DBE154" s="205"/>
      <c r="DBF154" s="205"/>
      <c r="DBG154" s="205"/>
      <c r="DBH154" s="205"/>
      <c r="DBI154" s="205"/>
      <c r="DBJ154" s="205"/>
      <c r="DBK154" s="205"/>
      <c r="DBL154" s="205"/>
      <c r="DBM154" s="205"/>
      <c r="DBN154" s="205"/>
      <c r="DBO154" s="205"/>
      <c r="DBP154" s="205"/>
      <c r="DBQ154" s="205"/>
      <c r="DBR154" s="205"/>
      <c r="DBS154" s="205"/>
      <c r="DBT154" s="205"/>
      <c r="DBU154" s="205"/>
      <c r="DBV154" s="205"/>
      <c r="DBW154" s="205"/>
      <c r="DBX154" s="205"/>
      <c r="DBY154" s="205"/>
      <c r="DBZ154" s="205"/>
      <c r="DCA154" s="205"/>
      <c r="DCB154" s="205"/>
      <c r="DCC154" s="205"/>
      <c r="DCD154" s="205"/>
      <c r="DCE154" s="205"/>
      <c r="DCF154" s="205"/>
      <c r="DCG154" s="205"/>
      <c r="DCH154" s="205"/>
      <c r="DCI154" s="205"/>
      <c r="DCJ154" s="205"/>
      <c r="DCK154" s="205"/>
      <c r="DCL154" s="205"/>
      <c r="DCM154" s="205"/>
      <c r="DCN154" s="205"/>
      <c r="DCO154" s="205"/>
      <c r="DCP154" s="205"/>
      <c r="DCQ154" s="205"/>
      <c r="DCR154" s="205"/>
      <c r="DCS154" s="205"/>
      <c r="DCT154" s="205"/>
      <c r="DCU154" s="205"/>
      <c r="DCV154" s="205"/>
      <c r="DCW154" s="205"/>
      <c r="DCX154" s="205"/>
      <c r="DCY154" s="205"/>
      <c r="DCZ154" s="205"/>
      <c r="DDA154" s="205"/>
      <c r="DDB154" s="205"/>
      <c r="DDC154" s="205"/>
      <c r="DDD154" s="205"/>
      <c r="DDE154" s="205"/>
      <c r="DDF154" s="205"/>
      <c r="DDG154" s="205"/>
      <c r="DDH154" s="205"/>
      <c r="DDI154" s="205"/>
      <c r="DDJ154" s="205"/>
      <c r="DDK154" s="205"/>
      <c r="DDR154" s="205"/>
      <c r="DDS154" s="205"/>
      <c r="DDT154" s="205"/>
      <c r="DDU154" s="205"/>
      <c r="DDV154" s="205"/>
      <c r="DDW154" s="205"/>
      <c r="DDX154" s="205"/>
      <c r="DDY154" s="205"/>
      <c r="DDZ154" s="205"/>
      <c r="DEA154" s="205"/>
      <c r="DEB154" s="205"/>
      <c r="DEC154" s="205"/>
      <c r="DED154" s="205"/>
      <c r="DEE154" s="205"/>
      <c r="DEF154" s="205"/>
      <c r="DEG154" s="205"/>
      <c r="DEH154" s="205"/>
      <c r="DEI154" s="205"/>
      <c r="DEJ154" s="205"/>
      <c r="DEK154" s="205"/>
      <c r="DEL154" s="205"/>
      <c r="DEM154" s="205"/>
      <c r="DEN154" s="205"/>
      <c r="DEO154" s="205"/>
      <c r="DEP154" s="205"/>
      <c r="DEQ154" s="205"/>
      <c r="DER154" s="205"/>
      <c r="DES154" s="205"/>
      <c r="DET154" s="205"/>
      <c r="DEU154" s="205"/>
      <c r="DEV154" s="205"/>
      <c r="DEW154" s="205"/>
      <c r="DEX154" s="205"/>
      <c r="DEY154" s="205"/>
      <c r="DEZ154" s="205"/>
      <c r="DFA154" s="205"/>
      <c r="DFB154" s="205"/>
      <c r="DFC154" s="205"/>
      <c r="DFD154" s="205"/>
      <c r="DFE154" s="205"/>
      <c r="DFF154" s="205"/>
      <c r="DFG154" s="205"/>
      <c r="DFH154" s="205"/>
      <c r="DFI154" s="205"/>
      <c r="DFJ154" s="205"/>
      <c r="DFK154" s="205"/>
      <c r="DFL154" s="205"/>
      <c r="DFM154" s="205"/>
      <c r="DFN154" s="205"/>
      <c r="DFO154" s="205"/>
      <c r="DFP154" s="205"/>
      <c r="DFQ154" s="205"/>
      <c r="DFR154" s="205"/>
      <c r="DFS154" s="205"/>
      <c r="DFT154" s="205"/>
      <c r="DFU154" s="205"/>
      <c r="DFV154" s="205"/>
      <c r="DFW154" s="205"/>
      <c r="DFX154" s="205"/>
      <c r="DFY154" s="205"/>
      <c r="DFZ154" s="205"/>
      <c r="DGA154" s="205"/>
      <c r="DGB154" s="205"/>
      <c r="DGC154" s="205"/>
      <c r="DGD154" s="205"/>
      <c r="DGE154" s="205"/>
      <c r="DGF154" s="205"/>
      <c r="DGG154" s="205"/>
      <c r="DGH154" s="205"/>
      <c r="DGI154" s="205"/>
      <c r="DGJ154" s="205"/>
      <c r="DGK154" s="205"/>
      <c r="DGL154" s="205"/>
      <c r="DGM154" s="205"/>
      <c r="DGN154" s="205"/>
      <c r="DGO154" s="205"/>
      <c r="DGP154" s="205"/>
      <c r="DGQ154" s="205"/>
      <c r="DGR154" s="205"/>
      <c r="DGS154" s="205"/>
      <c r="DGT154" s="205"/>
      <c r="DGU154" s="205"/>
      <c r="DGV154" s="205"/>
      <c r="DGW154" s="205"/>
      <c r="DGX154" s="205"/>
      <c r="DGY154" s="205"/>
      <c r="DGZ154" s="205"/>
      <c r="DHA154" s="205"/>
      <c r="DHB154" s="205"/>
      <c r="DHC154" s="205"/>
      <c r="DHD154" s="205"/>
      <c r="DHE154" s="205"/>
      <c r="DHF154" s="205"/>
      <c r="DHG154" s="205"/>
      <c r="DHH154" s="205"/>
      <c r="DHI154" s="205"/>
      <c r="DHJ154" s="205"/>
      <c r="DHK154" s="205"/>
      <c r="DHL154" s="205"/>
      <c r="DHM154" s="205"/>
      <c r="DHN154" s="205"/>
      <c r="DHO154" s="205"/>
      <c r="DHP154" s="205"/>
      <c r="DHQ154" s="205"/>
      <c r="DHR154" s="205"/>
      <c r="DHS154" s="205"/>
      <c r="DHT154" s="205"/>
      <c r="DHU154" s="205"/>
      <c r="DHV154" s="205"/>
      <c r="DHW154" s="205"/>
      <c r="DHX154" s="205"/>
      <c r="DHY154" s="205"/>
      <c r="DHZ154" s="205"/>
      <c r="DIA154" s="205"/>
      <c r="DIB154" s="205"/>
      <c r="DIC154" s="205"/>
      <c r="DID154" s="205"/>
      <c r="DIE154" s="205"/>
      <c r="DIF154" s="205"/>
      <c r="DIG154" s="205"/>
      <c r="DIH154" s="205"/>
      <c r="DII154" s="205"/>
      <c r="DIJ154" s="205"/>
      <c r="DIK154" s="205"/>
      <c r="DIL154" s="205"/>
      <c r="DIM154" s="205"/>
      <c r="DIN154" s="205"/>
      <c r="DIO154" s="205"/>
      <c r="DIP154" s="205"/>
      <c r="DIQ154" s="205"/>
      <c r="DIR154" s="205"/>
      <c r="DIS154" s="205"/>
      <c r="DIT154" s="205"/>
      <c r="DIU154" s="205"/>
      <c r="DIV154" s="205"/>
      <c r="DIW154" s="205"/>
      <c r="DIX154" s="205"/>
      <c r="DIY154" s="205"/>
      <c r="DIZ154" s="205"/>
      <c r="DJA154" s="205"/>
      <c r="DJB154" s="205"/>
      <c r="DJC154" s="205"/>
      <c r="DJD154" s="205"/>
      <c r="DJE154" s="205"/>
      <c r="DJF154" s="205"/>
      <c r="DJG154" s="205"/>
      <c r="DJH154" s="205"/>
      <c r="DJI154" s="205"/>
      <c r="DJJ154" s="205"/>
      <c r="DJK154" s="205"/>
      <c r="DJL154" s="205"/>
      <c r="DJM154" s="205"/>
      <c r="DJN154" s="205"/>
      <c r="DJO154" s="205"/>
      <c r="DJP154" s="205"/>
      <c r="DJQ154" s="205"/>
      <c r="DJR154" s="205"/>
      <c r="DJS154" s="205"/>
      <c r="DJT154" s="205"/>
      <c r="DJU154" s="205"/>
      <c r="DJV154" s="205"/>
      <c r="DJW154" s="205"/>
      <c r="DJX154" s="205"/>
      <c r="DJY154" s="205"/>
      <c r="DJZ154" s="205"/>
      <c r="DKA154" s="205"/>
      <c r="DKB154" s="205"/>
      <c r="DKC154" s="205"/>
      <c r="DKD154" s="205"/>
      <c r="DKE154" s="205"/>
      <c r="DKF154" s="205"/>
      <c r="DKG154" s="205"/>
      <c r="DKH154" s="205"/>
      <c r="DKI154" s="205"/>
      <c r="DKJ154" s="205"/>
      <c r="DKK154" s="205"/>
      <c r="DKL154" s="205"/>
      <c r="DKM154" s="205"/>
      <c r="DKN154" s="205"/>
      <c r="DKO154" s="205"/>
      <c r="DKP154" s="205"/>
      <c r="DKQ154" s="205"/>
      <c r="DKR154" s="205"/>
      <c r="DKS154" s="205"/>
      <c r="DKT154" s="205"/>
      <c r="DKU154" s="205"/>
      <c r="DKV154" s="205"/>
      <c r="DKW154" s="205"/>
      <c r="DKX154" s="205"/>
      <c r="DKY154" s="205"/>
      <c r="DKZ154" s="205"/>
      <c r="DLA154" s="205"/>
      <c r="DLB154" s="205"/>
      <c r="DLC154" s="205"/>
      <c r="DLD154" s="205"/>
      <c r="DLE154" s="205"/>
      <c r="DLF154" s="205"/>
      <c r="DLG154" s="205"/>
      <c r="DLH154" s="205"/>
      <c r="DLI154" s="205"/>
      <c r="DLJ154" s="205"/>
      <c r="DLK154" s="205"/>
      <c r="DLL154" s="205"/>
      <c r="DLM154" s="205"/>
      <c r="DLN154" s="205"/>
      <c r="DLO154" s="205"/>
      <c r="DLP154" s="205"/>
      <c r="DLQ154" s="205"/>
      <c r="DLR154" s="205"/>
      <c r="DLS154" s="205"/>
      <c r="DLT154" s="205"/>
      <c r="DLU154" s="205"/>
      <c r="DLV154" s="205"/>
      <c r="DLW154" s="205"/>
      <c r="DLX154" s="205"/>
      <c r="DLY154" s="205"/>
      <c r="DLZ154" s="205"/>
      <c r="DMA154" s="205"/>
      <c r="DMB154" s="205"/>
      <c r="DMC154" s="205"/>
      <c r="DMD154" s="205"/>
      <c r="DME154" s="205"/>
      <c r="DMF154" s="205"/>
      <c r="DMG154" s="205"/>
      <c r="DMH154" s="205"/>
      <c r="DMI154" s="205"/>
      <c r="DMJ154" s="205"/>
      <c r="DMK154" s="205"/>
      <c r="DML154" s="205"/>
      <c r="DMM154" s="205"/>
      <c r="DMN154" s="205"/>
      <c r="DMO154" s="205"/>
      <c r="DMP154" s="205"/>
      <c r="DMQ154" s="205"/>
      <c r="DMR154" s="205"/>
      <c r="DMS154" s="205"/>
      <c r="DMT154" s="205"/>
      <c r="DMU154" s="205"/>
      <c r="DMV154" s="205"/>
      <c r="DMW154" s="205"/>
      <c r="DMX154" s="205"/>
      <c r="DMY154" s="205"/>
      <c r="DMZ154" s="205"/>
      <c r="DNA154" s="205"/>
      <c r="DNB154" s="205"/>
      <c r="DNC154" s="205"/>
      <c r="DND154" s="205"/>
      <c r="DNE154" s="205"/>
      <c r="DNF154" s="205"/>
      <c r="DNG154" s="205"/>
      <c r="DNN154" s="205"/>
      <c r="DNO154" s="205"/>
      <c r="DNP154" s="205"/>
      <c r="DNQ154" s="205"/>
      <c r="DNR154" s="205"/>
      <c r="DNS154" s="205"/>
      <c r="DNT154" s="205"/>
      <c r="DNU154" s="205"/>
      <c r="DNV154" s="205"/>
      <c r="DNW154" s="205"/>
      <c r="DNX154" s="205"/>
      <c r="DNY154" s="205"/>
      <c r="DNZ154" s="205"/>
      <c r="DOA154" s="205"/>
      <c r="DOB154" s="205"/>
      <c r="DOC154" s="205"/>
      <c r="DOD154" s="205"/>
      <c r="DOE154" s="205"/>
      <c r="DOF154" s="205"/>
      <c r="DOG154" s="205"/>
      <c r="DOH154" s="205"/>
      <c r="DOI154" s="205"/>
      <c r="DOJ154" s="205"/>
      <c r="DOK154" s="205"/>
      <c r="DOL154" s="205"/>
      <c r="DOM154" s="205"/>
      <c r="DON154" s="205"/>
      <c r="DOO154" s="205"/>
      <c r="DOP154" s="205"/>
      <c r="DOQ154" s="205"/>
      <c r="DOR154" s="205"/>
      <c r="DOS154" s="205"/>
      <c r="DOT154" s="205"/>
      <c r="DOU154" s="205"/>
      <c r="DOV154" s="205"/>
      <c r="DOW154" s="205"/>
      <c r="DOX154" s="205"/>
      <c r="DOY154" s="205"/>
      <c r="DOZ154" s="205"/>
      <c r="DPA154" s="205"/>
      <c r="DPB154" s="205"/>
      <c r="DPC154" s="205"/>
      <c r="DPD154" s="205"/>
      <c r="DPE154" s="205"/>
      <c r="DPF154" s="205"/>
      <c r="DPG154" s="205"/>
      <c r="DPH154" s="205"/>
      <c r="DPI154" s="205"/>
      <c r="DPJ154" s="205"/>
      <c r="DPK154" s="205"/>
      <c r="DPL154" s="205"/>
      <c r="DPM154" s="205"/>
      <c r="DPN154" s="205"/>
      <c r="DPO154" s="205"/>
      <c r="DPP154" s="205"/>
      <c r="DPQ154" s="205"/>
      <c r="DPR154" s="205"/>
      <c r="DPS154" s="205"/>
      <c r="DPT154" s="205"/>
      <c r="DPU154" s="205"/>
      <c r="DPV154" s="205"/>
      <c r="DPW154" s="205"/>
      <c r="DPX154" s="205"/>
      <c r="DPY154" s="205"/>
      <c r="DPZ154" s="205"/>
      <c r="DQA154" s="205"/>
      <c r="DQB154" s="205"/>
      <c r="DQC154" s="205"/>
      <c r="DQD154" s="205"/>
      <c r="DQE154" s="205"/>
      <c r="DQF154" s="205"/>
      <c r="DQG154" s="205"/>
      <c r="DQH154" s="205"/>
      <c r="DQI154" s="205"/>
      <c r="DQJ154" s="205"/>
      <c r="DQK154" s="205"/>
      <c r="DQL154" s="205"/>
      <c r="DQM154" s="205"/>
      <c r="DQN154" s="205"/>
      <c r="DQO154" s="205"/>
      <c r="DQP154" s="205"/>
      <c r="DQQ154" s="205"/>
      <c r="DQR154" s="205"/>
      <c r="DQS154" s="205"/>
      <c r="DQT154" s="205"/>
      <c r="DQU154" s="205"/>
      <c r="DQV154" s="205"/>
      <c r="DQW154" s="205"/>
      <c r="DQX154" s="205"/>
      <c r="DQY154" s="205"/>
      <c r="DQZ154" s="205"/>
      <c r="DRA154" s="205"/>
      <c r="DRB154" s="205"/>
      <c r="DRC154" s="205"/>
      <c r="DRD154" s="205"/>
      <c r="DRE154" s="205"/>
      <c r="DRF154" s="205"/>
      <c r="DRG154" s="205"/>
      <c r="DRH154" s="205"/>
      <c r="DRI154" s="205"/>
      <c r="DRJ154" s="205"/>
      <c r="DRK154" s="205"/>
      <c r="DRL154" s="205"/>
      <c r="DRM154" s="205"/>
      <c r="DRN154" s="205"/>
      <c r="DRO154" s="205"/>
      <c r="DRP154" s="205"/>
      <c r="DRQ154" s="205"/>
      <c r="DRR154" s="205"/>
      <c r="DRS154" s="205"/>
      <c r="DRT154" s="205"/>
      <c r="DRU154" s="205"/>
      <c r="DRV154" s="205"/>
      <c r="DRW154" s="205"/>
      <c r="DRX154" s="205"/>
      <c r="DRY154" s="205"/>
      <c r="DRZ154" s="205"/>
      <c r="DSA154" s="205"/>
      <c r="DSB154" s="205"/>
      <c r="DSC154" s="205"/>
      <c r="DSD154" s="205"/>
      <c r="DSE154" s="205"/>
      <c r="DSF154" s="205"/>
      <c r="DSG154" s="205"/>
      <c r="DSH154" s="205"/>
      <c r="DSI154" s="205"/>
      <c r="DSJ154" s="205"/>
      <c r="DSK154" s="205"/>
      <c r="DSL154" s="205"/>
      <c r="DSM154" s="205"/>
      <c r="DSN154" s="205"/>
      <c r="DSO154" s="205"/>
      <c r="DSP154" s="205"/>
      <c r="DSQ154" s="205"/>
      <c r="DSR154" s="205"/>
      <c r="DSS154" s="205"/>
      <c r="DST154" s="205"/>
      <c r="DSU154" s="205"/>
      <c r="DSV154" s="205"/>
      <c r="DSW154" s="205"/>
      <c r="DSX154" s="205"/>
      <c r="DSY154" s="205"/>
      <c r="DSZ154" s="205"/>
      <c r="DTA154" s="205"/>
      <c r="DTB154" s="205"/>
      <c r="DTC154" s="205"/>
      <c r="DTD154" s="205"/>
      <c r="DTE154" s="205"/>
      <c r="DTF154" s="205"/>
      <c r="DTG154" s="205"/>
      <c r="DTH154" s="205"/>
      <c r="DTI154" s="205"/>
      <c r="DTJ154" s="205"/>
      <c r="DTK154" s="205"/>
      <c r="DTL154" s="205"/>
      <c r="DTM154" s="205"/>
      <c r="DTN154" s="205"/>
      <c r="DTO154" s="205"/>
      <c r="DTP154" s="205"/>
      <c r="DTQ154" s="205"/>
      <c r="DTR154" s="205"/>
      <c r="DTS154" s="205"/>
      <c r="DTT154" s="205"/>
      <c r="DTU154" s="205"/>
      <c r="DTV154" s="205"/>
      <c r="DTW154" s="205"/>
      <c r="DTX154" s="205"/>
      <c r="DTY154" s="205"/>
      <c r="DTZ154" s="205"/>
      <c r="DUA154" s="205"/>
      <c r="DUB154" s="205"/>
      <c r="DUC154" s="205"/>
      <c r="DUD154" s="205"/>
      <c r="DUE154" s="205"/>
      <c r="DUF154" s="205"/>
      <c r="DUG154" s="205"/>
      <c r="DUH154" s="205"/>
      <c r="DUI154" s="205"/>
      <c r="DUJ154" s="205"/>
      <c r="DUK154" s="205"/>
      <c r="DUL154" s="205"/>
      <c r="DUM154" s="205"/>
      <c r="DUN154" s="205"/>
      <c r="DUO154" s="205"/>
      <c r="DUP154" s="205"/>
      <c r="DUQ154" s="205"/>
      <c r="DUR154" s="205"/>
      <c r="DUS154" s="205"/>
      <c r="DUT154" s="205"/>
      <c r="DUU154" s="205"/>
      <c r="DUV154" s="205"/>
      <c r="DUW154" s="205"/>
      <c r="DUX154" s="205"/>
      <c r="DUY154" s="205"/>
      <c r="DUZ154" s="205"/>
      <c r="DVA154" s="205"/>
      <c r="DVB154" s="205"/>
      <c r="DVC154" s="205"/>
      <c r="DVD154" s="205"/>
      <c r="DVE154" s="205"/>
      <c r="DVF154" s="205"/>
      <c r="DVG154" s="205"/>
      <c r="DVH154" s="205"/>
      <c r="DVI154" s="205"/>
      <c r="DVJ154" s="205"/>
      <c r="DVK154" s="205"/>
      <c r="DVL154" s="205"/>
      <c r="DVM154" s="205"/>
      <c r="DVN154" s="205"/>
      <c r="DVO154" s="205"/>
      <c r="DVP154" s="205"/>
      <c r="DVQ154" s="205"/>
      <c r="DVR154" s="205"/>
      <c r="DVS154" s="205"/>
      <c r="DVT154" s="205"/>
      <c r="DVU154" s="205"/>
      <c r="DVV154" s="205"/>
      <c r="DVW154" s="205"/>
      <c r="DVX154" s="205"/>
      <c r="DVY154" s="205"/>
      <c r="DVZ154" s="205"/>
      <c r="DWA154" s="205"/>
      <c r="DWB154" s="205"/>
      <c r="DWC154" s="205"/>
      <c r="DWD154" s="205"/>
      <c r="DWE154" s="205"/>
      <c r="DWF154" s="205"/>
      <c r="DWG154" s="205"/>
      <c r="DWH154" s="205"/>
      <c r="DWI154" s="205"/>
      <c r="DWJ154" s="205"/>
      <c r="DWK154" s="205"/>
      <c r="DWL154" s="205"/>
      <c r="DWM154" s="205"/>
      <c r="DWN154" s="205"/>
      <c r="DWO154" s="205"/>
      <c r="DWP154" s="205"/>
      <c r="DWQ154" s="205"/>
      <c r="DWR154" s="205"/>
      <c r="DWS154" s="205"/>
      <c r="DWT154" s="205"/>
      <c r="DWU154" s="205"/>
      <c r="DWV154" s="205"/>
      <c r="DWW154" s="205"/>
      <c r="DWX154" s="205"/>
      <c r="DWY154" s="205"/>
      <c r="DWZ154" s="205"/>
      <c r="DXA154" s="205"/>
      <c r="DXB154" s="205"/>
      <c r="DXC154" s="205"/>
      <c r="DXJ154" s="205"/>
      <c r="DXK154" s="205"/>
      <c r="DXL154" s="205"/>
      <c r="DXM154" s="205"/>
      <c r="DXN154" s="205"/>
      <c r="DXO154" s="205"/>
      <c r="DXP154" s="205"/>
      <c r="DXQ154" s="205"/>
      <c r="DXR154" s="205"/>
      <c r="DXS154" s="205"/>
      <c r="DXT154" s="205"/>
      <c r="DXU154" s="205"/>
      <c r="DXV154" s="205"/>
      <c r="DXW154" s="205"/>
      <c r="DXX154" s="205"/>
      <c r="DXY154" s="205"/>
      <c r="DXZ154" s="205"/>
      <c r="DYA154" s="205"/>
      <c r="DYB154" s="205"/>
      <c r="DYC154" s="205"/>
      <c r="DYD154" s="205"/>
      <c r="DYE154" s="205"/>
      <c r="DYF154" s="205"/>
      <c r="DYG154" s="205"/>
      <c r="DYH154" s="205"/>
      <c r="DYI154" s="205"/>
      <c r="DYJ154" s="205"/>
      <c r="DYK154" s="205"/>
      <c r="DYL154" s="205"/>
      <c r="DYM154" s="205"/>
      <c r="DYN154" s="205"/>
      <c r="DYO154" s="205"/>
      <c r="DYP154" s="205"/>
      <c r="DYQ154" s="205"/>
      <c r="DYR154" s="205"/>
      <c r="DYS154" s="205"/>
      <c r="DYT154" s="205"/>
      <c r="DYU154" s="205"/>
      <c r="DYV154" s="205"/>
      <c r="DYW154" s="205"/>
      <c r="DYX154" s="205"/>
      <c r="DYY154" s="205"/>
      <c r="DYZ154" s="205"/>
      <c r="DZA154" s="205"/>
      <c r="DZB154" s="205"/>
      <c r="DZC154" s="205"/>
      <c r="DZD154" s="205"/>
      <c r="DZE154" s="205"/>
      <c r="DZF154" s="205"/>
      <c r="DZG154" s="205"/>
      <c r="DZH154" s="205"/>
      <c r="DZI154" s="205"/>
      <c r="DZJ154" s="205"/>
      <c r="DZK154" s="205"/>
      <c r="DZL154" s="205"/>
      <c r="DZM154" s="205"/>
      <c r="DZN154" s="205"/>
      <c r="DZO154" s="205"/>
      <c r="DZP154" s="205"/>
      <c r="DZQ154" s="205"/>
      <c r="DZR154" s="205"/>
      <c r="DZS154" s="205"/>
      <c r="DZT154" s="205"/>
      <c r="DZU154" s="205"/>
      <c r="DZV154" s="205"/>
      <c r="DZW154" s="205"/>
      <c r="DZX154" s="205"/>
      <c r="DZY154" s="205"/>
      <c r="DZZ154" s="205"/>
      <c r="EAA154" s="205"/>
      <c r="EAB154" s="205"/>
      <c r="EAC154" s="205"/>
      <c r="EAD154" s="205"/>
      <c r="EAE154" s="205"/>
      <c r="EAF154" s="205"/>
      <c r="EAG154" s="205"/>
      <c r="EAH154" s="205"/>
      <c r="EAI154" s="205"/>
      <c r="EAJ154" s="205"/>
      <c r="EAK154" s="205"/>
      <c r="EAL154" s="205"/>
      <c r="EAM154" s="205"/>
      <c r="EAN154" s="205"/>
      <c r="EAO154" s="205"/>
      <c r="EAP154" s="205"/>
      <c r="EAQ154" s="205"/>
      <c r="EAR154" s="205"/>
      <c r="EAS154" s="205"/>
      <c r="EAT154" s="205"/>
      <c r="EAU154" s="205"/>
      <c r="EAV154" s="205"/>
      <c r="EAW154" s="205"/>
      <c r="EAX154" s="205"/>
      <c r="EAY154" s="205"/>
      <c r="EAZ154" s="205"/>
      <c r="EBA154" s="205"/>
      <c r="EBB154" s="205"/>
      <c r="EBC154" s="205"/>
      <c r="EBD154" s="205"/>
      <c r="EBE154" s="205"/>
      <c r="EBF154" s="205"/>
      <c r="EBG154" s="205"/>
      <c r="EBH154" s="205"/>
      <c r="EBI154" s="205"/>
      <c r="EBJ154" s="205"/>
      <c r="EBK154" s="205"/>
      <c r="EBL154" s="205"/>
      <c r="EBM154" s="205"/>
      <c r="EBN154" s="205"/>
      <c r="EBO154" s="205"/>
      <c r="EBP154" s="205"/>
      <c r="EBQ154" s="205"/>
      <c r="EBR154" s="205"/>
      <c r="EBS154" s="205"/>
      <c r="EBT154" s="205"/>
      <c r="EBU154" s="205"/>
      <c r="EBV154" s="205"/>
      <c r="EBW154" s="205"/>
      <c r="EBX154" s="205"/>
      <c r="EBY154" s="205"/>
      <c r="EBZ154" s="205"/>
      <c r="ECA154" s="205"/>
      <c r="ECB154" s="205"/>
      <c r="ECC154" s="205"/>
      <c r="ECD154" s="205"/>
      <c r="ECE154" s="205"/>
      <c r="ECF154" s="205"/>
      <c r="ECG154" s="205"/>
      <c r="ECH154" s="205"/>
      <c r="ECI154" s="205"/>
      <c r="ECJ154" s="205"/>
      <c r="ECK154" s="205"/>
      <c r="ECL154" s="205"/>
      <c r="ECM154" s="205"/>
      <c r="ECN154" s="205"/>
      <c r="ECO154" s="205"/>
      <c r="ECP154" s="205"/>
      <c r="ECQ154" s="205"/>
      <c r="ECR154" s="205"/>
      <c r="ECS154" s="205"/>
      <c r="ECT154" s="205"/>
      <c r="ECU154" s="205"/>
      <c r="ECV154" s="205"/>
      <c r="ECW154" s="205"/>
      <c r="ECX154" s="205"/>
      <c r="ECY154" s="205"/>
      <c r="ECZ154" s="205"/>
      <c r="EDA154" s="205"/>
      <c r="EDB154" s="205"/>
      <c r="EDC154" s="205"/>
      <c r="EDD154" s="205"/>
      <c r="EDE154" s="205"/>
      <c r="EDF154" s="205"/>
      <c r="EDG154" s="205"/>
      <c r="EDH154" s="205"/>
      <c r="EDI154" s="205"/>
      <c r="EDJ154" s="205"/>
      <c r="EDK154" s="205"/>
      <c r="EDL154" s="205"/>
      <c r="EDM154" s="205"/>
      <c r="EDN154" s="205"/>
      <c r="EDO154" s="205"/>
      <c r="EDP154" s="205"/>
      <c r="EDQ154" s="205"/>
      <c r="EDR154" s="205"/>
      <c r="EDS154" s="205"/>
      <c r="EDT154" s="205"/>
      <c r="EDU154" s="205"/>
      <c r="EDV154" s="205"/>
      <c r="EDW154" s="205"/>
      <c r="EDX154" s="205"/>
      <c r="EDY154" s="205"/>
      <c r="EDZ154" s="205"/>
      <c r="EEA154" s="205"/>
      <c r="EEB154" s="205"/>
      <c r="EEC154" s="205"/>
      <c r="EED154" s="205"/>
      <c r="EEE154" s="205"/>
      <c r="EEF154" s="205"/>
      <c r="EEG154" s="205"/>
      <c r="EEH154" s="205"/>
      <c r="EEI154" s="205"/>
      <c r="EEJ154" s="205"/>
      <c r="EEK154" s="205"/>
      <c r="EEL154" s="205"/>
      <c r="EEM154" s="205"/>
      <c r="EEN154" s="205"/>
      <c r="EEO154" s="205"/>
      <c r="EEP154" s="205"/>
      <c r="EEQ154" s="205"/>
      <c r="EER154" s="205"/>
      <c r="EES154" s="205"/>
      <c r="EET154" s="205"/>
      <c r="EEU154" s="205"/>
      <c r="EEV154" s="205"/>
      <c r="EEW154" s="205"/>
      <c r="EEX154" s="205"/>
      <c r="EEY154" s="205"/>
      <c r="EEZ154" s="205"/>
      <c r="EFA154" s="205"/>
      <c r="EFB154" s="205"/>
      <c r="EFC154" s="205"/>
      <c r="EFD154" s="205"/>
      <c r="EFE154" s="205"/>
      <c r="EFF154" s="205"/>
      <c r="EFG154" s="205"/>
      <c r="EFH154" s="205"/>
      <c r="EFI154" s="205"/>
      <c r="EFJ154" s="205"/>
      <c r="EFK154" s="205"/>
      <c r="EFL154" s="205"/>
      <c r="EFM154" s="205"/>
      <c r="EFN154" s="205"/>
      <c r="EFO154" s="205"/>
      <c r="EFP154" s="205"/>
      <c r="EFQ154" s="205"/>
      <c r="EFR154" s="205"/>
      <c r="EFS154" s="205"/>
      <c r="EFT154" s="205"/>
      <c r="EFU154" s="205"/>
      <c r="EFV154" s="205"/>
      <c r="EFW154" s="205"/>
      <c r="EFX154" s="205"/>
      <c r="EFY154" s="205"/>
      <c r="EFZ154" s="205"/>
      <c r="EGA154" s="205"/>
      <c r="EGB154" s="205"/>
      <c r="EGC154" s="205"/>
      <c r="EGD154" s="205"/>
      <c r="EGE154" s="205"/>
      <c r="EGF154" s="205"/>
      <c r="EGG154" s="205"/>
      <c r="EGH154" s="205"/>
      <c r="EGI154" s="205"/>
      <c r="EGJ154" s="205"/>
      <c r="EGK154" s="205"/>
      <c r="EGL154" s="205"/>
      <c r="EGM154" s="205"/>
      <c r="EGN154" s="205"/>
      <c r="EGO154" s="205"/>
      <c r="EGP154" s="205"/>
      <c r="EGQ154" s="205"/>
      <c r="EGR154" s="205"/>
      <c r="EGS154" s="205"/>
      <c r="EGT154" s="205"/>
      <c r="EGU154" s="205"/>
      <c r="EGV154" s="205"/>
      <c r="EGW154" s="205"/>
      <c r="EGX154" s="205"/>
      <c r="EGY154" s="205"/>
      <c r="EHF154" s="205"/>
      <c r="EHG154" s="205"/>
      <c r="EHH154" s="205"/>
      <c r="EHI154" s="205"/>
      <c r="EHJ154" s="205"/>
      <c r="EHK154" s="205"/>
      <c r="EHL154" s="205"/>
      <c r="EHM154" s="205"/>
      <c r="EHN154" s="205"/>
      <c r="EHO154" s="205"/>
      <c r="EHP154" s="205"/>
      <c r="EHQ154" s="205"/>
      <c r="EHR154" s="205"/>
      <c r="EHS154" s="205"/>
      <c r="EHT154" s="205"/>
      <c r="EHU154" s="205"/>
      <c r="EHV154" s="205"/>
      <c r="EHW154" s="205"/>
      <c r="EHX154" s="205"/>
      <c r="EHY154" s="205"/>
      <c r="EHZ154" s="205"/>
      <c r="EIA154" s="205"/>
      <c r="EIB154" s="205"/>
      <c r="EIC154" s="205"/>
      <c r="EID154" s="205"/>
      <c r="EIE154" s="205"/>
      <c r="EIF154" s="205"/>
      <c r="EIG154" s="205"/>
      <c r="EIH154" s="205"/>
      <c r="EII154" s="205"/>
      <c r="EIJ154" s="205"/>
      <c r="EIK154" s="205"/>
      <c r="EIL154" s="205"/>
      <c r="EIM154" s="205"/>
      <c r="EIN154" s="205"/>
      <c r="EIO154" s="205"/>
      <c r="EIP154" s="205"/>
      <c r="EIQ154" s="205"/>
      <c r="EIR154" s="205"/>
      <c r="EIS154" s="205"/>
      <c r="EIT154" s="205"/>
      <c r="EIU154" s="205"/>
      <c r="EIV154" s="205"/>
      <c r="EIW154" s="205"/>
      <c r="EIX154" s="205"/>
      <c r="EIY154" s="205"/>
      <c r="EIZ154" s="205"/>
      <c r="EJA154" s="205"/>
      <c r="EJB154" s="205"/>
      <c r="EJC154" s="205"/>
      <c r="EJD154" s="205"/>
      <c r="EJE154" s="205"/>
      <c r="EJF154" s="205"/>
      <c r="EJG154" s="205"/>
      <c r="EJH154" s="205"/>
      <c r="EJI154" s="205"/>
      <c r="EJJ154" s="205"/>
      <c r="EJK154" s="205"/>
      <c r="EJL154" s="205"/>
      <c r="EJM154" s="205"/>
      <c r="EJN154" s="205"/>
      <c r="EJO154" s="205"/>
      <c r="EJP154" s="205"/>
      <c r="EJQ154" s="205"/>
      <c r="EJR154" s="205"/>
      <c r="EJS154" s="205"/>
      <c r="EJT154" s="205"/>
      <c r="EJU154" s="205"/>
      <c r="EJV154" s="205"/>
      <c r="EJW154" s="205"/>
      <c r="EJX154" s="205"/>
      <c r="EJY154" s="205"/>
      <c r="EJZ154" s="205"/>
      <c r="EKA154" s="205"/>
      <c r="EKB154" s="205"/>
      <c r="EKC154" s="205"/>
      <c r="EKD154" s="205"/>
      <c r="EKE154" s="205"/>
      <c r="EKF154" s="205"/>
      <c r="EKG154" s="205"/>
      <c r="EKH154" s="205"/>
      <c r="EKI154" s="205"/>
      <c r="EKJ154" s="205"/>
      <c r="EKK154" s="205"/>
      <c r="EKL154" s="205"/>
      <c r="EKM154" s="205"/>
      <c r="EKN154" s="205"/>
      <c r="EKO154" s="205"/>
      <c r="EKP154" s="205"/>
      <c r="EKQ154" s="205"/>
      <c r="EKR154" s="205"/>
      <c r="EKS154" s="205"/>
      <c r="EKT154" s="205"/>
      <c r="EKU154" s="205"/>
      <c r="EKV154" s="205"/>
      <c r="EKW154" s="205"/>
      <c r="EKX154" s="205"/>
      <c r="EKY154" s="205"/>
      <c r="EKZ154" s="205"/>
      <c r="ELA154" s="205"/>
      <c r="ELB154" s="205"/>
      <c r="ELC154" s="205"/>
      <c r="ELD154" s="205"/>
      <c r="ELE154" s="205"/>
      <c r="ELF154" s="205"/>
      <c r="ELG154" s="205"/>
      <c r="ELH154" s="205"/>
      <c r="ELI154" s="205"/>
      <c r="ELJ154" s="205"/>
      <c r="ELK154" s="205"/>
      <c r="ELL154" s="205"/>
      <c r="ELM154" s="205"/>
      <c r="ELN154" s="205"/>
      <c r="ELO154" s="205"/>
      <c r="ELP154" s="205"/>
      <c r="ELQ154" s="205"/>
      <c r="ELR154" s="205"/>
      <c r="ELS154" s="205"/>
      <c r="ELT154" s="205"/>
      <c r="ELU154" s="205"/>
      <c r="ELV154" s="205"/>
      <c r="ELW154" s="205"/>
      <c r="ELX154" s="205"/>
      <c r="ELY154" s="205"/>
      <c r="ELZ154" s="205"/>
      <c r="EMA154" s="205"/>
      <c r="EMB154" s="205"/>
      <c r="EMC154" s="205"/>
      <c r="EMD154" s="205"/>
      <c r="EME154" s="205"/>
      <c r="EMF154" s="205"/>
      <c r="EMG154" s="205"/>
      <c r="EMH154" s="205"/>
      <c r="EMI154" s="205"/>
      <c r="EMJ154" s="205"/>
      <c r="EMK154" s="205"/>
      <c r="EML154" s="205"/>
      <c r="EMM154" s="205"/>
      <c r="EMN154" s="205"/>
      <c r="EMO154" s="205"/>
      <c r="EMP154" s="205"/>
      <c r="EMQ154" s="205"/>
      <c r="EMR154" s="205"/>
      <c r="EMS154" s="205"/>
      <c r="EMT154" s="205"/>
      <c r="EMU154" s="205"/>
      <c r="EMV154" s="205"/>
      <c r="EMW154" s="205"/>
      <c r="EMX154" s="205"/>
      <c r="EMY154" s="205"/>
      <c r="EMZ154" s="205"/>
      <c r="ENA154" s="205"/>
      <c r="ENB154" s="205"/>
      <c r="ENC154" s="205"/>
      <c r="END154" s="205"/>
      <c r="ENE154" s="205"/>
      <c r="ENF154" s="205"/>
      <c r="ENG154" s="205"/>
      <c r="ENH154" s="205"/>
      <c r="ENI154" s="205"/>
      <c r="ENJ154" s="205"/>
      <c r="ENK154" s="205"/>
      <c r="ENL154" s="205"/>
      <c r="ENM154" s="205"/>
      <c r="ENN154" s="205"/>
      <c r="ENO154" s="205"/>
      <c r="ENP154" s="205"/>
      <c r="ENQ154" s="205"/>
      <c r="ENR154" s="205"/>
      <c r="ENS154" s="205"/>
      <c r="ENT154" s="205"/>
      <c r="ENU154" s="205"/>
      <c r="ENV154" s="205"/>
      <c r="ENW154" s="205"/>
      <c r="ENX154" s="205"/>
      <c r="ENY154" s="205"/>
      <c r="ENZ154" s="205"/>
      <c r="EOA154" s="205"/>
      <c r="EOB154" s="205"/>
      <c r="EOC154" s="205"/>
      <c r="EOD154" s="205"/>
      <c r="EOE154" s="205"/>
      <c r="EOF154" s="205"/>
      <c r="EOG154" s="205"/>
      <c r="EOH154" s="205"/>
      <c r="EOI154" s="205"/>
      <c r="EOJ154" s="205"/>
      <c r="EOK154" s="205"/>
      <c r="EOL154" s="205"/>
      <c r="EOM154" s="205"/>
      <c r="EON154" s="205"/>
      <c r="EOO154" s="205"/>
      <c r="EOP154" s="205"/>
      <c r="EOQ154" s="205"/>
      <c r="EOR154" s="205"/>
      <c r="EOS154" s="205"/>
      <c r="EOT154" s="205"/>
      <c r="EOU154" s="205"/>
      <c r="EOV154" s="205"/>
      <c r="EOW154" s="205"/>
      <c r="EOX154" s="205"/>
      <c r="EOY154" s="205"/>
      <c r="EOZ154" s="205"/>
      <c r="EPA154" s="205"/>
      <c r="EPB154" s="205"/>
      <c r="EPC154" s="205"/>
      <c r="EPD154" s="205"/>
      <c r="EPE154" s="205"/>
      <c r="EPF154" s="205"/>
      <c r="EPG154" s="205"/>
      <c r="EPH154" s="205"/>
      <c r="EPI154" s="205"/>
      <c r="EPJ154" s="205"/>
      <c r="EPK154" s="205"/>
      <c r="EPL154" s="205"/>
      <c r="EPM154" s="205"/>
      <c r="EPN154" s="205"/>
      <c r="EPO154" s="205"/>
      <c r="EPP154" s="205"/>
      <c r="EPQ154" s="205"/>
      <c r="EPR154" s="205"/>
      <c r="EPS154" s="205"/>
      <c r="EPT154" s="205"/>
      <c r="EPU154" s="205"/>
      <c r="EPV154" s="205"/>
      <c r="EPW154" s="205"/>
      <c r="EPX154" s="205"/>
      <c r="EPY154" s="205"/>
      <c r="EPZ154" s="205"/>
      <c r="EQA154" s="205"/>
      <c r="EQB154" s="205"/>
      <c r="EQC154" s="205"/>
      <c r="EQD154" s="205"/>
      <c r="EQE154" s="205"/>
      <c r="EQF154" s="205"/>
      <c r="EQG154" s="205"/>
      <c r="EQH154" s="205"/>
      <c r="EQI154" s="205"/>
      <c r="EQJ154" s="205"/>
      <c r="EQK154" s="205"/>
      <c r="EQL154" s="205"/>
      <c r="EQM154" s="205"/>
      <c r="EQN154" s="205"/>
      <c r="EQO154" s="205"/>
      <c r="EQP154" s="205"/>
      <c r="EQQ154" s="205"/>
      <c r="EQR154" s="205"/>
      <c r="EQS154" s="205"/>
      <c r="EQT154" s="205"/>
      <c r="EQU154" s="205"/>
      <c r="ERB154" s="205"/>
      <c r="ERC154" s="205"/>
      <c r="ERD154" s="205"/>
      <c r="ERE154" s="205"/>
      <c r="ERF154" s="205"/>
      <c r="ERG154" s="205"/>
      <c r="ERH154" s="205"/>
      <c r="ERI154" s="205"/>
      <c r="ERJ154" s="205"/>
      <c r="ERK154" s="205"/>
      <c r="ERL154" s="205"/>
      <c r="ERM154" s="205"/>
      <c r="ERN154" s="205"/>
      <c r="ERO154" s="205"/>
      <c r="ERP154" s="205"/>
      <c r="ERQ154" s="205"/>
      <c r="ERR154" s="205"/>
      <c r="ERS154" s="205"/>
      <c r="ERT154" s="205"/>
      <c r="ERU154" s="205"/>
      <c r="ERV154" s="205"/>
      <c r="ERW154" s="205"/>
      <c r="ERX154" s="205"/>
      <c r="ERY154" s="205"/>
      <c r="ERZ154" s="205"/>
      <c r="ESA154" s="205"/>
      <c r="ESB154" s="205"/>
      <c r="ESC154" s="205"/>
      <c r="ESD154" s="205"/>
      <c r="ESE154" s="205"/>
      <c r="ESF154" s="205"/>
      <c r="ESG154" s="205"/>
      <c r="ESH154" s="205"/>
      <c r="ESI154" s="205"/>
      <c r="ESJ154" s="205"/>
      <c r="ESK154" s="205"/>
      <c r="ESL154" s="205"/>
      <c r="ESM154" s="205"/>
      <c r="ESN154" s="205"/>
      <c r="ESO154" s="205"/>
      <c r="ESP154" s="205"/>
      <c r="ESQ154" s="205"/>
      <c r="ESR154" s="205"/>
      <c r="ESS154" s="205"/>
      <c r="EST154" s="205"/>
      <c r="ESU154" s="205"/>
      <c r="ESV154" s="205"/>
      <c r="ESW154" s="205"/>
      <c r="ESX154" s="205"/>
      <c r="ESY154" s="205"/>
      <c r="ESZ154" s="205"/>
      <c r="ETA154" s="205"/>
      <c r="ETB154" s="205"/>
      <c r="ETC154" s="205"/>
      <c r="ETD154" s="205"/>
      <c r="ETE154" s="205"/>
      <c r="ETF154" s="205"/>
      <c r="ETG154" s="205"/>
      <c r="ETH154" s="205"/>
      <c r="ETI154" s="205"/>
      <c r="ETJ154" s="205"/>
      <c r="ETK154" s="205"/>
      <c r="ETL154" s="205"/>
      <c r="ETM154" s="205"/>
      <c r="ETN154" s="205"/>
      <c r="ETO154" s="205"/>
      <c r="ETP154" s="205"/>
      <c r="ETQ154" s="205"/>
      <c r="ETR154" s="205"/>
      <c r="ETS154" s="205"/>
      <c r="ETT154" s="205"/>
      <c r="ETU154" s="205"/>
      <c r="ETV154" s="205"/>
      <c r="ETW154" s="205"/>
      <c r="ETX154" s="205"/>
      <c r="ETY154" s="205"/>
      <c r="ETZ154" s="205"/>
      <c r="EUA154" s="205"/>
      <c r="EUB154" s="205"/>
      <c r="EUC154" s="205"/>
      <c r="EUD154" s="205"/>
      <c r="EUE154" s="205"/>
      <c r="EUF154" s="205"/>
      <c r="EUG154" s="205"/>
      <c r="EUH154" s="205"/>
      <c r="EUI154" s="205"/>
      <c r="EUJ154" s="205"/>
      <c r="EUK154" s="205"/>
      <c r="EUL154" s="205"/>
      <c r="EUM154" s="205"/>
      <c r="EUN154" s="205"/>
      <c r="EUO154" s="205"/>
      <c r="EUP154" s="205"/>
      <c r="EUQ154" s="205"/>
      <c r="EUR154" s="205"/>
      <c r="EUS154" s="205"/>
      <c r="EUT154" s="205"/>
      <c r="EUU154" s="205"/>
      <c r="EUV154" s="205"/>
      <c r="EUW154" s="205"/>
      <c r="EUX154" s="205"/>
      <c r="EUY154" s="205"/>
      <c r="EUZ154" s="205"/>
      <c r="EVA154" s="205"/>
      <c r="EVB154" s="205"/>
      <c r="EVC154" s="205"/>
      <c r="EVD154" s="205"/>
      <c r="EVE154" s="205"/>
      <c r="EVF154" s="205"/>
      <c r="EVG154" s="205"/>
      <c r="EVH154" s="205"/>
      <c r="EVI154" s="205"/>
      <c r="EVJ154" s="205"/>
      <c r="EVK154" s="205"/>
      <c r="EVL154" s="205"/>
      <c r="EVM154" s="205"/>
      <c r="EVN154" s="205"/>
      <c r="EVO154" s="205"/>
      <c r="EVP154" s="205"/>
      <c r="EVQ154" s="205"/>
      <c r="EVR154" s="205"/>
      <c r="EVS154" s="205"/>
      <c r="EVT154" s="205"/>
      <c r="EVU154" s="205"/>
      <c r="EVV154" s="205"/>
      <c r="EVW154" s="205"/>
      <c r="EVX154" s="205"/>
      <c r="EVY154" s="205"/>
      <c r="EVZ154" s="205"/>
      <c r="EWA154" s="205"/>
      <c r="EWB154" s="205"/>
      <c r="EWC154" s="205"/>
      <c r="EWD154" s="205"/>
      <c r="EWE154" s="205"/>
      <c r="EWF154" s="205"/>
      <c r="EWG154" s="205"/>
      <c r="EWH154" s="205"/>
      <c r="EWI154" s="205"/>
      <c r="EWJ154" s="205"/>
      <c r="EWK154" s="205"/>
      <c r="EWL154" s="205"/>
      <c r="EWM154" s="205"/>
      <c r="EWN154" s="205"/>
      <c r="EWO154" s="205"/>
      <c r="EWP154" s="205"/>
      <c r="EWQ154" s="205"/>
      <c r="EWR154" s="205"/>
      <c r="EWS154" s="205"/>
      <c r="EWT154" s="205"/>
      <c r="EWU154" s="205"/>
      <c r="EWV154" s="205"/>
      <c r="EWW154" s="205"/>
      <c r="EWX154" s="205"/>
      <c r="EWY154" s="205"/>
      <c r="EWZ154" s="205"/>
      <c r="EXA154" s="205"/>
      <c r="EXB154" s="205"/>
      <c r="EXC154" s="205"/>
      <c r="EXD154" s="205"/>
      <c r="EXE154" s="205"/>
      <c r="EXF154" s="205"/>
      <c r="EXG154" s="205"/>
      <c r="EXH154" s="205"/>
      <c r="EXI154" s="205"/>
      <c r="EXJ154" s="205"/>
      <c r="EXK154" s="205"/>
      <c r="EXL154" s="205"/>
      <c r="EXM154" s="205"/>
      <c r="EXN154" s="205"/>
      <c r="EXO154" s="205"/>
      <c r="EXP154" s="205"/>
      <c r="EXQ154" s="205"/>
      <c r="EXR154" s="205"/>
      <c r="EXS154" s="205"/>
      <c r="EXT154" s="205"/>
      <c r="EXU154" s="205"/>
      <c r="EXV154" s="205"/>
      <c r="EXW154" s="205"/>
      <c r="EXX154" s="205"/>
      <c r="EXY154" s="205"/>
      <c r="EXZ154" s="205"/>
      <c r="EYA154" s="205"/>
      <c r="EYB154" s="205"/>
      <c r="EYC154" s="205"/>
      <c r="EYD154" s="205"/>
      <c r="EYE154" s="205"/>
      <c r="EYF154" s="205"/>
      <c r="EYG154" s="205"/>
      <c r="EYH154" s="205"/>
      <c r="EYI154" s="205"/>
      <c r="EYJ154" s="205"/>
      <c r="EYK154" s="205"/>
      <c r="EYL154" s="205"/>
      <c r="EYM154" s="205"/>
      <c r="EYN154" s="205"/>
      <c r="EYO154" s="205"/>
      <c r="EYP154" s="205"/>
      <c r="EYQ154" s="205"/>
      <c r="EYR154" s="205"/>
      <c r="EYS154" s="205"/>
      <c r="EYT154" s="205"/>
      <c r="EYU154" s="205"/>
      <c r="EYV154" s="205"/>
      <c r="EYW154" s="205"/>
      <c r="EYX154" s="205"/>
      <c r="EYY154" s="205"/>
      <c r="EYZ154" s="205"/>
      <c r="EZA154" s="205"/>
      <c r="EZB154" s="205"/>
      <c r="EZC154" s="205"/>
      <c r="EZD154" s="205"/>
      <c r="EZE154" s="205"/>
      <c r="EZF154" s="205"/>
      <c r="EZG154" s="205"/>
      <c r="EZH154" s="205"/>
      <c r="EZI154" s="205"/>
      <c r="EZJ154" s="205"/>
      <c r="EZK154" s="205"/>
      <c r="EZL154" s="205"/>
      <c r="EZM154" s="205"/>
      <c r="EZN154" s="205"/>
      <c r="EZO154" s="205"/>
      <c r="EZP154" s="205"/>
      <c r="EZQ154" s="205"/>
      <c r="EZR154" s="205"/>
      <c r="EZS154" s="205"/>
      <c r="EZT154" s="205"/>
      <c r="EZU154" s="205"/>
      <c r="EZV154" s="205"/>
      <c r="EZW154" s="205"/>
      <c r="EZX154" s="205"/>
      <c r="EZY154" s="205"/>
      <c r="EZZ154" s="205"/>
      <c r="FAA154" s="205"/>
      <c r="FAB154" s="205"/>
      <c r="FAC154" s="205"/>
      <c r="FAD154" s="205"/>
      <c r="FAE154" s="205"/>
      <c r="FAF154" s="205"/>
      <c r="FAG154" s="205"/>
      <c r="FAH154" s="205"/>
      <c r="FAI154" s="205"/>
      <c r="FAJ154" s="205"/>
      <c r="FAK154" s="205"/>
      <c r="FAL154" s="205"/>
      <c r="FAM154" s="205"/>
      <c r="FAN154" s="205"/>
      <c r="FAO154" s="205"/>
      <c r="FAP154" s="205"/>
      <c r="FAQ154" s="205"/>
      <c r="FAX154" s="205"/>
      <c r="FAY154" s="205"/>
      <c r="FAZ154" s="205"/>
      <c r="FBA154" s="205"/>
      <c r="FBB154" s="205"/>
      <c r="FBC154" s="205"/>
      <c r="FBD154" s="205"/>
      <c r="FBE154" s="205"/>
      <c r="FBF154" s="205"/>
      <c r="FBG154" s="205"/>
      <c r="FBH154" s="205"/>
      <c r="FBI154" s="205"/>
      <c r="FBJ154" s="205"/>
      <c r="FBK154" s="205"/>
      <c r="FBL154" s="205"/>
      <c r="FBM154" s="205"/>
      <c r="FBN154" s="205"/>
      <c r="FBO154" s="205"/>
      <c r="FBP154" s="205"/>
      <c r="FBQ154" s="205"/>
      <c r="FBR154" s="205"/>
      <c r="FBS154" s="205"/>
      <c r="FBT154" s="205"/>
      <c r="FBU154" s="205"/>
      <c r="FBV154" s="205"/>
      <c r="FBW154" s="205"/>
      <c r="FBX154" s="205"/>
      <c r="FBY154" s="205"/>
      <c r="FBZ154" s="205"/>
      <c r="FCA154" s="205"/>
      <c r="FCB154" s="205"/>
      <c r="FCC154" s="205"/>
      <c r="FCD154" s="205"/>
      <c r="FCE154" s="205"/>
      <c r="FCF154" s="205"/>
      <c r="FCG154" s="205"/>
      <c r="FCH154" s="205"/>
      <c r="FCI154" s="205"/>
      <c r="FCJ154" s="205"/>
      <c r="FCK154" s="205"/>
      <c r="FCL154" s="205"/>
      <c r="FCM154" s="205"/>
      <c r="FCN154" s="205"/>
      <c r="FCO154" s="205"/>
      <c r="FCP154" s="205"/>
      <c r="FCQ154" s="205"/>
      <c r="FCR154" s="205"/>
      <c r="FCS154" s="205"/>
      <c r="FCT154" s="205"/>
      <c r="FCU154" s="205"/>
      <c r="FCV154" s="205"/>
      <c r="FCW154" s="205"/>
      <c r="FCX154" s="205"/>
      <c r="FCY154" s="205"/>
      <c r="FCZ154" s="205"/>
      <c r="FDA154" s="205"/>
      <c r="FDB154" s="205"/>
      <c r="FDC154" s="205"/>
      <c r="FDD154" s="205"/>
      <c r="FDE154" s="205"/>
      <c r="FDF154" s="205"/>
      <c r="FDG154" s="205"/>
      <c r="FDH154" s="205"/>
      <c r="FDI154" s="205"/>
      <c r="FDJ154" s="205"/>
      <c r="FDK154" s="205"/>
      <c r="FDL154" s="205"/>
      <c r="FDM154" s="205"/>
      <c r="FDN154" s="205"/>
      <c r="FDO154" s="205"/>
      <c r="FDP154" s="205"/>
      <c r="FDQ154" s="205"/>
      <c r="FDR154" s="205"/>
      <c r="FDS154" s="205"/>
      <c r="FDT154" s="205"/>
      <c r="FDU154" s="205"/>
      <c r="FDV154" s="205"/>
      <c r="FDW154" s="205"/>
      <c r="FDX154" s="205"/>
      <c r="FDY154" s="205"/>
      <c r="FDZ154" s="205"/>
      <c r="FEA154" s="205"/>
      <c r="FEB154" s="205"/>
      <c r="FEC154" s="205"/>
      <c r="FED154" s="205"/>
      <c r="FEE154" s="205"/>
      <c r="FEF154" s="205"/>
      <c r="FEG154" s="205"/>
      <c r="FEH154" s="205"/>
      <c r="FEI154" s="205"/>
      <c r="FEJ154" s="205"/>
      <c r="FEK154" s="205"/>
      <c r="FEL154" s="205"/>
      <c r="FEM154" s="205"/>
      <c r="FEN154" s="205"/>
      <c r="FEO154" s="205"/>
      <c r="FEP154" s="205"/>
      <c r="FEQ154" s="205"/>
      <c r="FER154" s="205"/>
      <c r="FES154" s="205"/>
      <c r="FET154" s="205"/>
      <c r="FEU154" s="205"/>
      <c r="FEV154" s="205"/>
      <c r="FEW154" s="205"/>
      <c r="FEX154" s="205"/>
      <c r="FEY154" s="205"/>
      <c r="FEZ154" s="205"/>
      <c r="FFA154" s="205"/>
      <c r="FFB154" s="205"/>
      <c r="FFC154" s="205"/>
      <c r="FFD154" s="205"/>
      <c r="FFE154" s="205"/>
      <c r="FFF154" s="205"/>
      <c r="FFG154" s="205"/>
      <c r="FFH154" s="205"/>
      <c r="FFI154" s="205"/>
      <c r="FFJ154" s="205"/>
      <c r="FFK154" s="205"/>
      <c r="FFL154" s="205"/>
      <c r="FFM154" s="205"/>
      <c r="FFN154" s="205"/>
      <c r="FFO154" s="205"/>
      <c r="FFP154" s="205"/>
      <c r="FFQ154" s="205"/>
      <c r="FFR154" s="205"/>
      <c r="FFS154" s="205"/>
      <c r="FFT154" s="205"/>
      <c r="FFU154" s="205"/>
      <c r="FFV154" s="205"/>
      <c r="FFW154" s="205"/>
      <c r="FFX154" s="205"/>
      <c r="FFY154" s="205"/>
      <c r="FFZ154" s="205"/>
      <c r="FGA154" s="205"/>
      <c r="FGB154" s="205"/>
      <c r="FGC154" s="205"/>
      <c r="FGD154" s="205"/>
      <c r="FGE154" s="205"/>
      <c r="FGF154" s="205"/>
      <c r="FGG154" s="205"/>
      <c r="FGH154" s="205"/>
      <c r="FGI154" s="205"/>
      <c r="FGJ154" s="205"/>
      <c r="FGK154" s="205"/>
      <c r="FGL154" s="205"/>
      <c r="FGM154" s="205"/>
      <c r="FGN154" s="205"/>
      <c r="FGO154" s="205"/>
      <c r="FGP154" s="205"/>
      <c r="FGQ154" s="205"/>
      <c r="FGR154" s="205"/>
      <c r="FGS154" s="205"/>
      <c r="FGT154" s="205"/>
      <c r="FGU154" s="205"/>
      <c r="FGV154" s="205"/>
      <c r="FGW154" s="205"/>
      <c r="FGX154" s="205"/>
      <c r="FGY154" s="205"/>
      <c r="FGZ154" s="205"/>
      <c r="FHA154" s="205"/>
      <c r="FHB154" s="205"/>
      <c r="FHC154" s="205"/>
      <c r="FHD154" s="205"/>
      <c r="FHE154" s="205"/>
      <c r="FHF154" s="205"/>
      <c r="FHG154" s="205"/>
      <c r="FHH154" s="205"/>
      <c r="FHI154" s="205"/>
      <c r="FHJ154" s="205"/>
      <c r="FHK154" s="205"/>
      <c r="FHL154" s="205"/>
      <c r="FHM154" s="205"/>
      <c r="FHN154" s="205"/>
      <c r="FHO154" s="205"/>
      <c r="FHP154" s="205"/>
      <c r="FHQ154" s="205"/>
      <c r="FHR154" s="205"/>
      <c r="FHS154" s="205"/>
      <c r="FHT154" s="205"/>
      <c r="FHU154" s="205"/>
      <c r="FHV154" s="205"/>
      <c r="FHW154" s="205"/>
      <c r="FHX154" s="205"/>
      <c r="FHY154" s="205"/>
      <c r="FHZ154" s="205"/>
      <c r="FIA154" s="205"/>
      <c r="FIB154" s="205"/>
      <c r="FIC154" s="205"/>
      <c r="FID154" s="205"/>
      <c r="FIE154" s="205"/>
      <c r="FIF154" s="205"/>
      <c r="FIG154" s="205"/>
      <c r="FIH154" s="205"/>
      <c r="FII154" s="205"/>
      <c r="FIJ154" s="205"/>
      <c r="FIK154" s="205"/>
      <c r="FIL154" s="205"/>
      <c r="FIM154" s="205"/>
      <c r="FIN154" s="205"/>
      <c r="FIO154" s="205"/>
      <c r="FIP154" s="205"/>
      <c r="FIQ154" s="205"/>
      <c r="FIR154" s="205"/>
      <c r="FIS154" s="205"/>
      <c r="FIT154" s="205"/>
      <c r="FIU154" s="205"/>
      <c r="FIV154" s="205"/>
      <c r="FIW154" s="205"/>
      <c r="FIX154" s="205"/>
      <c r="FIY154" s="205"/>
      <c r="FIZ154" s="205"/>
      <c r="FJA154" s="205"/>
      <c r="FJB154" s="205"/>
      <c r="FJC154" s="205"/>
      <c r="FJD154" s="205"/>
      <c r="FJE154" s="205"/>
      <c r="FJF154" s="205"/>
      <c r="FJG154" s="205"/>
      <c r="FJH154" s="205"/>
      <c r="FJI154" s="205"/>
      <c r="FJJ154" s="205"/>
      <c r="FJK154" s="205"/>
      <c r="FJL154" s="205"/>
      <c r="FJM154" s="205"/>
      <c r="FJN154" s="205"/>
      <c r="FJO154" s="205"/>
      <c r="FJP154" s="205"/>
      <c r="FJQ154" s="205"/>
      <c r="FJR154" s="205"/>
      <c r="FJS154" s="205"/>
      <c r="FJT154" s="205"/>
      <c r="FJU154" s="205"/>
      <c r="FJV154" s="205"/>
      <c r="FJW154" s="205"/>
      <c r="FJX154" s="205"/>
      <c r="FJY154" s="205"/>
      <c r="FJZ154" s="205"/>
      <c r="FKA154" s="205"/>
      <c r="FKB154" s="205"/>
      <c r="FKC154" s="205"/>
      <c r="FKD154" s="205"/>
      <c r="FKE154" s="205"/>
      <c r="FKF154" s="205"/>
      <c r="FKG154" s="205"/>
      <c r="FKH154" s="205"/>
      <c r="FKI154" s="205"/>
      <c r="FKJ154" s="205"/>
      <c r="FKK154" s="205"/>
      <c r="FKL154" s="205"/>
      <c r="FKM154" s="205"/>
      <c r="FKT154" s="205"/>
      <c r="FKU154" s="205"/>
      <c r="FKV154" s="205"/>
      <c r="FKW154" s="205"/>
      <c r="FKX154" s="205"/>
      <c r="FKY154" s="205"/>
      <c r="FKZ154" s="205"/>
      <c r="FLA154" s="205"/>
      <c r="FLB154" s="205"/>
      <c r="FLC154" s="205"/>
      <c r="FLD154" s="205"/>
      <c r="FLE154" s="205"/>
      <c r="FLF154" s="205"/>
      <c r="FLG154" s="205"/>
      <c r="FLH154" s="205"/>
      <c r="FLI154" s="205"/>
      <c r="FLJ154" s="205"/>
      <c r="FLK154" s="205"/>
      <c r="FLL154" s="205"/>
      <c r="FLM154" s="205"/>
      <c r="FLN154" s="205"/>
      <c r="FLO154" s="205"/>
      <c r="FLP154" s="205"/>
      <c r="FLQ154" s="205"/>
      <c r="FLR154" s="205"/>
      <c r="FLS154" s="205"/>
      <c r="FLT154" s="205"/>
      <c r="FLU154" s="205"/>
      <c r="FLV154" s="205"/>
      <c r="FLW154" s="205"/>
      <c r="FLX154" s="205"/>
      <c r="FLY154" s="205"/>
      <c r="FLZ154" s="205"/>
      <c r="FMA154" s="205"/>
      <c r="FMB154" s="205"/>
      <c r="FMC154" s="205"/>
      <c r="FMD154" s="205"/>
      <c r="FME154" s="205"/>
      <c r="FMF154" s="205"/>
      <c r="FMG154" s="205"/>
      <c r="FMH154" s="205"/>
      <c r="FMI154" s="205"/>
      <c r="FMJ154" s="205"/>
      <c r="FMK154" s="205"/>
      <c r="FML154" s="205"/>
      <c r="FMM154" s="205"/>
      <c r="FMN154" s="205"/>
      <c r="FMO154" s="205"/>
      <c r="FMP154" s="205"/>
      <c r="FMQ154" s="205"/>
      <c r="FMR154" s="205"/>
      <c r="FMS154" s="205"/>
      <c r="FMT154" s="205"/>
      <c r="FMU154" s="205"/>
      <c r="FMV154" s="205"/>
      <c r="FMW154" s="205"/>
      <c r="FMX154" s="205"/>
      <c r="FMY154" s="205"/>
      <c r="FMZ154" s="205"/>
      <c r="FNA154" s="205"/>
      <c r="FNB154" s="205"/>
      <c r="FNC154" s="205"/>
      <c r="FND154" s="205"/>
      <c r="FNE154" s="205"/>
      <c r="FNF154" s="205"/>
      <c r="FNG154" s="205"/>
      <c r="FNH154" s="205"/>
      <c r="FNI154" s="205"/>
      <c r="FNJ154" s="205"/>
      <c r="FNK154" s="205"/>
      <c r="FNL154" s="205"/>
      <c r="FNM154" s="205"/>
      <c r="FNN154" s="205"/>
      <c r="FNO154" s="205"/>
      <c r="FNP154" s="205"/>
      <c r="FNQ154" s="205"/>
      <c r="FNR154" s="205"/>
      <c r="FNS154" s="205"/>
      <c r="FNT154" s="205"/>
      <c r="FNU154" s="205"/>
      <c r="FNV154" s="205"/>
      <c r="FNW154" s="205"/>
      <c r="FNX154" s="205"/>
      <c r="FNY154" s="205"/>
      <c r="FNZ154" s="205"/>
      <c r="FOA154" s="205"/>
      <c r="FOB154" s="205"/>
      <c r="FOC154" s="205"/>
      <c r="FOD154" s="205"/>
      <c r="FOE154" s="205"/>
      <c r="FOF154" s="205"/>
      <c r="FOG154" s="205"/>
      <c r="FOH154" s="205"/>
      <c r="FOI154" s="205"/>
      <c r="FOJ154" s="205"/>
      <c r="FOK154" s="205"/>
      <c r="FOL154" s="205"/>
      <c r="FOM154" s="205"/>
      <c r="FON154" s="205"/>
      <c r="FOO154" s="205"/>
      <c r="FOP154" s="205"/>
      <c r="FOQ154" s="205"/>
      <c r="FOR154" s="205"/>
      <c r="FOS154" s="205"/>
      <c r="FOT154" s="205"/>
      <c r="FOU154" s="205"/>
      <c r="FOV154" s="205"/>
      <c r="FOW154" s="205"/>
      <c r="FOX154" s="205"/>
      <c r="FOY154" s="205"/>
      <c r="FOZ154" s="205"/>
      <c r="FPA154" s="205"/>
      <c r="FPB154" s="205"/>
      <c r="FPC154" s="205"/>
      <c r="FPD154" s="205"/>
      <c r="FPE154" s="205"/>
      <c r="FPF154" s="205"/>
      <c r="FPG154" s="205"/>
      <c r="FPH154" s="205"/>
      <c r="FPI154" s="205"/>
      <c r="FPJ154" s="205"/>
      <c r="FPK154" s="205"/>
      <c r="FPL154" s="205"/>
      <c r="FPM154" s="205"/>
      <c r="FPN154" s="205"/>
      <c r="FPO154" s="205"/>
      <c r="FPP154" s="205"/>
      <c r="FPQ154" s="205"/>
      <c r="FPR154" s="205"/>
      <c r="FPS154" s="205"/>
      <c r="FPT154" s="205"/>
      <c r="FPU154" s="205"/>
      <c r="FPV154" s="205"/>
      <c r="FPW154" s="205"/>
      <c r="FPX154" s="205"/>
      <c r="FPY154" s="205"/>
      <c r="FPZ154" s="205"/>
      <c r="FQA154" s="205"/>
      <c r="FQB154" s="205"/>
      <c r="FQC154" s="205"/>
      <c r="FQD154" s="205"/>
      <c r="FQE154" s="205"/>
      <c r="FQF154" s="205"/>
      <c r="FQG154" s="205"/>
      <c r="FQH154" s="205"/>
      <c r="FQI154" s="205"/>
      <c r="FQJ154" s="205"/>
      <c r="FQK154" s="205"/>
      <c r="FQL154" s="205"/>
      <c r="FQM154" s="205"/>
      <c r="FQN154" s="205"/>
      <c r="FQO154" s="205"/>
      <c r="FQP154" s="205"/>
      <c r="FQQ154" s="205"/>
      <c r="FQR154" s="205"/>
      <c r="FQS154" s="205"/>
      <c r="FQT154" s="205"/>
      <c r="FQU154" s="205"/>
      <c r="FQV154" s="205"/>
      <c r="FQW154" s="205"/>
      <c r="FQX154" s="205"/>
      <c r="FQY154" s="205"/>
      <c r="FQZ154" s="205"/>
      <c r="FRA154" s="205"/>
      <c r="FRB154" s="205"/>
      <c r="FRC154" s="205"/>
      <c r="FRD154" s="205"/>
      <c r="FRE154" s="205"/>
      <c r="FRF154" s="205"/>
      <c r="FRG154" s="205"/>
      <c r="FRH154" s="205"/>
      <c r="FRI154" s="205"/>
      <c r="FRJ154" s="205"/>
      <c r="FRK154" s="205"/>
      <c r="FRL154" s="205"/>
      <c r="FRM154" s="205"/>
      <c r="FRN154" s="205"/>
      <c r="FRO154" s="205"/>
      <c r="FRP154" s="205"/>
      <c r="FRQ154" s="205"/>
      <c r="FRR154" s="205"/>
      <c r="FRS154" s="205"/>
      <c r="FRT154" s="205"/>
      <c r="FRU154" s="205"/>
      <c r="FRV154" s="205"/>
      <c r="FRW154" s="205"/>
      <c r="FRX154" s="205"/>
      <c r="FRY154" s="205"/>
      <c r="FRZ154" s="205"/>
      <c r="FSA154" s="205"/>
      <c r="FSB154" s="205"/>
      <c r="FSC154" s="205"/>
      <c r="FSD154" s="205"/>
      <c r="FSE154" s="205"/>
      <c r="FSF154" s="205"/>
      <c r="FSG154" s="205"/>
      <c r="FSH154" s="205"/>
      <c r="FSI154" s="205"/>
      <c r="FSJ154" s="205"/>
      <c r="FSK154" s="205"/>
      <c r="FSL154" s="205"/>
      <c r="FSM154" s="205"/>
      <c r="FSN154" s="205"/>
      <c r="FSO154" s="205"/>
      <c r="FSP154" s="205"/>
      <c r="FSQ154" s="205"/>
      <c r="FSR154" s="205"/>
      <c r="FSS154" s="205"/>
      <c r="FST154" s="205"/>
      <c r="FSU154" s="205"/>
      <c r="FSV154" s="205"/>
      <c r="FSW154" s="205"/>
      <c r="FSX154" s="205"/>
      <c r="FSY154" s="205"/>
      <c r="FSZ154" s="205"/>
      <c r="FTA154" s="205"/>
      <c r="FTB154" s="205"/>
      <c r="FTC154" s="205"/>
      <c r="FTD154" s="205"/>
      <c r="FTE154" s="205"/>
      <c r="FTF154" s="205"/>
      <c r="FTG154" s="205"/>
      <c r="FTH154" s="205"/>
      <c r="FTI154" s="205"/>
      <c r="FTJ154" s="205"/>
      <c r="FTK154" s="205"/>
      <c r="FTL154" s="205"/>
      <c r="FTM154" s="205"/>
      <c r="FTN154" s="205"/>
      <c r="FTO154" s="205"/>
      <c r="FTP154" s="205"/>
      <c r="FTQ154" s="205"/>
      <c r="FTR154" s="205"/>
      <c r="FTS154" s="205"/>
      <c r="FTT154" s="205"/>
      <c r="FTU154" s="205"/>
      <c r="FTV154" s="205"/>
      <c r="FTW154" s="205"/>
      <c r="FTX154" s="205"/>
      <c r="FTY154" s="205"/>
      <c r="FTZ154" s="205"/>
      <c r="FUA154" s="205"/>
      <c r="FUB154" s="205"/>
      <c r="FUC154" s="205"/>
      <c r="FUD154" s="205"/>
      <c r="FUE154" s="205"/>
      <c r="FUF154" s="205"/>
      <c r="FUG154" s="205"/>
      <c r="FUH154" s="205"/>
      <c r="FUI154" s="205"/>
      <c r="FUP154" s="205"/>
      <c r="FUQ154" s="205"/>
      <c r="FUR154" s="205"/>
      <c r="FUS154" s="205"/>
      <c r="FUT154" s="205"/>
      <c r="FUU154" s="205"/>
      <c r="FUV154" s="205"/>
      <c r="FUW154" s="205"/>
      <c r="FUX154" s="205"/>
      <c r="FUY154" s="205"/>
      <c r="FUZ154" s="205"/>
      <c r="FVA154" s="205"/>
      <c r="FVB154" s="205"/>
      <c r="FVC154" s="205"/>
      <c r="FVD154" s="205"/>
      <c r="FVE154" s="205"/>
      <c r="FVF154" s="205"/>
      <c r="FVG154" s="205"/>
      <c r="FVH154" s="205"/>
      <c r="FVI154" s="205"/>
      <c r="FVJ154" s="205"/>
      <c r="FVK154" s="205"/>
      <c r="FVL154" s="205"/>
      <c r="FVM154" s="205"/>
      <c r="FVN154" s="205"/>
      <c r="FVO154" s="205"/>
      <c r="FVP154" s="205"/>
      <c r="FVQ154" s="205"/>
      <c r="FVR154" s="205"/>
      <c r="FVS154" s="205"/>
      <c r="FVT154" s="205"/>
      <c r="FVU154" s="205"/>
      <c r="FVV154" s="205"/>
      <c r="FVW154" s="205"/>
      <c r="FVX154" s="205"/>
      <c r="FVY154" s="205"/>
      <c r="FVZ154" s="205"/>
      <c r="FWA154" s="205"/>
      <c r="FWB154" s="205"/>
      <c r="FWC154" s="205"/>
      <c r="FWD154" s="205"/>
      <c r="FWE154" s="205"/>
      <c r="FWF154" s="205"/>
      <c r="FWG154" s="205"/>
      <c r="FWH154" s="205"/>
      <c r="FWI154" s="205"/>
      <c r="FWJ154" s="205"/>
      <c r="FWK154" s="205"/>
      <c r="FWL154" s="205"/>
      <c r="FWM154" s="205"/>
      <c r="FWN154" s="205"/>
      <c r="FWO154" s="205"/>
      <c r="FWP154" s="205"/>
      <c r="FWQ154" s="205"/>
      <c r="FWR154" s="205"/>
      <c r="FWS154" s="205"/>
      <c r="FWT154" s="205"/>
      <c r="FWU154" s="205"/>
      <c r="FWV154" s="205"/>
      <c r="FWW154" s="205"/>
      <c r="FWX154" s="205"/>
      <c r="FWY154" s="205"/>
      <c r="FWZ154" s="205"/>
      <c r="FXA154" s="205"/>
      <c r="FXB154" s="205"/>
      <c r="FXC154" s="205"/>
      <c r="FXD154" s="205"/>
      <c r="FXE154" s="205"/>
      <c r="FXF154" s="205"/>
      <c r="FXG154" s="205"/>
      <c r="FXH154" s="205"/>
      <c r="FXI154" s="205"/>
      <c r="FXJ154" s="205"/>
      <c r="FXK154" s="205"/>
      <c r="FXL154" s="205"/>
      <c r="FXM154" s="205"/>
      <c r="FXN154" s="205"/>
      <c r="FXO154" s="205"/>
      <c r="FXP154" s="205"/>
      <c r="FXQ154" s="205"/>
      <c r="FXR154" s="205"/>
      <c r="FXS154" s="205"/>
      <c r="FXT154" s="205"/>
      <c r="FXU154" s="205"/>
      <c r="FXV154" s="205"/>
      <c r="FXW154" s="205"/>
      <c r="FXX154" s="205"/>
      <c r="FXY154" s="205"/>
      <c r="FXZ154" s="205"/>
      <c r="FYA154" s="205"/>
      <c r="FYB154" s="205"/>
      <c r="FYC154" s="205"/>
      <c r="FYD154" s="205"/>
      <c r="FYE154" s="205"/>
      <c r="FYF154" s="205"/>
      <c r="FYG154" s="205"/>
      <c r="FYH154" s="205"/>
      <c r="FYI154" s="205"/>
      <c r="FYJ154" s="205"/>
      <c r="FYK154" s="205"/>
      <c r="FYL154" s="205"/>
      <c r="FYM154" s="205"/>
      <c r="FYN154" s="205"/>
      <c r="FYO154" s="205"/>
      <c r="FYP154" s="205"/>
      <c r="FYQ154" s="205"/>
      <c r="FYR154" s="205"/>
      <c r="FYS154" s="205"/>
      <c r="FYT154" s="205"/>
      <c r="FYU154" s="205"/>
      <c r="FYV154" s="205"/>
      <c r="FYW154" s="205"/>
      <c r="FYX154" s="205"/>
      <c r="FYY154" s="205"/>
      <c r="FYZ154" s="205"/>
      <c r="FZA154" s="205"/>
      <c r="FZB154" s="205"/>
      <c r="FZC154" s="205"/>
      <c r="FZD154" s="205"/>
      <c r="FZE154" s="205"/>
      <c r="FZF154" s="205"/>
      <c r="FZG154" s="205"/>
      <c r="FZH154" s="205"/>
      <c r="FZI154" s="205"/>
      <c r="FZJ154" s="205"/>
      <c r="FZK154" s="205"/>
      <c r="FZL154" s="205"/>
      <c r="FZM154" s="205"/>
      <c r="FZN154" s="205"/>
      <c r="FZO154" s="205"/>
      <c r="FZP154" s="205"/>
      <c r="FZQ154" s="205"/>
      <c r="FZR154" s="205"/>
      <c r="FZS154" s="205"/>
      <c r="FZT154" s="205"/>
      <c r="FZU154" s="205"/>
      <c r="FZV154" s="205"/>
      <c r="FZW154" s="205"/>
      <c r="FZX154" s="205"/>
      <c r="FZY154" s="205"/>
      <c r="FZZ154" s="205"/>
      <c r="GAA154" s="205"/>
      <c r="GAB154" s="205"/>
      <c r="GAC154" s="205"/>
      <c r="GAD154" s="205"/>
      <c r="GAE154" s="205"/>
      <c r="GAF154" s="205"/>
      <c r="GAG154" s="205"/>
      <c r="GAH154" s="205"/>
      <c r="GAI154" s="205"/>
      <c r="GAJ154" s="205"/>
      <c r="GAK154" s="205"/>
      <c r="GAL154" s="205"/>
      <c r="GAM154" s="205"/>
      <c r="GAN154" s="205"/>
      <c r="GAO154" s="205"/>
      <c r="GAP154" s="205"/>
      <c r="GAQ154" s="205"/>
      <c r="GAR154" s="205"/>
      <c r="GAS154" s="205"/>
      <c r="GAT154" s="205"/>
      <c r="GAU154" s="205"/>
      <c r="GAV154" s="205"/>
      <c r="GAW154" s="205"/>
      <c r="GAX154" s="205"/>
      <c r="GAY154" s="205"/>
      <c r="GAZ154" s="205"/>
      <c r="GBA154" s="205"/>
      <c r="GBB154" s="205"/>
      <c r="GBC154" s="205"/>
      <c r="GBD154" s="205"/>
      <c r="GBE154" s="205"/>
      <c r="GBF154" s="205"/>
      <c r="GBG154" s="205"/>
      <c r="GBH154" s="205"/>
      <c r="GBI154" s="205"/>
      <c r="GBJ154" s="205"/>
      <c r="GBK154" s="205"/>
      <c r="GBL154" s="205"/>
      <c r="GBM154" s="205"/>
      <c r="GBN154" s="205"/>
      <c r="GBO154" s="205"/>
      <c r="GBP154" s="205"/>
      <c r="GBQ154" s="205"/>
      <c r="GBR154" s="205"/>
      <c r="GBS154" s="205"/>
      <c r="GBT154" s="205"/>
      <c r="GBU154" s="205"/>
      <c r="GBV154" s="205"/>
      <c r="GBW154" s="205"/>
      <c r="GBX154" s="205"/>
      <c r="GBY154" s="205"/>
      <c r="GBZ154" s="205"/>
      <c r="GCA154" s="205"/>
      <c r="GCB154" s="205"/>
      <c r="GCC154" s="205"/>
      <c r="GCD154" s="205"/>
      <c r="GCE154" s="205"/>
      <c r="GCF154" s="205"/>
      <c r="GCG154" s="205"/>
      <c r="GCH154" s="205"/>
      <c r="GCI154" s="205"/>
      <c r="GCJ154" s="205"/>
      <c r="GCK154" s="205"/>
      <c r="GCL154" s="205"/>
      <c r="GCM154" s="205"/>
      <c r="GCN154" s="205"/>
      <c r="GCO154" s="205"/>
      <c r="GCP154" s="205"/>
      <c r="GCQ154" s="205"/>
      <c r="GCR154" s="205"/>
      <c r="GCS154" s="205"/>
      <c r="GCT154" s="205"/>
      <c r="GCU154" s="205"/>
      <c r="GCV154" s="205"/>
      <c r="GCW154" s="205"/>
      <c r="GCX154" s="205"/>
      <c r="GCY154" s="205"/>
      <c r="GCZ154" s="205"/>
      <c r="GDA154" s="205"/>
      <c r="GDB154" s="205"/>
      <c r="GDC154" s="205"/>
      <c r="GDD154" s="205"/>
      <c r="GDE154" s="205"/>
      <c r="GDF154" s="205"/>
      <c r="GDG154" s="205"/>
      <c r="GDH154" s="205"/>
      <c r="GDI154" s="205"/>
      <c r="GDJ154" s="205"/>
      <c r="GDK154" s="205"/>
      <c r="GDL154" s="205"/>
      <c r="GDM154" s="205"/>
      <c r="GDN154" s="205"/>
      <c r="GDO154" s="205"/>
      <c r="GDP154" s="205"/>
      <c r="GDQ154" s="205"/>
      <c r="GDR154" s="205"/>
      <c r="GDS154" s="205"/>
      <c r="GDT154" s="205"/>
      <c r="GDU154" s="205"/>
      <c r="GDV154" s="205"/>
      <c r="GDW154" s="205"/>
      <c r="GDX154" s="205"/>
      <c r="GDY154" s="205"/>
      <c r="GDZ154" s="205"/>
      <c r="GEA154" s="205"/>
      <c r="GEB154" s="205"/>
      <c r="GEC154" s="205"/>
      <c r="GED154" s="205"/>
      <c r="GEE154" s="205"/>
      <c r="GEL154" s="205"/>
      <c r="GEM154" s="205"/>
      <c r="GEN154" s="205"/>
      <c r="GEO154" s="205"/>
      <c r="GEP154" s="205"/>
      <c r="GEQ154" s="205"/>
      <c r="GER154" s="205"/>
      <c r="GES154" s="205"/>
      <c r="GET154" s="205"/>
      <c r="GEU154" s="205"/>
      <c r="GEV154" s="205"/>
      <c r="GEW154" s="205"/>
      <c r="GEX154" s="205"/>
      <c r="GEY154" s="205"/>
      <c r="GEZ154" s="205"/>
      <c r="GFA154" s="205"/>
      <c r="GFB154" s="205"/>
      <c r="GFC154" s="205"/>
      <c r="GFD154" s="205"/>
      <c r="GFE154" s="205"/>
      <c r="GFF154" s="205"/>
      <c r="GFG154" s="205"/>
      <c r="GFH154" s="205"/>
      <c r="GFI154" s="205"/>
      <c r="GFJ154" s="205"/>
      <c r="GFK154" s="205"/>
      <c r="GFL154" s="205"/>
      <c r="GFM154" s="205"/>
      <c r="GFN154" s="205"/>
      <c r="GFO154" s="205"/>
      <c r="GFP154" s="205"/>
      <c r="GFQ154" s="205"/>
      <c r="GFR154" s="205"/>
      <c r="GFS154" s="205"/>
      <c r="GFT154" s="205"/>
      <c r="GFU154" s="205"/>
      <c r="GFV154" s="205"/>
      <c r="GFW154" s="205"/>
      <c r="GFX154" s="205"/>
      <c r="GFY154" s="205"/>
      <c r="GFZ154" s="205"/>
      <c r="GGA154" s="205"/>
      <c r="GGB154" s="205"/>
      <c r="GGC154" s="205"/>
      <c r="GGD154" s="205"/>
      <c r="GGE154" s="205"/>
      <c r="GGF154" s="205"/>
      <c r="GGG154" s="205"/>
      <c r="GGH154" s="205"/>
      <c r="GGI154" s="205"/>
      <c r="GGJ154" s="205"/>
      <c r="GGK154" s="205"/>
      <c r="GGL154" s="205"/>
      <c r="GGM154" s="205"/>
      <c r="GGN154" s="205"/>
      <c r="GGO154" s="205"/>
      <c r="GGP154" s="205"/>
      <c r="GGQ154" s="205"/>
      <c r="GGR154" s="205"/>
      <c r="GGS154" s="205"/>
      <c r="GGT154" s="205"/>
      <c r="GGU154" s="205"/>
      <c r="GGV154" s="205"/>
      <c r="GGW154" s="205"/>
      <c r="GGX154" s="205"/>
      <c r="GGY154" s="205"/>
      <c r="GGZ154" s="205"/>
      <c r="GHA154" s="205"/>
      <c r="GHB154" s="205"/>
      <c r="GHC154" s="205"/>
      <c r="GHD154" s="205"/>
      <c r="GHE154" s="205"/>
      <c r="GHF154" s="205"/>
      <c r="GHG154" s="205"/>
      <c r="GHH154" s="205"/>
      <c r="GHI154" s="205"/>
      <c r="GHJ154" s="205"/>
      <c r="GHK154" s="205"/>
      <c r="GHL154" s="205"/>
      <c r="GHM154" s="205"/>
      <c r="GHN154" s="205"/>
      <c r="GHO154" s="205"/>
      <c r="GHP154" s="205"/>
      <c r="GHQ154" s="205"/>
      <c r="GHR154" s="205"/>
      <c r="GHS154" s="205"/>
      <c r="GHT154" s="205"/>
      <c r="GHU154" s="205"/>
      <c r="GHV154" s="205"/>
      <c r="GHW154" s="205"/>
      <c r="GHX154" s="205"/>
      <c r="GHY154" s="205"/>
      <c r="GHZ154" s="205"/>
      <c r="GIA154" s="205"/>
      <c r="GIB154" s="205"/>
      <c r="GIC154" s="205"/>
      <c r="GID154" s="205"/>
      <c r="GIE154" s="205"/>
      <c r="GIF154" s="205"/>
      <c r="GIG154" s="205"/>
      <c r="GIH154" s="205"/>
      <c r="GII154" s="205"/>
      <c r="GIJ154" s="205"/>
      <c r="GIK154" s="205"/>
      <c r="GIL154" s="205"/>
      <c r="GIM154" s="205"/>
      <c r="GIN154" s="205"/>
      <c r="GIO154" s="205"/>
      <c r="GIP154" s="205"/>
      <c r="GIQ154" s="205"/>
      <c r="GIR154" s="205"/>
      <c r="GIS154" s="205"/>
      <c r="GIT154" s="205"/>
      <c r="GIU154" s="205"/>
      <c r="GIV154" s="205"/>
      <c r="GIW154" s="205"/>
      <c r="GIX154" s="205"/>
      <c r="GIY154" s="205"/>
      <c r="GIZ154" s="205"/>
      <c r="GJA154" s="205"/>
      <c r="GJB154" s="205"/>
      <c r="GJC154" s="205"/>
      <c r="GJD154" s="205"/>
      <c r="GJE154" s="205"/>
      <c r="GJF154" s="205"/>
      <c r="GJG154" s="205"/>
      <c r="GJH154" s="205"/>
      <c r="GJI154" s="205"/>
      <c r="GJJ154" s="205"/>
      <c r="GJK154" s="205"/>
      <c r="GJL154" s="205"/>
      <c r="GJM154" s="205"/>
      <c r="GJN154" s="205"/>
      <c r="GJO154" s="205"/>
      <c r="GJP154" s="205"/>
      <c r="GJQ154" s="205"/>
      <c r="GJR154" s="205"/>
      <c r="GJS154" s="205"/>
      <c r="GJT154" s="205"/>
      <c r="GJU154" s="205"/>
      <c r="GJV154" s="205"/>
      <c r="GJW154" s="205"/>
      <c r="GJX154" s="205"/>
      <c r="GJY154" s="205"/>
      <c r="GJZ154" s="205"/>
      <c r="GKA154" s="205"/>
      <c r="GKB154" s="205"/>
      <c r="GKC154" s="205"/>
      <c r="GKD154" s="205"/>
      <c r="GKE154" s="205"/>
      <c r="GKF154" s="205"/>
      <c r="GKG154" s="205"/>
      <c r="GKH154" s="205"/>
      <c r="GKI154" s="205"/>
      <c r="GKJ154" s="205"/>
      <c r="GKK154" s="205"/>
      <c r="GKL154" s="205"/>
      <c r="GKM154" s="205"/>
      <c r="GKN154" s="205"/>
      <c r="GKO154" s="205"/>
      <c r="GKP154" s="205"/>
      <c r="GKQ154" s="205"/>
      <c r="GKR154" s="205"/>
      <c r="GKS154" s="205"/>
      <c r="GKT154" s="205"/>
      <c r="GKU154" s="205"/>
      <c r="GKV154" s="205"/>
      <c r="GKW154" s="205"/>
      <c r="GKX154" s="205"/>
      <c r="GKY154" s="205"/>
      <c r="GKZ154" s="205"/>
      <c r="GLA154" s="205"/>
      <c r="GLB154" s="205"/>
      <c r="GLC154" s="205"/>
      <c r="GLD154" s="205"/>
      <c r="GLE154" s="205"/>
      <c r="GLF154" s="205"/>
      <c r="GLG154" s="205"/>
      <c r="GLH154" s="205"/>
      <c r="GLI154" s="205"/>
      <c r="GLJ154" s="205"/>
      <c r="GLK154" s="205"/>
      <c r="GLL154" s="205"/>
      <c r="GLM154" s="205"/>
      <c r="GLN154" s="205"/>
      <c r="GLO154" s="205"/>
      <c r="GLP154" s="205"/>
      <c r="GLQ154" s="205"/>
      <c r="GLR154" s="205"/>
      <c r="GLS154" s="205"/>
      <c r="GLT154" s="205"/>
      <c r="GLU154" s="205"/>
      <c r="GLV154" s="205"/>
      <c r="GLW154" s="205"/>
      <c r="GLX154" s="205"/>
      <c r="GLY154" s="205"/>
      <c r="GLZ154" s="205"/>
      <c r="GMA154" s="205"/>
      <c r="GMB154" s="205"/>
      <c r="GMC154" s="205"/>
      <c r="GMD154" s="205"/>
      <c r="GME154" s="205"/>
      <c r="GMF154" s="205"/>
      <c r="GMG154" s="205"/>
      <c r="GMH154" s="205"/>
      <c r="GMI154" s="205"/>
      <c r="GMJ154" s="205"/>
      <c r="GMK154" s="205"/>
      <c r="GML154" s="205"/>
      <c r="GMM154" s="205"/>
      <c r="GMN154" s="205"/>
      <c r="GMO154" s="205"/>
      <c r="GMP154" s="205"/>
      <c r="GMQ154" s="205"/>
      <c r="GMR154" s="205"/>
      <c r="GMS154" s="205"/>
      <c r="GMT154" s="205"/>
      <c r="GMU154" s="205"/>
      <c r="GMV154" s="205"/>
      <c r="GMW154" s="205"/>
      <c r="GMX154" s="205"/>
      <c r="GMY154" s="205"/>
      <c r="GMZ154" s="205"/>
      <c r="GNA154" s="205"/>
      <c r="GNB154" s="205"/>
      <c r="GNC154" s="205"/>
      <c r="GND154" s="205"/>
      <c r="GNE154" s="205"/>
      <c r="GNF154" s="205"/>
      <c r="GNG154" s="205"/>
      <c r="GNH154" s="205"/>
      <c r="GNI154" s="205"/>
      <c r="GNJ154" s="205"/>
      <c r="GNK154" s="205"/>
      <c r="GNL154" s="205"/>
      <c r="GNM154" s="205"/>
      <c r="GNN154" s="205"/>
      <c r="GNO154" s="205"/>
      <c r="GNP154" s="205"/>
      <c r="GNQ154" s="205"/>
      <c r="GNR154" s="205"/>
      <c r="GNS154" s="205"/>
      <c r="GNT154" s="205"/>
      <c r="GNU154" s="205"/>
      <c r="GNV154" s="205"/>
      <c r="GNW154" s="205"/>
      <c r="GNX154" s="205"/>
      <c r="GNY154" s="205"/>
      <c r="GNZ154" s="205"/>
      <c r="GOA154" s="205"/>
      <c r="GOH154" s="205"/>
      <c r="GOI154" s="205"/>
      <c r="GOJ154" s="205"/>
      <c r="GOK154" s="205"/>
      <c r="GOL154" s="205"/>
      <c r="GOM154" s="205"/>
      <c r="GON154" s="205"/>
      <c r="GOO154" s="205"/>
      <c r="GOP154" s="205"/>
      <c r="GOQ154" s="205"/>
      <c r="GOR154" s="205"/>
      <c r="GOS154" s="205"/>
      <c r="GOT154" s="205"/>
      <c r="GOU154" s="205"/>
      <c r="GOV154" s="205"/>
      <c r="GOW154" s="205"/>
      <c r="GOX154" s="205"/>
      <c r="GOY154" s="205"/>
      <c r="GOZ154" s="205"/>
      <c r="GPA154" s="205"/>
      <c r="GPB154" s="205"/>
      <c r="GPC154" s="205"/>
      <c r="GPD154" s="205"/>
      <c r="GPE154" s="205"/>
      <c r="GPF154" s="205"/>
      <c r="GPG154" s="205"/>
      <c r="GPH154" s="205"/>
      <c r="GPI154" s="205"/>
      <c r="GPJ154" s="205"/>
      <c r="GPK154" s="205"/>
      <c r="GPL154" s="205"/>
      <c r="GPM154" s="205"/>
      <c r="GPN154" s="205"/>
      <c r="GPO154" s="205"/>
      <c r="GPP154" s="205"/>
      <c r="GPQ154" s="205"/>
      <c r="GPR154" s="205"/>
      <c r="GPS154" s="205"/>
      <c r="GPT154" s="205"/>
      <c r="GPU154" s="205"/>
      <c r="GPV154" s="205"/>
      <c r="GPW154" s="205"/>
      <c r="GPX154" s="205"/>
      <c r="GPY154" s="205"/>
      <c r="GPZ154" s="205"/>
      <c r="GQA154" s="205"/>
      <c r="GQB154" s="205"/>
      <c r="GQC154" s="205"/>
      <c r="GQD154" s="205"/>
      <c r="GQE154" s="205"/>
      <c r="GQF154" s="205"/>
      <c r="GQG154" s="205"/>
      <c r="GQH154" s="205"/>
      <c r="GQI154" s="205"/>
      <c r="GQJ154" s="205"/>
      <c r="GQK154" s="205"/>
      <c r="GQL154" s="205"/>
      <c r="GQM154" s="205"/>
      <c r="GQN154" s="205"/>
      <c r="GQO154" s="205"/>
      <c r="GQP154" s="205"/>
      <c r="GQQ154" s="205"/>
      <c r="GQR154" s="205"/>
      <c r="GQS154" s="205"/>
      <c r="GQT154" s="205"/>
      <c r="GQU154" s="205"/>
      <c r="GQV154" s="205"/>
      <c r="GQW154" s="205"/>
      <c r="GQX154" s="205"/>
      <c r="GQY154" s="205"/>
      <c r="GQZ154" s="205"/>
      <c r="GRA154" s="205"/>
      <c r="GRB154" s="205"/>
      <c r="GRC154" s="205"/>
      <c r="GRD154" s="205"/>
      <c r="GRE154" s="205"/>
      <c r="GRF154" s="205"/>
      <c r="GRG154" s="205"/>
      <c r="GRH154" s="205"/>
      <c r="GRI154" s="205"/>
      <c r="GRJ154" s="205"/>
      <c r="GRK154" s="205"/>
      <c r="GRL154" s="205"/>
      <c r="GRM154" s="205"/>
      <c r="GRN154" s="205"/>
      <c r="GRO154" s="205"/>
      <c r="GRP154" s="205"/>
      <c r="GRQ154" s="205"/>
      <c r="GRR154" s="205"/>
      <c r="GRS154" s="205"/>
      <c r="GRT154" s="205"/>
      <c r="GRU154" s="205"/>
      <c r="GRV154" s="205"/>
      <c r="GRW154" s="205"/>
      <c r="GRX154" s="205"/>
      <c r="GRY154" s="205"/>
      <c r="GRZ154" s="205"/>
      <c r="GSA154" s="205"/>
      <c r="GSB154" s="205"/>
      <c r="GSC154" s="205"/>
      <c r="GSD154" s="205"/>
      <c r="GSE154" s="205"/>
      <c r="GSF154" s="205"/>
      <c r="GSG154" s="205"/>
      <c r="GSH154" s="205"/>
      <c r="GSI154" s="205"/>
      <c r="GSJ154" s="205"/>
      <c r="GSK154" s="205"/>
      <c r="GSL154" s="205"/>
      <c r="GSM154" s="205"/>
      <c r="GSN154" s="205"/>
      <c r="GSO154" s="205"/>
      <c r="GSP154" s="205"/>
      <c r="GSQ154" s="205"/>
      <c r="GSR154" s="205"/>
      <c r="GSS154" s="205"/>
      <c r="GST154" s="205"/>
      <c r="GSU154" s="205"/>
      <c r="GSV154" s="205"/>
      <c r="GSW154" s="205"/>
      <c r="GSX154" s="205"/>
      <c r="GSY154" s="205"/>
      <c r="GSZ154" s="205"/>
      <c r="GTA154" s="205"/>
      <c r="GTB154" s="205"/>
      <c r="GTC154" s="205"/>
      <c r="GTD154" s="205"/>
      <c r="GTE154" s="205"/>
      <c r="GTF154" s="205"/>
      <c r="GTG154" s="205"/>
      <c r="GTH154" s="205"/>
      <c r="GTI154" s="205"/>
      <c r="GTJ154" s="205"/>
      <c r="GTK154" s="205"/>
      <c r="GTL154" s="205"/>
      <c r="GTM154" s="205"/>
      <c r="GTN154" s="205"/>
      <c r="GTO154" s="205"/>
      <c r="GTP154" s="205"/>
      <c r="GTQ154" s="205"/>
      <c r="GTR154" s="205"/>
      <c r="GTS154" s="205"/>
      <c r="GTT154" s="205"/>
      <c r="GTU154" s="205"/>
      <c r="GTV154" s="205"/>
      <c r="GTW154" s="205"/>
      <c r="GTX154" s="205"/>
      <c r="GTY154" s="205"/>
      <c r="GTZ154" s="205"/>
      <c r="GUA154" s="205"/>
      <c r="GUB154" s="205"/>
      <c r="GUC154" s="205"/>
      <c r="GUD154" s="205"/>
      <c r="GUE154" s="205"/>
      <c r="GUF154" s="205"/>
      <c r="GUG154" s="205"/>
      <c r="GUH154" s="205"/>
      <c r="GUI154" s="205"/>
      <c r="GUJ154" s="205"/>
      <c r="GUK154" s="205"/>
      <c r="GUL154" s="205"/>
      <c r="GUM154" s="205"/>
      <c r="GUN154" s="205"/>
      <c r="GUO154" s="205"/>
      <c r="GUP154" s="205"/>
      <c r="GUQ154" s="205"/>
      <c r="GUR154" s="205"/>
      <c r="GUS154" s="205"/>
      <c r="GUT154" s="205"/>
      <c r="GUU154" s="205"/>
      <c r="GUV154" s="205"/>
      <c r="GUW154" s="205"/>
      <c r="GUX154" s="205"/>
      <c r="GUY154" s="205"/>
      <c r="GUZ154" s="205"/>
      <c r="GVA154" s="205"/>
      <c r="GVB154" s="205"/>
      <c r="GVC154" s="205"/>
      <c r="GVD154" s="205"/>
      <c r="GVE154" s="205"/>
      <c r="GVF154" s="205"/>
      <c r="GVG154" s="205"/>
      <c r="GVH154" s="205"/>
      <c r="GVI154" s="205"/>
      <c r="GVJ154" s="205"/>
      <c r="GVK154" s="205"/>
      <c r="GVL154" s="205"/>
      <c r="GVM154" s="205"/>
      <c r="GVN154" s="205"/>
      <c r="GVO154" s="205"/>
      <c r="GVP154" s="205"/>
      <c r="GVQ154" s="205"/>
      <c r="GVR154" s="205"/>
      <c r="GVS154" s="205"/>
      <c r="GVT154" s="205"/>
      <c r="GVU154" s="205"/>
      <c r="GVV154" s="205"/>
      <c r="GVW154" s="205"/>
      <c r="GVX154" s="205"/>
      <c r="GVY154" s="205"/>
      <c r="GVZ154" s="205"/>
      <c r="GWA154" s="205"/>
      <c r="GWB154" s="205"/>
      <c r="GWC154" s="205"/>
      <c r="GWD154" s="205"/>
      <c r="GWE154" s="205"/>
      <c r="GWF154" s="205"/>
      <c r="GWG154" s="205"/>
      <c r="GWH154" s="205"/>
      <c r="GWI154" s="205"/>
      <c r="GWJ154" s="205"/>
      <c r="GWK154" s="205"/>
      <c r="GWL154" s="205"/>
      <c r="GWM154" s="205"/>
      <c r="GWN154" s="205"/>
      <c r="GWO154" s="205"/>
      <c r="GWP154" s="205"/>
      <c r="GWQ154" s="205"/>
      <c r="GWR154" s="205"/>
      <c r="GWS154" s="205"/>
      <c r="GWT154" s="205"/>
      <c r="GWU154" s="205"/>
      <c r="GWV154" s="205"/>
      <c r="GWW154" s="205"/>
      <c r="GWX154" s="205"/>
      <c r="GWY154" s="205"/>
      <c r="GWZ154" s="205"/>
      <c r="GXA154" s="205"/>
      <c r="GXB154" s="205"/>
      <c r="GXC154" s="205"/>
      <c r="GXD154" s="205"/>
      <c r="GXE154" s="205"/>
      <c r="GXF154" s="205"/>
      <c r="GXG154" s="205"/>
      <c r="GXH154" s="205"/>
      <c r="GXI154" s="205"/>
      <c r="GXJ154" s="205"/>
      <c r="GXK154" s="205"/>
      <c r="GXL154" s="205"/>
      <c r="GXM154" s="205"/>
      <c r="GXN154" s="205"/>
      <c r="GXO154" s="205"/>
      <c r="GXP154" s="205"/>
      <c r="GXQ154" s="205"/>
      <c r="GXR154" s="205"/>
      <c r="GXS154" s="205"/>
      <c r="GXT154" s="205"/>
      <c r="GXU154" s="205"/>
      <c r="GXV154" s="205"/>
      <c r="GXW154" s="205"/>
      <c r="GYD154" s="205"/>
      <c r="GYE154" s="205"/>
      <c r="GYF154" s="205"/>
      <c r="GYG154" s="205"/>
      <c r="GYH154" s="205"/>
      <c r="GYI154" s="205"/>
      <c r="GYJ154" s="205"/>
      <c r="GYK154" s="205"/>
      <c r="GYL154" s="205"/>
      <c r="GYM154" s="205"/>
      <c r="GYN154" s="205"/>
      <c r="GYO154" s="205"/>
      <c r="GYP154" s="205"/>
      <c r="GYQ154" s="205"/>
      <c r="GYR154" s="205"/>
      <c r="GYS154" s="205"/>
      <c r="GYT154" s="205"/>
      <c r="GYU154" s="205"/>
      <c r="GYV154" s="205"/>
      <c r="GYW154" s="205"/>
      <c r="GYX154" s="205"/>
      <c r="GYY154" s="205"/>
      <c r="GYZ154" s="205"/>
      <c r="GZA154" s="205"/>
      <c r="GZB154" s="205"/>
      <c r="GZC154" s="205"/>
      <c r="GZD154" s="205"/>
      <c r="GZE154" s="205"/>
      <c r="GZF154" s="205"/>
      <c r="GZG154" s="205"/>
      <c r="GZH154" s="205"/>
      <c r="GZI154" s="205"/>
      <c r="GZJ154" s="205"/>
      <c r="GZK154" s="205"/>
      <c r="GZL154" s="205"/>
      <c r="GZM154" s="205"/>
      <c r="GZN154" s="205"/>
      <c r="GZO154" s="205"/>
      <c r="GZP154" s="205"/>
      <c r="GZQ154" s="205"/>
      <c r="GZR154" s="205"/>
      <c r="GZS154" s="205"/>
      <c r="GZT154" s="205"/>
      <c r="GZU154" s="205"/>
      <c r="GZV154" s="205"/>
      <c r="GZW154" s="205"/>
      <c r="GZX154" s="205"/>
      <c r="GZY154" s="205"/>
      <c r="GZZ154" s="205"/>
      <c r="HAA154" s="205"/>
      <c r="HAB154" s="205"/>
      <c r="HAC154" s="205"/>
      <c r="HAD154" s="205"/>
      <c r="HAE154" s="205"/>
      <c r="HAF154" s="205"/>
      <c r="HAG154" s="205"/>
      <c r="HAH154" s="205"/>
      <c r="HAI154" s="205"/>
      <c r="HAJ154" s="205"/>
      <c r="HAK154" s="205"/>
      <c r="HAL154" s="205"/>
      <c r="HAM154" s="205"/>
      <c r="HAN154" s="205"/>
      <c r="HAO154" s="205"/>
      <c r="HAP154" s="205"/>
      <c r="HAQ154" s="205"/>
      <c r="HAR154" s="205"/>
      <c r="HAS154" s="205"/>
      <c r="HAT154" s="205"/>
      <c r="HAU154" s="205"/>
      <c r="HAV154" s="205"/>
      <c r="HAW154" s="205"/>
      <c r="HAX154" s="205"/>
      <c r="HAY154" s="205"/>
      <c r="HAZ154" s="205"/>
      <c r="HBA154" s="205"/>
      <c r="HBB154" s="205"/>
      <c r="HBC154" s="205"/>
      <c r="HBD154" s="205"/>
      <c r="HBE154" s="205"/>
      <c r="HBF154" s="205"/>
      <c r="HBG154" s="205"/>
      <c r="HBH154" s="205"/>
      <c r="HBI154" s="205"/>
      <c r="HBJ154" s="205"/>
      <c r="HBK154" s="205"/>
      <c r="HBL154" s="205"/>
      <c r="HBM154" s="205"/>
      <c r="HBN154" s="205"/>
      <c r="HBO154" s="205"/>
      <c r="HBP154" s="205"/>
      <c r="HBQ154" s="205"/>
      <c r="HBR154" s="205"/>
      <c r="HBS154" s="205"/>
      <c r="HBT154" s="205"/>
      <c r="HBU154" s="205"/>
      <c r="HBV154" s="205"/>
      <c r="HBW154" s="205"/>
      <c r="HBX154" s="205"/>
      <c r="HBY154" s="205"/>
      <c r="HBZ154" s="205"/>
      <c r="HCA154" s="205"/>
      <c r="HCB154" s="205"/>
      <c r="HCC154" s="205"/>
      <c r="HCD154" s="205"/>
      <c r="HCE154" s="205"/>
      <c r="HCF154" s="205"/>
      <c r="HCG154" s="205"/>
      <c r="HCH154" s="205"/>
      <c r="HCI154" s="205"/>
      <c r="HCJ154" s="205"/>
      <c r="HCK154" s="205"/>
      <c r="HCL154" s="205"/>
      <c r="HCM154" s="205"/>
      <c r="HCN154" s="205"/>
      <c r="HCO154" s="205"/>
      <c r="HCP154" s="205"/>
      <c r="HCQ154" s="205"/>
      <c r="HCR154" s="205"/>
      <c r="HCS154" s="205"/>
      <c r="HCT154" s="205"/>
      <c r="HCU154" s="205"/>
      <c r="HCV154" s="205"/>
      <c r="HCW154" s="205"/>
      <c r="HCX154" s="205"/>
      <c r="HCY154" s="205"/>
      <c r="HCZ154" s="205"/>
      <c r="HDA154" s="205"/>
      <c r="HDB154" s="205"/>
      <c r="HDC154" s="205"/>
      <c r="HDD154" s="205"/>
      <c r="HDE154" s="205"/>
      <c r="HDF154" s="205"/>
      <c r="HDG154" s="205"/>
      <c r="HDH154" s="205"/>
      <c r="HDI154" s="205"/>
      <c r="HDJ154" s="205"/>
      <c r="HDK154" s="205"/>
      <c r="HDL154" s="205"/>
      <c r="HDM154" s="205"/>
      <c r="HDN154" s="205"/>
      <c r="HDO154" s="205"/>
      <c r="HDP154" s="205"/>
      <c r="HDQ154" s="205"/>
      <c r="HDR154" s="205"/>
      <c r="HDS154" s="205"/>
      <c r="HDT154" s="205"/>
      <c r="HDU154" s="205"/>
      <c r="HDV154" s="205"/>
      <c r="HDW154" s="205"/>
      <c r="HDX154" s="205"/>
      <c r="HDY154" s="205"/>
      <c r="HDZ154" s="205"/>
      <c r="HEA154" s="205"/>
      <c r="HEB154" s="205"/>
      <c r="HEC154" s="205"/>
      <c r="HED154" s="205"/>
      <c r="HEE154" s="205"/>
      <c r="HEF154" s="205"/>
      <c r="HEG154" s="205"/>
      <c r="HEH154" s="205"/>
      <c r="HEI154" s="205"/>
      <c r="HEJ154" s="205"/>
      <c r="HEK154" s="205"/>
      <c r="HEL154" s="205"/>
      <c r="HEM154" s="205"/>
      <c r="HEN154" s="205"/>
      <c r="HEO154" s="205"/>
      <c r="HEP154" s="205"/>
      <c r="HEQ154" s="205"/>
      <c r="HER154" s="205"/>
      <c r="HES154" s="205"/>
      <c r="HET154" s="205"/>
      <c r="HEU154" s="205"/>
      <c r="HEV154" s="205"/>
      <c r="HEW154" s="205"/>
      <c r="HEX154" s="205"/>
      <c r="HEY154" s="205"/>
      <c r="HEZ154" s="205"/>
      <c r="HFA154" s="205"/>
      <c r="HFB154" s="205"/>
      <c r="HFC154" s="205"/>
      <c r="HFD154" s="205"/>
      <c r="HFE154" s="205"/>
      <c r="HFF154" s="205"/>
      <c r="HFG154" s="205"/>
      <c r="HFH154" s="205"/>
      <c r="HFI154" s="205"/>
      <c r="HFJ154" s="205"/>
      <c r="HFK154" s="205"/>
      <c r="HFL154" s="205"/>
      <c r="HFM154" s="205"/>
      <c r="HFN154" s="205"/>
      <c r="HFO154" s="205"/>
      <c r="HFP154" s="205"/>
      <c r="HFQ154" s="205"/>
      <c r="HFR154" s="205"/>
      <c r="HFS154" s="205"/>
      <c r="HFT154" s="205"/>
      <c r="HFU154" s="205"/>
      <c r="HFV154" s="205"/>
      <c r="HFW154" s="205"/>
      <c r="HFX154" s="205"/>
      <c r="HFY154" s="205"/>
      <c r="HFZ154" s="205"/>
      <c r="HGA154" s="205"/>
      <c r="HGB154" s="205"/>
      <c r="HGC154" s="205"/>
      <c r="HGD154" s="205"/>
      <c r="HGE154" s="205"/>
      <c r="HGF154" s="205"/>
      <c r="HGG154" s="205"/>
      <c r="HGH154" s="205"/>
      <c r="HGI154" s="205"/>
      <c r="HGJ154" s="205"/>
      <c r="HGK154" s="205"/>
      <c r="HGL154" s="205"/>
      <c r="HGM154" s="205"/>
      <c r="HGN154" s="205"/>
      <c r="HGO154" s="205"/>
      <c r="HGP154" s="205"/>
      <c r="HGQ154" s="205"/>
      <c r="HGR154" s="205"/>
      <c r="HGS154" s="205"/>
      <c r="HGT154" s="205"/>
      <c r="HGU154" s="205"/>
      <c r="HGV154" s="205"/>
      <c r="HGW154" s="205"/>
      <c r="HGX154" s="205"/>
      <c r="HGY154" s="205"/>
      <c r="HGZ154" s="205"/>
      <c r="HHA154" s="205"/>
      <c r="HHB154" s="205"/>
      <c r="HHC154" s="205"/>
      <c r="HHD154" s="205"/>
      <c r="HHE154" s="205"/>
      <c r="HHF154" s="205"/>
      <c r="HHG154" s="205"/>
      <c r="HHH154" s="205"/>
      <c r="HHI154" s="205"/>
      <c r="HHJ154" s="205"/>
      <c r="HHK154" s="205"/>
      <c r="HHL154" s="205"/>
      <c r="HHM154" s="205"/>
      <c r="HHN154" s="205"/>
      <c r="HHO154" s="205"/>
      <c r="HHP154" s="205"/>
      <c r="HHQ154" s="205"/>
      <c r="HHR154" s="205"/>
      <c r="HHS154" s="205"/>
      <c r="HHZ154" s="205"/>
      <c r="HIA154" s="205"/>
      <c r="HIB154" s="205"/>
      <c r="HIC154" s="205"/>
      <c r="HID154" s="205"/>
      <c r="HIE154" s="205"/>
      <c r="HIF154" s="205"/>
      <c r="HIG154" s="205"/>
      <c r="HIH154" s="205"/>
      <c r="HII154" s="205"/>
      <c r="HIJ154" s="205"/>
      <c r="HIK154" s="205"/>
      <c r="HIL154" s="205"/>
      <c r="HIM154" s="205"/>
      <c r="HIN154" s="205"/>
      <c r="HIO154" s="205"/>
      <c r="HIP154" s="205"/>
      <c r="HIQ154" s="205"/>
      <c r="HIR154" s="205"/>
      <c r="HIS154" s="205"/>
      <c r="HIT154" s="205"/>
      <c r="HIU154" s="205"/>
      <c r="HIV154" s="205"/>
      <c r="HIW154" s="205"/>
      <c r="HIX154" s="205"/>
      <c r="HIY154" s="205"/>
      <c r="HIZ154" s="205"/>
      <c r="HJA154" s="205"/>
      <c r="HJB154" s="205"/>
      <c r="HJC154" s="205"/>
      <c r="HJD154" s="205"/>
      <c r="HJE154" s="205"/>
      <c r="HJF154" s="205"/>
      <c r="HJG154" s="205"/>
      <c r="HJH154" s="205"/>
      <c r="HJI154" s="205"/>
      <c r="HJJ154" s="205"/>
      <c r="HJK154" s="205"/>
      <c r="HJL154" s="205"/>
      <c r="HJM154" s="205"/>
      <c r="HJN154" s="205"/>
      <c r="HJO154" s="205"/>
      <c r="HJP154" s="205"/>
      <c r="HJQ154" s="205"/>
      <c r="HJR154" s="205"/>
      <c r="HJS154" s="205"/>
      <c r="HJT154" s="205"/>
      <c r="HJU154" s="205"/>
      <c r="HJV154" s="205"/>
      <c r="HJW154" s="205"/>
      <c r="HJX154" s="205"/>
      <c r="HJY154" s="205"/>
      <c r="HJZ154" s="205"/>
      <c r="HKA154" s="205"/>
      <c r="HKB154" s="205"/>
      <c r="HKC154" s="205"/>
      <c r="HKD154" s="205"/>
      <c r="HKE154" s="205"/>
      <c r="HKF154" s="205"/>
      <c r="HKG154" s="205"/>
      <c r="HKH154" s="205"/>
      <c r="HKI154" s="205"/>
      <c r="HKJ154" s="205"/>
      <c r="HKK154" s="205"/>
      <c r="HKL154" s="205"/>
      <c r="HKM154" s="205"/>
      <c r="HKN154" s="205"/>
      <c r="HKO154" s="205"/>
      <c r="HKP154" s="205"/>
      <c r="HKQ154" s="205"/>
      <c r="HKR154" s="205"/>
      <c r="HKS154" s="205"/>
      <c r="HKT154" s="205"/>
      <c r="HKU154" s="205"/>
      <c r="HKV154" s="205"/>
      <c r="HKW154" s="205"/>
      <c r="HKX154" s="205"/>
      <c r="HKY154" s="205"/>
      <c r="HKZ154" s="205"/>
      <c r="HLA154" s="205"/>
      <c r="HLB154" s="205"/>
      <c r="HLC154" s="205"/>
      <c r="HLD154" s="205"/>
      <c r="HLE154" s="205"/>
      <c r="HLF154" s="205"/>
      <c r="HLG154" s="205"/>
      <c r="HLH154" s="205"/>
      <c r="HLI154" s="205"/>
      <c r="HLJ154" s="205"/>
      <c r="HLK154" s="205"/>
      <c r="HLL154" s="205"/>
      <c r="HLM154" s="205"/>
      <c r="HLN154" s="205"/>
      <c r="HLO154" s="205"/>
      <c r="HLP154" s="205"/>
      <c r="HLQ154" s="205"/>
      <c r="HLR154" s="205"/>
      <c r="HLS154" s="205"/>
      <c r="HLT154" s="205"/>
      <c r="HLU154" s="205"/>
      <c r="HLV154" s="205"/>
      <c r="HLW154" s="205"/>
      <c r="HLX154" s="205"/>
      <c r="HLY154" s="205"/>
      <c r="HLZ154" s="205"/>
      <c r="HMA154" s="205"/>
      <c r="HMB154" s="205"/>
      <c r="HMC154" s="205"/>
      <c r="HMD154" s="205"/>
      <c r="HME154" s="205"/>
      <c r="HMF154" s="205"/>
      <c r="HMG154" s="205"/>
      <c r="HMH154" s="205"/>
      <c r="HMI154" s="205"/>
      <c r="HMJ154" s="205"/>
      <c r="HMK154" s="205"/>
      <c r="HML154" s="205"/>
      <c r="HMM154" s="205"/>
      <c r="HMN154" s="205"/>
      <c r="HMO154" s="205"/>
      <c r="HMP154" s="205"/>
      <c r="HMQ154" s="205"/>
      <c r="HMR154" s="205"/>
      <c r="HMS154" s="205"/>
      <c r="HMT154" s="205"/>
      <c r="HMU154" s="205"/>
      <c r="HMV154" s="205"/>
      <c r="HMW154" s="205"/>
      <c r="HMX154" s="205"/>
      <c r="HMY154" s="205"/>
      <c r="HMZ154" s="205"/>
      <c r="HNA154" s="205"/>
      <c r="HNB154" s="205"/>
      <c r="HNC154" s="205"/>
      <c r="HND154" s="205"/>
      <c r="HNE154" s="205"/>
      <c r="HNF154" s="205"/>
      <c r="HNG154" s="205"/>
      <c r="HNH154" s="205"/>
      <c r="HNI154" s="205"/>
      <c r="HNJ154" s="205"/>
      <c r="HNK154" s="205"/>
      <c r="HNL154" s="205"/>
      <c r="HNM154" s="205"/>
      <c r="HNN154" s="205"/>
      <c r="HNO154" s="205"/>
      <c r="HNP154" s="205"/>
      <c r="HNQ154" s="205"/>
      <c r="HNR154" s="205"/>
      <c r="HNS154" s="205"/>
      <c r="HNT154" s="205"/>
      <c r="HNU154" s="205"/>
      <c r="HNV154" s="205"/>
      <c r="HNW154" s="205"/>
      <c r="HNX154" s="205"/>
      <c r="HNY154" s="205"/>
      <c r="HNZ154" s="205"/>
      <c r="HOA154" s="205"/>
      <c r="HOB154" s="205"/>
      <c r="HOC154" s="205"/>
      <c r="HOD154" s="205"/>
      <c r="HOE154" s="205"/>
      <c r="HOF154" s="205"/>
      <c r="HOG154" s="205"/>
      <c r="HOH154" s="205"/>
      <c r="HOI154" s="205"/>
      <c r="HOJ154" s="205"/>
      <c r="HOK154" s="205"/>
      <c r="HOL154" s="205"/>
      <c r="HOM154" s="205"/>
      <c r="HON154" s="205"/>
      <c r="HOO154" s="205"/>
      <c r="HOP154" s="205"/>
      <c r="HOQ154" s="205"/>
      <c r="HOR154" s="205"/>
      <c r="HOS154" s="205"/>
      <c r="HOT154" s="205"/>
      <c r="HOU154" s="205"/>
      <c r="HOV154" s="205"/>
      <c r="HOW154" s="205"/>
      <c r="HOX154" s="205"/>
      <c r="HOY154" s="205"/>
      <c r="HOZ154" s="205"/>
      <c r="HPA154" s="205"/>
      <c r="HPB154" s="205"/>
      <c r="HPC154" s="205"/>
      <c r="HPD154" s="205"/>
      <c r="HPE154" s="205"/>
      <c r="HPF154" s="205"/>
      <c r="HPG154" s="205"/>
      <c r="HPH154" s="205"/>
      <c r="HPI154" s="205"/>
      <c r="HPJ154" s="205"/>
      <c r="HPK154" s="205"/>
      <c r="HPL154" s="205"/>
      <c r="HPM154" s="205"/>
      <c r="HPN154" s="205"/>
      <c r="HPO154" s="205"/>
      <c r="HPP154" s="205"/>
      <c r="HPQ154" s="205"/>
      <c r="HPR154" s="205"/>
      <c r="HPS154" s="205"/>
      <c r="HPT154" s="205"/>
      <c r="HPU154" s="205"/>
      <c r="HPV154" s="205"/>
      <c r="HPW154" s="205"/>
      <c r="HPX154" s="205"/>
      <c r="HPY154" s="205"/>
      <c r="HPZ154" s="205"/>
      <c r="HQA154" s="205"/>
      <c r="HQB154" s="205"/>
      <c r="HQC154" s="205"/>
      <c r="HQD154" s="205"/>
      <c r="HQE154" s="205"/>
      <c r="HQF154" s="205"/>
      <c r="HQG154" s="205"/>
      <c r="HQH154" s="205"/>
      <c r="HQI154" s="205"/>
      <c r="HQJ154" s="205"/>
      <c r="HQK154" s="205"/>
      <c r="HQL154" s="205"/>
      <c r="HQM154" s="205"/>
      <c r="HQN154" s="205"/>
      <c r="HQO154" s="205"/>
      <c r="HQP154" s="205"/>
      <c r="HQQ154" s="205"/>
      <c r="HQR154" s="205"/>
      <c r="HQS154" s="205"/>
      <c r="HQT154" s="205"/>
      <c r="HQU154" s="205"/>
      <c r="HQV154" s="205"/>
      <c r="HQW154" s="205"/>
      <c r="HQX154" s="205"/>
      <c r="HQY154" s="205"/>
      <c r="HQZ154" s="205"/>
      <c r="HRA154" s="205"/>
      <c r="HRB154" s="205"/>
      <c r="HRC154" s="205"/>
      <c r="HRD154" s="205"/>
      <c r="HRE154" s="205"/>
      <c r="HRF154" s="205"/>
      <c r="HRG154" s="205"/>
      <c r="HRH154" s="205"/>
      <c r="HRI154" s="205"/>
      <c r="HRJ154" s="205"/>
      <c r="HRK154" s="205"/>
      <c r="HRL154" s="205"/>
      <c r="HRM154" s="205"/>
      <c r="HRN154" s="205"/>
      <c r="HRO154" s="205"/>
      <c r="HRV154" s="205"/>
      <c r="HRW154" s="205"/>
      <c r="HRX154" s="205"/>
      <c r="HRY154" s="205"/>
      <c r="HRZ154" s="205"/>
      <c r="HSA154" s="205"/>
      <c r="HSB154" s="205"/>
      <c r="HSC154" s="205"/>
      <c r="HSD154" s="205"/>
      <c r="HSE154" s="205"/>
      <c r="HSF154" s="205"/>
      <c r="HSG154" s="205"/>
      <c r="HSH154" s="205"/>
      <c r="HSI154" s="205"/>
      <c r="HSJ154" s="205"/>
      <c r="HSK154" s="205"/>
      <c r="HSL154" s="205"/>
      <c r="HSM154" s="205"/>
      <c r="HSN154" s="205"/>
      <c r="HSO154" s="205"/>
      <c r="HSP154" s="205"/>
      <c r="HSQ154" s="205"/>
      <c r="HSR154" s="205"/>
      <c r="HSS154" s="205"/>
      <c r="HST154" s="205"/>
      <c r="HSU154" s="205"/>
      <c r="HSV154" s="205"/>
      <c r="HSW154" s="205"/>
      <c r="HSX154" s="205"/>
      <c r="HSY154" s="205"/>
      <c r="HSZ154" s="205"/>
      <c r="HTA154" s="205"/>
      <c r="HTB154" s="205"/>
      <c r="HTC154" s="205"/>
      <c r="HTD154" s="205"/>
      <c r="HTE154" s="205"/>
      <c r="HTF154" s="205"/>
      <c r="HTG154" s="205"/>
      <c r="HTH154" s="205"/>
      <c r="HTI154" s="205"/>
      <c r="HTJ154" s="205"/>
      <c r="HTK154" s="205"/>
      <c r="HTL154" s="205"/>
      <c r="HTM154" s="205"/>
      <c r="HTN154" s="205"/>
      <c r="HTO154" s="205"/>
      <c r="HTP154" s="205"/>
      <c r="HTQ154" s="205"/>
      <c r="HTR154" s="205"/>
      <c r="HTS154" s="205"/>
      <c r="HTT154" s="205"/>
      <c r="HTU154" s="205"/>
      <c r="HTV154" s="205"/>
      <c r="HTW154" s="205"/>
      <c r="HTX154" s="205"/>
      <c r="HTY154" s="205"/>
      <c r="HTZ154" s="205"/>
      <c r="HUA154" s="205"/>
      <c r="HUB154" s="205"/>
      <c r="HUC154" s="205"/>
      <c r="HUD154" s="205"/>
      <c r="HUE154" s="205"/>
      <c r="HUF154" s="205"/>
      <c r="HUG154" s="205"/>
      <c r="HUH154" s="205"/>
      <c r="HUI154" s="205"/>
      <c r="HUJ154" s="205"/>
      <c r="HUK154" s="205"/>
      <c r="HUL154" s="205"/>
      <c r="HUM154" s="205"/>
      <c r="HUN154" s="205"/>
      <c r="HUO154" s="205"/>
      <c r="HUP154" s="205"/>
      <c r="HUQ154" s="205"/>
      <c r="HUR154" s="205"/>
      <c r="HUS154" s="205"/>
      <c r="HUT154" s="205"/>
      <c r="HUU154" s="205"/>
      <c r="HUV154" s="205"/>
      <c r="HUW154" s="205"/>
      <c r="HUX154" s="205"/>
      <c r="HUY154" s="205"/>
      <c r="HUZ154" s="205"/>
      <c r="HVA154" s="205"/>
      <c r="HVB154" s="205"/>
      <c r="HVC154" s="205"/>
      <c r="HVD154" s="205"/>
      <c r="HVE154" s="205"/>
      <c r="HVF154" s="205"/>
      <c r="HVG154" s="205"/>
      <c r="HVH154" s="205"/>
      <c r="HVI154" s="205"/>
      <c r="HVJ154" s="205"/>
      <c r="HVK154" s="205"/>
      <c r="HVL154" s="205"/>
      <c r="HVM154" s="205"/>
      <c r="HVN154" s="205"/>
      <c r="HVO154" s="205"/>
      <c r="HVP154" s="205"/>
      <c r="HVQ154" s="205"/>
      <c r="HVR154" s="205"/>
      <c r="HVS154" s="205"/>
      <c r="HVT154" s="205"/>
      <c r="HVU154" s="205"/>
      <c r="HVV154" s="205"/>
      <c r="HVW154" s="205"/>
      <c r="HVX154" s="205"/>
      <c r="HVY154" s="205"/>
      <c r="HVZ154" s="205"/>
      <c r="HWA154" s="205"/>
      <c r="HWB154" s="205"/>
      <c r="HWC154" s="205"/>
      <c r="HWD154" s="205"/>
      <c r="HWE154" s="205"/>
      <c r="HWF154" s="205"/>
      <c r="HWG154" s="205"/>
      <c r="HWH154" s="205"/>
      <c r="HWI154" s="205"/>
      <c r="HWJ154" s="205"/>
      <c r="HWK154" s="205"/>
      <c r="HWL154" s="205"/>
      <c r="HWM154" s="205"/>
      <c r="HWN154" s="205"/>
      <c r="HWO154" s="205"/>
      <c r="HWP154" s="205"/>
      <c r="HWQ154" s="205"/>
      <c r="HWR154" s="205"/>
      <c r="HWS154" s="205"/>
      <c r="HWT154" s="205"/>
      <c r="HWU154" s="205"/>
      <c r="HWV154" s="205"/>
      <c r="HWW154" s="205"/>
      <c r="HWX154" s="205"/>
      <c r="HWY154" s="205"/>
      <c r="HWZ154" s="205"/>
      <c r="HXA154" s="205"/>
      <c r="HXB154" s="205"/>
      <c r="HXC154" s="205"/>
      <c r="HXD154" s="205"/>
      <c r="HXE154" s="205"/>
      <c r="HXF154" s="205"/>
      <c r="HXG154" s="205"/>
      <c r="HXH154" s="205"/>
      <c r="HXI154" s="205"/>
      <c r="HXJ154" s="205"/>
      <c r="HXK154" s="205"/>
      <c r="HXL154" s="205"/>
      <c r="HXM154" s="205"/>
      <c r="HXN154" s="205"/>
      <c r="HXO154" s="205"/>
      <c r="HXP154" s="205"/>
      <c r="HXQ154" s="205"/>
      <c r="HXR154" s="205"/>
      <c r="HXS154" s="205"/>
      <c r="HXT154" s="205"/>
      <c r="HXU154" s="205"/>
      <c r="HXV154" s="205"/>
      <c r="HXW154" s="205"/>
      <c r="HXX154" s="205"/>
      <c r="HXY154" s="205"/>
      <c r="HXZ154" s="205"/>
      <c r="HYA154" s="205"/>
      <c r="HYB154" s="205"/>
      <c r="HYC154" s="205"/>
      <c r="HYD154" s="205"/>
      <c r="HYE154" s="205"/>
      <c r="HYF154" s="205"/>
      <c r="HYG154" s="205"/>
      <c r="HYH154" s="205"/>
      <c r="HYI154" s="205"/>
      <c r="HYJ154" s="205"/>
      <c r="HYK154" s="205"/>
      <c r="HYL154" s="205"/>
      <c r="HYM154" s="205"/>
      <c r="HYN154" s="205"/>
      <c r="HYO154" s="205"/>
      <c r="HYP154" s="205"/>
      <c r="HYQ154" s="205"/>
      <c r="HYR154" s="205"/>
      <c r="HYS154" s="205"/>
      <c r="HYT154" s="205"/>
      <c r="HYU154" s="205"/>
      <c r="HYV154" s="205"/>
      <c r="HYW154" s="205"/>
      <c r="HYX154" s="205"/>
      <c r="HYY154" s="205"/>
      <c r="HYZ154" s="205"/>
      <c r="HZA154" s="205"/>
      <c r="HZB154" s="205"/>
      <c r="HZC154" s="205"/>
      <c r="HZD154" s="205"/>
      <c r="HZE154" s="205"/>
      <c r="HZF154" s="205"/>
      <c r="HZG154" s="205"/>
      <c r="HZH154" s="205"/>
      <c r="HZI154" s="205"/>
      <c r="HZJ154" s="205"/>
      <c r="HZK154" s="205"/>
      <c r="HZL154" s="205"/>
      <c r="HZM154" s="205"/>
      <c r="HZN154" s="205"/>
      <c r="HZO154" s="205"/>
      <c r="HZP154" s="205"/>
      <c r="HZQ154" s="205"/>
      <c r="HZR154" s="205"/>
      <c r="HZS154" s="205"/>
      <c r="HZT154" s="205"/>
      <c r="HZU154" s="205"/>
      <c r="HZV154" s="205"/>
      <c r="HZW154" s="205"/>
      <c r="HZX154" s="205"/>
      <c r="HZY154" s="205"/>
      <c r="HZZ154" s="205"/>
      <c r="IAA154" s="205"/>
      <c r="IAB154" s="205"/>
      <c r="IAC154" s="205"/>
      <c r="IAD154" s="205"/>
      <c r="IAE154" s="205"/>
      <c r="IAF154" s="205"/>
      <c r="IAG154" s="205"/>
      <c r="IAH154" s="205"/>
      <c r="IAI154" s="205"/>
      <c r="IAJ154" s="205"/>
      <c r="IAK154" s="205"/>
      <c r="IAL154" s="205"/>
      <c r="IAM154" s="205"/>
      <c r="IAN154" s="205"/>
      <c r="IAO154" s="205"/>
      <c r="IAP154" s="205"/>
      <c r="IAQ154" s="205"/>
      <c r="IAR154" s="205"/>
      <c r="IAS154" s="205"/>
      <c r="IAT154" s="205"/>
      <c r="IAU154" s="205"/>
      <c r="IAV154" s="205"/>
      <c r="IAW154" s="205"/>
      <c r="IAX154" s="205"/>
      <c r="IAY154" s="205"/>
      <c r="IAZ154" s="205"/>
      <c r="IBA154" s="205"/>
      <c r="IBB154" s="205"/>
      <c r="IBC154" s="205"/>
      <c r="IBD154" s="205"/>
      <c r="IBE154" s="205"/>
      <c r="IBF154" s="205"/>
      <c r="IBG154" s="205"/>
      <c r="IBH154" s="205"/>
      <c r="IBI154" s="205"/>
      <c r="IBJ154" s="205"/>
      <c r="IBK154" s="205"/>
      <c r="IBR154" s="205"/>
      <c r="IBS154" s="205"/>
      <c r="IBT154" s="205"/>
      <c r="IBU154" s="205"/>
      <c r="IBV154" s="205"/>
      <c r="IBW154" s="205"/>
      <c r="IBX154" s="205"/>
      <c r="IBY154" s="205"/>
      <c r="IBZ154" s="205"/>
      <c r="ICA154" s="205"/>
      <c r="ICB154" s="205"/>
      <c r="ICC154" s="205"/>
      <c r="ICD154" s="205"/>
      <c r="ICE154" s="205"/>
      <c r="ICF154" s="205"/>
      <c r="ICG154" s="205"/>
      <c r="ICH154" s="205"/>
      <c r="ICI154" s="205"/>
      <c r="ICJ154" s="205"/>
      <c r="ICK154" s="205"/>
      <c r="ICL154" s="205"/>
      <c r="ICM154" s="205"/>
      <c r="ICN154" s="205"/>
      <c r="ICO154" s="205"/>
      <c r="ICP154" s="205"/>
      <c r="ICQ154" s="205"/>
      <c r="ICR154" s="205"/>
      <c r="ICS154" s="205"/>
      <c r="ICT154" s="205"/>
      <c r="ICU154" s="205"/>
      <c r="ICV154" s="205"/>
      <c r="ICW154" s="205"/>
      <c r="ICX154" s="205"/>
      <c r="ICY154" s="205"/>
      <c r="ICZ154" s="205"/>
      <c r="IDA154" s="205"/>
      <c r="IDB154" s="205"/>
      <c r="IDC154" s="205"/>
      <c r="IDD154" s="205"/>
      <c r="IDE154" s="205"/>
      <c r="IDF154" s="205"/>
      <c r="IDG154" s="205"/>
      <c r="IDH154" s="205"/>
      <c r="IDI154" s="205"/>
      <c r="IDJ154" s="205"/>
      <c r="IDK154" s="205"/>
      <c r="IDL154" s="205"/>
      <c r="IDM154" s="205"/>
      <c r="IDN154" s="205"/>
      <c r="IDO154" s="205"/>
      <c r="IDP154" s="205"/>
      <c r="IDQ154" s="205"/>
      <c r="IDR154" s="205"/>
      <c r="IDS154" s="205"/>
      <c r="IDT154" s="205"/>
      <c r="IDU154" s="205"/>
      <c r="IDV154" s="205"/>
      <c r="IDW154" s="205"/>
      <c r="IDX154" s="205"/>
      <c r="IDY154" s="205"/>
      <c r="IDZ154" s="205"/>
      <c r="IEA154" s="205"/>
      <c r="IEB154" s="205"/>
      <c r="IEC154" s="205"/>
      <c r="IED154" s="205"/>
      <c r="IEE154" s="205"/>
      <c r="IEF154" s="205"/>
      <c r="IEG154" s="205"/>
      <c r="IEH154" s="205"/>
      <c r="IEI154" s="205"/>
      <c r="IEJ154" s="205"/>
      <c r="IEK154" s="205"/>
      <c r="IEL154" s="205"/>
      <c r="IEM154" s="205"/>
      <c r="IEN154" s="205"/>
      <c r="IEO154" s="205"/>
      <c r="IEP154" s="205"/>
      <c r="IEQ154" s="205"/>
      <c r="IER154" s="205"/>
      <c r="IES154" s="205"/>
      <c r="IET154" s="205"/>
      <c r="IEU154" s="205"/>
      <c r="IEV154" s="205"/>
      <c r="IEW154" s="205"/>
      <c r="IEX154" s="205"/>
      <c r="IEY154" s="205"/>
      <c r="IEZ154" s="205"/>
      <c r="IFA154" s="205"/>
      <c r="IFB154" s="205"/>
      <c r="IFC154" s="205"/>
      <c r="IFD154" s="205"/>
      <c r="IFE154" s="205"/>
      <c r="IFF154" s="205"/>
      <c r="IFG154" s="205"/>
      <c r="IFH154" s="205"/>
      <c r="IFI154" s="205"/>
      <c r="IFJ154" s="205"/>
      <c r="IFK154" s="205"/>
      <c r="IFL154" s="205"/>
      <c r="IFM154" s="205"/>
      <c r="IFN154" s="205"/>
      <c r="IFO154" s="205"/>
      <c r="IFP154" s="205"/>
      <c r="IFQ154" s="205"/>
      <c r="IFR154" s="205"/>
      <c r="IFS154" s="205"/>
      <c r="IFT154" s="205"/>
      <c r="IFU154" s="205"/>
      <c r="IFV154" s="205"/>
      <c r="IFW154" s="205"/>
      <c r="IFX154" s="205"/>
      <c r="IFY154" s="205"/>
      <c r="IFZ154" s="205"/>
      <c r="IGA154" s="205"/>
      <c r="IGB154" s="205"/>
      <c r="IGC154" s="205"/>
      <c r="IGD154" s="205"/>
      <c r="IGE154" s="205"/>
      <c r="IGF154" s="205"/>
      <c r="IGG154" s="205"/>
      <c r="IGH154" s="205"/>
      <c r="IGI154" s="205"/>
      <c r="IGJ154" s="205"/>
      <c r="IGK154" s="205"/>
      <c r="IGL154" s="205"/>
      <c r="IGM154" s="205"/>
      <c r="IGN154" s="205"/>
      <c r="IGO154" s="205"/>
      <c r="IGP154" s="205"/>
      <c r="IGQ154" s="205"/>
      <c r="IGR154" s="205"/>
      <c r="IGS154" s="205"/>
      <c r="IGT154" s="205"/>
      <c r="IGU154" s="205"/>
      <c r="IGV154" s="205"/>
      <c r="IGW154" s="205"/>
      <c r="IGX154" s="205"/>
      <c r="IGY154" s="205"/>
      <c r="IGZ154" s="205"/>
      <c r="IHA154" s="205"/>
      <c r="IHB154" s="205"/>
      <c r="IHC154" s="205"/>
      <c r="IHD154" s="205"/>
      <c r="IHE154" s="205"/>
      <c r="IHF154" s="205"/>
      <c r="IHG154" s="205"/>
      <c r="IHH154" s="205"/>
      <c r="IHI154" s="205"/>
      <c r="IHJ154" s="205"/>
      <c r="IHK154" s="205"/>
      <c r="IHL154" s="205"/>
      <c r="IHM154" s="205"/>
      <c r="IHN154" s="205"/>
      <c r="IHO154" s="205"/>
      <c r="IHP154" s="205"/>
      <c r="IHQ154" s="205"/>
      <c r="IHR154" s="205"/>
      <c r="IHS154" s="205"/>
      <c r="IHT154" s="205"/>
      <c r="IHU154" s="205"/>
      <c r="IHV154" s="205"/>
      <c r="IHW154" s="205"/>
      <c r="IHX154" s="205"/>
      <c r="IHY154" s="205"/>
      <c r="IHZ154" s="205"/>
      <c r="IIA154" s="205"/>
      <c r="IIB154" s="205"/>
      <c r="IIC154" s="205"/>
      <c r="IID154" s="205"/>
      <c r="IIE154" s="205"/>
      <c r="IIF154" s="205"/>
      <c r="IIG154" s="205"/>
      <c r="IIH154" s="205"/>
      <c r="III154" s="205"/>
      <c r="IIJ154" s="205"/>
      <c r="IIK154" s="205"/>
      <c r="IIL154" s="205"/>
      <c r="IIM154" s="205"/>
      <c r="IIN154" s="205"/>
      <c r="IIO154" s="205"/>
      <c r="IIP154" s="205"/>
      <c r="IIQ154" s="205"/>
      <c r="IIR154" s="205"/>
      <c r="IIS154" s="205"/>
      <c r="IIT154" s="205"/>
      <c r="IIU154" s="205"/>
      <c r="IIV154" s="205"/>
      <c r="IIW154" s="205"/>
      <c r="IIX154" s="205"/>
      <c r="IIY154" s="205"/>
      <c r="IIZ154" s="205"/>
      <c r="IJA154" s="205"/>
      <c r="IJB154" s="205"/>
      <c r="IJC154" s="205"/>
      <c r="IJD154" s="205"/>
      <c r="IJE154" s="205"/>
      <c r="IJF154" s="205"/>
      <c r="IJG154" s="205"/>
      <c r="IJH154" s="205"/>
      <c r="IJI154" s="205"/>
      <c r="IJJ154" s="205"/>
      <c r="IJK154" s="205"/>
      <c r="IJL154" s="205"/>
      <c r="IJM154" s="205"/>
      <c r="IJN154" s="205"/>
      <c r="IJO154" s="205"/>
      <c r="IJP154" s="205"/>
      <c r="IJQ154" s="205"/>
      <c r="IJR154" s="205"/>
      <c r="IJS154" s="205"/>
      <c r="IJT154" s="205"/>
      <c r="IJU154" s="205"/>
      <c r="IJV154" s="205"/>
      <c r="IJW154" s="205"/>
      <c r="IJX154" s="205"/>
      <c r="IJY154" s="205"/>
      <c r="IJZ154" s="205"/>
      <c r="IKA154" s="205"/>
      <c r="IKB154" s="205"/>
      <c r="IKC154" s="205"/>
      <c r="IKD154" s="205"/>
      <c r="IKE154" s="205"/>
      <c r="IKF154" s="205"/>
      <c r="IKG154" s="205"/>
      <c r="IKH154" s="205"/>
      <c r="IKI154" s="205"/>
      <c r="IKJ154" s="205"/>
      <c r="IKK154" s="205"/>
      <c r="IKL154" s="205"/>
      <c r="IKM154" s="205"/>
      <c r="IKN154" s="205"/>
      <c r="IKO154" s="205"/>
      <c r="IKP154" s="205"/>
      <c r="IKQ154" s="205"/>
      <c r="IKR154" s="205"/>
      <c r="IKS154" s="205"/>
      <c r="IKT154" s="205"/>
      <c r="IKU154" s="205"/>
      <c r="IKV154" s="205"/>
      <c r="IKW154" s="205"/>
      <c r="IKX154" s="205"/>
      <c r="IKY154" s="205"/>
      <c r="IKZ154" s="205"/>
      <c r="ILA154" s="205"/>
      <c r="ILB154" s="205"/>
      <c r="ILC154" s="205"/>
      <c r="ILD154" s="205"/>
      <c r="ILE154" s="205"/>
      <c r="ILF154" s="205"/>
      <c r="ILG154" s="205"/>
      <c r="ILN154" s="205"/>
      <c r="ILO154" s="205"/>
      <c r="ILP154" s="205"/>
      <c r="ILQ154" s="205"/>
      <c r="ILR154" s="205"/>
      <c r="ILS154" s="205"/>
      <c r="ILT154" s="205"/>
      <c r="ILU154" s="205"/>
      <c r="ILV154" s="205"/>
      <c r="ILW154" s="205"/>
      <c r="ILX154" s="205"/>
      <c r="ILY154" s="205"/>
      <c r="ILZ154" s="205"/>
      <c r="IMA154" s="205"/>
      <c r="IMB154" s="205"/>
      <c r="IMC154" s="205"/>
      <c r="IMD154" s="205"/>
      <c r="IME154" s="205"/>
      <c r="IMF154" s="205"/>
      <c r="IMG154" s="205"/>
      <c r="IMH154" s="205"/>
      <c r="IMI154" s="205"/>
      <c r="IMJ154" s="205"/>
      <c r="IMK154" s="205"/>
      <c r="IML154" s="205"/>
      <c r="IMM154" s="205"/>
      <c r="IMN154" s="205"/>
      <c r="IMO154" s="205"/>
      <c r="IMP154" s="205"/>
      <c r="IMQ154" s="205"/>
      <c r="IMR154" s="205"/>
      <c r="IMS154" s="205"/>
      <c r="IMT154" s="205"/>
      <c r="IMU154" s="205"/>
      <c r="IMV154" s="205"/>
      <c r="IMW154" s="205"/>
      <c r="IMX154" s="205"/>
      <c r="IMY154" s="205"/>
      <c r="IMZ154" s="205"/>
      <c r="INA154" s="205"/>
      <c r="INB154" s="205"/>
      <c r="INC154" s="205"/>
      <c r="IND154" s="205"/>
      <c r="INE154" s="205"/>
      <c r="INF154" s="205"/>
      <c r="ING154" s="205"/>
      <c r="INH154" s="205"/>
      <c r="INI154" s="205"/>
      <c r="INJ154" s="205"/>
      <c r="INK154" s="205"/>
      <c r="INL154" s="205"/>
      <c r="INM154" s="205"/>
      <c r="INN154" s="205"/>
      <c r="INO154" s="205"/>
      <c r="INP154" s="205"/>
      <c r="INQ154" s="205"/>
      <c r="INR154" s="205"/>
      <c r="INS154" s="205"/>
      <c r="INT154" s="205"/>
      <c r="INU154" s="205"/>
      <c r="INV154" s="205"/>
      <c r="INW154" s="205"/>
      <c r="INX154" s="205"/>
      <c r="INY154" s="205"/>
      <c r="INZ154" s="205"/>
      <c r="IOA154" s="205"/>
      <c r="IOB154" s="205"/>
      <c r="IOC154" s="205"/>
      <c r="IOD154" s="205"/>
      <c r="IOE154" s="205"/>
      <c r="IOF154" s="205"/>
      <c r="IOG154" s="205"/>
      <c r="IOH154" s="205"/>
      <c r="IOI154" s="205"/>
      <c r="IOJ154" s="205"/>
      <c r="IOK154" s="205"/>
      <c r="IOL154" s="205"/>
      <c r="IOM154" s="205"/>
      <c r="ION154" s="205"/>
      <c r="IOO154" s="205"/>
      <c r="IOP154" s="205"/>
      <c r="IOQ154" s="205"/>
      <c r="IOR154" s="205"/>
      <c r="IOS154" s="205"/>
      <c r="IOT154" s="205"/>
      <c r="IOU154" s="205"/>
      <c r="IOV154" s="205"/>
      <c r="IOW154" s="205"/>
      <c r="IOX154" s="205"/>
      <c r="IOY154" s="205"/>
      <c r="IOZ154" s="205"/>
      <c r="IPA154" s="205"/>
      <c r="IPB154" s="205"/>
      <c r="IPC154" s="205"/>
      <c r="IPD154" s="205"/>
      <c r="IPE154" s="205"/>
      <c r="IPF154" s="205"/>
      <c r="IPG154" s="205"/>
      <c r="IPH154" s="205"/>
      <c r="IPI154" s="205"/>
      <c r="IPJ154" s="205"/>
      <c r="IPK154" s="205"/>
      <c r="IPL154" s="205"/>
      <c r="IPM154" s="205"/>
      <c r="IPN154" s="205"/>
      <c r="IPO154" s="205"/>
      <c r="IPP154" s="205"/>
      <c r="IPQ154" s="205"/>
      <c r="IPR154" s="205"/>
      <c r="IPS154" s="205"/>
      <c r="IPT154" s="205"/>
      <c r="IPU154" s="205"/>
      <c r="IPV154" s="205"/>
      <c r="IPW154" s="205"/>
      <c r="IPX154" s="205"/>
      <c r="IPY154" s="205"/>
      <c r="IPZ154" s="205"/>
      <c r="IQA154" s="205"/>
      <c r="IQB154" s="205"/>
      <c r="IQC154" s="205"/>
      <c r="IQD154" s="205"/>
      <c r="IQE154" s="205"/>
      <c r="IQF154" s="205"/>
      <c r="IQG154" s="205"/>
      <c r="IQH154" s="205"/>
      <c r="IQI154" s="205"/>
      <c r="IQJ154" s="205"/>
      <c r="IQK154" s="205"/>
      <c r="IQL154" s="205"/>
      <c r="IQM154" s="205"/>
      <c r="IQN154" s="205"/>
      <c r="IQO154" s="205"/>
      <c r="IQP154" s="205"/>
      <c r="IQQ154" s="205"/>
      <c r="IQR154" s="205"/>
      <c r="IQS154" s="205"/>
      <c r="IQT154" s="205"/>
      <c r="IQU154" s="205"/>
      <c r="IQV154" s="205"/>
      <c r="IQW154" s="205"/>
      <c r="IQX154" s="205"/>
      <c r="IQY154" s="205"/>
      <c r="IQZ154" s="205"/>
      <c r="IRA154" s="205"/>
      <c r="IRB154" s="205"/>
      <c r="IRC154" s="205"/>
      <c r="IRD154" s="205"/>
      <c r="IRE154" s="205"/>
      <c r="IRF154" s="205"/>
      <c r="IRG154" s="205"/>
      <c r="IRH154" s="205"/>
      <c r="IRI154" s="205"/>
      <c r="IRJ154" s="205"/>
      <c r="IRK154" s="205"/>
      <c r="IRL154" s="205"/>
      <c r="IRM154" s="205"/>
      <c r="IRN154" s="205"/>
      <c r="IRO154" s="205"/>
      <c r="IRP154" s="205"/>
      <c r="IRQ154" s="205"/>
      <c r="IRR154" s="205"/>
      <c r="IRS154" s="205"/>
      <c r="IRT154" s="205"/>
      <c r="IRU154" s="205"/>
      <c r="IRV154" s="205"/>
      <c r="IRW154" s="205"/>
      <c r="IRX154" s="205"/>
      <c r="IRY154" s="205"/>
      <c r="IRZ154" s="205"/>
      <c r="ISA154" s="205"/>
      <c r="ISB154" s="205"/>
      <c r="ISC154" s="205"/>
      <c r="ISD154" s="205"/>
      <c r="ISE154" s="205"/>
      <c r="ISF154" s="205"/>
      <c r="ISG154" s="205"/>
      <c r="ISH154" s="205"/>
      <c r="ISI154" s="205"/>
      <c r="ISJ154" s="205"/>
      <c r="ISK154" s="205"/>
      <c r="ISL154" s="205"/>
      <c r="ISM154" s="205"/>
      <c r="ISN154" s="205"/>
      <c r="ISO154" s="205"/>
      <c r="ISP154" s="205"/>
      <c r="ISQ154" s="205"/>
      <c r="ISR154" s="205"/>
      <c r="ISS154" s="205"/>
      <c r="IST154" s="205"/>
      <c r="ISU154" s="205"/>
      <c r="ISV154" s="205"/>
      <c r="ISW154" s="205"/>
      <c r="ISX154" s="205"/>
      <c r="ISY154" s="205"/>
      <c r="ISZ154" s="205"/>
      <c r="ITA154" s="205"/>
      <c r="ITB154" s="205"/>
      <c r="ITC154" s="205"/>
      <c r="ITD154" s="205"/>
      <c r="ITE154" s="205"/>
      <c r="ITF154" s="205"/>
      <c r="ITG154" s="205"/>
      <c r="ITH154" s="205"/>
      <c r="ITI154" s="205"/>
      <c r="ITJ154" s="205"/>
      <c r="ITK154" s="205"/>
      <c r="ITL154" s="205"/>
      <c r="ITM154" s="205"/>
      <c r="ITN154" s="205"/>
      <c r="ITO154" s="205"/>
      <c r="ITP154" s="205"/>
      <c r="ITQ154" s="205"/>
      <c r="ITR154" s="205"/>
      <c r="ITS154" s="205"/>
      <c r="ITT154" s="205"/>
      <c r="ITU154" s="205"/>
      <c r="ITV154" s="205"/>
      <c r="ITW154" s="205"/>
      <c r="ITX154" s="205"/>
      <c r="ITY154" s="205"/>
      <c r="ITZ154" s="205"/>
      <c r="IUA154" s="205"/>
      <c r="IUB154" s="205"/>
      <c r="IUC154" s="205"/>
      <c r="IUD154" s="205"/>
      <c r="IUE154" s="205"/>
      <c r="IUF154" s="205"/>
      <c r="IUG154" s="205"/>
      <c r="IUH154" s="205"/>
      <c r="IUI154" s="205"/>
      <c r="IUJ154" s="205"/>
      <c r="IUK154" s="205"/>
      <c r="IUL154" s="205"/>
      <c r="IUM154" s="205"/>
      <c r="IUN154" s="205"/>
      <c r="IUO154" s="205"/>
      <c r="IUP154" s="205"/>
      <c r="IUQ154" s="205"/>
      <c r="IUR154" s="205"/>
      <c r="IUS154" s="205"/>
      <c r="IUT154" s="205"/>
      <c r="IUU154" s="205"/>
      <c r="IUV154" s="205"/>
      <c r="IUW154" s="205"/>
      <c r="IUX154" s="205"/>
      <c r="IUY154" s="205"/>
      <c r="IUZ154" s="205"/>
      <c r="IVA154" s="205"/>
      <c r="IVB154" s="205"/>
      <c r="IVC154" s="205"/>
      <c r="IVJ154" s="205"/>
      <c r="IVK154" s="205"/>
      <c r="IVL154" s="205"/>
      <c r="IVM154" s="205"/>
      <c r="IVN154" s="205"/>
      <c r="IVO154" s="205"/>
      <c r="IVP154" s="205"/>
      <c r="IVQ154" s="205"/>
      <c r="IVR154" s="205"/>
      <c r="IVS154" s="205"/>
      <c r="IVT154" s="205"/>
      <c r="IVU154" s="205"/>
      <c r="IVV154" s="205"/>
      <c r="IVW154" s="205"/>
      <c r="IVX154" s="205"/>
      <c r="IVY154" s="205"/>
      <c r="IVZ154" s="205"/>
      <c r="IWA154" s="205"/>
      <c r="IWB154" s="205"/>
      <c r="IWC154" s="205"/>
      <c r="IWD154" s="205"/>
      <c r="IWE154" s="205"/>
      <c r="IWF154" s="205"/>
      <c r="IWG154" s="205"/>
      <c r="IWH154" s="205"/>
      <c r="IWI154" s="205"/>
      <c r="IWJ154" s="205"/>
      <c r="IWK154" s="205"/>
      <c r="IWL154" s="205"/>
      <c r="IWM154" s="205"/>
      <c r="IWN154" s="205"/>
      <c r="IWO154" s="205"/>
      <c r="IWP154" s="205"/>
      <c r="IWQ154" s="205"/>
      <c r="IWR154" s="205"/>
      <c r="IWS154" s="205"/>
      <c r="IWT154" s="205"/>
      <c r="IWU154" s="205"/>
      <c r="IWV154" s="205"/>
      <c r="IWW154" s="205"/>
      <c r="IWX154" s="205"/>
      <c r="IWY154" s="205"/>
      <c r="IWZ154" s="205"/>
      <c r="IXA154" s="205"/>
      <c r="IXB154" s="205"/>
      <c r="IXC154" s="205"/>
      <c r="IXD154" s="205"/>
      <c r="IXE154" s="205"/>
      <c r="IXF154" s="205"/>
      <c r="IXG154" s="205"/>
      <c r="IXH154" s="205"/>
      <c r="IXI154" s="205"/>
      <c r="IXJ154" s="205"/>
      <c r="IXK154" s="205"/>
      <c r="IXL154" s="205"/>
      <c r="IXM154" s="205"/>
      <c r="IXN154" s="205"/>
      <c r="IXO154" s="205"/>
      <c r="IXP154" s="205"/>
      <c r="IXQ154" s="205"/>
      <c r="IXR154" s="205"/>
      <c r="IXS154" s="205"/>
      <c r="IXT154" s="205"/>
      <c r="IXU154" s="205"/>
      <c r="IXV154" s="205"/>
      <c r="IXW154" s="205"/>
      <c r="IXX154" s="205"/>
      <c r="IXY154" s="205"/>
      <c r="IXZ154" s="205"/>
      <c r="IYA154" s="205"/>
      <c r="IYB154" s="205"/>
      <c r="IYC154" s="205"/>
      <c r="IYD154" s="205"/>
      <c r="IYE154" s="205"/>
      <c r="IYF154" s="205"/>
      <c r="IYG154" s="205"/>
      <c r="IYH154" s="205"/>
      <c r="IYI154" s="205"/>
      <c r="IYJ154" s="205"/>
      <c r="IYK154" s="205"/>
      <c r="IYL154" s="205"/>
      <c r="IYM154" s="205"/>
      <c r="IYN154" s="205"/>
      <c r="IYO154" s="205"/>
      <c r="IYP154" s="205"/>
      <c r="IYQ154" s="205"/>
      <c r="IYR154" s="205"/>
      <c r="IYS154" s="205"/>
      <c r="IYT154" s="205"/>
      <c r="IYU154" s="205"/>
      <c r="IYV154" s="205"/>
      <c r="IYW154" s="205"/>
      <c r="IYX154" s="205"/>
      <c r="IYY154" s="205"/>
      <c r="IYZ154" s="205"/>
      <c r="IZA154" s="205"/>
      <c r="IZB154" s="205"/>
      <c r="IZC154" s="205"/>
      <c r="IZD154" s="205"/>
      <c r="IZE154" s="205"/>
      <c r="IZF154" s="205"/>
      <c r="IZG154" s="205"/>
      <c r="IZH154" s="205"/>
      <c r="IZI154" s="205"/>
      <c r="IZJ154" s="205"/>
      <c r="IZK154" s="205"/>
      <c r="IZL154" s="205"/>
      <c r="IZM154" s="205"/>
      <c r="IZN154" s="205"/>
      <c r="IZO154" s="205"/>
      <c r="IZP154" s="205"/>
      <c r="IZQ154" s="205"/>
      <c r="IZR154" s="205"/>
      <c r="IZS154" s="205"/>
      <c r="IZT154" s="205"/>
      <c r="IZU154" s="205"/>
      <c r="IZV154" s="205"/>
      <c r="IZW154" s="205"/>
      <c r="IZX154" s="205"/>
      <c r="IZY154" s="205"/>
      <c r="IZZ154" s="205"/>
      <c r="JAA154" s="205"/>
      <c r="JAB154" s="205"/>
      <c r="JAC154" s="205"/>
      <c r="JAD154" s="205"/>
      <c r="JAE154" s="205"/>
      <c r="JAF154" s="205"/>
      <c r="JAG154" s="205"/>
      <c r="JAH154" s="205"/>
      <c r="JAI154" s="205"/>
      <c r="JAJ154" s="205"/>
      <c r="JAK154" s="205"/>
      <c r="JAL154" s="205"/>
      <c r="JAM154" s="205"/>
      <c r="JAN154" s="205"/>
      <c r="JAO154" s="205"/>
      <c r="JAP154" s="205"/>
      <c r="JAQ154" s="205"/>
      <c r="JAR154" s="205"/>
      <c r="JAS154" s="205"/>
      <c r="JAT154" s="205"/>
      <c r="JAU154" s="205"/>
      <c r="JAV154" s="205"/>
      <c r="JAW154" s="205"/>
      <c r="JAX154" s="205"/>
      <c r="JAY154" s="205"/>
      <c r="JAZ154" s="205"/>
      <c r="JBA154" s="205"/>
      <c r="JBB154" s="205"/>
      <c r="JBC154" s="205"/>
      <c r="JBD154" s="205"/>
      <c r="JBE154" s="205"/>
      <c r="JBF154" s="205"/>
      <c r="JBG154" s="205"/>
      <c r="JBH154" s="205"/>
      <c r="JBI154" s="205"/>
      <c r="JBJ154" s="205"/>
      <c r="JBK154" s="205"/>
      <c r="JBL154" s="205"/>
      <c r="JBM154" s="205"/>
      <c r="JBN154" s="205"/>
      <c r="JBO154" s="205"/>
      <c r="JBP154" s="205"/>
      <c r="JBQ154" s="205"/>
      <c r="JBR154" s="205"/>
      <c r="JBS154" s="205"/>
      <c r="JBT154" s="205"/>
      <c r="JBU154" s="205"/>
      <c r="JBV154" s="205"/>
      <c r="JBW154" s="205"/>
      <c r="JBX154" s="205"/>
      <c r="JBY154" s="205"/>
      <c r="JBZ154" s="205"/>
      <c r="JCA154" s="205"/>
      <c r="JCB154" s="205"/>
      <c r="JCC154" s="205"/>
      <c r="JCD154" s="205"/>
      <c r="JCE154" s="205"/>
      <c r="JCF154" s="205"/>
      <c r="JCG154" s="205"/>
      <c r="JCH154" s="205"/>
      <c r="JCI154" s="205"/>
      <c r="JCJ154" s="205"/>
      <c r="JCK154" s="205"/>
      <c r="JCL154" s="205"/>
      <c r="JCM154" s="205"/>
      <c r="JCN154" s="205"/>
      <c r="JCO154" s="205"/>
      <c r="JCP154" s="205"/>
      <c r="JCQ154" s="205"/>
      <c r="JCR154" s="205"/>
      <c r="JCS154" s="205"/>
      <c r="JCT154" s="205"/>
      <c r="JCU154" s="205"/>
      <c r="JCV154" s="205"/>
      <c r="JCW154" s="205"/>
      <c r="JCX154" s="205"/>
      <c r="JCY154" s="205"/>
      <c r="JCZ154" s="205"/>
      <c r="JDA154" s="205"/>
      <c r="JDB154" s="205"/>
      <c r="JDC154" s="205"/>
      <c r="JDD154" s="205"/>
      <c r="JDE154" s="205"/>
      <c r="JDF154" s="205"/>
      <c r="JDG154" s="205"/>
      <c r="JDH154" s="205"/>
      <c r="JDI154" s="205"/>
      <c r="JDJ154" s="205"/>
      <c r="JDK154" s="205"/>
      <c r="JDL154" s="205"/>
      <c r="JDM154" s="205"/>
      <c r="JDN154" s="205"/>
      <c r="JDO154" s="205"/>
      <c r="JDP154" s="205"/>
      <c r="JDQ154" s="205"/>
      <c r="JDR154" s="205"/>
      <c r="JDS154" s="205"/>
      <c r="JDT154" s="205"/>
      <c r="JDU154" s="205"/>
      <c r="JDV154" s="205"/>
      <c r="JDW154" s="205"/>
      <c r="JDX154" s="205"/>
      <c r="JDY154" s="205"/>
      <c r="JDZ154" s="205"/>
      <c r="JEA154" s="205"/>
      <c r="JEB154" s="205"/>
      <c r="JEC154" s="205"/>
      <c r="JED154" s="205"/>
      <c r="JEE154" s="205"/>
      <c r="JEF154" s="205"/>
      <c r="JEG154" s="205"/>
      <c r="JEH154" s="205"/>
      <c r="JEI154" s="205"/>
      <c r="JEJ154" s="205"/>
      <c r="JEK154" s="205"/>
      <c r="JEL154" s="205"/>
      <c r="JEM154" s="205"/>
      <c r="JEN154" s="205"/>
      <c r="JEO154" s="205"/>
      <c r="JEP154" s="205"/>
      <c r="JEQ154" s="205"/>
      <c r="JER154" s="205"/>
      <c r="JES154" s="205"/>
      <c r="JET154" s="205"/>
      <c r="JEU154" s="205"/>
      <c r="JEV154" s="205"/>
      <c r="JEW154" s="205"/>
      <c r="JEX154" s="205"/>
      <c r="JEY154" s="205"/>
      <c r="JFF154" s="205"/>
      <c r="JFG154" s="205"/>
      <c r="JFH154" s="205"/>
      <c r="JFI154" s="205"/>
      <c r="JFJ154" s="205"/>
      <c r="JFK154" s="205"/>
      <c r="JFL154" s="205"/>
      <c r="JFM154" s="205"/>
      <c r="JFN154" s="205"/>
      <c r="JFO154" s="205"/>
      <c r="JFP154" s="205"/>
      <c r="JFQ154" s="205"/>
      <c r="JFR154" s="205"/>
      <c r="JFS154" s="205"/>
      <c r="JFT154" s="205"/>
      <c r="JFU154" s="205"/>
      <c r="JFV154" s="205"/>
      <c r="JFW154" s="205"/>
      <c r="JFX154" s="205"/>
      <c r="JFY154" s="205"/>
      <c r="JFZ154" s="205"/>
      <c r="JGA154" s="205"/>
      <c r="JGB154" s="205"/>
      <c r="JGC154" s="205"/>
      <c r="JGD154" s="205"/>
      <c r="JGE154" s="205"/>
      <c r="JGF154" s="205"/>
      <c r="JGG154" s="205"/>
      <c r="JGH154" s="205"/>
      <c r="JGI154" s="205"/>
      <c r="JGJ154" s="205"/>
      <c r="JGK154" s="205"/>
      <c r="JGL154" s="205"/>
      <c r="JGM154" s="205"/>
      <c r="JGN154" s="205"/>
      <c r="JGO154" s="205"/>
      <c r="JGP154" s="205"/>
      <c r="JGQ154" s="205"/>
      <c r="JGR154" s="205"/>
      <c r="JGS154" s="205"/>
      <c r="JGT154" s="205"/>
      <c r="JGU154" s="205"/>
      <c r="JGV154" s="205"/>
      <c r="JGW154" s="205"/>
      <c r="JGX154" s="205"/>
      <c r="JGY154" s="205"/>
      <c r="JGZ154" s="205"/>
      <c r="JHA154" s="205"/>
      <c r="JHB154" s="205"/>
      <c r="JHC154" s="205"/>
      <c r="JHD154" s="205"/>
      <c r="JHE154" s="205"/>
      <c r="JHF154" s="205"/>
      <c r="JHG154" s="205"/>
      <c r="JHH154" s="205"/>
      <c r="JHI154" s="205"/>
      <c r="JHJ154" s="205"/>
      <c r="JHK154" s="205"/>
      <c r="JHL154" s="205"/>
      <c r="JHM154" s="205"/>
      <c r="JHN154" s="205"/>
      <c r="JHO154" s="205"/>
      <c r="JHP154" s="205"/>
      <c r="JHQ154" s="205"/>
      <c r="JHR154" s="205"/>
      <c r="JHS154" s="205"/>
      <c r="JHT154" s="205"/>
      <c r="JHU154" s="205"/>
      <c r="JHV154" s="205"/>
      <c r="JHW154" s="205"/>
      <c r="JHX154" s="205"/>
      <c r="JHY154" s="205"/>
      <c r="JHZ154" s="205"/>
      <c r="JIA154" s="205"/>
      <c r="JIB154" s="205"/>
      <c r="JIC154" s="205"/>
      <c r="JID154" s="205"/>
      <c r="JIE154" s="205"/>
      <c r="JIF154" s="205"/>
      <c r="JIG154" s="205"/>
      <c r="JIH154" s="205"/>
      <c r="JII154" s="205"/>
      <c r="JIJ154" s="205"/>
      <c r="JIK154" s="205"/>
      <c r="JIL154" s="205"/>
      <c r="JIM154" s="205"/>
      <c r="JIN154" s="205"/>
      <c r="JIO154" s="205"/>
      <c r="JIP154" s="205"/>
      <c r="JIQ154" s="205"/>
      <c r="JIR154" s="205"/>
      <c r="JIS154" s="205"/>
      <c r="JIT154" s="205"/>
      <c r="JIU154" s="205"/>
      <c r="JIV154" s="205"/>
      <c r="JIW154" s="205"/>
      <c r="JIX154" s="205"/>
      <c r="JIY154" s="205"/>
      <c r="JIZ154" s="205"/>
      <c r="JJA154" s="205"/>
      <c r="JJB154" s="205"/>
      <c r="JJC154" s="205"/>
      <c r="JJD154" s="205"/>
      <c r="JJE154" s="205"/>
      <c r="JJF154" s="205"/>
      <c r="JJG154" s="205"/>
      <c r="JJH154" s="205"/>
      <c r="JJI154" s="205"/>
      <c r="JJJ154" s="205"/>
      <c r="JJK154" s="205"/>
      <c r="JJL154" s="205"/>
      <c r="JJM154" s="205"/>
      <c r="JJN154" s="205"/>
      <c r="JJO154" s="205"/>
      <c r="JJP154" s="205"/>
      <c r="JJQ154" s="205"/>
      <c r="JJR154" s="205"/>
      <c r="JJS154" s="205"/>
      <c r="JJT154" s="205"/>
      <c r="JJU154" s="205"/>
      <c r="JJV154" s="205"/>
      <c r="JJW154" s="205"/>
      <c r="JJX154" s="205"/>
      <c r="JJY154" s="205"/>
      <c r="JJZ154" s="205"/>
      <c r="JKA154" s="205"/>
      <c r="JKB154" s="205"/>
      <c r="JKC154" s="205"/>
      <c r="JKD154" s="205"/>
      <c r="JKE154" s="205"/>
      <c r="JKF154" s="205"/>
      <c r="JKG154" s="205"/>
      <c r="JKH154" s="205"/>
      <c r="JKI154" s="205"/>
      <c r="JKJ154" s="205"/>
      <c r="JKK154" s="205"/>
      <c r="JKL154" s="205"/>
      <c r="JKM154" s="205"/>
      <c r="JKN154" s="205"/>
      <c r="JKO154" s="205"/>
      <c r="JKP154" s="205"/>
      <c r="JKQ154" s="205"/>
      <c r="JKR154" s="205"/>
      <c r="JKS154" s="205"/>
      <c r="JKT154" s="205"/>
      <c r="JKU154" s="205"/>
      <c r="JKV154" s="205"/>
      <c r="JKW154" s="205"/>
      <c r="JKX154" s="205"/>
      <c r="JKY154" s="205"/>
      <c r="JKZ154" s="205"/>
      <c r="JLA154" s="205"/>
      <c r="JLB154" s="205"/>
      <c r="JLC154" s="205"/>
      <c r="JLD154" s="205"/>
      <c r="JLE154" s="205"/>
      <c r="JLF154" s="205"/>
      <c r="JLG154" s="205"/>
      <c r="JLH154" s="205"/>
      <c r="JLI154" s="205"/>
      <c r="JLJ154" s="205"/>
      <c r="JLK154" s="205"/>
      <c r="JLL154" s="205"/>
      <c r="JLM154" s="205"/>
      <c r="JLN154" s="205"/>
      <c r="JLO154" s="205"/>
      <c r="JLP154" s="205"/>
      <c r="JLQ154" s="205"/>
      <c r="JLR154" s="205"/>
      <c r="JLS154" s="205"/>
      <c r="JLT154" s="205"/>
      <c r="JLU154" s="205"/>
      <c r="JLV154" s="205"/>
      <c r="JLW154" s="205"/>
      <c r="JLX154" s="205"/>
      <c r="JLY154" s="205"/>
      <c r="JLZ154" s="205"/>
      <c r="JMA154" s="205"/>
      <c r="JMB154" s="205"/>
      <c r="JMC154" s="205"/>
      <c r="JMD154" s="205"/>
      <c r="JME154" s="205"/>
      <c r="JMF154" s="205"/>
      <c r="JMG154" s="205"/>
      <c r="JMH154" s="205"/>
      <c r="JMI154" s="205"/>
      <c r="JMJ154" s="205"/>
      <c r="JMK154" s="205"/>
      <c r="JML154" s="205"/>
      <c r="JMM154" s="205"/>
      <c r="JMN154" s="205"/>
      <c r="JMO154" s="205"/>
      <c r="JMP154" s="205"/>
      <c r="JMQ154" s="205"/>
      <c r="JMR154" s="205"/>
      <c r="JMS154" s="205"/>
      <c r="JMT154" s="205"/>
      <c r="JMU154" s="205"/>
      <c r="JMV154" s="205"/>
      <c r="JMW154" s="205"/>
      <c r="JMX154" s="205"/>
      <c r="JMY154" s="205"/>
      <c r="JMZ154" s="205"/>
      <c r="JNA154" s="205"/>
      <c r="JNB154" s="205"/>
      <c r="JNC154" s="205"/>
      <c r="JND154" s="205"/>
      <c r="JNE154" s="205"/>
      <c r="JNF154" s="205"/>
      <c r="JNG154" s="205"/>
      <c r="JNH154" s="205"/>
      <c r="JNI154" s="205"/>
      <c r="JNJ154" s="205"/>
      <c r="JNK154" s="205"/>
      <c r="JNL154" s="205"/>
      <c r="JNM154" s="205"/>
      <c r="JNN154" s="205"/>
      <c r="JNO154" s="205"/>
      <c r="JNP154" s="205"/>
      <c r="JNQ154" s="205"/>
      <c r="JNR154" s="205"/>
      <c r="JNS154" s="205"/>
      <c r="JNT154" s="205"/>
      <c r="JNU154" s="205"/>
      <c r="JNV154" s="205"/>
      <c r="JNW154" s="205"/>
      <c r="JNX154" s="205"/>
      <c r="JNY154" s="205"/>
      <c r="JNZ154" s="205"/>
      <c r="JOA154" s="205"/>
      <c r="JOB154" s="205"/>
      <c r="JOC154" s="205"/>
      <c r="JOD154" s="205"/>
      <c r="JOE154" s="205"/>
      <c r="JOF154" s="205"/>
      <c r="JOG154" s="205"/>
      <c r="JOH154" s="205"/>
      <c r="JOI154" s="205"/>
      <c r="JOJ154" s="205"/>
      <c r="JOK154" s="205"/>
      <c r="JOL154" s="205"/>
      <c r="JOM154" s="205"/>
      <c r="JON154" s="205"/>
      <c r="JOO154" s="205"/>
      <c r="JOP154" s="205"/>
      <c r="JOQ154" s="205"/>
      <c r="JOR154" s="205"/>
      <c r="JOS154" s="205"/>
      <c r="JOT154" s="205"/>
      <c r="JOU154" s="205"/>
      <c r="JPB154" s="205"/>
      <c r="JPC154" s="205"/>
      <c r="JPD154" s="205"/>
      <c r="JPE154" s="205"/>
      <c r="JPF154" s="205"/>
      <c r="JPG154" s="205"/>
      <c r="JPH154" s="205"/>
      <c r="JPI154" s="205"/>
      <c r="JPJ154" s="205"/>
      <c r="JPK154" s="205"/>
      <c r="JPL154" s="205"/>
      <c r="JPM154" s="205"/>
      <c r="JPN154" s="205"/>
      <c r="JPO154" s="205"/>
      <c r="JPP154" s="205"/>
      <c r="JPQ154" s="205"/>
      <c r="JPR154" s="205"/>
      <c r="JPS154" s="205"/>
      <c r="JPT154" s="205"/>
      <c r="JPU154" s="205"/>
      <c r="JPV154" s="205"/>
      <c r="JPW154" s="205"/>
      <c r="JPX154" s="205"/>
      <c r="JPY154" s="205"/>
      <c r="JPZ154" s="205"/>
      <c r="JQA154" s="205"/>
      <c r="JQB154" s="205"/>
      <c r="JQC154" s="205"/>
      <c r="JQD154" s="205"/>
      <c r="JQE154" s="205"/>
      <c r="JQF154" s="205"/>
      <c r="JQG154" s="205"/>
      <c r="JQH154" s="205"/>
      <c r="JQI154" s="205"/>
      <c r="JQJ154" s="205"/>
      <c r="JQK154" s="205"/>
      <c r="JQL154" s="205"/>
      <c r="JQM154" s="205"/>
      <c r="JQN154" s="205"/>
      <c r="JQO154" s="205"/>
      <c r="JQP154" s="205"/>
      <c r="JQQ154" s="205"/>
      <c r="JQR154" s="205"/>
      <c r="JQS154" s="205"/>
      <c r="JQT154" s="205"/>
      <c r="JQU154" s="205"/>
      <c r="JQV154" s="205"/>
      <c r="JQW154" s="205"/>
      <c r="JQX154" s="205"/>
      <c r="JQY154" s="205"/>
      <c r="JQZ154" s="205"/>
      <c r="JRA154" s="205"/>
      <c r="JRB154" s="205"/>
      <c r="JRC154" s="205"/>
      <c r="JRD154" s="205"/>
      <c r="JRE154" s="205"/>
      <c r="JRF154" s="205"/>
      <c r="JRG154" s="205"/>
      <c r="JRH154" s="205"/>
      <c r="JRI154" s="205"/>
      <c r="JRJ154" s="205"/>
      <c r="JRK154" s="205"/>
      <c r="JRL154" s="205"/>
      <c r="JRM154" s="205"/>
      <c r="JRN154" s="205"/>
      <c r="JRO154" s="205"/>
      <c r="JRP154" s="205"/>
      <c r="JRQ154" s="205"/>
      <c r="JRR154" s="205"/>
      <c r="JRS154" s="205"/>
      <c r="JRT154" s="205"/>
      <c r="JRU154" s="205"/>
      <c r="JRV154" s="205"/>
      <c r="JRW154" s="205"/>
      <c r="JRX154" s="205"/>
      <c r="JRY154" s="205"/>
      <c r="JRZ154" s="205"/>
      <c r="JSA154" s="205"/>
      <c r="JSB154" s="205"/>
      <c r="JSC154" s="205"/>
      <c r="JSD154" s="205"/>
      <c r="JSE154" s="205"/>
      <c r="JSF154" s="205"/>
      <c r="JSG154" s="205"/>
      <c r="JSH154" s="205"/>
      <c r="JSI154" s="205"/>
      <c r="JSJ154" s="205"/>
      <c r="JSK154" s="205"/>
      <c r="JSL154" s="205"/>
      <c r="JSM154" s="205"/>
      <c r="JSN154" s="205"/>
      <c r="JSO154" s="205"/>
      <c r="JSP154" s="205"/>
      <c r="JSQ154" s="205"/>
      <c r="JSR154" s="205"/>
      <c r="JSS154" s="205"/>
      <c r="JST154" s="205"/>
      <c r="JSU154" s="205"/>
      <c r="JSV154" s="205"/>
      <c r="JSW154" s="205"/>
      <c r="JSX154" s="205"/>
      <c r="JSY154" s="205"/>
      <c r="JSZ154" s="205"/>
      <c r="JTA154" s="205"/>
      <c r="JTB154" s="205"/>
      <c r="JTC154" s="205"/>
      <c r="JTD154" s="205"/>
      <c r="JTE154" s="205"/>
      <c r="JTF154" s="205"/>
      <c r="JTG154" s="205"/>
      <c r="JTH154" s="205"/>
      <c r="JTI154" s="205"/>
      <c r="JTJ154" s="205"/>
      <c r="JTK154" s="205"/>
      <c r="JTL154" s="205"/>
      <c r="JTM154" s="205"/>
      <c r="JTN154" s="205"/>
      <c r="JTO154" s="205"/>
      <c r="JTP154" s="205"/>
      <c r="JTQ154" s="205"/>
      <c r="JTR154" s="205"/>
      <c r="JTS154" s="205"/>
      <c r="JTT154" s="205"/>
      <c r="JTU154" s="205"/>
      <c r="JTV154" s="205"/>
      <c r="JTW154" s="205"/>
      <c r="JTX154" s="205"/>
      <c r="JTY154" s="205"/>
      <c r="JTZ154" s="205"/>
      <c r="JUA154" s="205"/>
      <c r="JUB154" s="205"/>
      <c r="JUC154" s="205"/>
      <c r="JUD154" s="205"/>
      <c r="JUE154" s="205"/>
      <c r="JUF154" s="205"/>
      <c r="JUG154" s="205"/>
      <c r="JUH154" s="205"/>
      <c r="JUI154" s="205"/>
      <c r="JUJ154" s="205"/>
      <c r="JUK154" s="205"/>
      <c r="JUL154" s="205"/>
      <c r="JUM154" s="205"/>
      <c r="JUN154" s="205"/>
      <c r="JUO154" s="205"/>
      <c r="JUP154" s="205"/>
      <c r="JUQ154" s="205"/>
      <c r="JUR154" s="205"/>
      <c r="JUS154" s="205"/>
      <c r="JUT154" s="205"/>
      <c r="JUU154" s="205"/>
      <c r="JUV154" s="205"/>
      <c r="JUW154" s="205"/>
      <c r="JUX154" s="205"/>
      <c r="JUY154" s="205"/>
      <c r="JUZ154" s="205"/>
      <c r="JVA154" s="205"/>
      <c r="JVB154" s="205"/>
      <c r="JVC154" s="205"/>
      <c r="JVD154" s="205"/>
      <c r="JVE154" s="205"/>
      <c r="JVF154" s="205"/>
      <c r="JVG154" s="205"/>
      <c r="JVH154" s="205"/>
      <c r="JVI154" s="205"/>
      <c r="JVJ154" s="205"/>
      <c r="JVK154" s="205"/>
      <c r="JVL154" s="205"/>
      <c r="JVM154" s="205"/>
      <c r="JVN154" s="205"/>
      <c r="JVO154" s="205"/>
      <c r="JVP154" s="205"/>
      <c r="JVQ154" s="205"/>
      <c r="JVR154" s="205"/>
      <c r="JVS154" s="205"/>
      <c r="JVT154" s="205"/>
      <c r="JVU154" s="205"/>
      <c r="JVV154" s="205"/>
      <c r="JVW154" s="205"/>
      <c r="JVX154" s="205"/>
      <c r="JVY154" s="205"/>
      <c r="JVZ154" s="205"/>
      <c r="JWA154" s="205"/>
      <c r="JWB154" s="205"/>
      <c r="JWC154" s="205"/>
      <c r="JWD154" s="205"/>
      <c r="JWE154" s="205"/>
      <c r="JWF154" s="205"/>
      <c r="JWG154" s="205"/>
      <c r="JWH154" s="205"/>
      <c r="JWI154" s="205"/>
      <c r="JWJ154" s="205"/>
      <c r="JWK154" s="205"/>
      <c r="JWL154" s="205"/>
      <c r="JWM154" s="205"/>
      <c r="JWN154" s="205"/>
      <c r="JWO154" s="205"/>
      <c r="JWP154" s="205"/>
      <c r="JWQ154" s="205"/>
      <c r="JWR154" s="205"/>
      <c r="JWS154" s="205"/>
      <c r="JWT154" s="205"/>
      <c r="JWU154" s="205"/>
      <c r="JWV154" s="205"/>
      <c r="JWW154" s="205"/>
      <c r="JWX154" s="205"/>
      <c r="JWY154" s="205"/>
      <c r="JWZ154" s="205"/>
      <c r="JXA154" s="205"/>
      <c r="JXB154" s="205"/>
      <c r="JXC154" s="205"/>
      <c r="JXD154" s="205"/>
      <c r="JXE154" s="205"/>
      <c r="JXF154" s="205"/>
      <c r="JXG154" s="205"/>
      <c r="JXH154" s="205"/>
      <c r="JXI154" s="205"/>
      <c r="JXJ154" s="205"/>
      <c r="JXK154" s="205"/>
      <c r="JXL154" s="205"/>
      <c r="JXM154" s="205"/>
      <c r="JXN154" s="205"/>
      <c r="JXO154" s="205"/>
      <c r="JXP154" s="205"/>
      <c r="JXQ154" s="205"/>
      <c r="JXR154" s="205"/>
      <c r="JXS154" s="205"/>
      <c r="JXT154" s="205"/>
      <c r="JXU154" s="205"/>
      <c r="JXV154" s="205"/>
      <c r="JXW154" s="205"/>
      <c r="JXX154" s="205"/>
      <c r="JXY154" s="205"/>
      <c r="JXZ154" s="205"/>
      <c r="JYA154" s="205"/>
      <c r="JYB154" s="205"/>
      <c r="JYC154" s="205"/>
      <c r="JYD154" s="205"/>
      <c r="JYE154" s="205"/>
      <c r="JYF154" s="205"/>
      <c r="JYG154" s="205"/>
      <c r="JYH154" s="205"/>
      <c r="JYI154" s="205"/>
      <c r="JYJ154" s="205"/>
      <c r="JYK154" s="205"/>
      <c r="JYL154" s="205"/>
      <c r="JYM154" s="205"/>
      <c r="JYN154" s="205"/>
      <c r="JYO154" s="205"/>
      <c r="JYP154" s="205"/>
      <c r="JYQ154" s="205"/>
      <c r="JYX154" s="205"/>
      <c r="JYY154" s="205"/>
      <c r="JYZ154" s="205"/>
      <c r="JZA154" s="205"/>
      <c r="JZB154" s="205"/>
      <c r="JZC154" s="205"/>
      <c r="JZD154" s="205"/>
      <c r="JZE154" s="205"/>
      <c r="JZF154" s="205"/>
      <c r="JZG154" s="205"/>
      <c r="JZH154" s="205"/>
      <c r="JZI154" s="205"/>
      <c r="JZJ154" s="205"/>
      <c r="JZK154" s="205"/>
      <c r="JZL154" s="205"/>
      <c r="JZM154" s="205"/>
      <c r="JZN154" s="205"/>
      <c r="JZO154" s="205"/>
      <c r="JZP154" s="205"/>
      <c r="JZQ154" s="205"/>
      <c r="JZR154" s="205"/>
      <c r="JZS154" s="205"/>
      <c r="JZT154" s="205"/>
      <c r="JZU154" s="205"/>
      <c r="JZV154" s="205"/>
      <c r="JZW154" s="205"/>
      <c r="JZX154" s="205"/>
      <c r="JZY154" s="205"/>
      <c r="JZZ154" s="205"/>
      <c r="KAA154" s="205"/>
      <c r="KAB154" s="205"/>
      <c r="KAC154" s="205"/>
      <c r="KAD154" s="205"/>
      <c r="KAE154" s="205"/>
      <c r="KAF154" s="205"/>
      <c r="KAG154" s="205"/>
      <c r="KAH154" s="205"/>
      <c r="KAI154" s="205"/>
      <c r="KAJ154" s="205"/>
      <c r="KAK154" s="205"/>
      <c r="KAL154" s="205"/>
      <c r="KAM154" s="205"/>
      <c r="KAN154" s="205"/>
      <c r="KAO154" s="205"/>
      <c r="KAP154" s="205"/>
      <c r="KAQ154" s="205"/>
      <c r="KAR154" s="205"/>
      <c r="KAS154" s="205"/>
      <c r="KAT154" s="205"/>
      <c r="KAU154" s="205"/>
      <c r="KAV154" s="205"/>
      <c r="KAW154" s="205"/>
      <c r="KAX154" s="205"/>
      <c r="KAY154" s="205"/>
      <c r="KAZ154" s="205"/>
      <c r="KBA154" s="205"/>
      <c r="KBB154" s="205"/>
      <c r="KBC154" s="205"/>
      <c r="KBD154" s="205"/>
      <c r="KBE154" s="205"/>
      <c r="KBF154" s="205"/>
      <c r="KBG154" s="205"/>
      <c r="KBH154" s="205"/>
      <c r="KBI154" s="205"/>
      <c r="KBJ154" s="205"/>
      <c r="KBK154" s="205"/>
      <c r="KBL154" s="205"/>
      <c r="KBM154" s="205"/>
      <c r="KBN154" s="205"/>
      <c r="KBO154" s="205"/>
      <c r="KBP154" s="205"/>
      <c r="KBQ154" s="205"/>
      <c r="KBR154" s="205"/>
      <c r="KBS154" s="205"/>
      <c r="KBT154" s="205"/>
      <c r="KBU154" s="205"/>
      <c r="KBV154" s="205"/>
      <c r="KBW154" s="205"/>
      <c r="KBX154" s="205"/>
      <c r="KBY154" s="205"/>
      <c r="KBZ154" s="205"/>
      <c r="KCA154" s="205"/>
      <c r="KCB154" s="205"/>
      <c r="KCC154" s="205"/>
      <c r="KCD154" s="205"/>
      <c r="KCE154" s="205"/>
      <c r="KCF154" s="205"/>
      <c r="KCG154" s="205"/>
      <c r="KCH154" s="205"/>
      <c r="KCI154" s="205"/>
      <c r="KCJ154" s="205"/>
      <c r="KCK154" s="205"/>
      <c r="KCL154" s="205"/>
      <c r="KCM154" s="205"/>
      <c r="KCN154" s="205"/>
      <c r="KCO154" s="205"/>
      <c r="KCP154" s="205"/>
      <c r="KCQ154" s="205"/>
      <c r="KCR154" s="205"/>
      <c r="KCS154" s="205"/>
      <c r="KCT154" s="205"/>
      <c r="KCU154" s="205"/>
      <c r="KCV154" s="205"/>
      <c r="KCW154" s="205"/>
      <c r="KCX154" s="205"/>
      <c r="KCY154" s="205"/>
      <c r="KCZ154" s="205"/>
      <c r="KDA154" s="205"/>
      <c r="KDB154" s="205"/>
      <c r="KDC154" s="205"/>
      <c r="KDD154" s="205"/>
      <c r="KDE154" s="205"/>
      <c r="KDF154" s="205"/>
      <c r="KDG154" s="205"/>
      <c r="KDH154" s="205"/>
      <c r="KDI154" s="205"/>
      <c r="KDJ154" s="205"/>
      <c r="KDK154" s="205"/>
      <c r="KDL154" s="205"/>
      <c r="KDM154" s="205"/>
      <c r="KDN154" s="205"/>
      <c r="KDO154" s="205"/>
      <c r="KDP154" s="205"/>
      <c r="KDQ154" s="205"/>
      <c r="KDR154" s="205"/>
      <c r="KDS154" s="205"/>
      <c r="KDT154" s="205"/>
      <c r="KDU154" s="205"/>
      <c r="KDV154" s="205"/>
      <c r="KDW154" s="205"/>
      <c r="KDX154" s="205"/>
      <c r="KDY154" s="205"/>
      <c r="KDZ154" s="205"/>
      <c r="KEA154" s="205"/>
      <c r="KEB154" s="205"/>
      <c r="KEC154" s="205"/>
      <c r="KED154" s="205"/>
      <c r="KEE154" s="205"/>
      <c r="KEF154" s="205"/>
      <c r="KEG154" s="205"/>
      <c r="KEH154" s="205"/>
      <c r="KEI154" s="205"/>
      <c r="KEJ154" s="205"/>
      <c r="KEK154" s="205"/>
      <c r="KEL154" s="205"/>
      <c r="KEM154" s="205"/>
      <c r="KEN154" s="205"/>
      <c r="KEO154" s="205"/>
      <c r="KEP154" s="205"/>
      <c r="KEQ154" s="205"/>
      <c r="KER154" s="205"/>
      <c r="KES154" s="205"/>
      <c r="KET154" s="205"/>
      <c r="KEU154" s="205"/>
      <c r="KEV154" s="205"/>
      <c r="KEW154" s="205"/>
      <c r="KEX154" s="205"/>
      <c r="KEY154" s="205"/>
      <c r="KEZ154" s="205"/>
      <c r="KFA154" s="205"/>
      <c r="KFB154" s="205"/>
      <c r="KFC154" s="205"/>
      <c r="KFD154" s="205"/>
      <c r="KFE154" s="205"/>
      <c r="KFF154" s="205"/>
      <c r="KFG154" s="205"/>
      <c r="KFH154" s="205"/>
      <c r="KFI154" s="205"/>
      <c r="KFJ154" s="205"/>
      <c r="KFK154" s="205"/>
      <c r="KFL154" s="205"/>
      <c r="KFM154" s="205"/>
      <c r="KFN154" s="205"/>
      <c r="KFO154" s="205"/>
      <c r="KFP154" s="205"/>
      <c r="KFQ154" s="205"/>
      <c r="KFR154" s="205"/>
      <c r="KFS154" s="205"/>
      <c r="KFT154" s="205"/>
      <c r="KFU154" s="205"/>
      <c r="KFV154" s="205"/>
      <c r="KFW154" s="205"/>
      <c r="KFX154" s="205"/>
      <c r="KFY154" s="205"/>
      <c r="KFZ154" s="205"/>
      <c r="KGA154" s="205"/>
      <c r="KGB154" s="205"/>
      <c r="KGC154" s="205"/>
      <c r="KGD154" s="205"/>
      <c r="KGE154" s="205"/>
      <c r="KGF154" s="205"/>
      <c r="KGG154" s="205"/>
      <c r="KGH154" s="205"/>
      <c r="KGI154" s="205"/>
      <c r="KGJ154" s="205"/>
      <c r="KGK154" s="205"/>
      <c r="KGL154" s="205"/>
      <c r="KGM154" s="205"/>
      <c r="KGN154" s="205"/>
      <c r="KGO154" s="205"/>
      <c r="KGP154" s="205"/>
      <c r="KGQ154" s="205"/>
      <c r="KGR154" s="205"/>
      <c r="KGS154" s="205"/>
      <c r="KGT154" s="205"/>
      <c r="KGU154" s="205"/>
      <c r="KGV154" s="205"/>
      <c r="KGW154" s="205"/>
      <c r="KGX154" s="205"/>
      <c r="KGY154" s="205"/>
      <c r="KGZ154" s="205"/>
      <c r="KHA154" s="205"/>
      <c r="KHB154" s="205"/>
      <c r="KHC154" s="205"/>
      <c r="KHD154" s="205"/>
      <c r="KHE154" s="205"/>
      <c r="KHF154" s="205"/>
      <c r="KHG154" s="205"/>
      <c r="KHH154" s="205"/>
      <c r="KHI154" s="205"/>
      <c r="KHJ154" s="205"/>
      <c r="KHK154" s="205"/>
      <c r="KHL154" s="205"/>
      <c r="KHM154" s="205"/>
      <c r="KHN154" s="205"/>
      <c r="KHO154" s="205"/>
      <c r="KHP154" s="205"/>
      <c r="KHQ154" s="205"/>
      <c r="KHR154" s="205"/>
      <c r="KHS154" s="205"/>
      <c r="KHT154" s="205"/>
      <c r="KHU154" s="205"/>
      <c r="KHV154" s="205"/>
      <c r="KHW154" s="205"/>
      <c r="KHX154" s="205"/>
      <c r="KHY154" s="205"/>
      <c r="KHZ154" s="205"/>
      <c r="KIA154" s="205"/>
      <c r="KIB154" s="205"/>
      <c r="KIC154" s="205"/>
      <c r="KID154" s="205"/>
      <c r="KIE154" s="205"/>
      <c r="KIF154" s="205"/>
      <c r="KIG154" s="205"/>
      <c r="KIH154" s="205"/>
      <c r="KII154" s="205"/>
      <c r="KIJ154" s="205"/>
      <c r="KIK154" s="205"/>
      <c r="KIL154" s="205"/>
      <c r="KIM154" s="205"/>
      <c r="KIT154" s="205"/>
      <c r="KIU154" s="205"/>
      <c r="KIV154" s="205"/>
      <c r="KIW154" s="205"/>
      <c r="KIX154" s="205"/>
      <c r="KIY154" s="205"/>
      <c r="KIZ154" s="205"/>
      <c r="KJA154" s="205"/>
      <c r="KJB154" s="205"/>
      <c r="KJC154" s="205"/>
      <c r="KJD154" s="205"/>
      <c r="KJE154" s="205"/>
      <c r="KJF154" s="205"/>
      <c r="KJG154" s="205"/>
      <c r="KJH154" s="205"/>
      <c r="KJI154" s="205"/>
      <c r="KJJ154" s="205"/>
      <c r="KJK154" s="205"/>
      <c r="KJL154" s="205"/>
      <c r="KJM154" s="205"/>
      <c r="KJN154" s="205"/>
      <c r="KJO154" s="205"/>
      <c r="KJP154" s="205"/>
      <c r="KJQ154" s="205"/>
      <c r="KJR154" s="205"/>
      <c r="KJS154" s="205"/>
      <c r="KJT154" s="205"/>
      <c r="KJU154" s="205"/>
      <c r="KJV154" s="205"/>
      <c r="KJW154" s="205"/>
      <c r="KJX154" s="205"/>
      <c r="KJY154" s="205"/>
      <c r="KJZ154" s="205"/>
      <c r="KKA154" s="205"/>
      <c r="KKB154" s="205"/>
      <c r="KKC154" s="205"/>
      <c r="KKD154" s="205"/>
      <c r="KKE154" s="205"/>
      <c r="KKF154" s="205"/>
      <c r="KKG154" s="205"/>
      <c r="KKH154" s="205"/>
      <c r="KKI154" s="205"/>
      <c r="KKJ154" s="205"/>
      <c r="KKK154" s="205"/>
      <c r="KKL154" s="205"/>
      <c r="KKM154" s="205"/>
      <c r="KKN154" s="205"/>
      <c r="KKO154" s="205"/>
      <c r="KKP154" s="205"/>
      <c r="KKQ154" s="205"/>
      <c r="KKR154" s="205"/>
      <c r="KKS154" s="205"/>
      <c r="KKT154" s="205"/>
      <c r="KKU154" s="205"/>
      <c r="KKV154" s="205"/>
      <c r="KKW154" s="205"/>
      <c r="KKX154" s="205"/>
      <c r="KKY154" s="205"/>
      <c r="KKZ154" s="205"/>
      <c r="KLA154" s="205"/>
      <c r="KLB154" s="205"/>
      <c r="KLC154" s="205"/>
      <c r="KLD154" s="205"/>
      <c r="KLE154" s="205"/>
      <c r="KLF154" s="205"/>
      <c r="KLG154" s="205"/>
      <c r="KLH154" s="205"/>
      <c r="KLI154" s="205"/>
      <c r="KLJ154" s="205"/>
      <c r="KLK154" s="205"/>
      <c r="KLL154" s="205"/>
      <c r="KLM154" s="205"/>
      <c r="KLN154" s="205"/>
      <c r="KLO154" s="205"/>
      <c r="KLP154" s="205"/>
      <c r="KLQ154" s="205"/>
      <c r="KLR154" s="205"/>
      <c r="KLS154" s="205"/>
      <c r="KLT154" s="205"/>
      <c r="KLU154" s="205"/>
      <c r="KLV154" s="205"/>
      <c r="KLW154" s="205"/>
      <c r="KLX154" s="205"/>
      <c r="KLY154" s="205"/>
      <c r="KLZ154" s="205"/>
      <c r="KMA154" s="205"/>
      <c r="KMB154" s="205"/>
      <c r="KMC154" s="205"/>
      <c r="KMD154" s="205"/>
      <c r="KME154" s="205"/>
      <c r="KMF154" s="205"/>
      <c r="KMG154" s="205"/>
      <c r="KMH154" s="205"/>
      <c r="KMI154" s="205"/>
      <c r="KMJ154" s="205"/>
      <c r="KMK154" s="205"/>
      <c r="KML154" s="205"/>
      <c r="KMM154" s="205"/>
      <c r="KMN154" s="205"/>
      <c r="KMO154" s="205"/>
      <c r="KMP154" s="205"/>
      <c r="KMQ154" s="205"/>
      <c r="KMR154" s="205"/>
      <c r="KMS154" s="205"/>
      <c r="KMT154" s="205"/>
      <c r="KMU154" s="205"/>
      <c r="KMV154" s="205"/>
      <c r="KMW154" s="205"/>
      <c r="KMX154" s="205"/>
      <c r="KMY154" s="205"/>
      <c r="KMZ154" s="205"/>
      <c r="KNA154" s="205"/>
      <c r="KNB154" s="205"/>
      <c r="KNC154" s="205"/>
      <c r="KND154" s="205"/>
      <c r="KNE154" s="205"/>
      <c r="KNF154" s="205"/>
      <c r="KNG154" s="205"/>
      <c r="KNH154" s="205"/>
      <c r="KNI154" s="205"/>
      <c r="KNJ154" s="205"/>
      <c r="KNK154" s="205"/>
      <c r="KNL154" s="205"/>
      <c r="KNM154" s="205"/>
      <c r="KNN154" s="205"/>
      <c r="KNO154" s="205"/>
      <c r="KNP154" s="205"/>
      <c r="KNQ154" s="205"/>
      <c r="KNR154" s="205"/>
      <c r="KNS154" s="205"/>
      <c r="KNT154" s="205"/>
      <c r="KNU154" s="205"/>
      <c r="KNV154" s="205"/>
      <c r="KNW154" s="205"/>
      <c r="KNX154" s="205"/>
      <c r="KNY154" s="205"/>
      <c r="KNZ154" s="205"/>
      <c r="KOA154" s="205"/>
      <c r="KOB154" s="205"/>
      <c r="KOC154" s="205"/>
      <c r="KOD154" s="205"/>
      <c r="KOE154" s="205"/>
      <c r="KOF154" s="205"/>
      <c r="KOG154" s="205"/>
      <c r="KOH154" s="205"/>
      <c r="KOI154" s="205"/>
      <c r="KOJ154" s="205"/>
      <c r="KOK154" s="205"/>
      <c r="KOL154" s="205"/>
      <c r="KOM154" s="205"/>
      <c r="KON154" s="205"/>
      <c r="KOO154" s="205"/>
      <c r="KOP154" s="205"/>
      <c r="KOQ154" s="205"/>
      <c r="KOR154" s="205"/>
      <c r="KOS154" s="205"/>
      <c r="KOT154" s="205"/>
      <c r="KOU154" s="205"/>
      <c r="KOV154" s="205"/>
      <c r="KOW154" s="205"/>
      <c r="KOX154" s="205"/>
      <c r="KOY154" s="205"/>
      <c r="KOZ154" s="205"/>
      <c r="KPA154" s="205"/>
      <c r="KPB154" s="205"/>
      <c r="KPC154" s="205"/>
      <c r="KPD154" s="205"/>
      <c r="KPE154" s="205"/>
      <c r="KPF154" s="205"/>
      <c r="KPG154" s="205"/>
      <c r="KPH154" s="205"/>
      <c r="KPI154" s="205"/>
      <c r="KPJ154" s="205"/>
      <c r="KPK154" s="205"/>
      <c r="KPL154" s="205"/>
      <c r="KPM154" s="205"/>
      <c r="KPN154" s="205"/>
      <c r="KPO154" s="205"/>
      <c r="KPP154" s="205"/>
      <c r="KPQ154" s="205"/>
      <c r="KPR154" s="205"/>
      <c r="KPS154" s="205"/>
      <c r="KPT154" s="205"/>
      <c r="KPU154" s="205"/>
      <c r="KPV154" s="205"/>
      <c r="KPW154" s="205"/>
      <c r="KPX154" s="205"/>
      <c r="KPY154" s="205"/>
      <c r="KPZ154" s="205"/>
      <c r="KQA154" s="205"/>
      <c r="KQB154" s="205"/>
      <c r="KQC154" s="205"/>
      <c r="KQD154" s="205"/>
      <c r="KQE154" s="205"/>
      <c r="KQF154" s="205"/>
      <c r="KQG154" s="205"/>
      <c r="KQH154" s="205"/>
      <c r="KQI154" s="205"/>
      <c r="KQJ154" s="205"/>
      <c r="KQK154" s="205"/>
      <c r="KQL154" s="205"/>
      <c r="KQM154" s="205"/>
      <c r="KQN154" s="205"/>
      <c r="KQO154" s="205"/>
      <c r="KQP154" s="205"/>
      <c r="KQQ154" s="205"/>
      <c r="KQR154" s="205"/>
      <c r="KQS154" s="205"/>
      <c r="KQT154" s="205"/>
      <c r="KQU154" s="205"/>
      <c r="KQV154" s="205"/>
      <c r="KQW154" s="205"/>
      <c r="KQX154" s="205"/>
      <c r="KQY154" s="205"/>
      <c r="KQZ154" s="205"/>
      <c r="KRA154" s="205"/>
      <c r="KRB154" s="205"/>
      <c r="KRC154" s="205"/>
      <c r="KRD154" s="205"/>
      <c r="KRE154" s="205"/>
      <c r="KRF154" s="205"/>
      <c r="KRG154" s="205"/>
      <c r="KRH154" s="205"/>
      <c r="KRI154" s="205"/>
      <c r="KRJ154" s="205"/>
      <c r="KRK154" s="205"/>
      <c r="KRL154" s="205"/>
      <c r="KRM154" s="205"/>
      <c r="KRN154" s="205"/>
      <c r="KRO154" s="205"/>
      <c r="KRP154" s="205"/>
      <c r="KRQ154" s="205"/>
      <c r="KRR154" s="205"/>
      <c r="KRS154" s="205"/>
      <c r="KRT154" s="205"/>
      <c r="KRU154" s="205"/>
      <c r="KRV154" s="205"/>
      <c r="KRW154" s="205"/>
      <c r="KRX154" s="205"/>
      <c r="KRY154" s="205"/>
      <c r="KRZ154" s="205"/>
      <c r="KSA154" s="205"/>
      <c r="KSB154" s="205"/>
      <c r="KSC154" s="205"/>
      <c r="KSD154" s="205"/>
      <c r="KSE154" s="205"/>
      <c r="KSF154" s="205"/>
      <c r="KSG154" s="205"/>
      <c r="KSH154" s="205"/>
      <c r="KSI154" s="205"/>
      <c r="KSP154" s="205"/>
      <c r="KSQ154" s="205"/>
      <c r="KSR154" s="205"/>
      <c r="KSS154" s="205"/>
      <c r="KST154" s="205"/>
      <c r="KSU154" s="205"/>
      <c r="KSV154" s="205"/>
      <c r="KSW154" s="205"/>
      <c r="KSX154" s="205"/>
      <c r="KSY154" s="205"/>
      <c r="KSZ154" s="205"/>
      <c r="KTA154" s="205"/>
      <c r="KTB154" s="205"/>
      <c r="KTC154" s="205"/>
      <c r="KTD154" s="205"/>
      <c r="KTE154" s="205"/>
      <c r="KTF154" s="205"/>
      <c r="KTG154" s="205"/>
      <c r="KTH154" s="205"/>
      <c r="KTI154" s="205"/>
      <c r="KTJ154" s="205"/>
      <c r="KTK154" s="205"/>
      <c r="KTL154" s="205"/>
      <c r="KTM154" s="205"/>
      <c r="KTN154" s="205"/>
      <c r="KTO154" s="205"/>
      <c r="KTP154" s="205"/>
      <c r="KTQ154" s="205"/>
      <c r="KTR154" s="205"/>
      <c r="KTS154" s="205"/>
      <c r="KTT154" s="205"/>
      <c r="KTU154" s="205"/>
      <c r="KTV154" s="205"/>
      <c r="KTW154" s="205"/>
      <c r="KTX154" s="205"/>
      <c r="KTY154" s="205"/>
      <c r="KTZ154" s="205"/>
      <c r="KUA154" s="205"/>
      <c r="KUB154" s="205"/>
      <c r="KUC154" s="205"/>
      <c r="KUD154" s="205"/>
      <c r="KUE154" s="205"/>
      <c r="KUF154" s="205"/>
      <c r="KUG154" s="205"/>
      <c r="KUH154" s="205"/>
      <c r="KUI154" s="205"/>
      <c r="KUJ154" s="205"/>
      <c r="KUK154" s="205"/>
      <c r="KUL154" s="205"/>
      <c r="KUM154" s="205"/>
      <c r="KUN154" s="205"/>
      <c r="KUO154" s="205"/>
      <c r="KUP154" s="205"/>
      <c r="KUQ154" s="205"/>
      <c r="KUR154" s="205"/>
      <c r="KUS154" s="205"/>
      <c r="KUT154" s="205"/>
      <c r="KUU154" s="205"/>
      <c r="KUV154" s="205"/>
      <c r="KUW154" s="205"/>
      <c r="KUX154" s="205"/>
      <c r="KUY154" s="205"/>
      <c r="KUZ154" s="205"/>
      <c r="KVA154" s="205"/>
      <c r="KVB154" s="205"/>
      <c r="KVC154" s="205"/>
      <c r="KVD154" s="205"/>
      <c r="KVE154" s="205"/>
      <c r="KVF154" s="205"/>
      <c r="KVG154" s="205"/>
      <c r="KVH154" s="205"/>
      <c r="KVI154" s="205"/>
      <c r="KVJ154" s="205"/>
      <c r="KVK154" s="205"/>
      <c r="KVL154" s="205"/>
      <c r="KVM154" s="205"/>
      <c r="KVN154" s="205"/>
      <c r="KVO154" s="205"/>
      <c r="KVP154" s="205"/>
      <c r="KVQ154" s="205"/>
      <c r="KVR154" s="205"/>
      <c r="KVS154" s="205"/>
      <c r="KVT154" s="205"/>
      <c r="KVU154" s="205"/>
      <c r="KVV154" s="205"/>
      <c r="KVW154" s="205"/>
      <c r="KVX154" s="205"/>
      <c r="KVY154" s="205"/>
      <c r="KVZ154" s="205"/>
      <c r="KWA154" s="205"/>
      <c r="KWB154" s="205"/>
      <c r="KWC154" s="205"/>
      <c r="KWD154" s="205"/>
      <c r="KWE154" s="205"/>
      <c r="KWF154" s="205"/>
      <c r="KWG154" s="205"/>
      <c r="KWH154" s="205"/>
      <c r="KWI154" s="205"/>
      <c r="KWJ154" s="205"/>
      <c r="KWK154" s="205"/>
      <c r="KWL154" s="205"/>
      <c r="KWM154" s="205"/>
      <c r="KWN154" s="205"/>
      <c r="KWO154" s="205"/>
      <c r="KWP154" s="205"/>
      <c r="KWQ154" s="205"/>
      <c r="KWR154" s="205"/>
      <c r="KWS154" s="205"/>
      <c r="KWT154" s="205"/>
      <c r="KWU154" s="205"/>
      <c r="KWV154" s="205"/>
      <c r="KWW154" s="205"/>
      <c r="KWX154" s="205"/>
      <c r="KWY154" s="205"/>
      <c r="KWZ154" s="205"/>
      <c r="KXA154" s="205"/>
      <c r="KXB154" s="205"/>
      <c r="KXC154" s="205"/>
      <c r="KXD154" s="205"/>
      <c r="KXE154" s="205"/>
      <c r="KXF154" s="205"/>
      <c r="KXG154" s="205"/>
      <c r="KXH154" s="205"/>
      <c r="KXI154" s="205"/>
      <c r="KXJ154" s="205"/>
      <c r="KXK154" s="205"/>
      <c r="KXL154" s="205"/>
      <c r="KXM154" s="205"/>
      <c r="KXN154" s="205"/>
      <c r="KXO154" s="205"/>
      <c r="KXP154" s="205"/>
      <c r="KXQ154" s="205"/>
      <c r="KXR154" s="205"/>
      <c r="KXS154" s="205"/>
      <c r="KXT154" s="205"/>
      <c r="KXU154" s="205"/>
      <c r="KXV154" s="205"/>
      <c r="KXW154" s="205"/>
      <c r="KXX154" s="205"/>
      <c r="KXY154" s="205"/>
      <c r="KXZ154" s="205"/>
      <c r="KYA154" s="205"/>
      <c r="KYB154" s="205"/>
      <c r="KYC154" s="205"/>
      <c r="KYD154" s="205"/>
      <c r="KYE154" s="205"/>
      <c r="KYF154" s="205"/>
      <c r="KYG154" s="205"/>
      <c r="KYH154" s="205"/>
      <c r="KYI154" s="205"/>
      <c r="KYJ154" s="205"/>
      <c r="KYK154" s="205"/>
      <c r="KYL154" s="205"/>
      <c r="KYM154" s="205"/>
      <c r="KYN154" s="205"/>
      <c r="KYO154" s="205"/>
      <c r="KYP154" s="205"/>
      <c r="KYQ154" s="205"/>
      <c r="KYR154" s="205"/>
      <c r="KYS154" s="205"/>
      <c r="KYT154" s="205"/>
      <c r="KYU154" s="205"/>
      <c r="KYV154" s="205"/>
      <c r="KYW154" s="205"/>
      <c r="KYX154" s="205"/>
      <c r="KYY154" s="205"/>
      <c r="KYZ154" s="205"/>
      <c r="KZA154" s="205"/>
      <c r="KZB154" s="205"/>
      <c r="KZC154" s="205"/>
      <c r="KZD154" s="205"/>
      <c r="KZE154" s="205"/>
      <c r="KZF154" s="205"/>
      <c r="KZG154" s="205"/>
      <c r="KZH154" s="205"/>
      <c r="KZI154" s="205"/>
      <c r="KZJ154" s="205"/>
      <c r="KZK154" s="205"/>
      <c r="KZL154" s="205"/>
      <c r="KZM154" s="205"/>
      <c r="KZN154" s="205"/>
      <c r="KZO154" s="205"/>
      <c r="KZP154" s="205"/>
      <c r="KZQ154" s="205"/>
      <c r="KZR154" s="205"/>
      <c r="KZS154" s="205"/>
      <c r="KZT154" s="205"/>
      <c r="KZU154" s="205"/>
      <c r="KZV154" s="205"/>
      <c r="KZW154" s="205"/>
      <c r="KZX154" s="205"/>
      <c r="KZY154" s="205"/>
      <c r="KZZ154" s="205"/>
      <c r="LAA154" s="205"/>
      <c r="LAB154" s="205"/>
      <c r="LAC154" s="205"/>
      <c r="LAD154" s="205"/>
      <c r="LAE154" s="205"/>
      <c r="LAF154" s="205"/>
      <c r="LAG154" s="205"/>
      <c r="LAH154" s="205"/>
      <c r="LAI154" s="205"/>
      <c r="LAJ154" s="205"/>
      <c r="LAK154" s="205"/>
      <c r="LAL154" s="205"/>
      <c r="LAM154" s="205"/>
      <c r="LAN154" s="205"/>
      <c r="LAO154" s="205"/>
      <c r="LAP154" s="205"/>
      <c r="LAQ154" s="205"/>
      <c r="LAR154" s="205"/>
      <c r="LAS154" s="205"/>
      <c r="LAT154" s="205"/>
      <c r="LAU154" s="205"/>
      <c r="LAV154" s="205"/>
      <c r="LAW154" s="205"/>
      <c r="LAX154" s="205"/>
      <c r="LAY154" s="205"/>
      <c r="LAZ154" s="205"/>
      <c r="LBA154" s="205"/>
      <c r="LBB154" s="205"/>
      <c r="LBC154" s="205"/>
      <c r="LBD154" s="205"/>
      <c r="LBE154" s="205"/>
      <c r="LBF154" s="205"/>
      <c r="LBG154" s="205"/>
      <c r="LBH154" s="205"/>
      <c r="LBI154" s="205"/>
      <c r="LBJ154" s="205"/>
      <c r="LBK154" s="205"/>
      <c r="LBL154" s="205"/>
      <c r="LBM154" s="205"/>
      <c r="LBN154" s="205"/>
      <c r="LBO154" s="205"/>
      <c r="LBP154" s="205"/>
      <c r="LBQ154" s="205"/>
      <c r="LBR154" s="205"/>
      <c r="LBS154" s="205"/>
      <c r="LBT154" s="205"/>
      <c r="LBU154" s="205"/>
      <c r="LBV154" s="205"/>
      <c r="LBW154" s="205"/>
      <c r="LBX154" s="205"/>
      <c r="LBY154" s="205"/>
      <c r="LBZ154" s="205"/>
      <c r="LCA154" s="205"/>
      <c r="LCB154" s="205"/>
      <c r="LCC154" s="205"/>
      <c r="LCD154" s="205"/>
      <c r="LCE154" s="205"/>
      <c r="LCL154" s="205"/>
      <c r="LCM154" s="205"/>
      <c r="LCN154" s="205"/>
      <c r="LCO154" s="205"/>
      <c r="LCP154" s="205"/>
      <c r="LCQ154" s="205"/>
      <c r="LCR154" s="205"/>
      <c r="LCS154" s="205"/>
      <c r="LCT154" s="205"/>
      <c r="LCU154" s="205"/>
      <c r="LCV154" s="205"/>
      <c r="LCW154" s="205"/>
      <c r="LCX154" s="205"/>
      <c r="LCY154" s="205"/>
      <c r="LCZ154" s="205"/>
      <c r="LDA154" s="205"/>
      <c r="LDB154" s="205"/>
      <c r="LDC154" s="205"/>
      <c r="LDD154" s="205"/>
      <c r="LDE154" s="205"/>
      <c r="LDF154" s="205"/>
      <c r="LDG154" s="205"/>
      <c r="LDH154" s="205"/>
      <c r="LDI154" s="205"/>
      <c r="LDJ154" s="205"/>
      <c r="LDK154" s="205"/>
      <c r="LDL154" s="205"/>
      <c r="LDM154" s="205"/>
      <c r="LDN154" s="205"/>
      <c r="LDO154" s="205"/>
      <c r="LDP154" s="205"/>
      <c r="LDQ154" s="205"/>
      <c r="LDR154" s="205"/>
      <c r="LDS154" s="205"/>
      <c r="LDT154" s="205"/>
      <c r="LDU154" s="205"/>
      <c r="LDV154" s="205"/>
      <c r="LDW154" s="205"/>
      <c r="LDX154" s="205"/>
      <c r="LDY154" s="205"/>
      <c r="LDZ154" s="205"/>
      <c r="LEA154" s="205"/>
      <c r="LEB154" s="205"/>
      <c r="LEC154" s="205"/>
      <c r="LED154" s="205"/>
      <c r="LEE154" s="205"/>
      <c r="LEF154" s="205"/>
      <c r="LEG154" s="205"/>
      <c r="LEH154" s="205"/>
      <c r="LEI154" s="205"/>
      <c r="LEJ154" s="205"/>
      <c r="LEK154" s="205"/>
      <c r="LEL154" s="205"/>
      <c r="LEM154" s="205"/>
      <c r="LEN154" s="205"/>
      <c r="LEO154" s="205"/>
      <c r="LEP154" s="205"/>
      <c r="LEQ154" s="205"/>
      <c r="LER154" s="205"/>
      <c r="LES154" s="205"/>
      <c r="LET154" s="205"/>
      <c r="LEU154" s="205"/>
      <c r="LEV154" s="205"/>
      <c r="LEW154" s="205"/>
      <c r="LEX154" s="205"/>
      <c r="LEY154" s="205"/>
      <c r="LEZ154" s="205"/>
      <c r="LFA154" s="205"/>
      <c r="LFB154" s="205"/>
      <c r="LFC154" s="205"/>
      <c r="LFD154" s="205"/>
      <c r="LFE154" s="205"/>
      <c r="LFF154" s="205"/>
      <c r="LFG154" s="205"/>
      <c r="LFH154" s="205"/>
      <c r="LFI154" s="205"/>
      <c r="LFJ154" s="205"/>
      <c r="LFK154" s="205"/>
      <c r="LFL154" s="205"/>
      <c r="LFM154" s="205"/>
      <c r="LFN154" s="205"/>
      <c r="LFO154" s="205"/>
      <c r="LFP154" s="205"/>
      <c r="LFQ154" s="205"/>
      <c r="LFR154" s="205"/>
      <c r="LFS154" s="205"/>
      <c r="LFT154" s="205"/>
      <c r="LFU154" s="205"/>
      <c r="LFV154" s="205"/>
      <c r="LFW154" s="205"/>
      <c r="LFX154" s="205"/>
      <c r="LFY154" s="205"/>
      <c r="LFZ154" s="205"/>
      <c r="LGA154" s="205"/>
      <c r="LGB154" s="205"/>
      <c r="LGC154" s="205"/>
      <c r="LGD154" s="205"/>
      <c r="LGE154" s="205"/>
      <c r="LGF154" s="205"/>
      <c r="LGG154" s="205"/>
      <c r="LGH154" s="205"/>
      <c r="LGI154" s="205"/>
      <c r="LGJ154" s="205"/>
      <c r="LGK154" s="205"/>
      <c r="LGL154" s="205"/>
      <c r="LGM154" s="205"/>
      <c r="LGN154" s="205"/>
      <c r="LGO154" s="205"/>
      <c r="LGP154" s="205"/>
      <c r="LGQ154" s="205"/>
      <c r="LGR154" s="205"/>
      <c r="LGS154" s="205"/>
      <c r="LGT154" s="205"/>
      <c r="LGU154" s="205"/>
      <c r="LGV154" s="205"/>
      <c r="LGW154" s="205"/>
      <c r="LGX154" s="205"/>
      <c r="LGY154" s="205"/>
      <c r="LGZ154" s="205"/>
      <c r="LHA154" s="205"/>
      <c r="LHB154" s="205"/>
      <c r="LHC154" s="205"/>
      <c r="LHD154" s="205"/>
      <c r="LHE154" s="205"/>
      <c r="LHF154" s="205"/>
      <c r="LHG154" s="205"/>
      <c r="LHH154" s="205"/>
      <c r="LHI154" s="205"/>
      <c r="LHJ154" s="205"/>
      <c r="LHK154" s="205"/>
      <c r="LHL154" s="205"/>
      <c r="LHM154" s="205"/>
      <c r="LHN154" s="205"/>
      <c r="LHO154" s="205"/>
      <c r="LHP154" s="205"/>
      <c r="LHQ154" s="205"/>
      <c r="LHR154" s="205"/>
      <c r="LHS154" s="205"/>
      <c r="LHT154" s="205"/>
      <c r="LHU154" s="205"/>
      <c r="LHV154" s="205"/>
      <c r="LHW154" s="205"/>
      <c r="LHX154" s="205"/>
      <c r="LHY154" s="205"/>
      <c r="LHZ154" s="205"/>
      <c r="LIA154" s="205"/>
      <c r="LIB154" s="205"/>
      <c r="LIC154" s="205"/>
      <c r="LID154" s="205"/>
      <c r="LIE154" s="205"/>
      <c r="LIF154" s="205"/>
      <c r="LIG154" s="205"/>
      <c r="LIH154" s="205"/>
      <c r="LII154" s="205"/>
      <c r="LIJ154" s="205"/>
      <c r="LIK154" s="205"/>
      <c r="LIL154" s="205"/>
      <c r="LIM154" s="205"/>
      <c r="LIN154" s="205"/>
      <c r="LIO154" s="205"/>
      <c r="LIP154" s="205"/>
      <c r="LIQ154" s="205"/>
      <c r="LIR154" s="205"/>
      <c r="LIS154" s="205"/>
      <c r="LIT154" s="205"/>
      <c r="LIU154" s="205"/>
      <c r="LIV154" s="205"/>
      <c r="LIW154" s="205"/>
      <c r="LIX154" s="205"/>
      <c r="LIY154" s="205"/>
      <c r="LIZ154" s="205"/>
      <c r="LJA154" s="205"/>
      <c r="LJB154" s="205"/>
      <c r="LJC154" s="205"/>
      <c r="LJD154" s="205"/>
      <c r="LJE154" s="205"/>
      <c r="LJF154" s="205"/>
      <c r="LJG154" s="205"/>
      <c r="LJH154" s="205"/>
      <c r="LJI154" s="205"/>
      <c r="LJJ154" s="205"/>
      <c r="LJK154" s="205"/>
      <c r="LJL154" s="205"/>
      <c r="LJM154" s="205"/>
      <c r="LJN154" s="205"/>
      <c r="LJO154" s="205"/>
      <c r="LJP154" s="205"/>
      <c r="LJQ154" s="205"/>
      <c r="LJR154" s="205"/>
      <c r="LJS154" s="205"/>
      <c r="LJT154" s="205"/>
      <c r="LJU154" s="205"/>
      <c r="LJV154" s="205"/>
      <c r="LJW154" s="205"/>
      <c r="LJX154" s="205"/>
      <c r="LJY154" s="205"/>
      <c r="LJZ154" s="205"/>
      <c r="LKA154" s="205"/>
      <c r="LKB154" s="205"/>
      <c r="LKC154" s="205"/>
      <c r="LKD154" s="205"/>
      <c r="LKE154" s="205"/>
      <c r="LKF154" s="205"/>
      <c r="LKG154" s="205"/>
      <c r="LKH154" s="205"/>
      <c r="LKI154" s="205"/>
      <c r="LKJ154" s="205"/>
      <c r="LKK154" s="205"/>
      <c r="LKL154" s="205"/>
      <c r="LKM154" s="205"/>
      <c r="LKN154" s="205"/>
      <c r="LKO154" s="205"/>
      <c r="LKP154" s="205"/>
      <c r="LKQ154" s="205"/>
      <c r="LKR154" s="205"/>
      <c r="LKS154" s="205"/>
      <c r="LKT154" s="205"/>
      <c r="LKU154" s="205"/>
      <c r="LKV154" s="205"/>
      <c r="LKW154" s="205"/>
      <c r="LKX154" s="205"/>
      <c r="LKY154" s="205"/>
      <c r="LKZ154" s="205"/>
      <c r="LLA154" s="205"/>
      <c r="LLB154" s="205"/>
      <c r="LLC154" s="205"/>
      <c r="LLD154" s="205"/>
      <c r="LLE154" s="205"/>
      <c r="LLF154" s="205"/>
      <c r="LLG154" s="205"/>
      <c r="LLH154" s="205"/>
      <c r="LLI154" s="205"/>
      <c r="LLJ154" s="205"/>
      <c r="LLK154" s="205"/>
      <c r="LLL154" s="205"/>
      <c r="LLM154" s="205"/>
      <c r="LLN154" s="205"/>
      <c r="LLO154" s="205"/>
      <c r="LLP154" s="205"/>
      <c r="LLQ154" s="205"/>
      <c r="LLR154" s="205"/>
      <c r="LLS154" s="205"/>
      <c r="LLT154" s="205"/>
      <c r="LLU154" s="205"/>
      <c r="LLV154" s="205"/>
      <c r="LLW154" s="205"/>
      <c r="LLX154" s="205"/>
      <c r="LLY154" s="205"/>
      <c r="LLZ154" s="205"/>
      <c r="LMA154" s="205"/>
      <c r="LMH154" s="205"/>
      <c r="LMI154" s="205"/>
      <c r="LMJ154" s="205"/>
      <c r="LMK154" s="205"/>
      <c r="LML154" s="205"/>
      <c r="LMM154" s="205"/>
      <c r="LMN154" s="205"/>
      <c r="LMO154" s="205"/>
      <c r="LMP154" s="205"/>
      <c r="LMQ154" s="205"/>
      <c r="LMR154" s="205"/>
      <c r="LMS154" s="205"/>
      <c r="LMT154" s="205"/>
      <c r="LMU154" s="205"/>
      <c r="LMV154" s="205"/>
      <c r="LMW154" s="205"/>
      <c r="LMX154" s="205"/>
      <c r="LMY154" s="205"/>
      <c r="LMZ154" s="205"/>
      <c r="LNA154" s="205"/>
      <c r="LNB154" s="205"/>
      <c r="LNC154" s="205"/>
      <c r="LND154" s="205"/>
      <c r="LNE154" s="205"/>
      <c r="LNF154" s="205"/>
      <c r="LNG154" s="205"/>
      <c r="LNH154" s="205"/>
      <c r="LNI154" s="205"/>
      <c r="LNJ154" s="205"/>
      <c r="LNK154" s="205"/>
      <c r="LNL154" s="205"/>
      <c r="LNM154" s="205"/>
      <c r="LNN154" s="205"/>
      <c r="LNO154" s="205"/>
      <c r="LNP154" s="205"/>
      <c r="LNQ154" s="205"/>
      <c r="LNR154" s="205"/>
      <c r="LNS154" s="205"/>
      <c r="LNT154" s="205"/>
      <c r="LNU154" s="205"/>
      <c r="LNV154" s="205"/>
      <c r="LNW154" s="205"/>
      <c r="LNX154" s="205"/>
      <c r="LNY154" s="205"/>
      <c r="LNZ154" s="205"/>
      <c r="LOA154" s="205"/>
      <c r="LOB154" s="205"/>
      <c r="LOC154" s="205"/>
      <c r="LOD154" s="205"/>
      <c r="LOE154" s="205"/>
      <c r="LOF154" s="205"/>
      <c r="LOG154" s="205"/>
      <c r="LOH154" s="205"/>
      <c r="LOI154" s="205"/>
      <c r="LOJ154" s="205"/>
      <c r="LOK154" s="205"/>
      <c r="LOL154" s="205"/>
      <c r="LOM154" s="205"/>
      <c r="LON154" s="205"/>
      <c r="LOO154" s="205"/>
      <c r="LOP154" s="205"/>
      <c r="LOQ154" s="205"/>
      <c r="LOR154" s="205"/>
      <c r="LOS154" s="205"/>
      <c r="LOT154" s="205"/>
      <c r="LOU154" s="205"/>
      <c r="LOV154" s="205"/>
      <c r="LOW154" s="205"/>
      <c r="LOX154" s="205"/>
      <c r="LOY154" s="205"/>
      <c r="LOZ154" s="205"/>
      <c r="LPA154" s="205"/>
      <c r="LPB154" s="205"/>
      <c r="LPC154" s="205"/>
      <c r="LPD154" s="205"/>
      <c r="LPE154" s="205"/>
      <c r="LPF154" s="205"/>
      <c r="LPG154" s="205"/>
      <c r="LPH154" s="205"/>
      <c r="LPI154" s="205"/>
      <c r="LPJ154" s="205"/>
      <c r="LPK154" s="205"/>
      <c r="LPL154" s="205"/>
      <c r="LPM154" s="205"/>
      <c r="LPN154" s="205"/>
      <c r="LPO154" s="205"/>
      <c r="LPP154" s="205"/>
      <c r="LPQ154" s="205"/>
      <c r="LPR154" s="205"/>
      <c r="LPS154" s="205"/>
      <c r="LPT154" s="205"/>
      <c r="LPU154" s="205"/>
      <c r="LPV154" s="205"/>
      <c r="LPW154" s="205"/>
      <c r="LPX154" s="205"/>
      <c r="LPY154" s="205"/>
      <c r="LPZ154" s="205"/>
      <c r="LQA154" s="205"/>
      <c r="LQB154" s="205"/>
      <c r="LQC154" s="205"/>
      <c r="LQD154" s="205"/>
      <c r="LQE154" s="205"/>
      <c r="LQF154" s="205"/>
      <c r="LQG154" s="205"/>
      <c r="LQH154" s="205"/>
      <c r="LQI154" s="205"/>
      <c r="LQJ154" s="205"/>
      <c r="LQK154" s="205"/>
      <c r="LQL154" s="205"/>
      <c r="LQM154" s="205"/>
      <c r="LQN154" s="205"/>
      <c r="LQO154" s="205"/>
      <c r="LQP154" s="205"/>
      <c r="LQQ154" s="205"/>
      <c r="LQR154" s="205"/>
      <c r="LQS154" s="205"/>
      <c r="LQT154" s="205"/>
      <c r="LQU154" s="205"/>
      <c r="LQV154" s="205"/>
      <c r="LQW154" s="205"/>
      <c r="LQX154" s="205"/>
      <c r="LQY154" s="205"/>
      <c r="LQZ154" s="205"/>
      <c r="LRA154" s="205"/>
      <c r="LRB154" s="205"/>
      <c r="LRC154" s="205"/>
      <c r="LRD154" s="205"/>
      <c r="LRE154" s="205"/>
      <c r="LRF154" s="205"/>
      <c r="LRG154" s="205"/>
      <c r="LRH154" s="205"/>
      <c r="LRI154" s="205"/>
      <c r="LRJ154" s="205"/>
      <c r="LRK154" s="205"/>
      <c r="LRL154" s="205"/>
      <c r="LRM154" s="205"/>
      <c r="LRN154" s="205"/>
      <c r="LRO154" s="205"/>
      <c r="LRP154" s="205"/>
      <c r="LRQ154" s="205"/>
      <c r="LRR154" s="205"/>
      <c r="LRS154" s="205"/>
      <c r="LRT154" s="205"/>
      <c r="LRU154" s="205"/>
      <c r="LRV154" s="205"/>
      <c r="LRW154" s="205"/>
      <c r="LRX154" s="205"/>
      <c r="LRY154" s="205"/>
      <c r="LRZ154" s="205"/>
      <c r="LSA154" s="205"/>
      <c r="LSB154" s="205"/>
      <c r="LSC154" s="205"/>
      <c r="LSD154" s="205"/>
      <c r="LSE154" s="205"/>
      <c r="LSF154" s="205"/>
      <c r="LSG154" s="205"/>
      <c r="LSH154" s="205"/>
      <c r="LSI154" s="205"/>
      <c r="LSJ154" s="205"/>
      <c r="LSK154" s="205"/>
      <c r="LSL154" s="205"/>
      <c r="LSM154" s="205"/>
      <c r="LSN154" s="205"/>
      <c r="LSO154" s="205"/>
      <c r="LSP154" s="205"/>
      <c r="LSQ154" s="205"/>
      <c r="LSR154" s="205"/>
      <c r="LSS154" s="205"/>
      <c r="LST154" s="205"/>
      <c r="LSU154" s="205"/>
      <c r="LSV154" s="205"/>
      <c r="LSW154" s="205"/>
      <c r="LSX154" s="205"/>
      <c r="LSY154" s="205"/>
      <c r="LSZ154" s="205"/>
      <c r="LTA154" s="205"/>
      <c r="LTB154" s="205"/>
      <c r="LTC154" s="205"/>
      <c r="LTD154" s="205"/>
      <c r="LTE154" s="205"/>
      <c r="LTF154" s="205"/>
      <c r="LTG154" s="205"/>
      <c r="LTH154" s="205"/>
      <c r="LTI154" s="205"/>
      <c r="LTJ154" s="205"/>
      <c r="LTK154" s="205"/>
      <c r="LTL154" s="205"/>
      <c r="LTM154" s="205"/>
      <c r="LTN154" s="205"/>
      <c r="LTO154" s="205"/>
      <c r="LTP154" s="205"/>
      <c r="LTQ154" s="205"/>
      <c r="LTR154" s="205"/>
      <c r="LTS154" s="205"/>
      <c r="LTT154" s="205"/>
      <c r="LTU154" s="205"/>
      <c r="LTV154" s="205"/>
      <c r="LTW154" s="205"/>
      <c r="LTX154" s="205"/>
      <c r="LTY154" s="205"/>
      <c r="LTZ154" s="205"/>
      <c r="LUA154" s="205"/>
      <c r="LUB154" s="205"/>
      <c r="LUC154" s="205"/>
      <c r="LUD154" s="205"/>
      <c r="LUE154" s="205"/>
      <c r="LUF154" s="205"/>
      <c r="LUG154" s="205"/>
      <c r="LUH154" s="205"/>
      <c r="LUI154" s="205"/>
      <c r="LUJ154" s="205"/>
      <c r="LUK154" s="205"/>
      <c r="LUL154" s="205"/>
      <c r="LUM154" s="205"/>
      <c r="LUN154" s="205"/>
      <c r="LUO154" s="205"/>
      <c r="LUP154" s="205"/>
      <c r="LUQ154" s="205"/>
      <c r="LUR154" s="205"/>
      <c r="LUS154" s="205"/>
      <c r="LUT154" s="205"/>
      <c r="LUU154" s="205"/>
      <c r="LUV154" s="205"/>
      <c r="LUW154" s="205"/>
      <c r="LUX154" s="205"/>
      <c r="LUY154" s="205"/>
      <c r="LUZ154" s="205"/>
      <c r="LVA154" s="205"/>
      <c r="LVB154" s="205"/>
      <c r="LVC154" s="205"/>
      <c r="LVD154" s="205"/>
      <c r="LVE154" s="205"/>
      <c r="LVF154" s="205"/>
      <c r="LVG154" s="205"/>
      <c r="LVH154" s="205"/>
      <c r="LVI154" s="205"/>
      <c r="LVJ154" s="205"/>
      <c r="LVK154" s="205"/>
      <c r="LVL154" s="205"/>
      <c r="LVM154" s="205"/>
      <c r="LVN154" s="205"/>
      <c r="LVO154" s="205"/>
      <c r="LVP154" s="205"/>
      <c r="LVQ154" s="205"/>
      <c r="LVR154" s="205"/>
      <c r="LVS154" s="205"/>
      <c r="LVT154" s="205"/>
      <c r="LVU154" s="205"/>
      <c r="LVV154" s="205"/>
      <c r="LVW154" s="205"/>
      <c r="LWD154" s="205"/>
      <c r="LWE154" s="205"/>
      <c r="LWF154" s="205"/>
      <c r="LWG154" s="205"/>
      <c r="LWH154" s="205"/>
      <c r="LWI154" s="205"/>
      <c r="LWJ154" s="205"/>
      <c r="LWK154" s="205"/>
      <c r="LWL154" s="205"/>
      <c r="LWM154" s="205"/>
      <c r="LWN154" s="205"/>
      <c r="LWO154" s="205"/>
      <c r="LWP154" s="205"/>
      <c r="LWQ154" s="205"/>
      <c r="LWR154" s="205"/>
      <c r="LWS154" s="205"/>
      <c r="LWT154" s="205"/>
      <c r="LWU154" s="205"/>
      <c r="LWV154" s="205"/>
      <c r="LWW154" s="205"/>
      <c r="LWX154" s="205"/>
      <c r="LWY154" s="205"/>
      <c r="LWZ154" s="205"/>
      <c r="LXA154" s="205"/>
      <c r="LXB154" s="205"/>
      <c r="LXC154" s="205"/>
      <c r="LXD154" s="205"/>
      <c r="LXE154" s="205"/>
      <c r="LXF154" s="205"/>
      <c r="LXG154" s="205"/>
      <c r="LXH154" s="205"/>
      <c r="LXI154" s="205"/>
      <c r="LXJ154" s="205"/>
      <c r="LXK154" s="205"/>
      <c r="LXL154" s="205"/>
      <c r="LXM154" s="205"/>
      <c r="LXN154" s="205"/>
      <c r="LXO154" s="205"/>
      <c r="LXP154" s="205"/>
      <c r="LXQ154" s="205"/>
      <c r="LXR154" s="205"/>
      <c r="LXS154" s="205"/>
      <c r="LXT154" s="205"/>
      <c r="LXU154" s="205"/>
      <c r="LXV154" s="205"/>
      <c r="LXW154" s="205"/>
      <c r="LXX154" s="205"/>
      <c r="LXY154" s="205"/>
      <c r="LXZ154" s="205"/>
      <c r="LYA154" s="205"/>
      <c r="LYB154" s="205"/>
      <c r="LYC154" s="205"/>
      <c r="LYD154" s="205"/>
      <c r="LYE154" s="205"/>
      <c r="LYF154" s="205"/>
      <c r="LYG154" s="205"/>
      <c r="LYH154" s="205"/>
      <c r="LYI154" s="205"/>
      <c r="LYJ154" s="205"/>
      <c r="LYK154" s="205"/>
      <c r="LYL154" s="205"/>
      <c r="LYM154" s="205"/>
      <c r="LYN154" s="205"/>
      <c r="LYO154" s="205"/>
      <c r="LYP154" s="205"/>
      <c r="LYQ154" s="205"/>
      <c r="LYR154" s="205"/>
      <c r="LYS154" s="205"/>
      <c r="LYT154" s="205"/>
      <c r="LYU154" s="205"/>
      <c r="LYV154" s="205"/>
      <c r="LYW154" s="205"/>
      <c r="LYX154" s="205"/>
      <c r="LYY154" s="205"/>
      <c r="LYZ154" s="205"/>
      <c r="LZA154" s="205"/>
      <c r="LZB154" s="205"/>
      <c r="LZC154" s="205"/>
      <c r="LZD154" s="205"/>
      <c r="LZE154" s="205"/>
      <c r="LZF154" s="205"/>
      <c r="LZG154" s="205"/>
      <c r="LZH154" s="205"/>
      <c r="LZI154" s="205"/>
      <c r="LZJ154" s="205"/>
      <c r="LZK154" s="205"/>
      <c r="LZL154" s="205"/>
      <c r="LZM154" s="205"/>
      <c r="LZN154" s="205"/>
      <c r="LZO154" s="205"/>
      <c r="LZP154" s="205"/>
      <c r="LZQ154" s="205"/>
      <c r="LZR154" s="205"/>
      <c r="LZS154" s="205"/>
      <c r="LZT154" s="205"/>
      <c r="LZU154" s="205"/>
      <c r="LZV154" s="205"/>
      <c r="LZW154" s="205"/>
      <c r="LZX154" s="205"/>
      <c r="LZY154" s="205"/>
      <c r="LZZ154" s="205"/>
      <c r="MAA154" s="205"/>
      <c r="MAB154" s="205"/>
      <c r="MAC154" s="205"/>
      <c r="MAD154" s="205"/>
      <c r="MAE154" s="205"/>
      <c r="MAF154" s="205"/>
      <c r="MAG154" s="205"/>
      <c r="MAH154" s="205"/>
      <c r="MAI154" s="205"/>
      <c r="MAJ154" s="205"/>
      <c r="MAK154" s="205"/>
      <c r="MAL154" s="205"/>
      <c r="MAM154" s="205"/>
      <c r="MAN154" s="205"/>
      <c r="MAO154" s="205"/>
      <c r="MAP154" s="205"/>
      <c r="MAQ154" s="205"/>
      <c r="MAR154" s="205"/>
      <c r="MAS154" s="205"/>
      <c r="MAT154" s="205"/>
      <c r="MAU154" s="205"/>
      <c r="MAV154" s="205"/>
      <c r="MAW154" s="205"/>
      <c r="MAX154" s="205"/>
      <c r="MAY154" s="205"/>
      <c r="MAZ154" s="205"/>
      <c r="MBA154" s="205"/>
      <c r="MBB154" s="205"/>
      <c r="MBC154" s="205"/>
      <c r="MBD154" s="205"/>
      <c r="MBE154" s="205"/>
      <c r="MBF154" s="205"/>
      <c r="MBG154" s="205"/>
      <c r="MBH154" s="205"/>
      <c r="MBI154" s="205"/>
      <c r="MBJ154" s="205"/>
      <c r="MBK154" s="205"/>
      <c r="MBL154" s="205"/>
      <c r="MBM154" s="205"/>
      <c r="MBN154" s="205"/>
      <c r="MBO154" s="205"/>
      <c r="MBP154" s="205"/>
      <c r="MBQ154" s="205"/>
      <c r="MBR154" s="205"/>
      <c r="MBS154" s="205"/>
      <c r="MBT154" s="205"/>
      <c r="MBU154" s="205"/>
      <c r="MBV154" s="205"/>
      <c r="MBW154" s="205"/>
      <c r="MBX154" s="205"/>
      <c r="MBY154" s="205"/>
      <c r="MBZ154" s="205"/>
      <c r="MCA154" s="205"/>
      <c r="MCB154" s="205"/>
      <c r="MCC154" s="205"/>
      <c r="MCD154" s="205"/>
      <c r="MCE154" s="205"/>
      <c r="MCF154" s="205"/>
      <c r="MCG154" s="205"/>
      <c r="MCH154" s="205"/>
      <c r="MCI154" s="205"/>
      <c r="MCJ154" s="205"/>
      <c r="MCK154" s="205"/>
      <c r="MCL154" s="205"/>
      <c r="MCM154" s="205"/>
      <c r="MCN154" s="205"/>
      <c r="MCO154" s="205"/>
      <c r="MCP154" s="205"/>
      <c r="MCQ154" s="205"/>
      <c r="MCR154" s="205"/>
      <c r="MCS154" s="205"/>
      <c r="MCT154" s="205"/>
      <c r="MCU154" s="205"/>
      <c r="MCV154" s="205"/>
      <c r="MCW154" s="205"/>
      <c r="MCX154" s="205"/>
      <c r="MCY154" s="205"/>
      <c r="MCZ154" s="205"/>
      <c r="MDA154" s="205"/>
      <c r="MDB154" s="205"/>
      <c r="MDC154" s="205"/>
      <c r="MDD154" s="205"/>
      <c r="MDE154" s="205"/>
      <c r="MDF154" s="205"/>
      <c r="MDG154" s="205"/>
      <c r="MDH154" s="205"/>
      <c r="MDI154" s="205"/>
      <c r="MDJ154" s="205"/>
      <c r="MDK154" s="205"/>
      <c r="MDL154" s="205"/>
      <c r="MDM154" s="205"/>
      <c r="MDN154" s="205"/>
      <c r="MDO154" s="205"/>
      <c r="MDP154" s="205"/>
      <c r="MDQ154" s="205"/>
      <c r="MDR154" s="205"/>
      <c r="MDS154" s="205"/>
      <c r="MDT154" s="205"/>
      <c r="MDU154" s="205"/>
      <c r="MDV154" s="205"/>
      <c r="MDW154" s="205"/>
      <c r="MDX154" s="205"/>
      <c r="MDY154" s="205"/>
      <c r="MDZ154" s="205"/>
      <c r="MEA154" s="205"/>
      <c r="MEB154" s="205"/>
      <c r="MEC154" s="205"/>
      <c r="MED154" s="205"/>
      <c r="MEE154" s="205"/>
      <c r="MEF154" s="205"/>
      <c r="MEG154" s="205"/>
      <c r="MEH154" s="205"/>
      <c r="MEI154" s="205"/>
      <c r="MEJ154" s="205"/>
      <c r="MEK154" s="205"/>
      <c r="MEL154" s="205"/>
      <c r="MEM154" s="205"/>
      <c r="MEN154" s="205"/>
      <c r="MEO154" s="205"/>
      <c r="MEP154" s="205"/>
      <c r="MEQ154" s="205"/>
      <c r="MER154" s="205"/>
      <c r="MES154" s="205"/>
      <c r="MET154" s="205"/>
      <c r="MEU154" s="205"/>
      <c r="MEV154" s="205"/>
      <c r="MEW154" s="205"/>
      <c r="MEX154" s="205"/>
      <c r="MEY154" s="205"/>
      <c r="MEZ154" s="205"/>
      <c r="MFA154" s="205"/>
      <c r="MFB154" s="205"/>
      <c r="MFC154" s="205"/>
      <c r="MFD154" s="205"/>
      <c r="MFE154" s="205"/>
      <c r="MFF154" s="205"/>
      <c r="MFG154" s="205"/>
      <c r="MFH154" s="205"/>
      <c r="MFI154" s="205"/>
      <c r="MFJ154" s="205"/>
      <c r="MFK154" s="205"/>
      <c r="MFL154" s="205"/>
      <c r="MFM154" s="205"/>
      <c r="MFN154" s="205"/>
      <c r="MFO154" s="205"/>
      <c r="MFP154" s="205"/>
      <c r="MFQ154" s="205"/>
      <c r="MFR154" s="205"/>
      <c r="MFS154" s="205"/>
      <c r="MFZ154" s="205"/>
      <c r="MGA154" s="205"/>
      <c r="MGB154" s="205"/>
      <c r="MGC154" s="205"/>
      <c r="MGD154" s="205"/>
      <c r="MGE154" s="205"/>
      <c r="MGF154" s="205"/>
      <c r="MGG154" s="205"/>
      <c r="MGH154" s="205"/>
      <c r="MGI154" s="205"/>
      <c r="MGJ154" s="205"/>
      <c r="MGK154" s="205"/>
      <c r="MGL154" s="205"/>
      <c r="MGM154" s="205"/>
      <c r="MGN154" s="205"/>
      <c r="MGO154" s="205"/>
      <c r="MGP154" s="205"/>
      <c r="MGQ154" s="205"/>
      <c r="MGR154" s="205"/>
      <c r="MGS154" s="205"/>
      <c r="MGT154" s="205"/>
      <c r="MGU154" s="205"/>
      <c r="MGV154" s="205"/>
      <c r="MGW154" s="205"/>
      <c r="MGX154" s="205"/>
      <c r="MGY154" s="205"/>
      <c r="MGZ154" s="205"/>
      <c r="MHA154" s="205"/>
      <c r="MHB154" s="205"/>
      <c r="MHC154" s="205"/>
      <c r="MHD154" s="205"/>
      <c r="MHE154" s="205"/>
      <c r="MHF154" s="205"/>
      <c r="MHG154" s="205"/>
      <c r="MHH154" s="205"/>
      <c r="MHI154" s="205"/>
      <c r="MHJ154" s="205"/>
      <c r="MHK154" s="205"/>
      <c r="MHL154" s="205"/>
      <c r="MHM154" s="205"/>
      <c r="MHN154" s="205"/>
      <c r="MHO154" s="205"/>
      <c r="MHP154" s="205"/>
      <c r="MHQ154" s="205"/>
      <c r="MHR154" s="205"/>
      <c r="MHS154" s="205"/>
      <c r="MHT154" s="205"/>
      <c r="MHU154" s="205"/>
      <c r="MHV154" s="205"/>
      <c r="MHW154" s="205"/>
      <c r="MHX154" s="205"/>
      <c r="MHY154" s="205"/>
      <c r="MHZ154" s="205"/>
      <c r="MIA154" s="205"/>
      <c r="MIB154" s="205"/>
      <c r="MIC154" s="205"/>
      <c r="MID154" s="205"/>
      <c r="MIE154" s="205"/>
      <c r="MIF154" s="205"/>
      <c r="MIG154" s="205"/>
      <c r="MIH154" s="205"/>
      <c r="MII154" s="205"/>
      <c r="MIJ154" s="205"/>
      <c r="MIK154" s="205"/>
      <c r="MIL154" s="205"/>
      <c r="MIM154" s="205"/>
      <c r="MIN154" s="205"/>
      <c r="MIO154" s="205"/>
      <c r="MIP154" s="205"/>
      <c r="MIQ154" s="205"/>
      <c r="MIR154" s="205"/>
      <c r="MIS154" s="205"/>
      <c r="MIT154" s="205"/>
      <c r="MIU154" s="205"/>
      <c r="MIV154" s="205"/>
      <c r="MIW154" s="205"/>
      <c r="MIX154" s="205"/>
      <c r="MIY154" s="205"/>
      <c r="MIZ154" s="205"/>
      <c r="MJA154" s="205"/>
      <c r="MJB154" s="205"/>
      <c r="MJC154" s="205"/>
      <c r="MJD154" s="205"/>
      <c r="MJE154" s="205"/>
      <c r="MJF154" s="205"/>
      <c r="MJG154" s="205"/>
      <c r="MJH154" s="205"/>
      <c r="MJI154" s="205"/>
      <c r="MJJ154" s="205"/>
      <c r="MJK154" s="205"/>
      <c r="MJL154" s="205"/>
      <c r="MJM154" s="205"/>
      <c r="MJN154" s="205"/>
      <c r="MJO154" s="205"/>
      <c r="MJP154" s="205"/>
      <c r="MJQ154" s="205"/>
      <c r="MJR154" s="205"/>
      <c r="MJS154" s="205"/>
      <c r="MJT154" s="205"/>
      <c r="MJU154" s="205"/>
      <c r="MJV154" s="205"/>
      <c r="MJW154" s="205"/>
      <c r="MJX154" s="205"/>
      <c r="MJY154" s="205"/>
      <c r="MJZ154" s="205"/>
      <c r="MKA154" s="205"/>
      <c r="MKB154" s="205"/>
      <c r="MKC154" s="205"/>
      <c r="MKD154" s="205"/>
      <c r="MKE154" s="205"/>
      <c r="MKF154" s="205"/>
      <c r="MKG154" s="205"/>
      <c r="MKH154" s="205"/>
      <c r="MKI154" s="205"/>
      <c r="MKJ154" s="205"/>
      <c r="MKK154" s="205"/>
      <c r="MKL154" s="205"/>
      <c r="MKM154" s="205"/>
      <c r="MKN154" s="205"/>
      <c r="MKO154" s="205"/>
      <c r="MKP154" s="205"/>
      <c r="MKQ154" s="205"/>
      <c r="MKR154" s="205"/>
      <c r="MKS154" s="205"/>
      <c r="MKT154" s="205"/>
      <c r="MKU154" s="205"/>
      <c r="MKV154" s="205"/>
      <c r="MKW154" s="205"/>
      <c r="MKX154" s="205"/>
      <c r="MKY154" s="205"/>
      <c r="MKZ154" s="205"/>
      <c r="MLA154" s="205"/>
      <c r="MLB154" s="205"/>
      <c r="MLC154" s="205"/>
      <c r="MLD154" s="205"/>
      <c r="MLE154" s="205"/>
      <c r="MLF154" s="205"/>
      <c r="MLG154" s="205"/>
      <c r="MLH154" s="205"/>
      <c r="MLI154" s="205"/>
      <c r="MLJ154" s="205"/>
      <c r="MLK154" s="205"/>
      <c r="MLL154" s="205"/>
      <c r="MLM154" s="205"/>
      <c r="MLN154" s="205"/>
      <c r="MLO154" s="205"/>
      <c r="MLP154" s="205"/>
      <c r="MLQ154" s="205"/>
      <c r="MLR154" s="205"/>
      <c r="MLS154" s="205"/>
      <c r="MLT154" s="205"/>
      <c r="MLU154" s="205"/>
      <c r="MLV154" s="205"/>
      <c r="MLW154" s="205"/>
      <c r="MLX154" s="205"/>
      <c r="MLY154" s="205"/>
      <c r="MLZ154" s="205"/>
      <c r="MMA154" s="205"/>
      <c r="MMB154" s="205"/>
      <c r="MMC154" s="205"/>
      <c r="MMD154" s="205"/>
      <c r="MME154" s="205"/>
      <c r="MMF154" s="205"/>
      <c r="MMG154" s="205"/>
      <c r="MMH154" s="205"/>
      <c r="MMI154" s="205"/>
      <c r="MMJ154" s="205"/>
      <c r="MMK154" s="205"/>
      <c r="MML154" s="205"/>
      <c r="MMM154" s="205"/>
      <c r="MMN154" s="205"/>
      <c r="MMO154" s="205"/>
      <c r="MMP154" s="205"/>
      <c r="MMQ154" s="205"/>
      <c r="MMR154" s="205"/>
      <c r="MMS154" s="205"/>
      <c r="MMT154" s="205"/>
      <c r="MMU154" s="205"/>
      <c r="MMV154" s="205"/>
      <c r="MMW154" s="205"/>
      <c r="MMX154" s="205"/>
      <c r="MMY154" s="205"/>
      <c r="MMZ154" s="205"/>
      <c r="MNA154" s="205"/>
      <c r="MNB154" s="205"/>
      <c r="MNC154" s="205"/>
      <c r="MND154" s="205"/>
      <c r="MNE154" s="205"/>
      <c r="MNF154" s="205"/>
      <c r="MNG154" s="205"/>
      <c r="MNH154" s="205"/>
      <c r="MNI154" s="205"/>
      <c r="MNJ154" s="205"/>
      <c r="MNK154" s="205"/>
      <c r="MNL154" s="205"/>
      <c r="MNM154" s="205"/>
      <c r="MNN154" s="205"/>
      <c r="MNO154" s="205"/>
      <c r="MNP154" s="205"/>
      <c r="MNQ154" s="205"/>
      <c r="MNR154" s="205"/>
      <c r="MNS154" s="205"/>
      <c r="MNT154" s="205"/>
      <c r="MNU154" s="205"/>
      <c r="MNV154" s="205"/>
      <c r="MNW154" s="205"/>
      <c r="MNX154" s="205"/>
      <c r="MNY154" s="205"/>
      <c r="MNZ154" s="205"/>
      <c r="MOA154" s="205"/>
      <c r="MOB154" s="205"/>
      <c r="MOC154" s="205"/>
      <c r="MOD154" s="205"/>
      <c r="MOE154" s="205"/>
      <c r="MOF154" s="205"/>
      <c r="MOG154" s="205"/>
      <c r="MOH154" s="205"/>
      <c r="MOI154" s="205"/>
      <c r="MOJ154" s="205"/>
      <c r="MOK154" s="205"/>
      <c r="MOL154" s="205"/>
      <c r="MOM154" s="205"/>
      <c r="MON154" s="205"/>
      <c r="MOO154" s="205"/>
      <c r="MOP154" s="205"/>
      <c r="MOQ154" s="205"/>
      <c r="MOR154" s="205"/>
      <c r="MOS154" s="205"/>
      <c r="MOT154" s="205"/>
      <c r="MOU154" s="205"/>
      <c r="MOV154" s="205"/>
      <c r="MOW154" s="205"/>
      <c r="MOX154" s="205"/>
      <c r="MOY154" s="205"/>
      <c r="MOZ154" s="205"/>
      <c r="MPA154" s="205"/>
      <c r="MPB154" s="205"/>
      <c r="MPC154" s="205"/>
      <c r="MPD154" s="205"/>
      <c r="MPE154" s="205"/>
      <c r="MPF154" s="205"/>
      <c r="MPG154" s="205"/>
      <c r="MPH154" s="205"/>
      <c r="MPI154" s="205"/>
      <c r="MPJ154" s="205"/>
      <c r="MPK154" s="205"/>
      <c r="MPL154" s="205"/>
      <c r="MPM154" s="205"/>
      <c r="MPN154" s="205"/>
      <c r="MPO154" s="205"/>
      <c r="MPV154" s="205"/>
      <c r="MPW154" s="205"/>
      <c r="MPX154" s="205"/>
      <c r="MPY154" s="205"/>
      <c r="MPZ154" s="205"/>
      <c r="MQA154" s="205"/>
      <c r="MQB154" s="205"/>
      <c r="MQC154" s="205"/>
      <c r="MQD154" s="205"/>
      <c r="MQE154" s="205"/>
      <c r="MQF154" s="205"/>
      <c r="MQG154" s="205"/>
      <c r="MQH154" s="205"/>
      <c r="MQI154" s="205"/>
      <c r="MQJ154" s="205"/>
      <c r="MQK154" s="205"/>
      <c r="MQL154" s="205"/>
      <c r="MQM154" s="205"/>
      <c r="MQN154" s="205"/>
      <c r="MQO154" s="205"/>
      <c r="MQP154" s="205"/>
      <c r="MQQ154" s="205"/>
      <c r="MQR154" s="205"/>
      <c r="MQS154" s="205"/>
      <c r="MQT154" s="205"/>
      <c r="MQU154" s="205"/>
      <c r="MQV154" s="205"/>
      <c r="MQW154" s="205"/>
      <c r="MQX154" s="205"/>
      <c r="MQY154" s="205"/>
      <c r="MQZ154" s="205"/>
      <c r="MRA154" s="205"/>
      <c r="MRB154" s="205"/>
      <c r="MRC154" s="205"/>
      <c r="MRD154" s="205"/>
      <c r="MRE154" s="205"/>
      <c r="MRF154" s="205"/>
      <c r="MRG154" s="205"/>
      <c r="MRH154" s="205"/>
      <c r="MRI154" s="205"/>
      <c r="MRJ154" s="205"/>
      <c r="MRK154" s="205"/>
      <c r="MRL154" s="205"/>
      <c r="MRM154" s="205"/>
      <c r="MRN154" s="205"/>
      <c r="MRO154" s="205"/>
      <c r="MRP154" s="205"/>
      <c r="MRQ154" s="205"/>
      <c r="MRR154" s="205"/>
      <c r="MRS154" s="205"/>
      <c r="MRT154" s="205"/>
      <c r="MRU154" s="205"/>
      <c r="MRV154" s="205"/>
      <c r="MRW154" s="205"/>
      <c r="MRX154" s="205"/>
      <c r="MRY154" s="205"/>
      <c r="MRZ154" s="205"/>
      <c r="MSA154" s="205"/>
      <c r="MSB154" s="205"/>
      <c r="MSC154" s="205"/>
      <c r="MSD154" s="205"/>
      <c r="MSE154" s="205"/>
      <c r="MSF154" s="205"/>
      <c r="MSG154" s="205"/>
      <c r="MSH154" s="205"/>
      <c r="MSI154" s="205"/>
      <c r="MSJ154" s="205"/>
      <c r="MSK154" s="205"/>
      <c r="MSL154" s="205"/>
      <c r="MSM154" s="205"/>
      <c r="MSN154" s="205"/>
      <c r="MSO154" s="205"/>
      <c r="MSP154" s="205"/>
      <c r="MSQ154" s="205"/>
      <c r="MSR154" s="205"/>
      <c r="MSS154" s="205"/>
      <c r="MST154" s="205"/>
      <c r="MSU154" s="205"/>
      <c r="MSV154" s="205"/>
      <c r="MSW154" s="205"/>
      <c r="MSX154" s="205"/>
      <c r="MSY154" s="205"/>
      <c r="MSZ154" s="205"/>
      <c r="MTA154" s="205"/>
      <c r="MTB154" s="205"/>
      <c r="MTC154" s="205"/>
      <c r="MTD154" s="205"/>
      <c r="MTE154" s="205"/>
      <c r="MTF154" s="205"/>
      <c r="MTG154" s="205"/>
      <c r="MTH154" s="205"/>
      <c r="MTI154" s="205"/>
      <c r="MTJ154" s="205"/>
      <c r="MTK154" s="205"/>
      <c r="MTL154" s="205"/>
      <c r="MTM154" s="205"/>
      <c r="MTN154" s="205"/>
      <c r="MTO154" s="205"/>
      <c r="MTP154" s="205"/>
      <c r="MTQ154" s="205"/>
      <c r="MTR154" s="205"/>
      <c r="MTS154" s="205"/>
      <c r="MTT154" s="205"/>
      <c r="MTU154" s="205"/>
      <c r="MTV154" s="205"/>
      <c r="MTW154" s="205"/>
      <c r="MTX154" s="205"/>
      <c r="MTY154" s="205"/>
      <c r="MTZ154" s="205"/>
      <c r="MUA154" s="205"/>
      <c r="MUB154" s="205"/>
      <c r="MUC154" s="205"/>
      <c r="MUD154" s="205"/>
      <c r="MUE154" s="205"/>
      <c r="MUF154" s="205"/>
      <c r="MUG154" s="205"/>
      <c r="MUH154" s="205"/>
      <c r="MUI154" s="205"/>
      <c r="MUJ154" s="205"/>
      <c r="MUK154" s="205"/>
      <c r="MUL154" s="205"/>
      <c r="MUM154" s="205"/>
      <c r="MUN154" s="205"/>
      <c r="MUO154" s="205"/>
      <c r="MUP154" s="205"/>
      <c r="MUQ154" s="205"/>
      <c r="MUR154" s="205"/>
      <c r="MUS154" s="205"/>
      <c r="MUT154" s="205"/>
      <c r="MUU154" s="205"/>
      <c r="MUV154" s="205"/>
      <c r="MUW154" s="205"/>
      <c r="MUX154" s="205"/>
      <c r="MUY154" s="205"/>
      <c r="MUZ154" s="205"/>
      <c r="MVA154" s="205"/>
      <c r="MVB154" s="205"/>
      <c r="MVC154" s="205"/>
      <c r="MVD154" s="205"/>
      <c r="MVE154" s="205"/>
      <c r="MVF154" s="205"/>
      <c r="MVG154" s="205"/>
      <c r="MVH154" s="205"/>
      <c r="MVI154" s="205"/>
      <c r="MVJ154" s="205"/>
      <c r="MVK154" s="205"/>
      <c r="MVL154" s="205"/>
      <c r="MVM154" s="205"/>
      <c r="MVN154" s="205"/>
      <c r="MVO154" s="205"/>
      <c r="MVP154" s="205"/>
      <c r="MVQ154" s="205"/>
      <c r="MVR154" s="205"/>
      <c r="MVS154" s="205"/>
      <c r="MVT154" s="205"/>
      <c r="MVU154" s="205"/>
      <c r="MVV154" s="205"/>
      <c r="MVW154" s="205"/>
      <c r="MVX154" s="205"/>
      <c r="MVY154" s="205"/>
      <c r="MVZ154" s="205"/>
      <c r="MWA154" s="205"/>
      <c r="MWB154" s="205"/>
      <c r="MWC154" s="205"/>
      <c r="MWD154" s="205"/>
      <c r="MWE154" s="205"/>
      <c r="MWF154" s="205"/>
      <c r="MWG154" s="205"/>
      <c r="MWH154" s="205"/>
      <c r="MWI154" s="205"/>
      <c r="MWJ154" s="205"/>
      <c r="MWK154" s="205"/>
      <c r="MWL154" s="205"/>
      <c r="MWM154" s="205"/>
      <c r="MWN154" s="205"/>
      <c r="MWO154" s="205"/>
      <c r="MWP154" s="205"/>
      <c r="MWQ154" s="205"/>
      <c r="MWR154" s="205"/>
      <c r="MWS154" s="205"/>
      <c r="MWT154" s="205"/>
      <c r="MWU154" s="205"/>
      <c r="MWV154" s="205"/>
      <c r="MWW154" s="205"/>
      <c r="MWX154" s="205"/>
      <c r="MWY154" s="205"/>
      <c r="MWZ154" s="205"/>
      <c r="MXA154" s="205"/>
      <c r="MXB154" s="205"/>
      <c r="MXC154" s="205"/>
      <c r="MXD154" s="205"/>
      <c r="MXE154" s="205"/>
      <c r="MXF154" s="205"/>
      <c r="MXG154" s="205"/>
      <c r="MXH154" s="205"/>
      <c r="MXI154" s="205"/>
      <c r="MXJ154" s="205"/>
      <c r="MXK154" s="205"/>
      <c r="MXL154" s="205"/>
      <c r="MXM154" s="205"/>
      <c r="MXN154" s="205"/>
      <c r="MXO154" s="205"/>
      <c r="MXP154" s="205"/>
      <c r="MXQ154" s="205"/>
      <c r="MXR154" s="205"/>
      <c r="MXS154" s="205"/>
      <c r="MXT154" s="205"/>
      <c r="MXU154" s="205"/>
      <c r="MXV154" s="205"/>
      <c r="MXW154" s="205"/>
      <c r="MXX154" s="205"/>
      <c r="MXY154" s="205"/>
      <c r="MXZ154" s="205"/>
      <c r="MYA154" s="205"/>
      <c r="MYB154" s="205"/>
      <c r="MYC154" s="205"/>
      <c r="MYD154" s="205"/>
      <c r="MYE154" s="205"/>
      <c r="MYF154" s="205"/>
      <c r="MYG154" s="205"/>
      <c r="MYH154" s="205"/>
      <c r="MYI154" s="205"/>
      <c r="MYJ154" s="205"/>
      <c r="MYK154" s="205"/>
      <c r="MYL154" s="205"/>
      <c r="MYM154" s="205"/>
      <c r="MYN154" s="205"/>
      <c r="MYO154" s="205"/>
      <c r="MYP154" s="205"/>
      <c r="MYQ154" s="205"/>
      <c r="MYR154" s="205"/>
      <c r="MYS154" s="205"/>
      <c r="MYT154" s="205"/>
      <c r="MYU154" s="205"/>
      <c r="MYV154" s="205"/>
      <c r="MYW154" s="205"/>
      <c r="MYX154" s="205"/>
      <c r="MYY154" s="205"/>
      <c r="MYZ154" s="205"/>
      <c r="MZA154" s="205"/>
      <c r="MZB154" s="205"/>
      <c r="MZC154" s="205"/>
      <c r="MZD154" s="205"/>
      <c r="MZE154" s="205"/>
      <c r="MZF154" s="205"/>
      <c r="MZG154" s="205"/>
      <c r="MZH154" s="205"/>
      <c r="MZI154" s="205"/>
      <c r="MZJ154" s="205"/>
      <c r="MZK154" s="205"/>
      <c r="MZR154" s="205"/>
      <c r="MZS154" s="205"/>
      <c r="MZT154" s="205"/>
      <c r="MZU154" s="205"/>
      <c r="MZV154" s="205"/>
      <c r="MZW154" s="205"/>
      <c r="MZX154" s="205"/>
      <c r="MZY154" s="205"/>
      <c r="MZZ154" s="205"/>
      <c r="NAA154" s="205"/>
      <c r="NAB154" s="205"/>
      <c r="NAC154" s="205"/>
      <c r="NAD154" s="205"/>
      <c r="NAE154" s="205"/>
      <c r="NAF154" s="205"/>
      <c r="NAG154" s="205"/>
      <c r="NAH154" s="205"/>
      <c r="NAI154" s="205"/>
      <c r="NAJ154" s="205"/>
      <c r="NAK154" s="205"/>
      <c r="NAL154" s="205"/>
      <c r="NAM154" s="205"/>
      <c r="NAN154" s="205"/>
      <c r="NAO154" s="205"/>
      <c r="NAP154" s="205"/>
      <c r="NAQ154" s="205"/>
      <c r="NAR154" s="205"/>
      <c r="NAS154" s="205"/>
      <c r="NAT154" s="205"/>
      <c r="NAU154" s="205"/>
      <c r="NAV154" s="205"/>
      <c r="NAW154" s="205"/>
      <c r="NAX154" s="205"/>
      <c r="NAY154" s="205"/>
      <c r="NAZ154" s="205"/>
      <c r="NBA154" s="205"/>
      <c r="NBB154" s="205"/>
      <c r="NBC154" s="205"/>
      <c r="NBD154" s="205"/>
      <c r="NBE154" s="205"/>
      <c r="NBF154" s="205"/>
      <c r="NBG154" s="205"/>
      <c r="NBH154" s="205"/>
      <c r="NBI154" s="205"/>
      <c r="NBJ154" s="205"/>
      <c r="NBK154" s="205"/>
      <c r="NBL154" s="205"/>
      <c r="NBM154" s="205"/>
      <c r="NBN154" s="205"/>
      <c r="NBO154" s="205"/>
      <c r="NBP154" s="205"/>
      <c r="NBQ154" s="205"/>
      <c r="NBR154" s="205"/>
      <c r="NBS154" s="205"/>
      <c r="NBT154" s="205"/>
      <c r="NBU154" s="205"/>
      <c r="NBV154" s="205"/>
      <c r="NBW154" s="205"/>
      <c r="NBX154" s="205"/>
      <c r="NBY154" s="205"/>
      <c r="NBZ154" s="205"/>
      <c r="NCA154" s="205"/>
      <c r="NCB154" s="205"/>
      <c r="NCC154" s="205"/>
      <c r="NCD154" s="205"/>
      <c r="NCE154" s="205"/>
      <c r="NCF154" s="205"/>
      <c r="NCG154" s="205"/>
      <c r="NCH154" s="205"/>
      <c r="NCI154" s="205"/>
      <c r="NCJ154" s="205"/>
      <c r="NCK154" s="205"/>
      <c r="NCL154" s="205"/>
      <c r="NCM154" s="205"/>
      <c r="NCN154" s="205"/>
      <c r="NCO154" s="205"/>
      <c r="NCP154" s="205"/>
      <c r="NCQ154" s="205"/>
      <c r="NCR154" s="205"/>
      <c r="NCS154" s="205"/>
      <c r="NCT154" s="205"/>
      <c r="NCU154" s="205"/>
      <c r="NCV154" s="205"/>
      <c r="NCW154" s="205"/>
      <c r="NCX154" s="205"/>
      <c r="NCY154" s="205"/>
      <c r="NCZ154" s="205"/>
      <c r="NDA154" s="205"/>
      <c r="NDB154" s="205"/>
      <c r="NDC154" s="205"/>
      <c r="NDD154" s="205"/>
      <c r="NDE154" s="205"/>
      <c r="NDF154" s="205"/>
      <c r="NDG154" s="205"/>
      <c r="NDH154" s="205"/>
      <c r="NDI154" s="205"/>
      <c r="NDJ154" s="205"/>
      <c r="NDK154" s="205"/>
      <c r="NDL154" s="205"/>
      <c r="NDM154" s="205"/>
      <c r="NDN154" s="205"/>
      <c r="NDO154" s="205"/>
      <c r="NDP154" s="205"/>
      <c r="NDQ154" s="205"/>
      <c r="NDR154" s="205"/>
      <c r="NDS154" s="205"/>
      <c r="NDT154" s="205"/>
      <c r="NDU154" s="205"/>
      <c r="NDV154" s="205"/>
      <c r="NDW154" s="205"/>
      <c r="NDX154" s="205"/>
      <c r="NDY154" s="205"/>
      <c r="NDZ154" s="205"/>
      <c r="NEA154" s="205"/>
      <c r="NEB154" s="205"/>
      <c r="NEC154" s="205"/>
      <c r="NED154" s="205"/>
      <c r="NEE154" s="205"/>
      <c r="NEF154" s="205"/>
      <c r="NEG154" s="205"/>
      <c r="NEH154" s="205"/>
      <c r="NEI154" s="205"/>
      <c r="NEJ154" s="205"/>
      <c r="NEK154" s="205"/>
      <c r="NEL154" s="205"/>
      <c r="NEM154" s="205"/>
      <c r="NEN154" s="205"/>
      <c r="NEO154" s="205"/>
      <c r="NEP154" s="205"/>
      <c r="NEQ154" s="205"/>
      <c r="NER154" s="205"/>
      <c r="NES154" s="205"/>
      <c r="NET154" s="205"/>
      <c r="NEU154" s="205"/>
      <c r="NEV154" s="205"/>
      <c r="NEW154" s="205"/>
      <c r="NEX154" s="205"/>
      <c r="NEY154" s="205"/>
      <c r="NEZ154" s="205"/>
      <c r="NFA154" s="205"/>
      <c r="NFB154" s="205"/>
      <c r="NFC154" s="205"/>
      <c r="NFD154" s="205"/>
      <c r="NFE154" s="205"/>
      <c r="NFF154" s="205"/>
      <c r="NFG154" s="205"/>
      <c r="NFH154" s="205"/>
      <c r="NFI154" s="205"/>
      <c r="NFJ154" s="205"/>
      <c r="NFK154" s="205"/>
      <c r="NFL154" s="205"/>
      <c r="NFM154" s="205"/>
      <c r="NFN154" s="205"/>
      <c r="NFO154" s="205"/>
      <c r="NFP154" s="205"/>
      <c r="NFQ154" s="205"/>
      <c r="NFR154" s="205"/>
      <c r="NFS154" s="205"/>
      <c r="NFT154" s="205"/>
      <c r="NFU154" s="205"/>
      <c r="NFV154" s="205"/>
      <c r="NFW154" s="205"/>
      <c r="NFX154" s="205"/>
      <c r="NFY154" s="205"/>
      <c r="NFZ154" s="205"/>
      <c r="NGA154" s="205"/>
      <c r="NGB154" s="205"/>
      <c r="NGC154" s="205"/>
      <c r="NGD154" s="205"/>
      <c r="NGE154" s="205"/>
      <c r="NGF154" s="205"/>
      <c r="NGG154" s="205"/>
      <c r="NGH154" s="205"/>
      <c r="NGI154" s="205"/>
      <c r="NGJ154" s="205"/>
      <c r="NGK154" s="205"/>
      <c r="NGL154" s="205"/>
      <c r="NGM154" s="205"/>
      <c r="NGN154" s="205"/>
      <c r="NGO154" s="205"/>
      <c r="NGP154" s="205"/>
      <c r="NGQ154" s="205"/>
      <c r="NGR154" s="205"/>
      <c r="NGS154" s="205"/>
      <c r="NGT154" s="205"/>
      <c r="NGU154" s="205"/>
      <c r="NGV154" s="205"/>
      <c r="NGW154" s="205"/>
      <c r="NGX154" s="205"/>
      <c r="NGY154" s="205"/>
      <c r="NGZ154" s="205"/>
      <c r="NHA154" s="205"/>
      <c r="NHB154" s="205"/>
      <c r="NHC154" s="205"/>
      <c r="NHD154" s="205"/>
      <c r="NHE154" s="205"/>
      <c r="NHF154" s="205"/>
      <c r="NHG154" s="205"/>
      <c r="NHH154" s="205"/>
      <c r="NHI154" s="205"/>
      <c r="NHJ154" s="205"/>
      <c r="NHK154" s="205"/>
      <c r="NHL154" s="205"/>
      <c r="NHM154" s="205"/>
      <c r="NHN154" s="205"/>
      <c r="NHO154" s="205"/>
      <c r="NHP154" s="205"/>
      <c r="NHQ154" s="205"/>
      <c r="NHR154" s="205"/>
      <c r="NHS154" s="205"/>
      <c r="NHT154" s="205"/>
      <c r="NHU154" s="205"/>
      <c r="NHV154" s="205"/>
      <c r="NHW154" s="205"/>
      <c r="NHX154" s="205"/>
      <c r="NHY154" s="205"/>
      <c r="NHZ154" s="205"/>
      <c r="NIA154" s="205"/>
      <c r="NIB154" s="205"/>
      <c r="NIC154" s="205"/>
      <c r="NID154" s="205"/>
      <c r="NIE154" s="205"/>
      <c r="NIF154" s="205"/>
      <c r="NIG154" s="205"/>
      <c r="NIH154" s="205"/>
      <c r="NII154" s="205"/>
      <c r="NIJ154" s="205"/>
      <c r="NIK154" s="205"/>
      <c r="NIL154" s="205"/>
      <c r="NIM154" s="205"/>
      <c r="NIN154" s="205"/>
      <c r="NIO154" s="205"/>
      <c r="NIP154" s="205"/>
      <c r="NIQ154" s="205"/>
      <c r="NIR154" s="205"/>
      <c r="NIS154" s="205"/>
      <c r="NIT154" s="205"/>
      <c r="NIU154" s="205"/>
      <c r="NIV154" s="205"/>
      <c r="NIW154" s="205"/>
      <c r="NIX154" s="205"/>
      <c r="NIY154" s="205"/>
      <c r="NIZ154" s="205"/>
      <c r="NJA154" s="205"/>
      <c r="NJB154" s="205"/>
      <c r="NJC154" s="205"/>
      <c r="NJD154" s="205"/>
      <c r="NJE154" s="205"/>
      <c r="NJF154" s="205"/>
      <c r="NJG154" s="205"/>
      <c r="NJN154" s="205"/>
      <c r="NJO154" s="205"/>
      <c r="NJP154" s="205"/>
      <c r="NJQ154" s="205"/>
      <c r="NJR154" s="205"/>
      <c r="NJS154" s="205"/>
      <c r="NJT154" s="205"/>
      <c r="NJU154" s="205"/>
      <c r="NJV154" s="205"/>
      <c r="NJW154" s="205"/>
      <c r="NJX154" s="205"/>
      <c r="NJY154" s="205"/>
      <c r="NJZ154" s="205"/>
      <c r="NKA154" s="205"/>
      <c r="NKB154" s="205"/>
      <c r="NKC154" s="205"/>
      <c r="NKD154" s="205"/>
      <c r="NKE154" s="205"/>
      <c r="NKF154" s="205"/>
      <c r="NKG154" s="205"/>
      <c r="NKH154" s="205"/>
      <c r="NKI154" s="205"/>
      <c r="NKJ154" s="205"/>
      <c r="NKK154" s="205"/>
      <c r="NKL154" s="205"/>
      <c r="NKM154" s="205"/>
      <c r="NKN154" s="205"/>
      <c r="NKO154" s="205"/>
      <c r="NKP154" s="205"/>
      <c r="NKQ154" s="205"/>
      <c r="NKR154" s="205"/>
      <c r="NKS154" s="205"/>
      <c r="NKT154" s="205"/>
      <c r="NKU154" s="205"/>
      <c r="NKV154" s="205"/>
      <c r="NKW154" s="205"/>
      <c r="NKX154" s="205"/>
      <c r="NKY154" s="205"/>
      <c r="NKZ154" s="205"/>
      <c r="NLA154" s="205"/>
      <c r="NLB154" s="205"/>
      <c r="NLC154" s="205"/>
      <c r="NLD154" s="205"/>
      <c r="NLE154" s="205"/>
      <c r="NLF154" s="205"/>
      <c r="NLG154" s="205"/>
      <c r="NLH154" s="205"/>
      <c r="NLI154" s="205"/>
      <c r="NLJ154" s="205"/>
      <c r="NLK154" s="205"/>
      <c r="NLL154" s="205"/>
      <c r="NLM154" s="205"/>
      <c r="NLN154" s="205"/>
      <c r="NLO154" s="205"/>
      <c r="NLP154" s="205"/>
      <c r="NLQ154" s="205"/>
      <c r="NLR154" s="205"/>
      <c r="NLS154" s="205"/>
      <c r="NLT154" s="205"/>
      <c r="NLU154" s="205"/>
      <c r="NLV154" s="205"/>
      <c r="NLW154" s="205"/>
      <c r="NLX154" s="205"/>
      <c r="NLY154" s="205"/>
      <c r="NLZ154" s="205"/>
      <c r="NMA154" s="205"/>
      <c r="NMB154" s="205"/>
      <c r="NMC154" s="205"/>
      <c r="NMD154" s="205"/>
      <c r="NME154" s="205"/>
      <c r="NMF154" s="205"/>
      <c r="NMG154" s="205"/>
      <c r="NMH154" s="205"/>
      <c r="NMI154" s="205"/>
      <c r="NMJ154" s="205"/>
      <c r="NMK154" s="205"/>
      <c r="NML154" s="205"/>
      <c r="NMM154" s="205"/>
      <c r="NMN154" s="205"/>
      <c r="NMO154" s="205"/>
      <c r="NMP154" s="205"/>
      <c r="NMQ154" s="205"/>
      <c r="NMR154" s="205"/>
      <c r="NMS154" s="205"/>
      <c r="NMT154" s="205"/>
      <c r="NMU154" s="205"/>
      <c r="NMV154" s="205"/>
      <c r="NMW154" s="205"/>
      <c r="NMX154" s="205"/>
      <c r="NMY154" s="205"/>
      <c r="NMZ154" s="205"/>
      <c r="NNA154" s="205"/>
      <c r="NNB154" s="205"/>
      <c r="NNC154" s="205"/>
      <c r="NND154" s="205"/>
      <c r="NNE154" s="205"/>
      <c r="NNF154" s="205"/>
      <c r="NNG154" s="205"/>
      <c r="NNH154" s="205"/>
      <c r="NNI154" s="205"/>
      <c r="NNJ154" s="205"/>
      <c r="NNK154" s="205"/>
      <c r="NNL154" s="205"/>
      <c r="NNM154" s="205"/>
      <c r="NNN154" s="205"/>
      <c r="NNO154" s="205"/>
      <c r="NNP154" s="205"/>
      <c r="NNQ154" s="205"/>
      <c r="NNR154" s="205"/>
      <c r="NNS154" s="205"/>
      <c r="NNT154" s="205"/>
      <c r="NNU154" s="205"/>
      <c r="NNV154" s="205"/>
      <c r="NNW154" s="205"/>
      <c r="NNX154" s="205"/>
      <c r="NNY154" s="205"/>
      <c r="NNZ154" s="205"/>
      <c r="NOA154" s="205"/>
      <c r="NOB154" s="205"/>
      <c r="NOC154" s="205"/>
      <c r="NOD154" s="205"/>
      <c r="NOE154" s="205"/>
      <c r="NOF154" s="205"/>
      <c r="NOG154" s="205"/>
      <c r="NOH154" s="205"/>
      <c r="NOI154" s="205"/>
      <c r="NOJ154" s="205"/>
      <c r="NOK154" s="205"/>
      <c r="NOL154" s="205"/>
      <c r="NOM154" s="205"/>
      <c r="NON154" s="205"/>
      <c r="NOO154" s="205"/>
      <c r="NOP154" s="205"/>
      <c r="NOQ154" s="205"/>
      <c r="NOR154" s="205"/>
      <c r="NOS154" s="205"/>
      <c r="NOT154" s="205"/>
      <c r="NOU154" s="205"/>
      <c r="NOV154" s="205"/>
      <c r="NOW154" s="205"/>
      <c r="NOX154" s="205"/>
      <c r="NOY154" s="205"/>
      <c r="NOZ154" s="205"/>
      <c r="NPA154" s="205"/>
      <c r="NPB154" s="205"/>
      <c r="NPC154" s="205"/>
      <c r="NPD154" s="205"/>
      <c r="NPE154" s="205"/>
      <c r="NPF154" s="205"/>
      <c r="NPG154" s="205"/>
      <c r="NPH154" s="205"/>
      <c r="NPI154" s="205"/>
      <c r="NPJ154" s="205"/>
      <c r="NPK154" s="205"/>
      <c r="NPL154" s="205"/>
      <c r="NPM154" s="205"/>
      <c r="NPN154" s="205"/>
      <c r="NPO154" s="205"/>
      <c r="NPP154" s="205"/>
      <c r="NPQ154" s="205"/>
      <c r="NPR154" s="205"/>
      <c r="NPS154" s="205"/>
      <c r="NPT154" s="205"/>
      <c r="NPU154" s="205"/>
      <c r="NPV154" s="205"/>
      <c r="NPW154" s="205"/>
      <c r="NPX154" s="205"/>
      <c r="NPY154" s="205"/>
      <c r="NPZ154" s="205"/>
      <c r="NQA154" s="205"/>
      <c r="NQB154" s="205"/>
      <c r="NQC154" s="205"/>
      <c r="NQD154" s="205"/>
      <c r="NQE154" s="205"/>
      <c r="NQF154" s="205"/>
      <c r="NQG154" s="205"/>
      <c r="NQH154" s="205"/>
      <c r="NQI154" s="205"/>
      <c r="NQJ154" s="205"/>
      <c r="NQK154" s="205"/>
      <c r="NQL154" s="205"/>
      <c r="NQM154" s="205"/>
      <c r="NQN154" s="205"/>
      <c r="NQO154" s="205"/>
      <c r="NQP154" s="205"/>
      <c r="NQQ154" s="205"/>
      <c r="NQR154" s="205"/>
      <c r="NQS154" s="205"/>
      <c r="NQT154" s="205"/>
      <c r="NQU154" s="205"/>
      <c r="NQV154" s="205"/>
      <c r="NQW154" s="205"/>
      <c r="NQX154" s="205"/>
      <c r="NQY154" s="205"/>
      <c r="NQZ154" s="205"/>
      <c r="NRA154" s="205"/>
      <c r="NRB154" s="205"/>
      <c r="NRC154" s="205"/>
      <c r="NRD154" s="205"/>
      <c r="NRE154" s="205"/>
      <c r="NRF154" s="205"/>
      <c r="NRG154" s="205"/>
      <c r="NRH154" s="205"/>
      <c r="NRI154" s="205"/>
      <c r="NRJ154" s="205"/>
      <c r="NRK154" s="205"/>
      <c r="NRL154" s="205"/>
      <c r="NRM154" s="205"/>
      <c r="NRN154" s="205"/>
      <c r="NRO154" s="205"/>
      <c r="NRP154" s="205"/>
      <c r="NRQ154" s="205"/>
      <c r="NRR154" s="205"/>
      <c r="NRS154" s="205"/>
      <c r="NRT154" s="205"/>
      <c r="NRU154" s="205"/>
      <c r="NRV154" s="205"/>
      <c r="NRW154" s="205"/>
      <c r="NRX154" s="205"/>
      <c r="NRY154" s="205"/>
      <c r="NRZ154" s="205"/>
      <c r="NSA154" s="205"/>
      <c r="NSB154" s="205"/>
      <c r="NSC154" s="205"/>
      <c r="NSD154" s="205"/>
      <c r="NSE154" s="205"/>
      <c r="NSF154" s="205"/>
      <c r="NSG154" s="205"/>
      <c r="NSH154" s="205"/>
      <c r="NSI154" s="205"/>
      <c r="NSJ154" s="205"/>
      <c r="NSK154" s="205"/>
      <c r="NSL154" s="205"/>
      <c r="NSM154" s="205"/>
      <c r="NSN154" s="205"/>
      <c r="NSO154" s="205"/>
      <c r="NSP154" s="205"/>
      <c r="NSQ154" s="205"/>
      <c r="NSR154" s="205"/>
      <c r="NSS154" s="205"/>
      <c r="NST154" s="205"/>
      <c r="NSU154" s="205"/>
      <c r="NSV154" s="205"/>
      <c r="NSW154" s="205"/>
      <c r="NSX154" s="205"/>
      <c r="NSY154" s="205"/>
      <c r="NSZ154" s="205"/>
      <c r="NTA154" s="205"/>
      <c r="NTB154" s="205"/>
      <c r="NTC154" s="205"/>
      <c r="NTJ154" s="205"/>
      <c r="NTK154" s="205"/>
      <c r="NTL154" s="205"/>
      <c r="NTM154" s="205"/>
      <c r="NTN154" s="205"/>
      <c r="NTO154" s="205"/>
      <c r="NTP154" s="205"/>
      <c r="NTQ154" s="205"/>
      <c r="NTR154" s="205"/>
      <c r="NTS154" s="205"/>
      <c r="NTT154" s="205"/>
      <c r="NTU154" s="205"/>
      <c r="NTV154" s="205"/>
      <c r="NTW154" s="205"/>
      <c r="NTX154" s="205"/>
      <c r="NTY154" s="205"/>
      <c r="NTZ154" s="205"/>
      <c r="NUA154" s="205"/>
      <c r="NUB154" s="205"/>
      <c r="NUC154" s="205"/>
      <c r="NUD154" s="205"/>
      <c r="NUE154" s="205"/>
      <c r="NUF154" s="205"/>
      <c r="NUG154" s="205"/>
      <c r="NUH154" s="205"/>
      <c r="NUI154" s="205"/>
      <c r="NUJ154" s="205"/>
      <c r="NUK154" s="205"/>
      <c r="NUL154" s="205"/>
      <c r="NUM154" s="205"/>
      <c r="NUN154" s="205"/>
      <c r="NUO154" s="205"/>
      <c r="NUP154" s="205"/>
      <c r="NUQ154" s="205"/>
      <c r="NUR154" s="205"/>
      <c r="NUS154" s="205"/>
      <c r="NUT154" s="205"/>
      <c r="NUU154" s="205"/>
      <c r="NUV154" s="205"/>
      <c r="NUW154" s="205"/>
      <c r="NUX154" s="205"/>
      <c r="NUY154" s="205"/>
      <c r="NUZ154" s="205"/>
      <c r="NVA154" s="205"/>
      <c r="NVB154" s="205"/>
      <c r="NVC154" s="205"/>
      <c r="NVD154" s="205"/>
      <c r="NVE154" s="205"/>
      <c r="NVF154" s="205"/>
      <c r="NVG154" s="205"/>
      <c r="NVH154" s="205"/>
      <c r="NVI154" s="205"/>
      <c r="NVJ154" s="205"/>
      <c r="NVK154" s="205"/>
      <c r="NVL154" s="205"/>
      <c r="NVM154" s="205"/>
      <c r="NVN154" s="205"/>
      <c r="NVO154" s="205"/>
      <c r="NVP154" s="205"/>
      <c r="NVQ154" s="205"/>
      <c r="NVR154" s="205"/>
      <c r="NVS154" s="205"/>
      <c r="NVT154" s="205"/>
      <c r="NVU154" s="205"/>
      <c r="NVV154" s="205"/>
      <c r="NVW154" s="205"/>
      <c r="NVX154" s="205"/>
      <c r="NVY154" s="205"/>
      <c r="NVZ154" s="205"/>
      <c r="NWA154" s="205"/>
      <c r="NWB154" s="205"/>
      <c r="NWC154" s="205"/>
      <c r="NWD154" s="205"/>
      <c r="NWE154" s="205"/>
      <c r="NWF154" s="205"/>
      <c r="NWG154" s="205"/>
      <c r="NWH154" s="205"/>
      <c r="NWI154" s="205"/>
      <c r="NWJ154" s="205"/>
      <c r="NWK154" s="205"/>
      <c r="NWL154" s="205"/>
      <c r="NWM154" s="205"/>
      <c r="NWN154" s="205"/>
      <c r="NWO154" s="205"/>
      <c r="NWP154" s="205"/>
      <c r="NWQ154" s="205"/>
      <c r="NWR154" s="205"/>
      <c r="NWS154" s="205"/>
      <c r="NWT154" s="205"/>
      <c r="NWU154" s="205"/>
      <c r="NWV154" s="205"/>
      <c r="NWW154" s="205"/>
      <c r="NWX154" s="205"/>
      <c r="NWY154" s="205"/>
      <c r="NWZ154" s="205"/>
      <c r="NXA154" s="205"/>
      <c r="NXB154" s="205"/>
      <c r="NXC154" s="205"/>
      <c r="NXD154" s="205"/>
      <c r="NXE154" s="205"/>
      <c r="NXF154" s="205"/>
      <c r="NXG154" s="205"/>
      <c r="NXH154" s="205"/>
      <c r="NXI154" s="205"/>
      <c r="NXJ154" s="205"/>
      <c r="NXK154" s="205"/>
      <c r="NXL154" s="205"/>
      <c r="NXM154" s="205"/>
      <c r="NXN154" s="205"/>
      <c r="NXO154" s="205"/>
      <c r="NXP154" s="205"/>
      <c r="NXQ154" s="205"/>
      <c r="NXR154" s="205"/>
      <c r="NXS154" s="205"/>
      <c r="NXT154" s="205"/>
      <c r="NXU154" s="205"/>
      <c r="NXV154" s="205"/>
      <c r="NXW154" s="205"/>
      <c r="NXX154" s="205"/>
      <c r="NXY154" s="205"/>
      <c r="NXZ154" s="205"/>
      <c r="NYA154" s="205"/>
      <c r="NYB154" s="205"/>
      <c r="NYC154" s="205"/>
      <c r="NYD154" s="205"/>
      <c r="NYE154" s="205"/>
      <c r="NYF154" s="205"/>
      <c r="NYG154" s="205"/>
      <c r="NYH154" s="205"/>
      <c r="NYI154" s="205"/>
      <c r="NYJ154" s="205"/>
      <c r="NYK154" s="205"/>
      <c r="NYL154" s="205"/>
      <c r="NYM154" s="205"/>
      <c r="NYN154" s="205"/>
      <c r="NYO154" s="205"/>
      <c r="NYP154" s="205"/>
      <c r="NYQ154" s="205"/>
      <c r="NYR154" s="205"/>
      <c r="NYS154" s="205"/>
      <c r="NYT154" s="205"/>
      <c r="NYU154" s="205"/>
      <c r="NYV154" s="205"/>
      <c r="NYW154" s="205"/>
      <c r="NYX154" s="205"/>
      <c r="NYY154" s="205"/>
      <c r="NYZ154" s="205"/>
      <c r="NZA154" s="205"/>
      <c r="NZB154" s="205"/>
      <c r="NZC154" s="205"/>
      <c r="NZD154" s="205"/>
      <c r="NZE154" s="205"/>
      <c r="NZF154" s="205"/>
      <c r="NZG154" s="205"/>
      <c r="NZH154" s="205"/>
      <c r="NZI154" s="205"/>
      <c r="NZJ154" s="205"/>
      <c r="NZK154" s="205"/>
      <c r="NZL154" s="205"/>
      <c r="NZM154" s="205"/>
      <c r="NZN154" s="205"/>
      <c r="NZO154" s="205"/>
      <c r="NZP154" s="205"/>
      <c r="NZQ154" s="205"/>
      <c r="NZR154" s="205"/>
      <c r="NZS154" s="205"/>
      <c r="NZT154" s="205"/>
      <c r="NZU154" s="205"/>
      <c r="NZV154" s="205"/>
      <c r="NZW154" s="205"/>
      <c r="NZX154" s="205"/>
      <c r="NZY154" s="205"/>
      <c r="NZZ154" s="205"/>
      <c r="OAA154" s="205"/>
      <c r="OAB154" s="205"/>
      <c r="OAC154" s="205"/>
      <c r="OAD154" s="205"/>
      <c r="OAE154" s="205"/>
      <c r="OAF154" s="205"/>
      <c r="OAG154" s="205"/>
      <c r="OAH154" s="205"/>
      <c r="OAI154" s="205"/>
      <c r="OAJ154" s="205"/>
      <c r="OAK154" s="205"/>
      <c r="OAL154" s="205"/>
      <c r="OAM154" s="205"/>
      <c r="OAN154" s="205"/>
      <c r="OAO154" s="205"/>
      <c r="OAP154" s="205"/>
      <c r="OAQ154" s="205"/>
      <c r="OAR154" s="205"/>
      <c r="OAS154" s="205"/>
      <c r="OAT154" s="205"/>
      <c r="OAU154" s="205"/>
      <c r="OAV154" s="205"/>
      <c r="OAW154" s="205"/>
      <c r="OAX154" s="205"/>
      <c r="OAY154" s="205"/>
      <c r="OAZ154" s="205"/>
      <c r="OBA154" s="205"/>
      <c r="OBB154" s="205"/>
      <c r="OBC154" s="205"/>
      <c r="OBD154" s="205"/>
      <c r="OBE154" s="205"/>
      <c r="OBF154" s="205"/>
      <c r="OBG154" s="205"/>
      <c r="OBH154" s="205"/>
      <c r="OBI154" s="205"/>
      <c r="OBJ154" s="205"/>
      <c r="OBK154" s="205"/>
      <c r="OBL154" s="205"/>
      <c r="OBM154" s="205"/>
      <c r="OBN154" s="205"/>
      <c r="OBO154" s="205"/>
      <c r="OBP154" s="205"/>
      <c r="OBQ154" s="205"/>
      <c r="OBR154" s="205"/>
      <c r="OBS154" s="205"/>
      <c r="OBT154" s="205"/>
      <c r="OBU154" s="205"/>
      <c r="OBV154" s="205"/>
      <c r="OBW154" s="205"/>
      <c r="OBX154" s="205"/>
      <c r="OBY154" s="205"/>
      <c r="OBZ154" s="205"/>
      <c r="OCA154" s="205"/>
      <c r="OCB154" s="205"/>
      <c r="OCC154" s="205"/>
      <c r="OCD154" s="205"/>
      <c r="OCE154" s="205"/>
      <c r="OCF154" s="205"/>
      <c r="OCG154" s="205"/>
      <c r="OCH154" s="205"/>
      <c r="OCI154" s="205"/>
      <c r="OCJ154" s="205"/>
      <c r="OCK154" s="205"/>
      <c r="OCL154" s="205"/>
      <c r="OCM154" s="205"/>
      <c r="OCN154" s="205"/>
      <c r="OCO154" s="205"/>
      <c r="OCP154" s="205"/>
      <c r="OCQ154" s="205"/>
      <c r="OCR154" s="205"/>
      <c r="OCS154" s="205"/>
      <c r="OCT154" s="205"/>
      <c r="OCU154" s="205"/>
      <c r="OCV154" s="205"/>
      <c r="OCW154" s="205"/>
      <c r="OCX154" s="205"/>
      <c r="OCY154" s="205"/>
      <c r="ODF154" s="205"/>
      <c r="ODG154" s="205"/>
      <c r="ODH154" s="205"/>
      <c r="ODI154" s="205"/>
      <c r="ODJ154" s="205"/>
      <c r="ODK154" s="205"/>
      <c r="ODL154" s="205"/>
      <c r="ODM154" s="205"/>
      <c r="ODN154" s="205"/>
      <c r="ODO154" s="205"/>
      <c r="ODP154" s="205"/>
      <c r="ODQ154" s="205"/>
      <c r="ODR154" s="205"/>
      <c r="ODS154" s="205"/>
      <c r="ODT154" s="205"/>
      <c r="ODU154" s="205"/>
      <c r="ODV154" s="205"/>
      <c r="ODW154" s="205"/>
      <c r="ODX154" s="205"/>
      <c r="ODY154" s="205"/>
      <c r="ODZ154" s="205"/>
      <c r="OEA154" s="205"/>
      <c r="OEB154" s="205"/>
      <c r="OEC154" s="205"/>
      <c r="OED154" s="205"/>
      <c r="OEE154" s="205"/>
      <c r="OEF154" s="205"/>
      <c r="OEG154" s="205"/>
      <c r="OEH154" s="205"/>
      <c r="OEI154" s="205"/>
      <c r="OEJ154" s="205"/>
      <c r="OEK154" s="205"/>
      <c r="OEL154" s="205"/>
      <c r="OEM154" s="205"/>
      <c r="OEN154" s="205"/>
      <c r="OEO154" s="205"/>
      <c r="OEP154" s="205"/>
      <c r="OEQ154" s="205"/>
      <c r="OER154" s="205"/>
      <c r="OES154" s="205"/>
      <c r="OET154" s="205"/>
      <c r="OEU154" s="205"/>
      <c r="OEV154" s="205"/>
      <c r="OEW154" s="205"/>
      <c r="OEX154" s="205"/>
      <c r="OEY154" s="205"/>
      <c r="OEZ154" s="205"/>
      <c r="OFA154" s="205"/>
      <c r="OFB154" s="205"/>
      <c r="OFC154" s="205"/>
      <c r="OFD154" s="205"/>
      <c r="OFE154" s="205"/>
      <c r="OFF154" s="205"/>
      <c r="OFG154" s="205"/>
      <c r="OFH154" s="205"/>
      <c r="OFI154" s="205"/>
      <c r="OFJ154" s="205"/>
      <c r="OFK154" s="205"/>
      <c r="OFL154" s="205"/>
      <c r="OFM154" s="205"/>
      <c r="OFN154" s="205"/>
      <c r="OFO154" s="205"/>
      <c r="OFP154" s="205"/>
      <c r="OFQ154" s="205"/>
      <c r="OFR154" s="205"/>
      <c r="OFS154" s="205"/>
      <c r="OFT154" s="205"/>
      <c r="OFU154" s="205"/>
      <c r="OFV154" s="205"/>
      <c r="OFW154" s="205"/>
      <c r="OFX154" s="205"/>
      <c r="OFY154" s="205"/>
      <c r="OFZ154" s="205"/>
      <c r="OGA154" s="205"/>
      <c r="OGB154" s="205"/>
      <c r="OGC154" s="205"/>
      <c r="OGD154" s="205"/>
      <c r="OGE154" s="205"/>
      <c r="OGF154" s="205"/>
      <c r="OGG154" s="205"/>
      <c r="OGH154" s="205"/>
      <c r="OGI154" s="205"/>
      <c r="OGJ154" s="205"/>
      <c r="OGK154" s="205"/>
      <c r="OGL154" s="205"/>
      <c r="OGM154" s="205"/>
      <c r="OGN154" s="205"/>
      <c r="OGO154" s="205"/>
      <c r="OGP154" s="205"/>
      <c r="OGQ154" s="205"/>
      <c r="OGR154" s="205"/>
      <c r="OGS154" s="205"/>
      <c r="OGT154" s="205"/>
      <c r="OGU154" s="205"/>
      <c r="OGV154" s="205"/>
      <c r="OGW154" s="205"/>
      <c r="OGX154" s="205"/>
      <c r="OGY154" s="205"/>
      <c r="OGZ154" s="205"/>
      <c r="OHA154" s="205"/>
      <c r="OHB154" s="205"/>
      <c r="OHC154" s="205"/>
      <c r="OHD154" s="205"/>
      <c r="OHE154" s="205"/>
      <c r="OHF154" s="205"/>
      <c r="OHG154" s="205"/>
      <c r="OHH154" s="205"/>
      <c r="OHI154" s="205"/>
      <c r="OHJ154" s="205"/>
      <c r="OHK154" s="205"/>
      <c r="OHL154" s="205"/>
      <c r="OHM154" s="205"/>
      <c r="OHN154" s="205"/>
      <c r="OHO154" s="205"/>
      <c r="OHP154" s="205"/>
      <c r="OHQ154" s="205"/>
      <c r="OHR154" s="205"/>
      <c r="OHS154" s="205"/>
      <c r="OHT154" s="205"/>
      <c r="OHU154" s="205"/>
      <c r="OHV154" s="205"/>
      <c r="OHW154" s="205"/>
      <c r="OHX154" s="205"/>
      <c r="OHY154" s="205"/>
      <c r="OHZ154" s="205"/>
      <c r="OIA154" s="205"/>
      <c r="OIB154" s="205"/>
      <c r="OIC154" s="205"/>
      <c r="OID154" s="205"/>
      <c r="OIE154" s="205"/>
      <c r="OIF154" s="205"/>
      <c r="OIG154" s="205"/>
      <c r="OIH154" s="205"/>
      <c r="OII154" s="205"/>
      <c r="OIJ154" s="205"/>
      <c r="OIK154" s="205"/>
      <c r="OIL154" s="205"/>
      <c r="OIM154" s="205"/>
      <c r="OIN154" s="205"/>
      <c r="OIO154" s="205"/>
      <c r="OIP154" s="205"/>
      <c r="OIQ154" s="205"/>
      <c r="OIR154" s="205"/>
      <c r="OIS154" s="205"/>
      <c r="OIT154" s="205"/>
      <c r="OIU154" s="205"/>
      <c r="OIV154" s="205"/>
      <c r="OIW154" s="205"/>
      <c r="OIX154" s="205"/>
      <c r="OIY154" s="205"/>
      <c r="OIZ154" s="205"/>
      <c r="OJA154" s="205"/>
      <c r="OJB154" s="205"/>
      <c r="OJC154" s="205"/>
      <c r="OJD154" s="205"/>
      <c r="OJE154" s="205"/>
      <c r="OJF154" s="205"/>
      <c r="OJG154" s="205"/>
      <c r="OJH154" s="205"/>
      <c r="OJI154" s="205"/>
      <c r="OJJ154" s="205"/>
      <c r="OJK154" s="205"/>
      <c r="OJL154" s="205"/>
      <c r="OJM154" s="205"/>
      <c r="OJN154" s="205"/>
      <c r="OJO154" s="205"/>
      <c r="OJP154" s="205"/>
      <c r="OJQ154" s="205"/>
      <c r="OJR154" s="205"/>
      <c r="OJS154" s="205"/>
      <c r="OJT154" s="205"/>
      <c r="OJU154" s="205"/>
      <c r="OJV154" s="205"/>
      <c r="OJW154" s="205"/>
      <c r="OJX154" s="205"/>
      <c r="OJY154" s="205"/>
      <c r="OJZ154" s="205"/>
      <c r="OKA154" s="205"/>
      <c r="OKB154" s="205"/>
      <c r="OKC154" s="205"/>
      <c r="OKD154" s="205"/>
      <c r="OKE154" s="205"/>
      <c r="OKF154" s="205"/>
      <c r="OKG154" s="205"/>
      <c r="OKH154" s="205"/>
      <c r="OKI154" s="205"/>
      <c r="OKJ154" s="205"/>
      <c r="OKK154" s="205"/>
      <c r="OKL154" s="205"/>
      <c r="OKM154" s="205"/>
      <c r="OKN154" s="205"/>
      <c r="OKO154" s="205"/>
      <c r="OKP154" s="205"/>
      <c r="OKQ154" s="205"/>
      <c r="OKR154" s="205"/>
      <c r="OKS154" s="205"/>
      <c r="OKT154" s="205"/>
      <c r="OKU154" s="205"/>
      <c r="OKV154" s="205"/>
      <c r="OKW154" s="205"/>
      <c r="OKX154" s="205"/>
      <c r="OKY154" s="205"/>
      <c r="OKZ154" s="205"/>
      <c r="OLA154" s="205"/>
      <c r="OLB154" s="205"/>
      <c r="OLC154" s="205"/>
      <c r="OLD154" s="205"/>
      <c r="OLE154" s="205"/>
      <c r="OLF154" s="205"/>
      <c r="OLG154" s="205"/>
      <c r="OLH154" s="205"/>
      <c r="OLI154" s="205"/>
      <c r="OLJ154" s="205"/>
      <c r="OLK154" s="205"/>
      <c r="OLL154" s="205"/>
      <c r="OLM154" s="205"/>
      <c r="OLN154" s="205"/>
      <c r="OLO154" s="205"/>
      <c r="OLP154" s="205"/>
      <c r="OLQ154" s="205"/>
      <c r="OLR154" s="205"/>
      <c r="OLS154" s="205"/>
      <c r="OLT154" s="205"/>
      <c r="OLU154" s="205"/>
      <c r="OLV154" s="205"/>
      <c r="OLW154" s="205"/>
      <c r="OLX154" s="205"/>
      <c r="OLY154" s="205"/>
      <c r="OLZ154" s="205"/>
      <c r="OMA154" s="205"/>
      <c r="OMB154" s="205"/>
      <c r="OMC154" s="205"/>
      <c r="OMD154" s="205"/>
      <c r="OME154" s="205"/>
      <c r="OMF154" s="205"/>
      <c r="OMG154" s="205"/>
      <c r="OMH154" s="205"/>
      <c r="OMI154" s="205"/>
      <c r="OMJ154" s="205"/>
      <c r="OMK154" s="205"/>
      <c r="OML154" s="205"/>
      <c r="OMM154" s="205"/>
      <c r="OMN154" s="205"/>
      <c r="OMO154" s="205"/>
      <c r="OMP154" s="205"/>
      <c r="OMQ154" s="205"/>
      <c r="OMR154" s="205"/>
      <c r="OMS154" s="205"/>
      <c r="OMT154" s="205"/>
      <c r="OMU154" s="205"/>
      <c r="ONB154" s="205"/>
      <c r="ONC154" s="205"/>
      <c r="OND154" s="205"/>
      <c r="ONE154" s="205"/>
      <c r="ONF154" s="205"/>
      <c r="ONG154" s="205"/>
      <c r="ONH154" s="205"/>
      <c r="ONI154" s="205"/>
      <c r="ONJ154" s="205"/>
      <c r="ONK154" s="205"/>
      <c r="ONL154" s="205"/>
      <c r="ONM154" s="205"/>
      <c r="ONN154" s="205"/>
      <c r="ONO154" s="205"/>
      <c r="ONP154" s="205"/>
      <c r="ONQ154" s="205"/>
      <c r="ONR154" s="205"/>
      <c r="ONS154" s="205"/>
      <c r="ONT154" s="205"/>
      <c r="ONU154" s="205"/>
      <c r="ONV154" s="205"/>
      <c r="ONW154" s="205"/>
      <c r="ONX154" s="205"/>
      <c r="ONY154" s="205"/>
      <c r="ONZ154" s="205"/>
      <c r="OOA154" s="205"/>
      <c r="OOB154" s="205"/>
      <c r="OOC154" s="205"/>
      <c r="OOD154" s="205"/>
      <c r="OOE154" s="205"/>
      <c r="OOF154" s="205"/>
      <c r="OOG154" s="205"/>
      <c r="OOH154" s="205"/>
      <c r="OOI154" s="205"/>
      <c r="OOJ154" s="205"/>
      <c r="OOK154" s="205"/>
      <c r="OOL154" s="205"/>
      <c r="OOM154" s="205"/>
      <c r="OON154" s="205"/>
      <c r="OOO154" s="205"/>
      <c r="OOP154" s="205"/>
      <c r="OOQ154" s="205"/>
      <c r="OOR154" s="205"/>
      <c r="OOS154" s="205"/>
      <c r="OOT154" s="205"/>
      <c r="OOU154" s="205"/>
      <c r="OOV154" s="205"/>
      <c r="OOW154" s="205"/>
      <c r="OOX154" s="205"/>
      <c r="OOY154" s="205"/>
      <c r="OOZ154" s="205"/>
      <c r="OPA154" s="205"/>
      <c r="OPB154" s="205"/>
      <c r="OPC154" s="205"/>
      <c r="OPD154" s="205"/>
      <c r="OPE154" s="205"/>
      <c r="OPF154" s="205"/>
      <c r="OPG154" s="205"/>
      <c r="OPH154" s="205"/>
      <c r="OPI154" s="205"/>
      <c r="OPJ154" s="205"/>
      <c r="OPK154" s="205"/>
      <c r="OPL154" s="205"/>
      <c r="OPM154" s="205"/>
      <c r="OPN154" s="205"/>
      <c r="OPO154" s="205"/>
      <c r="OPP154" s="205"/>
      <c r="OPQ154" s="205"/>
      <c r="OPR154" s="205"/>
      <c r="OPS154" s="205"/>
      <c r="OPT154" s="205"/>
      <c r="OPU154" s="205"/>
      <c r="OPV154" s="205"/>
      <c r="OPW154" s="205"/>
      <c r="OPX154" s="205"/>
      <c r="OPY154" s="205"/>
      <c r="OPZ154" s="205"/>
      <c r="OQA154" s="205"/>
      <c r="OQB154" s="205"/>
      <c r="OQC154" s="205"/>
      <c r="OQD154" s="205"/>
      <c r="OQE154" s="205"/>
      <c r="OQF154" s="205"/>
      <c r="OQG154" s="205"/>
      <c r="OQH154" s="205"/>
      <c r="OQI154" s="205"/>
      <c r="OQJ154" s="205"/>
      <c r="OQK154" s="205"/>
      <c r="OQL154" s="205"/>
      <c r="OQM154" s="205"/>
      <c r="OQN154" s="205"/>
      <c r="OQO154" s="205"/>
      <c r="OQP154" s="205"/>
      <c r="OQQ154" s="205"/>
      <c r="OQR154" s="205"/>
      <c r="OQS154" s="205"/>
      <c r="OQT154" s="205"/>
      <c r="OQU154" s="205"/>
      <c r="OQV154" s="205"/>
      <c r="OQW154" s="205"/>
      <c r="OQX154" s="205"/>
      <c r="OQY154" s="205"/>
      <c r="OQZ154" s="205"/>
      <c r="ORA154" s="205"/>
      <c r="ORB154" s="205"/>
      <c r="ORC154" s="205"/>
      <c r="ORD154" s="205"/>
      <c r="ORE154" s="205"/>
      <c r="ORF154" s="205"/>
      <c r="ORG154" s="205"/>
      <c r="ORH154" s="205"/>
      <c r="ORI154" s="205"/>
      <c r="ORJ154" s="205"/>
      <c r="ORK154" s="205"/>
      <c r="ORL154" s="205"/>
      <c r="ORM154" s="205"/>
      <c r="ORN154" s="205"/>
      <c r="ORO154" s="205"/>
      <c r="ORP154" s="205"/>
      <c r="ORQ154" s="205"/>
      <c r="ORR154" s="205"/>
      <c r="ORS154" s="205"/>
      <c r="ORT154" s="205"/>
      <c r="ORU154" s="205"/>
      <c r="ORV154" s="205"/>
      <c r="ORW154" s="205"/>
      <c r="ORX154" s="205"/>
      <c r="ORY154" s="205"/>
      <c r="ORZ154" s="205"/>
      <c r="OSA154" s="205"/>
      <c r="OSB154" s="205"/>
      <c r="OSC154" s="205"/>
      <c r="OSD154" s="205"/>
      <c r="OSE154" s="205"/>
      <c r="OSF154" s="205"/>
      <c r="OSG154" s="205"/>
      <c r="OSH154" s="205"/>
      <c r="OSI154" s="205"/>
      <c r="OSJ154" s="205"/>
      <c r="OSK154" s="205"/>
      <c r="OSL154" s="205"/>
      <c r="OSM154" s="205"/>
      <c r="OSN154" s="205"/>
      <c r="OSO154" s="205"/>
      <c r="OSP154" s="205"/>
      <c r="OSQ154" s="205"/>
      <c r="OSR154" s="205"/>
      <c r="OSS154" s="205"/>
      <c r="OST154" s="205"/>
      <c r="OSU154" s="205"/>
      <c r="OSV154" s="205"/>
      <c r="OSW154" s="205"/>
      <c r="OSX154" s="205"/>
      <c r="OSY154" s="205"/>
      <c r="OSZ154" s="205"/>
      <c r="OTA154" s="205"/>
      <c r="OTB154" s="205"/>
      <c r="OTC154" s="205"/>
      <c r="OTD154" s="205"/>
      <c r="OTE154" s="205"/>
      <c r="OTF154" s="205"/>
      <c r="OTG154" s="205"/>
      <c r="OTH154" s="205"/>
      <c r="OTI154" s="205"/>
      <c r="OTJ154" s="205"/>
      <c r="OTK154" s="205"/>
      <c r="OTL154" s="205"/>
      <c r="OTM154" s="205"/>
      <c r="OTN154" s="205"/>
      <c r="OTO154" s="205"/>
      <c r="OTP154" s="205"/>
      <c r="OTQ154" s="205"/>
      <c r="OTR154" s="205"/>
      <c r="OTS154" s="205"/>
      <c r="OTT154" s="205"/>
      <c r="OTU154" s="205"/>
      <c r="OTV154" s="205"/>
      <c r="OTW154" s="205"/>
      <c r="OTX154" s="205"/>
      <c r="OTY154" s="205"/>
      <c r="OTZ154" s="205"/>
      <c r="OUA154" s="205"/>
      <c r="OUB154" s="205"/>
      <c r="OUC154" s="205"/>
      <c r="OUD154" s="205"/>
      <c r="OUE154" s="205"/>
      <c r="OUF154" s="205"/>
      <c r="OUG154" s="205"/>
      <c r="OUH154" s="205"/>
      <c r="OUI154" s="205"/>
      <c r="OUJ154" s="205"/>
      <c r="OUK154" s="205"/>
      <c r="OUL154" s="205"/>
      <c r="OUM154" s="205"/>
      <c r="OUN154" s="205"/>
      <c r="OUO154" s="205"/>
      <c r="OUP154" s="205"/>
      <c r="OUQ154" s="205"/>
      <c r="OUR154" s="205"/>
      <c r="OUS154" s="205"/>
      <c r="OUT154" s="205"/>
      <c r="OUU154" s="205"/>
      <c r="OUV154" s="205"/>
      <c r="OUW154" s="205"/>
      <c r="OUX154" s="205"/>
      <c r="OUY154" s="205"/>
      <c r="OUZ154" s="205"/>
      <c r="OVA154" s="205"/>
      <c r="OVB154" s="205"/>
      <c r="OVC154" s="205"/>
      <c r="OVD154" s="205"/>
      <c r="OVE154" s="205"/>
      <c r="OVF154" s="205"/>
      <c r="OVG154" s="205"/>
      <c r="OVH154" s="205"/>
      <c r="OVI154" s="205"/>
      <c r="OVJ154" s="205"/>
      <c r="OVK154" s="205"/>
      <c r="OVL154" s="205"/>
      <c r="OVM154" s="205"/>
      <c r="OVN154" s="205"/>
      <c r="OVO154" s="205"/>
      <c r="OVP154" s="205"/>
      <c r="OVQ154" s="205"/>
      <c r="OVR154" s="205"/>
      <c r="OVS154" s="205"/>
      <c r="OVT154" s="205"/>
      <c r="OVU154" s="205"/>
      <c r="OVV154" s="205"/>
      <c r="OVW154" s="205"/>
      <c r="OVX154" s="205"/>
      <c r="OVY154" s="205"/>
      <c r="OVZ154" s="205"/>
      <c r="OWA154" s="205"/>
      <c r="OWB154" s="205"/>
      <c r="OWC154" s="205"/>
      <c r="OWD154" s="205"/>
      <c r="OWE154" s="205"/>
      <c r="OWF154" s="205"/>
      <c r="OWG154" s="205"/>
      <c r="OWH154" s="205"/>
      <c r="OWI154" s="205"/>
      <c r="OWJ154" s="205"/>
      <c r="OWK154" s="205"/>
      <c r="OWL154" s="205"/>
      <c r="OWM154" s="205"/>
      <c r="OWN154" s="205"/>
      <c r="OWO154" s="205"/>
      <c r="OWP154" s="205"/>
      <c r="OWQ154" s="205"/>
      <c r="OWX154" s="205"/>
      <c r="OWY154" s="205"/>
      <c r="OWZ154" s="205"/>
      <c r="OXA154" s="205"/>
      <c r="OXB154" s="205"/>
      <c r="OXC154" s="205"/>
      <c r="OXD154" s="205"/>
      <c r="OXE154" s="205"/>
      <c r="OXF154" s="205"/>
      <c r="OXG154" s="205"/>
      <c r="OXH154" s="205"/>
      <c r="OXI154" s="205"/>
      <c r="OXJ154" s="205"/>
      <c r="OXK154" s="205"/>
      <c r="OXL154" s="205"/>
      <c r="OXM154" s="205"/>
      <c r="OXN154" s="205"/>
      <c r="OXO154" s="205"/>
      <c r="OXP154" s="205"/>
      <c r="OXQ154" s="205"/>
      <c r="OXR154" s="205"/>
      <c r="OXS154" s="205"/>
      <c r="OXT154" s="205"/>
      <c r="OXU154" s="205"/>
      <c r="OXV154" s="205"/>
      <c r="OXW154" s="205"/>
      <c r="OXX154" s="205"/>
      <c r="OXY154" s="205"/>
      <c r="OXZ154" s="205"/>
      <c r="OYA154" s="205"/>
      <c r="OYB154" s="205"/>
      <c r="OYC154" s="205"/>
      <c r="OYD154" s="205"/>
      <c r="OYE154" s="205"/>
      <c r="OYF154" s="205"/>
      <c r="OYG154" s="205"/>
      <c r="OYH154" s="205"/>
      <c r="OYI154" s="205"/>
      <c r="OYJ154" s="205"/>
      <c r="OYK154" s="205"/>
      <c r="OYL154" s="205"/>
      <c r="OYM154" s="205"/>
      <c r="OYN154" s="205"/>
      <c r="OYO154" s="205"/>
      <c r="OYP154" s="205"/>
      <c r="OYQ154" s="205"/>
      <c r="OYR154" s="205"/>
      <c r="OYS154" s="205"/>
      <c r="OYT154" s="205"/>
      <c r="OYU154" s="205"/>
      <c r="OYV154" s="205"/>
      <c r="OYW154" s="205"/>
      <c r="OYX154" s="205"/>
      <c r="OYY154" s="205"/>
      <c r="OYZ154" s="205"/>
      <c r="OZA154" s="205"/>
      <c r="OZB154" s="205"/>
      <c r="OZC154" s="205"/>
      <c r="OZD154" s="205"/>
      <c r="OZE154" s="205"/>
      <c r="OZF154" s="205"/>
      <c r="OZG154" s="205"/>
      <c r="OZH154" s="205"/>
      <c r="OZI154" s="205"/>
      <c r="OZJ154" s="205"/>
      <c r="OZK154" s="205"/>
      <c r="OZL154" s="205"/>
      <c r="OZM154" s="205"/>
      <c r="OZN154" s="205"/>
      <c r="OZO154" s="205"/>
      <c r="OZP154" s="205"/>
      <c r="OZQ154" s="205"/>
      <c r="OZR154" s="205"/>
      <c r="OZS154" s="205"/>
      <c r="OZT154" s="205"/>
      <c r="OZU154" s="205"/>
      <c r="OZV154" s="205"/>
      <c r="OZW154" s="205"/>
      <c r="OZX154" s="205"/>
      <c r="OZY154" s="205"/>
      <c r="OZZ154" s="205"/>
      <c r="PAA154" s="205"/>
      <c r="PAB154" s="205"/>
      <c r="PAC154" s="205"/>
      <c r="PAD154" s="205"/>
      <c r="PAE154" s="205"/>
      <c r="PAF154" s="205"/>
      <c r="PAG154" s="205"/>
      <c r="PAH154" s="205"/>
      <c r="PAI154" s="205"/>
      <c r="PAJ154" s="205"/>
      <c r="PAK154" s="205"/>
      <c r="PAL154" s="205"/>
      <c r="PAM154" s="205"/>
      <c r="PAN154" s="205"/>
      <c r="PAO154" s="205"/>
      <c r="PAP154" s="205"/>
      <c r="PAQ154" s="205"/>
      <c r="PAR154" s="205"/>
      <c r="PAS154" s="205"/>
      <c r="PAT154" s="205"/>
      <c r="PAU154" s="205"/>
      <c r="PAV154" s="205"/>
      <c r="PAW154" s="205"/>
      <c r="PAX154" s="205"/>
      <c r="PAY154" s="205"/>
      <c r="PAZ154" s="205"/>
      <c r="PBA154" s="205"/>
      <c r="PBB154" s="205"/>
      <c r="PBC154" s="205"/>
      <c r="PBD154" s="205"/>
      <c r="PBE154" s="205"/>
      <c r="PBF154" s="205"/>
      <c r="PBG154" s="205"/>
      <c r="PBH154" s="205"/>
      <c r="PBI154" s="205"/>
      <c r="PBJ154" s="205"/>
      <c r="PBK154" s="205"/>
      <c r="PBL154" s="205"/>
      <c r="PBM154" s="205"/>
      <c r="PBN154" s="205"/>
      <c r="PBO154" s="205"/>
      <c r="PBP154" s="205"/>
      <c r="PBQ154" s="205"/>
      <c r="PBR154" s="205"/>
      <c r="PBS154" s="205"/>
      <c r="PBT154" s="205"/>
      <c r="PBU154" s="205"/>
      <c r="PBV154" s="205"/>
      <c r="PBW154" s="205"/>
      <c r="PBX154" s="205"/>
      <c r="PBY154" s="205"/>
      <c r="PBZ154" s="205"/>
      <c r="PCA154" s="205"/>
      <c r="PCB154" s="205"/>
      <c r="PCC154" s="205"/>
      <c r="PCD154" s="205"/>
      <c r="PCE154" s="205"/>
      <c r="PCF154" s="205"/>
      <c r="PCG154" s="205"/>
      <c r="PCH154" s="205"/>
      <c r="PCI154" s="205"/>
      <c r="PCJ154" s="205"/>
      <c r="PCK154" s="205"/>
      <c r="PCL154" s="205"/>
      <c r="PCM154" s="205"/>
      <c r="PCN154" s="205"/>
      <c r="PCO154" s="205"/>
      <c r="PCP154" s="205"/>
      <c r="PCQ154" s="205"/>
      <c r="PCR154" s="205"/>
      <c r="PCS154" s="205"/>
      <c r="PCT154" s="205"/>
      <c r="PCU154" s="205"/>
      <c r="PCV154" s="205"/>
      <c r="PCW154" s="205"/>
      <c r="PCX154" s="205"/>
      <c r="PCY154" s="205"/>
      <c r="PCZ154" s="205"/>
      <c r="PDA154" s="205"/>
      <c r="PDB154" s="205"/>
      <c r="PDC154" s="205"/>
      <c r="PDD154" s="205"/>
      <c r="PDE154" s="205"/>
      <c r="PDF154" s="205"/>
      <c r="PDG154" s="205"/>
      <c r="PDH154" s="205"/>
      <c r="PDI154" s="205"/>
      <c r="PDJ154" s="205"/>
      <c r="PDK154" s="205"/>
      <c r="PDL154" s="205"/>
      <c r="PDM154" s="205"/>
      <c r="PDN154" s="205"/>
      <c r="PDO154" s="205"/>
      <c r="PDP154" s="205"/>
      <c r="PDQ154" s="205"/>
      <c r="PDR154" s="205"/>
      <c r="PDS154" s="205"/>
      <c r="PDT154" s="205"/>
      <c r="PDU154" s="205"/>
      <c r="PDV154" s="205"/>
      <c r="PDW154" s="205"/>
      <c r="PDX154" s="205"/>
      <c r="PDY154" s="205"/>
      <c r="PDZ154" s="205"/>
      <c r="PEA154" s="205"/>
      <c r="PEB154" s="205"/>
      <c r="PEC154" s="205"/>
      <c r="PED154" s="205"/>
      <c r="PEE154" s="205"/>
      <c r="PEF154" s="205"/>
      <c r="PEG154" s="205"/>
      <c r="PEH154" s="205"/>
      <c r="PEI154" s="205"/>
      <c r="PEJ154" s="205"/>
      <c r="PEK154" s="205"/>
      <c r="PEL154" s="205"/>
      <c r="PEM154" s="205"/>
      <c r="PEN154" s="205"/>
      <c r="PEO154" s="205"/>
      <c r="PEP154" s="205"/>
      <c r="PEQ154" s="205"/>
      <c r="PER154" s="205"/>
      <c r="PES154" s="205"/>
      <c r="PET154" s="205"/>
      <c r="PEU154" s="205"/>
      <c r="PEV154" s="205"/>
      <c r="PEW154" s="205"/>
      <c r="PEX154" s="205"/>
      <c r="PEY154" s="205"/>
      <c r="PEZ154" s="205"/>
      <c r="PFA154" s="205"/>
      <c r="PFB154" s="205"/>
      <c r="PFC154" s="205"/>
      <c r="PFD154" s="205"/>
      <c r="PFE154" s="205"/>
      <c r="PFF154" s="205"/>
      <c r="PFG154" s="205"/>
      <c r="PFH154" s="205"/>
      <c r="PFI154" s="205"/>
      <c r="PFJ154" s="205"/>
      <c r="PFK154" s="205"/>
      <c r="PFL154" s="205"/>
      <c r="PFM154" s="205"/>
      <c r="PFN154" s="205"/>
      <c r="PFO154" s="205"/>
      <c r="PFP154" s="205"/>
      <c r="PFQ154" s="205"/>
      <c r="PFR154" s="205"/>
      <c r="PFS154" s="205"/>
      <c r="PFT154" s="205"/>
      <c r="PFU154" s="205"/>
      <c r="PFV154" s="205"/>
      <c r="PFW154" s="205"/>
      <c r="PFX154" s="205"/>
      <c r="PFY154" s="205"/>
      <c r="PFZ154" s="205"/>
      <c r="PGA154" s="205"/>
      <c r="PGB154" s="205"/>
      <c r="PGC154" s="205"/>
      <c r="PGD154" s="205"/>
      <c r="PGE154" s="205"/>
      <c r="PGF154" s="205"/>
      <c r="PGG154" s="205"/>
      <c r="PGH154" s="205"/>
      <c r="PGI154" s="205"/>
      <c r="PGJ154" s="205"/>
      <c r="PGK154" s="205"/>
      <c r="PGL154" s="205"/>
      <c r="PGM154" s="205"/>
      <c r="PGT154" s="205"/>
      <c r="PGU154" s="205"/>
      <c r="PGV154" s="205"/>
      <c r="PGW154" s="205"/>
      <c r="PGX154" s="205"/>
      <c r="PGY154" s="205"/>
      <c r="PGZ154" s="205"/>
      <c r="PHA154" s="205"/>
      <c r="PHB154" s="205"/>
      <c r="PHC154" s="205"/>
      <c r="PHD154" s="205"/>
      <c r="PHE154" s="205"/>
      <c r="PHF154" s="205"/>
      <c r="PHG154" s="205"/>
      <c r="PHH154" s="205"/>
      <c r="PHI154" s="205"/>
      <c r="PHJ154" s="205"/>
      <c r="PHK154" s="205"/>
      <c r="PHL154" s="205"/>
      <c r="PHM154" s="205"/>
      <c r="PHN154" s="205"/>
      <c r="PHO154" s="205"/>
      <c r="PHP154" s="205"/>
      <c r="PHQ154" s="205"/>
      <c r="PHR154" s="205"/>
      <c r="PHS154" s="205"/>
      <c r="PHT154" s="205"/>
      <c r="PHU154" s="205"/>
      <c r="PHV154" s="205"/>
      <c r="PHW154" s="205"/>
      <c r="PHX154" s="205"/>
      <c r="PHY154" s="205"/>
      <c r="PHZ154" s="205"/>
      <c r="PIA154" s="205"/>
      <c r="PIB154" s="205"/>
      <c r="PIC154" s="205"/>
      <c r="PID154" s="205"/>
      <c r="PIE154" s="205"/>
      <c r="PIF154" s="205"/>
      <c r="PIG154" s="205"/>
      <c r="PIH154" s="205"/>
      <c r="PII154" s="205"/>
      <c r="PIJ154" s="205"/>
      <c r="PIK154" s="205"/>
      <c r="PIL154" s="205"/>
      <c r="PIM154" s="205"/>
      <c r="PIN154" s="205"/>
      <c r="PIO154" s="205"/>
      <c r="PIP154" s="205"/>
      <c r="PIQ154" s="205"/>
      <c r="PIR154" s="205"/>
      <c r="PIS154" s="205"/>
      <c r="PIT154" s="205"/>
      <c r="PIU154" s="205"/>
      <c r="PIV154" s="205"/>
      <c r="PIW154" s="205"/>
      <c r="PIX154" s="205"/>
      <c r="PIY154" s="205"/>
      <c r="PIZ154" s="205"/>
      <c r="PJA154" s="205"/>
      <c r="PJB154" s="205"/>
      <c r="PJC154" s="205"/>
      <c r="PJD154" s="205"/>
      <c r="PJE154" s="205"/>
      <c r="PJF154" s="205"/>
      <c r="PJG154" s="205"/>
      <c r="PJH154" s="205"/>
      <c r="PJI154" s="205"/>
      <c r="PJJ154" s="205"/>
      <c r="PJK154" s="205"/>
      <c r="PJL154" s="205"/>
      <c r="PJM154" s="205"/>
      <c r="PJN154" s="205"/>
      <c r="PJO154" s="205"/>
      <c r="PJP154" s="205"/>
      <c r="PJQ154" s="205"/>
      <c r="PJR154" s="205"/>
      <c r="PJS154" s="205"/>
      <c r="PJT154" s="205"/>
      <c r="PJU154" s="205"/>
      <c r="PJV154" s="205"/>
      <c r="PJW154" s="205"/>
      <c r="PJX154" s="205"/>
      <c r="PJY154" s="205"/>
      <c r="PJZ154" s="205"/>
      <c r="PKA154" s="205"/>
      <c r="PKB154" s="205"/>
      <c r="PKC154" s="205"/>
      <c r="PKD154" s="205"/>
      <c r="PKE154" s="205"/>
      <c r="PKF154" s="205"/>
      <c r="PKG154" s="205"/>
      <c r="PKH154" s="205"/>
      <c r="PKI154" s="205"/>
      <c r="PKJ154" s="205"/>
      <c r="PKK154" s="205"/>
      <c r="PKL154" s="205"/>
      <c r="PKM154" s="205"/>
      <c r="PKN154" s="205"/>
      <c r="PKO154" s="205"/>
      <c r="PKP154" s="205"/>
      <c r="PKQ154" s="205"/>
      <c r="PKR154" s="205"/>
      <c r="PKS154" s="205"/>
      <c r="PKT154" s="205"/>
      <c r="PKU154" s="205"/>
      <c r="PKV154" s="205"/>
      <c r="PKW154" s="205"/>
      <c r="PKX154" s="205"/>
      <c r="PKY154" s="205"/>
      <c r="PKZ154" s="205"/>
      <c r="PLA154" s="205"/>
      <c r="PLB154" s="205"/>
      <c r="PLC154" s="205"/>
      <c r="PLD154" s="205"/>
      <c r="PLE154" s="205"/>
      <c r="PLF154" s="205"/>
      <c r="PLG154" s="205"/>
      <c r="PLH154" s="205"/>
      <c r="PLI154" s="205"/>
      <c r="PLJ154" s="205"/>
      <c r="PLK154" s="205"/>
      <c r="PLL154" s="205"/>
      <c r="PLM154" s="205"/>
      <c r="PLN154" s="205"/>
      <c r="PLO154" s="205"/>
      <c r="PLP154" s="205"/>
      <c r="PLQ154" s="205"/>
      <c r="PLR154" s="205"/>
      <c r="PLS154" s="205"/>
      <c r="PLT154" s="205"/>
      <c r="PLU154" s="205"/>
      <c r="PLV154" s="205"/>
      <c r="PLW154" s="205"/>
      <c r="PLX154" s="205"/>
      <c r="PLY154" s="205"/>
      <c r="PLZ154" s="205"/>
      <c r="PMA154" s="205"/>
      <c r="PMB154" s="205"/>
      <c r="PMC154" s="205"/>
      <c r="PMD154" s="205"/>
      <c r="PME154" s="205"/>
      <c r="PMF154" s="205"/>
      <c r="PMG154" s="205"/>
      <c r="PMH154" s="205"/>
      <c r="PMI154" s="205"/>
      <c r="PMJ154" s="205"/>
      <c r="PMK154" s="205"/>
      <c r="PML154" s="205"/>
      <c r="PMM154" s="205"/>
      <c r="PMN154" s="205"/>
      <c r="PMO154" s="205"/>
      <c r="PMP154" s="205"/>
      <c r="PMQ154" s="205"/>
      <c r="PMR154" s="205"/>
      <c r="PMS154" s="205"/>
      <c r="PMT154" s="205"/>
      <c r="PMU154" s="205"/>
      <c r="PMV154" s="205"/>
      <c r="PMW154" s="205"/>
      <c r="PMX154" s="205"/>
      <c r="PMY154" s="205"/>
      <c r="PMZ154" s="205"/>
      <c r="PNA154" s="205"/>
      <c r="PNB154" s="205"/>
      <c r="PNC154" s="205"/>
      <c r="PND154" s="205"/>
      <c r="PNE154" s="205"/>
      <c r="PNF154" s="205"/>
      <c r="PNG154" s="205"/>
      <c r="PNH154" s="205"/>
      <c r="PNI154" s="205"/>
      <c r="PNJ154" s="205"/>
      <c r="PNK154" s="205"/>
      <c r="PNL154" s="205"/>
      <c r="PNM154" s="205"/>
      <c r="PNN154" s="205"/>
      <c r="PNO154" s="205"/>
      <c r="PNP154" s="205"/>
      <c r="PNQ154" s="205"/>
      <c r="PNR154" s="205"/>
      <c r="PNS154" s="205"/>
      <c r="PNT154" s="205"/>
      <c r="PNU154" s="205"/>
      <c r="PNV154" s="205"/>
      <c r="PNW154" s="205"/>
      <c r="PNX154" s="205"/>
      <c r="PNY154" s="205"/>
      <c r="PNZ154" s="205"/>
      <c r="POA154" s="205"/>
      <c r="POB154" s="205"/>
      <c r="POC154" s="205"/>
      <c r="POD154" s="205"/>
      <c r="POE154" s="205"/>
      <c r="POF154" s="205"/>
      <c r="POG154" s="205"/>
      <c r="POH154" s="205"/>
      <c r="POI154" s="205"/>
      <c r="POJ154" s="205"/>
      <c r="POK154" s="205"/>
      <c r="POL154" s="205"/>
      <c r="POM154" s="205"/>
      <c r="PON154" s="205"/>
      <c r="POO154" s="205"/>
      <c r="POP154" s="205"/>
      <c r="POQ154" s="205"/>
      <c r="POR154" s="205"/>
      <c r="POS154" s="205"/>
      <c r="POT154" s="205"/>
      <c r="POU154" s="205"/>
      <c r="POV154" s="205"/>
      <c r="POW154" s="205"/>
      <c r="POX154" s="205"/>
      <c r="POY154" s="205"/>
      <c r="POZ154" s="205"/>
      <c r="PPA154" s="205"/>
      <c r="PPB154" s="205"/>
      <c r="PPC154" s="205"/>
      <c r="PPD154" s="205"/>
      <c r="PPE154" s="205"/>
      <c r="PPF154" s="205"/>
      <c r="PPG154" s="205"/>
      <c r="PPH154" s="205"/>
      <c r="PPI154" s="205"/>
      <c r="PPJ154" s="205"/>
      <c r="PPK154" s="205"/>
      <c r="PPL154" s="205"/>
      <c r="PPM154" s="205"/>
      <c r="PPN154" s="205"/>
      <c r="PPO154" s="205"/>
      <c r="PPP154" s="205"/>
      <c r="PPQ154" s="205"/>
      <c r="PPR154" s="205"/>
      <c r="PPS154" s="205"/>
      <c r="PPT154" s="205"/>
      <c r="PPU154" s="205"/>
      <c r="PPV154" s="205"/>
      <c r="PPW154" s="205"/>
      <c r="PPX154" s="205"/>
      <c r="PPY154" s="205"/>
      <c r="PPZ154" s="205"/>
      <c r="PQA154" s="205"/>
      <c r="PQB154" s="205"/>
      <c r="PQC154" s="205"/>
      <c r="PQD154" s="205"/>
      <c r="PQE154" s="205"/>
      <c r="PQF154" s="205"/>
      <c r="PQG154" s="205"/>
      <c r="PQH154" s="205"/>
      <c r="PQI154" s="205"/>
      <c r="PQP154" s="205"/>
      <c r="PQQ154" s="205"/>
      <c r="PQR154" s="205"/>
      <c r="PQS154" s="205"/>
      <c r="PQT154" s="205"/>
      <c r="PQU154" s="205"/>
      <c r="PQV154" s="205"/>
      <c r="PQW154" s="205"/>
      <c r="PQX154" s="205"/>
      <c r="PQY154" s="205"/>
      <c r="PQZ154" s="205"/>
      <c r="PRA154" s="205"/>
      <c r="PRB154" s="205"/>
      <c r="PRC154" s="205"/>
      <c r="PRD154" s="205"/>
      <c r="PRE154" s="205"/>
      <c r="PRF154" s="205"/>
      <c r="PRG154" s="205"/>
      <c r="PRH154" s="205"/>
      <c r="PRI154" s="205"/>
      <c r="PRJ154" s="205"/>
      <c r="PRK154" s="205"/>
      <c r="PRL154" s="205"/>
      <c r="PRM154" s="205"/>
      <c r="PRN154" s="205"/>
      <c r="PRO154" s="205"/>
      <c r="PRP154" s="205"/>
      <c r="PRQ154" s="205"/>
      <c r="PRR154" s="205"/>
      <c r="PRS154" s="205"/>
      <c r="PRT154" s="205"/>
      <c r="PRU154" s="205"/>
      <c r="PRV154" s="205"/>
      <c r="PRW154" s="205"/>
      <c r="PRX154" s="205"/>
      <c r="PRY154" s="205"/>
      <c r="PRZ154" s="205"/>
      <c r="PSA154" s="205"/>
      <c r="PSB154" s="205"/>
      <c r="PSC154" s="205"/>
      <c r="PSD154" s="205"/>
      <c r="PSE154" s="205"/>
      <c r="PSF154" s="205"/>
      <c r="PSG154" s="205"/>
      <c r="PSH154" s="205"/>
      <c r="PSI154" s="205"/>
      <c r="PSJ154" s="205"/>
      <c r="PSK154" s="205"/>
      <c r="PSL154" s="205"/>
      <c r="PSM154" s="205"/>
      <c r="PSN154" s="205"/>
      <c r="PSO154" s="205"/>
      <c r="PSP154" s="205"/>
      <c r="PSQ154" s="205"/>
      <c r="PSR154" s="205"/>
      <c r="PSS154" s="205"/>
      <c r="PST154" s="205"/>
      <c r="PSU154" s="205"/>
      <c r="PSV154" s="205"/>
      <c r="PSW154" s="205"/>
      <c r="PSX154" s="205"/>
      <c r="PSY154" s="205"/>
      <c r="PSZ154" s="205"/>
      <c r="PTA154" s="205"/>
      <c r="PTB154" s="205"/>
      <c r="PTC154" s="205"/>
      <c r="PTD154" s="205"/>
      <c r="PTE154" s="205"/>
      <c r="PTF154" s="205"/>
      <c r="PTG154" s="205"/>
      <c r="PTH154" s="205"/>
      <c r="PTI154" s="205"/>
      <c r="PTJ154" s="205"/>
      <c r="PTK154" s="205"/>
      <c r="PTL154" s="205"/>
      <c r="PTM154" s="205"/>
      <c r="PTN154" s="205"/>
      <c r="PTO154" s="205"/>
      <c r="PTP154" s="205"/>
      <c r="PTQ154" s="205"/>
      <c r="PTR154" s="205"/>
      <c r="PTS154" s="205"/>
      <c r="PTT154" s="205"/>
      <c r="PTU154" s="205"/>
      <c r="PTV154" s="205"/>
      <c r="PTW154" s="205"/>
      <c r="PTX154" s="205"/>
      <c r="PTY154" s="205"/>
      <c r="PTZ154" s="205"/>
      <c r="PUA154" s="205"/>
      <c r="PUB154" s="205"/>
      <c r="PUC154" s="205"/>
      <c r="PUD154" s="205"/>
      <c r="PUE154" s="205"/>
      <c r="PUF154" s="205"/>
      <c r="PUG154" s="205"/>
      <c r="PUH154" s="205"/>
      <c r="PUI154" s="205"/>
      <c r="PUJ154" s="205"/>
      <c r="PUK154" s="205"/>
      <c r="PUL154" s="205"/>
      <c r="PUM154" s="205"/>
      <c r="PUN154" s="205"/>
      <c r="PUO154" s="205"/>
      <c r="PUP154" s="205"/>
      <c r="PUQ154" s="205"/>
      <c r="PUR154" s="205"/>
      <c r="PUS154" s="205"/>
      <c r="PUT154" s="205"/>
      <c r="PUU154" s="205"/>
      <c r="PUV154" s="205"/>
      <c r="PUW154" s="205"/>
      <c r="PUX154" s="205"/>
      <c r="PUY154" s="205"/>
      <c r="PUZ154" s="205"/>
      <c r="PVA154" s="205"/>
      <c r="PVB154" s="205"/>
      <c r="PVC154" s="205"/>
      <c r="PVD154" s="205"/>
      <c r="PVE154" s="205"/>
      <c r="PVF154" s="205"/>
      <c r="PVG154" s="205"/>
      <c r="PVH154" s="205"/>
      <c r="PVI154" s="205"/>
      <c r="PVJ154" s="205"/>
      <c r="PVK154" s="205"/>
      <c r="PVL154" s="205"/>
      <c r="PVM154" s="205"/>
      <c r="PVN154" s="205"/>
      <c r="PVO154" s="205"/>
      <c r="PVP154" s="205"/>
      <c r="PVQ154" s="205"/>
      <c r="PVR154" s="205"/>
      <c r="PVS154" s="205"/>
      <c r="PVT154" s="205"/>
      <c r="PVU154" s="205"/>
      <c r="PVV154" s="205"/>
      <c r="PVW154" s="205"/>
      <c r="PVX154" s="205"/>
      <c r="PVY154" s="205"/>
      <c r="PVZ154" s="205"/>
      <c r="PWA154" s="205"/>
      <c r="PWB154" s="205"/>
      <c r="PWC154" s="205"/>
      <c r="PWD154" s="205"/>
      <c r="PWE154" s="205"/>
      <c r="PWF154" s="205"/>
      <c r="PWG154" s="205"/>
      <c r="PWH154" s="205"/>
      <c r="PWI154" s="205"/>
      <c r="PWJ154" s="205"/>
      <c r="PWK154" s="205"/>
      <c r="PWL154" s="205"/>
      <c r="PWM154" s="205"/>
      <c r="PWN154" s="205"/>
      <c r="PWO154" s="205"/>
      <c r="PWP154" s="205"/>
      <c r="PWQ154" s="205"/>
      <c r="PWR154" s="205"/>
      <c r="PWS154" s="205"/>
      <c r="PWT154" s="205"/>
      <c r="PWU154" s="205"/>
      <c r="PWV154" s="205"/>
      <c r="PWW154" s="205"/>
      <c r="PWX154" s="205"/>
      <c r="PWY154" s="205"/>
      <c r="PWZ154" s="205"/>
      <c r="PXA154" s="205"/>
      <c r="PXB154" s="205"/>
      <c r="PXC154" s="205"/>
      <c r="PXD154" s="205"/>
      <c r="PXE154" s="205"/>
      <c r="PXF154" s="205"/>
      <c r="PXG154" s="205"/>
      <c r="PXH154" s="205"/>
      <c r="PXI154" s="205"/>
      <c r="PXJ154" s="205"/>
      <c r="PXK154" s="205"/>
      <c r="PXL154" s="205"/>
      <c r="PXM154" s="205"/>
      <c r="PXN154" s="205"/>
      <c r="PXO154" s="205"/>
      <c r="PXP154" s="205"/>
      <c r="PXQ154" s="205"/>
      <c r="PXR154" s="205"/>
      <c r="PXS154" s="205"/>
      <c r="PXT154" s="205"/>
      <c r="PXU154" s="205"/>
      <c r="PXV154" s="205"/>
      <c r="PXW154" s="205"/>
      <c r="PXX154" s="205"/>
      <c r="PXY154" s="205"/>
      <c r="PXZ154" s="205"/>
      <c r="PYA154" s="205"/>
      <c r="PYB154" s="205"/>
      <c r="PYC154" s="205"/>
      <c r="PYD154" s="205"/>
      <c r="PYE154" s="205"/>
      <c r="PYF154" s="205"/>
      <c r="PYG154" s="205"/>
      <c r="PYH154" s="205"/>
      <c r="PYI154" s="205"/>
      <c r="PYJ154" s="205"/>
      <c r="PYK154" s="205"/>
      <c r="PYL154" s="205"/>
      <c r="PYM154" s="205"/>
      <c r="PYN154" s="205"/>
      <c r="PYO154" s="205"/>
      <c r="PYP154" s="205"/>
      <c r="PYQ154" s="205"/>
      <c r="PYR154" s="205"/>
      <c r="PYS154" s="205"/>
      <c r="PYT154" s="205"/>
      <c r="PYU154" s="205"/>
      <c r="PYV154" s="205"/>
      <c r="PYW154" s="205"/>
      <c r="PYX154" s="205"/>
      <c r="PYY154" s="205"/>
      <c r="PYZ154" s="205"/>
      <c r="PZA154" s="205"/>
      <c r="PZB154" s="205"/>
      <c r="PZC154" s="205"/>
      <c r="PZD154" s="205"/>
      <c r="PZE154" s="205"/>
      <c r="PZF154" s="205"/>
      <c r="PZG154" s="205"/>
      <c r="PZH154" s="205"/>
      <c r="PZI154" s="205"/>
      <c r="PZJ154" s="205"/>
      <c r="PZK154" s="205"/>
      <c r="PZL154" s="205"/>
      <c r="PZM154" s="205"/>
      <c r="PZN154" s="205"/>
      <c r="PZO154" s="205"/>
      <c r="PZP154" s="205"/>
      <c r="PZQ154" s="205"/>
      <c r="PZR154" s="205"/>
      <c r="PZS154" s="205"/>
      <c r="PZT154" s="205"/>
      <c r="PZU154" s="205"/>
      <c r="PZV154" s="205"/>
      <c r="PZW154" s="205"/>
      <c r="PZX154" s="205"/>
      <c r="PZY154" s="205"/>
      <c r="PZZ154" s="205"/>
      <c r="QAA154" s="205"/>
      <c r="QAB154" s="205"/>
      <c r="QAC154" s="205"/>
      <c r="QAD154" s="205"/>
      <c r="QAE154" s="205"/>
      <c r="QAL154" s="205"/>
      <c r="QAM154" s="205"/>
      <c r="QAN154" s="205"/>
      <c r="QAO154" s="205"/>
      <c r="QAP154" s="205"/>
      <c r="QAQ154" s="205"/>
      <c r="QAR154" s="205"/>
      <c r="QAS154" s="205"/>
      <c r="QAT154" s="205"/>
      <c r="QAU154" s="205"/>
      <c r="QAV154" s="205"/>
      <c r="QAW154" s="205"/>
      <c r="QAX154" s="205"/>
      <c r="QAY154" s="205"/>
      <c r="QAZ154" s="205"/>
      <c r="QBA154" s="205"/>
      <c r="QBB154" s="205"/>
      <c r="QBC154" s="205"/>
      <c r="QBD154" s="205"/>
      <c r="QBE154" s="205"/>
      <c r="QBF154" s="205"/>
      <c r="QBG154" s="205"/>
      <c r="QBH154" s="205"/>
      <c r="QBI154" s="205"/>
      <c r="QBJ154" s="205"/>
      <c r="QBK154" s="205"/>
      <c r="QBL154" s="205"/>
      <c r="QBM154" s="205"/>
      <c r="QBN154" s="205"/>
      <c r="QBO154" s="205"/>
      <c r="QBP154" s="205"/>
      <c r="QBQ154" s="205"/>
      <c r="QBR154" s="205"/>
      <c r="QBS154" s="205"/>
      <c r="QBT154" s="205"/>
      <c r="QBU154" s="205"/>
      <c r="QBV154" s="205"/>
      <c r="QBW154" s="205"/>
      <c r="QBX154" s="205"/>
      <c r="QBY154" s="205"/>
      <c r="QBZ154" s="205"/>
      <c r="QCA154" s="205"/>
      <c r="QCB154" s="205"/>
      <c r="QCC154" s="205"/>
      <c r="QCD154" s="205"/>
      <c r="QCE154" s="205"/>
      <c r="QCF154" s="205"/>
      <c r="QCG154" s="205"/>
      <c r="QCH154" s="205"/>
      <c r="QCI154" s="205"/>
      <c r="QCJ154" s="205"/>
      <c r="QCK154" s="205"/>
      <c r="QCL154" s="205"/>
      <c r="QCM154" s="205"/>
      <c r="QCN154" s="205"/>
      <c r="QCO154" s="205"/>
      <c r="QCP154" s="205"/>
      <c r="QCQ154" s="205"/>
      <c r="QCR154" s="205"/>
      <c r="QCS154" s="205"/>
      <c r="QCT154" s="205"/>
      <c r="QCU154" s="205"/>
      <c r="QCV154" s="205"/>
      <c r="QCW154" s="205"/>
      <c r="QCX154" s="205"/>
      <c r="QCY154" s="205"/>
      <c r="QCZ154" s="205"/>
      <c r="QDA154" s="205"/>
      <c r="QDB154" s="205"/>
      <c r="QDC154" s="205"/>
      <c r="QDD154" s="205"/>
      <c r="QDE154" s="205"/>
      <c r="QDF154" s="205"/>
      <c r="QDG154" s="205"/>
      <c r="QDH154" s="205"/>
      <c r="QDI154" s="205"/>
      <c r="QDJ154" s="205"/>
      <c r="QDK154" s="205"/>
      <c r="QDL154" s="205"/>
      <c r="QDM154" s="205"/>
      <c r="QDN154" s="205"/>
      <c r="QDO154" s="205"/>
      <c r="QDP154" s="205"/>
      <c r="QDQ154" s="205"/>
      <c r="QDR154" s="205"/>
      <c r="QDS154" s="205"/>
      <c r="QDT154" s="205"/>
      <c r="QDU154" s="205"/>
      <c r="QDV154" s="205"/>
      <c r="QDW154" s="205"/>
      <c r="QDX154" s="205"/>
      <c r="QDY154" s="205"/>
      <c r="QDZ154" s="205"/>
      <c r="QEA154" s="205"/>
      <c r="QEB154" s="205"/>
      <c r="QEC154" s="205"/>
      <c r="QED154" s="205"/>
      <c r="QEE154" s="205"/>
      <c r="QEF154" s="205"/>
      <c r="QEG154" s="205"/>
      <c r="QEH154" s="205"/>
      <c r="QEI154" s="205"/>
      <c r="QEJ154" s="205"/>
      <c r="QEK154" s="205"/>
      <c r="QEL154" s="205"/>
      <c r="QEM154" s="205"/>
      <c r="QEN154" s="205"/>
      <c r="QEO154" s="205"/>
      <c r="QEP154" s="205"/>
      <c r="QEQ154" s="205"/>
      <c r="QER154" s="205"/>
      <c r="QES154" s="205"/>
      <c r="QET154" s="205"/>
      <c r="QEU154" s="205"/>
      <c r="QEV154" s="205"/>
      <c r="QEW154" s="205"/>
      <c r="QEX154" s="205"/>
      <c r="QEY154" s="205"/>
      <c r="QEZ154" s="205"/>
      <c r="QFA154" s="205"/>
      <c r="QFB154" s="205"/>
      <c r="QFC154" s="205"/>
      <c r="QFD154" s="205"/>
      <c r="QFE154" s="205"/>
      <c r="QFF154" s="205"/>
      <c r="QFG154" s="205"/>
      <c r="QFH154" s="205"/>
      <c r="QFI154" s="205"/>
      <c r="QFJ154" s="205"/>
      <c r="QFK154" s="205"/>
      <c r="QFL154" s="205"/>
      <c r="QFM154" s="205"/>
      <c r="QFN154" s="205"/>
      <c r="QFO154" s="205"/>
      <c r="QFP154" s="205"/>
      <c r="QFQ154" s="205"/>
      <c r="QFR154" s="205"/>
      <c r="QFS154" s="205"/>
      <c r="QFT154" s="205"/>
      <c r="QFU154" s="205"/>
      <c r="QFV154" s="205"/>
      <c r="QFW154" s="205"/>
      <c r="QFX154" s="205"/>
      <c r="QFY154" s="205"/>
      <c r="QFZ154" s="205"/>
      <c r="QGA154" s="205"/>
      <c r="QGB154" s="205"/>
      <c r="QGC154" s="205"/>
      <c r="QGD154" s="205"/>
      <c r="QGE154" s="205"/>
      <c r="QGF154" s="205"/>
      <c r="QGG154" s="205"/>
      <c r="QGH154" s="205"/>
      <c r="QGI154" s="205"/>
      <c r="QGJ154" s="205"/>
      <c r="QGK154" s="205"/>
      <c r="QGL154" s="205"/>
      <c r="QGM154" s="205"/>
      <c r="QGN154" s="205"/>
      <c r="QGO154" s="205"/>
      <c r="QGP154" s="205"/>
      <c r="QGQ154" s="205"/>
      <c r="QGR154" s="205"/>
      <c r="QGS154" s="205"/>
      <c r="QGT154" s="205"/>
      <c r="QGU154" s="205"/>
      <c r="QGV154" s="205"/>
      <c r="QGW154" s="205"/>
      <c r="QGX154" s="205"/>
      <c r="QGY154" s="205"/>
      <c r="QGZ154" s="205"/>
      <c r="QHA154" s="205"/>
      <c r="QHB154" s="205"/>
      <c r="QHC154" s="205"/>
      <c r="QHD154" s="205"/>
      <c r="QHE154" s="205"/>
      <c r="QHF154" s="205"/>
      <c r="QHG154" s="205"/>
      <c r="QHH154" s="205"/>
      <c r="QHI154" s="205"/>
      <c r="QHJ154" s="205"/>
      <c r="QHK154" s="205"/>
      <c r="QHL154" s="205"/>
      <c r="QHM154" s="205"/>
      <c r="QHN154" s="205"/>
      <c r="QHO154" s="205"/>
      <c r="QHP154" s="205"/>
      <c r="QHQ154" s="205"/>
      <c r="QHR154" s="205"/>
      <c r="QHS154" s="205"/>
      <c r="QHT154" s="205"/>
      <c r="QHU154" s="205"/>
      <c r="QHV154" s="205"/>
      <c r="QHW154" s="205"/>
      <c r="QHX154" s="205"/>
      <c r="QHY154" s="205"/>
      <c r="QHZ154" s="205"/>
      <c r="QIA154" s="205"/>
      <c r="QIB154" s="205"/>
      <c r="QIC154" s="205"/>
      <c r="QID154" s="205"/>
      <c r="QIE154" s="205"/>
      <c r="QIF154" s="205"/>
      <c r="QIG154" s="205"/>
      <c r="QIH154" s="205"/>
      <c r="QII154" s="205"/>
      <c r="QIJ154" s="205"/>
      <c r="QIK154" s="205"/>
      <c r="QIL154" s="205"/>
      <c r="QIM154" s="205"/>
      <c r="QIN154" s="205"/>
      <c r="QIO154" s="205"/>
      <c r="QIP154" s="205"/>
      <c r="QIQ154" s="205"/>
      <c r="QIR154" s="205"/>
      <c r="QIS154" s="205"/>
      <c r="QIT154" s="205"/>
      <c r="QIU154" s="205"/>
      <c r="QIV154" s="205"/>
      <c r="QIW154" s="205"/>
      <c r="QIX154" s="205"/>
      <c r="QIY154" s="205"/>
      <c r="QIZ154" s="205"/>
      <c r="QJA154" s="205"/>
      <c r="QJB154" s="205"/>
      <c r="QJC154" s="205"/>
      <c r="QJD154" s="205"/>
      <c r="QJE154" s="205"/>
      <c r="QJF154" s="205"/>
      <c r="QJG154" s="205"/>
      <c r="QJH154" s="205"/>
      <c r="QJI154" s="205"/>
      <c r="QJJ154" s="205"/>
      <c r="QJK154" s="205"/>
      <c r="QJL154" s="205"/>
      <c r="QJM154" s="205"/>
      <c r="QJN154" s="205"/>
      <c r="QJO154" s="205"/>
      <c r="QJP154" s="205"/>
      <c r="QJQ154" s="205"/>
      <c r="QJR154" s="205"/>
      <c r="QJS154" s="205"/>
      <c r="QJT154" s="205"/>
      <c r="QJU154" s="205"/>
      <c r="QJV154" s="205"/>
      <c r="QJW154" s="205"/>
      <c r="QJX154" s="205"/>
      <c r="QJY154" s="205"/>
      <c r="QJZ154" s="205"/>
      <c r="QKA154" s="205"/>
      <c r="QKH154" s="205"/>
      <c r="QKI154" s="205"/>
      <c r="QKJ154" s="205"/>
      <c r="QKK154" s="205"/>
      <c r="QKL154" s="205"/>
      <c r="QKM154" s="205"/>
      <c r="QKN154" s="205"/>
      <c r="QKO154" s="205"/>
      <c r="QKP154" s="205"/>
      <c r="QKQ154" s="205"/>
      <c r="QKR154" s="205"/>
      <c r="QKS154" s="205"/>
      <c r="QKT154" s="205"/>
      <c r="QKU154" s="205"/>
      <c r="QKV154" s="205"/>
      <c r="QKW154" s="205"/>
      <c r="QKX154" s="205"/>
      <c r="QKY154" s="205"/>
      <c r="QKZ154" s="205"/>
      <c r="QLA154" s="205"/>
      <c r="QLB154" s="205"/>
      <c r="QLC154" s="205"/>
      <c r="QLD154" s="205"/>
      <c r="QLE154" s="205"/>
      <c r="QLF154" s="205"/>
      <c r="QLG154" s="205"/>
      <c r="QLH154" s="205"/>
      <c r="QLI154" s="205"/>
      <c r="QLJ154" s="205"/>
      <c r="QLK154" s="205"/>
      <c r="QLL154" s="205"/>
      <c r="QLM154" s="205"/>
      <c r="QLN154" s="205"/>
      <c r="QLO154" s="205"/>
      <c r="QLP154" s="205"/>
      <c r="QLQ154" s="205"/>
      <c r="QLR154" s="205"/>
      <c r="QLS154" s="205"/>
      <c r="QLT154" s="205"/>
      <c r="QLU154" s="205"/>
      <c r="QLV154" s="205"/>
      <c r="QLW154" s="205"/>
      <c r="QLX154" s="205"/>
      <c r="QLY154" s="205"/>
      <c r="QLZ154" s="205"/>
      <c r="QMA154" s="205"/>
      <c r="QMB154" s="205"/>
      <c r="QMC154" s="205"/>
      <c r="QMD154" s="205"/>
      <c r="QME154" s="205"/>
      <c r="QMF154" s="205"/>
      <c r="QMG154" s="205"/>
      <c r="QMH154" s="205"/>
      <c r="QMI154" s="205"/>
      <c r="QMJ154" s="205"/>
      <c r="QMK154" s="205"/>
      <c r="QML154" s="205"/>
      <c r="QMM154" s="205"/>
      <c r="QMN154" s="205"/>
      <c r="QMO154" s="205"/>
      <c r="QMP154" s="205"/>
      <c r="QMQ154" s="205"/>
      <c r="QMR154" s="205"/>
      <c r="QMS154" s="205"/>
      <c r="QMT154" s="205"/>
      <c r="QMU154" s="205"/>
      <c r="QMV154" s="205"/>
      <c r="QMW154" s="205"/>
      <c r="QMX154" s="205"/>
      <c r="QMY154" s="205"/>
      <c r="QMZ154" s="205"/>
      <c r="QNA154" s="205"/>
      <c r="QNB154" s="205"/>
      <c r="QNC154" s="205"/>
      <c r="QND154" s="205"/>
      <c r="QNE154" s="205"/>
      <c r="QNF154" s="205"/>
      <c r="QNG154" s="205"/>
      <c r="QNH154" s="205"/>
      <c r="QNI154" s="205"/>
      <c r="QNJ154" s="205"/>
      <c r="QNK154" s="205"/>
      <c r="QNL154" s="205"/>
      <c r="QNM154" s="205"/>
      <c r="QNN154" s="205"/>
      <c r="QNO154" s="205"/>
      <c r="QNP154" s="205"/>
      <c r="QNQ154" s="205"/>
      <c r="QNR154" s="205"/>
      <c r="QNS154" s="205"/>
      <c r="QNT154" s="205"/>
      <c r="QNU154" s="205"/>
      <c r="QNV154" s="205"/>
      <c r="QNW154" s="205"/>
      <c r="QNX154" s="205"/>
      <c r="QNY154" s="205"/>
      <c r="QNZ154" s="205"/>
      <c r="QOA154" s="205"/>
      <c r="QOB154" s="205"/>
      <c r="QOC154" s="205"/>
      <c r="QOD154" s="205"/>
      <c r="QOE154" s="205"/>
      <c r="QOF154" s="205"/>
      <c r="QOG154" s="205"/>
      <c r="QOH154" s="205"/>
      <c r="QOI154" s="205"/>
      <c r="QOJ154" s="205"/>
      <c r="QOK154" s="205"/>
      <c r="QOL154" s="205"/>
      <c r="QOM154" s="205"/>
      <c r="QON154" s="205"/>
      <c r="QOO154" s="205"/>
      <c r="QOP154" s="205"/>
      <c r="QOQ154" s="205"/>
      <c r="QOR154" s="205"/>
      <c r="QOS154" s="205"/>
      <c r="QOT154" s="205"/>
      <c r="QOU154" s="205"/>
      <c r="QOV154" s="205"/>
      <c r="QOW154" s="205"/>
      <c r="QOX154" s="205"/>
      <c r="QOY154" s="205"/>
      <c r="QOZ154" s="205"/>
      <c r="QPA154" s="205"/>
      <c r="QPB154" s="205"/>
      <c r="QPC154" s="205"/>
      <c r="QPD154" s="205"/>
      <c r="QPE154" s="205"/>
      <c r="QPF154" s="205"/>
      <c r="QPG154" s="205"/>
      <c r="QPH154" s="205"/>
      <c r="QPI154" s="205"/>
      <c r="QPJ154" s="205"/>
      <c r="QPK154" s="205"/>
      <c r="QPL154" s="205"/>
      <c r="QPM154" s="205"/>
      <c r="QPN154" s="205"/>
      <c r="QPO154" s="205"/>
      <c r="QPP154" s="205"/>
      <c r="QPQ154" s="205"/>
      <c r="QPR154" s="205"/>
      <c r="QPS154" s="205"/>
      <c r="QPT154" s="205"/>
      <c r="QPU154" s="205"/>
      <c r="QPV154" s="205"/>
      <c r="QPW154" s="205"/>
      <c r="QPX154" s="205"/>
      <c r="QPY154" s="205"/>
      <c r="QPZ154" s="205"/>
      <c r="QQA154" s="205"/>
      <c r="QQB154" s="205"/>
      <c r="QQC154" s="205"/>
      <c r="QQD154" s="205"/>
      <c r="QQE154" s="205"/>
      <c r="QQF154" s="205"/>
      <c r="QQG154" s="205"/>
      <c r="QQH154" s="205"/>
      <c r="QQI154" s="205"/>
      <c r="QQJ154" s="205"/>
      <c r="QQK154" s="205"/>
      <c r="QQL154" s="205"/>
      <c r="QQM154" s="205"/>
      <c r="QQN154" s="205"/>
      <c r="QQO154" s="205"/>
      <c r="QQP154" s="205"/>
      <c r="QQQ154" s="205"/>
      <c r="QQR154" s="205"/>
      <c r="QQS154" s="205"/>
      <c r="QQT154" s="205"/>
      <c r="QQU154" s="205"/>
      <c r="QQV154" s="205"/>
      <c r="QQW154" s="205"/>
      <c r="QQX154" s="205"/>
      <c r="QQY154" s="205"/>
      <c r="QQZ154" s="205"/>
      <c r="QRA154" s="205"/>
      <c r="QRB154" s="205"/>
      <c r="QRC154" s="205"/>
      <c r="QRD154" s="205"/>
      <c r="QRE154" s="205"/>
      <c r="QRF154" s="205"/>
      <c r="QRG154" s="205"/>
      <c r="QRH154" s="205"/>
      <c r="QRI154" s="205"/>
      <c r="QRJ154" s="205"/>
      <c r="QRK154" s="205"/>
      <c r="QRL154" s="205"/>
      <c r="QRM154" s="205"/>
      <c r="QRN154" s="205"/>
      <c r="QRO154" s="205"/>
      <c r="QRP154" s="205"/>
      <c r="QRQ154" s="205"/>
      <c r="QRR154" s="205"/>
      <c r="QRS154" s="205"/>
      <c r="QRT154" s="205"/>
      <c r="QRU154" s="205"/>
      <c r="QRV154" s="205"/>
      <c r="QRW154" s="205"/>
      <c r="QRX154" s="205"/>
      <c r="QRY154" s="205"/>
      <c r="QRZ154" s="205"/>
      <c r="QSA154" s="205"/>
      <c r="QSB154" s="205"/>
      <c r="QSC154" s="205"/>
      <c r="QSD154" s="205"/>
      <c r="QSE154" s="205"/>
      <c r="QSF154" s="205"/>
      <c r="QSG154" s="205"/>
      <c r="QSH154" s="205"/>
      <c r="QSI154" s="205"/>
      <c r="QSJ154" s="205"/>
      <c r="QSK154" s="205"/>
      <c r="QSL154" s="205"/>
      <c r="QSM154" s="205"/>
      <c r="QSN154" s="205"/>
      <c r="QSO154" s="205"/>
      <c r="QSP154" s="205"/>
      <c r="QSQ154" s="205"/>
      <c r="QSR154" s="205"/>
      <c r="QSS154" s="205"/>
      <c r="QST154" s="205"/>
      <c r="QSU154" s="205"/>
      <c r="QSV154" s="205"/>
      <c r="QSW154" s="205"/>
      <c r="QSX154" s="205"/>
      <c r="QSY154" s="205"/>
      <c r="QSZ154" s="205"/>
      <c r="QTA154" s="205"/>
      <c r="QTB154" s="205"/>
      <c r="QTC154" s="205"/>
      <c r="QTD154" s="205"/>
      <c r="QTE154" s="205"/>
      <c r="QTF154" s="205"/>
      <c r="QTG154" s="205"/>
      <c r="QTH154" s="205"/>
      <c r="QTI154" s="205"/>
      <c r="QTJ154" s="205"/>
      <c r="QTK154" s="205"/>
      <c r="QTL154" s="205"/>
      <c r="QTM154" s="205"/>
      <c r="QTN154" s="205"/>
      <c r="QTO154" s="205"/>
      <c r="QTP154" s="205"/>
      <c r="QTQ154" s="205"/>
      <c r="QTR154" s="205"/>
      <c r="QTS154" s="205"/>
      <c r="QTT154" s="205"/>
      <c r="QTU154" s="205"/>
      <c r="QTV154" s="205"/>
      <c r="QTW154" s="205"/>
      <c r="QUD154" s="205"/>
      <c r="QUE154" s="205"/>
      <c r="QUF154" s="205"/>
      <c r="QUG154" s="205"/>
      <c r="QUH154" s="205"/>
      <c r="QUI154" s="205"/>
      <c r="QUJ154" s="205"/>
      <c r="QUK154" s="205"/>
      <c r="QUL154" s="205"/>
      <c r="QUM154" s="205"/>
      <c r="QUN154" s="205"/>
      <c r="QUO154" s="205"/>
      <c r="QUP154" s="205"/>
      <c r="QUQ154" s="205"/>
      <c r="QUR154" s="205"/>
      <c r="QUS154" s="205"/>
      <c r="QUT154" s="205"/>
      <c r="QUU154" s="205"/>
      <c r="QUV154" s="205"/>
      <c r="QUW154" s="205"/>
      <c r="QUX154" s="205"/>
      <c r="QUY154" s="205"/>
      <c r="QUZ154" s="205"/>
      <c r="QVA154" s="205"/>
      <c r="QVB154" s="205"/>
      <c r="QVC154" s="205"/>
      <c r="QVD154" s="205"/>
      <c r="QVE154" s="205"/>
      <c r="QVF154" s="205"/>
      <c r="QVG154" s="205"/>
      <c r="QVH154" s="205"/>
      <c r="QVI154" s="205"/>
      <c r="QVJ154" s="205"/>
      <c r="QVK154" s="205"/>
      <c r="QVL154" s="205"/>
      <c r="QVM154" s="205"/>
      <c r="QVN154" s="205"/>
      <c r="QVO154" s="205"/>
      <c r="QVP154" s="205"/>
      <c r="QVQ154" s="205"/>
      <c r="QVR154" s="205"/>
      <c r="QVS154" s="205"/>
      <c r="QVT154" s="205"/>
      <c r="QVU154" s="205"/>
      <c r="QVV154" s="205"/>
      <c r="QVW154" s="205"/>
      <c r="QVX154" s="205"/>
      <c r="QVY154" s="205"/>
      <c r="QVZ154" s="205"/>
      <c r="QWA154" s="205"/>
      <c r="QWB154" s="205"/>
      <c r="QWC154" s="205"/>
      <c r="QWD154" s="205"/>
      <c r="QWE154" s="205"/>
      <c r="QWF154" s="205"/>
      <c r="QWG154" s="205"/>
      <c r="QWH154" s="205"/>
      <c r="QWI154" s="205"/>
      <c r="QWJ154" s="205"/>
      <c r="QWK154" s="205"/>
      <c r="QWL154" s="205"/>
      <c r="QWM154" s="205"/>
      <c r="QWN154" s="205"/>
      <c r="QWO154" s="205"/>
      <c r="QWP154" s="205"/>
      <c r="QWQ154" s="205"/>
      <c r="QWR154" s="205"/>
      <c r="QWS154" s="205"/>
      <c r="QWT154" s="205"/>
      <c r="QWU154" s="205"/>
      <c r="QWV154" s="205"/>
      <c r="QWW154" s="205"/>
      <c r="QWX154" s="205"/>
      <c r="QWY154" s="205"/>
      <c r="QWZ154" s="205"/>
      <c r="QXA154" s="205"/>
      <c r="QXB154" s="205"/>
      <c r="QXC154" s="205"/>
      <c r="QXD154" s="205"/>
      <c r="QXE154" s="205"/>
      <c r="QXF154" s="205"/>
      <c r="QXG154" s="205"/>
      <c r="QXH154" s="205"/>
      <c r="QXI154" s="205"/>
      <c r="QXJ154" s="205"/>
      <c r="QXK154" s="205"/>
      <c r="QXL154" s="205"/>
      <c r="QXM154" s="205"/>
      <c r="QXN154" s="205"/>
      <c r="QXO154" s="205"/>
      <c r="QXP154" s="205"/>
      <c r="QXQ154" s="205"/>
      <c r="QXR154" s="205"/>
      <c r="QXS154" s="205"/>
      <c r="QXT154" s="205"/>
      <c r="QXU154" s="205"/>
      <c r="QXV154" s="205"/>
      <c r="QXW154" s="205"/>
      <c r="QXX154" s="205"/>
      <c r="QXY154" s="205"/>
      <c r="QXZ154" s="205"/>
      <c r="QYA154" s="205"/>
      <c r="QYB154" s="205"/>
      <c r="QYC154" s="205"/>
      <c r="QYD154" s="205"/>
      <c r="QYE154" s="205"/>
      <c r="QYF154" s="205"/>
      <c r="QYG154" s="205"/>
      <c r="QYH154" s="205"/>
      <c r="QYI154" s="205"/>
      <c r="QYJ154" s="205"/>
      <c r="QYK154" s="205"/>
      <c r="QYL154" s="205"/>
      <c r="QYM154" s="205"/>
      <c r="QYN154" s="205"/>
      <c r="QYO154" s="205"/>
      <c r="QYP154" s="205"/>
      <c r="QYQ154" s="205"/>
      <c r="QYR154" s="205"/>
      <c r="QYS154" s="205"/>
      <c r="QYT154" s="205"/>
      <c r="QYU154" s="205"/>
      <c r="QYV154" s="205"/>
      <c r="QYW154" s="205"/>
      <c r="QYX154" s="205"/>
      <c r="QYY154" s="205"/>
      <c r="QYZ154" s="205"/>
      <c r="QZA154" s="205"/>
      <c r="QZB154" s="205"/>
      <c r="QZC154" s="205"/>
      <c r="QZD154" s="205"/>
      <c r="QZE154" s="205"/>
      <c r="QZF154" s="205"/>
      <c r="QZG154" s="205"/>
      <c r="QZH154" s="205"/>
      <c r="QZI154" s="205"/>
      <c r="QZJ154" s="205"/>
      <c r="QZK154" s="205"/>
      <c r="QZL154" s="205"/>
      <c r="QZM154" s="205"/>
      <c r="QZN154" s="205"/>
      <c r="QZO154" s="205"/>
      <c r="QZP154" s="205"/>
      <c r="QZQ154" s="205"/>
      <c r="QZR154" s="205"/>
      <c r="QZS154" s="205"/>
      <c r="QZT154" s="205"/>
      <c r="QZU154" s="205"/>
      <c r="QZV154" s="205"/>
      <c r="QZW154" s="205"/>
      <c r="QZX154" s="205"/>
      <c r="QZY154" s="205"/>
      <c r="QZZ154" s="205"/>
      <c r="RAA154" s="205"/>
      <c r="RAB154" s="205"/>
      <c r="RAC154" s="205"/>
      <c r="RAD154" s="205"/>
      <c r="RAE154" s="205"/>
      <c r="RAF154" s="205"/>
      <c r="RAG154" s="205"/>
      <c r="RAH154" s="205"/>
      <c r="RAI154" s="205"/>
      <c r="RAJ154" s="205"/>
      <c r="RAK154" s="205"/>
      <c r="RAL154" s="205"/>
      <c r="RAM154" s="205"/>
      <c r="RAN154" s="205"/>
      <c r="RAO154" s="205"/>
      <c r="RAP154" s="205"/>
      <c r="RAQ154" s="205"/>
      <c r="RAR154" s="205"/>
      <c r="RAS154" s="205"/>
      <c r="RAT154" s="205"/>
      <c r="RAU154" s="205"/>
      <c r="RAV154" s="205"/>
      <c r="RAW154" s="205"/>
      <c r="RAX154" s="205"/>
      <c r="RAY154" s="205"/>
      <c r="RAZ154" s="205"/>
      <c r="RBA154" s="205"/>
      <c r="RBB154" s="205"/>
      <c r="RBC154" s="205"/>
      <c r="RBD154" s="205"/>
      <c r="RBE154" s="205"/>
      <c r="RBF154" s="205"/>
      <c r="RBG154" s="205"/>
      <c r="RBH154" s="205"/>
      <c r="RBI154" s="205"/>
      <c r="RBJ154" s="205"/>
      <c r="RBK154" s="205"/>
      <c r="RBL154" s="205"/>
      <c r="RBM154" s="205"/>
      <c r="RBN154" s="205"/>
      <c r="RBO154" s="205"/>
      <c r="RBP154" s="205"/>
      <c r="RBQ154" s="205"/>
      <c r="RBR154" s="205"/>
      <c r="RBS154" s="205"/>
      <c r="RBT154" s="205"/>
      <c r="RBU154" s="205"/>
      <c r="RBV154" s="205"/>
      <c r="RBW154" s="205"/>
      <c r="RBX154" s="205"/>
      <c r="RBY154" s="205"/>
      <c r="RBZ154" s="205"/>
      <c r="RCA154" s="205"/>
      <c r="RCB154" s="205"/>
      <c r="RCC154" s="205"/>
      <c r="RCD154" s="205"/>
      <c r="RCE154" s="205"/>
      <c r="RCF154" s="205"/>
      <c r="RCG154" s="205"/>
      <c r="RCH154" s="205"/>
      <c r="RCI154" s="205"/>
      <c r="RCJ154" s="205"/>
      <c r="RCK154" s="205"/>
      <c r="RCL154" s="205"/>
      <c r="RCM154" s="205"/>
      <c r="RCN154" s="205"/>
      <c r="RCO154" s="205"/>
      <c r="RCP154" s="205"/>
      <c r="RCQ154" s="205"/>
      <c r="RCR154" s="205"/>
      <c r="RCS154" s="205"/>
      <c r="RCT154" s="205"/>
      <c r="RCU154" s="205"/>
      <c r="RCV154" s="205"/>
      <c r="RCW154" s="205"/>
      <c r="RCX154" s="205"/>
      <c r="RCY154" s="205"/>
      <c r="RCZ154" s="205"/>
      <c r="RDA154" s="205"/>
      <c r="RDB154" s="205"/>
      <c r="RDC154" s="205"/>
      <c r="RDD154" s="205"/>
      <c r="RDE154" s="205"/>
      <c r="RDF154" s="205"/>
      <c r="RDG154" s="205"/>
      <c r="RDH154" s="205"/>
      <c r="RDI154" s="205"/>
      <c r="RDJ154" s="205"/>
      <c r="RDK154" s="205"/>
      <c r="RDL154" s="205"/>
      <c r="RDM154" s="205"/>
      <c r="RDN154" s="205"/>
      <c r="RDO154" s="205"/>
      <c r="RDP154" s="205"/>
      <c r="RDQ154" s="205"/>
      <c r="RDR154" s="205"/>
      <c r="RDS154" s="205"/>
      <c r="RDZ154" s="205"/>
      <c r="REA154" s="205"/>
      <c r="REB154" s="205"/>
      <c r="REC154" s="205"/>
      <c r="RED154" s="205"/>
      <c r="REE154" s="205"/>
      <c r="REF154" s="205"/>
      <c r="REG154" s="205"/>
      <c r="REH154" s="205"/>
      <c r="REI154" s="205"/>
      <c r="REJ154" s="205"/>
      <c r="REK154" s="205"/>
      <c r="REL154" s="205"/>
      <c r="REM154" s="205"/>
      <c r="REN154" s="205"/>
      <c r="REO154" s="205"/>
      <c r="REP154" s="205"/>
      <c r="REQ154" s="205"/>
      <c r="RER154" s="205"/>
      <c r="RES154" s="205"/>
      <c r="RET154" s="205"/>
      <c r="REU154" s="205"/>
      <c r="REV154" s="205"/>
      <c r="REW154" s="205"/>
      <c r="REX154" s="205"/>
      <c r="REY154" s="205"/>
      <c r="REZ154" s="205"/>
      <c r="RFA154" s="205"/>
      <c r="RFB154" s="205"/>
      <c r="RFC154" s="205"/>
      <c r="RFD154" s="205"/>
      <c r="RFE154" s="205"/>
      <c r="RFF154" s="205"/>
      <c r="RFG154" s="205"/>
      <c r="RFH154" s="205"/>
      <c r="RFI154" s="205"/>
      <c r="RFJ154" s="205"/>
      <c r="RFK154" s="205"/>
      <c r="RFL154" s="205"/>
      <c r="RFM154" s="205"/>
      <c r="RFN154" s="205"/>
      <c r="RFO154" s="205"/>
      <c r="RFP154" s="205"/>
      <c r="RFQ154" s="205"/>
      <c r="RFR154" s="205"/>
      <c r="RFS154" s="205"/>
      <c r="RFT154" s="205"/>
      <c r="RFU154" s="205"/>
      <c r="RFV154" s="205"/>
      <c r="RFW154" s="205"/>
      <c r="RFX154" s="205"/>
      <c r="RFY154" s="205"/>
      <c r="RFZ154" s="205"/>
      <c r="RGA154" s="205"/>
      <c r="RGB154" s="205"/>
      <c r="RGC154" s="205"/>
      <c r="RGD154" s="205"/>
      <c r="RGE154" s="205"/>
      <c r="RGF154" s="205"/>
      <c r="RGG154" s="205"/>
      <c r="RGH154" s="205"/>
      <c r="RGI154" s="205"/>
      <c r="RGJ154" s="205"/>
      <c r="RGK154" s="205"/>
      <c r="RGL154" s="205"/>
      <c r="RGM154" s="205"/>
      <c r="RGN154" s="205"/>
      <c r="RGO154" s="205"/>
      <c r="RGP154" s="205"/>
      <c r="RGQ154" s="205"/>
      <c r="RGR154" s="205"/>
      <c r="RGS154" s="205"/>
      <c r="RGT154" s="205"/>
      <c r="RGU154" s="205"/>
      <c r="RGV154" s="205"/>
      <c r="RGW154" s="205"/>
      <c r="RGX154" s="205"/>
      <c r="RGY154" s="205"/>
      <c r="RGZ154" s="205"/>
      <c r="RHA154" s="205"/>
      <c r="RHB154" s="205"/>
      <c r="RHC154" s="205"/>
      <c r="RHD154" s="205"/>
      <c r="RHE154" s="205"/>
      <c r="RHF154" s="205"/>
      <c r="RHG154" s="205"/>
      <c r="RHH154" s="205"/>
      <c r="RHI154" s="205"/>
      <c r="RHJ154" s="205"/>
      <c r="RHK154" s="205"/>
      <c r="RHL154" s="205"/>
      <c r="RHM154" s="205"/>
      <c r="RHN154" s="205"/>
      <c r="RHO154" s="205"/>
      <c r="RHP154" s="205"/>
      <c r="RHQ154" s="205"/>
      <c r="RHR154" s="205"/>
      <c r="RHS154" s="205"/>
      <c r="RHT154" s="205"/>
      <c r="RHU154" s="205"/>
      <c r="RHV154" s="205"/>
      <c r="RHW154" s="205"/>
      <c r="RHX154" s="205"/>
      <c r="RHY154" s="205"/>
      <c r="RHZ154" s="205"/>
      <c r="RIA154" s="205"/>
      <c r="RIB154" s="205"/>
      <c r="RIC154" s="205"/>
      <c r="RID154" s="205"/>
      <c r="RIE154" s="205"/>
      <c r="RIF154" s="205"/>
      <c r="RIG154" s="205"/>
      <c r="RIH154" s="205"/>
      <c r="RII154" s="205"/>
      <c r="RIJ154" s="205"/>
      <c r="RIK154" s="205"/>
      <c r="RIL154" s="205"/>
      <c r="RIM154" s="205"/>
      <c r="RIN154" s="205"/>
      <c r="RIO154" s="205"/>
      <c r="RIP154" s="205"/>
      <c r="RIQ154" s="205"/>
      <c r="RIR154" s="205"/>
      <c r="RIS154" s="205"/>
      <c r="RIT154" s="205"/>
      <c r="RIU154" s="205"/>
      <c r="RIV154" s="205"/>
      <c r="RIW154" s="205"/>
      <c r="RIX154" s="205"/>
      <c r="RIY154" s="205"/>
      <c r="RIZ154" s="205"/>
      <c r="RJA154" s="205"/>
      <c r="RJB154" s="205"/>
      <c r="RJC154" s="205"/>
      <c r="RJD154" s="205"/>
      <c r="RJE154" s="205"/>
      <c r="RJF154" s="205"/>
      <c r="RJG154" s="205"/>
      <c r="RJH154" s="205"/>
      <c r="RJI154" s="205"/>
      <c r="RJJ154" s="205"/>
      <c r="RJK154" s="205"/>
      <c r="RJL154" s="205"/>
      <c r="RJM154" s="205"/>
      <c r="RJN154" s="205"/>
      <c r="RJO154" s="205"/>
      <c r="RJP154" s="205"/>
      <c r="RJQ154" s="205"/>
      <c r="RJR154" s="205"/>
      <c r="RJS154" s="205"/>
      <c r="RJT154" s="205"/>
      <c r="RJU154" s="205"/>
      <c r="RJV154" s="205"/>
      <c r="RJW154" s="205"/>
      <c r="RJX154" s="205"/>
      <c r="RJY154" s="205"/>
      <c r="RJZ154" s="205"/>
      <c r="RKA154" s="205"/>
      <c r="RKB154" s="205"/>
      <c r="RKC154" s="205"/>
      <c r="RKD154" s="205"/>
      <c r="RKE154" s="205"/>
      <c r="RKF154" s="205"/>
      <c r="RKG154" s="205"/>
      <c r="RKH154" s="205"/>
      <c r="RKI154" s="205"/>
      <c r="RKJ154" s="205"/>
      <c r="RKK154" s="205"/>
      <c r="RKL154" s="205"/>
      <c r="RKM154" s="205"/>
      <c r="RKN154" s="205"/>
      <c r="RKO154" s="205"/>
      <c r="RKP154" s="205"/>
      <c r="RKQ154" s="205"/>
      <c r="RKR154" s="205"/>
      <c r="RKS154" s="205"/>
      <c r="RKT154" s="205"/>
      <c r="RKU154" s="205"/>
      <c r="RKV154" s="205"/>
      <c r="RKW154" s="205"/>
      <c r="RKX154" s="205"/>
      <c r="RKY154" s="205"/>
      <c r="RKZ154" s="205"/>
      <c r="RLA154" s="205"/>
      <c r="RLB154" s="205"/>
      <c r="RLC154" s="205"/>
      <c r="RLD154" s="205"/>
      <c r="RLE154" s="205"/>
      <c r="RLF154" s="205"/>
      <c r="RLG154" s="205"/>
      <c r="RLH154" s="205"/>
      <c r="RLI154" s="205"/>
      <c r="RLJ154" s="205"/>
      <c r="RLK154" s="205"/>
      <c r="RLL154" s="205"/>
      <c r="RLM154" s="205"/>
      <c r="RLN154" s="205"/>
      <c r="RLO154" s="205"/>
      <c r="RLP154" s="205"/>
      <c r="RLQ154" s="205"/>
      <c r="RLR154" s="205"/>
      <c r="RLS154" s="205"/>
      <c r="RLT154" s="205"/>
      <c r="RLU154" s="205"/>
      <c r="RLV154" s="205"/>
      <c r="RLW154" s="205"/>
      <c r="RLX154" s="205"/>
      <c r="RLY154" s="205"/>
      <c r="RLZ154" s="205"/>
      <c r="RMA154" s="205"/>
      <c r="RMB154" s="205"/>
      <c r="RMC154" s="205"/>
      <c r="RMD154" s="205"/>
      <c r="RME154" s="205"/>
      <c r="RMF154" s="205"/>
      <c r="RMG154" s="205"/>
      <c r="RMH154" s="205"/>
      <c r="RMI154" s="205"/>
      <c r="RMJ154" s="205"/>
      <c r="RMK154" s="205"/>
      <c r="RML154" s="205"/>
      <c r="RMM154" s="205"/>
      <c r="RMN154" s="205"/>
      <c r="RMO154" s="205"/>
      <c r="RMP154" s="205"/>
      <c r="RMQ154" s="205"/>
      <c r="RMR154" s="205"/>
      <c r="RMS154" s="205"/>
      <c r="RMT154" s="205"/>
      <c r="RMU154" s="205"/>
      <c r="RMV154" s="205"/>
      <c r="RMW154" s="205"/>
      <c r="RMX154" s="205"/>
      <c r="RMY154" s="205"/>
      <c r="RMZ154" s="205"/>
      <c r="RNA154" s="205"/>
      <c r="RNB154" s="205"/>
      <c r="RNC154" s="205"/>
      <c r="RND154" s="205"/>
      <c r="RNE154" s="205"/>
      <c r="RNF154" s="205"/>
      <c r="RNG154" s="205"/>
      <c r="RNH154" s="205"/>
      <c r="RNI154" s="205"/>
      <c r="RNJ154" s="205"/>
      <c r="RNK154" s="205"/>
      <c r="RNL154" s="205"/>
      <c r="RNM154" s="205"/>
      <c r="RNN154" s="205"/>
      <c r="RNO154" s="205"/>
      <c r="RNV154" s="205"/>
      <c r="RNW154" s="205"/>
      <c r="RNX154" s="205"/>
      <c r="RNY154" s="205"/>
      <c r="RNZ154" s="205"/>
      <c r="ROA154" s="205"/>
      <c r="ROB154" s="205"/>
      <c r="ROC154" s="205"/>
      <c r="ROD154" s="205"/>
      <c r="ROE154" s="205"/>
      <c r="ROF154" s="205"/>
      <c r="ROG154" s="205"/>
      <c r="ROH154" s="205"/>
      <c r="ROI154" s="205"/>
      <c r="ROJ154" s="205"/>
      <c r="ROK154" s="205"/>
      <c r="ROL154" s="205"/>
      <c r="ROM154" s="205"/>
      <c r="RON154" s="205"/>
      <c r="ROO154" s="205"/>
      <c r="ROP154" s="205"/>
      <c r="ROQ154" s="205"/>
      <c r="ROR154" s="205"/>
      <c r="ROS154" s="205"/>
      <c r="ROT154" s="205"/>
      <c r="ROU154" s="205"/>
      <c r="ROV154" s="205"/>
      <c r="ROW154" s="205"/>
      <c r="ROX154" s="205"/>
      <c r="ROY154" s="205"/>
      <c r="ROZ154" s="205"/>
      <c r="RPA154" s="205"/>
      <c r="RPB154" s="205"/>
      <c r="RPC154" s="205"/>
      <c r="RPD154" s="205"/>
      <c r="RPE154" s="205"/>
      <c r="RPF154" s="205"/>
      <c r="RPG154" s="205"/>
      <c r="RPH154" s="205"/>
      <c r="RPI154" s="205"/>
      <c r="RPJ154" s="205"/>
      <c r="RPK154" s="205"/>
      <c r="RPL154" s="205"/>
      <c r="RPM154" s="205"/>
      <c r="RPN154" s="205"/>
      <c r="RPO154" s="205"/>
      <c r="RPP154" s="205"/>
      <c r="RPQ154" s="205"/>
      <c r="RPR154" s="205"/>
      <c r="RPS154" s="205"/>
      <c r="RPT154" s="205"/>
      <c r="RPU154" s="205"/>
      <c r="RPV154" s="205"/>
      <c r="RPW154" s="205"/>
      <c r="RPX154" s="205"/>
      <c r="RPY154" s="205"/>
      <c r="RPZ154" s="205"/>
      <c r="RQA154" s="205"/>
      <c r="RQB154" s="205"/>
      <c r="RQC154" s="205"/>
      <c r="RQD154" s="205"/>
      <c r="RQE154" s="205"/>
      <c r="RQF154" s="205"/>
      <c r="RQG154" s="205"/>
      <c r="RQH154" s="205"/>
      <c r="RQI154" s="205"/>
      <c r="RQJ154" s="205"/>
      <c r="RQK154" s="205"/>
      <c r="RQL154" s="205"/>
      <c r="RQM154" s="205"/>
      <c r="RQN154" s="205"/>
      <c r="RQO154" s="205"/>
      <c r="RQP154" s="205"/>
      <c r="RQQ154" s="205"/>
      <c r="RQR154" s="205"/>
      <c r="RQS154" s="205"/>
      <c r="RQT154" s="205"/>
      <c r="RQU154" s="205"/>
      <c r="RQV154" s="205"/>
      <c r="RQW154" s="205"/>
      <c r="RQX154" s="205"/>
      <c r="RQY154" s="205"/>
      <c r="RQZ154" s="205"/>
      <c r="RRA154" s="205"/>
      <c r="RRB154" s="205"/>
      <c r="RRC154" s="205"/>
      <c r="RRD154" s="205"/>
      <c r="RRE154" s="205"/>
      <c r="RRF154" s="205"/>
      <c r="RRG154" s="205"/>
      <c r="RRH154" s="205"/>
      <c r="RRI154" s="205"/>
      <c r="RRJ154" s="205"/>
      <c r="RRK154" s="205"/>
      <c r="RRL154" s="205"/>
      <c r="RRM154" s="205"/>
      <c r="RRN154" s="205"/>
      <c r="RRO154" s="205"/>
      <c r="RRP154" s="205"/>
      <c r="RRQ154" s="205"/>
      <c r="RRR154" s="205"/>
      <c r="RRS154" s="205"/>
      <c r="RRT154" s="205"/>
      <c r="RRU154" s="205"/>
      <c r="RRV154" s="205"/>
      <c r="RRW154" s="205"/>
      <c r="RRX154" s="205"/>
      <c r="RRY154" s="205"/>
      <c r="RRZ154" s="205"/>
      <c r="RSA154" s="205"/>
      <c r="RSB154" s="205"/>
      <c r="RSC154" s="205"/>
      <c r="RSD154" s="205"/>
      <c r="RSE154" s="205"/>
      <c r="RSF154" s="205"/>
      <c r="RSG154" s="205"/>
      <c r="RSH154" s="205"/>
      <c r="RSI154" s="205"/>
      <c r="RSJ154" s="205"/>
      <c r="RSK154" s="205"/>
      <c r="RSL154" s="205"/>
      <c r="RSM154" s="205"/>
      <c r="RSN154" s="205"/>
      <c r="RSO154" s="205"/>
      <c r="RSP154" s="205"/>
      <c r="RSQ154" s="205"/>
      <c r="RSR154" s="205"/>
      <c r="RSS154" s="205"/>
      <c r="RST154" s="205"/>
      <c r="RSU154" s="205"/>
      <c r="RSV154" s="205"/>
      <c r="RSW154" s="205"/>
      <c r="RSX154" s="205"/>
      <c r="RSY154" s="205"/>
      <c r="RSZ154" s="205"/>
      <c r="RTA154" s="205"/>
      <c r="RTB154" s="205"/>
      <c r="RTC154" s="205"/>
      <c r="RTD154" s="205"/>
      <c r="RTE154" s="205"/>
      <c r="RTF154" s="205"/>
      <c r="RTG154" s="205"/>
      <c r="RTH154" s="205"/>
      <c r="RTI154" s="205"/>
      <c r="RTJ154" s="205"/>
      <c r="RTK154" s="205"/>
      <c r="RTL154" s="205"/>
      <c r="RTM154" s="205"/>
      <c r="RTN154" s="205"/>
      <c r="RTO154" s="205"/>
      <c r="RTP154" s="205"/>
      <c r="RTQ154" s="205"/>
      <c r="RTR154" s="205"/>
      <c r="RTS154" s="205"/>
      <c r="RTT154" s="205"/>
      <c r="RTU154" s="205"/>
      <c r="RTV154" s="205"/>
      <c r="RTW154" s="205"/>
      <c r="RTX154" s="205"/>
      <c r="RTY154" s="205"/>
      <c r="RTZ154" s="205"/>
      <c r="RUA154" s="205"/>
      <c r="RUB154" s="205"/>
      <c r="RUC154" s="205"/>
      <c r="RUD154" s="205"/>
      <c r="RUE154" s="205"/>
      <c r="RUF154" s="205"/>
      <c r="RUG154" s="205"/>
      <c r="RUH154" s="205"/>
      <c r="RUI154" s="205"/>
      <c r="RUJ154" s="205"/>
      <c r="RUK154" s="205"/>
      <c r="RUL154" s="205"/>
      <c r="RUM154" s="205"/>
      <c r="RUN154" s="205"/>
      <c r="RUO154" s="205"/>
      <c r="RUP154" s="205"/>
      <c r="RUQ154" s="205"/>
      <c r="RUR154" s="205"/>
      <c r="RUS154" s="205"/>
      <c r="RUT154" s="205"/>
      <c r="RUU154" s="205"/>
      <c r="RUV154" s="205"/>
      <c r="RUW154" s="205"/>
      <c r="RUX154" s="205"/>
      <c r="RUY154" s="205"/>
      <c r="RUZ154" s="205"/>
      <c r="RVA154" s="205"/>
      <c r="RVB154" s="205"/>
      <c r="RVC154" s="205"/>
      <c r="RVD154" s="205"/>
      <c r="RVE154" s="205"/>
      <c r="RVF154" s="205"/>
      <c r="RVG154" s="205"/>
      <c r="RVH154" s="205"/>
      <c r="RVI154" s="205"/>
      <c r="RVJ154" s="205"/>
      <c r="RVK154" s="205"/>
      <c r="RVL154" s="205"/>
      <c r="RVM154" s="205"/>
      <c r="RVN154" s="205"/>
      <c r="RVO154" s="205"/>
      <c r="RVP154" s="205"/>
      <c r="RVQ154" s="205"/>
      <c r="RVR154" s="205"/>
      <c r="RVS154" s="205"/>
      <c r="RVT154" s="205"/>
      <c r="RVU154" s="205"/>
      <c r="RVV154" s="205"/>
      <c r="RVW154" s="205"/>
      <c r="RVX154" s="205"/>
      <c r="RVY154" s="205"/>
      <c r="RVZ154" s="205"/>
      <c r="RWA154" s="205"/>
      <c r="RWB154" s="205"/>
      <c r="RWC154" s="205"/>
      <c r="RWD154" s="205"/>
      <c r="RWE154" s="205"/>
      <c r="RWF154" s="205"/>
      <c r="RWG154" s="205"/>
      <c r="RWH154" s="205"/>
      <c r="RWI154" s="205"/>
      <c r="RWJ154" s="205"/>
      <c r="RWK154" s="205"/>
      <c r="RWL154" s="205"/>
      <c r="RWM154" s="205"/>
      <c r="RWN154" s="205"/>
      <c r="RWO154" s="205"/>
      <c r="RWP154" s="205"/>
      <c r="RWQ154" s="205"/>
      <c r="RWR154" s="205"/>
      <c r="RWS154" s="205"/>
      <c r="RWT154" s="205"/>
      <c r="RWU154" s="205"/>
      <c r="RWV154" s="205"/>
      <c r="RWW154" s="205"/>
      <c r="RWX154" s="205"/>
      <c r="RWY154" s="205"/>
      <c r="RWZ154" s="205"/>
      <c r="RXA154" s="205"/>
      <c r="RXB154" s="205"/>
      <c r="RXC154" s="205"/>
      <c r="RXD154" s="205"/>
      <c r="RXE154" s="205"/>
      <c r="RXF154" s="205"/>
      <c r="RXG154" s="205"/>
      <c r="RXH154" s="205"/>
      <c r="RXI154" s="205"/>
      <c r="RXJ154" s="205"/>
      <c r="RXK154" s="205"/>
      <c r="RXR154" s="205"/>
      <c r="RXS154" s="205"/>
      <c r="RXT154" s="205"/>
      <c r="RXU154" s="205"/>
      <c r="RXV154" s="205"/>
      <c r="RXW154" s="205"/>
      <c r="RXX154" s="205"/>
      <c r="RXY154" s="205"/>
      <c r="RXZ154" s="205"/>
      <c r="RYA154" s="205"/>
      <c r="RYB154" s="205"/>
      <c r="RYC154" s="205"/>
      <c r="RYD154" s="205"/>
      <c r="RYE154" s="205"/>
      <c r="RYF154" s="205"/>
      <c r="RYG154" s="205"/>
      <c r="RYH154" s="205"/>
      <c r="RYI154" s="205"/>
      <c r="RYJ154" s="205"/>
      <c r="RYK154" s="205"/>
      <c r="RYL154" s="205"/>
      <c r="RYM154" s="205"/>
      <c r="RYN154" s="205"/>
      <c r="RYO154" s="205"/>
      <c r="RYP154" s="205"/>
      <c r="RYQ154" s="205"/>
      <c r="RYR154" s="205"/>
      <c r="RYS154" s="205"/>
      <c r="RYT154" s="205"/>
      <c r="RYU154" s="205"/>
      <c r="RYV154" s="205"/>
      <c r="RYW154" s="205"/>
      <c r="RYX154" s="205"/>
      <c r="RYY154" s="205"/>
      <c r="RYZ154" s="205"/>
      <c r="RZA154" s="205"/>
      <c r="RZB154" s="205"/>
      <c r="RZC154" s="205"/>
      <c r="RZD154" s="205"/>
      <c r="RZE154" s="205"/>
      <c r="RZF154" s="205"/>
      <c r="RZG154" s="205"/>
      <c r="RZH154" s="205"/>
      <c r="RZI154" s="205"/>
      <c r="RZJ154" s="205"/>
      <c r="RZK154" s="205"/>
      <c r="RZL154" s="205"/>
      <c r="RZM154" s="205"/>
      <c r="RZN154" s="205"/>
      <c r="RZO154" s="205"/>
      <c r="RZP154" s="205"/>
      <c r="RZQ154" s="205"/>
      <c r="RZR154" s="205"/>
      <c r="RZS154" s="205"/>
      <c r="RZT154" s="205"/>
      <c r="RZU154" s="205"/>
      <c r="RZV154" s="205"/>
      <c r="RZW154" s="205"/>
      <c r="RZX154" s="205"/>
      <c r="RZY154" s="205"/>
      <c r="RZZ154" s="205"/>
      <c r="SAA154" s="205"/>
      <c r="SAB154" s="205"/>
      <c r="SAC154" s="205"/>
      <c r="SAD154" s="205"/>
      <c r="SAE154" s="205"/>
      <c r="SAF154" s="205"/>
      <c r="SAG154" s="205"/>
      <c r="SAH154" s="205"/>
      <c r="SAI154" s="205"/>
      <c r="SAJ154" s="205"/>
      <c r="SAK154" s="205"/>
      <c r="SAL154" s="205"/>
      <c r="SAM154" s="205"/>
      <c r="SAN154" s="205"/>
      <c r="SAO154" s="205"/>
      <c r="SAP154" s="205"/>
      <c r="SAQ154" s="205"/>
      <c r="SAR154" s="205"/>
      <c r="SAS154" s="205"/>
      <c r="SAT154" s="205"/>
      <c r="SAU154" s="205"/>
      <c r="SAV154" s="205"/>
      <c r="SAW154" s="205"/>
      <c r="SAX154" s="205"/>
      <c r="SAY154" s="205"/>
      <c r="SAZ154" s="205"/>
      <c r="SBA154" s="205"/>
      <c r="SBB154" s="205"/>
      <c r="SBC154" s="205"/>
      <c r="SBD154" s="205"/>
      <c r="SBE154" s="205"/>
      <c r="SBF154" s="205"/>
      <c r="SBG154" s="205"/>
      <c r="SBH154" s="205"/>
      <c r="SBI154" s="205"/>
      <c r="SBJ154" s="205"/>
      <c r="SBK154" s="205"/>
      <c r="SBL154" s="205"/>
      <c r="SBM154" s="205"/>
      <c r="SBN154" s="205"/>
      <c r="SBO154" s="205"/>
      <c r="SBP154" s="205"/>
      <c r="SBQ154" s="205"/>
      <c r="SBR154" s="205"/>
      <c r="SBS154" s="205"/>
      <c r="SBT154" s="205"/>
      <c r="SBU154" s="205"/>
      <c r="SBV154" s="205"/>
      <c r="SBW154" s="205"/>
      <c r="SBX154" s="205"/>
      <c r="SBY154" s="205"/>
      <c r="SBZ154" s="205"/>
      <c r="SCA154" s="205"/>
      <c r="SCB154" s="205"/>
      <c r="SCC154" s="205"/>
      <c r="SCD154" s="205"/>
      <c r="SCE154" s="205"/>
      <c r="SCF154" s="205"/>
      <c r="SCG154" s="205"/>
      <c r="SCH154" s="205"/>
      <c r="SCI154" s="205"/>
      <c r="SCJ154" s="205"/>
      <c r="SCK154" s="205"/>
      <c r="SCL154" s="205"/>
      <c r="SCM154" s="205"/>
      <c r="SCN154" s="205"/>
      <c r="SCO154" s="205"/>
      <c r="SCP154" s="205"/>
      <c r="SCQ154" s="205"/>
      <c r="SCR154" s="205"/>
      <c r="SCS154" s="205"/>
      <c r="SCT154" s="205"/>
      <c r="SCU154" s="205"/>
      <c r="SCV154" s="205"/>
      <c r="SCW154" s="205"/>
      <c r="SCX154" s="205"/>
      <c r="SCY154" s="205"/>
      <c r="SCZ154" s="205"/>
      <c r="SDA154" s="205"/>
      <c r="SDB154" s="205"/>
      <c r="SDC154" s="205"/>
      <c r="SDD154" s="205"/>
      <c r="SDE154" s="205"/>
      <c r="SDF154" s="205"/>
      <c r="SDG154" s="205"/>
      <c r="SDH154" s="205"/>
      <c r="SDI154" s="205"/>
      <c r="SDJ154" s="205"/>
      <c r="SDK154" s="205"/>
      <c r="SDL154" s="205"/>
      <c r="SDM154" s="205"/>
      <c r="SDN154" s="205"/>
      <c r="SDO154" s="205"/>
      <c r="SDP154" s="205"/>
      <c r="SDQ154" s="205"/>
      <c r="SDR154" s="205"/>
      <c r="SDS154" s="205"/>
      <c r="SDT154" s="205"/>
      <c r="SDU154" s="205"/>
      <c r="SDV154" s="205"/>
      <c r="SDW154" s="205"/>
      <c r="SDX154" s="205"/>
      <c r="SDY154" s="205"/>
      <c r="SDZ154" s="205"/>
      <c r="SEA154" s="205"/>
      <c r="SEB154" s="205"/>
      <c r="SEC154" s="205"/>
      <c r="SED154" s="205"/>
      <c r="SEE154" s="205"/>
      <c r="SEF154" s="205"/>
      <c r="SEG154" s="205"/>
      <c r="SEH154" s="205"/>
      <c r="SEI154" s="205"/>
      <c r="SEJ154" s="205"/>
      <c r="SEK154" s="205"/>
      <c r="SEL154" s="205"/>
      <c r="SEM154" s="205"/>
      <c r="SEN154" s="205"/>
      <c r="SEO154" s="205"/>
      <c r="SEP154" s="205"/>
      <c r="SEQ154" s="205"/>
      <c r="SER154" s="205"/>
      <c r="SES154" s="205"/>
      <c r="SET154" s="205"/>
      <c r="SEU154" s="205"/>
      <c r="SEV154" s="205"/>
      <c r="SEW154" s="205"/>
      <c r="SEX154" s="205"/>
      <c r="SEY154" s="205"/>
      <c r="SEZ154" s="205"/>
      <c r="SFA154" s="205"/>
      <c r="SFB154" s="205"/>
      <c r="SFC154" s="205"/>
      <c r="SFD154" s="205"/>
      <c r="SFE154" s="205"/>
      <c r="SFF154" s="205"/>
      <c r="SFG154" s="205"/>
      <c r="SFH154" s="205"/>
      <c r="SFI154" s="205"/>
      <c r="SFJ154" s="205"/>
      <c r="SFK154" s="205"/>
      <c r="SFL154" s="205"/>
      <c r="SFM154" s="205"/>
      <c r="SFN154" s="205"/>
      <c r="SFO154" s="205"/>
      <c r="SFP154" s="205"/>
      <c r="SFQ154" s="205"/>
      <c r="SFR154" s="205"/>
      <c r="SFS154" s="205"/>
      <c r="SFT154" s="205"/>
      <c r="SFU154" s="205"/>
      <c r="SFV154" s="205"/>
      <c r="SFW154" s="205"/>
      <c r="SFX154" s="205"/>
      <c r="SFY154" s="205"/>
      <c r="SFZ154" s="205"/>
      <c r="SGA154" s="205"/>
      <c r="SGB154" s="205"/>
      <c r="SGC154" s="205"/>
      <c r="SGD154" s="205"/>
      <c r="SGE154" s="205"/>
      <c r="SGF154" s="205"/>
      <c r="SGG154" s="205"/>
      <c r="SGH154" s="205"/>
      <c r="SGI154" s="205"/>
      <c r="SGJ154" s="205"/>
      <c r="SGK154" s="205"/>
      <c r="SGL154" s="205"/>
      <c r="SGM154" s="205"/>
      <c r="SGN154" s="205"/>
      <c r="SGO154" s="205"/>
      <c r="SGP154" s="205"/>
      <c r="SGQ154" s="205"/>
      <c r="SGR154" s="205"/>
      <c r="SGS154" s="205"/>
      <c r="SGT154" s="205"/>
      <c r="SGU154" s="205"/>
      <c r="SGV154" s="205"/>
      <c r="SGW154" s="205"/>
      <c r="SGX154" s="205"/>
      <c r="SGY154" s="205"/>
      <c r="SGZ154" s="205"/>
      <c r="SHA154" s="205"/>
      <c r="SHB154" s="205"/>
      <c r="SHC154" s="205"/>
      <c r="SHD154" s="205"/>
      <c r="SHE154" s="205"/>
      <c r="SHF154" s="205"/>
      <c r="SHG154" s="205"/>
      <c r="SHN154" s="205"/>
      <c r="SHO154" s="205"/>
      <c r="SHP154" s="205"/>
      <c r="SHQ154" s="205"/>
      <c r="SHR154" s="205"/>
      <c r="SHS154" s="205"/>
      <c r="SHT154" s="205"/>
      <c r="SHU154" s="205"/>
      <c r="SHV154" s="205"/>
      <c r="SHW154" s="205"/>
      <c r="SHX154" s="205"/>
      <c r="SHY154" s="205"/>
      <c r="SHZ154" s="205"/>
      <c r="SIA154" s="205"/>
      <c r="SIB154" s="205"/>
      <c r="SIC154" s="205"/>
      <c r="SID154" s="205"/>
      <c r="SIE154" s="205"/>
      <c r="SIF154" s="205"/>
      <c r="SIG154" s="205"/>
      <c r="SIH154" s="205"/>
      <c r="SII154" s="205"/>
      <c r="SIJ154" s="205"/>
      <c r="SIK154" s="205"/>
      <c r="SIL154" s="205"/>
      <c r="SIM154" s="205"/>
      <c r="SIN154" s="205"/>
      <c r="SIO154" s="205"/>
      <c r="SIP154" s="205"/>
      <c r="SIQ154" s="205"/>
      <c r="SIR154" s="205"/>
      <c r="SIS154" s="205"/>
      <c r="SIT154" s="205"/>
      <c r="SIU154" s="205"/>
      <c r="SIV154" s="205"/>
      <c r="SIW154" s="205"/>
      <c r="SIX154" s="205"/>
      <c r="SIY154" s="205"/>
      <c r="SIZ154" s="205"/>
      <c r="SJA154" s="205"/>
      <c r="SJB154" s="205"/>
      <c r="SJC154" s="205"/>
      <c r="SJD154" s="205"/>
      <c r="SJE154" s="205"/>
      <c r="SJF154" s="205"/>
      <c r="SJG154" s="205"/>
      <c r="SJH154" s="205"/>
      <c r="SJI154" s="205"/>
      <c r="SJJ154" s="205"/>
      <c r="SJK154" s="205"/>
      <c r="SJL154" s="205"/>
      <c r="SJM154" s="205"/>
      <c r="SJN154" s="205"/>
      <c r="SJO154" s="205"/>
      <c r="SJP154" s="205"/>
      <c r="SJQ154" s="205"/>
      <c r="SJR154" s="205"/>
      <c r="SJS154" s="205"/>
      <c r="SJT154" s="205"/>
      <c r="SJU154" s="205"/>
      <c r="SJV154" s="205"/>
      <c r="SJW154" s="205"/>
      <c r="SJX154" s="205"/>
      <c r="SJY154" s="205"/>
      <c r="SJZ154" s="205"/>
      <c r="SKA154" s="205"/>
      <c r="SKB154" s="205"/>
      <c r="SKC154" s="205"/>
      <c r="SKD154" s="205"/>
      <c r="SKE154" s="205"/>
      <c r="SKF154" s="205"/>
      <c r="SKG154" s="205"/>
      <c r="SKH154" s="205"/>
      <c r="SKI154" s="205"/>
      <c r="SKJ154" s="205"/>
      <c r="SKK154" s="205"/>
      <c r="SKL154" s="205"/>
      <c r="SKM154" s="205"/>
      <c r="SKN154" s="205"/>
      <c r="SKO154" s="205"/>
      <c r="SKP154" s="205"/>
      <c r="SKQ154" s="205"/>
      <c r="SKR154" s="205"/>
      <c r="SKS154" s="205"/>
      <c r="SKT154" s="205"/>
      <c r="SKU154" s="205"/>
      <c r="SKV154" s="205"/>
      <c r="SKW154" s="205"/>
      <c r="SKX154" s="205"/>
      <c r="SKY154" s="205"/>
      <c r="SKZ154" s="205"/>
      <c r="SLA154" s="205"/>
      <c r="SLB154" s="205"/>
      <c r="SLC154" s="205"/>
      <c r="SLD154" s="205"/>
      <c r="SLE154" s="205"/>
      <c r="SLF154" s="205"/>
      <c r="SLG154" s="205"/>
      <c r="SLH154" s="205"/>
      <c r="SLI154" s="205"/>
      <c r="SLJ154" s="205"/>
      <c r="SLK154" s="205"/>
      <c r="SLL154" s="205"/>
      <c r="SLM154" s="205"/>
      <c r="SLN154" s="205"/>
      <c r="SLO154" s="205"/>
      <c r="SLP154" s="205"/>
      <c r="SLQ154" s="205"/>
      <c r="SLR154" s="205"/>
      <c r="SLS154" s="205"/>
      <c r="SLT154" s="205"/>
      <c r="SLU154" s="205"/>
      <c r="SLV154" s="205"/>
      <c r="SLW154" s="205"/>
      <c r="SLX154" s="205"/>
      <c r="SLY154" s="205"/>
      <c r="SLZ154" s="205"/>
      <c r="SMA154" s="205"/>
      <c r="SMB154" s="205"/>
      <c r="SMC154" s="205"/>
      <c r="SMD154" s="205"/>
      <c r="SME154" s="205"/>
      <c r="SMF154" s="205"/>
      <c r="SMG154" s="205"/>
      <c r="SMH154" s="205"/>
      <c r="SMI154" s="205"/>
      <c r="SMJ154" s="205"/>
      <c r="SMK154" s="205"/>
      <c r="SML154" s="205"/>
      <c r="SMM154" s="205"/>
      <c r="SMN154" s="205"/>
      <c r="SMO154" s="205"/>
      <c r="SMP154" s="205"/>
      <c r="SMQ154" s="205"/>
      <c r="SMR154" s="205"/>
      <c r="SMS154" s="205"/>
      <c r="SMT154" s="205"/>
      <c r="SMU154" s="205"/>
      <c r="SMV154" s="205"/>
      <c r="SMW154" s="205"/>
      <c r="SMX154" s="205"/>
      <c r="SMY154" s="205"/>
      <c r="SMZ154" s="205"/>
      <c r="SNA154" s="205"/>
      <c r="SNB154" s="205"/>
      <c r="SNC154" s="205"/>
      <c r="SND154" s="205"/>
      <c r="SNE154" s="205"/>
      <c r="SNF154" s="205"/>
      <c r="SNG154" s="205"/>
      <c r="SNH154" s="205"/>
      <c r="SNI154" s="205"/>
      <c r="SNJ154" s="205"/>
      <c r="SNK154" s="205"/>
      <c r="SNL154" s="205"/>
      <c r="SNM154" s="205"/>
      <c r="SNN154" s="205"/>
      <c r="SNO154" s="205"/>
      <c r="SNP154" s="205"/>
      <c r="SNQ154" s="205"/>
      <c r="SNR154" s="205"/>
      <c r="SNS154" s="205"/>
      <c r="SNT154" s="205"/>
      <c r="SNU154" s="205"/>
      <c r="SNV154" s="205"/>
      <c r="SNW154" s="205"/>
      <c r="SNX154" s="205"/>
      <c r="SNY154" s="205"/>
      <c r="SNZ154" s="205"/>
      <c r="SOA154" s="205"/>
      <c r="SOB154" s="205"/>
      <c r="SOC154" s="205"/>
      <c r="SOD154" s="205"/>
      <c r="SOE154" s="205"/>
      <c r="SOF154" s="205"/>
      <c r="SOG154" s="205"/>
      <c r="SOH154" s="205"/>
      <c r="SOI154" s="205"/>
      <c r="SOJ154" s="205"/>
      <c r="SOK154" s="205"/>
      <c r="SOL154" s="205"/>
      <c r="SOM154" s="205"/>
      <c r="SON154" s="205"/>
      <c r="SOO154" s="205"/>
      <c r="SOP154" s="205"/>
      <c r="SOQ154" s="205"/>
      <c r="SOR154" s="205"/>
      <c r="SOS154" s="205"/>
      <c r="SOT154" s="205"/>
      <c r="SOU154" s="205"/>
      <c r="SOV154" s="205"/>
      <c r="SOW154" s="205"/>
      <c r="SOX154" s="205"/>
      <c r="SOY154" s="205"/>
      <c r="SOZ154" s="205"/>
      <c r="SPA154" s="205"/>
      <c r="SPB154" s="205"/>
      <c r="SPC154" s="205"/>
      <c r="SPD154" s="205"/>
      <c r="SPE154" s="205"/>
      <c r="SPF154" s="205"/>
      <c r="SPG154" s="205"/>
      <c r="SPH154" s="205"/>
      <c r="SPI154" s="205"/>
      <c r="SPJ154" s="205"/>
      <c r="SPK154" s="205"/>
      <c r="SPL154" s="205"/>
      <c r="SPM154" s="205"/>
      <c r="SPN154" s="205"/>
      <c r="SPO154" s="205"/>
      <c r="SPP154" s="205"/>
      <c r="SPQ154" s="205"/>
      <c r="SPR154" s="205"/>
      <c r="SPS154" s="205"/>
      <c r="SPT154" s="205"/>
      <c r="SPU154" s="205"/>
      <c r="SPV154" s="205"/>
      <c r="SPW154" s="205"/>
      <c r="SPX154" s="205"/>
      <c r="SPY154" s="205"/>
      <c r="SPZ154" s="205"/>
      <c r="SQA154" s="205"/>
      <c r="SQB154" s="205"/>
      <c r="SQC154" s="205"/>
      <c r="SQD154" s="205"/>
      <c r="SQE154" s="205"/>
      <c r="SQF154" s="205"/>
      <c r="SQG154" s="205"/>
      <c r="SQH154" s="205"/>
      <c r="SQI154" s="205"/>
      <c r="SQJ154" s="205"/>
      <c r="SQK154" s="205"/>
      <c r="SQL154" s="205"/>
      <c r="SQM154" s="205"/>
      <c r="SQN154" s="205"/>
      <c r="SQO154" s="205"/>
      <c r="SQP154" s="205"/>
      <c r="SQQ154" s="205"/>
      <c r="SQR154" s="205"/>
      <c r="SQS154" s="205"/>
      <c r="SQT154" s="205"/>
      <c r="SQU154" s="205"/>
      <c r="SQV154" s="205"/>
      <c r="SQW154" s="205"/>
      <c r="SQX154" s="205"/>
      <c r="SQY154" s="205"/>
      <c r="SQZ154" s="205"/>
      <c r="SRA154" s="205"/>
      <c r="SRB154" s="205"/>
      <c r="SRC154" s="205"/>
      <c r="SRJ154" s="205"/>
      <c r="SRK154" s="205"/>
      <c r="SRL154" s="205"/>
      <c r="SRM154" s="205"/>
      <c r="SRN154" s="205"/>
      <c r="SRO154" s="205"/>
      <c r="SRP154" s="205"/>
      <c r="SRQ154" s="205"/>
      <c r="SRR154" s="205"/>
      <c r="SRS154" s="205"/>
      <c r="SRT154" s="205"/>
      <c r="SRU154" s="205"/>
      <c r="SRV154" s="205"/>
      <c r="SRW154" s="205"/>
      <c r="SRX154" s="205"/>
      <c r="SRY154" s="205"/>
      <c r="SRZ154" s="205"/>
      <c r="SSA154" s="205"/>
      <c r="SSB154" s="205"/>
      <c r="SSC154" s="205"/>
      <c r="SSD154" s="205"/>
      <c r="SSE154" s="205"/>
      <c r="SSF154" s="205"/>
      <c r="SSG154" s="205"/>
      <c r="SSH154" s="205"/>
      <c r="SSI154" s="205"/>
      <c r="SSJ154" s="205"/>
      <c r="SSK154" s="205"/>
      <c r="SSL154" s="205"/>
      <c r="SSM154" s="205"/>
      <c r="SSN154" s="205"/>
      <c r="SSO154" s="205"/>
      <c r="SSP154" s="205"/>
      <c r="SSQ154" s="205"/>
      <c r="SSR154" s="205"/>
      <c r="SSS154" s="205"/>
      <c r="SST154" s="205"/>
      <c r="SSU154" s="205"/>
      <c r="SSV154" s="205"/>
      <c r="SSW154" s="205"/>
      <c r="SSX154" s="205"/>
      <c r="SSY154" s="205"/>
      <c r="SSZ154" s="205"/>
      <c r="STA154" s="205"/>
      <c r="STB154" s="205"/>
      <c r="STC154" s="205"/>
      <c r="STD154" s="205"/>
      <c r="STE154" s="205"/>
      <c r="STF154" s="205"/>
      <c r="STG154" s="205"/>
      <c r="STH154" s="205"/>
      <c r="STI154" s="205"/>
      <c r="STJ154" s="205"/>
      <c r="STK154" s="205"/>
      <c r="STL154" s="205"/>
      <c r="STM154" s="205"/>
      <c r="STN154" s="205"/>
      <c r="STO154" s="205"/>
      <c r="STP154" s="205"/>
      <c r="STQ154" s="205"/>
      <c r="STR154" s="205"/>
      <c r="STS154" s="205"/>
      <c r="STT154" s="205"/>
      <c r="STU154" s="205"/>
      <c r="STV154" s="205"/>
      <c r="STW154" s="205"/>
      <c r="STX154" s="205"/>
      <c r="STY154" s="205"/>
      <c r="STZ154" s="205"/>
      <c r="SUA154" s="205"/>
      <c r="SUB154" s="205"/>
      <c r="SUC154" s="205"/>
      <c r="SUD154" s="205"/>
      <c r="SUE154" s="205"/>
      <c r="SUF154" s="205"/>
      <c r="SUG154" s="205"/>
      <c r="SUH154" s="205"/>
      <c r="SUI154" s="205"/>
      <c r="SUJ154" s="205"/>
      <c r="SUK154" s="205"/>
      <c r="SUL154" s="205"/>
      <c r="SUM154" s="205"/>
      <c r="SUN154" s="205"/>
      <c r="SUO154" s="205"/>
      <c r="SUP154" s="205"/>
      <c r="SUQ154" s="205"/>
      <c r="SUR154" s="205"/>
      <c r="SUS154" s="205"/>
      <c r="SUT154" s="205"/>
      <c r="SUU154" s="205"/>
      <c r="SUV154" s="205"/>
      <c r="SUW154" s="205"/>
      <c r="SUX154" s="205"/>
      <c r="SUY154" s="205"/>
      <c r="SUZ154" s="205"/>
      <c r="SVA154" s="205"/>
      <c r="SVB154" s="205"/>
      <c r="SVC154" s="205"/>
      <c r="SVD154" s="205"/>
      <c r="SVE154" s="205"/>
      <c r="SVF154" s="205"/>
      <c r="SVG154" s="205"/>
      <c r="SVH154" s="205"/>
      <c r="SVI154" s="205"/>
      <c r="SVJ154" s="205"/>
      <c r="SVK154" s="205"/>
      <c r="SVL154" s="205"/>
      <c r="SVM154" s="205"/>
      <c r="SVN154" s="205"/>
      <c r="SVO154" s="205"/>
      <c r="SVP154" s="205"/>
      <c r="SVQ154" s="205"/>
      <c r="SVR154" s="205"/>
      <c r="SVS154" s="205"/>
      <c r="SVT154" s="205"/>
      <c r="SVU154" s="205"/>
      <c r="SVV154" s="205"/>
      <c r="SVW154" s="205"/>
      <c r="SVX154" s="205"/>
      <c r="SVY154" s="205"/>
      <c r="SVZ154" s="205"/>
      <c r="SWA154" s="205"/>
      <c r="SWB154" s="205"/>
      <c r="SWC154" s="205"/>
      <c r="SWD154" s="205"/>
      <c r="SWE154" s="205"/>
      <c r="SWF154" s="205"/>
      <c r="SWG154" s="205"/>
      <c r="SWH154" s="205"/>
      <c r="SWI154" s="205"/>
      <c r="SWJ154" s="205"/>
      <c r="SWK154" s="205"/>
      <c r="SWL154" s="205"/>
      <c r="SWM154" s="205"/>
      <c r="SWN154" s="205"/>
      <c r="SWO154" s="205"/>
      <c r="SWP154" s="205"/>
      <c r="SWQ154" s="205"/>
      <c r="SWR154" s="205"/>
      <c r="SWS154" s="205"/>
      <c r="SWT154" s="205"/>
      <c r="SWU154" s="205"/>
      <c r="SWV154" s="205"/>
      <c r="SWW154" s="205"/>
      <c r="SWX154" s="205"/>
      <c r="SWY154" s="205"/>
      <c r="SWZ154" s="205"/>
      <c r="SXA154" s="205"/>
      <c r="SXB154" s="205"/>
      <c r="SXC154" s="205"/>
      <c r="SXD154" s="205"/>
      <c r="SXE154" s="205"/>
      <c r="SXF154" s="205"/>
      <c r="SXG154" s="205"/>
      <c r="SXH154" s="205"/>
      <c r="SXI154" s="205"/>
      <c r="SXJ154" s="205"/>
      <c r="SXK154" s="205"/>
      <c r="SXL154" s="205"/>
      <c r="SXM154" s="205"/>
      <c r="SXN154" s="205"/>
      <c r="SXO154" s="205"/>
      <c r="SXP154" s="205"/>
      <c r="SXQ154" s="205"/>
      <c r="SXR154" s="205"/>
      <c r="SXS154" s="205"/>
      <c r="SXT154" s="205"/>
      <c r="SXU154" s="205"/>
      <c r="SXV154" s="205"/>
      <c r="SXW154" s="205"/>
      <c r="SXX154" s="205"/>
      <c r="SXY154" s="205"/>
      <c r="SXZ154" s="205"/>
      <c r="SYA154" s="205"/>
      <c r="SYB154" s="205"/>
      <c r="SYC154" s="205"/>
      <c r="SYD154" s="205"/>
      <c r="SYE154" s="205"/>
      <c r="SYF154" s="205"/>
      <c r="SYG154" s="205"/>
      <c r="SYH154" s="205"/>
      <c r="SYI154" s="205"/>
      <c r="SYJ154" s="205"/>
      <c r="SYK154" s="205"/>
      <c r="SYL154" s="205"/>
      <c r="SYM154" s="205"/>
      <c r="SYN154" s="205"/>
      <c r="SYO154" s="205"/>
      <c r="SYP154" s="205"/>
      <c r="SYQ154" s="205"/>
      <c r="SYR154" s="205"/>
      <c r="SYS154" s="205"/>
      <c r="SYT154" s="205"/>
      <c r="SYU154" s="205"/>
      <c r="SYV154" s="205"/>
      <c r="SYW154" s="205"/>
      <c r="SYX154" s="205"/>
      <c r="SYY154" s="205"/>
      <c r="SYZ154" s="205"/>
      <c r="SZA154" s="205"/>
      <c r="SZB154" s="205"/>
      <c r="SZC154" s="205"/>
      <c r="SZD154" s="205"/>
      <c r="SZE154" s="205"/>
      <c r="SZF154" s="205"/>
      <c r="SZG154" s="205"/>
      <c r="SZH154" s="205"/>
      <c r="SZI154" s="205"/>
      <c r="SZJ154" s="205"/>
      <c r="SZK154" s="205"/>
      <c r="SZL154" s="205"/>
      <c r="SZM154" s="205"/>
      <c r="SZN154" s="205"/>
      <c r="SZO154" s="205"/>
      <c r="SZP154" s="205"/>
      <c r="SZQ154" s="205"/>
      <c r="SZR154" s="205"/>
      <c r="SZS154" s="205"/>
      <c r="SZT154" s="205"/>
      <c r="SZU154" s="205"/>
      <c r="SZV154" s="205"/>
      <c r="SZW154" s="205"/>
      <c r="SZX154" s="205"/>
      <c r="SZY154" s="205"/>
      <c r="SZZ154" s="205"/>
      <c r="TAA154" s="205"/>
      <c r="TAB154" s="205"/>
      <c r="TAC154" s="205"/>
      <c r="TAD154" s="205"/>
      <c r="TAE154" s="205"/>
      <c r="TAF154" s="205"/>
      <c r="TAG154" s="205"/>
      <c r="TAH154" s="205"/>
      <c r="TAI154" s="205"/>
      <c r="TAJ154" s="205"/>
      <c r="TAK154" s="205"/>
      <c r="TAL154" s="205"/>
      <c r="TAM154" s="205"/>
      <c r="TAN154" s="205"/>
      <c r="TAO154" s="205"/>
      <c r="TAP154" s="205"/>
      <c r="TAQ154" s="205"/>
      <c r="TAR154" s="205"/>
      <c r="TAS154" s="205"/>
      <c r="TAT154" s="205"/>
      <c r="TAU154" s="205"/>
      <c r="TAV154" s="205"/>
      <c r="TAW154" s="205"/>
      <c r="TAX154" s="205"/>
      <c r="TAY154" s="205"/>
      <c r="TBF154" s="205"/>
      <c r="TBG154" s="205"/>
      <c r="TBH154" s="205"/>
      <c r="TBI154" s="205"/>
      <c r="TBJ154" s="205"/>
      <c r="TBK154" s="205"/>
      <c r="TBL154" s="205"/>
      <c r="TBM154" s="205"/>
      <c r="TBN154" s="205"/>
      <c r="TBO154" s="205"/>
      <c r="TBP154" s="205"/>
      <c r="TBQ154" s="205"/>
      <c r="TBR154" s="205"/>
      <c r="TBS154" s="205"/>
      <c r="TBT154" s="205"/>
      <c r="TBU154" s="205"/>
      <c r="TBV154" s="205"/>
      <c r="TBW154" s="205"/>
      <c r="TBX154" s="205"/>
      <c r="TBY154" s="205"/>
      <c r="TBZ154" s="205"/>
      <c r="TCA154" s="205"/>
      <c r="TCB154" s="205"/>
      <c r="TCC154" s="205"/>
      <c r="TCD154" s="205"/>
      <c r="TCE154" s="205"/>
      <c r="TCF154" s="205"/>
      <c r="TCG154" s="205"/>
      <c r="TCH154" s="205"/>
      <c r="TCI154" s="205"/>
      <c r="TCJ154" s="205"/>
      <c r="TCK154" s="205"/>
      <c r="TCL154" s="205"/>
      <c r="TCM154" s="205"/>
      <c r="TCN154" s="205"/>
      <c r="TCO154" s="205"/>
      <c r="TCP154" s="205"/>
      <c r="TCQ154" s="205"/>
      <c r="TCR154" s="205"/>
      <c r="TCS154" s="205"/>
      <c r="TCT154" s="205"/>
      <c r="TCU154" s="205"/>
      <c r="TCV154" s="205"/>
      <c r="TCW154" s="205"/>
      <c r="TCX154" s="205"/>
      <c r="TCY154" s="205"/>
      <c r="TCZ154" s="205"/>
      <c r="TDA154" s="205"/>
      <c r="TDB154" s="205"/>
      <c r="TDC154" s="205"/>
      <c r="TDD154" s="205"/>
      <c r="TDE154" s="205"/>
      <c r="TDF154" s="205"/>
      <c r="TDG154" s="205"/>
      <c r="TDH154" s="205"/>
      <c r="TDI154" s="205"/>
      <c r="TDJ154" s="205"/>
      <c r="TDK154" s="205"/>
      <c r="TDL154" s="205"/>
      <c r="TDM154" s="205"/>
      <c r="TDN154" s="205"/>
      <c r="TDO154" s="205"/>
      <c r="TDP154" s="205"/>
      <c r="TDQ154" s="205"/>
      <c r="TDR154" s="205"/>
      <c r="TDS154" s="205"/>
      <c r="TDT154" s="205"/>
      <c r="TDU154" s="205"/>
      <c r="TDV154" s="205"/>
      <c r="TDW154" s="205"/>
      <c r="TDX154" s="205"/>
      <c r="TDY154" s="205"/>
      <c r="TDZ154" s="205"/>
      <c r="TEA154" s="205"/>
      <c r="TEB154" s="205"/>
      <c r="TEC154" s="205"/>
      <c r="TED154" s="205"/>
      <c r="TEE154" s="205"/>
      <c r="TEF154" s="205"/>
      <c r="TEG154" s="205"/>
      <c r="TEH154" s="205"/>
      <c r="TEI154" s="205"/>
      <c r="TEJ154" s="205"/>
      <c r="TEK154" s="205"/>
      <c r="TEL154" s="205"/>
      <c r="TEM154" s="205"/>
      <c r="TEN154" s="205"/>
      <c r="TEO154" s="205"/>
      <c r="TEP154" s="205"/>
      <c r="TEQ154" s="205"/>
      <c r="TER154" s="205"/>
      <c r="TES154" s="205"/>
      <c r="TET154" s="205"/>
      <c r="TEU154" s="205"/>
      <c r="TEV154" s="205"/>
      <c r="TEW154" s="205"/>
      <c r="TEX154" s="205"/>
      <c r="TEY154" s="205"/>
      <c r="TEZ154" s="205"/>
      <c r="TFA154" s="205"/>
      <c r="TFB154" s="205"/>
      <c r="TFC154" s="205"/>
      <c r="TFD154" s="205"/>
      <c r="TFE154" s="205"/>
      <c r="TFF154" s="205"/>
      <c r="TFG154" s="205"/>
      <c r="TFH154" s="205"/>
      <c r="TFI154" s="205"/>
      <c r="TFJ154" s="205"/>
      <c r="TFK154" s="205"/>
      <c r="TFL154" s="205"/>
      <c r="TFM154" s="205"/>
      <c r="TFN154" s="205"/>
      <c r="TFO154" s="205"/>
      <c r="TFP154" s="205"/>
      <c r="TFQ154" s="205"/>
      <c r="TFR154" s="205"/>
      <c r="TFS154" s="205"/>
      <c r="TFT154" s="205"/>
      <c r="TFU154" s="205"/>
      <c r="TFV154" s="205"/>
      <c r="TFW154" s="205"/>
      <c r="TFX154" s="205"/>
      <c r="TFY154" s="205"/>
      <c r="TFZ154" s="205"/>
      <c r="TGA154" s="205"/>
      <c r="TGB154" s="205"/>
      <c r="TGC154" s="205"/>
      <c r="TGD154" s="205"/>
      <c r="TGE154" s="205"/>
      <c r="TGF154" s="205"/>
      <c r="TGG154" s="205"/>
      <c r="TGH154" s="205"/>
      <c r="TGI154" s="205"/>
      <c r="TGJ154" s="205"/>
      <c r="TGK154" s="205"/>
      <c r="TGL154" s="205"/>
      <c r="TGM154" s="205"/>
      <c r="TGN154" s="205"/>
      <c r="TGO154" s="205"/>
      <c r="TGP154" s="205"/>
      <c r="TGQ154" s="205"/>
      <c r="TGR154" s="205"/>
      <c r="TGS154" s="205"/>
      <c r="TGT154" s="205"/>
      <c r="TGU154" s="205"/>
      <c r="TGV154" s="205"/>
      <c r="TGW154" s="205"/>
      <c r="TGX154" s="205"/>
      <c r="TGY154" s="205"/>
      <c r="TGZ154" s="205"/>
      <c r="THA154" s="205"/>
      <c r="THB154" s="205"/>
      <c r="THC154" s="205"/>
      <c r="THD154" s="205"/>
      <c r="THE154" s="205"/>
      <c r="THF154" s="205"/>
      <c r="THG154" s="205"/>
      <c r="THH154" s="205"/>
      <c r="THI154" s="205"/>
      <c r="THJ154" s="205"/>
      <c r="THK154" s="205"/>
      <c r="THL154" s="205"/>
      <c r="THM154" s="205"/>
      <c r="THN154" s="205"/>
      <c r="THO154" s="205"/>
      <c r="THP154" s="205"/>
      <c r="THQ154" s="205"/>
      <c r="THR154" s="205"/>
      <c r="THS154" s="205"/>
      <c r="THT154" s="205"/>
      <c r="THU154" s="205"/>
      <c r="THV154" s="205"/>
      <c r="THW154" s="205"/>
      <c r="THX154" s="205"/>
      <c r="THY154" s="205"/>
      <c r="THZ154" s="205"/>
      <c r="TIA154" s="205"/>
      <c r="TIB154" s="205"/>
      <c r="TIC154" s="205"/>
      <c r="TID154" s="205"/>
      <c r="TIE154" s="205"/>
      <c r="TIF154" s="205"/>
      <c r="TIG154" s="205"/>
      <c r="TIH154" s="205"/>
      <c r="TII154" s="205"/>
      <c r="TIJ154" s="205"/>
      <c r="TIK154" s="205"/>
      <c r="TIL154" s="205"/>
      <c r="TIM154" s="205"/>
      <c r="TIN154" s="205"/>
      <c r="TIO154" s="205"/>
      <c r="TIP154" s="205"/>
      <c r="TIQ154" s="205"/>
      <c r="TIR154" s="205"/>
      <c r="TIS154" s="205"/>
      <c r="TIT154" s="205"/>
      <c r="TIU154" s="205"/>
      <c r="TIV154" s="205"/>
      <c r="TIW154" s="205"/>
      <c r="TIX154" s="205"/>
      <c r="TIY154" s="205"/>
      <c r="TIZ154" s="205"/>
      <c r="TJA154" s="205"/>
      <c r="TJB154" s="205"/>
      <c r="TJC154" s="205"/>
      <c r="TJD154" s="205"/>
      <c r="TJE154" s="205"/>
      <c r="TJF154" s="205"/>
      <c r="TJG154" s="205"/>
      <c r="TJH154" s="205"/>
      <c r="TJI154" s="205"/>
      <c r="TJJ154" s="205"/>
      <c r="TJK154" s="205"/>
      <c r="TJL154" s="205"/>
      <c r="TJM154" s="205"/>
      <c r="TJN154" s="205"/>
      <c r="TJO154" s="205"/>
      <c r="TJP154" s="205"/>
      <c r="TJQ154" s="205"/>
      <c r="TJR154" s="205"/>
      <c r="TJS154" s="205"/>
      <c r="TJT154" s="205"/>
      <c r="TJU154" s="205"/>
      <c r="TJV154" s="205"/>
      <c r="TJW154" s="205"/>
      <c r="TJX154" s="205"/>
      <c r="TJY154" s="205"/>
      <c r="TJZ154" s="205"/>
      <c r="TKA154" s="205"/>
      <c r="TKB154" s="205"/>
      <c r="TKC154" s="205"/>
      <c r="TKD154" s="205"/>
      <c r="TKE154" s="205"/>
      <c r="TKF154" s="205"/>
      <c r="TKG154" s="205"/>
      <c r="TKH154" s="205"/>
      <c r="TKI154" s="205"/>
      <c r="TKJ154" s="205"/>
      <c r="TKK154" s="205"/>
      <c r="TKL154" s="205"/>
      <c r="TKM154" s="205"/>
      <c r="TKN154" s="205"/>
      <c r="TKO154" s="205"/>
      <c r="TKP154" s="205"/>
      <c r="TKQ154" s="205"/>
      <c r="TKR154" s="205"/>
      <c r="TKS154" s="205"/>
      <c r="TKT154" s="205"/>
      <c r="TKU154" s="205"/>
      <c r="TLB154" s="205"/>
      <c r="TLC154" s="205"/>
      <c r="TLD154" s="205"/>
      <c r="TLE154" s="205"/>
      <c r="TLF154" s="205"/>
      <c r="TLG154" s="205"/>
      <c r="TLH154" s="205"/>
      <c r="TLI154" s="205"/>
      <c r="TLJ154" s="205"/>
      <c r="TLK154" s="205"/>
      <c r="TLL154" s="205"/>
      <c r="TLM154" s="205"/>
      <c r="TLN154" s="205"/>
      <c r="TLO154" s="205"/>
      <c r="TLP154" s="205"/>
      <c r="TLQ154" s="205"/>
      <c r="TLR154" s="205"/>
      <c r="TLS154" s="205"/>
      <c r="TLT154" s="205"/>
      <c r="TLU154" s="205"/>
      <c r="TLV154" s="205"/>
      <c r="TLW154" s="205"/>
      <c r="TLX154" s="205"/>
      <c r="TLY154" s="205"/>
      <c r="TLZ154" s="205"/>
      <c r="TMA154" s="205"/>
      <c r="TMB154" s="205"/>
      <c r="TMC154" s="205"/>
      <c r="TMD154" s="205"/>
      <c r="TME154" s="205"/>
      <c r="TMF154" s="205"/>
      <c r="TMG154" s="205"/>
      <c r="TMH154" s="205"/>
      <c r="TMI154" s="205"/>
      <c r="TMJ154" s="205"/>
      <c r="TMK154" s="205"/>
      <c r="TML154" s="205"/>
      <c r="TMM154" s="205"/>
      <c r="TMN154" s="205"/>
      <c r="TMO154" s="205"/>
      <c r="TMP154" s="205"/>
      <c r="TMQ154" s="205"/>
      <c r="TMR154" s="205"/>
      <c r="TMS154" s="205"/>
      <c r="TMT154" s="205"/>
      <c r="TMU154" s="205"/>
      <c r="TMV154" s="205"/>
      <c r="TMW154" s="205"/>
      <c r="TMX154" s="205"/>
      <c r="TMY154" s="205"/>
      <c r="TMZ154" s="205"/>
      <c r="TNA154" s="205"/>
      <c r="TNB154" s="205"/>
      <c r="TNC154" s="205"/>
      <c r="TND154" s="205"/>
      <c r="TNE154" s="205"/>
      <c r="TNF154" s="205"/>
      <c r="TNG154" s="205"/>
      <c r="TNH154" s="205"/>
      <c r="TNI154" s="205"/>
      <c r="TNJ154" s="205"/>
      <c r="TNK154" s="205"/>
      <c r="TNL154" s="205"/>
      <c r="TNM154" s="205"/>
      <c r="TNN154" s="205"/>
      <c r="TNO154" s="205"/>
      <c r="TNP154" s="205"/>
      <c r="TNQ154" s="205"/>
      <c r="TNR154" s="205"/>
      <c r="TNS154" s="205"/>
      <c r="TNT154" s="205"/>
      <c r="TNU154" s="205"/>
      <c r="TNV154" s="205"/>
      <c r="TNW154" s="205"/>
      <c r="TNX154" s="205"/>
      <c r="TNY154" s="205"/>
      <c r="TNZ154" s="205"/>
      <c r="TOA154" s="205"/>
      <c r="TOB154" s="205"/>
      <c r="TOC154" s="205"/>
      <c r="TOD154" s="205"/>
      <c r="TOE154" s="205"/>
      <c r="TOF154" s="205"/>
      <c r="TOG154" s="205"/>
      <c r="TOH154" s="205"/>
      <c r="TOI154" s="205"/>
      <c r="TOJ154" s="205"/>
      <c r="TOK154" s="205"/>
      <c r="TOL154" s="205"/>
      <c r="TOM154" s="205"/>
      <c r="TON154" s="205"/>
      <c r="TOO154" s="205"/>
      <c r="TOP154" s="205"/>
      <c r="TOQ154" s="205"/>
      <c r="TOR154" s="205"/>
      <c r="TOS154" s="205"/>
      <c r="TOT154" s="205"/>
      <c r="TOU154" s="205"/>
      <c r="TOV154" s="205"/>
      <c r="TOW154" s="205"/>
      <c r="TOX154" s="205"/>
      <c r="TOY154" s="205"/>
      <c r="TOZ154" s="205"/>
      <c r="TPA154" s="205"/>
      <c r="TPB154" s="205"/>
      <c r="TPC154" s="205"/>
      <c r="TPD154" s="205"/>
      <c r="TPE154" s="205"/>
      <c r="TPF154" s="205"/>
      <c r="TPG154" s="205"/>
      <c r="TPH154" s="205"/>
      <c r="TPI154" s="205"/>
      <c r="TPJ154" s="205"/>
      <c r="TPK154" s="205"/>
      <c r="TPL154" s="205"/>
      <c r="TPM154" s="205"/>
      <c r="TPN154" s="205"/>
      <c r="TPO154" s="205"/>
      <c r="TPP154" s="205"/>
      <c r="TPQ154" s="205"/>
      <c r="TPR154" s="205"/>
      <c r="TPS154" s="205"/>
      <c r="TPT154" s="205"/>
      <c r="TPU154" s="205"/>
      <c r="TPV154" s="205"/>
      <c r="TPW154" s="205"/>
      <c r="TPX154" s="205"/>
      <c r="TPY154" s="205"/>
      <c r="TPZ154" s="205"/>
      <c r="TQA154" s="205"/>
      <c r="TQB154" s="205"/>
      <c r="TQC154" s="205"/>
      <c r="TQD154" s="205"/>
      <c r="TQE154" s="205"/>
      <c r="TQF154" s="205"/>
      <c r="TQG154" s="205"/>
      <c r="TQH154" s="205"/>
      <c r="TQI154" s="205"/>
      <c r="TQJ154" s="205"/>
      <c r="TQK154" s="205"/>
      <c r="TQL154" s="205"/>
      <c r="TQM154" s="205"/>
      <c r="TQN154" s="205"/>
      <c r="TQO154" s="205"/>
      <c r="TQP154" s="205"/>
      <c r="TQQ154" s="205"/>
      <c r="TQR154" s="205"/>
      <c r="TQS154" s="205"/>
      <c r="TQT154" s="205"/>
      <c r="TQU154" s="205"/>
      <c r="TQV154" s="205"/>
      <c r="TQW154" s="205"/>
      <c r="TQX154" s="205"/>
      <c r="TQY154" s="205"/>
      <c r="TQZ154" s="205"/>
      <c r="TRA154" s="205"/>
      <c r="TRB154" s="205"/>
      <c r="TRC154" s="205"/>
      <c r="TRD154" s="205"/>
      <c r="TRE154" s="205"/>
      <c r="TRF154" s="205"/>
      <c r="TRG154" s="205"/>
      <c r="TRH154" s="205"/>
      <c r="TRI154" s="205"/>
      <c r="TRJ154" s="205"/>
      <c r="TRK154" s="205"/>
      <c r="TRL154" s="205"/>
      <c r="TRM154" s="205"/>
      <c r="TRN154" s="205"/>
      <c r="TRO154" s="205"/>
      <c r="TRP154" s="205"/>
      <c r="TRQ154" s="205"/>
      <c r="TRR154" s="205"/>
      <c r="TRS154" s="205"/>
      <c r="TRT154" s="205"/>
      <c r="TRU154" s="205"/>
      <c r="TRV154" s="205"/>
      <c r="TRW154" s="205"/>
      <c r="TRX154" s="205"/>
      <c r="TRY154" s="205"/>
      <c r="TRZ154" s="205"/>
      <c r="TSA154" s="205"/>
      <c r="TSB154" s="205"/>
      <c r="TSC154" s="205"/>
      <c r="TSD154" s="205"/>
      <c r="TSE154" s="205"/>
      <c r="TSF154" s="205"/>
      <c r="TSG154" s="205"/>
      <c r="TSH154" s="205"/>
      <c r="TSI154" s="205"/>
      <c r="TSJ154" s="205"/>
      <c r="TSK154" s="205"/>
      <c r="TSL154" s="205"/>
      <c r="TSM154" s="205"/>
      <c r="TSN154" s="205"/>
      <c r="TSO154" s="205"/>
      <c r="TSP154" s="205"/>
      <c r="TSQ154" s="205"/>
      <c r="TSR154" s="205"/>
      <c r="TSS154" s="205"/>
      <c r="TST154" s="205"/>
      <c r="TSU154" s="205"/>
      <c r="TSV154" s="205"/>
      <c r="TSW154" s="205"/>
      <c r="TSX154" s="205"/>
      <c r="TSY154" s="205"/>
      <c r="TSZ154" s="205"/>
      <c r="TTA154" s="205"/>
      <c r="TTB154" s="205"/>
      <c r="TTC154" s="205"/>
      <c r="TTD154" s="205"/>
      <c r="TTE154" s="205"/>
      <c r="TTF154" s="205"/>
      <c r="TTG154" s="205"/>
      <c r="TTH154" s="205"/>
      <c r="TTI154" s="205"/>
      <c r="TTJ154" s="205"/>
      <c r="TTK154" s="205"/>
      <c r="TTL154" s="205"/>
      <c r="TTM154" s="205"/>
      <c r="TTN154" s="205"/>
      <c r="TTO154" s="205"/>
      <c r="TTP154" s="205"/>
      <c r="TTQ154" s="205"/>
      <c r="TTR154" s="205"/>
      <c r="TTS154" s="205"/>
      <c r="TTT154" s="205"/>
      <c r="TTU154" s="205"/>
      <c r="TTV154" s="205"/>
      <c r="TTW154" s="205"/>
      <c r="TTX154" s="205"/>
      <c r="TTY154" s="205"/>
      <c r="TTZ154" s="205"/>
      <c r="TUA154" s="205"/>
      <c r="TUB154" s="205"/>
      <c r="TUC154" s="205"/>
      <c r="TUD154" s="205"/>
      <c r="TUE154" s="205"/>
      <c r="TUF154" s="205"/>
      <c r="TUG154" s="205"/>
      <c r="TUH154" s="205"/>
      <c r="TUI154" s="205"/>
      <c r="TUJ154" s="205"/>
      <c r="TUK154" s="205"/>
      <c r="TUL154" s="205"/>
      <c r="TUM154" s="205"/>
      <c r="TUN154" s="205"/>
      <c r="TUO154" s="205"/>
      <c r="TUP154" s="205"/>
      <c r="TUQ154" s="205"/>
      <c r="TUX154" s="205"/>
      <c r="TUY154" s="205"/>
      <c r="TUZ154" s="205"/>
      <c r="TVA154" s="205"/>
      <c r="TVB154" s="205"/>
      <c r="TVC154" s="205"/>
      <c r="TVD154" s="205"/>
      <c r="TVE154" s="205"/>
      <c r="TVF154" s="205"/>
      <c r="TVG154" s="205"/>
      <c r="TVH154" s="205"/>
      <c r="TVI154" s="205"/>
      <c r="TVJ154" s="205"/>
      <c r="TVK154" s="205"/>
      <c r="TVL154" s="205"/>
      <c r="TVM154" s="205"/>
      <c r="TVN154" s="205"/>
      <c r="TVO154" s="205"/>
      <c r="TVP154" s="205"/>
      <c r="TVQ154" s="205"/>
      <c r="TVR154" s="205"/>
      <c r="TVS154" s="205"/>
      <c r="TVT154" s="205"/>
      <c r="TVU154" s="205"/>
      <c r="TVV154" s="205"/>
      <c r="TVW154" s="205"/>
      <c r="TVX154" s="205"/>
      <c r="TVY154" s="205"/>
      <c r="TVZ154" s="205"/>
      <c r="TWA154" s="205"/>
      <c r="TWB154" s="205"/>
      <c r="TWC154" s="205"/>
      <c r="TWD154" s="205"/>
      <c r="TWE154" s="205"/>
      <c r="TWF154" s="205"/>
      <c r="TWG154" s="205"/>
      <c r="TWH154" s="205"/>
      <c r="TWI154" s="205"/>
      <c r="TWJ154" s="205"/>
      <c r="TWK154" s="205"/>
      <c r="TWL154" s="205"/>
      <c r="TWM154" s="205"/>
      <c r="TWN154" s="205"/>
      <c r="TWO154" s="205"/>
      <c r="TWP154" s="205"/>
      <c r="TWQ154" s="205"/>
      <c r="TWR154" s="205"/>
      <c r="TWS154" s="205"/>
      <c r="TWT154" s="205"/>
      <c r="TWU154" s="205"/>
      <c r="TWV154" s="205"/>
      <c r="TWW154" s="205"/>
      <c r="TWX154" s="205"/>
      <c r="TWY154" s="205"/>
      <c r="TWZ154" s="205"/>
      <c r="TXA154" s="205"/>
      <c r="TXB154" s="205"/>
      <c r="TXC154" s="205"/>
      <c r="TXD154" s="205"/>
      <c r="TXE154" s="205"/>
      <c r="TXF154" s="205"/>
      <c r="TXG154" s="205"/>
      <c r="TXH154" s="205"/>
      <c r="TXI154" s="205"/>
      <c r="TXJ154" s="205"/>
      <c r="TXK154" s="205"/>
      <c r="TXL154" s="205"/>
      <c r="TXM154" s="205"/>
      <c r="TXN154" s="205"/>
      <c r="TXO154" s="205"/>
      <c r="TXP154" s="205"/>
      <c r="TXQ154" s="205"/>
      <c r="TXR154" s="205"/>
      <c r="TXS154" s="205"/>
      <c r="TXT154" s="205"/>
      <c r="TXU154" s="205"/>
      <c r="TXV154" s="205"/>
      <c r="TXW154" s="205"/>
      <c r="TXX154" s="205"/>
      <c r="TXY154" s="205"/>
      <c r="TXZ154" s="205"/>
      <c r="TYA154" s="205"/>
      <c r="TYB154" s="205"/>
      <c r="TYC154" s="205"/>
      <c r="TYD154" s="205"/>
      <c r="TYE154" s="205"/>
      <c r="TYF154" s="205"/>
      <c r="TYG154" s="205"/>
      <c r="TYH154" s="205"/>
      <c r="TYI154" s="205"/>
      <c r="TYJ154" s="205"/>
      <c r="TYK154" s="205"/>
      <c r="TYL154" s="205"/>
      <c r="TYM154" s="205"/>
      <c r="TYN154" s="205"/>
      <c r="TYO154" s="205"/>
      <c r="TYP154" s="205"/>
      <c r="TYQ154" s="205"/>
      <c r="TYR154" s="205"/>
      <c r="TYS154" s="205"/>
      <c r="TYT154" s="205"/>
      <c r="TYU154" s="205"/>
      <c r="TYV154" s="205"/>
      <c r="TYW154" s="205"/>
      <c r="TYX154" s="205"/>
      <c r="TYY154" s="205"/>
      <c r="TYZ154" s="205"/>
      <c r="TZA154" s="205"/>
      <c r="TZB154" s="205"/>
      <c r="TZC154" s="205"/>
      <c r="TZD154" s="205"/>
      <c r="TZE154" s="205"/>
      <c r="TZF154" s="205"/>
      <c r="TZG154" s="205"/>
      <c r="TZH154" s="205"/>
      <c r="TZI154" s="205"/>
      <c r="TZJ154" s="205"/>
      <c r="TZK154" s="205"/>
      <c r="TZL154" s="205"/>
      <c r="TZM154" s="205"/>
      <c r="TZN154" s="205"/>
      <c r="TZO154" s="205"/>
      <c r="TZP154" s="205"/>
      <c r="TZQ154" s="205"/>
      <c r="TZR154" s="205"/>
      <c r="TZS154" s="205"/>
      <c r="TZT154" s="205"/>
      <c r="TZU154" s="205"/>
      <c r="TZV154" s="205"/>
      <c r="TZW154" s="205"/>
      <c r="TZX154" s="205"/>
      <c r="TZY154" s="205"/>
      <c r="TZZ154" s="205"/>
      <c r="UAA154" s="205"/>
      <c r="UAB154" s="205"/>
      <c r="UAC154" s="205"/>
      <c r="UAD154" s="205"/>
      <c r="UAE154" s="205"/>
      <c r="UAF154" s="205"/>
      <c r="UAG154" s="205"/>
      <c r="UAH154" s="205"/>
      <c r="UAI154" s="205"/>
      <c r="UAJ154" s="205"/>
      <c r="UAK154" s="205"/>
      <c r="UAL154" s="205"/>
      <c r="UAM154" s="205"/>
      <c r="UAN154" s="205"/>
      <c r="UAO154" s="205"/>
      <c r="UAP154" s="205"/>
      <c r="UAQ154" s="205"/>
      <c r="UAR154" s="205"/>
      <c r="UAS154" s="205"/>
      <c r="UAT154" s="205"/>
      <c r="UAU154" s="205"/>
      <c r="UAV154" s="205"/>
      <c r="UAW154" s="205"/>
      <c r="UAX154" s="205"/>
      <c r="UAY154" s="205"/>
      <c r="UAZ154" s="205"/>
      <c r="UBA154" s="205"/>
      <c r="UBB154" s="205"/>
      <c r="UBC154" s="205"/>
      <c r="UBD154" s="205"/>
      <c r="UBE154" s="205"/>
      <c r="UBF154" s="205"/>
      <c r="UBG154" s="205"/>
      <c r="UBH154" s="205"/>
      <c r="UBI154" s="205"/>
      <c r="UBJ154" s="205"/>
      <c r="UBK154" s="205"/>
      <c r="UBL154" s="205"/>
      <c r="UBM154" s="205"/>
      <c r="UBN154" s="205"/>
      <c r="UBO154" s="205"/>
      <c r="UBP154" s="205"/>
      <c r="UBQ154" s="205"/>
      <c r="UBR154" s="205"/>
      <c r="UBS154" s="205"/>
      <c r="UBT154" s="205"/>
      <c r="UBU154" s="205"/>
      <c r="UBV154" s="205"/>
      <c r="UBW154" s="205"/>
      <c r="UBX154" s="205"/>
      <c r="UBY154" s="205"/>
      <c r="UBZ154" s="205"/>
      <c r="UCA154" s="205"/>
      <c r="UCB154" s="205"/>
      <c r="UCC154" s="205"/>
      <c r="UCD154" s="205"/>
      <c r="UCE154" s="205"/>
      <c r="UCF154" s="205"/>
      <c r="UCG154" s="205"/>
      <c r="UCH154" s="205"/>
      <c r="UCI154" s="205"/>
      <c r="UCJ154" s="205"/>
      <c r="UCK154" s="205"/>
      <c r="UCL154" s="205"/>
      <c r="UCM154" s="205"/>
      <c r="UCN154" s="205"/>
      <c r="UCO154" s="205"/>
      <c r="UCP154" s="205"/>
      <c r="UCQ154" s="205"/>
      <c r="UCR154" s="205"/>
      <c r="UCS154" s="205"/>
      <c r="UCT154" s="205"/>
      <c r="UCU154" s="205"/>
      <c r="UCV154" s="205"/>
      <c r="UCW154" s="205"/>
      <c r="UCX154" s="205"/>
      <c r="UCY154" s="205"/>
      <c r="UCZ154" s="205"/>
      <c r="UDA154" s="205"/>
      <c r="UDB154" s="205"/>
      <c r="UDC154" s="205"/>
      <c r="UDD154" s="205"/>
      <c r="UDE154" s="205"/>
      <c r="UDF154" s="205"/>
      <c r="UDG154" s="205"/>
      <c r="UDH154" s="205"/>
      <c r="UDI154" s="205"/>
      <c r="UDJ154" s="205"/>
      <c r="UDK154" s="205"/>
      <c r="UDL154" s="205"/>
      <c r="UDM154" s="205"/>
      <c r="UDN154" s="205"/>
      <c r="UDO154" s="205"/>
      <c r="UDP154" s="205"/>
      <c r="UDQ154" s="205"/>
      <c r="UDR154" s="205"/>
      <c r="UDS154" s="205"/>
      <c r="UDT154" s="205"/>
      <c r="UDU154" s="205"/>
      <c r="UDV154" s="205"/>
      <c r="UDW154" s="205"/>
      <c r="UDX154" s="205"/>
      <c r="UDY154" s="205"/>
      <c r="UDZ154" s="205"/>
      <c r="UEA154" s="205"/>
      <c r="UEB154" s="205"/>
      <c r="UEC154" s="205"/>
      <c r="UED154" s="205"/>
      <c r="UEE154" s="205"/>
      <c r="UEF154" s="205"/>
      <c r="UEG154" s="205"/>
      <c r="UEH154" s="205"/>
      <c r="UEI154" s="205"/>
      <c r="UEJ154" s="205"/>
      <c r="UEK154" s="205"/>
      <c r="UEL154" s="205"/>
      <c r="UEM154" s="205"/>
      <c r="UET154" s="205"/>
      <c r="UEU154" s="205"/>
      <c r="UEV154" s="205"/>
      <c r="UEW154" s="205"/>
      <c r="UEX154" s="205"/>
      <c r="UEY154" s="205"/>
      <c r="UEZ154" s="205"/>
      <c r="UFA154" s="205"/>
      <c r="UFB154" s="205"/>
      <c r="UFC154" s="205"/>
      <c r="UFD154" s="205"/>
      <c r="UFE154" s="205"/>
      <c r="UFF154" s="205"/>
      <c r="UFG154" s="205"/>
      <c r="UFH154" s="205"/>
      <c r="UFI154" s="205"/>
      <c r="UFJ154" s="205"/>
      <c r="UFK154" s="205"/>
      <c r="UFL154" s="205"/>
      <c r="UFM154" s="205"/>
      <c r="UFN154" s="205"/>
      <c r="UFO154" s="205"/>
      <c r="UFP154" s="205"/>
      <c r="UFQ154" s="205"/>
      <c r="UFR154" s="205"/>
      <c r="UFS154" s="205"/>
      <c r="UFT154" s="205"/>
      <c r="UFU154" s="205"/>
      <c r="UFV154" s="205"/>
      <c r="UFW154" s="205"/>
      <c r="UFX154" s="205"/>
      <c r="UFY154" s="205"/>
      <c r="UFZ154" s="205"/>
      <c r="UGA154" s="205"/>
      <c r="UGB154" s="205"/>
      <c r="UGC154" s="205"/>
      <c r="UGD154" s="205"/>
      <c r="UGE154" s="205"/>
      <c r="UGF154" s="205"/>
      <c r="UGG154" s="205"/>
      <c r="UGH154" s="205"/>
      <c r="UGI154" s="205"/>
      <c r="UGJ154" s="205"/>
      <c r="UGK154" s="205"/>
      <c r="UGL154" s="205"/>
      <c r="UGM154" s="205"/>
      <c r="UGN154" s="205"/>
      <c r="UGO154" s="205"/>
      <c r="UGP154" s="205"/>
      <c r="UGQ154" s="205"/>
      <c r="UGR154" s="205"/>
      <c r="UGS154" s="205"/>
      <c r="UGT154" s="205"/>
      <c r="UGU154" s="205"/>
      <c r="UGV154" s="205"/>
      <c r="UGW154" s="205"/>
      <c r="UGX154" s="205"/>
      <c r="UGY154" s="205"/>
      <c r="UGZ154" s="205"/>
      <c r="UHA154" s="205"/>
      <c r="UHB154" s="205"/>
      <c r="UHC154" s="205"/>
      <c r="UHD154" s="205"/>
      <c r="UHE154" s="205"/>
      <c r="UHF154" s="205"/>
      <c r="UHG154" s="205"/>
      <c r="UHH154" s="205"/>
      <c r="UHI154" s="205"/>
      <c r="UHJ154" s="205"/>
      <c r="UHK154" s="205"/>
      <c r="UHL154" s="205"/>
      <c r="UHM154" s="205"/>
      <c r="UHN154" s="205"/>
      <c r="UHO154" s="205"/>
      <c r="UHP154" s="205"/>
      <c r="UHQ154" s="205"/>
      <c r="UHR154" s="205"/>
      <c r="UHS154" s="205"/>
      <c r="UHT154" s="205"/>
      <c r="UHU154" s="205"/>
      <c r="UHV154" s="205"/>
      <c r="UHW154" s="205"/>
      <c r="UHX154" s="205"/>
      <c r="UHY154" s="205"/>
      <c r="UHZ154" s="205"/>
      <c r="UIA154" s="205"/>
      <c r="UIB154" s="205"/>
      <c r="UIC154" s="205"/>
      <c r="UID154" s="205"/>
      <c r="UIE154" s="205"/>
      <c r="UIF154" s="205"/>
      <c r="UIG154" s="205"/>
      <c r="UIH154" s="205"/>
      <c r="UII154" s="205"/>
      <c r="UIJ154" s="205"/>
      <c r="UIK154" s="205"/>
      <c r="UIL154" s="205"/>
      <c r="UIM154" s="205"/>
      <c r="UIN154" s="205"/>
      <c r="UIO154" s="205"/>
      <c r="UIP154" s="205"/>
      <c r="UIQ154" s="205"/>
      <c r="UIR154" s="205"/>
      <c r="UIS154" s="205"/>
      <c r="UIT154" s="205"/>
      <c r="UIU154" s="205"/>
      <c r="UIV154" s="205"/>
      <c r="UIW154" s="205"/>
      <c r="UIX154" s="205"/>
      <c r="UIY154" s="205"/>
      <c r="UIZ154" s="205"/>
      <c r="UJA154" s="205"/>
      <c r="UJB154" s="205"/>
      <c r="UJC154" s="205"/>
      <c r="UJD154" s="205"/>
      <c r="UJE154" s="205"/>
      <c r="UJF154" s="205"/>
      <c r="UJG154" s="205"/>
      <c r="UJH154" s="205"/>
      <c r="UJI154" s="205"/>
      <c r="UJJ154" s="205"/>
      <c r="UJK154" s="205"/>
      <c r="UJL154" s="205"/>
      <c r="UJM154" s="205"/>
      <c r="UJN154" s="205"/>
      <c r="UJO154" s="205"/>
      <c r="UJP154" s="205"/>
      <c r="UJQ154" s="205"/>
      <c r="UJR154" s="205"/>
      <c r="UJS154" s="205"/>
      <c r="UJT154" s="205"/>
      <c r="UJU154" s="205"/>
      <c r="UJV154" s="205"/>
      <c r="UJW154" s="205"/>
      <c r="UJX154" s="205"/>
      <c r="UJY154" s="205"/>
      <c r="UJZ154" s="205"/>
      <c r="UKA154" s="205"/>
      <c r="UKB154" s="205"/>
      <c r="UKC154" s="205"/>
      <c r="UKD154" s="205"/>
      <c r="UKE154" s="205"/>
      <c r="UKF154" s="205"/>
      <c r="UKG154" s="205"/>
      <c r="UKH154" s="205"/>
      <c r="UKI154" s="205"/>
      <c r="UKJ154" s="205"/>
      <c r="UKK154" s="205"/>
      <c r="UKL154" s="205"/>
      <c r="UKM154" s="205"/>
      <c r="UKN154" s="205"/>
      <c r="UKO154" s="205"/>
      <c r="UKP154" s="205"/>
      <c r="UKQ154" s="205"/>
      <c r="UKR154" s="205"/>
      <c r="UKS154" s="205"/>
      <c r="UKT154" s="205"/>
      <c r="UKU154" s="205"/>
      <c r="UKV154" s="205"/>
      <c r="UKW154" s="205"/>
      <c r="UKX154" s="205"/>
      <c r="UKY154" s="205"/>
      <c r="UKZ154" s="205"/>
      <c r="ULA154" s="205"/>
      <c r="ULB154" s="205"/>
      <c r="ULC154" s="205"/>
      <c r="ULD154" s="205"/>
      <c r="ULE154" s="205"/>
      <c r="ULF154" s="205"/>
      <c r="ULG154" s="205"/>
      <c r="ULH154" s="205"/>
      <c r="ULI154" s="205"/>
      <c r="ULJ154" s="205"/>
      <c r="ULK154" s="205"/>
      <c r="ULL154" s="205"/>
      <c r="ULM154" s="205"/>
      <c r="ULN154" s="205"/>
      <c r="ULO154" s="205"/>
      <c r="ULP154" s="205"/>
      <c r="ULQ154" s="205"/>
      <c r="ULR154" s="205"/>
      <c r="ULS154" s="205"/>
      <c r="ULT154" s="205"/>
      <c r="ULU154" s="205"/>
      <c r="ULV154" s="205"/>
      <c r="ULW154" s="205"/>
      <c r="ULX154" s="205"/>
      <c r="ULY154" s="205"/>
      <c r="ULZ154" s="205"/>
      <c r="UMA154" s="205"/>
      <c r="UMB154" s="205"/>
      <c r="UMC154" s="205"/>
      <c r="UMD154" s="205"/>
      <c r="UME154" s="205"/>
      <c r="UMF154" s="205"/>
      <c r="UMG154" s="205"/>
      <c r="UMH154" s="205"/>
      <c r="UMI154" s="205"/>
      <c r="UMJ154" s="205"/>
      <c r="UMK154" s="205"/>
      <c r="UML154" s="205"/>
      <c r="UMM154" s="205"/>
      <c r="UMN154" s="205"/>
      <c r="UMO154" s="205"/>
      <c r="UMP154" s="205"/>
      <c r="UMQ154" s="205"/>
      <c r="UMR154" s="205"/>
      <c r="UMS154" s="205"/>
      <c r="UMT154" s="205"/>
      <c r="UMU154" s="205"/>
      <c r="UMV154" s="205"/>
      <c r="UMW154" s="205"/>
      <c r="UMX154" s="205"/>
      <c r="UMY154" s="205"/>
      <c r="UMZ154" s="205"/>
      <c r="UNA154" s="205"/>
      <c r="UNB154" s="205"/>
      <c r="UNC154" s="205"/>
      <c r="UND154" s="205"/>
      <c r="UNE154" s="205"/>
      <c r="UNF154" s="205"/>
      <c r="UNG154" s="205"/>
      <c r="UNH154" s="205"/>
      <c r="UNI154" s="205"/>
      <c r="UNJ154" s="205"/>
      <c r="UNK154" s="205"/>
      <c r="UNL154" s="205"/>
      <c r="UNM154" s="205"/>
      <c r="UNN154" s="205"/>
      <c r="UNO154" s="205"/>
      <c r="UNP154" s="205"/>
      <c r="UNQ154" s="205"/>
      <c r="UNR154" s="205"/>
      <c r="UNS154" s="205"/>
      <c r="UNT154" s="205"/>
      <c r="UNU154" s="205"/>
      <c r="UNV154" s="205"/>
      <c r="UNW154" s="205"/>
      <c r="UNX154" s="205"/>
      <c r="UNY154" s="205"/>
      <c r="UNZ154" s="205"/>
      <c r="UOA154" s="205"/>
      <c r="UOB154" s="205"/>
      <c r="UOC154" s="205"/>
      <c r="UOD154" s="205"/>
      <c r="UOE154" s="205"/>
      <c r="UOF154" s="205"/>
      <c r="UOG154" s="205"/>
      <c r="UOH154" s="205"/>
      <c r="UOI154" s="205"/>
      <c r="UOP154" s="205"/>
      <c r="UOQ154" s="205"/>
      <c r="UOR154" s="205"/>
      <c r="UOS154" s="205"/>
      <c r="UOT154" s="205"/>
      <c r="UOU154" s="205"/>
      <c r="UOV154" s="205"/>
      <c r="UOW154" s="205"/>
      <c r="UOX154" s="205"/>
      <c r="UOY154" s="205"/>
      <c r="UOZ154" s="205"/>
      <c r="UPA154" s="205"/>
      <c r="UPB154" s="205"/>
      <c r="UPC154" s="205"/>
      <c r="UPD154" s="205"/>
      <c r="UPE154" s="205"/>
      <c r="UPF154" s="205"/>
      <c r="UPG154" s="205"/>
      <c r="UPH154" s="205"/>
      <c r="UPI154" s="205"/>
      <c r="UPJ154" s="205"/>
      <c r="UPK154" s="205"/>
      <c r="UPL154" s="205"/>
      <c r="UPM154" s="205"/>
      <c r="UPN154" s="205"/>
      <c r="UPO154" s="205"/>
      <c r="UPP154" s="205"/>
      <c r="UPQ154" s="205"/>
      <c r="UPR154" s="205"/>
      <c r="UPS154" s="205"/>
      <c r="UPT154" s="205"/>
      <c r="UPU154" s="205"/>
      <c r="UPV154" s="205"/>
      <c r="UPW154" s="205"/>
      <c r="UPX154" s="205"/>
      <c r="UPY154" s="205"/>
      <c r="UPZ154" s="205"/>
      <c r="UQA154" s="205"/>
      <c r="UQB154" s="205"/>
      <c r="UQC154" s="205"/>
      <c r="UQD154" s="205"/>
      <c r="UQE154" s="205"/>
      <c r="UQF154" s="205"/>
      <c r="UQG154" s="205"/>
      <c r="UQH154" s="205"/>
      <c r="UQI154" s="205"/>
      <c r="UQJ154" s="205"/>
      <c r="UQK154" s="205"/>
      <c r="UQL154" s="205"/>
      <c r="UQM154" s="205"/>
      <c r="UQN154" s="205"/>
      <c r="UQO154" s="205"/>
      <c r="UQP154" s="205"/>
      <c r="UQQ154" s="205"/>
      <c r="UQR154" s="205"/>
      <c r="UQS154" s="205"/>
      <c r="UQT154" s="205"/>
      <c r="UQU154" s="205"/>
      <c r="UQV154" s="205"/>
      <c r="UQW154" s="205"/>
      <c r="UQX154" s="205"/>
      <c r="UQY154" s="205"/>
      <c r="UQZ154" s="205"/>
      <c r="URA154" s="205"/>
      <c r="URB154" s="205"/>
      <c r="URC154" s="205"/>
      <c r="URD154" s="205"/>
      <c r="URE154" s="205"/>
      <c r="URF154" s="205"/>
      <c r="URG154" s="205"/>
      <c r="URH154" s="205"/>
      <c r="URI154" s="205"/>
      <c r="URJ154" s="205"/>
      <c r="URK154" s="205"/>
      <c r="URL154" s="205"/>
      <c r="URM154" s="205"/>
      <c r="URN154" s="205"/>
      <c r="URO154" s="205"/>
      <c r="URP154" s="205"/>
      <c r="URQ154" s="205"/>
      <c r="URR154" s="205"/>
      <c r="URS154" s="205"/>
      <c r="URT154" s="205"/>
      <c r="URU154" s="205"/>
      <c r="URV154" s="205"/>
      <c r="URW154" s="205"/>
      <c r="URX154" s="205"/>
      <c r="URY154" s="205"/>
      <c r="URZ154" s="205"/>
      <c r="USA154" s="205"/>
      <c r="USB154" s="205"/>
      <c r="USC154" s="205"/>
      <c r="USD154" s="205"/>
      <c r="USE154" s="205"/>
      <c r="USF154" s="205"/>
      <c r="USG154" s="205"/>
      <c r="USH154" s="205"/>
      <c r="USI154" s="205"/>
      <c r="USJ154" s="205"/>
      <c r="USK154" s="205"/>
      <c r="USL154" s="205"/>
      <c r="USM154" s="205"/>
      <c r="USN154" s="205"/>
      <c r="USO154" s="205"/>
      <c r="USP154" s="205"/>
      <c r="USQ154" s="205"/>
      <c r="USR154" s="205"/>
      <c r="USS154" s="205"/>
      <c r="UST154" s="205"/>
      <c r="USU154" s="205"/>
      <c r="USV154" s="205"/>
      <c r="USW154" s="205"/>
      <c r="USX154" s="205"/>
      <c r="USY154" s="205"/>
      <c r="USZ154" s="205"/>
      <c r="UTA154" s="205"/>
      <c r="UTB154" s="205"/>
      <c r="UTC154" s="205"/>
      <c r="UTD154" s="205"/>
      <c r="UTE154" s="205"/>
      <c r="UTF154" s="205"/>
      <c r="UTG154" s="205"/>
      <c r="UTH154" s="205"/>
      <c r="UTI154" s="205"/>
      <c r="UTJ154" s="205"/>
      <c r="UTK154" s="205"/>
      <c r="UTL154" s="205"/>
      <c r="UTM154" s="205"/>
      <c r="UTN154" s="205"/>
      <c r="UTO154" s="205"/>
      <c r="UTP154" s="205"/>
      <c r="UTQ154" s="205"/>
      <c r="UTR154" s="205"/>
      <c r="UTS154" s="205"/>
      <c r="UTT154" s="205"/>
      <c r="UTU154" s="205"/>
      <c r="UTV154" s="205"/>
      <c r="UTW154" s="205"/>
      <c r="UTX154" s="205"/>
      <c r="UTY154" s="205"/>
      <c r="UTZ154" s="205"/>
      <c r="UUA154" s="205"/>
      <c r="UUB154" s="205"/>
      <c r="UUC154" s="205"/>
      <c r="UUD154" s="205"/>
      <c r="UUE154" s="205"/>
      <c r="UUF154" s="205"/>
      <c r="UUG154" s="205"/>
      <c r="UUH154" s="205"/>
      <c r="UUI154" s="205"/>
      <c r="UUJ154" s="205"/>
      <c r="UUK154" s="205"/>
      <c r="UUL154" s="205"/>
      <c r="UUM154" s="205"/>
      <c r="UUN154" s="205"/>
      <c r="UUO154" s="205"/>
      <c r="UUP154" s="205"/>
      <c r="UUQ154" s="205"/>
      <c r="UUR154" s="205"/>
      <c r="UUS154" s="205"/>
      <c r="UUT154" s="205"/>
      <c r="UUU154" s="205"/>
      <c r="UUV154" s="205"/>
      <c r="UUW154" s="205"/>
      <c r="UUX154" s="205"/>
      <c r="UUY154" s="205"/>
      <c r="UUZ154" s="205"/>
      <c r="UVA154" s="205"/>
      <c r="UVB154" s="205"/>
      <c r="UVC154" s="205"/>
      <c r="UVD154" s="205"/>
      <c r="UVE154" s="205"/>
      <c r="UVF154" s="205"/>
      <c r="UVG154" s="205"/>
      <c r="UVH154" s="205"/>
      <c r="UVI154" s="205"/>
      <c r="UVJ154" s="205"/>
      <c r="UVK154" s="205"/>
      <c r="UVL154" s="205"/>
      <c r="UVM154" s="205"/>
      <c r="UVN154" s="205"/>
      <c r="UVO154" s="205"/>
      <c r="UVP154" s="205"/>
      <c r="UVQ154" s="205"/>
      <c r="UVR154" s="205"/>
      <c r="UVS154" s="205"/>
      <c r="UVT154" s="205"/>
      <c r="UVU154" s="205"/>
      <c r="UVV154" s="205"/>
      <c r="UVW154" s="205"/>
      <c r="UVX154" s="205"/>
      <c r="UVY154" s="205"/>
      <c r="UVZ154" s="205"/>
      <c r="UWA154" s="205"/>
      <c r="UWB154" s="205"/>
      <c r="UWC154" s="205"/>
      <c r="UWD154" s="205"/>
      <c r="UWE154" s="205"/>
      <c r="UWF154" s="205"/>
      <c r="UWG154" s="205"/>
      <c r="UWH154" s="205"/>
      <c r="UWI154" s="205"/>
      <c r="UWJ154" s="205"/>
      <c r="UWK154" s="205"/>
      <c r="UWL154" s="205"/>
      <c r="UWM154" s="205"/>
      <c r="UWN154" s="205"/>
      <c r="UWO154" s="205"/>
      <c r="UWP154" s="205"/>
      <c r="UWQ154" s="205"/>
      <c r="UWR154" s="205"/>
      <c r="UWS154" s="205"/>
      <c r="UWT154" s="205"/>
      <c r="UWU154" s="205"/>
      <c r="UWV154" s="205"/>
      <c r="UWW154" s="205"/>
      <c r="UWX154" s="205"/>
      <c r="UWY154" s="205"/>
      <c r="UWZ154" s="205"/>
      <c r="UXA154" s="205"/>
      <c r="UXB154" s="205"/>
      <c r="UXC154" s="205"/>
      <c r="UXD154" s="205"/>
      <c r="UXE154" s="205"/>
      <c r="UXF154" s="205"/>
      <c r="UXG154" s="205"/>
      <c r="UXH154" s="205"/>
      <c r="UXI154" s="205"/>
      <c r="UXJ154" s="205"/>
      <c r="UXK154" s="205"/>
      <c r="UXL154" s="205"/>
      <c r="UXM154" s="205"/>
      <c r="UXN154" s="205"/>
      <c r="UXO154" s="205"/>
      <c r="UXP154" s="205"/>
      <c r="UXQ154" s="205"/>
      <c r="UXR154" s="205"/>
      <c r="UXS154" s="205"/>
      <c r="UXT154" s="205"/>
      <c r="UXU154" s="205"/>
      <c r="UXV154" s="205"/>
      <c r="UXW154" s="205"/>
      <c r="UXX154" s="205"/>
      <c r="UXY154" s="205"/>
      <c r="UXZ154" s="205"/>
      <c r="UYA154" s="205"/>
      <c r="UYB154" s="205"/>
      <c r="UYC154" s="205"/>
      <c r="UYD154" s="205"/>
      <c r="UYE154" s="205"/>
      <c r="UYL154" s="205"/>
      <c r="UYM154" s="205"/>
      <c r="UYN154" s="205"/>
      <c r="UYO154" s="205"/>
      <c r="UYP154" s="205"/>
      <c r="UYQ154" s="205"/>
      <c r="UYR154" s="205"/>
      <c r="UYS154" s="205"/>
      <c r="UYT154" s="205"/>
      <c r="UYU154" s="205"/>
      <c r="UYV154" s="205"/>
      <c r="UYW154" s="205"/>
      <c r="UYX154" s="205"/>
      <c r="UYY154" s="205"/>
      <c r="UYZ154" s="205"/>
      <c r="UZA154" s="205"/>
      <c r="UZB154" s="205"/>
      <c r="UZC154" s="205"/>
      <c r="UZD154" s="205"/>
      <c r="UZE154" s="205"/>
      <c r="UZF154" s="205"/>
      <c r="UZG154" s="205"/>
      <c r="UZH154" s="205"/>
      <c r="UZI154" s="205"/>
      <c r="UZJ154" s="205"/>
      <c r="UZK154" s="205"/>
      <c r="UZL154" s="205"/>
      <c r="UZM154" s="205"/>
      <c r="UZN154" s="205"/>
      <c r="UZO154" s="205"/>
      <c r="UZP154" s="205"/>
      <c r="UZQ154" s="205"/>
      <c r="UZR154" s="205"/>
      <c r="UZS154" s="205"/>
      <c r="UZT154" s="205"/>
      <c r="UZU154" s="205"/>
      <c r="UZV154" s="205"/>
      <c r="UZW154" s="205"/>
      <c r="UZX154" s="205"/>
      <c r="UZY154" s="205"/>
      <c r="UZZ154" s="205"/>
      <c r="VAA154" s="205"/>
      <c r="VAB154" s="205"/>
      <c r="VAC154" s="205"/>
      <c r="VAD154" s="205"/>
      <c r="VAE154" s="205"/>
      <c r="VAF154" s="205"/>
      <c r="VAG154" s="205"/>
      <c r="VAH154" s="205"/>
      <c r="VAI154" s="205"/>
      <c r="VAJ154" s="205"/>
      <c r="VAK154" s="205"/>
      <c r="VAL154" s="205"/>
      <c r="VAM154" s="205"/>
      <c r="VAN154" s="205"/>
      <c r="VAO154" s="205"/>
      <c r="VAP154" s="205"/>
      <c r="VAQ154" s="205"/>
      <c r="VAR154" s="205"/>
      <c r="VAS154" s="205"/>
      <c r="VAT154" s="205"/>
      <c r="VAU154" s="205"/>
      <c r="VAV154" s="205"/>
      <c r="VAW154" s="205"/>
      <c r="VAX154" s="205"/>
      <c r="VAY154" s="205"/>
      <c r="VAZ154" s="205"/>
      <c r="VBA154" s="205"/>
      <c r="VBB154" s="205"/>
      <c r="VBC154" s="205"/>
      <c r="VBD154" s="205"/>
      <c r="VBE154" s="205"/>
      <c r="VBF154" s="205"/>
      <c r="VBG154" s="205"/>
      <c r="VBH154" s="205"/>
      <c r="VBI154" s="205"/>
      <c r="VBJ154" s="205"/>
      <c r="VBK154" s="205"/>
      <c r="VBL154" s="205"/>
      <c r="VBM154" s="205"/>
      <c r="VBN154" s="205"/>
      <c r="VBO154" s="205"/>
      <c r="VBP154" s="205"/>
      <c r="VBQ154" s="205"/>
      <c r="VBR154" s="205"/>
      <c r="VBS154" s="205"/>
      <c r="VBT154" s="205"/>
      <c r="VBU154" s="205"/>
      <c r="VBV154" s="205"/>
      <c r="VBW154" s="205"/>
      <c r="VBX154" s="205"/>
      <c r="VBY154" s="205"/>
      <c r="VBZ154" s="205"/>
      <c r="VCA154" s="205"/>
      <c r="VCB154" s="205"/>
      <c r="VCC154" s="205"/>
      <c r="VCD154" s="205"/>
      <c r="VCE154" s="205"/>
      <c r="VCF154" s="205"/>
      <c r="VCG154" s="205"/>
      <c r="VCH154" s="205"/>
      <c r="VCI154" s="205"/>
      <c r="VCJ154" s="205"/>
      <c r="VCK154" s="205"/>
      <c r="VCL154" s="205"/>
      <c r="VCM154" s="205"/>
      <c r="VCN154" s="205"/>
      <c r="VCO154" s="205"/>
      <c r="VCP154" s="205"/>
      <c r="VCQ154" s="205"/>
      <c r="VCR154" s="205"/>
      <c r="VCS154" s="205"/>
      <c r="VCT154" s="205"/>
      <c r="VCU154" s="205"/>
      <c r="VCV154" s="205"/>
      <c r="VCW154" s="205"/>
      <c r="VCX154" s="205"/>
      <c r="VCY154" s="205"/>
      <c r="VCZ154" s="205"/>
      <c r="VDA154" s="205"/>
      <c r="VDB154" s="205"/>
      <c r="VDC154" s="205"/>
      <c r="VDD154" s="205"/>
      <c r="VDE154" s="205"/>
      <c r="VDF154" s="205"/>
      <c r="VDG154" s="205"/>
      <c r="VDH154" s="205"/>
      <c r="VDI154" s="205"/>
      <c r="VDJ154" s="205"/>
      <c r="VDK154" s="205"/>
      <c r="VDL154" s="205"/>
      <c r="VDM154" s="205"/>
      <c r="VDN154" s="205"/>
      <c r="VDO154" s="205"/>
      <c r="VDP154" s="205"/>
      <c r="VDQ154" s="205"/>
      <c r="VDR154" s="205"/>
      <c r="VDS154" s="205"/>
      <c r="VDT154" s="205"/>
      <c r="VDU154" s="205"/>
      <c r="VDV154" s="205"/>
      <c r="VDW154" s="205"/>
      <c r="VDX154" s="205"/>
      <c r="VDY154" s="205"/>
      <c r="VDZ154" s="205"/>
      <c r="VEA154" s="205"/>
      <c r="VEB154" s="205"/>
      <c r="VEC154" s="205"/>
      <c r="VED154" s="205"/>
      <c r="VEE154" s="205"/>
      <c r="VEF154" s="205"/>
      <c r="VEG154" s="205"/>
      <c r="VEH154" s="205"/>
      <c r="VEI154" s="205"/>
      <c r="VEJ154" s="205"/>
      <c r="VEK154" s="205"/>
      <c r="VEL154" s="205"/>
      <c r="VEM154" s="205"/>
      <c r="VEN154" s="205"/>
      <c r="VEO154" s="205"/>
      <c r="VEP154" s="205"/>
      <c r="VEQ154" s="205"/>
      <c r="VER154" s="205"/>
      <c r="VES154" s="205"/>
      <c r="VET154" s="205"/>
      <c r="VEU154" s="205"/>
      <c r="VEV154" s="205"/>
      <c r="VEW154" s="205"/>
      <c r="VEX154" s="205"/>
      <c r="VEY154" s="205"/>
      <c r="VEZ154" s="205"/>
      <c r="VFA154" s="205"/>
      <c r="VFB154" s="205"/>
      <c r="VFC154" s="205"/>
      <c r="VFD154" s="205"/>
      <c r="VFE154" s="205"/>
      <c r="VFF154" s="205"/>
      <c r="VFG154" s="205"/>
      <c r="VFH154" s="205"/>
      <c r="VFI154" s="205"/>
      <c r="VFJ154" s="205"/>
      <c r="VFK154" s="205"/>
      <c r="VFL154" s="205"/>
      <c r="VFM154" s="205"/>
      <c r="VFN154" s="205"/>
      <c r="VFO154" s="205"/>
      <c r="VFP154" s="205"/>
      <c r="VFQ154" s="205"/>
      <c r="VFR154" s="205"/>
      <c r="VFS154" s="205"/>
      <c r="VFT154" s="205"/>
      <c r="VFU154" s="205"/>
      <c r="VFV154" s="205"/>
      <c r="VFW154" s="205"/>
      <c r="VFX154" s="205"/>
      <c r="VFY154" s="205"/>
      <c r="VFZ154" s="205"/>
      <c r="VGA154" s="205"/>
      <c r="VGB154" s="205"/>
      <c r="VGC154" s="205"/>
      <c r="VGD154" s="205"/>
      <c r="VGE154" s="205"/>
      <c r="VGF154" s="205"/>
      <c r="VGG154" s="205"/>
      <c r="VGH154" s="205"/>
      <c r="VGI154" s="205"/>
      <c r="VGJ154" s="205"/>
      <c r="VGK154" s="205"/>
      <c r="VGL154" s="205"/>
      <c r="VGM154" s="205"/>
      <c r="VGN154" s="205"/>
      <c r="VGO154" s="205"/>
      <c r="VGP154" s="205"/>
      <c r="VGQ154" s="205"/>
      <c r="VGR154" s="205"/>
      <c r="VGS154" s="205"/>
      <c r="VGT154" s="205"/>
      <c r="VGU154" s="205"/>
      <c r="VGV154" s="205"/>
      <c r="VGW154" s="205"/>
      <c r="VGX154" s="205"/>
      <c r="VGY154" s="205"/>
      <c r="VGZ154" s="205"/>
      <c r="VHA154" s="205"/>
      <c r="VHB154" s="205"/>
      <c r="VHC154" s="205"/>
      <c r="VHD154" s="205"/>
      <c r="VHE154" s="205"/>
      <c r="VHF154" s="205"/>
      <c r="VHG154" s="205"/>
      <c r="VHH154" s="205"/>
      <c r="VHI154" s="205"/>
      <c r="VHJ154" s="205"/>
      <c r="VHK154" s="205"/>
      <c r="VHL154" s="205"/>
      <c r="VHM154" s="205"/>
      <c r="VHN154" s="205"/>
      <c r="VHO154" s="205"/>
      <c r="VHP154" s="205"/>
      <c r="VHQ154" s="205"/>
      <c r="VHR154" s="205"/>
      <c r="VHS154" s="205"/>
      <c r="VHT154" s="205"/>
      <c r="VHU154" s="205"/>
      <c r="VHV154" s="205"/>
      <c r="VHW154" s="205"/>
      <c r="VHX154" s="205"/>
      <c r="VHY154" s="205"/>
      <c r="VHZ154" s="205"/>
      <c r="VIA154" s="205"/>
      <c r="VIH154" s="205"/>
      <c r="VII154" s="205"/>
      <c r="VIJ154" s="205"/>
      <c r="VIK154" s="205"/>
      <c r="VIL154" s="205"/>
      <c r="VIM154" s="205"/>
      <c r="VIN154" s="205"/>
      <c r="VIO154" s="205"/>
      <c r="VIP154" s="205"/>
      <c r="VIQ154" s="205"/>
      <c r="VIR154" s="205"/>
      <c r="VIS154" s="205"/>
      <c r="VIT154" s="205"/>
      <c r="VIU154" s="205"/>
      <c r="VIV154" s="205"/>
      <c r="VIW154" s="205"/>
      <c r="VIX154" s="205"/>
      <c r="VIY154" s="205"/>
      <c r="VIZ154" s="205"/>
      <c r="VJA154" s="205"/>
      <c r="VJB154" s="205"/>
      <c r="VJC154" s="205"/>
      <c r="VJD154" s="205"/>
      <c r="VJE154" s="205"/>
      <c r="VJF154" s="205"/>
      <c r="VJG154" s="205"/>
      <c r="VJH154" s="205"/>
      <c r="VJI154" s="205"/>
      <c r="VJJ154" s="205"/>
      <c r="VJK154" s="205"/>
      <c r="VJL154" s="205"/>
      <c r="VJM154" s="205"/>
      <c r="VJN154" s="205"/>
      <c r="VJO154" s="205"/>
      <c r="VJP154" s="205"/>
      <c r="VJQ154" s="205"/>
      <c r="VJR154" s="205"/>
      <c r="VJS154" s="205"/>
      <c r="VJT154" s="205"/>
      <c r="VJU154" s="205"/>
      <c r="VJV154" s="205"/>
      <c r="VJW154" s="205"/>
      <c r="VJX154" s="205"/>
      <c r="VJY154" s="205"/>
      <c r="VJZ154" s="205"/>
      <c r="VKA154" s="205"/>
      <c r="VKB154" s="205"/>
      <c r="VKC154" s="205"/>
      <c r="VKD154" s="205"/>
      <c r="VKE154" s="205"/>
      <c r="VKF154" s="205"/>
      <c r="VKG154" s="205"/>
      <c r="VKH154" s="205"/>
      <c r="VKI154" s="205"/>
      <c r="VKJ154" s="205"/>
      <c r="VKK154" s="205"/>
      <c r="VKL154" s="205"/>
      <c r="VKM154" s="205"/>
      <c r="VKN154" s="205"/>
      <c r="VKO154" s="205"/>
      <c r="VKP154" s="205"/>
      <c r="VKQ154" s="205"/>
      <c r="VKR154" s="205"/>
      <c r="VKS154" s="205"/>
      <c r="VKT154" s="205"/>
      <c r="VKU154" s="205"/>
      <c r="VKV154" s="205"/>
      <c r="VKW154" s="205"/>
      <c r="VKX154" s="205"/>
      <c r="VKY154" s="205"/>
      <c r="VKZ154" s="205"/>
      <c r="VLA154" s="205"/>
      <c r="VLB154" s="205"/>
      <c r="VLC154" s="205"/>
      <c r="VLD154" s="205"/>
      <c r="VLE154" s="205"/>
      <c r="VLF154" s="205"/>
      <c r="VLG154" s="205"/>
      <c r="VLH154" s="205"/>
      <c r="VLI154" s="205"/>
      <c r="VLJ154" s="205"/>
      <c r="VLK154" s="205"/>
      <c r="VLL154" s="205"/>
      <c r="VLM154" s="205"/>
      <c r="VLN154" s="205"/>
      <c r="VLO154" s="205"/>
      <c r="VLP154" s="205"/>
      <c r="VLQ154" s="205"/>
      <c r="VLR154" s="205"/>
      <c r="VLS154" s="205"/>
      <c r="VLT154" s="205"/>
      <c r="VLU154" s="205"/>
      <c r="VLV154" s="205"/>
      <c r="VLW154" s="205"/>
      <c r="VLX154" s="205"/>
      <c r="VLY154" s="205"/>
      <c r="VLZ154" s="205"/>
      <c r="VMA154" s="205"/>
      <c r="VMB154" s="205"/>
      <c r="VMC154" s="205"/>
      <c r="VMD154" s="205"/>
      <c r="VME154" s="205"/>
      <c r="VMF154" s="205"/>
      <c r="VMG154" s="205"/>
      <c r="VMH154" s="205"/>
      <c r="VMI154" s="205"/>
      <c r="VMJ154" s="205"/>
      <c r="VMK154" s="205"/>
      <c r="VML154" s="205"/>
      <c r="VMM154" s="205"/>
      <c r="VMN154" s="205"/>
      <c r="VMO154" s="205"/>
      <c r="VMP154" s="205"/>
      <c r="VMQ154" s="205"/>
      <c r="VMR154" s="205"/>
      <c r="VMS154" s="205"/>
      <c r="VMT154" s="205"/>
      <c r="VMU154" s="205"/>
      <c r="VMV154" s="205"/>
      <c r="VMW154" s="205"/>
      <c r="VMX154" s="205"/>
      <c r="VMY154" s="205"/>
      <c r="VMZ154" s="205"/>
      <c r="VNA154" s="205"/>
      <c r="VNB154" s="205"/>
      <c r="VNC154" s="205"/>
      <c r="VND154" s="205"/>
      <c r="VNE154" s="205"/>
      <c r="VNF154" s="205"/>
      <c r="VNG154" s="205"/>
      <c r="VNH154" s="205"/>
      <c r="VNI154" s="205"/>
      <c r="VNJ154" s="205"/>
      <c r="VNK154" s="205"/>
      <c r="VNL154" s="205"/>
      <c r="VNM154" s="205"/>
      <c r="VNN154" s="205"/>
      <c r="VNO154" s="205"/>
      <c r="VNP154" s="205"/>
      <c r="VNQ154" s="205"/>
      <c r="VNR154" s="205"/>
      <c r="VNS154" s="205"/>
      <c r="VNT154" s="205"/>
      <c r="VNU154" s="205"/>
      <c r="VNV154" s="205"/>
      <c r="VNW154" s="205"/>
      <c r="VNX154" s="205"/>
      <c r="VNY154" s="205"/>
      <c r="VNZ154" s="205"/>
      <c r="VOA154" s="205"/>
      <c r="VOB154" s="205"/>
      <c r="VOC154" s="205"/>
      <c r="VOD154" s="205"/>
      <c r="VOE154" s="205"/>
      <c r="VOF154" s="205"/>
      <c r="VOG154" s="205"/>
      <c r="VOH154" s="205"/>
      <c r="VOI154" s="205"/>
      <c r="VOJ154" s="205"/>
      <c r="VOK154" s="205"/>
      <c r="VOL154" s="205"/>
      <c r="VOM154" s="205"/>
      <c r="VON154" s="205"/>
      <c r="VOO154" s="205"/>
      <c r="VOP154" s="205"/>
      <c r="VOQ154" s="205"/>
      <c r="VOR154" s="205"/>
      <c r="VOS154" s="205"/>
      <c r="VOT154" s="205"/>
      <c r="VOU154" s="205"/>
      <c r="VOV154" s="205"/>
      <c r="VOW154" s="205"/>
      <c r="VOX154" s="205"/>
      <c r="VOY154" s="205"/>
      <c r="VOZ154" s="205"/>
      <c r="VPA154" s="205"/>
      <c r="VPB154" s="205"/>
      <c r="VPC154" s="205"/>
      <c r="VPD154" s="205"/>
      <c r="VPE154" s="205"/>
      <c r="VPF154" s="205"/>
      <c r="VPG154" s="205"/>
      <c r="VPH154" s="205"/>
      <c r="VPI154" s="205"/>
      <c r="VPJ154" s="205"/>
      <c r="VPK154" s="205"/>
      <c r="VPL154" s="205"/>
      <c r="VPM154" s="205"/>
      <c r="VPN154" s="205"/>
      <c r="VPO154" s="205"/>
      <c r="VPP154" s="205"/>
      <c r="VPQ154" s="205"/>
      <c r="VPR154" s="205"/>
      <c r="VPS154" s="205"/>
      <c r="VPT154" s="205"/>
      <c r="VPU154" s="205"/>
      <c r="VPV154" s="205"/>
      <c r="VPW154" s="205"/>
      <c r="VPX154" s="205"/>
      <c r="VPY154" s="205"/>
      <c r="VPZ154" s="205"/>
      <c r="VQA154" s="205"/>
      <c r="VQB154" s="205"/>
      <c r="VQC154" s="205"/>
      <c r="VQD154" s="205"/>
      <c r="VQE154" s="205"/>
      <c r="VQF154" s="205"/>
      <c r="VQG154" s="205"/>
      <c r="VQH154" s="205"/>
      <c r="VQI154" s="205"/>
      <c r="VQJ154" s="205"/>
      <c r="VQK154" s="205"/>
      <c r="VQL154" s="205"/>
      <c r="VQM154" s="205"/>
      <c r="VQN154" s="205"/>
      <c r="VQO154" s="205"/>
      <c r="VQP154" s="205"/>
      <c r="VQQ154" s="205"/>
      <c r="VQR154" s="205"/>
      <c r="VQS154" s="205"/>
      <c r="VQT154" s="205"/>
      <c r="VQU154" s="205"/>
      <c r="VQV154" s="205"/>
      <c r="VQW154" s="205"/>
      <c r="VQX154" s="205"/>
      <c r="VQY154" s="205"/>
      <c r="VQZ154" s="205"/>
      <c r="VRA154" s="205"/>
      <c r="VRB154" s="205"/>
      <c r="VRC154" s="205"/>
      <c r="VRD154" s="205"/>
      <c r="VRE154" s="205"/>
      <c r="VRF154" s="205"/>
      <c r="VRG154" s="205"/>
      <c r="VRH154" s="205"/>
      <c r="VRI154" s="205"/>
      <c r="VRJ154" s="205"/>
      <c r="VRK154" s="205"/>
      <c r="VRL154" s="205"/>
      <c r="VRM154" s="205"/>
      <c r="VRN154" s="205"/>
      <c r="VRO154" s="205"/>
      <c r="VRP154" s="205"/>
      <c r="VRQ154" s="205"/>
      <c r="VRR154" s="205"/>
      <c r="VRS154" s="205"/>
      <c r="VRT154" s="205"/>
      <c r="VRU154" s="205"/>
      <c r="VRV154" s="205"/>
      <c r="VRW154" s="205"/>
      <c r="VSD154" s="205"/>
      <c r="VSE154" s="205"/>
      <c r="VSF154" s="205"/>
      <c r="VSG154" s="205"/>
      <c r="VSH154" s="205"/>
      <c r="VSI154" s="205"/>
      <c r="VSJ154" s="205"/>
      <c r="VSK154" s="205"/>
      <c r="VSL154" s="205"/>
      <c r="VSM154" s="205"/>
      <c r="VSN154" s="205"/>
      <c r="VSO154" s="205"/>
      <c r="VSP154" s="205"/>
      <c r="VSQ154" s="205"/>
      <c r="VSR154" s="205"/>
      <c r="VSS154" s="205"/>
      <c r="VST154" s="205"/>
      <c r="VSU154" s="205"/>
      <c r="VSV154" s="205"/>
      <c r="VSW154" s="205"/>
      <c r="VSX154" s="205"/>
      <c r="VSY154" s="205"/>
      <c r="VSZ154" s="205"/>
      <c r="VTA154" s="205"/>
      <c r="VTB154" s="205"/>
      <c r="VTC154" s="205"/>
      <c r="VTD154" s="205"/>
      <c r="VTE154" s="205"/>
      <c r="VTF154" s="205"/>
      <c r="VTG154" s="205"/>
      <c r="VTH154" s="205"/>
      <c r="VTI154" s="205"/>
      <c r="VTJ154" s="205"/>
      <c r="VTK154" s="205"/>
      <c r="VTL154" s="205"/>
      <c r="VTM154" s="205"/>
      <c r="VTN154" s="205"/>
      <c r="VTO154" s="205"/>
      <c r="VTP154" s="205"/>
      <c r="VTQ154" s="205"/>
      <c r="VTR154" s="205"/>
      <c r="VTS154" s="205"/>
      <c r="VTT154" s="205"/>
      <c r="VTU154" s="205"/>
      <c r="VTV154" s="205"/>
      <c r="VTW154" s="205"/>
      <c r="VTX154" s="205"/>
      <c r="VTY154" s="205"/>
      <c r="VTZ154" s="205"/>
      <c r="VUA154" s="205"/>
      <c r="VUB154" s="205"/>
      <c r="VUC154" s="205"/>
      <c r="VUD154" s="205"/>
      <c r="VUE154" s="205"/>
      <c r="VUF154" s="205"/>
      <c r="VUG154" s="205"/>
      <c r="VUH154" s="205"/>
      <c r="VUI154" s="205"/>
      <c r="VUJ154" s="205"/>
      <c r="VUK154" s="205"/>
      <c r="VUL154" s="205"/>
      <c r="VUM154" s="205"/>
      <c r="VUN154" s="205"/>
      <c r="VUO154" s="205"/>
      <c r="VUP154" s="205"/>
      <c r="VUQ154" s="205"/>
      <c r="VUR154" s="205"/>
      <c r="VUS154" s="205"/>
      <c r="VUT154" s="205"/>
      <c r="VUU154" s="205"/>
      <c r="VUV154" s="205"/>
      <c r="VUW154" s="205"/>
      <c r="VUX154" s="205"/>
      <c r="VUY154" s="205"/>
      <c r="VUZ154" s="205"/>
      <c r="VVA154" s="205"/>
      <c r="VVB154" s="205"/>
      <c r="VVC154" s="205"/>
      <c r="VVD154" s="205"/>
      <c r="VVE154" s="205"/>
      <c r="VVF154" s="205"/>
      <c r="VVG154" s="205"/>
      <c r="VVH154" s="205"/>
      <c r="VVI154" s="205"/>
      <c r="VVJ154" s="205"/>
      <c r="VVK154" s="205"/>
      <c r="VVL154" s="205"/>
      <c r="VVM154" s="205"/>
      <c r="VVN154" s="205"/>
      <c r="VVO154" s="205"/>
      <c r="VVP154" s="205"/>
      <c r="VVQ154" s="205"/>
      <c r="VVR154" s="205"/>
      <c r="VVS154" s="205"/>
      <c r="VVT154" s="205"/>
      <c r="VVU154" s="205"/>
      <c r="VVV154" s="205"/>
      <c r="VVW154" s="205"/>
      <c r="VVX154" s="205"/>
      <c r="VVY154" s="205"/>
      <c r="VVZ154" s="205"/>
      <c r="VWA154" s="205"/>
      <c r="VWB154" s="205"/>
      <c r="VWC154" s="205"/>
      <c r="VWD154" s="205"/>
      <c r="VWE154" s="205"/>
      <c r="VWF154" s="205"/>
      <c r="VWG154" s="205"/>
      <c r="VWH154" s="205"/>
      <c r="VWI154" s="205"/>
      <c r="VWJ154" s="205"/>
      <c r="VWK154" s="205"/>
      <c r="VWL154" s="205"/>
      <c r="VWM154" s="205"/>
      <c r="VWN154" s="205"/>
      <c r="VWO154" s="205"/>
      <c r="VWP154" s="205"/>
      <c r="VWQ154" s="205"/>
      <c r="VWR154" s="205"/>
      <c r="VWS154" s="205"/>
      <c r="VWT154" s="205"/>
      <c r="VWU154" s="205"/>
      <c r="VWV154" s="205"/>
      <c r="VWW154" s="205"/>
      <c r="VWX154" s="205"/>
      <c r="VWY154" s="205"/>
      <c r="VWZ154" s="205"/>
      <c r="VXA154" s="205"/>
      <c r="VXB154" s="205"/>
      <c r="VXC154" s="205"/>
      <c r="VXD154" s="205"/>
      <c r="VXE154" s="205"/>
      <c r="VXF154" s="205"/>
      <c r="VXG154" s="205"/>
      <c r="VXH154" s="205"/>
      <c r="VXI154" s="205"/>
      <c r="VXJ154" s="205"/>
      <c r="VXK154" s="205"/>
      <c r="VXL154" s="205"/>
      <c r="VXM154" s="205"/>
      <c r="VXN154" s="205"/>
      <c r="VXO154" s="205"/>
      <c r="VXP154" s="205"/>
      <c r="VXQ154" s="205"/>
      <c r="VXR154" s="205"/>
      <c r="VXS154" s="205"/>
      <c r="VXT154" s="205"/>
      <c r="VXU154" s="205"/>
      <c r="VXV154" s="205"/>
      <c r="VXW154" s="205"/>
      <c r="VXX154" s="205"/>
      <c r="VXY154" s="205"/>
      <c r="VXZ154" s="205"/>
      <c r="VYA154" s="205"/>
      <c r="VYB154" s="205"/>
      <c r="VYC154" s="205"/>
      <c r="VYD154" s="205"/>
      <c r="VYE154" s="205"/>
      <c r="VYF154" s="205"/>
      <c r="VYG154" s="205"/>
      <c r="VYH154" s="205"/>
      <c r="VYI154" s="205"/>
      <c r="VYJ154" s="205"/>
      <c r="VYK154" s="205"/>
      <c r="VYL154" s="205"/>
      <c r="VYM154" s="205"/>
      <c r="VYN154" s="205"/>
      <c r="VYO154" s="205"/>
      <c r="VYP154" s="205"/>
      <c r="VYQ154" s="205"/>
      <c r="VYR154" s="205"/>
      <c r="VYS154" s="205"/>
      <c r="VYT154" s="205"/>
      <c r="VYU154" s="205"/>
      <c r="VYV154" s="205"/>
      <c r="VYW154" s="205"/>
      <c r="VYX154" s="205"/>
      <c r="VYY154" s="205"/>
      <c r="VYZ154" s="205"/>
      <c r="VZA154" s="205"/>
      <c r="VZB154" s="205"/>
      <c r="VZC154" s="205"/>
      <c r="VZD154" s="205"/>
      <c r="VZE154" s="205"/>
      <c r="VZF154" s="205"/>
      <c r="VZG154" s="205"/>
      <c r="VZH154" s="205"/>
      <c r="VZI154" s="205"/>
      <c r="VZJ154" s="205"/>
      <c r="VZK154" s="205"/>
      <c r="VZL154" s="205"/>
      <c r="VZM154" s="205"/>
      <c r="VZN154" s="205"/>
      <c r="VZO154" s="205"/>
      <c r="VZP154" s="205"/>
      <c r="VZQ154" s="205"/>
      <c r="VZR154" s="205"/>
      <c r="VZS154" s="205"/>
      <c r="VZT154" s="205"/>
      <c r="VZU154" s="205"/>
      <c r="VZV154" s="205"/>
      <c r="VZW154" s="205"/>
      <c r="VZX154" s="205"/>
      <c r="VZY154" s="205"/>
      <c r="VZZ154" s="205"/>
      <c r="WAA154" s="205"/>
      <c r="WAB154" s="205"/>
      <c r="WAC154" s="205"/>
      <c r="WAD154" s="205"/>
      <c r="WAE154" s="205"/>
      <c r="WAF154" s="205"/>
      <c r="WAG154" s="205"/>
      <c r="WAH154" s="205"/>
      <c r="WAI154" s="205"/>
      <c r="WAJ154" s="205"/>
      <c r="WAK154" s="205"/>
      <c r="WAL154" s="205"/>
      <c r="WAM154" s="205"/>
      <c r="WAN154" s="205"/>
      <c r="WAO154" s="205"/>
      <c r="WAP154" s="205"/>
      <c r="WAQ154" s="205"/>
      <c r="WAR154" s="205"/>
      <c r="WAS154" s="205"/>
      <c r="WAT154" s="205"/>
      <c r="WAU154" s="205"/>
      <c r="WAV154" s="205"/>
      <c r="WAW154" s="205"/>
      <c r="WAX154" s="205"/>
      <c r="WAY154" s="205"/>
      <c r="WAZ154" s="205"/>
      <c r="WBA154" s="205"/>
      <c r="WBB154" s="205"/>
      <c r="WBC154" s="205"/>
      <c r="WBD154" s="205"/>
      <c r="WBE154" s="205"/>
      <c r="WBF154" s="205"/>
      <c r="WBG154" s="205"/>
      <c r="WBH154" s="205"/>
      <c r="WBI154" s="205"/>
      <c r="WBJ154" s="205"/>
      <c r="WBK154" s="205"/>
      <c r="WBL154" s="205"/>
      <c r="WBM154" s="205"/>
      <c r="WBN154" s="205"/>
      <c r="WBO154" s="205"/>
      <c r="WBP154" s="205"/>
      <c r="WBQ154" s="205"/>
      <c r="WBR154" s="205"/>
      <c r="WBS154" s="205"/>
      <c r="WBZ154" s="205"/>
      <c r="WCA154" s="205"/>
      <c r="WCB154" s="205"/>
      <c r="WCC154" s="205"/>
      <c r="WCD154" s="205"/>
      <c r="WCE154" s="205"/>
      <c r="WCF154" s="205"/>
      <c r="WCG154" s="205"/>
      <c r="WCH154" s="205"/>
      <c r="WCI154" s="205"/>
      <c r="WCJ154" s="205"/>
      <c r="WCK154" s="205"/>
      <c r="WCL154" s="205"/>
      <c r="WCM154" s="205"/>
      <c r="WCN154" s="205"/>
      <c r="WCO154" s="205"/>
      <c r="WCP154" s="205"/>
      <c r="WCQ154" s="205"/>
      <c r="WCR154" s="205"/>
      <c r="WCS154" s="205"/>
      <c r="WCT154" s="205"/>
      <c r="WCU154" s="205"/>
      <c r="WCV154" s="205"/>
      <c r="WCW154" s="205"/>
      <c r="WCX154" s="205"/>
      <c r="WCY154" s="205"/>
      <c r="WCZ154" s="205"/>
      <c r="WDA154" s="205"/>
      <c r="WDB154" s="205"/>
      <c r="WDC154" s="205"/>
      <c r="WDD154" s="205"/>
      <c r="WDE154" s="205"/>
      <c r="WDF154" s="205"/>
      <c r="WDG154" s="205"/>
      <c r="WDH154" s="205"/>
      <c r="WDI154" s="205"/>
      <c r="WDJ154" s="205"/>
      <c r="WDK154" s="205"/>
      <c r="WDL154" s="205"/>
      <c r="WDM154" s="205"/>
      <c r="WDN154" s="205"/>
      <c r="WDO154" s="205"/>
      <c r="WDP154" s="205"/>
      <c r="WDQ154" s="205"/>
      <c r="WDR154" s="205"/>
      <c r="WDS154" s="205"/>
      <c r="WDT154" s="205"/>
      <c r="WDU154" s="205"/>
      <c r="WDV154" s="205"/>
      <c r="WDW154" s="205"/>
      <c r="WDX154" s="205"/>
      <c r="WDY154" s="205"/>
      <c r="WDZ154" s="205"/>
      <c r="WEA154" s="205"/>
      <c r="WEB154" s="205"/>
      <c r="WEC154" s="205"/>
      <c r="WED154" s="205"/>
      <c r="WEE154" s="205"/>
      <c r="WEF154" s="205"/>
      <c r="WEG154" s="205"/>
      <c r="WEH154" s="205"/>
      <c r="WEI154" s="205"/>
      <c r="WEJ154" s="205"/>
      <c r="WEK154" s="205"/>
      <c r="WEL154" s="205"/>
      <c r="WEM154" s="205"/>
      <c r="WEN154" s="205"/>
      <c r="WEO154" s="205"/>
      <c r="WEP154" s="205"/>
      <c r="WEQ154" s="205"/>
      <c r="WER154" s="205"/>
      <c r="WES154" s="205"/>
      <c r="WET154" s="205"/>
      <c r="WEU154" s="205"/>
      <c r="WEV154" s="205"/>
      <c r="WEW154" s="205"/>
      <c r="WEX154" s="205"/>
      <c r="WEY154" s="205"/>
      <c r="WEZ154" s="205"/>
      <c r="WFA154" s="205"/>
      <c r="WFB154" s="205"/>
      <c r="WFC154" s="205"/>
      <c r="WFD154" s="205"/>
      <c r="WFE154" s="205"/>
      <c r="WFF154" s="205"/>
      <c r="WFG154" s="205"/>
      <c r="WFH154" s="205"/>
      <c r="WFI154" s="205"/>
      <c r="WFJ154" s="205"/>
      <c r="WFK154" s="205"/>
      <c r="WFL154" s="205"/>
      <c r="WFM154" s="205"/>
      <c r="WFN154" s="205"/>
      <c r="WFO154" s="205"/>
      <c r="WFP154" s="205"/>
      <c r="WFQ154" s="205"/>
      <c r="WFR154" s="205"/>
      <c r="WFS154" s="205"/>
      <c r="WFT154" s="205"/>
      <c r="WFU154" s="205"/>
      <c r="WFV154" s="205"/>
      <c r="WFW154" s="205"/>
      <c r="WFX154" s="205"/>
      <c r="WFY154" s="205"/>
      <c r="WFZ154" s="205"/>
      <c r="WGA154" s="205"/>
      <c r="WGB154" s="205"/>
      <c r="WGC154" s="205"/>
      <c r="WGD154" s="205"/>
      <c r="WGE154" s="205"/>
      <c r="WGF154" s="205"/>
      <c r="WGG154" s="205"/>
      <c r="WGH154" s="205"/>
      <c r="WGI154" s="205"/>
      <c r="WGJ154" s="205"/>
      <c r="WGK154" s="205"/>
      <c r="WGL154" s="205"/>
      <c r="WGM154" s="205"/>
      <c r="WGN154" s="205"/>
      <c r="WGO154" s="205"/>
      <c r="WGP154" s="205"/>
      <c r="WGQ154" s="205"/>
      <c r="WGR154" s="205"/>
      <c r="WGS154" s="205"/>
      <c r="WGT154" s="205"/>
      <c r="WGU154" s="205"/>
      <c r="WGV154" s="205"/>
      <c r="WGW154" s="205"/>
      <c r="WGX154" s="205"/>
      <c r="WGY154" s="205"/>
      <c r="WGZ154" s="205"/>
      <c r="WHA154" s="205"/>
      <c r="WHB154" s="205"/>
      <c r="WHC154" s="205"/>
      <c r="WHD154" s="205"/>
      <c r="WHE154" s="205"/>
      <c r="WHF154" s="205"/>
      <c r="WHG154" s="205"/>
      <c r="WHH154" s="205"/>
      <c r="WHI154" s="205"/>
      <c r="WHJ154" s="205"/>
      <c r="WHK154" s="205"/>
      <c r="WHL154" s="205"/>
      <c r="WHM154" s="205"/>
      <c r="WHN154" s="205"/>
      <c r="WHO154" s="205"/>
      <c r="WHP154" s="205"/>
      <c r="WHQ154" s="205"/>
      <c r="WHR154" s="205"/>
      <c r="WHS154" s="205"/>
      <c r="WHT154" s="205"/>
      <c r="WHU154" s="205"/>
      <c r="WHV154" s="205"/>
      <c r="WHW154" s="205"/>
      <c r="WHX154" s="205"/>
      <c r="WHY154" s="205"/>
      <c r="WHZ154" s="205"/>
      <c r="WIA154" s="205"/>
      <c r="WIB154" s="205"/>
      <c r="WIC154" s="205"/>
      <c r="WID154" s="205"/>
      <c r="WIE154" s="205"/>
      <c r="WIF154" s="205"/>
      <c r="WIG154" s="205"/>
      <c r="WIH154" s="205"/>
      <c r="WII154" s="205"/>
      <c r="WIJ154" s="205"/>
      <c r="WIK154" s="205"/>
      <c r="WIL154" s="205"/>
      <c r="WIM154" s="205"/>
      <c r="WIN154" s="205"/>
      <c r="WIO154" s="205"/>
      <c r="WIP154" s="205"/>
      <c r="WIQ154" s="205"/>
      <c r="WIR154" s="205"/>
      <c r="WIS154" s="205"/>
      <c r="WIT154" s="205"/>
      <c r="WIU154" s="205"/>
      <c r="WIV154" s="205"/>
      <c r="WIW154" s="205"/>
      <c r="WIX154" s="205"/>
      <c r="WIY154" s="205"/>
      <c r="WIZ154" s="205"/>
      <c r="WJA154" s="205"/>
      <c r="WJB154" s="205"/>
      <c r="WJC154" s="205"/>
      <c r="WJD154" s="205"/>
      <c r="WJE154" s="205"/>
      <c r="WJF154" s="205"/>
      <c r="WJG154" s="205"/>
      <c r="WJH154" s="205"/>
      <c r="WJI154" s="205"/>
      <c r="WJJ154" s="205"/>
      <c r="WJK154" s="205"/>
      <c r="WJL154" s="205"/>
      <c r="WJM154" s="205"/>
      <c r="WJN154" s="205"/>
      <c r="WJO154" s="205"/>
      <c r="WJP154" s="205"/>
      <c r="WJQ154" s="205"/>
      <c r="WJR154" s="205"/>
      <c r="WJS154" s="205"/>
      <c r="WJT154" s="205"/>
      <c r="WJU154" s="205"/>
      <c r="WJV154" s="205"/>
      <c r="WJW154" s="205"/>
      <c r="WJX154" s="205"/>
      <c r="WJY154" s="205"/>
      <c r="WJZ154" s="205"/>
      <c r="WKA154" s="205"/>
      <c r="WKB154" s="205"/>
      <c r="WKC154" s="205"/>
      <c r="WKD154" s="205"/>
      <c r="WKE154" s="205"/>
      <c r="WKF154" s="205"/>
      <c r="WKG154" s="205"/>
      <c r="WKH154" s="205"/>
      <c r="WKI154" s="205"/>
      <c r="WKJ154" s="205"/>
      <c r="WKK154" s="205"/>
      <c r="WKL154" s="205"/>
      <c r="WKM154" s="205"/>
      <c r="WKN154" s="205"/>
      <c r="WKO154" s="205"/>
      <c r="WKP154" s="205"/>
      <c r="WKQ154" s="205"/>
      <c r="WKR154" s="205"/>
      <c r="WKS154" s="205"/>
      <c r="WKT154" s="205"/>
      <c r="WKU154" s="205"/>
      <c r="WKV154" s="205"/>
      <c r="WKW154" s="205"/>
      <c r="WKX154" s="205"/>
      <c r="WKY154" s="205"/>
      <c r="WKZ154" s="205"/>
      <c r="WLA154" s="205"/>
      <c r="WLB154" s="205"/>
      <c r="WLC154" s="205"/>
      <c r="WLD154" s="205"/>
      <c r="WLE154" s="205"/>
      <c r="WLF154" s="205"/>
      <c r="WLG154" s="205"/>
      <c r="WLH154" s="205"/>
      <c r="WLI154" s="205"/>
      <c r="WLJ154" s="205"/>
      <c r="WLK154" s="205"/>
      <c r="WLL154" s="205"/>
      <c r="WLM154" s="205"/>
      <c r="WLN154" s="205"/>
      <c r="WLO154" s="205"/>
      <c r="WLV154" s="205"/>
      <c r="WLW154" s="205"/>
      <c r="WLX154" s="205"/>
      <c r="WLY154" s="205"/>
      <c r="WLZ154" s="205"/>
      <c r="WMA154" s="205"/>
      <c r="WMB154" s="205"/>
      <c r="WMC154" s="205"/>
      <c r="WMD154" s="205"/>
      <c r="WME154" s="205"/>
      <c r="WMF154" s="205"/>
      <c r="WMG154" s="205"/>
      <c r="WMH154" s="205"/>
      <c r="WMI154" s="205"/>
      <c r="WMJ154" s="205"/>
      <c r="WMK154" s="205"/>
      <c r="WML154" s="205"/>
      <c r="WMM154" s="205"/>
      <c r="WMN154" s="205"/>
      <c r="WMO154" s="205"/>
      <c r="WMP154" s="205"/>
      <c r="WMQ154" s="205"/>
      <c r="WMR154" s="205"/>
      <c r="WMS154" s="205"/>
      <c r="WMT154" s="205"/>
      <c r="WMU154" s="205"/>
      <c r="WMV154" s="205"/>
      <c r="WMW154" s="205"/>
      <c r="WMX154" s="205"/>
      <c r="WMY154" s="205"/>
      <c r="WMZ154" s="205"/>
      <c r="WNA154" s="205"/>
      <c r="WNB154" s="205"/>
      <c r="WNC154" s="205"/>
      <c r="WND154" s="205"/>
      <c r="WNE154" s="205"/>
      <c r="WNF154" s="205"/>
      <c r="WNG154" s="205"/>
      <c r="WNH154" s="205"/>
      <c r="WNI154" s="205"/>
      <c r="WNJ154" s="205"/>
      <c r="WNK154" s="205"/>
      <c r="WNL154" s="205"/>
      <c r="WNM154" s="205"/>
      <c r="WNN154" s="205"/>
      <c r="WNO154" s="205"/>
      <c r="WNP154" s="205"/>
      <c r="WNQ154" s="205"/>
      <c r="WNR154" s="205"/>
      <c r="WNS154" s="205"/>
      <c r="WNT154" s="205"/>
      <c r="WNU154" s="205"/>
      <c r="WNV154" s="205"/>
      <c r="WNW154" s="205"/>
      <c r="WNX154" s="205"/>
      <c r="WNY154" s="205"/>
      <c r="WNZ154" s="205"/>
      <c r="WOA154" s="205"/>
      <c r="WOB154" s="205"/>
      <c r="WOC154" s="205"/>
      <c r="WOD154" s="205"/>
      <c r="WOE154" s="205"/>
      <c r="WOF154" s="205"/>
      <c r="WOG154" s="205"/>
      <c r="WOH154" s="205"/>
      <c r="WOI154" s="205"/>
      <c r="WOJ154" s="205"/>
      <c r="WOK154" s="205"/>
      <c r="WOL154" s="205"/>
      <c r="WOM154" s="205"/>
      <c r="WON154" s="205"/>
      <c r="WOO154" s="205"/>
      <c r="WOP154" s="205"/>
      <c r="WOQ154" s="205"/>
      <c r="WOR154" s="205"/>
      <c r="WOS154" s="205"/>
      <c r="WOT154" s="205"/>
      <c r="WOU154" s="205"/>
      <c r="WOV154" s="205"/>
      <c r="WOW154" s="205"/>
      <c r="WOX154" s="205"/>
      <c r="WOY154" s="205"/>
      <c r="WOZ154" s="205"/>
      <c r="WPA154" s="205"/>
      <c r="WPB154" s="205"/>
      <c r="WPC154" s="205"/>
      <c r="WPD154" s="205"/>
      <c r="WPE154" s="205"/>
      <c r="WPF154" s="205"/>
      <c r="WPG154" s="205"/>
      <c r="WPH154" s="205"/>
      <c r="WPI154" s="205"/>
      <c r="WPJ154" s="205"/>
      <c r="WPK154" s="205"/>
      <c r="WPL154" s="205"/>
      <c r="WPM154" s="205"/>
      <c r="WPN154" s="205"/>
      <c r="WPO154" s="205"/>
      <c r="WPP154" s="205"/>
      <c r="WPQ154" s="205"/>
      <c r="WPR154" s="205"/>
      <c r="WPS154" s="205"/>
      <c r="WPT154" s="205"/>
      <c r="WPU154" s="205"/>
      <c r="WPV154" s="205"/>
      <c r="WPW154" s="205"/>
      <c r="WPX154" s="205"/>
      <c r="WPY154" s="205"/>
      <c r="WPZ154" s="205"/>
      <c r="WQA154" s="205"/>
      <c r="WQB154" s="205"/>
      <c r="WQC154" s="205"/>
      <c r="WQD154" s="205"/>
      <c r="WQE154" s="205"/>
      <c r="WQF154" s="205"/>
      <c r="WQG154" s="205"/>
      <c r="WQH154" s="205"/>
      <c r="WQI154" s="205"/>
      <c r="WQJ154" s="205"/>
      <c r="WQK154" s="205"/>
      <c r="WQL154" s="205"/>
      <c r="WQM154" s="205"/>
      <c r="WQN154" s="205"/>
      <c r="WQO154" s="205"/>
      <c r="WQP154" s="205"/>
      <c r="WQQ154" s="205"/>
      <c r="WQR154" s="205"/>
      <c r="WQS154" s="205"/>
      <c r="WQT154" s="205"/>
      <c r="WQU154" s="205"/>
      <c r="WQV154" s="205"/>
      <c r="WQW154" s="205"/>
      <c r="WQX154" s="205"/>
      <c r="WQY154" s="205"/>
      <c r="WQZ154" s="205"/>
      <c r="WRA154" s="205"/>
      <c r="WRB154" s="205"/>
      <c r="WRC154" s="205"/>
      <c r="WRD154" s="205"/>
      <c r="WRE154" s="205"/>
      <c r="WRF154" s="205"/>
      <c r="WRG154" s="205"/>
      <c r="WRH154" s="205"/>
      <c r="WRI154" s="205"/>
      <c r="WRJ154" s="205"/>
      <c r="WRK154" s="205"/>
      <c r="WRL154" s="205"/>
      <c r="WRM154" s="205"/>
      <c r="WRN154" s="205"/>
      <c r="WRO154" s="205"/>
      <c r="WRP154" s="205"/>
      <c r="WRQ154" s="205"/>
      <c r="WRR154" s="205"/>
      <c r="WRS154" s="205"/>
      <c r="WRT154" s="205"/>
      <c r="WRU154" s="205"/>
      <c r="WRV154" s="205"/>
      <c r="WRW154" s="205"/>
      <c r="WRX154" s="205"/>
      <c r="WRY154" s="205"/>
      <c r="WRZ154" s="205"/>
      <c r="WSA154" s="205"/>
      <c r="WSB154" s="205"/>
      <c r="WSC154" s="205"/>
      <c r="WSD154" s="205"/>
      <c r="WSE154" s="205"/>
      <c r="WSF154" s="205"/>
      <c r="WSG154" s="205"/>
      <c r="WSH154" s="205"/>
      <c r="WSI154" s="205"/>
      <c r="WSJ154" s="205"/>
      <c r="WSK154" s="205"/>
      <c r="WSL154" s="205"/>
      <c r="WSM154" s="205"/>
      <c r="WSN154" s="205"/>
      <c r="WSO154" s="205"/>
      <c r="WSP154" s="205"/>
      <c r="WSQ154" s="205"/>
      <c r="WSR154" s="205"/>
      <c r="WSS154" s="205"/>
      <c r="WST154" s="205"/>
      <c r="WSU154" s="205"/>
      <c r="WSV154" s="205"/>
      <c r="WSW154" s="205"/>
      <c r="WSX154" s="205"/>
      <c r="WSY154" s="205"/>
      <c r="WSZ154" s="205"/>
      <c r="WTA154" s="205"/>
      <c r="WTB154" s="205"/>
      <c r="WTC154" s="205"/>
      <c r="WTD154" s="205"/>
      <c r="WTE154" s="205"/>
      <c r="WTF154" s="205"/>
      <c r="WTG154" s="205"/>
      <c r="WTH154" s="205"/>
      <c r="WTI154" s="205"/>
      <c r="WTJ154" s="205"/>
      <c r="WTK154" s="205"/>
      <c r="WTL154" s="205"/>
      <c r="WTM154" s="205"/>
      <c r="WTN154" s="205"/>
      <c r="WTO154" s="205"/>
      <c r="WTP154" s="205"/>
      <c r="WTQ154" s="205"/>
      <c r="WTR154" s="205"/>
      <c r="WTS154" s="205"/>
      <c r="WTT154" s="205"/>
      <c r="WTU154" s="205"/>
      <c r="WTV154" s="205"/>
      <c r="WTW154" s="205"/>
      <c r="WTX154" s="205"/>
      <c r="WTY154" s="205"/>
      <c r="WTZ154" s="205"/>
      <c r="WUA154" s="205"/>
      <c r="WUB154" s="205"/>
      <c r="WUC154" s="205"/>
      <c r="WUD154" s="205"/>
      <c r="WUE154" s="205"/>
      <c r="WUF154" s="205"/>
      <c r="WUG154" s="205"/>
      <c r="WUH154" s="205"/>
      <c r="WUI154" s="205"/>
      <c r="WUJ154" s="205"/>
      <c r="WUK154" s="205"/>
      <c r="WUL154" s="205"/>
      <c r="WUM154" s="205"/>
      <c r="WUN154" s="205"/>
      <c r="WUO154" s="205"/>
      <c r="WUP154" s="205"/>
      <c r="WUQ154" s="205"/>
      <c r="WUR154" s="205"/>
      <c r="WUS154" s="205"/>
      <c r="WUT154" s="205"/>
      <c r="WUU154" s="205"/>
      <c r="WUV154" s="205"/>
      <c r="WUW154" s="205"/>
      <c r="WUX154" s="205"/>
      <c r="WUY154" s="205"/>
      <c r="WUZ154" s="205"/>
      <c r="WVA154" s="205"/>
      <c r="WVB154" s="205"/>
      <c r="WVC154" s="205"/>
      <c r="WVD154" s="205"/>
      <c r="WVE154" s="205"/>
      <c r="WVF154" s="205"/>
      <c r="WVG154" s="205"/>
      <c r="WVH154" s="205"/>
      <c r="WVI154" s="205"/>
      <c r="WVJ154" s="205"/>
      <c r="WVK154" s="205"/>
      <c r="WVR154" s="205"/>
      <c r="WVS154" s="205"/>
      <c r="WVT154" s="205"/>
      <c r="WVU154" s="205"/>
      <c r="WVV154" s="205"/>
      <c r="WVW154" s="205"/>
      <c r="WVX154" s="205"/>
      <c r="WVY154" s="205"/>
      <c r="WVZ154" s="205"/>
      <c r="WWA154" s="205"/>
      <c r="WWB154" s="205"/>
      <c r="WWC154" s="205"/>
      <c r="WWD154" s="205"/>
      <c r="WWE154" s="205"/>
      <c r="WWF154" s="205"/>
      <c r="WWG154" s="205"/>
      <c r="WWH154" s="205"/>
      <c r="WWI154" s="205"/>
      <c r="WWJ154" s="205"/>
      <c r="WWK154" s="205"/>
      <c r="WWL154" s="205"/>
      <c r="WWM154" s="205"/>
      <c r="WWN154" s="205"/>
      <c r="WWO154" s="205"/>
      <c r="WWP154" s="205"/>
      <c r="WWQ154" s="205"/>
      <c r="WWR154" s="205"/>
      <c r="WWS154" s="205"/>
      <c r="WWT154" s="205"/>
      <c r="WWU154" s="205"/>
      <c r="WWV154" s="205"/>
      <c r="WWW154" s="205"/>
      <c r="WWX154" s="205"/>
      <c r="WWY154" s="205"/>
      <c r="WWZ154" s="205"/>
      <c r="WXA154" s="205"/>
      <c r="WXB154" s="205"/>
      <c r="WXC154" s="205"/>
      <c r="WXD154" s="205"/>
      <c r="WXE154" s="205"/>
      <c r="WXF154" s="205"/>
      <c r="WXG154" s="205"/>
      <c r="WXH154" s="205"/>
      <c r="WXI154" s="205"/>
      <c r="WXJ154" s="205"/>
      <c r="WXK154" s="205"/>
      <c r="WXL154" s="205"/>
      <c r="WXM154" s="205"/>
      <c r="WXN154" s="205"/>
      <c r="WXO154" s="205"/>
      <c r="WXP154" s="205"/>
      <c r="WXQ154" s="205"/>
      <c r="WXR154" s="205"/>
      <c r="WXS154" s="205"/>
      <c r="WXT154" s="205"/>
      <c r="WXU154" s="205"/>
      <c r="WXV154" s="205"/>
      <c r="WXW154" s="205"/>
      <c r="WXX154" s="205"/>
      <c r="WXY154" s="205"/>
      <c r="WXZ154" s="205"/>
      <c r="WYA154" s="205"/>
      <c r="WYB154" s="205"/>
      <c r="WYC154" s="205"/>
      <c r="WYD154" s="205"/>
      <c r="WYE154" s="205"/>
      <c r="WYF154" s="205"/>
      <c r="WYG154" s="205"/>
      <c r="WYH154" s="205"/>
      <c r="WYI154" s="205"/>
      <c r="WYJ154" s="205"/>
      <c r="WYK154" s="205"/>
      <c r="WYL154" s="205"/>
      <c r="WYM154" s="205"/>
      <c r="WYN154" s="205"/>
      <c r="WYO154" s="205"/>
      <c r="WYP154" s="205"/>
      <c r="WYQ154" s="205"/>
      <c r="WYR154" s="205"/>
      <c r="WYS154" s="205"/>
      <c r="WYT154" s="205"/>
      <c r="WYU154" s="205"/>
      <c r="WYV154" s="205"/>
      <c r="WYW154" s="205"/>
      <c r="WYX154" s="205"/>
      <c r="WYY154" s="205"/>
      <c r="WYZ154" s="205"/>
      <c r="WZA154" s="205"/>
      <c r="WZB154" s="205"/>
      <c r="WZC154" s="205"/>
      <c r="WZD154" s="205"/>
      <c r="WZE154" s="205"/>
      <c r="WZF154" s="205"/>
      <c r="WZG154" s="205"/>
      <c r="WZH154" s="205"/>
      <c r="WZI154" s="205"/>
      <c r="WZJ154" s="205"/>
      <c r="WZK154" s="205"/>
      <c r="WZL154" s="205"/>
      <c r="WZM154" s="205"/>
      <c r="WZN154" s="205"/>
      <c r="WZO154" s="205"/>
      <c r="WZP154" s="205"/>
      <c r="WZQ154" s="205"/>
      <c r="WZR154" s="205"/>
      <c r="WZS154" s="205"/>
      <c r="WZT154" s="205"/>
      <c r="WZU154" s="205"/>
      <c r="WZV154" s="205"/>
      <c r="WZW154" s="205"/>
      <c r="WZX154" s="205"/>
      <c r="WZY154" s="205"/>
      <c r="WZZ154" s="205"/>
      <c r="XAA154" s="205"/>
      <c r="XAB154" s="205"/>
      <c r="XAC154" s="205"/>
      <c r="XAD154" s="205"/>
      <c r="XAE154" s="205"/>
      <c r="XAF154" s="205"/>
      <c r="XAG154" s="205"/>
      <c r="XAH154" s="205"/>
      <c r="XAI154" s="205"/>
      <c r="XAJ154" s="205"/>
      <c r="XAK154" s="205"/>
      <c r="XAL154" s="205"/>
      <c r="XAM154" s="205"/>
      <c r="XAN154" s="205"/>
      <c r="XAO154" s="205"/>
      <c r="XAP154" s="205"/>
      <c r="XAQ154" s="205"/>
      <c r="XAR154" s="205"/>
      <c r="XAS154" s="205"/>
      <c r="XAT154" s="205"/>
      <c r="XAU154" s="205"/>
      <c r="XAV154" s="205"/>
      <c r="XAW154" s="205"/>
      <c r="XAX154" s="205"/>
      <c r="XAY154" s="205"/>
      <c r="XAZ154" s="205"/>
      <c r="XBA154" s="205"/>
      <c r="XBB154" s="205"/>
      <c r="XBC154" s="205"/>
      <c r="XBD154" s="205"/>
      <c r="XBE154" s="205"/>
      <c r="XBF154" s="205"/>
      <c r="XBG154" s="205"/>
      <c r="XBH154" s="205"/>
      <c r="XBI154" s="205"/>
      <c r="XBJ154" s="205"/>
      <c r="XBK154" s="205"/>
      <c r="XBL154" s="205"/>
      <c r="XBM154" s="205"/>
      <c r="XBN154" s="205"/>
      <c r="XBO154" s="205"/>
      <c r="XBP154" s="205"/>
      <c r="XBQ154" s="205"/>
      <c r="XBR154" s="205"/>
      <c r="XBS154" s="205"/>
      <c r="XBT154" s="205"/>
      <c r="XBU154" s="205"/>
      <c r="XBV154" s="205"/>
      <c r="XBW154" s="205"/>
      <c r="XBX154" s="205"/>
      <c r="XBY154" s="205"/>
      <c r="XBZ154" s="205"/>
      <c r="XCA154" s="205"/>
      <c r="XCB154" s="205"/>
      <c r="XCC154" s="205"/>
      <c r="XCD154" s="205"/>
      <c r="XCE154" s="205"/>
      <c r="XCF154" s="205"/>
      <c r="XCG154" s="205"/>
      <c r="XCH154" s="205"/>
      <c r="XCI154" s="205"/>
      <c r="XCJ154" s="205"/>
      <c r="XCK154" s="205"/>
      <c r="XCL154" s="205"/>
      <c r="XCM154" s="205"/>
      <c r="XCN154" s="205"/>
      <c r="XCO154" s="205"/>
      <c r="XCP154" s="205"/>
      <c r="XCQ154" s="205"/>
      <c r="XCR154" s="205"/>
      <c r="XCS154" s="205"/>
      <c r="XCT154" s="205"/>
      <c r="XCU154" s="205"/>
      <c r="XCV154" s="205"/>
      <c r="XCW154" s="205"/>
      <c r="XCX154" s="205"/>
      <c r="XCY154" s="205"/>
      <c r="XCZ154" s="205"/>
      <c r="XDA154" s="205"/>
      <c r="XDB154" s="205"/>
      <c r="XDC154" s="205"/>
      <c r="XDD154" s="205"/>
      <c r="XDE154" s="205"/>
      <c r="XDF154" s="205"/>
      <c r="XDG154" s="205"/>
      <c r="XDH154" s="205"/>
      <c r="XDI154" s="205"/>
      <c r="XDJ154" s="205"/>
      <c r="XDK154" s="205"/>
      <c r="XDL154" s="205"/>
      <c r="XDM154" s="205"/>
      <c r="XDN154" s="205"/>
      <c r="XDO154" s="205"/>
      <c r="XDP154" s="205"/>
      <c r="XDQ154" s="205"/>
      <c r="XDR154" s="205"/>
      <c r="XDS154" s="205"/>
      <c r="XDT154" s="205"/>
      <c r="XDU154" s="205"/>
      <c r="XDV154" s="205"/>
      <c r="XDW154" s="205"/>
      <c r="XDX154" s="205"/>
      <c r="XDY154" s="205"/>
      <c r="XDZ154" s="205"/>
      <c r="XEA154" s="205"/>
      <c r="XEB154" s="205"/>
      <c r="XEC154" s="205"/>
      <c r="XED154" s="205"/>
      <c r="XEE154" s="205"/>
      <c r="XEF154" s="205"/>
      <c r="XEG154" s="205"/>
      <c r="XEH154" s="205"/>
      <c r="XEI154" s="205"/>
      <c r="XEJ154" s="205"/>
      <c r="XEK154" s="205"/>
      <c r="XEL154" s="205"/>
      <c r="XEM154" s="205"/>
      <c r="XEN154" s="205"/>
      <c r="XEO154" s="205"/>
      <c r="XEP154" s="205"/>
      <c r="XEQ154" s="205"/>
      <c r="XER154" s="205"/>
      <c r="XES154" s="205"/>
      <c r="XET154" s="205"/>
      <c r="XEU154" s="205"/>
      <c r="XEV154" s="205"/>
      <c r="XEW154" s="205"/>
      <c r="XEX154" s="205"/>
      <c r="XEY154" s="205"/>
      <c r="XEZ154" s="205"/>
      <c r="XFA154" s="205"/>
      <c r="XFB154" s="205"/>
      <c r="XFC154" s="205"/>
      <c r="XFD154" s="205"/>
    </row>
    <row r="155" spans="1:16384" s="7" customFormat="1" ht="15.75" x14ac:dyDescent="0.25">
      <c r="A155" s="124" t="s">
        <v>418</v>
      </c>
      <c r="B155" s="136">
        <v>3210000000</v>
      </c>
      <c r="C155" s="137"/>
      <c r="D155" s="121">
        <f>D156+D157</f>
        <v>6000000</v>
      </c>
      <c r="E155" s="121">
        <f t="shared" ref="E155:F155" si="42">E156+E157</f>
        <v>6000000</v>
      </c>
      <c r="F155" s="121">
        <f t="shared" si="42"/>
        <v>6000000</v>
      </c>
      <c r="G155" s="44"/>
      <c r="H155" s="94"/>
      <c r="I155" s="94"/>
      <c r="J155" s="89"/>
      <c r="K155" s="89"/>
      <c r="L155" s="204"/>
      <c r="M155" s="204"/>
      <c r="N155" s="205"/>
      <c r="O155" s="204"/>
      <c r="P155" s="204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5"/>
      <c r="BN155" s="205"/>
      <c r="BO155" s="205"/>
      <c r="BP155" s="205"/>
      <c r="BQ155" s="205"/>
      <c r="BR155" s="205"/>
      <c r="BS155" s="205"/>
      <c r="BT155" s="205"/>
      <c r="BU155" s="205"/>
      <c r="BV155" s="205"/>
      <c r="BW155" s="205"/>
      <c r="BX155" s="205"/>
      <c r="BY155" s="205"/>
      <c r="BZ155" s="205"/>
      <c r="CA155" s="205"/>
      <c r="CB155" s="205"/>
      <c r="CC155" s="205"/>
      <c r="CD155" s="205"/>
      <c r="CE155" s="205"/>
      <c r="CF155" s="205"/>
      <c r="CG155" s="205"/>
      <c r="CH155" s="205"/>
      <c r="CI155" s="205"/>
      <c r="CJ155" s="205"/>
      <c r="CK155" s="205"/>
      <c r="CL155" s="205"/>
      <c r="CM155" s="205"/>
      <c r="CN155" s="205"/>
      <c r="CO155" s="205"/>
      <c r="CP155" s="205"/>
      <c r="CQ155" s="205"/>
      <c r="CR155" s="205"/>
      <c r="CS155" s="205"/>
      <c r="CT155" s="205"/>
      <c r="CU155" s="205"/>
      <c r="CV155" s="205"/>
      <c r="CW155" s="205"/>
      <c r="CX155" s="205"/>
      <c r="CY155" s="205"/>
      <c r="CZ155" s="205"/>
      <c r="DA155" s="205"/>
      <c r="DB155" s="205"/>
      <c r="DC155" s="205"/>
      <c r="DD155" s="205"/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  <c r="IY155" s="205"/>
      <c r="JF155" s="205"/>
      <c r="JG155" s="205"/>
      <c r="JH155" s="205"/>
      <c r="JI155" s="205"/>
      <c r="JJ155" s="205"/>
      <c r="JK155" s="205"/>
      <c r="JL155" s="205"/>
      <c r="JM155" s="205"/>
      <c r="JN155" s="205"/>
      <c r="JO155" s="205"/>
      <c r="JP155" s="205"/>
      <c r="JQ155" s="205"/>
      <c r="JR155" s="205"/>
      <c r="JS155" s="205"/>
      <c r="JT155" s="205"/>
      <c r="JU155" s="205"/>
      <c r="JV155" s="205"/>
      <c r="JW155" s="205"/>
      <c r="JX155" s="205"/>
      <c r="JY155" s="205"/>
      <c r="JZ155" s="205"/>
      <c r="KA155" s="205"/>
      <c r="KB155" s="205"/>
      <c r="KC155" s="205"/>
      <c r="KD155" s="205"/>
      <c r="KE155" s="205"/>
      <c r="KF155" s="205"/>
      <c r="KG155" s="205"/>
      <c r="KH155" s="205"/>
      <c r="KI155" s="205"/>
      <c r="KJ155" s="205"/>
      <c r="KK155" s="205"/>
      <c r="KL155" s="205"/>
      <c r="KM155" s="205"/>
      <c r="KN155" s="205"/>
      <c r="KO155" s="205"/>
      <c r="KP155" s="205"/>
      <c r="KQ155" s="205"/>
      <c r="KR155" s="205"/>
      <c r="KS155" s="205"/>
      <c r="KT155" s="205"/>
      <c r="KU155" s="205"/>
      <c r="KV155" s="205"/>
      <c r="KW155" s="205"/>
      <c r="KX155" s="205"/>
      <c r="KY155" s="205"/>
      <c r="KZ155" s="205"/>
      <c r="LA155" s="205"/>
      <c r="LB155" s="205"/>
      <c r="LC155" s="205"/>
      <c r="LD155" s="205"/>
      <c r="LE155" s="205"/>
      <c r="LF155" s="205"/>
      <c r="LG155" s="205"/>
      <c r="LH155" s="205"/>
      <c r="LI155" s="205"/>
      <c r="LJ155" s="205"/>
      <c r="LK155" s="205"/>
      <c r="LL155" s="205"/>
      <c r="LM155" s="205"/>
      <c r="LN155" s="205"/>
      <c r="LO155" s="205"/>
      <c r="LP155" s="205"/>
      <c r="LQ155" s="205"/>
      <c r="LR155" s="205"/>
      <c r="LS155" s="205"/>
      <c r="LT155" s="205"/>
      <c r="LU155" s="205"/>
      <c r="LV155" s="205"/>
      <c r="LW155" s="205"/>
      <c r="LX155" s="205"/>
      <c r="LY155" s="205"/>
      <c r="LZ155" s="205"/>
      <c r="MA155" s="205"/>
      <c r="MB155" s="205"/>
      <c r="MC155" s="205"/>
      <c r="MD155" s="205"/>
      <c r="ME155" s="205"/>
      <c r="MF155" s="205"/>
      <c r="MG155" s="205"/>
      <c r="MH155" s="205"/>
      <c r="MI155" s="205"/>
      <c r="MJ155" s="205"/>
      <c r="MK155" s="205"/>
      <c r="ML155" s="205"/>
      <c r="MM155" s="205"/>
      <c r="MN155" s="205"/>
      <c r="MO155" s="205"/>
      <c r="MP155" s="205"/>
      <c r="MQ155" s="205"/>
      <c r="MR155" s="205"/>
      <c r="MS155" s="205"/>
      <c r="MT155" s="205"/>
      <c r="MU155" s="205"/>
      <c r="MV155" s="205"/>
      <c r="MW155" s="205"/>
      <c r="MX155" s="205"/>
      <c r="MY155" s="205"/>
      <c r="MZ155" s="205"/>
      <c r="NA155" s="205"/>
      <c r="NB155" s="205"/>
      <c r="NC155" s="205"/>
      <c r="ND155" s="205"/>
      <c r="NE155" s="205"/>
      <c r="NF155" s="205"/>
      <c r="NG155" s="205"/>
      <c r="NH155" s="205"/>
      <c r="NI155" s="205"/>
      <c r="NJ155" s="205"/>
      <c r="NK155" s="205"/>
      <c r="NL155" s="205"/>
      <c r="NM155" s="205"/>
      <c r="NN155" s="205"/>
      <c r="NO155" s="205"/>
      <c r="NP155" s="205"/>
      <c r="NQ155" s="205"/>
      <c r="NR155" s="205"/>
      <c r="NS155" s="205"/>
      <c r="NT155" s="205"/>
      <c r="NU155" s="205"/>
      <c r="NV155" s="205"/>
      <c r="NW155" s="205"/>
      <c r="NX155" s="205"/>
      <c r="NY155" s="205"/>
      <c r="NZ155" s="205"/>
      <c r="OA155" s="205"/>
      <c r="OB155" s="205"/>
      <c r="OC155" s="205"/>
      <c r="OD155" s="205"/>
      <c r="OE155" s="205"/>
      <c r="OF155" s="205"/>
      <c r="OG155" s="205"/>
      <c r="OH155" s="205"/>
      <c r="OI155" s="205"/>
      <c r="OJ155" s="205"/>
      <c r="OK155" s="205"/>
      <c r="OL155" s="205"/>
      <c r="OM155" s="205"/>
      <c r="ON155" s="205"/>
      <c r="OO155" s="205"/>
      <c r="OP155" s="205"/>
      <c r="OQ155" s="205"/>
      <c r="OR155" s="205"/>
      <c r="OS155" s="205"/>
      <c r="OT155" s="205"/>
      <c r="OU155" s="205"/>
      <c r="OV155" s="205"/>
      <c r="OW155" s="205"/>
      <c r="OX155" s="205"/>
      <c r="OY155" s="205"/>
      <c r="OZ155" s="205"/>
      <c r="PA155" s="205"/>
      <c r="PB155" s="205"/>
      <c r="PC155" s="205"/>
      <c r="PD155" s="205"/>
      <c r="PE155" s="205"/>
      <c r="PF155" s="205"/>
      <c r="PG155" s="205"/>
      <c r="PH155" s="205"/>
      <c r="PI155" s="205"/>
      <c r="PJ155" s="205"/>
      <c r="PK155" s="205"/>
      <c r="PL155" s="205"/>
      <c r="PM155" s="205"/>
      <c r="PN155" s="205"/>
      <c r="PO155" s="205"/>
      <c r="PP155" s="205"/>
      <c r="PQ155" s="205"/>
      <c r="PR155" s="205"/>
      <c r="PS155" s="205"/>
      <c r="PT155" s="205"/>
      <c r="PU155" s="205"/>
      <c r="PV155" s="205"/>
      <c r="PW155" s="205"/>
      <c r="PX155" s="205"/>
      <c r="PY155" s="205"/>
      <c r="PZ155" s="205"/>
      <c r="QA155" s="205"/>
      <c r="QB155" s="205"/>
      <c r="QC155" s="205"/>
      <c r="QD155" s="205"/>
      <c r="QE155" s="205"/>
      <c r="QF155" s="205"/>
      <c r="QG155" s="205"/>
      <c r="QH155" s="205"/>
      <c r="QI155" s="205"/>
      <c r="QJ155" s="205"/>
      <c r="QK155" s="205"/>
      <c r="QL155" s="205"/>
      <c r="QM155" s="205"/>
      <c r="QN155" s="205"/>
      <c r="QO155" s="205"/>
      <c r="QP155" s="205"/>
      <c r="QQ155" s="205"/>
      <c r="QR155" s="205"/>
      <c r="QS155" s="205"/>
      <c r="QT155" s="205"/>
      <c r="QU155" s="205"/>
      <c r="QV155" s="205"/>
      <c r="QW155" s="205"/>
      <c r="QX155" s="205"/>
      <c r="QY155" s="205"/>
      <c r="QZ155" s="205"/>
      <c r="RA155" s="205"/>
      <c r="RB155" s="205"/>
      <c r="RC155" s="205"/>
      <c r="RD155" s="205"/>
      <c r="RE155" s="205"/>
      <c r="RF155" s="205"/>
      <c r="RG155" s="205"/>
      <c r="RH155" s="205"/>
      <c r="RI155" s="205"/>
      <c r="RJ155" s="205"/>
      <c r="RK155" s="205"/>
      <c r="RL155" s="205"/>
      <c r="RM155" s="205"/>
      <c r="RN155" s="205"/>
      <c r="RO155" s="205"/>
      <c r="RP155" s="205"/>
      <c r="RQ155" s="205"/>
      <c r="RR155" s="205"/>
      <c r="RS155" s="205"/>
      <c r="RT155" s="205"/>
      <c r="RU155" s="205"/>
      <c r="RV155" s="205"/>
      <c r="RW155" s="205"/>
      <c r="RX155" s="205"/>
      <c r="RY155" s="205"/>
      <c r="RZ155" s="205"/>
      <c r="SA155" s="205"/>
      <c r="SB155" s="205"/>
      <c r="SC155" s="205"/>
      <c r="SD155" s="205"/>
      <c r="SE155" s="205"/>
      <c r="SF155" s="205"/>
      <c r="SG155" s="205"/>
      <c r="SH155" s="205"/>
      <c r="SI155" s="205"/>
      <c r="SJ155" s="205"/>
      <c r="SK155" s="205"/>
      <c r="SL155" s="205"/>
      <c r="SM155" s="205"/>
      <c r="SN155" s="205"/>
      <c r="SO155" s="205"/>
      <c r="SP155" s="205"/>
      <c r="SQ155" s="205"/>
      <c r="SR155" s="205"/>
      <c r="SS155" s="205"/>
      <c r="ST155" s="205"/>
      <c r="SU155" s="205"/>
      <c r="TB155" s="205"/>
      <c r="TC155" s="205"/>
      <c r="TD155" s="205"/>
      <c r="TE155" s="205"/>
      <c r="TF155" s="205"/>
      <c r="TG155" s="205"/>
      <c r="TH155" s="205"/>
      <c r="TI155" s="205"/>
      <c r="TJ155" s="205"/>
      <c r="TK155" s="205"/>
      <c r="TL155" s="205"/>
      <c r="TM155" s="205"/>
      <c r="TN155" s="205"/>
      <c r="TO155" s="205"/>
      <c r="TP155" s="205"/>
      <c r="TQ155" s="205"/>
      <c r="TR155" s="205"/>
      <c r="TS155" s="205"/>
      <c r="TT155" s="205"/>
      <c r="TU155" s="205"/>
      <c r="TV155" s="205"/>
      <c r="TW155" s="205"/>
      <c r="TX155" s="205"/>
      <c r="TY155" s="205"/>
      <c r="TZ155" s="205"/>
      <c r="UA155" s="205"/>
      <c r="UB155" s="205"/>
      <c r="UC155" s="205"/>
      <c r="UD155" s="205"/>
      <c r="UE155" s="205"/>
      <c r="UF155" s="205"/>
      <c r="UG155" s="205"/>
      <c r="UH155" s="205"/>
      <c r="UI155" s="205"/>
      <c r="UJ155" s="205"/>
      <c r="UK155" s="205"/>
      <c r="UL155" s="205"/>
      <c r="UM155" s="205"/>
      <c r="UN155" s="205"/>
      <c r="UO155" s="205"/>
      <c r="UP155" s="205"/>
      <c r="UQ155" s="205"/>
      <c r="UR155" s="205"/>
      <c r="US155" s="205"/>
      <c r="UT155" s="205"/>
      <c r="UU155" s="205"/>
      <c r="UV155" s="205"/>
      <c r="UW155" s="205"/>
      <c r="UX155" s="205"/>
      <c r="UY155" s="205"/>
      <c r="UZ155" s="205"/>
      <c r="VA155" s="205"/>
      <c r="VB155" s="205"/>
      <c r="VC155" s="205"/>
      <c r="VD155" s="205"/>
      <c r="VE155" s="205"/>
      <c r="VF155" s="205"/>
      <c r="VG155" s="205"/>
      <c r="VH155" s="205"/>
      <c r="VI155" s="205"/>
      <c r="VJ155" s="205"/>
      <c r="VK155" s="205"/>
      <c r="VL155" s="205"/>
      <c r="VM155" s="205"/>
      <c r="VN155" s="205"/>
      <c r="VO155" s="205"/>
      <c r="VP155" s="205"/>
      <c r="VQ155" s="205"/>
      <c r="VR155" s="205"/>
      <c r="VS155" s="205"/>
      <c r="VT155" s="205"/>
      <c r="VU155" s="205"/>
      <c r="VV155" s="205"/>
      <c r="VW155" s="205"/>
      <c r="VX155" s="205"/>
      <c r="VY155" s="205"/>
      <c r="VZ155" s="205"/>
      <c r="WA155" s="205"/>
      <c r="WB155" s="205"/>
      <c r="WC155" s="205"/>
      <c r="WD155" s="205"/>
      <c r="WE155" s="205"/>
      <c r="WF155" s="205"/>
      <c r="WG155" s="205"/>
      <c r="WH155" s="205"/>
      <c r="WI155" s="205"/>
      <c r="WJ155" s="205"/>
      <c r="WK155" s="205"/>
      <c r="WL155" s="205"/>
      <c r="WM155" s="205"/>
      <c r="WN155" s="205"/>
      <c r="WO155" s="205"/>
      <c r="WP155" s="205"/>
      <c r="WQ155" s="205"/>
      <c r="WR155" s="205"/>
      <c r="WS155" s="205"/>
      <c r="WT155" s="205"/>
      <c r="WU155" s="205"/>
      <c r="WV155" s="205"/>
      <c r="WW155" s="205"/>
      <c r="WX155" s="205"/>
      <c r="WY155" s="205"/>
      <c r="WZ155" s="205"/>
      <c r="XA155" s="205"/>
      <c r="XB155" s="205"/>
      <c r="XC155" s="205"/>
      <c r="XD155" s="205"/>
      <c r="XE155" s="205"/>
      <c r="XF155" s="205"/>
      <c r="XG155" s="205"/>
      <c r="XH155" s="205"/>
      <c r="XI155" s="205"/>
      <c r="XJ155" s="205"/>
      <c r="XK155" s="205"/>
      <c r="XL155" s="205"/>
      <c r="XM155" s="205"/>
      <c r="XN155" s="205"/>
      <c r="XO155" s="205"/>
      <c r="XP155" s="205"/>
      <c r="XQ155" s="205"/>
      <c r="XR155" s="205"/>
      <c r="XS155" s="205"/>
      <c r="XT155" s="205"/>
      <c r="XU155" s="205"/>
      <c r="XV155" s="205"/>
      <c r="XW155" s="205"/>
      <c r="XX155" s="205"/>
      <c r="XY155" s="205"/>
      <c r="XZ155" s="205"/>
      <c r="YA155" s="205"/>
      <c r="YB155" s="205"/>
      <c r="YC155" s="205"/>
      <c r="YD155" s="205"/>
      <c r="YE155" s="205"/>
      <c r="YF155" s="205"/>
      <c r="YG155" s="205"/>
      <c r="YH155" s="205"/>
      <c r="YI155" s="205"/>
      <c r="YJ155" s="205"/>
      <c r="YK155" s="205"/>
      <c r="YL155" s="205"/>
      <c r="YM155" s="205"/>
      <c r="YN155" s="205"/>
      <c r="YO155" s="205"/>
      <c r="YP155" s="205"/>
      <c r="YQ155" s="205"/>
      <c r="YR155" s="205"/>
      <c r="YS155" s="205"/>
      <c r="YT155" s="205"/>
      <c r="YU155" s="205"/>
      <c r="YV155" s="205"/>
      <c r="YW155" s="205"/>
      <c r="YX155" s="205"/>
      <c r="YY155" s="205"/>
      <c r="YZ155" s="205"/>
      <c r="ZA155" s="205"/>
      <c r="ZB155" s="205"/>
      <c r="ZC155" s="205"/>
      <c r="ZD155" s="205"/>
      <c r="ZE155" s="205"/>
      <c r="ZF155" s="205"/>
      <c r="ZG155" s="205"/>
      <c r="ZH155" s="205"/>
      <c r="ZI155" s="205"/>
      <c r="ZJ155" s="205"/>
      <c r="ZK155" s="205"/>
      <c r="ZL155" s="205"/>
      <c r="ZM155" s="205"/>
      <c r="ZN155" s="205"/>
      <c r="ZO155" s="205"/>
      <c r="ZP155" s="205"/>
      <c r="ZQ155" s="205"/>
      <c r="ZR155" s="205"/>
      <c r="ZS155" s="205"/>
      <c r="ZT155" s="205"/>
      <c r="ZU155" s="205"/>
      <c r="ZV155" s="205"/>
      <c r="ZW155" s="205"/>
      <c r="ZX155" s="205"/>
      <c r="ZY155" s="205"/>
      <c r="ZZ155" s="205"/>
      <c r="AAA155" s="205"/>
      <c r="AAB155" s="205"/>
      <c r="AAC155" s="205"/>
      <c r="AAD155" s="205"/>
      <c r="AAE155" s="205"/>
      <c r="AAF155" s="205"/>
      <c r="AAG155" s="205"/>
      <c r="AAH155" s="205"/>
      <c r="AAI155" s="205"/>
      <c r="AAJ155" s="205"/>
      <c r="AAK155" s="205"/>
      <c r="AAL155" s="205"/>
      <c r="AAM155" s="205"/>
      <c r="AAN155" s="205"/>
      <c r="AAO155" s="205"/>
      <c r="AAP155" s="205"/>
      <c r="AAQ155" s="205"/>
      <c r="AAR155" s="205"/>
      <c r="AAS155" s="205"/>
      <c r="AAT155" s="205"/>
      <c r="AAU155" s="205"/>
      <c r="AAV155" s="205"/>
      <c r="AAW155" s="205"/>
      <c r="AAX155" s="205"/>
      <c r="AAY155" s="205"/>
      <c r="AAZ155" s="205"/>
      <c r="ABA155" s="205"/>
      <c r="ABB155" s="205"/>
      <c r="ABC155" s="205"/>
      <c r="ABD155" s="205"/>
      <c r="ABE155" s="205"/>
      <c r="ABF155" s="205"/>
      <c r="ABG155" s="205"/>
      <c r="ABH155" s="205"/>
      <c r="ABI155" s="205"/>
      <c r="ABJ155" s="205"/>
      <c r="ABK155" s="205"/>
      <c r="ABL155" s="205"/>
      <c r="ABM155" s="205"/>
      <c r="ABN155" s="205"/>
      <c r="ABO155" s="205"/>
      <c r="ABP155" s="205"/>
      <c r="ABQ155" s="205"/>
      <c r="ABR155" s="205"/>
      <c r="ABS155" s="205"/>
      <c r="ABT155" s="205"/>
      <c r="ABU155" s="205"/>
      <c r="ABV155" s="205"/>
      <c r="ABW155" s="205"/>
      <c r="ABX155" s="205"/>
      <c r="ABY155" s="205"/>
      <c r="ABZ155" s="205"/>
      <c r="ACA155" s="205"/>
      <c r="ACB155" s="205"/>
      <c r="ACC155" s="205"/>
      <c r="ACD155" s="205"/>
      <c r="ACE155" s="205"/>
      <c r="ACF155" s="205"/>
      <c r="ACG155" s="205"/>
      <c r="ACH155" s="205"/>
      <c r="ACI155" s="205"/>
      <c r="ACJ155" s="205"/>
      <c r="ACK155" s="205"/>
      <c r="ACL155" s="205"/>
      <c r="ACM155" s="205"/>
      <c r="ACN155" s="205"/>
      <c r="ACO155" s="205"/>
      <c r="ACP155" s="205"/>
      <c r="ACQ155" s="205"/>
      <c r="ACX155" s="205"/>
      <c r="ACY155" s="205"/>
      <c r="ACZ155" s="205"/>
      <c r="ADA155" s="205"/>
      <c r="ADB155" s="205"/>
      <c r="ADC155" s="205"/>
      <c r="ADD155" s="205"/>
      <c r="ADE155" s="205"/>
      <c r="ADF155" s="205"/>
      <c r="ADG155" s="205"/>
      <c r="ADH155" s="205"/>
      <c r="ADI155" s="205"/>
      <c r="ADJ155" s="205"/>
      <c r="ADK155" s="205"/>
      <c r="ADL155" s="205"/>
      <c r="ADM155" s="205"/>
      <c r="ADN155" s="205"/>
      <c r="ADO155" s="205"/>
      <c r="ADP155" s="205"/>
      <c r="ADQ155" s="205"/>
      <c r="ADR155" s="205"/>
      <c r="ADS155" s="205"/>
      <c r="ADT155" s="205"/>
      <c r="ADU155" s="205"/>
      <c r="ADV155" s="205"/>
      <c r="ADW155" s="205"/>
      <c r="ADX155" s="205"/>
      <c r="ADY155" s="205"/>
      <c r="ADZ155" s="205"/>
      <c r="AEA155" s="205"/>
      <c r="AEB155" s="205"/>
      <c r="AEC155" s="205"/>
      <c r="AED155" s="205"/>
      <c r="AEE155" s="205"/>
      <c r="AEF155" s="205"/>
      <c r="AEG155" s="205"/>
      <c r="AEH155" s="205"/>
      <c r="AEI155" s="205"/>
      <c r="AEJ155" s="205"/>
      <c r="AEK155" s="205"/>
      <c r="AEL155" s="205"/>
      <c r="AEM155" s="205"/>
      <c r="AEN155" s="205"/>
      <c r="AEO155" s="205"/>
      <c r="AEP155" s="205"/>
      <c r="AEQ155" s="205"/>
      <c r="AER155" s="205"/>
      <c r="AES155" s="205"/>
      <c r="AET155" s="205"/>
      <c r="AEU155" s="205"/>
      <c r="AEV155" s="205"/>
      <c r="AEW155" s="205"/>
      <c r="AEX155" s="205"/>
      <c r="AEY155" s="205"/>
      <c r="AEZ155" s="205"/>
      <c r="AFA155" s="205"/>
      <c r="AFB155" s="205"/>
      <c r="AFC155" s="205"/>
      <c r="AFD155" s="205"/>
      <c r="AFE155" s="205"/>
      <c r="AFF155" s="205"/>
      <c r="AFG155" s="205"/>
      <c r="AFH155" s="205"/>
      <c r="AFI155" s="205"/>
      <c r="AFJ155" s="205"/>
      <c r="AFK155" s="205"/>
      <c r="AFL155" s="205"/>
      <c r="AFM155" s="205"/>
      <c r="AFN155" s="205"/>
      <c r="AFO155" s="205"/>
      <c r="AFP155" s="205"/>
      <c r="AFQ155" s="205"/>
      <c r="AFR155" s="205"/>
      <c r="AFS155" s="205"/>
      <c r="AFT155" s="205"/>
      <c r="AFU155" s="205"/>
      <c r="AFV155" s="205"/>
      <c r="AFW155" s="205"/>
      <c r="AFX155" s="205"/>
      <c r="AFY155" s="205"/>
      <c r="AFZ155" s="205"/>
      <c r="AGA155" s="205"/>
      <c r="AGB155" s="205"/>
      <c r="AGC155" s="205"/>
      <c r="AGD155" s="205"/>
      <c r="AGE155" s="205"/>
      <c r="AGF155" s="205"/>
      <c r="AGG155" s="205"/>
      <c r="AGH155" s="205"/>
      <c r="AGI155" s="205"/>
      <c r="AGJ155" s="205"/>
      <c r="AGK155" s="205"/>
      <c r="AGL155" s="205"/>
      <c r="AGM155" s="205"/>
      <c r="AGN155" s="205"/>
      <c r="AGO155" s="205"/>
      <c r="AGP155" s="205"/>
      <c r="AGQ155" s="205"/>
      <c r="AGR155" s="205"/>
      <c r="AGS155" s="205"/>
      <c r="AGT155" s="205"/>
      <c r="AGU155" s="205"/>
      <c r="AGV155" s="205"/>
      <c r="AGW155" s="205"/>
      <c r="AGX155" s="205"/>
      <c r="AGY155" s="205"/>
      <c r="AGZ155" s="205"/>
      <c r="AHA155" s="205"/>
      <c r="AHB155" s="205"/>
      <c r="AHC155" s="205"/>
      <c r="AHD155" s="205"/>
      <c r="AHE155" s="205"/>
      <c r="AHF155" s="205"/>
      <c r="AHG155" s="205"/>
      <c r="AHH155" s="205"/>
      <c r="AHI155" s="205"/>
      <c r="AHJ155" s="205"/>
      <c r="AHK155" s="205"/>
      <c r="AHL155" s="205"/>
      <c r="AHM155" s="205"/>
      <c r="AHN155" s="205"/>
      <c r="AHO155" s="205"/>
      <c r="AHP155" s="205"/>
      <c r="AHQ155" s="205"/>
      <c r="AHR155" s="205"/>
      <c r="AHS155" s="205"/>
      <c r="AHT155" s="205"/>
      <c r="AHU155" s="205"/>
      <c r="AHV155" s="205"/>
      <c r="AHW155" s="205"/>
      <c r="AHX155" s="205"/>
      <c r="AHY155" s="205"/>
      <c r="AHZ155" s="205"/>
      <c r="AIA155" s="205"/>
      <c r="AIB155" s="205"/>
      <c r="AIC155" s="205"/>
      <c r="AID155" s="205"/>
      <c r="AIE155" s="205"/>
      <c r="AIF155" s="205"/>
      <c r="AIG155" s="205"/>
      <c r="AIH155" s="205"/>
      <c r="AII155" s="205"/>
      <c r="AIJ155" s="205"/>
      <c r="AIK155" s="205"/>
      <c r="AIL155" s="205"/>
      <c r="AIM155" s="205"/>
      <c r="AIN155" s="205"/>
      <c r="AIO155" s="205"/>
      <c r="AIP155" s="205"/>
      <c r="AIQ155" s="205"/>
      <c r="AIR155" s="205"/>
      <c r="AIS155" s="205"/>
      <c r="AIT155" s="205"/>
      <c r="AIU155" s="205"/>
      <c r="AIV155" s="205"/>
      <c r="AIW155" s="205"/>
      <c r="AIX155" s="205"/>
      <c r="AIY155" s="205"/>
      <c r="AIZ155" s="205"/>
      <c r="AJA155" s="205"/>
      <c r="AJB155" s="205"/>
      <c r="AJC155" s="205"/>
      <c r="AJD155" s="205"/>
      <c r="AJE155" s="205"/>
      <c r="AJF155" s="205"/>
      <c r="AJG155" s="205"/>
      <c r="AJH155" s="205"/>
      <c r="AJI155" s="205"/>
      <c r="AJJ155" s="205"/>
      <c r="AJK155" s="205"/>
      <c r="AJL155" s="205"/>
      <c r="AJM155" s="205"/>
      <c r="AJN155" s="205"/>
      <c r="AJO155" s="205"/>
      <c r="AJP155" s="205"/>
      <c r="AJQ155" s="205"/>
      <c r="AJR155" s="205"/>
      <c r="AJS155" s="205"/>
      <c r="AJT155" s="205"/>
      <c r="AJU155" s="205"/>
      <c r="AJV155" s="205"/>
      <c r="AJW155" s="205"/>
      <c r="AJX155" s="205"/>
      <c r="AJY155" s="205"/>
      <c r="AJZ155" s="205"/>
      <c r="AKA155" s="205"/>
      <c r="AKB155" s="205"/>
      <c r="AKC155" s="205"/>
      <c r="AKD155" s="205"/>
      <c r="AKE155" s="205"/>
      <c r="AKF155" s="205"/>
      <c r="AKG155" s="205"/>
      <c r="AKH155" s="205"/>
      <c r="AKI155" s="205"/>
      <c r="AKJ155" s="205"/>
      <c r="AKK155" s="205"/>
      <c r="AKL155" s="205"/>
      <c r="AKM155" s="205"/>
      <c r="AKN155" s="205"/>
      <c r="AKO155" s="205"/>
      <c r="AKP155" s="205"/>
      <c r="AKQ155" s="205"/>
      <c r="AKR155" s="205"/>
      <c r="AKS155" s="205"/>
      <c r="AKT155" s="205"/>
      <c r="AKU155" s="205"/>
      <c r="AKV155" s="205"/>
      <c r="AKW155" s="205"/>
      <c r="AKX155" s="205"/>
      <c r="AKY155" s="205"/>
      <c r="AKZ155" s="205"/>
      <c r="ALA155" s="205"/>
      <c r="ALB155" s="205"/>
      <c r="ALC155" s="205"/>
      <c r="ALD155" s="205"/>
      <c r="ALE155" s="205"/>
      <c r="ALF155" s="205"/>
      <c r="ALG155" s="205"/>
      <c r="ALH155" s="205"/>
      <c r="ALI155" s="205"/>
      <c r="ALJ155" s="205"/>
      <c r="ALK155" s="205"/>
      <c r="ALL155" s="205"/>
      <c r="ALM155" s="205"/>
      <c r="ALN155" s="205"/>
      <c r="ALO155" s="205"/>
      <c r="ALP155" s="205"/>
      <c r="ALQ155" s="205"/>
      <c r="ALR155" s="205"/>
      <c r="ALS155" s="205"/>
      <c r="ALT155" s="205"/>
      <c r="ALU155" s="205"/>
      <c r="ALV155" s="205"/>
      <c r="ALW155" s="205"/>
      <c r="ALX155" s="205"/>
      <c r="ALY155" s="205"/>
      <c r="ALZ155" s="205"/>
      <c r="AMA155" s="205"/>
      <c r="AMB155" s="205"/>
      <c r="AMC155" s="205"/>
      <c r="AMD155" s="205"/>
      <c r="AME155" s="205"/>
      <c r="AMF155" s="205"/>
      <c r="AMG155" s="205"/>
      <c r="AMH155" s="205"/>
      <c r="AMI155" s="205"/>
      <c r="AMJ155" s="205"/>
      <c r="AMK155" s="205"/>
      <c r="AML155" s="205"/>
      <c r="AMM155" s="205"/>
      <c r="AMT155" s="205"/>
      <c r="AMU155" s="205"/>
      <c r="AMV155" s="205"/>
      <c r="AMW155" s="205"/>
      <c r="AMX155" s="205"/>
      <c r="AMY155" s="205"/>
      <c r="AMZ155" s="205"/>
      <c r="ANA155" s="205"/>
      <c r="ANB155" s="205"/>
      <c r="ANC155" s="205"/>
      <c r="AND155" s="205"/>
      <c r="ANE155" s="205"/>
      <c r="ANF155" s="205"/>
      <c r="ANG155" s="205"/>
      <c r="ANH155" s="205"/>
      <c r="ANI155" s="205"/>
      <c r="ANJ155" s="205"/>
      <c r="ANK155" s="205"/>
      <c r="ANL155" s="205"/>
      <c r="ANM155" s="205"/>
      <c r="ANN155" s="205"/>
      <c r="ANO155" s="205"/>
      <c r="ANP155" s="205"/>
      <c r="ANQ155" s="205"/>
      <c r="ANR155" s="205"/>
      <c r="ANS155" s="205"/>
      <c r="ANT155" s="205"/>
      <c r="ANU155" s="205"/>
      <c r="ANV155" s="205"/>
      <c r="ANW155" s="205"/>
      <c r="ANX155" s="205"/>
      <c r="ANY155" s="205"/>
      <c r="ANZ155" s="205"/>
      <c r="AOA155" s="205"/>
      <c r="AOB155" s="205"/>
      <c r="AOC155" s="205"/>
      <c r="AOD155" s="205"/>
      <c r="AOE155" s="205"/>
      <c r="AOF155" s="205"/>
      <c r="AOG155" s="205"/>
      <c r="AOH155" s="205"/>
      <c r="AOI155" s="205"/>
      <c r="AOJ155" s="205"/>
      <c r="AOK155" s="205"/>
      <c r="AOL155" s="205"/>
      <c r="AOM155" s="205"/>
      <c r="AON155" s="205"/>
      <c r="AOO155" s="205"/>
      <c r="AOP155" s="205"/>
      <c r="AOQ155" s="205"/>
      <c r="AOR155" s="205"/>
      <c r="AOS155" s="205"/>
      <c r="AOT155" s="205"/>
      <c r="AOU155" s="205"/>
      <c r="AOV155" s="205"/>
      <c r="AOW155" s="205"/>
      <c r="AOX155" s="205"/>
      <c r="AOY155" s="205"/>
      <c r="AOZ155" s="205"/>
      <c r="APA155" s="205"/>
      <c r="APB155" s="205"/>
      <c r="APC155" s="205"/>
      <c r="APD155" s="205"/>
      <c r="APE155" s="205"/>
      <c r="APF155" s="205"/>
      <c r="APG155" s="205"/>
      <c r="APH155" s="205"/>
      <c r="API155" s="205"/>
      <c r="APJ155" s="205"/>
      <c r="APK155" s="205"/>
      <c r="APL155" s="205"/>
      <c r="APM155" s="205"/>
      <c r="APN155" s="205"/>
      <c r="APO155" s="205"/>
      <c r="APP155" s="205"/>
      <c r="APQ155" s="205"/>
      <c r="APR155" s="205"/>
      <c r="APS155" s="205"/>
      <c r="APT155" s="205"/>
      <c r="APU155" s="205"/>
      <c r="APV155" s="205"/>
      <c r="APW155" s="205"/>
      <c r="APX155" s="205"/>
      <c r="APY155" s="205"/>
      <c r="APZ155" s="205"/>
      <c r="AQA155" s="205"/>
      <c r="AQB155" s="205"/>
      <c r="AQC155" s="205"/>
      <c r="AQD155" s="205"/>
      <c r="AQE155" s="205"/>
      <c r="AQF155" s="205"/>
      <c r="AQG155" s="205"/>
      <c r="AQH155" s="205"/>
      <c r="AQI155" s="205"/>
      <c r="AQJ155" s="205"/>
      <c r="AQK155" s="205"/>
      <c r="AQL155" s="205"/>
      <c r="AQM155" s="205"/>
      <c r="AQN155" s="205"/>
      <c r="AQO155" s="205"/>
      <c r="AQP155" s="205"/>
      <c r="AQQ155" s="205"/>
      <c r="AQR155" s="205"/>
      <c r="AQS155" s="205"/>
      <c r="AQT155" s="205"/>
      <c r="AQU155" s="205"/>
      <c r="AQV155" s="205"/>
      <c r="AQW155" s="205"/>
      <c r="AQX155" s="205"/>
      <c r="AQY155" s="205"/>
      <c r="AQZ155" s="205"/>
      <c r="ARA155" s="205"/>
      <c r="ARB155" s="205"/>
      <c r="ARC155" s="205"/>
      <c r="ARD155" s="205"/>
      <c r="ARE155" s="205"/>
      <c r="ARF155" s="205"/>
      <c r="ARG155" s="205"/>
      <c r="ARH155" s="205"/>
      <c r="ARI155" s="205"/>
      <c r="ARJ155" s="205"/>
      <c r="ARK155" s="205"/>
      <c r="ARL155" s="205"/>
      <c r="ARM155" s="205"/>
      <c r="ARN155" s="205"/>
      <c r="ARO155" s="205"/>
      <c r="ARP155" s="205"/>
      <c r="ARQ155" s="205"/>
      <c r="ARR155" s="205"/>
      <c r="ARS155" s="205"/>
      <c r="ART155" s="205"/>
      <c r="ARU155" s="205"/>
      <c r="ARV155" s="205"/>
      <c r="ARW155" s="205"/>
      <c r="ARX155" s="205"/>
      <c r="ARY155" s="205"/>
      <c r="ARZ155" s="205"/>
      <c r="ASA155" s="205"/>
      <c r="ASB155" s="205"/>
      <c r="ASC155" s="205"/>
      <c r="ASD155" s="205"/>
      <c r="ASE155" s="205"/>
      <c r="ASF155" s="205"/>
      <c r="ASG155" s="205"/>
      <c r="ASH155" s="205"/>
      <c r="ASI155" s="205"/>
      <c r="ASJ155" s="205"/>
      <c r="ASK155" s="205"/>
      <c r="ASL155" s="205"/>
      <c r="ASM155" s="205"/>
      <c r="ASN155" s="205"/>
      <c r="ASO155" s="205"/>
      <c r="ASP155" s="205"/>
      <c r="ASQ155" s="205"/>
      <c r="ASR155" s="205"/>
      <c r="ASS155" s="205"/>
      <c r="AST155" s="205"/>
      <c r="ASU155" s="205"/>
      <c r="ASV155" s="205"/>
      <c r="ASW155" s="205"/>
      <c r="ASX155" s="205"/>
      <c r="ASY155" s="205"/>
      <c r="ASZ155" s="205"/>
      <c r="ATA155" s="205"/>
      <c r="ATB155" s="205"/>
      <c r="ATC155" s="205"/>
      <c r="ATD155" s="205"/>
      <c r="ATE155" s="205"/>
      <c r="ATF155" s="205"/>
      <c r="ATG155" s="205"/>
      <c r="ATH155" s="205"/>
      <c r="ATI155" s="205"/>
      <c r="ATJ155" s="205"/>
      <c r="ATK155" s="205"/>
      <c r="ATL155" s="205"/>
      <c r="ATM155" s="205"/>
      <c r="ATN155" s="205"/>
      <c r="ATO155" s="205"/>
      <c r="ATP155" s="205"/>
      <c r="ATQ155" s="205"/>
      <c r="ATR155" s="205"/>
      <c r="ATS155" s="205"/>
      <c r="ATT155" s="205"/>
      <c r="ATU155" s="205"/>
      <c r="ATV155" s="205"/>
      <c r="ATW155" s="205"/>
      <c r="ATX155" s="205"/>
      <c r="ATY155" s="205"/>
      <c r="ATZ155" s="205"/>
      <c r="AUA155" s="205"/>
      <c r="AUB155" s="205"/>
      <c r="AUC155" s="205"/>
      <c r="AUD155" s="205"/>
      <c r="AUE155" s="205"/>
      <c r="AUF155" s="205"/>
      <c r="AUG155" s="205"/>
      <c r="AUH155" s="205"/>
      <c r="AUI155" s="205"/>
      <c r="AUJ155" s="205"/>
      <c r="AUK155" s="205"/>
      <c r="AUL155" s="205"/>
      <c r="AUM155" s="205"/>
      <c r="AUN155" s="205"/>
      <c r="AUO155" s="205"/>
      <c r="AUP155" s="205"/>
      <c r="AUQ155" s="205"/>
      <c r="AUR155" s="205"/>
      <c r="AUS155" s="205"/>
      <c r="AUT155" s="205"/>
      <c r="AUU155" s="205"/>
      <c r="AUV155" s="205"/>
      <c r="AUW155" s="205"/>
      <c r="AUX155" s="205"/>
      <c r="AUY155" s="205"/>
      <c r="AUZ155" s="205"/>
      <c r="AVA155" s="205"/>
      <c r="AVB155" s="205"/>
      <c r="AVC155" s="205"/>
      <c r="AVD155" s="205"/>
      <c r="AVE155" s="205"/>
      <c r="AVF155" s="205"/>
      <c r="AVG155" s="205"/>
      <c r="AVH155" s="205"/>
      <c r="AVI155" s="205"/>
      <c r="AVJ155" s="205"/>
      <c r="AVK155" s="205"/>
      <c r="AVL155" s="205"/>
      <c r="AVM155" s="205"/>
      <c r="AVN155" s="205"/>
      <c r="AVO155" s="205"/>
      <c r="AVP155" s="205"/>
      <c r="AVQ155" s="205"/>
      <c r="AVR155" s="205"/>
      <c r="AVS155" s="205"/>
      <c r="AVT155" s="205"/>
      <c r="AVU155" s="205"/>
      <c r="AVV155" s="205"/>
      <c r="AVW155" s="205"/>
      <c r="AVX155" s="205"/>
      <c r="AVY155" s="205"/>
      <c r="AVZ155" s="205"/>
      <c r="AWA155" s="205"/>
      <c r="AWB155" s="205"/>
      <c r="AWC155" s="205"/>
      <c r="AWD155" s="205"/>
      <c r="AWE155" s="205"/>
      <c r="AWF155" s="205"/>
      <c r="AWG155" s="205"/>
      <c r="AWH155" s="205"/>
      <c r="AWI155" s="205"/>
      <c r="AWP155" s="205"/>
      <c r="AWQ155" s="205"/>
      <c r="AWR155" s="205"/>
      <c r="AWS155" s="205"/>
      <c r="AWT155" s="205"/>
      <c r="AWU155" s="205"/>
      <c r="AWV155" s="205"/>
      <c r="AWW155" s="205"/>
      <c r="AWX155" s="205"/>
      <c r="AWY155" s="205"/>
      <c r="AWZ155" s="205"/>
      <c r="AXA155" s="205"/>
      <c r="AXB155" s="205"/>
      <c r="AXC155" s="205"/>
      <c r="AXD155" s="205"/>
      <c r="AXE155" s="205"/>
      <c r="AXF155" s="205"/>
      <c r="AXG155" s="205"/>
      <c r="AXH155" s="205"/>
      <c r="AXI155" s="205"/>
      <c r="AXJ155" s="205"/>
      <c r="AXK155" s="205"/>
      <c r="AXL155" s="205"/>
      <c r="AXM155" s="205"/>
      <c r="AXN155" s="205"/>
      <c r="AXO155" s="205"/>
      <c r="AXP155" s="205"/>
      <c r="AXQ155" s="205"/>
      <c r="AXR155" s="205"/>
      <c r="AXS155" s="205"/>
      <c r="AXT155" s="205"/>
      <c r="AXU155" s="205"/>
      <c r="AXV155" s="205"/>
      <c r="AXW155" s="205"/>
      <c r="AXX155" s="205"/>
      <c r="AXY155" s="205"/>
      <c r="AXZ155" s="205"/>
      <c r="AYA155" s="205"/>
      <c r="AYB155" s="205"/>
      <c r="AYC155" s="205"/>
      <c r="AYD155" s="205"/>
      <c r="AYE155" s="205"/>
      <c r="AYF155" s="205"/>
      <c r="AYG155" s="205"/>
      <c r="AYH155" s="205"/>
      <c r="AYI155" s="205"/>
      <c r="AYJ155" s="205"/>
      <c r="AYK155" s="205"/>
      <c r="AYL155" s="205"/>
      <c r="AYM155" s="205"/>
      <c r="AYN155" s="205"/>
      <c r="AYO155" s="205"/>
      <c r="AYP155" s="205"/>
      <c r="AYQ155" s="205"/>
      <c r="AYR155" s="205"/>
      <c r="AYS155" s="205"/>
      <c r="AYT155" s="205"/>
      <c r="AYU155" s="205"/>
      <c r="AYV155" s="205"/>
      <c r="AYW155" s="205"/>
      <c r="AYX155" s="205"/>
      <c r="AYY155" s="205"/>
      <c r="AYZ155" s="205"/>
      <c r="AZA155" s="205"/>
      <c r="AZB155" s="205"/>
      <c r="AZC155" s="205"/>
      <c r="AZD155" s="205"/>
      <c r="AZE155" s="205"/>
      <c r="AZF155" s="205"/>
      <c r="AZG155" s="205"/>
      <c r="AZH155" s="205"/>
      <c r="AZI155" s="205"/>
      <c r="AZJ155" s="205"/>
      <c r="AZK155" s="205"/>
      <c r="AZL155" s="205"/>
      <c r="AZM155" s="205"/>
      <c r="AZN155" s="205"/>
      <c r="AZO155" s="205"/>
      <c r="AZP155" s="205"/>
      <c r="AZQ155" s="205"/>
      <c r="AZR155" s="205"/>
      <c r="AZS155" s="205"/>
      <c r="AZT155" s="205"/>
      <c r="AZU155" s="205"/>
      <c r="AZV155" s="205"/>
      <c r="AZW155" s="205"/>
      <c r="AZX155" s="205"/>
      <c r="AZY155" s="205"/>
      <c r="AZZ155" s="205"/>
      <c r="BAA155" s="205"/>
      <c r="BAB155" s="205"/>
      <c r="BAC155" s="205"/>
      <c r="BAD155" s="205"/>
      <c r="BAE155" s="205"/>
      <c r="BAF155" s="205"/>
      <c r="BAG155" s="205"/>
      <c r="BAH155" s="205"/>
      <c r="BAI155" s="205"/>
      <c r="BAJ155" s="205"/>
      <c r="BAK155" s="205"/>
      <c r="BAL155" s="205"/>
      <c r="BAM155" s="205"/>
      <c r="BAN155" s="205"/>
      <c r="BAO155" s="205"/>
      <c r="BAP155" s="205"/>
      <c r="BAQ155" s="205"/>
      <c r="BAR155" s="205"/>
      <c r="BAS155" s="205"/>
      <c r="BAT155" s="205"/>
      <c r="BAU155" s="205"/>
      <c r="BAV155" s="205"/>
      <c r="BAW155" s="205"/>
      <c r="BAX155" s="205"/>
      <c r="BAY155" s="205"/>
      <c r="BAZ155" s="205"/>
      <c r="BBA155" s="205"/>
      <c r="BBB155" s="205"/>
      <c r="BBC155" s="205"/>
      <c r="BBD155" s="205"/>
      <c r="BBE155" s="205"/>
      <c r="BBF155" s="205"/>
      <c r="BBG155" s="205"/>
      <c r="BBH155" s="205"/>
      <c r="BBI155" s="205"/>
      <c r="BBJ155" s="205"/>
      <c r="BBK155" s="205"/>
      <c r="BBL155" s="205"/>
      <c r="BBM155" s="205"/>
      <c r="BBN155" s="205"/>
      <c r="BBO155" s="205"/>
      <c r="BBP155" s="205"/>
      <c r="BBQ155" s="205"/>
      <c r="BBR155" s="205"/>
      <c r="BBS155" s="205"/>
      <c r="BBT155" s="205"/>
      <c r="BBU155" s="205"/>
      <c r="BBV155" s="205"/>
      <c r="BBW155" s="205"/>
      <c r="BBX155" s="205"/>
      <c r="BBY155" s="205"/>
      <c r="BBZ155" s="205"/>
      <c r="BCA155" s="205"/>
      <c r="BCB155" s="205"/>
      <c r="BCC155" s="205"/>
      <c r="BCD155" s="205"/>
      <c r="BCE155" s="205"/>
      <c r="BCF155" s="205"/>
      <c r="BCG155" s="205"/>
      <c r="BCH155" s="205"/>
      <c r="BCI155" s="205"/>
      <c r="BCJ155" s="205"/>
      <c r="BCK155" s="205"/>
      <c r="BCL155" s="205"/>
      <c r="BCM155" s="205"/>
      <c r="BCN155" s="205"/>
      <c r="BCO155" s="205"/>
      <c r="BCP155" s="205"/>
      <c r="BCQ155" s="205"/>
      <c r="BCR155" s="205"/>
      <c r="BCS155" s="205"/>
      <c r="BCT155" s="205"/>
      <c r="BCU155" s="205"/>
      <c r="BCV155" s="205"/>
      <c r="BCW155" s="205"/>
      <c r="BCX155" s="205"/>
      <c r="BCY155" s="205"/>
      <c r="BCZ155" s="205"/>
      <c r="BDA155" s="205"/>
      <c r="BDB155" s="205"/>
      <c r="BDC155" s="205"/>
      <c r="BDD155" s="205"/>
      <c r="BDE155" s="205"/>
      <c r="BDF155" s="205"/>
      <c r="BDG155" s="205"/>
      <c r="BDH155" s="205"/>
      <c r="BDI155" s="205"/>
      <c r="BDJ155" s="205"/>
      <c r="BDK155" s="205"/>
      <c r="BDL155" s="205"/>
      <c r="BDM155" s="205"/>
      <c r="BDN155" s="205"/>
      <c r="BDO155" s="205"/>
      <c r="BDP155" s="205"/>
      <c r="BDQ155" s="205"/>
      <c r="BDR155" s="205"/>
      <c r="BDS155" s="205"/>
      <c r="BDT155" s="205"/>
      <c r="BDU155" s="205"/>
      <c r="BDV155" s="205"/>
      <c r="BDW155" s="205"/>
      <c r="BDX155" s="205"/>
      <c r="BDY155" s="205"/>
      <c r="BDZ155" s="205"/>
      <c r="BEA155" s="205"/>
      <c r="BEB155" s="205"/>
      <c r="BEC155" s="205"/>
      <c r="BED155" s="205"/>
      <c r="BEE155" s="205"/>
      <c r="BEF155" s="205"/>
      <c r="BEG155" s="205"/>
      <c r="BEH155" s="205"/>
      <c r="BEI155" s="205"/>
      <c r="BEJ155" s="205"/>
      <c r="BEK155" s="205"/>
      <c r="BEL155" s="205"/>
      <c r="BEM155" s="205"/>
      <c r="BEN155" s="205"/>
      <c r="BEO155" s="205"/>
      <c r="BEP155" s="205"/>
      <c r="BEQ155" s="205"/>
      <c r="BER155" s="205"/>
      <c r="BES155" s="205"/>
      <c r="BET155" s="205"/>
      <c r="BEU155" s="205"/>
      <c r="BEV155" s="205"/>
      <c r="BEW155" s="205"/>
      <c r="BEX155" s="205"/>
      <c r="BEY155" s="205"/>
      <c r="BEZ155" s="205"/>
      <c r="BFA155" s="205"/>
      <c r="BFB155" s="205"/>
      <c r="BFC155" s="205"/>
      <c r="BFD155" s="205"/>
      <c r="BFE155" s="205"/>
      <c r="BFF155" s="205"/>
      <c r="BFG155" s="205"/>
      <c r="BFH155" s="205"/>
      <c r="BFI155" s="205"/>
      <c r="BFJ155" s="205"/>
      <c r="BFK155" s="205"/>
      <c r="BFL155" s="205"/>
      <c r="BFM155" s="205"/>
      <c r="BFN155" s="205"/>
      <c r="BFO155" s="205"/>
      <c r="BFP155" s="205"/>
      <c r="BFQ155" s="205"/>
      <c r="BFR155" s="205"/>
      <c r="BFS155" s="205"/>
      <c r="BFT155" s="205"/>
      <c r="BFU155" s="205"/>
      <c r="BFV155" s="205"/>
      <c r="BFW155" s="205"/>
      <c r="BFX155" s="205"/>
      <c r="BFY155" s="205"/>
      <c r="BFZ155" s="205"/>
      <c r="BGA155" s="205"/>
      <c r="BGB155" s="205"/>
      <c r="BGC155" s="205"/>
      <c r="BGD155" s="205"/>
      <c r="BGE155" s="205"/>
      <c r="BGL155" s="205"/>
      <c r="BGM155" s="205"/>
      <c r="BGN155" s="205"/>
      <c r="BGO155" s="205"/>
      <c r="BGP155" s="205"/>
      <c r="BGQ155" s="205"/>
      <c r="BGR155" s="205"/>
      <c r="BGS155" s="205"/>
      <c r="BGT155" s="205"/>
      <c r="BGU155" s="205"/>
      <c r="BGV155" s="205"/>
      <c r="BGW155" s="205"/>
      <c r="BGX155" s="205"/>
      <c r="BGY155" s="205"/>
      <c r="BGZ155" s="205"/>
      <c r="BHA155" s="205"/>
      <c r="BHB155" s="205"/>
      <c r="BHC155" s="205"/>
      <c r="BHD155" s="205"/>
      <c r="BHE155" s="205"/>
      <c r="BHF155" s="205"/>
      <c r="BHG155" s="205"/>
      <c r="BHH155" s="205"/>
      <c r="BHI155" s="205"/>
      <c r="BHJ155" s="205"/>
      <c r="BHK155" s="205"/>
      <c r="BHL155" s="205"/>
      <c r="BHM155" s="205"/>
      <c r="BHN155" s="205"/>
      <c r="BHO155" s="205"/>
      <c r="BHP155" s="205"/>
      <c r="BHQ155" s="205"/>
      <c r="BHR155" s="205"/>
      <c r="BHS155" s="205"/>
      <c r="BHT155" s="205"/>
      <c r="BHU155" s="205"/>
      <c r="BHV155" s="205"/>
      <c r="BHW155" s="205"/>
      <c r="BHX155" s="205"/>
      <c r="BHY155" s="205"/>
      <c r="BHZ155" s="205"/>
      <c r="BIA155" s="205"/>
      <c r="BIB155" s="205"/>
      <c r="BIC155" s="205"/>
      <c r="BID155" s="205"/>
      <c r="BIE155" s="205"/>
      <c r="BIF155" s="205"/>
      <c r="BIG155" s="205"/>
      <c r="BIH155" s="205"/>
      <c r="BII155" s="205"/>
      <c r="BIJ155" s="205"/>
      <c r="BIK155" s="205"/>
      <c r="BIL155" s="205"/>
      <c r="BIM155" s="205"/>
      <c r="BIN155" s="205"/>
      <c r="BIO155" s="205"/>
      <c r="BIP155" s="205"/>
      <c r="BIQ155" s="205"/>
      <c r="BIR155" s="205"/>
      <c r="BIS155" s="205"/>
      <c r="BIT155" s="205"/>
      <c r="BIU155" s="205"/>
      <c r="BIV155" s="205"/>
      <c r="BIW155" s="205"/>
      <c r="BIX155" s="205"/>
      <c r="BIY155" s="205"/>
      <c r="BIZ155" s="205"/>
      <c r="BJA155" s="205"/>
      <c r="BJB155" s="205"/>
      <c r="BJC155" s="205"/>
      <c r="BJD155" s="205"/>
      <c r="BJE155" s="205"/>
      <c r="BJF155" s="205"/>
      <c r="BJG155" s="205"/>
      <c r="BJH155" s="205"/>
      <c r="BJI155" s="205"/>
      <c r="BJJ155" s="205"/>
      <c r="BJK155" s="205"/>
      <c r="BJL155" s="205"/>
      <c r="BJM155" s="205"/>
      <c r="BJN155" s="205"/>
      <c r="BJO155" s="205"/>
      <c r="BJP155" s="205"/>
      <c r="BJQ155" s="205"/>
      <c r="BJR155" s="205"/>
      <c r="BJS155" s="205"/>
      <c r="BJT155" s="205"/>
      <c r="BJU155" s="205"/>
      <c r="BJV155" s="205"/>
      <c r="BJW155" s="205"/>
      <c r="BJX155" s="205"/>
      <c r="BJY155" s="205"/>
      <c r="BJZ155" s="205"/>
      <c r="BKA155" s="205"/>
      <c r="BKB155" s="205"/>
      <c r="BKC155" s="205"/>
      <c r="BKD155" s="205"/>
      <c r="BKE155" s="205"/>
      <c r="BKF155" s="205"/>
      <c r="BKG155" s="205"/>
      <c r="BKH155" s="205"/>
      <c r="BKI155" s="205"/>
      <c r="BKJ155" s="205"/>
      <c r="BKK155" s="205"/>
      <c r="BKL155" s="205"/>
      <c r="BKM155" s="205"/>
      <c r="BKN155" s="205"/>
      <c r="BKO155" s="205"/>
      <c r="BKP155" s="205"/>
      <c r="BKQ155" s="205"/>
      <c r="BKR155" s="205"/>
      <c r="BKS155" s="205"/>
      <c r="BKT155" s="205"/>
      <c r="BKU155" s="205"/>
      <c r="BKV155" s="205"/>
      <c r="BKW155" s="205"/>
      <c r="BKX155" s="205"/>
      <c r="BKY155" s="205"/>
      <c r="BKZ155" s="205"/>
      <c r="BLA155" s="205"/>
      <c r="BLB155" s="205"/>
      <c r="BLC155" s="205"/>
      <c r="BLD155" s="205"/>
      <c r="BLE155" s="205"/>
      <c r="BLF155" s="205"/>
      <c r="BLG155" s="205"/>
      <c r="BLH155" s="205"/>
      <c r="BLI155" s="205"/>
      <c r="BLJ155" s="205"/>
      <c r="BLK155" s="205"/>
      <c r="BLL155" s="205"/>
      <c r="BLM155" s="205"/>
      <c r="BLN155" s="205"/>
      <c r="BLO155" s="205"/>
      <c r="BLP155" s="205"/>
      <c r="BLQ155" s="205"/>
      <c r="BLR155" s="205"/>
      <c r="BLS155" s="205"/>
      <c r="BLT155" s="205"/>
      <c r="BLU155" s="205"/>
      <c r="BLV155" s="205"/>
      <c r="BLW155" s="205"/>
      <c r="BLX155" s="205"/>
      <c r="BLY155" s="205"/>
      <c r="BLZ155" s="205"/>
      <c r="BMA155" s="205"/>
      <c r="BMB155" s="205"/>
      <c r="BMC155" s="205"/>
      <c r="BMD155" s="205"/>
      <c r="BME155" s="205"/>
      <c r="BMF155" s="205"/>
      <c r="BMG155" s="205"/>
      <c r="BMH155" s="205"/>
      <c r="BMI155" s="205"/>
      <c r="BMJ155" s="205"/>
      <c r="BMK155" s="205"/>
      <c r="BML155" s="205"/>
      <c r="BMM155" s="205"/>
      <c r="BMN155" s="205"/>
      <c r="BMO155" s="205"/>
      <c r="BMP155" s="205"/>
      <c r="BMQ155" s="205"/>
      <c r="BMR155" s="205"/>
      <c r="BMS155" s="205"/>
      <c r="BMT155" s="205"/>
      <c r="BMU155" s="205"/>
      <c r="BMV155" s="205"/>
      <c r="BMW155" s="205"/>
      <c r="BMX155" s="205"/>
      <c r="BMY155" s="205"/>
      <c r="BMZ155" s="205"/>
      <c r="BNA155" s="205"/>
      <c r="BNB155" s="205"/>
      <c r="BNC155" s="205"/>
      <c r="BND155" s="205"/>
      <c r="BNE155" s="205"/>
      <c r="BNF155" s="205"/>
      <c r="BNG155" s="205"/>
      <c r="BNH155" s="205"/>
      <c r="BNI155" s="205"/>
      <c r="BNJ155" s="205"/>
      <c r="BNK155" s="205"/>
      <c r="BNL155" s="205"/>
      <c r="BNM155" s="205"/>
      <c r="BNN155" s="205"/>
      <c r="BNO155" s="205"/>
      <c r="BNP155" s="205"/>
      <c r="BNQ155" s="205"/>
      <c r="BNR155" s="205"/>
      <c r="BNS155" s="205"/>
      <c r="BNT155" s="205"/>
      <c r="BNU155" s="205"/>
      <c r="BNV155" s="205"/>
      <c r="BNW155" s="205"/>
      <c r="BNX155" s="205"/>
      <c r="BNY155" s="205"/>
      <c r="BNZ155" s="205"/>
      <c r="BOA155" s="205"/>
      <c r="BOB155" s="205"/>
      <c r="BOC155" s="205"/>
      <c r="BOD155" s="205"/>
      <c r="BOE155" s="205"/>
      <c r="BOF155" s="205"/>
      <c r="BOG155" s="205"/>
      <c r="BOH155" s="205"/>
      <c r="BOI155" s="205"/>
      <c r="BOJ155" s="205"/>
      <c r="BOK155" s="205"/>
      <c r="BOL155" s="205"/>
      <c r="BOM155" s="205"/>
      <c r="BON155" s="205"/>
      <c r="BOO155" s="205"/>
      <c r="BOP155" s="205"/>
      <c r="BOQ155" s="205"/>
      <c r="BOR155" s="205"/>
      <c r="BOS155" s="205"/>
      <c r="BOT155" s="205"/>
      <c r="BOU155" s="205"/>
      <c r="BOV155" s="205"/>
      <c r="BOW155" s="205"/>
      <c r="BOX155" s="205"/>
      <c r="BOY155" s="205"/>
      <c r="BOZ155" s="205"/>
      <c r="BPA155" s="205"/>
      <c r="BPB155" s="205"/>
      <c r="BPC155" s="205"/>
      <c r="BPD155" s="205"/>
      <c r="BPE155" s="205"/>
      <c r="BPF155" s="205"/>
      <c r="BPG155" s="205"/>
      <c r="BPH155" s="205"/>
      <c r="BPI155" s="205"/>
      <c r="BPJ155" s="205"/>
      <c r="BPK155" s="205"/>
      <c r="BPL155" s="205"/>
      <c r="BPM155" s="205"/>
      <c r="BPN155" s="205"/>
      <c r="BPO155" s="205"/>
      <c r="BPP155" s="205"/>
      <c r="BPQ155" s="205"/>
      <c r="BPR155" s="205"/>
      <c r="BPS155" s="205"/>
      <c r="BPT155" s="205"/>
      <c r="BPU155" s="205"/>
      <c r="BPV155" s="205"/>
      <c r="BPW155" s="205"/>
      <c r="BPX155" s="205"/>
      <c r="BPY155" s="205"/>
      <c r="BPZ155" s="205"/>
      <c r="BQA155" s="205"/>
      <c r="BQH155" s="205"/>
      <c r="BQI155" s="205"/>
      <c r="BQJ155" s="205"/>
      <c r="BQK155" s="205"/>
      <c r="BQL155" s="205"/>
      <c r="BQM155" s="205"/>
      <c r="BQN155" s="205"/>
      <c r="BQO155" s="205"/>
      <c r="BQP155" s="205"/>
      <c r="BQQ155" s="205"/>
      <c r="BQR155" s="205"/>
      <c r="BQS155" s="205"/>
      <c r="BQT155" s="205"/>
      <c r="BQU155" s="205"/>
      <c r="BQV155" s="205"/>
      <c r="BQW155" s="205"/>
      <c r="BQX155" s="205"/>
      <c r="BQY155" s="205"/>
      <c r="BQZ155" s="205"/>
      <c r="BRA155" s="205"/>
      <c r="BRB155" s="205"/>
      <c r="BRC155" s="205"/>
      <c r="BRD155" s="205"/>
      <c r="BRE155" s="205"/>
      <c r="BRF155" s="205"/>
      <c r="BRG155" s="205"/>
      <c r="BRH155" s="205"/>
      <c r="BRI155" s="205"/>
      <c r="BRJ155" s="205"/>
      <c r="BRK155" s="205"/>
      <c r="BRL155" s="205"/>
      <c r="BRM155" s="205"/>
      <c r="BRN155" s="205"/>
      <c r="BRO155" s="205"/>
      <c r="BRP155" s="205"/>
      <c r="BRQ155" s="205"/>
      <c r="BRR155" s="205"/>
      <c r="BRS155" s="205"/>
      <c r="BRT155" s="205"/>
      <c r="BRU155" s="205"/>
      <c r="BRV155" s="205"/>
      <c r="BRW155" s="205"/>
      <c r="BRX155" s="205"/>
      <c r="BRY155" s="205"/>
      <c r="BRZ155" s="205"/>
      <c r="BSA155" s="205"/>
      <c r="BSB155" s="205"/>
      <c r="BSC155" s="205"/>
      <c r="BSD155" s="205"/>
      <c r="BSE155" s="205"/>
      <c r="BSF155" s="205"/>
      <c r="BSG155" s="205"/>
      <c r="BSH155" s="205"/>
      <c r="BSI155" s="205"/>
      <c r="BSJ155" s="205"/>
      <c r="BSK155" s="205"/>
      <c r="BSL155" s="205"/>
      <c r="BSM155" s="205"/>
      <c r="BSN155" s="205"/>
      <c r="BSO155" s="205"/>
      <c r="BSP155" s="205"/>
      <c r="BSQ155" s="205"/>
      <c r="BSR155" s="205"/>
      <c r="BSS155" s="205"/>
      <c r="BST155" s="205"/>
      <c r="BSU155" s="205"/>
      <c r="BSV155" s="205"/>
      <c r="BSW155" s="205"/>
      <c r="BSX155" s="205"/>
      <c r="BSY155" s="205"/>
      <c r="BSZ155" s="205"/>
      <c r="BTA155" s="205"/>
      <c r="BTB155" s="205"/>
      <c r="BTC155" s="205"/>
      <c r="BTD155" s="205"/>
      <c r="BTE155" s="205"/>
      <c r="BTF155" s="205"/>
      <c r="BTG155" s="205"/>
      <c r="BTH155" s="205"/>
      <c r="BTI155" s="205"/>
      <c r="BTJ155" s="205"/>
      <c r="BTK155" s="205"/>
      <c r="BTL155" s="205"/>
      <c r="BTM155" s="205"/>
      <c r="BTN155" s="205"/>
      <c r="BTO155" s="205"/>
      <c r="BTP155" s="205"/>
      <c r="BTQ155" s="205"/>
      <c r="BTR155" s="205"/>
      <c r="BTS155" s="205"/>
      <c r="BTT155" s="205"/>
      <c r="BTU155" s="205"/>
      <c r="BTV155" s="205"/>
      <c r="BTW155" s="205"/>
      <c r="BTX155" s="205"/>
      <c r="BTY155" s="205"/>
      <c r="BTZ155" s="205"/>
      <c r="BUA155" s="205"/>
      <c r="BUB155" s="205"/>
      <c r="BUC155" s="205"/>
      <c r="BUD155" s="205"/>
      <c r="BUE155" s="205"/>
      <c r="BUF155" s="205"/>
      <c r="BUG155" s="205"/>
      <c r="BUH155" s="205"/>
      <c r="BUI155" s="205"/>
      <c r="BUJ155" s="205"/>
      <c r="BUK155" s="205"/>
      <c r="BUL155" s="205"/>
      <c r="BUM155" s="205"/>
      <c r="BUN155" s="205"/>
      <c r="BUO155" s="205"/>
      <c r="BUP155" s="205"/>
      <c r="BUQ155" s="205"/>
      <c r="BUR155" s="205"/>
      <c r="BUS155" s="205"/>
      <c r="BUT155" s="205"/>
      <c r="BUU155" s="205"/>
      <c r="BUV155" s="205"/>
      <c r="BUW155" s="205"/>
      <c r="BUX155" s="205"/>
      <c r="BUY155" s="205"/>
      <c r="BUZ155" s="205"/>
      <c r="BVA155" s="205"/>
      <c r="BVB155" s="205"/>
      <c r="BVC155" s="205"/>
      <c r="BVD155" s="205"/>
      <c r="BVE155" s="205"/>
      <c r="BVF155" s="205"/>
      <c r="BVG155" s="205"/>
      <c r="BVH155" s="205"/>
      <c r="BVI155" s="205"/>
      <c r="BVJ155" s="205"/>
      <c r="BVK155" s="205"/>
      <c r="BVL155" s="205"/>
      <c r="BVM155" s="205"/>
      <c r="BVN155" s="205"/>
      <c r="BVO155" s="205"/>
      <c r="BVP155" s="205"/>
      <c r="BVQ155" s="205"/>
      <c r="BVR155" s="205"/>
      <c r="BVS155" s="205"/>
      <c r="BVT155" s="205"/>
      <c r="BVU155" s="205"/>
      <c r="BVV155" s="205"/>
      <c r="BVW155" s="205"/>
      <c r="BVX155" s="205"/>
      <c r="BVY155" s="205"/>
      <c r="BVZ155" s="205"/>
      <c r="BWA155" s="205"/>
      <c r="BWB155" s="205"/>
      <c r="BWC155" s="205"/>
      <c r="BWD155" s="205"/>
      <c r="BWE155" s="205"/>
      <c r="BWF155" s="205"/>
      <c r="BWG155" s="205"/>
      <c r="BWH155" s="205"/>
      <c r="BWI155" s="205"/>
      <c r="BWJ155" s="205"/>
      <c r="BWK155" s="205"/>
      <c r="BWL155" s="205"/>
      <c r="BWM155" s="205"/>
      <c r="BWN155" s="205"/>
      <c r="BWO155" s="205"/>
      <c r="BWP155" s="205"/>
      <c r="BWQ155" s="205"/>
      <c r="BWR155" s="205"/>
      <c r="BWS155" s="205"/>
      <c r="BWT155" s="205"/>
      <c r="BWU155" s="205"/>
      <c r="BWV155" s="205"/>
      <c r="BWW155" s="205"/>
      <c r="BWX155" s="205"/>
      <c r="BWY155" s="205"/>
      <c r="BWZ155" s="205"/>
      <c r="BXA155" s="205"/>
      <c r="BXB155" s="205"/>
      <c r="BXC155" s="205"/>
      <c r="BXD155" s="205"/>
      <c r="BXE155" s="205"/>
      <c r="BXF155" s="205"/>
      <c r="BXG155" s="205"/>
      <c r="BXH155" s="205"/>
      <c r="BXI155" s="205"/>
      <c r="BXJ155" s="205"/>
      <c r="BXK155" s="205"/>
      <c r="BXL155" s="205"/>
      <c r="BXM155" s="205"/>
      <c r="BXN155" s="205"/>
      <c r="BXO155" s="205"/>
      <c r="BXP155" s="205"/>
      <c r="BXQ155" s="205"/>
      <c r="BXR155" s="205"/>
      <c r="BXS155" s="205"/>
      <c r="BXT155" s="205"/>
      <c r="BXU155" s="205"/>
      <c r="BXV155" s="205"/>
      <c r="BXW155" s="205"/>
      <c r="BXX155" s="205"/>
      <c r="BXY155" s="205"/>
      <c r="BXZ155" s="205"/>
      <c r="BYA155" s="205"/>
      <c r="BYB155" s="205"/>
      <c r="BYC155" s="205"/>
      <c r="BYD155" s="205"/>
      <c r="BYE155" s="205"/>
      <c r="BYF155" s="205"/>
      <c r="BYG155" s="205"/>
      <c r="BYH155" s="205"/>
      <c r="BYI155" s="205"/>
      <c r="BYJ155" s="205"/>
      <c r="BYK155" s="205"/>
      <c r="BYL155" s="205"/>
      <c r="BYM155" s="205"/>
      <c r="BYN155" s="205"/>
      <c r="BYO155" s="205"/>
      <c r="BYP155" s="205"/>
      <c r="BYQ155" s="205"/>
      <c r="BYR155" s="205"/>
      <c r="BYS155" s="205"/>
      <c r="BYT155" s="205"/>
      <c r="BYU155" s="205"/>
      <c r="BYV155" s="205"/>
      <c r="BYW155" s="205"/>
      <c r="BYX155" s="205"/>
      <c r="BYY155" s="205"/>
      <c r="BYZ155" s="205"/>
      <c r="BZA155" s="205"/>
      <c r="BZB155" s="205"/>
      <c r="BZC155" s="205"/>
      <c r="BZD155" s="205"/>
      <c r="BZE155" s="205"/>
      <c r="BZF155" s="205"/>
      <c r="BZG155" s="205"/>
      <c r="BZH155" s="205"/>
      <c r="BZI155" s="205"/>
      <c r="BZJ155" s="205"/>
      <c r="BZK155" s="205"/>
      <c r="BZL155" s="205"/>
      <c r="BZM155" s="205"/>
      <c r="BZN155" s="205"/>
      <c r="BZO155" s="205"/>
      <c r="BZP155" s="205"/>
      <c r="BZQ155" s="205"/>
      <c r="BZR155" s="205"/>
      <c r="BZS155" s="205"/>
      <c r="BZT155" s="205"/>
      <c r="BZU155" s="205"/>
      <c r="BZV155" s="205"/>
      <c r="BZW155" s="205"/>
      <c r="CAD155" s="205"/>
      <c r="CAE155" s="205"/>
      <c r="CAF155" s="205"/>
      <c r="CAG155" s="205"/>
      <c r="CAH155" s="205"/>
      <c r="CAI155" s="205"/>
      <c r="CAJ155" s="205"/>
      <c r="CAK155" s="205"/>
      <c r="CAL155" s="205"/>
      <c r="CAM155" s="205"/>
      <c r="CAN155" s="205"/>
      <c r="CAO155" s="205"/>
      <c r="CAP155" s="205"/>
      <c r="CAQ155" s="205"/>
      <c r="CAR155" s="205"/>
      <c r="CAS155" s="205"/>
      <c r="CAT155" s="205"/>
      <c r="CAU155" s="205"/>
      <c r="CAV155" s="205"/>
      <c r="CAW155" s="205"/>
      <c r="CAX155" s="205"/>
      <c r="CAY155" s="205"/>
      <c r="CAZ155" s="205"/>
      <c r="CBA155" s="205"/>
      <c r="CBB155" s="205"/>
      <c r="CBC155" s="205"/>
      <c r="CBD155" s="205"/>
      <c r="CBE155" s="205"/>
      <c r="CBF155" s="205"/>
      <c r="CBG155" s="205"/>
      <c r="CBH155" s="205"/>
      <c r="CBI155" s="205"/>
      <c r="CBJ155" s="205"/>
      <c r="CBK155" s="205"/>
      <c r="CBL155" s="205"/>
      <c r="CBM155" s="205"/>
      <c r="CBN155" s="205"/>
      <c r="CBO155" s="205"/>
      <c r="CBP155" s="205"/>
      <c r="CBQ155" s="205"/>
      <c r="CBR155" s="205"/>
      <c r="CBS155" s="205"/>
      <c r="CBT155" s="205"/>
      <c r="CBU155" s="205"/>
      <c r="CBV155" s="205"/>
      <c r="CBW155" s="205"/>
      <c r="CBX155" s="205"/>
      <c r="CBY155" s="205"/>
      <c r="CBZ155" s="205"/>
      <c r="CCA155" s="205"/>
      <c r="CCB155" s="205"/>
      <c r="CCC155" s="205"/>
      <c r="CCD155" s="205"/>
      <c r="CCE155" s="205"/>
      <c r="CCF155" s="205"/>
      <c r="CCG155" s="205"/>
      <c r="CCH155" s="205"/>
      <c r="CCI155" s="205"/>
      <c r="CCJ155" s="205"/>
      <c r="CCK155" s="205"/>
      <c r="CCL155" s="205"/>
      <c r="CCM155" s="205"/>
      <c r="CCN155" s="205"/>
      <c r="CCO155" s="205"/>
      <c r="CCP155" s="205"/>
      <c r="CCQ155" s="205"/>
      <c r="CCR155" s="205"/>
      <c r="CCS155" s="205"/>
      <c r="CCT155" s="205"/>
      <c r="CCU155" s="205"/>
      <c r="CCV155" s="205"/>
      <c r="CCW155" s="205"/>
      <c r="CCX155" s="205"/>
      <c r="CCY155" s="205"/>
      <c r="CCZ155" s="205"/>
      <c r="CDA155" s="205"/>
      <c r="CDB155" s="205"/>
      <c r="CDC155" s="205"/>
      <c r="CDD155" s="205"/>
      <c r="CDE155" s="205"/>
      <c r="CDF155" s="205"/>
      <c r="CDG155" s="205"/>
      <c r="CDH155" s="205"/>
      <c r="CDI155" s="205"/>
      <c r="CDJ155" s="205"/>
      <c r="CDK155" s="205"/>
      <c r="CDL155" s="205"/>
      <c r="CDM155" s="205"/>
      <c r="CDN155" s="205"/>
      <c r="CDO155" s="205"/>
      <c r="CDP155" s="205"/>
      <c r="CDQ155" s="205"/>
      <c r="CDR155" s="205"/>
      <c r="CDS155" s="205"/>
      <c r="CDT155" s="205"/>
      <c r="CDU155" s="205"/>
      <c r="CDV155" s="205"/>
      <c r="CDW155" s="205"/>
      <c r="CDX155" s="205"/>
      <c r="CDY155" s="205"/>
      <c r="CDZ155" s="205"/>
      <c r="CEA155" s="205"/>
      <c r="CEB155" s="205"/>
      <c r="CEC155" s="205"/>
      <c r="CED155" s="205"/>
      <c r="CEE155" s="205"/>
      <c r="CEF155" s="205"/>
      <c r="CEG155" s="205"/>
      <c r="CEH155" s="205"/>
      <c r="CEI155" s="205"/>
      <c r="CEJ155" s="205"/>
      <c r="CEK155" s="205"/>
      <c r="CEL155" s="205"/>
      <c r="CEM155" s="205"/>
      <c r="CEN155" s="205"/>
      <c r="CEO155" s="205"/>
      <c r="CEP155" s="205"/>
      <c r="CEQ155" s="205"/>
      <c r="CER155" s="205"/>
      <c r="CES155" s="205"/>
      <c r="CET155" s="205"/>
      <c r="CEU155" s="205"/>
      <c r="CEV155" s="205"/>
      <c r="CEW155" s="205"/>
      <c r="CEX155" s="205"/>
      <c r="CEY155" s="205"/>
      <c r="CEZ155" s="205"/>
      <c r="CFA155" s="205"/>
      <c r="CFB155" s="205"/>
      <c r="CFC155" s="205"/>
      <c r="CFD155" s="205"/>
      <c r="CFE155" s="205"/>
      <c r="CFF155" s="205"/>
      <c r="CFG155" s="205"/>
      <c r="CFH155" s="205"/>
      <c r="CFI155" s="205"/>
      <c r="CFJ155" s="205"/>
      <c r="CFK155" s="205"/>
      <c r="CFL155" s="205"/>
      <c r="CFM155" s="205"/>
      <c r="CFN155" s="205"/>
      <c r="CFO155" s="205"/>
      <c r="CFP155" s="205"/>
      <c r="CFQ155" s="205"/>
      <c r="CFR155" s="205"/>
      <c r="CFS155" s="205"/>
      <c r="CFT155" s="205"/>
      <c r="CFU155" s="205"/>
      <c r="CFV155" s="205"/>
      <c r="CFW155" s="205"/>
      <c r="CFX155" s="205"/>
      <c r="CFY155" s="205"/>
      <c r="CFZ155" s="205"/>
      <c r="CGA155" s="205"/>
      <c r="CGB155" s="205"/>
      <c r="CGC155" s="205"/>
      <c r="CGD155" s="205"/>
      <c r="CGE155" s="205"/>
      <c r="CGF155" s="205"/>
      <c r="CGG155" s="205"/>
      <c r="CGH155" s="205"/>
      <c r="CGI155" s="205"/>
      <c r="CGJ155" s="205"/>
      <c r="CGK155" s="205"/>
      <c r="CGL155" s="205"/>
      <c r="CGM155" s="205"/>
      <c r="CGN155" s="205"/>
      <c r="CGO155" s="205"/>
      <c r="CGP155" s="205"/>
      <c r="CGQ155" s="205"/>
      <c r="CGR155" s="205"/>
      <c r="CGS155" s="205"/>
      <c r="CGT155" s="205"/>
      <c r="CGU155" s="205"/>
      <c r="CGV155" s="205"/>
      <c r="CGW155" s="205"/>
      <c r="CGX155" s="205"/>
      <c r="CGY155" s="205"/>
      <c r="CGZ155" s="205"/>
      <c r="CHA155" s="205"/>
      <c r="CHB155" s="205"/>
      <c r="CHC155" s="205"/>
      <c r="CHD155" s="205"/>
      <c r="CHE155" s="205"/>
      <c r="CHF155" s="205"/>
      <c r="CHG155" s="205"/>
      <c r="CHH155" s="205"/>
      <c r="CHI155" s="205"/>
      <c r="CHJ155" s="205"/>
      <c r="CHK155" s="205"/>
      <c r="CHL155" s="205"/>
      <c r="CHM155" s="205"/>
      <c r="CHN155" s="205"/>
      <c r="CHO155" s="205"/>
      <c r="CHP155" s="205"/>
      <c r="CHQ155" s="205"/>
      <c r="CHR155" s="205"/>
      <c r="CHS155" s="205"/>
      <c r="CHT155" s="205"/>
      <c r="CHU155" s="205"/>
      <c r="CHV155" s="205"/>
      <c r="CHW155" s="205"/>
      <c r="CHX155" s="205"/>
      <c r="CHY155" s="205"/>
      <c r="CHZ155" s="205"/>
      <c r="CIA155" s="205"/>
      <c r="CIB155" s="205"/>
      <c r="CIC155" s="205"/>
      <c r="CID155" s="205"/>
      <c r="CIE155" s="205"/>
      <c r="CIF155" s="205"/>
      <c r="CIG155" s="205"/>
      <c r="CIH155" s="205"/>
      <c r="CII155" s="205"/>
      <c r="CIJ155" s="205"/>
      <c r="CIK155" s="205"/>
      <c r="CIL155" s="205"/>
      <c r="CIM155" s="205"/>
      <c r="CIN155" s="205"/>
      <c r="CIO155" s="205"/>
      <c r="CIP155" s="205"/>
      <c r="CIQ155" s="205"/>
      <c r="CIR155" s="205"/>
      <c r="CIS155" s="205"/>
      <c r="CIT155" s="205"/>
      <c r="CIU155" s="205"/>
      <c r="CIV155" s="205"/>
      <c r="CIW155" s="205"/>
      <c r="CIX155" s="205"/>
      <c r="CIY155" s="205"/>
      <c r="CIZ155" s="205"/>
      <c r="CJA155" s="205"/>
      <c r="CJB155" s="205"/>
      <c r="CJC155" s="205"/>
      <c r="CJD155" s="205"/>
      <c r="CJE155" s="205"/>
      <c r="CJF155" s="205"/>
      <c r="CJG155" s="205"/>
      <c r="CJH155" s="205"/>
      <c r="CJI155" s="205"/>
      <c r="CJJ155" s="205"/>
      <c r="CJK155" s="205"/>
      <c r="CJL155" s="205"/>
      <c r="CJM155" s="205"/>
      <c r="CJN155" s="205"/>
      <c r="CJO155" s="205"/>
      <c r="CJP155" s="205"/>
      <c r="CJQ155" s="205"/>
      <c r="CJR155" s="205"/>
      <c r="CJS155" s="205"/>
      <c r="CJZ155" s="205"/>
      <c r="CKA155" s="205"/>
      <c r="CKB155" s="205"/>
      <c r="CKC155" s="205"/>
      <c r="CKD155" s="205"/>
      <c r="CKE155" s="205"/>
      <c r="CKF155" s="205"/>
      <c r="CKG155" s="205"/>
      <c r="CKH155" s="205"/>
      <c r="CKI155" s="205"/>
      <c r="CKJ155" s="205"/>
      <c r="CKK155" s="205"/>
      <c r="CKL155" s="205"/>
      <c r="CKM155" s="205"/>
      <c r="CKN155" s="205"/>
      <c r="CKO155" s="205"/>
      <c r="CKP155" s="205"/>
      <c r="CKQ155" s="205"/>
      <c r="CKR155" s="205"/>
      <c r="CKS155" s="205"/>
      <c r="CKT155" s="205"/>
      <c r="CKU155" s="205"/>
      <c r="CKV155" s="205"/>
      <c r="CKW155" s="205"/>
      <c r="CKX155" s="205"/>
      <c r="CKY155" s="205"/>
      <c r="CKZ155" s="205"/>
      <c r="CLA155" s="205"/>
      <c r="CLB155" s="205"/>
      <c r="CLC155" s="205"/>
      <c r="CLD155" s="205"/>
      <c r="CLE155" s="205"/>
      <c r="CLF155" s="205"/>
      <c r="CLG155" s="205"/>
      <c r="CLH155" s="205"/>
      <c r="CLI155" s="205"/>
      <c r="CLJ155" s="205"/>
      <c r="CLK155" s="205"/>
      <c r="CLL155" s="205"/>
      <c r="CLM155" s="205"/>
      <c r="CLN155" s="205"/>
      <c r="CLO155" s="205"/>
      <c r="CLP155" s="205"/>
      <c r="CLQ155" s="205"/>
      <c r="CLR155" s="205"/>
      <c r="CLS155" s="205"/>
      <c r="CLT155" s="205"/>
      <c r="CLU155" s="205"/>
      <c r="CLV155" s="205"/>
      <c r="CLW155" s="205"/>
      <c r="CLX155" s="205"/>
      <c r="CLY155" s="205"/>
      <c r="CLZ155" s="205"/>
      <c r="CMA155" s="205"/>
      <c r="CMB155" s="205"/>
      <c r="CMC155" s="205"/>
      <c r="CMD155" s="205"/>
      <c r="CME155" s="205"/>
      <c r="CMF155" s="205"/>
      <c r="CMG155" s="205"/>
      <c r="CMH155" s="205"/>
      <c r="CMI155" s="205"/>
      <c r="CMJ155" s="205"/>
      <c r="CMK155" s="205"/>
      <c r="CML155" s="205"/>
      <c r="CMM155" s="205"/>
      <c r="CMN155" s="205"/>
      <c r="CMO155" s="205"/>
      <c r="CMP155" s="205"/>
      <c r="CMQ155" s="205"/>
      <c r="CMR155" s="205"/>
      <c r="CMS155" s="205"/>
      <c r="CMT155" s="205"/>
      <c r="CMU155" s="205"/>
      <c r="CMV155" s="205"/>
      <c r="CMW155" s="205"/>
      <c r="CMX155" s="205"/>
      <c r="CMY155" s="205"/>
      <c r="CMZ155" s="205"/>
      <c r="CNA155" s="205"/>
      <c r="CNB155" s="205"/>
      <c r="CNC155" s="205"/>
      <c r="CND155" s="205"/>
      <c r="CNE155" s="205"/>
      <c r="CNF155" s="205"/>
      <c r="CNG155" s="205"/>
      <c r="CNH155" s="205"/>
      <c r="CNI155" s="205"/>
      <c r="CNJ155" s="205"/>
      <c r="CNK155" s="205"/>
      <c r="CNL155" s="205"/>
      <c r="CNM155" s="205"/>
      <c r="CNN155" s="205"/>
      <c r="CNO155" s="205"/>
      <c r="CNP155" s="205"/>
      <c r="CNQ155" s="205"/>
      <c r="CNR155" s="205"/>
      <c r="CNS155" s="205"/>
      <c r="CNT155" s="205"/>
      <c r="CNU155" s="205"/>
      <c r="CNV155" s="205"/>
      <c r="CNW155" s="205"/>
      <c r="CNX155" s="205"/>
      <c r="CNY155" s="205"/>
      <c r="CNZ155" s="205"/>
      <c r="COA155" s="205"/>
      <c r="COB155" s="205"/>
      <c r="COC155" s="205"/>
      <c r="COD155" s="205"/>
      <c r="COE155" s="205"/>
      <c r="COF155" s="205"/>
      <c r="COG155" s="205"/>
      <c r="COH155" s="205"/>
      <c r="COI155" s="205"/>
      <c r="COJ155" s="205"/>
      <c r="COK155" s="205"/>
      <c r="COL155" s="205"/>
      <c r="COM155" s="205"/>
      <c r="CON155" s="205"/>
      <c r="COO155" s="205"/>
      <c r="COP155" s="205"/>
      <c r="COQ155" s="205"/>
      <c r="COR155" s="205"/>
      <c r="COS155" s="205"/>
      <c r="COT155" s="205"/>
      <c r="COU155" s="205"/>
      <c r="COV155" s="205"/>
      <c r="COW155" s="205"/>
      <c r="COX155" s="205"/>
      <c r="COY155" s="205"/>
      <c r="COZ155" s="205"/>
      <c r="CPA155" s="205"/>
      <c r="CPB155" s="205"/>
      <c r="CPC155" s="205"/>
      <c r="CPD155" s="205"/>
      <c r="CPE155" s="205"/>
      <c r="CPF155" s="205"/>
      <c r="CPG155" s="205"/>
      <c r="CPH155" s="205"/>
      <c r="CPI155" s="205"/>
      <c r="CPJ155" s="205"/>
      <c r="CPK155" s="205"/>
      <c r="CPL155" s="205"/>
      <c r="CPM155" s="205"/>
      <c r="CPN155" s="205"/>
      <c r="CPO155" s="205"/>
      <c r="CPP155" s="205"/>
      <c r="CPQ155" s="205"/>
      <c r="CPR155" s="205"/>
      <c r="CPS155" s="205"/>
      <c r="CPT155" s="205"/>
      <c r="CPU155" s="205"/>
      <c r="CPV155" s="205"/>
      <c r="CPW155" s="205"/>
      <c r="CPX155" s="205"/>
      <c r="CPY155" s="205"/>
      <c r="CPZ155" s="205"/>
      <c r="CQA155" s="205"/>
      <c r="CQB155" s="205"/>
      <c r="CQC155" s="205"/>
      <c r="CQD155" s="205"/>
      <c r="CQE155" s="205"/>
      <c r="CQF155" s="205"/>
      <c r="CQG155" s="205"/>
      <c r="CQH155" s="205"/>
      <c r="CQI155" s="205"/>
      <c r="CQJ155" s="205"/>
      <c r="CQK155" s="205"/>
      <c r="CQL155" s="205"/>
      <c r="CQM155" s="205"/>
      <c r="CQN155" s="205"/>
      <c r="CQO155" s="205"/>
      <c r="CQP155" s="205"/>
      <c r="CQQ155" s="205"/>
      <c r="CQR155" s="205"/>
      <c r="CQS155" s="205"/>
      <c r="CQT155" s="205"/>
      <c r="CQU155" s="205"/>
      <c r="CQV155" s="205"/>
      <c r="CQW155" s="205"/>
      <c r="CQX155" s="205"/>
      <c r="CQY155" s="205"/>
      <c r="CQZ155" s="205"/>
      <c r="CRA155" s="205"/>
      <c r="CRB155" s="205"/>
      <c r="CRC155" s="205"/>
      <c r="CRD155" s="205"/>
      <c r="CRE155" s="205"/>
      <c r="CRF155" s="205"/>
      <c r="CRG155" s="205"/>
      <c r="CRH155" s="205"/>
      <c r="CRI155" s="205"/>
      <c r="CRJ155" s="205"/>
      <c r="CRK155" s="205"/>
      <c r="CRL155" s="205"/>
      <c r="CRM155" s="205"/>
      <c r="CRN155" s="205"/>
      <c r="CRO155" s="205"/>
      <c r="CRP155" s="205"/>
      <c r="CRQ155" s="205"/>
      <c r="CRR155" s="205"/>
      <c r="CRS155" s="205"/>
      <c r="CRT155" s="205"/>
      <c r="CRU155" s="205"/>
      <c r="CRV155" s="205"/>
      <c r="CRW155" s="205"/>
      <c r="CRX155" s="205"/>
      <c r="CRY155" s="205"/>
      <c r="CRZ155" s="205"/>
      <c r="CSA155" s="205"/>
      <c r="CSB155" s="205"/>
      <c r="CSC155" s="205"/>
      <c r="CSD155" s="205"/>
      <c r="CSE155" s="205"/>
      <c r="CSF155" s="205"/>
      <c r="CSG155" s="205"/>
      <c r="CSH155" s="205"/>
      <c r="CSI155" s="205"/>
      <c r="CSJ155" s="205"/>
      <c r="CSK155" s="205"/>
      <c r="CSL155" s="205"/>
      <c r="CSM155" s="205"/>
      <c r="CSN155" s="205"/>
      <c r="CSO155" s="205"/>
      <c r="CSP155" s="205"/>
      <c r="CSQ155" s="205"/>
      <c r="CSR155" s="205"/>
      <c r="CSS155" s="205"/>
      <c r="CST155" s="205"/>
      <c r="CSU155" s="205"/>
      <c r="CSV155" s="205"/>
      <c r="CSW155" s="205"/>
      <c r="CSX155" s="205"/>
      <c r="CSY155" s="205"/>
      <c r="CSZ155" s="205"/>
      <c r="CTA155" s="205"/>
      <c r="CTB155" s="205"/>
      <c r="CTC155" s="205"/>
      <c r="CTD155" s="205"/>
      <c r="CTE155" s="205"/>
      <c r="CTF155" s="205"/>
      <c r="CTG155" s="205"/>
      <c r="CTH155" s="205"/>
      <c r="CTI155" s="205"/>
      <c r="CTJ155" s="205"/>
      <c r="CTK155" s="205"/>
      <c r="CTL155" s="205"/>
      <c r="CTM155" s="205"/>
      <c r="CTN155" s="205"/>
      <c r="CTO155" s="205"/>
      <c r="CTV155" s="205"/>
      <c r="CTW155" s="205"/>
      <c r="CTX155" s="205"/>
      <c r="CTY155" s="205"/>
      <c r="CTZ155" s="205"/>
      <c r="CUA155" s="205"/>
      <c r="CUB155" s="205"/>
      <c r="CUC155" s="205"/>
      <c r="CUD155" s="205"/>
      <c r="CUE155" s="205"/>
      <c r="CUF155" s="205"/>
      <c r="CUG155" s="205"/>
      <c r="CUH155" s="205"/>
      <c r="CUI155" s="205"/>
      <c r="CUJ155" s="205"/>
      <c r="CUK155" s="205"/>
      <c r="CUL155" s="205"/>
      <c r="CUM155" s="205"/>
      <c r="CUN155" s="205"/>
      <c r="CUO155" s="205"/>
      <c r="CUP155" s="205"/>
      <c r="CUQ155" s="205"/>
      <c r="CUR155" s="205"/>
      <c r="CUS155" s="205"/>
      <c r="CUT155" s="205"/>
      <c r="CUU155" s="205"/>
      <c r="CUV155" s="205"/>
      <c r="CUW155" s="205"/>
      <c r="CUX155" s="205"/>
      <c r="CUY155" s="205"/>
      <c r="CUZ155" s="205"/>
      <c r="CVA155" s="205"/>
      <c r="CVB155" s="205"/>
      <c r="CVC155" s="205"/>
      <c r="CVD155" s="205"/>
      <c r="CVE155" s="205"/>
      <c r="CVF155" s="205"/>
      <c r="CVG155" s="205"/>
      <c r="CVH155" s="205"/>
      <c r="CVI155" s="205"/>
      <c r="CVJ155" s="205"/>
      <c r="CVK155" s="205"/>
      <c r="CVL155" s="205"/>
      <c r="CVM155" s="205"/>
      <c r="CVN155" s="205"/>
      <c r="CVO155" s="205"/>
      <c r="CVP155" s="205"/>
      <c r="CVQ155" s="205"/>
      <c r="CVR155" s="205"/>
      <c r="CVS155" s="205"/>
      <c r="CVT155" s="205"/>
      <c r="CVU155" s="205"/>
      <c r="CVV155" s="205"/>
      <c r="CVW155" s="205"/>
      <c r="CVX155" s="205"/>
      <c r="CVY155" s="205"/>
      <c r="CVZ155" s="205"/>
      <c r="CWA155" s="205"/>
      <c r="CWB155" s="205"/>
      <c r="CWC155" s="205"/>
      <c r="CWD155" s="205"/>
      <c r="CWE155" s="205"/>
      <c r="CWF155" s="205"/>
      <c r="CWG155" s="205"/>
      <c r="CWH155" s="205"/>
      <c r="CWI155" s="205"/>
      <c r="CWJ155" s="205"/>
      <c r="CWK155" s="205"/>
      <c r="CWL155" s="205"/>
      <c r="CWM155" s="205"/>
      <c r="CWN155" s="205"/>
      <c r="CWO155" s="205"/>
      <c r="CWP155" s="205"/>
      <c r="CWQ155" s="205"/>
      <c r="CWR155" s="205"/>
      <c r="CWS155" s="205"/>
      <c r="CWT155" s="205"/>
      <c r="CWU155" s="205"/>
      <c r="CWV155" s="205"/>
      <c r="CWW155" s="205"/>
      <c r="CWX155" s="205"/>
      <c r="CWY155" s="205"/>
      <c r="CWZ155" s="205"/>
      <c r="CXA155" s="205"/>
      <c r="CXB155" s="205"/>
      <c r="CXC155" s="205"/>
      <c r="CXD155" s="205"/>
      <c r="CXE155" s="205"/>
      <c r="CXF155" s="205"/>
      <c r="CXG155" s="205"/>
      <c r="CXH155" s="205"/>
      <c r="CXI155" s="205"/>
      <c r="CXJ155" s="205"/>
      <c r="CXK155" s="205"/>
      <c r="CXL155" s="205"/>
      <c r="CXM155" s="205"/>
      <c r="CXN155" s="205"/>
      <c r="CXO155" s="205"/>
      <c r="CXP155" s="205"/>
      <c r="CXQ155" s="205"/>
      <c r="CXR155" s="205"/>
      <c r="CXS155" s="205"/>
      <c r="CXT155" s="205"/>
      <c r="CXU155" s="205"/>
      <c r="CXV155" s="205"/>
      <c r="CXW155" s="205"/>
      <c r="CXX155" s="205"/>
      <c r="CXY155" s="205"/>
      <c r="CXZ155" s="205"/>
      <c r="CYA155" s="205"/>
      <c r="CYB155" s="205"/>
      <c r="CYC155" s="205"/>
      <c r="CYD155" s="205"/>
      <c r="CYE155" s="205"/>
      <c r="CYF155" s="205"/>
      <c r="CYG155" s="205"/>
      <c r="CYH155" s="205"/>
      <c r="CYI155" s="205"/>
      <c r="CYJ155" s="205"/>
      <c r="CYK155" s="205"/>
      <c r="CYL155" s="205"/>
      <c r="CYM155" s="205"/>
      <c r="CYN155" s="205"/>
      <c r="CYO155" s="205"/>
      <c r="CYP155" s="205"/>
      <c r="CYQ155" s="205"/>
      <c r="CYR155" s="205"/>
      <c r="CYS155" s="205"/>
      <c r="CYT155" s="205"/>
      <c r="CYU155" s="205"/>
      <c r="CYV155" s="205"/>
      <c r="CYW155" s="205"/>
      <c r="CYX155" s="205"/>
      <c r="CYY155" s="205"/>
      <c r="CYZ155" s="205"/>
      <c r="CZA155" s="205"/>
      <c r="CZB155" s="205"/>
      <c r="CZC155" s="205"/>
      <c r="CZD155" s="205"/>
      <c r="CZE155" s="205"/>
      <c r="CZF155" s="205"/>
      <c r="CZG155" s="205"/>
      <c r="CZH155" s="205"/>
      <c r="CZI155" s="205"/>
      <c r="CZJ155" s="205"/>
      <c r="CZK155" s="205"/>
      <c r="CZL155" s="205"/>
      <c r="CZM155" s="205"/>
      <c r="CZN155" s="205"/>
      <c r="CZO155" s="205"/>
      <c r="CZP155" s="205"/>
      <c r="CZQ155" s="205"/>
      <c r="CZR155" s="205"/>
      <c r="CZS155" s="205"/>
      <c r="CZT155" s="205"/>
      <c r="CZU155" s="205"/>
      <c r="CZV155" s="205"/>
      <c r="CZW155" s="205"/>
      <c r="CZX155" s="205"/>
      <c r="CZY155" s="205"/>
      <c r="CZZ155" s="205"/>
      <c r="DAA155" s="205"/>
      <c r="DAB155" s="205"/>
      <c r="DAC155" s="205"/>
      <c r="DAD155" s="205"/>
      <c r="DAE155" s="205"/>
      <c r="DAF155" s="205"/>
      <c r="DAG155" s="205"/>
      <c r="DAH155" s="205"/>
      <c r="DAI155" s="205"/>
      <c r="DAJ155" s="205"/>
      <c r="DAK155" s="205"/>
      <c r="DAL155" s="205"/>
      <c r="DAM155" s="205"/>
      <c r="DAN155" s="205"/>
      <c r="DAO155" s="205"/>
      <c r="DAP155" s="205"/>
      <c r="DAQ155" s="205"/>
      <c r="DAR155" s="205"/>
      <c r="DAS155" s="205"/>
      <c r="DAT155" s="205"/>
      <c r="DAU155" s="205"/>
      <c r="DAV155" s="205"/>
      <c r="DAW155" s="205"/>
      <c r="DAX155" s="205"/>
      <c r="DAY155" s="205"/>
      <c r="DAZ155" s="205"/>
      <c r="DBA155" s="205"/>
      <c r="DBB155" s="205"/>
      <c r="DBC155" s="205"/>
      <c r="DBD155" s="205"/>
      <c r="DBE155" s="205"/>
      <c r="DBF155" s="205"/>
      <c r="DBG155" s="205"/>
      <c r="DBH155" s="205"/>
      <c r="DBI155" s="205"/>
      <c r="DBJ155" s="205"/>
      <c r="DBK155" s="205"/>
      <c r="DBL155" s="205"/>
      <c r="DBM155" s="205"/>
      <c r="DBN155" s="205"/>
      <c r="DBO155" s="205"/>
      <c r="DBP155" s="205"/>
      <c r="DBQ155" s="205"/>
      <c r="DBR155" s="205"/>
      <c r="DBS155" s="205"/>
      <c r="DBT155" s="205"/>
      <c r="DBU155" s="205"/>
      <c r="DBV155" s="205"/>
      <c r="DBW155" s="205"/>
      <c r="DBX155" s="205"/>
      <c r="DBY155" s="205"/>
      <c r="DBZ155" s="205"/>
      <c r="DCA155" s="205"/>
      <c r="DCB155" s="205"/>
      <c r="DCC155" s="205"/>
      <c r="DCD155" s="205"/>
      <c r="DCE155" s="205"/>
      <c r="DCF155" s="205"/>
      <c r="DCG155" s="205"/>
      <c r="DCH155" s="205"/>
      <c r="DCI155" s="205"/>
      <c r="DCJ155" s="205"/>
      <c r="DCK155" s="205"/>
      <c r="DCL155" s="205"/>
      <c r="DCM155" s="205"/>
      <c r="DCN155" s="205"/>
      <c r="DCO155" s="205"/>
      <c r="DCP155" s="205"/>
      <c r="DCQ155" s="205"/>
      <c r="DCR155" s="205"/>
      <c r="DCS155" s="205"/>
      <c r="DCT155" s="205"/>
      <c r="DCU155" s="205"/>
      <c r="DCV155" s="205"/>
      <c r="DCW155" s="205"/>
      <c r="DCX155" s="205"/>
      <c r="DCY155" s="205"/>
      <c r="DCZ155" s="205"/>
      <c r="DDA155" s="205"/>
      <c r="DDB155" s="205"/>
      <c r="DDC155" s="205"/>
      <c r="DDD155" s="205"/>
      <c r="DDE155" s="205"/>
      <c r="DDF155" s="205"/>
      <c r="DDG155" s="205"/>
      <c r="DDH155" s="205"/>
      <c r="DDI155" s="205"/>
      <c r="DDJ155" s="205"/>
      <c r="DDK155" s="205"/>
      <c r="DDR155" s="205"/>
      <c r="DDS155" s="205"/>
      <c r="DDT155" s="205"/>
      <c r="DDU155" s="205"/>
      <c r="DDV155" s="205"/>
      <c r="DDW155" s="205"/>
      <c r="DDX155" s="205"/>
      <c r="DDY155" s="205"/>
      <c r="DDZ155" s="205"/>
      <c r="DEA155" s="205"/>
      <c r="DEB155" s="205"/>
      <c r="DEC155" s="205"/>
      <c r="DED155" s="205"/>
      <c r="DEE155" s="205"/>
      <c r="DEF155" s="205"/>
      <c r="DEG155" s="205"/>
      <c r="DEH155" s="205"/>
      <c r="DEI155" s="205"/>
      <c r="DEJ155" s="205"/>
      <c r="DEK155" s="205"/>
      <c r="DEL155" s="205"/>
      <c r="DEM155" s="205"/>
      <c r="DEN155" s="205"/>
      <c r="DEO155" s="205"/>
      <c r="DEP155" s="205"/>
      <c r="DEQ155" s="205"/>
      <c r="DER155" s="205"/>
      <c r="DES155" s="205"/>
      <c r="DET155" s="205"/>
      <c r="DEU155" s="205"/>
      <c r="DEV155" s="205"/>
      <c r="DEW155" s="205"/>
      <c r="DEX155" s="205"/>
      <c r="DEY155" s="205"/>
      <c r="DEZ155" s="205"/>
      <c r="DFA155" s="205"/>
      <c r="DFB155" s="205"/>
      <c r="DFC155" s="205"/>
      <c r="DFD155" s="205"/>
      <c r="DFE155" s="205"/>
      <c r="DFF155" s="205"/>
      <c r="DFG155" s="205"/>
      <c r="DFH155" s="205"/>
      <c r="DFI155" s="205"/>
      <c r="DFJ155" s="205"/>
      <c r="DFK155" s="205"/>
      <c r="DFL155" s="205"/>
      <c r="DFM155" s="205"/>
      <c r="DFN155" s="205"/>
      <c r="DFO155" s="205"/>
      <c r="DFP155" s="205"/>
      <c r="DFQ155" s="205"/>
      <c r="DFR155" s="205"/>
      <c r="DFS155" s="205"/>
      <c r="DFT155" s="205"/>
      <c r="DFU155" s="205"/>
      <c r="DFV155" s="205"/>
      <c r="DFW155" s="205"/>
      <c r="DFX155" s="205"/>
      <c r="DFY155" s="205"/>
      <c r="DFZ155" s="205"/>
      <c r="DGA155" s="205"/>
      <c r="DGB155" s="205"/>
      <c r="DGC155" s="205"/>
      <c r="DGD155" s="205"/>
      <c r="DGE155" s="205"/>
      <c r="DGF155" s="205"/>
      <c r="DGG155" s="205"/>
      <c r="DGH155" s="205"/>
      <c r="DGI155" s="205"/>
      <c r="DGJ155" s="205"/>
      <c r="DGK155" s="205"/>
      <c r="DGL155" s="205"/>
      <c r="DGM155" s="205"/>
      <c r="DGN155" s="205"/>
      <c r="DGO155" s="205"/>
      <c r="DGP155" s="205"/>
      <c r="DGQ155" s="205"/>
      <c r="DGR155" s="205"/>
      <c r="DGS155" s="205"/>
      <c r="DGT155" s="205"/>
      <c r="DGU155" s="205"/>
      <c r="DGV155" s="205"/>
      <c r="DGW155" s="205"/>
      <c r="DGX155" s="205"/>
      <c r="DGY155" s="205"/>
      <c r="DGZ155" s="205"/>
      <c r="DHA155" s="205"/>
      <c r="DHB155" s="205"/>
      <c r="DHC155" s="205"/>
      <c r="DHD155" s="205"/>
      <c r="DHE155" s="205"/>
      <c r="DHF155" s="205"/>
      <c r="DHG155" s="205"/>
      <c r="DHH155" s="205"/>
      <c r="DHI155" s="205"/>
      <c r="DHJ155" s="205"/>
      <c r="DHK155" s="205"/>
      <c r="DHL155" s="205"/>
      <c r="DHM155" s="205"/>
      <c r="DHN155" s="205"/>
      <c r="DHO155" s="205"/>
      <c r="DHP155" s="205"/>
      <c r="DHQ155" s="205"/>
      <c r="DHR155" s="205"/>
      <c r="DHS155" s="205"/>
      <c r="DHT155" s="205"/>
      <c r="DHU155" s="205"/>
      <c r="DHV155" s="205"/>
      <c r="DHW155" s="205"/>
      <c r="DHX155" s="205"/>
      <c r="DHY155" s="205"/>
      <c r="DHZ155" s="205"/>
      <c r="DIA155" s="205"/>
      <c r="DIB155" s="205"/>
      <c r="DIC155" s="205"/>
      <c r="DID155" s="205"/>
      <c r="DIE155" s="205"/>
      <c r="DIF155" s="205"/>
      <c r="DIG155" s="205"/>
      <c r="DIH155" s="205"/>
      <c r="DII155" s="205"/>
      <c r="DIJ155" s="205"/>
      <c r="DIK155" s="205"/>
      <c r="DIL155" s="205"/>
      <c r="DIM155" s="205"/>
      <c r="DIN155" s="205"/>
      <c r="DIO155" s="205"/>
      <c r="DIP155" s="205"/>
      <c r="DIQ155" s="205"/>
      <c r="DIR155" s="205"/>
      <c r="DIS155" s="205"/>
      <c r="DIT155" s="205"/>
      <c r="DIU155" s="205"/>
      <c r="DIV155" s="205"/>
      <c r="DIW155" s="205"/>
      <c r="DIX155" s="205"/>
      <c r="DIY155" s="205"/>
      <c r="DIZ155" s="205"/>
      <c r="DJA155" s="205"/>
      <c r="DJB155" s="205"/>
      <c r="DJC155" s="205"/>
      <c r="DJD155" s="205"/>
      <c r="DJE155" s="205"/>
      <c r="DJF155" s="205"/>
      <c r="DJG155" s="205"/>
      <c r="DJH155" s="205"/>
      <c r="DJI155" s="205"/>
      <c r="DJJ155" s="205"/>
      <c r="DJK155" s="205"/>
      <c r="DJL155" s="205"/>
      <c r="DJM155" s="205"/>
      <c r="DJN155" s="205"/>
      <c r="DJO155" s="205"/>
      <c r="DJP155" s="205"/>
      <c r="DJQ155" s="205"/>
      <c r="DJR155" s="205"/>
      <c r="DJS155" s="205"/>
      <c r="DJT155" s="205"/>
      <c r="DJU155" s="205"/>
      <c r="DJV155" s="205"/>
      <c r="DJW155" s="205"/>
      <c r="DJX155" s="205"/>
      <c r="DJY155" s="205"/>
      <c r="DJZ155" s="205"/>
      <c r="DKA155" s="205"/>
      <c r="DKB155" s="205"/>
      <c r="DKC155" s="205"/>
      <c r="DKD155" s="205"/>
      <c r="DKE155" s="205"/>
      <c r="DKF155" s="205"/>
      <c r="DKG155" s="205"/>
      <c r="DKH155" s="205"/>
      <c r="DKI155" s="205"/>
      <c r="DKJ155" s="205"/>
      <c r="DKK155" s="205"/>
      <c r="DKL155" s="205"/>
      <c r="DKM155" s="205"/>
      <c r="DKN155" s="205"/>
      <c r="DKO155" s="205"/>
      <c r="DKP155" s="205"/>
      <c r="DKQ155" s="205"/>
      <c r="DKR155" s="205"/>
      <c r="DKS155" s="205"/>
      <c r="DKT155" s="205"/>
      <c r="DKU155" s="205"/>
      <c r="DKV155" s="205"/>
      <c r="DKW155" s="205"/>
      <c r="DKX155" s="205"/>
      <c r="DKY155" s="205"/>
      <c r="DKZ155" s="205"/>
      <c r="DLA155" s="205"/>
      <c r="DLB155" s="205"/>
      <c r="DLC155" s="205"/>
      <c r="DLD155" s="205"/>
      <c r="DLE155" s="205"/>
      <c r="DLF155" s="205"/>
      <c r="DLG155" s="205"/>
      <c r="DLH155" s="205"/>
      <c r="DLI155" s="205"/>
      <c r="DLJ155" s="205"/>
      <c r="DLK155" s="205"/>
      <c r="DLL155" s="205"/>
      <c r="DLM155" s="205"/>
      <c r="DLN155" s="205"/>
      <c r="DLO155" s="205"/>
      <c r="DLP155" s="205"/>
      <c r="DLQ155" s="205"/>
      <c r="DLR155" s="205"/>
      <c r="DLS155" s="205"/>
      <c r="DLT155" s="205"/>
      <c r="DLU155" s="205"/>
      <c r="DLV155" s="205"/>
      <c r="DLW155" s="205"/>
      <c r="DLX155" s="205"/>
      <c r="DLY155" s="205"/>
      <c r="DLZ155" s="205"/>
      <c r="DMA155" s="205"/>
      <c r="DMB155" s="205"/>
      <c r="DMC155" s="205"/>
      <c r="DMD155" s="205"/>
      <c r="DME155" s="205"/>
      <c r="DMF155" s="205"/>
      <c r="DMG155" s="205"/>
      <c r="DMH155" s="205"/>
      <c r="DMI155" s="205"/>
      <c r="DMJ155" s="205"/>
      <c r="DMK155" s="205"/>
      <c r="DML155" s="205"/>
      <c r="DMM155" s="205"/>
      <c r="DMN155" s="205"/>
      <c r="DMO155" s="205"/>
      <c r="DMP155" s="205"/>
      <c r="DMQ155" s="205"/>
      <c r="DMR155" s="205"/>
      <c r="DMS155" s="205"/>
      <c r="DMT155" s="205"/>
      <c r="DMU155" s="205"/>
      <c r="DMV155" s="205"/>
      <c r="DMW155" s="205"/>
      <c r="DMX155" s="205"/>
      <c r="DMY155" s="205"/>
      <c r="DMZ155" s="205"/>
      <c r="DNA155" s="205"/>
      <c r="DNB155" s="205"/>
      <c r="DNC155" s="205"/>
      <c r="DND155" s="205"/>
      <c r="DNE155" s="205"/>
      <c r="DNF155" s="205"/>
      <c r="DNG155" s="205"/>
      <c r="DNN155" s="205"/>
      <c r="DNO155" s="205"/>
      <c r="DNP155" s="205"/>
      <c r="DNQ155" s="205"/>
      <c r="DNR155" s="205"/>
      <c r="DNS155" s="205"/>
      <c r="DNT155" s="205"/>
      <c r="DNU155" s="205"/>
      <c r="DNV155" s="205"/>
      <c r="DNW155" s="205"/>
      <c r="DNX155" s="205"/>
      <c r="DNY155" s="205"/>
      <c r="DNZ155" s="205"/>
      <c r="DOA155" s="205"/>
      <c r="DOB155" s="205"/>
      <c r="DOC155" s="205"/>
      <c r="DOD155" s="205"/>
      <c r="DOE155" s="205"/>
      <c r="DOF155" s="205"/>
      <c r="DOG155" s="205"/>
      <c r="DOH155" s="205"/>
      <c r="DOI155" s="205"/>
      <c r="DOJ155" s="205"/>
      <c r="DOK155" s="205"/>
      <c r="DOL155" s="205"/>
      <c r="DOM155" s="205"/>
      <c r="DON155" s="205"/>
      <c r="DOO155" s="205"/>
      <c r="DOP155" s="205"/>
      <c r="DOQ155" s="205"/>
      <c r="DOR155" s="205"/>
      <c r="DOS155" s="205"/>
      <c r="DOT155" s="205"/>
      <c r="DOU155" s="205"/>
      <c r="DOV155" s="205"/>
      <c r="DOW155" s="205"/>
      <c r="DOX155" s="205"/>
      <c r="DOY155" s="205"/>
      <c r="DOZ155" s="205"/>
      <c r="DPA155" s="205"/>
      <c r="DPB155" s="205"/>
      <c r="DPC155" s="205"/>
      <c r="DPD155" s="205"/>
      <c r="DPE155" s="205"/>
      <c r="DPF155" s="205"/>
      <c r="DPG155" s="205"/>
      <c r="DPH155" s="205"/>
      <c r="DPI155" s="205"/>
      <c r="DPJ155" s="205"/>
      <c r="DPK155" s="205"/>
      <c r="DPL155" s="205"/>
      <c r="DPM155" s="205"/>
      <c r="DPN155" s="205"/>
      <c r="DPO155" s="205"/>
      <c r="DPP155" s="205"/>
      <c r="DPQ155" s="205"/>
      <c r="DPR155" s="205"/>
      <c r="DPS155" s="205"/>
      <c r="DPT155" s="205"/>
      <c r="DPU155" s="205"/>
      <c r="DPV155" s="205"/>
      <c r="DPW155" s="205"/>
      <c r="DPX155" s="205"/>
      <c r="DPY155" s="205"/>
      <c r="DPZ155" s="205"/>
      <c r="DQA155" s="205"/>
      <c r="DQB155" s="205"/>
      <c r="DQC155" s="205"/>
      <c r="DQD155" s="205"/>
      <c r="DQE155" s="205"/>
      <c r="DQF155" s="205"/>
      <c r="DQG155" s="205"/>
      <c r="DQH155" s="205"/>
      <c r="DQI155" s="205"/>
      <c r="DQJ155" s="205"/>
      <c r="DQK155" s="205"/>
      <c r="DQL155" s="205"/>
      <c r="DQM155" s="205"/>
      <c r="DQN155" s="205"/>
      <c r="DQO155" s="205"/>
      <c r="DQP155" s="205"/>
      <c r="DQQ155" s="205"/>
      <c r="DQR155" s="205"/>
      <c r="DQS155" s="205"/>
      <c r="DQT155" s="205"/>
      <c r="DQU155" s="205"/>
      <c r="DQV155" s="205"/>
      <c r="DQW155" s="205"/>
      <c r="DQX155" s="205"/>
      <c r="DQY155" s="205"/>
      <c r="DQZ155" s="205"/>
      <c r="DRA155" s="205"/>
      <c r="DRB155" s="205"/>
      <c r="DRC155" s="205"/>
      <c r="DRD155" s="205"/>
      <c r="DRE155" s="205"/>
      <c r="DRF155" s="205"/>
      <c r="DRG155" s="205"/>
      <c r="DRH155" s="205"/>
      <c r="DRI155" s="205"/>
      <c r="DRJ155" s="205"/>
      <c r="DRK155" s="205"/>
      <c r="DRL155" s="205"/>
      <c r="DRM155" s="205"/>
      <c r="DRN155" s="205"/>
      <c r="DRO155" s="205"/>
      <c r="DRP155" s="205"/>
      <c r="DRQ155" s="205"/>
      <c r="DRR155" s="205"/>
      <c r="DRS155" s="205"/>
      <c r="DRT155" s="205"/>
      <c r="DRU155" s="205"/>
      <c r="DRV155" s="205"/>
      <c r="DRW155" s="205"/>
      <c r="DRX155" s="205"/>
      <c r="DRY155" s="205"/>
      <c r="DRZ155" s="205"/>
      <c r="DSA155" s="205"/>
      <c r="DSB155" s="205"/>
      <c r="DSC155" s="205"/>
      <c r="DSD155" s="205"/>
      <c r="DSE155" s="205"/>
      <c r="DSF155" s="205"/>
      <c r="DSG155" s="205"/>
      <c r="DSH155" s="205"/>
      <c r="DSI155" s="205"/>
      <c r="DSJ155" s="205"/>
      <c r="DSK155" s="205"/>
      <c r="DSL155" s="205"/>
      <c r="DSM155" s="205"/>
      <c r="DSN155" s="205"/>
      <c r="DSO155" s="205"/>
      <c r="DSP155" s="205"/>
      <c r="DSQ155" s="205"/>
      <c r="DSR155" s="205"/>
      <c r="DSS155" s="205"/>
      <c r="DST155" s="205"/>
      <c r="DSU155" s="205"/>
      <c r="DSV155" s="205"/>
      <c r="DSW155" s="205"/>
      <c r="DSX155" s="205"/>
      <c r="DSY155" s="205"/>
      <c r="DSZ155" s="205"/>
      <c r="DTA155" s="205"/>
      <c r="DTB155" s="205"/>
      <c r="DTC155" s="205"/>
      <c r="DTD155" s="205"/>
      <c r="DTE155" s="205"/>
      <c r="DTF155" s="205"/>
      <c r="DTG155" s="205"/>
      <c r="DTH155" s="205"/>
      <c r="DTI155" s="205"/>
      <c r="DTJ155" s="205"/>
      <c r="DTK155" s="205"/>
      <c r="DTL155" s="205"/>
      <c r="DTM155" s="205"/>
      <c r="DTN155" s="205"/>
      <c r="DTO155" s="205"/>
      <c r="DTP155" s="205"/>
      <c r="DTQ155" s="205"/>
      <c r="DTR155" s="205"/>
      <c r="DTS155" s="205"/>
      <c r="DTT155" s="205"/>
      <c r="DTU155" s="205"/>
      <c r="DTV155" s="205"/>
      <c r="DTW155" s="205"/>
      <c r="DTX155" s="205"/>
      <c r="DTY155" s="205"/>
      <c r="DTZ155" s="205"/>
      <c r="DUA155" s="205"/>
      <c r="DUB155" s="205"/>
      <c r="DUC155" s="205"/>
      <c r="DUD155" s="205"/>
      <c r="DUE155" s="205"/>
      <c r="DUF155" s="205"/>
      <c r="DUG155" s="205"/>
      <c r="DUH155" s="205"/>
      <c r="DUI155" s="205"/>
      <c r="DUJ155" s="205"/>
      <c r="DUK155" s="205"/>
      <c r="DUL155" s="205"/>
      <c r="DUM155" s="205"/>
      <c r="DUN155" s="205"/>
      <c r="DUO155" s="205"/>
      <c r="DUP155" s="205"/>
      <c r="DUQ155" s="205"/>
      <c r="DUR155" s="205"/>
      <c r="DUS155" s="205"/>
      <c r="DUT155" s="205"/>
      <c r="DUU155" s="205"/>
      <c r="DUV155" s="205"/>
      <c r="DUW155" s="205"/>
      <c r="DUX155" s="205"/>
      <c r="DUY155" s="205"/>
      <c r="DUZ155" s="205"/>
      <c r="DVA155" s="205"/>
      <c r="DVB155" s="205"/>
      <c r="DVC155" s="205"/>
      <c r="DVD155" s="205"/>
      <c r="DVE155" s="205"/>
      <c r="DVF155" s="205"/>
      <c r="DVG155" s="205"/>
      <c r="DVH155" s="205"/>
      <c r="DVI155" s="205"/>
      <c r="DVJ155" s="205"/>
      <c r="DVK155" s="205"/>
      <c r="DVL155" s="205"/>
      <c r="DVM155" s="205"/>
      <c r="DVN155" s="205"/>
      <c r="DVO155" s="205"/>
      <c r="DVP155" s="205"/>
      <c r="DVQ155" s="205"/>
      <c r="DVR155" s="205"/>
      <c r="DVS155" s="205"/>
      <c r="DVT155" s="205"/>
      <c r="DVU155" s="205"/>
      <c r="DVV155" s="205"/>
      <c r="DVW155" s="205"/>
      <c r="DVX155" s="205"/>
      <c r="DVY155" s="205"/>
      <c r="DVZ155" s="205"/>
      <c r="DWA155" s="205"/>
      <c r="DWB155" s="205"/>
      <c r="DWC155" s="205"/>
      <c r="DWD155" s="205"/>
      <c r="DWE155" s="205"/>
      <c r="DWF155" s="205"/>
      <c r="DWG155" s="205"/>
      <c r="DWH155" s="205"/>
      <c r="DWI155" s="205"/>
      <c r="DWJ155" s="205"/>
      <c r="DWK155" s="205"/>
      <c r="DWL155" s="205"/>
      <c r="DWM155" s="205"/>
      <c r="DWN155" s="205"/>
      <c r="DWO155" s="205"/>
      <c r="DWP155" s="205"/>
      <c r="DWQ155" s="205"/>
      <c r="DWR155" s="205"/>
      <c r="DWS155" s="205"/>
      <c r="DWT155" s="205"/>
      <c r="DWU155" s="205"/>
      <c r="DWV155" s="205"/>
      <c r="DWW155" s="205"/>
      <c r="DWX155" s="205"/>
      <c r="DWY155" s="205"/>
      <c r="DWZ155" s="205"/>
      <c r="DXA155" s="205"/>
      <c r="DXB155" s="205"/>
      <c r="DXC155" s="205"/>
      <c r="DXJ155" s="205"/>
      <c r="DXK155" s="205"/>
      <c r="DXL155" s="205"/>
      <c r="DXM155" s="205"/>
      <c r="DXN155" s="205"/>
      <c r="DXO155" s="205"/>
      <c r="DXP155" s="205"/>
      <c r="DXQ155" s="205"/>
      <c r="DXR155" s="205"/>
      <c r="DXS155" s="205"/>
      <c r="DXT155" s="205"/>
      <c r="DXU155" s="205"/>
      <c r="DXV155" s="205"/>
      <c r="DXW155" s="205"/>
      <c r="DXX155" s="205"/>
      <c r="DXY155" s="205"/>
      <c r="DXZ155" s="205"/>
      <c r="DYA155" s="205"/>
      <c r="DYB155" s="205"/>
      <c r="DYC155" s="205"/>
      <c r="DYD155" s="205"/>
      <c r="DYE155" s="205"/>
      <c r="DYF155" s="205"/>
      <c r="DYG155" s="205"/>
      <c r="DYH155" s="205"/>
      <c r="DYI155" s="205"/>
      <c r="DYJ155" s="205"/>
      <c r="DYK155" s="205"/>
      <c r="DYL155" s="205"/>
      <c r="DYM155" s="205"/>
      <c r="DYN155" s="205"/>
      <c r="DYO155" s="205"/>
      <c r="DYP155" s="205"/>
      <c r="DYQ155" s="205"/>
      <c r="DYR155" s="205"/>
      <c r="DYS155" s="205"/>
      <c r="DYT155" s="205"/>
      <c r="DYU155" s="205"/>
      <c r="DYV155" s="205"/>
      <c r="DYW155" s="205"/>
      <c r="DYX155" s="205"/>
      <c r="DYY155" s="205"/>
      <c r="DYZ155" s="205"/>
      <c r="DZA155" s="205"/>
      <c r="DZB155" s="205"/>
      <c r="DZC155" s="205"/>
      <c r="DZD155" s="205"/>
      <c r="DZE155" s="205"/>
      <c r="DZF155" s="205"/>
      <c r="DZG155" s="205"/>
      <c r="DZH155" s="205"/>
      <c r="DZI155" s="205"/>
      <c r="DZJ155" s="205"/>
      <c r="DZK155" s="205"/>
      <c r="DZL155" s="205"/>
      <c r="DZM155" s="205"/>
      <c r="DZN155" s="205"/>
      <c r="DZO155" s="205"/>
      <c r="DZP155" s="205"/>
      <c r="DZQ155" s="205"/>
      <c r="DZR155" s="205"/>
      <c r="DZS155" s="205"/>
      <c r="DZT155" s="205"/>
      <c r="DZU155" s="205"/>
      <c r="DZV155" s="205"/>
      <c r="DZW155" s="205"/>
      <c r="DZX155" s="205"/>
      <c r="DZY155" s="205"/>
      <c r="DZZ155" s="205"/>
      <c r="EAA155" s="205"/>
      <c r="EAB155" s="205"/>
      <c r="EAC155" s="205"/>
      <c r="EAD155" s="205"/>
      <c r="EAE155" s="205"/>
      <c r="EAF155" s="205"/>
      <c r="EAG155" s="205"/>
      <c r="EAH155" s="205"/>
      <c r="EAI155" s="205"/>
      <c r="EAJ155" s="205"/>
      <c r="EAK155" s="205"/>
      <c r="EAL155" s="205"/>
      <c r="EAM155" s="205"/>
      <c r="EAN155" s="205"/>
      <c r="EAO155" s="205"/>
      <c r="EAP155" s="205"/>
      <c r="EAQ155" s="205"/>
      <c r="EAR155" s="205"/>
      <c r="EAS155" s="205"/>
      <c r="EAT155" s="205"/>
      <c r="EAU155" s="205"/>
      <c r="EAV155" s="205"/>
      <c r="EAW155" s="205"/>
      <c r="EAX155" s="205"/>
      <c r="EAY155" s="205"/>
      <c r="EAZ155" s="205"/>
      <c r="EBA155" s="205"/>
      <c r="EBB155" s="205"/>
      <c r="EBC155" s="205"/>
      <c r="EBD155" s="205"/>
      <c r="EBE155" s="205"/>
      <c r="EBF155" s="205"/>
      <c r="EBG155" s="205"/>
      <c r="EBH155" s="205"/>
      <c r="EBI155" s="205"/>
      <c r="EBJ155" s="205"/>
      <c r="EBK155" s="205"/>
      <c r="EBL155" s="205"/>
      <c r="EBM155" s="205"/>
      <c r="EBN155" s="205"/>
      <c r="EBO155" s="205"/>
      <c r="EBP155" s="205"/>
      <c r="EBQ155" s="205"/>
      <c r="EBR155" s="205"/>
      <c r="EBS155" s="205"/>
      <c r="EBT155" s="205"/>
      <c r="EBU155" s="205"/>
      <c r="EBV155" s="205"/>
      <c r="EBW155" s="205"/>
      <c r="EBX155" s="205"/>
      <c r="EBY155" s="205"/>
      <c r="EBZ155" s="205"/>
      <c r="ECA155" s="205"/>
      <c r="ECB155" s="205"/>
      <c r="ECC155" s="205"/>
      <c r="ECD155" s="205"/>
      <c r="ECE155" s="205"/>
      <c r="ECF155" s="205"/>
      <c r="ECG155" s="205"/>
      <c r="ECH155" s="205"/>
      <c r="ECI155" s="205"/>
      <c r="ECJ155" s="205"/>
      <c r="ECK155" s="205"/>
      <c r="ECL155" s="205"/>
      <c r="ECM155" s="205"/>
      <c r="ECN155" s="205"/>
      <c r="ECO155" s="205"/>
      <c r="ECP155" s="205"/>
      <c r="ECQ155" s="205"/>
      <c r="ECR155" s="205"/>
      <c r="ECS155" s="205"/>
      <c r="ECT155" s="205"/>
      <c r="ECU155" s="205"/>
      <c r="ECV155" s="205"/>
      <c r="ECW155" s="205"/>
      <c r="ECX155" s="205"/>
      <c r="ECY155" s="205"/>
      <c r="ECZ155" s="205"/>
      <c r="EDA155" s="205"/>
      <c r="EDB155" s="205"/>
      <c r="EDC155" s="205"/>
      <c r="EDD155" s="205"/>
      <c r="EDE155" s="205"/>
      <c r="EDF155" s="205"/>
      <c r="EDG155" s="205"/>
      <c r="EDH155" s="205"/>
      <c r="EDI155" s="205"/>
      <c r="EDJ155" s="205"/>
      <c r="EDK155" s="205"/>
      <c r="EDL155" s="205"/>
      <c r="EDM155" s="205"/>
      <c r="EDN155" s="205"/>
      <c r="EDO155" s="205"/>
      <c r="EDP155" s="205"/>
      <c r="EDQ155" s="205"/>
      <c r="EDR155" s="205"/>
      <c r="EDS155" s="205"/>
      <c r="EDT155" s="205"/>
      <c r="EDU155" s="205"/>
      <c r="EDV155" s="205"/>
      <c r="EDW155" s="205"/>
      <c r="EDX155" s="205"/>
      <c r="EDY155" s="205"/>
      <c r="EDZ155" s="205"/>
      <c r="EEA155" s="205"/>
      <c r="EEB155" s="205"/>
      <c r="EEC155" s="205"/>
      <c r="EED155" s="205"/>
      <c r="EEE155" s="205"/>
      <c r="EEF155" s="205"/>
      <c r="EEG155" s="205"/>
      <c r="EEH155" s="205"/>
      <c r="EEI155" s="205"/>
      <c r="EEJ155" s="205"/>
      <c r="EEK155" s="205"/>
      <c r="EEL155" s="205"/>
      <c r="EEM155" s="205"/>
      <c r="EEN155" s="205"/>
      <c r="EEO155" s="205"/>
      <c r="EEP155" s="205"/>
      <c r="EEQ155" s="205"/>
      <c r="EER155" s="205"/>
      <c r="EES155" s="205"/>
      <c r="EET155" s="205"/>
      <c r="EEU155" s="205"/>
      <c r="EEV155" s="205"/>
      <c r="EEW155" s="205"/>
      <c r="EEX155" s="205"/>
      <c r="EEY155" s="205"/>
      <c r="EEZ155" s="205"/>
      <c r="EFA155" s="205"/>
      <c r="EFB155" s="205"/>
      <c r="EFC155" s="205"/>
      <c r="EFD155" s="205"/>
      <c r="EFE155" s="205"/>
      <c r="EFF155" s="205"/>
      <c r="EFG155" s="205"/>
      <c r="EFH155" s="205"/>
      <c r="EFI155" s="205"/>
      <c r="EFJ155" s="205"/>
      <c r="EFK155" s="205"/>
      <c r="EFL155" s="205"/>
      <c r="EFM155" s="205"/>
      <c r="EFN155" s="205"/>
      <c r="EFO155" s="205"/>
      <c r="EFP155" s="205"/>
      <c r="EFQ155" s="205"/>
      <c r="EFR155" s="205"/>
      <c r="EFS155" s="205"/>
      <c r="EFT155" s="205"/>
      <c r="EFU155" s="205"/>
      <c r="EFV155" s="205"/>
      <c r="EFW155" s="205"/>
      <c r="EFX155" s="205"/>
      <c r="EFY155" s="205"/>
      <c r="EFZ155" s="205"/>
      <c r="EGA155" s="205"/>
      <c r="EGB155" s="205"/>
      <c r="EGC155" s="205"/>
      <c r="EGD155" s="205"/>
      <c r="EGE155" s="205"/>
      <c r="EGF155" s="205"/>
      <c r="EGG155" s="205"/>
      <c r="EGH155" s="205"/>
      <c r="EGI155" s="205"/>
      <c r="EGJ155" s="205"/>
      <c r="EGK155" s="205"/>
      <c r="EGL155" s="205"/>
      <c r="EGM155" s="205"/>
      <c r="EGN155" s="205"/>
      <c r="EGO155" s="205"/>
      <c r="EGP155" s="205"/>
      <c r="EGQ155" s="205"/>
      <c r="EGR155" s="205"/>
      <c r="EGS155" s="205"/>
      <c r="EGT155" s="205"/>
      <c r="EGU155" s="205"/>
      <c r="EGV155" s="205"/>
      <c r="EGW155" s="205"/>
      <c r="EGX155" s="205"/>
      <c r="EGY155" s="205"/>
      <c r="EHF155" s="205"/>
      <c r="EHG155" s="205"/>
      <c r="EHH155" s="205"/>
      <c r="EHI155" s="205"/>
      <c r="EHJ155" s="205"/>
      <c r="EHK155" s="205"/>
      <c r="EHL155" s="205"/>
      <c r="EHM155" s="205"/>
      <c r="EHN155" s="205"/>
      <c r="EHO155" s="205"/>
      <c r="EHP155" s="205"/>
      <c r="EHQ155" s="205"/>
      <c r="EHR155" s="205"/>
      <c r="EHS155" s="205"/>
      <c r="EHT155" s="205"/>
      <c r="EHU155" s="205"/>
      <c r="EHV155" s="205"/>
      <c r="EHW155" s="205"/>
      <c r="EHX155" s="205"/>
      <c r="EHY155" s="205"/>
      <c r="EHZ155" s="205"/>
      <c r="EIA155" s="205"/>
      <c r="EIB155" s="205"/>
      <c r="EIC155" s="205"/>
      <c r="EID155" s="205"/>
      <c r="EIE155" s="205"/>
      <c r="EIF155" s="205"/>
      <c r="EIG155" s="205"/>
      <c r="EIH155" s="205"/>
      <c r="EII155" s="205"/>
      <c r="EIJ155" s="205"/>
      <c r="EIK155" s="205"/>
      <c r="EIL155" s="205"/>
      <c r="EIM155" s="205"/>
      <c r="EIN155" s="205"/>
      <c r="EIO155" s="205"/>
      <c r="EIP155" s="205"/>
      <c r="EIQ155" s="205"/>
      <c r="EIR155" s="205"/>
      <c r="EIS155" s="205"/>
      <c r="EIT155" s="205"/>
      <c r="EIU155" s="205"/>
      <c r="EIV155" s="205"/>
      <c r="EIW155" s="205"/>
      <c r="EIX155" s="205"/>
      <c r="EIY155" s="205"/>
      <c r="EIZ155" s="205"/>
      <c r="EJA155" s="205"/>
      <c r="EJB155" s="205"/>
      <c r="EJC155" s="205"/>
      <c r="EJD155" s="205"/>
      <c r="EJE155" s="205"/>
      <c r="EJF155" s="205"/>
      <c r="EJG155" s="205"/>
      <c r="EJH155" s="205"/>
      <c r="EJI155" s="205"/>
      <c r="EJJ155" s="205"/>
      <c r="EJK155" s="205"/>
      <c r="EJL155" s="205"/>
      <c r="EJM155" s="205"/>
      <c r="EJN155" s="205"/>
      <c r="EJO155" s="205"/>
      <c r="EJP155" s="205"/>
      <c r="EJQ155" s="205"/>
      <c r="EJR155" s="205"/>
      <c r="EJS155" s="205"/>
      <c r="EJT155" s="205"/>
      <c r="EJU155" s="205"/>
      <c r="EJV155" s="205"/>
      <c r="EJW155" s="205"/>
      <c r="EJX155" s="205"/>
      <c r="EJY155" s="205"/>
      <c r="EJZ155" s="205"/>
      <c r="EKA155" s="205"/>
      <c r="EKB155" s="205"/>
      <c r="EKC155" s="205"/>
      <c r="EKD155" s="205"/>
      <c r="EKE155" s="205"/>
      <c r="EKF155" s="205"/>
      <c r="EKG155" s="205"/>
      <c r="EKH155" s="205"/>
      <c r="EKI155" s="205"/>
      <c r="EKJ155" s="205"/>
      <c r="EKK155" s="205"/>
      <c r="EKL155" s="205"/>
      <c r="EKM155" s="205"/>
      <c r="EKN155" s="205"/>
      <c r="EKO155" s="205"/>
      <c r="EKP155" s="205"/>
      <c r="EKQ155" s="205"/>
      <c r="EKR155" s="205"/>
      <c r="EKS155" s="205"/>
      <c r="EKT155" s="205"/>
      <c r="EKU155" s="205"/>
      <c r="EKV155" s="205"/>
      <c r="EKW155" s="205"/>
      <c r="EKX155" s="205"/>
      <c r="EKY155" s="205"/>
      <c r="EKZ155" s="205"/>
      <c r="ELA155" s="205"/>
      <c r="ELB155" s="205"/>
      <c r="ELC155" s="205"/>
      <c r="ELD155" s="205"/>
      <c r="ELE155" s="205"/>
      <c r="ELF155" s="205"/>
      <c r="ELG155" s="205"/>
      <c r="ELH155" s="205"/>
      <c r="ELI155" s="205"/>
      <c r="ELJ155" s="205"/>
      <c r="ELK155" s="205"/>
      <c r="ELL155" s="205"/>
      <c r="ELM155" s="205"/>
      <c r="ELN155" s="205"/>
      <c r="ELO155" s="205"/>
      <c r="ELP155" s="205"/>
      <c r="ELQ155" s="205"/>
      <c r="ELR155" s="205"/>
      <c r="ELS155" s="205"/>
      <c r="ELT155" s="205"/>
      <c r="ELU155" s="205"/>
      <c r="ELV155" s="205"/>
      <c r="ELW155" s="205"/>
      <c r="ELX155" s="205"/>
      <c r="ELY155" s="205"/>
      <c r="ELZ155" s="205"/>
      <c r="EMA155" s="205"/>
      <c r="EMB155" s="205"/>
      <c r="EMC155" s="205"/>
      <c r="EMD155" s="205"/>
      <c r="EME155" s="205"/>
      <c r="EMF155" s="205"/>
      <c r="EMG155" s="205"/>
      <c r="EMH155" s="205"/>
      <c r="EMI155" s="205"/>
      <c r="EMJ155" s="205"/>
      <c r="EMK155" s="205"/>
      <c r="EML155" s="205"/>
      <c r="EMM155" s="205"/>
      <c r="EMN155" s="205"/>
      <c r="EMO155" s="205"/>
      <c r="EMP155" s="205"/>
      <c r="EMQ155" s="205"/>
      <c r="EMR155" s="205"/>
      <c r="EMS155" s="205"/>
      <c r="EMT155" s="205"/>
      <c r="EMU155" s="205"/>
      <c r="EMV155" s="205"/>
      <c r="EMW155" s="205"/>
      <c r="EMX155" s="205"/>
      <c r="EMY155" s="205"/>
      <c r="EMZ155" s="205"/>
      <c r="ENA155" s="205"/>
      <c r="ENB155" s="205"/>
      <c r="ENC155" s="205"/>
      <c r="END155" s="205"/>
      <c r="ENE155" s="205"/>
      <c r="ENF155" s="205"/>
      <c r="ENG155" s="205"/>
      <c r="ENH155" s="205"/>
      <c r="ENI155" s="205"/>
      <c r="ENJ155" s="205"/>
      <c r="ENK155" s="205"/>
      <c r="ENL155" s="205"/>
      <c r="ENM155" s="205"/>
      <c r="ENN155" s="205"/>
      <c r="ENO155" s="205"/>
      <c r="ENP155" s="205"/>
      <c r="ENQ155" s="205"/>
      <c r="ENR155" s="205"/>
      <c r="ENS155" s="205"/>
      <c r="ENT155" s="205"/>
      <c r="ENU155" s="205"/>
      <c r="ENV155" s="205"/>
      <c r="ENW155" s="205"/>
      <c r="ENX155" s="205"/>
      <c r="ENY155" s="205"/>
      <c r="ENZ155" s="205"/>
      <c r="EOA155" s="205"/>
      <c r="EOB155" s="205"/>
      <c r="EOC155" s="205"/>
      <c r="EOD155" s="205"/>
      <c r="EOE155" s="205"/>
      <c r="EOF155" s="205"/>
      <c r="EOG155" s="205"/>
      <c r="EOH155" s="205"/>
      <c r="EOI155" s="205"/>
      <c r="EOJ155" s="205"/>
      <c r="EOK155" s="205"/>
      <c r="EOL155" s="205"/>
      <c r="EOM155" s="205"/>
      <c r="EON155" s="205"/>
      <c r="EOO155" s="205"/>
      <c r="EOP155" s="205"/>
      <c r="EOQ155" s="205"/>
      <c r="EOR155" s="205"/>
      <c r="EOS155" s="205"/>
      <c r="EOT155" s="205"/>
      <c r="EOU155" s="205"/>
      <c r="EOV155" s="205"/>
      <c r="EOW155" s="205"/>
      <c r="EOX155" s="205"/>
      <c r="EOY155" s="205"/>
      <c r="EOZ155" s="205"/>
      <c r="EPA155" s="205"/>
      <c r="EPB155" s="205"/>
      <c r="EPC155" s="205"/>
      <c r="EPD155" s="205"/>
      <c r="EPE155" s="205"/>
      <c r="EPF155" s="205"/>
      <c r="EPG155" s="205"/>
      <c r="EPH155" s="205"/>
      <c r="EPI155" s="205"/>
      <c r="EPJ155" s="205"/>
      <c r="EPK155" s="205"/>
      <c r="EPL155" s="205"/>
      <c r="EPM155" s="205"/>
      <c r="EPN155" s="205"/>
      <c r="EPO155" s="205"/>
      <c r="EPP155" s="205"/>
      <c r="EPQ155" s="205"/>
      <c r="EPR155" s="205"/>
      <c r="EPS155" s="205"/>
      <c r="EPT155" s="205"/>
      <c r="EPU155" s="205"/>
      <c r="EPV155" s="205"/>
      <c r="EPW155" s="205"/>
      <c r="EPX155" s="205"/>
      <c r="EPY155" s="205"/>
      <c r="EPZ155" s="205"/>
      <c r="EQA155" s="205"/>
      <c r="EQB155" s="205"/>
      <c r="EQC155" s="205"/>
      <c r="EQD155" s="205"/>
      <c r="EQE155" s="205"/>
      <c r="EQF155" s="205"/>
      <c r="EQG155" s="205"/>
      <c r="EQH155" s="205"/>
      <c r="EQI155" s="205"/>
      <c r="EQJ155" s="205"/>
      <c r="EQK155" s="205"/>
      <c r="EQL155" s="205"/>
      <c r="EQM155" s="205"/>
      <c r="EQN155" s="205"/>
      <c r="EQO155" s="205"/>
      <c r="EQP155" s="205"/>
      <c r="EQQ155" s="205"/>
      <c r="EQR155" s="205"/>
      <c r="EQS155" s="205"/>
      <c r="EQT155" s="205"/>
      <c r="EQU155" s="205"/>
      <c r="ERB155" s="205"/>
      <c r="ERC155" s="205"/>
      <c r="ERD155" s="205"/>
      <c r="ERE155" s="205"/>
      <c r="ERF155" s="205"/>
      <c r="ERG155" s="205"/>
      <c r="ERH155" s="205"/>
      <c r="ERI155" s="205"/>
      <c r="ERJ155" s="205"/>
      <c r="ERK155" s="205"/>
      <c r="ERL155" s="205"/>
      <c r="ERM155" s="205"/>
      <c r="ERN155" s="205"/>
      <c r="ERO155" s="205"/>
      <c r="ERP155" s="205"/>
      <c r="ERQ155" s="205"/>
      <c r="ERR155" s="205"/>
      <c r="ERS155" s="205"/>
      <c r="ERT155" s="205"/>
      <c r="ERU155" s="205"/>
      <c r="ERV155" s="205"/>
      <c r="ERW155" s="205"/>
      <c r="ERX155" s="205"/>
      <c r="ERY155" s="205"/>
      <c r="ERZ155" s="205"/>
      <c r="ESA155" s="205"/>
      <c r="ESB155" s="205"/>
      <c r="ESC155" s="205"/>
      <c r="ESD155" s="205"/>
      <c r="ESE155" s="205"/>
      <c r="ESF155" s="205"/>
      <c r="ESG155" s="205"/>
      <c r="ESH155" s="205"/>
      <c r="ESI155" s="205"/>
      <c r="ESJ155" s="205"/>
      <c r="ESK155" s="205"/>
      <c r="ESL155" s="205"/>
      <c r="ESM155" s="205"/>
      <c r="ESN155" s="205"/>
      <c r="ESO155" s="205"/>
      <c r="ESP155" s="205"/>
      <c r="ESQ155" s="205"/>
      <c r="ESR155" s="205"/>
      <c r="ESS155" s="205"/>
      <c r="EST155" s="205"/>
      <c r="ESU155" s="205"/>
      <c r="ESV155" s="205"/>
      <c r="ESW155" s="205"/>
      <c r="ESX155" s="205"/>
      <c r="ESY155" s="205"/>
      <c r="ESZ155" s="205"/>
      <c r="ETA155" s="205"/>
      <c r="ETB155" s="205"/>
      <c r="ETC155" s="205"/>
      <c r="ETD155" s="205"/>
      <c r="ETE155" s="205"/>
      <c r="ETF155" s="205"/>
      <c r="ETG155" s="205"/>
      <c r="ETH155" s="205"/>
      <c r="ETI155" s="205"/>
      <c r="ETJ155" s="205"/>
      <c r="ETK155" s="205"/>
      <c r="ETL155" s="205"/>
      <c r="ETM155" s="205"/>
      <c r="ETN155" s="205"/>
      <c r="ETO155" s="205"/>
      <c r="ETP155" s="205"/>
      <c r="ETQ155" s="205"/>
      <c r="ETR155" s="205"/>
      <c r="ETS155" s="205"/>
      <c r="ETT155" s="205"/>
      <c r="ETU155" s="205"/>
      <c r="ETV155" s="205"/>
      <c r="ETW155" s="205"/>
      <c r="ETX155" s="205"/>
      <c r="ETY155" s="205"/>
      <c r="ETZ155" s="205"/>
      <c r="EUA155" s="205"/>
      <c r="EUB155" s="205"/>
      <c r="EUC155" s="205"/>
      <c r="EUD155" s="205"/>
      <c r="EUE155" s="205"/>
      <c r="EUF155" s="205"/>
      <c r="EUG155" s="205"/>
      <c r="EUH155" s="205"/>
      <c r="EUI155" s="205"/>
      <c r="EUJ155" s="205"/>
      <c r="EUK155" s="205"/>
      <c r="EUL155" s="205"/>
      <c r="EUM155" s="205"/>
      <c r="EUN155" s="205"/>
      <c r="EUO155" s="205"/>
      <c r="EUP155" s="205"/>
      <c r="EUQ155" s="205"/>
      <c r="EUR155" s="205"/>
      <c r="EUS155" s="205"/>
      <c r="EUT155" s="205"/>
      <c r="EUU155" s="205"/>
      <c r="EUV155" s="205"/>
      <c r="EUW155" s="205"/>
      <c r="EUX155" s="205"/>
      <c r="EUY155" s="205"/>
      <c r="EUZ155" s="205"/>
      <c r="EVA155" s="205"/>
      <c r="EVB155" s="205"/>
      <c r="EVC155" s="205"/>
      <c r="EVD155" s="205"/>
      <c r="EVE155" s="205"/>
      <c r="EVF155" s="205"/>
      <c r="EVG155" s="205"/>
      <c r="EVH155" s="205"/>
      <c r="EVI155" s="205"/>
      <c r="EVJ155" s="205"/>
      <c r="EVK155" s="205"/>
      <c r="EVL155" s="205"/>
      <c r="EVM155" s="205"/>
      <c r="EVN155" s="205"/>
      <c r="EVO155" s="205"/>
      <c r="EVP155" s="205"/>
      <c r="EVQ155" s="205"/>
      <c r="EVR155" s="205"/>
      <c r="EVS155" s="205"/>
      <c r="EVT155" s="205"/>
      <c r="EVU155" s="205"/>
      <c r="EVV155" s="205"/>
      <c r="EVW155" s="205"/>
      <c r="EVX155" s="205"/>
      <c r="EVY155" s="205"/>
      <c r="EVZ155" s="205"/>
      <c r="EWA155" s="205"/>
      <c r="EWB155" s="205"/>
      <c r="EWC155" s="205"/>
      <c r="EWD155" s="205"/>
      <c r="EWE155" s="205"/>
      <c r="EWF155" s="205"/>
      <c r="EWG155" s="205"/>
      <c r="EWH155" s="205"/>
      <c r="EWI155" s="205"/>
      <c r="EWJ155" s="205"/>
      <c r="EWK155" s="205"/>
      <c r="EWL155" s="205"/>
      <c r="EWM155" s="205"/>
      <c r="EWN155" s="205"/>
      <c r="EWO155" s="205"/>
      <c r="EWP155" s="205"/>
      <c r="EWQ155" s="205"/>
      <c r="EWR155" s="205"/>
      <c r="EWS155" s="205"/>
      <c r="EWT155" s="205"/>
      <c r="EWU155" s="205"/>
      <c r="EWV155" s="205"/>
      <c r="EWW155" s="205"/>
      <c r="EWX155" s="205"/>
      <c r="EWY155" s="205"/>
      <c r="EWZ155" s="205"/>
      <c r="EXA155" s="205"/>
      <c r="EXB155" s="205"/>
      <c r="EXC155" s="205"/>
      <c r="EXD155" s="205"/>
      <c r="EXE155" s="205"/>
      <c r="EXF155" s="205"/>
      <c r="EXG155" s="205"/>
      <c r="EXH155" s="205"/>
      <c r="EXI155" s="205"/>
      <c r="EXJ155" s="205"/>
      <c r="EXK155" s="205"/>
      <c r="EXL155" s="205"/>
      <c r="EXM155" s="205"/>
      <c r="EXN155" s="205"/>
      <c r="EXO155" s="205"/>
      <c r="EXP155" s="205"/>
      <c r="EXQ155" s="205"/>
      <c r="EXR155" s="205"/>
      <c r="EXS155" s="205"/>
      <c r="EXT155" s="205"/>
      <c r="EXU155" s="205"/>
      <c r="EXV155" s="205"/>
      <c r="EXW155" s="205"/>
      <c r="EXX155" s="205"/>
      <c r="EXY155" s="205"/>
      <c r="EXZ155" s="205"/>
      <c r="EYA155" s="205"/>
      <c r="EYB155" s="205"/>
      <c r="EYC155" s="205"/>
      <c r="EYD155" s="205"/>
      <c r="EYE155" s="205"/>
      <c r="EYF155" s="205"/>
      <c r="EYG155" s="205"/>
      <c r="EYH155" s="205"/>
      <c r="EYI155" s="205"/>
      <c r="EYJ155" s="205"/>
      <c r="EYK155" s="205"/>
      <c r="EYL155" s="205"/>
      <c r="EYM155" s="205"/>
      <c r="EYN155" s="205"/>
      <c r="EYO155" s="205"/>
      <c r="EYP155" s="205"/>
      <c r="EYQ155" s="205"/>
      <c r="EYR155" s="205"/>
      <c r="EYS155" s="205"/>
      <c r="EYT155" s="205"/>
      <c r="EYU155" s="205"/>
      <c r="EYV155" s="205"/>
      <c r="EYW155" s="205"/>
      <c r="EYX155" s="205"/>
      <c r="EYY155" s="205"/>
      <c r="EYZ155" s="205"/>
      <c r="EZA155" s="205"/>
      <c r="EZB155" s="205"/>
      <c r="EZC155" s="205"/>
      <c r="EZD155" s="205"/>
      <c r="EZE155" s="205"/>
      <c r="EZF155" s="205"/>
      <c r="EZG155" s="205"/>
      <c r="EZH155" s="205"/>
      <c r="EZI155" s="205"/>
      <c r="EZJ155" s="205"/>
      <c r="EZK155" s="205"/>
      <c r="EZL155" s="205"/>
      <c r="EZM155" s="205"/>
      <c r="EZN155" s="205"/>
      <c r="EZO155" s="205"/>
      <c r="EZP155" s="205"/>
      <c r="EZQ155" s="205"/>
      <c r="EZR155" s="205"/>
      <c r="EZS155" s="205"/>
      <c r="EZT155" s="205"/>
      <c r="EZU155" s="205"/>
      <c r="EZV155" s="205"/>
      <c r="EZW155" s="205"/>
      <c r="EZX155" s="205"/>
      <c r="EZY155" s="205"/>
      <c r="EZZ155" s="205"/>
      <c r="FAA155" s="205"/>
      <c r="FAB155" s="205"/>
      <c r="FAC155" s="205"/>
      <c r="FAD155" s="205"/>
      <c r="FAE155" s="205"/>
      <c r="FAF155" s="205"/>
      <c r="FAG155" s="205"/>
      <c r="FAH155" s="205"/>
      <c r="FAI155" s="205"/>
      <c r="FAJ155" s="205"/>
      <c r="FAK155" s="205"/>
      <c r="FAL155" s="205"/>
      <c r="FAM155" s="205"/>
      <c r="FAN155" s="205"/>
      <c r="FAO155" s="205"/>
      <c r="FAP155" s="205"/>
      <c r="FAQ155" s="205"/>
      <c r="FAX155" s="205"/>
      <c r="FAY155" s="205"/>
      <c r="FAZ155" s="205"/>
      <c r="FBA155" s="205"/>
      <c r="FBB155" s="205"/>
      <c r="FBC155" s="205"/>
      <c r="FBD155" s="205"/>
      <c r="FBE155" s="205"/>
      <c r="FBF155" s="205"/>
      <c r="FBG155" s="205"/>
      <c r="FBH155" s="205"/>
      <c r="FBI155" s="205"/>
      <c r="FBJ155" s="205"/>
      <c r="FBK155" s="205"/>
      <c r="FBL155" s="205"/>
      <c r="FBM155" s="205"/>
      <c r="FBN155" s="205"/>
      <c r="FBO155" s="205"/>
      <c r="FBP155" s="205"/>
      <c r="FBQ155" s="205"/>
      <c r="FBR155" s="205"/>
      <c r="FBS155" s="205"/>
      <c r="FBT155" s="205"/>
      <c r="FBU155" s="205"/>
      <c r="FBV155" s="205"/>
      <c r="FBW155" s="205"/>
      <c r="FBX155" s="205"/>
      <c r="FBY155" s="205"/>
      <c r="FBZ155" s="205"/>
      <c r="FCA155" s="205"/>
      <c r="FCB155" s="205"/>
      <c r="FCC155" s="205"/>
      <c r="FCD155" s="205"/>
      <c r="FCE155" s="205"/>
      <c r="FCF155" s="205"/>
      <c r="FCG155" s="205"/>
      <c r="FCH155" s="205"/>
      <c r="FCI155" s="205"/>
      <c r="FCJ155" s="205"/>
      <c r="FCK155" s="205"/>
      <c r="FCL155" s="205"/>
      <c r="FCM155" s="205"/>
      <c r="FCN155" s="205"/>
      <c r="FCO155" s="205"/>
      <c r="FCP155" s="205"/>
      <c r="FCQ155" s="205"/>
      <c r="FCR155" s="205"/>
      <c r="FCS155" s="205"/>
      <c r="FCT155" s="205"/>
      <c r="FCU155" s="205"/>
      <c r="FCV155" s="205"/>
      <c r="FCW155" s="205"/>
      <c r="FCX155" s="205"/>
      <c r="FCY155" s="205"/>
      <c r="FCZ155" s="205"/>
      <c r="FDA155" s="205"/>
      <c r="FDB155" s="205"/>
      <c r="FDC155" s="205"/>
      <c r="FDD155" s="205"/>
      <c r="FDE155" s="205"/>
      <c r="FDF155" s="205"/>
      <c r="FDG155" s="205"/>
      <c r="FDH155" s="205"/>
      <c r="FDI155" s="205"/>
      <c r="FDJ155" s="205"/>
      <c r="FDK155" s="205"/>
      <c r="FDL155" s="205"/>
      <c r="FDM155" s="205"/>
      <c r="FDN155" s="205"/>
      <c r="FDO155" s="205"/>
      <c r="FDP155" s="205"/>
      <c r="FDQ155" s="205"/>
      <c r="FDR155" s="205"/>
      <c r="FDS155" s="205"/>
      <c r="FDT155" s="205"/>
      <c r="FDU155" s="205"/>
      <c r="FDV155" s="205"/>
      <c r="FDW155" s="205"/>
      <c r="FDX155" s="205"/>
      <c r="FDY155" s="205"/>
      <c r="FDZ155" s="205"/>
      <c r="FEA155" s="205"/>
      <c r="FEB155" s="205"/>
      <c r="FEC155" s="205"/>
      <c r="FED155" s="205"/>
      <c r="FEE155" s="205"/>
      <c r="FEF155" s="205"/>
      <c r="FEG155" s="205"/>
      <c r="FEH155" s="205"/>
      <c r="FEI155" s="205"/>
      <c r="FEJ155" s="205"/>
      <c r="FEK155" s="205"/>
      <c r="FEL155" s="205"/>
      <c r="FEM155" s="205"/>
      <c r="FEN155" s="205"/>
      <c r="FEO155" s="205"/>
      <c r="FEP155" s="205"/>
      <c r="FEQ155" s="205"/>
      <c r="FER155" s="205"/>
      <c r="FES155" s="205"/>
      <c r="FET155" s="205"/>
      <c r="FEU155" s="205"/>
      <c r="FEV155" s="205"/>
      <c r="FEW155" s="205"/>
      <c r="FEX155" s="205"/>
      <c r="FEY155" s="205"/>
      <c r="FEZ155" s="205"/>
      <c r="FFA155" s="205"/>
      <c r="FFB155" s="205"/>
      <c r="FFC155" s="205"/>
      <c r="FFD155" s="205"/>
      <c r="FFE155" s="205"/>
      <c r="FFF155" s="205"/>
      <c r="FFG155" s="205"/>
      <c r="FFH155" s="205"/>
      <c r="FFI155" s="205"/>
      <c r="FFJ155" s="205"/>
      <c r="FFK155" s="205"/>
      <c r="FFL155" s="205"/>
      <c r="FFM155" s="205"/>
      <c r="FFN155" s="205"/>
      <c r="FFO155" s="205"/>
      <c r="FFP155" s="205"/>
      <c r="FFQ155" s="205"/>
      <c r="FFR155" s="205"/>
      <c r="FFS155" s="205"/>
      <c r="FFT155" s="205"/>
      <c r="FFU155" s="205"/>
      <c r="FFV155" s="205"/>
      <c r="FFW155" s="205"/>
      <c r="FFX155" s="205"/>
      <c r="FFY155" s="205"/>
      <c r="FFZ155" s="205"/>
      <c r="FGA155" s="205"/>
      <c r="FGB155" s="205"/>
      <c r="FGC155" s="205"/>
      <c r="FGD155" s="205"/>
      <c r="FGE155" s="205"/>
      <c r="FGF155" s="205"/>
      <c r="FGG155" s="205"/>
      <c r="FGH155" s="205"/>
      <c r="FGI155" s="205"/>
      <c r="FGJ155" s="205"/>
      <c r="FGK155" s="205"/>
      <c r="FGL155" s="205"/>
      <c r="FGM155" s="205"/>
      <c r="FGN155" s="205"/>
      <c r="FGO155" s="205"/>
      <c r="FGP155" s="205"/>
      <c r="FGQ155" s="205"/>
      <c r="FGR155" s="205"/>
      <c r="FGS155" s="205"/>
      <c r="FGT155" s="205"/>
      <c r="FGU155" s="205"/>
      <c r="FGV155" s="205"/>
      <c r="FGW155" s="205"/>
      <c r="FGX155" s="205"/>
      <c r="FGY155" s="205"/>
      <c r="FGZ155" s="205"/>
      <c r="FHA155" s="205"/>
      <c r="FHB155" s="205"/>
      <c r="FHC155" s="205"/>
      <c r="FHD155" s="205"/>
      <c r="FHE155" s="205"/>
      <c r="FHF155" s="205"/>
      <c r="FHG155" s="205"/>
      <c r="FHH155" s="205"/>
      <c r="FHI155" s="205"/>
      <c r="FHJ155" s="205"/>
      <c r="FHK155" s="205"/>
      <c r="FHL155" s="205"/>
      <c r="FHM155" s="205"/>
      <c r="FHN155" s="205"/>
      <c r="FHO155" s="205"/>
      <c r="FHP155" s="205"/>
      <c r="FHQ155" s="205"/>
      <c r="FHR155" s="205"/>
      <c r="FHS155" s="205"/>
      <c r="FHT155" s="205"/>
      <c r="FHU155" s="205"/>
      <c r="FHV155" s="205"/>
      <c r="FHW155" s="205"/>
      <c r="FHX155" s="205"/>
      <c r="FHY155" s="205"/>
      <c r="FHZ155" s="205"/>
      <c r="FIA155" s="205"/>
      <c r="FIB155" s="205"/>
      <c r="FIC155" s="205"/>
      <c r="FID155" s="205"/>
      <c r="FIE155" s="205"/>
      <c r="FIF155" s="205"/>
      <c r="FIG155" s="205"/>
      <c r="FIH155" s="205"/>
      <c r="FII155" s="205"/>
      <c r="FIJ155" s="205"/>
      <c r="FIK155" s="205"/>
      <c r="FIL155" s="205"/>
      <c r="FIM155" s="205"/>
      <c r="FIN155" s="205"/>
      <c r="FIO155" s="205"/>
      <c r="FIP155" s="205"/>
      <c r="FIQ155" s="205"/>
      <c r="FIR155" s="205"/>
      <c r="FIS155" s="205"/>
      <c r="FIT155" s="205"/>
      <c r="FIU155" s="205"/>
      <c r="FIV155" s="205"/>
      <c r="FIW155" s="205"/>
      <c r="FIX155" s="205"/>
      <c r="FIY155" s="205"/>
      <c r="FIZ155" s="205"/>
      <c r="FJA155" s="205"/>
      <c r="FJB155" s="205"/>
      <c r="FJC155" s="205"/>
      <c r="FJD155" s="205"/>
      <c r="FJE155" s="205"/>
      <c r="FJF155" s="205"/>
      <c r="FJG155" s="205"/>
      <c r="FJH155" s="205"/>
      <c r="FJI155" s="205"/>
      <c r="FJJ155" s="205"/>
      <c r="FJK155" s="205"/>
      <c r="FJL155" s="205"/>
      <c r="FJM155" s="205"/>
      <c r="FJN155" s="205"/>
      <c r="FJO155" s="205"/>
      <c r="FJP155" s="205"/>
      <c r="FJQ155" s="205"/>
      <c r="FJR155" s="205"/>
      <c r="FJS155" s="205"/>
      <c r="FJT155" s="205"/>
      <c r="FJU155" s="205"/>
      <c r="FJV155" s="205"/>
      <c r="FJW155" s="205"/>
      <c r="FJX155" s="205"/>
      <c r="FJY155" s="205"/>
      <c r="FJZ155" s="205"/>
      <c r="FKA155" s="205"/>
      <c r="FKB155" s="205"/>
      <c r="FKC155" s="205"/>
      <c r="FKD155" s="205"/>
      <c r="FKE155" s="205"/>
      <c r="FKF155" s="205"/>
      <c r="FKG155" s="205"/>
      <c r="FKH155" s="205"/>
      <c r="FKI155" s="205"/>
      <c r="FKJ155" s="205"/>
      <c r="FKK155" s="205"/>
      <c r="FKL155" s="205"/>
      <c r="FKM155" s="205"/>
      <c r="FKT155" s="205"/>
      <c r="FKU155" s="205"/>
      <c r="FKV155" s="205"/>
      <c r="FKW155" s="205"/>
      <c r="FKX155" s="205"/>
      <c r="FKY155" s="205"/>
      <c r="FKZ155" s="205"/>
      <c r="FLA155" s="205"/>
      <c r="FLB155" s="205"/>
      <c r="FLC155" s="205"/>
      <c r="FLD155" s="205"/>
      <c r="FLE155" s="205"/>
      <c r="FLF155" s="205"/>
      <c r="FLG155" s="205"/>
      <c r="FLH155" s="205"/>
      <c r="FLI155" s="205"/>
      <c r="FLJ155" s="205"/>
      <c r="FLK155" s="205"/>
      <c r="FLL155" s="205"/>
      <c r="FLM155" s="205"/>
      <c r="FLN155" s="205"/>
      <c r="FLO155" s="205"/>
      <c r="FLP155" s="205"/>
      <c r="FLQ155" s="205"/>
      <c r="FLR155" s="205"/>
      <c r="FLS155" s="205"/>
      <c r="FLT155" s="205"/>
      <c r="FLU155" s="205"/>
      <c r="FLV155" s="205"/>
      <c r="FLW155" s="205"/>
      <c r="FLX155" s="205"/>
      <c r="FLY155" s="205"/>
      <c r="FLZ155" s="205"/>
      <c r="FMA155" s="205"/>
      <c r="FMB155" s="205"/>
      <c r="FMC155" s="205"/>
      <c r="FMD155" s="205"/>
      <c r="FME155" s="205"/>
      <c r="FMF155" s="205"/>
      <c r="FMG155" s="205"/>
      <c r="FMH155" s="205"/>
      <c r="FMI155" s="205"/>
      <c r="FMJ155" s="205"/>
      <c r="FMK155" s="205"/>
      <c r="FML155" s="205"/>
      <c r="FMM155" s="205"/>
      <c r="FMN155" s="205"/>
      <c r="FMO155" s="205"/>
      <c r="FMP155" s="205"/>
      <c r="FMQ155" s="205"/>
      <c r="FMR155" s="205"/>
      <c r="FMS155" s="205"/>
      <c r="FMT155" s="205"/>
      <c r="FMU155" s="205"/>
      <c r="FMV155" s="205"/>
      <c r="FMW155" s="205"/>
      <c r="FMX155" s="205"/>
      <c r="FMY155" s="205"/>
      <c r="FMZ155" s="205"/>
      <c r="FNA155" s="205"/>
      <c r="FNB155" s="205"/>
      <c r="FNC155" s="205"/>
      <c r="FND155" s="205"/>
      <c r="FNE155" s="205"/>
      <c r="FNF155" s="205"/>
      <c r="FNG155" s="205"/>
      <c r="FNH155" s="205"/>
      <c r="FNI155" s="205"/>
      <c r="FNJ155" s="205"/>
      <c r="FNK155" s="205"/>
      <c r="FNL155" s="205"/>
      <c r="FNM155" s="205"/>
      <c r="FNN155" s="205"/>
      <c r="FNO155" s="205"/>
      <c r="FNP155" s="205"/>
      <c r="FNQ155" s="205"/>
      <c r="FNR155" s="205"/>
      <c r="FNS155" s="205"/>
      <c r="FNT155" s="205"/>
      <c r="FNU155" s="205"/>
      <c r="FNV155" s="205"/>
      <c r="FNW155" s="205"/>
      <c r="FNX155" s="205"/>
      <c r="FNY155" s="205"/>
      <c r="FNZ155" s="205"/>
      <c r="FOA155" s="205"/>
      <c r="FOB155" s="205"/>
      <c r="FOC155" s="205"/>
      <c r="FOD155" s="205"/>
      <c r="FOE155" s="205"/>
      <c r="FOF155" s="205"/>
      <c r="FOG155" s="205"/>
      <c r="FOH155" s="205"/>
      <c r="FOI155" s="205"/>
      <c r="FOJ155" s="205"/>
      <c r="FOK155" s="205"/>
      <c r="FOL155" s="205"/>
      <c r="FOM155" s="205"/>
      <c r="FON155" s="205"/>
      <c r="FOO155" s="205"/>
      <c r="FOP155" s="205"/>
      <c r="FOQ155" s="205"/>
      <c r="FOR155" s="205"/>
      <c r="FOS155" s="205"/>
      <c r="FOT155" s="205"/>
      <c r="FOU155" s="205"/>
      <c r="FOV155" s="205"/>
      <c r="FOW155" s="205"/>
      <c r="FOX155" s="205"/>
      <c r="FOY155" s="205"/>
      <c r="FOZ155" s="205"/>
      <c r="FPA155" s="205"/>
      <c r="FPB155" s="205"/>
      <c r="FPC155" s="205"/>
      <c r="FPD155" s="205"/>
      <c r="FPE155" s="205"/>
      <c r="FPF155" s="205"/>
      <c r="FPG155" s="205"/>
      <c r="FPH155" s="205"/>
      <c r="FPI155" s="205"/>
      <c r="FPJ155" s="205"/>
      <c r="FPK155" s="205"/>
      <c r="FPL155" s="205"/>
      <c r="FPM155" s="205"/>
      <c r="FPN155" s="205"/>
      <c r="FPO155" s="205"/>
      <c r="FPP155" s="205"/>
      <c r="FPQ155" s="205"/>
      <c r="FPR155" s="205"/>
      <c r="FPS155" s="205"/>
      <c r="FPT155" s="205"/>
      <c r="FPU155" s="205"/>
      <c r="FPV155" s="205"/>
      <c r="FPW155" s="205"/>
      <c r="FPX155" s="205"/>
      <c r="FPY155" s="205"/>
      <c r="FPZ155" s="205"/>
      <c r="FQA155" s="205"/>
      <c r="FQB155" s="205"/>
      <c r="FQC155" s="205"/>
      <c r="FQD155" s="205"/>
      <c r="FQE155" s="205"/>
      <c r="FQF155" s="205"/>
      <c r="FQG155" s="205"/>
      <c r="FQH155" s="205"/>
      <c r="FQI155" s="205"/>
      <c r="FQJ155" s="205"/>
      <c r="FQK155" s="205"/>
      <c r="FQL155" s="205"/>
      <c r="FQM155" s="205"/>
      <c r="FQN155" s="205"/>
      <c r="FQO155" s="205"/>
      <c r="FQP155" s="205"/>
      <c r="FQQ155" s="205"/>
      <c r="FQR155" s="205"/>
      <c r="FQS155" s="205"/>
      <c r="FQT155" s="205"/>
      <c r="FQU155" s="205"/>
      <c r="FQV155" s="205"/>
      <c r="FQW155" s="205"/>
      <c r="FQX155" s="205"/>
      <c r="FQY155" s="205"/>
      <c r="FQZ155" s="205"/>
      <c r="FRA155" s="205"/>
      <c r="FRB155" s="205"/>
      <c r="FRC155" s="205"/>
      <c r="FRD155" s="205"/>
      <c r="FRE155" s="205"/>
      <c r="FRF155" s="205"/>
      <c r="FRG155" s="205"/>
      <c r="FRH155" s="205"/>
      <c r="FRI155" s="205"/>
      <c r="FRJ155" s="205"/>
      <c r="FRK155" s="205"/>
      <c r="FRL155" s="205"/>
      <c r="FRM155" s="205"/>
      <c r="FRN155" s="205"/>
      <c r="FRO155" s="205"/>
      <c r="FRP155" s="205"/>
      <c r="FRQ155" s="205"/>
      <c r="FRR155" s="205"/>
      <c r="FRS155" s="205"/>
      <c r="FRT155" s="205"/>
      <c r="FRU155" s="205"/>
      <c r="FRV155" s="205"/>
      <c r="FRW155" s="205"/>
      <c r="FRX155" s="205"/>
      <c r="FRY155" s="205"/>
      <c r="FRZ155" s="205"/>
      <c r="FSA155" s="205"/>
      <c r="FSB155" s="205"/>
      <c r="FSC155" s="205"/>
      <c r="FSD155" s="205"/>
      <c r="FSE155" s="205"/>
      <c r="FSF155" s="205"/>
      <c r="FSG155" s="205"/>
      <c r="FSH155" s="205"/>
      <c r="FSI155" s="205"/>
      <c r="FSJ155" s="205"/>
      <c r="FSK155" s="205"/>
      <c r="FSL155" s="205"/>
      <c r="FSM155" s="205"/>
      <c r="FSN155" s="205"/>
      <c r="FSO155" s="205"/>
      <c r="FSP155" s="205"/>
      <c r="FSQ155" s="205"/>
      <c r="FSR155" s="205"/>
      <c r="FSS155" s="205"/>
      <c r="FST155" s="205"/>
      <c r="FSU155" s="205"/>
      <c r="FSV155" s="205"/>
      <c r="FSW155" s="205"/>
      <c r="FSX155" s="205"/>
      <c r="FSY155" s="205"/>
      <c r="FSZ155" s="205"/>
      <c r="FTA155" s="205"/>
      <c r="FTB155" s="205"/>
      <c r="FTC155" s="205"/>
      <c r="FTD155" s="205"/>
      <c r="FTE155" s="205"/>
      <c r="FTF155" s="205"/>
      <c r="FTG155" s="205"/>
      <c r="FTH155" s="205"/>
      <c r="FTI155" s="205"/>
      <c r="FTJ155" s="205"/>
      <c r="FTK155" s="205"/>
      <c r="FTL155" s="205"/>
      <c r="FTM155" s="205"/>
      <c r="FTN155" s="205"/>
      <c r="FTO155" s="205"/>
      <c r="FTP155" s="205"/>
      <c r="FTQ155" s="205"/>
      <c r="FTR155" s="205"/>
      <c r="FTS155" s="205"/>
      <c r="FTT155" s="205"/>
      <c r="FTU155" s="205"/>
      <c r="FTV155" s="205"/>
      <c r="FTW155" s="205"/>
      <c r="FTX155" s="205"/>
      <c r="FTY155" s="205"/>
      <c r="FTZ155" s="205"/>
      <c r="FUA155" s="205"/>
      <c r="FUB155" s="205"/>
      <c r="FUC155" s="205"/>
      <c r="FUD155" s="205"/>
      <c r="FUE155" s="205"/>
      <c r="FUF155" s="205"/>
      <c r="FUG155" s="205"/>
      <c r="FUH155" s="205"/>
      <c r="FUI155" s="205"/>
      <c r="FUP155" s="205"/>
      <c r="FUQ155" s="205"/>
      <c r="FUR155" s="205"/>
      <c r="FUS155" s="205"/>
      <c r="FUT155" s="205"/>
      <c r="FUU155" s="205"/>
      <c r="FUV155" s="205"/>
      <c r="FUW155" s="205"/>
      <c r="FUX155" s="205"/>
      <c r="FUY155" s="205"/>
      <c r="FUZ155" s="205"/>
      <c r="FVA155" s="205"/>
      <c r="FVB155" s="205"/>
      <c r="FVC155" s="205"/>
      <c r="FVD155" s="205"/>
      <c r="FVE155" s="205"/>
      <c r="FVF155" s="205"/>
      <c r="FVG155" s="205"/>
      <c r="FVH155" s="205"/>
      <c r="FVI155" s="205"/>
      <c r="FVJ155" s="205"/>
      <c r="FVK155" s="205"/>
      <c r="FVL155" s="205"/>
      <c r="FVM155" s="205"/>
      <c r="FVN155" s="205"/>
      <c r="FVO155" s="205"/>
      <c r="FVP155" s="205"/>
      <c r="FVQ155" s="205"/>
      <c r="FVR155" s="205"/>
      <c r="FVS155" s="205"/>
      <c r="FVT155" s="205"/>
      <c r="FVU155" s="205"/>
      <c r="FVV155" s="205"/>
      <c r="FVW155" s="205"/>
      <c r="FVX155" s="205"/>
      <c r="FVY155" s="205"/>
      <c r="FVZ155" s="205"/>
      <c r="FWA155" s="205"/>
      <c r="FWB155" s="205"/>
      <c r="FWC155" s="205"/>
      <c r="FWD155" s="205"/>
      <c r="FWE155" s="205"/>
      <c r="FWF155" s="205"/>
      <c r="FWG155" s="205"/>
      <c r="FWH155" s="205"/>
      <c r="FWI155" s="205"/>
      <c r="FWJ155" s="205"/>
      <c r="FWK155" s="205"/>
      <c r="FWL155" s="205"/>
      <c r="FWM155" s="205"/>
      <c r="FWN155" s="205"/>
      <c r="FWO155" s="205"/>
      <c r="FWP155" s="205"/>
      <c r="FWQ155" s="205"/>
      <c r="FWR155" s="205"/>
      <c r="FWS155" s="205"/>
      <c r="FWT155" s="205"/>
      <c r="FWU155" s="205"/>
      <c r="FWV155" s="205"/>
      <c r="FWW155" s="205"/>
      <c r="FWX155" s="205"/>
      <c r="FWY155" s="205"/>
      <c r="FWZ155" s="205"/>
      <c r="FXA155" s="205"/>
      <c r="FXB155" s="205"/>
      <c r="FXC155" s="205"/>
      <c r="FXD155" s="205"/>
      <c r="FXE155" s="205"/>
      <c r="FXF155" s="205"/>
      <c r="FXG155" s="205"/>
      <c r="FXH155" s="205"/>
      <c r="FXI155" s="205"/>
      <c r="FXJ155" s="205"/>
      <c r="FXK155" s="205"/>
      <c r="FXL155" s="205"/>
      <c r="FXM155" s="205"/>
      <c r="FXN155" s="205"/>
      <c r="FXO155" s="205"/>
      <c r="FXP155" s="205"/>
      <c r="FXQ155" s="205"/>
      <c r="FXR155" s="205"/>
      <c r="FXS155" s="205"/>
      <c r="FXT155" s="205"/>
      <c r="FXU155" s="205"/>
      <c r="FXV155" s="205"/>
      <c r="FXW155" s="205"/>
      <c r="FXX155" s="205"/>
      <c r="FXY155" s="205"/>
      <c r="FXZ155" s="205"/>
      <c r="FYA155" s="205"/>
      <c r="FYB155" s="205"/>
      <c r="FYC155" s="205"/>
      <c r="FYD155" s="205"/>
      <c r="FYE155" s="205"/>
      <c r="FYF155" s="205"/>
      <c r="FYG155" s="205"/>
      <c r="FYH155" s="205"/>
      <c r="FYI155" s="205"/>
      <c r="FYJ155" s="205"/>
      <c r="FYK155" s="205"/>
      <c r="FYL155" s="205"/>
      <c r="FYM155" s="205"/>
      <c r="FYN155" s="205"/>
      <c r="FYO155" s="205"/>
      <c r="FYP155" s="205"/>
      <c r="FYQ155" s="205"/>
      <c r="FYR155" s="205"/>
      <c r="FYS155" s="205"/>
      <c r="FYT155" s="205"/>
      <c r="FYU155" s="205"/>
      <c r="FYV155" s="205"/>
      <c r="FYW155" s="205"/>
      <c r="FYX155" s="205"/>
      <c r="FYY155" s="205"/>
      <c r="FYZ155" s="205"/>
      <c r="FZA155" s="205"/>
      <c r="FZB155" s="205"/>
      <c r="FZC155" s="205"/>
      <c r="FZD155" s="205"/>
      <c r="FZE155" s="205"/>
      <c r="FZF155" s="205"/>
      <c r="FZG155" s="205"/>
      <c r="FZH155" s="205"/>
      <c r="FZI155" s="205"/>
      <c r="FZJ155" s="205"/>
      <c r="FZK155" s="205"/>
      <c r="FZL155" s="205"/>
      <c r="FZM155" s="205"/>
      <c r="FZN155" s="205"/>
      <c r="FZO155" s="205"/>
      <c r="FZP155" s="205"/>
      <c r="FZQ155" s="205"/>
      <c r="FZR155" s="205"/>
      <c r="FZS155" s="205"/>
      <c r="FZT155" s="205"/>
      <c r="FZU155" s="205"/>
      <c r="FZV155" s="205"/>
      <c r="FZW155" s="205"/>
      <c r="FZX155" s="205"/>
      <c r="FZY155" s="205"/>
      <c r="FZZ155" s="205"/>
      <c r="GAA155" s="205"/>
      <c r="GAB155" s="205"/>
      <c r="GAC155" s="205"/>
      <c r="GAD155" s="205"/>
      <c r="GAE155" s="205"/>
      <c r="GAF155" s="205"/>
      <c r="GAG155" s="205"/>
      <c r="GAH155" s="205"/>
      <c r="GAI155" s="205"/>
      <c r="GAJ155" s="205"/>
      <c r="GAK155" s="205"/>
      <c r="GAL155" s="205"/>
      <c r="GAM155" s="205"/>
      <c r="GAN155" s="205"/>
      <c r="GAO155" s="205"/>
      <c r="GAP155" s="205"/>
      <c r="GAQ155" s="205"/>
      <c r="GAR155" s="205"/>
      <c r="GAS155" s="205"/>
      <c r="GAT155" s="205"/>
      <c r="GAU155" s="205"/>
      <c r="GAV155" s="205"/>
      <c r="GAW155" s="205"/>
      <c r="GAX155" s="205"/>
      <c r="GAY155" s="205"/>
      <c r="GAZ155" s="205"/>
      <c r="GBA155" s="205"/>
      <c r="GBB155" s="205"/>
      <c r="GBC155" s="205"/>
      <c r="GBD155" s="205"/>
      <c r="GBE155" s="205"/>
      <c r="GBF155" s="205"/>
      <c r="GBG155" s="205"/>
      <c r="GBH155" s="205"/>
      <c r="GBI155" s="205"/>
      <c r="GBJ155" s="205"/>
      <c r="GBK155" s="205"/>
      <c r="GBL155" s="205"/>
      <c r="GBM155" s="205"/>
      <c r="GBN155" s="205"/>
      <c r="GBO155" s="205"/>
      <c r="GBP155" s="205"/>
      <c r="GBQ155" s="205"/>
      <c r="GBR155" s="205"/>
      <c r="GBS155" s="205"/>
      <c r="GBT155" s="205"/>
      <c r="GBU155" s="205"/>
      <c r="GBV155" s="205"/>
      <c r="GBW155" s="205"/>
      <c r="GBX155" s="205"/>
      <c r="GBY155" s="205"/>
      <c r="GBZ155" s="205"/>
      <c r="GCA155" s="205"/>
      <c r="GCB155" s="205"/>
      <c r="GCC155" s="205"/>
      <c r="GCD155" s="205"/>
      <c r="GCE155" s="205"/>
      <c r="GCF155" s="205"/>
      <c r="GCG155" s="205"/>
      <c r="GCH155" s="205"/>
      <c r="GCI155" s="205"/>
      <c r="GCJ155" s="205"/>
      <c r="GCK155" s="205"/>
      <c r="GCL155" s="205"/>
      <c r="GCM155" s="205"/>
      <c r="GCN155" s="205"/>
      <c r="GCO155" s="205"/>
      <c r="GCP155" s="205"/>
      <c r="GCQ155" s="205"/>
      <c r="GCR155" s="205"/>
      <c r="GCS155" s="205"/>
      <c r="GCT155" s="205"/>
      <c r="GCU155" s="205"/>
      <c r="GCV155" s="205"/>
      <c r="GCW155" s="205"/>
      <c r="GCX155" s="205"/>
      <c r="GCY155" s="205"/>
      <c r="GCZ155" s="205"/>
      <c r="GDA155" s="205"/>
      <c r="GDB155" s="205"/>
      <c r="GDC155" s="205"/>
      <c r="GDD155" s="205"/>
      <c r="GDE155" s="205"/>
      <c r="GDF155" s="205"/>
      <c r="GDG155" s="205"/>
      <c r="GDH155" s="205"/>
      <c r="GDI155" s="205"/>
      <c r="GDJ155" s="205"/>
      <c r="GDK155" s="205"/>
      <c r="GDL155" s="205"/>
      <c r="GDM155" s="205"/>
      <c r="GDN155" s="205"/>
      <c r="GDO155" s="205"/>
      <c r="GDP155" s="205"/>
      <c r="GDQ155" s="205"/>
      <c r="GDR155" s="205"/>
      <c r="GDS155" s="205"/>
      <c r="GDT155" s="205"/>
      <c r="GDU155" s="205"/>
      <c r="GDV155" s="205"/>
      <c r="GDW155" s="205"/>
      <c r="GDX155" s="205"/>
      <c r="GDY155" s="205"/>
      <c r="GDZ155" s="205"/>
      <c r="GEA155" s="205"/>
      <c r="GEB155" s="205"/>
      <c r="GEC155" s="205"/>
      <c r="GED155" s="205"/>
      <c r="GEE155" s="205"/>
      <c r="GEL155" s="205"/>
      <c r="GEM155" s="205"/>
      <c r="GEN155" s="205"/>
      <c r="GEO155" s="205"/>
      <c r="GEP155" s="205"/>
      <c r="GEQ155" s="205"/>
      <c r="GER155" s="205"/>
      <c r="GES155" s="205"/>
      <c r="GET155" s="205"/>
      <c r="GEU155" s="205"/>
      <c r="GEV155" s="205"/>
      <c r="GEW155" s="205"/>
      <c r="GEX155" s="205"/>
      <c r="GEY155" s="205"/>
      <c r="GEZ155" s="205"/>
      <c r="GFA155" s="205"/>
      <c r="GFB155" s="205"/>
      <c r="GFC155" s="205"/>
      <c r="GFD155" s="205"/>
      <c r="GFE155" s="205"/>
      <c r="GFF155" s="205"/>
      <c r="GFG155" s="205"/>
      <c r="GFH155" s="205"/>
      <c r="GFI155" s="205"/>
      <c r="GFJ155" s="205"/>
      <c r="GFK155" s="205"/>
      <c r="GFL155" s="205"/>
      <c r="GFM155" s="205"/>
      <c r="GFN155" s="205"/>
      <c r="GFO155" s="205"/>
      <c r="GFP155" s="205"/>
      <c r="GFQ155" s="205"/>
      <c r="GFR155" s="205"/>
      <c r="GFS155" s="205"/>
      <c r="GFT155" s="205"/>
      <c r="GFU155" s="205"/>
      <c r="GFV155" s="205"/>
      <c r="GFW155" s="205"/>
      <c r="GFX155" s="205"/>
      <c r="GFY155" s="205"/>
      <c r="GFZ155" s="205"/>
      <c r="GGA155" s="205"/>
      <c r="GGB155" s="205"/>
      <c r="GGC155" s="205"/>
      <c r="GGD155" s="205"/>
      <c r="GGE155" s="205"/>
      <c r="GGF155" s="205"/>
      <c r="GGG155" s="205"/>
      <c r="GGH155" s="205"/>
      <c r="GGI155" s="205"/>
      <c r="GGJ155" s="205"/>
      <c r="GGK155" s="205"/>
      <c r="GGL155" s="205"/>
      <c r="GGM155" s="205"/>
      <c r="GGN155" s="205"/>
      <c r="GGO155" s="205"/>
      <c r="GGP155" s="205"/>
      <c r="GGQ155" s="205"/>
      <c r="GGR155" s="205"/>
      <c r="GGS155" s="205"/>
      <c r="GGT155" s="205"/>
      <c r="GGU155" s="205"/>
      <c r="GGV155" s="205"/>
      <c r="GGW155" s="205"/>
      <c r="GGX155" s="205"/>
      <c r="GGY155" s="205"/>
      <c r="GGZ155" s="205"/>
      <c r="GHA155" s="205"/>
      <c r="GHB155" s="205"/>
      <c r="GHC155" s="205"/>
      <c r="GHD155" s="205"/>
      <c r="GHE155" s="205"/>
      <c r="GHF155" s="205"/>
      <c r="GHG155" s="205"/>
      <c r="GHH155" s="205"/>
      <c r="GHI155" s="205"/>
      <c r="GHJ155" s="205"/>
      <c r="GHK155" s="205"/>
      <c r="GHL155" s="205"/>
      <c r="GHM155" s="205"/>
      <c r="GHN155" s="205"/>
      <c r="GHO155" s="205"/>
      <c r="GHP155" s="205"/>
      <c r="GHQ155" s="205"/>
      <c r="GHR155" s="205"/>
      <c r="GHS155" s="205"/>
      <c r="GHT155" s="205"/>
      <c r="GHU155" s="205"/>
      <c r="GHV155" s="205"/>
      <c r="GHW155" s="205"/>
      <c r="GHX155" s="205"/>
      <c r="GHY155" s="205"/>
      <c r="GHZ155" s="205"/>
      <c r="GIA155" s="205"/>
      <c r="GIB155" s="205"/>
      <c r="GIC155" s="205"/>
      <c r="GID155" s="205"/>
      <c r="GIE155" s="205"/>
      <c r="GIF155" s="205"/>
      <c r="GIG155" s="205"/>
      <c r="GIH155" s="205"/>
      <c r="GII155" s="205"/>
      <c r="GIJ155" s="205"/>
      <c r="GIK155" s="205"/>
      <c r="GIL155" s="205"/>
      <c r="GIM155" s="205"/>
      <c r="GIN155" s="205"/>
      <c r="GIO155" s="205"/>
      <c r="GIP155" s="205"/>
      <c r="GIQ155" s="205"/>
      <c r="GIR155" s="205"/>
      <c r="GIS155" s="205"/>
      <c r="GIT155" s="205"/>
      <c r="GIU155" s="205"/>
      <c r="GIV155" s="205"/>
      <c r="GIW155" s="205"/>
      <c r="GIX155" s="205"/>
      <c r="GIY155" s="205"/>
      <c r="GIZ155" s="205"/>
      <c r="GJA155" s="205"/>
      <c r="GJB155" s="205"/>
      <c r="GJC155" s="205"/>
      <c r="GJD155" s="205"/>
      <c r="GJE155" s="205"/>
      <c r="GJF155" s="205"/>
      <c r="GJG155" s="205"/>
      <c r="GJH155" s="205"/>
      <c r="GJI155" s="205"/>
      <c r="GJJ155" s="205"/>
      <c r="GJK155" s="205"/>
      <c r="GJL155" s="205"/>
      <c r="GJM155" s="205"/>
      <c r="GJN155" s="205"/>
      <c r="GJO155" s="205"/>
      <c r="GJP155" s="205"/>
      <c r="GJQ155" s="205"/>
      <c r="GJR155" s="205"/>
      <c r="GJS155" s="205"/>
      <c r="GJT155" s="205"/>
      <c r="GJU155" s="205"/>
      <c r="GJV155" s="205"/>
      <c r="GJW155" s="205"/>
      <c r="GJX155" s="205"/>
      <c r="GJY155" s="205"/>
      <c r="GJZ155" s="205"/>
      <c r="GKA155" s="205"/>
      <c r="GKB155" s="205"/>
      <c r="GKC155" s="205"/>
      <c r="GKD155" s="205"/>
      <c r="GKE155" s="205"/>
      <c r="GKF155" s="205"/>
      <c r="GKG155" s="205"/>
      <c r="GKH155" s="205"/>
      <c r="GKI155" s="205"/>
      <c r="GKJ155" s="205"/>
      <c r="GKK155" s="205"/>
      <c r="GKL155" s="205"/>
      <c r="GKM155" s="205"/>
      <c r="GKN155" s="205"/>
      <c r="GKO155" s="205"/>
      <c r="GKP155" s="205"/>
      <c r="GKQ155" s="205"/>
      <c r="GKR155" s="205"/>
      <c r="GKS155" s="205"/>
      <c r="GKT155" s="205"/>
      <c r="GKU155" s="205"/>
      <c r="GKV155" s="205"/>
      <c r="GKW155" s="205"/>
      <c r="GKX155" s="205"/>
      <c r="GKY155" s="205"/>
      <c r="GKZ155" s="205"/>
      <c r="GLA155" s="205"/>
      <c r="GLB155" s="205"/>
      <c r="GLC155" s="205"/>
      <c r="GLD155" s="205"/>
      <c r="GLE155" s="205"/>
      <c r="GLF155" s="205"/>
      <c r="GLG155" s="205"/>
      <c r="GLH155" s="205"/>
      <c r="GLI155" s="205"/>
      <c r="GLJ155" s="205"/>
      <c r="GLK155" s="205"/>
      <c r="GLL155" s="205"/>
      <c r="GLM155" s="205"/>
      <c r="GLN155" s="205"/>
      <c r="GLO155" s="205"/>
      <c r="GLP155" s="205"/>
      <c r="GLQ155" s="205"/>
      <c r="GLR155" s="205"/>
      <c r="GLS155" s="205"/>
      <c r="GLT155" s="205"/>
      <c r="GLU155" s="205"/>
      <c r="GLV155" s="205"/>
      <c r="GLW155" s="205"/>
      <c r="GLX155" s="205"/>
      <c r="GLY155" s="205"/>
      <c r="GLZ155" s="205"/>
      <c r="GMA155" s="205"/>
      <c r="GMB155" s="205"/>
      <c r="GMC155" s="205"/>
      <c r="GMD155" s="205"/>
      <c r="GME155" s="205"/>
      <c r="GMF155" s="205"/>
      <c r="GMG155" s="205"/>
      <c r="GMH155" s="205"/>
      <c r="GMI155" s="205"/>
      <c r="GMJ155" s="205"/>
      <c r="GMK155" s="205"/>
      <c r="GML155" s="205"/>
      <c r="GMM155" s="205"/>
      <c r="GMN155" s="205"/>
      <c r="GMO155" s="205"/>
      <c r="GMP155" s="205"/>
      <c r="GMQ155" s="205"/>
      <c r="GMR155" s="205"/>
      <c r="GMS155" s="205"/>
      <c r="GMT155" s="205"/>
      <c r="GMU155" s="205"/>
      <c r="GMV155" s="205"/>
      <c r="GMW155" s="205"/>
      <c r="GMX155" s="205"/>
      <c r="GMY155" s="205"/>
      <c r="GMZ155" s="205"/>
      <c r="GNA155" s="205"/>
      <c r="GNB155" s="205"/>
      <c r="GNC155" s="205"/>
      <c r="GND155" s="205"/>
      <c r="GNE155" s="205"/>
      <c r="GNF155" s="205"/>
      <c r="GNG155" s="205"/>
      <c r="GNH155" s="205"/>
      <c r="GNI155" s="205"/>
      <c r="GNJ155" s="205"/>
      <c r="GNK155" s="205"/>
      <c r="GNL155" s="205"/>
      <c r="GNM155" s="205"/>
      <c r="GNN155" s="205"/>
      <c r="GNO155" s="205"/>
      <c r="GNP155" s="205"/>
      <c r="GNQ155" s="205"/>
      <c r="GNR155" s="205"/>
      <c r="GNS155" s="205"/>
      <c r="GNT155" s="205"/>
      <c r="GNU155" s="205"/>
      <c r="GNV155" s="205"/>
      <c r="GNW155" s="205"/>
      <c r="GNX155" s="205"/>
      <c r="GNY155" s="205"/>
      <c r="GNZ155" s="205"/>
      <c r="GOA155" s="205"/>
      <c r="GOH155" s="205"/>
      <c r="GOI155" s="205"/>
      <c r="GOJ155" s="205"/>
      <c r="GOK155" s="205"/>
      <c r="GOL155" s="205"/>
      <c r="GOM155" s="205"/>
      <c r="GON155" s="205"/>
      <c r="GOO155" s="205"/>
      <c r="GOP155" s="205"/>
      <c r="GOQ155" s="205"/>
      <c r="GOR155" s="205"/>
      <c r="GOS155" s="205"/>
      <c r="GOT155" s="205"/>
      <c r="GOU155" s="205"/>
      <c r="GOV155" s="205"/>
      <c r="GOW155" s="205"/>
      <c r="GOX155" s="205"/>
      <c r="GOY155" s="205"/>
      <c r="GOZ155" s="205"/>
      <c r="GPA155" s="205"/>
      <c r="GPB155" s="205"/>
      <c r="GPC155" s="205"/>
      <c r="GPD155" s="205"/>
      <c r="GPE155" s="205"/>
      <c r="GPF155" s="205"/>
      <c r="GPG155" s="205"/>
      <c r="GPH155" s="205"/>
      <c r="GPI155" s="205"/>
      <c r="GPJ155" s="205"/>
      <c r="GPK155" s="205"/>
      <c r="GPL155" s="205"/>
      <c r="GPM155" s="205"/>
      <c r="GPN155" s="205"/>
      <c r="GPO155" s="205"/>
      <c r="GPP155" s="205"/>
      <c r="GPQ155" s="205"/>
      <c r="GPR155" s="205"/>
      <c r="GPS155" s="205"/>
      <c r="GPT155" s="205"/>
      <c r="GPU155" s="205"/>
      <c r="GPV155" s="205"/>
      <c r="GPW155" s="205"/>
      <c r="GPX155" s="205"/>
      <c r="GPY155" s="205"/>
      <c r="GPZ155" s="205"/>
      <c r="GQA155" s="205"/>
      <c r="GQB155" s="205"/>
      <c r="GQC155" s="205"/>
      <c r="GQD155" s="205"/>
      <c r="GQE155" s="205"/>
      <c r="GQF155" s="205"/>
      <c r="GQG155" s="205"/>
      <c r="GQH155" s="205"/>
      <c r="GQI155" s="205"/>
      <c r="GQJ155" s="205"/>
      <c r="GQK155" s="205"/>
      <c r="GQL155" s="205"/>
      <c r="GQM155" s="205"/>
      <c r="GQN155" s="205"/>
      <c r="GQO155" s="205"/>
      <c r="GQP155" s="205"/>
      <c r="GQQ155" s="205"/>
      <c r="GQR155" s="205"/>
      <c r="GQS155" s="205"/>
      <c r="GQT155" s="205"/>
      <c r="GQU155" s="205"/>
      <c r="GQV155" s="205"/>
      <c r="GQW155" s="205"/>
      <c r="GQX155" s="205"/>
      <c r="GQY155" s="205"/>
      <c r="GQZ155" s="205"/>
      <c r="GRA155" s="205"/>
      <c r="GRB155" s="205"/>
      <c r="GRC155" s="205"/>
      <c r="GRD155" s="205"/>
      <c r="GRE155" s="205"/>
      <c r="GRF155" s="205"/>
      <c r="GRG155" s="205"/>
      <c r="GRH155" s="205"/>
      <c r="GRI155" s="205"/>
      <c r="GRJ155" s="205"/>
      <c r="GRK155" s="205"/>
      <c r="GRL155" s="205"/>
      <c r="GRM155" s="205"/>
      <c r="GRN155" s="205"/>
      <c r="GRO155" s="205"/>
      <c r="GRP155" s="205"/>
      <c r="GRQ155" s="205"/>
      <c r="GRR155" s="205"/>
      <c r="GRS155" s="205"/>
      <c r="GRT155" s="205"/>
      <c r="GRU155" s="205"/>
      <c r="GRV155" s="205"/>
      <c r="GRW155" s="205"/>
      <c r="GRX155" s="205"/>
      <c r="GRY155" s="205"/>
      <c r="GRZ155" s="205"/>
      <c r="GSA155" s="205"/>
      <c r="GSB155" s="205"/>
      <c r="GSC155" s="205"/>
      <c r="GSD155" s="205"/>
      <c r="GSE155" s="205"/>
      <c r="GSF155" s="205"/>
      <c r="GSG155" s="205"/>
      <c r="GSH155" s="205"/>
      <c r="GSI155" s="205"/>
      <c r="GSJ155" s="205"/>
      <c r="GSK155" s="205"/>
      <c r="GSL155" s="205"/>
      <c r="GSM155" s="205"/>
      <c r="GSN155" s="205"/>
      <c r="GSO155" s="205"/>
      <c r="GSP155" s="205"/>
      <c r="GSQ155" s="205"/>
      <c r="GSR155" s="205"/>
      <c r="GSS155" s="205"/>
      <c r="GST155" s="205"/>
      <c r="GSU155" s="205"/>
      <c r="GSV155" s="205"/>
      <c r="GSW155" s="205"/>
      <c r="GSX155" s="205"/>
      <c r="GSY155" s="205"/>
      <c r="GSZ155" s="205"/>
      <c r="GTA155" s="205"/>
      <c r="GTB155" s="205"/>
      <c r="GTC155" s="205"/>
      <c r="GTD155" s="205"/>
      <c r="GTE155" s="205"/>
      <c r="GTF155" s="205"/>
      <c r="GTG155" s="205"/>
      <c r="GTH155" s="205"/>
      <c r="GTI155" s="205"/>
      <c r="GTJ155" s="205"/>
      <c r="GTK155" s="205"/>
      <c r="GTL155" s="205"/>
      <c r="GTM155" s="205"/>
      <c r="GTN155" s="205"/>
      <c r="GTO155" s="205"/>
      <c r="GTP155" s="205"/>
      <c r="GTQ155" s="205"/>
      <c r="GTR155" s="205"/>
      <c r="GTS155" s="205"/>
      <c r="GTT155" s="205"/>
      <c r="GTU155" s="205"/>
      <c r="GTV155" s="205"/>
      <c r="GTW155" s="205"/>
      <c r="GTX155" s="205"/>
      <c r="GTY155" s="205"/>
      <c r="GTZ155" s="205"/>
      <c r="GUA155" s="205"/>
      <c r="GUB155" s="205"/>
      <c r="GUC155" s="205"/>
      <c r="GUD155" s="205"/>
      <c r="GUE155" s="205"/>
      <c r="GUF155" s="205"/>
      <c r="GUG155" s="205"/>
      <c r="GUH155" s="205"/>
      <c r="GUI155" s="205"/>
      <c r="GUJ155" s="205"/>
      <c r="GUK155" s="205"/>
      <c r="GUL155" s="205"/>
      <c r="GUM155" s="205"/>
      <c r="GUN155" s="205"/>
      <c r="GUO155" s="205"/>
      <c r="GUP155" s="205"/>
      <c r="GUQ155" s="205"/>
      <c r="GUR155" s="205"/>
      <c r="GUS155" s="205"/>
      <c r="GUT155" s="205"/>
      <c r="GUU155" s="205"/>
      <c r="GUV155" s="205"/>
      <c r="GUW155" s="205"/>
      <c r="GUX155" s="205"/>
      <c r="GUY155" s="205"/>
      <c r="GUZ155" s="205"/>
      <c r="GVA155" s="205"/>
      <c r="GVB155" s="205"/>
      <c r="GVC155" s="205"/>
      <c r="GVD155" s="205"/>
      <c r="GVE155" s="205"/>
      <c r="GVF155" s="205"/>
      <c r="GVG155" s="205"/>
      <c r="GVH155" s="205"/>
      <c r="GVI155" s="205"/>
      <c r="GVJ155" s="205"/>
      <c r="GVK155" s="205"/>
      <c r="GVL155" s="205"/>
      <c r="GVM155" s="205"/>
      <c r="GVN155" s="205"/>
      <c r="GVO155" s="205"/>
      <c r="GVP155" s="205"/>
      <c r="GVQ155" s="205"/>
      <c r="GVR155" s="205"/>
      <c r="GVS155" s="205"/>
      <c r="GVT155" s="205"/>
      <c r="GVU155" s="205"/>
      <c r="GVV155" s="205"/>
      <c r="GVW155" s="205"/>
      <c r="GVX155" s="205"/>
      <c r="GVY155" s="205"/>
      <c r="GVZ155" s="205"/>
      <c r="GWA155" s="205"/>
      <c r="GWB155" s="205"/>
      <c r="GWC155" s="205"/>
      <c r="GWD155" s="205"/>
      <c r="GWE155" s="205"/>
      <c r="GWF155" s="205"/>
      <c r="GWG155" s="205"/>
      <c r="GWH155" s="205"/>
      <c r="GWI155" s="205"/>
      <c r="GWJ155" s="205"/>
      <c r="GWK155" s="205"/>
      <c r="GWL155" s="205"/>
      <c r="GWM155" s="205"/>
      <c r="GWN155" s="205"/>
      <c r="GWO155" s="205"/>
      <c r="GWP155" s="205"/>
      <c r="GWQ155" s="205"/>
      <c r="GWR155" s="205"/>
      <c r="GWS155" s="205"/>
      <c r="GWT155" s="205"/>
      <c r="GWU155" s="205"/>
      <c r="GWV155" s="205"/>
      <c r="GWW155" s="205"/>
      <c r="GWX155" s="205"/>
      <c r="GWY155" s="205"/>
      <c r="GWZ155" s="205"/>
      <c r="GXA155" s="205"/>
      <c r="GXB155" s="205"/>
      <c r="GXC155" s="205"/>
      <c r="GXD155" s="205"/>
      <c r="GXE155" s="205"/>
      <c r="GXF155" s="205"/>
      <c r="GXG155" s="205"/>
      <c r="GXH155" s="205"/>
      <c r="GXI155" s="205"/>
      <c r="GXJ155" s="205"/>
      <c r="GXK155" s="205"/>
      <c r="GXL155" s="205"/>
      <c r="GXM155" s="205"/>
      <c r="GXN155" s="205"/>
      <c r="GXO155" s="205"/>
      <c r="GXP155" s="205"/>
      <c r="GXQ155" s="205"/>
      <c r="GXR155" s="205"/>
      <c r="GXS155" s="205"/>
      <c r="GXT155" s="205"/>
      <c r="GXU155" s="205"/>
      <c r="GXV155" s="205"/>
      <c r="GXW155" s="205"/>
      <c r="GYD155" s="205"/>
      <c r="GYE155" s="205"/>
      <c r="GYF155" s="205"/>
      <c r="GYG155" s="205"/>
      <c r="GYH155" s="205"/>
      <c r="GYI155" s="205"/>
      <c r="GYJ155" s="205"/>
      <c r="GYK155" s="205"/>
      <c r="GYL155" s="205"/>
      <c r="GYM155" s="205"/>
      <c r="GYN155" s="205"/>
      <c r="GYO155" s="205"/>
      <c r="GYP155" s="205"/>
      <c r="GYQ155" s="205"/>
      <c r="GYR155" s="205"/>
      <c r="GYS155" s="205"/>
      <c r="GYT155" s="205"/>
      <c r="GYU155" s="205"/>
      <c r="GYV155" s="205"/>
      <c r="GYW155" s="205"/>
      <c r="GYX155" s="205"/>
      <c r="GYY155" s="205"/>
      <c r="GYZ155" s="205"/>
      <c r="GZA155" s="205"/>
      <c r="GZB155" s="205"/>
      <c r="GZC155" s="205"/>
      <c r="GZD155" s="205"/>
      <c r="GZE155" s="205"/>
      <c r="GZF155" s="205"/>
      <c r="GZG155" s="205"/>
      <c r="GZH155" s="205"/>
      <c r="GZI155" s="205"/>
      <c r="GZJ155" s="205"/>
      <c r="GZK155" s="205"/>
      <c r="GZL155" s="205"/>
      <c r="GZM155" s="205"/>
      <c r="GZN155" s="205"/>
      <c r="GZO155" s="205"/>
      <c r="GZP155" s="205"/>
      <c r="GZQ155" s="205"/>
      <c r="GZR155" s="205"/>
      <c r="GZS155" s="205"/>
      <c r="GZT155" s="205"/>
      <c r="GZU155" s="205"/>
      <c r="GZV155" s="205"/>
      <c r="GZW155" s="205"/>
      <c r="GZX155" s="205"/>
      <c r="GZY155" s="205"/>
      <c r="GZZ155" s="205"/>
      <c r="HAA155" s="205"/>
      <c r="HAB155" s="205"/>
      <c r="HAC155" s="205"/>
      <c r="HAD155" s="205"/>
      <c r="HAE155" s="205"/>
      <c r="HAF155" s="205"/>
      <c r="HAG155" s="205"/>
      <c r="HAH155" s="205"/>
      <c r="HAI155" s="205"/>
      <c r="HAJ155" s="205"/>
      <c r="HAK155" s="205"/>
      <c r="HAL155" s="205"/>
      <c r="HAM155" s="205"/>
      <c r="HAN155" s="205"/>
      <c r="HAO155" s="205"/>
      <c r="HAP155" s="205"/>
      <c r="HAQ155" s="205"/>
      <c r="HAR155" s="205"/>
      <c r="HAS155" s="205"/>
      <c r="HAT155" s="205"/>
      <c r="HAU155" s="205"/>
      <c r="HAV155" s="205"/>
      <c r="HAW155" s="205"/>
      <c r="HAX155" s="205"/>
      <c r="HAY155" s="205"/>
      <c r="HAZ155" s="205"/>
      <c r="HBA155" s="205"/>
      <c r="HBB155" s="205"/>
      <c r="HBC155" s="205"/>
      <c r="HBD155" s="205"/>
      <c r="HBE155" s="205"/>
      <c r="HBF155" s="205"/>
      <c r="HBG155" s="205"/>
      <c r="HBH155" s="205"/>
      <c r="HBI155" s="205"/>
      <c r="HBJ155" s="205"/>
      <c r="HBK155" s="205"/>
      <c r="HBL155" s="205"/>
      <c r="HBM155" s="205"/>
      <c r="HBN155" s="205"/>
      <c r="HBO155" s="205"/>
      <c r="HBP155" s="205"/>
      <c r="HBQ155" s="205"/>
      <c r="HBR155" s="205"/>
      <c r="HBS155" s="205"/>
      <c r="HBT155" s="205"/>
      <c r="HBU155" s="205"/>
      <c r="HBV155" s="205"/>
      <c r="HBW155" s="205"/>
      <c r="HBX155" s="205"/>
      <c r="HBY155" s="205"/>
      <c r="HBZ155" s="205"/>
      <c r="HCA155" s="205"/>
      <c r="HCB155" s="205"/>
      <c r="HCC155" s="205"/>
      <c r="HCD155" s="205"/>
      <c r="HCE155" s="205"/>
      <c r="HCF155" s="205"/>
      <c r="HCG155" s="205"/>
      <c r="HCH155" s="205"/>
      <c r="HCI155" s="205"/>
      <c r="HCJ155" s="205"/>
      <c r="HCK155" s="205"/>
      <c r="HCL155" s="205"/>
      <c r="HCM155" s="205"/>
      <c r="HCN155" s="205"/>
      <c r="HCO155" s="205"/>
      <c r="HCP155" s="205"/>
      <c r="HCQ155" s="205"/>
      <c r="HCR155" s="205"/>
      <c r="HCS155" s="205"/>
      <c r="HCT155" s="205"/>
      <c r="HCU155" s="205"/>
      <c r="HCV155" s="205"/>
      <c r="HCW155" s="205"/>
      <c r="HCX155" s="205"/>
      <c r="HCY155" s="205"/>
      <c r="HCZ155" s="205"/>
      <c r="HDA155" s="205"/>
      <c r="HDB155" s="205"/>
      <c r="HDC155" s="205"/>
      <c r="HDD155" s="205"/>
      <c r="HDE155" s="205"/>
      <c r="HDF155" s="205"/>
      <c r="HDG155" s="205"/>
      <c r="HDH155" s="205"/>
      <c r="HDI155" s="205"/>
      <c r="HDJ155" s="205"/>
      <c r="HDK155" s="205"/>
      <c r="HDL155" s="205"/>
      <c r="HDM155" s="205"/>
      <c r="HDN155" s="205"/>
      <c r="HDO155" s="205"/>
      <c r="HDP155" s="205"/>
      <c r="HDQ155" s="205"/>
      <c r="HDR155" s="205"/>
      <c r="HDS155" s="205"/>
      <c r="HDT155" s="205"/>
      <c r="HDU155" s="205"/>
      <c r="HDV155" s="205"/>
      <c r="HDW155" s="205"/>
      <c r="HDX155" s="205"/>
      <c r="HDY155" s="205"/>
      <c r="HDZ155" s="205"/>
      <c r="HEA155" s="205"/>
      <c r="HEB155" s="205"/>
      <c r="HEC155" s="205"/>
      <c r="HED155" s="205"/>
      <c r="HEE155" s="205"/>
      <c r="HEF155" s="205"/>
      <c r="HEG155" s="205"/>
      <c r="HEH155" s="205"/>
      <c r="HEI155" s="205"/>
      <c r="HEJ155" s="205"/>
      <c r="HEK155" s="205"/>
      <c r="HEL155" s="205"/>
      <c r="HEM155" s="205"/>
      <c r="HEN155" s="205"/>
      <c r="HEO155" s="205"/>
      <c r="HEP155" s="205"/>
      <c r="HEQ155" s="205"/>
      <c r="HER155" s="205"/>
      <c r="HES155" s="205"/>
      <c r="HET155" s="205"/>
      <c r="HEU155" s="205"/>
      <c r="HEV155" s="205"/>
      <c r="HEW155" s="205"/>
      <c r="HEX155" s="205"/>
      <c r="HEY155" s="205"/>
      <c r="HEZ155" s="205"/>
      <c r="HFA155" s="205"/>
      <c r="HFB155" s="205"/>
      <c r="HFC155" s="205"/>
      <c r="HFD155" s="205"/>
      <c r="HFE155" s="205"/>
      <c r="HFF155" s="205"/>
      <c r="HFG155" s="205"/>
      <c r="HFH155" s="205"/>
      <c r="HFI155" s="205"/>
      <c r="HFJ155" s="205"/>
      <c r="HFK155" s="205"/>
      <c r="HFL155" s="205"/>
      <c r="HFM155" s="205"/>
      <c r="HFN155" s="205"/>
      <c r="HFO155" s="205"/>
      <c r="HFP155" s="205"/>
      <c r="HFQ155" s="205"/>
      <c r="HFR155" s="205"/>
      <c r="HFS155" s="205"/>
      <c r="HFT155" s="205"/>
      <c r="HFU155" s="205"/>
      <c r="HFV155" s="205"/>
      <c r="HFW155" s="205"/>
      <c r="HFX155" s="205"/>
      <c r="HFY155" s="205"/>
      <c r="HFZ155" s="205"/>
      <c r="HGA155" s="205"/>
      <c r="HGB155" s="205"/>
      <c r="HGC155" s="205"/>
      <c r="HGD155" s="205"/>
      <c r="HGE155" s="205"/>
      <c r="HGF155" s="205"/>
      <c r="HGG155" s="205"/>
      <c r="HGH155" s="205"/>
      <c r="HGI155" s="205"/>
      <c r="HGJ155" s="205"/>
      <c r="HGK155" s="205"/>
      <c r="HGL155" s="205"/>
      <c r="HGM155" s="205"/>
      <c r="HGN155" s="205"/>
      <c r="HGO155" s="205"/>
      <c r="HGP155" s="205"/>
      <c r="HGQ155" s="205"/>
      <c r="HGR155" s="205"/>
      <c r="HGS155" s="205"/>
      <c r="HGT155" s="205"/>
      <c r="HGU155" s="205"/>
      <c r="HGV155" s="205"/>
      <c r="HGW155" s="205"/>
      <c r="HGX155" s="205"/>
      <c r="HGY155" s="205"/>
      <c r="HGZ155" s="205"/>
      <c r="HHA155" s="205"/>
      <c r="HHB155" s="205"/>
      <c r="HHC155" s="205"/>
      <c r="HHD155" s="205"/>
      <c r="HHE155" s="205"/>
      <c r="HHF155" s="205"/>
      <c r="HHG155" s="205"/>
      <c r="HHH155" s="205"/>
      <c r="HHI155" s="205"/>
      <c r="HHJ155" s="205"/>
      <c r="HHK155" s="205"/>
      <c r="HHL155" s="205"/>
      <c r="HHM155" s="205"/>
      <c r="HHN155" s="205"/>
      <c r="HHO155" s="205"/>
      <c r="HHP155" s="205"/>
      <c r="HHQ155" s="205"/>
      <c r="HHR155" s="205"/>
      <c r="HHS155" s="205"/>
      <c r="HHZ155" s="205"/>
      <c r="HIA155" s="205"/>
      <c r="HIB155" s="205"/>
      <c r="HIC155" s="205"/>
      <c r="HID155" s="205"/>
      <c r="HIE155" s="205"/>
      <c r="HIF155" s="205"/>
      <c r="HIG155" s="205"/>
      <c r="HIH155" s="205"/>
      <c r="HII155" s="205"/>
      <c r="HIJ155" s="205"/>
      <c r="HIK155" s="205"/>
      <c r="HIL155" s="205"/>
      <c r="HIM155" s="205"/>
      <c r="HIN155" s="205"/>
      <c r="HIO155" s="205"/>
      <c r="HIP155" s="205"/>
      <c r="HIQ155" s="205"/>
      <c r="HIR155" s="205"/>
      <c r="HIS155" s="205"/>
      <c r="HIT155" s="205"/>
      <c r="HIU155" s="205"/>
      <c r="HIV155" s="205"/>
      <c r="HIW155" s="205"/>
      <c r="HIX155" s="205"/>
      <c r="HIY155" s="205"/>
      <c r="HIZ155" s="205"/>
      <c r="HJA155" s="205"/>
      <c r="HJB155" s="205"/>
      <c r="HJC155" s="205"/>
      <c r="HJD155" s="205"/>
      <c r="HJE155" s="205"/>
      <c r="HJF155" s="205"/>
      <c r="HJG155" s="205"/>
      <c r="HJH155" s="205"/>
      <c r="HJI155" s="205"/>
      <c r="HJJ155" s="205"/>
      <c r="HJK155" s="205"/>
      <c r="HJL155" s="205"/>
      <c r="HJM155" s="205"/>
      <c r="HJN155" s="205"/>
      <c r="HJO155" s="205"/>
      <c r="HJP155" s="205"/>
      <c r="HJQ155" s="205"/>
      <c r="HJR155" s="205"/>
      <c r="HJS155" s="205"/>
      <c r="HJT155" s="205"/>
      <c r="HJU155" s="205"/>
      <c r="HJV155" s="205"/>
      <c r="HJW155" s="205"/>
      <c r="HJX155" s="205"/>
      <c r="HJY155" s="205"/>
      <c r="HJZ155" s="205"/>
      <c r="HKA155" s="205"/>
      <c r="HKB155" s="205"/>
      <c r="HKC155" s="205"/>
      <c r="HKD155" s="205"/>
      <c r="HKE155" s="205"/>
      <c r="HKF155" s="205"/>
      <c r="HKG155" s="205"/>
      <c r="HKH155" s="205"/>
      <c r="HKI155" s="205"/>
      <c r="HKJ155" s="205"/>
      <c r="HKK155" s="205"/>
      <c r="HKL155" s="205"/>
      <c r="HKM155" s="205"/>
      <c r="HKN155" s="205"/>
      <c r="HKO155" s="205"/>
      <c r="HKP155" s="205"/>
      <c r="HKQ155" s="205"/>
      <c r="HKR155" s="205"/>
      <c r="HKS155" s="205"/>
      <c r="HKT155" s="205"/>
      <c r="HKU155" s="205"/>
      <c r="HKV155" s="205"/>
      <c r="HKW155" s="205"/>
      <c r="HKX155" s="205"/>
      <c r="HKY155" s="205"/>
      <c r="HKZ155" s="205"/>
      <c r="HLA155" s="205"/>
      <c r="HLB155" s="205"/>
      <c r="HLC155" s="205"/>
      <c r="HLD155" s="205"/>
      <c r="HLE155" s="205"/>
      <c r="HLF155" s="205"/>
      <c r="HLG155" s="205"/>
      <c r="HLH155" s="205"/>
      <c r="HLI155" s="205"/>
      <c r="HLJ155" s="205"/>
      <c r="HLK155" s="205"/>
      <c r="HLL155" s="205"/>
      <c r="HLM155" s="205"/>
      <c r="HLN155" s="205"/>
      <c r="HLO155" s="205"/>
      <c r="HLP155" s="205"/>
      <c r="HLQ155" s="205"/>
      <c r="HLR155" s="205"/>
      <c r="HLS155" s="205"/>
      <c r="HLT155" s="205"/>
      <c r="HLU155" s="205"/>
      <c r="HLV155" s="205"/>
      <c r="HLW155" s="205"/>
      <c r="HLX155" s="205"/>
      <c r="HLY155" s="205"/>
      <c r="HLZ155" s="205"/>
      <c r="HMA155" s="205"/>
      <c r="HMB155" s="205"/>
      <c r="HMC155" s="205"/>
      <c r="HMD155" s="205"/>
      <c r="HME155" s="205"/>
      <c r="HMF155" s="205"/>
      <c r="HMG155" s="205"/>
      <c r="HMH155" s="205"/>
      <c r="HMI155" s="205"/>
      <c r="HMJ155" s="205"/>
      <c r="HMK155" s="205"/>
      <c r="HML155" s="205"/>
      <c r="HMM155" s="205"/>
      <c r="HMN155" s="205"/>
      <c r="HMO155" s="205"/>
      <c r="HMP155" s="205"/>
      <c r="HMQ155" s="205"/>
      <c r="HMR155" s="205"/>
      <c r="HMS155" s="205"/>
      <c r="HMT155" s="205"/>
      <c r="HMU155" s="205"/>
      <c r="HMV155" s="205"/>
      <c r="HMW155" s="205"/>
      <c r="HMX155" s="205"/>
      <c r="HMY155" s="205"/>
      <c r="HMZ155" s="205"/>
      <c r="HNA155" s="205"/>
      <c r="HNB155" s="205"/>
      <c r="HNC155" s="205"/>
      <c r="HND155" s="205"/>
      <c r="HNE155" s="205"/>
      <c r="HNF155" s="205"/>
      <c r="HNG155" s="205"/>
      <c r="HNH155" s="205"/>
      <c r="HNI155" s="205"/>
      <c r="HNJ155" s="205"/>
      <c r="HNK155" s="205"/>
      <c r="HNL155" s="205"/>
      <c r="HNM155" s="205"/>
      <c r="HNN155" s="205"/>
      <c r="HNO155" s="205"/>
      <c r="HNP155" s="205"/>
      <c r="HNQ155" s="205"/>
      <c r="HNR155" s="205"/>
      <c r="HNS155" s="205"/>
      <c r="HNT155" s="205"/>
      <c r="HNU155" s="205"/>
      <c r="HNV155" s="205"/>
      <c r="HNW155" s="205"/>
      <c r="HNX155" s="205"/>
      <c r="HNY155" s="205"/>
      <c r="HNZ155" s="205"/>
      <c r="HOA155" s="205"/>
      <c r="HOB155" s="205"/>
      <c r="HOC155" s="205"/>
      <c r="HOD155" s="205"/>
      <c r="HOE155" s="205"/>
      <c r="HOF155" s="205"/>
      <c r="HOG155" s="205"/>
      <c r="HOH155" s="205"/>
      <c r="HOI155" s="205"/>
      <c r="HOJ155" s="205"/>
      <c r="HOK155" s="205"/>
      <c r="HOL155" s="205"/>
      <c r="HOM155" s="205"/>
      <c r="HON155" s="205"/>
      <c r="HOO155" s="205"/>
      <c r="HOP155" s="205"/>
      <c r="HOQ155" s="205"/>
      <c r="HOR155" s="205"/>
      <c r="HOS155" s="205"/>
      <c r="HOT155" s="205"/>
      <c r="HOU155" s="205"/>
      <c r="HOV155" s="205"/>
      <c r="HOW155" s="205"/>
      <c r="HOX155" s="205"/>
      <c r="HOY155" s="205"/>
      <c r="HOZ155" s="205"/>
      <c r="HPA155" s="205"/>
      <c r="HPB155" s="205"/>
      <c r="HPC155" s="205"/>
      <c r="HPD155" s="205"/>
      <c r="HPE155" s="205"/>
      <c r="HPF155" s="205"/>
      <c r="HPG155" s="205"/>
      <c r="HPH155" s="205"/>
      <c r="HPI155" s="205"/>
      <c r="HPJ155" s="205"/>
      <c r="HPK155" s="205"/>
      <c r="HPL155" s="205"/>
      <c r="HPM155" s="205"/>
      <c r="HPN155" s="205"/>
      <c r="HPO155" s="205"/>
      <c r="HPP155" s="205"/>
      <c r="HPQ155" s="205"/>
      <c r="HPR155" s="205"/>
      <c r="HPS155" s="205"/>
      <c r="HPT155" s="205"/>
      <c r="HPU155" s="205"/>
      <c r="HPV155" s="205"/>
      <c r="HPW155" s="205"/>
      <c r="HPX155" s="205"/>
      <c r="HPY155" s="205"/>
      <c r="HPZ155" s="205"/>
      <c r="HQA155" s="205"/>
      <c r="HQB155" s="205"/>
      <c r="HQC155" s="205"/>
      <c r="HQD155" s="205"/>
      <c r="HQE155" s="205"/>
      <c r="HQF155" s="205"/>
      <c r="HQG155" s="205"/>
      <c r="HQH155" s="205"/>
      <c r="HQI155" s="205"/>
      <c r="HQJ155" s="205"/>
      <c r="HQK155" s="205"/>
      <c r="HQL155" s="205"/>
      <c r="HQM155" s="205"/>
      <c r="HQN155" s="205"/>
      <c r="HQO155" s="205"/>
      <c r="HQP155" s="205"/>
      <c r="HQQ155" s="205"/>
      <c r="HQR155" s="205"/>
      <c r="HQS155" s="205"/>
      <c r="HQT155" s="205"/>
      <c r="HQU155" s="205"/>
      <c r="HQV155" s="205"/>
      <c r="HQW155" s="205"/>
      <c r="HQX155" s="205"/>
      <c r="HQY155" s="205"/>
      <c r="HQZ155" s="205"/>
      <c r="HRA155" s="205"/>
      <c r="HRB155" s="205"/>
      <c r="HRC155" s="205"/>
      <c r="HRD155" s="205"/>
      <c r="HRE155" s="205"/>
      <c r="HRF155" s="205"/>
      <c r="HRG155" s="205"/>
      <c r="HRH155" s="205"/>
      <c r="HRI155" s="205"/>
      <c r="HRJ155" s="205"/>
      <c r="HRK155" s="205"/>
      <c r="HRL155" s="205"/>
      <c r="HRM155" s="205"/>
      <c r="HRN155" s="205"/>
      <c r="HRO155" s="205"/>
      <c r="HRV155" s="205"/>
      <c r="HRW155" s="205"/>
      <c r="HRX155" s="205"/>
      <c r="HRY155" s="205"/>
      <c r="HRZ155" s="205"/>
      <c r="HSA155" s="205"/>
      <c r="HSB155" s="205"/>
      <c r="HSC155" s="205"/>
      <c r="HSD155" s="205"/>
      <c r="HSE155" s="205"/>
      <c r="HSF155" s="205"/>
      <c r="HSG155" s="205"/>
      <c r="HSH155" s="205"/>
      <c r="HSI155" s="205"/>
      <c r="HSJ155" s="205"/>
      <c r="HSK155" s="205"/>
      <c r="HSL155" s="205"/>
      <c r="HSM155" s="205"/>
      <c r="HSN155" s="205"/>
      <c r="HSO155" s="205"/>
      <c r="HSP155" s="205"/>
      <c r="HSQ155" s="205"/>
      <c r="HSR155" s="205"/>
      <c r="HSS155" s="205"/>
      <c r="HST155" s="205"/>
      <c r="HSU155" s="205"/>
      <c r="HSV155" s="205"/>
      <c r="HSW155" s="205"/>
      <c r="HSX155" s="205"/>
      <c r="HSY155" s="205"/>
      <c r="HSZ155" s="205"/>
      <c r="HTA155" s="205"/>
      <c r="HTB155" s="205"/>
      <c r="HTC155" s="205"/>
      <c r="HTD155" s="205"/>
      <c r="HTE155" s="205"/>
      <c r="HTF155" s="205"/>
      <c r="HTG155" s="205"/>
      <c r="HTH155" s="205"/>
      <c r="HTI155" s="205"/>
      <c r="HTJ155" s="205"/>
      <c r="HTK155" s="205"/>
      <c r="HTL155" s="205"/>
      <c r="HTM155" s="205"/>
      <c r="HTN155" s="205"/>
      <c r="HTO155" s="205"/>
      <c r="HTP155" s="205"/>
      <c r="HTQ155" s="205"/>
      <c r="HTR155" s="205"/>
      <c r="HTS155" s="205"/>
      <c r="HTT155" s="205"/>
      <c r="HTU155" s="205"/>
      <c r="HTV155" s="205"/>
      <c r="HTW155" s="205"/>
      <c r="HTX155" s="205"/>
      <c r="HTY155" s="205"/>
      <c r="HTZ155" s="205"/>
      <c r="HUA155" s="205"/>
      <c r="HUB155" s="205"/>
      <c r="HUC155" s="205"/>
      <c r="HUD155" s="205"/>
      <c r="HUE155" s="205"/>
      <c r="HUF155" s="205"/>
      <c r="HUG155" s="205"/>
      <c r="HUH155" s="205"/>
      <c r="HUI155" s="205"/>
      <c r="HUJ155" s="205"/>
      <c r="HUK155" s="205"/>
      <c r="HUL155" s="205"/>
      <c r="HUM155" s="205"/>
      <c r="HUN155" s="205"/>
      <c r="HUO155" s="205"/>
      <c r="HUP155" s="205"/>
      <c r="HUQ155" s="205"/>
      <c r="HUR155" s="205"/>
      <c r="HUS155" s="205"/>
      <c r="HUT155" s="205"/>
      <c r="HUU155" s="205"/>
      <c r="HUV155" s="205"/>
      <c r="HUW155" s="205"/>
      <c r="HUX155" s="205"/>
      <c r="HUY155" s="205"/>
      <c r="HUZ155" s="205"/>
      <c r="HVA155" s="205"/>
      <c r="HVB155" s="205"/>
      <c r="HVC155" s="205"/>
      <c r="HVD155" s="205"/>
      <c r="HVE155" s="205"/>
      <c r="HVF155" s="205"/>
      <c r="HVG155" s="205"/>
      <c r="HVH155" s="205"/>
      <c r="HVI155" s="205"/>
      <c r="HVJ155" s="205"/>
      <c r="HVK155" s="205"/>
      <c r="HVL155" s="205"/>
      <c r="HVM155" s="205"/>
      <c r="HVN155" s="205"/>
      <c r="HVO155" s="205"/>
      <c r="HVP155" s="205"/>
      <c r="HVQ155" s="205"/>
      <c r="HVR155" s="205"/>
      <c r="HVS155" s="205"/>
      <c r="HVT155" s="205"/>
      <c r="HVU155" s="205"/>
      <c r="HVV155" s="205"/>
      <c r="HVW155" s="205"/>
      <c r="HVX155" s="205"/>
      <c r="HVY155" s="205"/>
      <c r="HVZ155" s="205"/>
      <c r="HWA155" s="205"/>
      <c r="HWB155" s="205"/>
      <c r="HWC155" s="205"/>
      <c r="HWD155" s="205"/>
      <c r="HWE155" s="205"/>
      <c r="HWF155" s="205"/>
      <c r="HWG155" s="205"/>
      <c r="HWH155" s="205"/>
      <c r="HWI155" s="205"/>
      <c r="HWJ155" s="205"/>
      <c r="HWK155" s="205"/>
      <c r="HWL155" s="205"/>
      <c r="HWM155" s="205"/>
      <c r="HWN155" s="205"/>
      <c r="HWO155" s="205"/>
      <c r="HWP155" s="205"/>
      <c r="HWQ155" s="205"/>
      <c r="HWR155" s="205"/>
      <c r="HWS155" s="205"/>
      <c r="HWT155" s="205"/>
      <c r="HWU155" s="205"/>
      <c r="HWV155" s="205"/>
      <c r="HWW155" s="205"/>
      <c r="HWX155" s="205"/>
      <c r="HWY155" s="205"/>
      <c r="HWZ155" s="205"/>
      <c r="HXA155" s="205"/>
      <c r="HXB155" s="205"/>
      <c r="HXC155" s="205"/>
      <c r="HXD155" s="205"/>
      <c r="HXE155" s="205"/>
      <c r="HXF155" s="205"/>
      <c r="HXG155" s="205"/>
      <c r="HXH155" s="205"/>
      <c r="HXI155" s="205"/>
      <c r="HXJ155" s="205"/>
      <c r="HXK155" s="205"/>
      <c r="HXL155" s="205"/>
      <c r="HXM155" s="205"/>
      <c r="HXN155" s="205"/>
      <c r="HXO155" s="205"/>
      <c r="HXP155" s="205"/>
      <c r="HXQ155" s="205"/>
      <c r="HXR155" s="205"/>
      <c r="HXS155" s="205"/>
      <c r="HXT155" s="205"/>
      <c r="HXU155" s="205"/>
      <c r="HXV155" s="205"/>
      <c r="HXW155" s="205"/>
      <c r="HXX155" s="205"/>
      <c r="HXY155" s="205"/>
      <c r="HXZ155" s="205"/>
      <c r="HYA155" s="205"/>
      <c r="HYB155" s="205"/>
      <c r="HYC155" s="205"/>
      <c r="HYD155" s="205"/>
      <c r="HYE155" s="205"/>
      <c r="HYF155" s="205"/>
      <c r="HYG155" s="205"/>
      <c r="HYH155" s="205"/>
      <c r="HYI155" s="205"/>
      <c r="HYJ155" s="205"/>
      <c r="HYK155" s="205"/>
      <c r="HYL155" s="205"/>
      <c r="HYM155" s="205"/>
      <c r="HYN155" s="205"/>
      <c r="HYO155" s="205"/>
      <c r="HYP155" s="205"/>
      <c r="HYQ155" s="205"/>
      <c r="HYR155" s="205"/>
      <c r="HYS155" s="205"/>
      <c r="HYT155" s="205"/>
      <c r="HYU155" s="205"/>
      <c r="HYV155" s="205"/>
      <c r="HYW155" s="205"/>
      <c r="HYX155" s="205"/>
      <c r="HYY155" s="205"/>
      <c r="HYZ155" s="205"/>
      <c r="HZA155" s="205"/>
      <c r="HZB155" s="205"/>
      <c r="HZC155" s="205"/>
      <c r="HZD155" s="205"/>
      <c r="HZE155" s="205"/>
      <c r="HZF155" s="205"/>
      <c r="HZG155" s="205"/>
      <c r="HZH155" s="205"/>
      <c r="HZI155" s="205"/>
      <c r="HZJ155" s="205"/>
      <c r="HZK155" s="205"/>
      <c r="HZL155" s="205"/>
      <c r="HZM155" s="205"/>
      <c r="HZN155" s="205"/>
      <c r="HZO155" s="205"/>
      <c r="HZP155" s="205"/>
      <c r="HZQ155" s="205"/>
      <c r="HZR155" s="205"/>
      <c r="HZS155" s="205"/>
      <c r="HZT155" s="205"/>
      <c r="HZU155" s="205"/>
      <c r="HZV155" s="205"/>
      <c r="HZW155" s="205"/>
      <c r="HZX155" s="205"/>
      <c r="HZY155" s="205"/>
      <c r="HZZ155" s="205"/>
      <c r="IAA155" s="205"/>
      <c r="IAB155" s="205"/>
      <c r="IAC155" s="205"/>
      <c r="IAD155" s="205"/>
      <c r="IAE155" s="205"/>
      <c r="IAF155" s="205"/>
      <c r="IAG155" s="205"/>
      <c r="IAH155" s="205"/>
      <c r="IAI155" s="205"/>
      <c r="IAJ155" s="205"/>
      <c r="IAK155" s="205"/>
      <c r="IAL155" s="205"/>
      <c r="IAM155" s="205"/>
      <c r="IAN155" s="205"/>
      <c r="IAO155" s="205"/>
      <c r="IAP155" s="205"/>
      <c r="IAQ155" s="205"/>
      <c r="IAR155" s="205"/>
      <c r="IAS155" s="205"/>
      <c r="IAT155" s="205"/>
      <c r="IAU155" s="205"/>
      <c r="IAV155" s="205"/>
      <c r="IAW155" s="205"/>
      <c r="IAX155" s="205"/>
      <c r="IAY155" s="205"/>
      <c r="IAZ155" s="205"/>
      <c r="IBA155" s="205"/>
      <c r="IBB155" s="205"/>
      <c r="IBC155" s="205"/>
      <c r="IBD155" s="205"/>
      <c r="IBE155" s="205"/>
      <c r="IBF155" s="205"/>
      <c r="IBG155" s="205"/>
      <c r="IBH155" s="205"/>
      <c r="IBI155" s="205"/>
      <c r="IBJ155" s="205"/>
      <c r="IBK155" s="205"/>
      <c r="IBR155" s="205"/>
      <c r="IBS155" s="205"/>
      <c r="IBT155" s="205"/>
      <c r="IBU155" s="205"/>
      <c r="IBV155" s="205"/>
      <c r="IBW155" s="205"/>
      <c r="IBX155" s="205"/>
      <c r="IBY155" s="205"/>
      <c r="IBZ155" s="205"/>
      <c r="ICA155" s="205"/>
      <c r="ICB155" s="205"/>
      <c r="ICC155" s="205"/>
      <c r="ICD155" s="205"/>
      <c r="ICE155" s="205"/>
      <c r="ICF155" s="205"/>
      <c r="ICG155" s="205"/>
      <c r="ICH155" s="205"/>
      <c r="ICI155" s="205"/>
      <c r="ICJ155" s="205"/>
      <c r="ICK155" s="205"/>
      <c r="ICL155" s="205"/>
      <c r="ICM155" s="205"/>
      <c r="ICN155" s="205"/>
      <c r="ICO155" s="205"/>
      <c r="ICP155" s="205"/>
      <c r="ICQ155" s="205"/>
      <c r="ICR155" s="205"/>
      <c r="ICS155" s="205"/>
      <c r="ICT155" s="205"/>
      <c r="ICU155" s="205"/>
      <c r="ICV155" s="205"/>
      <c r="ICW155" s="205"/>
      <c r="ICX155" s="205"/>
      <c r="ICY155" s="205"/>
      <c r="ICZ155" s="205"/>
      <c r="IDA155" s="205"/>
      <c r="IDB155" s="205"/>
      <c r="IDC155" s="205"/>
      <c r="IDD155" s="205"/>
      <c r="IDE155" s="205"/>
      <c r="IDF155" s="205"/>
      <c r="IDG155" s="205"/>
      <c r="IDH155" s="205"/>
      <c r="IDI155" s="205"/>
      <c r="IDJ155" s="205"/>
      <c r="IDK155" s="205"/>
      <c r="IDL155" s="205"/>
      <c r="IDM155" s="205"/>
      <c r="IDN155" s="205"/>
      <c r="IDO155" s="205"/>
      <c r="IDP155" s="205"/>
      <c r="IDQ155" s="205"/>
      <c r="IDR155" s="205"/>
      <c r="IDS155" s="205"/>
      <c r="IDT155" s="205"/>
      <c r="IDU155" s="205"/>
      <c r="IDV155" s="205"/>
      <c r="IDW155" s="205"/>
      <c r="IDX155" s="205"/>
      <c r="IDY155" s="205"/>
      <c r="IDZ155" s="205"/>
      <c r="IEA155" s="205"/>
      <c r="IEB155" s="205"/>
      <c r="IEC155" s="205"/>
      <c r="IED155" s="205"/>
      <c r="IEE155" s="205"/>
      <c r="IEF155" s="205"/>
      <c r="IEG155" s="205"/>
      <c r="IEH155" s="205"/>
      <c r="IEI155" s="205"/>
      <c r="IEJ155" s="205"/>
      <c r="IEK155" s="205"/>
      <c r="IEL155" s="205"/>
      <c r="IEM155" s="205"/>
      <c r="IEN155" s="205"/>
      <c r="IEO155" s="205"/>
      <c r="IEP155" s="205"/>
      <c r="IEQ155" s="205"/>
      <c r="IER155" s="205"/>
      <c r="IES155" s="205"/>
      <c r="IET155" s="205"/>
      <c r="IEU155" s="205"/>
      <c r="IEV155" s="205"/>
      <c r="IEW155" s="205"/>
      <c r="IEX155" s="205"/>
      <c r="IEY155" s="205"/>
      <c r="IEZ155" s="205"/>
      <c r="IFA155" s="205"/>
      <c r="IFB155" s="205"/>
      <c r="IFC155" s="205"/>
      <c r="IFD155" s="205"/>
      <c r="IFE155" s="205"/>
      <c r="IFF155" s="205"/>
      <c r="IFG155" s="205"/>
      <c r="IFH155" s="205"/>
      <c r="IFI155" s="205"/>
      <c r="IFJ155" s="205"/>
      <c r="IFK155" s="205"/>
      <c r="IFL155" s="205"/>
      <c r="IFM155" s="205"/>
      <c r="IFN155" s="205"/>
      <c r="IFO155" s="205"/>
      <c r="IFP155" s="205"/>
      <c r="IFQ155" s="205"/>
      <c r="IFR155" s="205"/>
      <c r="IFS155" s="205"/>
      <c r="IFT155" s="205"/>
      <c r="IFU155" s="205"/>
      <c r="IFV155" s="205"/>
      <c r="IFW155" s="205"/>
      <c r="IFX155" s="205"/>
      <c r="IFY155" s="205"/>
      <c r="IFZ155" s="205"/>
      <c r="IGA155" s="205"/>
      <c r="IGB155" s="205"/>
      <c r="IGC155" s="205"/>
      <c r="IGD155" s="205"/>
      <c r="IGE155" s="205"/>
      <c r="IGF155" s="205"/>
      <c r="IGG155" s="205"/>
      <c r="IGH155" s="205"/>
      <c r="IGI155" s="205"/>
      <c r="IGJ155" s="205"/>
      <c r="IGK155" s="205"/>
      <c r="IGL155" s="205"/>
      <c r="IGM155" s="205"/>
      <c r="IGN155" s="205"/>
      <c r="IGO155" s="205"/>
      <c r="IGP155" s="205"/>
      <c r="IGQ155" s="205"/>
      <c r="IGR155" s="205"/>
      <c r="IGS155" s="205"/>
      <c r="IGT155" s="205"/>
      <c r="IGU155" s="205"/>
      <c r="IGV155" s="205"/>
      <c r="IGW155" s="205"/>
      <c r="IGX155" s="205"/>
      <c r="IGY155" s="205"/>
      <c r="IGZ155" s="205"/>
      <c r="IHA155" s="205"/>
      <c r="IHB155" s="205"/>
      <c r="IHC155" s="205"/>
      <c r="IHD155" s="205"/>
      <c r="IHE155" s="205"/>
      <c r="IHF155" s="205"/>
      <c r="IHG155" s="205"/>
      <c r="IHH155" s="205"/>
      <c r="IHI155" s="205"/>
      <c r="IHJ155" s="205"/>
      <c r="IHK155" s="205"/>
      <c r="IHL155" s="205"/>
      <c r="IHM155" s="205"/>
      <c r="IHN155" s="205"/>
      <c r="IHO155" s="205"/>
      <c r="IHP155" s="205"/>
      <c r="IHQ155" s="205"/>
      <c r="IHR155" s="205"/>
      <c r="IHS155" s="205"/>
      <c r="IHT155" s="205"/>
      <c r="IHU155" s="205"/>
      <c r="IHV155" s="205"/>
      <c r="IHW155" s="205"/>
      <c r="IHX155" s="205"/>
      <c r="IHY155" s="205"/>
      <c r="IHZ155" s="205"/>
      <c r="IIA155" s="205"/>
      <c r="IIB155" s="205"/>
      <c r="IIC155" s="205"/>
      <c r="IID155" s="205"/>
      <c r="IIE155" s="205"/>
      <c r="IIF155" s="205"/>
      <c r="IIG155" s="205"/>
      <c r="IIH155" s="205"/>
      <c r="III155" s="205"/>
      <c r="IIJ155" s="205"/>
      <c r="IIK155" s="205"/>
      <c r="IIL155" s="205"/>
      <c r="IIM155" s="205"/>
      <c r="IIN155" s="205"/>
      <c r="IIO155" s="205"/>
      <c r="IIP155" s="205"/>
      <c r="IIQ155" s="205"/>
      <c r="IIR155" s="205"/>
      <c r="IIS155" s="205"/>
      <c r="IIT155" s="205"/>
      <c r="IIU155" s="205"/>
      <c r="IIV155" s="205"/>
      <c r="IIW155" s="205"/>
      <c r="IIX155" s="205"/>
      <c r="IIY155" s="205"/>
      <c r="IIZ155" s="205"/>
      <c r="IJA155" s="205"/>
      <c r="IJB155" s="205"/>
      <c r="IJC155" s="205"/>
      <c r="IJD155" s="205"/>
      <c r="IJE155" s="205"/>
      <c r="IJF155" s="205"/>
      <c r="IJG155" s="205"/>
      <c r="IJH155" s="205"/>
      <c r="IJI155" s="205"/>
      <c r="IJJ155" s="205"/>
      <c r="IJK155" s="205"/>
      <c r="IJL155" s="205"/>
      <c r="IJM155" s="205"/>
      <c r="IJN155" s="205"/>
      <c r="IJO155" s="205"/>
      <c r="IJP155" s="205"/>
      <c r="IJQ155" s="205"/>
      <c r="IJR155" s="205"/>
      <c r="IJS155" s="205"/>
      <c r="IJT155" s="205"/>
      <c r="IJU155" s="205"/>
      <c r="IJV155" s="205"/>
      <c r="IJW155" s="205"/>
      <c r="IJX155" s="205"/>
      <c r="IJY155" s="205"/>
      <c r="IJZ155" s="205"/>
      <c r="IKA155" s="205"/>
      <c r="IKB155" s="205"/>
      <c r="IKC155" s="205"/>
      <c r="IKD155" s="205"/>
      <c r="IKE155" s="205"/>
      <c r="IKF155" s="205"/>
      <c r="IKG155" s="205"/>
      <c r="IKH155" s="205"/>
      <c r="IKI155" s="205"/>
      <c r="IKJ155" s="205"/>
      <c r="IKK155" s="205"/>
      <c r="IKL155" s="205"/>
      <c r="IKM155" s="205"/>
      <c r="IKN155" s="205"/>
      <c r="IKO155" s="205"/>
      <c r="IKP155" s="205"/>
      <c r="IKQ155" s="205"/>
      <c r="IKR155" s="205"/>
      <c r="IKS155" s="205"/>
      <c r="IKT155" s="205"/>
      <c r="IKU155" s="205"/>
      <c r="IKV155" s="205"/>
      <c r="IKW155" s="205"/>
      <c r="IKX155" s="205"/>
      <c r="IKY155" s="205"/>
      <c r="IKZ155" s="205"/>
      <c r="ILA155" s="205"/>
      <c r="ILB155" s="205"/>
      <c r="ILC155" s="205"/>
      <c r="ILD155" s="205"/>
      <c r="ILE155" s="205"/>
      <c r="ILF155" s="205"/>
      <c r="ILG155" s="205"/>
      <c r="ILN155" s="205"/>
      <c r="ILO155" s="205"/>
      <c r="ILP155" s="205"/>
      <c r="ILQ155" s="205"/>
      <c r="ILR155" s="205"/>
      <c r="ILS155" s="205"/>
      <c r="ILT155" s="205"/>
      <c r="ILU155" s="205"/>
      <c r="ILV155" s="205"/>
      <c r="ILW155" s="205"/>
      <c r="ILX155" s="205"/>
      <c r="ILY155" s="205"/>
      <c r="ILZ155" s="205"/>
      <c r="IMA155" s="205"/>
      <c r="IMB155" s="205"/>
      <c r="IMC155" s="205"/>
      <c r="IMD155" s="205"/>
      <c r="IME155" s="205"/>
      <c r="IMF155" s="205"/>
      <c r="IMG155" s="205"/>
      <c r="IMH155" s="205"/>
      <c r="IMI155" s="205"/>
      <c r="IMJ155" s="205"/>
      <c r="IMK155" s="205"/>
      <c r="IML155" s="205"/>
      <c r="IMM155" s="205"/>
      <c r="IMN155" s="205"/>
      <c r="IMO155" s="205"/>
      <c r="IMP155" s="205"/>
      <c r="IMQ155" s="205"/>
      <c r="IMR155" s="205"/>
      <c r="IMS155" s="205"/>
      <c r="IMT155" s="205"/>
      <c r="IMU155" s="205"/>
      <c r="IMV155" s="205"/>
      <c r="IMW155" s="205"/>
      <c r="IMX155" s="205"/>
      <c r="IMY155" s="205"/>
      <c r="IMZ155" s="205"/>
      <c r="INA155" s="205"/>
      <c r="INB155" s="205"/>
      <c r="INC155" s="205"/>
      <c r="IND155" s="205"/>
      <c r="INE155" s="205"/>
      <c r="INF155" s="205"/>
      <c r="ING155" s="205"/>
      <c r="INH155" s="205"/>
      <c r="INI155" s="205"/>
      <c r="INJ155" s="205"/>
      <c r="INK155" s="205"/>
      <c r="INL155" s="205"/>
      <c r="INM155" s="205"/>
      <c r="INN155" s="205"/>
      <c r="INO155" s="205"/>
      <c r="INP155" s="205"/>
      <c r="INQ155" s="205"/>
      <c r="INR155" s="205"/>
      <c r="INS155" s="205"/>
      <c r="INT155" s="205"/>
      <c r="INU155" s="205"/>
      <c r="INV155" s="205"/>
      <c r="INW155" s="205"/>
      <c r="INX155" s="205"/>
      <c r="INY155" s="205"/>
      <c r="INZ155" s="205"/>
      <c r="IOA155" s="205"/>
      <c r="IOB155" s="205"/>
      <c r="IOC155" s="205"/>
      <c r="IOD155" s="205"/>
      <c r="IOE155" s="205"/>
      <c r="IOF155" s="205"/>
      <c r="IOG155" s="205"/>
      <c r="IOH155" s="205"/>
      <c r="IOI155" s="205"/>
      <c r="IOJ155" s="205"/>
      <c r="IOK155" s="205"/>
      <c r="IOL155" s="205"/>
      <c r="IOM155" s="205"/>
      <c r="ION155" s="205"/>
      <c r="IOO155" s="205"/>
      <c r="IOP155" s="205"/>
      <c r="IOQ155" s="205"/>
      <c r="IOR155" s="205"/>
      <c r="IOS155" s="205"/>
      <c r="IOT155" s="205"/>
      <c r="IOU155" s="205"/>
      <c r="IOV155" s="205"/>
      <c r="IOW155" s="205"/>
      <c r="IOX155" s="205"/>
      <c r="IOY155" s="205"/>
      <c r="IOZ155" s="205"/>
      <c r="IPA155" s="205"/>
      <c r="IPB155" s="205"/>
      <c r="IPC155" s="205"/>
      <c r="IPD155" s="205"/>
      <c r="IPE155" s="205"/>
      <c r="IPF155" s="205"/>
      <c r="IPG155" s="205"/>
      <c r="IPH155" s="205"/>
      <c r="IPI155" s="205"/>
      <c r="IPJ155" s="205"/>
      <c r="IPK155" s="205"/>
      <c r="IPL155" s="205"/>
      <c r="IPM155" s="205"/>
      <c r="IPN155" s="205"/>
      <c r="IPO155" s="205"/>
      <c r="IPP155" s="205"/>
      <c r="IPQ155" s="205"/>
      <c r="IPR155" s="205"/>
      <c r="IPS155" s="205"/>
      <c r="IPT155" s="205"/>
      <c r="IPU155" s="205"/>
      <c r="IPV155" s="205"/>
      <c r="IPW155" s="205"/>
      <c r="IPX155" s="205"/>
      <c r="IPY155" s="205"/>
      <c r="IPZ155" s="205"/>
      <c r="IQA155" s="205"/>
      <c r="IQB155" s="205"/>
      <c r="IQC155" s="205"/>
      <c r="IQD155" s="205"/>
      <c r="IQE155" s="205"/>
      <c r="IQF155" s="205"/>
      <c r="IQG155" s="205"/>
      <c r="IQH155" s="205"/>
      <c r="IQI155" s="205"/>
      <c r="IQJ155" s="205"/>
      <c r="IQK155" s="205"/>
      <c r="IQL155" s="205"/>
      <c r="IQM155" s="205"/>
      <c r="IQN155" s="205"/>
      <c r="IQO155" s="205"/>
      <c r="IQP155" s="205"/>
      <c r="IQQ155" s="205"/>
      <c r="IQR155" s="205"/>
      <c r="IQS155" s="205"/>
      <c r="IQT155" s="205"/>
      <c r="IQU155" s="205"/>
      <c r="IQV155" s="205"/>
      <c r="IQW155" s="205"/>
      <c r="IQX155" s="205"/>
      <c r="IQY155" s="205"/>
      <c r="IQZ155" s="205"/>
      <c r="IRA155" s="205"/>
      <c r="IRB155" s="205"/>
      <c r="IRC155" s="205"/>
      <c r="IRD155" s="205"/>
      <c r="IRE155" s="205"/>
      <c r="IRF155" s="205"/>
      <c r="IRG155" s="205"/>
      <c r="IRH155" s="205"/>
      <c r="IRI155" s="205"/>
      <c r="IRJ155" s="205"/>
      <c r="IRK155" s="205"/>
      <c r="IRL155" s="205"/>
      <c r="IRM155" s="205"/>
      <c r="IRN155" s="205"/>
      <c r="IRO155" s="205"/>
      <c r="IRP155" s="205"/>
      <c r="IRQ155" s="205"/>
      <c r="IRR155" s="205"/>
      <c r="IRS155" s="205"/>
      <c r="IRT155" s="205"/>
      <c r="IRU155" s="205"/>
      <c r="IRV155" s="205"/>
      <c r="IRW155" s="205"/>
      <c r="IRX155" s="205"/>
      <c r="IRY155" s="205"/>
      <c r="IRZ155" s="205"/>
      <c r="ISA155" s="205"/>
      <c r="ISB155" s="205"/>
      <c r="ISC155" s="205"/>
      <c r="ISD155" s="205"/>
      <c r="ISE155" s="205"/>
      <c r="ISF155" s="205"/>
      <c r="ISG155" s="205"/>
      <c r="ISH155" s="205"/>
      <c r="ISI155" s="205"/>
      <c r="ISJ155" s="205"/>
      <c r="ISK155" s="205"/>
      <c r="ISL155" s="205"/>
      <c r="ISM155" s="205"/>
      <c r="ISN155" s="205"/>
      <c r="ISO155" s="205"/>
      <c r="ISP155" s="205"/>
      <c r="ISQ155" s="205"/>
      <c r="ISR155" s="205"/>
      <c r="ISS155" s="205"/>
      <c r="IST155" s="205"/>
      <c r="ISU155" s="205"/>
      <c r="ISV155" s="205"/>
      <c r="ISW155" s="205"/>
      <c r="ISX155" s="205"/>
      <c r="ISY155" s="205"/>
      <c r="ISZ155" s="205"/>
      <c r="ITA155" s="205"/>
      <c r="ITB155" s="205"/>
      <c r="ITC155" s="205"/>
      <c r="ITD155" s="205"/>
      <c r="ITE155" s="205"/>
      <c r="ITF155" s="205"/>
      <c r="ITG155" s="205"/>
      <c r="ITH155" s="205"/>
      <c r="ITI155" s="205"/>
      <c r="ITJ155" s="205"/>
      <c r="ITK155" s="205"/>
      <c r="ITL155" s="205"/>
      <c r="ITM155" s="205"/>
      <c r="ITN155" s="205"/>
      <c r="ITO155" s="205"/>
      <c r="ITP155" s="205"/>
      <c r="ITQ155" s="205"/>
      <c r="ITR155" s="205"/>
      <c r="ITS155" s="205"/>
      <c r="ITT155" s="205"/>
      <c r="ITU155" s="205"/>
      <c r="ITV155" s="205"/>
      <c r="ITW155" s="205"/>
      <c r="ITX155" s="205"/>
      <c r="ITY155" s="205"/>
      <c r="ITZ155" s="205"/>
      <c r="IUA155" s="205"/>
      <c r="IUB155" s="205"/>
      <c r="IUC155" s="205"/>
      <c r="IUD155" s="205"/>
      <c r="IUE155" s="205"/>
      <c r="IUF155" s="205"/>
      <c r="IUG155" s="205"/>
      <c r="IUH155" s="205"/>
      <c r="IUI155" s="205"/>
      <c r="IUJ155" s="205"/>
      <c r="IUK155" s="205"/>
      <c r="IUL155" s="205"/>
      <c r="IUM155" s="205"/>
      <c r="IUN155" s="205"/>
      <c r="IUO155" s="205"/>
      <c r="IUP155" s="205"/>
      <c r="IUQ155" s="205"/>
      <c r="IUR155" s="205"/>
      <c r="IUS155" s="205"/>
      <c r="IUT155" s="205"/>
      <c r="IUU155" s="205"/>
      <c r="IUV155" s="205"/>
      <c r="IUW155" s="205"/>
      <c r="IUX155" s="205"/>
      <c r="IUY155" s="205"/>
      <c r="IUZ155" s="205"/>
      <c r="IVA155" s="205"/>
      <c r="IVB155" s="205"/>
      <c r="IVC155" s="205"/>
      <c r="IVJ155" s="205"/>
      <c r="IVK155" s="205"/>
      <c r="IVL155" s="205"/>
      <c r="IVM155" s="205"/>
      <c r="IVN155" s="205"/>
      <c r="IVO155" s="205"/>
      <c r="IVP155" s="205"/>
      <c r="IVQ155" s="205"/>
      <c r="IVR155" s="205"/>
      <c r="IVS155" s="205"/>
      <c r="IVT155" s="205"/>
      <c r="IVU155" s="205"/>
      <c r="IVV155" s="205"/>
      <c r="IVW155" s="205"/>
      <c r="IVX155" s="205"/>
      <c r="IVY155" s="205"/>
      <c r="IVZ155" s="205"/>
      <c r="IWA155" s="205"/>
      <c r="IWB155" s="205"/>
      <c r="IWC155" s="205"/>
      <c r="IWD155" s="205"/>
      <c r="IWE155" s="205"/>
      <c r="IWF155" s="205"/>
      <c r="IWG155" s="205"/>
      <c r="IWH155" s="205"/>
      <c r="IWI155" s="205"/>
      <c r="IWJ155" s="205"/>
      <c r="IWK155" s="205"/>
      <c r="IWL155" s="205"/>
      <c r="IWM155" s="205"/>
      <c r="IWN155" s="205"/>
      <c r="IWO155" s="205"/>
      <c r="IWP155" s="205"/>
      <c r="IWQ155" s="205"/>
      <c r="IWR155" s="205"/>
      <c r="IWS155" s="205"/>
      <c r="IWT155" s="205"/>
      <c r="IWU155" s="205"/>
      <c r="IWV155" s="205"/>
      <c r="IWW155" s="205"/>
      <c r="IWX155" s="205"/>
      <c r="IWY155" s="205"/>
      <c r="IWZ155" s="205"/>
      <c r="IXA155" s="205"/>
      <c r="IXB155" s="205"/>
      <c r="IXC155" s="205"/>
      <c r="IXD155" s="205"/>
      <c r="IXE155" s="205"/>
      <c r="IXF155" s="205"/>
      <c r="IXG155" s="205"/>
      <c r="IXH155" s="205"/>
      <c r="IXI155" s="205"/>
      <c r="IXJ155" s="205"/>
      <c r="IXK155" s="205"/>
      <c r="IXL155" s="205"/>
      <c r="IXM155" s="205"/>
      <c r="IXN155" s="205"/>
      <c r="IXO155" s="205"/>
      <c r="IXP155" s="205"/>
      <c r="IXQ155" s="205"/>
      <c r="IXR155" s="205"/>
      <c r="IXS155" s="205"/>
      <c r="IXT155" s="205"/>
      <c r="IXU155" s="205"/>
      <c r="IXV155" s="205"/>
      <c r="IXW155" s="205"/>
      <c r="IXX155" s="205"/>
      <c r="IXY155" s="205"/>
      <c r="IXZ155" s="205"/>
      <c r="IYA155" s="205"/>
      <c r="IYB155" s="205"/>
      <c r="IYC155" s="205"/>
      <c r="IYD155" s="205"/>
      <c r="IYE155" s="205"/>
      <c r="IYF155" s="205"/>
      <c r="IYG155" s="205"/>
      <c r="IYH155" s="205"/>
      <c r="IYI155" s="205"/>
      <c r="IYJ155" s="205"/>
      <c r="IYK155" s="205"/>
      <c r="IYL155" s="205"/>
      <c r="IYM155" s="205"/>
      <c r="IYN155" s="205"/>
      <c r="IYO155" s="205"/>
      <c r="IYP155" s="205"/>
      <c r="IYQ155" s="205"/>
      <c r="IYR155" s="205"/>
      <c r="IYS155" s="205"/>
      <c r="IYT155" s="205"/>
      <c r="IYU155" s="205"/>
      <c r="IYV155" s="205"/>
      <c r="IYW155" s="205"/>
      <c r="IYX155" s="205"/>
      <c r="IYY155" s="205"/>
      <c r="IYZ155" s="205"/>
      <c r="IZA155" s="205"/>
      <c r="IZB155" s="205"/>
      <c r="IZC155" s="205"/>
      <c r="IZD155" s="205"/>
      <c r="IZE155" s="205"/>
      <c r="IZF155" s="205"/>
      <c r="IZG155" s="205"/>
      <c r="IZH155" s="205"/>
      <c r="IZI155" s="205"/>
      <c r="IZJ155" s="205"/>
      <c r="IZK155" s="205"/>
      <c r="IZL155" s="205"/>
      <c r="IZM155" s="205"/>
      <c r="IZN155" s="205"/>
      <c r="IZO155" s="205"/>
      <c r="IZP155" s="205"/>
      <c r="IZQ155" s="205"/>
      <c r="IZR155" s="205"/>
      <c r="IZS155" s="205"/>
      <c r="IZT155" s="205"/>
      <c r="IZU155" s="205"/>
      <c r="IZV155" s="205"/>
      <c r="IZW155" s="205"/>
      <c r="IZX155" s="205"/>
      <c r="IZY155" s="205"/>
      <c r="IZZ155" s="205"/>
      <c r="JAA155" s="205"/>
      <c r="JAB155" s="205"/>
      <c r="JAC155" s="205"/>
      <c r="JAD155" s="205"/>
      <c r="JAE155" s="205"/>
      <c r="JAF155" s="205"/>
      <c r="JAG155" s="205"/>
      <c r="JAH155" s="205"/>
      <c r="JAI155" s="205"/>
      <c r="JAJ155" s="205"/>
      <c r="JAK155" s="205"/>
      <c r="JAL155" s="205"/>
      <c r="JAM155" s="205"/>
      <c r="JAN155" s="205"/>
      <c r="JAO155" s="205"/>
      <c r="JAP155" s="205"/>
      <c r="JAQ155" s="205"/>
      <c r="JAR155" s="205"/>
      <c r="JAS155" s="205"/>
      <c r="JAT155" s="205"/>
      <c r="JAU155" s="205"/>
      <c r="JAV155" s="205"/>
      <c r="JAW155" s="205"/>
      <c r="JAX155" s="205"/>
      <c r="JAY155" s="205"/>
      <c r="JAZ155" s="205"/>
      <c r="JBA155" s="205"/>
      <c r="JBB155" s="205"/>
      <c r="JBC155" s="205"/>
      <c r="JBD155" s="205"/>
      <c r="JBE155" s="205"/>
      <c r="JBF155" s="205"/>
      <c r="JBG155" s="205"/>
      <c r="JBH155" s="205"/>
      <c r="JBI155" s="205"/>
      <c r="JBJ155" s="205"/>
      <c r="JBK155" s="205"/>
      <c r="JBL155" s="205"/>
      <c r="JBM155" s="205"/>
      <c r="JBN155" s="205"/>
      <c r="JBO155" s="205"/>
      <c r="JBP155" s="205"/>
      <c r="JBQ155" s="205"/>
      <c r="JBR155" s="205"/>
      <c r="JBS155" s="205"/>
      <c r="JBT155" s="205"/>
      <c r="JBU155" s="205"/>
      <c r="JBV155" s="205"/>
      <c r="JBW155" s="205"/>
      <c r="JBX155" s="205"/>
      <c r="JBY155" s="205"/>
      <c r="JBZ155" s="205"/>
      <c r="JCA155" s="205"/>
      <c r="JCB155" s="205"/>
      <c r="JCC155" s="205"/>
      <c r="JCD155" s="205"/>
      <c r="JCE155" s="205"/>
      <c r="JCF155" s="205"/>
      <c r="JCG155" s="205"/>
      <c r="JCH155" s="205"/>
      <c r="JCI155" s="205"/>
      <c r="JCJ155" s="205"/>
      <c r="JCK155" s="205"/>
      <c r="JCL155" s="205"/>
      <c r="JCM155" s="205"/>
      <c r="JCN155" s="205"/>
      <c r="JCO155" s="205"/>
      <c r="JCP155" s="205"/>
      <c r="JCQ155" s="205"/>
      <c r="JCR155" s="205"/>
      <c r="JCS155" s="205"/>
      <c r="JCT155" s="205"/>
      <c r="JCU155" s="205"/>
      <c r="JCV155" s="205"/>
      <c r="JCW155" s="205"/>
      <c r="JCX155" s="205"/>
      <c r="JCY155" s="205"/>
      <c r="JCZ155" s="205"/>
      <c r="JDA155" s="205"/>
      <c r="JDB155" s="205"/>
      <c r="JDC155" s="205"/>
      <c r="JDD155" s="205"/>
      <c r="JDE155" s="205"/>
      <c r="JDF155" s="205"/>
      <c r="JDG155" s="205"/>
      <c r="JDH155" s="205"/>
      <c r="JDI155" s="205"/>
      <c r="JDJ155" s="205"/>
      <c r="JDK155" s="205"/>
      <c r="JDL155" s="205"/>
      <c r="JDM155" s="205"/>
      <c r="JDN155" s="205"/>
      <c r="JDO155" s="205"/>
      <c r="JDP155" s="205"/>
      <c r="JDQ155" s="205"/>
      <c r="JDR155" s="205"/>
      <c r="JDS155" s="205"/>
      <c r="JDT155" s="205"/>
      <c r="JDU155" s="205"/>
      <c r="JDV155" s="205"/>
      <c r="JDW155" s="205"/>
      <c r="JDX155" s="205"/>
      <c r="JDY155" s="205"/>
      <c r="JDZ155" s="205"/>
      <c r="JEA155" s="205"/>
      <c r="JEB155" s="205"/>
      <c r="JEC155" s="205"/>
      <c r="JED155" s="205"/>
      <c r="JEE155" s="205"/>
      <c r="JEF155" s="205"/>
      <c r="JEG155" s="205"/>
      <c r="JEH155" s="205"/>
      <c r="JEI155" s="205"/>
      <c r="JEJ155" s="205"/>
      <c r="JEK155" s="205"/>
      <c r="JEL155" s="205"/>
      <c r="JEM155" s="205"/>
      <c r="JEN155" s="205"/>
      <c r="JEO155" s="205"/>
      <c r="JEP155" s="205"/>
      <c r="JEQ155" s="205"/>
      <c r="JER155" s="205"/>
      <c r="JES155" s="205"/>
      <c r="JET155" s="205"/>
      <c r="JEU155" s="205"/>
      <c r="JEV155" s="205"/>
      <c r="JEW155" s="205"/>
      <c r="JEX155" s="205"/>
      <c r="JEY155" s="205"/>
      <c r="JFF155" s="205"/>
      <c r="JFG155" s="205"/>
      <c r="JFH155" s="205"/>
      <c r="JFI155" s="205"/>
      <c r="JFJ155" s="205"/>
      <c r="JFK155" s="205"/>
      <c r="JFL155" s="205"/>
      <c r="JFM155" s="205"/>
      <c r="JFN155" s="205"/>
      <c r="JFO155" s="205"/>
      <c r="JFP155" s="205"/>
      <c r="JFQ155" s="205"/>
      <c r="JFR155" s="205"/>
      <c r="JFS155" s="205"/>
      <c r="JFT155" s="205"/>
      <c r="JFU155" s="205"/>
      <c r="JFV155" s="205"/>
      <c r="JFW155" s="205"/>
      <c r="JFX155" s="205"/>
      <c r="JFY155" s="205"/>
      <c r="JFZ155" s="205"/>
      <c r="JGA155" s="205"/>
      <c r="JGB155" s="205"/>
      <c r="JGC155" s="205"/>
      <c r="JGD155" s="205"/>
      <c r="JGE155" s="205"/>
      <c r="JGF155" s="205"/>
      <c r="JGG155" s="205"/>
      <c r="JGH155" s="205"/>
      <c r="JGI155" s="205"/>
      <c r="JGJ155" s="205"/>
      <c r="JGK155" s="205"/>
      <c r="JGL155" s="205"/>
      <c r="JGM155" s="205"/>
      <c r="JGN155" s="205"/>
      <c r="JGO155" s="205"/>
      <c r="JGP155" s="205"/>
      <c r="JGQ155" s="205"/>
      <c r="JGR155" s="205"/>
      <c r="JGS155" s="205"/>
      <c r="JGT155" s="205"/>
      <c r="JGU155" s="205"/>
      <c r="JGV155" s="205"/>
      <c r="JGW155" s="205"/>
      <c r="JGX155" s="205"/>
      <c r="JGY155" s="205"/>
      <c r="JGZ155" s="205"/>
      <c r="JHA155" s="205"/>
      <c r="JHB155" s="205"/>
      <c r="JHC155" s="205"/>
      <c r="JHD155" s="205"/>
      <c r="JHE155" s="205"/>
      <c r="JHF155" s="205"/>
      <c r="JHG155" s="205"/>
      <c r="JHH155" s="205"/>
      <c r="JHI155" s="205"/>
      <c r="JHJ155" s="205"/>
      <c r="JHK155" s="205"/>
      <c r="JHL155" s="205"/>
      <c r="JHM155" s="205"/>
      <c r="JHN155" s="205"/>
      <c r="JHO155" s="205"/>
      <c r="JHP155" s="205"/>
      <c r="JHQ155" s="205"/>
      <c r="JHR155" s="205"/>
      <c r="JHS155" s="205"/>
      <c r="JHT155" s="205"/>
      <c r="JHU155" s="205"/>
      <c r="JHV155" s="205"/>
      <c r="JHW155" s="205"/>
      <c r="JHX155" s="205"/>
      <c r="JHY155" s="205"/>
      <c r="JHZ155" s="205"/>
      <c r="JIA155" s="205"/>
      <c r="JIB155" s="205"/>
      <c r="JIC155" s="205"/>
      <c r="JID155" s="205"/>
      <c r="JIE155" s="205"/>
      <c r="JIF155" s="205"/>
      <c r="JIG155" s="205"/>
      <c r="JIH155" s="205"/>
      <c r="JII155" s="205"/>
      <c r="JIJ155" s="205"/>
      <c r="JIK155" s="205"/>
      <c r="JIL155" s="205"/>
      <c r="JIM155" s="205"/>
      <c r="JIN155" s="205"/>
      <c r="JIO155" s="205"/>
      <c r="JIP155" s="205"/>
      <c r="JIQ155" s="205"/>
      <c r="JIR155" s="205"/>
      <c r="JIS155" s="205"/>
      <c r="JIT155" s="205"/>
      <c r="JIU155" s="205"/>
      <c r="JIV155" s="205"/>
      <c r="JIW155" s="205"/>
      <c r="JIX155" s="205"/>
      <c r="JIY155" s="205"/>
      <c r="JIZ155" s="205"/>
      <c r="JJA155" s="205"/>
      <c r="JJB155" s="205"/>
      <c r="JJC155" s="205"/>
      <c r="JJD155" s="205"/>
      <c r="JJE155" s="205"/>
      <c r="JJF155" s="205"/>
      <c r="JJG155" s="205"/>
      <c r="JJH155" s="205"/>
      <c r="JJI155" s="205"/>
      <c r="JJJ155" s="205"/>
      <c r="JJK155" s="205"/>
      <c r="JJL155" s="205"/>
      <c r="JJM155" s="205"/>
      <c r="JJN155" s="205"/>
      <c r="JJO155" s="205"/>
      <c r="JJP155" s="205"/>
      <c r="JJQ155" s="205"/>
      <c r="JJR155" s="205"/>
      <c r="JJS155" s="205"/>
      <c r="JJT155" s="205"/>
      <c r="JJU155" s="205"/>
      <c r="JJV155" s="205"/>
      <c r="JJW155" s="205"/>
      <c r="JJX155" s="205"/>
      <c r="JJY155" s="205"/>
      <c r="JJZ155" s="205"/>
      <c r="JKA155" s="205"/>
      <c r="JKB155" s="205"/>
      <c r="JKC155" s="205"/>
      <c r="JKD155" s="205"/>
      <c r="JKE155" s="205"/>
      <c r="JKF155" s="205"/>
      <c r="JKG155" s="205"/>
      <c r="JKH155" s="205"/>
      <c r="JKI155" s="205"/>
      <c r="JKJ155" s="205"/>
      <c r="JKK155" s="205"/>
      <c r="JKL155" s="205"/>
      <c r="JKM155" s="205"/>
      <c r="JKN155" s="205"/>
      <c r="JKO155" s="205"/>
      <c r="JKP155" s="205"/>
      <c r="JKQ155" s="205"/>
      <c r="JKR155" s="205"/>
      <c r="JKS155" s="205"/>
      <c r="JKT155" s="205"/>
      <c r="JKU155" s="205"/>
      <c r="JKV155" s="205"/>
      <c r="JKW155" s="205"/>
      <c r="JKX155" s="205"/>
      <c r="JKY155" s="205"/>
      <c r="JKZ155" s="205"/>
      <c r="JLA155" s="205"/>
      <c r="JLB155" s="205"/>
      <c r="JLC155" s="205"/>
      <c r="JLD155" s="205"/>
      <c r="JLE155" s="205"/>
      <c r="JLF155" s="205"/>
      <c r="JLG155" s="205"/>
      <c r="JLH155" s="205"/>
      <c r="JLI155" s="205"/>
      <c r="JLJ155" s="205"/>
      <c r="JLK155" s="205"/>
      <c r="JLL155" s="205"/>
      <c r="JLM155" s="205"/>
      <c r="JLN155" s="205"/>
      <c r="JLO155" s="205"/>
      <c r="JLP155" s="205"/>
      <c r="JLQ155" s="205"/>
      <c r="JLR155" s="205"/>
      <c r="JLS155" s="205"/>
      <c r="JLT155" s="205"/>
      <c r="JLU155" s="205"/>
      <c r="JLV155" s="205"/>
      <c r="JLW155" s="205"/>
      <c r="JLX155" s="205"/>
      <c r="JLY155" s="205"/>
      <c r="JLZ155" s="205"/>
      <c r="JMA155" s="205"/>
      <c r="JMB155" s="205"/>
      <c r="JMC155" s="205"/>
      <c r="JMD155" s="205"/>
      <c r="JME155" s="205"/>
      <c r="JMF155" s="205"/>
      <c r="JMG155" s="205"/>
      <c r="JMH155" s="205"/>
      <c r="JMI155" s="205"/>
      <c r="JMJ155" s="205"/>
      <c r="JMK155" s="205"/>
      <c r="JML155" s="205"/>
      <c r="JMM155" s="205"/>
      <c r="JMN155" s="205"/>
      <c r="JMO155" s="205"/>
      <c r="JMP155" s="205"/>
      <c r="JMQ155" s="205"/>
      <c r="JMR155" s="205"/>
      <c r="JMS155" s="205"/>
      <c r="JMT155" s="205"/>
      <c r="JMU155" s="205"/>
      <c r="JMV155" s="205"/>
      <c r="JMW155" s="205"/>
      <c r="JMX155" s="205"/>
      <c r="JMY155" s="205"/>
      <c r="JMZ155" s="205"/>
      <c r="JNA155" s="205"/>
      <c r="JNB155" s="205"/>
      <c r="JNC155" s="205"/>
      <c r="JND155" s="205"/>
      <c r="JNE155" s="205"/>
      <c r="JNF155" s="205"/>
      <c r="JNG155" s="205"/>
      <c r="JNH155" s="205"/>
      <c r="JNI155" s="205"/>
      <c r="JNJ155" s="205"/>
      <c r="JNK155" s="205"/>
      <c r="JNL155" s="205"/>
      <c r="JNM155" s="205"/>
      <c r="JNN155" s="205"/>
      <c r="JNO155" s="205"/>
      <c r="JNP155" s="205"/>
      <c r="JNQ155" s="205"/>
      <c r="JNR155" s="205"/>
      <c r="JNS155" s="205"/>
      <c r="JNT155" s="205"/>
      <c r="JNU155" s="205"/>
      <c r="JNV155" s="205"/>
      <c r="JNW155" s="205"/>
      <c r="JNX155" s="205"/>
      <c r="JNY155" s="205"/>
      <c r="JNZ155" s="205"/>
      <c r="JOA155" s="205"/>
      <c r="JOB155" s="205"/>
      <c r="JOC155" s="205"/>
      <c r="JOD155" s="205"/>
      <c r="JOE155" s="205"/>
      <c r="JOF155" s="205"/>
      <c r="JOG155" s="205"/>
      <c r="JOH155" s="205"/>
      <c r="JOI155" s="205"/>
      <c r="JOJ155" s="205"/>
      <c r="JOK155" s="205"/>
      <c r="JOL155" s="205"/>
      <c r="JOM155" s="205"/>
      <c r="JON155" s="205"/>
      <c r="JOO155" s="205"/>
      <c r="JOP155" s="205"/>
      <c r="JOQ155" s="205"/>
      <c r="JOR155" s="205"/>
      <c r="JOS155" s="205"/>
      <c r="JOT155" s="205"/>
      <c r="JOU155" s="205"/>
      <c r="JPB155" s="205"/>
      <c r="JPC155" s="205"/>
      <c r="JPD155" s="205"/>
      <c r="JPE155" s="205"/>
      <c r="JPF155" s="205"/>
      <c r="JPG155" s="205"/>
      <c r="JPH155" s="205"/>
      <c r="JPI155" s="205"/>
      <c r="JPJ155" s="205"/>
      <c r="JPK155" s="205"/>
      <c r="JPL155" s="205"/>
      <c r="JPM155" s="205"/>
      <c r="JPN155" s="205"/>
      <c r="JPO155" s="205"/>
      <c r="JPP155" s="205"/>
      <c r="JPQ155" s="205"/>
      <c r="JPR155" s="205"/>
      <c r="JPS155" s="205"/>
      <c r="JPT155" s="205"/>
      <c r="JPU155" s="205"/>
      <c r="JPV155" s="205"/>
      <c r="JPW155" s="205"/>
      <c r="JPX155" s="205"/>
      <c r="JPY155" s="205"/>
      <c r="JPZ155" s="205"/>
      <c r="JQA155" s="205"/>
      <c r="JQB155" s="205"/>
      <c r="JQC155" s="205"/>
      <c r="JQD155" s="205"/>
      <c r="JQE155" s="205"/>
      <c r="JQF155" s="205"/>
      <c r="JQG155" s="205"/>
      <c r="JQH155" s="205"/>
      <c r="JQI155" s="205"/>
      <c r="JQJ155" s="205"/>
      <c r="JQK155" s="205"/>
      <c r="JQL155" s="205"/>
      <c r="JQM155" s="205"/>
      <c r="JQN155" s="205"/>
      <c r="JQO155" s="205"/>
      <c r="JQP155" s="205"/>
      <c r="JQQ155" s="205"/>
      <c r="JQR155" s="205"/>
      <c r="JQS155" s="205"/>
      <c r="JQT155" s="205"/>
      <c r="JQU155" s="205"/>
      <c r="JQV155" s="205"/>
      <c r="JQW155" s="205"/>
      <c r="JQX155" s="205"/>
      <c r="JQY155" s="205"/>
      <c r="JQZ155" s="205"/>
      <c r="JRA155" s="205"/>
      <c r="JRB155" s="205"/>
      <c r="JRC155" s="205"/>
      <c r="JRD155" s="205"/>
      <c r="JRE155" s="205"/>
      <c r="JRF155" s="205"/>
      <c r="JRG155" s="205"/>
      <c r="JRH155" s="205"/>
      <c r="JRI155" s="205"/>
      <c r="JRJ155" s="205"/>
      <c r="JRK155" s="205"/>
      <c r="JRL155" s="205"/>
      <c r="JRM155" s="205"/>
      <c r="JRN155" s="205"/>
      <c r="JRO155" s="205"/>
      <c r="JRP155" s="205"/>
      <c r="JRQ155" s="205"/>
      <c r="JRR155" s="205"/>
      <c r="JRS155" s="205"/>
      <c r="JRT155" s="205"/>
      <c r="JRU155" s="205"/>
      <c r="JRV155" s="205"/>
      <c r="JRW155" s="205"/>
      <c r="JRX155" s="205"/>
      <c r="JRY155" s="205"/>
      <c r="JRZ155" s="205"/>
      <c r="JSA155" s="205"/>
      <c r="JSB155" s="205"/>
      <c r="JSC155" s="205"/>
      <c r="JSD155" s="205"/>
      <c r="JSE155" s="205"/>
      <c r="JSF155" s="205"/>
      <c r="JSG155" s="205"/>
      <c r="JSH155" s="205"/>
      <c r="JSI155" s="205"/>
      <c r="JSJ155" s="205"/>
      <c r="JSK155" s="205"/>
      <c r="JSL155" s="205"/>
      <c r="JSM155" s="205"/>
      <c r="JSN155" s="205"/>
      <c r="JSO155" s="205"/>
      <c r="JSP155" s="205"/>
      <c r="JSQ155" s="205"/>
      <c r="JSR155" s="205"/>
      <c r="JSS155" s="205"/>
      <c r="JST155" s="205"/>
      <c r="JSU155" s="205"/>
      <c r="JSV155" s="205"/>
      <c r="JSW155" s="205"/>
      <c r="JSX155" s="205"/>
      <c r="JSY155" s="205"/>
      <c r="JSZ155" s="205"/>
      <c r="JTA155" s="205"/>
      <c r="JTB155" s="205"/>
      <c r="JTC155" s="205"/>
      <c r="JTD155" s="205"/>
      <c r="JTE155" s="205"/>
      <c r="JTF155" s="205"/>
      <c r="JTG155" s="205"/>
      <c r="JTH155" s="205"/>
      <c r="JTI155" s="205"/>
      <c r="JTJ155" s="205"/>
      <c r="JTK155" s="205"/>
      <c r="JTL155" s="205"/>
      <c r="JTM155" s="205"/>
      <c r="JTN155" s="205"/>
      <c r="JTO155" s="205"/>
      <c r="JTP155" s="205"/>
      <c r="JTQ155" s="205"/>
      <c r="JTR155" s="205"/>
      <c r="JTS155" s="205"/>
      <c r="JTT155" s="205"/>
      <c r="JTU155" s="205"/>
      <c r="JTV155" s="205"/>
      <c r="JTW155" s="205"/>
      <c r="JTX155" s="205"/>
      <c r="JTY155" s="205"/>
      <c r="JTZ155" s="205"/>
      <c r="JUA155" s="205"/>
      <c r="JUB155" s="205"/>
      <c r="JUC155" s="205"/>
      <c r="JUD155" s="205"/>
      <c r="JUE155" s="205"/>
      <c r="JUF155" s="205"/>
      <c r="JUG155" s="205"/>
      <c r="JUH155" s="205"/>
      <c r="JUI155" s="205"/>
      <c r="JUJ155" s="205"/>
      <c r="JUK155" s="205"/>
      <c r="JUL155" s="205"/>
      <c r="JUM155" s="205"/>
      <c r="JUN155" s="205"/>
      <c r="JUO155" s="205"/>
      <c r="JUP155" s="205"/>
      <c r="JUQ155" s="205"/>
      <c r="JUR155" s="205"/>
      <c r="JUS155" s="205"/>
      <c r="JUT155" s="205"/>
      <c r="JUU155" s="205"/>
      <c r="JUV155" s="205"/>
      <c r="JUW155" s="205"/>
      <c r="JUX155" s="205"/>
      <c r="JUY155" s="205"/>
      <c r="JUZ155" s="205"/>
      <c r="JVA155" s="205"/>
      <c r="JVB155" s="205"/>
      <c r="JVC155" s="205"/>
      <c r="JVD155" s="205"/>
      <c r="JVE155" s="205"/>
      <c r="JVF155" s="205"/>
      <c r="JVG155" s="205"/>
      <c r="JVH155" s="205"/>
      <c r="JVI155" s="205"/>
      <c r="JVJ155" s="205"/>
      <c r="JVK155" s="205"/>
      <c r="JVL155" s="205"/>
      <c r="JVM155" s="205"/>
      <c r="JVN155" s="205"/>
      <c r="JVO155" s="205"/>
      <c r="JVP155" s="205"/>
      <c r="JVQ155" s="205"/>
      <c r="JVR155" s="205"/>
      <c r="JVS155" s="205"/>
      <c r="JVT155" s="205"/>
      <c r="JVU155" s="205"/>
      <c r="JVV155" s="205"/>
      <c r="JVW155" s="205"/>
      <c r="JVX155" s="205"/>
      <c r="JVY155" s="205"/>
      <c r="JVZ155" s="205"/>
      <c r="JWA155" s="205"/>
      <c r="JWB155" s="205"/>
      <c r="JWC155" s="205"/>
      <c r="JWD155" s="205"/>
      <c r="JWE155" s="205"/>
      <c r="JWF155" s="205"/>
      <c r="JWG155" s="205"/>
      <c r="JWH155" s="205"/>
      <c r="JWI155" s="205"/>
      <c r="JWJ155" s="205"/>
      <c r="JWK155" s="205"/>
      <c r="JWL155" s="205"/>
      <c r="JWM155" s="205"/>
      <c r="JWN155" s="205"/>
      <c r="JWO155" s="205"/>
      <c r="JWP155" s="205"/>
      <c r="JWQ155" s="205"/>
      <c r="JWR155" s="205"/>
      <c r="JWS155" s="205"/>
      <c r="JWT155" s="205"/>
      <c r="JWU155" s="205"/>
      <c r="JWV155" s="205"/>
      <c r="JWW155" s="205"/>
      <c r="JWX155" s="205"/>
      <c r="JWY155" s="205"/>
      <c r="JWZ155" s="205"/>
      <c r="JXA155" s="205"/>
      <c r="JXB155" s="205"/>
      <c r="JXC155" s="205"/>
      <c r="JXD155" s="205"/>
      <c r="JXE155" s="205"/>
      <c r="JXF155" s="205"/>
      <c r="JXG155" s="205"/>
      <c r="JXH155" s="205"/>
      <c r="JXI155" s="205"/>
      <c r="JXJ155" s="205"/>
      <c r="JXK155" s="205"/>
      <c r="JXL155" s="205"/>
      <c r="JXM155" s="205"/>
      <c r="JXN155" s="205"/>
      <c r="JXO155" s="205"/>
      <c r="JXP155" s="205"/>
      <c r="JXQ155" s="205"/>
      <c r="JXR155" s="205"/>
      <c r="JXS155" s="205"/>
      <c r="JXT155" s="205"/>
      <c r="JXU155" s="205"/>
      <c r="JXV155" s="205"/>
      <c r="JXW155" s="205"/>
      <c r="JXX155" s="205"/>
      <c r="JXY155" s="205"/>
      <c r="JXZ155" s="205"/>
      <c r="JYA155" s="205"/>
      <c r="JYB155" s="205"/>
      <c r="JYC155" s="205"/>
      <c r="JYD155" s="205"/>
      <c r="JYE155" s="205"/>
      <c r="JYF155" s="205"/>
      <c r="JYG155" s="205"/>
      <c r="JYH155" s="205"/>
      <c r="JYI155" s="205"/>
      <c r="JYJ155" s="205"/>
      <c r="JYK155" s="205"/>
      <c r="JYL155" s="205"/>
      <c r="JYM155" s="205"/>
      <c r="JYN155" s="205"/>
      <c r="JYO155" s="205"/>
      <c r="JYP155" s="205"/>
      <c r="JYQ155" s="205"/>
      <c r="JYX155" s="205"/>
      <c r="JYY155" s="205"/>
      <c r="JYZ155" s="205"/>
      <c r="JZA155" s="205"/>
      <c r="JZB155" s="205"/>
      <c r="JZC155" s="205"/>
      <c r="JZD155" s="205"/>
      <c r="JZE155" s="205"/>
      <c r="JZF155" s="205"/>
      <c r="JZG155" s="205"/>
      <c r="JZH155" s="205"/>
      <c r="JZI155" s="205"/>
      <c r="JZJ155" s="205"/>
      <c r="JZK155" s="205"/>
      <c r="JZL155" s="205"/>
      <c r="JZM155" s="205"/>
      <c r="JZN155" s="205"/>
      <c r="JZO155" s="205"/>
      <c r="JZP155" s="205"/>
      <c r="JZQ155" s="205"/>
      <c r="JZR155" s="205"/>
      <c r="JZS155" s="205"/>
      <c r="JZT155" s="205"/>
      <c r="JZU155" s="205"/>
      <c r="JZV155" s="205"/>
      <c r="JZW155" s="205"/>
      <c r="JZX155" s="205"/>
      <c r="JZY155" s="205"/>
      <c r="JZZ155" s="205"/>
      <c r="KAA155" s="205"/>
      <c r="KAB155" s="205"/>
      <c r="KAC155" s="205"/>
      <c r="KAD155" s="205"/>
      <c r="KAE155" s="205"/>
      <c r="KAF155" s="205"/>
      <c r="KAG155" s="205"/>
      <c r="KAH155" s="205"/>
      <c r="KAI155" s="205"/>
      <c r="KAJ155" s="205"/>
      <c r="KAK155" s="205"/>
      <c r="KAL155" s="205"/>
      <c r="KAM155" s="205"/>
      <c r="KAN155" s="205"/>
      <c r="KAO155" s="205"/>
      <c r="KAP155" s="205"/>
      <c r="KAQ155" s="205"/>
      <c r="KAR155" s="205"/>
      <c r="KAS155" s="205"/>
      <c r="KAT155" s="205"/>
      <c r="KAU155" s="205"/>
      <c r="KAV155" s="205"/>
      <c r="KAW155" s="205"/>
      <c r="KAX155" s="205"/>
      <c r="KAY155" s="205"/>
      <c r="KAZ155" s="205"/>
      <c r="KBA155" s="205"/>
      <c r="KBB155" s="205"/>
      <c r="KBC155" s="205"/>
      <c r="KBD155" s="205"/>
      <c r="KBE155" s="205"/>
      <c r="KBF155" s="205"/>
      <c r="KBG155" s="205"/>
      <c r="KBH155" s="205"/>
      <c r="KBI155" s="205"/>
      <c r="KBJ155" s="205"/>
      <c r="KBK155" s="205"/>
      <c r="KBL155" s="205"/>
      <c r="KBM155" s="205"/>
      <c r="KBN155" s="205"/>
      <c r="KBO155" s="205"/>
      <c r="KBP155" s="205"/>
      <c r="KBQ155" s="205"/>
      <c r="KBR155" s="205"/>
      <c r="KBS155" s="205"/>
      <c r="KBT155" s="205"/>
      <c r="KBU155" s="205"/>
      <c r="KBV155" s="205"/>
      <c r="KBW155" s="205"/>
      <c r="KBX155" s="205"/>
      <c r="KBY155" s="205"/>
      <c r="KBZ155" s="205"/>
      <c r="KCA155" s="205"/>
      <c r="KCB155" s="205"/>
      <c r="KCC155" s="205"/>
      <c r="KCD155" s="205"/>
      <c r="KCE155" s="205"/>
      <c r="KCF155" s="205"/>
      <c r="KCG155" s="205"/>
      <c r="KCH155" s="205"/>
      <c r="KCI155" s="205"/>
      <c r="KCJ155" s="205"/>
      <c r="KCK155" s="205"/>
      <c r="KCL155" s="205"/>
      <c r="KCM155" s="205"/>
      <c r="KCN155" s="205"/>
      <c r="KCO155" s="205"/>
      <c r="KCP155" s="205"/>
      <c r="KCQ155" s="205"/>
      <c r="KCR155" s="205"/>
      <c r="KCS155" s="205"/>
      <c r="KCT155" s="205"/>
      <c r="KCU155" s="205"/>
      <c r="KCV155" s="205"/>
      <c r="KCW155" s="205"/>
      <c r="KCX155" s="205"/>
      <c r="KCY155" s="205"/>
      <c r="KCZ155" s="205"/>
      <c r="KDA155" s="205"/>
      <c r="KDB155" s="205"/>
      <c r="KDC155" s="205"/>
      <c r="KDD155" s="205"/>
      <c r="KDE155" s="205"/>
      <c r="KDF155" s="205"/>
      <c r="KDG155" s="205"/>
      <c r="KDH155" s="205"/>
      <c r="KDI155" s="205"/>
      <c r="KDJ155" s="205"/>
      <c r="KDK155" s="205"/>
      <c r="KDL155" s="205"/>
      <c r="KDM155" s="205"/>
      <c r="KDN155" s="205"/>
      <c r="KDO155" s="205"/>
      <c r="KDP155" s="205"/>
      <c r="KDQ155" s="205"/>
      <c r="KDR155" s="205"/>
      <c r="KDS155" s="205"/>
      <c r="KDT155" s="205"/>
      <c r="KDU155" s="205"/>
      <c r="KDV155" s="205"/>
      <c r="KDW155" s="205"/>
      <c r="KDX155" s="205"/>
      <c r="KDY155" s="205"/>
      <c r="KDZ155" s="205"/>
      <c r="KEA155" s="205"/>
      <c r="KEB155" s="205"/>
      <c r="KEC155" s="205"/>
      <c r="KED155" s="205"/>
      <c r="KEE155" s="205"/>
      <c r="KEF155" s="205"/>
      <c r="KEG155" s="205"/>
      <c r="KEH155" s="205"/>
      <c r="KEI155" s="205"/>
      <c r="KEJ155" s="205"/>
      <c r="KEK155" s="205"/>
      <c r="KEL155" s="205"/>
      <c r="KEM155" s="205"/>
      <c r="KEN155" s="205"/>
      <c r="KEO155" s="205"/>
      <c r="KEP155" s="205"/>
      <c r="KEQ155" s="205"/>
      <c r="KER155" s="205"/>
      <c r="KES155" s="205"/>
      <c r="KET155" s="205"/>
      <c r="KEU155" s="205"/>
      <c r="KEV155" s="205"/>
      <c r="KEW155" s="205"/>
      <c r="KEX155" s="205"/>
      <c r="KEY155" s="205"/>
      <c r="KEZ155" s="205"/>
      <c r="KFA155" s="205"/>
      <c r="KFB155" s="205"/>
      <c r="KFC155" s="205"/>
      <c r="KFD155" s="205"/>
      <c r="KFE155" s="205"/>
      <c r="KFF155" s="205"/>
      <c r="KFG155" s="205"/>
      <c r="KFH155" s="205"/>
      <c r="KFI155" s="205"/>
      <c r="KFJ155" s="205"/>
      <c r="KFK155" s="205"/>
      <c r="KFL155" s="205"/>
      <c r="KFM155" s="205"/>
      <c r="KFN155" s="205"/>
      <c r="KFO155" s="205"/>
      <c r="KFP155" s="205"/>
      <c r="KFQ155" s="205"/>
      <c r="KFR155" s="205"/>
      <c r="KFS155" s="205"/>
      <c r="KFT155" s="205"/>
      <c r="KFU155" s="205"/>
      <c r="KFV155" s="205"/>
      <c r="KFW155" s="205"/>
      <c r="KFX155" s="205"/>
      <c r="KFY155" s="205"/>
      <c r="KFZ155" s="205"/>
      <c r="KGA155" s="205"/>
      <c r="KGB155" s="205"/>
      <c r="KGC155" s="205"/>
      <c r="KGD155" s="205"/>
      <c r="KGE155" s="205"/>
      <c r="KGF155" s="205"/>
      <c r="KGG155" s="205"/>
      <c r="KGH155" s="205"/>
      <c r="KGI155" s="205"/>
      <c r="KGJ155" s="205"/>
      <c r="KGK155" s="205"/>
      <c r="KGL155" s="205"/>
      <c r="KGM155" s="205"/>
      <c r="KGN155" s="205"/>
      <c r="KGO155" s="205"/>
      <c r="KGP155" s="205"/>
      <c r="KGQ155" s="205"/>
      <c r="KGR155" s="205"/>
      <c r="KGS155" s="205"/>
      <c r="KGT155" s="205"/>
      <c r="KGU155" s="205"/>
      <c r="KGV155" s="205"/>
      <c r="KGW155" s="205"/>
      <c r="KGX155" s="205"/>
      <c r="KGY155" s="205"/>
      <c r="KGZ155" s="205"/>
      <c r="KHA155" s="205"/>
      <c r="KHB155" s="205"/>
      <c r="KHC155" s="205"/>
      <c r="KHD155" s="205"/>
      <c r="KHE155" s="205"/>
      <c r="KHF155" s="205"/>
      <c r="KHG155" s="205"/>
      <c r="KHH155" s="205"/>
      <c r="KHI155" s="205"/>
      <c r="KHJ155" s="205"/>
      <c r="KHK155" s="205"/>
      <c r="KHL155" s="205"/>
      <c r="KHM155" s="205"/>
      <c r="KHN155" s="205"/>
      <c r="KHO155" s="205"/>
      <c r="KHP155" s="205"/>
      <c r="KHQ155" s="205"/>
      <c r="KHR155" s="205"/>
      <c r="KHS155" s="205"/>
      <c r="KHT155" s="205"/>
      <c r="KHU155" s="205"/>
      <c r="KHV155" s="205"/>
      <c r="KHW155" s="205"/>
      <c r="KHX155" s="205"/>
      <c r="KHY155" s="205"/>
      <c r="KHZ155" s="205"/>
      <c r="KIA155" s="205"/>
      <c r="KIB155" s="205"/>
      <c r="KIC155" s="205"/>
      <c r="KID155" s="205"/>
      <c r="KIE155" s="205"/>
      <c r="KIF155" s="205"/>
      <c r="KIG155" s="205"/>
      <c r="KIH155" s="205"/>
      <c r="KII155" s="205"/>
      <c r="KIJ155" s="205"/>
      <c r="KIK155" s="205"/>
      <c r="KIL155" s="205"/>
      <c r="KIM155" s="205"/>
      <c r="KIT155" s="205"/>
      <c r="KIU155" s="205"/>
      <c r="KIV155" s="205"/>
      <c r="KIW155" s="205"/>
      <c r="KIX155" s="205"/>
      <c r="KIY155" s="205"/>
      <c r="KIZ155" s="205"/>
      <c r="KJA155" s="205"/>
      <c r="KJB155" s="205"/>
      <c r="KJC155" s="205"/>
      <c r="KJD155" s="205"/>
      <c r="KJE155" s="205"/>
      <c r="KJF155" s="205"/>
      <c r="KJG155" s="205"/>
      <c r="KJH155" s="205"/>
      <c r="KJI155" s="205"/>
      <c r="KJJ155" s="205"/>
      <c r="KJK155" s="205"/>
      <c r="KJL155" s="205"/>
      <c r="KJM155" s="205"/>
      <c r="KJN155" s="205"/>
      <c r="KJO155" s="205"/>
      <c r="KJP155" s="205"/>
      <c r="KJQ155" s="205"/>
      <c r="KJR155" s="205"/>
      <c r="KJS155" s="205"/>
      <c r="KJT155" s="205"/>
      <c r="KJU155" s="205"/>
      <c r="KJV155" s="205"/>
      <c r="KJW155" s="205"/>
      <c r="KJX155" s="205"/>
      <c r="KJY155" s="205"/>
      <c r="KJZ155" s="205"/>
      <c r="KKA155" s="205"/>
      <c r="KKB155" s="205"/>
      <c r="KKC155" s="205"/>
      <c r="KKD155" s="205"/>
      <c r="KKE155" s="205"/>
      <c r="KKF155" s="205"/>
      <c r="KKG155" s="205"/>
      <c r="KKH155" s="205"/>
      <c r="KKI155" s="205"/>
      <c r="KKJ155" s="205"/>
      <c r="KKK155" s="205"/>
      <c r="KKL155" s="205"/>
      <c r="KKM155" s="205"/>
      <c r="KKN155" s="205"/>
      <c r="KKO155" s="205"/>
      <c r="KKP155" s="205"/>
      <c r="KKQ155" s="205"/>
      <c r="KKR155" s="205"/>
      <c r="KKS155" s="205"/>
      <c r="KKT155" s="205"/>
      <c r="KKU155" s="205"/>
      <c r="KKV155" s="205"/>
      <c r="KKW155" s="205"/>
      <c r="KKX155" s="205"/>
      <c r="KKY155" s="205"/>
      <c r="KKZ155" s="205"/>
      <c r="KLA155" s="205"/>
      <c r="KLB155" s="205"/>
      <c r="KLC155" s="205"/>
      <c r="KLD155" s="205"/>
      <c r="KLE155" s="205"/>
      <c r="KLF155" s="205"/>
      <c r="KLG155" s="205"/>
      <c r="KLH155" s="205"/>
      <c r="KLI155" s="205"/>
      <c r="KLJ155" s="205"/>
      <c r="KLK155" s="205"/>
      <c r="KLL155" s="205"/>
      <c r="KLM155" s="205"/>
      <c r="KLN155" s="205"/>
      <c r="KLO155" s="205"/>
      <c r="KLP155" s="205"/>
      <c r="KLQ155" s="205"/>
      <c r="KLR155" s="205"/>
      <c r="KLS155" s="205"/>
      <c r="KLT155" s="205"/>
      <c r="KLU155" s="205"/>
      <c r="KLV155" s="205"/>
      <c r="KLW155" s="205"/>
      <c r="KLX155" s="205"/>
      <c r="KLY155" s="205"/>
      <c r="KLZ155" s="205"/>
      <c r="KMA155" s="205"/>
      <c r="KMB155" s="205"/>
      <c r="KMC155" s="205"/>
      <c r="KMD155" s="205"/>
      <c r="KME155" s="205"/>
      <c r="KMF155" s="205"/>
      <c r="KMG155" s="205"/>
      <c r="KMH155" s="205"/>
      <c r="KMI155" s="205"/>
      <c r="KMJ155" s="205"/>
      <c r="KMK155" s="205"/>
      <c r="KML155" s="205"/>
      <c r="KMM155" s="205"/>
      <c r="KMN155" s="205"/>
      <c r="KMO155" s="205"/>
      <c r="KMP155" s="205"/>
      <c r="KMQ155" s="205"/>
      <c r="KMR155" s="205"/>
      <c r="KMS155" s="205"/>
      <c r="KMT155" s="205"/>
      <c r="KMU155" s="205"/>
      <c r="KMV155" s="205"/>
      <c r="KMW155" s="205"/>
      <c r="KMX155" s="205"/>
      <c r="KMY155" s="205"/>
      <c r="KMZ155" s="205"/>
      <c r="KNA155" s="205"/>
      <c r="KNB155" s="205"/>
      <c r="KNC155" s="205"/>
      <c r="KND155" s="205"/>
      <c r="KNE155" s="205"/>
      <c r="KNF155" s="205"/>
      <c r="KNG155" s="205"/>
      <c r="KNH155" s="205"/>
      <c r="KNI155" s="205"/>
      <c r="KNJ155" s="205"/>
      <c r="KNK155" s="205"/>
      <c r="KNL155" s="205"/>
      <c r="KNM155" s="205"/>
      <c r="KNN155" s="205"/>
      <c r="KNO155" s="205"/>
      <c r="KNP155" s="205"/>
      <c r="KNQ155" s="205"/>
      <c r="KNR155" s="205"/>
      <c r="KNS155" s="205"/>
      <c r="KNT155" s="205"/>
      <c r="KNU155" s="205"/>
      <c r="KNV155" s="205"/>
      <c r="KNW155" s="205"/>
      <c r="KNX155" s="205"/>
      <c r="KNY155" s="205"/>
      <c r="KNZ155" s="205"/>
      <c r="KOA155" s="205"/>
      <c r="KOB155" s="205"/>
      <c r="KOC155" s="205"/>
      <c r="KOD155" s="205"/>
      <c r="KOE155" s="205"/>
      <c r="KOF155" s="205"/>
      <c r="KOG155" s="205"/>
      <c r="KOH155" s="205"/>
      <c r="KOI155" s="205"/>
      <c r="KOJ155" s="205"/>
      <c r="KOK155" s="205"/>
      <c r="KOL155" s="205"/>
      <c r="KOM155" s="205"/>
      <c r="KON155" s="205"/>
      <c r="KOO155" s="205"/>
      <c r="KOP155" s="205"/>
      <c r="KOQ155" s="205"/>
      <c r="KOR155" s="205"/>
      <c r="KOS155" s="205"/>
      <c r="KOT155" s="205"/>
      <c r="KOU155" s="205"/>
      <c r="KOV155" s="205"/>
      <c r="KOW155" s="205"/>
      <c r="KOX155" s="205"/>
      <c r="KOY155" s="205"/>
      <c r="KOZ155" s="205"/>
      <c r="KPA155" s="205"/>
      <c r="KPB155" s="205"/>
      <c r="KPC155" s="205"/>
      <c r="KPD155" s="205"/>
      <c r="KPE155" s="205"/>
      <c r="KPF155" s="205"/>
      <c r="KPG155" s="205"/>
      <c r="KPH155" s="205"/>
      <c r="KPI155" s="205"/>
      <c r="KPJ155" s="205"/>
      <c r="KPK155" s="205"/>
      <c r="KPL155" s="205"/>
      <c r="KPM155" s="205"/>
      <c r="KPN155" s="205"/>
      <c r="KPO155" s="205"/>
      <c r="KPP155" s="205"/>
      <c r="KPQ155" s="205"/>
      <c r="KPR155" s="205"/>
      <c r="KPS155" s="205"/>
      <c r="KPT155" s="205"/>
      <c r="KPU155" s="205"/>
      <c r="KPV155" s="205"/>
      <c r="KPW155" s="205"/>
      <c r="KPX155" s="205"/>
      <c r="KPY155" s="205"/>
      <c r="KPZ155" s="205"/>
      <c r="KQA155" s="205"/>
      <c r="KQB155" s="205"/>
      <c r="KQC155" s="205"/>
      <c r="KQD155" s="205"/>
      <c r="KQE155" s="205"/>
      <c r="KQF155" s="205"/>
      <c r="KQG155" s="205"/>
      <c r="KQH155" s="205"/>
      <c r="KQI155" s="205"/>
      <c r="KQJ155" s="205"/>
      <c r="KQK155" s="205"/>
      <c r="KQL155" s="205"/>
      <c r="KQM155" s="205"/>
      <c r="KQN155" s="205"/>
      <c r="KQO155" s="205"/>
      <c r="KQP155" s="205"/>
      <c r="KQQ155" s="205"/>
      <c r="KQR155" s="205"/>
      <c r="KQS155" s="205"/>
      <c r="KQT155" s="205"/>
      <c r="KQU155" s="205"/>
      <c r="KQV155" s="205"/>
      <c r="KQW155" s="205"/>
      <c r="KQX155" s="205"/>
      <c r="KQY155" s="205"/>
      <c r="KQZ155" s="205"/>
      <c r="KRA155" s="205"/>
      <c r="KRB155" s="205"/>
      <c r="KRC155" s="205"/>
      <c r="KRD155" s="205"/>
      <c r="KRE155" s="205"/>
      <c r="KRF155" s="205"/>
      <c r="KRG155" s="205"/>
      <c r="KRH155" s="205"/>
      <c r="KRI155" s="205"/>
      <c r="KRJ155" s="205"/>
      <c r="KRK155" s="205"/>
      <c r="KRL155" s="205"/>
      <c r="KRM155" s="205"/>
      <c r="KRN155" s="205"/>
      <c r="KRO155" s="205"/>
      <c r="KRP155" s="205"/>
      <c r="KRQ155" s="205"/>
      <c r="KRR155" s="205"/>
      <c r="KRS155" s="205"/>
      <c r="KRT155" s="205"/>
      <c r="KRU155" s="205"/>
      <c r="KRV155" s="205"/>
      <c r="KRW155" s="205"/>
      <c r="KRX155" s="205"/>
      <c r="KRY155" s="205"/>
      <c r="KRZ155" s="205"/>
      <c r="KSA155" s="205"/>
      <c r="KSB155" s="205"/>
      <c r="KSC155" s="205"/>
      <c r="KSD155" s="205"/>
      <c r="KSE155" s="205"/>
      <c r="KSF155" s="205"/>
      <c r="KSG155" s="205"/>
      <c r="KSH155" s="205"/>
      <c r="KSI155" s="205"/>
      <c r="KSP155" s="205"/>
      <c r="KSQ155" s="205"/>
      <c r="KSR155" s="205"/>
      <c r="KSS155" s="205"/>
      <c r="KST155" s="205"/>
      <c r="KSU155" s="205"/>
      <c r="KSV155" s="205"/>
      <c r="KSW155" s="205"/>
      <c r="KSX155" s="205"/>
      <c r="KSY155" s="205"/>
      <c r="KSZ155" s="205"/>
      <c r="KTA155" s="205"/>
      <c r="KTB155" s="205"/>
      <c r="KTC155" s="205"/>
      <c r="KTD155" s="205"/>
      <c r="KTE155" s="205"/>
      <c r="KTF155" s="205"/>
      <c r="KTG155" s="205"/>
      <c r="KTH155" s="205"/>
      <c r="KTI155" s="205"/>
      <c r="KTJ155" s="205"/>
      <c r="KTK155" s="205"/>
      <c r="KTL155" s="205"/>
      <c r="KTM155" s="205"/>
      <c r="KTN155" s="205"/>
      <c r="KTO155" s="205"/>
      <c r="KTP155" s="205"/>
      <c r="KTQ155" s="205"/>
      <c r="KTR155" s="205"/>
      <c r="KTS155" s="205"/>
      <c r="KTT155" s="205"/>
      <c r="KTU155" s="205"/>
      <c r="KTV155" s="205"/>
      <c r="KTW155" s="205"/>
      <c r="KTX155" s="205"/>
      <c r="KTY155" s="205"/>
      <c r="KTZ155" s="205"/>
      <c r="KUA155" s="205"/>
      <c r="KUB155" s="205"/>
      <c r="KUC155" s="205"/>
      <c r="KUD155" s="205"/>
      <c r="KUE155" s="205"/>
      <c r="KUF155" s="205"/>
      <c r="KUG155" s="205"/>
      <c r="KUH155" s="205"/>
      <c r="KUI155" s="205"/>
      <c r="KUJ155" s="205"/>
      <c r="KUK155" s="205"/>
      <c r="KUL155" s="205"/>
      <c r="KUM155" s="205"/>
      <c r="KUN155" s="205"/>
      <c r="KUO155" s="205"/>
      <c r="KUP155" s="205"/>
      <c r="KUQ155" s="205"/>
      <c r="KUR155" s="205"/>
      <c r="KUS155" s="205"/>
      <c r="KUT155" s="205"/>
      <c r="KUU155" s="205"/>
      <c r="KUV155" s="205"/>
      <c r="KUW155" s="205"/>
      <c r="KUX155" s="205"/>
      <c r="KUY155" s="205"/>
      <c r="KUZ155" s="205"/>
      <c r="KVA155" s="205"/>
      <c r="KVB155" s="205"/>
      <c r="KVC155" s="205"/>
      <c r="KVD155" s="205"/>
      <c r="KVE155" s="205"/>
      <c r="KVF155" s="205"/>
      <c r="KVG155" s="205"/>
      <c r="KVH155" s="205"/>
      <c r="KVI155" s="205"/>
      <c r="KVJ155" s="205"/>
      <c r="KVK155" s="205"/>
      <c r="KVL155" s="205"/>
      <c r="KVM155" s="205"/>
      <c r="KVN155" s="205"/>
      <c r="KVO155" s="205"/>
      <c r="KVP155" s="205"/>
      <c r="KVQ155" s="205"/>
      <c r="KVR155" s="205"/>
      <c r="KVS155" s="205"/>
      <c r="KVT155" s="205"/>
      <c r="KVU155" s="205"/>
      <c r="KVV155" s="205"/>
      <c r="KVW155" s="205"/>
      <c r="KVX155" s="205"/>
      <c r="KVY155" s="205"/>
      <c r="KVZ155" s="205"/>
      <c r="KWA155" s="205"/>
      <c r="KWB155" s="205"/>
      <c r="KWC155" s="205"/>
      <c r="KWD155" s="205"/>
      <c r="KWE155" s="205"/>
      <c r="KWF155" s="205"/>
      <c r="KWG155" s="205"/>
      <c r="KWH155" s="205"/>
      <c r="KWI155" s="205"/>
      <c r="KWJ155" s="205"/>
      <c r="KWK155" s="205"/>
      <c r="KWL155" s="205"/>
      <c r="KWM155" s="205"/>
      <c r="KWN155" s="205"/>
      <c r="KWO155" s="205"/>
      <c r="KWP155" s="205"/>
      <c r="KWQ155" s="205"/>
      <c r="KWR155" s="205"/>
      <c r="KWS155" s="205"/>
      <c r="KWT155" s="205"/>
      <c r="KWU155" s="205"/>
      <c r="KWV155" s="205"/>
      <c r="KWW155" s="205"/>
      <c r="KWX155" s="205"/>
      <c r="KWY155" s="205"/>
      <c r="KWZ155" s="205"/>
      <c r="KXA155" s="205"/>
      <c r="KXB155" s="205"/>
      <c r="KXC155" s="205"/>
      <c r="KXD155" s="205"/>
      <c r="KXE155" s="205"/>
      <c r="KXF155" s="205"/>
      <c r="KXG155" s="205"/>
      <c r="KXH155" s="205"/>
      <c r="KXI155" s="205"/>
      <c r="KXJ155" s="205"/>
      <c r="KXK155" s="205"/>
      <c r="KXL155" s="205"/>
      <c r="KXM155" s="205"/>
      <c r="KXN155" s="205"/>
      <c r="KXO155" s="205"/>
      <c r="KXP155" s="205"/>
      <c r="KXQ155" s="205"/>
      <c r="KXR155" s="205"/>
      <c r="KXS155" s="205"/>
      <c r="KXT155" s="205"/>
      <c r="KXU155" s="205"/>
      <c r="KXV155" s="205"/>
      <c r="KXW155" s="205"/>
      <c r="KXX155" s="205"/>
      <c r="KXY155" s="205"/>
      <c r="KXZ155" s="205"/>
      <c r="KYA155" s="205"/>
      <c r="KYB155" s="205"/>
      <c r="KYC155" s="205"/>
      <c r="KYD155" s="205"/>
      <c r="KYE155" s="205"/>
      <c r="KYF155" s="205"/>
      <c r="KYG155" s="205"/>
      <c r="KYH155" s="205"/>
      <c r="KYI155" s="205"/>
      <c r="KYJ155" s="205"/>
      <c r="KYK155" s="205"/>
      <c r="KYL155" s="205"/>
      <c r="KYM155" s="205"/>
      <c r="KYN155" s="205"/>
      <c r="KYO155" s="205"/>
      <c r="KYP155" s="205"/>
      <c r="KYQ155" s="205"/>
      <c r="KYR155" s="205"/>
      <c r="KYS155" s="205"/>
      <c r="KYT155" s="205"/>
      <c r="KYU155" s="205"/>
      <c r="KYV155" s="205"/>
      <c r="KYW155" s="205"/>
      <c r="KYX155" s="205"/>
      <c r="KYY155" s="205"/>
      <c r="KYZ155" s="205"/>
      <c r="KZA155" s="205"/>
      <c r="KZB155" s="205"/>
      <c r="KZC155" s="205"/>
      <c r="KZD155" s="205"/>
      <c r="KZE155" s="205"/>
      <c r="KZF155" s="205"/>
      <c r="KZG155" s="205"/>
      <c r="KZH155" s="205"/>
      <c r="KZI155" s="205"/>
      <c r="KZJ155" s="205"/>
      <c r="KZK155" s="205"/>
      <c r="KZL155" s="205"/>
      <c r="KZM155" s="205"/>
      <c r="KZN155" s="205"/>
      <c r="KZO155" s="205"/>
      <c r="KZP155" s="205"/>
      <c r="KZQ155" s="205"/>
      <c r="KZR155" s="205"/>
      <c r="KZS155" s="205"/>
      <c r="KZT155" s="205"/>
      <c r="KZU155" s="205"/>
      <c r="KZV155" s="205"/>
      <c r="KZW155" s="205"/>
      <c r="KZX155" s="205"/>
      <c r="KZY155" s="205"/>
      <c r="KZZ155" s="205"/>
      <c r="LAA155" s="205"/>
      <c r="LAB155" s="205"/>
      <c r="LAC155" s="205"/>
      <c r="LAD155" s="205"/>
      <c r="LAE155" s="205"/>
      <c r="LAF155" s="205"/>
      <c r="LAG155" s="205"/>
      <c r="LAH155" s="205"/>
      <c r="LAI155" s="205"/>
      <c r="LAJ155" s="205"/>
      <c r="LAK155" s="205"/>
      <c r="LAL155" s="205"/>
      <c r="LAM155" s="205"/>
      <c r="LAN155" s="205"/>
      <c r="LAO155" s="205"/>
      <c r="LAP155" s="205"/>
      <c r="LAQ155" s="205"/>
      <c r="LAR155" s="205"/>
      <c r="LAS155" s="205"/>
      <c r="LAT155" s="205"/>
      <c r="LAU155" s="205"/>
      <c r="LAV155" s="205"/>
      <c r="LAW155" s="205"/>
      <c r="LAX155" s="205"/>
      <c r="LAY155" s="205"/>
      <c r="LAZ155" s="205"/>
      <c r="LBA155" s="205"/>
      <c r="LBB155" s="205"/>
      <c r="LBC155" s="205"/>
      <c r="LBD155" s="205"/>
      <c r="LBE155" s="205"/>
      <c r="LBF155" s="205"/>
      <c r="LBG155" s="205"/>
      <c r="LBH155" s="205"/>
      <c r="LBI155" s="205"/>
      <c r="LBJ155" s="205"/>
      <c r="LBK155" s="205"/>
      <c r="LBL155" s="205"/>
      <c r="LBM155" s="205"/>
      <c r="LBN155" s="205"/>
      <c r="LBO155" s="205"/>
      <c r="LBP155" s="205"/>
      <c r="LBQ155" s="205"/>
      <c r="LBR155" s="205"/>
      <c r="LBS155" s="205"/>
      <c r="LBT155" s="205"/>
      <c r="LBU155" s="205"/>
      <c r="LBV155" s="205"/>
      <c r="LBW155" s="205"/>
      <c r="LBX155" s="205"/>
      <c r="LBY155" s="205"/>
      <c r="LBZ155" s="205"/>
      <c r="LCA155" s="205"/>
      <c r="LCB155" s="205"/>
      <c r="LCC155" s="205"/>
      <c r="LCD155" s="205"/>
      <c r="LCE155" s="205"/>
      <c r="LCL155" s="205"/>
      <c r="LCM155" s="205"/>
      <c r="LCN155" s="205"/>
      <c r="LCO155" s="205"/>
      <c r="LCP155" s="205"/>
      <c r="LCQ155" s="205"/>
      <c r="LCR155" s="205"/>
      <c r="LCS155" s="205"/>
      <c r="LCT155" s="205"/>
      <c r="LCU155" s="205"/>
      <c r="LCV155" s="205"/>
      <c r="LCW155" s="205"/>
      <c r="LCX155" s="205"/>
      <c r="LCY155" s="205"/>
      <c r="LCZ155" s="205"/>
      <c r="LDA155" s="205"/>
      <c r="LDB155" s="205"/>
      <c r="LDC155" s="205"/>
      <c r="LDD155" s="205"/>
      <c r="LDE155" s="205"/>
      <c r="LDF155" s="205"/>
      <c r="LDG155" s="205"/>
      <c r="LDH155" s="205"/>
      <c r="LDI155" s="205"/>
      <c r="LDJ155" s="205"/>
      <c r="LDK155" s="205"/>
      <c r="LDL155" s="205"/>
      <c r="LDM155" s="205"/>
      <c r="LDN155" s="205"/>
      <c r="LDO155" s="205"/>
      <c r="LDP155" s="205"/>
      <c r="LDQ155" s="205"/>
      <c r="LDR155" s="205"/>
      <c r="LDS155" s="205"/>
      <c r="LDT155" s="205"/>
      <c r="LDU155" s="205"/>
      <c r="LDV155" s="205"/>
      <c r="LDW155" s="205"/>
      <c r="LDX155" s="205"/>
      <c r="LDY155" s="205"/>
      <c r="LDZ155" s="205"/>
      <c r="LEA155" s="205"/>
      <c r="LEB155" s="205"/>
      <c r="LEC155" s="205"/>
      <c r="LED155" s="205"/>
      <c r="LEE155" s="205"/>
      <c r="LEF155" s="205"/>
      <c r="LEG155" s="205"/>
      <c r="LEH155" s="205"/>
      <c r="LEI155" s="205"/>
      <c r="LEJ155" s="205"/>
      <c r="LEK155" s="205"/>
      <c r="LEL155" s="205"/>
      <c r="LEM155" s="205"/>
      <c r="LEN155" s="205"/>
      <c r="LEO155" s="205"/>
      <c r="LEP155" s="205"/>
      <c r="LEQ155" s="205"/>
      <c r="LER155" s="205"/>
      <c r="LES155" s="205"/>
      <c r="LET155" s="205"/>
      <c r="LEU155" s="205"/>
      <c r="LEV155" s="205"/>
      <c r="LEW155" s="205"/>
      <c r="LEX155" s="205"/>
      <c r="LEY155" s="205"/>
      <c r="LEZ155" s="205"/>
      <c r="LFA155" s="205"/>
      <c r="LFB155" s="205"/>
      <c r="LFC155" s="205"/>
      <c r="LFD155" s="205"/>
      <c r="LFE155" s="205"/>
      <c r="LFF155" s="205"/>
      <c r="LFG155" s="205"/>
      <c r="LFH155" s="205"/>
      <c r="LFI155" s="205"/>
      <c r="LFJ155" s="205"/>
      <c r="LFK155" s="205"/>
      <c r="LFL155" s="205"/>
      <c r="LFM155" s="205"/>
      <c r="LFN155" s="205"/>
      <c r="LFO155" s="205"/>
      <c r="LFP155" s="205"/>
      <c r="LFQ155" s="205"/>
      <c r="LFR155" s="205"/>
      <c r="LFS155" s="205"/>
      <c r="LFT155" s="205"/>
      <c r="LFU155" s="205"/>
      <c r="LFV155" s="205"/>
      <c r="LFW155" s="205"/>
      <c r="LFX155" s="205"/>
      <c r="LFY155" s="205"/>
      <c r="LFZ155" s="205"/>
      <c r="LGA155" s="205"/>
      <c r="LGB155" s="205"/>
      <c r="LGC155" s="205"/>
      <c r="LGD155" s="205"/>
      <c r="LGE155" s="205"/>
      <c r="LGF155" s="205"/>
      <c r="LGG155" s="205"/>
      <c r="LGH155" s="205"/>
      <c r="LGI155" s="205"/>
      <c r="LGJ155" s="205"/>
      <c r="LGK155" s="205"/>
      <c r="LGL155" s="205"/>
      <c r="LGM155" s="205"/>
      <c r="LGN155" s="205"/>
      <c r="LGO155" s="205"/>
      <c r="LGP155" s="205"/>
      <c r="LGQ155" s="205"/>
      <c r="LGR155" s="205"/>
      <c r="LGS155" s="205"/>
      <c r="LGT155" s="205"/>
      <c r="LGU155" s="205"/>
      <c r="LGV155" s="205"/>
      <c r="LGW155" s="205"/>
      <c r="LGX155" s="205"/>
      <c r="LGY155" s="205"/>
      <c r="LGZ155" s="205"/>
      <c r="LHA155" s="205"/>
      <c r="LHB155" s="205"/>
      <c r="LHC155" s="205"/>
      <c r="LHD155" s="205"/>
      <c r="LHE155" s="205"/>
      <c r="LHF155" s="205"/>
      <c r="LHG155" s="205"/>
      <c r="LHH155" s="205"/>
      <c r="LHI155" s="205"/>
      <c r="LHJ155" s="205"/>
      <c r="LHK155" s="205"/>
      <c r="LHL155" s="205"/>
      <c r="LHM155" s="205"/>
      <c r="LHN155" s="205"/>
      <c r="LHO155" s="205"/>
      <c r="LHP155" s="205"/>
      <c r="LHQ155" s="205"/>
      <c r="LHR155" s="205"/>
      <c r="LHS155" s="205"/>
      <c r="LHT155" s="205"/>
      <c r="LHU155" s="205"/>
      <c r="LHV155" s="205"/>
      <c r="LHW155" s="205"/>
      <c r="LHX155" s="205"/>
      <c r="LHY155" s="205"/>
      <c r="LHZ155" s="205"/>
      <c r="LIA155" s="205"/>
      <c r="LIB155" s="205"/>
      <c r="LIC155" s="205"/>
      <c r="LID155" s="205"/>
      <c r="LIE155" s="205"/>
      <c r="LIF155" s="205"/>
      <c r="LIG155" s="205"/>
      <c r="LIH155" s="205"/>
      <c r="LII155" s="205"/>
      <c r="LIJ155" s="205"/>
      <c r="LIK155" s="205"/>
      <c r="LIL155" s="205"/>
      <c r="LIM155" s="205"/>
      <c r="LIN155" s="205"/>
      <c r="LIO155" s="205"/>
      <c r="LIP155" s="205"/>
      <c r="LIQ155" s="205"/>
      <c r="LIR155" s="205"/>
      <c r="LIS155" s="205"/>
      <c r="LIT155" s="205"/>
      <c r="LIU155" s="205"/>
      <c r="LIV155" s="205"/>
      <c r="LIW155" s="205"/>
      <c r="LIX155" s="205"/>
      <c r="LIY155" s="205"/>
      <c r="LIZ155" s="205"/>
      <c r="LJA155" s="205"/>
      <c r="LJB155" s="205"/>
      <c r="LJC155" s="205"/>
      <c r="LJD155" s="205"/>
      <c r="LJE155" s="205"/>
      <c r="LJF155" s="205"/>
      <c r="LJG155" s="205"/>
      <c r="LJH155" s="205"/>
      <c r="LJI155" s="205"/>
      <c r="LJJ155" s="205"/>
      <c r="LJK155" s="205"/>
      <c r="LJL155" s="205"/>
      <c r="LJM155" s="205"/>
      <c r="LJN155" s="205"/>
      <c r="LJO155" s="205"/>
      <c r="LJP155" s="205"/>
      <c r="LJQ155" s="205"/>
      <c r="LJR155" s="205"/>
      <c r="LJS155" s="205"/>
      <c r="LJT155" s="205"/>
      <c r="LJU155" s="205"/>
      <c r="LJV155" s="205"/>
      <c r="LJW155" s="205"/>
      <c r="LJX155" s="205"/>
      <c r="LJY155" s="205"/>
      <c r="LJZ155" s="205"/>
      <c r="LKA155" s="205"/>
      <c r="LKB155" s="205"/>
      <c r="LKC155" s="205"/>
      <c r="LKD155" s="205"/>
      <c r="LKE155" s="205"/>
      <c r="LKF155" s="205"/>
      <c r="LKG155" s="205"/>
      <c r="LKH155" s="205"/>
      <c r="LKI155" s="205"/>
      <c r="LKJ155" s="205"/>
      <c r="LKK155" s="205"/>
      <c r="LKL155" s="205"/>
      <c r="LKM155" s="205"/>
      <c r="LKN155" s="205"/>
      <c r="LKO155" s="205"/>
      <c r="LKP155" s="205"/>
      <c r="LKQ155" s="205"/>
      <c r="LKR155" s="205"/>
      <c r="LKS155" s="205"/>
      <c r="LKT155" s="205"/>
      <c r="LKU155" s="205"/>
      <c r="LKV155" s="205"/>
      <c r="LKW155" s="205"/>
      <c r="LKX155" s="205"/>
      <c r="LKY155" s="205"/>
      <c r="LKZ155" s="205"/>
      <c r="LLA155" s="205"/>
      <c r="LLB155" s="205"/>
      <c r="LLC155" s="205"/>
      <c r="LLD155" s="205"/>
      <c r="LLE155" s="205"/>
      <c r="LLF155" s="205"/>
      <c r="LLG155" s="205"/>
      <c r="LLH155" s="205"/>
      <c r="LLI155" s="205"/>
      <c r="LLJ155" s="205"/>
      <c r="LLK155" s="205"/>
      <c r="LLL155" s="205"/>
      <c r="LLM155" s="205"/>
      <c r="LLN155" s="205"/>
      <c r="LLO155" s="205"/>
      <c r="LLP155" s="205"/>
      <c r="LLQ155" s="205"/>
      <c r="LLR155" s="205"/>
      <c r="LLS155" s="205"/>
      <c r="LLT155" s="205"/>
      <c r="LLU155" s="205"/>
      <c r="LLV155" s="205"/>
      <c r="LLW155" s="205"/>
      <c r="LLX155" s="205"/>
      <c r="LLY155" s="205"/>
      <c r="LLZ155" s="205"/>
      <c r="LMA155" s="205"/>
      <c r="LMH155" s="205"/>
      <c r="LMI155" s="205"/>
      <c r="LMJ155" s="205"/>
      <c r="LMK155" s="205"/>
      <c r="LML155" s="205"/>
      <c r="LMM155" s="205"/>
      <c r="LMN155" s="205"/>
      <c r="LMO155" s="205"/>
      <c r="LMP155" s="205"/>
      <c r="LMQ155" s="205"/>
      <c r="LMR155" s="205"/>
      <c r="LMS155" s="205"/>
      <c r="LMT155" s="205"/>
      <c r="LMU155" s="205"/>
      <c r="LMV155" s="205"/>
      <c r="LMW155" s="205"/>
      <c r="LMX155" s="205"/>
      <c r="LMY155" s="205"/>
      <c r="LMZ155" s="205"/>
      <c r="LNA155" s="205"/>
      <c r="LNB155" s="205"/>
      <c r="LNC155" s="205"/>
      <c r="LND155" s="205"/>
      <c r="LNE155" s="205"/>
      <c r="LNF155" s="205"/>
      <c r="LNG155" s="205"/>
      <c r="LNH155" s="205"/>
      <c r="LNI155" s="205"/>
      <c r="LNJ155" s="205"/>
      <c r="LNK155" s="205"/>
      <c r="LNL155" s="205"/>
      <c r="LNM155" s="205"/>
      <c r="LNN155" s="205"/>
      <c r="LNO155" s="205"/>
      <c r="LNP155" s="205"/>
      <c r="LNQ155" s="205"/>
      <c r="LNR155" s="205"/>
      <c r="LNS155" s="205"/>
      <c r="LNT155" s="205"/>
      <c r="LNU155" s="205"/>
      <c r="LNV155" s="205"/>
      <c r="LNW155" s="205"/>
      <c r="LNX155" s="205"/>
      <c r="LNY155" s="205"/>
      <c r="LNZ155" s="205"/>
      <c r="LOA155" s="205"/>
      <c r="LOB155" s="205"/>
      <c r="LOC155" s="205"/>
      <c r="LOD155" s="205"/>
      <c r="LOE155" s="205"/>
      <c r="LOF155" s="205"/>
      <c r="LOG155" s="205"/>
      <c r="LOH155" s="205"/>
      <c r="LOI155" s="205"/>
      <c r="LOJ155" s="205"/>
      <c r="LOK155" s="205"/>
      <c r="LOL155" s="205"/>
      <c r="LOM155" s="205"/>
      <c r="LON155" s="205"/>
      <c r="LOO155" s="205"/>
      <c r="LOP155" s="205"/>
      <c r="LOQ155" s="205"/>
      <c r="LOR155" s="205"/>
      <c r="LOS155" s="205"/>
      <c r="LOT155" s="205"/>
      <c r="LOU155" s="205"/>
      <c r="LOV155" s="205"/>
      <c r="LOW155" s="205"/>
      <c r="LOX155" s="205"/>
      <c r="LOY155" s="205"/>
      <c r="LOZ155" s="205"/>
      <c r="LPA155" s="205"/>
      <c r="LPB155" s="205"/>
      <c r="LPC155" s="205"/>
      <c r="LPD155" s="205"/>
      <c r="LPE155" s="205"/>
      <c r="LPF155" s="205"/>
      <c r="LPG155" s="205"/>
      <c r="LPH155" s="205"/>
      <c r="LPI155" s="205"/>
      <c r="LPJ155" s="205"/>
      <c r="LPK155" s="205"/>
      <c r="LPL155" s="205"/>
      <c r="LPM155" s="205"/>
      <c r="LPN155" s="205"/>
      <c r="LPO155" s="205"/>
      <c r="LPP155" s="205"/>
      <c r="LPQ155" s="205"/>
      <c r="LPR155" s="205"/>
      <c r="LPS155" s="205"/>
      <c r="LPT155" s="205"/>
      <c r="LPU155" s="205"/>
      <c r="LPV155" s="205"/>
      <c r="LPW155" s="205"/>
      <c r="LPX155" s="205"/>
      <c r="LPY155" s="205"/>
      <c r="LPZ155" s="205"/>
      <c r="LQA155" s="205"/>
      <c r="LQB155" s="205"/>
      <c r="LQC155" s="205"/>
      <c r="LQD155" s="205"/>
      <c r="LQE155" s="205"/>
      <c r="LQF155" s="205"/>
      <c r="LQG155" s="205"/>
      <c r="LQH155" s="205"/>
      <c r="LQI155" s="205"/>
      <c r="LQJ155" s="205"/>
      <c r="LQK155" s="205"/>
      <c r="LQL155" s="205"/>
      <c r="LQM155" s="205"/>
      <c r="LQN155" s="205"/>
      <c r="LQO155" s="205"/>
      <c r="LQP155" s="205"/>
      <c r="LQQ155" s="205"/>
      <c r="LQR155" s="205"/>
      <c r="LQS155" s="205"/>
      <c r="LQT155" s="205"/>
      <c r="LQU155" s="205"/>
      <c r="LQV155" s="205"/>
      <c r="LQW155" s="205"/>
      <c r="LQX155" s="205"/>
      <c r="LQY155" s="205"/>
      <c r="LQZ155" s="205"/>
      <c r="LRA155" s="205"/>
      <c r="LRB155" s="205"/>
      <c r="LRC155" s="205"/>
      <c r="LRD155" s="205"/>
      <c r="LRE155" s="205"/>
      <c r="LRF155" s="205"/>
      <c r="LRG155" s="205"/>
      <c r="LRH155" s="205"/>
      <c r="LRI155" s="205"/>
      <c r="LRJ155" s="205"/>
      <c r="LRK155" s="205"/>
      <c r="LRL155" s="205"/>
      <c r="LRM155" s="205"/>
      <c r="LRN155" s="205"/>
      <c r="LRO155" s="205"/>
      <c r="LRP155" s="205"/>
      <c r="LRQ155" s="205"/>
      <c r="LRR155" s="205"/>
      <c r="LRS155" s="205"/>
      <c r="LRT155" s="205"/>
      <c r="LRU155" s="205"/>
      <c r="LRV155" s="205"/>
      <c r="LRW155" s="205"/>
      <c r="LRX155" s="205"/>
      <c r="LRY155" s="205"/>
      <c r="LRZ155" s="205"/>
      <c r="LSA155" s="205"/>
      <c r="LSB155" s="205"/>
      <c r="LSC155" s="205"/>
      <c r="LSD155" s="205"/>
      <c r="LSE155" s="205"/>
      <c r="LSF155" s="205"/>
      <c r="LSG155" s="205"/>
      <c r="LSH155" s="205"/>
      <c r="LSI155" s="205"/>
      <c r="LSJ155" s="205"/>
      <c r="LSK155" s="205"/>
      <c r="LSL155" s="205"/>
      <c r="LSM155" s="205"/>
      <c r="LSN155" s="205"/>
      <c r="LSO155" s="205"/>
      <c r="LSP155" s="205"/>
      <c r="LSQ155" s="205"/>
      <c r="LSR155" s="205"/>
      <c r="LSS155" s="205"/>
      <c r="LST155" s="205"/>
      <c r="LSU155" s="205"/>
      <c r="LSV155" s="205"/>
      <c r="LSW155" s="205"/>
      <c r="LSX155" s="205"/>
      <c r="LSY155" s="205"/>
      <c r="LSZ155" s="205"/>
      <c r="LTA155" s="205"/>
      <c r="LTB155" s="205"/>
      <c r="LTC155" s="205"/>
      <c r="LTD155" s="205"/>
      <c r="LTE155" s="205"/>
      <c r="LTF155" s="205"/>
      <c r="LTG155" s="205"/>
      <c r="LTH155" s="205"/>
      <c r="LTI155" s="205"/>
      <c r="LTJ155" s="205"/>
      <c r="LTK155" s="205"/>
      <c r="LTL155" s="205"/>
      <c r="LTM155" s="205"/>
      <c r="LTN155" s="205"/>
      <c r="LTO155" s="205"/>
      <c r="LTP155" s="205"/>
      <c r="LTQ155" s="205"/>
      <c r="LTR155" s="205"/>
      <c r="LTS155" s="205"/>
      <c r="LTT155" s="205"/>
      <c r="LTU155" s="205"/>
      <c r="LTV155" s="205"/>
      <c r="LTW155" s="205"/>
      <c r="LTX155" s="205"/>
      <c r="LTY155" s="205"/>
      <c r="LTZ155" s="205"/>
      <c r="LUA155" s="205"/>
      <c r="LUB155" s="205"/>
      <c r="LUC155" s="205"/>
      <c r="LUD155" s="205"/>
      <c r="LUE155" s="205"/>
      <c r="LUF155" s="205"/>
      <c r="LUG155" s="205"/>
      <c r="LUH155" s="205"/>
      <c r="LUI155" s="205"/>
      <c r="LUJ155" s="205"/>
      <c r="LUK155" s="205"/>
      <c r="LUL155" s="205"/>
      <c r="LUM155" s="205"/>
      <c r="LUN155" s="205"/>
      <c r="LUO155" s="205"/>
      <c r="LUP155" s="205"/>
      <c r="LUQ155" s="205"/>
      <c r="LUR155" s="205"/>
      <c r="LUS155" s="205"/>
      <c r="LUT155" s="205"/>
      <c r="LUU155" s="205"/>
      <c r="LUV155" s="205"/>
      <c r="LUW155" s="205"/>
      <c r="LUX155" s="205"/>
      <c r="LUY155" s="205"/>
      <c r="LUZ155" s="205"/>
      <c r="LVA155" s="205"/>
      <c r="LVB155" s="205"/>
      <c r="LVC155" s="205"/>
      <c r="LVD155" s="205"/>
      <c r="LVE155" s="205"/>
      <c r="LVF155" s="205"/>
      <c r="LVG155" s="205"/>
      <c r="LVH155" s="205"/>
      <c r="LVI155" s="205"/>
      <c r="LVJ155" s="205"/>
      <c r="LVK155" s="205"/>
      <c r="LVL155" s="205"/>
      <c r="LVM155" s="205"/>
      <c r="LVN155" s="205"/>
      <c r="LVO155" s="205"/>
      <c r="LVP155" s="205"/>
      <c r="LVQ155" s="205"/>
      <c r="LVR155" s="205"/>
      <c r="LVS155" s="205"/>
      <c r="LVT155" s="205"/>
      <c r="LVU155" s="205"/>
      <c r="LVV155" s="205"/>
      <c r="LVW155" s="205"/>
      <c r="LWD155" s="205"/>
      <c r="LWE155" s="205"/>
      <c r="LWF155" s="205"/>
      <c r="LWG155" s="205"/>
      <c r="LWH155" s="205"/>
      <c r="LWI155" s="205"/>
      <c r="LWJ155" s="205"/>
      <c r="LWK155" s="205"/>
      <c r="LWL155" s="205"/>
      <c r="LWM155" s="205"/>
      <c r="LWN155" s="205"/>
      <c r="LWO155" s="205"/>
      <c r="LWP155" s="205"/>
      <c r="LWQ155" s="205"/>
      <c r="LWR155" s="205"/>
      <c r="LWS155" s="205"/>
      <c r="LWT155" s="205"/>
      <c r="LWU155" s="205"/>
      <c r="LWV155" s="205"/>
      <c r="LWW155" s="205"/>
      <c r="LWX155" s="205"/>
      <c r="LWY155" s="205"/>
      <c r="LWZ155" s="205"/>
      <c r="LXA155" s="205"/>
      <c r="LXB155" s="205"/>
      <c r="LXC155" s="205"/>
      <c r="LXD155" s="205"/>
      <c r="LXE155" s="205"/>
      <c r="LXF155" s="205"/>
      <c r="LXG155" s="205"/>
      <c r="LXH155" s="205"/>
      <c r="LXI155" s="205"/>
      <c r="LXJ155" s="205"/>
      <c r="LXK155" s="205"/>
      <c r="LXL155" s="205"/>
      <c r="LXM155" s="205"/>
      <c r="LXN155" s="205"/>
      <c r="LXO155" s="205"/>
      <c r="LXP155" s="205"/>
      <c r="LXQ155" s="205"/>
      <c r="LXR155" s="205"/>
      <c r="LXS155" s="205"/>
      <c r="LXT155" s="205"/>
      <c r="LXU155" s="205"/>
      <c r="LXV155" s="205"/>
      <c r="LXW155" s="205"/>
      <c r="LXX155" s="205"/>
      <c r="LXY155" s="205"/>
      <c r="LXZ155" s="205"/>
      <c r="LYA155" s="205"/>
      <c r="LYB155" s="205"/>
      <c r="LYC155" s="205"/>
      <c r="LYD155" s="205"/>
      <c r="LYE155" s="205"/>
      <c r="LYF155" s="205"/>
      <c r="LYG155" s="205"/>
      <c r="LYH155" s="205"/>
      <c r="LYI155" s="205"/>
      <c r="LYJ155" s="205"/>
      <c r="LYK155" s="205"/>
      <c r="LYL155" s="205"/>
      <c r="LYM155" s="205"/>
      <c r="LYN155" s="205"/>
      <c r="LYO155" s="205"/>
      <c r="LYP155" s="205"/>
      <c r="LYQ155" s="205"/>
      <c r="LYR155" s="205"/>
      <c r="LYS155" s="205"/>
      <c r="LYT155" s="205"/>
      <c r="LYU155" s="205"/>
      <c r="LYV155" s="205"/>
      <c r="LYW155" s="205"/>
      <c r="LYX155" s="205"/>
      <c r="LYY155" s="205"/>
      <c r="LYZ155" s="205"/>
      <c r="LZA155" s="205"/>
      <c r="LZB155" s="205"/>
      <c r="LZC155" s="205"/>
      <c r="LZD155" s="205"/>
      <c r="LZE155" s="205"/>
      <c r="LZF155" s="205"/>
      <c r="LZG155" s="205"/>
      <c r="LZH155" s="205"/>
      <c r="LZI155" s="205"/>
      <c r="LZJ155" s="205"/>
      <c r="LZK155" s="205"/>
      <c r="LZL155" s="205"/>
      <c r="LZM155" s="205"/>
      <c r="LZN155" s="205"/>
      <c r="LZO155" s="205"/>
      <c r="LZP155" s="205"/>
      <c r="LZQ155" s="205"/>
      <c r="LZR155" s="205"/>
      <c r="LZS155" s="205"/>
      <c r="LZT155" s="205"/>
      <c r="LZU155" s="205"/>
      <c r="LZV155" s="205"/>
      <c r="LZW155" s="205"/>
      <c r="LZX155" s="205"/>
      <c r="LZY155" s="205"/>
      <c r="LZZ155" s="205"/>
      <c r="MAA155" s="205"/>
      <c r="MAB155" s="205"/>
      <c r="MAC155" s="205"/>
      <c r="MAD155" s="205"/>
      <c r="MAE155" s="205"/>
      <c r="MAF155" s="205"/>
      <c r="MAG155" s="205"/>
      <c r="MAH155" s="205"/>
      <c r="MAI155" s="205"/>
      <c r="MAJ155" s="205"/>
      <c r="MAK155" s="205"/>
      <c r="MAL155" s="205"/>
      <c r="MAM155" s="205"/>
      <c r="MAN155" s="205"/>
      <c r="MAO155" s="205"/>
      <c r="MAP155" s="205"/>
      <c r="MAQ155" s="205"/>
      <c r="MAR155" s="205"/>
      <c r="MAS155" s="205"/>
      <c r="MAT155" s="205"/>
      <c r="MAU155" s="205"/>
      <c r="MAV155" s="205"/>
      <c r="MAW155" s="205"/>
      <c r="MAX155" s="205"/>
      <c r="MAY155" s="205"/>
      <c r="MAZ155" s="205"/>
      <c r="MBA155" s="205"/>
      <c r="MBB155" s="205"/>
      <c r="MBC155" s="205"/>
      <c r="MBD155" s="205"/>
      <c r="MBE155" s="205"/>
      <c r="MBF155" s="205"/>
      <c r="MBG155" s="205"/>
      <c r="MBH155" s="205"/>
      <c r="MBI155" s="205"/>
      <c r="MBJ155" s="205"/>
      <c r="MBK155" s="205"/>
      <c r="MBL155" s="205"/>
      <c r="MBM155" s="205"/>
      <c r="MBN155" s="205"/>
      <c r="MBO155" s="205"/>
      <c r="MBP155" s="205"/>
      <c r="MBQ155" s="205"/>
      <c r="MBR155" s="205"/>
      <c r="MBS155" s="205"/>
      <c r="MBT155" s="205"/>
      <c r="MBU155" s="205"/>
      <c r="MBV155" s="205"/>
      <c r="MBW155" s="205"/>
      <c r="MBX155" s="205"/>
      <c r="MBY155" s="205"/>
      <c r="MBZ155" s="205"/>
      <c r="MCA155" s="205"/>
      <c r="MCB155" s="205"/>
      <c r="MCC155" s="205"/>
      <c r="MCD155" s="205"/>
      <c r="MCE155" s="205"/>
      <c r="MCF155" s="205"/>
      <c r="MCG155" s="205"/>
      <c r="MCH155" s="205"/>
      <c r="MCI155" s="205"/>
      <c r="MCJ155" s="205"/>
      <c r="MCK155" s="205"/>
      <c r="MCL155" s="205"/>
      <c r="MCM155" s="205"/>
      <c r="MCN155" s="205"/>
      <c r="MCO155" s="205"/>
      <c r="MCP155" s="205"/>
      <c r="MCQ155" s="205"/>
      <c r="MCR155" s="205"/>
      <c r="MCS155" s="205"/>
      <c r="MCT155" s="205"/>
      <c r="MCU155" s="205"/>
      <c r="MCV155" s="205"/>
      <c r="MCW155" s="205"/>
      <c r="MCX155" s="205"/>
      <c r="MCY155" s="205"/>
      <c r="MCZ155" s="205"/>
      <c r="MDA155" s="205"/>
      <c r="MDB155" s="205"/>
      <c r="MDC155" s="205"/>
      <c r="MDD155" s="205"/>
      <c r="MDE155" s="205"/>
      <c r="MDF155" s="205"/>
      <c r="MDG155" s="205"/>
      <c r="MDH155" s="205"/>
      <c r="MDI155" s="205"/>
      <c r="MDJ155" s="205"/>
      <c r="MDK155" s="205"/>
      <c r="MDL155" s="205"/>
      <c r="MDM155" s="205"/>
      <c r="MDN155" s="205"/>
      <c r="MDO155" s="205"/>
      <c r="MDP155" s="205"/>
      <c r="MDQ155" s="205"/>
      <c r="MDR155" s="205"/>
      <c r="MDS155" s="205"/>
      <c r="MDT155" s="205"/>
      <c r="MDU155" s="205"/>
      <c r="MDV155" s="205"/>
      <c r="MDW155" s="205"/>
      <c r="MDX155" s="205"/>
      <c r="MDY155" s="205"/>
      <c r="MDZ155" s="205"/>
      <c r="MEA155" s="205"/>
      <c r="MEB155" s="205"/>
      <c r="MEC155" s="205"/>
      <c r="MED155" s="205"/>
      <c r="MEE155" s="205"/>
      <c r="MEF155" s="205"/>
      <c r="MEG155" s="205"/>
      <c r="MEH155" s="205"/>
      <c r="MEI155" s="205"/>
      <c r="MEJ155" s="205"/>
      <c r="MEK155" s="205"/>
      <c r="MEL155" s="205"/>
      <c r="MEM155" s="205"/>
      <c r="MEN155" s="205"/>
      <c r="MEO155" s="205"/>
      <c r="MEP155" s="205"/>
      <c r="MEQ155" s="205"/>
      <c r="MER155" s="205"/>
      <c r="MES155" s="205"/>
      <c r="MET155" s="205"/>
      <c r="MEU155" s="205"/>
      <c r="MEV155" s="205"/>
      <c r="MEW155" s="205"/>
      <c r="MEX155" s="205"/>
      <c r="MEY155" s="205"/>
      <c r="MEZ155" s="205"/>
      <c r="MFA155" s="205"/>
      <c r="MFB155" s="205"/>
      <c r="MFC155" s="205"/>
      <c r="MFD155" s="205"/>
      <c r="MFE155" s="205"/>
      <c r="MFF155" s="205"/>
      <c r="MFG155" s="205"/>
      <c r="MFH155" s="205"/>
      <c r="MFI155" s="205"/>
      <c r="MFJ155" s="205"/>
      <c r="MFK155" s="205"/>
      <c r="MFL155" s="205"/>
      <c r="MFM155" s="205"/>
      <c r="MFN155" s="205"/>
      <c r="MFO155" s="205"/>
      <c r="MFP155" s="205"/>
      <c r="MFQ155" s="205"/>
      <c r="MFR155" s="205"/>
      <c r="MFS155" s="205"/>
      <c r="MFZ155" s="205"/>
      <c r="MGA155" s="205"/>
      <c r="MGB155" s="205"/>
      <c r="MGC155" s="205"/>
      <c r="MGD155" s="205"/>
      <c r="MGE155" s="205"/>
      <c r="MGF155" s="205"/>
      <c r="MGG155" s="205"/>
      <c r="MGH155" s="205"/>
      <c r="MGI155" s="205"/>
      <c r="MGJ155" s="205"/>
      <c r="MGK155" s="205"/>
      <c r="MGL155" s="205"/>
      <c r="MGM155" s="205"/>
      <c r="MGN155" s="205"/>
      <c r="MGO155" s="205"/>
      <c r="MGP155" s="205"/>
      <c r="MGQ155" s="205"/>
      <c r="MGR155" s="205"/>
      <c r="MGS155" s="205"/>
      <c r="MGT155" s="205"/>
      <c r="MGU155" s="205"/>
      <c r="MGV155" s="205"/>
      <c r="MGW155" s="205"/>
      <c r="MGX155" s="205"/>
      <c r="MGY155" s="205"/>
      <c r="MGZ155" s="205"/>
      <c r="MHA155" s="205"/>
      <c r="MHB155" s="205"/>
      <c r="MHC155" s="205"/>
      <c r="MHD155" s="205"/>
      <c r="MHE155" s="205"/>
      <c r="MHF155" s="205"/>
      <c r="MHG155" s="205"/>
      <c r="MHH155" s="205"/>
      <c r="MHI155" s="205"/>
      <c r="MHJ155" s="205"/>
      <c r="MHK155" s="205"/>
      <c r="MHL155" s="205"/>
      <c r="MHM155" s="205"/>
      <c r="MHN155" s="205"/>
      <c r="MHO155" s="205"/>
      <c r="MHP155" s="205"/>
      <c r="MHQ155" s="205"/>
      <c r="MHR155" s="205"/>
      <c r="MHS155" s="205"/>
      <c r="MHT155" s="205"/>
      <c r="MHU155" s="205"/>
      <c r="MHV155" s="205"/>
      <c r="MHW155" s="205"/>
      <c r="MHX155" s="205"/>
      <c r="MHY155" s="205"/>
      <c r="MHZ155" s="205"/>
      <c r="MIA155" s="205"/>
      <c r="MIB155" s="205"/>
      <c r="MIC155" s="205"/>
      <c r="MID155" s="205"/>
      <c r="MIE155" s="205"/>
      <c r="MIF155" s="205"/>
      <c r="MIG155" s="205"/>
      <c r="MIH155" s="205"/>
      <c r="MII155" s="205"/>
      <c r="MIJ155" s="205"/>
      <c r="MIK155" s="205"/>
      <c r="MIL155" s="205"/>
      <c r="MIM155" s="205"/>
      <c r="MIN155" s="205"/>
      <c r="MIO155" s="205"/>
      <c r="MIP155" s="205"/>
      <c r="MIQ155" s="205"/>
      <c r="MIR155" s="205"/>
      <c r="MIS155" s="205"/>
      <c r="MIT155" s="205"/>
      <c r="MIU155" s="205"/>
      <c r="MIV155" s="205"/>
      <c r="MIW155" s="205"/>
      <c r="MIX155" s="205"/>
      <c r="MIY155" s="205"/>
      <c r="MIZ155" s="205"/>
      <c r="MJA155" s="205"/>
      <c r="MJB155" s="205"/>
      <c r="MJC155" s="205"/>
      <c r="MJD155" s="205"/>
      <c r="MJE155" s="205"/>
      <c r="MJF155" s="205"/>
      <c r="MJG155" s="205"/>
      <c r="MJH155" s="205"/>
      <c r="MJI155" s="205"/>
      <c r="MJJ155" s="205"/>
      <c r="MJK155" s="205"/>
      <c r="MJL155" s="205"/>
      <c r="MJM155" s="205"/>
      <c r="MJN155" s="205"/>
      <c r="MJO155" s="205"/>
      <c r="MJP155" s="205"/>
      <c r="MJQ155" s="205"/>
      <c r="MJR155" s="205"/>
      <c r="MJS155" s="205"/>
      <c r="MJT155" s="205"/>
      <c r="MJU155" s="205"/>
      <c r="MJV155" s="205"/>
      <c r="MJW155" s="205"/>
      <c r="MJX155" s="205"/>
      <c r="MJY155" s="205"/>
      <c r="MJZ155" s="205"/>
      <c r="MKA155" s="205"/>
      <c r="MKB155" s="205"/>
      <c r="MKC155" s="205"/>
      <c r="MKD155" s="205"/>
      <c r="MKE155" s="205"/>
      <c r="MKF155" s="205"/>
      <c r="MKG155" s="205"/>
      <c r="MKH155" s="205"/>
      <c r="MKI155" s="205"/>
      <c r="MKJ155" s="205"/>
      <c r="MKK155" s="205"/>
      <c r="MKL155" s="205"/>
      <c r="MKM155" s="205"/>
      <c r="MKN155" s="205"/>
      <c r="MKO155" s="205"/>
      <c r="MKP155" s="205"/>
      <c r="MKQ155" s="205"/>
      <c r="MKR155" s="205"/>
      <c r="MKS155" s="205"/>
      <c r="MKT155" s="205"/>
      <c r="MKU155" s="205"/>
      <c r="MKV155" s="205"/>
      <c r="MKW155" s="205"/>
      <c r="MKX155" s="205"/>
      <c r="MKY155" s="205"/>
      <c r="MKZ155" s="205"/>
      <c r="MLA155" s="205"/>
      <c r="MLB155" s="205"/>
      <c r="MLC155" s="205"/>
      <c r="MLD155" s="205"/>
      <c r="MLE155" s="205"/>
      <c r="MLF155" s="205"/>
      <c r="MLG155" s="205"/>
      <c r="MLH155" s="205"/>
      <c r="MLI155" s="205"/>
      <c r="MLJ155" s="205"/>
      <c r="MLK155" s="205"/>
      <c r="MLL155" s="205"/>
      <c r="MLM155" s="205"/>
      <c r="MLN155" s="205"/>
      <c r="MLO155" s="205"/>
      <c r="MLP155" s="205"/>
      <c r="MLQ155" s="205"/>
      <c r="MLR155" s="205"/>
      <c r="MLS155" s="205"/>
      <c r="MLT155" s="205"/>
      <c r="MLU155" s="205"/>
      <c r="MLV155" s="205"/>
      <c r="MLW155" s="205"/>
      <c r="MLX155" s="205"/>
      <c r="MLY155" s="205"/>
      <c r="MLZ155" s="205"/>
      <c r="MMA155" s="205"/>
      <c r="MMB155" s="205"/>
      <c r="MMC155" s="205"/>
      <c r="MMD155" s="205"/>
      <c r="MME155" s="205"/>
      <c r="MMF155" s="205"/>
      <c r="MMG155" s="205"/>
      <c r="MMH155" s="205"/>
      <c r="MMI155" s="205"/>
      <c r="MMJ155" s="205"/>
      <c r="MMK155" s="205"/>
      <c r="MML155" s="205"/>
      <c r="MMM155" s="205"/>
      <c r="MMN155" s="205"/>
      <c r="MMO155" s="205"/>
      <c r="MMP155" s="205"/>
      <c r="MMQ155" s="205"/>
      <c r="MMR155" s="205"/>
      <c r="MMS155" s="205"/>
      <c r="MMT155" s="205"/>
      <c r="MMU155" s="205"/>
      <c r="MMV155" s="205"/>
      <c r="MMW155" s="205"/>
      <c r="MMX155" s="205"/>
      <c r="MMY155" s="205"/>
      <c r="MMZ155" s="205"/>
      <c r="MNA155" s="205"/>
      <c r="MNB155" s="205"/>
      <c r="MNC155" s="205"/>
      <c r="MND155" s="205"/>
      <c r="MNE155" s="205"/>
      <c r="MNF155" s="205"/>
      <c r="MNG155" s="205"/>
      <c r="MNH155" s="205"/>
      <c r="MNI155" s="205"/>
      <c r="MNJ155" s="205"/>
      <c r="MNK155" s="205"/>
      <c r="MNL155" s="205"/>
      <c r="MNM155" s="205"/>
      <c r="MNN155" s="205"/>
      <c r="MNO155" s="205"/>
      <c r="MNP155" s="205"/>
      <c r="MNQ155" s="205"/>
      <c r="MNR155" s="205"/>
      <c r="MNS155" s="205"/>
      <c r="MNT155" s="205"/>
      <c r="MNU155" s="205"/>
      <c r="MNV155" s="205"/>
      <c r="MNW155" s="205"/>
      <c r="MNX155" s="205"/>
      <c r="MNY155" s="205"/>
      <c r="MNZ155" s="205"/>
      <c r="MOA155" s="205"/>
      <c r="MOB155" s="205"/>
      <c r="MOC155" s="205"/>
      <c r="MOD155" s="205"/>
      <c r="MOE155" s="205"/>
      <c r="MOF155" s="205"/>
      <c r="MOG155" s="205"/>
      <c r="MOH155" s="205"/>
      <c r="MOI155" s="205"/>
      <c r="MOJ155" s="205"/>
      <c r="MOK155" s="205"/>
      <c r="MOL155" s="205"/>
      <c r="MOM155" s="205"/>
      <c r="MON155" s="205"/>
      <c r="MOO155" s="205"/>
      <c r="MOP155" s="205"/>
      <c r="MOQ155" s="205"/>
      <c r="MOR155" s="205"/>
      <c r="MOS155" s="205"/>
      <c r="MOT155" s="205"/>
      <c r="MOU155" s="205"/>
      <c r="MOV155" s="205"/>
      <c r="MOW155" s="205"/>
      <c r="MOX155" s="205"/>
      <c r="MOY155" s="205"/>
      <c r="MOZ155" s="205"/>
      <c r="MPA155" s="205"/>
      <c r="MPB155" s="205"/>
      <c r="MPC155" s="205"/>
      <c r="MPD155" s="205"/>
      <c r="MPE155" s="205"/>
      <c r="MPF155" s="205"/>
      <c r="MPG155" s="205"/>
      <c r="MPH155" s="205"/>
      <c r="MPI155" s="205"/>
      <c r="MPJ155" s="205"/>
      <c r="MPK155" s="205"/>
      <c r="MPL155" s="205"/>
      <c r="MPM155" s="205"/>
      <c r="MPN155" s="205"/>
      <c r="MPO155" s="205"/>
      <c r="MPV155" s="205"/>
      <c r="MPW155" s="205"/>
      <c r="MPX155" s="205"/>
      <c r="MPY155" s="205"/>
      <c r="MPZ155" s="205"/>
      <c r="MQA155" s="205"/>
      <c r="MQB155" s="205"/>
      <c r="MQC155" s="205"/>
      <c r="MQD155" s="205"/>
      <c r="MQE155" s="205"/>
      <c r="MQF155" s="205"/>
      <c r="MQG155" s="205"/>
      <c r="MQH155" s="205"/>
      <c r="MQI155" s="205"/>
      <c r="MQJ155" s="205"/>
      <c r="MQK155" s="205"/>
      <c r="MQL155" s="205"/>
      <c r="MQM155" s="205"/>
      <c r="MQN155" s="205"/>
      <c r="MQO155" s="205"/>
      <c r="MQP155" s="205"/>
      <c r="MQQ155" s="205"/>
      <c r="MQR155" s="205"/>
      <c r="MQS155" s="205"/>
      <c r="MQT155" s="205"/>
      <c r="MQU155" s="205"/>
      <c r="MQV155" s="205"/>
      <c r="MQW155" s="205"/>
      <c r="MQX155" s="205"/>
      <c r="MQY155" s="205"/>
      <c r="MQZ155" s="205"/>
      <c r="MRA155" s="205"/>
      <c r="MRB155" s="205"/>
      <c r="MRC155" s="205"/>
      <c r="MRD155" s="205"/>
      <c r="MRE155" s="205"/>
      <c r="MRF155" s="205"/>
      <c r="MRG155" s="205"/>
      <c r="MRH155" s="205"/>
      <c r="MRI155" s="205"/>
      <c r="MRJ155" s="205"/>
      <c r="MRK155" s="205"/>
      <c r="MRL155" s="205"/>
      <c r="MRM155" s="205"/>
      <c r="MRN155" s="205"/>
      <c r="MRO155" s="205"/>
      <c r="MRP155" s="205"/>
      <c r="MRQ155" s="205"/>
      <c r="MRR155" s="205"/>
      <c r="MRS155" s="205"/>
      <c r="MRT155" s="205"/>
      <c r="MRU155" s="205"/>
      <c r="MRV155" s="205"/>
      <c r="MRW155" s="205"/>
      <c r="MRX155" s="205"/>
      <c r="MRY155" s="205"/>
      <c r="MRZ155" s="205"/>
      <c r="MSA155" s="205"/>
      <c r="MSB155" s="205"/>
      <c r="MSC155" s="205"/>
      <c r="MSD155" s="205"/>
      <c r="MSE155" s="205"/>
      <c r="MSF155" s="205"/>
      <c r="MSG155" s="205"/>
      <c r="MSH155" s="205"/>
      <c r="MSI155" s="205"/>
      <c r="MSJ155" s="205"/>
      <c r="MSK155" s="205"/>
      <c r="MSL155" s="205"/>
      <c r="MSM155" s="205"/>
      <c r="MSN155" s="205"/>
      <c r="MSO155" s="205"/>
      <c r="MSP155" s="205"/>
      <c r="MSQ155" s="205"/>
      <c r="MSR155" s="205"/>
      <c r="MSS155" s="205"/>
      <c r="MST155" s="205"/>
      <c r="MSU155" s="205"/>
      <c r="MSV155" s="205"/>
      <c r="MSW155" s="205"/>
      <c r="MSX155" s="205"/>
      <c r="MSY155" s="205"/>
      <c r="MSZ155" s="205"/>
      <c r="MTA155" s="205"/>
      <c r="MTB155" s="205"/>
      <c r="MTC155" s="205"/>
      <c r="MTD155" s="205"/>
      <c r="MTE155" s="205"/>
      <c r="MTF155" s="205"/>
      <c r="MTG155" s="205"/>
      <c r="MTH155" s="205"/>
      <c r="MTI155" s="205"/>
      <c r="MTJ155" s="205"/>
      <c r="MTK155" s="205"/>
      <c r="MTL155" s="205"/>
      <c r="MTM155" s="205"/>
      <c r="MTN155" s="205"/>
      <c r="MTO155" s="205"/>
      <c r="MTP155" s="205"/>
      <c r="MTQ155" s="205"/>
      <c r="MTR155" s="205"/>
      <c r="MTS155" s="205"/>
      <c r="MTT155" s="205"/>
      <c r="MTU155" s="205"/>
      <c r="MTV155" s="205"/>
      <c r="MTW155" s="205"/>
      <c r="MTX155" s="205"/>
      <c r="MTY155" s="205"/>
      <c r="MTZ155" s="205"/>
      <c r="MUA155" s="205"/>
      <c r="MUB155" s="205"/>
      <c r="MUC155" s="205"/>
      <c r="MUD155" s="205"/>
      <c r="MUE155" s="205"/>
      <c r="MUF155" s="205"/>
      <c r="MUG155" s="205"/>
      <c r="MUH155" s="205"/>
      <c r="MUI155" s="205"/>
      <c r="MUJ155" s="205"/>
      <c r="MUK155" s="205"/>
      <c r="MUL155" s="205"/>
      <c r="MUM155" s="205"/>
      <c r="MUN155" s="205"/>
      <c r="MUO155" s="205"/>
      <c r="MUP155" s="205"/>
      <c r="MUQ155" s="205"/>
      <c r="MUR155" s="205"/>
      <c r="MUS155" s="205"/>
      <c r="MUT155" s="205"/>
      <c r="MUU155" s="205"/>
      <c r="MUV155" s="205"/>
      <c r="MUW155" s="205"/>
      <c r="MUX155" s="205"/>
      <c r="MUY155" s="205"/>
      <c r="MUZ155" s="205"/>
      <c r="MVA155" s="205"/>
      <c r="MVB155" s="205"/>
      <c r="MVC155" s="205"/>
      <c r="MVD155" s="205"/>
      <c r="MVE155" s="205"/>
      <c r="MVF155" s="205"/>
      <c r="MVG155" s="205"/>
      <c r="MVH155" s="205"/>
      <c r="MVI155" s="205"/>
      <c r="MVJ155" s="205"/>
      <c r="MVK155" s="205"/>
      <c r="MVL155" s="205"/>
      <c r="MVM155" s="205"/>
      <c r="MVN155" s="205"/>
      <c r="MVO155" s="205"/>
      <c r="MVP155" s="205"/>
      <c r="MVQ155" s="205"/>
      <c r="MVR155" s="205"/>
      <c r="MVS155" s="205"/>
      <c r="MVT155" s="205"/>
      <c r="MVU155" s="205"/>
      <c r="MVV155" s="205"/>
      <c r="MVW155" s="205"/>
      <c r="MVX155" s="205"/>
      <c r="MVY155" s="205"/>
      <c r="MVZ155" s="205"/>
      <c r="MWA155" s="205"/>
      <c r="MWB155" s="205"/>
      <c r="MWC155" s="205"/>
      <c r="MWD155" s="205"/>
      <c r="MWE155" s="205"/>
      <c r="MWF155" s="205"/>
      <c r="MWG155" s="205"/>
      <c r="MWH155" s="205"/>
      <c r="MWI155" s="205"/>
      <c r="MWJ155" s="205"/>
      <c r="MWK155" s="205"/>
      <c r="MWL155" s="205"/>
      <c r="MWM155" s="205"/>
      <c r="MWN155" s="205"/>
      <c r="MWO155" s="205"/>
      <c r="MWP155" s="205"/>
      <c r="MWQ155" s="205"/>
      <c r="MWR155" s="205"/>
      <c r="MWS155" s="205"/>
      <c r="MWT155" s="205"/>
      <c r="MWU155" s="205"/>
      <c r="MWV155" s="205"/>
      <c r="MWW155" s="205"/>
      <c r="MWX155" s="205"/>
      <c r="MWY155" s="205"/>
      <c r="MWZ155" s="205"/>
      <c r="MXA155" s="205"/>
      <c r="MXB155" s="205"/>
      <c r="MXC155" s="205"/>
      <c r="MXD155" s="205"/>
      <c r="MXE155" s="205"/>
      <c r="MXF155" s="205"/>
      <c r="MXG155" s="205"/>
      <c r="MXH155" s="205"/>
      <c r="MXI155" s="205"/>
      <c r="MXJ155" s="205"/>
      <c r="MXK155" s="205"/>
      <c r="MXL155" s="205"/>
      <c r="MXM155" s="205"/>
      <c r="MXN155" s="205"/>
      <c r="MXO155" s="205"/>
      <c r="MXP155" s="205"/>
      <c r="MXQ155" s="205"/>
      <c r="MXR155" s="205"/>
      <c r="MXS155" s="205"/>
      <c r="MXT155" s="205"/>
      <c r="MXU155" s="205"/>
      <c r="MXV155" s="205"/>
      <c r="MXW155" s="205"/>
      <c r="MXX155" s="205"/>
      <c r="MXY155" s="205"/>
      <c r="MXZ155" s="205"/>
      <c r="MYA155" s="205"/>
      <c r="MYB155" s="205"/>
      <c r="MYC155" s="205"/>
      <c r="MYD155" s="205"/>
      <c r="MYE155" s="205"/>
      <c r="MYF155" s="205"/>
      <c r="MYG155" s="205"/>
      <c r="MYH155" s="205"/>
      <c r="MYI155" s="205"/>
      <c r="MYJ155" s="205"/>
      <c r="MYK155" s="205"/>
      <c r="MYL155" s="205"/>
      <c r="MYM155" s="205"/>
      <c r="MYN155" s="205"/>
      <c r="MYO155" s="205"/>
      <c r="MYP155" s="205"/>
      <c r="MYQ155" s="205"/>
      <c r="MYR155" s="205"/>
      <c r="MYS155" s="205"/>
      <c r="MYT155" s="205"/>
      <c r="MYU155" s="205"/>
      <c r="MYV155" s="205"/>
      <c r="MYW155" s="205"/>
      <c r="MYX155" s="205"/>
      <c r="MYY155" s="205"/>
      <c r="MYZ155" s="205"/>
      <c r="MZA155" s="205"/>
      <c r="MZB155" s="205"/>
      <c r="MZC155" s="205"/>
      <c r="MZD155" s="205"/>
      <c r="MZE155" s="205"/>
      <c r="MZF155" s="205"/>
      <c r="MZG155" s="205"/>
      <c r="MZH155" s="205"/>
      <c r="MZI155" s="205"/>
      <c r="MZJ155" s="205"/>
      <c r="MZK155" s="205"/>
      <c r="MZR155" s="205"/>
      <c r="MZS155" s="205"/>
      <c r="MZT155" s="205"/>
      <c r="MZU155" s="205"/>
      <c r="MZV155" s="205"/>
      <c r="MZW155" s="205"/>
      <c r="MZX155" s="205"/>
      <c r="MZY155" s="205"/>
      <c r="MZZ155" s="205"/>
      <c r="NAA155" s="205"/>
      <c r="NAB155" s="205"/>
      <c r="NAC155" s="205"/>
      <c r="NAD155" s="205"/>
      <c r="NAE155" s="205"/>
      <c r="NAF155" s="205"/>
      <c r="NAG155" s="205"/>
      <c r="NAH155" s="205"/>
      <c r="NAI155" s="205"/>
      <c r="NAJ155" s="205"/>
      <c r="NAK155" s="205"/>
      <c r="NAL155" s="205"/>
      <c r="NAM155" s="205"/>
      <c r="NAN155" s="205"/>
      <c r="NAO155" s="205"/>
      <c r="NAP155" s="205"/>
      <c r="NAQ155" s="205"/>
      <c r="NAR155" s="205"/>
      <c r="NAS155" s="205"/>
      <c r="NAT155" s="205"/>
      <c r="NAU155" s="205"/>
      <c r="NAV155" s="205"/>
      <c r="NAW155" s="205"/>
      <c r="NAX155" s="205"/>
      <c r="NAY155" s="205"/>
      <c r="NAZ155" s="205"/>
      <c r="NBA155" s="205"/>
      <c r="NBB155" s="205"/>
      <c r="NBC155" s="205"/>
      <c r="NBD155" s="205"/>
      <c r="NBE155" s="205"/>
      <c r="NBF155" s="205"/>
      <c r="NBG155" s="205"/>
      <c r="NBH155" s="205"/>
      <c r="NBI155" s="205"/>
      <c r="NBJ155" s="205"/>
      <c r="NBK155" s="205"/>
      <c r="NBL155" s="205"/>
      <c r="NBM155" s="205"/>
      <c r="NBN155" s="205"/>
      <c r="NBO155" s="205"/>
      <c r="NBP155" s="205"/>
      <c r="NBQ155" s="205"/>
      <c r="NBR155" s="205"/>
      <c r="NBS155" s="205"/>
      <c r="NBT155" s="205"/>
      <c r="NBU155" s="205"/>
      <c r="NBV155" s="205"/>
      <c r="NBW155" s="205"/>
      <c r="NBX155" s="205"/>
      <c r="NBY155" s="205"/>
      <c r="NBZ155" s="205"/>
      <c r="NCA155" s="205"/>
      <c r="NCB155" s="205"/>
      <c r="NCC155" s="205"/>
      <c r="NCD155" s="205"/>
      <c r="NCE155" s="205"/>
      <c r="NCF155" s="205"/>
      <c r="NCG155" s="205"/>
      <c r="NCH155" s="205"/>
      <c r="NCI155" s="205"/>
      <c r="NCJ155" s="205"/>
      <c r="NCK155" s="205"/>
      <c r="NCL155" s="205"/>
      <c r="NCM155" s="205"/>
      <c r="NCN155" s="205"/>
      <c r="NCO155" s="205"/>
      <c r="NCP155" s="205"/>
      <c r="NCQ155" s="205"/>
      <c r="NCR155" s="205"/>
      <c r="NCS155" s="205"/>
      <c r="NCT155" s="205"/>
      <c r="NCU155" s="205"/>
      <c r="NCV155" s="205"/>
      <c r="NCW155" s="205"/>
      <c r="NCX155" s="205"/>
      <c r="NCY155" s="205"/>
      <c r="NCZ155" s="205"/>
      <c r="NDA155" s="205"/>
      <c r="NDB155" s="205"/>
      <c r="NDC155" s="205"/>
      <c r="NDD155" s="205"/>
      <c r="NDE155" s="205"/>
      <c r="NDF155" s="205"/>
      <c r="NDG155" s="205"/>
      <c r="NDH155" s="205"/>
      <c r="NDI155" s="205"/>
      <c r="NDJ155" s="205"/>
      <c r="NDK155" s="205"/>
      <c r="NDL155" s="205"/>
      <c r="NDM155" s="205"/>
      <c r="NDN155" s="205"/>
      <c r="NDO155" s="205"/>
      <c r="NDP155" s="205"/>
      <c r="NDQ155" s="205"/>
      <c r="NDR155" s="205"/>
      <c r="NDS155" s="205"/>
      <c r="NDT155" s="205"/>
      <c r="NDU155" s="205"/>
      <c r="NDV155" s="205"/>
      <c r="NDW155" s="205"/>
      <c r="NDX155" s="205"/>
      <c r="NDY155" s="205"/>
      <c r="NDZ155" s="205"/>
      <c r="NEA155" s="205"/>
      <c r="NEB155" s="205"/>
      <c r="NEC155" s="205"/>
      <c r="NED155" s="205"/>
      <c r="NEE155" s="205"/>
      <c r="NEF155" s="205"/>
      <c r="NEG155" s="205"/>
      <c r="NEH155" s="205"/>
      <c r="NEI155" s="205"/>
      <c r="NEJ155" s="205"/>
      <c r="NEK155" s="205"/>
      <c r="NEL155" s="205"/>
      <c r="NEM155" s="205"/>
      <c r="NEN155" s="205"/>
      <c r="NEO155" s="205"/>
      <c r="NEP155" s="205"/>
      <c r="NEQ155" s="205"/>
      <c r="NER155" s="205"/>
      <c r="NES155" s="205"/>
      <c r="NET155" s="205"/>
      <c r="NEU155" s="205"/>
      <c r="NEV155" s="205"/>
      <c r="NEW155" s="205"/>
      <c r="NEX155" s="205"/>
      <c r="NEY155" s="205"/>
      <c r="NEZ155" s="205"/>
      <c r="NFA155" s="205"/>
      <c r="NFB155" s="205"/>
      <c r="NFC155" s="205"/>
      <c r="NFD155" s="205"/>
      <c r="NFE155" s="205"/>
      <c r="NFF155" s="205"/>
      <c r="NFG155" s="205"/>
      <c r="NFH155" s="205"/>
      <c r="NFI155" s="205"/>
      <c r="NFJ155" s="205"/>
      <c r="NFK155" s="205"/>
      <c r="NFL155" s="205"/>
      <c r="NFM155" s="205"/>
      <c r="NFN155" s="205"/>
      <c r="NFO155" s="205"/>
      <c r="NFP155" s="205"/>
      <c r="NFQ155" s="205"/>
      <c r="NFR155" s="205"/>
      <c r="NFS155" s="205"/>
      <c r="NFT155" s="205"/>
      <c r="NFU155" s="205"/>
      <c r="NFV155" s="205"/>
      <c r="NFW155" s="205"/>
      <c r="NFX155" s="205"/>
      <c r="NFY155" s="205"/>
      <c r="NFZ155" s="205"/>
      <c r="NGA155" s="205"/>
      <c r="NGB155" s="205"/>
      <c r="NGC155" s="205"/>
      <c r="NGD155" s="205"/>
      <c r="NGE155" s="205"/>
      <c r="NGF155" s="205"/>
      <c r="NGG155" s="205"/>
      <c r="NGH155" s="205"/>
      <c r="NGI155" s="205"/>
      <c r="NGJ155" s="205"/>
      <c r="NGK155" s="205"/>
      <c r="NGL155" s="205"/>
      <c r="NGM155" s="205"/>
      <c r="NGN155" s="205"/>
      <c r="NGO155" s="205"/>
      <c r="NGP155" s="205"/>
      <c r="NGQ155" s="205"/>
      <c r="NGR155" s="205"/>
      <c r="NGS155" s="205"/>
      <c r="NGT155" s="205"/>
      <c r="NGU155" s="205"/>
      <c r="NGV155" s="205"/>
      <c r="NGW155" s="205"/>
      <c r="NGX155" s="205"/>
      <c r="NGY155" s="205"/>
      <c r="NGZ155" s="205"/>
      <c r="NHA155" s="205"/>
      <c r="NHB155" s="205"/>
      <c r="NHC155" s="205"/>
      <c r="NHD155" s="205"/>
      <c r="NHE155" s="205"/>
      <c r="NHF155" s="205"/>
      <c r="NHG155" s="205"/>
      <c r="NHH155" s="205"/>
      <c r="NHI155" s="205"/>
      <c r="NHJ155" s="205"/>
      <c r="NHK155" s="205"/>
      <c r="NHL155" s="205"/>
      <c r="NHM155" s="205"/>
      <c r="NHN155" s="205"/>
      <c r="NHO155" s="205"/>
      <c r="NHP155" s="205"/>
      <c r="NHQ155" s="205"/>
      <c r="NHR155" s="205"/>
      <c r="NHS155" s="205"/>
      <c r="NHT155" s="205"/>
      <c r="NHU155" s="205"/>
      <c r="NHV155" s="205"/>
      <c r="NHW155" s="205"/>
      <c r="NHX155" s="205"/>
      <c r="NHY155" s="205"/>
      <c r="NHZ155" s="205"/>
      <c r="NIA155" s="205"/>
      <c r="NIB155" s="205"/>
      <c r="NIC155" s="205"/>
      <c r="NID155" s="205"/>
      <c r="NIE155" s="205"/>
      <c r="NIF155" s="205"/>
      <c r="NIG155" s="205"/>
      <c r="NIH155" s="205"/>
      <c r="NII155" s="205"/>
      <c r="NIJ155" s="205"/>
      <c r="NIK155" s="205"/>
      <c r="NIL155" s="205"/>
      <c r="NIM155" s="205"/>
      <c r="NIN155" s="205"/>
      <c r="NIO155" s="205"/>
      <c r="NIP155" s="205"/>
      <c r="NIQ155" s="205"/>
      <c r="NIR155" s="205"/>
      <c r="NIS155" s="205"/>
      <c r="NIT155" s="205"/>
      <c r="NIU155" s="205"/>
      <c r="NIV155" s="205"/>
      <c r="NIW155" s="205"/>
      <c r="NIX155" s="205"/>
      <c r="NIY155" s="205"/>
      <c r="NIZ155" s="205"/>
      <c r="NJA155" s="205"/>
      <c r="NJB155" s="205"/>
      <c r="NJC155" s="205"/>
      <c r="NJD155" s="205"/>
      <c r="NJE155" s="205"/>
      <c r="NJF155" s="205"/>
      <c r="NJG155" s="205"/>
      <c r="NJN155" s="205"/>
      <c r="NJO155" s="205"/>
      <c r="NJP155" s="205"/>
      <c r="NJQ155" s="205"/>
      <c r="NJR155" s="205"/>
      <c r="NJS155" s="205"/>
      <c r="NJT155" s="205"/>
      <c r="NJU155" s="205"/>
      <c r="NJV155" s="205"/>
      <c r="NJW155" s="205"/>
      <c r="NJX155" s="205"/>
      <c r="NJY155" s="205"/>
      <c r="NJZ155" s="205"/>
      <c r="NKA155" s="205"/>
      <c r="NKB155" s="205"/>
      <c r="NKC155" s="205"/>
      <c r="NKD155" s="205"/>
      <c r="NKE155" s="205"/>
      <c r="NKF155" s="205"/>
      <c r="NKG155" s="205"/>
      <c r="NKH155" s="205"/>
      <c r="NKI155" s="205"/>
      <c r="NKJ155" s="205"/>
      <c r="NKK155" s="205"/>
      <c r="NKL155" s="205"/>
      <c r="NKM155" s="205"/>
      <c r="NKN155" s="205"/>
      <c r="NKO155" s="205"/>
      <c r="NKP155" s="205"/>
      <c r="NKQ155" s="205"/>
      <c r="NKR155" s="205"/>
      <c r="NKS155" s="205"/>
      <c r="NKT155" s="205"/>
      <c r="NKU155" s="205"/>
      <c r="NKV155" s="205"/>
      <c r="NKW155" s="205"/>
      <c r="NKX155" s="205"/>
      <c r="NKY155" s="205"/>
      <c r="NKZ155" s="205"/>
      <c r="NLA155" s="205"/>
      <c r="NLB155" s="205"/>
      <c r="NLC155" s="205"/>
      <c r="NLD155" s="205"/>
      <c r="NLE155" s="205"/>
      <c r="NLF155" s="205"/>
      <c r="NLG155" s="205"/>
      <c r="NLH155" s="205"/>
      <c r="NLI155" s="205"/>
      <c r="NLJ155" s="205"/>
      <c r="NLK155" s="205"/>
      <c r="NLL155" s="205"/>
      <c r="NLM155" s="205"/>
      <c r="NLN155" s="205"/>
      <c r="NLO155" s="205"/>
      <c r="NLP155" s="205"/>
      <c r="NLQ155" s="205"/>
      <c r="NLR155" s="205"/>
      <c r="NLS155" s="205"/>
      <c r="NLT155" s="205"/>
      <c r="NLU155" s="205"/>
      <c r="NLV155" s="205"/>
      <c r="NLW155" s="205"/>
      <c r="NLX155" s="205"/>
      <c r="NLY155" s="205"/>
      <c r="NLZ155" s="205"/>
      <c r="NMA155" s="205"/>
      <c r="NMB155" s="205"/>
      <c r="NMC155" s="205"/>
      <c r="NMD155" s="205"/>
      <c r="NME155" s="205"/>
      <c r="NMF155" s="205"/>
      <c r="NMG155" s="205"/>
      <c r="NMH155" s="205"/>
      <c r="NMI155" s="205"/>
      <c r="NMJ155" s="205"/>
      <c r="NMK155" s="205"/>
      <c r="NML155" s="205"/>
      <c r="NMM155" s="205"/>
      <c r="NMN155" s="205"/>
      <c r="NMO155" s="205"/>
      <c r="NMP155" s="205"/>
      <c r="NMQ155" s="205"/>
      <c r="NMR155" s="205"/>
      <c r="NMS155" s="205"/>
      <c r="NMT155" s="205"/>
      <c r="NMU155" s="205"/>
      <c r="NMV155" s="205"/>
      <c r="NMW155" s="205"/>
      <c r="NMX155" s="205"/>
      <c r="NMY155" s="205"/>
      <c r="NMZ155" s="205"/>
      <c r="NNA155" s="205"/>
      <c r="NNB155" s="205"/>
      <c r="NNC155" s="205"/>
      <c r="NND155" s="205"/>
      <c r="NNE155" s="205"/>
      <c r="NNF155" s="205"/>
      <c r="NNG155" s="205"/>
      <c r="NNH155" s="205"/>
      <c r="NNI155" s="205"/>
      <c r="NNJ155" s="205"/>
      <c r="NNK155" s="205"/>
      <c r="NNL155" s="205"/>
      <c r="NNM155" s="205"/>
      <c r="NNN155" s="205"/>
      <c r="NNO155" s="205"/>
      <c r="NNP155" s="205"/>
      <c r="NNQ155" s="205"/>
      <c r="NNR155" s="205"/>
      <c r="NNS155" s="205"/>
      <c r="NNT155" s="205"/>
      <c r="NNU155" s="205"/>
      <c r="NNV155" s="205"/>
      <c r="NNW155" s="205"/>
      <c r="NNX155" s="205"/>
      <c r="NNY155" s="205"/>
      <c r="NNZ155" s="205"/>
      <c r="NOA155" s="205"/>
      <c r="NOB155" s="205"/>
      <c r="NOC155" s="205"/>
      <c r="NOD155" s="205"/>
      <c r="NOE155" s="205"/>
      <c r="NOF155" s="205"/>
      <c r="NOG155" s="205"/>
      <c r="NOH155" s="205"/>
      <c r="NOI155" s="205"/>
      <c r="NOJ155" s="205"/>
      <c r="NOK155" s="205"/>
      <c r="NOL155" s="205"/>
      <c r="NOM155" s="205"/>
      <c r="NON155" s="205"/>
      <c r="NOO155" s="205"/>
      <c r="NOP155" s="205"/>
      <c r="NOQ155" s="205"/>
      <c r="NOR155" s="205"/>
      <c r="NOS155" s="205"/>
      <c r="NOT155" s="205"/>
      <c r="NOU155" s="205"/>
      <c r="NOV155" s="205"/>
      <c r="NOW155" s="205"/>
      <c r="NOX155" s="205"/>
      <c r="NOY155" s="205"/>
      <c r="NOZ155" s="205"/>
      <c r="NPA155" s="205"/>
      <c r="NPB155" s="205"/>
      <c r="NPC155" s="205"/>
      <c r="NPD155" s="205"/>
      <c r="NPE155" s="205"/>
      <c r="NPF155" s="205"/>
      <c r="NPG155" s="205"/>
      <c r="NPH155" s="205"/>
      <c r="NPI155" s="205"/>
      <c r="NPJ155" s="205"/>
      <c r="NPK155" s="205"/>
      <c r="NPL155" s="205"/>
      <c r="NPM155" s="205"/>
      <c r="NPN155" s="205"/>
      <c r="NPO155" s="205"/>
      <c r="NPP155" s="205"/>
      <c r="NPQ155" s="205"/>
      <c r="NPR155" s="205"/>
      <c r="NPS155" s="205"/>
      <c r="NPT155" s="205"/>
      <c r="NPU155" s="205"/>
      <c r="NPV155" s="205"/>
      <c r="NPW155" s="205"/>
      <c r="NPX155" s="205"/>
      <c r="NPY155" s="205"/>
      <c r="NPZ155" s="205"/>
      <c r="NQA155" s="205"/>
      <c r="NQB155" s="205"/>
      <c r="NQC155" s="205"/>
      <c r="NQD155" s="205"/>
      <c r="NQE155" s="205"/>
      <c r="NQF155" s="205"/>
      <c r="NQG155" s="205"/>
      <c r="NQH155" s="205"/>
      <c r="NQI155" s="205"/>
      <c r="NQJ155" s="205"/>
      <c r="NQK155" s="205"/>
      <c r="NQL155" s="205"/>
      <c r="NQM155" s="205"/>
      <c r="NQN155" s="205"/>
      <c r="NQO155" s="205"/>
      <c r="NQP155" s="205"/>
      <c r="NQQ155" s="205"/>
      <c r="NQR155" s="205"/>
      <c r="NQS155" s="205"/>
      <c r="NQT155" s="205"/>
      <c r="NQU155" s="205"/>
      <c r="NQV155" s="205"/>
      <c r="NQW155" s="205"/>
      <c r="NQX155" s="205"/>
      <c r="NQY155" s="205"/>
      <c r="NQZ155" s="205"/>
      <c r="NRA155" s="205"/>
      <c r="NRB155" s="205"/>
      <c r="NRC155" s="205"/>
      <c r="NRD155" s="205"/>
      <c r="NRE155" s="205"/>
      <c r="NRF155" s="205"/>
      <c r="NRG155" s="205"/>
      <c r="NRH155" s="205"/>
      <c r="NRI155" s="205"/>
      <c r="NRJ155" s="205"/>
      <c r="NRK155" s="205"/>
      <c r="NRL155" s="205"/>
      <c r="NRM155" s="205"/>
      <c r="NRN155" s="205"/>
      <c r="NRO155" s="205"/>
      <c r="NRP155" s="205"/>
      <c r="NRQ155" s="205"/>
      <c r="NRR155" s="205"/>
      <c r="NRS155" s="205"/>
      <c r="NRT155" s="205"/>
      <c r="NRU155" s="205"/>
      <c r="NRV155" s="205"/>
      <c r="NRW155" s="205"/>
      <c r="NRX155" s="205"/>
      <c r="NRY155" s="205"/>
      <c r="NRZ155" s="205"/>
      <c r="NSA155" s="205"/>
      <c r="NSB155" s="205"/>
      <c r="NSC155" s="205"/>
      <c r="NSD155" s="205"/>
      <c r="NSE155" s="205"/>
      <c r="NSF155" s="205"/>
      <c r="NSG155" s="205"/>
      <c r="NSH155" s="205"/>
      <c r="NSI155" s="205"/>
      <c r="NSJ155" s="205"/>
      <c r="NSK155" s="205"/>
      <c r="NSL155" s="205"/>
      <c r="NSM155" s="205"/>
      <c r="NSN155" s="205"/>
      <c r="NSO155" s="205"/>
      <c r="NSP155" s="205"/>
      <c r="NSQ155" s="205"/>
      <c r="NSR155" s="205"/>
      <c r="NSS155" s="205"/>
      <c r="NST155" s="205"/>
      <c r="NSU155" s="205"/>
      <c r="NSV155" s="205"/>
      <c r="NSW155" s="205"/>
      <c r="NSX155" s="205"/>
      <c r="NSY155" s="205"/>
      <c r="NSZ155" s="205"/>
      <c r="NTA155" s="205"/>
      <c r="NTB155" s="205"/>
      <c r="NTC155" s="205"/>
      <c r="NTJ155" s="205"/>
      <c r="NTK155" s="205"/>
      <c r="NTL155" s="205"/>
      <c r="NTM155" s="205"/>
      <c r="NTN155" s="205"/>
      <c r="NTO155" s="205"/>
      <c r="NTP155" s="205"/>
      <c r="NTQ155" s="205"/>
      <c r="NTR155" s="205"/>
      <c r="NTS155" s="205"/>
      <c r="NTT155" s="205"/>
      <c r="NTU155" s="205"/>
      <c r="NTV155" s="205"/>
      <c r="NTW155" s="205"/>
      <c r="NTX155" s="205"/>
      <c r="NTY155" s="205"/>
      <c r="NTZ155" s="205"/>
      <c r="NUA155" s="205"/>
      <c r="NUB155" s="205"/>
      <c r="NUC155" s="205"/>
      <c r="NUD155" s="205"/>
      <c r="NUE155" s="205"/>
      <c r="NUF155" s="205"/>
      <c r="NUG155" s="205"/>
      <c r="NUH155" s="205"/>
      <c r="NUI155" s="205"/>
      <c r="NUJ155" s="205"/>
      <c r="NUK155" s="205"/>
      <c r="NUL155" s="205"/>
      <c r="NUM155" s="205"/>
      <c r="NUN155" s="205"/>
      <c r="NUO155" s="205"/>
      <c r="NUP155" s="205"/>
      <c r="NUQ155" s="205"/>
      <c r="NUR155" s="205"/>
      <c r="NUS155" s="205"/>
      <c r="NUT155" s="205"/>
      <c r="NUU155" s="205"/>
      <c r="NUV155" s="205"/>
      <c r="NUW155" s="205"/>
      <c r="NUX155" s="205"/>
      <c r="NUY155" s="205"/>
      <c r="NUZ155" s="205"/>
      <c r="NVA155" s="205"/>
      <c r="NVB155" s="205"/>
      <c r="NVC155" s="205"/>
      <c r="NVD155" s="205"/>
      <c r="NVE155" s="205"/>
      <c r="NVF155" s="205"/>
      <c r="NVG155" s="205"/>
      <c r="NVH155" s="205"/>
      <c r="NVI155" s="205"/>
      <c r="NVJ155" s="205"/>
      <c r="NVK155" s="205"/>
      <c r="NVL155" s="205"/>
      <c r="NVM155" s="205"/>
      <c r="NVN155" s="205"/>
      <c r="NVO155" s="205"/>
      <c r="NVP155" s="205"/>
      <c r="NVQ155" s="205"/>
      <c r="NVR155" s="205"/>
      <c r="NVS155" s="205"/>
      <c r="NVT155" s="205"/>
      <c r="NVU155" s="205"/>
      <c r="NVV155" s="205"/>
      <c r="NVW155" s="205"/>
      <c r="NVX155" s="205"/>
      <c r="NVY155" s="205"/>
      <c r="NVZ155" s="205"/>
      <c r="NWA155" s="205"/>
      <c r="NWB155" s="205"/>
      <c r="NWC155" s="205"/>
      <c r="NWD155" s="205"/>
      <c r="NWE155" s="205"/>
      <c r="NWF155" s="205"/>
      <c r="NWG155" s="205"/>
      <c r="NWH155" s="205"/>
      <c r="NWI155" s="205"/>
      <c r="NWJ155" s="205"/>
      <c r="NWK155" s="205"/>
      <c r="NWL155" s="205"/>
      <c r="NWM155" s="205"/>
      <c r="NWN155" s="205"/>
      <c r="NWO155" s="205"/>
      <c r="NWP155" s="205"/>
      <c r="NWQ155" s="205"/>
      <c r="NWR155" s="205"/>
      <c r="NWS155" s="205"/>
      <c r="NWT155" s="205"/>
      <c r="NWU155" s="205"/>
      <c r="NWV155" s="205"/>
      <c r="NWW155" s="205"/>
      <c r="NWX155" s="205"/>
      <c r="NWY155" s="205"/>
      <c r="NWZ155" s="205"/>
      <c r="NXA155" s="205"/>
      <c r="NXB155" s="205"/>
      <c r="NXC155" s="205"/>
      <c r="NXD155" s="205"/>
      <c r="NXE155" s="205"/>
      <c r="NXF155" s="205"/>
      <c r="NXG155" s="205"/>
      <c r="NXH155" s="205"/>
      <c r="NXI155" s="205"/>
      <c r="NXJ155" s="205"/>
      <c r="NXK155" s="205"/>
      <c r="NXL155" s="205"/>
      <c r="NXM155" s="205"/>
      <c r="NXN155" s="205"/>
      <c r="NXO155" s="205"/>
      <c r="NXP155" s="205"/>
      <c r="NXQ155" s="205"/>
      <c r="NXR155" s="205"/>
      <c r="NXS155" s="205"/>
      <c r="NXT155" s="205"/>
      <c r="NXU155" s="205"/>
      <c r="NXV155" s="205"/>
      <c r="NXW155" s="205"/>
      <c r="NXX155" s="205"/>
      <c r="NXY155" s="205"/>
      <c r="NXZ155" s="205"/>
      <c r="NYA155" s="205"/>
      <c r="NYB155" s="205"/>
      <c r="NYC155" s="205"/>
      <c r="NYD155" s="205"/>
      <c r="NYE155" s="205"/>
      <c r="NYF155" s="205"/>
      <c r="NYG155" s="205"/>
      <c r="NYH155" s="205"/>
      <c r="NYI155" s="205"/>
      <c r="NYJ155" s="205"/>
      <c r="NYK155" s="205"/>
      <c r="NYL155" s="205"/>
      <c r="NYM155" s="205"/>
      <c r="NYN155" s="205"/>
      <c r="NYO155" s="205"/>
      <c r="NYP155" s="205"/>
      <c r="NYQ155" s="205"/>
      <c r="NYR155" s="205"/>
      <c r="NYS155" s="205"/>
      <c r="NYT155" s="205"/>
      <c r="NYU155" s="205"/>
      <c r="NYV155" s="205"/>
      <c r="NYW155" s="205"/>
      <c r="NYX155" s="205"/>
      <c r="NYY155" s="205"/>
      <c r="NYZ155" s="205"/>
      <c r="NZA155" s="205"/>
      <c r="NZB155" s="205"/>
      <c r="NZC155" s="205"/>
      <c r="NZD155" s="205"/>
      <c r="NZE155" s="205"/>
      <c r="NZF155" s="205"/>
      <c r="NZG155" s="205"/>
      <c r="NZH155" s="205"/>
      <c r="NZI155" s="205"/>
      <c r="NZJ155" s="205"/>
      <c r="NZK155" s="205"/>
      <c r="NZL155" s="205"/>
      <c r="NZM155" s="205"/>
      <c r="NZN155" s="205"/>
      <c r="NZO155" s="205"/>
      <c r="NZP155" s="205"/>
      <c r="NZQ155" s="205"/>
      <c r="NZR155" s="205"/>
      <c r="NZS155" s="205"/>
      <c r="NZT155" s="205"/>
      <c r="NZU155" s="205"/>
      <c r="NZV155" s="205"/>
      <c r="NZW155" s="205"/>
      <c r="NZX155" s="205"/>
      <c r="NZY155" s="205"/>
      <c r="NZZ155" s="205"/>
      <c r="OAA155" s="205"/>
      <c r="OAB155" s="205"/>
      <c r="OAC155" s="205"/>
      <c r="OAD155" s="205"/>
      <c r="OAE155" s="205"/>
      <c r="OAF155" s="205"/>
      <c r="OAG155" s="205"/>
      <c r="OAH155" s="205"/>
      <c r="OAI155" s="205"/>
      <c r="OAJ155" s="205"/>
      <c r="OAK155" s="205"/>
      <c r="OAL155" s="205"/>
      <c r="OAM155" s="205"/>
      <c r="OAN155" s="205"/>
      <c r="OAO155" s="205"/>
      <c r="OAP155" s="205"/>
      <c r="OAQ155" s="205"/>
      <c r="OAR155" s="205"/>
      <c r="OAS155" s="205"/>
      <c r="OAT155" s="205"/>
      <c r="OAU155" s="205"/>
      <c r="OAV155" s="205"/>
      <c r="OAW155" s="205"/>
      <c r="OAX155" s="205"/>
      <c r="OAY155" s="205"/>
      <c r="OAZ155" s="205"/>
      <c r="OBA155" s="205"/>
      <c r="OBB155" s="205"/>
      <c r="OBC155" s="205"/>
      <c r="OBD155" s="205"/>
      <c r="OBE155" s="205"/>
      <c r="OBF155" s="205"/>
      <c r="OBG155" s="205"/>
      <c r="OBH155" s="205"/>
      <c r="OBI155" s="205"/>
      <c r="OBJ155" s="205"/>
      <c r="OBK155" s="205"/>
      <c r="OBL155" s="205"/>
      <c r="OBM155" s="205"/>
      <c r="OBN155" s="205"/>
      <c r="OBO155" s="205"/>
      <c r="OBP155" s="205"/>
      <c r="OBQ155" s="205"/>
      <c r="OBR155" s="205"/>
      <c r="OBS155" s="205"/>
      <c r="OBT155" s="205"/>
      <c r="OBU155" s="205"/>
      <c r="OBV155" s="205"/>
      <c r="OBW155" s="205"/>
      <c r="OBX155" s="205"/>
      <c r="OBY155" s="205"/>
      <c r="OBZ155" s="205"/>
      <c r="OCA155" s="205"/>
      <c r="OCB155" s="205"/>
      <c r="OCC155" s="205"/>
      <c r="OCD155" s="205"/>
      <c r="OCE155" s="205"/>
      <c r="OCF155" s="205"/>
      <c r="OCG155" s="205"/>
      <c r="OCH155" s="205"/>
      <c r="OCI155" s="205"/>
      <c r="OCJ155" s="205"/>
      <c r="OCK155" s="205"/>
      <c r="OCL155" s="205"/>
      <c r="OCM155" s="205"/>
      <c r="OCN155" s="205"/>
      <c r="OCO155" s="205"/>
      <c r="OCP155" s="205"/>
      <c r="OCQ155" s="205"/>
      <c r="OCR155" s="205"/>
      <c r="OCS155" s="205"/>
      <c r="OCT155" s="205"/>
      <c r="OCU155" s="205"/>
      <c r="OCV155" s="205"/>
      <c r="OCW155" s="205"/>
      <c r="OCX155" s="205"/>
      <c r="OCY155" s="205"/>
      <c r="ODF155" s="205"/>
      <c r="ODG155" s="205"/>
      <c r="ODH155" s="205"/>
      <c r="ODI155" s="205"/>
      <c r="ODJ155" s="205"/>
      <c r="ODK155" s="205"/>
      <c r="ODL155" s="205"/>
      <c r="ODM155" s="205"/>
      <c r="ODN155" s="205"/>
      <c r="ODO155" s="205"/>
      <c r="ODP155" s="205"/>
      <c r="ODQ155" s="205"/>
      <c r="ODR155" s="205"/>
      <c r="ODS155" s="205"/>
      <c r="ODT155" s="205"/>
      <c r="ODU155" s="205"/>
      <c r="ODV155" s="205"/>
      <c r="ODW155" s="205"/>
      <c r="ODX155" s="205"/>
      <c r="ODY155" s="205"/>
      <c r="ODZ155" s="205"/>
      <c r="OEA155" s="205"/>
      <c r="OEB155" s="205"/>
      <c r="OEC155" s="205"/>
      <c r="OED155" s="205"/>
      <c r="OEE155" s="205"/>
      <c r="OEF155" s="205"/>
      <c r="OEG155" s="205"/>
      <c r="OEH155" s="205"/>
      <c r="OEI155" s="205"/>
      <c r="OEJ155" s="205"/>
      <c r="OEK155" s="205"/>
      <c r="OEL155" s="205"/>
      <c r="OEM155" s="205"/>
      <c r="OEN155" s="205"/>
      <c r="OEO155" s="205"/>
      <c r="OEP155" s="205"/>
      <c r="OEQ155" s="205"/>
      <c r="OER155" s="205"/>
      <c r="OES155" s="205"/>
      <c r="OET155" s="205"/>
      <c r="OEU155" s="205"/>
      <c r="OEV155" s="205"/>
      <c r="OEW155" s="205"/>
      <c r="OEX155" s="205"/>
      <c r="OEY155" s="205"/>
      <c r="OEZ155" s="205"/>
      <c r="OFA155" s="205"/>
      <c r="OFB155" s="205"/>
      <c r="OFC155" s="205"/>
      <c r="OFD155" s="205"/>
      <c r="OFE155" s="205"/>
      <c r="OFF155" s="205"/>
      <c r="OFG155" s="205"/>
      <c r="OFH155" s="205"/>
      <c r="OFI155" s="205"/>
      <c r="OFJ155" s="205"/>
      <c r="OFK155" s="205"/>
      <c r="OFL155" s="205"/>
      <c r="OFM155" s="205"/>
      <c r="OFN155" s="205"/>
      <c r="OFO155" s="205"/>
      <c r="OFP155" s="205"/>
      <c r="OFQ155" s="205"/>
      <c r="OFR155" s="205"/>
      <c r="OFS155" s="205"/>
      <c r="OFT155" s="205"/>
      <c r="OFU155" s="205"/>
      <c r="OFV155" s="205"/>
      <c r="OFW155" s="205"/>
      <c r="OFX155" s="205"/>
      <c r="OFY155" s="205"/>
      <c r="OFZ155" s="205"/>
      <c r="OGA155" s="205"/>
      <c r="OGB155" s="205"/>
      <c r="OGC155" s="205"/>
      <c r="OGD155" s="205"/>
      <c r="OGE155" s="205"/>
      <c r="OGF155" s="205"/>
      <c r="OGG155" s="205"/>
      <c r="OGH155" s="205"/>
      <c r="OGI155" s="205"/>
      <c r="OGJ155" s="205"/>
      <c r="OGK155" s="205"/>
      <c r="OGL155" s="205"/>
      <c r="OGM155" s="205"/>
      <c r="OGN155" s="205"/>
      <c r="OGO155" s="205"/>
      <c r="OGP155" s="205"/>
      <c r="OGQ155" s="205"/>
      <c r="OGR155" s="205"/>
      <c r="OGS155" s="205"/>
      <c r="OGT155" s="205"/>
      <c r="OGU155" s="205"/>
      <c r="OGV155" s="205"/>
      <c r="OGW155" s="205"/>
      <c r="OGX155" s="205"/>
      <c r="OGY155" s="205"/>
      <c r="OGZ155" s="205"/>
      <c r="OHA155" s="205"/>
      <c r="OHB155" s="205"/>
      <c r="OHC155" s="205"/>
      <c r="OHD155" s="205"/>
      <c r="OHE155" s="205"/>
      <c r="OHF155" s="205"/>
      <c r="OHG155" s="205"/>
      <c r="OHH155" s="205"/>
      <c r="OHI155" s="205"/>
      <c r="OHJ155" s="205"/>
      <c r="OHK155" s="205"/>
      <c r="OHL155" s="205"/>
      <c r="OHM155" s="205"/>
      <c r="OHN155" s="205"/>
      <c r="OHO155" s="205"/>
      <c r="OHP155" s="205"/>
      <c r="OHQ155" s="205"/>
      <c r="OHR155" s="205"/>
      <c r="OHS155" s="205"/>
      <c r="OHT155" s="205"/>
      <c r="OHU155" s="205"/>
      <c r="OHV155" s="205"/>
      <c r="OHW155" s="205"/>
      <c r="OHX155" s="205"/>
      <c r="OHY155" s="205"/>
      <c r="OHZ155" s="205"/>
      <c r="OIA155" s="205"/>
      <c r="OIB155" s="205"/>
      <c r="OIC155" s="205"/>
      <c r="OID155" s="205"/>
      <c r="OIE155" s="205"/>
      <c r="OIF155" s="205"/>
      <c r="OIG155" s="205"/>
      <c r="OIH155" s="205"/>
      <c r="OII155" s="205"/>
      <c r="OIJ155" s="205"/>
      <c r="OIK155" s="205"/>
      <c r="OIL155" s="205"/>
      <c r="OIM155" s="205"/>
      <c r="OIN155" s="205"/>
      <c r="OIO155" s="205"/>
      <c r="OIP155" s="205"/>
      <c r="OIQ155" s="205"/>
      <c r="OIR155" s="205"/>
      <c r="OIS155" s="205"/>
      <c r="OIT155" s="205"/>
      <c r="OIU155" s="205"/>
      <c r="OIV155" s="205"/>
      <c r="OIW155" s="205"/>
      <c r="OIX155" s="205"/>
      <c r="OIY155" s="205"/>
      <c r="OIZ155" s="205"/>
      <c r="OJA155" s="205"/>
      <c r="OJB155" s="205"/>
      <c r="OJC155" s="205"/>
      <c r="OJD155" s="205"/>
      <c r="OJE155" s="205"/>
      <c r="OJF155" s="205"/>
      <c r="OJG155" s="205"/>
      <c r="OJH155" s="205"/>
      <c r="OJI155" s="205"/>
      <c r="OJJ155" s="205"/>
      <c r="OJK155" s="205"/>
      <c r="OJL155" s="205"/>
      <c r="OJM155" s="205"/>
      <c r="OJN155" s="205"/>
      <c r="OJO155" s="205"/>
      <c r="OJP155" s="205"/>
      <c r="OJQ155" s="205"/>
      <c r="OJR155" s="205"/>
      <c r="OJS155" s="205"/>
      <c r="OJT155" s="205"/>
      <c r="OJU155" s="205"/>
      <c r="OJV155" s="205"/>
      <c r="OJW155" s="205"/>
      <c r="OJX155" s="205"/>
      <c r="OJY155" s="205"/>
      <c r="OJZ155" s="205"/>
      <c r="OKA155" s="205"/>
      <c r="OKB155" s="205"/>
      <c r="OKC155" s="205"/>
      <c r="OKD155" s="205"/>
      <c r="OKE155" s="205"/>
      <c r="OKF155" s="205"/>
      <c r="OKG155" s="205"/>
      <c r="OKH155" s="205"/>
      <c r="OKI155" s="205"/>
      <c r="OKJ155" s="205"/>
      <c r="OKK155" s="205"/>
      <c r="OKL155" s="205"/>
      <c r="OKM155" s="205"/>
      <c r="OKN155" s="205"/>
      <c r="OKO155" s="205"/>
      <c r="OKP155" s="205"/>
      <c r="OKQ155" s="205"/>
      <c r="OKR155" s="205"/>
      <c r="OKS155" s="205"/>
      <c r="OKT155" s="205"/>
      <c r="OKU155" s="205"/>
      <c r="OKV155" s="205"/>
      <c r="OKW155" s="205"/>
      <c r="OKX155" s="205"/>
      <c r="OKY155" s="205"/>
      <c r="OKZ155" s="205"/>
      <c r="OLA155" s="205"/>
      <c r="OLB155" s="205"/>
      <c r="OLC155" s="205"/>
      <c r="OLD155" s="205"/>
      <c r="OLE155" s="205"/>
      <c r="OLF155" s="205"/>
      <c r="OLG155" s="205"/>
      <c r="OLH155" s="205"/>
      <c r="OLI155" s="205"/>
      <c r="OLJ155" s="205"/>
      <c r="OLK155" s="205"/>
      <c r="OLL155" s="205"/>
      <c r="OLM155" s="205"/>
      <c r="OLN155" s="205"/>
      <c r="OLO155" s="205"/>
      <c r="OLP155" s="205"/>
      <c r="OLQ155" s="205"/>
      <c r="OLR155" s="205"/>
      <c r="OLS155" s="205"/>
      <c r="OLT155" s="205"/>
      <c r="OLU155" s="205"/>
      <c r="OLV155" s="205"/>
      <c r="OLW155" s="205"/>
      <c r="OLX155" s="205"/>
      <c r="OLY155" s="205"/>
      <c r="OLZ155" s="205"/>
      <c r="OMA155" s="205"/>
      <c r="OMB155" s="205"/>
      <c r="OMC155" s="205"/>
      <c r="OMD155" s="205"/>
      <c r="OME155" s="205"/>
      <c r="OMF155" s="205"/>
      <c r="OMG155" s="205"/>
      <c r="OMH155" s="205"/>
      <c r="OMI155" s="205"/>
      <c r="OMJ155" s="205"/>
      <c r="OMK155" s="205"/>
      <c r="OML155" s="205"/>
      <c r="OMM155" s="205"/>
      <c r="OMN155" s="205"/>
      <c r="OMO155" s="205"/>
      <c r="OMP155" s="205"/>
      <c r="OMQ155" s="205"/>
      <c r="OMR155" s="205"/>
      <c r="OMS155" s="205"/>
      <c r="OMT155" s="205"/>
      <c r="OMU155" s="205"/>
      <c r="ONB155" s="205"/>
      <c r="ONC155" s="205"/>
      <c r="OND155" s="205"/>
      <c r="ONE155" s="205"/>
      <c r="ONF155" s="205"/>
      <c r="ONG155" s="205"/>
      <c r="ONH155" s="205"/>
      <c r="ONI155" s="205"/>
      <c r="ONJ155" s="205"/>
      <c r="ONK155" s="205"/>
      <c r="ONL155" s="205"/>
      <c r="ONM155" s="205"/>
      <c r="ONN155" s="205"/>
      <c r="ONO155" s="205"/>
      <c r="ONP155" s="205"/>
      <c r="ONQ155" s="205"/>
      <c r="ONR155" s="205"/>
      <c r="ONS155" s="205"/>
      <c r="ONT155" s="205"/>
      <c r="ONU155" s="205"/>
      <c r="ONV155" s="205"/>
      <c r="ONW155" s="205"/>
      <c r="ONX155" s="205"/>
      <c r="ONY155" s="205"/>
      <c r="ONZ155" s="205"/>
      <c r="OOA155" s="205"/>
      <c r="OOB155" s="205"/>
      <c r="OOC155" s="205"/>
      <c r="OOD155" s="205"/>
      <c r="OOE155" s="205"/>
      <c r="OOF155" s="205"/>
      <c r="OOG155" s="205"/>
      <c r="OOH155" s="205"/>
      <c r="OOI155" s="205"/>
      <c r="OOJ155" s="205"/>
      <c r="OOK155" s="205"/>
      <c r="OOL155" s="205"/>
      <c r="OOM155" s="205"/>
      <c r="OON155" s="205"/>
      <c r="OOO155" s="205"/>
      <c r="OOP155" s="205"/>
      <c r="OOQ155" s="205"/>
      <c r="OOR155" s="205"/>
      <c r="OOS155" s="205"/>
      <c r="OOT155" s="205"/>
      <c r="OOU155" s="205"/>
      <c r="OOV155" s="205"/>
      <c r="OOW155" s="205"/>
      <c r="OOX155" s="205"/>
      <c r="OOY155" s="205"/>
      <c r="OOZ155" s="205"/>
      <c r="OPA155" s="205"/>
      <c r="OPB155" s="205"/>
      <c r="OPC155" s="205"/>
      <c r="OPD155" s="205"/>
      <c r="OPE155" s="205"/>
      <c r="OPF155" s="205"/>
      <c r="OPG155" s="205"/>
      <c r="OPH155" s="205"/>
      <c r="OPI155" s="205"/>
      <c r="OPJ155" s="205"/>
      <c r="OPK155" s="205"/>
      <c r="OPL155" s="205"/>
      <c r="OPM155" s="205"/>
      <c r="OPN155" s="205"/>
      <c r="OPO155" s="205"/>
      <c r="OPP155" s="205"/>
      <c r="OPQ155" s="205"/>
      <c r="OPR155" s="205"/>
      <c r="OPS155" s="205"/>
      <c r="OPT155" s="205"/>
      <c r="OPU155" s="205"/>
      <c r="OPV155" s="205"/>
      <c r="OPW155" s="205"/>
      <c r="OPX155" s="205"/>
      <c r="OPY155" s="205"/>
      <c r="OPZ155" s="205"/>
      <c r="OQA155" s="205"/>
      <c r="OQB155" s="205"/>
      <c r="OQC155" s="205"/>
      <c r="OQD155" s="205"/>
      <c r="OQE155" s="205"/>
      <c r="OQF155" s="205"/>
      <c r="OQG155" s="205"/>
      <c r="OQH155" s="205"/>
      <c r="OQI155" s="205"/>
      <c r="OQJ155" s="205"/>
      <c r="OQK155" s="205"/>
      <c r="OQL155" s="205"/>
      <c r="OQM155" s="205"/>
      <c r="OQN155" s="205"/>
      <c r="OQO155" s="205"/>
      <c r="OQP155" s="205"/>
      <c r="OQQ155" s="205"/>
      <c r="OQR155" s="205"/>
      <c r="OQS155" s="205"/>
      <c r="OQT155" s="205"/>
      <c r="OQU155" s="205"/>
      <c r="OQV155" s="205"/>
      <c r="OQW155" s="205"/>
      <c r="OQX155" s="205"/>
      <c r="OQY155" s="205"/>
      <c r="OQZ155" s="205"/>
      <c r="ORA155" s="205"/>
      <c r="ORB155" s="205"/>
      <c r="ORC155" s="205"/>
      <c r="ORD155" s="205"/>
      <c r="ORE155" s="205"/>
      <c r="ORF155" s="205"/>
      <c r="ORG155" s="205"/>
      <c r="ORH155" s="205"/>
      <c r="ORI155" s="205"/>
      <c r="ORJ155" s="205"/>
      <c r="ORK155" s="205"/>
      <c r="ORL155" s="205"/>
      <c r="ORM155" s="205"/>
      <c r="ORN155" s="205"/>
      <c r="ORO155" s="205"/>
      <c r="ORP155" s="205"/>
      <c r="ORQ155" s="205"/>
      <c r="ORR155" s="205"/>
      <c r="ORS155" s="205"/>
      <c r="ORT155" s="205"/>
      <c r="ORU155" s="205"/>
      <c r="ORV155" s="205"/>
      <c r="ORW155" s="205"/>
      <c r="ORX155" s="205"/>
      <c r="ORY155" s="205"/>
      <c r="ORZ155" s="205"/>
      <c r="OSA155" s="205"/>
      <c r="OSB155" s="205"/>
      <c r="OSC155" s="205"/>
      <c r="OSD155" s="205"/>
      <c r="OSE155" s="205"/>
      <c r="OSF155" s="205"/>
      <c r="OSG155" s="205"/>
      <c r="OSH155" s="205"/>
      <c r="OSI155" s="205"/>
      <c r="OSJ155" s="205"/>
      <c r="OSK155" s="205"/>
      <c r="OSL155" s="205"/>
      <c r="OSM155" s="205"/>
      <c r="OSN155" s="205"/>
      <c r="OSO155" s="205"/>
      <c r="OSP155" s="205"/>
      <c r="OSQ155" s="205"/>
      <c r="OSR155" s="205"/>
      <c r="OSS155" s="205"/>
      <c r="OST155" s="205"/>
      <c r="OSU155" s="205"/>
      <c r="OSV155" s="205"/>
      <c r="OSW155" s="205"/>
      <c r="OSX155" s="205"/>
      <c r="OSY155" s="205"/>
      <c r="OSZ155" s="205"/>
      <c r="OTA155" s="205"/>
      <c r="OTB155" s="205"/>
      <c r="OTC155" s="205"/>
      <c r="OTD155" s="205"/>
      <c r="OTE155" s="205"/>
      <c r="OTF155" s="205"/>
      <c r="OTG155" s="205"/>
      <c r="OTH155" s="205"/>
      <c r="OTI155" s="205"/>
      <c r="OTJ155" s="205"/>
      <c r="OTK155" s="205"/>
      <c r="OTL155" s="205"/>
      <c r="OTM155" s="205"/>
      <c r="OTN155" s="205"/>
      <c r="OTO155" s="205"/>
      <c r="OTP155" s="205"/>
      <c r="OTQ155" s="205"/>
      <c r="OTR155" s="205"/>
      <c r="OTS155" s="205"/>
      <c r="OTT155" s="205"/>
      <c r="OTU155" s="205"/>
      <c r="OTV155" s="205"/>
      <c r="OTW155" s="205"/>
      <c r="OTX155" s="205"/>
      <c r="OTY155" s="205"/>
      <c r="OTZ155" s="205"/>
      <c r="OUA155" s="205"/>
      <c r="OUB155" s="205"/>
      <c r="OUC155" s="205"/>
      <c r="OUD155" s="205"/>
      <c r="OUE155" s="205"/>
      <c r="OUF155" s="205"/>
      <c r="OUG155" s="205"/>
      <c r="OUH155" s="205"/>
      <c r="OUI155" s="205"/>
      <c r="OUJ155" s="205"/>
      <c r="OUK155" s="205"/>
      <c r="OUL155" s="205"/>
      <c r="OUM155" s="205"/>
      <c r="OUN155" s="205"/>
      <c r="OUO155" s="205"/>
      <c r="OUP155" s="205"/>
      <c r="OUQ155" s="205"/>
      <c r="OUR155" s="205"/>
      <c r="OUS155" s="205"/>
      <c r="OUT155" s="205"/>
      <c r="OUU155" s="205"/>
      <c r="OUV155" s="205"/>
      <c r="OUW155" s="205"/>
      <c r="OUX155" s="205"/>
      <c r="OUY155" s="205"/>
      <c r="OUZ155" s="205"/>
      <c r="OVA155" s="205"/>
      <c r="OVB155" s="205"/>
      <c r="OVC155" s="205"/>
      <c r="OVD155" s="205"/>
      <c r="OVE155" s="205"/>
      <c r="OVF155" s="205"/>
      <c r="OVG155" s="205"/>
      <c r="OVH155" s="205"/>
      <c r="OVI155" s="205"/>
      <c r="OVJ155" s="205"/>
      <c r="OVK155" s="205"/>
      <c r="OVL155" s="205"/>
      <c r="OVM155" s="205"/>
      <c r="OVN155" s="205"/>
      <c r="OVO155" s="205"/>
      <c r="OVP155" s="205"/>
      <c r="OVQ155" s="205"/>
      <c r="OVR155" s="205"/>
      <c r="OVS155" s="205"/>
      <c r="OVT155" s="205"/>
      <c r="OVU155" s="205"/>
      <c r="OVV155" s="205"/>
      <c r="OVW155" s="205"/>
      <c r="OVX155" s="205"/>
      <c r="OVY155" s="205"/>
      <c r="OVZ155" s="205"/>
      <c r="OWA155" s="205"/>
      <c r="OWB155" s="205"/>
      <c r="OWC155" s="205"/>
      <c r="OWD155" s="205"/>
      <c r="OWE155" s="205"/>
      <c r="OWF155" s="205"/>
      <c r="OWG155" s="205"/>
      <c r="OWH155" s="205"/>
      <c r="OWI155" s="205"/>
      <c r="OWJ155" s="205"/>
      <c r="OWK155" s="205"/>
      <c r="OWL155" s="205"/>
      <c r="OWM155" s="205"/>
      <c r="OWN155" s="205"/>
      <c r="OWO155" s="205"/>
      <c r="OWP155" s="205"/>
      <c r="OWQ155" s="205"/>
      <c r="OWX155" s="205"/>
      <c r="OWY155" s="205"/>
      <c r="OWZ155" s="205"/>
      <c r="OXA155" s="205"/>
      <c r="OXB155" s="205"/>
      <c r="OXC155" s="205"/>
      <c r="OXD155" s="205"/>
      <c r="OXE155" s="205"/>
      <c r="OXF155" s="205"/>
      <c r="OXG155" s="205"/>
      <c r="OXH155" s="205"/>
      <c r="OXI155" s="205"/>
      <c r="OXJ155" s="205"/>
      <c r="OXK155" s="205"/>
      <c r="OXL155" s="205"/>
      <c r="OXM155" s="205"/>
      <c r="OXN155" s="205"/>
      <c r="OXO155" s="205"/>
      <c r="OXP155" s="205"/>
      <c r="OXQ155" s="205"/>
      <c r="OXR155" s="205"/>
      <c r="OXS155" s="205"/>
      <c r="OXT155" s="205"/>
      <c r="OXU155" s="205"/>
      <c r="OXV155" s="205"/>
      <c r="OXW155" s="205"/>
      <c r="OXX155" s="205"/>
      <c r="OXY155" s="205"/>
      <c r="OXZ155" s="205"/>
      <c r="OYA155" s="205"/>
      <c r="OYB155" s="205"/>
      <c r="OYC155" s="205"/>
      <c r="OYD155" s="205"/>
      <c r="OYE155" s="205"/>
      <c r="OYF155" s="205"/>
      <c r="OYG155" s="205"/>
      <c r="OYH155" s="205"/>
      <c r="OYI155" s="205"/>
      <c r="OYJ155" s="205"/>
      <c r="OYK155" s="205"/>
      <c r="OYL155" s="205"/>
      <c r="OYM155" s="205"/>
      <c r="OYN155" s="205"/>
      <c r="OYO155" s="205"/>
      <c r="OYP155" s="205"/>
      <c r="OYQ155" s="205"/>
      <c r="OYR155" s="205"/>
      <c r="OYS155" s="205"/>
      <c r="OYT155" s="205"/>
      <c r="OYU155" s="205"/>
      <c r="OYV155" s="205"/>
      <c r="OYW155" s="205"/>
      <c r="OYX155" s="205"/>
      <c r="OYY155" s="205"/>
      <c r="OYZ155" s="205"/>
      <c r="OZA155" s="205"/>
      <c r="OZB155" s="205"/>
      <c r="OZC155" s="205"/>
      <c r="OZD155" s="205"/>
      <c r="OZE155" s="205"/>
      <c r="OZF155" s="205"/>
      <c r="OZG155" s="205"/>
      <c r="OZH155" s="205"/>
      <c r="OZI155" s="205"/>
      <c r="OZJ155" s="205"/>
      <c r="OZK155" s="205"/>
      <c r="OZL155" s="205"/>
      <c r="OZM155" s="205"/>
      <c r="OZN155" s="205"/>
      <c r="OZO155" s="205"/>
      <c r="OZP155" s="205"/>
      <c r="OZQ155" s="205"/>
      <c r="OZR155" s="205"/>
      <c r="OZS155" s="205"/>
      <c r="OZT155" s="205"/>
      <c r="OZU155" s="205"/>
      <c r="OZV155" s="205"/>
      <c r="OZW155" s="205"/>
      <c r="OZX155" s="205"/>
      <c r="OZY155" s="205"/>
      <c r="OZZ155" s="205"/>
      <c r="PAA155" s="205"/>
      <c r="PAB155" s="205"/>
      <c r="PAC155" s="205"/>
      <c r="PAD155" s="205"/>
      <c r="PAE155" s="205"/>
      <c r="PAF155" s="205"/>
      <c r="PAG155" s="205"/>
      <c r="PAH155" s="205"/>
      <c r="PAI155" s="205"/>
      <c r="PAJ155" s="205"/>
      <c r="PAK155" s="205"/>
      <c r="PAL155" s="205"/>
      <c r="PAM155" s="205"/>
      <c r="PAN155" s="205"/>
      <c r="PAO155" s="205"/>
      <c r="PAP155" s="205"/>
      <c r="PAQ155" s="205"/>
      <c r="PAR155" s="205"/>
      <c r="PAS155" s="205"/>
      <c r="PAT155" s="205"/>
      <c r="PAU155" s="205"/>
      <c r="PAV155" s="205"/>
      <c r="PAW155" s="205"/>
      <c r="PAX155" s="205"/>
      <c r="PAY155" s="205"/>
      <c r="PAZ155" s="205"/>
      <c r="PBA155" s="205"/>
      <c r="PBB155" s="205"/>
      <c r="PBC155" s="205"/>
      <c r="PBD155" s="205"/>
      <c r="PBE155" s="205"/>
      <c r="PBF155" s="205"/>
      <c r="PBG155" s="205"/>
      <c r="PBH155" s="205"/>
      <c r="PBI155" s="205"/>
      <c r="PBJ155" s="205"/>
      <c r="PBK155" s="205"/>
      <c r="PBL155" s="205"/>
      <c r="PBM155" s="205"/>
      <c r="PBN155" s="205"/>
      <c r="PBO155" s="205"/>
      <c r="PBP155" s="205"/>
      <c r="PBQ155" s="205"/>
      <c r="PBR155" s="205"/>
      <c r="PBS155" s="205"/>
      <c r="PBT155" s="205"/>
      <c r="PBU155" s="205"/>
      <c r="PBV155" s="205"/>
      <c r="PBW155" s="205"/>
      <c r="PBX155" s="205"/>
      <c r="PBY155" s="205"/>
      <c r="PBZ155" s="205"/>
      <c r="PCA155" s="205"/>
      <c r="PCB155" s="205"/>
      <c r="PCC155" s="205"/>
      <c r="PCD155" s="205"/>
      <c r="PCE155" s="205"/>
      <c r="PCF155" s="205"/>
      <c r="PCG155" s="205"/>
      <c r="PCH155" s="205"/>
      <c r="PCI155" s="205"/>
      <c r="PCJ155" s="205"/>
      <c r="PCK155" s="205"/>
      <c r="PCL155" s="205"/>
      <c r="PCM155" s="205"/>
      <c r="PCN155" s="205"/>
      <c r="PCO155" s="205"/>
      <c r="PCP155" s="205"/>
      <c r="PCQ155" s="205"/>
      <c r="PCR155" s="205"/>
      <c r="PCS155" s="205"/>
      <c r="PCT155" s="205"/>
      <c r="PCU155" s="205"/>
      <c r="PCV155" s="205"/>
      <c r="PCW155" s="205"/>
      <c r="PCX155" s="205"/>
      <c r="PCY155" s="205"/>
      <c r="PCZ155" s="205"/>
      <c r="PDA155" s="205"/>
      <c r="PDB155" s="205"/>
      <c r="PDC155" s="205"/>
      <c r="PDD155" s="205"/>
      <c r="PDE155" s="205"/>
      <c r="PDF155" s="205"/>
      <c r="PDG155" s="205"/>
      <c r="PDH155" s="205"/>
      <c r="PDI155" s="205"/>
      <c r="PDJ155" s="205"/>
      <c r="PDK155" s="205"/>
      <c r="PDL155" s="205"/>
      <c r="PDM155" s="205"/>
      <c r="PDN155" s="205"/>
      <c r="PDO155" s="205"/>
      <c r="PDP155" s="205"/>
      <c r="PDQ155" s="205"/>
      <c r="PDR155" s="205"/>
      <c r="PDS155" s="205"/>
      <c r="PDT155" s="205"/>
      <c r="PDU155" s="205"/>
      <c r="PDV155" s="205"/>
      <c r="PDW155" s="205"/>
      <c r="PDX155" s="205"/>
      <c r="PDY155" s="205"/>
      <c r="PDZ155" s="205"/>
      <c r="PEA155" s="205"/>
      <c r="PEB155" s="205"/>
      <c r="PEC155" s="205"/>
      <c r="PED155" s="205"/>
      <c r="PEE155" s="205"/>
      <c r="PEF155" s="205"/>
      <c r="PEG155" s="205"/>
      <c r="PEH155" s="205"/>
      <c r="PEI155" s="205"/>
      <c r="PEJ155" s="205"/>
      <c r="PEK155" s="205"/>
      <c r="PEL155" s="205"/>
      <c r="PEM155" s="205"/>
      <c r="PEN155" s="205"/>
      <c r="PEO155" s="205"/>
      <c r="PEP155" s="205"/>
      <c r="PEQ155" s="205"/>
      <c r="PER155" s="205"/>
      <c r="PES155" s="205"/>
      <c r="PET155" s="205"/>
      <c r="PEU155" s="205"/>
      <c r="PEV155" s="205"/>
      <c r="PEW155" s="205"/>
      <c r="PEX155" s="205"/>
      <c r="PEY155" s="205"/>
      <c r="PEZ155" s="205"/>
      <c r="PFA155" s="205"/>
      <c r="PFB155" s="205"/>
      <c r="PFC155" s="205"/>
      <c r="PFD155" s="205"/>
      <c r="PFE155" s="205"/>
      <c r="PFF155" s="205"/>
      <c r="PFG155" s="205"/>
      <c r="PFH155" s="205"/>
      <c r="PFI155" s="205"/>
      <c r="PFJ155" s="205"/>
      <c r="PFK155" s="205"/>
      <c r="PFL155" s="205"/>
      <c r="PFM155" s="205"/>
      <c r="PFN155" s="205"/>
      <c r="PFO155" s="205"/>
      <c r="PFP155" s="205"/>
      <c r="PFQ155" s="205"/>
      <c r="PFR155" s="205"/>
      <c r="PFS155" s="205"/>
      <c r="PFT155" s="205"/>
      <c r="PFU155" s="205"/>
      <c r="PFV155" s="205"/>
      <c r="PFW155" s="205"/>
      <c r="PFX155" s="205"/>
      <c r="PFY155" s="205"/>
      <c r="PFZ155" s="205"/>
      <c r="PGA155" s="205"/>
      <c r="PGB155" s="205"/>
      <c r="PGC155" s="205"/>
      <c r="PGD155" s="205"/>
      <c r="PGE155" s="205"/>
      <c r="PGF155" s="205"/>
      <c r="PGG155" s="205"/>
      <c r="PGH155" s="205"/>
      <c r="PGI155" s="205"/>
      <c r="PGJ155" s="205"/>
      <c r="PGK155" s="205"/>
      <c r="PGL155" s="205"/>
      <c r="PGM155" s="205"/>
      <c r="PGT155" s="205"/>
      <c r="PGU155" s="205"/>
      <c r="PGV155" s="205"/>
      <c r="PGW155" s="205"/>
      <c r="PGX155" s="205"/>
      <c r="PGY155" s="205"/>
      <c r="PGZ155" s="205"/>
      <c r="PHA155" s="205"/>
      <c r="PHB155" s="205"/>
      <c r="PHC155" s="205"/>
      <c r="PHD155" s="205"/>
      <c r="PHE155" s="205"/>
      <c r="PHF155" s="205"/>
      <c r="PHG155" s="205"/>
      <c r="PHH155" s="205"/>
      <c r="PHI155" s="205"/>
      <c r="PHJ155" s="205"/>
      <c r="PHK155" s="205"/>
      <c r="PHL155" s="205"/>
      <c r="PHM155" s="205"/>
      <c r="PHN155" s="205"/>
      <c r="PHO155" s="205"/>
      <c r="PHP155" s="205"/>
      <c r="PHQ155" s="205"/>
      <c r="PHR155" s="205"/>
      <c r="PHS155" s="205"/>
      <c r="PHT155" s="205"/>
      <c r="PHU155" s="205"/>
      <c r="PHV155" s="205"/>
      <c r="PHW155" s="205"/>
      <c r="PHX155" s="205"/>
      <c r="PHY155" s="205"/>
      <c r="PHZ155" s="205"/>
      <c r="PIA155" s="205"/>
      <c r="PIB155" s="205"/>
      <c r="PIC155" s="205"/>
      <c r="PID155" s="205"/>
      <c r="PIE155" s="205"/>
      <c r="PIF155" s="205"/>
      <c r="PIG155" s="205"/>
      <c r="PIH155" s="205"/>
      <c r="PII155" s="205"/>
      <c r="PIJ155" s="205"/>
      <c r="PIK155" s="205"/>
      <c r="PIL155" s="205"/>
      <c r="PIM155" s="205"/>
      <c r="PIN155" s="205"/>
      <c r="PIO155" s="205"/>
      <c r="PIP155" s="205"/>
      <c r="PIQ155" s="205"/>
      <c r="PIR155" s="205"/>
      <c r="PIS155" s="205"/>
      <c r="PIT155" s="205"/>
      <c r="PIU155" s="205"/>
      <c r="PIV155" s="205"/>
      <c r="PIW155" s="205"/>
      <c r="PIX155" s="205"/>
      <c r="PIY155" s="205"/>
      <c r="PIZ155" s="205"/>
      <c r="PJA155" s="205"/>
      <c r="PJB155" s="205"/>
      <c r="PJC155" s="205"/>
      <c r="PJD155" s="205"/>
      <c r="PJE155" s="205"/>
      <c r="PJF155" s="205"/>
      <c r="PJG155" s="205"/>
      <c r="PJH155" s="205"/>
      <c r="PJI155" s="205"/>
      <c r="PJJ155" s="205"/>
      <c r="PJK155" s="205"/>
      <c r="PJL155" s="205"/>
      <c r="PJM155" s="205"/>
      <c r="PJN155" s="205"/>
      <c r="PJO155" s="205"/>
      <c r="PJP155" s="205"/>
      <c r="PJQ155" s="205"/>
      <c r="PJR155" s="205"/>
      <c r="PJS155" s="205"/>
      <c r="PJT155" s="205"/>
      <c r="PJU155" s="205"/>
      <c r="PJV155" s="205"/>
      <c r="PJW155" s="205"/>
      <c r="PJX155" s="205"/>
      <c r="PJY155" s="205"/>
      <c r="PJZ155" s="205"/>
      <c r="PKA155" s="205"/>
      <c r="PKB155" s="205"/>
      <c r="PKC155" s="205"/>
      <c r="PKD155" s="205"/>
      <c r="PKE155" s="205"/>
      <c r="PKF155" s="205"/>
      <c r="PKG155" s="205"/>
      <c r="PKH155" s="205"/>
      <c r="PKI155" s="205"/>
      <c r="PKJ155" s="205"/>
      <c r="PKK155" s="205"/>
      <c r="PKL155" s="205"/>
      <c r="PKM155" s="205"/>
      <c r="PKN155" s="205"/>
      <c r="PKO155" s="205"/>
      <c r="PKP155" s="205"/>
      <c r="PKQ155" s="205"/>
      <c r="PKR155" s="205"/>
      <c r="PKS155" s="205"/>
      <c r="PKT155" s="205"/>
      <c r="PKU155" s="205"/>
      <c r="PKV155" s="205"/>
      <c r="PKW155" s="205"/>
      <c r="PKX155" s="205"/>
      <c r="PKY155" s="205"/>
      <c r="PKZ155" s="205"/>
      <c r="PLA155" s="205"/>
      <c r="PLB155" s="205"/>
      <c r="PLC155" s="205"/>
      <c r="PLD155" s="205"/>
      <c r="PLE155" s="205"/>
      <c r="PLF155" s="205"/>
      <c r="PLG155" s="205"/>
      <c r="PLH155" s="205"/>
      <c r="PLI155" s="205"/>
      <c r="PLJ155" s="205"/>
      <c r="PLK155" s="205"/>
      <c r="PLL155" s="205"/>
      <c r="PLM155" s="205"/>
      <c r="PLN155" s="205"/>
      <c r="PLO155" s="205"/>
      <c r="PLP155" s="205"/>
      <c r="PLQ155" s="205"/>
      <c r="PLR155" s="205"/>
      <c r="PLS155" s="205"/>
      <c r="PLT155" s="205"/>
      <c r="PLU155" s="205"/>
      <c r="PLV155" s="205"/>
      <c r="PLW155" s="205"/>
      <c r="PLX155" s="205"/>
      <c r="PLY155" s="205"/>
      <c r="PLZ155" s="205"/>
      <c r="PMA155" s="205"/>
      <c r="PMB155" s="205"/>
      <c r="PMC155" s="205"/>
      <c r="PMD155" s="205"/>
      <c r="PME155" s="205"/>
      <c r="PMF155" s="205"/>
      <c r="PMG155" s="205"/>
      <c r="PMH155" s="205"/>
      <c r="PMI155" s="205"/>
      <c r="PMJ155" s="205"/>
      <c r="PMK155" s="205"/>
      <c r="PML155" s="205"/>
      <c r="PMM155" s="205"/>
      <c r="PMN155" s="205"/>
      <c r="PMO155" s="205"/>
      <c r="PMP155" s="205"/>
      <c r="PMQ155" s="205"/>
      <c r="PMR155" s="205"/>
      <c r="PMS155" s="205"/>
      <c r="PMT155" s="205"/>
      <c r="PMU155" s="205"/>
      <c r="PMV155" s="205"/>
      <c r="PMW155" s="205"/>
      <c r="PMX155" s="205"/>
      <c r="PMY155" s="205"/>
      <c r="PMZ155" s="205"/>
      <c r="PNA155" s="205"/>
      <c r="PNB155" s="205"/>
      <c r="PNC155" s="205"/>
      <c r="PND155" s="205"/>
      <c r="PNE155" s="205"/>
      <c r="PNF155" s="205"/>
      <c r="PNG155" s="205"/>
      <c r="PNH155" s="205"/>
      <c r="PNI155" s="205"/>
      <c r="PNJ155" s="205"/>
      <c r="PNK155" s="205"/>
      <c r="PNL155" s="205"/>
      <c r="PNM155" s="205"/>
      <c r="PNN155" s="205"/>
      <c r="PNO155" s="205"/>
      <c r="PNP155" s="205"/>
      <c r="PNQ155" s="205"/>
      <c r="PNR155" s="205"/>
      <c r="PNS155" s="205"/>
      <c r="PNT155" s="205"/>
      <c r="PNU155" s="205"/>
      <c r="PNV155" s="205"/>
      <c r="PNW155" s="205"/>
      <c r="PNX155" s="205"/>
      <c r="PNY155" s="205"/>
      <c r="PNZ155" s="205"/>
      <c r="POA155" s="205"/>
      <c r="POB155" s="205"/>
      <c r="POC155" s="205"/>
      <c r="POD155" s="205"/>
      <c r="POE155" s="205"/>
      <c r="POF155" s="205"/>
      <c r="POG155" s="205"/>
      <c r="POH155" s="205"/>
      <c r="POI155" s="205"/>
      <c r="POJ155" s="205"/>
      <c r="POK155" s="205"/>
      <c r="POL155" s="205"/>
      <c r="POM155" s="205"/>
      <c r="PON155" s="205"/>
      <c r="POO155" s="205"/>
      <c r="POP155" s="205"/>
      <c r="POQ155" s="205"/>
      <c r="POR155" s="205"/>
      <c r="POS155" s="205"/>
      <c r="POT155" s="205"/>
      <c r="POU155" s="205"/>
      <c r="POV155" s="205"/>
      <c r="POW155" s="205"/>
      <c r="POX155" s="205"/>
      <c r="POY155" s="205"/>
      <c r="POZ155" s="205"/>
      <c r="PPA155" s="205"/>
      <c r="PPB155" s="205"/>
      <c r="PPC155" s="205"/>
      <c r="PPD155" s="205"/>
      <c r="PPE155" s="205"/>
      <c r="PPF155" s="205"/>
      <c r="PPG155" s="205"/>
      <c r="PPH155" s="205"/>
      <c r="PPI155" s="205"/>
      <c r="PPJ155" s="205"/>
      <c r="PPK155" s="205"/>
      <c r="PPL155" s="205"/>
      <c r="PPM155" s="205"/>
      <c r="PPN155" s="205"/>
      <c r="PPO155" s="205"/>
      <c r="PPP155" s="205"/>
      <c r="PPQ155" s="205"/>
      <c r="PPR155" s="205"/>
      <c r="PPS155" s="205"/>
      <c r="PPT155" s="205"/>
      <c r="PPU155" s="205"/>
      <c r="PPV155" s="205"/>
      <c r="PPW155" s="205"/>
      <c r="PPX155" s="205"/>
      <c r="PPY155" s="205"/>
      <c r="PPZ155" s="205"/>
      <c r="PQA155" s="205"/>
      <c r="PQB155" s="205"/>
      <c r="PQC155" s="205"/>
      <c r="PQD155" s="205"/>
      <c r="PQE155" s="205"/>
      <c r="PQF155" s="205"/>
      <c r="PQG155" s="205"/>
      <c r="PQH155" s="205"/>
      <c r="PQI155" s="205"/>
      <c r="PQP155" s="205"/>
      <c r="PQQ155" s="205"/>
      <c r="PQR155" s="205"/>
      <c r="PQS155" s="205"/>
      <c r="PQT155" s="205"/>
      <c r="PQU155" s="205"/>
      <c r="PQV155" s="205"/>
      <c r="PQW155" s="205"/>
      <c r="PQX155" s="205"/>
      <c r="PQY155" s="205"/>
      <c r="PQZ155" s="205"/>
      <c r="PRA155" s="205"/>
      <c r="PRB155" s="205"/>
      <c r="PRC155" s="205"/>
      <c r="PRD155" s="205"/>
      <c r="PRE155" s="205"/>
      <c r="PRF155" s="205"/>
      <c r="PRG155" s="205"/>
      <c r="PRH155" s="205"/>
      <c r="PRI155" s="205"/>
      <c r="PRJ155" s="205"/>
      <c r="PRK155" s="205"/>
      <c r="PRL155" s="205"/>
      <c r="PRM155" s="205"/>
      <c r="PRN155" s="205"/>
      <c r="PRO155" s="205"/>
      <c r="PRP155" s="205"/>
      <c r="PRQ155" s="205"/>
      <c r="PRR155" s="205"/>
      <c r="PRS155" s="205"/>
      <c r="PRT155" s="205"/>
      <c r="PRU155" s="205"/>
      <c r="PRV155" s="205"/>
      <c r="PRW155" s="205"/>
      <c r="PRX155" s="205"/>
      <c r="PRY155" s="205"/>
      <c r="PRZ155" s="205"/>
      <c r="PSA155" s="205"/>
      <c r="PSB155" s="205"/>
      <c r="PSC155" s="205"/>
      <c r="PSD155" s="205"/>
      <c r="PSE155" s="205"/>
      <c r="PSF155" s="205"/>
      <c r="PSG155" s="205"/>
      <c r="PSH155" s="205"/>
      <c r="PSI155" s="205"/>
      <c r="PSJ155" s="205"/>
      <c r="PSK155" s="205"/>
      <c r="PSL155" s="205"/>
      <c r="PSM155" s="205"/>
      <c r="PSN155" s="205"/>
      <c r="PSO155" s="205"/>
      <c r="PSP155" s="205"/>
      <c r="PSQ155" s="205"/>
      <c r="PSR155" s="205"/>
      <c r="PSS155" s="205"/>
      <c r="PST155" s="205"/>
      <c r="PSU155" s="205"/>
      <c r="PSV155" s="205"/>
      <c r="PSW155" s="205"/>
      <c r="PSX155" s="205"/>
      <c r="PSY155" s="205"/>
      <c r="PSZ155" s="205"/>
      <c r="PTA155" s="205"/>
      <c r="PTB155" s="205"/>
      <c r="PTC155" s="205"/>
      <c r="PTD155" s="205"/>
      <c r="PTE155" s="205"/>
      <c r="PTF155" s="205"/>
      <c r="PTG155" s="205"/>
      <c r="PTH155" s="205"/>
      <c r="PTI155" s="205"/>
      <c r="PTJ155" s="205"/>
      <c r="PTK155" s="205"/>
      <c r="PTL155" s="205"/>
      <c r="PTM155" s="205"/>
      <c r="PTN155" s="205"/>
      <c r="PTO155" s="205"/>
      <c r="PTP155" s="205"/>
      <c r="PTQ155" s="205"/>
      <c r="PTR155" s="205"/>
      <c r="PTS155" s="205"/>
      <c r="PTT155" s="205"/>
      <c r="PTU155" s="205"/>
      <c r="PTV155" s="205"/>
      <c r="PTW155" s="205"/>
      <c r="PTX155" s="205"/>
      <c r="PTY155" s="205"/>
      <c r="PTZ155" s="205"/>
      <c r="PUA155" s="205"/>
      <c r="PUB155" s="205"/>
      <c r="PUC155" s="205"/>
      <c r="PUD155" s="205"/>
      <c r="PUE155" s="205"/>
      <c r="PUF155" s="205"/>
      <c r="PUG155" s="205"/>
      <c r="PUH155" s="205"/>
      <c r="PUI155" s="205"/>
      <c r="PUJ155" s="205"/>
      <c r="PUK155" s="205"/>
      <c r="PUL155" s="205"/>
      <c r="PUM155" s="205"/>
      <c r="PUN155" s="205"/>
      <c r="PUO155" s="205"/>
      <c r="PUP155" s="205"/>
      <c r="PUQ155" s="205"/>
      <c r="PUR155" s="205"/>
      <c r="PUS155" s="205"/>
      <c r="PUT155" s="205"/>
      <c r="PUU155" s="205"/>
      <c r="PUV155" s="205"/>
      <c r="PUW155" s="205"/>
      <c r="PUX155" s="205"/>
      <c r="PUY155" s="205"/>
      <c r="PUZ155" s="205"/>
      <c r="PVA155" s="205"/>
      <c r="PVB155" s="205"/>
      <c r="PVC155" s="205"/>
      <c r="PVD155" s="205"/>
      <c r="PVE155" s="205"/>
      <c r="PVF155" s="205"/>
      <c r="PVG155" s="205"/>
      <c r="PVH155" s="205"/>
      <c r="PVI155" s="205"/>
      <c r="PVJ155" s="205"/>
      <c r="PVK155" s="205"/>
      <c r="PVL155" s="205"/>
      <c r="PVM155" s="205"/>
      <c r="PVN155" s="205"/>
      <c r="PVO155" s="205"/>
      <c r="PVP155" s="205"/>
      <c r="PVQ155" s="205"/>
      <c r="PVR155" s="205"/>
      <c r="PVS155" s="205"/>
      <c r="PVT155" s="205"/>
      <c r="PVU155" s="205"/>
      <c r="PVV155" s="205"/>
      <c r="PVW155" s="205"/>
      <c r="PVX155" s="205"/>
      <c r="PVY155" s="205"/>
      <c r="PVZ155" s="205"/>
      <c r="PWA155" s="205"/>
      <c r="PWB155" s="205"/>
      <c r="PWC155" s="205"/>
      <c r="PWD155" s="205"/>
      <c r="PWE155" s="205"/>
      <c r="PWF155" s="205"/>
      <c r="PWG155" s="205"/>
      <c r="PWH155" s="205"/>
      <c r="PWI155" s="205"/>
      <c r="PWJ155" s="205"/>
      <c r="PWK155" s="205"/>
      <c r="PWL155" s="205"/>
      <c r="PWM155" s="205"/>
      <c r="PWN155" s="205"/>
      <c r="PWO155" s="205"/>
      <c r="PWP155" s="205"/>
      <c r="PWQ155" s="205"/>
      <c r="PWR155" s="205"/>
      <c r="PWS155" s="205"/>
      <c r="PWT155" s="205"/>
      <c r="PWU155" s="205"/>
      <c r="PWV155" s="205"/>
      <c r="PWW155" s="205"/>
      <c r="PWX155" s="205"/>
      <c r="PWY155" s="205"/>
      <c r="PWZ155" s="205"/>
      <c r="PXA155" s="205"/>
      <c r="PXB155" s="205"/>
      <c r="PXC155" s="205"/>
      <c r="PXD155" s="205"/>
      <c r="PXE155" s="205"/>
      <c r="PXF155" s="205"/>
      <c r="PXG155" s="205"/>
      <c r="PXH155" s="205"/>
      <c r="PXI155" s="205"/>
      <c r="PXJ155" s="205"/>
      <c r="PXK155" s="205"/>
      <c r="PXL155" s="205"/>
      <c r="PXM155" s="205"/>
      <c r="PXN155" s="205"/>
      <c r="PXO155" s="205"/>
      <c r="PXP155" s="205"/>
      <c r="PXQ155" s="205"/>
      <c r="PXR155" s="205"/>
      <c r="PXS155" s="205"/>
      <c r="PXT155" s="205"/>
      <c r="PXU155" s="205"/>
      <c r="PXV155" s="205"/>
      <c r="PXW155" s="205"/>
      <c r="PXX155" s="205"/>
      <c r="PXY155" s="205"/>
      <c r="PXZ155" s="205"/>
      <c r="PYA155" s="205"/>
      <c r="PYB155" s="205"/>
      <c r="PYC155" s="205"/>
      <c r="PYD155" s="205"/>
      <c r="PYE155" s="205"/>
      <c r="PYF155" s="205"/>
      <c r="PYG155" s="205"/>
      <c r="PYH155" s="205"/>
      <c r="PYI155" s="205"/>
      <c r="PYJ155" s="205"/>
      <c r="PYK155" s="205"/>
      <c r="PYL155" s="205"/>
      <c r="PYM155" s="205"/>
      <c r="PYN155" s="205"/>
      <c r="PYO155" s="205"/>
      <c r="PYP155" s="205"/>
      <c r="PYQ155" s="205"/>
      <c r="PYR155" s="205"/>
      <c r="PYS155" s="205"/>
      <c r="PYT155" s="205"/>
      <c r="PYU155" s="205"/>
      <c r="PYV155" s="205"/>
      <c r="PYW155" s="205"/>
      <c r="PYX155" s="205"/>
      <c r="PYY155" s="205"/>
      <c r="PYZ155" s="205"/>
      <c r="PZA155" s="205"/>
      <c r="PZB155" s="205"/>
      <c r="PZC155" s="205"/>
      <c r="PZD155" s="205"/>
      <c r="PZE155" s="205"/>
      <c r="PZF155" s="205"/>
      <c r="PZG155" s="205"/>
      <c r="PZH155" s="205"/>
      <c r="PZI155" s="205"/>
      <c r="PZJ155" s="205"/>
      <c r="PZK155" s="205"/>
      <c r="PZL155" s="205"/>
      <c r="PZM155" s="205"/>
      <c r="PZN155" s="205"/>
      <c r="PZO155" s="205"/>
      <c r="PZP155" s="205"/>
      <c r="PZQ155" s="205"/>
      <c r="PZR155" s="205"/>
      <c r="PZS155" s="205"/>
      <c r="PZT155" s="205"/>
      <c r="PZU155" s="205"/>
      <c r="PZV155" s="205"/>
      <c r="PZW155" s="205"/>
      <c r="PZX155" s="205"/>
      <c r="PZY155" s="205"/>
      <c r="PZZ155" s="205"/>
      <c r="QAA155" s="205"/>
      <c r="QAB155" s="205"/>
      <c r="QAC155" s="205"/>
      <c r="QAD155" s="205"/>
      <c r="QAE155" s="205"/>
      <c r="QAL155" s="205"/>
      <c r="QAM155" s="205"/>
      <c r="QAN155" s="205"/>
      <c r="QAO155" s="205"/>
      <c r="QAP155" s="205"/>
      <c r="QAQ155" s="205"/>
      <c r="QAR155" s="205"/>
      <c r="QAS155" s="205"/>
      <c r="QAT155" s="205"/>
      <c r="QAU155" s="205"/>
      <c r="QAV155" s="205"/>
      <c r="QAW155" s="205"/>
      <c r="QAX155" s="205"/>
      <c r="QAY155" s="205"/>
      <c r="QAZ155" s="205"/>
      <c r="QBA155" s="205"/>
      <c r="QBB155" s="205"/>
      <c r="QBC155" s="205"/>
      <c r="QBD155" s="205"/>
      <c r="QBE155" s="205"/>
      <c r="QBF155" s="205"/>
      <c r="QBG155" s="205"/>
      <c r="QBH155" s="205"/>
      <c r="QBI155" s="205"/>
      <c r="QBJ155" s="205"/>
      <c r="QBK155" s="205"/>
      <c r="QBL155" s="205"/>
      <c r="QBM155" s="205"/>
      <c r="QBN155" s="205"/>
      <c r="QBO155" s="205"/>
      <c r="QBP155" s="205"/>
      <c r="QBQ155" s="205"/>
      <c r="QBR155" s="205"/>
      <c r="QBS155" s="205"/>
      <c r="QBT155" s="205"/>
      <c r="QBU155" s="205"/>
      <c r="QBV155" s="205"/>
      <c r="QBW155" s="205"/>
      <c r="QBX155" s="205"/>
      <c r="QBY155" s="205"/>
      <c r="QBZ155" s="205"/>
      <c r="QCA155" s="205"/>
      <c r="QCB155" s="205"/>
      <c r="QCC155" s="205"/>
      <c r="QCD155" s="205"/>
      <c r="QCE155" s="205"/>
      <c r="QCF155" s="205"/>
      <c r="QCG155" s="205"/>
      <c r="QCH155" s="205"/>
      <c r="QCI155" s="205"/>
      <c r="QCJ155" s="205"/>
      <c r="QCK155" s="205"/>
      <c r="QCL155" s="205"/>
      <c r="QCM155" s="205"/>
      <c r="QCN155" s="205"/>
      <c r="QCO155" s="205"/>
      <c r="QCP155" s="205"/>
      <c r="QCQ155" s="205"/>
      <c r="QCR155" s="205"/>
      <c r="QCS155" s="205"/>
      <c r="QCT155" s="205"/>
      <c r="QCU155" s="205"/>
      <c r="QCV155" s="205"/>
      <c r="QCW155" s="205"/>
      <c r="QCX155" s="205"/>
      <c r="QCY155" s="205"/>
      <c r="QCZ155" s="205"/>
      <c r="QDA155" s="205"/>
      <c r="QDB155" s="205"/>
      <c r="QDC155" s="205"/>
      <c r="QDD155" s="205"/>
      <c r="QDE155" s="205"/>
      <c r="QDF155" s="205"/>
      <c r="QDG155" s="205"/>
      <c r="QDH155" s="205"/>
      <c r="QDI155" s="205"/>
      <c r="QDJ155" s="205"/>
      <c r="QDK155" s="205"/>
      <c r="QDL155" s="205"/>
      <c r="QDM155" s="205"/>
      <c r="QDN155" s="205"/>
      <c r="QDO155" s="205"/>
      <c r="QDP155" s="205"/>
      <c r="QDQ155" s="205"/>
      <c r="QDR155" s="205"/>
      <c r="QDS155" s="205"/>
      <c r="QDT155" s="205"/>
      <c r="QDU155" s="205"/>
      <c r="QDV155" s="205"/>
      <c r="QDW155" s="205"/>
      <c r="QDX155" s="205"/>
      <c r="QDY155" s="205"/>
      <c r="QDZ155" s="205"/>
      <c r="QEA155" s="205"/>
      <c r="QEB155" s="205"/>
      <c r="QEC155" s="205"/>
      <c r="QED155" s="205"/>
      <c r="QEE155" s="205"/>
      <c r="QEF155" s="205"/>
      <c r="QEG155" s="205"/>
      <c r="QEH155" s="205"/>
      <c r="QEI155" s="205"/>
      <c r="QEJ155" s="205"/>
      <c r="QEK155" s="205"/>
      <c r="QEL155" s="205"/>
      <c r="QEM155" s="205"/>
      <c r="QEN155" s="205"/>
      <c r="QEO155" s="205"/>
      <c r="QEP155" s="205"/>
      <c r="QEQ155" s="205"/>
      <c r="QER155" s="205"/>
      <c r="QES155" s="205"/>
      <c r="QET155" s="205"/>
      <c r="QEU155" s="205"/>
      <c r="QEV155" s="205"/>
      <c r="QEW155" s="205"/>
      <c r="QEX155" s="205"/>
      <c r="QEY155" s="205"/>
      <c r="QEZ155" s="205"/>
      <c r="QFA155" s="205"/>
      <c r="QFB155" s="205"/>
      <c r="QFC155" s="205"/>
      <c r="QFD155" s="205"/>
      <c r="QFE155" s="205"/>
      <c r="QFF155" s="205"/>
      <c r="QFG155" s="205"/>
      <c r="QFH155" s="205"/>
      <c r="QFI155" s="205"/>
      <c r="QFJ155" s="205"/>
      <c r="QFK155" s="205"/>
      <c r="QFL155" s="205"/>
      <c r="QFM155" s="205"/>
      <c r="QFN155" s="205"/>
      <c r="QFO155" s="205"/>
      <c r="QFP155" s="205"/>
      <c r="QFQ155" s="205"/>
      <c r="QFR155" s="205"/>
      <c r="QFS155" s="205"/>
      <c r="QFT155" s="205"/>
      <c r="QFU155" s="205"/>
      <c r="QFV155" s="205"/>
      <c r="QFW155" s="205"/>
      <c r="QFX155" s="205"/>
      <c r="QFY155" s="205"/>
      <c r="QFZ155" s="205"/>
      <c r="QGA155" s="205"/>
      <c r="QGB155" s="205"/>
      <c r="QGC155" s="205"/>
      <c r="QGD155" s="205"/>
      <c r="QGE155" s="205"/>
      <c r="QGF155" s="205"/>
      <c r="QGG155" s="205"/>
      <c r="QGH155" s="205"/>
      <c r="QGI155" s="205"/>
      <c r="QGJ155" s="205"/>
      <c r="QGK155" s="205"/>
      <c r="QGL155" s="205"/>
      <c r="QGM155" s="205"/>
      <c r="QGN155" s="205"/>
      <c r="QGO155" s="205"/>
      <c r="QGP155" s="205"/>
      <c r="QGQ155" s="205"/>
      <c r="QGR155" s="205"/>
      <c r="QGS155" s="205"/>
      <c r="QGT155" s="205"/>
      <c r="QGU155" s="205"/>
      <c r="QGV155" s="205"/>
      <c r="QGW155" s="205"/>
      <c r="QGX155" s="205"/>
      <c r="QGY155" s="205"/>
      <c r="QGZ155" s="205"/>
      <c r="QHA155" s="205"/>
      <c r="QHB155" s="205"/>
      <c r="QHC155" s="205"/>
      <c r="QHD155" s="205"/>
      <c r="QHE155" s="205"/>
      <c r="QHF155" s="205"/>
      <c r="QHG155" s="205"/>
      <c r="QHH155" s="205"/>
      <c r="QHI155" s="205"/>
      <c r="QHJ155" s="205"/>
      <c r="QHK155" s="205"/>
      <c r="QHL155" s="205"/>
      <c r="QHM155" s="205"/>
      <c r="QHN155" s="205"/>
      <c r="QHO155" s="205"/>
      <c r="QHP155" s="205"/>
      <c r="QHQ155" s="205"/>
      <c r="QHR155" s="205"/>
      <c r="QHS155" s="205"/>
      <c r="QHT155" s="205"/>
      <c r="QHU155" s="205"/>
      <c r="QHV155" s="205"/>
      <c r="QHW155" s="205"/>
      <c r="QHX155" s="205"/>
      <c r="QHY155" s="205"/>
      <c r="QHZ155" s="205"/>
      <c r="QIA155" s="205"/>
      <c r="QIB155" s="205"/>
      <c r="QIC155" s="205"/>
      <c r="QID155" s="205"/>
      <c r="QIE155" s="205"/>
      <c r="QIF155" s="205"/>
      <c r="QIG155" s="205"/>
      <c r="QIH155" s="205"/>
      <c r="QII155" s="205"/>
      <c r="QIJ155" s="205"/>
      <c r="QIK155" s="205"/>
      <c r="QIL155" s="205"/>
      <c r="QIM155" s="205"/>
      <c r="QIN155" s="205"/>
      <c r="QIO155" s="205"/>
      <c r="QIP155" s="205"/>
      <c r="QIQ155" s="205"/>
      <c r="QIR155" s="205"/>
      <c r="QIS155" s="205"/>
      <c r="QIT155" s="205"/>
      <c r="QIU155" s="205"/>
      <c r="QIV155" s="205"/>
      <c r="QIW155" s="205"/>
      <c r="QIX155" s="205"/>
      <c r="QIY155" s="205"/>
      <c r="QIZ155" s="205"/>
      <c r="QJA155" s="205"/>
      <c r="QJB155" s="205"/>
      <c r="QJC155" s="205"/>
      <c r="QJD155" s="205"/>
      <c r="QJE155" s="205"/>
      <c r="QJF155" s="205"/>
      <c r="QJG155" s="205"/>
      <c r="QJH155" s="205"/>
      <c r="QJI155" s="205"/>
      <c r="QJJ155" s="205"/>
      <c r="QJK155" s="205"/>
      <c r="QJL155" s="205"/>
      <c r="QJM155" s="205"/>
      <c r="QJN155" s="205"/>
      <c r="QJO155" s="205"/>
      <c r="QJP155" s="205"/>
      <c r="QJQ155" s="205"/>
      <c r="QJR155" s="205"/>
      <c r="QJS155" s="205"/>
      <c r="QJT155" s="205"/>
      <c r="QJU155" s="205"/>
      <c r="QJV155" s="205"/>
      <c r="QJW155" s="205"/>
      <c r="QJX155" s="205"/>
      <c r="QJY155" s="205"/>
      <c r="QJZ155" s="205"/>
      <c r="QKA155" s="205"/>
      <c r="QKH155" s="205"/>
      <c r="QKI155" s="205"/>
      <c r="QKJ155" s="205"/>
      <c r="QKK155" s="205"/>
      <c r="QKL155" s="205"/>
      <c r="QKM155" s="205"/>
      <c r="QKN155" s="205"/>
      <c r="QKO155" s="205"/>
      <c r="QKP155" s="205"/>
      <c r="QKQ155" s="205"/>
      <c r="QKR155" s="205"/>
      <c r="QKS155" s="205"/>
      <c r="QKT155" s="205"/>
      <c r="QKU155" s="205"/>
      <c r="QKV155" s="205"/>
      <c r="QKW155" s="205"/>
      <c r="QKX155" s="205"/>
      <c r="QKY155" s="205"/>
      <c r="QKZ155" s="205"/>
      <c r="QLA155" s="205"/>
      <c r="QLB155" s="205"/>
      <c r="QLC155" s="205"/>
      <c r="QLD155" s="205"/>
      <c r="QLE155" s="205"/>
      <c r="QLF155" s="205"/>
      <c r="QLG155" s="205"/>
      <c r="QLH155" s="205"/>
      <c r="QLI155" s="205"/>
      <c r="QLJ155" s="205"/>
      <c r="QLK155" s="205"/>
      <c r="QLL155" s="205"/>
      <c r="QLM155" s="205"/>
      <c r="QLN155" s="205"/>
      <c r="QLO155" s="205"/>
      <c r="QLP155" s="205"/>
      <c r="QLQ155" s="205"/>
      <c r="QLR155" s="205"/>
      <c r="QLS155" s="205"/>
      <c r="QLT155" s="205"/>
      <c r="QLU155" s="205"/>
      <c r="QLV155" s="205"/>
      <c r="QLW155" s="205"/>
      <c r="QLX155" s="205"/>
      <c r="QLY155" s="205"/>
      <c r="QLZ155" s="205"/>
      <c r="QMA155" s="205"/>
      <c r="QMB155" s="205"/>
      <c r="QMC155" s="205"/>
      <c r="QMD155" s="205"/>
      <c r="QME155" s="205"/>
      <c r="QMF155" s="205"/>
      <c r="QMG155" s="205"/>
      <c r="QMH155" s="205"/>
      <c r="QMI155" s="205"/>
      <c r="QMJ155" s="205"/>
      <c r="QMK155" s="205"/>
      <c r="QML155" s="205"/>
      <c r="QMM155" s="205"/>
      <c r="QMN155" s="205"/>
      <c r="QMO155" s="205"/>
      <c r="QMP155" s="205"/>
      <c r="QMQ155" s="205"/>
      <c r="QMR155" s="205"/>
      <c r="QMS155" s="205"/>
      <c r="QMT155" s="205"/>
      <c r="QMU155" s="205"/>
      <c r="QMV155" s="205"/>
      <c r="QMW155" s="205"/>
      <c r="QMX155" s="205"/>
      <c r="QMY155" s="205"/>
      <c r="QMZ155" s="205"/>
      <c r="QNA155" s="205"/>
      <c r="QNB155" s="205"/>
      <c r="QNC155" s="205"/>
      <c r="QND155" s="205"/>
      <c r="QNE155" s="205"/>
      <c r="QNF155" s="205"/>
      <c r="QNG155" s="205"/>
      <c r="QNH155" s="205"/>
      <c r="QNI155" s="205"/>
      <c r="QNJ155" s="205"/>
      <c r="QNK155" s="205"/>
      <c r="QNL155" s="205"/>
      <c r="QNM155" s="205"/>
      <c r="QNN155" s="205"/>
      <c r="QNO155" s="205"/>
      <c r="QNP155" s="205"/>
      <c r="QNQ155" s="205"/>
      <c r="QNR155" s="205"/>
      <c r="QNS155" s="205"/>
      <c r="QNT155" s="205"/>
      <c r="QNU155" s="205"/>
      <c r="QNV155" s="205"/>
      <c r="QNW155" s="205"/>
      <c r="QNX155" s="205"/>
      <c r="QNY155" s="205"/>
      <c r="QNZ155" s="205"/>
      <c r="QOA155" s="205"/>
      <c r="QOB155" s="205"/>
      <c r="QOC155" s="205"/>
      <c r="QOD155" s="205"/>
      <c r="QOE155" s="205"/>
      <c r="QOF155" s="205"/>
      <c r="QOG155" s="205"/>
      <c r="QOH155" s="205"/>
      <c r="QOI155" s="205"/>
      <c r="QOJ155" s="205"/>
      <c r="QOK155" s="205"/>
      <c r="QOL155" s="205"/>
      <c r="QOM155" s="205"/>
      <c r="QON155" s="205"/>
      <c r="QOO155" s="205"/>
      <c r="QOP155" s="205"/>
      <c r="QOQ155" s="205"/>
      <c r="QOR155" s="205"/>
      <c r="QOS155" s="205"/>
      <c r="QOT155" s="205"/>
      <c r="QOU155" s="205"/>
      <c r="QOV155" s="205"/>
      <c r="QOW155" s="205"/>
      <c r="QOX155" s="205"/>
      <c r="QOY155" s="205"/>
      <c r="QOZ155" s="205"/>
      <c r="QPA155" s="205"/>
      <c r="QPB155" s="205"/>
      <c r="QPC155" s="205"/>
      <c r="QPD155" s="205"/>
      <c r="QPE155" s="205"/>
      <c r="QPF155" s="205"/>
      <c r="QPG155" s="205"/>
      <c r="QPH155" s="205"/>
      <c r="QPI155" s="205"/>
      <c r="QPJ155" s="205"/>
      <c r="QPK155" s="205"/>
      <c r="QPL155" s="205"/>
      <c r="QPM155" s="205"/>
      <c r="QPN155" s="205"/>
      <c r="QPO155" s="205"/>
      <c r="QPP155" s="205"/>
      <c r="QPQ155" s="205"/>
      <c r="QPR155" s="205"/>
      <c r="QPS155" s="205"/>
      <c r="QPT155" s="205"/>
      <c r="QPU155" s="205"/>
      <c r="QPV155" s="205"/>
      <c r="QPW155" s="205"/>
      <c r="QPX155" s="205"/>
      <c r="QPY155" s="205"/>
      <c r="QPZ155" s="205"/>
      <c r="QQA155" s="205"/>
      <c r="QQB155" s="205"/>
      <c r="QQC155" s="205"/>
      <c r="QQD155" s="205"/>
      <c r="QQE155" s="205"/>
      <c r="QQF155" s="205"/>
      <c r="QQG155" s="205"/>
      <c r="QQH155" s="205"/>
      <c r="QQI155" s="205"/>
      <c r="QQJ155" s="205"/>
      <c r="QQK155" s="205"/>
      <c r="QQL155" s="205"/>
      <c r="QQM155" s="205"/>
      <c r="QQN155" s="205"/>
      <c r="QQO155" s="205"/>
      <c r="QQP155" s="205"/>
      <c r="QQQ155" s="205"/>
      <c r="QQR155" s="205"/>
      <c r="QQS155" s="205"/>
      <c r="QQT155" s="205"/>
      <c r="QQU155" s="205"/>
      <c r="QQV155" s="205"/>
      <c r="QQW155" s="205"/>
      <c r="QQX155" s="205"/>
      <c r="QQY155" s="205"/>
      <c r="QQZ155" s="205"/>
      <c r="QRA155" s="205"/>
      <c r="QRB155" s="205"/>
      <c r="QRC155" s="205"/>
      <c r="QRD155" s="205"/>
      <c r="QRE155" s="205"/>
      <c r="QRF155" s="205"/>
      <c r="QRG155" s="205"/>
      <c r="QRH155" s="205"/>
      <c r="QRI155" s="205"/>
      <c r="QRJ155" s="205"/>
      <c r="QRK155" s="205"/>
      <c r="QRL155" s="205"/>
      <c r="QRM155" s="205"/>
      <c r="QRN155" s="205"/>
      <c r="QRO155" s="205"/>
      <c r="QRP155" s="205"/>
      <c r="QRQ155" s="205"/>
      <c r="QRR155" s="205"/>
      <c r="QRS155" s="205"/>
      <c r="QRT155" s="205"/>
      <c r="QRU155" s="205"/>
      <c r="QRV155" s="205"/>
      <c r="QRW155" s="205"/>
      <c r="QRX155" s="205"/>
      <c r="QRY155" s="205"/>
      <c r="QRZ155" s="205"/>
      <c r="QSA155" s="205"/>
      <c r="QSB155" s="205"/>
      <c r="QSC155" s="205"/>
      <c r="QSD155" s="205"/>
      <c r="QSE155" s="205"/>
      <c r="QSF155" s="205"/>
      <c r="QSG155" s="205"/>
      <c r="QSH155" s="205"/>
      <c r="QSI155" s="205"/>
      <c r="QSJ155" s="205"/>
      <c r="QSK155" s="205"/>
      <c r="QSL155" s="205"/>
      <c r="QSM155" s="205"/>
      <c r="QSN155" s="205"/>
      <c r="QSO155" s="205"/>
      <c r="QSP155" s="205"/>
      <c r="QSQ155" s="205"/>
      <c r="QSR155" s="205"/>
      <c r="QSS155" s="205"/>
      <c r="QST155" s="205"/>
      <c r="QSU155" s="205"/>
      <c r="QSV155" s="205"/>
      <c r="QSW155" s="205"/>
      <c r="QSX155" s="205"/>
      <c r="QSY155" s="205"/>
      <c r="QSZ155" s="205"/>
      <c r="QTA155" s="205"/>
      <c r="QTB155" s="205"/>
      <c r="QTC155" s="205"/>
      <c r="QTD155" s="205"/>
      <c r="QTE155" s="205"/>
      <c r="QTF155" s="205"/>
      <c r="QTG155" s="205"/>
      <c r="QTH155" s="205"/>
      <c r="QTI155" s="205"/>
      <c r="QTJ155" s="205"/>
      <c r="QTK155" s="205"/>
      <c r="QTL155" s="205"/>
      <c r="QTM155" s="205"/>
      <c r="QTN155" s="205"/>
      <c r="QTO155" s="205"/>
      <c r="QTP155" s="205"/>
      <c r="QTQ155" s="205"/>
      <c r="QTR155" s="205"/>
      <c r="QTS155" s="205"/>
      <c r="QTT155" s="205"/>
      <c r="QTU155" s="205"/>
      <c r="QTV155" s="205"/>
      <c r="QTW155" s="205"/>
      <c r="QUD155" s="205"/>
      <c r="QUE155" s="205"/>
      <c r="QUF155" s="205"/>
      <c r="QUG155" s="205"/>
      <c r="QUH155" s="205"/>
      <c r="QUI155" s="205"/>
      <c r="QUJ155" s="205"/>
      <c r="QUK155" s="205"/>
      <c r="QUL155" s="205"/>
      <c r="QUM155" s="205"/>
      <c r="QUN155" s="205"/>
      <c r="QUO155" s="205"/>
      <c r="QUP155" s="205"/>
      <c r="QUQ155" s="205"/>
      <c r="QUR155" s="205"/>
      <c r="QUS155" s="205"/>
      <c r="QUT155" s="205"/>
      <c r="QUU155" s="205"/>
      <c r="QUV155" s="205"/>
      <c r="QUW155" s="205"/>
      <c r="QUX155" s="205"/>
      <c r="QUY155" s="205"/>
      <c r="QUZ155" s="205"/>
      <c r="QVA155" s="205"/>
      <c r="QVB155" s="205"/>
      <c r="QVC155" s="205"/>
      <c r="QVD155" s="205"/>
      <c r="QVE155" s="205"/>
      <c r="QVF155" s="205"/>
      <c r="QVG155" s="205"/>
      <c r="QVH155" s="205"/>
      <c r="QVI155" s="205"/>
      <c r="QVJ155" s="205"/>
      <c r="QVK155" s="205"/>
      <c r="QVL155" s="205"/>
      <c r="QVM155" s="205"/>
      <c r="QVN155" s="205"/>
      <c r="QVO155" s="205"/>
      <c r="QVP155" s="205"/>
      <c r="QVQ155" s="205"/>
      <c r="QVR155" s="205"/>
      <c r="QVS155" s="205"/>
      <c r="QVT155" s="205"/>
      <c r="QVU155" s="205"/>
      <c r="QVV155" s="205"/>
      <c r="QVW155" s="205"/>
      <c r="QVX155" s="205"/>
      <c r="QVY155" s="205"/>
      <c r="QVZ155" s="205"/>
      <c r="QWA155" s="205"/>
      <c r="QWB155" s="205"/>
      <c r="QWC155" s="205"/>
      <c r="QWD155" s="205"/>
      <c r="QWE155" s="205"/>
      <c r="QWF155" s="205"/>
      <c r="QWG155" s="205"/>
      <c r="QWH155" s="205"/>
      <c r="QWI155" s="205"/>
      <c r="QWJ155" s="205"/>
      <c r="QWK155" s="205"/>
      <c r="QWL155" s="205"/>
      <c r="QWM155" s="205"/>
      <c r="QWN155" s="205"/>
      <c r="QWO155" s="205"/>
      <c r="QWP155" s="205"/>
      <c r="QWQ155" s="205"/>
      <c r="QWR155" s="205"/>
      <c r="QWS155" s="205"/>
      <c r="QWT155" s="205"/>
      <c r="QWU155" s="205"/>
      <c r="QWV155" s="205"/>
      <c r="QWW155" s="205"/>
      <c r="QWX155" s="205"/>
      <c r="QWY155" s="205"/>
      <c r="QWZ155" s="205"/>
      <c r="QXA155" s="205"/>
      <c r="QXB155" s="205"/>
      <c r="QXC155" s="205"/>
      <c r="QXD155" s="205"/>
      <c r="QXE155" s="205"/>
      <c r="QXF155" s="205"/>
      <c r="QXG155" s="205"/>
      <c r="QXH155" s="205"/>
      <c r="QXI155" s="205"/>
      <c r="QXJ155" s="205"/>
      <c r="QXK155" s="205"/>
      <c r="QXL155" s="205"/>
      <c r="QXM155" s="205"/>
      <c r="QXN155" s="205"/>
      <c r="QXO155" s="205"/>
      <c r="QXP155" s="205"/>
      <c r="QXQ155" s="205"/>
      <c r="QXR155" s="205"/>
      <c r="QXS155" s="205"/>
      <c r="QXT155" s="205"/>
      <c r="QXU155" s="205"/>
      <c r="QXV155" s="205"/>
      <c r="QXW155" s="205"/>
      <c r="QXX155" s="205"/>
      <c r="QXY155" s="205"/>
      <c r="QXZ155" s="205"/>
      <c r="QYA155" s="205"/>
      <c r="QYB155" s="205"/>
      <c r="QYC155" s="205"/>
      <c r="QYD155" s="205"/>
      <c r="QYE155" s="205"/>
      <c r="QYF155" s="205"/>
      <c r="QYG155" s="205"/>
      <c r="QYH155" s="205"/>
      <c r="QYI155" s="205"/>
      <c r="QYJ155" s="205"/>
      <c r="QYK155" s="205"/>
      <c r="QYL155" s="205"/>
      <c r="QYM155" s="205"/>
      <c r="QYN155" s="205"/>
      <c r="QYO155" s="205"/>
      <c r="QYP155" s="205"/>
      <c r="QYQ155" s="205"/>
      <c r="QYR155" s="205"/>
      <c r="QYS155" s="205"/>
      <c r="QYT155" s="205"/>
      <c r="QYU155" s="205"/>
      <c r="QYV155" s="205"/>
      <c r="QYW155" s="205"/>
      <c r="QYX155" s="205"/>
      <c r="QYY155" s="205"/>
      <c r="QYZ155" s="205"/>
      <c r="QZA155" s="205"/>
      <c r="QZB155" s="205"/>
      <c r="QZC155" s="205"/>
      <c r="QZD155" s="205"/>
      <c r="QZE155" s="205"/>
      <c r="QZF155" s="205"/>
      <c r="QZG155" s="205"/>
      <c r="QZH155" s="205"/>
      <c r="QZI155" s="205"/>
      <c r="QZJ155" s="205"/>
      <c r="QZK155" s="205"/>
      <c r="QZL155" s="205"/>
      <c r="QZM155" s="205"/>
      <c r="QZN155" s="205"/>
      <c r="QZO155" s="205"/>
      <c r="QZP155" s="205"/>
      <c r="QZQ155" s="205"/>
      <c r="QZR155" s="205"/>
      <c r="QZS155" s="205"/>
      <c r="QZT155" s="205"/>
      <c r="QZU155" s="205"/>
      <c r="QZV155" s="205"/>
      <c r="QZW155" s="205"/>
      <c r="QZX155" s="205"/>
      <c r="QZY155" s="205"/>
      <c r="QZZ155" s="205"/>
      <c r="RAA155" s="205"/>
      <c r="RAB155" s="205"/>
      <c r="RAC155" s="205"/>
      <c r="RAD155" s="205"/>
      <c r="RAE155" s="205"/>
      <c r="RAF155" s="205"/>
      <c r="RAG155" s="205"/>
      <c r="RAH155" s="205"/>
      <c r="RAI155" s="205"/>
      <c r="RAJ155" s="205"/>
      <c r="RAK155" s="205"/>
      <c r="RAL155" s="205"/>
      <c r="RAM155" s="205"/>
      <c r="RAN155" s="205"/>
      <c r="RAO155" s="205"/>
      <c r="RAP155" s="205"/>
      <c r="RAQ155" s="205"/>
      <c r="RAR155" s="205"/>
      <c r="RAS155" s="205"/>
      <c r="RAT155" s="205"/>
      <c r="RAU155" s="205"/>
      <c r="RAV155" s="205"/>
      <c r="RAW155" s="205"/>
      <c r="RAX155" s="205"/>
      <c r="RAY155" s="205"/>
      <c r="RAZ155" s="205"/>
      <c r="RBA155" s="205"/>
      <c r="RBB155" s="205"/>
      <c r="RBC155" s="205"/>
      <c r="RBD155" s="205"/>
      <c r="RBE155" s="205"/>
      <c r="RBF155" s="205"/>
      <c r="RBG155" s="205"/>
      <c r="RBH155" s="205"/>
      <c r="RBI155" s="205"/>
      <c r="RBJ155" s="205"/>
      <c r="RBK155" s="205"/>
      <c r="RBL155" s="205"/>
      <c r="RBM155" s="205"/>
      <c r="RBN155" s="205"/>
      <c r="RBO155" s="205"/>
      <c r="RBP155" s="205"/>
      <c r="RBQ155" s="205"/>
      <c r="RBR155" s="205"/>
      <c r="RBS155" s="205"/>
      <c r="RBT155" s="205"/>
      <c r="RBU155" s="205"/>
      <c r="RBV155" s="205"/>
      <c r="RBW155" s="205"/>
      <c r="RBX155" s="205"/>
      <c r="RBY155" s="205"/>
      <c r="RBZ155" s="205"/>
      <c r="RCA155" s="205"/>
      <c r="RCB155" s="205"/>
      <c r="RCC155" s="205"/>
      <c r="RCD155" s="205"/>
      <c r="RCE155" s="205"/>
      <c r="RCF155" s="205"/>
      <c r="RCG155" s="205"/>
      <c r="RCH155" s="205"/>
      <c r="RCI155" s="205"/>
      <c r="RCJ155" s="205"/>
      <c r="RCK155" s="205"/>
      <c r="RCL155" s="205"/>
      <c r="RCM155" s="205"/>
      <c r="RCN155" s="205"/>
      <c r="RCO155" s="205"/>
      <c r="RCP155" s="205"/>
      <c r="RCQ155" s="205"/>
      <c r="RCR155" s="205"/>
      <c r="RCS155" s="205"/>
      <c r="RCT155" s="205"/>
      <c r="RCU155" s="205"/>
      <c r="RCV155" s="205"/>
      <c r="RCW155" s="205"/>
      <c r="RCX155" s="205"/>
      <c r="RCY155" s="205"/>
      <c r="RCZ155" s="205"/>
      <c r="RDA155" s="205"/>
      <c r="RDB155" s="205"/>
      <c r="RDC155" s="205"/>
      <c r="RDD155" s="205"/>
      <c r="RDE155" s="205"/>
      <c r="RDF155" s="205"/>
      <c r="RDG155" s="205"/>
      <c r="RDH155" s="205"/>
      <c r="RDI155" s="205"/>
      <c r="RDJ155" s="205"/>
      <c r="RDK155" s="205"/>
      <c r="RDL155" s="205"/>
      <c r="RDM155" s="205"/>
      <c r="RDN155" s="205"/>
      <c r="RDO155" s="205"/>
      <c r="RDP155" s="205"/>
      <c r="RDQ155" s="205"/>
      <c r="RDR155" s="205"/>
      <c r="RDS155" s="205"/>
      <c r="RDZ155" s="205"/>
      <c r="REA155" s="205"/>
      <c r="REB155" s="205"/>
      <c r="REC155" s="205"/>
      <c r="RED155" s="205"/>
      <c r="REE155" s="205"/>
      <c r="REF155" s="205"/>
      <c r="REG155" s="205"/>
      <c r="REH155" s="205"/>
      <c r="REI155" s="205"/>
      <c r="REJ155" s="205"/>
      <c r="REK155" s="205"/>
      <c r="REL155" s="205"/>
      <c r="REM155" s="205"/>
      <c r="REN155" s="205"/>
      <c r="REO155" s="205"/>
      <c r="REP155" s="205"/>
      <c r="REQ155" s="205"/>
      <c r="RER155" s="205"/>
      <c r="RES155" s="205"/>
      <c r="RET155" s="205"/>
      <c r="REU155" s="205"/>
      <c r="REV155" s="205"/>
      <c r="REW155" s="205"/>
      <c r="REX155" s="205"/>
      <c r="REY155" s="205"/>
      <c r="REZ155" s="205"/>
      <c r="RFA155" s="205"/>
      <c r="RFB155" s="205"/>
      <c r="RFC155" s="205"/>
      <c r="RFD155" s="205"/>
      <c r="RFE155" s="205"/>
      <c r="RFF155" s="205"/>
      <c r="RFG155" s="205"/>
      <c r="RFH155" s="205"/>
      <c r="RFI155" s="205"/>
      <c r="RFJ155" s="205"/>
      <c r="RFK155" s="205"/>
      <c r="RFL155" s="205"/>
      <c r="RFM155" s="205"/>
      <c r="RFN155" s="205"/>
      <c r="RFO155" s="205"/>
      <c r="RFP155" s="205"/>
      <c r="RFQ155" s="205"/>
      <c r="RFR155" s="205"/>
      <c r="RFS155" s="205"/>
      <c r="RFT155" s="205"/>
      <c r="RFU155" s="205"/>
      <c r="RFV155" s="205"/>
      <c r="RFW155" s="205"/>
      <c r="RFX155" s="205"/>
      <c r="RFY155" s="205"/>
      <c r="RFZ155" s="205"/>
      <c r="RGA155" s="205"/>
      <c r="RGB155" s="205"/>
      <c r="RGC155" s="205"/>
      <c r="RGD155" s="205"/>
      <c r="RGE155" s="205"/>
      <c r="RGF155" s="205"/>
      <c r="RGG155" s="205"/>
      <c r="RGH155" s="205"/>
      <c r="RGI155" s="205"/>
      <c r="RGJ155" s="205"/>
      <c r="RGK155" s="205"/>
      <c r="RGL155" s="205"/>
      <c r="RGM155" s="205"/>
      <c r="RGN155" s="205"/>
      <c r="RGO155" s="205"/>
      <c r="RGP155" s="205"/>
      <c r="RGQ155" s="205"/>
      <c r="RGR155" s="205"/>
      <c r="RGS155" s="205"/>
      <c r="RGT155" s="205"/>
      <c r="RGU155" s="205"/>
      <c r="RGV155" s="205"/>
      <c r="RGW155" s="205"/>
      <c r="RGX155" s="205"/>
      <c r="RGY155" s="205"/>
      <c r="RGZ155" s="205"/>
      <c r="RHA155" s="205"/>
      <c r="RHB155" s="205"/>
      <c r="RHC155" s="205"/>
      <c r="RHD155" s="205"/>
      <c r="RHE155" s="205"/>
      <c r="RHF155" s="205"/>
      <c r="RHG155" s="205"/>
      <c r="RHH155" s="205"/>
      <c r="RHI155" s="205"/>
      <c r="RHJ155" s="205"/>
      <c r="RHK155" s="205"/>
      <c r="RHL155" s="205"/>
      <c r="RHM155" s="205"/>
      <c r="RHN155" s="205"/>
      <c r="RHO155" s="205"/>
      <c r="RHP155" s="205"/>
      <c r="RHQ155" s="205"/>
      <c r="RHR155" s="205"/>
      <c r="RHS155" s="205"/>
      <c r="RHT155" s="205"/>
      <c r="RHU155" s="205"/>
      <c r="RHV155" s="205"/>
      <c r="RHW155" s="205"/>
      <c r="RHX155" s="205"/>
      <c r="RHY155" s="205"/>
      <c r="RHZ155" s="205"/>
      <c r="RIA155" s="205"/>
      <c r="RIB155" s="205"/>
      <c r="RIC155" s="205"/>
      <c r="RID155" s="205"/>
      <c r="RIE155" s="205"/>
      <c r="RIF155" s="205"/>
      <c r="RIG155" s="205"/>
      <c r="RIH155" s="205"/>
      <c r="RII155" s="205"/>
      <c r="RIJ155" s="205"/>
      <c r="RIK155" s="205"/>
      <c r="RIL155" s="205"/>
      <c r="RIM155" s="205"/>
      <c r="RIN155" s="205"/>
      <c r="RIO155" s="205"/>
      <c r="RIP155" s="205"/>
      <c r="RIQ155" s="205"/>
      <c r="RIR155" s="205"/>
      <c r="RIS155" s="205"/>
      <c r="RIT155" s="205"/>
      <c r="RIU155" s="205"/>
      <c r="RIV155" s="205"/>
      <c r="RIW155" s="205"/>
      <c r="RIX155" s="205"/>
      <c r="RIY155" s="205"/>
      <c r="RIZ155" s="205"/>
      <c r="RJA155" s="205"/>
      <c r="RJB155" s="205"/>
      <c r="RJC155" s="205"/>
      <c r="RJD155" s="205"/>
      <c r="RJE155" s="205"/>
      <c r="RJF155" s="205"/>
      <c r="RJG155" s="205"/>
      <c r="RJH155" s="205"/>
      <c r="RJI155" s="205"/>
      <c r="RJJ155" s="205"/>
      <c r="RJK155" s="205"/>
      <c r="RJL155" s="205"/>
      <c r="RJM155" s="205"/>
      <c r="RJN155" s="205"/>
      <c r="RJO155" s="205"/>
      <c r="RJP155" s="205"/>
      <c r="RJQ155" s="205"/>
      <c r="RJR155" s="205"/>
      <c r="RJS155" s="205"/>
      <c r="RJT155" s="205"/>
      <c r="RJU155" s="205"/>
      <c r="RJV155" s="205"/>
      <c r="RJW155" s="205"/>
      <c r="RJX155" s="205"/>
      <c r="RJY155" s="205"/>
      <c r="RJZ155" s="205"/>
      <c r="RKA155" s="205"/>
      <c r="RKB155" s="205"/>
      <c r="RKC155" s="205"/>
      <c r="RKD155" s="205"/>
      <c r="RKE155" s="205"/>
      <c r="RKF155" s="205"/>
      <c r="RKG155" s="205"/>
      <c r="RKH155" s="205"/>
      <c r="RKI155" s="205"/>
      <c r="RKJ155" s="205"/>
      <c r="RKK155" s="205"/>
      <c r="RKL155" s="205"/>
      <c r="RKM155" s="205"/>
      <c r="RKN155" s="205"/>
      <c r="RKO155" s="205"/>
      <c r="RKP155" s="205"/>
      <c r="RKQ155" s="205"/>
      <c r="RKR155" s="205"/>
      <c r="RKS155" s="205"/>
      <c r="RKT155" s="205"/>
      <c r="RKU155" s="205"/>
      <c r="RKV155" s="205"/>
      <c r="RKW155" s="205"/>
      <c r="RKX155" s="205"/>
      <c r="RKY155" s="205"/>
      <c r="RKZ155" s="205"/>
      <c r="RLA155" s="205"/>
      <c r="RLB155" s="205"/>
      <c r="RLC155" s="205"/>
      <c r="RLD155" s="205"/>
      <c r="RLE155" s="205"/>
      <c r="RLF155" s="205"/>
      <c r="RLG155" s="205"/>
      <c r="RLH155" s="205"/>
      <c r="RLI155" s="205"/>
      <c r="RLJ155" s="205"/>
      <c r="RLK155" s="205"/>
      <c r="RLL155" s="205"/>
      <c r="RLM155" s="205"/>
      <c r="RLN155" s="205"/>
      <c r="RLO155" s="205"/>
      <c r="RLP155" s="205"/>
      <c r="RLQ155" s="205"/>
      <c r="RLR155" s="205"/>
      <c r="RLS155" s="205"/>
      <c r="RLT155" s="205"/>
      <c r="RLU155" s="205"/>
      <c r="RLV155" s="205"/>
      <c r="RLW155" s="205"/>
      <c r="RLX155" s="205"/>
      <c r="RLY155" s="205"/>
      <c r="RLZ155" s="205"/>
      <c r="RMA155" s="205"/>
      <c r="RMB155" s="205"/>
      <c r="RMC155" s="205"/>
      <c r="RMD155" s="205"/>
      <c r="RME155" s="205"/>
      <c r="RMF155" s="205"/>
      <c r="RMG155" s="205"/>
      <c r="RMH155" s="205"/>
      <c r="RMI155" s="205"/>
      <c r="RMJ155" s="205"/>
      <c r="RMK155" s="205"/>
      <c r="RML155" s="205"/>
      <c r="RMM155" s="205"/>
      <c r="RMN155" s="205"/>
      <c r="RMO155" s="205"/>
      <c r="RMP155" s="205"/>
      <c r="RMQ155" s="205"/>
      <c r="RMR155" s="205"/>
      <c r="RMS155" s="205"/>
      <c r="RMT155" s="205"/>
      <c r="RMU155" s="205"/>
      <c r="RMV155" s="205"/>
      <c r="RMW155" s="205"/>
      <c r="RMX155" s="205"/>
      <c r="RMY155" s="205"/>
      <c r="RMZ155" s="205"/>
      <c r="RNA155" s="205"/>
      <c r="RNB155" s="205"/>
      <c r="RNC155" s="205"/>
      <c r="RND155" s="205"/>
      <c r="RNE155" s="205"/>
      <c r="RNF155" s="205"/>
      <c r="RNG155" s="205"/>
      <c r="RNH155" s="205"/>
      <c r="RNI155" s="205"/>
      <c r="RNJ155" s="205"/>
      <c r="RNK155" s="205"/>
      <c r="RNL155" s="205"/>
      <c r="RNM155" s="205"/>
      <c r="RNN155" s="205"/>
      <c r="RNO155" s="205"/>
      <c r="RNV155" s="205"/>
      <c r="RNW155" s="205"/>
      <c r="RNX155" s="205"/>
      <c r="RNY155" s="205"/>
      <c r="RNZ155" s="205"/>
      <c r="ROA155" s="205"/>
      <c r="ROB155" s="205"/>
      <c r="ROC155" s="205"/>
      <c r="ROD155" s="205"/>
      <c r="ROE155" s="205"/>
      <c r="ROF155" s="205"/>
      <c r="ROG155" s="205"/>
      <c r="ROH155" s="205"/>
      <c r="ROI155" s="205"/>
      <c r="ROJ155" s="205"/>
      <c r="ROK155" s="205"/>
      <c r="ROL155" s="205"/>
      <c r="ROM155" s="205"/>
      <c r="RON155" s="205"/>
      <c r="ROO155" s="205"/>
      <c r="ROP155" s="205"/>
      <c r="ROQ155" s="205"/>
      <c r="ROR155" s="205"/>
      <c r="ROS155" s="205"/>
      <c r="ROT155" s="205"/>
      <c r="ROU155" s="205"/>
      <c r="ROV155" s="205"/>
      <c r="ROW155" s="205"/>
      <c r="ROX155" s="205"/>
      <c r="ROY155" s="205"/>
      <c r="ROZ155" s="205"/>
      <c r="RPA155" s="205"/>
      <c r="RPB155" s="205"/>
      <c r="RPC155" s="205"/>
      <c r="RPD155" s="205"/>
      <c r="RPE155" s="205"/>
      <c r="RPF155" s="205"/>
      <c r="RPG155" s="205"/>
      <c r="RPH155" s="205"/>
      <c r="RPI155" s="205"/>
      <c r="RPJ155" s="205"/>
      <c r="RPK155" s="205"/>
      <c r="RPL155" s="205"/>
      <c r="RPM155" s="205"/>
      <c r="RPN155" s="205"/>
      <c r="RPO155" s="205"/>
      <c r="RPP155" s="205"/>
      <c r="RPQ155" s="205"/>
      <c r="RPR155" s="205"/>
      <c r="RPS155" s="205"/>
      <c r="RPT155" s="205"/>
      <c r="RPU155" s="205"/>
      <c r="RPV155" s="205"/>
      <c r="RPW155" s="205"/>
      <c r="RPX155" s="205"/>
      <c r="RPY155" s="205"/>
      <c r="RPZ155" s="205"/>
      <c r="RQA155" s="205"/>
      <c r="RQB155" s="205"/>
      <c r="RQC155" s="205"/>
      <c r="RQD155" s="205"/>
      <c r="RQE155" s="205"/>
      <c r="RQF155" s="205"/>
      <c r="RQG155" s="205"/>
      <c r="RQH155" s="205"/>
      <c r="RQI155" s="205"/>
      <c r="RQJ155" s="205"/>
      <c r="RQK155" s="205"/>
      <c r="RQL155" s="205"/>
      <c r="RQM155" s="205"/>
      <c r="RQN155" s="205"/>
      <c r="RQO155" s="205"/>
      <c r="RQP155" s="205"/>
      <c r="RQQ155" s="205"/>
      <c r="RQR155" s="205"/>
      <c r="RQS155" s="205"/>
      <c r="RQT155" s="205"/>
      <c r="RQU155" s="205"/>
      <c r="RQV155" s="205"/>
      <c r="RQW155" s="205"/>
      <c r="RQX155" s="205"/>
      <c r="RQY155" s="205"/>
      <c r="RQZ155" s="205"/>
      <c r="RRA155" s="205"/>
      <c r="RRB155" s="205"/>
      <c r="RRC155" s="205"/>
      <c r="RRD155" s="205"/>
      <c r="RRE155" s="205"/>
      <c r="RRF155" s="205"/>
      <c r="RRG155" s="205"/>
      <c r="RRH155" s="205"/>
      <c r="RRI155" s="205"/>
      <c r="RRJ155" s="205"/>
      <c r="RRK155" s="205"/>
      <c r="RRL155" s="205"/>
      <c r="RRM155" s="205"/>
      <c r="RRN155" s="205"/>
      <c r="RRO155" s="205"/>
      <c r="RRP155" s="205"/>
      <c r="RRQ155" s="205"/>
      <c r="RRR155" s="205"/>
      <c r="RRS155" s="205"/>
      <c r="RRT155" s="205"/>
      <c r="RRU155" s="205"/>
      <c r="RRV155" s="205"/>
      <c r="RRW155" s="205"/>
      <c r="RRX155" s="205"/>
      <c r="RRY155" s="205"/>
      <c r="RRZ155" s="205"/>
      <c r="RSA155" s="205"/>
      <c r="RSB155" s="205"/>
      <c r="RSC155" s="205"/>
      <c r="RSD155" s="205"/>
      <c r="RSE155" s="205"/>
      <c r="RSF155" s="205"/>
      <c r="RSG155" s="205"/>
      <c r="RSH155" s="205"/>
      <c r="RSI155" s="205"/>
      <c r="RSJ155" s="205"/>
      <c r="RSK155" s="205"/>
      <c r="RSL155" s="205"/>
      <c r="RSM155" s="205"/>
      <c r="RSN155" s="205"/>
      <c r="RSO155" s="205"/>
      <c r="RSP155" s="205"/>
      <c r="RSQ155" s="205"/>
      <c r="RSR155" s="205"/>
      <c r="RSS155" s="205"/>
      <c r="RST155" s="205"/>
      <c r="RSU155" s="205"/>
      <c r="RSV155" s="205"/>
      <c r="RSW155" s="205"/>
      <c r="RSX155" s="205"/>
      <c r="RSY155" s="205"/>
      <c r="RSZ155" s="205"/>
      <c r="RTA155" s="205"/>
      <c r="RTB155" s="205"/>
      <c r="RTC155" s="205"/>
      <c r="RTD155" s="205"/>
      <c r="RTE155" s="205"/>
      <c r="RTF155" s="205"/>
      <c r="RTG155" s="205"/>
      <c r="RTH155" s="205"/>
      <c r="RTI155" s="205"/>
      <c r="RTJ155" s="205"/>
      <c r="RTK155" s="205"/>
      <c r="RTL155" s="205"/>
      <c r="RTM155" s="205"/>
      <c r="RTN155" s="205"/>
      <c r="RTO155" s="205"/>
      <c r="RTP155" s="205"/>
      <c r="RTQ155" s="205"/>
      <c r="RTR155" s="205"/>
      <c r="RTS155" s="205"/>
      <c r="RTT155" s="205"/>
      <c r="RTU155" s="205"/>
      <c r="RTV155" s="205"/>
      <c r="RTW155" s="205"/>
      <c r="RTX155" s="205"/>
      <c r="RTY155" s="205"/>
      <c r="RTZ155" s="205"/>
      <c r="RUA155" s="205"/>
      <c r="RUB155" s="205"/>
      <c r="RUC155" s="205"/>
      <c r="RUD155" s="205"/>
      <c r="RUE155" s="205"/>
      <c r="RUF155" s="205"/>
      <c r="RUG155" s="205"/>
      <c r="RUH155" s="205"/>
      <c r="RUI155" s="205"/>
      <c r="RUJ155" s="205"/>
      <c r="RUK155" s="205"/>
      <c r="RUL155" s="205"/>
      <c r="RUM155" s="205"/>
      <c r="RUN155" s="205"/>
      <c r="RUO155" s="205"/>
      <c r="RUP155" s="205"/>
      <c r="RUQ155" s="205"/>
      <c r="RUR155" s="205"/>
      <c r="RUS155" s="205"/>
      <c r="RUT155" s="205"/>
      <c r="RUU155" s="205"/>
      <c r="RUV155" s="205"/>
      <c r="RUW155" s="205"/>
      <c r="RUX155" s="205"/>
      <c r="RUY155" s="205"/>
      <c r="RUZ155" s="205"/>
      <c r="RVA155" s="205"/>
      <c r="RVB155" s="205"/>
      <c r="RVC155" s="205"/>
      <c r="RVD155" s="205"/>
      <c r="RVE155" s="205"/>
      <c r="RVF155" s="205"/>
      <c r="RVG155" s="205"/>
      <c r="RVH155" s="205"/>
      <c r="RVI155" s="205"/>
      <c r="RVJ155" s="205"/>
      <c r="RVK155" s="205"/>
      <c r="RVL155" s="205"/>
      <c r="RVM155" s="205"/>
      <c r="RVN155" s="205"/>
      <c r="RVO155" s="205"/>
      <c r="RVP155" s="205"/>
      <c r="RVQ155" s="205"/>
      <c r="RVR155" s="205"/>
      <c r="RVS155" s="205"/>
      <c r="RVT155" s="205"/>
      <c r="RVU155" s="205"/>
      <c r="RVV155" s="205"/>
      <c r="RVW155" s="205"/>
      <c r="RVX155" s="205"/>
      <c r="RVY155" s="205"/>
      <c r="RVZ155" s="205"/>
      <c r="RWA155" s="205"/>
      <c r="RWB155" s="205"/>
      <c r="RWC155" s="205"/>
      <c r="RWD155" s="205"/>
      <c r="RWE155" s="205"/>
      <c r="RWF155" s="205"/>
      <c r="RWG155" s="205"/>
      <c r="RWH155" s="205"/>
      <c r="RWI155" s="205"/>
      <c r="RWJ155" s="205"/>
      <c r="RWK155" s="205"/>
      <c r="RWL155" s="205"/>
      <c r="RWM155" s="205"/>
      <c r="RWN155" s="205"/>
      <c r="RWO155" s="205"/>
      <c r="RWP155" s="205"/>
      <c r="RWQ155" s="205"/>
      <c r="RWR155" s="205"/>
      <c r="RWS155" s="205"/>
      <c r="RWT155" s="205"/>
      <c r="RWU155" s="205"/>
      <c r="RWV155" s="205"/>
      <c r="RWW155" s="205"/>
      <c r="RWX155" s="205"/>
      <c r="RWY155" s="205"/>
      <c r="RWZ155" s="205"/>
      <c r="RXA155" s="205"/>
      <c r="RXB155" s="205"/>
      <c r="RXC155" s="205"/>
      <c r="RXD155" s="205"/>
      <c r="RXE155" s="205"/>
      <c r="RXF155" s="205"/>
      <c r="RXG155" s="205"/>
      <c r="RXH155" s="205"/>
      <c r="RXI155" s="205"/>
      <c r="RXJ155" s="205"/>
      <c r="RXK155" s="205"/>
      <c r="RXR155" s="205"/>
      <c r="RXS155" s="205"/>
      <c r="RXT155" s="205"/>
      <c r="RXU155" s="205"/>
      <c r="RXV155" s="205"/>
      <c r="RXW155" s="205"/>
      <c r="RXX155" s="205"/>
      <c r="RXY155" s="205"/>
      <c r="RXZ155" s="205"/>
      <c r="RYA155" s="205"/>
      <c r="RYB155" s="205"/>
      <c r="RYC155" s="205"/>
      <c r="RYD155" s="205"/>
      <c r="RYE155" s="205"/>
      <c r="RYF155" s="205"/>
      <c r="RYG155" s="205"/>
      <c r="RYH155" s="205"/>
      <c r="RYI155" s="205"/>
      <c r="RYJ155" s="205"/>
      <c r="RYK155" s="205"/>
      <c r="RYL155" s="205"/>
      <c r="RYM155" s="205"/>
      <c r="RYN155" s="205"/>
      <c r="RYO155" s="205"/>
      <c r="RYP155" s="205"/>
      <c r="RYQ155" s="205"/>
      <c r="RYR155" s="205"/>
      <c r="RYS155" s="205"/>
      <c r="RYT155" s="205"/>
      <c r="RYU155" s="205"/>
      <c r="RYV155" s="205"/>
      <c r="RYW155" s="205"/>
      <c r="RYX155" s="205"/>
      <c r="RYY155" s="205"/>
      <c r="RYZ155" s="205"/>
      <c r="RZA155" s="205"/>
      <c r="RZB155" s="205"/>
      <c r="RZC155" s="205"/>
      <c r="RZD155" s="205"/>
      <c r="RZE155" s="205"/>
      <c r="RZF155" s="205"/>
      <c r="RZG155" s="205"/>
      <c r="RZH155" s="205"/>
      <c r="RZI155" s="205"/>
      <c r="RZJ155" s="205"/>
      <c r="RZK155" s="205"/>
      <c r="RZL155" s="205"/>
      <c r="RZM155" s="205"/>
      <c r="RZN155" s="205"/>
      <c r="RZO155" s="205"/>
      <c r="RZP155" s="205"/>
      <c r="RZQ155" s="205"/>
      <c r="RZR155" s="205"/>
      <c r="RZS155" s="205"/>
      <c r="RZT155" s="205"/>
      <c r="RZU155" s="205"/>
      <c r="RZV155" s="205"/>
      <c r="RZW155" s="205"/>
      <c r="RZX155" s="205"/>
      <c r="RZY155" s="205"/>
      <c r="RZZ155" s="205"/>
      <c r="SAA155" s="205"/>
      <c r="SAB155" s="205"/>
      <c r="SAC155" s="205"/>
      <c r="SAD155" s="205"/>
      <c r="SAE155" s="205"/>
      <c r="SAF155" s="205"/>
      <c r="SAG155" s="205"/>
      <c r="SAH155" s="205"/>
      <c r="SAI155" s="205"/>
      <c r="SAJ155" s="205"/>
      <c r="SAK155" s="205"/>
      <c r="SAL155" s="205"/>
      <c r="SAM155" s="205"/>
      <c r="SAN155" s="205"/>
      <c r="SAO155" s="205"/>
      <c r="SAP155" s="205"/>
      <c r="SAQ155" s="205"/>
      <c r="SAR155" s="205"/>
      <c r="SAS155" s="205"/>
      <c r="SAT155" s="205"/>
      <c r="SAU155" s="205"/>
      <c r="SAV155" s="205"/>
      <c r="SAW155" s="205"/>
      <c r="SAX155" s="205"/>
      <c r="SAY155" s="205"/>
      <c r="SAZ155" s="205"/>
      <c r="SBA155" s="205"/>
      <c r="SBB155" s="205"/>
      <c r="SBC155" s="205"/>
      <c r="SBD155" s="205"/>
      <c r="SBE155" s="205"/>
      <c r="SBF155" s="205"/>
      <c r="SBG155" s="205"/>
      <c r="SBH155" s="205"/>
      <c r="SBI155" s="205"/>
      <c r="SBJ155" s="205"/>
      <c r="SBK155" s="205"/>
      <c r="SBL155" s="205"/>
      <c r="SBM155" s="205"/>
      <c r="SBN155" s="205"/>
      <c r="SBO155" s="205"/>
      <c r="SBP155" s="205"/>
      <c r="SBQ155" s="205"/>
      <c r="SBR155" s="205"/>
      <c r="SBS155" s="205"/>
      <c r="SBT155" s="205"/>
      <c r="SBU155" s="205"/>
      <c r="SBV155" s="205"/>
      <c r="SBW155" s="205"/>
      <c r="SBX155" s="205"/>
      <c r="SBY155" s="205"/>
      <c r="SBZ155" s="205"/>
      <c r="SCA155" s="205"/>
      <c r="SCB155" s="205"/>
      <c r="SCC155" s="205"/>
      <c r="SCD155" s="205"/>
      <c r="SCE155" s="205"/>
      <c r="SCF155" s="205"/>
      <c r="SCG155" s="205"/>
      <c r="SCH155" s="205"/>
      <c r="SCI155" s="205"/>
      <c r="SCJ155" s="205"/>
      <c r="SCK155" s="205"/>
      <c r="SCL155" s="205"/>
      <c r="SCM155" s="205"/>
      <c r="SCN155" s="205"/>
      <c r="SCO155" s="205"/>
      <c r="SCP155" s="205"/>
      <c r="SCQ155" s="205"/>
      <c r="SCR155" s="205"/>
      <c r="SCS155" s="205"/>
      <c r="SCT155" s="205"/>
      <c r="SCU155" s="205"/>
      <c r="SCV155" s="205"/>
      <c r="SCW155" s="205"/>
      <c r="SCX155" s="205"/>
      <c r="SCY155" s="205"/>
      <c r="SCZ155" s="205"/>
      <c r="SDA155" s="205"/>
      <c r="SDB155" s="205"/>
      <c r="SDC155" s="205"/>
      <c r="SDD155" s="205"/>
      <c r="SDE155" s="205"/>
      <c r="SDF155" s="205"/>
      <c r="SDG155" s="205"/>
      <c r="SDH155" s="205"/>
      <c r="SDI155" s="205"/>
      <c r="SDJ155" s="205"/>
      <c r="SDK155" s="205"/>
      <c r="SDL155" s="205"/>
      <c r="SDM155" s="205"/>
      <c r="SDN155" s="205"/>
      <c r="SDO155" s="205"/>
      <c r="SDP155" s="205"/>
      <c r="SDQ155" s="205"/>
      <c r="SDR155" s="205"/>
      <c r="SDS155" s="205"/>
      <c r="SDT155" s="205"/>
      <c r="SDU155" s="205"/>
      <c r="SDV155" s="205"/>
      <c r="SDW155" s="205"/>
      <c r="SDX155" s="205"/>
      <c r="SDY155" s="205"/>
      <c r="SDZ155" s="205"/>
      <c r="SEA155" s="205"/>
      <c r="SEB155" s="205"/>
      <c r="SEC155" s="205"/>
      <c r="SED155" s="205"/>
      <c r="SEE155" s="205"/>
      <c r="SEF155" s="205"/>
      <c r="SEG155" s="205"/>
      <c r="SEH155" s="205"/>
      <c r="SEI155" s="205"/>
      <c r="SEJ155" s="205"/>
      <c r="SEK155" s="205"/>
      <c r="SEL155" s="205"/>
      <c r="SEM155" s="205"/>
      <c r="SEN155" s="205"/>
      <c r="SEO155" s="205"/>
      <c r="SEP155" s="205"/>
      <c r="SEQ155" s="205"/>
      <c r="SER155" s="205"/>
      <c r="SES155" s="205"/>
      <c r="SET155" s="205"/>
      <c r="SEU155" s="205"/>
      <c r="SEV155" s="205"/>
      <c r="SEW155" s="205"/>
      <c r="SEX155" s="205"/>
      <c r="SEY155" s="205"/>
      <c r="SEZ155" s="205"/>
      <c r="SFA155" s="205"/>
      <c r="SFB155" s="205"/>
      <c r="SFC155" s="205"/>
      <c r="SFD155" s="205"/>
      <c r="SFE155" s="205"/>
      <c r="SFF155" s="205"/>
      <c r="SFG155" s="205"/>
      <c r="SFH155" s="205"/>
      <c r="SFI155" s="205"/>
      <c r="SFJ155" s="205"/>
      <c r="SFK155" s="205"/>
      <c r="SFL155" s="205"/>
      <c r="SFM155" s="205"/>
      <c r="SFN155" s="205"/>
      <c r="SFO155" s="205"/>
      <c r="SFP155" s="205"/>
      <c r="SFQ155" s="205"/>
      <c r="SFR155" s="205"/>
      <c r="SFS155" s="205"/>
      <c r="SFT155" s="205"/>
      <c r="SFU155" s="205"/>
      <c r="SFV155" s="205"/>
      <c r="SFW155" s="205"/>
      <c r="SFX155" s="205"/>
      <c r="SFY155" s="205"/>
      <c r="SFZ155" s="205"/>
      <c r="SGA155" s="205"/>
      <c r="SGB155" s="205"/>
      <c r="SGC155" s="205"/>
      <c r="SGD155" s="205"/>
      <c r="SGE155" s="205"/>
      <c r="SGF155" s="205"/>
      <c r="SGG155" s="205"/>
      <c r="SGH155" s="205"/>
      <c r="SGI155" s="205"/>
      <c r="SGJ155" s="205"/>
      <c r="SGK155" s="205"/>
      <c r="SGL155" s="205"/>
      <c r="SGM155" s="205"/>
      <c r="SGN155" s="205"/>
      <c r="SGO155" s="205"/>
      <c r="SGP155" s="205"/>
      <c r="SGQ155" s="205"/>
      <c r="SGR155" s="205"/>
      <c r="SGS155" s="205"/>
      <c r="SGT155" s="205"/>
      <c r="SGU155" s="205"/>
      <c r="SGV155" s="205"/>
      <c r="SGW155" s="205"/>
      <c r="SGX155" s="205"/>
      <c r="SGY155" s="205"/>
      <c r="SGZ155" s="205"/>
      <c r="SHA155" s="205"/>
      <c r="SHB155" s="205"/>
      <c r="SHC155" s="205"/>
      <c r="SHD155" s="205"/>
      <c r="SHE155" s="205"/>
      <c r="SHF155" s="205"/>
      <c r="SHG155" s="205"/>
      <c r="SHN155" s="205"/>
      <c r="SHO155" s="205"/>
      <c r="SHP155" s="205"/>
      <c r="SHQ155" s="205"/>
      <c r="SHR155" s="205"/>
      <c r="SHS155" s="205"/>
      <c r="SHT155" s="205"/>
      <c r="SHU155" s="205"/>
      <c r="SHV155" s="205"/>
      <c r="SHW155" s="205"/>
      <c r="SHX155" s="205"/>
      <c r="SHY155" s="205"/>
      <c r="SHZ155" s="205"/>
      <c r="SIA155" s="205"/>
      <c r="SIB155" s="205"/>
      <c r="SIC155" s="205"/>
      <c r="SID155" s="205"/>
      <c r="SIE155" s="205"/>
      <c r="SIF155" s="205"/>
      <c r="SIG155" s="205"/>
      <c r="SIH155" s="205"/>
      <c r="SII155" s="205"/>
      <c r="SIJ155" s="205"/>
      <c r="SIK155" s="205"/>
      <c r="SIL155" s="205"/>
      <c r="SIM155" s="205"/>
      <c r="SIN155" s="205"/>
      <c r="SIO155" s="205"/>
      <c r="SIP155" s="205"/>
      <c r="SIQ155" s="205"/>
      <c r="SIR155" s="205"/>
      <c r="SIS155" s="205"/>
      <c r="SIT155" s="205"/>
      <c r="SIU155" s="205"/>
      <c r="SIV155" s="205"/>
      <c r="SIW155" s="205"/>
      <c r="SIX155" s="205"/>
      <c r="SIY155" s="205"/>
      <c r="SIZ155" s="205"/>
      <c r="SJA155" s="205"/>
      <c r="SJB155" s="205"/>
      <c r="SJC155" s="205"/>
      <c r="SJD155" s="205"/>
      <c r="SJE155" s="205"/>
      <c r="SJF155" s="205"/>
      <c r="SJG155" s="205"/>
      <c r="SJH155" s="205"/>
      <c r="SJI155" s="205"/>
      <c r="SJJ155" s="205"/>
      <c r="SJK155" s="205"/>
      <c r="SJL155" s="205"/>
      <c r="SJM155" s="205"/>
      <c r="SJN155" s="205"/>
      <c r="SJO155" s="205"/>
      <c r="SJP155" s="205"/>
      <c r="SJQ155" s="205"/>
      <c r="SJR155" s="205"/>
      <c r="SJS155" s="205"/>
      <c r="SJT155" s="205"/>
      <c r="SJU155" s="205"/>
      <c r="SJV155" s="205"/>
      <c r="SJW155" s="205"/>
      <c r="SJX155" s="205"/>
      <c r="SJY155" s="205"/>
      <c r="SJZ155" s="205"/>
      <c r="SKA155" s="205"/>
      <c r="SKB155" s="205"/>
      <c r="SKC155" s="205"/>
      <c r="SKD155" s="205"/>
      <c r="SKE155" s="205"/>
      <c r="SKF155" s="205"/>
      <c r="SKG155" s="205"/>
      <c r="SKH155" s="205"/>
      <c r="SKI155" s="205"/>
      <c r="SKJ155" s="205"/>
      <c r="SKK155" s="205"/>
      <c r="SKL155" s="205"/>
      <c r="SKM155" s="205"/>
      <c r="SKN155" s="205"/>
      <c r="SKO155" s="205"/>
      <c r="SKP155" s="205"/>
      <c r="SKQ155" s="205"/>
      <c r="SKR155" s="205"/>
      <c r="SKS155" s="205"/>
      <c r="SKT155" s="205"/>
      <c r="SKU155" s="205"/>
      <c r="SKV155" s="205"/>
      <c r="SKW155" s="205"/>
      <c r="SKX155" s="205"/>
      <c r="SKY155" s="205"/>
      <c r="SKZ155" s="205"/>
      <c r="SLA155" s="205"/>
      <c r="SLB155" s="205"/>
      <c r="SLC155" s="205"/>
      <c r="SLD155" s="205"/>
      <c r="SLE155" s="205"/>
      <c r="SLF155" s="205"/>
      <c r="SLG155" s="205"/>
      <c r="SLH155" s="205"/>
      <c r="SLI155" s="205"/>
      <c r="SLJ155" s="205"/>
      <c r="SLK155" s="205"/>
      <c r="SLL155" s="205"/>
      <c r="SLM155" s="205"/>
      <c r="SLN155" s="205"/>
      <c r="SLO155" s="205"/>
      <c r="SLP155" s="205"/>
      <c r="SLQ155" s="205"/>
      <c r="SLR155" s="205"/>
      <c r="SLS155" s="205"/>
      <c r="SLT155" s="205"/>
      <c r="SLU155" s="205"/>
      <c r="SLV155" s="205"/>
      <c r="SLW155" s="205"/>
      <c r="SLX155" s="205"/>
      <c r="SLY155" s="205"/>
      <c r="SLZ155" s="205"/>
      <c r="SMA155" s="205"/>
      <c r="SMB155" s="205"/>
      <c r="SMC155" s="205"/>
      <c r="SMD155" s="205"/>
      <c r="SME155" s="205"/>
      <c r="SMF155" s="205"/>
      <c r="SMG155" s="205"/>
      <c r="SMH155" s="205"/>
      <c r="SMI155" s="205"/>
      <c r="SMJ155" s="205"/>
      <c r="SMK155" s="205"/>
      <c r="SML155" s="205"/>
      <c r="SMM155" s="205"/>
      <c r="SMN155" s="205"/>
      <c r="SMO155" s="205"/>
      <c r="SMP155" s="205"/>
      <c r="SMQ155" s="205"/>
      <c r="SMR155" s="205"/>
      <c r="SMS155" s="205"/>
      <c r="SMT155" s="205"/>
      <c r="SMU155" s="205"/>
      <c r="SMV155" s="205"/>
      <c r="SMW155" s="205"/>
      <c r="SMX155" s="205"/>
      <c r="SMY155" s="205"/>
      <c r="SMZ155" s="205"/>
      <c r="SNA155" s="205"/>
      <c r="SNB155" s="205"/>
      <c r="SNC155" s="205"/>
      <c r="SND155" s="205"/>
      <c r="SNE155" s="205"/>
      <c r="SNF155" s="205"/>
      <c r="SNG155" s="205"/>
      <c r="SNH155" s="205"/>
      <c r="SNI155" s="205"/>
      <c r="SNJ155" s="205"/>
      <c r="SNK155" s="205"/>
      <c r="SNL155" s="205"/>
      <c r="SNM155" s="205"/>
      <c r="SNN155" s="205"/>
      <c r="SNO155" s="205"/>
      <c r="SNP155" s="205"/>
      <c r="SNQ155" s="205"/>
      <c r="SNR155" s="205"/>
      <c r="SNS155" s="205"/>
      <c r="SNT155" s="205"/>
      <c r="SNU155" s="205"/>
      <c r="SNV155" s="205"/>
      <c r="SNW155" s="205"/>
      <c r="SNX155" s="205"/>
      <c r="SNY155" s="205"/>
      <c r="SNZ155" s="205"/>
      <c r="SOA155" s="205"/>
      <c r="SOB155" s="205"/>
      <c r="SOC155" s="205"/>
      <c r="SOD155" s="205"/>
      <c r="SOE155" s="205"/>
      <c r="SOF155" s="205"/>
      <c r="SOG155" s="205"/>
      <c r="SOH155" s="205"/>
      <c r="SOI155" s="205"/>
      <c r="SOJ155" s="205"/>
      <c r="SOK155" s="205"/>
      <c r="SOL155" s="205"/>
      <c r="SOM155" s="205"/>
      <c r="SON155" s="205"/>
      <c r="SOO155" s="205"/>
      <c r="SOP155" s="205"/>
      <c r="SOQ155" s="205"/>
      <c r="SOR155" s="205"/>
      <c r="SOS155" s="205"/>
      <c r="SOT155" s="205"/>
      <c r="SOU155" s="205"/>
      <c r="SOV155" s="205"/>
      <c r="SOW155" s="205"/>
      <c r="SOX155" s="205"/>
      <c r="SOY155" s="205"/>
      <c r="SOZ155" s="205"/>
      <c r="SPA155" s="205"/>
      <c r="SPB155" s="205"/>
      <c r="SPC155" s="205"/>
      <c r="SPD155" s="205"/>
      <c r="SPE155" s="205"/>
      <c r="SPF155" s="205"/>
      <c r="SPG155" s="205"/>
      <c r="SPH155" s="205"/>
      <c r="SPI155" s="205"/>
      <c r="SPJ155" s="205"/>
      <c r="SPK155" s="205"/>
      <c r="SPL155" s="205"/>
      <c r="SPM155" s="205"/>
      <c r="SPN155" s="205"/>
      <c r="SPO155" s="205"/>
      <c r="SPP155" s="205"/>
      <c r="SPQ155" s="205"/>
      <c r="SPR155" s="205"/>
      <c r="SPS155" s="205"/>
      <c r="SPT155" s="205"/>
      <c r="SPU155" s="205"/>
      <c r="SPV155" s="205"/>
      <c r="SPW155" s="205"/>
      <c r="SPX155" s="205"/>
      <c r="SPY155" s="205"/>
      <c r="SPZ155" s="205"/>
      <c r="SQA155" s="205"/>
      <c r="SQB155" s="205"/>
      <c r="SQC155" s="205"/>
      <c r="SQD155" s="205"/>
      <c r="SQE155" s="205"/>
      <c r="SQF155" s="205"/>
      <c r="SQG155" s="205"/>
      <c r="SQH155" s="205"/>
      <c r="SQI155" s="205"/>
      <c r="SQJ155" s="205"/>
      <c r="SQK155" s="205"/>
      <c r="SQL155" s="205"/>
      <c r="SQM155" s="205"/>
      <c r="SQN155" s="205"/>
      <c r="SQO155" s="205"/>
      <c r="SQP155" s="205"/>
      <c r="SQQ155" s="205"/>
      <c r="SQR155" s="205"/>
      <c r="SQS155" s="205"/>
      <c r="SQT155" s="205"/>
      <c r="SQU155" s="205"/>
      <c r="SQV155" s="205"/>
      <c r="SQW155" s="205"/>
      <c r="SQX155" s="205"/>
      <c r="SQY155" s="205"/>
      <c r="SQZ155" s="205"/>
      <c r="SRA155" s="205"/>
      <c r="SRB155" s="205"/>
      <c r="SRC155" s="205"/>
      <c r="SRJ155" s="205"/>
      <c r="SRK155" s="205"/>
      <c r="SRL155" s="205"/>
      <c r="SRM155" s="205"/>
      <c r="SRN155" s="205"/>
      <c r="SRO155" s="205"/>
      <c r="SRP155" s="205"/>
      <c r="SRQ155" s="205"/>
      <c r="SRR155" s="205"/>
      <c r="SRS155" s="205"/>
      <c r="SRT155" s="205"/>
      <c r="SRU155" s="205"/>
      <c r="SRV155" s="205"/>
      <c r="SRW155" s="205"/>
      <c r="SRX155" s="205"/>
      <c r="SRY155" s="205"/>
      <c r="SRZ155" s="205"/>
      <c r="SSA155" s="205"/>
      <c r="SSB155" s="205"/>
      <c r="SSC155" s="205"/>
      <c r="SSD155" s="205"/>
      <c r="SSE155" s="205"/>
      <c r="SSF155" s="205"/>
      <c r="SSG155" s="205"/>
      <c r="SSH155" s="205"/>
      <c r="SSI155" s="205"/>
      <c r="SSJ155" s="205"/>
      <c r="SSK155" s="205"/>
      <c r="SSL155" s="205"/>
      <c r="SSM155" s="205"/>
      <c r="SSN155" s="205"/>
      <c r="SSO155" s="205"/>
      <c r="SSP155" s="205"/>
      <c r="SSQ155" s="205"/>
      <c r="SSR155" s="205"/>
      <c r="SSS155" s="205"/>
      <c r="SST155" s="205"/>
      <c r="SSU155" s="205"/>
      <c r="SSV155" s="205"/>
      <c r="SSW155" s="205"/>
      <c r="SSX155" s="205"/>
      <c r="SSY155" s="205"/>
      <c r="SSZ155" s="205"/>
      <c r="STA155" s="205"/>
      <c r="STB155" s="205"/>
      <c r="STC155" s="205"/>
      <c r="STD155" s="205"/>
      <c r="STE155" s="205"/>
      <c r="STF155" s="205"/>
      <c r="STG155" s="205"/>
      <c r="STH155" s="205"/>
      <c r="STI155" s="205"/>
      <c r="STJ155" s="205"/>
      <c r="STK155" s="205"/>
      <c r="STL155" s="205"/>
      <c r="STM155" s="205"/>
      <c r="STN155" s="205"/>
      <c r="STO155" s="205"/>
      <c r="STP155" s="205"/>
      <c r="STQ155" s="205"/>
      <c r="STR155" s="205"/>
      <c r="STS155" s="205"/>
      <c r="STT155" s="205"/>
      <c r="STU155" s="205"/>
      <c r="STV155" s="205"/>
      <c r="STW155" s="205"/>
      <c r="STX155" s="205"/>
      <c r="STY155" s="205"/>
      <c r="STZ155" s="205"/>
      <c r="SUA155" s="205"/>
      <c r="SUB155" s="205"/>
      <c r="SUC155" s="205"/>
      <c r="SUD155" s="205"/>
      <c r="SUE155" s="205"/>
      <c r="SUF155" s="205"/>
      <c r="SUG155" s="205"/>
      <c r="SUH155" s="205"/>
      <c r="SUI155" s="205"/>
      <c r="SUJ155" s="205"/>
      <c r="SUK155" s="205"/>
      <c r="SUL155" s="205"/>
      <c r="SUM155" s="205"/>
      <c r="SUN155" s="205"/>
      <c r="SUO155" s="205"/>
      <c r="SUP155" s="205"/>
      <c r="SUQ155" s="205"/>
      <c r="SUR155" s="205"/>
      <c r="SUS155" s="205"/>
      <c r="SUT155" s="205"/>
      <c r="SUU155" s="205"/>
      <c r="SUV155" s="205"/>
      <c r="SUW155" s="205"/>
      <c r="SUX155" s="205"/>
      <c r="SUY155" s="205"/>
      <c r="SUZ155" s="205"/>
      <c r="SVA155" s="205"/>
      <c r="SVB155" s="205"/>
      <c r="SVC155" s="205"/>
      <c r="SVD155" s="205"/>
      <c r="SVE155" s="205"/>
      <c r="SVF155" s="205"/>
      <c r="SVG155" s="205"/>
      <c r="SVH155" s="205"/>
      <c r="SVI155" s="205"/>
      <c r="SVJ155" s="205"/>
      <c r="SVK155" s="205"/>
      <c r="SVL155" s="205"/>
      <c r="SVM155" s="205"/>
      <c r="SVN155" s="205"/>
      <c r="SVO155" s="205"/>
      <c r="SVP155" s="205"/>
      <c r="SVQ155" s="205"/>
      <c r="SVR155" s="205"/>
      <c r="SVS155" s="205"/>
      <c r="SVT155" s="205"/>
      <c r="SVU155" s="205"/>
      <c r="SVV155" s="205"/>
      <c r="SVW155" s="205"/>
      <c r="SVX155" s="205"/>
      <c r="SVY155" s="205"/>
      <c r="SVZ155" s="205"/>
      <c r="SWA155" s="205"/>
      <c r="SWB155" s="205"/>
      <c r="SWC155" s="205"/>
      <c r="SWD155" s="205"/>
      <c r="SWE155" s="205"/>
      <c r="SWF155" s="205"/>
      <c r="SWG155" s="205"/>
      <c r="SWH155" s="205"/>
      <c r="SWI155" s="205"/>
      <c r="SWJ155" s="205"/>
      <c r="SWK155" s="205"/>
      <c r="SWL155" s="205"/>
      <c r="SWM155" s="205"/>
      <c r="SWN155" s="205"/>
      <c r="SWO155" s="205"/>
      <c r="SWP155" s="205"/>
      <c r="SWQ155" s="205"/>
      <c r="SWR155" s="205"/>
      <c r="SWS155" s="205"/>
      <c r="SWT155" s="205"/>
      <c r="SWU155" s="205"/>
      <c r="SWV155" s="205"/>
      <c r="SWW155" s="205"/>
      <c r="SWX155" s="205"/>
      <c r="SWY155" s="205"/>
      <c r="SWZ155" s="205"/>
      <c r="SXA155" s="205"/>
      <c r="SXB155" s="205"/>
      <c r="SXC155" s="205"/>
      <c r="SXD155" s="205"/>
      <c r="SXE155" s="205"/>
      <c r="SXF155" s="205"/>
      <c r="SXG155" s="205"/>
      <c r="SXH155" s="205"/>
      <c r="SXI155" s="205"/>
      <c r="SXJ155" s="205"/>
      <c r="SXK155" s="205"/>
      <c r="SXL155" s="205"/>
      <c r="SXM155" s="205"/>
      <c r="SXN155" s="205"/>
      <c r="SXO155" s="205"/>
      <c r="SXP155" s="205"/>
      <c r="SXQ155" s="205"/>
      <c r="SXR155" s="205"/>
      <c r="SXS155" s="205"/>
      <c r="SXT155" s="205"/>
      <c r="SXU155" s="205"/>
      <c r="SXV155" s="205"/>
      <c r="SXW155" s="205"/>
      <c r="SXX155" s="205"/>
      <c r="SXY155" s="205"/>
      <c r="SXZ155" s="205"/>
      <c r="SYA155" s="205"/>
      <c r="SYB155" s="205"/>
      <c r="SYC155" s="205"/>
      <c r="SYD155" s="205"/>
      <c r="SYE155" s="205"/>
      <c r="SYF155" s="205"/>
      <c r="SYG155" s="205"/>
      <c r="SYH155" s="205"/>
      <c r="SYI155" s="205"/>
      <c r="SYJ155" s="205"/>
      <c r="SYK155" s="205"/>
      <c r="SYL155" s="205"/>
      <c r="SYM155" s="205"/>
      <c r="SYN155" s="205"/>
      <c r="SYO155" s="205"/>
      <c r="SYP155" s="205"/>
      <c r="SYQ155" s="205"/>
      <c r="SYR155" s="205"/>
      <c r="SYS155" s="205"/>
      <c r="SYT155" s="205"/>
      <c r="SYU155" s="205"/>
      <c r="SYV155" s="205"/>
      <c r="SYW155" s="205"/>
      <c r="SYX155" s="205"/>
      <c r="SYY155" s="205"/>
      <c r="SYZ155" s="205"/>
      <c r="SZA155" s="205"/>
      <c r="SZB155" s="205"/>
      <c r="SZC155" s="205"/>
      <c r="SZD155" s="205"/>
      <c r="SZE155" s="205"/>
      <c r="SZF155" s="205"/>
      <c r="SZG155" s="205"/>
      <c r="SZH155" s="205"/>
      <c r="SZI155" s="205"/>
      <c r="SZJ155" s="205"/>
      <c r="SZK155" s="205"/>
      <c r="SZL155" s="205"/>
      <c r="SZM155" s="205"/>
      <c r="SZN155" s="205"/>
      <c r="SZO155" s="205"/>
      <c r="SZP155" s="205"/>
      <c r="SZQ155" s="205"/>
      <c r="SZR155" s="205"/>
      <c r="SZS155" s="205"/>
      <c r="SZT155" s="205"/>
      <c r="SZU155" s="205"/>
      <c r="SZV155" s="205"/>
      <c r="SZW155" s="205"/>
      <c r="SZX155" s="205"/>
      <c r="SZY155" s="205"/>
      <c r="SZZ155" s="205"/>
      <c r="TAA155" s="205"/>
      <c r="TAB155" s="205"/>
      <c r="TAC155" s="205"/>
      <c r="TAD155" s="205"/>
      <c r="TAE155" s="205"/>
      <c r="TAF155" s="205"/>
      <c r="TAG155" s="205"/>
      <c r="TAH155" s="205"/>
      <c r="TAI155" s="205"/>
      <c r="TAJ155" s="205"/>
      <c r="TAK155" s="205"/>
      <c r="TAL155" s="205"/>
      <c r="TAM155" s="205"/>
      <c r="TAN155" s="205"/>
      <c r="TAO155" s="205"/>
      <c r="TAP155" s="205"/>
      <c r="TAQ155" s="205"/>
      <c r="TAR155" s="205"/>
      <c r="TAS155" s="205"/>
      <c r="TAT155" s="205"/>
      <c r="TAU155" s="205"/>
      <c r="TAV155" s="205"/>
      <c r="TAW155" s="205"/>
      <c r="TAX155" s="205"/>
      <c r="TAY155" s="205"/>
      <c r="TBF155" s="205"/>
      <c r="TBG155" s="205"/>
      <c r="TBH155" s="205"/>
      <c r="TBI155" s="205"/>
      <c r="TBJ155" s="205"/>
      <c r="TBK155" s="205"/>
      <c r="TBL155" s="205"/>
      <c r="TBM155" s="205"/>
      <c r="TBN155" s="205"/>
      <c r="TBO155" s="205"/>
      <c r="TBP155" s="205"/>
      <c r="TBQ155" s="205"/>
      <c r="TBR155" s="205"/>
      <c r="TBS155" s="205"/>
      <c r="TBT155" s="205"/>
      <c r="TBU155" s="205"/>
      <c r="TBV155" s="205"/>
      <c r="TBW155" s="205"/>
      <c r="TBX155" s="205"/>
      <c r="TBY155" s="205"/>
      <c r="TBZ155" s="205"/>
      <c r="TCA155" s="205"/>
      <c r="TCB155" s="205"/>
      <c r="TCC155" s="205"/>
      <c r="TCD155" s="205"/>
      <c r="TCE155" s="205"/>
      <c r="TCF155" s="205"/>
      <c r="TCG155" s="205"/>
      <c r="TCH155" s="205"/>
      <c r="TCI155" s="205"/>
      <c r="TCJ155" s="205"/>
      <c r="TCK155" s="205"/>
      <c r="TCL155" s="205"/>
      <c r="TCM155" s="205"/>
      <c r="TCN155" s="205"/>
      <c r="TCO155" s="205"/>
      <c r="TCP155" s="205"/>
      <c r="TCQ155" s="205"/>
      <c r="TCR155" s="205"/>
      <c r="TCS155" s="205"/>
      <c r="TCT155" s="205"/>
      <c r="TCU155" s="205"/>
      <c r="TCV155" s="205"/>
      <c r="TCW155" s="205"/>
      <c r="TCX155" s="205"/>
      <c r="TCY155" s="205"/>
      <c r="TCZ155" s="205"/>
      <c r="TDA155" s="205"/>
      <c r="TDB155" s="205"/>
      <c r="TDC155" s="205"/>
      <c r="TDD155" s="205"/>
      <c r="TDE155" s="205"/>
      <c r="TDF155" s="205"/>
      <c r="TDG155" s="205"/>
      <c r="TDH155" s="205"/>
      <c r="TDI155" s="205"/>
      <c r="TDJ155" s="205"/>
      <c r="TDK155" s="205"/>
      <c r="TDL155" s="205"/>
      <c r="TDM155" s="205"/>
      <c r="TDN155" s="205"/>
      <c r="TDO155" s="205"/>
      <c r="TDP155" s="205"/>
      <c r="TDQ155" s="205"/>
      <c r="TDR155" s="205"/>
      <c r="TDS155" s="205"/>
      <c r="TDT155" s="205"/>
      <c r="TDU155" s="205"/>
      <c r="TDV155" s="205"/>
      <c r="TDW155" s="205"/>
      <c r="TDX155" s="205"/>
      <c r="TDY155" s="205"/>
      <c r="TDZ155" s="205"/>
      <c r="TEA155" s="205"/>
      <c r="TEB155" s="205"/>
      <c r="TEC155" s="205"/>
      <c r="TED155" s="205"/>
      <c r="TEE155" s="205"/>
      <c r="TEF155" s="205"/>
      <c r="TEG155" s="205"/>
      <c r="TEH155" s="205"/>
      <c r="TEI155" s="205"/>
      <c r="TEJ155" s="205"/>
      <c r="TEK155" s="205"/>
      <c r="TEL155" s="205"/>
      <c r="TEM155" s="205"/>
      <c r="TEN155" s="205"/>
      <c r="TEO155" s="205"/>
      <c r="TEP155" s="205"/>
      <c r="TEQ155" s="205"/>
      <c r="TER155" s="205"/>
      <c r="TES155" s="205"/>
      <c r="TET155" s="205"/>
      <c r="TEU155" s="205"/>
      <c r="TEV155" s="205"/>
      <c r="TEW155" s="205"/>
      <c r="TEX155" s="205"/>
      <c r="TEY155" s="205"/>
      <c r="TEZ155" s="205"/>
      <c r="TFA155" s="205"/>
      <c r="TFB155" s="205"/>
      <c r="TFC155" s="205"/>
      <c r="TFD155" s="205"/>
      <c r="TFE155" s="205"/>
      <c r="TFF155" s="205"/>
      <c r="TFG155" s="205"/>
      <c r="TFH155" s="205"/>
      <c r="TFI155" s="205"/>
      <c r="TFJ155" s="205"/>
      <c r="TFK155" s="205"/>
      <c r="TFL155" s="205"/>
      <c r="TFM155" s="205"/>
      <c r="TFN155" s="205"/>
      <c r="TFO155" s="205"/>
      <c r="TFP155" s="205"/>
      <c r="TFQ155" s="205"/>
      <c r="TFR155" s="205"/>
      <c r="TFS155" s="205"/>
      <c r="TFT155" s="205"/>
      <c r="TFU155" s="205"/>
      <c r="TFV155" s="205"/>
      <c r="TFW155" s="205"/>
      <c r="TFX155" s="205"/>
      <c r="TFY155" s="205"/>
      <c r="TFZ155" s="205"/>
      <c r="TGA155" s="205"/>
      <c r="TGB155" s="205"/>
      <c r="TGC155" s="205"/>
      <c r="TGD155" s="205"/>
      <c r="TGE155" s="205"/>
      <c r="TGF155" s="205"/>
      <c r="TGG155" s="205"/>
      <c r="TGH155" s="205"/>
      <c r="TGI155" s="205"/>
      <c r="TGJ155" s="205"/>
      <c r="TGK155" s="205"/>
      <c r="TGL155" s="205"/>
      <c r="TGM155" s="205"/>
      <c r="TGN155" s="205"/>
      <c r="TGO155" s="205"/>
      <c r="TGP155" s="205"/>
      <c r="TGQ155" s="205"/>
      <c r="TGR155" s="205"/>
      <c r="TGS155" s="205"/>
      <c r="TGT155" s="205"/>
      <c r="TGU155" s="205"/>
      <c r="TGV155" s="205"/>
      <c r="TGW155" s="205"/>
      <c r="TGX155" s="205"/>
      <c r="TGY155" s="205"/>
      <c r="TGZ155" s="205"/>
      <c r="THA155" s="205"/>
      <c r="THB155" s="205"/>
      <c r="THC155" s="205"/>
      <c r="THD155" s="205"/>
      <c r="THE155" s="205"/>
      <c r="THF155" s="205"/>
      <c r="THG155" s="205"/>
      <c r="THH155" s="205"/>
      <c r="THI155" s="205"/>
      <c r="THJ155" s="205"/>
      <c r="THK155" s="205"/>
      <c r="THL155" s="205"/>
      <c r="THM155" s="205"/>
      <c r="THN155" s="205"/>
      <c r="THO155" s="205"/>
      <c r="THP155" s="205"/>
      <c r="THQ155" s="205"/>
      <c r="THR155" s="205"/>
      <c r="THS155" s="205"/>
      <c r="THT155" s="205"/>
      <c r="THU155" s="205"/>
      <c r="THV155" s="205"/>
      <c r="THW155" s="205"/>
      <c r="THX155" s="205"/>
      <c r="THY155" s="205"/>
      <c r="THZ155" s="205"/>
      <c r="TIA155" s="205"/>
      <c r="TIB155" s="205"/>
      <c r="TIC155" s="205"/>
      <c r="TID155" s="205"/>
      <c r="TIE155" s="205"/>
      <c r="TIF155" s="205"/>
      <c r="TIG155" s="205"/>
      <c r="TIH155" s="205"/>
      <c r="TII155" s="205"/>
      <c r="TIJ155" s="205"/>
      <c r="TIK155" s="205"/>
      <c r="TIL155" s="205"/>
      <c r="TIM155" s="205"/>
      <c r="TIN155" s="205"/>
      <c r="TIO155" s="205"/>
      <c r="TIP155" s="205"/>
      <c r="TIQ155" s="205"/>
      <c r="TIR155" s="205"/>
      <c r="TIS155" s="205"/>
      <c r="TIT155" s="205"/>
      <c r="TIU155" s="205"/>
      <c r="TIV155" s="205"/>
      <c r="TIW155" s="205"/>
      <c r="TIX155" s="205"/>
      <c r="TIY155" s="205"/>
      <c r="TIZ155" s="205"/>
      <c r="TJA155" s="205"/>
      <c r="TJB155" s="205"/>
      <c r="TJC155" s="205"/>
      <c r="TJD155" s="205"/>
      <c r="TJE155" s="205"/>
      <c r="TJF155" s="205"/>
      <c r="TJG155" s="205"/>
      <c r="TJH155" s="205"/>
      <c r="TJI155" s="205"/>
      <c r="TJJ155" s="205"/>
      <c r="TJK155" s="205"/>
      <c r="TJL155" s="205"/>
      <c r="TJM155" s="205"/>
      <c r="TJN155" s="205"/>
      <c r="TJO155" s="205"/>
      <c r="TJP155" s="205"/>
      <c r="TJQ155" s="205"/>
      <c r="TJR155" s="205"/>
      <c r="TJS155" s="205"/>
      <c r="TJT155" s="205"/>
      <c r="TJU155" s="205"/>
      <c r="TJV155" s="205"/>
      <c r="TJW155" s="205"/>
      <c r="TJX155" s="205"/>
      <c r="TJY155" s="205"/>
      <c r="TJZ155" s="205"/>
      <c r="TKA155" s="205"/>
      <c r="TKB155" s="205"/>
      <c r="TKC155" s="205"/>
      <c r="TKD155" s="205"/>
      <c r="TKE155" s="205"/>
      <c r="TKF155" s="205"/>
      <c r="TKG155" s="205"/>
      <c r="TKH155" s="205"/>
      <c r="TKI155" s="205"/>
      <c r="TKJ155" s="205"/>
      <c r="TKK155" s="205"/>
      <c r="TKL155" s="205"/>
      <c r="TKM155" s="205"/>
      <c r="TKN155" s="205"/>
      <c r="TKO155" s="205"/>
      <c r="TKP155" s="205"/>
      <c r="TKQ155" s="205"/>
      <c r="TKR155" s="205"/>
      <c r="TKS155" s="205"/>
      <c r="TKT155" s="205"/>
      <c r="TKU155" s="205"/>
      <c r="TLB155" s="205"/>
      <c r="TLC155" s="205"/>
      <c r="TLD155" s="205"/>
      <c r="TLE155" s="205"/>
      <c r="TLF155" s="205"/>
      <c r="TLG155" s="205"/>
      <c r="TLH155" s="205"/>
      <c r="TLI155" s="205"/>
      <c r="TLJ155" s="205"/>
      <c r="TLK155" s="205"/>
      <c r="TLL155" s="205"/>
      <c r="TLM155" s="205"/>
      <c r="TLN155" s="205"/>
      <c r="TLO155" s="205"/>
      <c r="TLP155" s="205"/>
      <c r="TLQ155" s="205"/>
      <c r="TLR155" s="205"/>
      <c r="TLS155" s="205"/>
      <c r="TLT155" s="205"/>
      <c r="TLU155" s="205"/>
      <c r="TLV155" s="205"/>
      <c r="TLW155" s="205"/>
      <c r="TLX155" s="205"/>
      <c r="TLY155" s="205"/>
      <c r="TLZ155" s="205"/>
      <c r="TMA155" s="205"/>
      <c r="TMB155" s="205"/>
      <c r="TMC155" s="205"/>
      <c r="TMD155" s="205"/>
      <c r="TME155" s="205"/>
      <c r="TMF155" s="205"/>
      <c r="TMG155" s="205"/>
      <c r="TMH155" s="205"/>
      <c r="TMI155" s="205"/>
      <c r="TMJ155" s="205"/>
      <c r="TMK155" s="205"/>
      <c r="TML155" s="205"/>
      <c r="TMM155" s="205"/>
      <c r="TMN155" s="205"/>
      <c r="TMO155" s="205"/>
      <c r="TMP155" s="205"/>
      <c r="TMQ155" s="205"/>
      <c r="TMR155" s="205"/>
      <c r="TMS155" s="205"/>
      <c r="TMT155" s="205"/>
      <c r="TMU155" s="205"/>
      <c r="TMV155" s="205"/>
      <c r="TMW155" s="205"/>
      <c r="TMX155" s="205"/>
      <c r="TMY155" s="205"/>
      <c r="TMZ155" s="205"/>
      <c r="TNA155" s="205"/>
      <c r="TNB155" s="205"/>
      <c r="TNC155" s="205"/>
      <c r="TND155" s="205"/>
      <c r="TNE155" s="205"/>
      <c r="TNF155" s="205"/>
      <c r="TNG155" s="205"/>
      <c r="TNH155" s="205"/>
      <c r="TNI155" s="205"/>
      <c r="TNJ155" s="205"/>
      <c r="TNK155" s="205"/>
      <c r="TNL155" s="205"/>
      <c r="TNM155" s="205"/>
      <c r="TNN155" s="205"/>
      <c r="TNO155" s="205"/>
      <c r="TNP155" s="205"/>
      <c r="TNQ155" s="205"/>
      <c r="TNR155" s="205"/>
      <c r="TNS155" s="205"/>
      <c r="TNT155" s="205"/>
      <c r="TNU155" s="205"/>
      <c r="TNV155" s="205"/>
      <c r="TNW155" s="205"/>
      <c r="TNX155" s="205"/>
      <c r="TNY155" s="205"/>
      <c r="TNZ155" s="205"/>
      <c r="TOA155" s="205"/>
      <c r="TOB155" s="205"/>
      <c r="TOC155" s="205"/>
      <c r="TOD155" s="205"/>
      <c r="TOE155" s="205"/>
      <c r="TOF155" s="205"/>
      <c r="TOG155" s="205"/>
      <c r="TOH155" s="205"/>
      <c r="TOI155" s="205"/>
      <c r="TOJ155" s="205"/>
      <c r="TOK155" s="205"/>
      <c r="TOL155" s="205"/>
      <c r="TOM155" s="205"/>
      <c r="TON155" s="205"/>
      <c r="TOO155" s="205"/>
      <c r="TOP155" s="205"/>
      <c r="TOQ155" s="205"/>
      <c r="TOR155" s="205"/>
      <c r="TOS155" s="205"/>
      <c r="TOT155" s="205"/>
      <c r="TOU155" s="205"/>
      <c r="TOV155" s="205"/>
      <c r="TOW155" s="205"/>
      <c r="TOX155" s="205"/>
      <c r="TOY155" s="205"/>
      <c r="TOZ155" s="205"/>
      <c r="TPA155" s="205"/>
      <c r="TPB155" s="205"/>
      <c r="TPC155" s="205"/>
      <c r="TPD155" s="205"/>
      <c r="TPE155" s="205"/>
      <c r="TPF155" s="205"/>
      <c r="TPG155" s="205"/>
      <c r="TPH155" s="205"/>
      <c r="TPI155" s="205"/>
      <c r="TPJ155" s="205"/>
      <c r="TPK155" s="205"/>
      <c r="TPL155" s="205"/>
      <c r="TPM155" s="205"/>
      <c r="TPN155" s="205"/>
      <c r="TPO155" s="205"/>
      <c r="TPP155" s="205"/>
      <c r="TPQ155" s="205"/>
      <c r="TPR155" s="205"/>
      <c r="TPS155" s="205"/>
      <c r="TPT155" s="205"/>
      <c r="TPU155" s="205"/>
      <c r="TPV155" s="205"/>
      <c r="TPW155" s="205"/>
      <c r="TPX155" s="205"/>
      <c r="TPY155" s="205"/>
      <c r="TPZ155" s="205"/>
      <c r="TQA155" s="205"/>
      <c r="TQB155" s="205"/>
      <c r="TQC155" s="205"/>
      <c r="TQD155" s="205"/>
      <c r="TQE155" s="205"/>
      <c r="TQF155" s="205"/>
      <c r="TQG155" s="205"/>
      <c r="TQH155" s="205"/>
      <c r="TQI155" s="205"/>
      <c r="TQJ155" s="205"/>
      <c r="TQK155" s="205"/>
      <c r="TQL155" s="205"/>
      <c r="TQM155" s="205"/>
      <c r="TQN155" s="205"/>
      <c r="TQO155" s="205"/>
      <c r="TQP155" s="205"/>
      <c r="TQQ155" s="205"/>
      <c r="TQR155" s="205"/>
      <c r="TQS155" s="205"/>
      <c r="TQT155" s="205"/>
      <c r="TQU155" s="205"/>
      <c r="TQV155" s="205"/>
      <c r="TQW155" s="205"/>
      <c r="TQX155" s="205"/>
      <c r="TQY155" s="205"/>
      <c r="TQZ155" s="205"/>
      <c r="TRA155" s="205"/>
      <c r="TRB155" s="205"/>
      <c r="TRC155" s="205"/>
      <c r="TRD155" s="205"/>
      <c r="TRE155" s="205"/>
      <c r="TRF155" s="205"/>
      <c r="TRG155" s="205"/>
      <c r="TRH155" s="205"/>
      <c r="TRI155" s="205"/>
      <c r="TRJ155" s="205"/>
      <c r="TRK155" s="205"/>
      <c r="TRL155" s="205"/>
      <c r="TRM155" s="205"/>
      <c r="TRN155" s="205"/>
      <c r="TRO155" s="205"/>
      <c r="TRP155" s="205"/>
      <c r="TRQ155" s="205"/>
      <c r="TRR155" s="205"/>
      <c r="TRS155" s="205"/>
      <c r="TRT155" s="205"/>
      <c r="TRU155" s="205"/>
      <c r="TRV155" s="205"/>
      <c r="TRW155" s="205"/>
      <c r="TRX155" s="205"/>
      <c r="TRY155" s="205"/>
      <c r="TRZ155" s="205"/>
      <c r="TSA155" s="205"/>
      <c r="TSB155" s="205"/>
      <c r="TSC155" s="205"/>
      <c r="TSD155" s="205"/>
      <c r="TSE155" s="205"/>
      <c r="TSF155" s="205"/>
      <c r="TSG155" s="205"/>
      <c r="TSH155" s="205"/>
      <c r="TSI155" s="205"/>
      <c r="TSJ155" s="205"/>
      <c r="TSK155" s="205"/>
      <c r="TSL155" s="205"/>
      <c r="TSM155" s="205"/>
      <c r="TSN155" s="205"/>
      <c r="TSO155" s="205"/>
      <c r="TSP155" s="205"/>
      <c r="TSQ155" s="205"/>
      <c r="TSR155" s="205"/>
      <c r="TSS155" s="205"/>
      <c r="TST155" s="205"/>
      <c r="TSU155" s="205"/>
      <c r="TSV155" s="205"/>
      <c r="TSW155" s="205"/>
      <c r="TSX155" s="205"/>
      <c r="TSY155" s="205"/>
      <c r="TSZ155" s="205"/>
      <c r="TTA155" s="205"/>
      <c r="TTB155" s="205"/>
      <c r="TTC155" s="205"/>
      <c r="TTD155" s="205"/>
      <c r="TTE155" s="205"/>
      <c r="TTF155" s="205"/>
      <c r="TTG155" s="205"/>
      <c r="TTH155" s="205"/>
      <c r="TTI155" s="205"/>
      <c r="TTJ155" s="205"/>
      <c r="TTK155" s="205"/>
      <c r="TTL155" s="205"/>
      <c r="TTM155" s="205"/>
      <c r="TTN155" s="205"/>
      <c r="TTO155" s="205"/>
      <c r="TTP155" s="205"/>
      <c r="TTQ155" s="205"/>
      <c r="TTR155" s="205"/>
      <c r="TTS155" s="205"/>
      <c r="TTT155" s="205"/>
      <c r="TTU155" s="205"/>
      <c r="TTV155" s="205"/>
      <c r="TTW155" s="205"/>
      <c r="TTX155" s="205"/>
      <c r="TTY155" s="205"/>
      <c r="TTZ155" s="205"/>
      <c r="TUA155" s="205"/>
      <c r="TUB155" s="205"/>
      <c r="TUC155" s="205"/>
      <c r="TUD155" s="205"/>
      <c r="TUE155" s="205"/>
      <c r="TUF155" s="205"/>
      <c r="TUG155" s="205"/>
      <c r="TUH155" s="205"/>
      <c r="TUI155" s="205"/>
      <c r="TUJ155" s="205"/>
      <c r="TUK155" s="205"/>
      <c r="TUL155" s="205"/>
      <c r="TUM155" s="205"/>
      <c r="TUN155" s="205"/>
      <c r="TUO155" s="205"/>
      <c r="TUP155" s="205"/>
      <c r="TUQ155" s="205"/>
      <c r="TUX155" s="205"/>
      <c r="TUY155" s="205"/>
      <c r="TUZ155" s="205"/>
      <c r="TVA155" s="205"/>
      <c r="TVB155" s="205"/>
      <c r="TVC155" s="205"/>
      <c r="TVD155" s="205"/>
      <c r="TVE155" s="205"/>
      <c r="TVF155" s="205"/>
      <c r="TVG155" s="205"/>
      <c r="TVH155" s="205"/>
      <c r="TVI155" s="205"/>
      <c r="TVJ155" s="205"/>
      <c r="TVK155" s="205"/>
      <c r="TVL155" s="205"/>
      <c r="TVM155" s="205"/>
      <c r="TVN155" s="205"/>
      <c r="TVO155" s="205"/>
      <c r="TVP155" s="205"/>
      <c r="TVQ155" s="205"/>
      <c r="TVR155" s="205"/>
      <c r="TVS155" s="205"/>
      <c r="TVT155" s="205"/>
      <c r="TVU155" s="205"/>
      <c r="TVV155" s="205"/>
      <c r="TVW155" s="205"/>
      <c r="TVX155" s="205"/>
      <c r="TVY155" s="205"/>
      <c r="TVZ155" s="205"/>
      <c r="TWA155" s="205"/>
      <c r="TWB155" s="205"/>
      <c r="TWC155" s="205"/>
      <c r="TWD155" s="205"/>
      <c r="TWE155" s="205"/>
      <c r="TWF155" s="205"/>
      <c r="TWG155" s="205"/>
      <c r="TWH155" s="205"/>
      <c r="TWI155" s="205"/>
      <c r="TWJ155" s="205"/>
      <c r="TWK155" s="205"/>
      <c r="TWL155" s="205"/>
      <c r="TWM155" s="205"/>
      <c r="TWN155" s="205"/>
      <c r="TWO155" s="205"/>
      <c r="TWP155" s="205"/>
      <c r="TWQ155" s="205"/>
      <c r="TWR155" s="205"/>
      <c r="TWS155" s="205"/>
      <c r="TWT155" s="205"/>
      <c r="TWU155" s="205"/>
      <c r="TWV155" s="205"/>
      <c r="TWW155" s="205"/>
      <c r="TWX155" s="205"/>
      <c r="TWY155" s="205"/>
      <c r="TWZ155" s="205"/>
      <c r="TXA155" s="205"/>
      <c r="TXB155" s="205"/>
      <c r="TXC155" s="205"/>
      <c r="TXD155" s="205"/>
      <c r="TXE155" s="205"/>
      <c r="TXF155" s="205"/>
      <c r="TXG155" s="205"/>
      <c r="TXH155" s="205"/>
      <c r="TXI155" s="205"/>
      <c r="TXJ155" s="205"/>
      <c r="TXK155" s="205"/>
      <c r="TXL155" s="205"/>
      <c r="TXM155" s="205"/>
      <c r="TXN155" s="205"/>
      <c r="TXO155" s="205"/>
      <c r="TXP155" s="205"/>
      <c r="TXQ155" s="205"/>
      <c r="TXR155" s="205"/>
      <c r="TXS155" s="205"/>
      <c r="TXT155" s="205"/>
      <c r="TXU155" s="205"/>
      <c r="TXV155" s="205"/>
      <c r="TXW155" s="205"/>
      <c r="TXX155" s="205"/>
      <c r="TXY155" s="205"/>
      <c r="TXZ155" s="205"/>
      <c r="TYA155" s="205"/>
      <c r="TYB155" s="205"/>
      <c r="TYC155" s="205"/>
      <c r="TYD155" s="205"/>
      <c r="TYE155" s="205"/>
      <c r="TYF155" s="205"/>
      <c r="TYG155" s="205"/>
      <c r="TYH155" s="205"/>
      <c r="TYI155" s="205"/>
      <c r="TYJ155" s="205"/>
      <c r="TYK155" s="205"/>
      <c r="TYL155" s="205"/>
      <c r="TYM155" s="205"/>
      <c r="TYN155" s="205"/>
      <c r="TYO155" s="205"/>
      <c r="TYP155" s="205"/>
      <c r="TYQ155" s="205"/>
      <c r="TYR155" s="205"/>
      <c r="TYS155" s="205"/>
      <c r="TYT155" s="205"/>
      <c r="TYU155" s="205"/>
      <c r="TYV155" s="205"/>
      <c r="TYW155" s="205"/>
      <c r="TYX155" s="205"/>
      <c r="TYY155" s="205"/>
      <c r="TYZ155" s="205"/>
      <c r="TZA155" s="205"/>
      <c r="TZB155" s="205"/>
      <c r="TZC155" s="205"/>
      <c r="TZD155" s="205"/>
      <c r="TZE155" s="205"/>
      <c r="TZF155" s="205"/>
      <c r="TZG155" s="205"/>
      <c r="TZH155" s="205"/>
      <c r="TZI155" s="205"/>
      <c r="TZJ155" s="205"/>
      <c r="TZK155" s="205"/>
      <c r="TZL155" s="205"/>
      <c r="TZM155" s="205"/>
      <c r="TZN155" s="205"/>
      <c r="TZO155" s="205"/>
      <c r="TZP155" s="205"/>
      <c r="TZQ155" s="205"/>
      <c r="TZR155" s="205"/>
      <c r="TZS155" s="205"/>
      <c r="TZT155" s="205"/>
      <c r="TZU155" s="205"/>
      <c r="TZV155" s="205"/>
      <c r="TZW155" s="205"/>
      <c r="TZX155" s="205"/>
      <c r="TZY155" s="205"/>
      <c r="TZZ155" s="205"/>
      <c r="UAA155" s="205"/>
      <c r="UAB155" s="205"/>
      <c r="UAC155" s="205"/>
      <c r="UAD155" s="205"/>
      <c r="UAE155" s="205"/>
      <c r="UAF155" s="205"/>
      <c r="UAG155" s="205"/>
      <c r="UAH155" s="205"/>
      <c r="UAI155" s="205"/>
      <c r="UAJ155" s="205"/>
      <c r="UAK155" s="205"/>
      <c r="UAL155" s="205"/>
      <c r="UAM155" s="205"/>
      <c r="UAN155" s="205"/>
      <c r="UAO155" s="205"/>
      <c r="UAP155" s="205"/>
      <c r="UAQ155" s="205"/>
      <c r="UAR155" s="205"/>
      <c r="UAS155" s="205"/>
      <c r="UAT155" s="205"/>
      <c r="UAU155" s="205"/>
      <c r="UAV155" s="205"/>
      <c r="UAW155" s="205"/>
      <c r="UAX155" s="205"/>
      <c r="UAY155" s="205"/>
      <c r="UAZ155" s="205"/>
      <c r="UBA155" s="205"/>
      <c r="UBB155" s="205"/>
      <c r="UBC155" s="205"/>
      <c r="UBD155" s="205"/>
      <c r="UBE155" s="205"/>
      <c r="UBF155" s="205"/>
      <c r="UBG155" s="205"/>
      <c r="UBH155" s="205"/>
      <c r="UBI155" s="205"/>
      <c r="UBJ155" s="205"/>
      <c r="UBK155" s="205"/>
      <c r="UBL155" s="205"/>
      <c r="UBM155" s="205"/>
      <c r="UBN155" s="205"/>
      <c r="UBO155" s="205"/>
      <c r="UBP155" s="205"/>
      <c r="UBQ155" s="205"/>
      <c r="UBR155" s="205"/>
      <c r="UBS155" s="205"/>
      <c r="UBT155" s="205"/>
      <c r="UBU155" s="205"/>
      <c r="UBV155" s="205"/>
      <c r="UBW155" s="205"/>
      <c r="UBX155" s="205"/>
      <c r="UBY155" s="205"/>
      <c r="UBZ155" s="205"/>
      <c r="UCA155" s="205"/>
      <c r="UCB155" s="205"/>
      <c r="UCC155" s="205"/>
      <c r="UCD155" s="205"/>
      <c r="UCE155" s="205"/>
      <c r="UCF155" s="205"/>
      <c r="UCG155" s="205"/>
      <c r="UCH155" s="205"/>
      <c r="UCI155" s="205"/>
      <c r="UCJ155" s="205"/>
      <c r="UCK155" s="205"/>
      <c r="UCL155" s="205"/>
      <c r="UCM155" s="205"/>
      <c r="UCN155" s="205"/>
      <c r="UCO155" s="205"/>
      <c r="UCP155" s="205"/>
      <c r="UCQ155" s="205"/>
      <c r="UCR155" s="205"/>
      <c r="UCS155" s="205"/>
      <c r="UCT155" s="205"/>
      <c r="UCU155" s="205"/>
      <c r="UCV155" s="205"/>
      <c r="UCW155" s="205"/>
      <c r="UCX155" s="205"/>
      <c r="UCY155" s="205"/>
      <c r="UCZ155" s="205"/>
      <c r="UDA155" s="205"/>
      <c r="UDB155" s="205"/>
      <c r="UDC155" s="205"/>
      <c r="UDD155" s="205"/>
      <c r="UDE155" s="205"/>
      <c r="UDF155" s="205"/>
      <c r="UDG155" s="205"/>
      <c r="UDH155" s="205"/>
      <c r="UDI155" s="205"/>
      <c r="UDJ155" s="205"/>
      <c r="UDK155" s="205"/>
      <c r="UDL155" s="205"/>
      <c r="UDM155" s="205"/>
      <c r="UDN155" s="205"/>
      <c r="UDO155" s="205"/>
      <c r="UDP155" s="205"/>
      <c r="UDQ155" s="205"/>
      <c r="UDR155" s="205"/>
      <c r="UDS155" s="205"/>
      <c r="UDT155" s="205"/>
      <c r="UDU155" s="205"/>
      <c r="UDV155" s="205"/>
      <c r="UDW155" s="205"/>
      <c r="UDX155" s="205"/>
      <c r="UDY155" s="205"/>
      <c r="UDZ155" s="205"/>
      <c r="UEA155" s="205"/>
      <c r="UEB155" s="205"/>
      <c r="UEC155" s="205"/>
      <c r="UED155" s="205"/>
      <c r="UEE155" s="205"/>
      <c r="UEF155" s="205"/>
      <c r="UEG155" s="205"/>
      <c r="UEH155" s="205"/>
      <c r="UEI155" s="205"/>
      <c r="UEJ155" s="205"/>
      <c r="UEK155" s="205"/>
      <c r="UEL155" s="205"/>
      <c r="UEM155" s="205"/>
      <c r="UET155" s="205"/>
      <c r="UEU155" s="205"/>
      <c r="UEV155" s="205"/>
      <c r="UEW155" s="205"/>
      <c r="UEX155" s="205"/>
      <c r="UEY155" s="205"/>
      <c r="UEZ155" s="205"/>
      <c r="UFA155" s="205"/>
      <c r="UFB155" s="205"/>
      <c r="UFC155" s="205"/>
      <c r="UFD155" s="205"/>
      <c r="UFE155" s="205"/>
      <c r="UFF155" s="205"/>
      <c r="UFG155" s="205"/>
      <c r="UFH155" s="205"/>
      <c r="UFI155" s="205"/>
      <c r="UFJ155" s="205"/>
      <c r="UFK155" s="205"/>
      <c r="UFL155" s="205"/>
      <c r="UFM155" s="205"/>
      <c r="UFN155" s="205"/>
      <c r="UFO155" s="205"/>
      <c r="UFP155" s="205"/>
      <c r="UFQ155" s="205"/>
      <c r="UFR155" s="205"/>
      <c r="UFS155" s="205"/>
      <c r="UFT155" s="205"/>
      <c r="UFU155" s="205"/>
      <c r="UFV155" s="205"/>
      <c r="UFW155" s="205"/>
      <c r="UFX155" s="205"/>
      <c r="UFY155" s="205"/>
      <c r="UFZ155" s="205"/>
      <c r="UGA155" s="205"/>
      <c r="UGB155" s="205"/>
      <c r="UGC155" s="205"/>
      <c r="UGD155" s="205"/>
      <c r="UGE155" s="205"/>
      <c r="UGF155" s="205"/>
      <c r="UGG155" s="205"/>
      <c r="UGH155" s="205"/>
      <c r="UGI155" s="205"/>
      <c r="UGJ155" s="205"/>
      <c r="UGK155" s="205"/>
      <c r="UGL155" s="205"/>
      <c r="UGM155" s="205"/>
      <c r="UGN155" s="205"/>
      <c r="UGO155" s="205"/>
      <c r="UGP155" s="205"/>
      <c r="UGQ155" s="205"/>
      <c r="UGR155" s="205"/>
      <c r="UGS155" s="205"/>
      <c r="UGT155" s="205"/>
      <c r="UGU155" s="205"/>
      <c r="UGV155" s="205"/>
      <c r="UGW155" s="205"/>
      <c r="UGX155" s="205"/>
      <c r="UGY155" s="205"/>
      <c r="UGZ155" s="205"/>
      <c r="UHA155" s="205"/>
      <c r="UHB155" s="205"/>
      <c r="UHC155" s="205"/>
      <c r="UHD155" s="205"/>
      <c r="UHE155" s="205"/>
      <c r="UHF155" s="205"/>
      <c r="UHG155" s="205"/>
      <c r="UHH155" s="205"/>
      <c r="UHI155" s="205"/>
      <c r="UHJ155" s="205"/>
      <c r="UHK155" s="205"/>
      <c r="UHL155" s="205"/>
      <c r="UHM155" s="205"/>
      <c r="UHN155" s="205"/>
      <c r="UHO155" s="205"/>
      <c r="UHP155" s="205"/>
      <c r="UHQ155" s="205"/>
      <c r="UHR155" s="205"/>
      <c r="UHS155" s="205"/>
      <c r="UHT155" s="205"/>
      <c r="UHU155" s="205"/>
      <c r="UHV155" s="205"/>
      <c r="UHW155" s="205"/>
      <c r="UHX155" s="205"/>
      <c r="UHY155" s="205"/>
      <c r="UHZ155" s="205"/>
      <c r="UIA155" s="205"/>
      <c r="UIB155" s="205"/>
      <c r="UIC155" s="205"/>
      <c r="UID155" s="205"/>
      <c r="UIE155" s="205"/>
      <c r="UIF155" s="205"/>
      <c r="UIG155" s="205"/>
      <c r="UIH155" s="205"/>
      <c r="UII155" s="205"/>
      <c r="UIJ155" s="205"/>
      <c r="UIK155" s="205"/>
      <c r="UIL155" s="205"/>
      <c r="UIM155" s="205"/>
      <c r="UIN155" s="205"/>
      <c r="UIO155" s="205"/>
      <c r="UIP155" s="205"/>
      <c r="UIQ155" s="205"/>
      <c r="UIR155" s="205"/>
      <c r="UIS155" s="205"/>
      <c r="UIT155" s="205"/>
      <c r="UIU155" s="205"/>
      <c r="UIV155" s="205"/>
      <c r="UIW155" s="205"/>
      <c r="UIX155" s="205"/>
      <c r="UIY155" s="205"/>
      <c r="UIZ155" s="205"/>
      <c r="UJA155" s="205"/>
      <c r="UJB155" s="205"/>
      <c r="UJC155" s="205"/>
      <c r="UJD155" s="205"/>
      <c r="UJE155" s="205"/>
      <c r="UJF155" s="205"/>
      <c r="UJG155" s="205"/>
      <c r="UJH155" s="205"/>
      <c r="UJI155" s="205"/>
      <c r="UJJ155" s="205"/>
      <c r="UJK155" s="205"/>
      <c r="UJL155" s="205"/>
      <c r="UJM155" s="205"/>
      <c r="UJN155" s="205"/>
      <c r="UJO155" s="205"/>
      <c r="UJP155" s="205"/>
      <c r="UJQ155" s="205"/>
      <c r="UJR155" s="205"/>
      <c r="UJS155" s="205"/>
      <c r="UJT155" s="205"/>
      <c r="UJU155" s="205"/>
      <c r="UJV155" s="205"/>
      <c r="UJW155" s="205"/>
      <c r="UJX155" s="205"/>
      <c r="UJY155" s="205"/>
      <c r="UJZ155" s="205"/>
      <c r="UKA155" s="205"/>
      <c r="UKB155" s="205"/>
      <c r="UKC155" s="205"/>
      <c r="UKD155" s="205"/>
      <c r="UKE155" s="205"/>
      <c r="UKF155" s="205"/>
      <c r="UKG155" s="205"/>
      <c r="UKH155" s="205"/>
      <c r="UKI155" s="205"/>
      <c r="UKJ155" s="205"/>
      <c r="UKK155" s="205"/>
      <c r="UKL155" s="205"/>
      <c r="UKM155" s="205"/>
      <c r="UKN155" s="205"/>
      <c r="UKO155" s="205"/>
      <c r="UKP155" s="205"/>
      <c r="UKQ155" s="205"/>
      <c r="UKR155" s="205"/>
      <c r="UKS155" s="205"/>
      <c r="UKT155" s="205"/>
      <c r="UKU155" s="205"/>
      <c r="UKV155" s="205"/>
      <c r="UKW155" s="205"/>
      <c r="UKX155" s="205"/>
      <c r="UKY155" s="205"/>
      <c r="UKZ155" s="205"/>
      <c r="ULA155" s="205"/>
      <c r="ULB155" s="205"/>
      <c r="ULC155" s="205"/>
      <c r="ULD155" s="205"/>
      <c r="ULE155" s="205"/>
      <c r="ULF155" s="205"/>
      <c r="ULG155" s="205"/>
      <c r="ULH155" s="205"/>
      <c r="ULI155" s="205"/>
      <c r="ULJ155" s="205"/>
      <c r="ULK155" s="205"/>
      <c r="ULL155" s="205"/>
      <c r="ULM155" s="205"/>
      <c r="ULN155" s="205"/>
      <c r="ULO155" s="205"/>
      <c r="ULP155" s="205"/>
      <c r="ULQ155" s="205"/>
      <c r="ULR155" s="205"/>
      <c r="ULS155" s="205"/>
      <c r="ULT155" s="205"/>
      <c r="ULU155" s="205"/>
      <c r="ULV155" s="205"/>
      <c r="ULW155" s="205"/>
      <c r="ULX155" s="205"/>
      <c r="ULY155" s="205"/>
      <c r="ULZ155" s="205"/>
      <c r="UMA155" s="205"/>
      <c r="UMB155" s="205"/>
      <c r="UMC155" s="205"/>
      <c r="UMD155" s="205"/>
      <c r="UME155" s="205"/>
      <c r="UMF155" s="205"/>
      <c r="UMG155" s="205"/>
      <c r="UMH155" s="205"/>
      <c r="UMI155" s="205"/>
      <c r="UMJ155" s="205"/>
      <c r="UMK155" s="205"/>
      <c r="UML155" s="205"/>
      <c r="UMM155" s="205"/>
      <c r="UMN155" s="205"/>
      <c r="UMO155" s="205"/>
      <c r="UMP155" s="205"/>
      <c r="UMQ155" s="205"/>
      <c r="UMR155" s="205"/>
      <c r="UMS155" s="205"/>
      <c r="UMT155" s="205"/>
      <c r="UMU155" s="205"/>
      <c r="UMV155" s="205"/>
      <c r="UMW155" s="205"/>
      <c r="UMX155" s="205"/>
      <c r="UMY155" s="205"/>
      <c r="UMZ155" s="205"/>
      <c r="UNA155" s="205"/>
      <c r="UNB155" s="205"/>
      <c r="UNC155" s="205"/>
      <c r="UND155" s="205"/>
      <c r="UNE155" s="205"/>
      <c r="UNF155" s="205"/>
      <c r="UNG155" s="205"/>
      <c r="UNH155" s="205"/>
      <c r="UNI155" s="205"/>
      <c r="UNJ155" s="205"/>
      <c r="UNK155" s="205"/>
      <c r="UNL155" s="205"/>
      <c r="UNM155" s="205"/>
      <c r="UNN155" s="205"/>
      <c r="UNO155" s="205"/>
      <c r="UNP155" s="205"/>
      <c r="UNQ155" s="205"/>
      <c r="UNR155" s="205"/>
      <c r="UNS155" s="205"/>
      <c r="UNT155" s="205"/>
      <c r="UNU155" s="205"/>
      <c r="UNV155" s="205"/>
      <c r="UNW155" s="205"/>
      <c r="UNX155" s="205"/>
      <c r="UNY155" s="205"/>
      <c r="UNZ155" s="205"/>
      <c r="UOA155" s="205"/>
      <c r="UOB155" s="205"/>
      <c r="UOC155" s="205"/>
      <c r="UOD155" s="205"/>
      <c r="UOE155" s="205"/>
      <c r="UOF155" s="205"/>
      <c r="UOG155" s="205"/>
      <c r="UOH155" s="205"/>
      <c r="UOI155" s="205"/>
      <c r="UOP155" s="205"/>
      <c r="UOQ155" s="205"/>
      <c r="UOR155" s="205"/>
      <c r="UOS155" s="205"/>
      <c r="UOT155" s="205"/>
      <c r="UOU155" s="205"/>
      <c r="UOV155" s="205"/>
      <c r="UOW155" s="205"/>
      <c r="UOX155" s="205"/>
      <c r="UOY155" s="205"/>
      <c r="UOZ155" s="205"/>
      <c r="UPA155" s="205"/>
      <c r="UPB155" s="205"/>
      <c r="UPC155" s="205"/>
      <c r="UPD155" s="205"/>
      <c r="UPE155" s="205"/>
      <c r="UPF155" s="205"/>
      <c r="UPG155" s="205"/>
      <c r="UPH155" s="205"/>
      <c r="UPI155" s="205"/>
      <c r="UPJ155" s="205"/>
      <c r="UPK155" s="205"/>
      <c r="UPL155" s="205"/>
      <c r="UPM155" s="205"/>
      <c r="UPN155" s="205"/>
      <c r="UPO155" s="205"/>
      <c r="UPP155" s="205"/>
      <c r="UPQ155" s="205"/>
      <c r="UPR155" s="205"/>
      <c r="UPS155" s="205"/>
      <c r="UPT155" s="205"/>
      <c r="UPU155" s="205"/>
      <c r="UPV155" s="205"/>
      <c r="UPW155" s="205"/>
      <c r="UPX155" s="205"/>
      <c r="UPY155" s="205"/>
      <c r="UPZ155" s="205"/>
      <c r="UQA155" s="205"/>
      <c r="UQB155" s="205"/>
      <c r="UQC155" s="205"/>
      <c r="UQD155" s="205"/>
      <c r="UQE155" s="205"/>
      <c r="UQF155" s="205"/>
      <c r="UQG155" s="205"/>
      <c r="UQH155" s="205"/>
      <c r="UQI155" s="205"/>
      <c r="UQJ155" s="205"/>
      <c r="UQK155" s="205"/>
      <c r="UQL155" s="205"/>
      <c r="UQM155" s="205"/>
      <c r="UQN155" s="205"/>
      <c r="UQO155" s="205"/>
      <c r="UQP155" s="205"/>
      <c r="UQQ155" s="205"/>
      <c r="UQR155" s="205"/>
      <c r="UQS155" s="205"/>
      <c r="UQT155" s="205"/>
      <c r="UQU155" s="205"/>
      <c r="UQV155" s="205"/>
      <c r="UQW155" s="205"/>
      <c r="UQX155" s="205"/>
      <c r="UQY155" s="205"/>
      <c r="UQZ155" s="205"/>
      <c r="URA155" s="205"/>
      <c r="URB155" s="205"/>
      <c r="URC155" s="205"/>
      <c r="URD155" s="205"/>
      <c r="URE155" s="205"/>
      <c r="URF155" s="205"/>
      <c r="URG155" s="205"/>
      <c r="URH155" s="205"/>
      <c r="URI155" s="205"/>
      <c r="URJ155" s="205"/>
      <c r="URK155" s="205"/>
      <c r="URL155" s="205"/>
      <c r="URM155" s="205"/>
      <c r="URN155" s="205"/>
      <c r="URO155" s="205"/>
      <c r="URP155" s="205"/>
      <c r="URQ155" s="205"/>
      <c r="URR155" s="205"/>
      <c r="URS155" s="205"/>
      <c r="URT155" s="205"/>
      <c r="URU155" s="205"/>
      <c r="URV155" s="205"/>
      <c r="URW155" s="205"/>
      <c r="URX155" s="205"/>
      <c r="URY155" s="205"/>
      <c r="URZ155" s="205"/>
      <c r="USA155" s="205"/>
      <c r="USB155" s="205"/>
      <c r="USC155" s="205"/>
      <c r="USD155" s="205"/>
      <c r="USE155" s="205"/>
      <c r="USF155" s="205"/>
      <c r="USG155" s="205"/>
      <c r="USH155" s="205"/>
      <c r="USI155" s="205"/>
      <c r="USJ155" s="205"/>
      <c r="USK155" s="205"/>
      <c r="USL155" s="205"/>
      <c r="USM155" s="205"/>
      <c r="USN155" s="205"/>
      <c r="USO155" s="205"/>
      <c r="USP155" s="205"/>
      <c r="USQ155" s="205"/>
      <c r="USR155" s="205"/>
      <c r="USS155" s="205"/>
      <c r="UST155" s="205"/>
      <c r="USU155" s="205"/>
      <c r="USV155" s="205"/>
      <c r="USW155" s="205"/>
      <c r="USX155" s="205"/>
      <c r="USY155" s="205"/>
      <c r="USZ155" s="205"/>
      <c r="UTA155" s="205"/>
      <c r="UTB155" s="205"/>
      <c r="UTC155" s="205"/>
      <c r="UTD155" s="205"/>
      <c r="UTE155" s="205"/>
      <c r="UTF155" s="205"/>
      <c r="UTG155" s="205"/>
      <c r="UTH155" s="205"/>
      <c r="UTI155" s="205"/>
      <c r="UTJ155" s="205"/>
      <c r="UTK155" s="205"/>
      <c r="UTL155" s="205"/>
      <c r="UTM155" s="205"/>
      <c r="UTN155" s="205"/>
      <c r="UTO155" s="205"/>
      <c r="UTP155" s="205"/>
      <c r="UTQ155" s="205"/>
      <c r="UTR155" s="205"/>
      <c r="UTS155" s="205"/>
      <c r="UTT155" s="205"/>
      <c r="UTU155" s="205"/>
      <c r="UTV155" s="205"/>
      <c r="UTW155" s="205"/>
      <c r="UTX155" s="205"/>
      <c r="UTY155" s="205"/>
      <c r="UTZ155" s="205"/>
      <c r="UUA155" s="205"/>
      <c r="UUB155" s="205"/>
      <c r="UUC155" s="205"/>
      <c r="UUD155" s="205"/>
      <c r="UUE155" s="205"/>
      <c r="UUF155" s="205"/>
      <c r="UUG155" s="205"/>
      <c r="UUH155" s="205"/>
      <c r="UUI155" s="205"/>
      <c r="UUJ155" s="205"/>
      <c r="UUK155" s="205"/>
      <c r="UUL155" s="205"/>
      <c r="UUM155" s="205"/>
      <c r="UUN155" s="205"/>
      <c r="UUO155" s="205"/>
      <c r="UUP155" s="205"/>
      <c r="UUQ155" s="205"/>
      <c r="UUR155" s="205"/>
      <c r="UUS155" s="205"/>
      <c r="UUT155" s="205"/>
      <c r="UUU155" s="205"/>
      <c r="UUV155" s="205"/>
      <c r="UUW155" s="205"/>
      <c r="UUX155" s="205"/>
      <c r="UUY155" s="205"/>
      <c r="UUZ155" s="205"/>
      <c r="UVA155" s="205"/>
      <c r="UVB155" s="205"/>
      <c r="UVC155" s="205"/>
      <c r="UVD155" s="205"/>
      <c r="UVE155" s="205"/>
      <c r="UVF155" s="205"/>
      <c r="UVG155" s="205"/>
      <c r="UVH155" s="205"/>
      <c r="UVI155" s="205"/>
      <c r="UVJ155" s="205"/>
      <c r="UVK155" s="205"/>
      <c r="UVL155" s="205"/>
      <c r="UVM155" s="205"/>
      <c r="UVN155" s="205"/>
      <c r="UVO155" s="205"/>
      <c r="UVP155" s="205"/>
      <c r="UVQ155" s="205"/>
      <c r="UVR155" s="205"/>
      <c r="UVS155" s="205"/>
      <c r="UVT155" s="205"/>
      <c r="UVU155" s="205"/>
      <c r="UVV155" s="205"/>
      <c r="UVW155" s="205"/>
      <c r="UVX155" s="205"/>
      <c r="UVY155" s="205"/>
      <c r="UVZ155" s="205"/>
      <c r="UWA155" s="205"/>
      <c r="UWB155" s="205"/>
      <c r="UWC155" s="205"/>
      <c r="UWD155" s="205"/>
      <c r="UWE155" s="205"/>
      <c r="UWF155" s="205"/>
      <c r="UWG155" s="205"/>
      <c r="UWH155" s="205"/>
      <c r="UWI155" s="205"/>
      <c r="UWJ155" s="205"/>
      <c r="UWK155" s="205"/>
      <c r="UWL155" s="205"/>
      <c r="UWM155" s="205"/>
      <c r="UWN155" s="205"/>
      <c r="UWO155" s="205"/>
      <c r="UWP155" s="205"/>
      <c r="UWQ155" s="205"/>
      <c r="UWR155" s="205"/>
      <c r="UWS155" s="205"/>
      <c r="UWT155" s="205"/>
      <c r="UWU155" s="205"/>
      <c r="UWV155" s="205"/>
      <c r="UWW155" s="205"/>
      <c r="UWX155" s="205"/>
      <c r="UWY155" s="205"/>
      <c r="UWZ155" s="205"/>
      <c r="UXA155" s="205"/>
      <c r="UXB155" s="205"/>
      <c r="UXC155" s="205"/>
      <c r="UXD155" s="205"/>
      <c r="UXE155" s="205"/>
      <c r="UXF155" s="205"/>
      <c r="UXG155" s="205"/>
      <c r="UXH155" s="205"/>
      <c r="UXI155" s="205"/>
      <c r="UXJ155" s="205"/>
      <c r="UXK155" s="205"/>
      <c r="UXL155" s="205"/>
      <c r="UXM155" s="205"/>
      <c r="UXN155" s="205"/>
      <c r="UXO155" s="205"/>
      <c r="UXP155" s="205"/>
      <c r="UXQ155" s="205"/>
      <c r="UXR155" s="205"/>
      <c r="UXS155" s="205"/>
      <c r="UXT155" s="205"/>
      <c r="UXU155" s="205"/>
      <c r="UXV155" s="205"/>
      <c r="UXW155" s="205"/>
      <c r="UXX155" s="205"/>
      <c r="UXY155" s="205"/>
      <c r="UXZ155" s="205"/>
      <c r="UYA155" s="205"/>
      <c r="UYB155" s="205"/>
      <c r="UYC155" s="205"/>
      <c r="UYD155" s="205"/>
      <c r="UYE155" s="205"/>
      <c r="UYL155" s="205"/>
      <c r="UYM155" s="205"/>
      <c r="UYN155" s="205"/>
      <c r="UYO155" s="205"/>
      <c r="UYP155" s="205"/>
      <c r="UYQ155" s="205"/>
      <c r="UYR155" s="205"/>
      <c r="UYS155" s="205"/>
      <c r="UYT155" s="205"/>
      <c r="UYU155" s="205"/>
      <c r="UYV155" s="205"/>
      <c r="UYW155" s="205"/>
      <c r="UYX155" s="205"/>
      <c r="UYY155" s="205"/>
      <c r="UYZ155" s="205"/>
      <c r="UZA155" s="205"/>
      <c r="UZB155" s="205"/>
      <c r="UZC155" s="205"/>
      <c r="UZD155" s="205"/>
      <c r="UZE155" s="205"/>
      <c r="UZF155" s="205"/>
      <c r="UZG155" s="205"/>
      <c r="UZH155" s="205"/>
      <c r="UZI155" s="205"/>
      <c r="UZJ155" s="205"/>
      <c r="UZK155" s="205"/>
      <c r="UZL155" s="205"/>
      <c r="UZM155" s="205"/>
      <c r="UZN155" s="205"/>
      <c r="UZO155" s="205"/>
      <c r="UZP155" s="205"/>
      <c r="UZQ155" s="205"/>
      <c r="UZR155" s="205"/>
      <c r="UZS155" s="205"/>
      <c r="UZT155" s="205"/>
      <c r="UZU155" s="205"/>
      <c r="UZV155" s="205"/>
      <c r="UZW155" s="205"/>
      <c r="UZX155" s="205"/>
      <c r="UZY155" s="205"/>
      <c r="UZZ155" s="205"/>
      <c r="VAA155" s="205"/>
      <c r="VAB155" s="205"/>
      <c r="VAC155" s="205"/>
      <c r="VAD155" s="205"/>
      <c r="VAE155" s="205"/>
      <c r="VAF155" s="205"/>
      <c r="VAG155" s="205"/>
      <c r="VAH155" s="205"/>
      <c r="VAI155" s="205"/>
      <c r="VAJ155" s="205"/>
      <c r="VAK155" s="205"/>
      <c r="VAL155" s="205"/>
      <c r="VAM155" s="205"/>
      <c r="VAN155" s="205"/>
      <c r="VAO155" s="205"/>
      <c r="VAP155" s="205"/>
      <c r="VAQ155" s="205"/>
      <c r="VAR155" s="205"/>
      <c r="VAS155" s="205"/>
      <c r="VAT155" s="205"/>
      <c r="VAU155" s="205"/>
      <c r="VAV155" s="205"/>
      <c r="VAW155" s="205"/>
      <c r="VAX155" s="205"/>
      <c r="VAY155" s="205"/>
      <c r="VAZ155" s="205"/>
      <c r="VBA155" s="205"/>
      <c r="VBB155" s="205"/>
      <c r="VBC155" s="205"/>
      <c r="VBD155" s="205"/>
      <c r="VBE155" s="205"/>
      <c r="VBF155" s="205"/>
      <c r="VBG155" s="205"/>
      <c r="VBH155" s="205"/>
      <c r="VBI155" s="205"/>
      <c r="VBJ155" s="205"/>
      <c r="VBK155" s="205"/>
      <c r="VBL155" s="205"/>
      <c r="VBM155" s="205"/>
      <c r="VBN155" s="205"/>
      <c r="VBO155" s="205"/>
      <c r="VBP155" s="205"/>
      <c r="VBQ155" s="205"/>
      <c r="VBR155" s="205"/>
      <c r="VBS155" s="205"/>
      <c r="VBT155" s="205"/>
      <c r="VBU155" s="205"/>
      <c r="VBV155" s="205"/>
      <c r="VBW155" s="205"/>
      <c r="VBX155" s="205"/>
      <c r="VBY155" s="205"/>
      <c r="VBZ155" s="205"/>
      <c r="VCA155" s="205"/>
      <c r="VCB155" s="205"/>
      <c r="VCC155" s="205"/>
      <c r="VCD155" s="205"/>
      <c r="VCE155" s="205"/>
      <c r="VCF155" s="205"/>
      <c r="VCG155" s="205"/>
      <c r="VCH155" s="205"/>
      <c r="VCI155" s="205"/>
      <c r="VCJ155" s="205"/>
      <c r="VCK155" s="205"/>
      <c r="VCL155" s="205"/>
      <c r="VCM155" s="205"/>
      <c r="VCN155" s="205"/>
      <c r="VCO155" s="205"/>
      <c r="VCP155" s="205"/>
      <c r="VCQ155" s="205"/>
      <c r="VCR155" s="205"/>
      <c r="VCS155" s="205"/>
      <c r="VCT155" s="205"/>
      <c r="VCU155" s="205"/>
      <c r="VCV155" s="205"/>
      <c r="VCW155" s="205"/>
      <c r="VCX155" s="205"/>
      <c r="VCY155" s="205"/>
      <c r="VCZ155" s="205"/>
      <c r="VDA155" s="205"/>
      <c r="VDB155" s="205"/>
      <c r="VDC155" s="205"/>
      <c r="VDD155" s="205"/>
      <c r="VDE155" s="205"/>
      <c r="VDF155" s="205"/>
      <c r="VDG155" s="205"/>
      <c r="VDH155" s="205"/>
      <c r="VDI155" s="205"/>
      <c r="VDJ155" s="205"/>
      <c r="VDK155" s="205"/>
      <c r="VDL155" s="205"/>
      <c r="VDM155" s="205"/>
      <c r="VDN155" s="205"/>
      <c r="VDO155" s="205"/>
      <c r="VDP155" s="205"/>
      <c r="VDQ155" s="205"/>
      <c r="VDR155" s="205"/>
      <c r="VDS155" s="205"/>
      <c r="VDT155" s="205"/>
      <c r="VDU155" s="205"/>
      <c r="VDV155" s="205"/>
      <c r="VDW155" s="205"/>
      <c r="VDX155" s="205"/>
      <c r="VDY155" s="205"/>
      <c r="VDZ155" s="205"/>
      <c r="VEA155" s="205"/>
      <c r="VEB155" s="205"/>
      <c r="VEC155" s="205"/>
      <c r="VED155" s="205"/>
      <c r="VEE155" s="205"/>
      <c r="VEF155" s="205"/>
      <c r="VEG155" s="205"/>
      <c r="VEH155" s="205"/>
      <c r="VEI155" s="205"/>
      <c r="VEJ155" s="205"/>
      <c r="VEK155" s="205"/>
      <c r="VEL155" s="205"/>
      <c r="VEM155" s="205"/>
      <c r="VEN155" s="205"/>
      <c r="VEO155" s="205"/>
      <c r="VEP155" s="205"/>
      <c r="VEQ155" s="205"/>
      <c r="VER155" s="205"/>
      <c r="VES155" s="205"/>
      <c r="VET155" s="205"/>
      <c r="VEU155" s="205"/>
      <c r="VEV155" s="205"/>
      <c r="VEW155" s="205"/>
      <c r="VEX155" s="205"/>
      <c r="VEY155" s="205"/>
      <c r="VEZ155" s="205"/>
      <c r="VFA155" s="205"/>
      <c r="VFB155" s="205"/>
      <c r="VFC155" s="205"/>
      <c r="VFD155" s="205"/>
      <c r="VFE155" s="205"/>
      <c r="VFF155" s="205"/>
      <c r="VFG155" s="205"/>
      <c r="VFH155" s="205"/>
      <c r="VFI155" s="205"/>
      <c r="VFJ155" s="205"/>
      <c r="VFK155" s="205"/>
      <c r="VFL155" s="205"/>
      <c r="VFM155" s="205"/>
      <c r="VFN155" s="205"/>
      <c r="VFO155" s="205"/>
      <c r="VFP155" s="205"/>
      <c r="VFQ155" s="205"/>
      <c r="VFR155" s="205"/>
      <c r="VFS155" s="205"/>
      <c r="VFT155" s="205"/>
      <c r="VFU155" s="205"/>
      <c r="VFV155" s="205"/>
      <c r="VFW155" s="205"/>
      <c r="VFX155" s="205"/>
      <c r="VFY155" s="205"/>
      <c r="VFZ155" s="205"/>
      <c r="VGA155" s="205"/>
      <c r="VGB155" s="205"/>
      <c r="VGC155" s="205"/>
      <c r="VGD155" s="205"/>
      <c r="VGE155" s="205"/>
      <c r="VGF155" s="205"/>
      <c r="VGG155" s="205"/>
      <c r="VGH155" s="205"/>
      <c r="VGI155" s="205"/>
      <c r="VGJ155" s="205"/>
      <c r="VGK155" s="205"/>
      <c r="VGL155" s="205"/>
      <c r="VGM155" s="205"/>
      <c r="VGN155" s="205"/>
      <c r="VGO155" s="205"/>
      <c r="VGP155" s="205"/>
      <c r="VGQ155" s="205"/>
      <c r="VGR155" s="205"/>
      <c r="VGS155" s="205"/>
      <c r="VGT155" s="205"/>
      <c r="VGU155" s="205"/>
      <c r="VGV155" s="205"/>
      <c r="VGW155" s="205"/>
      <c r="VGX155" s="205"/>
      <c r="VGY155" s="205"/>
      <c r="VGZ155" s="205"/>
      <c r="VHA155" s="205"/>
      <c r="VHB155" s="205"/>
      <c r="VHC155" s="205"/>
      <c r="VHD155" s="205"/>
      <c r="VHE155" s="205"/>
      <c r="VHF155" s="205"/>
      <c r="VHG155" s="205"/>
      <c r="VHH155" s="205"/>
      <c r="VHI155" s="205"/>
      <c r="VHJ155" s="205"/>
      <c r="VHK155" s="205"/>
      <c r="VHL155" s="205"/>
      <c r="VHM155" s="205"/>
      <c r="VHN155" s="205"/>
      <c r="VHO155" s="205"/>
      <c r="VHP155" s="205"/>
      <c r="VHQ155" s="205"/>
      <c r="VHR155" s="205"/>
      <c r="VHS155" s="205"/>
      <c r="VHT155" s="205"/>
      <c r="VHU155" s="205"/>
      <c r="VHV155" s="205"/>
      <c r="VHW155" s="205"/>
      <c r="VHX155" s="205"/>
      <c r="VHY155" s="205"/>
      <c r="VHZ155" s="205"/>
      <c r="VIA155" s="205"/>
      <c r="VIH155" s="205"/>
      <c r="VII155" s="205"/>
      <c r="VIJ155" s="205"/>
      <c r="VIK155" s="205"/>
      <c r="VIL155" s="205"/>
      <c r="VIM155" s="205"/>
      <c r="VIN155" s="205"/>
      <c r="VIO155" s="205"/>
      <c r="VIP155" s="205"/>
      <c r="VIQ155" s="205"/>
      <c r="VIR155" s="205"/>
      <c r="VIS155" s="205"/>
      <c r="VIT155" s="205"/>
      <c r="VIU155" s="205"/>
      <c r="VIV155" s="205"/>
      <c r="VIW155" s="205"/>
      <c r="VIX155" s="205"/>
      <c r="VIY155" s="205"/>
      <c r="VIZ155" s="205"/>
      <c r="VJA155" s="205"/>
      <c r="VJB155" s="205"/>
      <c r="VJC155" s="205"/>
      <c r="VJD155" s="205"/>
      <c r="VJE155" s="205"/>
      <c r="VJF155" s="205"/>
      <c r="VJG155" s="205"/>
      <c r="VJH155" s="205"/>
      <c r="VJI155" s="205"/>
      <c r="VJJ155" s="205"/>
      <c r="VJK155" s="205"/>
      <c r="VJL155" s="205"/>
      <c r="VJM155" s="205"/>
      <c r="VJN155" s="205"/>
      <c r="VJO155" s="205"/>
      <c r="VJP155" s="205"/>
      <c r="VJQ155" s="205"/>
      <c r="VJR155" s="205"/>
      <c r="VJS155" s="205"/>
      <c r="VJT155" s="205"/>
      <c r="VJU155" s="205"/>
      <c r="VJV155" s="205"/>
      <c r="VJW155" s="205"/>
      <c r="VJX155" s="205"/>
      <c r="VJY155" s="205"/>
      <c r="VJZ155" s="205"/>
      <c r="VKA155" s="205"/>
      <c r="VKB155" s="205"/>
      <c r="VKC155" s="205"/>
      <c r="VKD155" s="205"/>
      <c r="VKE155" s="205"/>
      <c r="VKF155" s="205"/>
      <c r="VKG155" s="205"/>
      <c r="VKH155" s="205"/>
      <c r="VKI155" s="205"/>
      <c r="VKJ155" s="205"/>
      <c r="VKK155" s="205"/>
      <c r="VKL155" s="205"/>
      <c r="VKM155" s="205"/>
      <c r="VKN155" s="205"/>
      <c r="VKO155" s="205"/>
      <c r="VKP155" s="205"/>
      <c r="VKQ155" s="205"/>
      <c r="VKR155" s="205"/>
      <c r="VKS155" s="205"/>
      <c r="VKT155" s="205"/>
      <c r="VKU155" s="205"/>
      <c r="VKV155" s="205"/>
      <c r="VKW155" s="205"/>
      <c r="VKX155" s="205"/>
      <c r="VKY155" s="205"/>
      <c r="VKZ155" s="205"/>
      <c r="VLA155" s="205"/>
      <c r="VLB155" s="205"/>
      <c r="VLC155" s="205"/>
      <c r="VLD155" s="205"/>
      <c r="VLE155" s="205"/>
      <c r="VLF155" s="205"/>
      <c r="VLG155" s="205"/>
      <c r="VLH155" s="205"/>
      <c r="VLI155" s="205"/>
      <c r="VLJ155" s="205"/>
      <c r="VLK155" s="205"/>
      <c r="VLL155" s="205"/>
      <c r="VLM155" s="205"/>
      <c r="VLN155" s="205"/>
      <c r="VLO155" s="205"/>
      <c r="VLP155" s="205"/>
      <c r="VLQ155" s="205"/>
      <c r="VLR155" s="205"/>
      <c r="VLS155" s="205"/>
      <c r="VLT155" s="205"/>
      <c r="VLU155" s="205"/>
      <c r="VLV155" s="205"/>
      <c r="VLW155" s="205"/>
      <c r="VLX155" s="205"/>
      <c r="VLY155" s="205"/>
      <c r="VLZ155" s="205"/>
      <c r="VMA155" s="205"/>
      <c r="VMB155" s="205"/>
      <c r="VMC155" s="205"/>
      <c r="VMD155" s="205"/>
      <c r="VME155" s="205"/>
      <c r="VMF155" s="205"/>
      <c r="VMG155" s="205"/>
      <c r="VMH155" s="205"/>
      <c r="VMI155" s="205"/>
      <c r="VMJ155" s="205"/>
      <c r="VMK155" s="205"/>
      <c r="VML155" s="205"/>
      <c r="VMM155" s="205"/>
      <c r="VMN155" s="205"/>
      <c r="VMO155" s="205"/>
      <c r="VMP155" s="205"/>
      <c r="VMQ155" s="205"/>
      <c r="VMR155" s="205"/>
      <c r="VMS155" s="205"/>
      <c r="VMT155" s="205"/>
      <c r="VMU155" s="205"/>
      <c r="VMV155" s="205"/>
      <c r="VMW155" s="205"/>
      <c r="VMX155" s="205"/>
      <c r="VMY155" s="205"/>
      <c r="VMZ155" s="205"/>
      <c r="VNA155" s="205"/>
      <c r="VNB155" s="205"/>
      <c r="VNC155" s="205"/>
      <c r="VND155" s="205"/>
      <c r="VNE155" s="205"/>
      <c r="VNF155" s="205"/>
      <c r="VNG155" s="205"/>
      <c r="VNH155" s="205"/>
      <c r="VNI155" s="205"/>
      <c r="VNJ155" s="205"/>
      <c r="VNK155" s="205"/>
      <c r="VNL155" s="205"/>
      <c r="VNM155" s="205"/>
      <c r="VNN155" s="205"/>
      <c r="VNO155" s="205"/>
      <c r="VNP155" s="205"/>
      <c r="VNQ155" s="205"/>
      <c r="VNR155" s="205"/>
      <c r="VNS155" s="205"/>
      <c r="VNT155" s="205"/>
      <c r="VNU155" s="205"/>
      <c r="VNV155" s="205"/>
      <c r="VNW155" s="205"/>
      <c r="VNX155" s="205"/>
      <c r="VNY155" s="205"/>
      <c r="VNZ155" s="205"/>
      <c r="VOA155" s="205"/>
      <c r="VOB155" s="205"/>
      <c r="VOC155" s="205"/>
      <c r="VOD155" s="205"/>
      <c r="VOE155" s="205"/>
      <c r="VOF155" s="205"/>
      <c r="VOG155" s="205"/>
      <c r="VOH155" s="205"/>
      <c r="VOI155" s="205"/>
      <c r="VOJ155" s="205"/>
      <c r="VOK155" s="205"/>
      <c r="VOL155" s="205"/>
      <c r="VOM155" s="205"/>
      <c r="VON155" s="205"/>
      <c r="VOO155" s="205"/>
      <c r="VOP155" s="205"/>
      <c r="VOQ155" s="205"/>
      <c r="VOR155" s="205"/>
      <c r="VOS155" s="205"/>
      <c r="VOT155" s="205"/>
      <c r="VOU155" s="205"/>
      <c r="VOV155" s="205"/>
      <c r="VOW155" s="205"/>
      <c r="VOX155" s="205"/>
      <c r="VOY155" s="205"/>
      <c r="VOZ155" s="205"/>
      <c r="VPA155" s="205"/>
      <c r="VPB155" s="205"/>
      <c r="VPC155" s="205"/>
      <c r="VPD155" s="205"/>
      <c r="VPE155" s="205"/>
      <c r="VPF155" s="205"/>
      <c r="VPG155" s="205"/>
      <c r="VPH155" s="205"/>
      <c r="VPI155" s="205"/>
      <c r="VPJ155" s="205"/>
      <c r="VPK155" s="205"/>
      <c r="VPL155" s="205"/>
      <c r="VPM155" s="205"/>
      <c r="VPN155" s="205"/>
      <c r="VPO155" s="205"/>
      <c r="VPP155" s="205"/>
      <c r="VPQ155" s="205"/>
      <c r="VPR155" s="205"/>
      <c r="VPS155" s="205"/>
      <c r="VPT155" s="205"/>
      <c r="VPU155" s="205"/>
      <c r="VPV155" s="205"/>
      <c r="VPW155" s="205"/>
      <c r="VPX155" s="205"/>
      <c r="VPY155" s="205"/>
      <c r="VPZ155" s="205"/>
      <c r="VQA155" s="205"/>
      <c r="VQB155" s="205"/>
      <c r="VQC155" s="205"/>
      <c r="VQD155" s="205"/>
      <c r="VQE155" s="205"/>
      <c r="VQF155" s="205"/>
      <c r="VQG155" s="205"/>
      <c r="VQH155" s="205"/>
      <c r="VQI155" s="205"/>
      <c r="VQJ155" s="205"/>
      <c r="VQK155" s="205"/>
      <c r="VQL155" s="205"/>
      <c r="VQM155" s="205"/>
      <c r="VQN155" s="205"/>
      <c r="VQO155" s="205"/>
      <c r="VQP155" s="205"/>
      <c r="VQQ155" s="205"/>
      <c r="VQR155" s="205"/>
      <c r="VQS155" s="205"/>
      <c r="VQT155" s="205"/>
      <c r="VQU155" s="205"/>
      <c r="VQV155" s="205"/>
      <c r="VQW155" s="205"/>
      <c r="VQX155" s="205"/>
      <c r="VQY155" s="205"/>
      <c r="VQZ155" s="205"/>
      <c r="VRA155" s="205"/>
      <c r="VRB155" s="205"/>
      <c r="VRC155" s="205"/>
      <c r="VRD155" s="205"/>
      <c r="VRE155" s="205"/>
      <c r="VRF155" s="205"/>
      <c r="VRG155" s="205"/>
      <c r="VRH155" s="205"/>
      <c r="VRI155" s="205"/>
      <c r="VRJ155" s="205"/>
      <c r="VRK155" s="205"/>
      <c r="VRL155" s="205"/>
      <c r="VRM155" s="205"/>
      <c r="VRN155" s="205"/>
      <c r="VRO155" s="205"/>
      <c r="VRP155" s="205"/>
      <c r="VRQ155" s="205"/>
      <c r="VRR155" s="205"/>
      <c r="VRS155" s="205"/>
      <c r="VRT155" s="205"/>
      <c r="VRU155" s="205"/>
      <c r="VRV155" s="205"/>
      <c r="VRW155" s="205"/>
      <c r="VSD155" s="205"/>
      <c r="VSE155" s="205"/>
      <c r="VSF155" s="205"/>
      <c r="VSG155" s="205"/>
      <c r="VSH155" s="205"/>
      <c r="VSI155" s="205"/>
      <c r="VSJ155" s="205"/>
      <c r="VSK155" s="205"/>
      <c r="VSL155" s="205"/>
      <c r="VSM155" s="205"/>
      <c r="VSN155" s="205"/>
      <c r="VSO155" s="205"/>
      <c r="VSP155" s="205"/>
      <c r="VSQ155" s="205"/>
      <c r="VSR155" s="205"/>
      <c r="VSS155" s="205"/>
      <c r="VST155" s="205"/>
      <c r="VSU155" s="205"/>
      <c r="VSV155" s="205"/>
      <c r="VSW155" s="205"/>
      <c r="VSX155" s="205"/>
      <c r="VSY155" s="205"/>
      <c r="VSZ155" s="205"/>
      <c r="VTA155" s="205"/>
      <c r="VTB155" s="205"/>
      <c r="VTC155" s="205"/>
      <c r="VTD155" s="205"/>
      <c r="VTE155" s="205"/>
      <c r="VTF155" s="205"/>
      <c r="VTG155" s="205"/>
      <c r="VTH155" s="205"/>
      <c r="VTI155" s="205"/>
      <c r="VTJ155" s="205"/>
      <c r="VTK155" s="205"/>
      <c r="VTL155" s="205"/>
      <c r="VTM155" s="205"/>
      <c r="VTN155" s="205"/>
      <c r="VTO155" s="205"/>
      <c r="VTP155" s="205"/>
      <c r="VTQ155" s="205"/>
      <c r="VTR155" s="205"/>
      <c r="VTS155" s="205"/>
      <c r="VTT155" s="205"/>
      <c r="VTU155" s="205"/>
      <c r="VTV155" s="205"/>
      <c r="VTW155" s="205"/>
      <c r="VTX155" s="205"/>
      <c r="VTY155" s="205"/>
      <c r="VTZ155" s="205"/>
      <c r="VUA155" s="205"/>
      <c r="VUB155" s="205"/>
      <c r="VUC155" s="205"/>
      <c r="VUD155" s="205"/>
      <c r="VUE155" s="205"/>
      <c r="VUF155" s="205"/>
      <c r="VUG155" s="205"/>
      <c r="VUH155" s="205"/>
      <c r="VUI155" s="205"/>
      <c r="VUJ155" s="205"/>
      <c r="VUK155" s="205"/>
      <c r="VUL155" s="205"/>
      <c r="VUM155" s="205"/>
      <c r="VUN155" s="205"/>
      <c r="VUO155" s="205"/>
      <c r="VUP155" s="205"/>
      <c r="VUQ155" s="205"/>
      <c r="VUR155" s="205"/>
      <c r="VUS155" s="205"/>
      <c r="VUT155" s="205"/>
      <c r="VUU155" s="205"/>
      <c r="VUV155" s="205"/>
      <c r="VUW155" s="205"/>
      <c r="VUX155" s="205"/>
      <c r="VUY155" s="205"/>
      <c r="VUZ155" s="205"/>
      <c r="VVA155" s="205"/>
      <c r="VVB155" s="205"/>
      <c r="VVC155" s="205"/>
      <c r="VVD155" s="205"/>
      <c r="VVE155" s="205"/>
      <c r="VVF155" s="205"/>
      <c r="VVG155" s="205"/>
      <c r="VVH155" s="205"/>
      <c r="VVI155" s="205"/>
      <c r="VVJ155" s="205"/>
      <c r="VVK155" s="205"/>
      <c r="VVL155" s="205"/>
      <c r="VVM155" s="205"/>
      <c r="VVN155" s="205"/>
      <c r="VVO155" s="205"/>
      <c r="VVP155" s="205"/>
      <c r="VVQ155" s="205"/>
      <c r="VVR155" s="205"/>
      <c r="VVS155" s="205"/>
      <c r="VVT155" s="205"/>
      <c r="VVU155" s="205"/>
      <c r="VVV155" s="205"/>
      <c r="VVW155" s="205"/>
      <c r="VVX155" s="205"/>
      <c r="VVY155" s="205"/>
      <c r="VVZ155" s="205"/>
      <c r="VWA155" s="205"/>
      <c r="VWB155" s="205"/>
      <c r="VWC155" s="205"/>
      <c r="VWD155" s="205"/>
      <c r="VWE155" s="205"/>
      <c r="VWF155" s="205"/>
      <c r="VWG155" s="205"/>
      <c r="VWH155" s="205"/>
      <c r="VWI155" s="205"/>
      <c r="VWJ155" s="205"/>
      <c r="VWK155" s="205"/>
      <c r="VWL155" s="205"/>
      <c r="VWM155" s="205"/>
      <c r="VWN155" s="205"/>
      <c r="VWO155" s="205"/>
      <c r="VWP155" s="205"/>
      <c r="VWQ155" s="205"/>
      <c r="VWR155" s="205"/>
      <c r="VWS155" s="205"/>
      <c r="VWT155" s="205"/>
      <c r="VWU155" s="205"/>
      <c r="VWV155" s="205"/>
      <c r="VWW155" s="205"/>
      <c r="VWX155" s="205"/>
      <c r="VWY155" s="205"/>
      <c r="VWZ155" s="205"/>
      <c r="VXA155" s="205"/>
      <c r="VXB155" s="205"/>
      <c r="VXC155" s="205"/>
      <c r="VXD155" s="205"/>
      <c r="VXE155" s="205"/>
      <c r="VXF155" s="205"/>
      <c r="VXG155" s="205"/>
      <c r="VXH155" s="205"/>
      <c r="VXI155" s="205"/>
      <c r="VXJ155" s="205"/>
      <c r="VXK155" s="205"/>
      <c r="VXL155" s="205"/>
      <c r="VXM155" s="205"/>
      <c r="VXN155" s="205"/>
      <c r="VXO155" s="205"/>
      <c r="VXP155" s="205"/>
      <c r="VXQ155" s="205"/>
      <c r="VXR155" s="205"/>
      <c r="VXS155" s="205"/>
      <c r="VXT155" s="205"/>
      <c r="VXU155" s="205"/>
      <c r="VXV155" s="205"/>
      <c r="VXW155" s="205"/>
      <c r="VXX155" s="205"/>
      <c r="VXY155" s="205"/>
      <c r="VXZ155" s="205"/>
      <c r="VYA155" s="205"/>
      <c r="VYB155" s="205"/>
      <c r="VYC155" s="205"/>
      <c r="VYD155" s="205"/>
      <c r="VYE155" s="205"/>
      <c r="VYF155" s="205"/>
      <c r="VYG155" s="205"/>
      <c r="VYH155" s="205"/>
      <c r="VYI155" s="205"/>
      <c r="VYJ155" s="205"/>
      <c r="VYK155" s="205"/>
      <c r="VYL155" s="205"/>
      <c r="VYM155" s="205"/>
      <c r="VYN155" s="205"/>
      <c r="VYO155" s="205"/>
      <c r="VYP155" s="205"/>
      <c r="VYQ155" s="205"/>
      <c r="VYR155" s="205"/>
      <c r="VYS155" s="205"/>
      <c r="VYT155" s="205"/>
      <c r="VYU155" s="205"/>
      <c r="VYV155" s="205"/>
      <c r="VYW155" s="205"/>
      <c r="VYX155" s="205"/>
      <c r="VYY155" s="205"/>
      <c r="VYZ155" s="205"/>
      <c r="VZA155" s="205"/>
      <c r="VZB155" s="205"/>
      <c r="VZC155" s="205"/>
      <c r="VZD155" s="205"/>
      <c r="VZE155" s="205"/>
      <c r="VZF155" s="205"/>
      <c r="VZG155" s="205"/>
      <c r="VZH155" s="205"/>
      <c r="VZI155" s="205"/>
      <c r="VZJ155" s="205"/>
      <c r="VZK155" s="205"/>
      <c r="VZL155" s="205"/>
      <c r="VZM155" s="205"/>
      <c r="VZN155" s="205"/>
      <c r="VZO155" s="205"/>
      <c r="VZP155" s="205"/>
      <c r="VZQ155" s="205"/>
      <c r="VZR155" s="205"/>
      <c r="VZS155" s="205"/>
      <c r="VZT155" s="205"/>
      <c r="VZU155" s="205"/>
      <c r="VZV155" s="205"/>
      <c r="VZW155" s="205"/>
      <c r="VZX155" s="205"/>
      <c r="VZY155" s="205"/>
      <c r="VZZ155" s="205"/>
      <c r="WAA155" s="205"/>
      <c r="WAB155" s="205"/>
      <c r="WAC155" s="205"/>
      <c r="WAD155" s="205"/>
      <c r="WAE155" s="205"/>
      <c r="WAF155" s="205"/>
      <c r="WAG155" s="205"/>
      <c r="WAH155" s="205"/>
      <c r="WAI155" s="205"/>
      <c r="WAJ155" s="205"/>
      <c r="WAK155" s="205"/>
      <c r="WAL155" s="205"/>
      <c r="WAM155" s="205"/>
      <c r="WAN155" s="205"/>
      <c r="WAO155" s="205"/>
      <c r="WAP155" s="205"/>
      <c r="WAQ155" s="205"/>
      <c r="WAR155" s="205"/>
      <c r="WAS155" s="205"/>
      <c r="WAT155" s="205"/>
      <c r="WAU155" s="205"/>
      <c r="WAV155" s="205"/>
      <c r="WAW155" s="205"/>
      <c r="WAX155" s="205"/>
      <c r="WAY155" s="205"/>
      <c r="WAZ155" s="205"/>
      <c r="WBA155" s="205"/>
      <c r="WBB155" s="205"/>
      <c r="WBC155" s="205"/>
      <c r="WBD155" s="205"/>
      <c r="WBE155" s="205"/>
      <c r="WBF155" s="205"/>
      <c r="WBG155" s="205"/>
      <c r="WBH155" s="205"/>
      <c r="WBI155" s="205"/>
      <c r="WBJ155" s="205"/>
      <c r="WBK155" s="205"/>
      <c r="WBL155" s="205"/>
      <c r="WBM155" s="205"/>
      <c r="WBN155" s="205"/>
      <c r="WBO155" s="205"/>
      <c r="WBP155" s="205"/>
      <c r="WBQ155" s="205"/>
      <c r="WBR155" s="205"/>
      <c r="WBS155" s="205"/>
      <c r="WBZ155" s="205"/>
      <c r="WCA155" s="205"/>
      <c r="WCB155" s="205"/>
      <c r="WCC155" s="205"/>
      <c r="WCD155" s="205"/>
      <c r="WCE155" s="205"/>
      <c r="WCF155" s="205"/>
      <c r="WCG155" s="205"/>
      <c r="WCH155" s="205"/>
      <c r="WCI155" s="205"/>
      <c r="WCJ155" s="205"/>
      <c r="WCK155" s="205"/>
      <c r="WCL155" s="205"/>
      <c r="WCM155" s="205"/>
      <c r="WCN155" s="205"/>
      <c r="WCO155" s="205"/>
      <c r="WCP155" s="205"/>
      <c r="WCQ155" s="205"/>
      <c r="WCR155" s="205"/>
      <c r="WCS155" s="205"/>
      <c r="WCT155" s="205"/>
      <c r="WCU155" s="205"/>
      <c r="WCV155" s="205"/>
      <c r="WCW155" s="205"/>
      <c r="WCX155" s="205"/>
      <c r="WCY155" s="205"/>
      <c r="WCZ155" s="205"/>
      <c r="WDA155" s="205"/>
      <c r="WDB155" s="205"/>
      <c r="WDC155" s="205"/>
      <c r="WDD155" s="205"/>
      <c r="WDE155" s="205"/>
      <c r="WDF155" s="205"/>
      <c r="WDG155" s="205"/>
      <c r="WDH155" s="205"/>
      <c r="WDI155" s="205"/>
      <c r="WDJ155" s="205"/>
      <c r="WDK155" s="205"/>
      <c r="WDL155" s="205"/>
      <c r="WDM155" s="205"/>
      <c r="WDN155" s="205"/>
      <c r="WDO155" s="205"/>
      <c r="WDP155" s="205"/>
      <c r="WDQ155" s="205"/>
      <c r="WDR155" s="205"/>
      <c r="WDS155" s="205"/>
      <c r="WDT155" s="205"/>
      <c r="WDU155" s="205"/>
      <c r="WDV155" s="205"/>
      <c r="WDW155" s="205"/>
      <c r="WDX155" s="205"/>
      <c r="WDY155" s="205"/>
      <c r="WDZ155" s="205"/>
      <c r="WEA155" s="205"/>
      <c r="WEB155" s="205"/>
      <c r="WEC155" s="205"/>
      <c r="WED155" s="205"/>
      <c r="WEE155" s="205"/>
      <c r="WEF155" s="205"/>
      <c r="WEG155" s="205"/>
      <c r="WEH155" s="205"/>
      <c r="WEI155" s="205"/>
      <c r="WEJ155" s="205"/>
      <c r="WEK155" s="205"/>
      <c r="WEL155" s="205"/>
      <c r="WEM155" s="205"/>
      <c r="WEN155" s="205"/>
      <c r="WEO155" s="205"/>
      <c r="WEP155" s="205"/>
      <c r="WEQ155" s="205"/>
      <c r="WER155" s="205"/>
      <c r="WES155" s="205"/>
      <c r="WET155" s="205"/>
      <c r="WEU155" s="205"/>
      <c r="WEV155" s="205"/>
      <c r="WEW155" s="205"/>
      <c r="WEX155" s="205"/>
      <c r="WEY155" s="205"/>
      <c r="WEZ155" s="205"/>
      <c r="WFA155" s="205"/>
      <c r="WFB155" s="205"/>
      <c r="WFC155" s="205"/>
      <c r="WFD155" s="205"/>
      <c r="WFE155" s="205"/>
      <c r="WFF155" s="205"/>
      <c r="WFG155" s="205"/>
      <c r="WFH155" s="205"/>
      <c r="WFI155" s="205"/>
      <c r="WFJ155" s="205"/>
      <c r="WFK155" s="205"/>
      <c r="WFL155" s="205"/>
      <c r="WFM155" s="205"/>
      <c r="WFN155" s="205"/>
      <c r="WFO155" s="205"/>
      <c r="WFP155" s="205"/>
      <c r="WFQ155" s="205"/>
      <c r="WFR155" s="205"/>
      <c r="WFS155" s="205"/>
      <c r="WFT155" s="205"/>
      <c r="WFU155" s="205"/>
      <c r="WFV155" s="205"/>
      <c r="WFW155" s="205"/>
      <c r="WFX155" s="205"/>
      <c r="WFY155" s="205"/>
      <c r="WFZ155" s="205"/>
      <c r="WGA155" s="205"/>
      <c r="WGB155" s="205"/>
      <c r="WGC155" s="205"/>
      <c r="WGD155" s="205"/>
      <c r="WGE155" s="205"/>
      <c r="WGF155" s="205"/>
      <c r="WGG155" s="205"/>
      <c r="WGH155" s="205"/>
      <c r="WGI155" s="205"/>
      <c r="WGJ155" s="205"/>
      <c r="WGK155" s="205"/>
      <c r="WGL155" s="205"/>
      <c r="WGM155" s="205"/>
      <c r="WGN155" s="205"/>
      <c r="WGO155" s="205"/>
      <c r="WGP155" s="205"/>
      <c r="WGQ155" s="205"/>
      <c r="WGR155" s="205"/>
      <c r="WGS155" s="205"/>
      <c r="WGT155" s="205"/>
      <c r="WGU155" s="205"/>
      <c r="WGV155" s="205"/>
      <c r="WGW155" s="205"/>
      <c r="WGX155" s="205"/>
      <c r="WGY155" s="205"/>
      <c r="WGZ155" s="205"/>
      <c r="WHA155" s="205"/>
      <c r="WHB155" s="205"/>
      <c r="WHC155" s="205"/>
      <c r="WHD155" s="205"/>
      <c r="WHE155" s="205"/>
      <c r="WHF155" s="205"/>
      <c r="WHG155" s="205"/>
      <c r="WHH155" s="205"/>
      <c r="WHI155" s="205"/>
      <c r="WHJ155" s="205"/>
      <c r="WHK155" s="205"/>
      <c r="WHL155" s="205"/>
      <c r="WHM155" s="205"/>
      <c r="WHN155" s="205"/>
      <c r="WHO155" s="205"/>
      <c r="WHP155" s="205"/>
      <c r="WHQ155" s="205"/>
      <c r="WHR155" s="205"/>
      <c r="WHS155" s="205"/>
      <c r="WHT155" s="205"/>
      <c r="WHU155" s="205"/>
      <c r="WHV155" s="205"/>
      <c r="WHW155" s="205"/>
      <c r="WHX155" s="205"/>
      <c r="WHY155" s="205"/>
      <c r="WHZ155" s="205"/>
      <c r="WIA155" s="205"/>
      <c r="WIB155" s="205"/>
      <c r="WIC155" s="205"/>
      <c r="WID155" s="205"/>
      <c r="WIE155" s="205"/>
      <c r="WIF155" s="205"/>
      <c r="WIG155" s="205"/>
      <c r="WIH155" s="205"/>
      <c r="WII155" s="205"/>
      <c r="WIJ155" s="205"/>
      <c r="WIK155" s="205"/>
      <c r="WIL155" s="205"/>
      <c r="WIM155" s="205"/>
      <c r="WIN155" s="205"/>
      <c r="WIO155" s="205"/>
      <c r="WIP155" s="205"/>
      <c r="WIQ155" s="205"/>
      <c r="WIR155" s="205"/>
      <c r="WIS155" s="205"/>
      <c r="WIT155" s="205"/>
      <c r="WIU155" s="205"/>
      <c r="WIV155" s="205"/>
      <c r="WIW155" s="205"/>
      <c r="WIX155" s="205"/>
      <c r="WIY155" s="205"/>
      <c r="WIZ155" s="205"/>
      <c r="WJA155" s="205"/>
      <c r="WJB155" s="205"/>
      <c r="WJC155" s="205"/>
      <c r="WJD155" s="205"/>
      <c r="WJE155" s="205"/>
      <c r="WJF155" s="205"/>
      <c r="WJG155" s="205"/>
      <c r="WJH155" s="205"/>
      <c r="WJI155" s="205"/>
      <c r="WJJ155" s="205"/>
      <c r="WJK155" s="205"/>
      <c r="WJL155" s="205"/>
      <c r="WJM155" s="205"/>
      <c r="WJN155" s="205"/>
      <c r="WJO155" s="205"/>
      <c r="WJP155" s="205"/>
      <c r="WJQ155" s="205"/>
      <c r="WJR155" s="205"/>
      <c r="WJS155" s="205"/>
      <c r="WJT155" s="205"/>
      <c r="WJU155" s="205"/>
      <c r="WJV155" s="205"/>
      <c r="WJW155" s="205"/>
      <c r="WJX155" s="205"/>
      <c r="WJY155" s="205"/>
      <c r="WJZ155" s="205"/>
      <c r="WKA155" s="205"/>
      <c r="WKB155" s="205"/>
      <c r="WKC155" s="205"/>
      <c r="WKD155" s="205"/>
      <c r="WKE155" s="205"/>
      <c r="WKF155" s="205"/>
      <c r="WKG155" s="205"/>
      <c r="WKH155" s="205"/>
      <c r="WKI155" s="205"/>
      <c r="WKJ155" s="205"/>
      <c r="WKK155" s="205"/>
      <c r="WKL155" s="205"/>
      <c r="WKM155" s="205"/>
      <c r="WKN155" s="205"/>
      <c r="WKO155" s="205"/>
      <c r="WKP155" s="205"/>
      <c r="WKQ155" s="205"/>
      <c r="WKR155" s="205"/>
      <c r="WKS155" s="205"/>
      <c r="WKT155" s="205"/>
      <c r="WKU155" s="205"/>
      <c r="WKV155" s="205"/>
      <c r="WKW155" s="205"/>
      <c r="WKX155" s="205"/>
      <c r="WKY155" s="205"/>
      <c r="WKZ155" s="205"/>
      <c r="WLA155" s="205"/>
      <c r="WLB155" s="205"/>
      <c r="WLC155" s="205"/>
      <c r="WLD155" s="205"/>
      <c r="WLE155" s="205"/>
      <c r="WLF155" s="205"/>
      <c r="WLG155" s="205"/>
      <c r="WLH155" s="205"/>
      <c r="WLI155" s="205"/>
      <c r="WLJ155" s="205"/>
      <c r="WLK155" s="205"/>
      <c r="WLL155" s="205"/>
      <c r="WLM155" s="205"/>
      <c r="WLN155" s="205"/>
      <c r="WLO155" s="205"/>
      <c r="WLV155" s="205"/>
      <c r="WLW155" s="205"/>
      <c r="WLX155" s="205"/>
      <c r="WLY155" s="205"/>
      <c r="WLZ155" s="205"/>
      <c r="WMA155" s="205"/>
      <c r="WMB155" s="205"/>
      <c r="WMC155" s="205"/>
      <c r="WMD155" s="205"/>
      <c r="WME155" s="205"/>
      <c r="WMF155" s="205"/>
      <c r="WMG155" s="205"/>
      <c r="WMH155" s="205"/>
      <c r="WMI155" s="205"/>
      <c r="WMJ155" s="205"/>
      <c r="WMK155" s="205"/>
      <c r="WML155" s="205"/>
      <c r="WMM155" s="205"/>
      <c r="WMN155" s="205"/>
      <c r="WMO155" s="205"/>
      <c r="WMP155" s="205"/>
      <c r="WMQ155" s="205"/>
      <c r="WMR155" s="205"/>
      <c r="WMS155" s="205"/>
      <c r="WMT155" s="205"/>
      <c r="WMU155" s="205"/>
      <c r="WMV155" s="205"/>
      <c r="WMW155" s="205"/>
      <c r="WMX155" s="205"/>
      <c r="WMY155" s="205"/>
      <c r="WMZ155" s="205"/>
      <c r="WNA155" s="205"/>
      <c r="WNB155" s="205"/>
      <c r="WNC155" s="205"/>
      <c r="WND155" s="205"/>
      <c r="WNE155" s="205"/>
      <c r="WNF155" s="205"/>
      <c r="WNG155" s="205"/>
      <c r="WNH155" s="205"/>
      <c r="WNI155" s="205"/>
      <c r="WNJ155" s="205"/>
      <c r="WNK155" s="205"/>
      <c r="WNL155" s="205"/>
      <c r="WNM155" s="205"/>
      <c r="WNN155" s="205"/>
      <c r="WNO155" s="205"/>
      <c r="WNP155" s="205"/>
      <c r="WNQ155" s="205"/>
      <c r="WNR155" s="205"/>
      <c r="WNS155" s="205"/>
      <c r="WNT155" s="205"/>
      <c r="WNU155" s="205"/>
      <c r="WNV155" s="205"/>
      <c r="WNW155" s="205"/>
      <c r="WNX155" s="205"/>
      <c r="WNY155" s="205"/>
      <c r="WNZ155" s="205"/>
      <c r="WOA155" s="205"/>
      <c r="WOB155" s="205"/>
      <c r="WOC155" s="205"/>
      <c r="WOD155" s="205"/>
      <c r="WOE155" s="205"/>
      <c r="WOF155" s="205"/>
      <c r="WOG155" s="205"/>
      <c r="WOH155" s="205"/>
      <c r="WOI155" s="205"/>
      <c r="WOJ155" s="205"/>
      <c r="WOK155" s="205"/>
      <c r="WOL155" s="205"/>
      <c r="WOM155" s="205"/>
      <c r="WON155" s="205"/>
      <c r="WOO155" s="205"/>
      <c r="WOP155" s="205"/>
      <c r="WOQ155" s="205"/>
      <c r="WOR155" s="205"/>
      <c r="WOS155" s="205"/>
      <c r="WOT155" s="205"/>
      <c r="WOU155" s="205"/>
      <c r="WOV155" s="205"/>
      <c r="WOW155" s="205"/>
      <c r="WOX155" s="205"/>
      <c r="WOY155" s="205"/>
      <c r="WOZ155" s="205"/>
      <c r="WPA155" s="205"/>
      <c r="WPB155" s="205"/>
      <c r="WPC155" s="205"/>
      <c r="WPD155" s="205"/>
      <c r="WPE155" s="205"/>
      <c r="WPF155" s="205"/>
      <c r="WPG155" s="205"/>
      <c r="WPH155" s="205"/>
      <c r="WPI155" s="205"/>
      <c r="WPJ155" s="205"/>
      <c r="WPK155" s="205"/>
      <c r="WPL155" s="205"/>
      <c r="WPM155" s="205"/>
      <c r="WPN155" s="205"/>
      <c r="WPO155" s="205"/>
      <c r="WPP155" s="205"/>
      <c r="WPQ155" s="205"/>
      <c r="WPR155" s="205"/>
      <c r="WPS155" s="205"/>
      <c r="WPT155" s="205"/>
      <c r="WPU155" s="205"/>
      <c r="WPV155" s="205"/>
      <c r="WPW155" s="205"/>
      <c r="WPX155" s="205"/>
      <c r="WPY155" s="205"/>
      <c r="WPZ155" s="205"/>
      <c r="WQA155" s="205"/>
      <c r="WQB155" s="205"/>
      <c r="WQC155" s="205"/>
      <c r="WQD155" s="205"/>
      <c r="WQE155" s="205"/>
      <c r="WQF155" s="205"/>
      <c r="WQG155" s="205"/>
      <c r="WQH155" s="205"/>
      <c r="WQI155" s="205"/>
      <c r="WQJ155" s="205"/>
      <c r="WQK155" s="205"/>
      <c r="WQL155" s="205"/>
      <c r="WQM155" s="205"/>
      <c r="WQN155" s="205"/>
      <c r="WQO155" s="205"/>
      <c r="WQP155" s="205"/>
      <c r="WQQ155" s="205"/>
      <c r="WQR155" s="205"/>
      <c r="WQS155" s="205"/>
      <c r="WQT155" s="205"/>
      <c r="WQU155" s="205"/>
      <c r="WQV155" s="205"/>
      <c r="WQW155" s="205"/>
      <c r="WQX155" s="205"/>
      <c r="WQY155" s="205"/>
      <c r="WQZ155" s="205"/>
      <c r="WRA155" s="205"/>
      <c r="WRB155" s="205"/>
      <c r="WRC155" s="205"/>
      <c r="WRD155" s="205"/>
      <c r="WRE155" s="205"/>
      <c r="WRF155" s="205"/>
      <c r="WRG155" s="205"/>
      <c r="WRH155" s="205"/>
      <c r="WRI155" s="205"/>
      <c r="WRJ155" s="205"/>
      <c r="WRK155" s="205"/>
      <c r="WRL155" s="205"/>
      <c r="WRM155" s="205"/>
      <c r="WRN155" s="205"/>
      <c r="WRO155" s="205"/>
      <c r="WRP155" s="205"/>
      <c r="WRQ155" s="205"/>
      <c r="WRR155" s="205"/>
      <c r="WRS155" s="205"/>
      <c r="WRT155" s="205"/>
      <c r="WRU155" s="205"/>
      <c r="WRV155" s="205"/>
      <c r="WRW155" s="205"/>
      <c r="WRX155" s="205"/>
      <c r="WRY155" s="205"/>
      <c r="WRZ155" s="205"/>
      <c r="WSA155" s="205"/>
      <c r="WSB155" s="205"/>
      <c r="WSC155" s="205"/>
      <c r="WSD155" s="205"/>
      <c r="WSE155" s="205"/>
      <c r="WSF155" s="205"/>
      <c r="WSG155" s="205"/>
      <c r="WSH155" s="205"/>
      <c r="WSI155" s="205"/>
      <c r="WSJ155" s="205"/>
      <c r="WSK155" s="205"/>
      <c r="WSL155" s="205"/>
      <c r="WSM155" s="205"/>
      <c r="WSN155" s="205"/>
      <c r="WSO155" s="205"/>
      <c r="WSP155" s="205"/>
      <c r="WSQ155" s="205"/>
      <c r="WSR155" s="205"/>
      <c r="WSS155" s="205"/>
      <c r="WST155" s="205"/>
      <c r="WSU155" s="205"/>
      <c r="WSV155" s="205"/>
      <c r="WSW155" s="205"/>
      <c r="WSX155" s="205"/>
      <c r="WSY155" s="205"/>
      <c r="WSZ155" s="205"/>
      <c r="WTA155" s="205"/>
      <c r="WTB155" s="205"/>
      <c r="WTC155" s="205"/>
      <c r="WTD155" s="205"/>
      <c r="WTE155" s="205"/>
      <c r="WTF155" s="205"/>
      <c r="WTG155" s="205"/>
      <c r="WTH155" s="205"/>
      <c r="WTI155" s="205"/>
      <c r="WTJ155" s="205"/>
      <c r="WTK155" s="205"/>
      <c r="WTL155" s="205"/>
      <c r="WTM155" s="205"/>
      <c r="WTN155" s="205"/>
      <c r="WTO155" s="205"/>
      <c r="WTP155" s="205"/>
      <c r="WTQ155" s="205"/>
      <c r="WTR155" s="205"/>
      <c r="WTS155" s="205"/>
      <c r="WTT155" s="205"/>
      <c r="WTU155" s="205"/>
      <c r="WTV155" s="205"/>
      <c r="WTW155" s="205"/>
      <c r="WTX155" s="205"/>
      <c r="WTY155" s="205"/>
      <c r="WTZ155" s="205"/>
      <c r="WUA155" s="205"/>
      <c r="WUB155" s="205"/>
      <c r="WUC155" s="205"/>
      <c r="WUD155" s="205"/>
      <c r="WUE155" s="205"/>
      <c r="WUF155" s="205"/>
      <c r="WUG155" s="205"/>
      <c r="WUH155" s="205"/>
      <c r="WUI155" s="205"/>
      <c r="WUJ155" s="205"/>
      <c r="WUK155" s="205"/>
      <c r="WUL155" s="205"/>
      <c r="WUM155" s="205"/>
      <c r="WUN155" s="205"/>
      <c r="WUO155" s="205"/>
      <c r="WUP155" s="205"/>
      <c r="WUQ155" s="205"/>
      <c r="WUR155" s="205"/>
      <c r="WUS155" s="205"/>
      <c r="WUT155" s="205"/>
      <c r="WUU155" s="205"/>
      <c r="WUV155" s="205"/>
      <c r="WUW155" s="205"/>
      <c r="WUX155" s="205"/>
      <c r="WUY155" s="205"/>
      <c r="WUZ155" s="205"/>
      <c r="WVA155" s="205"/>
      <c r="WVB155" s="205"/>
      <c r="WVC155" s="205"/>
      <c r="WVD155" s="205"/>
      <c r="WVE155" s="205"/>
      <c r="WVF155" s="205"/>
      <c r="WVG155" s="205"/>
      <c r="WVH155" s="205"/>
      <c r="WVI155" s="205"/>
      <c r="WVJ155" s="205"/>
      <c r="WVK155" s="205"/>
      <c r="WVR155" s="205"/>
      <c r="WVS155" s="205"/>
      <c r="WVT155" s="205"/>
      <c r="WVU155" s="205"/>
      <c r="WVV155" s="205"/>
      <c r="WVW155" s="205"/>
      <c r="WVX155" s="205"/>
      <c r="WVY155" s="205"/>
      <c r="WVZ155" s="205"/>
      <c r="WWA155" s="205"/>
      <c r="WWB155" s="205"/>
      <c r="WWC155" s="205"/>
      <c r="WWD155" s="205"/>
      <c r="WWE155" s="205"/>
      <c r="WWF155" s="205"/>
      <c r="WWG155" s="205"/>
      <c r="WWH155" s="205"/>
      <c r="WWI155" s="205"/>
      <c r="WWJ155" s="205"/>
      <c r="WWK155" s="205"/>
      <c r="WWL155" s="205"/>
      <c r="WWM155" s="205"/>
      <c r="WWN155" s="205"/>
      <c r="WWO155" s="205"/>
      <c r="WWP155" s="205"/>
      <c r="WWQ155" s="205"/>
      <c r="WWR155" s="205"/>
      <c r="WWS155" s="205"/>
      <c r="WWT155" s="205"/>
      <c r="WWU155" s="205"/>
      <c r="WWV155" s="205"/>
      <c r="WWW155" s="205"/>
      <c r="WWX155" s="205"/>
      <c r="WWY155" s="205"/>
      <c r="WWZ155" s="205"/>
      <c r="WXA155" s="205"/>
      <c r="WXB155" s="205"/>
      <c r="WXC155" s="205"/>
      <c r="WXD155" s="205"/>
      <c r="WXE155" s="205"/>
      <c r="WXF155" s="205"/>
      <c r="WXG155" s="205"/>
      <c r="WXH155" s="205"/>
      <c r="WXI155" s="205"/>
      <c r="WXJ155" s="205"/>
      <c r="WXK155" s="205"/>
      <c r="WXL155" s="205"/>
      <c r="WXM155" s="205"/>
      <c r="WXN155" s="205"/>
      <c r="WXO155" s="205"/>
      <c r="WXP155" s="205"/>
      <c r="WXQ155" s="205"/>
      <c r="WXR155" s="205"/>
      <c r="WXS155" s="205"/>
      <c r="WXT155" s="205"/>
      <c r="WXU155" s="205"/>
      <c r="WXV155" s="205"/>
      <c r="WXW155" s="205"/>
      <c r="WXX155" s="205"/>
      <c r="WXY155" s="205"/>
      <c r="WXZ155" s="205"/>
      <c r="WYA155" s="205"/>
      <c r="WYB155" s="205"/>
      <c r="WYC155" s="205"/>
      <c r="WYD155" s="205"/>
      <c r="WYE155" s="205"/>
      <c r="WYF155" s="205"/>
      <c r="WYG155" s="205"/>
      <c r="WYH155" s="205"/>
      <c r="WYI155" s="205"/>
      <c r="WYJ155" s="205"/>
      <c r="WYK155" s="205"/>
      <c r="WYL155" s="205"/>
      <c r="WYM155" s="205"/>
      <c r="WYN155" s="205"/>
      <c r="WYO155" s="205"/>
      <c r="WYP155" s="205"/>
      <c r="WYQ155" s="205"/>
      <c r="WYR155" s="205"/>
      <c r="WYS155" s="205"/>
      <c r="WYT155" s="205"/>
      <c r="WYU155" s="205"/>
      <c r="WYV155" s="205"/>
      <c r="WYW155" s="205"/>
      <c r="WYX155" s="205"/>
      <c r="WYY155" s="205"/>
      <c r="WYZ155" s="205"/>
      <c r="WZA155" s="205"/>
      <c r="WZB155" s="205"/>
      <c r="WZC155" s="205"/>
      <c r="WZD155" s="205"/>
      <c r="WZE155" s="205"/>
      <c r="WZF155" s="205"/>
      <c r="WZG155" s="205"/>
      <c r="WZH155" s="205"/>
      <c r="WZI155" s="205"/>
      <c r="WZJ155" s="205"/>
      <c r="WZK155" s="205"/>
      <c r="WZL155" s="205"/>
      <c r="WZM155" s="205"/>
      <c r="WZN155" s="205"/>
      <c r="WZO155" s="205"/>
      <c r="WZP155" s="205"/>
      <c r="WZQ155" s="205"/>
      <c r="WZR155" s="205"/>
      <c r="WZS155" s="205"/>
      <c r="WZT155" s="205"/>
      <c r="WZU155" s="205"/>
      <c r="WZV155" s="205"/>
      <c r="WZW155" s="205"/>
      <c r="WZX155" s="205"/>
      <c r="WZY155" s="205"/>
      <c r="WZZ155" s="205"/>
      <c r="XAA155" s="205"/>
      <c r="XAB155" s="205"/>
      <c r="XAC155" s="205"/>
      <c r="XAD155" s="205"/>
      <c r="XAE155" s="205"/>
      <c r="XAF155" s="205"/>
      <c r="XAG155" s="205"/>
      <c r="XAH155" s="205"/>
      <c r="XAI155" s="205"/>
      <c r="XAJ155" s="205"/>
      <c r="XAK155" s="205"/>
      <c r="XAL155" s="205"/>
      <c r="XAM155" s="205"/>
      <c r="XAN155" s="205"/>
      <c r="XAO155" s="205"/>
      <c r="XAP155" s="205"/>
      <c r="XAQ155" s="205"/>
      <c r="XAR155" s="205"/>
      <c r="XAS155" s="205"/>
      <c r="XAT155" s="205"/>
      <c r="XAU155" s="205"/>
      <c r="XAV155" s="205"/>
      <c r="XAW155" s="205"/>
      <c r="XAX155" s="205"/>
      <c r="XAY155" s="205"/>
      <c r="XAZ155" s="205"/>
      <c r="XBA155" s="205"/>
      <c r="XBB155" s="205"/>
      <c r="XBC155" s="205"/>
      <c r="XBD155" s="205"/>
      <c r="XBE155" s="205"/>
      <c r="XBF155" s="205"/>
      <c r="XBG155" s="205"/>
      <c r="XBH155" s="205"/>
      <c r="XBI155" s="205"/>
      <c r="XBJ155" s="205"/>
      <c r="XBK155" s="205"/>
      <c r="XBL155" s="205"/>
      <c r="XBM155" s="205"/>
      <c r="XBN155" s="205"/>
      <c r="XBO155" s="205"/>
      <c r="XBP155" s="205"/>
      <c r="XBQ155" s="205"/>
      <c r="XBR155" s="205"/>
      <c r="XBS155" s="205"/>
      <c r="XBT155" s="205"/>
      <c r="XBU155" s="205"/>
      <c r="XBV155" s="205"/>
      <c r="XBW155" s="205"/>
      <c r="XBX155" s="205"/>
      <c r="XBY155" s="205"/>
      <c r="XBZ155" s="205"/>
      <c r="XCA155" s="205"/>
      <c r="XCB155" s="205"/>
      <c r="XCC155" s="205"/>
      <c r="XCD155" s="205"/>
      <c r="XCE155" s="205"/>
      <c r="XCF155" s="205"/>
      <c r="XCG155" s="205"/>
      <c r="XCH155" s="205"/>
      <c r="XCI155" s="205"/>
      <c r="XCJ155" s="205"/>
      <c r="XCK155" s="205"/>
      <c r="XCL155" s="205"/>
      <c r="XCM155" s="205"/>
      <c r="XCN155" s="205"/>
      <c r="XCO155" s="205"/>
      <c r="XCP155" s="205"/>
      <c r="XCQ155" s="205"/>
      <c r="XCR155" s="205"/>
      <c r="XCS155" s="205"/>
      <c r="XCT155" s="205"/>
      <c r="XCU155" s="205"/>
      <c r="XCV155" s="205"/>
      <c r="XCW155" s="205"/>
      <c r="XCX155" s="205"/>
      <c r="XCY155" s="205"/>
      <c r="XCZ155" s="205"/>
      <c r="XDA155" s="205"/>
      <c r="XDB155" s="205"/>
      <c r="XDC155" s="205"/>
      <c r="XDD155" s="205"/>
      <c r="XDE155" s="205"/>
      <c r="XDF155" s="205"/>
      <c r="XDG155" s="205"/>
      <c r="XDH155" s="205"/>
      <c r="XDI155" s="205"/>
      <c r="XDJ155" s="205"/>
      <c r="XDK155" s="205"/>
      <c r="XDL155" s="205"/>
      <c r="XDM155" s="205"/>
      <c r="XDN155" s="205"/>
      <c r="XDO155" s="205"/>
      <c r="XDP155" s="205"/>
      <c r="XDQ155" s="205"/>
      <c r="XDR155" s="205"/>
      <c r="XDS155" s="205"/>
      <c r="XDT155" s="205"/>
      <c r="XDU155" s="205"/>
      <c r="XDV155" s="205"/>
      <c r="XDW155" s="205"/>
      <c r="XDX155" s="205"/>
      <c r="XDY155" s="205"/>
      <c r="XDZ155" s="205"/>
      <c r="XEA155" s="205"/>
      <c r="XEB155" s="205"/>
      <c r="XEC155" s="205"/>
      <c r="XED155" s="205"/>
      <c r="XEE155" s="205"/>
      <c r="XEF155" s="205"/>
      <c r="XEG155" s="205"/>
      <c r="XEH155" s="205"/>
      <c r="XEI155" s="205"/>
      <c r="XEJ155" s="205"/>
      <c r="XEK155" s="205"/>
      <c r="XEL155" s="205"/>
      <c r="XEM155" s="205"/>
      <c r="XEN155" s="205"/>
      <c r="XEO155" s="205"/>
      <c r="XEP155" s="205"/>
      <c r="XEQ155" s="205"/>
      <c r="XER155" s="205"/>
      <c r="XES155" s="205"/>
      <c r="XET155" s="205"/>
      <c r="XEU155" s="205"/>
      <c r="XEV155" s="205"/>
      <c r="XEW155" s="205"/>
      <c r="XEX155" s="205"/>
      <c r="XEY155" s="205"/>
      <c r="XEZ155" s="205"/>
      <c r="XFA155" s="205"/>
      <c r="XFB155" s="205"/>
      <c r="XFC155" s="205"/>
      <c r="XFD155" s="205"/>
    </row>
    <row r="156" spans="1:16384" s="7" customFormat="1" ht="30.75" x14ac:dyDescent="0.25">
      <c r="A156" s="129" t="s">
        <v>402</v>
      </c>
      <c r="B156" s="138">
        <v>3210000000</v>
      </c>
      <c r="C156" s="133">
        <v>200</v>
      </c>
      <c r="D156" s="120">
        <v>311275.56</v>
      </c>
      <c r="E156" s="120">
        <v>311275.56</v>
      </c>
      <c r="F156" s="120">
        <v>311275.56</v>
      </c>
      <c r="G156" s="44"/>
      <c r="H156" s="94"/>
      <c r="I156" s="94"/>
      <c r="J156" s="89"/>
      <c r="K156" s="89"/>
      <c r="L156" s="204"/>
      <c r="M156" s="204"/>
      <c r="N156" s="205"/>
      <c r="O156" s="204"/>
      <c r="P156" s="204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5"/>
      <c r="BT156" s="205"/>
      <c r="BU156" s="205"/>
      <c r="BV156" s="205"/>
      <c r="BW156" s="205"/>
      <c r="BX156" s="205"/>
      <c r="BY156" s="205"/>
      <c r="BZ156" s="205"/>
      <c r="CA156" s="205"/>
      <c r="CB156" s="205"/>
      <c r="CC156" s="205"/>
      <c r="CD156" s="205"/>
      <c r="CE156" s="205"/>
      <c r="CF156" s="205"/>
      <c r="CG156" s="205"/>
      <c r="CH156" s="205"/>
      <c r="CI156" s="205"/>
      <c r="CJ156" s="205"/>
      <c r="CK156" s="205"/>
      <c r="CL156" s="205"/>
      <c r="CM156" s="205"/>
      <c r="CN156" s="205"/>
      <c r="CO156" s="205"/>
      <c r="CP156" s="205"/>
      <c r="CQ156" s="205"/>
      <c r="CR156" s="205"/>
      <c r="CS156" s="205"/>
      <c r="CT156" s="205"/>
      <c r="CU156" s="205"/>
      <c r="CV156" s="205"/>
      <c r="CW156" s="205"/>
      <c r="CX156" s="205"/>
      <c r="CY156" s="205"/>
      <c r="CZ156" s="205"/>
      <c r="DA156" s="205"/>
      <c r="DB156" s="205"/>
      <c r="DC156" s="205"/>
      <c r="DD156" s="205"/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  <c r="IY156" s="205"/>
      <c r="JF156" s="205"/>
      <c r="JG156" s="205"/>
      <c r="JH156" s="205"/>
      <c r="JI156" s="205"/>
      <c r="JJ156" s="205"/>
      <c r="JK156" s="205"/>
      <c r="JL156" s="205"/>
      <c r="JM156" s="205"/>
      <c r="JN156" s="205"/>
      <c r="JO156" s="205"/>
      <c r="JP156" s="205"/>
      <c r="JQ156" s="205"/>
      <c r="JR156" s="205"/>
      <c r="JS156" s="205"/>
      <c r="JT156" s="205"/>
      <c r="JU156" s="205"/>
      <c r="JV156" s="205"/>
      <c r="JW156" s="205"/>
      <c r="JX156" s="205"/>
      <c r="JY156" s="205"/>
      <c r="JZ156" s="205"/>
      <c r="KA156" s="205"/>
      <c r="KB156" s="205"/>
      <c r="KC156" s="205"/>
      <c r="KD156" s="205"/>
      <c r="KE156" s="205"/>
      <c r="KF156" s="205"/>
      <c r="KG156" s="205"/>
      <c r="KH156" s="205"/>
      <c r="KI156" s="205"/>
      <c r="KJ156" s="205"/>
      <c r="KK156" s="205"/>
      <c r="KL156" s="205"/>
      <c r="KM156" s="205"/>
      <c r="KN156" s="205"/>
      <c r="KO156" s="205"/>
      <c r="KP156" s="205"/>
      <c r="KQ156" s="205"/>
      <c r="KR156" s="205"/>
      <c r="KS156" s="205"/>
      <c r="KT156" s="205"/>
      <c r="KU156" s="205"/>
      <c r="KV156" s="205"/>
      <c r="KW156" s="205"/>
      <c r="KX156" s="205"/>
      <c r="KY156" s="205"/>
      <c r="KZ156" s="205"/>
      <c r="LA156" s="205"/>
      <c r="LB156" s="205"/>
      <c r="LC156" s="205"/>
      <c r="LD156" s="205"/>
      <c r="LE156" s="205"/>
      <c r="LF156" s="205"/>
      <c r="LG156" s="205"/>
      <c r="LH156" s="205"/>
      <c r="LI156" s="205"/>
      <c r="LJ156" s="205"/>
      <c r="LK156" s="205"/>
      <c r="LL156" s="205"/>
      <c r="LM156" s="205"/>
      <c r="LN156" s="205"/>
      <c r="LO156" s="205"/>
      <c r="LP156" s="205"/>
      <c r="LQ156" s="205"/>
      <c r="LR156" s="205"/>
      <c r="LS156" s="205"/>
      <c r="LT156" s="205"/>
      <c r="LU156" s="205"/>
      <c r="LV156" s="205"/>
      <c r="LW156" s="205"/>
      <c r="LX156" s="205"/>
      <c r="LY156" s="205"/>
      <c r="LZ156" s="205"/>
      <c r="MA156" s="205"/>
      <c r="MB156" s="205"/>
      <c r="MC156" s="205"/>
      <c r="MD156" s="205"/>
      <c r="ME156" s="205"/>
      <c r="MF156" s="205"/>
      <c r="MG156" s="205"/>
      <c r="MH156" s="205"/>
      <c r="MI156" s="205"/>
      <c r="MJ156" s="205"/>
      <c r="MK156" s="205"/>
      <c r="ML156" s="205"/>
      <c r="MM156" s="205"/>
      <c r="MN156" s="205"/>
      <c r="MO156" s="205"/>
      <c r="MP156" s="205"/>
      <c r="MQ156" s="205"/>
      <c r="MR156" s="205"/>
      <c r="MS156" s="205"/>
      <c r="MT156" s="205"/>
      <c r="MU156" s="205"/>
      <c r="MV156" s="205"/>
      <c r="MW156" s="205"/>
      <c r="MX156" s="205"/>
      <c r="MY156" s="205"/>
      <c r="MZ156" s="205"/>
      <c r="NA156" s="205"/>
      <c r="NB156" s="205"/>
      <c r="NC156" s="205"/>
      <c r="ND156" s="205"/>
      <c r="NE156" s="205"/>
      <c r="NF156" s="205"/>
      <c r="NG156" s="205"/>
      <c r="NH156" s="205"/>
      <c r="NI156" s="205"/>
      <c r="NJ156" s="205"/>
      <c r="NK156" s="205"/>
      <c r="NL156" s="205"/>
      <c r="NM156" s="205"/>
      <c r="NN156" s="205"/>
      <c r="NO156" s="205"/>
      <c r="NP156" s="205"/>
      <c r="NQ156" s="205"/>
      <c r="NR156" s="205"/>
      <c r="NS156" s="205"/>
      <c r="NT156" s="205"/>
      <c r="NU156" s="205"/>
      <c r="NV156" s="205"/>
      <c r="NW156" s="205"/>
      <c r="NX156" s="205"/>
      <c r="NY156" s="205"/>
      <c r="NZ156" s="205"/>
      <c r="OA156" s="205"/>
      <c r="OB156" s="205"/>
      <c r="OC156" s="205"/>
      <c r="OD156" s="205"/>
      <c r="OE156" s="205"/>
      <c r="OF156" s="205"/>
      <c r="OG156" s="205"/>
      <c r="OH156" s="205"/>
      <c r="OI156" s="205"/>
      <c r="OJ156" s="205"/>
      <c r="OK156" s="205"/>
      <c r="OL156" s="205"/>
      <c r="OM156" s="205"/>
      <c r="ON156" s="205"/>
      <c r="OO156" s="205"/>
      <c r="OP156" s="205"/>
      <c r="OQ156" s="205"/>
      <c r="OR156" s="205"/>
      <c r="OS156" s="205"/>
      <c r="OT156" s="205"/>
      <c r="OU156" s="205"/>
      <c r="OV156" s="205"/>
      <c r="OW156" s="205"/>
      <c r="OX156" s="205"/>
      <c r="OY156" s="205"/>
      <c r="OZ156" s="205"/>
      <c r="PA156" s="205"/>
      <c r="PB156" s="205"/>
      <c r="PC156" s="205"/>
      <c r="PD156" s="205"/>
      <c r="PE156" s="205"/>
      <c r="PF156" s="205"/>
      <c r="PG156" s="205"/>
      <c r="PH156" s="205"/>
      <c r="PI156" s="205"/>
      <c r="PJ156" s="205"/>
      <c r="PK156" s="205"/>
      <c r="PL156" s="205"/>
      <c r="PM156" s="205"/>
      <c r="PN156" s="205"/>
      <c r="PO156" s="205"/>
      <c r="PP156" s="205"/>
      <c r="PQ156" s="205"/>
      <c r="PR156" s="205"/>
      <c r="PS156" s="205"/>
      <c r="PT156" s="205"/>
      <c r="PU156" s="205"/>
      <c r="PV156" s="205"/>
      <c r="PW156" s="205"/>
      <c r="PX156" s="205"/>
      <c r="PY156" s="205"/>
      <c r="PZ156" s="205"/>
      <c r="QA156" s="205"/>
      <c r="QB156" s="205"/>
      <c r="QC156" s="205"/>
      <c r="QD156" s="205"/>
      <c r="QE156" s="205"/>
      <c r="QF156" s="205"/>
      <c r="QG156" s="205"/>
      <c r="QH156" s="205"/>
      <c r="QI156" s="205"/>
      <c r="QJ156" s="205"/>
      <c r="QK156" s="205"/>
      <c r="QL156" s="205"/>
      <c r="QM156" s="205"/>
      <c r="QN156" s="205"/>
      <c r="QO156" s="205"/>
      <c r="QP156" s="205"/>
      <c r="QQ156" s="205"/>
      <c r="QR156" s="205"/>
      <c r="QS156" s="205"/>
      <c r="QT156" s="205"/>
      <c r="QU156" s="205"/>
      <c r="QV156" s="205"/>
      <c r="QW156" s="205"/>
      <c r="QX156" s="205"/>
      <c r="QY156" s="205"/>
      <c r="QZ156" s="205"/>
      <c r="RA156" s="205"/>
      <c r="RB156" s="205"/>
      <c r="RC156" s="205"/>
      <c r="RD156" s="205"/>
      <c r="RE156" s="205"/>
      <c r="RF156" s="205"/>
      <c r="RG156" s="205"/>
      <c r="RH156" s="205"/>
      <c r="RI156" s="205"/>
      <c r="RJ156" s="205"/>
      <c r="RK156" s="205"/>
      <c r="RL156" s="205"/>
      <c r="RM156" s="205"/>
      <c r="RN156" s="205"/>
      <c r="RO156" s="205"/>
      <c r="RP156" s="205"/>
      <c r="RQ156" s="205"/>
      <c r="RR156" s="205"/>
      <c r="RS156" s="205"/>
      <c r="RT156" s="205"/>
      <c r="RU156" s="205"/>
      <c r="RV156" s="205"/>
      <c r="RW156" s="205"/>
      <c r="RX156" s="205"/>
      <c r="RY156" s="205"/>
      <c r="RZ156" s="205"/>
      <c r="SA156" s="205"/>
      <c r="SB156" s="205"/>
      <c r="SC156" s="205"/>
      <c r="SD156" s="205"/>
      <c r="SE156" s="205"/>
      <c r="SF156" s="205"/>
      <c r="SG156" s="205"/>
      <c r="SH156" s="205"/>
      <c r="SI156" s="205"/>
      <c r="SJ156" s="205"/>
      <c r="SK156" s="205"/>
      <c r="SL156" s="205"/>
      <c r="SM156" s="205"/>
      <c r="SN156" s="205"/>
      <c r="SO156" s="205"/>
      <c r="SP156" s="205"/>
      <c r="SQ156" s="205"/>
      <c r="SR156" s="205"/>
      <c r="SS156" s="205"/>
      <c r="ST156" s="205"/>
      <c r="SU156" s="205"/>
      <c r="TB156" s="205"/>
      <c r="TC156" s="205"/>
      <c r="TD156" s="205"/>
      <c r="TE156" s="205"/>
      <c r="TF156" s="205"/>
      <c r="TG156" s="205"/>
      <c r="TH156" s="205"/>
      <c r="TI156" s="205"/>
      <c r="TJ156" s="205"/>
      <c r="TK156" s="205"/>
      <c r="TL156" s="205"/>
      <c r="TM156" s="205"/>
      <c r="TN156" s="205"/>
      <c r="TO156" s="205"/>
      <c r="TP156" s="205"/>
      <c r="TQ156" s="205"/>
      <c r="TR156" s="205"/>
      <c r="TS156" s="205"/>
      <c r="TT156" s="205"/>
      <c r="TU156" s="205"/>
      <c r="TV156" s="205"/>
      <c r="TW156" s="205"/>
      <c r="TX156" s="205"/>
      <c r="TY156" s="205"/>
      <c r="TZ156" s="205"/>
      <c r="UA156" s="205"/>
      <c r="UB156" s="205"/>
      <c r="UC156" s="205"/>
      <c r="UD156" s="205"/>
      <c r="UE156" s="205"/>
      <c r="UF156" s="205"/>
      <c r="UG156" s="205"/>
      <c r="UH156" s="205"/>
      <c r="UI156" s="205"/>
      <c r="UJ156" s="205"/>
      <c r="UK156" s="205"/>
      <c r="UL156" s="205"/>
      <c r="UM156" s="205"/>
      <c r="UN156" s="205"/>
      <c r="UO156" s="205"/>
      <c r="UP156" s="205"/>
      <c r="UQ156" s="205"/>
      <c r="UR156" s="205"/>
      <c r="US156" s="205"/>
      <c r="UT156" s="205"/>
      <c r="UU156" s="205"/>
      <c r="UV156" s="205"/>
      <c r="UW156" s="205"/>
      <c r="UX156" s="205"/>
      <c r="UY156" s="205"/>
      <c r="UZ156" s="205"/>
      <c r="VA156" s="205"/>
      <c r="VB156" s="205"/>
      <c r="VC156" s="205"/>
      <c r="VD156" s="205"/>
      <c r="VE156" s="205"/>
      <c r="VF156" s="205"/>
      <c r="VG156" s="205"/>
      <c r="VH156" s="205"/>
      <c r="VI156" s="205"/>
      <c r="VJ156" s="205"/>
      <c r="VK156" s="205"/>
      <c r="VL156" s="205"/>
      <c r="VM156" s="205"/>
      <c r="VN156" s="205"/>
      <c r="VO156" s="205"/>
      <c r="VP156" s="205"/>
      <c r="VQ156" s="205"/>
      <c r="VR156" s="205"/>
      <c r="VS156" s="205"/>
      <c r="VT156" s="205"/>
      <c r="VU156" s="205"/>
      <c r="VV156" s="205"/>
      <c r="VW156" s="205"/>
      <c r="VX156" s="205"/>
      <c r="VY156" s="205"/>
      <c r="VZ156" s="205"/>
      <c r="WA156" s="205"/>
      <c r="WB156" s="205"/>
      <c r="WC156" s="205"/>
      <c r="WD156" s="205"/>
      <c r="WE156" s="205"/>
      <c r="WF156" s="205"/>
      <c r="WG156" s="205"/>
      <c r="WH156" s="205"/>
      <c r="WI156" s="205"/>
      <c r="WJ156" s="205"/>
      <c r="WK156" s="205"/>
      <c r="WL156" s="205"/>
      <c r="WM156" s="205"/>
      <c r="WN156" s="205"/>
      <c r="WO156" s="205"/>
      <c r="WP156" s="205"/>
      <c r="WQ156" s="205"/>
      <c r="WR156" s="205"/>
      <c r="WS156" s="205"/>
      <c r="WT156" s="205"/>
      <c r="WU156" s="205"/>
      <c r="WV156" s="205"/>
      <c r="WW156" s="205"/>
      <c r="WX156" s="205"/>
      <c r="WY156" s="205"/>
      <c r="WZ156" s="205"/>
      <c r="XA156" s="205"/>
      <c r="XB156" s="205"/>
      <c r="XC156" s="205"/>
      <c r="XD156" s="205"/>
      <c r="XE156" s="205"/>
      <c r="XF156" s="205"/>
      <c r="XG156" s="205"/>
      <c r="XH156" s="205"/>
      <c r="XI156" s="205"/>
      <c r="XJ156" s="205"/>
      <c r="XK156" s="205"/>
      <c r="XL156" s="205"/>
      <c r="XM156" s="205"/>
      <c r="XN156" s="205"/>
      <c r="XO156" s="205"/>
      <c r="XP156" s="205"/>
      <c r="XQ156" s="205"/>
      <c r="XR156" s="205"/>
      <c r="XS156" s="205"/>
      <c r="XT156" s="205"/>
      <c r="XU156" s="205"/>
      <c r="XV156" s="205"/>
      <c r="XW156" s="205"/>
      <c r="XX156" s="205"/>
      <c r="XY156" s="205"/>
      <c r="XZ156" s="205"/>
      <c r="YA156" s="205"/>
      <c r="YB156" s="205"/>
      <c r="YC156" s="205"/>
      <c r="YD156" s="205"/>
      <c r="YE156" s="205"/>
      <c r="YF156" s="205"/>
      <c r="YG156" s="205"/>
      <c r="YH156" s="205"/>
      <c r="YI156" s="205"/>
      <c r="YJ156" s="205"/>
      <c r="YK156" s="205"/>
      <c r="YL156" s="205"/>
      <c r="YM156" s="205"/>
      <c r="YN156" s="205"/>
      <c r="YO156" s="205"/>
      <c r="YP156" s="205"/>
      <c r="YQ156" s="205"/>
      <c r="YR156" s="205"/>
      <c r="YS156" s="205"/>
      <c r="YT156" s="205"/>
      <c r="YU156" s="205"/>
      <c r="YV156" s="205"/>
      <c r="YW156" s="205"/>
      <c r="YX156" s="205"/>
      <c r="YY156" s="205"/>
      <c r="YZ156" s="205"/>
      <c r="ZA156" s="205"/>
      <c r="ZB156" s="205"/>
      <c r="ZC156" s="205"/>
      <c r="ZD156" s="205"/>
      <c r="ZE156" s="205"/>
      <c r="ZF156" s="205"/>
      <c r="ZG156" s="205"/>
      <c r="ZH156" s="205"/>
      <c r="ZI156" s="205"/>
      <c r="ZJ156" s="205"/>
      <c r="ZK156" s="205"/>
      <c r="ZL156" s="205"/>
      <c r="ZM156" s="205"/>
      <c r="ZN156" s="205"/>
      <c r="ZO156" s="205"/>
      <c r="ZP156" s="205"/>
      <c r="ZQ156" s="205"/>
      <c r="ZR156" s="205"/>
      <c r="ZS156" s="205"/>
      <c r="ZT156" s="205"/>
      <c r="ZU156" s="205"/>
      <c r="ZV156" s="205"/>
      <c r="ZW156" s="205"/>
      <c r="ZX156" s="205"/>
      <c r="ZY156" s="205"/>
      <c r="ZZ156" s="205"/>
      <c r="AAA156" s="205"/>
      <c r="AAB156" s="205"/>
      <c r="AAC156" s="205"/>
      <c r="AAD156" s="205"/>
      <c r="AAE156" s="205"/>
      <c r="AAF156" s="205"/>
      <c r="AAG156" s="205"/>
      <c r="AAH156" s="205"/>
      <c r="AAI156" s="205"/>
      <c r="AAJ156" s="205"/>
      <c r="AAK156" s="205"/>
      <c r="AAL156" s="205"/>
      <c r="AAM156" s="205"/>
      <c r="AAN156" s="205"/>
      <c r="AAO156" s="205"/>
      <c r="AAP156" s="205"/>
      <c r="AAQ156" s="205"/>
      <c r="AAR156" s="205"/>
      <c r="AAS156" s="205"/>
      <c r="AAT156" s="205"/>
      <c r="AAU156" s="205"/>
      <c r="AAV156" s="205"/>
      <c r="AAW156" s="205"/>
      <c r="AAX156" s="205"/>
      <c r="AAY156" s="205"/>
      <c r="AAZ156" s="205"/>
      <c r="ABA156" s="205"/>
      <c r="ABB156" s="205"/>
      <c r="ABC156" s="205"/>
      <c r="ABD156" s="205"/>
      <c r="ABE156" s="205"/>
      <c r="ABF156" s="205"/>
      <c r="ABG156" s="205"/>
      <c r="ABH156" s="205"/>
      <c r="ABI156" s="205"/>
      <c r="ABJ156" s="205"/>
      <c r="ABK156" s="205"/>
      <c r="ABL156" s="205"/>
      <c r="ABM156" s="205"/>
      <c r="ABN156" s="205"/>
      <c r="ABO156" s="205"/>
      <c r="ABP156" s="205"/>
      <c r="ABQ156" s="205"/>
      <c r="ABR156" s="205"/>
      <c r="ABS156" s="205"/>
      <c r="ABT156" s="205"/>
      <c r="ABU156" s="205"/>
      <c r="ABV156" s="205"/>
      <c r="ABW156" s="205"/>
      <c r="ABX156" s="205"/>
      <c r="ABY156" s="205"/>
      <c r="ABZ156" s="205"/>
      <c r="ACA156" s="205"/>
      <c r="ACB156" s="205"/>
      <c r="ACC156" s="205"/>
      <c r="ACD156" s="205"/>
      <c r="ACE156" s="205"/>
      <c r="ACF156" s="205"/>
      <c r="ACG156" s="205"/>
      <c r="ACH156" s="205"/>
      <c r="ACI156" s="205"/>
      <c r="ACJ156" s="205"/>
      <c r="ACK156" s="205"/>
      <c r="ACL156" s="205"/>
      <c r="ACM156" s="205"/>
      <c r="ACN156" s="205"/>
      <c r="ACO156" s="205"/>
      <c r="ACP156" s="205"/>
      <c r="ACQ156" s="205"/>
      <c r="ACX156" s="205"/>
      <c r="ACY156" s="205"/>
      <c r="ACZ156" s="205"/>
      <c r="ADA156" s="205"/>
      <c r="ADB156" s="205"/>
      <c r="ADC156" s="205"/>
      <c r="ADD156" s="205"/>
      <c r="ADE156" s="205"/>
      <c r="ADF156" s="205"/>
      <c r="ADG156" s="205"/>
      <c r="ADH156" s="205"/>
      <c r="ADI156" s="205"/>
      <c r="ADJ156" s="205"/>
      <c r="ADK156" s="205"/>
      <c r="ADL156" s="205"/>
      <c r="ADM156" s="205"/>
      <c r="ADN156" s="205"/>
      <c r="ADO156" s="205"/>
      <c r="ADP156" s="205"/>
      <c r="ADQ156" s="205"/>
      <c r="ADR156" s="205"/>
      <c r="ADS156" s="205"/>
      <c r="ADT156" s="205"/>
      <c r="ADU156" s="205"/>
      <c r="ADV156" s="205"/>
      <c r="ADW156" s="205"/>
      <c r="ADX156" s="205"/>
      <c r="ADY156" s="205"/>
      <c r="ADZ156" s="205"/>
      <c r="AEA156" s="205"/>
      <c r="AEB156" s="205"/>
      <c r="AEC156" s="205"/>
      <c r="AED156" s="205"/>
      <c r="AEE156" s="205"/>
      <c r="AEF156" s="205"/>
      <c r="AEG156" s="205"/>
      <c r="AEH156" s="205"/>
      <c r="AEI156" s="205"/>
      <c r="AEJ156" s="205"/>
      <c r="AEK156" s="205"/>
      <c r="AEL156" s="205"/>
      <c r="AEM156" s="205"/>
      <c r="AEN156" s="205"/>
      <c r="AEO156" s="205"/>
      <c r="AEP156" s="205"/>
      <c r="AEQ156" s="205"/>
      <c r="AER156" s="205"/>
      <c r="AES156" s="205"/>
      <c r="AET156" s="205"/>
      <c r="AEU156" s="205"/>
      <c r="AEV156" s="205"/>
      <c r="AEW156" s="205"/>
      <c r="AEX156" s="205"/>
      <c r="AEY156" s="205"/>
      <c r="AEZ156" s="205"/>
      <c r="AFA156" s="205"/>
      <c r="AFB156" s="205"/>
      <c r="AFC156" s="205"/>
      <c r="AFD156" s="205"/>
      <c r="AFE156" s="205"/>
      <c r="AFF156" s="205"/>
      <c r="AFG156" s="205"/>
      <c r="AFH156" s="205"/>
      <c r="AFI156" s="205"/>
      <c r="AFJ156" s="205"/>
      <c r="AFK156" s="205"/>
      <c r="AFL156" s="205"/>
      <c r="AFM156" s="205"/>
      <c r="AFN156" s="205"/>
      <c r="AFO156" s="205"/>
      <c r="AFP156" s="205"/>
      <c r="AFQ156" s="205"/>
      <c r="AFR156" s="205"/>
      <c r="AFS156" s="205"/>
      <c r="AFT156" s="205"/>
      <c r="AFU156" s="205"/>
      <c r="AFV156" s="205"/>
      <c r="AFW156" s="205"/>
      <c r="AFX156" s="205"/>
      <c r="AFY156" s="205"/>
      <c r="AFZ156" s="205"/>
      <c r="AGA156" s="205"/>
      <c r="AGB156" s="205"/>
      <c r="AGC156" s="205"/>
      <c r="AGD156" s="205"/>
      <c r="AGE156" s="205"/>
      <c r="AGF156" s="205"/>
      <c r="AGG156" s="205"/>
      <c r="AGH156" s="205"/>
      <c r="AGI156" s="205"/>
      <c r="AGJ156" s="205"/>
      <c r="AGK156" s="205"/>
      <c r="AGL156" s="205"/>
      <c r="AGM156" s="205"/>
      <c r="AGN156" s="205"/>
      <c r="AGO156" s="205"/>
      <c r="AGP156" s="205"/>
      <c r="AGQ156" s="205"/>
      <c r="AGR156" s="205"/>
      <c r="AGS156" s="205"/>
      <c r="AGT156" s="205"/>
      <c r="AGU156" s="205"/>
      <c r="AGV156" s="205"/>
      <c r="AGW156" s="205"/>
      <c r="AGX156" s="205"/>
      <c r="AGY156" s="205"/>
      <c r="AGZ156" s="205"/>
      <c r="AHA156" s="205"/>
      <c r="AHB156" s="205"/>
      <c r="AHC156" s="205"/>
      <c r="AHD156" s="205"/>
      <c r="AHE156" s="205"/>
      <c r="AHF156" s="205"/>
      <c r="AHG156" s="205"/>
      <c r="AHH156" s="205"/>
      <c r="AHI156" s="205"/>
      <c r="AHJ156" s="205"/>
      <c r="AHK156" s="205"/>
      <c r="AHL156" s="205"/>
      <c r="AHM156" s="205"/>
      <c r="AHN156" s="205"/>
      <c r="AHO156" s="205"/>
      <c r="AHP156" s="205"/>
      <c r="AHQ156" s="205"/>
      <c r="AHR156" s="205"/>
      <c r="AHS156" s="205"/>
      <c r="AHT156" s="205"/>
      <c r="AHU156" s="205"/>
      <c r="AHV156" s="205"/>
      <c r="AHW156" s="205"/>
      <c r="AHX156" s="205"/>
      <c r="AHY156" s="205"/>
      <c r="AHZ156" s="205"/>
      <c r="AIA156" s="205"/>
      <c r="AIB156" s="205"/>
      <c r="AIC156" s="205"/>
      <c r="AID156" s="205"/>
      <c r="AIE156" s="205"/>
      <c r="AIF156" s="205"/>
      <c r="AIG156" s="205"/>
      <c r="AIH156" s="205"/>
      <c r="AII156" s="205"/>
      <c r="AIJ156" s="205"/>
      <c r="AIK156" s="205"/>
      <c r="AIL156" s="205"/>
      <c r="AIM156" s="205"/>
      <c r="AIN156" s="205"/>
      <c r="AIO156" s="205"/>
      <c r="AIP156" s="205"/>
      <c r="AIQ156" s="205"/>
      <c r="AIR156" s="205"/>
      <c r="AIS156" s="205"/>
      <c r="AIT156" s="205"/>
      <c r="AIU156" s="205"/>
      <c r="AIV156" s="205"/>
      <c r="AIW156" s="205"/>
      <c r="AIX156" s="205"/>
      <c r="AIY156" s="205"/>
      <c r="AIZ156" s="205"/>
      <c r="AJA156" s="205"/>
      <c r="AJB156" s="205"/>
      <c r="AJC156" s="205"/>
      <c r="AJD156" s="205"/>
      <c r="AJE156" s="205"/>
      <c r="AJF156" s="205"/>
      <c r="AJG156" s="205"/>
      <c r="AJH156" s="205"/>
      <c r="AJI156" s="205"/>
      <c r="AJJ156" s="205"/>
      <c r="AJK156" s="205"/>
      <c r="AJL156" s="205"/>
      <c r="AJM156" s="205"/>
      <c r="AJN156" s="205"/>
      <c r="AJO156" s="205"/>
      <c r="AJP156" s="205"/>
      <c r="AJQ156" s="205"/>
      <c r="AJR156" s="205"/>
      <c r="AJS156" s="205"/>
      <c r="AJT156" s="205"/>
      <c r="AJU156" s="205"/>
      <c r="AJV156" s="205"/>
      <c r="AJW156" s="205"/>
      <c r="AJX156" s="205"/>
      <c r="AJY156" s="205"/>
      <c r="AJZ156" s="205"/>
      <c r="AKA156" s="205"/>
      <c r="AKB156" s="205"/>
      <c r="AKC156" s="205"/>
      <c r="AKD156" s="205"/>
      <c r="AKE156" s="205"/>
      <c r="AKF156" s="205"/>
      <c r="AKG156" s="205"/>
      <c r="AKH156" s="205"/>
      <c r="AKI156" s="205"/>
      <c r="AKJ156" s="205"/>
      <c r="AKK156" s="205"/>
      <c r="AKL156" s="205"/>
      <c r="AKM156" s="205"/>
      <c r="AKN156" s="205"/>
      <c r="AKO156" s="205"/>
      <c r="AKP156" s="205"/>
      <c r="AKQ156" s="205"/>
      <c r="AKR156" s="205"/>
      <c r="AKS156" s="205"/>
      <c r="AKT156" s="205"/>
      <c r="AKU156" s="205"/>
      <c r="AKV156" s="205"/>
      <c r="AKW156" s="205"/>
      <c r="AKX156" s="205"/>
      <c r="AKY156" s="205"/>
      <c r="AKZ156" s="205"/>
      <c r="ALA156" s="205"/>
      <c r="ALB156" s="205"/>
      <c r="ALC156" s="205"/>
      <c r="ALD156" s="205"/>
      <c r="ALE156" s="205"/>
      <c r="ALF156" s="205"/>
      <c r="ALG156" s="205"/>
      <c r="ALH156" s="205"/>
      <c r="ALI156" s="205"/>
      <c r="ALJ156" s="205"/>
      <c r="ALK156" s="205"/>
      <c r="ALL156" s="205"/>
      <c r="ALM156" s="205"/>
      <c r="ALN156" s="205"/>
      <c r="ALO156" s="205"/>
      <c r="ALP156" s="205"/>
      <c r="ALQ156" s="205"/>
      <c r="ALR156" s="205"/>
      <c r="ALS156" s="205"/>
      <c r="ALT156" s="205"/>
      <c r="ALU156" s="205"/>
      <c r="ALV156" s="205"/>
      <c r="ALW156" s="205"/>
      <c r="ALX156" s="205"/>
      <c r="ALY156" s="205"/>
      <c r="ALZ156" s="205"/>
      <c r="AMA156" s="205"/>
      <c r="AMB156" s="205"/>
      <c r="AMC156" s="205"/>
      <c r="AMD156" s="205"/>
      <c r="AME156" s="205"/>
      <c r="AMF156" s="205"/>
      <c r="AMG156" s="205"/>
      <c r="AMH156" s="205"/>
      <c r="AMI156" s="205"/>
      <c r="AMJ156" s="205"/>
      <c r="AMK156" s="205"/>
      <c r="AML156" s="205"/>
      <c r="AMM156" s="205"/>
      <c r="AMT156" s="205"/>
      <c r="AMU156" s="205"/>
      <c r="AMV156" s="205"/>
      <c r="AMW156" s="205"/>
      <c r="AMX156" s="205"/>
      <c r="AMY156" s="205"/>
      <c r="AMZ156" s="205"/>
      <c r="ANA156" s="205"/>
      <c r="ANB156" s="205"/>
      <c r="ANC156" s="205"/>
      <c r="AND156" s="205"/>
      <c r="ANE156" s="205"/>
      <c r="ANF156" s="205"/>
      <c r="ANG156" s="205"/>
      <c r="ANH156" s="205"/>
      <c r="ANI156" s="205"/>
      <c r="ANJ156" s="205"/>
      <c r="ANK156" s="205"/>
      <c r="ANL156" s="205"/>
      <c r="ANM156" s="205"/>
      <c r="ANN156" s="205"/>
      <c r="ANO156" s="205"/>
      <c r="ANP156" s="205"/>
      <c r="ANQ156" s="205"/>
      <c r="ANR156" s="205"/>
      <c r="ANS156" s="205"/>
      <c r="ANT156" s="205"/>
      <c r="ANU156" s="205"/>
      <c r="ANV156" s="205"/>
      <c r="ANW156" s="205"/>
      <c r="ANX156" s="205"/>
      <c r="ANY156" s="205"/>
      <c r="ANZ156" s="205"/>
      <c r="AOA156" s="205"/>
      <c r="AOB156" s="205"/>
      <c r="AOC156" s="205"/>
      <c r="AOD156" s="205"/>
      <c r="AOE156" s="205"/>
      <c r="AOF156" s="205"/>
      <c r="AOG156" s="205"/>
      <c r="AOH156" s="205"/>
      <c r="AOI156" s="205"/>
      <c r="AOJ156" s="205"/>
      <c r="AOK156" s="205"/>
      <c r="AOL156" s="205"/>
      <c r="AOM156" s="205"/>
      <c r="AON156" s="205"/>
      <c r="AOO156" s="205"/>
      <c r="AOP156" s="205"/>
      <c r="AOQ156" s="205"/>
      <c r="AOR156" s="205"/>
      <c r="AOS156" s="205"/>
      <c r="AOT156" s="205"/>
      <c r="AOU156" s="205"/>
      <c r="AOV156" s="205"/>
      <c r="AOW156" s="205"/>
      <c r="AOX156" s="205"/>
      <c r="AOY156" s="205"/>
      <c r="AOZ156" s="205"/>
      <c r="APA156" s="205"/>
      <c r="APB156" s="205"/>
      <c r="APC156" s="205"/>
      <c r="APD156" s="205"/>
      <c r="APE156" s="205"/>
      <c r="APF156" s="205"/>
      <c r="APG156" s="205"/>
      <c r="APH156" s="205"/>
      <c r="API156" s="205"/>
      <c r="APJ156" s="205"/>
      <c r="APK156" s="205"/>
      <c r="APL156" s="205"/>
      <c r="APM156" s="205"/>
      <c r="APN156" s="205"/>
      <c r="APO156" s="205"/>
      <c r="APP156" s="205"/>
      <c r="APQ156" s="205"/>
      <c r="APR156" s="205"/>
      <c r="APS156" s="205"/>
      <c r="APT156" s="205"/>
      <c r="APU156" s="205"/>
      <c r="APV156" s="205"/>
      <c r="APW156" s="205"/>
      <c r="APX156" s="205"/>
      <c r="APY156" s="205"/>
      <c r="APZ156" s="205"/>
      <c r="AQA156" s="205"/>
      <c r="AQB156" s="205"/>
      <c r="AQC156" s="205"/>
      <c r="AQD156" s="205"/>
      <c r="AQE156" s="205"/>
      <c r="AQF156" s="205"/>
      <c r="AQG156" s="205"/>
      <c r="AQH156" s="205"/>
      <c r="AQI156" s="205"/>
      <c r="AQJ156" s="205"/>
      <c r="AQK156" s="205"/>
      <c r="AQL156" s="205"/>
      <c r="AQM156" s="205"/>
      <c r="AQN156" s="205"/>
      <c r="AQO156" s="205"/>
      <c r="AQP156" s="205"/>
      <c r="AQQ156" s="205"/>
      <c r="AQR156" s="205"/>
      <c r="AQS156" s="205"/>
      <c r="AQT156" s="205"/>
      <c r="AQU156" s="205"/>
      <c r="AQV156" s="205"/>
      <c r="AQW156" s="205"/>
      <c r="AQX156" s="205"/>
      <c r="AQY156" s="205"/>
      <c r="AQZ156" s="205"/>
      <c r="ARA156" s="205"/>
      <c r="ARB156" s="205"/>
      <c r="ARC156" s="205"/>
      <c r="ARD156" s="205"/>
      <c r="ARE156" s="205"/>
      <c r="ARF156" s="205"/>
      <c r="ARG156" s="205"/>
      <c r="ARH156" s="205"/>
      <c r="ARI156" s="205"/>
      <c r="ARJ156" s="205"/>
      <c r="ARK156" s="205"/>
      <c r="ARL156" s="205"/>
      <c r="ARM156" s="205"/>
      <c r="ARN156" s="205"/>
      <c r="ARO156" s="205"/>
      <c r="ARP156" s="205"/>
      <c r="ARQ156" s="205"/>
      <c r="ARR156" s="205"/>
      <c r="ARS156" s="205"/>
      <c r="ART156" s="205"/>
      <c r="ARU156" s="205"/>
      <c r="ARV156" s="205"/>
      <c r="ARW156" s="205"/>
      <c r="ARX156" s="205"/>
      <c r="ARY156" s="205"/>
      <c r="ARZ156" s="205"/>
      <c r="ASA156" s="205"/>
      <c r="ASB156" s="205"/>
      <c r="ASC156" s="205"/>
      <c r="ASD156" s="205"/>
      <c r="ASE156" s="205"/>
      <c r="ASF156" s="205"/>
      <c r="ASG156" s="205"/>
      <c r="ASH156" s="205"/>
      <c r="ASI156" s="205"/>
      <c r="ASJ156" s="205"/>
      <c r="ASK156" s="205"/>
      <c r="ASL156" s="205"/>
      <c r="ASM156" s="205"/>
      <c r="ASN156" s="205"/>
      <c r="ASO156" s="205"/>
      <c r="ASP156" s="205"/>
      <c r="ASQ156" s="205"/>
      <c r="ASR156" s="205"/>
      <c r="ASS156" s="205"/>
      <c r="AST156" s="205"/>
      <c r="ASU156" s="205"/>
      <c r="ASV156" s="205"/>
      <c r="ASW156" s="205"/>
      <c r="ASX156" s="205"/>
      <c r="ASY156" s="205"/>
      <c r="ASZ156" s="205"/>
      <c r="ATA156" s="205"/>
      <c r="ATB156" s="205"/>
      <c r="ATC156" s="205"/>
      <c r="ATD156" s="205"/>
      <c r="ATE156" s="205"/>
      <c r="ATF156" s="205"/>
      <c r="ATG156" s="205"/>
      <c r="ATH156" s="205"/>
      <c r="ATI156" s="205"/>
      <c r="ATJ156" s="205"/>
      <c r="ATK156" s="205"/>
      <c r="ATL156" s="205"/>
      <c r="ATM156" s="205"/>
      <c r="ATN156" s="205"/>
      <c r="ATO156" s="205"/>
      <c r="ATP156" s="205"/>
      <c r="ATQ156" s="205"/>
      <c r="ATR156" s="205"/>
      <c r="ATS156" s="205"/>
      <c r="ATT156" s="205"/>
      <c r="ATU156" s="205"/>
      <c r="ATV156" s="205"/>
      <c r="ATW156" s="205"/>
      <c r="ATX156" s="205"/>
      <c r="ATY156" s="205"/>
      <c r="ATZ156" s="205"/>
      <c r="AUA156" s="205"/>
      <c r="AUB156" s="205"/>
      <c r="AUC156" s="205"/>
      <c r="AUD156" s="205"/>
      <c r="AUE156" s="205"/>
      <c r="AUF156" s="205"/>
      <c r="AUG156" s="205"/>
      <c r="AUH156" s="205"/>
      <c r="AUI156" s="205"/>
      <c r="AUJ156" s="205"/>
      <c r="AUK156" s="205"/>
      <c r="AUL156" s="205"/>
      <c r="AUM156" s="205"/>
      <c r="AUN156" s="205"/>
      <c r="AUO156" s="205"/>
      <c r="AUP156" s="205"/>
      <c r="AUQ156" s="205"/>
      <c r="AUR156" s="205"/>
      <c r="AUS156" s="205"/>
      <c r="AUT156" s="205"/>
      <c r="AUU156" s="205"/>
      <c r="AUV156" s="205"/>
      <c r="AUW156" s="205"/>
      <c r="AUX156" s="205"/>
      <c r="AUY156" s="205"/>
      <c r="AUZ156" s="205"/>
      <c r="AVA156" s="205"/>
      <c r="AVB156" s="205"/>
      <c r="AVC156" s="205"/>
      <c r="AVD156" s="205"/>
      <c r="AVE156" s="205"/>
      <c r="AVF156" s="205"/>
      <c r="AVG156" s="205"/>
      <c r="AVH156" s="205"/>
      <c r="AVI156" s="205"/>
      <c r="AVJ156" s="205"/>
      <c r="AVK156" s="205"/>
      <c r="AVL156" s="205"/>
      <c r="AVM156" s="205"/>
      <c r="AVN156" s="205"/>
      <c r="AVO156" s="205"/>
      <c r="AVP156" s="205"/>
      <c r="AVQ156" s="205"/>
      <c r="AVR156" s="205"/>
      <c r="AVS156" s="205"/>
      <c r="AVT156" s="205"/>
      <c r="AVU156" s="205"/>
      <c r="AVV156" s="205"/>
      <c r="AVW156" s="205"/>
      <c r="AVX156" s="205"/>
      <c r="AVY156" s="205"/>
      <c r="AVZ156" s="205"/>
      <c r="AWA156" s="205"/>
      <c r="AWB156" s="205"/>
      <c r="AWC156" s="205"/>
      <c r="AWD156" s="205"/>
      <c r="AWE156" s="205"/>
      <c r="AWF156" s="205"/>
      <c r="AWG156" s="205"/>
      <c r="AWH156" s="205"/>
      <c r="AWI156" s="205"/>
      <c r="AWP156" s="205"/>
      <c r="AWQ156" s="205"/>
      <c r="AWR156" s="205"/>
      <c r="AWS156" s="205"/>
      <c r="AWT156" s="205"/>
      <c r="AWU156" s="205"/>
      <c r="AWV156" s="205"/>
      <c r="AWW156" s="205"/>
      <c r="AWX156" s="205"/>
      <c r="AWY156" s="205"/>
      <c r="AWZ156" s="205"/>
      <c r="AXA156" s="205"/>
      <c r="AXB156" s="205"/>
      <c r="AXC156" s="205"/>
      <c r="AXD156" s="205"/>
      <c r="AXE156" s="205"/>
      <c r="AXF156" s="205"/>
      <c r="AXG156" s="205"/>
      <c r="AXH156" s="205"/>
      <c r="AXI156" s="205"/>
      <c r="AXJ156" s="205"/>
      <c r="AXK156" s="205"/>
      <c r="AXL156" s="205"/>
      <c r="AXM156" s="205"/>
      <c r="AXN156" s="205"/>
      <c r="AXO156" s="205"/>
      <c r="AXP156" s="205"/>
      <c r="AXQ156" s="205"/>
      <c r="AXR156" s="205"/>
      <c r="AXS156" s="205"/>
      <c r="AXT156" s="205"/>
      <c r="AXU156" s="205"/>
      <c r="AXV156" s="205"/>
      <c r="AXW156" s="205"/>
      <c r="AXX156" s="205"/>
      <c r="AXY156" s="205"/>
      <c r="AXZ156" s="205"/>
      <c r="AYA156" s="205"/>
      <c r="AYB156" s="205"/>
      <c r="AYC156" s="205"/>
      <c r="AYD156" s="205"/>
      <c r="AYE156" s="205"/>
      <c r="AYF156" s="205"/>
      <c r="AYG156" s="205"/>
      <c r="AYH156" s="205"/>
      <c r="AYI156" s="205"/>
      <c r="AYJ156" s="205"/>
      <c r="AYK156" s="205"/>
      <c r="AYL156" s="205"/>
      <c r="AYM156" s="205"/>
      <c r="AYN156" s="205"/>
      <c r="AYO156" s="205"/>
      <c r="AYP156" s="205"/>
      <c r="AYQ156" s="205"/>
      <c r="AYR156" s="205"/>
      <c r="AYS156" s="205"/>
      <c r="AYT156" s="205"/>
      <c r="AYU156" s="205"/>
      <c r="AYV156" s="205"/>
      <c r="AYW156" s="205"/>
      <c r="AYX156" s="205"/>
      <c r="AYY156" s="205"/>
      <c r="AYZ156" s="205"/>
      <c r="AZA156" s="205"/>
      <c r="AZB156" s="205"/>
      <c r="AZC156" s="205"/>
      <c r="AZD156" s="205"/>
      <c r="AZE156" s="205"/>
      <c r="AZF156" s="205"/>
      <c r="AZG156" s="205"/>
      <c r="AZH156" s="205"/>
      <c r="AZI156" s="205"/>
      <c r="AZJ156" s="205"/>
      <c r="AZK156" s="205"/>
      <c r="AZL156" s="205"/>
      <c r="AZM156" s="205"/>
      <c r="AZN156" s="205"/>
      <c r="AZO156" s="205"/>
      <c r="AZP156" s="205"/>
      <c r="AZQ156" s="205"/>
      <c r="AZR156" s="205"/>
      <c r="AZS156" s="205"/>
      <c r="AZT156" s="205"/>
      <c r="AZU156" s="205"/>
      <c r="AZV156" s="205"/>
      <c r="AZW156" s="205"/>
      <c r="AZX156" s="205"/>
      <c r="AZY156" s="205"/>
      <c r="AZZ156" s="205"/>
      <c r="BAA156" s="205"/>
      <c r="BAB156" s="205"/>
      <c r="BAC156" s="205"/>
      <c r="BAD156" s="205"/>
      <c r="BAE156" s="205"/>
      <c r="BAF156" s="205"/>
      <c r="BAG156" s="205"/>
      <c r="BAH156" s="205"/>
      <c r="BAI156" s="205"/>
      <c r="BAJ156" s="205"/>
      <c r="BAK156" s="205"/>
      <c r="BAL156" s="205"/>
      <c r="BAM156" s="205"/>
      <c r="BAN156" s="205"/>
      <c r="BAO156" s="205"/>
      <c r="BAP156" s="205"/>
      <c r="BAQ156" s="205"/>
      <c r="BAR156" s="205"/>
      <c r="BAS156" s="205"/>
      <c r="BAT156" s="205"/>
      <c r="BAU156" s="205"/>
      <c r="BAV156" s="205"/>
      <c r="BAW156" s="205"/>
      <c r="BAX156" s="205"/>
      <c r="BAY156" s="205"/>
      <c r="BAZ156" s="205"/>
      <c r="BBA156" s="205"/>
      <c r="BBB156" s="205"/>
      <c r="BBC156" s="205"/>
      <c r="BBD156" s="205"/>
      <c r="BBE156" s="205"/>
      <c r="BBF156" s="205"/>
      <c r="BBG156" s="205"/>
      <c r="BBH156" s="205"/>
      <c r="BBI156" s="205"/>
      <c r="BBJ156" s="205"/>
      <c r="BBK156" s="205"/>
      <c r="BBL156" s="205"/>
      <c r="BBM156" s="205"/>
      <c r="BBN156" s="205"/>
      <c r="BBO156" s="205"/>
      <c r="BBP156" s="205"/>
      <c r="BBQ156" s="205"/>
      <c r="BBR156" s="205"/>
      <c r="BBS156" s="205"/>
      <c r="BBT156" s="205"/>
      <c r="BBU156" s="205"/>
      <c r="BBV156" s="205"/>
      <c r="BBW156" s="205"/>
      <c r="BBX156" s="205"/>
      <c r="BBY156" s="205"/>
      <c r="BBZ156" s="205"/>
      <c r="BCA156" s="205"/>
      <c r="BCB156" s="205"/>
      <c r="BCC156" s="205"/>
      <c r="BCD156" s="205"/>
      <c r="BCE156" s="205"/>
      <c r="BCF156" s="205"/>
      <c r="BCG156" s="205"/>
      <c r="BCH156" s="205"/>
      <c r="BCI156" s="205"/>
      <c r="BCJ156" s="205"/>
      <c r="BCK156" s="205"/>
      <c r="BCL156" s="205"/>
      <c r="BCM156" s="205"/>
      <c r="BCN156" s="205"/>
      <c r="BCO156" s="205"/>
      <c r="BCP156" s="205"/>
      <c r="BCQ156" s="205"/>
      <c r="BCR156" s="205"/>
      <c r="BCS156" s="205"/>
      <c r="BCT156" s="205"/>
      <c r="BCU156" s="205"/>
      <c r="BCV156" s="205"/>
      <c r="BCW156" s="205"/>
      <c r="BCX156" s="205"/>
      <c r="BCY156" s="205"/>
      <c r="BCZ156" s="205"/>
      <c r="BDA156" s="205"/>
      <c r="BDB156" s="205"/>
      <c r="BDC156" s="205"/>
      <c r="BDD156" s="205"/>
      <c r="BDE156" s="205"/>
      <c r="BDF156" s="205"/>
      <c r="BDG156" s="205"/>
      <c r="BDH156" s="205"/>
      <c r="BDI156" s="205"/>
      <c r="BDJ156" s="205"/>
      <c r="BDK156" s="205"/>
      <c r="BDL156" s="205"/>
      <c r="BDM156" s="205"/>
      <c r="BDN156" s="205"/>
      <c r="BDO156" s="205"/>
      <c r="BDP156" s="205"/>
      <c r="BDQ156" s="205"/>
      <c r="BDR156" s="205"/>
      <c r="BDS156" s="205"/>
      <c r="BDT156" s="205"/>
      <c r="BDU156" s="205"/>
      <c r="BDV156" s="205"/>
      <c r="BDW156" s="205"/>
      <c r="BDX156" s="205"/>
      <c r="BDY156" s="205"/>
      <c r="BDZ156" s="205"/>
      <c r="BEA156" s="205"/>
      <c r="BEB156" s="205"/>
      <c r="BEC156" s="205"/>
      <c r="BED156" s="205"/>
      <c r="BEE156" s="205"/>
      <c r="BEF156" s="205"/>
      <c r="BEG156" s="205"/>
      <c r="BEH156" s="205"/>
      <c r="BEI156" s="205"/>
      <c r="BEJ156" s="205"/>
      <c r="BEK156" s="205"/>
      <c r="BEL156" s="205"/>
      <c r="BEM156" s="205"/>
      <c r="BEN156" s="205"/>
      <c r="BEO156" s="205"/>
      <c r="BEP156" s="205"/>
      <c r="BEQ156" s="205"/>
      <c r="BER156" s="205"/>
      <c r="BES156" s="205"/>
      <c r="BET156" s="205"/>
      <c r="BEU156" s="205"/>
      <c r="BEV156" s="205"/>
      <c r="BEW156" s="205"/>
      <c r="BEX156" s="205"/>
      <c r="BEY156" s="205"/>
      <c r="BEZ156" s="205"/>
      <c r="BFA156" s="205"/>
      <c r="BFB156" s="205"/>
      <c r="BFC156" s="205"/>
      <c r="BFD156" s="205"/>
      <c r="BFE156" s="205"/>
      <c r="BFF156" s="205"/>
      <c r="BFG156" s="205"/>
      <c r="BFH156" s="205"/>
      <c r="BFI156" s="205"/>
      <c r="BFJ156" s="205"/>
      <c r="BFK156" s="205"/>
      <c r="BFL156" s="205"/>
      <c r="BFM156" s="205"/>
      <c r="BFN156" s="205"/>
      <c r="BFO156" s="205"/>
      <c r="BFP156" s="205"/>
      <c r="BFQ156" s="205"/>
      <c r="BFR156" s="205"/>
      <c r="BFS156" s="205"/>
      <c r="BFT156" s="205"/>
      <c r="BFU156" s="205"/>
      <c r="BFV156" s="205"/>
      <c r="BFW156" s="205"/>
      <c r="BFX156" s="205"/>
      <c r="BFY156" s="205"/>
      <c r="BFZ156" s="205"/>
      <c r="BGA156" s="205"/>
      <c r="BGB156" s="205"/>
      <c r="BGC156" s="205"/>
      <c r="BGD156" s="205"/>
      <c r="BGE156" s="205"/>
      <c r="BGL156" s="205"/>
      <c r="BGM156" s="205"/>
      <c r="BGN156" s="205"/>
      <c r="BGO156" s="205"/>
      <c r="BGP156" s="205"/>
      <c r="BGQ156" s="205"/>
      <c r="BGR156" s="205"/>
      <c r="BGS156" s="205"/>
      <c r="BGT156" s="205"/>
      <c r="BGU156" s="205"/>
      <c r="BGV156" s="205"/>
      <c r="BGW156" s="205"/>
      <c r="BGX156" s="205"/>
      <c r="BGY156" s="205"/>
      <c r="BGZ156" s="205"/>
      <c r="BHA156" s="205"/>
      <c r="BHB156" s="205"/>
      <c r="BHC156" s="205"/>
      <c r="BHD156" s="205"/>
      <c r="BHE156" s="205"/>
      <c r="BHF156" s="205"/>
      <c r="BHG156" s="205"/>
      <c r="BHH156" s="205"/>
      <c r="BHI156" s="205"/>
      <c r="BHJ156" s="205"/>
      <c r="BHK156" s="205"/>
      <c r="BHL156" s="205"/>
      <c r="BHM156" s="205"/>
      <c r="BHN156" s="205"/>
      <c r="BHO156" s="205"/>
      <c r="BHP156" s="205"/>
      <c r="BHQ156" s="205"/>
      <c r="BHR156" s="205"/>
      <c r="BHS156" s="205"/>
      <c r="BHT156" s="205"/>
      <c r="BHU156" s="205"/>
      <c r="BHV156" s="205"/>
      <c r="BHW156" s="205"/>
      <c r="BHX156" s="205"/>
      <c r="BHY156" s="205"/>
      <c r="BHZ156" s="205"/>
      <c r="BIA156" s="205"/>
      <c r="BIB156" s="205"/>
      <c r="BIC156" s="205"/>
      <c r="BID156" s="205"/>
      <c r="BIE156" s="205"/>
      <c r="BIF156" s="205"/>
      <c r="BIG156" s="205"/>
      <c r="BIH156" s="205"/>
      <c r="BII156" s="205"/>
      <c r="BIJ156" s="205"/>
      <c r="BIK156" s="205"/>
      <c r="BIL156" s="205"/>
      <c r="BIM156" s="205"/>
      <c r="BIN156" s="205"/>
      <c r="BIO156" s="205"/>
      <c r="BIP156" s="205"/>
      <c r="BIQ156" s="205"/>
      <c r="BIR156" s="205"/>
      <c r="BIS156" s="205"/>
      <c r="BIT156" s="205"/>
      <c r="BIU156" s="205"/>
      <c r="BIV156" s="205"/>
      <c r="BIW156" s="205"/>
      <c r="BIX156" s="205"/>
      <c r="BIY156" s="205"/>
      <c r="BIZ156" s="205"/>
      <c r="BJA156" s="205"/>
      <c r="BJB156" s="205"/>
      <c r="BJC156" s="205"/>
      <c r="BJD156" s="205"/>
      <c r="BJE156" s="205"/>
      <c r="BJF156" s="205"/>
      <c r="BJG156" s="205"/>
      <c r="BJH156" s="205"/>
      <c r="BJI156" s="205"/>
      <c r="BJJ156" s="205"/>
      <c r="BJK156" s="205"/>
      <c r="BJL156" s="205"/>
      <c r="BJM156" s="205"/>
      <c r="BJN156" s="205"/>
      <c r="BJO156" s="205"/>
      <c r="BJP156" s="205"/>
      <c r="BJQ156" s="205"/>
      <c r="BJR156" s="205"/>
      <c r="BJS156" s="205"/>
      <c r="BJT156" s="205"/>
      <c r="BJU156" s="205"/>
      <c r="BJV156" s="205"/>
      <c r="BJW156" s="205"/>
      <c r="BJX156" s="205"/>
      <c r="BJY156" s="205"/>
      <c r="BJZ156" s="205"/>
      <c r="BKA156" s="205"/>
      <c r="BKB156" s="205"/>
      <c r="BKC156" s="205"/>
      <c r="BKD156" s="205"/>
      <c r="BKE156" s="205"/>
      <c r="BKF156" s="205"/>
      <c r="BKG156" s="205"/>
      <c r="BKH156" s="205"/>
      <c r="BKI156" s="205"/>
      <c r="BKJ156" s="205"/>
      <c r="BKK156" s="205"/>
      <c r="BKL156" s="205"/>
      <c r="BKM156" s="205"/>
      <c r="BKN156" s="205"/>
      <c r="BKO156" s="205"/>
      <c r="BKP156" s="205"/>
      <c r="BKQ156" s="205"/>
      <c r="BKR156" s="205"/>
      <c r="BKS156" s="205"/>
      <c r="BKT156" s="205"/>
      <c r="BKU156" s="205"/>
      <c r="BKV156" s="205"/>
      <c r="BKW156" s="205"/>
      <c r="BKX156" s="205"/>
      <c r="BKY156" s="205"/>
      <c r="BKZ156" s="205"/>
      <c r="BLA156" s="205"/>
      <c r="BLB156" s="205"/>
      <c r="BLC156" s="205"/>
      <c r="BLD156" s="205"/>
      <c r="BLE156" s="205"/>
      <c r="BLF156" s="205"/>
      <c r="BLG156" s="205"/>
      <c r="BLH156" s="205"/>
      <c r="BLI156" s="205"/>
      <c r="BLJ156" s="205"/>
      <c r="BLK156" s="205"/>
      <c r="BLL156" s="205"/>
      <c r="BLM156" s="205"/>
      <c r="BLN156" s="205"/>
      <c r="BLO156" s="205"/>
      <c r="BLP156" s="205"/>
      <c r="BLQ156" s="205"/>
      <c r="BLR156" s="205"/>
      <c r="BLS156" s="205"/>
      <c r="BLT156" s="205"/>
      <c r="BLU156" s="205"/>
      <c r="BLV156" s="205"/>
      <c r="BLW156" s="205"/>
      <c r="BLX156" s="205"/>
      <c r="BLY156" s="205"/>
      <c r="BLZ156" s="205"/>
      <c r="BMA156" s="205"/>
      <c r="BMB156" s="205"/>
      <c r="BMC156" s="205"/>
      <c r="BMD156" s="205"/>
      <c r="BME156" s="205"/>
      <c r="BMF156" s="205"/>
      <c r="BMG156" s="205"/>
      <c r="BMH156" s="205"/>
      <c r="BMI156" s="205"/>
      <c r="BMJ156" s="205"/>
      <c r="BMK156" s="205"/>
      <c r="BML156" s="205"/>
      <c r="BMM156" s="205"/>
      <c r="BMN156" s="205"/>
      <c r="BMO156" s="205"/>
      <c r="BMP156" s="205"/>
      <c r="BMQ156" s="205"/>
      <c r="BMR156" s="205"/>
      <c r="BMS156" s="205"/>
      <c r="BMT156" s="205"/>
      <c r="BMU156" s="205"/>
      <c r="BMV156" s="205"/>
      <c r="BMW156" s="205"/>
      <c r="BMX156" s="205"/>
      <c r="BMY156" s="205"/>
      <c r="BMZ156" s="205"/>
      <c r="BNA156" s="205"/>
      <c r="BNB156" s="205"/>
      <c r="BNC156" s="205"/>
      <c r="BND156" s="205"/>
      <c r="BNE156" s="205"/>
      <c r="BNF156" s="205"/>
      <c r="BNG156" s="205"/>
      <c r="BNH156" s="205"/>
      <c r="BNI156" s="205"/>
      <c r="BNJ156" s="205"/>
      <c r="BNK156" s="205"/>
      <c r="BNL156" s="205"/>
      <c r="BNM156" s="205"/>
      <c r="BNN156" s="205"/>
      <c r="BNO156" s="205"/>
      <c r="BNP156" s="205"/>
      <c r="BNQ156" s="205"/>
      <c r="BNR156" s="205"/>
      <c r="BNS156" s="205"/>
      <c r="BNT156" s="205"/>
      <c r="BNU156" s="205"/>
      <c r="BNV156" s="205"/>
      <c r="BNW156" s="205"/>
      <c r="BNX156" s="205"/>
      <c r="BNY156" s="205"/>
      <c r="BNZ156" s="205"/>
      <c r="BOA156" s="205"/>
      <c r="BOB156" s="205"/>
      <c r="BOC156" s="205"/>
      <c r="BOD156" s="205"/>
      <c r="BOE156" s="205"/>
      <c r="BOF156" s="205"/>
      <c r="BOG156" s="205"/>
      <c r="BOH156" s="205"/>
      <c r="BOI156" s="205"/>
      <c r="BOJ156" s="205"/>
      <c r="BOK156" s="205"/>
      <c r="BOL156" s="205"/>
      <c r="BOM156" s="205"/>
      <c r="BON156" s="205"/>
      <c r="BOO156" s="205"/>
      <c r="BOP156" s="205"/>
      <c r="BOQ156" s="205"/>
      <c r="BOR156" s="205"/>
      <c r="BOS156" s="205"/>
      <c r="BOT156" s="205"/>
      <c r="BOU156" s="205"/>
      <c r="BOV156" s="205"/>
      <c r="BOW156" s="205"/>
      <c r="BOX156" s="205"/>
      <c r="BOY156" s="205"/>
      <c r="BOZ156" s="205"/>
      <c r="BPA156" s="205"/>
      <c r="BPB156" s="205"/>
      <c r="BPC156" s="205"/>
      <c r="BPD156" s="205"/>
      <c r="BPE156" s="205"/>
      <c r="BPF156" s="205"/>
      <c r="BPG156" s="205"/>
      <c r="BPH156" s="205"/>
      <c r="BPI156" s="205"/>
      <c r="BPJ156" s="205"/>
      <c r="BPK156" s="205"/>
      <c r="BPL156" s="205"/>
      <c r="BPM156" s="205"/>
      <c r="BPN156" s="205"/>
      <c r="BPO156" s="205"/>
      <c r="BPP156" s="205"/>
      <c r="BPQ156" s="205"/>
      <c r="BPR156" s="205"/>
      <c r="BPS156" s="205"/>
      <c r="BPT156" s="205"/>
      <c r="BPU156" s="205"/>
      <c r="BPV156" s="205"/>
      <c r="BPW156" s="205"/>
      <c r="BPX156" s="205"/>
      <c r="BPY156" s="205"/>
      <c r="BPZ156" s="205"/>
      <c r="BQA156" s="205"/>
      <c r="BQH156" s="205"/>
      <c r="BQI156" s="205"/>
      <c r="BQJ156" s="205"/>
      <c r="BQK156" s="205"/>
      <c r="BQL156" s="205"/>
      <c r="BQM156" s="205"/>
      <c r="BQN156" s="205"/>
      <c r="BQO156" s="205"/>
      <c r="BQP156" s="205"/>
      <c r="BQQ156" s="205"/>
      <c r="BQR156" s="205"/>
      <c r="BQS156" s="205"/>
      <c r="BQT156" s="205"/>
      <c r="BQU156" s="205"/>
      <c r="BQV156" s="205"/>
      <c r="BQW156" s="205"/>
      <c r="BQX156" s="205"/>
      <c r="BQY156" s="205"/>
      <c r="BQZ156" s="205"/>
      <c r="BRA156" s="205"/>
      <c r="BRB156" s="205"/>
      <c r="BRC156" s="205"/>
      <c r="BRD156" s="205"/>
      <c r="BRE156" s="205"/>
      <c r="BRF156" s="205"/>
      <c r="BRG156" s="205"/>
      <c r="BRH156" s="205"/>
      <c r="BRI156" s="205"/>
      <c r="BRJ156" s="205"/>
      <c r="BRK156" s="205"/>
      <c r="BRL156" s="205"/>
      <c r="BRM156" s="205"/>
      <c r="BRN156" s="205"/>
      <c r="BRO156" s="205"/>
      <c r="BRP156" s="205"/>
      <c r="BRQ156" s="205"/>
      <c r="BRR156" s="205"/>
      <c r="BRS156" s="205"/>
      <c r="BRT156" s="205"/>
      <c r="BRU156" s="205"/>
      <c r="BRV156" s="205"/>
      <c r="BRW156" s="205"/>
      <c r="BRX156" s="205"/>
      <c r="BRY156" s="205"/>
      <c r="BRZ156" s="205"/>
      <c r="BSA156" s="205"/>
      <c r="BSB156" s="205"/>
      <c r="BSC156" s="205"/>
      <c r="BSD156" s="205"/>
      <c r="BSE156" s="205"/>
      <c r="BSF156" s="205"/>
      <c r="BSG156" s="205"/>
      <c r="BSH156" s="205"/>
      <c r="BSI156" s="205"/>
      <c r="BSJ156" s="205"/>
      <c r="BSK156" s="205"/>
      <c r="BSL156" s="205"/>
      <c r="BSM156" s="205"/>
      <c r="BSN156" s="205"/>
      <c r="BSO156" s="205"/>
      <c r="BSP156" s="205"/>
      <c r="BSQ156" s="205"/>
      <c r="BSR156" s="205"/>
      <c r="BSS156" s="205"/>
      <c r="BST156" s="205"/>
      <c r="BSU156" s="205"/>
      <c r="BSV156" s="205"/>
      <c r="BSW156" s="205"/>
      <c r="BSX156" s="205"/>
      <c r="BSY156" s="205"/>
      <c r="BSZ156" s="205"/>
      <c r="BTA156" s="205"/>
      <c r="BTB156" s="205"/>
      <c r="BTC156" s="205"/>
      <c r="BTD156" s="205"/>
      <c r="BTE156" s="205"/>
      <c r="BTF156" s="205"/>
      <c r="BTG156" s="205"/>
      <c r="BTH156" s="205"/>
      <c r="BTI156" s="205"/>
      <c r="BTJ156" s="205"/>
      <c r="BTK156" s="205"/>
      <c r="BTL156" s="205"/>
      <c r="BTM156" s="205"/>
      <c r="BTN156" s="205"/>
      <c r="BTO156" s="205"/>
      <c r="BTP156" s="205"/>
      <c r="BTQ156" s="205"/>
      <c r="BTR156" s="205"/>
      <c r="BTS156" s="205"/>
      <c r="BTT156" s="205"/>
      <c r="BTU156" s="205"/>
      <c r="BTV156" s="205"/>
      <c r="BTW156" s="205"/>
      <c r="BTX156" s="205"/>
      <c r="BTY156" s="205"/>
      <c r="BTZ156" s="205"/>
      <c r="BUA156" s="205"/>
      <c r="BUB156" s="205"/>
      <c r="BUC156" s="205"/>
      <c r="BUD156" s="205"/>
      <c r="BUE156" s="205"/>
      <c r="BUF156" s="205"/>
      <c r="BUG156" s="205"/>
      <c r="BUH156" s="205"/>
      <c r="BUI156" s="205"/>
      <c r="BUJ156" s="205"/>
      <c r="BUK156" s="205"/>
      <c r="BUL156" s="205"/>
      <c r="BUM156" s="205"/>
      <c r="BUN156" s="205"/>
      <c r="BUO156" s="205"/>
      <c r="BUP156" s="205"/>
      <c r="BUQ156" s="205"/>
      <c r="BUR156" s="205"/>
      <c r="BUS156" s="205"/>
      <c r="BUT156" s="205"/>
      <c r="BUU156" s="205"/>
      <c r="BUV156" s="205"/>
      <c r="BUW156" s="205"/>
      <c r="BUX156" s="205"/>
      <c r="BUY156" s="205"/>
      <c r="BUZ156" s="205"/>
      <c r="BVA156" s="205"/>
      <c r="BVB156" s="205"/>
      <c r="BVC156" s="205"/>
      <c r="BVD156" s="205"/>
      <c r="BVE156" s="205"/>
      <c r="BVF156" s="205"/>
      <c r="BVG156" s="205"/>
      <c r="BVH156" s="205"/>
      <c r="BVI156" s="205"/>
      <c r="BVJ156" s="205"/>
      <c r="BVK156" s="205"/>
      <c r="BVL156" s="205"/>
      <c r="BVM156" s="205"/>
      <c r="BVN156" s="205"/>
      <c r="BVO156" s="205"/>
      <c r="BVP156" s="205"/>
      <c r="BVQ156" s="205"/>
      <c r="BVR156" s="205"/>
      <c r="BVS156" s="205"/>
      <c r="BVT156" s="205"/>
      <c r="BVU156" s="205"/>
      <c r="BVV156" s="205"/>
      <c r="BVW156" s="205"/>
      <c r="BVX156" s="205"/>
      <c r="BVY156" s="205"/>
      <c r="BVZ156" s="205"/>
      <c r="BWA156" s="205"/>
      <c r="BWB156" s="205"/>
      <c r="BWC156" s="205"/>
      <c r="BWD156" s="205"/>
      <c r="BWE156" s="205"/>
      <c r="BWF156" s="205"/>
      <c r="BWG156" s="205"/>
      <c r="BWH156" s="205"/>
      <c r="BWI156" s="205"/>
      <c r="BWJ156" s="205"/>
      <c r="BWK156" s="205"/>
      <c r="BWL156" s="205"/>
      <c r="BWM156" s="205"/>
      <c r="BWN156" s="205"/>
      <c r="BWO156" s="205"/>
      <c r="BWP156" s="205"/>
      <c r="BWQ156" s="205"/>
      <c r="BWR156" s="205"/>
      <c r="BWS156" s="205"/>
      <c r="BWT156" s="205"/>
      <c r="BWU156" s="205"/>
      <c r="BWV156" s="205"/>
      <c r="BWW156" s="205"/>
      <c r="BWX156" s="205"/>
      <c r="BWY156" s="205"/>
      <c r="BWZ156" s="205"/>
      <c r="BXA156" s="205"/>
      <c r="BXB156" s="205"/>
      <c r="BXC156" s="205"/>
      <c r="BXD156" s="205"/>
      <c r="BXE156" s="205"/>
      <c r="BXF156" s="205"/>
      <c r="BXG156" s="205"/>
      <c r="BXH156" s="205"/>
      <c r="BXI156" s="205"/>
      <c r="BXJ156" s="205"/>
      <c r="BXK156" s="205"/>
      <c r="BXL156" s="205"/>
      <c r="BXM156" s="205"/>
      <c r="BXN156" s="205"/>
      <c r="BXO156" s="205"/>
      <c r="BXP156" s="205"/>
      <c r="BXQ156" s="205"/>
      <c r="BXR156" s="205"/>
      <c r="BXS156" s="205"/>
      <c r="BXT156" s="205"/>
      <c r="BXU156" s="205"/>
      <c r="BXV156" s="205"/>
      <c r="BXW156" s="205"/>
      <c r="BXX156" s="205"/>
      <c r="BXY156" s="205"/>
      <c r="BXZ156" s="205"/>
      <c r="BYA156" s="205"/>
      <c r="BYB156" s="205"/>
      <c r="BYC156" s="205"/>
      <c r="BYD156" s="205"/>
      <c r="BYE156" s="205"/>
      <c r="BYF156" s="205"/>
      <c r="BYG156" s="205"/>
      <c r="BYH156" s="205"/>
      <c r="BYI156" s="205"/>
      <c r="BYJ156" s="205"/>
      <c r="BYK156" s="205"/>
      <c r="BYL156" s="205"/>
      <c r="BYM156" s="205"/>
      <c r="BYN156" s="205"/>
      <c r="BYO156" s="205"/>
      <c r="BYP156" s="205"/>
      <c r="BYQ156" s="205"/>
      <c r="BYR156" s="205"/>
      <c r="BYS156" s="205"/>
      <c r="BYT156" s="205"/>
      <c r="BYU156" s="205"/>
      <c r="BYV156" s="205"/>
      <c r="BYW156" s="205"/>
      <c r="BYX156" s="205"/>
      <c r="BYY156" s="205"/>
      <c r="BYZ156" s="205"/>
      <c r="BZA156" s="205"/>
      <c r="BZB156" s="205"/>
      <c r="BZC156" s="205"/>
      <c r="BZD156" s="205"/>
      <c r="BZE156" s="205"/>
      <c r="BZF156" s="205"/>
      <c r="BZG156" s="205"/>
      <c r="BZH156" s="205"/>
      <c r="BZI156" s="205"/>
      <c r="BZJ156" s="205"/>
      <c r="BZK156" s="205"/>
      <c r="BZL156" s="205"/>
      <c r="BZM156" s="205"/>
      <c r="BZN156" s="205"/>
      <c r="BZO156" s="205"/>
      <c r="BZP156" s="205"/>
      <c r="BZQ156" s="205"/>
      <c r="BZR156" s="205"/>
      <c r="BZS156" s="205"/>
      <c r="BZT156" s="205"/>
      <c r="BZU156" s="205"/>
      <c r="BZV156" s="205"/>
      <c r="BZW156" s="205"/>
      <c r="CAD156" s="205"/>
      <c r="CAE156" s="205"/>
      <c r="CAF156" s="205"/>
      <c r="CAG156" s="205"/>
      <c r="CAH156" s="205"/>
      <c r="CAI156" s="205"/>
      <c r="CAJ156" s="205"/>
      <c r="CAK156" s="205"/>
      <c r="CAL156" s="205"/>
      <c r="CAM156" s="205"/>
      <c r="CAN156" s="205"/>
      <c r="CAO156" s="205"/>
      <c r="CAP156" s="205"/>
      <c r="CAQ156" s="205"/>
      <c r="CAR156" s="205"/>
      <c r="CAS156" s="205"/>
      <c r="CAT156" s="205"/>
      <c r="CAU156" s="205"/>
      <c r="CAV156" s="205"/>
      <c r="CAW156" s="205"/>
      <c r="CAX156" s="205"/>
      <c r="CAY156" s="205"/>
      <c r="CAZ156" s="205"/>
      <c r="CBA156" s="205"/>
      <c r="CBB156" s="205"/>
      <c r="CBC156" s="205"/>
      <c r="CBD156" s="205"/>
      <c r="CBE156" s="205"/>
      <c r="CBF156" s="205"/>
      <c r="CBG156" s="205"/>
      <c r="CBH156" s="205"/>
      <c r="CBI156" s="205"/>
      <c r="CBJ156" s="205"/>
      <c r="CBK156" s="205"/>
      <c r="CBL156" s="205"/>
      <c r="CBM156" s="205"/>
      <c r="CBN156" s="205"/>
      <c r="CBO156" s="205"/>
      <c r="CBP156" s="205"/>
      <c r="CBQ156" s="205"/>
      <c r="CBR156" s="205"/>
      <c r="CBS156" s="205"/>
      <c r="CBT156" s="205"/>
      <c r="CBU156" s="205"/>
      <c r="CBV156" s="205"/>
      <c r="CBW156" s="205"/>
      <c r="CBX156" s="205"/>
      <c r="CBY156" s="205"/>
      <c r="CBZ156" s="205"/>
      <c r="CCA156" s="205"/>
      <c r="CCB156" s="205"/>
      <c r="CCC156" s="205"/>
      <c r="CCD156" s="205"/>
      <c r="CCE156" s="205"/>
      <c r="CCF156" s="205"/>
      <c r="CCG156" s="205"/>
      <c r="CCH156" s="205"/>
      <c r="CCI156" s="205"/>
      <c r="CCJ156" s="205"/>
      <c r="CCK156" s="205"/>
      <c r="CCL156" s="205"/>
      <c r="CCM156" s="205"/>
      <c r="CCN156" s="205"/>
      <c r="CCO156" s="205"/>
      <c r="CCP156" s="205"/>
      <c r="CCQ156" s="205"/>
      <c r="CCR156" s="205"/>
      <c r="CCS156" s="205"/>
      <c r="CCT156" s="205"/>
      <c r="CCU156" s="205"/>
      <c r="CCV156" s="205"/>
      <c r="CCW156" s="205"/>
      <c r="CCX156" s="205"/>
      <c r="CCY156" s="205"/>
      <c r="CCZ156" s="205"/>
      <c r="CDA156" s="205"/>
      <c r="CDB156" s="205"/>
      <c r="CDC156" s="205"/>
      <c r="CDD156" s="205"/>
      <c r="CDE156" s="205"/>
      <c r="CDF156" s="205"/>
      <c r="CDG156" s="205"/>
      <c r="CDH156" s="205"/>
      <c r="CDI156" s="205"/>
      <c r="CDJ156" s="205"/>
      <c r="CDK156" s="205"/>
      <c r="CDL156" s="205"/>
      <c r="CDM156" s="205"/>
      <c r="CDN156" s="205"/>
      <c r="CDO156" s="205"/>
      <c r="CDP156" s="205"/>
      <c r="CDQ156" s="205"/>
      <c r="CDR156" s="205"/>
      <c r="CDS156" s="205"/>
      <c r="CDT156" s="205"/>
      <c r="CDU156" s="205"/>
      <c r="CDV156" s="205"/>
      <c r="CDW156" s="205"/>
      <c r="CDX156" s="205"/>
      <c r="CDY156" s="205"/>
      <c r="CDZ156" s="205"/>
      <c r="CEA156" s="205"/>
      <c r="CEB156" s="205"/>
      <c r="CEC156" s="205"/>
      <c r="CED156" s="205"/>
      <c r="CEE156" s="205"/>
      <c r="CEF156" s="205"/>
      <c r="CEG156" s="205"/>
      <c r="CEH156" s="205"/>
      <c r="CEI156" s="205"/>
      <c r="CEJ156" s="205"/>
      <c r="CEK156" s="205"/>
      <c r="CEL156" s="205"/>
      <c r="CEM156" s="205"/>
      <c r="CEN156" s="205"/>
      <c r="CEO156" s="205"/>
      <c r="CEP156" s="205"/>
      <c r="CEQ156" s="205"/>
      <c r="CER156" s="205"/>
      <c r="CES156" s="205"/>
      <c r="CET156" s="205"/>
      <c r="CEU156" s="205"/>
      <c r="CEV156" s="205"/>
      <c r="CEW156" s="205"/>
      <c r="CEX156" s="205"/>
      <c r="CEY156" s="205"/>
      <c r="CEZ156" s="205"/>
      <c r="CFA156" s="205"/>
      <c r="CFB156" s="205"/>
      <c r="CFC156" s="205"/>
      <c r="CFD156" s="205"/>
      <c r="CFE156" s="205"/>
      <c r="CFF156" s="205"/>
      <c r="CFG156" s="205"/>
      <c r="CFH156" s="205"/>
      <c r="CFI156" s="205"/>
      <c r="CFJ156" s="205"/>
      <c r="CFK156" s="205"/>
      <c r="CFL156" s="205"/>
      <c r="CFM156" s="205"/>
      <c r="CFN156" s="205"/>
      <c r="CFO156" s="205"/>
      <c r="CFP156" s="205"/>
      <c r="CFQ156" s="205"/>
      <c r="CFR156" s="205"/>
      <c r="CFS156" s="205"/>
      <c r="CFT156" s="205"/>
      <c r="CFU156" s="205"/>
      <c r="CFV156" s="205"/>
      <c r="CFW156" s="205"/>
      <c r="CFX156" s="205"/>
      <c r="CFY156" s="205"/>
      <c r="CFZ156" s="205"/>
      <c r="CGA156" s="205"/>
      <c r="CGB156" s="205"/>
      <c r="CGC156" s="205"/>
      <c r="CGD156" s="205"/>
      <c r="CGE156" s="205"/>
      <c r="CGF156" s="205"/>
      <c r="CGG156" s="205"/>
      <c r="CGH156" s="205"/>
      <c r="CGI156" s="205"/>
      <c r="CGJ156" s="205"/>
      <c r="CGK156" s="205"/>
      <c r="CGL156" s="205"/>
      <c r="CGM156" s="205"/>
      <c r="CGN156" s="205"/>
      <c r="CGO156" s="205"/>
      <c r="CGP156" s="205"/>
      <c r="CGQ156" s="205"/>
      <c r="CGR156" s="205"/>
      <c r="CGS156" s="205"/>
      <c r="CGT156" s="205"/>
      <c r="CGU156" s="205"/>
      <c r="CGV156" s="205"/>
      <c r="CGW156" s="205"/>
      <c r="CGX156" s="205"/>
      <c r="CGY156" s="205"/>
      <c r="CGZ156" s="205"/>
      <c r="CHA156" s="205"/>
      <c r="CHB156" s="205"/>
      <c r="CHC156" s="205"/>
      <c r="CHD156" s="205"/>
      <c r="CHE156" s="205"/>
      <c r="CHF156" s="205"/>
      <c r="CHG156" s="205"/>
      <c r="CHH156" s="205"/>
      <c r="CHI156" s="205"/>
      <c r="CHJ156" s="205"/>
      <c r="CHK156" s="205"/>
      <c r="CHL156" s="205"/>
      <c r="CHM156" s="205"/>
      <c r="CHN156" s="205"/>
      <c r="CHO156" s="205"/>
      <c r="CHP156" s="205"/>
      <c r="CHQ156" s="205"/>
      <c r="CHR156" s="205"/>
      <c r="CHS156" s="205"/>
      <c r="CHT156" s="205"/>
      <c r="CHU156" s="205"/>
      <c r="CHV156" s="205"/>
      <c r="CHW156" s="205"/>
      <c r="CHX156" s="205"/>
      <c r="CHY156" s="205"/>
      <c r="CHZ156" s="205"/>
      <c r="CIA156" s="205"/>
      <c r="CIB156" s="205"/>
      <c r="CIC156" s="205"/>
      <c r="CID156" s="205"/>
      <c r="CIE156" s="205"/>
      <c r="CIF156" s="205"/>
      <c r="CIG156" s="205"/>
      <c r="CIH156" s="205"/>
      <c r="CII156" s="205"/>
      <c r="CIJ156" s="205"/>
      <c r="CIK156" s="205"/>
      <c r="CIL156" s="205"/>
      <c r="CIM156" s="205"/>
      <c r="CIN156" s="205"/>
      <c r="CIO156" s="205"/>
      <c r="CIP156" s="205"/>
      <c r="CIQ156" s="205"/>
      <c r="CIR156" s="205"/>
      <c r="CIS156" s="205"/>
      <c r="CIT156" s="205"/>
      <c r="CIU156" s="205"/>
      <c r="CIV156" s="205"/>
      <c r="CIW156" s="205"/>
      <c r="CIX156" s="205"/>
      <c r="CIY156" s="205"/>
      <c r="CIZ156" s="205"/>
      <c r="CJA156" s="205"/>
      <c r="CJB156" s="205"/>
      <c r="CJC156" s="205"/>
      <c r="CJD156" s="205"/>
      <c r="CJE156" s="205"/>
      <c r="CJF156" s="205"/>
      <c r="CJG156" s="205"/>
      <c r="CJH156" s="205"/>
      <c r="CJI156" s="205"/>
      <c r="CJJ156" s="205"/>
      <c r="CJK156" s="205"/>
      <c r="CJL156" s="205"/>
      <c r="CJM156" s="205"/>
      <c r="CJN156" s="205"/>
      <c r="CJO156" s="205"/>
      <c r="CJP156" s="205"/>
      <c r="CJQ156" s="205"/>
      <c r="CJR156" s="205"/>
      <c r="CJS156" s="205"/>
      <c r="CJZ156" s="205"/>
      <c r="CKA156" s="205"/>
      <c r="CKB156" s="205"/>
      <c r="CKC156" s="205"/>
      <c r="CKD156" s="205"/>
      <c r="CKE156" s="205"/>
      <c r="CKF156" s="205"/>
      <c r="CKG156" s="205"/>
      <c r="CKH156" s="205"/>
      <c r="CKI156" s="205"/>
      <c r="CKJ156" s="205"/>
      <c r="CKK156" s="205"/>
      <c r="CKL156" s="205"/>
      <c r="CKM156" s="205"/>
      <c r="CKN156" s="205"/>
      <c r="CKO156" s="205"/>
      <c r="CKP156" s="205"/>
      <c r="CKQ156" s="205"/>
      <c r="CKR156" s="205"/>
      <c r="CKS156" s="205"/>
      <c r="CKT156" s="205"/>
      <c r="CKU156" s="205"/>
      <c r="CKV156" s="205"/>
      <c r="CKW156" s="205"/>
      <c r="CKX156" s="205"/>
      <c r="CKY156" s="205"/>
      <c r="CKZ156" s="205"/>
      <c r="CLA156" s="205"/>
      <c r="CLB156" s="205"/>
      <c r="CLC156" s="205"/>
      <c r="CLD156" s="205"/>
      <c r="CLE156" s="205"/>
      <c r="CLF156" s="205"/>
      <c r="CLG156" s="205"/>
      <c r="CLH156" s="205"/>
      <c r="CLI156" s="205"/>
      <c r="CLJ156" s="205"/>
      <c r="CLK156" s="205"/>
      <c r="CLL156" s="205"/>
      <c r="CLM156" s="205"/>
      <c r="CLN156" s="205"/>
      <c r="CLO156" s="205"/>
      <c r="CLP156" s="205"/>
      <c r="CLQ156" s="205"/>
      <c r="CLR156" s="205"/>
      <c r="CLS156" s="205"/>
      <c r="CLT156" s="205"/>
      <c r="CLU156" s="205"/>
      <c r="CLV156" s="205"/>
      <c r="CLW156" s="205"/>
      <c r="CLX156" s="205"/>
      <c r="CLY156" s="205"/>
      <c r="CLZ156" s="205"/>
      <c r="CMA156" s="205"/>
      <c r="CMB156" s="205"/>
      <c r="CMC156" s="205"/>
      <c r="CMD156" s="205"/>
      <c r="CME156" s="205"/>
      <c r="CMF156" s="205"/>
      <c r="CMG156" s="205"/>
      <c r="CMH156" s="205"/>
      <c r="CMI156" s="205"/>
      <c r="CMJ156" s="205"/>
      <c r="CMK156" s="205"/>
      <c r="CML156" s="205"/>
      <c r="CMM156" s="205"/>
      <c r="CMN156" s="205"/>
      <c r="CMO156" s="205"/>
      <c r="CMP156" s="205"/>
      <c r="CMQ156" s="205"/>
      <c r="CMR156" s="205"/>
      <c r="CMS156" s="205"/>
      <c r="CMT156" s="205"/>
      <c r="CMU156" s="205"/>
      <c r="CMV156" s="205"/>
      <c r="CMW156" s="205"/>
      <c r="CMX156" s="205"/>
      <c r="CMY156" s="205"/>
      <c r="CMZ156" s="205"/>
      <c r="CNA156" s="205"/>
      <c r="CNB156" s="205"/>
      <c r="CNC156" s="205"/>
      <c r="CND156" s="205"/>
      <c r="CNE156" s="205"/>
      <c r="CNF156" s="205"/>
      <c r="CNG156" s="205"/>
      <c r="CNH156" s="205"/>
      <c r="CNI156" s="205"/>
      <c r="CNJ156" s="205"/>
      <c r="CNK156" s="205"/>
      <c r="CNL156" s="205"/>
      <c r="CNM156" s="205"/>
      <c r="CNN156" s="205"/>
      <c r="CNO156" s="205"/>
      <c r="CNP156" s="205"/>
      <c r="CNQ156" s="205"/>
      <c r="CNR156" s="205"/>
      <c r="CNS156" s="205"/>
      <c r="CNT156" s="205"/>
      <c r="CNU156" s="205"/>
      <c r="CNV156" s="205"/>
      <c r="CNW156" s="205"/>
      <c r="CNX156" s="205"/>
      <c r="CNY156" s="205"/>
      <c r="CNZ156" s="205"/>
      <c r="COA156" s="205"/>
      <c r="COB156" s="205"/>
      <c r="COC156" s="205"/>
      <c r="COD156" s="205"/>
      <c r="COE156" s="205"/>
      <c r="COF156" s="205"/>
      <c r="COG156" s="205"/>
      <c r="COH156" s="205"/>
      <c r="COI156" s="205"/>
      <c r="COJ156" s="205"/>
      <c r="COK156" s="205"/>
      <c r="COL156" s="205"/>
      <c r="COM156" s="205"/>
      <c r="CON156" s="205"/>
      <c r="COO156" s="205"/>
      <c r="COP156" s="205"/>
      <c r="COQ156" s="205"/>
      <c r="COR156" s="205"/>
      <c r="COS156" s="205"/>
      <c r="COT156" s="205"/>
      <c r="COU156" s="205"/>
      <c r="COV156" s="205"/>
      <c r="COW156" s="205"/>
      <c r="COX156" s="205"/>
      <c r="COY156" s="205"/>
      <c r="COZ156" s="205"/>
      <c r="CPA156" s="205"/>
      <c r="CPB156" s="205"/>
      <c r="CPC156" s="205"/>
      <c r="CPD156" s="205"/>
      <c r="CPE156" s="205"/>
      <c r="CPF156" s="205"/>
      <c r="CPG156" s="205"/>
      <c r="CPH156" s="205"/>
      <c r="CPI156" s="205"/>
      <c r="CPJ156" s="205"/>
      <c r="CPK156" s="205"/>
      <c r="CPL156" s="205"/>
      <c r="CPM156" s="205"/>
      <c r="CPN156" s="205"/>
      <c r="CPO156" s="205"/>
      <c r="CPP156" s="205"/>
      <c r="CPQ156" s="205"/>
      <c r="CPR156" s="205"/>
      <c r="CPS156" s="205"/>
      <c r="CPT156" s="205"/>
      <c r="CPU156" s="205"/>
      <c r="CPV156" s="205"/>
      <c r="CPW156" s="205"/>
      <c r="CPX156" s="205"/>
      <c r="CPY156" s="205"/>
      <c r="CPZ156" s="205"/>
      <c r="CQA156" s="205"/>
      <c r="CQB156" s="205"/>
      <c r="CQC156" s="205"/>
      <c r="CQD156" s="205"/>
      <c r="CQE156" s="205"/>
      <c r="CQF156" s="205"/>
      <c r="CQG156" s="205"/>
      <c r="CQH156" s="205"/>
      <c r="CQI156" s="205"/>
      <c r="CQJ156" s="205"/>
      <c r="CQK156" s="205"/>
      <c r="CQL156" s="205"/>
      <c r="CQM156" s="205"/>
      <c r="CQN156" s="205"/>
      <c r="CQO156" s="205"/>
      <c r="CQP156" s="205"/>
      <c r="CQQ156" s="205"/>
      <c r="CQR156" s="205"/>
      <c r="CQS156" s="205"/>
      <c r="CQT156" s="205"/>
      <c r="CQU156" s="205"/>
      <c r="CQV156" s="205"/>
      <c r="CQW156" s="205"/>
      <c r="CQX156" s="205"/>
      <c r="CQY156" s="205"/>
      <c r="CQZ156" s="205"/>
      <c r="CRA156" s="205"/>
      <c r="CRB156" s="205"/>
      <c r="CRC156" s="205"/>
      <c r="CRD156" s="205"/>
      <c r="CRE156" s="205"/>
      <c r="CRF156" s="205"/>
      <c r="CRG156" s="205"/>
      <c r="CRH156" s="205"/>
      <c r="CRI156" s="205"/>
      <c r="CRJ156" s="205"/>
      <c r="CRK156" s="205"/>
      <c r="CRL156" s="205"/>
      <c r="CRM156" s="205"/>
      <c r="CRN156" s="205"/>
      <c r="CRO156" s="205"/>
      <c r="CRP156" s="205"/>
      <c r="CRQ156" s="205"/>
      <c r="CRR156" s="205"/>
      <c r="CRS156" s="205"/>
      <c r="CRT156" s="205"/>
      <c r="CRU156" s="205"/>
      <c r="CRV156" s="205"/>
      <c r="CRW156" s="205"/>
      <c r="CRX156" s="205"/>
      <c r="CRY156" s="205"/>
      <c r="CRZ156" s="205"/>
      <c r="CSA156" s="205"/>
      <c r="CSB156" s="205"/>
      <c r="CSC156" s="205"/>
      <c r="CSD156" s="205"/>
      <c r="CSE156" s="205"/>
      <c r="CSF156" s="205"/>
      <c r="CSG156" s="205"/>
      <c r="CSH156" s="205"/>
      <c r="CSI156" s="205"/>
      <c r="CSJ156" s="205"/>
      <c r="CSK156" s="205"/>
      <c r="CSL156" s="205"/>
      <c r="CSM156" s="205"/>
      <c r="CSN156" s="205"/>
      <c r="CSO156" s="205"/>
      <c r="CSP156" s="205"/>
      <c r="CSQ156" s="205"/>
      <c r="CSR156" s="205"/>
      <c r="CSS156" s="205"/>
      <c r="CST156" s="205"/>
      <c r="CSU156" s="205"/>
      <c r="CSV156" s="205"/>
      <c r="CSW156" s="205"/>
      <c r="CSX156" s="205"/>
      <c r="CSY156" s="205"/>
      <c r="CSZ156" s="205"/>
      <c r="CTA156" s="205"/>
      <c r="CTB156" s="205"/>
      <c r="CTC156" s="205"/>
      <c r="CTD156" s="205"/>
      <c r="CTE156" s="205"/>
      <c r="CTF156" s="205"/>
      <c r="CTG156" s="205"/>
      <c r="CTH156" s="205"/>
      <c r="CTI156" s="205"/>
      <c r="CTJ156" s="205"/>
      <c r="CTK156" s="205"/>
      <c r="CTL156" s="205"/>
      <c r="CTM156" s="205"/>
      <c r="CTN156" s="205"/>
      <c r="CTO156" s="205"/>
      <c r="CTV156" s="205"/>
      <c r="CTW156" s="205"/>
      <c r="CTX156" s="205"/>
      <c r="CTY156" s="205"/>
      <c r="CTZ156" s="205"/>
      <c r="CUA156" s="205"/>
      <c r="CUB156" s="205"/>
      <c r="CUC156" s="205"/>
      <c r="CUD156" s="205"/>
      <c r="CUE156" s="205"/>
      <c r="CUF156" s="205"/>
      <c r="CUG156" s="205"/>
      <c r="CUH156" s="205"/>
      <c r="CUI156" s="205"/>
      <c r="CUJ156" s="205"/>
      <c r="CUK156" s="205"/>
      <c r="CUL156" s="205"/>
      <c r="CUM156" s="205"/>
      <c r="CUN156" s="205"/>
      <c r="CUO156" s="205"/>
      <c r="CUP156" s="205"/>
      <c r="CUQ156" s="205"/>
      <c r="CUR156" s="205"/>
      <c r="CUS156" s="205"/>
      <c r="CUT156" s="205"/>
      <c r="CUU156" s="205"/>
      <c r="CUV156" s="205"/>
      <c r="CUW156" s="205"/>
      <c r="CUX156" s="205"/>
      <c r="CUY156" s="205"/>
      <c r="CUZ156" s="205"/>
      <c r="CVA156" s="205"/>
      <c r="CVB156" s="205"/>
      <c r="CVC156" s="205"/>
      <c r="CVD156" s="205"/>
      <c r="CVE156" s="205"/>
      <c r="CVF156" s="205"/>
      <c r="CVG156" s="205"/>
      <c r="CVH156" s="205"/>
      <c r="CVI156" s="205"/>
      <c r="CVJ156" s="205"/>
      <c r="CVK156" s="205"/>
      <c r="CVL156" s="205"/>
      <c r="CVM156" s="205"/>
      <c r="CVN156" s="205"/>
      <c r="CVO156" s="205"/>
      <c r="CVP156" s="205"/>
      <c r="CVQ156" s="205"/>
      <c r="CVR156" s="205"/>
      <c r="CVS156" s="205"/>
      <c r="CVT156" s="205"/>
      <c r="CVU156" s="205"/>
      <c r="CVV156" s="205"/>
      <c r="CVW156" s="205"/>
      <c r="CVX156" s="205"/>
      <c r="CVY156" s="205"/>
      <c r="CVZ156" s="205"/>
      <c r="CWA156" s="205"/>
      <c r="CWB156" s="205"/>
      <c r="CWC156" s="205"/>
      <c r="CWD156" s="205"/>
      <c r="CWE156" s="205"/>
      <c r="CWF156" s="205"/>
      <c r="CWG156" s="205"/>
      <c r="CWH156" s="205"/>
      <c r="CWI156" s="205"/>
      <c r="CWJ156" s="205"/>
      <c r="CWK156" s="205"/>
      <c r="CWL156" s="205"/>
      <c r="CWM156" s="205"/>
      <c r="CWN156" s="205"/>
      <c r="CWO156" s="205"/>
      <c r="CWP156" s="205"/>
      <c r="CWQ156" s="205"/>
      <c r="CWR156" s="205"/>
      <c r="CWS156" s="205"/>
      <c r="CWT156" s="205"/>
      <c r="CWU156" s="205"/>
      <c r="CWV156" s="205"/>
      <c r="CWW156" s="205"/>
      <c r="CWX156" s="205"/>
      <c r="CWY156" s="205"/>
      <c r="CWZ156" s="205"/>
      <c r="CXA156" s="205"/>
      <c r="CXB156" s="205"/>
      <c r="CXC156" s="205"/>
      <c r="CXD156" s="205"/>
      <c r="CXE156" s="205"/>
      <c r="CXF156" s="205"/>
      <c r="CXG156" s="205"/>
      <c r="CXH156" s="205"/>
      <c r="CXI156" s="205"/>
      <c r="CXJ156" s="205"/>
      <c r="CXK156" s="205"/>
      <c r="CXL156" s="205"/>
      <c r="CXM156" s="205"/>
      <c r="CXN156" s="205"/>
      <c r="CXO156" s="205"/>
      <c r="CXP156" s="205"/>
      <c r="CXQ156" s="205"/>
      <c r="CXR156" s="205"/>
      <c r="CXS156" s="205"/>
      <c r="CXT156" s="205"/>
      <c r="CXU156" s="205"/>
      <c r="CXV156" s="205"/>
      <c r="CXW156" s="205"/>
      <c r="CXX156" s="205"/>
      <c r="CXY156" s="205"/>
      <c r="CXZ156" s="205"/>
      <c r="CYA156" s="205"/>
      <c r="CYB156" s="205"/>
      <c r="CYC156" s="205"/>
      <c r="CYD156" s="205"/>
      <c r="CYE156" s="205"/>
      <c r="CYF156" s="205"/>
      <c r="CYG156" s="205"/>
      <c r="CYH156" s="205"/>
      <c r="CYI156" s="205"/>
      <c r="CYJ156" s="205"/>
      <c r="CYK156" s="205"/>
      <c r="CYL156" s="205"/>
      <c r="CYM156" s="205"/>
      <c r="CYN156" s="205"/>
      <c r="CYO156" s="205"/>
      <c r="CYP156" s="205"/>
      <c r="CYQ156" s="205"/>
      <c r="CYR156" s="205"/>
      <c r="CYS156" s="205"/>
      <c r="CYT156" s="205"/>
      <c r="CYU156" s="205"/>
      <c r="CYV156" s="205"/>
      <c r="CYW156" s="205"/>
      <c r="CYX156" s="205"/>
      <c r="CYY156" s="205"/>
      <c r="CYZ156" s="205"/>
      <c r="CZA156" s="205"/>
      <c r="CZB156" s="205"/>
      <c r="CZC156" s="205"/>
      <c r="CZD156" s="205"/>
      <c r="CZE156" s="205"/>
      <c r="CZF156" s="205"/>
      <c r="CZG156" s="205"/>
      <c r="CZH156" s="205"/>
      <c r="CZI156" s="205"/>
      <c r="CZJ156" s="205"/>
      <c r="CZK156" s="205"/>
      <c r="CZL156" s="205"/>
      <c r="CZM156" s="205"/>
      <c r="CZN156" s="205"/>
      <c r="CZO156" s="205"/>
      <c r="CZP156" s="205"/>
      <c r="CZQ156" s="205"/>
      <c r="CZR156" s="205"/>
      <c r="CZS156" s="205"/>
      <c r="CZT156" s="205"/>
      <c r="CZU156" s="205"/>
      <c r="CZV156" s="205"/>
      <c r="CZW156" s="205"/>
      <c r="CZX156" s="205"/>
      <c r="CZY156" s="205"/>
      <c r="CZZ156" s="205"/>
      <c r="DAA156" s="205"/>
      <c r="DAB156" s="205"/>
      <c r="DAC156" s="205"/>
      <c r="DAD156" s="205"/>
      <c r="DAE156" s="205"/>
      <c r="DAF156" s="205"/>
      <c r="DAG156" s="205"/>
      <c r="DAH156" s="205"/>
      <c r="DAI156" s="205"/>
      <c r="DAJ156" s="205"/>
      <c r="DAK156" s="205"/>
      <c r="DAL156" s="205"/>
      <c r="DAM156" s="205"/>
      <c r="DAN156" s="205"/>
      <c r="DAO156" s="205"/>
      <c r="DAP156" s="205"/>
      <c r="DAQ156" s="205"/>
      <c r="DAR156" s="205"/>
      <c r="DAS156" s="205"/>
      <c r="DAT156" s="205"/>
      <c r="DAU156" s="205"/>
      <c r="DAV156" s="205"/>
      <c r="DAW156" s="205"/>
      <c r="DAX156" s="205"/>
      <c r="DAY156" s="205"/>
      <c r="DAZ156" s="205"/>
      <c r="DBA156" s="205"/>
      <c r="DBB156" s="205"/>
      <c r="DBC156" s="205"/>
      <c r="DBD156" s="205"/>
      <c r="DBE156" s="205"/>
      <c r="DBF156" s="205"/>
      <c r="DBG156" s="205"/>
      <c r="DBH156" s="205"/>
      <c r="DBI156" s="205"/>
      <c r="DBJ156" s="205"/>
      <c r="DBK156" s="205"/>
      <c r="DBL156" s="205"/>
      <c r="DBM156" s="205"/>
      <c r="DBN156" s="205"/>
      <c r="DBO156" s="205"/>
      <c r="DBP156" s="205"/>
      <c r="DBQ156" s="205"/>
      <c r="DBR156" s="205"/>
      <c r="DBS156" s="205"/>
      <c r="DBT156" s="205"/>
      <c r="DBU156" s="205"/>
      <c r="DBV156" s="205"/>
      <c r="DBW156" s="205"/>
      <c r="DBX156" s="205"/>
      <c r="DBY156" s="205"/>
      <c r="DBZ156" s="205"/>
      <c r="DCA156" s="205"/>
      <c r="DCB156" s="205"/>
      <c r="DCC156" s="205"/>
      <c r="DCD156" s="205"/>
      <c r="DCE156" s="205"/>
      <c r="DCF156" s="205"/>
      <c r="DCG156" s="205"/>
      <c r="DCH156" s="205"/>
      <c r="DCI156" s="205"/>
      <c r="DCJ156" s="205"/>
      <c r="DCK156" s="205"/>
      <c r="DCL156" s="205"/>
      <c r="DCM156" s="205"/>
      <c r="DCN156" s="205"/>
      <c r="DCO156" s="205"/>
      <c r="DCP156" s="205"/>
      <c r="DCQ156" s="205"/>
      <c r="DCR156" s="205"/>
      <c r="DCS156" s="205"/>
      <c r="DCT156" s="205"/>
      <c r="DCU156" s="205"/>
      <c r="DCV156" s="205"/>
      <c r="DCW156" s="205"/>
      <c r="DCX156" s="205"/>
      <c r="DCY156" s="205"/>
      <c r="DCZ156" s="205"/>
      <c r="DDA156" s="205"/>
      <c r="DDB156" s="205"/>
      <c r="DDC156" s="205"/>
      <c r="DDD156" s="205"/>
      <c r="DDE156" s="205"/>
      <c r="DDF156" s="205"/>
      <c r="DDG156" s="205"/>
      <c r="DDH156" s="205"/>
      <c r="DDI156" s="205"/>
      <c r="DDJ156" s="205"/>
      <c r="DDK156" s="205"/>
      <c r="DDR156" s="205"/>
      <c r="DDS156" s="205"/>
      <c r="DDT156" s="205"/>
      <c r="DDU156" s="205"/>
      <c r="DDV156" s="205"/>
      <c r="DDW156" s="205"/>
      <c r="DDX156" s="205"/>
      <c r="DDY156" s="205"/>
      <c r="DDZ156" s="205"/>
      <c r="DEA156" s="205"/>
      <c r="DEB156" s="205"/>
      <c r="DEC156" s="205"/>
      <c r="DED156" s="205"/>
      <c r="DEE156" s="205"/>
      <c r="DEF156" s="205"/>
      <c r="DEG156" s="205"/>
      <c r="DEH156" s="205"/>
      <c r="DEI156" s="205"/>
      <c r="DEJ156" s="205"/>
      <c r="DEK156" s="205"/>
      <c r="DEL156" s="205"/>
      <c r="DEM156" s="205"/>
      <c r="DEN156" s="205"/>
      <c r="DEO156" s="205"/>
      <c r="DEP156" s="205"/>
      <c r="DEQ156" s="205"/>
      <c r="DER156" s="205"/>
      <c r="DES156" s="205"/>
      <c r="DET156" s="205"/>
      <c r="DEU156" s="205"/>
      <c r="DEV156" s="205"/>
      <c r="DEW156" s="205"/>
      <c r="DEX156" s="205"/>
      <c r="DEY156" s="205"/>
      <c r="DEZ156" s="205"/>
      <c r="DFA156" s="205"/>
      <c r="DFB156" s="205"/>
      <c r="DFC156" s="205"/>
      <c r="DFD156" s="205"/>
      <c r="DFE156" s="205"/>
      <c r="DFF156" s="205"/>
      <c r="DFG156" s="205"/>
      <c r="DFH156" s="205"/>
      <c r="DFI156" s="205"/>
      <c r="DFJ156" s="205"/>
      <c r="DFK156" s="205"/>
      <c r="DFL156" s="205"/>
      <c r="DFM156" s="205"/>
      <c r="DFN156" s="205"/>
      <c r="DFO156" s="205"/>
      <c r="DFP156" s="205"/>
      <c r="DFQ156" s="205"/>
      <c r="DFR156" s="205"/>
      <c r="DFS156" s="205"/>
      <c r="DFT156" s="205"/>
      <c r="DFU156" s="205"/>
      <c r="DFV156" s="205"/>
      <c r="DFW156" s="205"/>
      <c r="DFX156" s="205"/>
      <c r="DFY156" s="205"/>
      <c r="DFZ156" s="205"/>
      <c r="DGA156" s="205"/>
      <c r="DGB156" s="205"/>
      <c r="DGC156" s="205"/>
      <c r="DGD156" s="205"/>
      <c r="DGE156" s="205"/>
      <c r="DGF156" s="205"/>
      <c r="DGG156" s="205"/>
      <c r="DGH156" s="205"/>
      <c r="DGI156" s="205"/>
      <c r="DGJ156" s="205"/>
      <c r="DGK156" s="205"/>
      <c r="DGL156" s="205"/>
      <c r="DGM156" s="205"/>
      <c r="DGN156" s="205"/>
      <c r="DGO156" s="205"/>
      <c r="DGP156" s="205"/>
      <c r="DGQ156" s="205"/>
      <c r="DGR156" s="205"/>
      <c r="DGS156" s="205"/>
      <c r="DGT156" s="205"/>
      <c r="DGU156" s="205"/>
      <c r="DGV156" s="205"/>
      <c r="DGW156" s="205"/>
      <c r="DGX156" s="205"/>
      <c r="DGY156" s="205"/>
      <c r="DGZ156" s="205"/>
      <c r="DHA156" s="205"/>
      <c r="DHB156" s="205"/>
      <c r="DHC156" s="205"/>
      <c r="DHD156" s="205"/>
      <c r="DHE156" s="205"/>
      <c r="DHF156" s="205"/>
      <c r="DHG156" s="205"/>
      <c r="DHH156" s="205"/>
      <c r="DHI156" s="205"/>
      <c r="DHJ156" s="205"/>
      <c r="DHK156" s="205"/>
      <c r="DHL156" s="205"/>
      <c r="DHM156" s="205"/>
      <c r="DHN156" s="205"/>
      <c r="DHO156" s="205"/>
      <c r="DHP156" s="205"/>
      <c r="DHQ156" s="205"/>
      <c r="DHR156" s="205"/>
      <c r="DHS156" s="205"/>
      <c r="DHT156" s="205"/>
      <c r="DHU156" s="205"/>
      <c r="DHV156" s="205"/>
      <c r="DHW156" s="205"/>
      <c r="DHX156" s="205"/>
      <c r="DHY156" s="205"/>
      <c r="DHZ156" s="205"/>
      <c r="DIA156" s="205"/>
      <c r="DIB156" s="205"/>
      <c r="DIC156" s="205"/>
      <c r="DID156" s="205"/>
      <c r="DIE156" s="205"/>
      <c r="DIF156" s="205"/>
      <c r="DIG156" s="205"/>
      <c r="DIH156" s="205"/>
      <c r="DII156" s="205"/>
      <c r="DIJ156" s="205"/>
      <c r="DIK156" s="205"/>
      <c r="DIL156" s="205"/>
      <c r="DIM156" s="205"/>
      <c r="DIN156" s="205"/>
      <c r="DIO156" s="205"/>
      <c r="DIP156" s="205"/>
      <c r="DIQ156" s="205"/>
      <c r="DIR156" s="205"/>
      <c r="DIS156" s="205"/>
      <c r="DIT156" s="205"/>
      <c r="DIU156" s="205"/>
      <c r="DIV156" s="205"/>
      <c r="DIW156" s="205"/>
      <c r="DIX156" s="205"/>
      <c r="DIY156" s="205"/>
      <c r="DIZ156" s="205"/>
      <c r="DJA156" s="205"/>
      <c r="DJB156" s="205"/>
      <c r="DJC156" s="205"/>
      <c r="DJD156" s="205"/>
      <c r="DJE156" s="205"/>
      <c r="DJF156" s="205"/>
      <c r="DJG156" s="205"/>
      <c r="DJH156" s="205"/>
      <c r="DJI156" s="205"/>
      <c r="DJJ156" s="205"/>
      <c r="DJK156" s="205"/>
      <c r="DJL156" s="205"/>
      <c r="DJM156" s="205"/>
      <c r="DJN156" s="205"/>
      <c r="DJO156" s="205"/>
      <c r="DJP156" s="205"/>
      <c r="DJQ156" s="205"/>
      <c r="DJR156" s="205"/>
      <c r="DJS156" s="205"/>
      <c r="DJT156" s="205"/>
      <c r="DJU156" s="205"/>
      <c r="DJV156" s="205"/>
      <c r="DJW156" s="205"/>
      <c r="DJX156" s="205"/>
      <c r="DJY156" s="205"/>
      <c r="DJZ156" s="205"/>
      <c r="DKA156" s="205"/>
      <c r="DKB156" s="205"/>
      <c r="DKC156" s="205"/>
      <c r="DKD156" s="205"/>
      <c r="DKE156" s="205"/>
      <c r="DKF156" s="205"/>
      <c r="DKG156" s="205"/>
      <c r="DKH156" s="205"/>
      <c r="DKI156" s="205"/>
      <c r="DKJ156" s="205"/>
      <c r="DKK156" s="205"/>
      <c r="DKL156" s="205"/>
      <c r="DKM156" s="205"/>
      <c r="DKN156" s="205"/>
      <c r="DKO156" s="205"/>
      <c r="DKP156" s="205"/>
      <c r="DKQ156" s="205"/>
      <c r="DKR156" s="205"/>
      <c r="DKS156" s="205"/>
      <c r="DKT156" s="205"/>
      <c r="DKU156" s="205"/>
      <c r="DKV156" s="205"/>
      <c r="DKW156" s="205"/>
      <c r="DKX156" s="205"/>
      <c r="DKY156" s="205"/>
      <c r="DKZ156" s="205"/>
      <c r="DLA156" s="205"/>
      <c r="DLB156" s="205"/>
      <c r="DLC156" s="205"/>
      <c r="DLD156" s="205"/>
      <c r="DLE156" s="205"/>
      <c r="DLF156" s="205"/>
      <c r="DLG156" s="205"/>
      <c r="DLH156" s="205"/>
      <c r="DLI156" s="205"/>
      <c r="DLJ156" s="205"/>
      <c r="DLK156" s="205"/>
      <c r="DLL156" s="205"/>
      <c r="DLM156" s="205"/>
      <c r="DLN156" s="205"/>
      <c r="DLO156" s="205"/>
      <c r="DLP156" s="205"/>
      <c r="DLQ156" s="205"/>
      <c r="DLR156" s="205"/>
      <c r="DLS156" s="205"/>
      <c r="DLT156" s="205"/>
      <c r="DLU156" s="205"/>
      <c r="DLV156" s="205"/>
      <c r="DLW156" s="205"/>
      <c r="DLX156" s="205"/>
      <c r="DLY156" s="205"/>
      <c r="DLZ156" s="205"/>
      <c r="DMA156" s="205"/>
      <c r="DMB156" s="205"/>
      <c r="DMC156" s="205"/>
      <c r="DMD156" s="205"/>
      <c r="DME156" s="205"/>
      <c r="DMF156" s="205"/>
      <c r="DMG156" s="205"/>
      <c r="DMH156" s="205"/>
      <c r="DMI156" s="205"/>
      <c r="DMJ156" s="205"/>
      <c r="DMK156" s="205"/>
      <c r="DML156" s="205"/>
      <c r="DMM156" s="205"/>
      <c r="DMN156" s="205"/>
      <c r="DMO156" s="205"/>
      <c r="DMP156" s="205"/>
      <c r="DMQ156" s="205"/>
      <c r="DMR156" s="205"/>
      <c r="DMS156" s="205"/>
      <c r="DMT156" s="205"/>
      <c r="DMU156" s="205"/>
      <c r="DMV156" s="205"/>
      <c r="DMW156" s="205"/>
      <c r="DMX156" s="205"/>
      <c r="DMY156" s="205"/>
      <c r="DMZ156" s="205"/>
      <c r="DNA156" s="205"/>
      <c r="DNB156" s="205"/>
      <c r="DNC156" s="205"/>
      <c r="DND156" s="205"/>
      <c r="DNE156" s="205"/>
      <c r="DNF156" s="205"/>
      <c r="DNG156" s="205"/>
      <c r="DNN156" s="205"/>
      <c r="DNO156" s="205"/>
      <c r="DNP156" s="205"/>
      <c r="DNQ156" s="205"/>
      <c r="DNR156" s="205"/>
      <c r="DNS156" s="205"/>
      <c r="DNT156" s="205"/>
      <c r="DNU156" s="205"/>
      <c r="DNV156" s="205"/>
      <c r="DNW156" s="205"/>
      <c r="DNX156" s="205"/>
      <c r="DNY156" s="205"/>
      <c r="DNZ156" s="205"/>
      <c r="DOA156" s="205"/>
      <c r="DOB156" s="205"/>
      <c r="DOC156" s="205"/>
      <c r="DOD156" s="205"/>
      <c r="DOE156" s="205"/>
      <c r="DOF156" s="205"/>
      <c r="DOG156" s="205"/>
      <c r="DOH156" s="205"/>
      <c r="DOI156" s="205"/>
      <c r="DOJ156" s="205"/>
      <c r="DOK156" s="205"/>
      <c r="DOL156" s="205"/>
      <c r="DOM156" s="205"/>
      <c r="DON156" s="205"/>
      <c r="DOO156" s="205"/>
      <c r="DOP156" s="205"/>
      <c r="DOQ156" s="205"/>
      <c r="DOR156" s="205"/>
      <c r="DOS156" s="205"/>
      <c r="DOT156" s="205"/>
      <c r="DOU156" s="205"/>
      <c r="DOV156" s="205"/>
      <c r="DOW156" s="205"/>
      <c r="DOX156" s="205"/>
      <c r="DOY156" s="205"/>
      <c r="DOZ156" s="205"/>
      <c r="DPA156" s="205"/>
      <c r="DPB156" s="205"/>
      <c r="DPC156" s="205"/>
      <c r="DPD156" s="205"/>
      <c r="DPE156" s="205"/>
      <c r="DPF156" s="205"/>
      <c r="DPG156" s="205"/>
      <c r="DPH156" s="205"/>
      <c r="DPI156" s="205"/>
      <c r="DPJ156" s="205"/>
      <c r="DPK156" s="205"/>
      <c r="DPL156" s="205"/>
      <c r="DPM156" s="205"/>
      <c r="DPN156" s="205"/>
      <c r="DPO156" s="205"/>
      <c r="DPP156" s="205"/>
      <c r="DPQ156" s="205"/>
      <c r="DPR156" s="205"/>
      <c r="DPS156" s="205"/>
      <c r="DPT156" s="205"/>
      <c r="DPU156" s="205"/>
      <c r="DPV156" s="205"/>
      <c r="DPW156" s="205"/>
      <c r="DPX156" s="205"/>
      <c r="DPY156" s="205"/>
      <c r="DPZ156" s="205"/>
      <c r="DQA156" s="205"/>
      <c r="DQB156" s="205"/>
      <c r="DQC156" s="205"/>
      <c r="DQD156" s="205"/>
      <c r="DQE156" s="205"/>
      <c r="DQF156" s="205"/>
      <c r="DQG156" s="205"/>
      <c r="DQH156" s="205"/>
      <c r="DQI156" s="205"/>
      <c r="DQJ156" s="205"/>
      <c r="DQK156" s="205"/>
      <c r="DQL156" s="205"/>
      <c r="DQM156" s="205"/>
      <c r="DQN156" s="205"/>
      <c r="DQO156" s="205"/>
      <c r="DQP156" s="205"/>
      <c r="DQQ156" s="205"/>
      <c r="DQR156" s="205"/>
      <c r="DQS156" s="205"/>
      <c r="DQT156" s="205"/>
      <c r="DQU156" s="205"/>
      <c r="DQV156" s="205"/>
      <c r="DQW156" s="205"/>
      <c r="DQX156" s="205"/>
      <c r="DQY156" s="205"/>
      <c r="DQZ156" s="205"/>
      <c r="DRA156" s="205"/>
      <c r="DRB156" s="205"/>
      <c r="DRC156" s="205"/>
      <c r="DRD156" s="205"/>
      <c r="DRE156" s="205"/>
      <c r="DRF156" s="205"/>
      <c r="DRG156" s="205"/>
      <c r="DRH156" s="205"/>
      <c r="DRI156" s="205"/>
      <c r="DRJ156" s="205"/>
      <c r="DRK156" s="205"/>
      <c r="DRL156" s="205"/>
      <c r="DRM156" s="205"/>
      <c r="DRN156" s="205"/>
      <c r="DRO156" s="205"/>
      <c r="DRP156" s="205"/>
      <c r="DRQ156" s="205"/>
      <c r="DRR156" s="205"/>
      <c r="DRS156" s="205"/>
      <c r="DRT156" s="205"/>
      <c r="DRU156" s="205"/>
      <c r="DRV156" s="205"/>
      <c r="DRW156" s="205"/>
      <c r="DRX156" s="205"/>
      <c r="DRY156" s="205"/>
      <c r="DRZ156" s="205"/>
      <c r="DSA156" s="205"/>
      <c r="DSB156" s="205"/>
      <c r="DSC156" s="205"/>
      <c r="DSD156" s="205"/>
      <c r="DSE156" s="205"/>
      <c r="DSF156" s="205"/>
      <c r="DSG156" s="205"/>
      <c r="DSH156" s="205"/>
      <c r="DSI156" s="205"/>
      <c r="DSJ156" s="205"/>
      <c r="DSK156" s="205"/>
      <c r="DSL156" s="205"/>
      <c r="DSM156" s="205"/>
      <c r="DSN156" s="205"/>
      <c r="DSO156" s="205"/>
      <c r="DSP156" s="205"/>
      <c r="DSQ156" s="205"/>
      <c r="DSR156" s="205"/>
      <c r="DSS156" s="205"/>
      <c r="DST156" s="205"/>
      <c r="DSU156" s="205"/>
      <c r="DSV156" s="205"/>
      <c r="DSW156" s="205"/>
      <c r="DSX156" s="205"/>
      <c r="DSY156" s="205"/>
      <c r="DSZ156" s="205"/>
      <c r="DTA156" s="205"/>
      <c r="DTB156" s="205"/>
      <c r="DTC156" s="205"/>
      <c r="DTD156" s="205"/>
      <c r="DTE156" s="205"/>
      <c r="DTF156" s="205"/>
      <c r="DTG156" s="205"/>
      <c r="DTH156" s="205"/>
      <c r="DTI156" s="205"/>
      <c r="DTJ156" s="205"/>
      <c r="DTK156" s="205"/>
      <c r="DTL156" s="205"/>
      <c r="DTM156" s="205"/>
      <c r="DTN156" s="205"/>
      <c r="DTO156" s="205"/>
      <c r="DTP156" s="205"/>
      <c r="DTQ156" s="205"/>
      <c r="DTR156" s="205"/>
      <c r="DTS156" s="205"/>
      <c r="DTT156" s="205"/>
      <c r="DTU156" s="205"/>
      <c r="DTV156" s="205"/>
      <c r="DTW156" s="205"/>
      <c r="DTX156" s="205"/>
      <c r="DTY156" s="205"/>
      <c r="DTZ156" s="205"/>
      <c r="DUA156" s="205"/>
      <c r="DUB156" s="205"/>
      <c r="DUC156" s="205"/>
      <c r="DUD156" s="205"/>
      <c r="DUE156" s="205"/>
      <c r="DUF156" s="205"/>
      <c r="DUG156" s="205"/>
      <c r="DUH156" s="205"/>
      <c r="DUI156" s="205"/>
      <c r="DUJ156" s="205"/>
      <c r="DUK156" s="205"/>
      <c r="DUL156" s="205"/>
      <c r="DUM156" s="205"/>
      <c r="DUN156" s="205"/>
      <c r="DUO156" s="205"/>
      <c r="DUP156" s="205"/>
      <c r="DUQ156" s="205"/>
      <c r="DUR156" s="205"/>
      <c r="DUS156" s="205"/>
      <c r="DUT156" s="205"/>
      <c r="DUU156" s="205"/>
      <c r="DUV156" s="205"/>
      <c r="DUW156" s="205"/>
      <c r="DUX156" s="205"/>
      <c r="DUY156" s="205"/>
      <c r="DUZ156" s="205"/>
      <c r="DVA156" s="205"/>
      <c r="DVB156" s="205"/>
      <c r="DVC156" s="205"/>
      <c r="DVD156" s="205"/>
      <c r="DVE156" s="205"/>
      <c r="DVF156" s="205"/>
      <c r="DVG156" s="205"/>
      <c r="DVH156" s="205"/>
      <c r="DVI156" s="205"/>
      <c r="DVJ156" s="205"/>
      <c r="DVK156" s="205"/>
      <c r="DVL156" s="205"/>
      <c r="DVM156" s="205"/>
      <c r="DVN156" s="205"/>
      <c r="DVO156" s="205"/>
      <c r="DVP156" s="205"/>
      <c r="DVQ156" s="205"/>
      <c r="DVR156" s="205"/>
      <c r="DVS156" s="205"/>
      <c r="DVT156" s="205"/>
      <c r="DVU156" s="205"/>
      <c r="DVV156" s="205"/>
      <c r="DVW156" s="205"/>
      <c r="DVX156" s="205"/>
      <c r="DVY156" s="205"/>
      <c r="DVZ156" s="205"/>
      <c r="DWA156" s="205"/>
      <c r="DWB156" s="205"/>
      <c r="DWC156" s="205"/>
      <c r="DWD156" s="205"/>
      <c r="DWE156" s="205"/>
      <c r="DWF156" s="205"/>
      <c r="DWG156" s="205"/>
      <c r="DWH156" s="205"/>
      <c r="DWI156" s="205"/>
      <c r="DWJ156" s="205"/>
      <c r="DWK156" s="205"/>
      <c r="DWL156" s="205"/>
      <c r="DWM156" s="205"/>
      <c r="DWN156" s="205"/>
      <c r="DWO156" s="205"/>
      <c r="DWP156" s="205"/>
      <c r="DWQ156" s="205"/>
      <c r="DWR156" s="205"/>
      <c r="DWS156" s="205"/>
      <c r="DWT156" s="205"/>
      <c r="DWU156" s="205"/>
      <c r="DWV156" s="205"/>
      <c r="DWW156" s="205"/>
      <c r="DWX156" s="205"/>
      <c r="DWY156" s="205"/>
      <c r="DWZ156" s="205"/>
      <c r="DXA156" s="205"/>
      <c r="DXB156" s="205"/>
      <c r="DXC156" s="205"/>
      <c r="DXJ156" s="205"/>
      <c r="DXK156" s="205"/>
      <c r="DXL156" s="205"/>
      <c r="DXM156" s="205"/>
      <c r="DXN156" s="205"/>
      <c r="DXO156" s="205"/>
      <c r="DXP156" s="205"/>
      <c r="DXQ156" s="205"/>
      <c r="DXR156" s="205"/>
      <c r="DXS156" s="205"/>
      <c r="DXT156" s="205"/>
      <c r="DXU156" s="205"/>
      <c r="DXV156" s="205"/>
      <c r="DXW156" s="205"/>
      <c r="DXX156" s="205"/>
      <c r="DXY156" s="205"/>
      <c r="DXZ156" s="205"/>
      <c r="DYA156" s="205"/>
      <c r="DYB156" s="205"/>
      <c r="DYC156" s="205"/>
      <c r="DYD156" s="205"/>
      <c r="DYE156" s="205"/>
      <c r="DYF156" s="205"/>
      <c r="DYG156" s="205"/>
      <c r="DYH156" s="205"/>
      <c r="DYI156" s="205"/>
      <c r="DYJ156" s="205"/>
      <c r="DYK156" s="205"/>
      <c r="DYL156" s="205"/>
      <c r="DYM156" s="205"/>
      <c r="DYN156" s="205"/>
      <c r="DYO156" s="205"/>
      <c r="DYP156" s="205"/>
      <c r="DYQ156" s="205"/>
      <c r="DYR156" s="205"/>
      <c r="DYS156" s="205"/>
      <c r="DYT156" s="205"/>
      <c r="DYU156" s="205"/>
      <c r="DYV156" s="205"/>
      <c r="DYW156" s="205"/>
      <c r="DYX156" s="205"/>
      <c r="DYY156" s="205"/>
      <c r="DYZ156" s="205"/>
      <c r="DZA156" s="205"/>
      <c r="DZB156" s="205"/>
      <c r="DZC156" s="205"/>
      <c r="DZD156" s="205"/>
      <c r="DZE156" s="205"/>
      <c r="DZF156" s="205"/>
      <c r="DZG156" s="205"/>
      <c r="DZH156" s="205"/>
      <c r="DZI156" s="205"/>
      <c r="DZJ156" s="205"/>
      <c r="DZK156" s="205"/>
      <c r="DZL156" s="205"/>
      <c r="DZM156" s="205"/>
      <c r="DZN156" s="205"/>
      <c r="DZO156" s="205"/>
      <c r="DZP156" s="205"/>
      <c r="DZQ156" s="205"/>
      <c r="DZR156" s="205"/>
      <c r="DZS156" s="205"/>
      <c r="DZT156" s="205"/>
      <c r="DZU156" s="205"/>
      <c r="DZV156" s="205"/>
      <c r="DZW156" s="205"/>
      <c r="DZX156" s="205"/>
      <c r="DZY156" s="205"/>
      <c r="DZZ156" s="205"/>
      <c r="EAA156" s="205"/>
      <c r="EAB156" s="205"/>
      <c r="EAC156" s="205"/>
      <c r="EAD156" s="205"/>
      <c r="EAE156" s="205"/>
      <c r="EAF156" s="205"/>
      <c r="EAG156" s="205"/>
      <c r="EAH156" s="205"/>
      <c r="EAI156" s="205"/>
      <c r="EAJ156" s="205"/>
      <c r="EAK156" s="205"/>
      <c r="EAL156" s="205"/>
      <c r="EAM156" s="205"/>
      <c r="EAN156" s="205"/>
      <c r="EAO156" s="205"/>
      <c r="EAP156" s="205"/>
      <c r="EAQ156" s="205"/>
      <c r="EAR156" s="205"/>
      <c r="EAS156" s="205"/>
      <c r="EAT156" s="205"/>
      <c r="EAU156" s="205"/>
      <c r="EAV156" s="205"/>
      <c r="EAW156" s="205"/>
      <c r="EAX156" s="205"/>
      <c r="EAY156" s="205"/>
      <c r="EAZ156" s="205"/>
      <c r="EBA156" s="205"/>
      <c r="EBB156" s="205"/>
      <c r="EBC156" s="205"/>
      <c r="EBD156" s="205"/>
      <c r="EBE156" s="205"/>
      <c r="EBF156" s="205"/>
      <c r="EBG156" s="205"/>
      <c r="EBH156" s="205"/>
      <c r="EBI156" s="205"/>
      <c r="EBJ156" s="205"/>
      <c r="EBK156" s="205"/>
      <c r="EBL156" s="205"/>
      <c r="EBM156" s="205"/>
      <c r="EBN156" s="205"/>
      <c r="EBO156" s="205"/>
      <c r="EBP156" s="205"/>
      <c r="EBQ156" s="205"/>
      <c r="EBR156" s="205"/>
      <c r="EBS156" s="205"/>
      <c r="EBT156" s="205"/>
      <c r="EBU156" s="205"/>
      <c r="EBV156" s="205"/>
      <c r="EBW156" s="205"/>
      <c r="EBX156" s="205"/>
      <c r="EBY156" s="205"/>
      <c r="EBZ156" s="205"/>
      <c r="ECA156" s="205"/>
      <c r="ECB156" s="205"/>
      <c r="ECC156" s="205"/>
      <c r="ECD156" s="205"/>
      <c r="ECE156" s="205"/>
      <c r="ECF156" s="205"/>
      <c r="ECG156" s="205"/>
      <c r="ECH156" s="205"/>
      <c r="ECI156" s="205"/>
      <c r="ECJ156" s="205"/>
      <c r="ECK156" s="205"/>
      <c r="ECL156" s="205"/>
      <c r="ECM156" s="205"/>
      <c r="ECN156" s="205"/>
      <c r="ECO156" s="205"/>
      <c r="ECP156" s="205"/>
      <c r="ECQ156" s="205"/>
      <c r="ECR156" s="205"/>
      <c r="ECS156" s="205"/>
      <c r="ECT156" s="205"/>
      <c r="ECU156" s="205"/>
      <c r="ECV156" s="205"/>
      <c r="ECW156" s="205"/>
      <c r="ECX156" s="205"/>
      <c r="ECY156" s="205"/>
      <c r="ECZ156" s="205"/>
      <c r="EDA156" s="205"/>
      <c r="EDB156" s="205"/>
      <c r="EDC156" s="205"/>
      <c r="EDD156" s="205"/>
      <c r="EDE156" s="205"/>
      <c r="EDF156" s="205"/>
      <c r="EDG156" s="205"/>
      <c r="EDH156" s="205"/>
      <c r="EDI156" s="205"/>
      <c r="EDJ156" s="205"/>
      <c r="EDK156" s="205"/>
      <c r="EDL156" s="205"/>
      <c r="EDM156" s="205"/>
      <c r="EDN156" s="205"/>
      <c r="EDO156" s="205"/>
      <c r="EDP156" s="205"/>
      <c r="EDQ156" s="205"/>
      <c r="EDR156" s="205"/>
      <c r="EDS156" s="205"/>
      <c r="EDT156" s="205"/>
      <c r="EDU156" s="205"/>
      <c r="EDV156" s="205"/>
      <c r="EDW156" s="205"/>
      <c r="EDX156" s="205"/>
      <c r="EDY156" s="205"/>
      <c r="EDZ156" s="205"/>
      <c r="EEA156" s="205"/>
      <c r="EEB156" s="205"/>
      <c r="EEC156" s="205"/>
      <c r="EED156" s="205"/>
      <c r="EEE156" s="205"/>
      <c r="EEF156" s="205"/>
      <c r="EEG156" s="205"/>
      <c r="EEH156" s="205"/>
      <c r="EEI156" s="205"/>
      <c r="EEJ156" s="205"/>
      <c r="EEK156" s="205"/>
      <c r="EEL156" s="205"/>
      <c r="EEM156" s="205"/>
      <c r="EEN156" s="205"/>
      <c r="EEO156" s="205"/>
      <c r="EEP156" s="205"/>
      <c r="EEQ156" s="205"/>
      <c r="EER156" s="205"/>
      <c r="EES156" s="205"/>
      <c r="EET156" s="205"/>
      <c r="EEU156" s="205"/>
      <c r="EEV156" s="205"/>
      <c r="EEW156" s="205"/>
      <c r="EEX156" s="205"/>
      <c r="EEY156" s="205"/>
      <c r="EEZ156" s="205"/>
      <c r="EFA156" s="205"/>
      <c r="EFB156" s="205"/>
      <c r="EFC156" s="205"/>
      <c r="EFD156" s="205"/>
      <c r="EFE156" s="205"/>
      <c r="EFF156" s="205"/>
      <c r="EFG156" s="205"/>
      <c r="EFH156" s="205"/>
      <c r="EFI156" s="205"/>
      <c r="EFJ156" s="205"/>
      <c r="EFK156" s="205"/>
      <c r="EFL156" s="205"/>
      <c r="EFM156" s="205"/>
      <c r="EFN156" s="205"/>
      <c r="EFO156" s="205"/>
      <c r="EFP156" s="205"/>
      <c r="EFQ156" s="205"/>
      <c r="EFR156" s="205"/>
      <c r="EFS156" s="205"/>
      <c r="EFT156" s="205"/>
      <c r="EFU156" s="205"/>
      <c r="EFV156" s="205"/>
      <c r="EFW156" s="205"/>
      <c r="EFX156" s="205"/>
      <c r="EFY156" s="205"/>
      <c r="EFZ156" s="205"/>
      <c r="EGA156" s="205"/>
      <c r="EGB156" s="205"/>
      <c r="EGC156" s="205"/>
      <c r="EGD156" s="205"/>
      <c r="EGE156" s="205"/>
      <c r="EGF156" s="205"/>
      <c r="EGG156" s="205"/>
      <c r="EGH156" s="205"/>
      <c r="EGI156" s="205"/>
      <c r="EGJ156" s="205"/>
      <c r="EGK156" s="205"/>
      <c r="EGL156" s="205"/>
      <c r="EGM156" s="205"/>
      <c r="EGN156" s="205"/>
      <c r="EGO156" s="205"/>
      <c r="EGP156" s="205"/>
      <c r="EGQ156" s="205"/>
      <c r="EGR156" s="205"/>
      <c r="EGS156" s="205"/>
      <c r="EGT156" s="205"/>
      <c r="EGU156" s="205"/>
      <c r="EGV156" s="205"/>
      <c r="EGW156" s="205"/>
      <c r="EGX156" s="205"/>
      <c r="EGY156" s="205"/>
      <c r="EHF156" s="205"/>
      <c r="EHG156" s="205"/>
      <c r="EHH156" s="205"/>
      <c r="EHI156" s="205"/>
      <c r="EHJ156" s="205"/>
      <c r="EHK156" s="205"/>
      <c r="EHL156" s="205"/>
      <c r="EHM156" s="205"/>
      <c r="EHN156" s="205"/>
      <c r="EHO156" s="205"/>
      <c r="EHP156" s="205"/>
      <c r="EHQ156" s="205"/>
      <c r="EHR156" s="205"/>
      <c r="EHS156" s="205"/>
      <c r="EHT156" s="205"/>
      <c r="EHU156" s="205"/>
      <c r="EHV156" s="205"/>
      <c r="EHW156" s="205"/>
      <c r="EHX156" s="205"/>
      <c r="EHY156" s="205"/>
      <c r="EHZ156" s="205"/>
      <c r="EIA156" s="205"/>
      <c r="EIB156" s="205"/>
      <c r="EIC156" s="205"/>
      <c r="EID156" s="205"/>
      <c r="EIE156" s="205"/>
      <c r="EIF156" s="205"/>
      <c r="EIG156" s="205"/>
      <c r="EIH156" s="205"/>
      <c r="EII156" s="205"/>
      <c r="EIJ156" s="205"/>
      <c r="EIK156" s="205"/>
      <c r="EIL156" s="205"/>
      <c r="EIM156" s="205"/>
      <c r="EIN156" s="205"/>
      <c r="EIO156" s="205"/>
      <c r="EIP156" s="205"/>
      <c r="EIQ156" s="205"/>
      <c r="EIR156" s="205"/>
      <c r="EIS156" s="205"/>
      <c r="EIT156" s="205"/>
      <c r="EIU156" s="205"/>
      <c r="EIV156" s="205"/>
      <c r="EIW156" s="205"/>
      <c r="EIX156" s="205"/>
      <c r="EIY156" s="205"/>
      <c r="EIZ156" s="205"/>
      <c r="EJA156" s="205"/>
      <c r="EJB156" s="205"/>
      <c r="EJC156" s="205"/>
      <c r="EJD156" s="205"/>
      <c r="EJE156" s="205"/>
      <c r="EJF156" s="205"/>
      <c r="EJG156" s="205"/>
      <c r="EJH156" s="205"/>
      <c r="EJI156" s="205"/>
      <c r="EJJ156" s="205"/>
      <c r="EJK156" s="205"/>
      <c r="EJL156" s="205"/>
      <c r="EJM156" s="205"/>
      <c r="EJN156" s="205"/>
      <c r="EJO156" s="205"/>
      <c r="EJP156" s="205"/>
      <c r="EJQ156" s="205"/>
      <c r="EJR156" s="205"/>
      <c r="EJS156" s="205"/>
      <c r="EJT156" s="205"/>
      <c r="EJU156" s="205"/>
      <c r="EJV156" s="205"/>
      <c r="EJW156" s="205"/>
      <c r="EJX156" s="205"/>
      <c r="EJY156" s="205"/>
      <c r="EJZ156" s="205"/>
      <c r="EKA156" s="205"/>
      <c r="EKB156" s="205"/>
      <c r="EKC156" s="205"/>
      <c r="EKD156" s="205"/>
      <c r="EKE156" s="205"/>
      <c r="EKF156" s="205"/>
      <c r="EKG156" s="205"/>
      <c r="EKH156" s="205"/>
      <c r="EKI156" s="205"/>
      <c r="EKJ156" s="205"/>
      <c r="EKK156" s="205"/>
      <c r="EKL156" s="205"/>
      <c r="EKM156" s="205"/>
      <c r="EKN156" s="205"/>
      <c r="EKO156" s="205"/>
      <c r="EKP156" s="205"/>
      <c r="EKQ156" s="205"/>
      <c r="EKR156" s="205"/>
      <c r="EKS156" s="205"/>
      <c r="EKT156" s="205"/>
      <c r="EKU156" s="205"/>
      <c r="EKV156" s="205"/>
      <c r="EKW156" s="205"/>
      <c r="EKX156" s="205"/>
      <c r="EKY156" s="205"/>
      <c r="EKZ156" s="205"/>
      <c r="ELA156" s="205"/>
      <c r="ELB156" s="205"/>
      <c r="ELC156" s="205"/>
      <c r="ELD156" s="205"/>
      <c r="ELE156" s="205"/>
      <c r="ELF156" s="205"/>
      <c r="ELG156" s="205"/>
      <c r="ELH156" s="205"/>
      <c r="ELI156" s="205"/>
      <c r="ELJ156" s="205"/>
      <c r="ELK156" s="205"/>
      <c r="ELL156" s="205"/>
      <c r="ELM156" s="205"/>
      <c r="ELN156" s="205"/>
      <c r="ELO156" s="205"/>
      <c r="ELP156" s="205"/>
      <c r="ELQ156" s="205"/>
      <c r="ELR156" s="205"/>
      <c r="ELS156" s="205"/>
      <c r="ELT156" s="205"/>
      <c r="ELU156" s="205"/>
      <c r="ELV156" s="205"/>
      <c r="ELW156" s="205"/>
      <c r="ELX156" s="205"/>
      <c r="ELY156" s="205"/>
      <c r="ELZ156" s="205"/>
      <c r="EMA156" s="205"/>
      <c r="EMB156" s="205"/>
      <c r="EMC156" s="205"/>
      <c r="EMD156" s="205"/>
      <c r="EME156" s="205"/>
      <c r="EMF156" s="205"/>
      <c r="EMG156" s="205"/>
      <c r="EMH156" s="205"/>
      <c r="EMI156" s="205"/>
      <c r="EMJ156" s="205"/>
      <c r="EMK156" s="205"/>
      <c r="EML156" s="205"/>
      <c r="EMM156" s="205"/>
      <c r="EMN156" s="205"/>
      <c r="EMO156" s="205"/>
      <c r="EMP156" s="205"/>
      <c r="EMQ156" s="205"/>
      <c r="EMR156" s="205"/>
      <c r="EMS156" s="205"/>
      <c r="EMT156" s="205"/>
      <c r="EMU156" s="205"/>
      <c r="EMV156" s="205"/>
      <c r="EMW156" s="205"/>
      <c r="EMX156" s="205"/>
      <c r="EMY156" s="205"/>
      <c r="EMZ156" s="205"/>
      <c r="ENA156" s="205"/>
      <c r="ENB156" s="205"/>
      <c r="ENC156" s="205"/>
      <c r="END156" s="205"/>
      <c r="ENE156" s="205"/>
      <c r="ENF156" s="205"/>
      <c r="ENG156" s="205"/>
      <c r="ENH156" s="205"/>
      <c r="ENI156" s="205"/>
      <c r="ENJ156" s="205"/>
      <c r="ENK156" s="205"/>
      <c r="ENL156" s="205"/>
      <c r="ENM156" s="205"/>
      <c r="ENN156" s="205"/>
      <c r="ENO156" s="205"/>
      <c r="ENP156" s="205"/>
      <c r="ENQ156" s="205"/>
      <c r="ENR156" s="205"/>
      <c r="ENS156" s="205"/>
      <c r="ENT156" s="205"/>
      <c r="ENU156" s="205"/>
      <c r="ENV156" s="205"/>
      <c r="ENW156" s="205"/>
      <c r="ENX156" s="205"/>
      <c r="ENY156" s="205"/>
      <c r="ENZ156" s="205"/>
      <c r="EOA156" s="205"/>
      <c r="EOB156" s="205"/>
      <c r="EOC156" s="205"/>
      <c r="EOD156" s="205"/>
      <c r="EOE156" s="205"/>
      <c r="EOF156" s="205"/>
      <c r="EOG156" s="205"/>
      <c r="EOH156" s="205"/>
      <c r="EOI156" s="205"/>
      <c r="EOJ156" s="205"/>
      <c r="EOK156" s="205"/>
      <c r="EOL156" s="205"/>
      <c r="EOM156" s="205"/>
      <c r="EON156" s="205"/>
      <c r="EOO156" s="205"/>
      <c r="EOP156" s="205"/>
      <c r="EOQ156" s="205"/>
      <c r="EOR156" s="205"/>
      <c r="EOS156" s="205"/>
      <c r="EOT156" s="205"/>
      <c r="EOU156" s="205"/>
      <c r="EOV156" s="205"/>
      <c r="EOW156" s="205"/>
      <c r="EOX156" s="205"/>
      <c r="EOY156" s="205"/>
      <c r="EOZ156" s="205"/>
      <c r="EPA156" s="205"/>
      <c r="EPB156" s="205"/>
      <c r="EPC156" s="205"/>
      <c r="EPD156" s="205"/>
      <c r="EPE156" s="205"/>
      <c r="EPF156" s="205"/>
      <c r="EPG156" s="205"/>
      <c r="EPH156" s="205"/>
      <c r="EPI156" s="205"/>
      <c r="EPJ156" s="205"/>
      <c r="EPK156" s="205"/>
      <c r="EPL156" s="205"/>
      <c r="EPM156" s="205"/>
      <c r="EPN156" s="205"/>
      <c r="EPO156" s="205"/>
      <c r="EPP156" s="205"/>
      <c r="EPQ156" s="205"/>
      <c r="EPR156" s="205"/>
      <c r="EPS156" s="205"/>
      <c r="EPT156" s="205"/>
      <c r="EPU156" s="205"/>
      <c r="EPV156" s="205"/>
      <c r="EPW156" s="205"/>
      <c r="EPX156" s="205"/>
      <c r="EPY156" s="205"/>
      <c r="EPZ156" s="205"/>
      <c r="EQA156" s="205"/>
      <c r="EQB156" s="205"/>
      <c r="EQC156" s="205"/>
      <c r="EQD156" s="205"/>
      <c r="EQE156" s="205"/>
      <c r="EQF156" s="205"/>
      <c r="EQG156" s="205"/>
      <c r="EQH156" s="205"/>
      <c r="EQI156" s="205"/>
      <c r="EQJ156" s="205"/>
      <c r="EQK156" s="205"/>
      <c r="EQL156" s="205"/>
      <c r="EQM156" s="205"/>
      <c r="EQN156" s="205"/>
      <c r="EQO156" s="205"/>
      <c r="EQP156" s="205"/>
      <c r="EQQ156" s="205"/>
      <c r="EQR156" s="205"/>
      <c r="EQS156" s="205"/>
      <c r="EQT156" s="205"/>
      <c r="EQU156" s="205"/>
      <c r="ERB156" s="205"/>
      <c r="ERC156" s="205"/>
      <c r="ERD156" s="205"/>
      <c r="ERE156" s="205"/>
      <c r="ERF156" s="205"/>
      <c r="ERG156" s="205"/>
      <c r="ERH156" s="205"/>
      <c r="ERI156" s="205"/>
      <c r="ERJ156" s="205"/>
      <c r="ERK156" s="205"/>
      <c r="ERL156" s="205"/>
      <c r="ERM156" s="205"/>
      <c r="ERN156" s="205"/>
      <c r="ERO156" s="205"/>
      <c r="ERP156" s="205"/>
      <c r="ERQ156" s="205"/>
      <c r="ERR156" s="205"/>
      <c r="ERS156" s="205"/>
      <c r="ERT156" s="205"/>
      <c r="ERU156" s="205"/>
      <c r="ERV156" s="205"/>
      <c r="ERW156" s="205"/>
      <c r="ERX156" s="205"/>
      <c r="ERY156" s="205"/>
      <c r="ERZ156" s="205"/>
      <c r="ESA156" s="205"/>
      <c r="ESB156" s="205"/>
      <c r="ESC156" s="205"/>
      <c r="ESD156" s="205"/>
      <c r="ESE156" s="205"/>
      <c r="ESF156" s="205"/>
      <c r="ESG156" s="205"/>
      <c r="ESH156" s="205"/>
      <c r="ESI156" s="205"/>
      <c r="ESJ156" s="205"/>
      <c r="ESK156" s="205"/>
      <c r="ESL156" s="205"/>
      <c r="ESM156" s="205"/>
      <c r="ESN156" s="205"/>
      <c r="ESO156" s="205"/>
      <c r="ESP156" s="205"/>
      <c r="ESQ156" s="205"/>
      <c r="ESR156" s="205"/>
      <c r="ESS156" s="205"/>
      <c r="EST156" s="205"/>
      <c r="ESU156" s="205"/>
      <c r="ESV156" s="205"/>
      <c r="ESW156" s="205"/>
      <c r="ESX156" s="205"/>
      <c r="ESY156" s="205"/>
      <c r="ESZ156" s="205"/>
      <c r="ETA156" s="205"/>
      <c r="ETB156" s="205"/>
      <c r="ETC156" s="205"/>
      <c r="ETD156" s="205"/>
      <c r="ETE156" s="205"/>
      <c r="ETF156" s="205"/>
      <c r="ETG156" s="205"/>
      <c r="ETH156" s="205"/>
      <c r="ETI156" s="205"/>
      <c r="ETJ156" s="205"/>
      <c r="ETK156" s="205"/>
      <c r="ETL156" s="205"/>
      <c r="ETM156" s="205"/>
      <c r="ETN156" s="205"/>
      <c r="ETO156" s="205"/>
      <c r="ETP156" s="205"/>
      <c r="ETQ156" s="205"/>
      <c r="ETR156" s="205"/>
      <c r="ETS156" s="205"/>
      <c r="ETT156" s="205"/>
      <c r="ETU156" s="205"/>
      <c r="ETV156" s="205"/>
      <c r="ETW156" s="205"/>
      <c r="ETX156" s="205"/>
      <c r="ETY156" s="205"/>
      <c r="ETZ156" s="205"/>
      <c r="EUA156" s="205"/>
      <c r="EUB156" s="205"/>
      <c r="EUC156" s="205"/>
      <c r="EUD156" s="205"/>
      <c r="EUE156" s="205"/>
      <c r="EUF156" s="205"/>
      <c r="EUG156" s="205"/>
      <c r="EUH156" s="205"/>
      <c r="EUI156" s="205"/>
      <c r="EUJ156" s="205"/>
      <c r="EUK156" s="205"/>
      <c r="EUL156" s="205"/>
      <c r="EUM156" s="205"/>
      <c r="EUN156" s="205"/>
      <c r="EUO156" s="205"/>
      <c r="EUP156" s="205"/>
      <c r="EUQ156" s="205"/>
      <c r="EUR156" s="205"/>
      <c r="EUS156" s="205"/>
      <c r="EUT156" s="205"/>
      <c r="EUU156" s="205"/>
      <c r="EUV156" s="205"/>
      <c r="EUW156" s="205"/>
      <c r="EUX156" s="205"/>
      <c r="EUY156" s="205"/>
      <c r="EUZ156" s="205"/>
      <c r="EVA156" s="205"/>
      <c r="EVB156" s="205"/>
      <c r="EVC156" s="205"/>
      <c r="EVD156" s="205"/>
      <c r="EVE156" s="205"/>
      <c r="EVF156" s="205"/>
      <c r="EVG156" s="205"/>
      <c r="EVH156" s="205"/>
      <c r="EVI156" s="205"/>
      <c r="EVJ156" s="205"/>
      <c r="EVK156" s="205"/>
      <c r="EVL156" s="205"/>
      <c r="EVM156" s="205"/>
      <c r="EVN156" s="205"/>
      <c r="EVO156" s="205"/>
      <c r="EVP156" s="205"/>
      <c r="EVQ156" s="205"/>
      <c r="EVR156" s="205"/>
      <c r="EVS156" s="205"/>
      <c r="EVT156" s="205"/>
      <c r="EVU156" s="205"/>
      <c r="EVV156" s="205"/>
      <c r="EVW156" s="205"/>
      <c r="EVX156" s="205"/>
      <c r="EVY156" s="205"/>
      <c r="EVZ156" s="205"/>
      <c r="EWA156" s="205"/>
      <c r="EWB156" s="205"/>
      <c r="EWC156" s="205"/>
      <c r="EWD156" s="205"/>
      <c r="EWE156" s="205"/>
      <c r="EWF156" s="205"/>
      <c r="EWG156" s="205"/>
      <c r="EWH156" s="205"/>
      <c r="EWI156" s="205"/>
      <c r="EWJ156" s="205"/>
      <c r="EWK156" s="205"/>
      <c r="EWL156" s="205"/>
      <c r="EWM156" s="205"/>
      <c r="EWN156" s="205"/>
      <c r="EWO156" s="205"/>
      <c r="EWP156" s="205"/>
      <c r="EWQ156" s="205"/>
      <c r="EWR156" s="205"/>
      <c r="EWS156" s="205"/>
      <c r="EWT156" s="205"/>
      <c r="EWU156" s="205"/>
      <c r="EWV156" s="205"/>
      <c r="EWW156" s="205"/>
      <c r="EWX156" s="205"/>
      <c r="EWY156" s="205"/>
      <c r="EWZ156" s="205"/>
      <c r="EXA156" s="205"/>
      <c r="EXB156" s="205"/>
      <c r="EXC156" s="205"/>
      <c r="EXD156" s="205"/>
      <c r="EXE156" s="205"/>
      <c r="EXF156" s="205"/>
      <c r="EXG156" s="205"/>
      <c r="EXH156" s="205"/>
      <c r="EXI156" s="205"/>
      <c r="EXJ156" s="205"/>
      <c r="EXK156" s="205"/>
      <c r="EXL156" s="205"/>
      <c r="EXM156" s="205"/>
      <c r="EXN156" s="205"/>
      <c r="EXO156" s="205"/>
      <c r="EXP156" s="205"/>
      <c r="EXQ156" s="205"/>
      <c r="EXR156" s="205"/>
      <c r="EXS156" s="205"/>
      <c r="EXT156" s="205"/>
      <c r="EXU156" s="205"/>
      <c r="EXV156" s="205"/>
      <c r="EXW156" s="205"/>
      <c r="EXX156" s="205"/>
      <c r="EXY156" s="205"/>
      <c r="EXZ156" s="205"/>
      <c r="EYA156" s="205"/>
      <c r="EYB156" s="205"/>
      <c r="EYC156" s="205"/>
      <c r="EYD156" s="205"/>
      <c r="EYE156" s="205"/>
      <c r="EYF156" s="205"/>
      <c r="EYG156" s="205"/>
      <c r="EYH156" s="205"/>
      <c r="EYI156" s="205"/>
      <c r="EYJ156" s="205"/>
      <c r="EYK156" s="205"/>
      <c r="EYL156" s="205"/>
      <c r="EYM156" s="205"/>
      <c r="EYN156" s="205"/>
      <c r="EYO156" s="205"/>
      <c r="EYP156" s="205"/>
      <c r="EYQ156" s="205"/>
      <c r="EYR156" s="205"/>
      <c r="EYS156" s="205"/>
      <c r="EYT156" s="205"/>
      <c r="EYU156" s="205"/>
      <c r="EYV156" s="205"/>
      <c r="EYW156" s="205"/>
      <c r="EYX156" s="205"/>
      <c r="EYY156" s="205"/>
      <c r="EYZ156" s="205"/>
      <c r="EZA156" s="205"/>
      <c r="EZB156" s="205"/>
      <c r="EZC156" s="205"/>
      <c r="EZD156" s="205"/>
      <c r="EZE156" s="205"/>
      <c r="EZF156" s="205"/>
      <c r="EZG156" s="205"/>
      <c r="EZH156" s="205"/>
      <c r="EZI156" s="205"/>
      <c r="EZJ156" s="205"/>
      <c r="EZK156" s="205"/>
      <c r="EZL156" s="205"/>
      <c r="EZM156" s="205"/>
      <c r="EZN156" s="205"/>
      <c r="EZO156" s="205"/>
      <c r="EZP156" s="205"/>
      <c r="EZQ156" s="205"/>
      <c r="EZR156" s="205"/>
      <c r="EZS156" s="205"/>
      <c r="EZT156" s="205"/>
      <c r="EZU156" s="205"/>
      <c r="EZV156" s="205"/>
      <c r="EZW156" s="205"/>
      <c r="EZX156" s="205"/>
      <c r="EZY156" s="205"/>
      <c r="EZZ156" s="205"/>
      <c r="FAA156" s="205"/>
      <c r="FAB156" s="205"/>
      <c r="FAC156" s="205"/>
      <c r="FAD156" s="205"/>
      <c r="FAE156" s="205"/>
      <c r="FAF156" s="205"/>
      <c r="FAG156" s="205"/>
      <c r="FAH156" s="205"/>
      <c r="FAI156" s="205"/>
      <c r="FAJ156" s="205"/>
      <c r="FAK156" s="205"/>
      <c r="FAL156" s="205"/>
      <c r="FAM156" s="205"/>
      <c r="FAN156" s="205"/>
      <c r="FAO156" s="205"/>
      <c r="FAP156" s="205"/>
      <c r="FAQ156" s="205"/>
      <c r="FAX156" s="205"/>
      <c r="FAY156" s="205"/>
      <c r="FAZ156" s="205"/>
      <c r="FBA156" s="205"/>
      <c r="FBB156" s="205"/>
      <c r="FBC156" s="205"/>
      <c r="FBD156" s="205"/>
      <c r="FBE156" s="205"/>
      <c r="FBF156" s="205"/>
      <c r="FBG156" s="205"/>
      <c r="FBH156" s="205"/>
      <c r="FBI156" s="205"/>
      <c r="FBJ156" s="205"/>
      <c r="FBK156" s="205"/>
      <c r="FBL156" s="205"/>
      <c r="FBM156" s="205"/>
      <c r="FBN156" s="205"/>
      <c r="FBO156" s="205"/>
      <c r="FBP156" s="205"/>
      <c r="FBQ156" s="205"/>
      <c r="FBR156" s="205"/>
      <c r="FBS156" s="205"/>
      <c r="FBT156" s="205"/>
      <c r="FBU156" s="205"/>
      <c r="FBV156" s="205"/>
      <c r="FBW156" s="205"/>
      <c r="FBX156" s="205"/>
      <c r="FBY156" s="205"/>
      <c r="FBZ156" s="205"/>
      <c r="FCA156" s="205"/>
      <c r="FCB156" s="205"/>
      <c r="FCC156" s="205"/>
      <c r="FCD156" s="205"/>
      <c r="FCE156" s="205"/>
      <c r="FCF156" s="205"/>
      <c r="FCG156" s="205"/>
      <c r="FCH156" s="205"/>
      <c r="FCI156" s="205"/>
      <c r="FCJ156" s="205"/>
      <c r="FCK156" s="205"/>
      <c r="FCL156" s="205"/>
      <c r="FCM156" s="205"/>
      <c r="FCN156" s="205"/>
      <c r="FCO156" s="205"/>
      <c r="FCP156" s="205"/>
      <c r="FCQ156" s="205"/>
      <c r="FCR156" s="205"/>
      <c r="FCS156" s="205"/>
      <c r="FCT156" s="205"/>
      <c r="FCU156" s="205"/>
      <c r="FCV156" s="205"/>
      <c r="FCW156" s="205"/>
      <c r="FCX156" s="205"/>
      <c r="FCY156" s="205"/>
      <c r="FCZ156" s="205"/>
      <c r="FDA156" s="205"/>
      <c r="FDB156" s="205"/>
      <c r="FDC156" s="205"/>
      <c r="FDD156" s="205"/>
      <c r="FDE156" s="205"/>
      <c r="FDF156" s="205"/>
      <c r="FDG156" s="205"/>
      <c r="FDH156" s="205"/>
      <c r="FDI156" s="205"/>
      <c r="FDJ156" s="205"/>
      <c r="FDK156" s="205"/>
      <c r="FDL156" s="205"/>
      <c r="FDM156" s="205"/>
      <c r="FDN156" s="205"/>
      <c r="FDO156" s="205"/>
      <c r="FDP156" s="205"/>
      <c r="FDQ156" s="205"/>
      <c r="FDR156" s="205"/>
      <c r="FDS156" s="205"/>
      <c r="FDT156" s="205"/>
      <c r="FDU156" s="205"/>
      <c r="FDV156" s="205"/>
      <c r="FDW156" s="205"/>
      <c r="FDX156" s="205"/>
      <c r="FDY156" s="205"/>
      <c r="FDZ156" s="205"/>
      <c r="FEA156" s="205"/>
      <c r="FEB156" s="205"/>
      <c r="FEC156" s="205"/>
      <c r="FED156" s="205"/>
      <c r="FEE156" s="205"/>
      <c r="FEF156" s="205"/>
      <c r="FEG156" s="205"/>
      <c r="FEH156" s="205"/>
      <c r="FEI156" s="205"/>
      <c r="FEJ156" s="205"/>
      <c r="FEK156" s="205"/>
      <c r="FEL156" s="205"/>
      <c r="FEM156" s="205"/>
      <c r="FEN156" s="205"/>
      <c r="FEO156" s="205"/>
      <c r="FEP156" s="205"/>
      <c r="FEQ156" s="205"/>
      <c r="FER156" s="205"/>
      <c r="FES156" s="205"/>
      <c r="FET156" s="205"/>
      <c r="FEU156" s="205"/>
      <c r="FEV156" s="205"/>
      <c r="FEW156" s="205"/>
      <c r="FEX156" s="205"/>
      <c r="FEY156" s="205"/>
      <c r="FEZ156" s="205"/>
      <c r="FFA156" s="205"/>
      <c r="FFB156" s="205"/>
      <c r="FFC156" s="205"/>
      <c r="FFD156" s="205"/>
      <c r="FFE156" s="205"/>
      <c r="FFF156" s="205"/>
      <c r="FFG156" s="205"/>
      <c r="FFH156" s="205"/>
      <c r="FFI156" s="205"/>
      <c r="FFJ156" s="205"/>
      <c r="FFK156" s="205"/>
      <c r="FFL156" s="205"/>
      <c r="FFM156" s="205"/>
      <c r="FFN156" s="205"/>
      <c r="FFO156" s="205"/>
      <c r="FFP156" s="205"/>
      <c r="FFQ156" s="205"/>
      <c r="FFR156" s="205"/>
      <c r="FFS156" s="205"/>
      <c r="FFT156" s="205"/>
      <c r="FFU156" s="205"/>
      <c r="FFV156" s="205"/>
      <c r="FFW156" s="205"/>
      <c r="FFX156" s="205"/>
      <c r="FFY156" s="205"/>
      <c r="FFZ156" s="205"/>
      <c r="FGA156" s="205"/>
      <c r="FGB156" s="205"/>
      <c r="FGC156" s="205"/>
      <c r="FGD156" s="205"/>
      <c r="FGE156" s="205"/>
      <c r="FGF156" s="205"/>
      <c r="FGG156" s="205"/>
      <c r="FGH156" s="205"/>
      <c r="FGI156" s="205"/>
      <c r="FGJ156" s="205"/>
      <c r="FGK156" s="205"/>
      <c r="FGL156" s="205"/>
      <c r="FGM156" s="205"/>
      <c r="FGN156" s="205"/>
      <c r="FGO156" s="205"/>
      <c r="FGP156" s="205"/>
      <c r="FGQ156" s="205"/>
      <c r="FGR156" s="205"/>
      <c r="FGS156" s="205"/>
      <c r="FGT156" s="205"/>
      <c r="FGU156" s="205"/>
      <c r="FGV156" s="205"/>
      <c r="FGW156" s="205"/>
      <c r="FGX156" s="205"/>
      <c r="FGY156" s="205"/>
      <c r="FGZ156" s="205"/>
      <c r="FHA156" s="205"/>
      <c r="FHB156" s="205"/>
      <c r="FHC156" s="205"/>
      <c r="FHD156" s="205"/>
      <c r="FHE156" s="205"/>
      <c r="FHF156" s="205"/>
      <c r="FHG156" s="205"/>
      <c r="FHH156" s="205"/>
      <c r="FHI156" s="205"/>
      <c r="FHJ156" s="205"/>
      <c r="FHK156" s="205"/>
      <c r="FHL156" s="205"/>
      <c r="FHM156" s="205"/>
      <c r="FHN156" s="205"/>
      <c r="FHO156" s="205"/>
      <c r="FHP156" s="205"/>
      <c r="FHQ156" s="205"/>
      <c r="FHR156" s="205"/>
      <c r="FHS156" s="205"/>
      <c r="FHT156" s="205"/>
      <c r="FHU156" s="205"/>
      <c r="FHV156" s="205"/>
      <c r="FHW156" s="205"/>
      <c r="FHX156" s="205"/>
      <c r="FHY156" s="205"/>
      <c r="FHZ156" s="205"/>
      <c r="FIA156" s="205"/>
      <c r="FIB156" s="205"/>
      <c r="FIC156" s="205"/>
      <c r="FID156" s="205"/>
      <c r="FIE156" s="205"/>
      <c r="FIF156" s="205"/>
      <c r="FIG156" s="205"/>
      <c r="FIH156" s="205"/>
      <c r="FII156" s="205"/>
      <c r="FIJ156" s="205"/>
      <c r="FIK156" s="205"/>
      <c r="FIL156" s="205"/>
      <c r="FIM156" s="205"/>
      <c r="FIN156" s="205"/>
      <c r="FIO156" s="205"/>
      <c r="FIP156" s="205"/>
      <c r="FIQ156" s="205"/>
      <c r="FIR156" s="205"/>
      <c r="FIS156" s="205"/>
      <c r="FIT156" s="205"/>
      <c r="FIU156" s="205"/>
      <c r="FIV156" s="205"/>
      <c r="FIW156" s="205"/>
      <c r="FIX156" s="205"/>
      <c r="FIY156" s="205"/>
      <c r="FIZ156" s="205"/>
      <c r="FJA156" s="205"/>
      <c r="FJB156" s="205"/>
      <c r="FJC156" s="205"/>
      <c r="FJD156" s="205"/>
      <c r="FJE156" s="205"/>
      <c r="FJF156" s="205"/>
      <c r="FJG156" s="205"/>
      <c r="FJH156" s="205"/>
      <c r="FJI156" s="205"/>
      <c r="FJJ156" s="205"/>
      <c r="FJK156" s="205"/>
      <c r="FJL156" s="205"/>
      <c r="FJM156" s="205"/>
      <c r="FJN156" s="205"/>
      <c r="FJO156" s="205"/>
      <c r="FJP156" s="205"/>
      <c r="FJQ156" s="205"/>
      <c r="FJR156" s="205"/>
      <c r="FJS156" s="205"/>
      <c r="FJT156" s="205"/>
      <c r="FJU156" s="205"/>
      <c r="FJV156" s="205"/>
      <c r="FJW156" s="205"/>
      <c r="FJX156" s="205"/>
      <c r="FJY156" s="205"/>
      <c r="FJZ156" s="205"/>
      <c r="FKA156" s="205"/>
      <c r="FKB156" s="205"/>
      <c r="FKC156" s="205"/>
      <c r="FKD156" s="205"/>
      <c r="FKE156" s="205"/>
      <c r="FKF156" s="205"/>
      <c r="FKG156" s="205"/>
      <c r="FKH156" s="205"/>
      <c r="FKI156" s="205"/>
      <c r="FKJ156" s="205"/>
      <c r="FKK156" s="205"/>
      <c r="FKL156" s="205"/>
      <c r="FKM156" s="205"/>
      <c r="FKT156" s="205"/>
      <c r="FKU156" s="205"/>
      <c r="FKV156" s="205"/>
      <c r="FKW156" s="205"/>
      <c r="FKX156" s="205"/>
      <c r="FKY156" s="205"/>
      <c r="FKZ156" s="205"/>
      <c r="FLA156" s="205"/>
      <c r="FLB156" s="205"/>
      <c r="FLC156" s="205"/>
      <c r="FLD156" s="205"/>
      <c r="FLE156" s="205"/>
      <c r="FLF156" s="205"/>
      <c r="FLG156" s="205"/>
      <c r="FLH156" s="205"/>
      <c r="FLI156" s="205"/>
      <c r="FLJ156" s="205"/>
      <c r="FLK156" s="205"/>
      <c r="FLL156" s="205"/>
      <c r="FLM156" s="205"/>
      <c r="FLN156" s="205"/>
      <c r="FLO156" s="205"/>
      <c r="FLP156" s="205"/>
      <c r="FLQ156" s="205"/>
      <c r="FLR156" s="205"/>
      <c r="FLS156" s="205"/>
      <c r="FLT156" s="205"/>
      <c r="FLU156" s="205"/>
      <c r="FLV156" s="205"/>
      <c r="FLW156" s="205"/>
      <c r="FLX156" s="205"/>
      <c r="FLY156" s="205"/>
      <c r="FLZ156" s="205"/>
      <c r="FMA156" s="205"/>
      <c r="FMB156" s="205"/>
      <c r="FMC156" s="205"/>
      <c r="FMD156" s="205"/>
      <c r="FME156" s="205"/>
      <c r="FMF156" s="205"/>
      <c r="FMG156" s="205"/>
      <c r="FMH156" s="205"/>
      <c r="FMI156" s="205"/>
      <c r="FMJ156" s="205"/>
      <c r="FMK156" s="205"/>
      <c r="FML156" s="205"/>
      <c r="FMM156" s="205"/>
      <c r="FMN156" s="205"/>
      <c r="FMO156" s="205"/>
      <c r="FMP156" s="205"/>
      <c r="FMQ156" s="205"/>
      <c r="FMR156" s="205"/>
      <c r="FMS156" s="205"/>
      <c r="FMT156" s="205"/>
      <c r="FMU156" s="205"/>
      <c r="FMV156" s="205"/>
      <c r="FMW156" s="205"/>
      <c r="FMX156" s="205"/>
      <c r="FMY156" s="205"/>
      <c r="FMZ156" s="205"/>
      <c r="FNA156" s="205"/>
      <c r="FNB156" s="205"/>
      <c r="FNC156" s="205"/>
      <c r="FND156" s="205"/>
      <c r="FNE156" s="205"/>
      <c r="FNF156" s="205"/>
      <c r="FNG156" s="205"/>
      <c r="FNH156" s="205"/>
      <c r="FNI156" s="205"/>
      <c r="FNJ156" s="205"/>
      <c r="FNK156" s="205"/>
      <c r="FNL156" s="205"/>
      <c r="FNM156" s="205"/>
      <c r="FNN156" s="205"/>
      <c r="FNO156" s="205"/>
      <c r="FNP156" s="205"/>
      <c r="FNQ156" s="205"/>
      <c r="FNR156" s="205"/>
      <c r="FNS156" s="205"/>
      <c r="FNT156" s="205"/>
      <c r="FNU156" s="205"/>
      <c r="FNV156" s="205"/>
      <c r="FNW156" s="205"/>
      <c r="FNX156" s="205"/>
      <c r="FNY156" s="205"/>
      <c r="FNZ156" s="205"/>
      <c r="FOA156" s="205"/>
      <c r="FOB156" s="205"/>
      <c r="FOC156" s="205"/>
      <c r="FOD156" s="205"/>
      <c r="FOE156" s="205"/>
      <c r="FOF156" s="205"/>
      <c r="FOG156" s="205"/>
      <c r="FOH156" s="205"/>
      <c r="FOI156" s="205"/>
      <c r="FOJ156" s="205"/>
      <c r="FOK156" s="205"/>
      <c r="FOL156" s="205"/>
      <c r="FOM156" s="205"/>
      <c r="FON156" s="205"/>
      <c r="FOO156" s="205"/>
      <c r="FOP156" s="205"/>
      <c r="FOQ156" s="205"/>
      <c r="FOR156" s="205"/>
      <c r="FOS156" s="205"/>
      <c r="FOT156" s="205"/>
      <c r="FOU156" s="205"/>
      <c r="FOV156" s="205"/>
      <c r="FOW156" s="205"/>
      <c r="FOX156" s="205"/>
      <c r="FOY156" s="205"/>
      <c r="FOZ156" s="205"/>
      <c r="FPA156" s="205"/>
      <c r="FPB156" s="205"/>
      <c r="FPC156" s="205"/>
      <c r="FPD156" s="205"/>
      <c r="FPE156" s="205"/>
      <c r="FPF156" s="205"/>
      <c r="FPG156" s="205"/>
      <c r="FPH156" s="205"/>
      <c r="FPI156" s="205"/>
      <c r="FPJ156" s="205"/>
      <c r="FPK156" s="205"/>
      <c r="FPL156" s="205"/>
      <c r="FPM156" s="205"/>
      <c r="FPN156" s="205"/>
      <c r="FPO156" s="205"/>
      <c r="FPP156" s="205"/>
      <c r="FPQ156" s="205"/>
      <c r="FPR156" s="205"/>
      <c r="FPS156" s="205"/>
      <c r="FPT156" s="205"/>
      <c r="FPU156" s="205"/>
      <c r="FPV156" s="205"/>
      <c r="FPW156" s="205"/>
      <c r="FPX156" s="205"/>
      <c r="FPY156" s="205"/>
      <c r="FPZ156" s="205"/>
      <c r="FQA156" s="205"/>
      <c r="FQB156" s="205"/>
      <c r="FQC156" s="205"/>
      <c r="FQD156" s="205"/>
      <c r="FQE156" s="205"/>
      <c r="FQF156" s="205"/>
      <c r="FQG156" s="205"/>
      <c r="FQH156" s="205"/>
      <c r="FQI156" s="205"/>
      <c r="FQJ156" s="205"/>
      <c r="FQK156" s="205"/>
      <c r="FQL156" s="205"/>
      <c r="FQM156" s="205"/>
      <c r="FQN156" s="205"/>
      <c r="FQO156" s="205"/>
      <c r="FQP156" s="205"/>
      <c r="FQQ156" s="205"/>
      <c r="FQR156" s="205"/>
      <c r="FQS156" s="205"/>
      <c r="FQT156" s="205"/>
      <c r="FQU156" s="205"/>
      <c r="FQV156" s="205"/>
      <c r="FQW156" s="205"/>
      <c r="FQX156" s="205"/>
      <c r="FQY156" s="205"/>
      <c r="FQZ156" s="205"/>
      <c r="FRA156" s="205"/>
      <c r="FRB156" s="205"/>
      <c r="FRC156" s="205"/>
      <c r="FRD156" s="205"/>
      <c r="FRE156" s="205"/>
      <c r="FRF156" s="205"/>
      <c r="FRG156" s="205"/>
      <c r="FRH156" s="205"/>
      <c r="FRI156" s="205"/>
      <c r="FRJ156" s="205"/>
      <c r="FRK156" s="205"/>
      <c r="FRL156" s="205"/>
      <c r="FRM156" s="205"/>
      <c r="FRN156" s="205"/>
      <c r="FRO156" s="205"/>
      <c r="FRP156" s="205"/>
      <c r="FRQ156" s="205"/>
      <c r="FRR156" s="205"/>
      <c r="FRS156" s="205"/>
      <c r="FRT156" s="205"/>
      <c r="FRU156" s="205"/>
      <c r="FRV156" s="205"/>
      <c r="FRW156" s="205"/>
      <c r="FRX156" s="205"/>
      <c r="FRY156" s="205"/>
      <c r="FRZ156" s="205"/>
      <c r="FSA156" s="205"/>
      <c r="FSB156" s="205"/>
      <c r="FSC156" s="205"/>
      <c r="FSD156" s="205"/>
      <c r="FSE156" s="205"/>
      <c r="FSF156" s="205"/>
      <c r="FSG156" s="205"/>
      <c r="FSH156" s="205"/>
      <c r="FSI156" s="205"/>
      <c r="FSJ156" s="205"/>
      <c r="FSK156" s="205"/>
      <c r="FSL156" s="205"/>
      <c r="FSM156" s="205"/>
      <c r="FSN156" s="205"/>
      <c r="FSO156" s="205"/>
      <c r="FSP156" s="205"/>
      <c r="FSQ156" s="205"/>
      <c r="FSR156" s="205"/>
      <c r="FSS156" s="205"/>
      <c r="FST156" s="205"/>
      <c r="FSU156" s="205"/>
      <c r="FSV156" s="205"/>
      <c r="FSW156" s="205"/>
      <c r="FSX156" s="205"/>
      <c r="FSY156" s="205"/>
      <c r="FSZ156" s="205"/>
      <c r="FTA156" s="205"/>
      <c r="FTB156" s="205"/>
      <c r="FTC156" s="205"/>
      <c r="FTD156" s="205"/>
      <c r="FTE156" s="205"/>
      <c r="FTF156" s="205"/>
      <c r="FTG156" s="205"/>
      <c r="FTH156" s="205"/>
      <c r="FTI156" s="205"/>
      <c r="FTJ156" s="205"/>
      <c r="FTK156" s="205"/>
      <c r="FTL156" s="205"/>
      <c r="FTM156" s="205"/>
      <c r="FTN156" s="205"/>
      <c r="FTO156" s="205"/>
      <c r="FTP156" s="205"/>
      <c r="FTQ156" s="205"/>
      <c r="FTR156" s="205"/>
      <c r="FTS156" s="205"/>
      <c r="FTT156" s="205"/>
      <c r="FTU156" s="205"/>
      <c r="FTV156" s="205"/>
      <c r="FTW156" s="205"/>
      <c r="FTX156" s="205"/>
      <c r="FTY156" s="205"/>
      <c r="FTZ156" s="205"/>
      <c r="FUA156" s="205"/>
      <c r="FUB156" s="205"/>
      <c r="FUC156" s="205"/>
      <c r="FUD156" s="205"/>
      <c r="FUE156" s="205"/>
      <c r="FUF156" s="205"/>
      <c r="FUG156" s="205"/>
      <c r="FUH156" s="205"/>
      <c r="FUI156" s="205"/>
      <c r="FUP156" s="205"/>
      <c r="FUQ156" s="205"/>
      <c r="FUR156" s="205"/>
      <c r="FUS156" s="205"/>
      <c r="FUT156" s="205"/>
      <c r="FUU156" s="205"/>
      <c r="FUV156" s="205"/>
      <c r="FUW156" s="205"/>
      <c r="FUX156" s="205"/>
      <c r="FUY156" s="205"/>
      <c r="FUZ156" s="205"/>
      <c r="FVA156" s="205"/>
      <c r="FVB156" s="205"/>
      <c r="FVC156" s="205"/>
      <c r="FVD156" s="205"/>
      <c r="FVE156" s="205"/>
      <c r="FVF156" s="205"/>
      <c r="FVG156" s="205"/>
      <c r="FVH156" s="205"/>
      <c r="FVI156" s="205"/>
      <c r="FVJ156" s="205"/>
      <c r="FVK156" s="205"/>
      <c r="FVL156" s="205"/>
      <c r="FVM156" s="205"/>
      <c r="FVN156" s="205"/>
      <c r="FVO156" s="205"/>
      <c r="FVP156" s="205"/>
      <c r="FVQ156" s="205"/>
      <c r="FVR156" s="205"/>
      <c r="FVS156" s="205"/>
      <c r="FVT156" s="205"/>
      <c r="FVU156" s="205"/>
      <c r="FVV156" s="205"/>
      <c r="FVW156" s="205"/>
      <c r="FVX156" s="205"/>
      <c r="FVY156" s="205"/>
      <c r="FVZ156" s="205"/>
      <c r="FWA156" s="205"/>
      <c r="FWB156" s="205"/>
      <c r="FWC156" s="205"/>
      <c r="FWD156" s="205"/>
      <c r="FWE156" s="205"/>
      <c r="FWF156" s="205"/>
      <c r="FWG156" s="205"/>
      <c r="FWH156" s="205"/>
      <c r="FWI156" s="205"/>
      <c r="FWJ156" s="205"/>
      <c r="FWK156" s="205"/>
      <c r="FWL156" s="205"/>
      <c r="FWM156" s="205"/>
      <c r="FWN156" s="205"/>
      <c r="FWO156" s="205"/>
      <c r="FWP156" s="205"/>
      <c r="FWQ156" s="205"/>
      <c r="FWR156" s="205"/>
      <c r="FWS156" s="205"/>
      <c r="FWT156" s="205"/>
      <c r="FWU156" s="205"/>
      <c r="FWV156" s="205"/>
      <c r="FWW156" s="205"/>
      <c r="FWX156" s="205"/>
      <c r="FWY156" s="205"/>
      <c r="FWZ156" s="205"/>
      <c r="FXA156" s="205"/>
      <c r="FXB156" s="205"/>
      <c r="FXC156" s="205"/>
      <c r="FXD156" s="205"/>
      <c r="FXE156" s="205"/>
      <c r="FXF156" s="205"/>
      <c r="FXG156" s="205"/>
      <c r="FXH156" s="205"/>
      <c r="FXI156" s="205"/>
      <c r="FXJ156" s="205"/>
      <c r="FXK156" s="205"/>
      <c r="FXL156" s="205"/>
      <c r="FXM156" s="205"/>
      <c r="FXN156" s="205"/>
      <c r="FXO156" s="205"/>
      <c r="FXP156" s="205"/>
      <c r="FXQ156" s="205"/>
      <c r="FXR156" s="205"/>
      <c r="FXS156" s="205"/>
      <c r="FXT156" s="205"/>
      <c r="FXU156" s="205"/>
      <c r="FXV156" s="205"/>
      <c r="FXW156" s="205"/>
      <c r="FXX156" s="205"/>
      <c r="FXY156" s="205"/>
      <c r="FXZ156" s="205"/>
      <c r="FYA156" s="205"/>
      <c r="FYB156" s="205"/>
      <c r="FYC156" s="205"/>
      <c r="FYD156" s="205"/>
      <c r="FYE156" s="205"/>
      <c r="FYF156" s="205"/>
      <c r="FYG156" s="205"/>
      <c r="FYH156" s="205"/>
      <c r="FYI156" s="205"/>
      <c r="FYJ156" s="205"/>
      <c r="FYK156" s="205"/>
      <c r="FYL156" s="205"/>
      <c r="FYM156" s="205"/>
      <c r="FYN156" s="205"/>
      <c r="FYO156" s="205"/>
      <c r="FYP156" s="205"/>
      <c r="FYQ156" s="205"/>
      <c r="FYR156" s="205"/>
      <c r="FYS156" s="205"/>
      <c r="FYT156" s="205"/>
      <c r="FYU156" s="205"/>
      <c r="FYV156" s="205"/>
      <c r="FYW156" s="205"/>
      <c r="FYX156" s="205"/>
      <c r="FYY156" s="205"/>
      <c r="FYZ156" s="205"/>
      <c r="FZA156" s="205"/>
      <c r="FZB156" s="205"/>
      <c r="FZC156" s="205"/>
      <c r="FZD156" s="205"/>
      <c r="FZE156" s="205"/>
      <c r="FZF156" s="205"/>
      <c r="FZG156" s="205"/>
      <c r="FZH156" s="205"/>
      <c r="FZI156" s="205"/>
      <c r="FZJ156" s="205"/>
      <c r="FZK156" s="205"/>
      <c r="FZL156" s="205"/>
      <c r="FZM156" s="205"/>
      <c r="FZN156" s="205"/>
      <c r="FZO156" s="205"/>
      <c r="FZP156" s="205"/>
      <c r="FZQ156" s="205"/>
      <c r="FZR156" s="205"/>
      <c r="FZS156" s="205"/>
      <c r="FZT156" s="205"/>
      <c r="FZU156" s="205"/>
      <c r="FZV156" s="205"/>
      <c r="FZW156" s="205"/>
      <c r="FZX156" s="205"/>
      <c r="FZY156" s="205"/>
      <c r="FZZ156" s="205"/>
      <c r="GAA156" s="205"/>
      <c r="GAB156" s="205"/>
      <c r="GAC156" s="205"/>
      <c r="GAD156" s="205"/>
      <c r="GAE156" s="205"/>
      <c r="GAF156" s="205"/>
      <c r="GAG156" s="205"/>
      <c r="GAH156" s="205"/>
      <c r="GAI156" s="205"/>
      <c r="GAJ156" s="205"/>
      <c r="GAK156" s="205"/>
      <c r="GAL156" s="205"/>
      <c r="GAM156" s="205"/>
      <c r="GAN156" s="205"/>
      <c r="GAO156" s="205"/>
      <c r="GAP156" s="205"/>
      <c r="GAQ156" s="205"/>
      <c r="GAR156" s="205"/>
      <c r="GAS156" s="205"/>
      <c r="GAT156" s="205"/>
      <c r="GAU156" s="205"/>
      <c r="GAV156" s="205"/>
      <c r="GAW156" s="205"/>
      <c r="GAX156" s="205"/>
      <c r="GAY156" s="205"/>
      <c r="GAZ156" s="205"/>
      <c r="GBA156" s="205"/>
      <c r="GBB156" s="205"/>
      <c r="GBC156" s="205"/>
      <c r="GBD156" s="205"/>
      <c r="GBE156" s="205"/>
      <c r="GBF156" s="205"/>
      <c r="GBG156" s="205"/>
      <c r="GBH156" s="205"/>
      <c r="GBI156" s="205"/>
      <c r="GBJ156" s="205"/>
      <c r="GBK156" s="205"/>
      <c r="GBL156" s="205"/>
      <c r="GBM156" s="205"/>
      <c r="GBN156" s="205"/>
      <c r="GBO156" s="205"/>
      <c r="GBP156" s="205"/>
      <c r="GBQ156" s="205"/>
      <c r="GBR156" s="205"/>
      <c r="GBS156" s="205"/>
      <c r="GBT156" s="205"/>
      <c r="GBU156" s="205"/>
      <c r="GBV156" s="205"/>
      <c r="GBW156" s="205"/>
      <c r="GBX156" s="205"/>
      <c r="GBY156" s="205"/>
      <c r="GBZ156" s="205"/>
      <c r="GCA156" s="205"/>
      <c r="GCB156" s="205"/>
      <c r="GCC156" s="205"/>
      <c r="GCD156" s="205"/>
      <c r="GCE156" s="205"/>
      <c r="GCF156" s="205"/>
      <c r="GCG156" s="205"/>
      <c r="GCH156" s="205"/>
      <c r="GCI156" s="205"/>
      <c r="GCJ156" s="205"/>
      <c r="GCK156" s="205"/>
      <c r="GCL156" s="205"/>
      <c r="GCM156" s="205"/>
      <c r="GCN156" s="205"/>
      <c r="GCO156" s="205"/>
      <c r="GCP156" s="205"/>
      <c r="GCQ156" s="205"/>
      <c r="GCR156" s="205"/>
      <c r="GCS156" s="205"/>
      <c r="GCT156" s="205"/>
      <c r="GCU156" s="205"/>
      <c r="GCV156" s="205"/>
      <c r="GCW156" s="205"/>
      <c r="GCX156" s="205"/>
      <c r="GCY156" s="205"/>
      <c r="GCZ156" s="205"/>
      <c r="GDA156" s="205"/>
      <c r="GDB156" s="205"/>
      <c r="GDC156" s="205"/>
      <c r="GDD156" s="205"/>
      <c r="GDE156" s="205"/>
      <c r="GDF156" s="205"/>
      <c r="GDG156" s="205"/>
      <c r="GDH156" s="205"/>
      <c r="GDI156" s="205"/>
      <c r="GDJ156" s="205"/>
      <c r="GDK156" s="205"/>
      <c r="GDL156" s="205"/>
      <c r="GDM156" s="205"/>
      <c r="GDN156" s="205"/>
      <c r="GDO156" s="205"/>
      <c r="GDP156" s="205"/>
      <c r="GDQ156" s="205"/>
      <c r="GDR156" s="205"/>
      <c r="GDS156" s="205"/>
      <c r="GDT156" s="205"/>
      <c r="GDU156" s="205"/>
      <c r="GDV156" s="205"/>
      <c r="GDW156" s="205"/>
      <c r="GDX156" s="205"/>
      <c r="GDY156" s="205"/>
      <c r="GDZ156" s="205"/>
      <c r="GEA156" s="205"/>
      <c r="GEB156" s="205"/>
      <c r="GEC156" s="205"/>
      <c r="GED156" s="205"/>
      <c r="GEE156" s="205"/>
      <c r="GEL156" s="205"/>
      <c r="GEM156" s="205"/>
      <c r="GEN156" s="205"/>
      <c r="GEO156" s="205"/>
      <c r="GEP156" s="205"/>
      <c r="GEQ156" s="205"/>
      <c r="GER156" s="205"/>
      <c r="GES156" s="205"/>
      <c r="GET156" s="205"/>
      <c r="GEU156" s="205"/>
      <c r="GEV156" s="205"/>
      <c r="GEW156" s="205"/>
      <c r="GEX156" s="205"/>
      <c r="GEY156" s="205"/>
      <c r="GEZ156" s="205"/>
      <c r="GFA156" s="205"/>
      <c r="GFB156" s="205"/>
      <c r="GFC156" s="205"/>
      <c r="GFD156" s="205"/>
      <c r="GFE156" s="205"/>
      <c r="GFF156" s="205"/>
      <c r="GFG156" s="205"/>
      <c r="GFH156" s="205"/>
      <c r="GFI156" s="205"/>
      <c r="GFJ156" s="205"/>
      <c r="GFK156" s="205"/>
      <c r="GFL156" s="205"/>
      <c r="GFM156" s="205"/>
      <c r="GFN156" s="205"/>
      <c r="GFO156" s="205"/>
      <c r="GFP156" s="205"/>
      <c r="GFQ156" s="205"/>
      <c r="GFR156" s="205"/>
      <c r="GFS156" s="205"/>
      <c r="GFT156" s="205"/>
      <c r="GFU156" s="205"/>
      <c r="GFV156" s="205"/>
      <c r="GFW156" s="205"/>
      <c r="GFX156" s="205"/>
      <c r="GFY156" s="205"/>
      <c r="GFZ156" s="205"/>
      <c r="GGA156" s="205"/>
      <c r="GGB156" s="205"/>
      <c r="GGC156" s="205"/>
      <c r="GGD156" s="205"/>
      <c r="GGE156" s="205"/>
      <c r="GGF156" s="205"/>
      <c r="GGG156" s="205"/>
      <c r="GGH156" s="205"/>
      <c r="GGI156" s="205"/>
      <c r="GGJ156" s="205"/>
      <c r="GGK156" s="205"/>
      <c r="GGL156" s="205"/>
      <c r="GGM156" s="205"/>
      <c r="GGN156" s="205"/>
      <c r="GGO156" s="205"/>
      <c r="GGP156" s="205"/>
      <c r="GGQ156" s="205"/>
      <c r="GGR156" s="205"/>
      <c r="GGS156" s="205"/>
      <c r="GGT156" s="205"/>
      <c r="GGU156" s="205"/>
      <c r="GGV156" s="205"/>
      <c r="GGW156" s="205"/>
      <c r="GGX156" s="205"/>
      <c r="GGY156" s="205"/>
      <c r="GGZ156" s="205"/>
      <c r="GHA156" s="205"/>
      <c r="GHB156" s="205"/>
      <c r="GHC156" s="205"/>
      <c r="GHD156" s="205"/>
      <c r="GHE156" s="205"/>
      <c r="GHF156" s="205"/>
      <c r="GHG156" s="205"/>
      <c r="GHH156" s="205"/>
      <c r="GHI156" s="205"/>
      <c r="GHJ156" s="205"/>
      <c r="GHK156" s="205"/>
      <c r="GHL156" s="205"/>
      <c r="GHM156" s="205"/>
      <c r="GHN156" s="205"/>
      <c r="GHO156" s="205"/>
      <c r="GHP156" s="205"/>
      <c r="GHQ156" s="205"/>
      <c r="GHR156" s="205"/>
      <c r="GHS156" s="205"/>
      <c r="GHT156" s="205"/>
      <c r="GHU156" s="205"/>
      <c r="GHV156" s="205"/>
      <c r="GHW156" s="205"/>
      <c r="GHX156" s="205"/>
      <c r="GHY156" s="205"/>
      <c r="GHZ156" s="205"/>
      <c r="GIA156" s="205"/>
      <c r="GIB156" s="205"/>
      <c r="GIC156" s="205"/>
      <c r="GID156" s="205"/>
      <c r="GIE156" s="205"/>
      <c r="GIF156" s="205"/>
      <c r="GIG156" s="205"/>
      <c r="GIH156" s="205"/>
      <c r="GII156" s="205"/>
      <c r="GIJ156" s="205"/>
      <c r="GIK156" s="205"/>
      <c r="GIL156" s="205"/>
      <c r="GIM156" s="205"/>
      <c r="GIN156" s="205"/>
      <c r="GIO156" s="205"/>
      <c r="GIP156" s="205"/>
      <c r="GIQ156" s="205"/>
      <c r="GIR156" s="205"/>
      <c r="GIS156" s="205"/>
      <c r="GIT156" s="205"/>
      <c r="GIU156" s="205"/>
      <c r="GIV156" s="205"/>
      <c r="GIW156" s="205"/>
      <c r="GIX156" s="205"/>
      <c r="GIY156" s="205"/>
      <c r="GIZ156" s="205"/>
      <c r="GJA156" s="205"/>
      <c r="GJB156" s="205"/>
      <c r="GJC156" s="205"/>
      <c r="GJD156" s="205"/>
      <c r="GJE156" s="205"/>
      <c r="GJF156" s="205"/>
      <c r="GJG156" s="205"/>
      <c r="GJH156" s="205"/>
      <c r="GJI156" s="205"/>
      <c r="GJJ156" s="205"/>
      <c r="GJK156" s="205"/>
      <c r="GJL156" s="205"/>
      <c r="GJM156" s="205"/>
      <c r="GJN156" s="205"/>
      <c r="GJO156" s="205"/>
      <c r="GJP156" s="205"/>
      <c r="GJQ156" s="205"/>
      <c r="GJR156" s="205"/>
      <c r="GJS156" s="205"/>
      <c r="GJT156" s="205"/>
      <c r="GJU156" s="205"/>
      <c r="GJV156" s="205"/>
      <c r="GJW156" s="205"/>
      <c r="GJX156" s="205"/>
      <c r="GJY156" s="205"/>
      <c r="GJZ156" s="205"/>
      <c r="GKA156" s="205"/>
      <c r="GKB156" s="205"/>
      <c r="GKC156" s="205"/>
      <c r="GKD156" s="205"/>
      <c r="GKE156" s="205"/>
      <c r="GKF156" s="205"/>
      <c r="GKG156" s="205"/>
      <c r="GKH156" s="205"/>
      <c r="GKI156" s="205"/>
      <c r="GKJ156" s="205"/>
      <c r="GKK156" s="205"/>
      <c r="GKL156" s="205"/>
      <c r="GKM156" s="205"/>
      <c r="GKN156" s="205"/>
      <c r="GKO156" s="205"/>
      <c r="GKP156" s="205"/>
      <c r="GKQ156" s="205"/>
      <c r="GKR156" s="205"/>
      <c r="GKS156" s="205"/>
      <c r="GKT156" s="205"/>
      <c r="GKU156" s="205"/>
      <c r="GKV156" s="205"/>
      <c r="GKW156" s="205"/>
      <c r="GKX156" s="205"/>
      <c r="GKY156" s="205"/>
      <c r="GKZ156" s="205"/>
      <c r="GLA156" s="205"/>
      <c r="GLB156" s="205"/>
      <c r="GLC156" s="205"/>
      <c r="GLD156" s="205"/>
      <c r="GLE156" s="205"/>
      <c r="GLF156" s="205"/>
      <c r="GLG156" s="205"/>
      <c r="GLH156" s="205"/>
      <c r="GLI156" s="205"/>
      <c r="GLJ156" s="205"/>
      <c r="GLK156" s="205"/>
      <c r="GLL156" s="205"/>
      <c r="GLM156" s="205"/>
      <c r="GLN156" s="205"/>
      <c r="GLO156" s="205"/>
      <c r="GLP156" s="205"/>
      <c r="GLQ156" s="205"/>
      <c r="GLR156" s="205"/>
      <c r="GLS156" s="205"/>
      <c r="GLT156" s="205"/>
      <c r="GLU156" s="205"/>
      <c r="GLV156" s="205"/>
      <c r="GLW156" s="205"/>
      <c r="GLX156" s="205"/>
      <c r="GLY156" s="205"/>
      <c r="GLZ156" s="205"/>
      <c r="GMA156" s="205"/>
      <c r="GMB156" s="205"/>
      <c r="GMC156" s="205"/>
      <c r="GMD156" s="205"/>
      <c r="GME156" s="205"/>
      <c r="GMF156" s="205"/>
      <c r="GMG156" s="205"/>
      <c r="GMH156" s="205"/>
      <c r="GMI156" s="205"/>
      <c r="GMJ156" s="205"/>
      <c r="GMK156" s="205"/>
      <c r="GML156" s="205"/>
      <c r="GMM156" s="205"/>
      <c r="GMN156" s="205"/>
      <c r="GMO156" s="205"/>
      <c r="GMP156" s="205"/>
      <c r="GMQ156" s="205"/>
      <c r="GMR156" s="205"/>
      <c r="GMS156" s="205"/>
      <c r="GMT156" s="205"/>
      <c r="GMU156" s="205"/>
      <c r="GMV156" s="205"/>
      <c r="GMW156" s="205"/>
      <c r="GMX156" s="205"/>
      <c r="GMY156" s="205"/>
      <c r="GMZ156" s="205"/>
      <c r="GNA156" s="205"/>
      <c r="GNB156" s="205"/>
      <c r="GNC156" s="205"/>
      <c r="GND156" s="205"/>
      <c r="GNE156" s="205"/>
      <c r="GNF156" s="205"/>
      <c r="GNG156" s="205"/>
      <c r="GNH156" s="205"/>
      <c r="GNI156" s="205"/>
      <c r="GNJ156" s="205"/>
      <c r="GNK156" s="205"/>
      <c r="GNL156" s="205"/>
      <c r="GNM156" s="205"/>
      <c r="GNN156" s="205"/>
      <c r="GNO156" s="205"/>
      <c r="GNP156" s="205"/>
      <c r="GNQ156" s="205"/>
      <c r="GNR156" s="205"/>
      <c r="GNS156" s="205"/>
      <c r="GNT156" s="205"/>
      <c r="GNU156" s="205"/>
      <c r="GNV156" s="205"/>
      <c r="GNW156" s="205"/>
      <c r="GNX156" s="205"/>
      <c r="GNY156" s="205"/>
      <c r="GNZ156" s="205"/>
      <c r="GOA156" s="205"/>
      <c r="GOH156" s="205"/>
      <c r="GOI156" s="205"/>
      <c r="GOJ156" s="205"/>
      <c r="GOK156" s="205"/>
      <c r="GOL156" s="205"/>
      <c r="GOM156" s="205"/>
      <c r="GON156" s="205"/>
      <c r="GOO156" s="205"/>
      <c r="GOP156" s="205"/>
      <c r="GOQ156" s="205"/>
      <c r="GOR156" s="205"/>
      <c r="GOS156" s="205"/>
      <c r="GOT156" s="205"/>
      <c r="GOU156" s="205"/>
      <c r="GOV156" s="205"/>
      <c r="GOW156" s="205"/>
      <c r="GOX156" s="205"/>
      <c r="GOY156" s="205"/>
      <c r="GOZ156" s="205"/>
      <c r="GPA156" s="205"/>
      <c r="GPB156" s="205"/>
      <c r="GPC156" s="205"/>
      <c r="GPD156" s="205"/>
      <c r="GPE156" s="205"/>
      <c r="GPF156" s="205"/>
      <c r="GPG156" s="205"/>
      <c r="GPH156" s="205"/>
      <c r="GPI156" s="205"/>
      <c r="GPJ156" s="205"/>
      <c r="GPK156" s="205"/>
      <c r="GPL156" s="205"/>
      <c r="GPM156" s="205"/>
      <c r="GPN156" s="205"/>
      <c r="GPO156" s="205"/>
      <c r="GPP156" s="205"/>
      <c r="GPQ156" s="205"/>
      <c r="GPR156" s="205"/>
      <c r="GPS156" s="205"/>
      <c r="GPT156" s="205"/>
      <c r="GPU156" s="205"/>
      <c r="GPV156" s="205"/>
      <c r="GPW156" s="205"/>
      <c r="GPX156" s="205"/>
      <c r="GPY156" s="205"/>
      <c r="GPZ156" s="205"/>
      <c r="GQA156" s="205"/>
      <c r="GQB156" s="205"/>
      <c r="GQC156" s="205"/>
      <c r="GQD156" s="205"/>
      <c r="GQE156" s="205"/>
      <c r="GQF156" s="205"/>
      <c r="GQG156" s="205"/>
      <c r="GQH156" s="205"/>
      <c r="GQI156" s="205"/>
      <c r="GQJ156" s="205"/>
      <c r="GQK156" s="205"/>
      <c r="GQL156" s="205"/>
      <c r="GQM156" s="205"/>
      <c r="GQN156" s="205"/>
      <c r="GQO156" s="205"/>
      <c r="GQP156" s="205"/>
      <c r="GQQ156" s="205"/>
      <c r="GQR156" s="205"/>
      <c r="GQS156" s="205"/>
      <c r="GQT156" s="205"/>
      <c r="GQU156" s="205"/>
      <c r="GQV156" s="205"/>
      <c r="GQW156" s="205"/>
      <c r="GQX156" s="205"/>
      <c r="GQY156" s="205"/>
      <c r="GQZ156" s="205"/>
      <c r="GRA156" s="205"/>
      <c r="GRB156" s="205"/>
      <c r="GRC156" s="205"/>
      <c r="GRD156" s="205"/>
      <c r="GRE156" s="205"/>
      <c r="GRF156" s="205"/>
      <c r="GRG156" s="205"/>
      <c r="GRH156" s="205"/>
      <c r="GRI156" s="205"/>
      <c r="GRJ156" s="205"/>
      <c r="GRK156" s="205"/>
      <c r="GRL156" s="205"/>
      <c r="GRM156" s="205"/>
      <c r="GRN156" s="205"/>
      <c r="GRO156" s="205"/>
      <c r="GRP156" s="205"/>
      <c r="GRQ156" s="205"/>
      <c r="GRR156" s="205"/>
      <c r="GRS156" s="205"/>
      <c r="GRT156" s="205"/>
      <c r="GRU156" s="205"/>
      <c r="GRV156" s="205"/>
      <c r="GRW156" s="205"/>
      <c r="GRX156" s="205"/>
      <c r="GRY156" s="205"/>
      <c r="GRZ156" s="205"/>
      <c r="GSA156" s="205"/>
      <c r="GSB156" s="205"/>
      <c r="GSC156" s="205"/>
      <c r="GSD156" s="205"/>
      <c r="GSE156" s="205"/>
      <c r="GSF156" s="205"/>
      <c r="GSG156" s="205"/>
      <c r="GSH156" s="205"/>
      <c r="GSI156" s="205"/>
      <c r="GSJ156" s="205"/>
      <c r="GSK156" s="205"/>
      <c r="GSL156" s="205"/>
      <c r="GSM156" s="205"/>
      <c r="GSN156" s="205"/>
      <c r="GSO156" s="205"/>
      <c r="GSP156" s="205"/>
      <c r="GSQ156" s="205"/>
      <c r="GSR156" s="205"/>
      <c r="GSS156" s="205"/>
      <c r="GST156" s="205"/>
      <c r="GSU156" s="205"/>
      <c r="GSV156" s="205"/>
      <c r="GSW156" s="205"/>
      <c r="GSX156" s="205"/>
      <c r="GSY156" s="205"/>
      <c r="GSZ156" s="205"/>
      <c r="GTA156" s="205"/>
      <c r="GTB156" s="205"/>
      <c r="GTC156" s="205"/>
      <c r="GTD156" s="205"/>
      <c r="GTE156" s="205"/>
      <c r="GTF156" s="205"/>
      <c r="GTG156" s="205"/>
      <c r="GTH156" s="205"/>
      <c r="GTI156" s="205"/>
      <c r="GTJ156" s="205"/>
      <c r="GTK156" s="205"/>
      <c r="GTL156" s="205"/>
      <c r="GTM156" s="205"/>
      <c r="GTN156" s="205"/>
      <c r="GTO156" s="205"/>
      <c r="GTP156" s="205"/>
      <c r="GTQ156" s="205"/>
      <c r="GTR156" s="205"/>
      <c r="GTS156" s="205"/>
      <c r="GTT156" s="205"/>
      <c r="GTU156" s="205"/>
      <c r="GTV156" s="205"/>
      <c r="GTW156" s="205"/>
      <c r="GTX156" s="205"/>
      <c r="GTY156" s="205"/>
      <c r="GTZ156" s="205"/>
      <c r="GUA156" s="205"/>
      <c r="GUB156" s="205"/>
      <c r="GUC156" s="205"/>
      <c r="GUD156" s="205"/>
      <c r="GUE156" s="205"/>
      <c r="GUF156" s="205"/>
      <c r="GUG156" s="205"/>
      <c r="GUH156" s="205"/>
      <c r="GUI156" s="205"/>
      <c r="GUJ156" s="205"/>
      <c r="GUK156" s="205"/>
      <c r="GUL156" s="205"/>
      <c r="GUM156" s="205"/>
      <c r="GUN156" s="205"/>
      <c r="GUO156" s="205"/>
      <c r="GUP156" s="205"/>
      <c r="GUQ156" s="205"/>
      <c r="GUR156" s="205"/>
      <c r="GUS156" s="205"/>
      <c r="GUT156" s="205"/>
      <c r="GUU156" s="205"/>
      <c r="GUV156" s="205"/>
      <c r="GUW156" s="205"/>
      <c r="GUX156" s="205"/>
      <c r="GUY156" s="205"/>
      <c r="GUZ156" s="205"/>
      <c r="GVA156" s="205"/>
      <c r="GVB156" s="205"/>
      <c r="GVC156" s="205"/>
      <c r="GVD156" s="205"/>
      <c r="GVE156" s="205"/>
      <c r="GVF156" s="205"/>
      <c r="GVG156" s="205"/>
      <c r="GVH156" s="205"/>
      <c r="GVI156" s="205"/>
      <c r="GVJ156" s="205"/>
      <c r="GVK156" s="205"/>
      <c r="GVL156" s="205"/>
      <c r="GVM156" s="205"/>
      <c r="GVN156" s="205"/>
      <c r="GVO156" s="205"/>
      <c r="GVP156" s="205"/>
      <c r="GVQ156" s="205"/>
      <c r="GVR156" s="205"/>
      <c r="GVS156" s="205"/>
      <c r="GVT156" s="205"/>
      <c r="GVU156" s="205"/>
      <c r="GVV156" s="205"/>
      <c r="GVW156" s="205"/>
      <c r="GVX156" s="205"/>
      <c r="GVY156" s="205"/>
      <c r="GVZ156" s="205"/>
      <c r="GWA156" s="205"/>
      <c r="GWB156" s="205"/>
      <c r="GWC156" s="205"/>
      <c r="GWD156" s="205"/>
      <c r="GWE156" s="205"/>
      <c r="GWF156" s="205"/>
      <c r="GWG156" s="205"/>
      <c r="GWH156" s="205"/>
      <c r="GWI156" s="205"/>
      <c r="GWJ156" s="205"/>
      <c r="GWK156" s="205"/>
      <c r="GWL156" s="205"/>
      <c r="GWM156" s="205"/>
      <c r="GWN156" s="205"/>
      <c r="GWO156" s="205"/>
      <c r="GWP156" s="205"/>
      <c r="GWQ156" s="205"/>
      <c r="GWR156" s="205"/>
      <c r="GWS156" s="205"/>
      <c r="GWT156" s="205"/>
      <c r="GWU156" s="205"/>
      <c r="GWV156" s="205"/>
      <c r="GWW156" s="205"/>
      <c r="GWX156" s="205"/>
      <c r="GWY156" s="205"/>
      <c r="GWZ156" s="205"/>
      <c r="GXA156" s="205"/>
      <c r="GXB156" s="205"/>
      <c r="GXC156" s="205"/>
      <c r="GXD156" s="205"/>
      <c r="GXE156" s="205"/>
      <c r="GXF156" s="205"/>
      <c r="GXG156" s="205"/>
      <c r="GXH156" s="205"/>
      <c r="GXI156" s="205"/>
      <c r="GXJ156" s="205"/>
      <c r="GXK156" s="205"/>
      <c r="GXL156" s="205"/>
      <c r="GXM156" s="205"/>
      <c r="GXN156" s="205"/>
      <c r="GXO156" s="205"/>
      <c r="GXP156" s="205"/>
      <c r="GXQ156" s="205"/>
      <c r="GXR156" s="205"/>
      <c r="GXS156" s="205"/>
      <c r="GXT156" s="205"/>
      <c r="GXU156" s="205"/>
      <c r="GXV156" s="205"/>
      <c r="GXW156" s="205"/>
      <c r="GYD156" s="205"/>
      <c r="GYE156" s="205"/>
      <c r="GYF156" s="205"/>
      <c r="GYG156" s="205"/>
      <c r="GYH156" s="205"/>
      <c r="GYI156" s="205"/>
      <c r="GYJ156" s="205"/>
      <c r="GYK156" s="205"/>
      <c r="GYL156" s="205"/>
      <c r="GYM156" s="205"/>
      <c r="GYN156" s="205"/>
      <c r="GYO156" s="205"/>
      <c r="GYP156" s="205"/>
      <c r="GYQ156" s="205"/>
      <c r="GYR156" s="205"/>
      <c r="GYS156" s="205"/>
      <c r="GYT156" s="205"/>
      <c r="GYU156" s="205"/>
      <c r="GYV156" s="205"/>
      <c r="GYW156" s="205"/>
      <c r="GYX156" s="205"/>
      <c r="GYY156" s="205"/>
      <c r="GYZ156" s="205"/>
      <c r="GZA156" s="205"/>
      <c r="GZB156" s="205"/>
      <c r="GZC156" s="205"/>
      <c r="GZD156" s="205"/>
      <c r="GZE156" s="205"/>
      <c r="GZF156" s="205"/>
      <c r="GZG156" s="205"/>
      <c r="GZH156" s="205"/>
      <c r="GZI156" s="205"/>
      <c r="GZJ156" s="205"/>
      <c r="GZK156" s="205"/>
      <c r="GZL156" s="205"/>
      <c r="GZM156" s="205"/>
      <c r="GZN156" s="205"/>
      <c r="GZO156" s="205"/>
      <c r="GZP156" s="205"/>
      <c r="GZQ156" s="205"/>
      <c r="GZR156" s="205"/>
      <c r="GZS156" s="205"/>
      <c r="GZT156" s="205"/>
      <c r="GZU156" s="205"/>
      <c r="GZV156" s="205"/>
      <c r="GZW156" s="205"/>
      <c r="GZX156" s="205"/>
      <c r="GZY156" s="205"/>
      <c r="GZZ156" s="205"/>
      <c r="HAA156" s="205"/>
      <c r="HAB156" s="205"/>
      <c r="HAC156" s="205"/>
      <c r="HAD156" s="205"/>
      <c r="HAE156" s="205"/>
      <c r="HAF156" s="205"/>
      <c r="HAG156" s="205"/>
      <c r="HAH156" s="205"/>
      <c r="HAI156" s="205"/>
      <c r="HAJ156" s="205"/>
      <c r="HAK156" s="205"/>
      <c r="HAL156" s="205"/>
      <c r="HAM156" s="205"/>
      <c r="HAN156" s="205"/>
      <c r="HAO156" s="205"/>
      <c r="HAP156" s="205"/>
      <c r="HAQ156" s="205"/>
      <c r="HAR156" s="205"/>
      <c r="HAS156" s="205"/>
      <c r="HAT156" s="205"/>
      <c r="HAU156" s="205"/>
      <c r="HAV156" s="205"/>
      <c r="HAW156" s="205"/>
      <c r="HAX156" s="205"/>
      <c r="HAY156" s="205"/>
      <c r="HAZ156" s="205"/>
      <c r="HBA156" s="205"/>
      <c r="HBB156" s="205"/>
      <c r="HBC156" s="205"/>
      <c r="HBD156" s="205"/>
      <c r="HBE156" s="205"/>
      <c r="HBF156" s="205"/>
      <c r="HBG156" s="205"/>
      <c r="HBH156" s="205"/>
      <c r="HBI156" s="205"/>
      <c r="HBJ156" s="205"/>
      <c r="HBK156" s="205"/>
      <c r="HBL156" s="205"/>
      <c r="HBM156" s="205"/>
      <c r="HBN156" s="205"/>
      <c r="HBO156" s="205"/>
      <c r="HBP156" s="205"/>
      <c r="HBQ156" s="205"/>
      <c r="HBR156" s="205"/>
      <c r="HBS156" s="205"/>
      <c r="HBT156" s="205"/>
      <c r="HBU156" s="205"/>
      <c r="HBV156" s="205"/>
      <c r="HBW156" s="205"/>
      <c r="HBX156" s="205"/>
      <c r="HBY156" s="205"/>
      <c r="HBZ156" s="205"/>
      <c r="HCA156" s="205"/>
      <c r="HCB156" s="205"/>
      <c r="HCC156" s="205"/>
      <c r="HCD156" s="205"/>
      <c r="HCE156" s="205"/>
      <c r="HCF156" s="205"/>
      <c r="HCG156" s="205"/>
      <c r="HCH156" s="205"/>
      <c r="HCI156" s="205"/>
      <c r="HCJ156" s="205"/>
      <c r="HCK156" s="205"/>
      <c r="HCL156" s="205"/>
      <c r="HCM156" s="205"/>
      <c r="HCN156" s="205"/>
      <c r="HCO156" s="205"/>
      <c r="HCP156" s="205"/>
      <c r="HCQ156" s="205"/>
      <c r="HCR156" s="205"/>
      <c r="HCS156" s="205"/>
      <c r="HCT156" s="205"/>
      <c r="HCU156" s="205"/>
      <c r="HCV156" s="205"/>
      <c r="HCW156" s="205"/>
      <c r="HCX156" s="205"/>
      <c r="HCY156" s="205"/>
      <c r="HCZ156" s="205"/>
      <c r="HDA156" s="205"/>
      <c r="HDB156" s="205"/>
      <c r="HDC156" s="205"/>
      <c r="HDD156" s="205"/>
      <c r="HDE156" s="205"/>
      <c r="HDF156" s="205"/>
      <c r="HDG156" s="205"/>
      <c r="HDH156" s="205"/>
      <c r="HDI156" s="205"/>
      <c r="HDJ156" s="205"/>
      <c r="HDK156" s="205"/>
      <c r="HDL156" s="205"/>
      <c r="HDM156" s="205"/>
      <c r="HDN156" s="205"/>
      <c r="HDO156" s="205"/>
      <c r="HDP156" s="205"/>
      <c r="HDQ156" s="205"/>
      <c r="HDR156" s="205"/>
      <c r="HDS156" s="205"/>
      <c r="HDT156" s="205"/>
      <c r="HDU156" s="205"/>
      <c r="HDV156" s="205"/>
      <c r="HDW156" s="205"/>
      <c r="HDX156" s="205"/>
      <c r="HDY156" s="205"/>
      <c r="HDZ156" s="205"/>
      <c r="HEA156" s="205"/>
      <c r="HEB156" s="205"/>
      <c r="HEC156" s="205"/>
      <c r="HED156" s="205"/>
      <c r="HEE156" s="205"/>
      <c r="HEF156" s="205"/>
      <c r="HEG156" s="205"/>
      <c r="HEH156" s="205"/>
      <c r="HEI156" s="205"/>
      <c r="HEJ156" s="205"/>
      <c r="HEK156" s="205"/>
      <c r="HEL156" s="205"/>
      <c r="HEM156" s="205"/>
      <c r="HEN156" s="205"/>
      <c r="HEO156" s="205"/>
      <c r="HEP156" s="205"/>
      <c r="HEQ156" s="205"/>
      <c r="HER156" s="205"/>
      <c r="HES156" s="205"/>
      <c r="HET156" s="205"/>
      <c r="HEU156" s="205"/>
      <c r="HEV156" s="205"/>
      <c r="HEW156" s="205"/>
      <c r="HEX156" s="205"/>
      <c r="HEY156" s="205"/>
      <c r="HEZ156" s="205"/>
      <c r="HFA156" s="205"/>
      <c r="HFB156" s="205"/>
      <c r="HFC156" s="205"/>
      <c r="HFD156" s="205"/>
      <c r="HFE156" s="205"/>
      <c r="HFF156" s="205"/>
      <c r="HFG156" s="205"/>
      <c r="HFH156" s="205"/>
      <c r="HFI156" s="205"/>
      <c r="HFJ156" s="205"/>
      <c r="HFK156" s="205"/>
      <c r="HFL156" s="205"/>
      <c r="HFM156" s="205"/>
      <c r="HFN156" s="205"/>
      <c r="HFO156" s="205"/>
      <c r="HFP156" s="205"/>
      <c r="HFQ156" s="205"/>
      <c r="HFR156" s="205"/>
      <c r="HFS156" s="205"/>
      <c r="HFT156" s="205"/>
      <c r="HFU156" s="205"/>
      <c r="HFV156" s="205"/>
      <c r="HFW156" s="205"/>
      <c r="HFX156" s="205"/>
      <c r="HFY156" s="205"/>
      <c r="HFZ156" s="205"/>
      <c r="HGA156" s="205"/>
      <c r="HGB156" s="205"/>
      <c r="HGC156" s="205"/>
      <c r="HGD156" s="205"/>
      <c r="HGE156" s="205"/>
      <c r="HGF156" s="205"/>
      <c r="HGG156" s="205"/>
      <c r="HGH156" s="205"/>
      <c r="HGI156" s="205"/>
      <c r="HGJ156" s="205"/>
      <c r="HGK156" s="205"/>
      <c r="HGL156" s="205"/>
      <c r="HGM156" s="205"/>
      <c r="HGN156" s="205"/>
      <c r="HGO156" s="205"/>
      <c r="HGP156" s="205"/>
      <c r="HGQ156" s="205"/>
      <c r="HGR156" s="205"/>
      <c r="HGS156" s="205"/>
      <c r="HGT156" s="205"/>
      <c r="HGU156" s="205"/>
      <c r="HGV156" s="205"/>
      <c r="HGW156" s="205"/>
      <c r="HGX156" s="205"/>
      <c r="HGY156" s="205"/>
      <c r="HGZ156" s="205"/>
      <c r="HHA156" s="205"/>
      <c r="HHB156" s="205"/>
      <c r="HHC156" s="205"/>
      <c r="HHD156" s="205"/>
      <c r="HHE156" s="205"/>
      <c r="HHF156" s="205"/>
      <c r="HHG156" s="205"/>
      <c r="HHH156" s="205"/>
      <c r="HHI156" s="205"/>
      <c r="HHJ156" s="205"/>
      <c r="HHK156" s="205"/>
      <c r="HHL156" s="205"/>
      <c r="HHM156" s="205"/>
      <c r="HHN156" s="205"/>
      <c r="HHO156" s="205"/>
      <c r="HHP156" s="205"/>
      <c r="HHQ156" s="205"/>
      <c r="HHR156" s="205"/>
      <c r="HHS156" s="205"/>
      <c r="HHZ156" s="205"/>
      <c r="HIA156" s="205"/>
      <c r="HIB156" s="205"/>
      <c r="HIC156" s="205"/>
      <c r="HID156" s="205"/>
      <c r="HIE156" s="205"/>
      <c r="HIF156" s="205"/>
      <c r="HIG156" s="205"/>
      <c r="HIH156" s="205"/>
      <c r="HII156" s="205"/>
      <c r="HIJ156" s="205"/>
      <c r="HIK156" s="205"/>
      <c r="HIL156" s="205"/>
      <c r="HIM156" s="205"/>
      <c r="HIN156" s="205"/>
      <c r="HIO156" s="205"/>
      <c r="HIP156" s="205"/>
      <c r="HIQ156" s="205"/>
      <c r="HIR156" s="205"/>
      <c r="HIS156" s="205"/>
      <c r="HIT156" s="205"/>
      <c r="HIU156" s="205"/>
      <c r="HIV156" s="205"/>
      <c r="HIW156" s="205"/>
      <c r="HIX156" s="205"/>
      <c r="HIY156" s="205"/>
      <c r="HIZ156" s="205"/>
      <c r="HJA156" s="205"/>
      <c r="HJB156" s="205"/>
      <c r="HJC156" s="205"/>
      <c r="HJD156" s="205"/>
      <c r="HJE156" s="205"/>
      <c r="HJF156" s="205"/>
      <c r="HJG156" s="205"/>
      <c r="HJH156" s="205"/>
      <c r="HJI156" s="205"/>
      <c r="HJJ156" s="205"/>
      <c r="HJK156" s="205"/>
      <c r="HJL156" s="205"/>
      <c r="HJM156" s="205"/>
      <c r="HJN156" s="205"/>
      <c r="HJO156" s="205"/>
      <c r="HJP156" s="205"/>
      <c r="HJQ156" s="205"/>
      <c r="HJR156" s="205"/>
      <c r="HJS156" s="205"/>
      <c r="HJT156" s="205"/>
      <c r="HJU156" s="205"/>
      <c r="HJV156" s="205"/>
      <c r="HJW156" s="205"/>
      <c r="HJX156" s="205"/>
      <c r="HJY156" s="205"/>
      <c r="HJZ156" s="205"/>
      <c r="HKA156" s="205"/>
      <c r="HKB156" s="205"/>
      <c r="HKC156" s="205"/>
      <c r="HKD156" s="205"/>
      <c r="HKE156" s="205"/>
      <c r="HKF156" s="205"/>
      <c r="HKG156" s="205"/>
      <c r="HKH156" s="205"/>
      <c r="HKI156" s="205"/>
      <c r="HKJ156" s="205"/>
      <c r="HKK156" s="205"/>
      <c r="HKL156" s="205"/>
      <c r="HKM156" s="205"/>
      <c r="HKN156" s="205"/>
      <c r="HKO156" s="205"/>
      <c r="HKP156" s="205"/>
      <c r="HKQ156" s="205"/>
      <c r="HKR156" s="205"/>
      <c r="HKS156" s="205"/>
      <c r="HKT156" s="205"/>
      <c r="HKU156" s="205"/>
      <c r="HKV156" s="205"/>
      <c r="HKW156" s="205"/>
      <c r="HKX156" s="205"/>
      <c r="HKY156" s="205"/>
      <c r="HKZ156" s="205"/>
      <c r="HLA156" s="205"/>
      <c r="HLB156" s="205"/>
      <c r="HLC156" s="205"/>
      <c r="HLD156" s="205"/>
      <c r="HLE156" s="205"/>
      <c r="HLF156" s="205"/>
      <c r="HLG156" s="205"/>
      <c r="HLH156" s="205"/>
      <c r="HLI156" s="205"/>
      <c r="HLJ156" s="205"/>
      <c r="HLK156" s="205"/>
      <c r="HLL156" s="205"/>
      <c r="HLM156" s="205"/>
      <c r="HLN156" s="205"/>
      <c r="HLO156" s="205"/>
      <c r="HLP156" s="205"/>
      <c r="HLQ156" s="205"/>
      <c r="HLR156" s="205"/>
      <c r="HLS156" s="205"/>
      <c r="HLT156" s="205"/>
      <c r="HLU156" s="205"/>
      <c r="HLV156" s="205"/>
      <c r="HLW156" s="205"/>
      <c r="HLX156" s="205"/>
      <c r="HLY156" s="205"/>
      <c r="HLZ156" s="205"/>
      <c r="HMA156" s="205"/>
      <c r="HMB156" s="205"/>
      <c r="HMC156" s="205"/>
      <c r="HMD156" s="205"/>
      <c r="HME156" s="205"/>
      <c r="HMF156" s="205"/>
      <c r="HMG156" s="205"/>
      <c r="HMH156" s="205"/>
      <c r="HMI156" s="205"/>
      <c r="HMJ156" s="205"/>
      <c r="HMK156" s="205"/>
      <c r="HML156" s="205"/>
      <c r="HMM156" s="205"/>
      <c r="HMN156" s="205"/>
      <c r="HMO156" s="205"/>
      <c r="HMP156" s="205"/>
      <c r="HMQ156" s="205"/>
      <c r="HMR156" s="205"/>
      <c r="HMS156" s="205"/>
      <c r="HMT156" s="205"/>
      <c r="HMU156" s="205"/>
      <c r="HMV156" s="205"/>
      <c r="HMW156" s="205"/>
      <c r="HMX156" s="205"/>
      <c r="HMY156" s="205"/>
      <c r="HMZ156" s="205"/>
      <c r="HNA156" s="205"/>
      <c r="HNB156" s="205"/>
      <c r="HNC156" s="205"/>
      <c r="HND156" s="205"/>
      <c r="HNE156" s="205"/>
      <c r="HNF156" s="205"/>
      <c r="HNG156" s="205"/>
      <c r="HNH156" s="205"/>
      <c r="HNI156" s="205"/>
      <c r="HNJ156" s="205"/>
      <c r="HNK156" s="205"/>
      <c r="HNL156" s="205"/>
      <c r="HNM156" s="205"/>
      <c r="HNN156" s="205"/>
      <c r="HNO156" s="205"/>
      <c r="HNP156" s="205"/>
      <c r="HNQ156" s="205"/>
      <c r="HNR156" s="205"/>
      <c r="HNS156" s="205"/>
      <c r="HNT156" s="205"/>
      <c r="HNU156" s="205"/>
      <c r="HNV156" s="205"/>
      <c r="HNW156" s="205"/>
      <c r="HNX156" s="205"/>
      <c r="HNY156" s="205"/>
      <c r="HNZ156" s="205"/>
      <c r="HOA156" s="205"/>
      <c r="HOB156" s="205"/>
      <c r="HOC156" s="205"/>
      <c r="HOD156" s="205"/>
      <c r="HOE156" s="205"/>
      <c r="HOF156" s="205"/>
      <c r="HOG156" s="205"/>
      <c r="HOH156" s="205"/>
      <c r="HOI156" s="205"/>
      <c r="HOJ156" s="205"/>
      <c r="HOK156" s="205"/>
      <c r="HOL156" s="205"/>
      <c r="HOM156" s="205"/>
      <c r="HON156" s="205"/>
      <c r="HOO156" s="205"/>
      <c r="HOP156" s="205"/>
      <c r="HOQ156" s="205"/>
      <c r="HOR156" s="205"/>
      <c r="HOS156" s="205"/>
      <c r="HOT156" s="205"/>
      <c r="HOU156" s="205"/>
      <c r="HOV156" s="205"/>
      <c r="HOW156" s="205"/>
      <c r="HOX156" s="205"/>
      <c r="HOY156" s="205"/>
      <c r="HOZ156" s="205"/>
      <c r="HPA156" s="205"/>
      <c r="HPB156" s="205"/>
      <c r="HPC156" s="205"/>
      <c r="HPD156" s="205"/>
      <c r="HPE156" s="205"/>
      <c r="HPF156" s="205"/>
      <c r="HPG156" s="205"/>
      <c r="HPH156" s="205"/>
      <c r="HPI156" s="205"/>
      <c r="HPJ156" s="205"/>
      <c r="HPK156" s="205"/>
      <c r="HPL156" s="205"/>
      <c r="HPM156" s="205"/>
      <c r="HPN156" s="205"/>
      <c r="HPO156" s="205"/>
      <c r="HPP156" s="205"/>
      <c r="HPQ156" s="205"/>
      <c r="HPR156" s="205"/>
      <c r="HPS156" s="205"/>
      <c r="HPT156" s="205"/>
      <c r="HPU156" s="205"/>
      <c r="HPV156" s="205"/>
      <c r="HPW156" s="205"/>
      <c r="HPX156" s="205"/>
      <c r="HPY156" s="205"/>
      <c r="HPZ156" s="205"/>
      <c r="HQA156" s="205"/>
      <c r="HQB156" s="205"/>
      <c r="HQC156" s="205"/>
      <c r="HQD156" s="205"/>
      <c r="HQE156" s="205"/>
      <c r="HQF156" s="205"/>
      <c r="HQG156" s="205"/>
      <c r="HQH156" s="205"/>
      <c r="HQI156" s="205"/>
      <c r="HQJ156" s="205"/>
      <c r="HQK156" s="205"/>
      <c r="HQL156" s="205"/>
      <c r="HQM156" s="205"/>
      <c r="HQN156" s="205"/>
      <c r="HQO156" s="205"/>
      <c r="HQP156" s="205"/>
      <c r="HQQ156" s="205"/>
      <c r="HQR156" s="205"/>
      <c r="HQS156" s="205"/>
      <c r="HQT156" s="205"/>
      <c r="HQU156" s="205"/>
      <c r="HQV156" s="205"/>
      <c r="HQW156" s="205"/>
      <c r="HQX156" s="205"/>
      <c r="HQY156" s="205"/>
      <c r="HQZ156" s="205"/>
      <c r="HRA156" s="205"/>
      <c r="HRB156" s="205"/>
      <c r="HRC156" s="205"/>
      <c r="HRD156" s="205"/>
      <c r="HRE156" s="205"/>
      <c r="HRF156" s="205"/>
      <c r="HRG156" s="205"/>
      <c r="HRH156" s="205"/>
      <c r="HRI156" s="205"/>
      <c r="HRJ156" s="205"/>
      <c r="HRK156" s="205"/>
      <c r="HRL156" s="205"/>
      <c r="HRM156" s="205"/>
      <c r="HRN156" s="205"/>
      <c r="HRO156" s="205"/>
      <c r="HRV156" s="205"/>
      <c r="HRW156" s="205"/>
      <c r="HRX156" s="205"/>
      <c r="HRY156" s="205"/>
      <c r="HRZ156" s="205"/>
      <c r="HSA156" s="205"/>
      <c r="HSB156" s="205"/>
      <c r="HSC156" s="205"/>
      <c r="HSD156" s="205"/>
      <c r="HSE156" s="205"/>
      <c r="HSF156" s="205"/>
      <c r="HSG156" s="205"/>
      <c r="HSH156" s="205"/>
      <c r="HSI156" s="205"/>
      <c r="HSJ156" s="205"/>
      <c r="HSK156" s="205"/>
      <c r="HSL156" s="205"/>
      <c r="HSM156" s="205"/>
      <c r="HSN156" s="205"/>
      <c r="HSO156" s="205"/>
      <c r="HSP156" s="205"/>
      <c r="HSQ156" s="205"/>
      <c r="HSR156" s="205"/>
      <c r="HSS156" s="205"/>
      <c r="HST156" s="205"/>
      <c r="HSU156" s="205"/>
      <c r="HSV156" s="205"/>
      <c r="HSW156" s="205"/>
      <c r="HSX156" s="205"/>
      <c r="HSY156" s="205"/>
      <c r="HSZ156" s="205"/>
      <c r="HTA156" s="205"/>
      <c r="HTB156" s="205"/>
      <c r="HTC156" s="205"/>
      <c r="HTD156" s="205"/>
      <c r="HTE156" s="205"/>
      <c r="HTF156" s="205"/>
      <c r="HTG156" s="205"/>
      <c r="HTH156" s="205"/>
      <c r="HTI156" s="205"/>
      <c r="HTJ156" s="205"/>
      <c r="HTK156" s="205"/>
      <c r="HTL156" s="205"/>
      <c r="HTM156" s="205"/>
      <c r="HTN156" s="205"/>
      <c r="HTO156" s="205"/>
      <c r="HTP156" s="205"/>
      <c r="HTQ156" s="205"/>
      <c r="HTR156" s="205"/>
      <c r="HTS156" s="205"/>
      <c r="HTT156" s="205"/>
      <c r="HTU156" s="205"/>
      <c r="HTV156" s="205"/>
      <c r="HTW156" s="205"/>
      <c r="HTX156" s="205"/>
      <c r="HTY156" s="205"/>
      <c r="HTZ156" s="205"/>
      <c r="HUA156" s="205"/>
      <c r="HUB156" s="205"/>
      <c r="HUC156" s="205"/>
      <c r="HUD156" s="205"/>
      <c r="HUE156" s="205"/>
      <c r="HUF156" s="205"/>
      <c r="HUG156" s="205"/>
      <c r="HUH156" s="205"/>
      <c r="HUI156" s="205"/>
      <c r="HUJ156" s="205"/>
      <c r="HUK156" s="205"/>
      <c r="HUL156" s="205"/>
      <c r="HUM156" s="205"/>
      <c r="HUN156" s="205"/>
      <c r="HUO156" s="205"/>
      <c r="HUP156" s="205"/>
      <c r="HUQ156" s="205"/>
      <c r="HUR156" s="205"/>
      <c r="HUS156" s="205"/>
      <c r="HUT156" s="205"/>
      <c r="HUU156" s="205"/>
      <c r="HUV156" s="205"/>
      <c r="HUW156" s="205"/>
      <c r="HUX156" s="205"/>
      <c r="HUY156" s="205"/>
      <c r="HUZ156" s="205"/>
      <c r="HVA156" s="205"/>
      <c r="HVB156" s="205"/>
      <c r="HVC156" s="205"/>
      <c r="HVD156" s="205"/>
      <c r="HVE156" s="205"/>
      <c r="HVF156" s="205"/>
      <c r="HVG156" s="205"/>
      <c r="HVH156" s="205"/>
      <c r="HVI156" s="205"/>
      <c r="HVJ156" s="205"/>
      <c r="HVK156" s="205"/>
      <c r="HVL156" s="205"/>
      <c r="HVM156" s="205"/>
      <c r="HVN156" s="205"/>
      <c r="HVO156" s="205"/>
      <c r="HVP156" s="205"/>
      <c r="HVQ156" s="205"/>
      <c r="HVR156" s="205"/>
      <c r="HVS156" s="205"/>
      <c r="HVT156" s="205"/>
      <c r="HVU156" s="205"/>
      <c r="HVV156" s="205"/>
      <c r="HVW156" s="205"/>
      <c r="HVX156" s="205"/>
      <c r="HVY156" s="205"/>
      <c r="HVZ156" s="205"/>
      <c r="HWA156" s="205"/>
      <c r="HWB156" s="205"/>
      <c r="HWC156" s="205"/>
      <c r="HWD156" s="205"/>
      <c r="HWE156" s="205"/>
      <c r="HWF156" s="205"/>
      <c r="HWG156" s="205"/>
      <c r="HWH156" s="205"/>
      <c r="HWI156" s="205"/>
      <c r="HWJ156" s="205"/>
      <c r="HWK156" s="205"/>
      <c r="HWL156" s="205"/>
      <c r="HWM156" s="205"/>
      <c r="HWN156" s="205"/>
      <c r="HWO156" s="205"/>
      <c r="HWP156" s="205"/>
      <c r="HWQ156" s="205"/>
      <c r="HWR156" s="205"/>
      <c r="HWS156" s="205"/>
      <c r="HWT156" s="205"/>
      <c r="HWU156" s="205"/>
      <c r="HWV156" s="205"/>
      <c r="HWW156" s="205"/>
      <c r="HWX156" s="205"/>
      <c r="HWY156" s="205"/>
      <c r="HWZ156" s="205"/>
      <c r="HXA156" s="205"/>
      <c r="HXB156" s="205"/>
      <c r="HXC156" s="205"/>
      <c r="HXD156" s="205"/>
      <c r="HXE156" s="205"/>
      <c r="HXF156" s="205"/>
      <c r="HXG156" s="205"/>
      <c r="HXH156" s="205"/>
      <c r="HXI156" s="205"/>
      <c r="HXJ156" s="205"/>
      <c r="HXK156" s="205"/>
      <c r="HXL156" s="205"/>
      <c r="HXM156" s="205"/>
      <c r="HXN156" s="205"/>
      <c r="HXO156" s="205"/>
      <c r="HXP156" s="205"/>
      <c r="HXQ156" s="205"/>
      <c r="HXR156" s="205"/>
      <c r="HXS156" s="205"/>
      <c r="HXT156" s="205"/>
      <c r="HXU156" s="205"/>
      <c r="HXV156" s="205"/>
      <c r="HXW156" s="205"/>
      <c r="HXX156" s="205"/>
      <c r="HXY156" s="205"/>
      <c r="HXZ156" s="205"/>
      <c r="HYA156" s="205"/>
      <c r="HYB156" s="205"/>
      <c r="HYC156" s="205"/>
      <c r="HYD156" s="205"/>
      <c r="HYE156" s="205"/>
      <c r="HYF156" s="205"/>
      <c r="HYG156" s="205"/>
      <c r="HYH156" s="205"/>
      <c r="HYI156" s="205"/>
      <c r="HYJ156" s="205"/>
      <c r="HYK156" s="205"/>
      <c r="HYL156" s="205"/>
      <c r="HYM156" s="205"/>
      <c r="HYN156" s="205"/>
      <c r="HYO156" s="205"/>
      <c r="HYP156" s="205"/>
      <c r="HYQ156" s="205"/>
      <c r="HYR156" s="205"/>
      <c r="HYS156" s="205"/>
      <c r="HYT156" s="205"/>
      <c r="HYU156" s="205"/>
      <c r="HYV156" s="205"/>
      <c r="HYW156" s="205"/>
      <c r="HYX156" s="205"/>
      <c r="HYY156" s="205"/>
      <c r="HYZ156" s="205"/>
      <c r="HZA156" s="205"/>
      <c r="HZB156" s="205"/>
      <c r="HZC156" s="205"/>
      <c r="HZD156" s="205"/>
      <c r="HZE156" s="205"/>
      <c r="HZF156" s="205"/>
      <c r="HZG156" s="205"/>
      <c r="HZH156" s="205"/>
      <c r="HZI156" s="205"/>
      <c r="HZJ156" s="205"/>
      <c r="HZK156" s="205"/>
      <c r="HZL156" s="205"/>
      <c r="HZM156" s="205"/>
      <c r="HZN156" s="205"/>
      <c r="HZO156" s="205"/>
      <c r="HZP156" s="205"/>
      <c r="HZQ156" s="205"/>
      <c r="HZR156" s="205"/>
      <c r="HZS156" s="205"/>
      <c r="HZT156" s="205"/>
      <c r="HZU156" s="205"/>
      <c r="HZV156" s="205"/>
      <c r="HZW156" s="205"/>
      <c r="HZX156" s="205"/>
      <c r="HZY156" s="205"/>
      <c r="HZZ156" s="205"/>
      <c r="IAA156" s="205"/>
      <c r="IAB156" s="205"/>
      <c r="IAC156" s="205"/>
      <c r="IAD156" s="205"/>
      <c r="IAE156" s="205"/>
      <c r="IAF156" s="205"/>
      <c r="IAG156" s="205"/>
      <c r="IAH156" s="205"/>
      <c r="IAI156" s="205"/>
      <c r="IAJ156" s="205"/>
      <c r="IAK156" s="205"/>
      <c r="IAL156" s="205"/>
      <c r="IAM156" s="205"/>
      <c r="IAN156" s="205"/>
      <c r="IAO156" s="205"/>
      <c r="IAP156" s="205"/>
      <c r="IAQ156" s="205"/>
      <c r="IAR156" s="205"/>
      <c r="IAS156" s="205"/>
      <c r="IAT156" s="205"/>
      <c r="IAU156" s="205"/>
      <c r="IAV156" s="205"/>
      <c r="IAW156" s="205"/>
      <c r="IAX156" s="205"/>
      <c r="IAY156" s="205"/>
      <c r="IAZ156" s="205"/>
      <c r="IBA156" s="205"/>
      <c r="IBB156" s="205"/>
      <c r="IBC156" s="205"/>
      <c r="IBD156" s="205"/>
      <c r="IBE156" s="205"/>
      <c r="IBF156" s="205"/>
      <c r="IBG156" s="205"/>
      <c r="IBH156" s="205"/>
      <c r="IBI156" s="205"/>
      <c r="IBJ156" s="205"/>
      <c r="IBK156" s="205"/>
      <c r="IBR156" s="205"/>
      <c r="IBS156" s="205"/>
      <c r="IBT156" s="205"/>
      <c r="IBU156" s="205"/>
      <c r="IBV156" s="205"/>
      <c r="IBW156" s="205"/>
      <c r="IBX156" s="205"/>
      <c r="IBY156" s="205"/>
      <c r="IBZ156" s="205"/>
      <c r="ICA156" s="205"/>
      <c r="ICB156" s="205"/>
      <c r="ICC156" s="205"/>
      <c r="ICD156" s="205"/>
      <c r="ICE156" s="205"/>
      <c r="ICF156" s="205"/>
      <c r="ICG156" s="205"/>
      <c r="ICH156" s="205"/>
      <c r="ICI156" s="205"/>
      <c r="ICJ156" s="205"/>
      <c r="ICK156" s="205"/>
      <c r="ICL156" s="205"/>
      <c r="ICM156" s="205"/>
      <c r="ICN156" s="205"/>
      <c r="ICO156" s="205"/>
      <c r="ICP156" s="205"/>
      <c r="ICQ156" s="205"/>
      <c r="ICR156" s="205"/>
      <c r="ICS156" s="205"/>
      <c r="ICT156" s="205"/>
      <c r="ICU156" s="205"/>
      <c r="ICV156" s="205"/>
      <c r="ICW156" s="205"/>
      <c r="ICX156" s="205"/>
      <c r="ICY156" s="205"/>
      <c r="ICZ156" s="205"/>
      <c r="IDA156" s="205"/>
      <c r="IDB156" s="205"/>
      <c r="IDC156" s="205"/>
      <c r="IDD156" s="205"/>
      <c r="IDE156" s="205"/>
      <c r="IDF156" s="205"/>
      <c r="IDG156" s="205"/>
      <c r="IDH156" s="205"/>
      <c r="IDI156" s="205"/>
      <c r="IDJ156" s="205"/>
      <c r="IDK156" s="205"/>
      <c r="IDL156" s="205"/>
      <c r="IDM156" s="205"/>
      <c r="IDN156" s="205"/>
      <c r="IDO156" s="205"/>
      <c r="IDP156" s="205"/>
      <c r="IDQ156" s="205"/>
      <c r="IDR156" s="205"/>
      <c r="IDS156" s="205"/>
      <c r="IDT156" s="205"/>
      <c r="IDU156" s="205"/>
      <c r="IDV156" s="205"/>
      <c r="IDW156" s="205"/>
      <c r="IDX156" s="205"/>
      <c r="IDY156" s="205"/>
      <c r="IDZ156" s="205"/>
      <c r="IEA156" s="205"/>
      <c r="IEB156" s="205"/>
      <c r="IEC156" s="205"/>
      <c r="IED156" s="205"/>
      <c r="IEE156" s="205"/>
      <c r="IEF156" s="205"/>
      <c r="IEG156" s="205"/>
      <c r="IEH156" s="205"/>
      <c r="IEI156" s="205"/>
      <c r="IEJ156" s="205"/>
      <c r="IEK156" s="205"/>
      <c r="IEL156" s="205"/>
      <c r="IEM156" s="205"/>
      <c r="IEN156" s="205"/>
      <c r="IEO156" s="205"/>
      <c r="IEP156" s="205"/>
      <c r="IEQ156" s="205"/>
      <c r="IER156" s="205"/>
      <c r="IES156" s="205"/>
      <c r="IET156" s="205"/>
      <c r="IEU156" s="205"/>
      <c r="IEV156" s="205"/>
      <c r="IEW156" s="205"/>
      <c r="IEX156" s="205"/>
      <c r="IEY156" s="205"/>
      <c r="IEZ156" s="205"/>
      <c r="IFA156" s="205"/>
      <c r="IFB156" s="205"/>
      <c r="IFC156" s="205"/>
      <c r="IFD156" s="205"/>
      <c r="IFE156" s="205"/>
      <c r="IFF156" s="205"/>
      <c r="IFG156" s="205"/>
      <c r="IFH156" s="205"/>
      <c r="IFI156" s="205"/>
      <c r="IFJ156" s="205"/>
      <c r="IFK156" s="205"/>
      <c r="IFL156" s="205"/>
      <c r="IFM156" s="205"/>
      <c r="IFN156" s="205"/>
      <c r="IFO156" s="205"/>
      <c r="IFP156" s="205"/>
      <c r="IFQ156" s="205"/>
      <c r="IFR156" s="205"/>
      <c r="IFS156" s="205"/>
      <c r="IFT156" s="205"/>
      <c r="IFU156" s="205"/>
      <c r="IFV156" s="205"/>
      <c r="IFW156" s="205"/>
      <c r="IFX156" s="205"/>
      <c r="IFY156" s="205"/>
      <c r="IFZ156" s="205"/>
      <c r="IGA156" s="205"/>
      <c r="IGB156" s="205"/>
      <c r="IGC156" s="205"/>
      <c r="IGD156" s="205"/>
      <c r="IGE156" s="205"/>
      <c r="IGF156" s="205"/>
      <c r="IGG156" s="205"/>
      <c r="IGH156" s="205"/>
      <c r="IGI156" s="205"/>
      <c r="IGJ156" s="205"/>
      <c r="IGK156" s="205"/>
      <c r="IGL156" s="205"/>
      <c r="IGM156" s="205"/>
      <c r="IGN156" s="205"/>
      <c r="IGO156" s="205"/>
      <c r="IGP156" s="205"/>
      <c r="IGQ156" s="205"/>
      <c r="IGR156" s="205"/>
      <c r="IGS156" s="205"/>
      <c r="IGT156" s="205"/>
      <c r="IGU156" s="205"/>
      <c r="IGV156" s="205"/>
      <c r="IGW156" s="205"/>
      <c r="IGX156" s="205"/>
      <c r="IGY156" s="205"/>
      <c r="IGZ156" s="205"/>
      <c r="IHA156" s="205"/>
      <c r="IHB156" s="205"/>
      <c r="IHC156" s="205"/>
      <c r="IHD156" s="205"/>
      <c r="IHE156" s="205"/>
      <c r="IHF156" s="205"/>
      <c r="IHG156" s="205"/>
      <c r="IHH156" s="205"/>
      <c r="IHI156" s="205"/>
      <c r="IHJ156" s="205"/>
      <c r="IHK156" s="205"/>
      <c r="IHL156" s="205"/>
      <c r="IHM156" s="205"/>
      <c r="IHN156" s="205"/>
      <c r="IHO156" s="205"/>
      <c r="IHP156" s="205"/>
      <c r="IHQ156" s="205"/>
      <c r="IHR156" s="205"/>
      <c r="IHS156" s="205"/>
      <c r="IHT156" s="205"/>
      <c r="IHU156" s="205"/>
      <c r="IHV156" s="205"/>
      <c r="IHW156" s="205"/>
      <c r="IHX156" s="205"/>
      <c r="IHY156" s="205"/>
      <c r="IHZ156" s="205"/>
      <c r="IIA156" s="205"/>
      <c r="IIB156" s="205"/>
      <c r="IIC156" s="205"/>
      <c r="IID156" s="205"/>
      <c r="IIE156" s="205"/>
      <c r="IIF156" s="205"/>
      <c r="IIG156" s="205"/>
      <c r="IIH156" s="205"/>
      <c r="III156" s="205"/>
      <c r="IIJ156" s="205"/>
      <c r="IIK156" s="205"/>
      <c r="IIL156" s="205"/>
      <c r="IIM156" s="205"/>
      <c r="IIN156" s="205"/>
      <c r="IIO156" s="205"/>
      <c r="IIP156" s="205"/>
      <c r="IIQ156" s="205"/>
      <c r="IIR156" s="205"/>
      <c r="IIS156" s="205"/>
      <c r="IIT156" s="205"/>
      <c r="IIU156" s="205"/>
      <c r="IIV156" s="205"/>
      <c r="IIW156" s="205"/>
      <c r="IIX156" s="205"/>
      <c r="IIY156" s="205"/>
      <c r="IIZ156" s="205"/>
      <c r="IJA156" s="205"/>
      <c r="IJB156" s="205"/>
      <c r="IJC156" s="205"/>
      <c r="IJD156" s="205"/>
      <c r="IJE156" s="205"/>
      <c r="IJF156" s="205"/>
      <c r="IJG156" s="205"/>
      <c r="IJH156" s="205"/>
      <c r="IJI156" s="205"/>
      <c r="IJJ156" s="205"/>
      <c r="IJK156" s="205"/>
      <c r="IJL156" s="205"/>
      <c r="IJM156" s="205"/>
      <c r="IJN156" s="205"/>
      <c r="IJO156" s="205"/>
      <c r="IJP156" s="205"/>
      <c r="IJQ156" s="205"/>
      <c r="IJR156" s="205"/>
      <c r="IJS156" s="205"/>
      <c r="IJT156" s="205"/>
      <c r="IJU156" s="205"/>
      <c r="IJV156" s="205"/>
      <c r="IJW156" s="205"/>
      <c r="IJX156" s="205"/>
      <c r="IJY156" s="205"/>
      <c r="IJZ156" s="205"/>
      <c r="IKA156" s="205"/>
      <c r="IKB156" s="205"/>
      <c r="IKC156" s="205"/>
      <c r="IKD156" s="205"/>
      <c r="IKE156" s="205"/>
      <c r="IKF156" s="205"/>
      <c r="IKG156" s="205"/>
      <c r="IKH156" s="205"/>
      <c r="IKI156" s="205"/>
      <c r="IKJ156" s="205"/>
      <c r="IKK156" s="205"/>
      <c r="IKL156" s="205"/>
      <c r="IKM156" s="205"/>
      <c r="IKN156" s="205"/>
      <c r="IKO156" s="205"/>
      <c r="IKP156" s="205"/>
      <c r="IKQ156" s="205"/>
      <c r="IKR156" s="205"/>
      <c r="IKS156" s="205"/>
      <c r="IKT156" s="205"/>
      <c r="IKU156" s="205"/>
      <c r="IKV156" s="205"/>
      <c r="IKW156" s="205"/>
      <c r="IKX156" s="205"/>
      <c r="IKY156" s="205"/>
      <c r="IKZ156" s="205"/>
      <c r="ILA156" s="205"/>
      <c r="ILB156" s="205"/>
      <c r="ILC156" s="205"/>
      <c r="ILD156" s="205"/>
      <c r="ILE156" s="205"/>
      <c r="ILF156" s="205"/>
      <c r="ILG156" s="205"/>
      <c r="ILN156" s="205"/>
      <c r="ILO156" s="205"/>
      <c r="ILP156" s="205"/>
      <c r="ILQ156" s="205"/>
      <c r="ILR156" s="205"/>
      <c r="ILS156" s="205"/>
      <c r="ILT156" s="205"/>
      <c r="ILU156" s="205"/>
      <c r="ILV156" s="205"/>
      <c r="ILW156" s="205"/>
      <c r="ILX156" s="205"/>
      <c r="ILY156" s="205"/>
      <c r="ILZ156" s="205"/>
      <c r="IMA156" s="205"/>
      <c r="IMB156" s="205"/>
      <c r="IMC156" s="205"/>
      <c r="IMD156" s="205"/>
      <c r="IME156" s="205"/>
      <c r="IMF156" s="205"/>
      <c r="IMG156" s="205"/>
      <c r="IMH156" s="205"/>
      <c r="IMI156" s="205"/>
      <c r="IMJ156" s="205"/>
      <c r="IMK156" s="205"/>
      <c r="IML156" s="205"/>
      <c r="IMM156" s="205"/>
      <c r="IMN156" s="205"/>
      <c r="IMO156" s="205"/>
      <c r="IMP156" s="205"/>
      <c r="IMQ156" s="205"/>
      <c r="IMR156" s="205"/>
      <c r="IMS156" s="205"/>
      <c r="IMT156" s="205"/>
      <c r="IMU156" s="205"/>
      <c r="IMV156" s="205"/>
      <c r="IMW156" s="205"/>
      <c r="IMX156" s="205"/>
      <c r="IMY156" s="205"/>
      <c r="IMZ156" s="205"/>
      <c r="INA156" s="205"/>
      <c r="INB156" s="205"/>
      <c r="INC156" s="205"/>
      <c r="IND156" s="205"/>
      <c r="INE156" s="205"/>
      <c r="INF156" s="205"/>
      <c r="ING156" s="205"/>
      <c r="INH156" s="205"/>
      <c r="INI156" s="205"/>
      <c r="INJ156" s="205"/>
      <c r="INK156" s="205"/>
      <c r="INL156" s="205"/>
      <c r="INM156" s="205"/>
      <c r="INN156" s="205"/>
      <c r="INO156" s="205"/>
      <c r="INP156" s="205"/>
      <c r="INQ156" s="205"/>
      <c r="INR156" s="205"/>
      <c r="INS156" s="205"/>
      <c r="INT156" s="205"/>
      <c r="INU156" s="205"/>
      <c r="INV156" s="205"/>
      <c r="INW156" s="205"/>
      <c r="INX156" s="205"/>
      <c r="INY156" s="205"/>
      <c r="INZ156" s="205"/>
      <c r="IOA156" s="205"/>
      <c r="IOB156" s="205"/>
      <c r="IOC156" s="205"/>
      <c r="IOD156" s="205"/>
      <c r="IOE156" s="205"/>
      <c r="IOF156" s="205"/>
      <c r="IOG156" s="205"/>
      <c r="IOH156" s="205"/>
      <c r="IOI156" s="205"/>
      <c r="IOJ156" s="205"/>
      <c r="IOK156" s="205"/>
      <c r="IOL156" s="205"/>
      <c r="IOM156" s="205"/>
      <c r="ION156" s="205"/>
      <c r="IOO156" s="205"/>
      <c r="IOP156" s="205"/>
      <c r="IOQ156" s="205"/>
      <c r="IOR156" s="205"/>
      <c r="IOS156" s="205"/>
      <c r="IOT156" s="205"/>
      <c r="IOU156" s="205"/>
      <c r="IOV156" s="205"/>
      <c r="IOW156" s="205"/>
      <c r="IOX156" s="205"/>
      <c r="IOY156" s="205"/>
      <c r="IOZ156" s="205"/>
      <c r="IPA156" s="205"/>
      <c r="IPB156" s="205"/>
      <c r="IPC156" s="205"/>
      <c r="IPD156" s="205"/>
      <c r="IPE156" s="205"/>
      <c r="IPF156" s="205"/>
      <c r="IPG156" s="205"/>
      <c r="IPH156" s="205"/>
      <c r="IPI156" s="205"/>
      <c r="IPJ156" s="205"/>
      <c r="IPK156" s="205"/>
      <c r="IPL156" s="205"/>
      <c r="IPM156" s="205"/>
      <c r="IPN156" s="205"/>
      <c r="IPO156" s="205"/>
      <c r="IPP156" s="205"/>
      <c r="IPQ156" s="205"/>
      <c r="IPR156" s="205"/>
      <c r="IPS156" s="205"/>
      <c r="IPT156" s="205"/>
      <c r="IPU156" s="205"/>
      <c r="IPV156" s="205"/>
      <c r="IPW156" s="205"/>
      <c r="IPX156" s="205"/>
      <c r="IPY156" s="205"/>
      <c r="IPZ156" s="205"/>
      <c r="IQA156" s="205"/>
      <c r="IQB156" s="205"/>
      <c r="IQC156" s="205"/>
      <c r="IQD156" s="205"/>
      <c r="IQE156" s="205"/>
      <c r="IQF156" s="205"/>
      <c r="IQG156" s="205"/>
      <c r="IQH156" s="205"/>
      <c r="IQI156" s="205"/>
      <c r="IQJ156" s="205"/>
      <c r="IQK156" s="205"/>
      <c r="IQL156" s="205"/>
      <c r="IQM156" s="205"/>
      <c r="IQN156" s="205"/>
      <c r="IQO156" s="205"/>
      <c r="IQP156" s="205"/>
      <c r="IQQ156" s="205"/>
      <c r="IQR156" s="205"/>
      <c r="IQS156" s="205"/>
      <c r="IQT156" s="205"/>
      <c r="IQU156" s="205"/>
      <c r="IQV156" s="205"/>
      <c r="IQW156" s="205"/>
      <c r="IQX156" s="205"/>
      <c r="IQY156" s="205"/>
      <c r="IQZ156" s="205"/>
      <c r="IRA156" s="205"/>
      <c r="IRB156" s="205"/>
      <c r="IRC156" s="205"/>
      <c r="IRD156" s="205"/>
      <c r="IRE156" s="205"/>
      <c r="IRF156" s="205"/>
      <c r="IRG156" s="205"/>
      <c r="IRH156" s="205"/>
      <c r="IRI156" s="205"/>
      <c r="IRJ156" s="205"/>
      <c r="IRK156" s="205"/>
      <c r="IRL156" s="205"/>
      <c r="IRM156" s="205"/>
      <c r="IRN156" s="205"/>
      <c r="IRO156" s="205"/>
      <c r="IRP156" s="205"/>
      <c r="IRQ156" s="205"/>
      <c r="IRR156" s="205"/>
      <c r="IRS156" s="205"/>
      <c r="IRT156" s="205"/>
      <c r="IRU156" s="205"/>
      <c r="IRV156" s="205"/>
      <c r="IRW156" s="205"/>
      <c r="IRX156" s="205"/>
      <c r="IRY156" s="205"/>
      <c r="IRZ156" s="205"/>
      <c r="ISA156" s="205"/>
      <c r="ISB156" s="205"/>
      <c r="ISC156" s="205"/>
      <c r="ISD156" s="205"/>
      <c r="ISE156" s="205"/>
      <c r="ISF156" s="205"/>
      <c r="ISG156" s="205"/>
      <c r="ISH156" s="205"/>
      <c r="ISI156" s="205"/>
      <c r="ISJ156" s="205"/>
      <c r="ISK156" s="205"/>
      <c r="ISL156" s="205"/>
      <c r="ISM156" s="205"/>
      <c r="ISN156" s="205"/>
      <c r="ISO156" s="205"/>
      <c r="ISP156" s="205"/>
      <c r="ISQ156" s="205"/>
      <c r="ISR156" s="205"/>
      <c r="ISS156" s="205"/>
      <c r="IST156" s="205"/>
      <c r="ISU156" s="205"/>
      <c r="ISV156" s="205"/>
      <c r="ISW156" s="205"/>
      <c r="ISX156" s="205"/>
      <c r="ISY156" s="205"/>
      <c r="ISZ156" s="205"/>
      <c r="ITA156" s="205"/>
      <c r="ITB156" s="205"/>
      <c r="ITC156" s="205"/>
      <c r="ITD156" s="205"/>
      <c r="ITE156" s="205"/>
      <c r="ITF156" s="205"/>
      <c r="ITG156" s="205"/>
      <c r="ITH156" s="205"/>
      <c r="ITI156" s="205"/>
      <c r="ITJ156" s="205"/>
      <c r="ITK156" s="205"/>
      <c r="ITL156" s="205"/>
      <c r="ITM156" s="205"/>
      <c r="ITN156" s="205"/>
      <c r="ITO156" s="205"/>
      <c r="ITP156" s="205"/>
      <c r="ITQ156" s="205"/>
      <c r="ITR156" s="205"/>
      <c r="ITS156" s="205"/>
      <c r="ITT156" s="205"/>
      <c r="ITU156" s="205"/>
      <c r="ITV156" s="205"/>
      <c r="ITW156" s="205"/>
      <c r="ITX156" s="205"/>
      <c r="ITY156" s="205"/>
      <c r="ITZ156" s="205"/>
      <c r="IUA156" s="205"/>
      <c r="IUB156" s="205"/>
      <c r="IUC156" s="205"/>
      <c r="IUD156" s="205"/>
      <c r="IUE156" s="205"/>
      <c r="IUF156" s="205"/>
      <c r="IUG156" s="205"/>
      <c r="IUH156" s="205"/>
      <c r="IUI156" s="205"/>
      <c r="IUJ156" s="205"/>
      <c r="IUK156" s="205"/>
      <c r="IUL156" s="205"/>
      <c r="IUM156" s="205"/>
      <c r="IUN156" s="205"/>
      <c r="IUO156" s="205"/>
      <c r="IUP156" s="205"/>
      <c r="IUQ156" s="205"/>
      <c r="IUR156" s="205"/>
      <c r="IUS156" s="205"/>
      <c r="IUT156" s="205"/>
      <c r="IUU156" s="205"/>
      <c r="IUV156" s="205"/>
      <c r="IUW156" s="205"/>
      <c r="IUX156" s="205"/>
      <c r="IUY156" s="205"/>
      <c r="IUZ156" s="205"/>
      <c r="IVA156" s="205"/>
      <c r="IVB156" s="205"/>
      <c r="IVC156" s="205"/>
      <c r="IVJ156" s="205"/>
      <c r="IVK156" s="205"/>
      <c r="IVL156" s="205"/>
      <c r="IVM156" s="205"/>
      <c r="IVN156" s="205"/>
      <c r="IVO156" s="205"/>
      <c r="IVP156" s="205"/>
      <c r="IVQ156" s="205"/>
      <c r="IVR156" s="205"/>
      <c r="IVS156" s="205"/>
      <c r="IVT156" s="205"/>
      <c r="IVU156" s="205"/>
      <c r="IVV156" s="205"/>
      <c r="IVW156" s="205"/>
      <c r="IVX156" s="205"/>
      <c r="IVY156" s="205"/>
      <c r="IVZ156" s="205"/>
      <c r="IWA156" s="205"/>
      <c r="IWB156" s="205"/>
      <c r="IWC156" s="205"/>
      <c r="IWD156" s="205"/>
      <c r="IWE156" s="205"/>
      <c r="IWF156" s="205"/>
      <c r="IWG156" s="205"/>
      <c r="IWH156" s="205"/>
      <c r="IWI156" s="205"/>
      <c r="IWJ156" s="205"/>
      <c r="IWK156" s="205"/>
      <c r="IWL156" s="205"/>
      <c r="IWM156" s="205"/>
      <c r="IWN156" s="205"/>
      <c r="IWO156" s="205"/>
      <c r="IWP156" s="205"/>
      <c r="IWQ156" s="205"/>
      <c r="IWR156" s="205"/>
      <c r="IWS156" s="205"/>
      <c r="IWT156" s="205"/>
      <c r="IWU156" s="205"/>
      <c r="IWV156" s="205"/>
      <c r="IWW156" s="205"/>
      <c r="IWX156" s="205"/>
      <c r="IWY156" s="205"/>
      <c r="IWZ156" s="205"/>
      <c r="IXA156" s="205"/>
      <c r="IXB156" s="205"/>
      <c r="IXC156" s="205"/>
      <c r="IXD156" s="205"/>
      <c r="IXE156" s="205"/>
      <c r="IXF156" s="205"/>
      <c r="IXG156" s="205"/>
      <c r="IXH156" s="205"/>
      <c r="IXI156" s="205"/>
      <c r="IXJ156" s="205"/>
      <c r="IXK156" s="205"/>
      <c r="IXL156" s="205"/>
      <c r="IXM156" s="205"/>
      <c r="IXN156" s="205"/>
      <c r="IXO156" s="205"/>
      <c r="IXP156" s="205"/>
      <c r="IXQ156" s="205"/>
      <c r="IXR156" s="205"/>
      <c r="IXS156" s="205"/>
      <c r="IXT156" s="205"/>
      <c r="IXU156" s="205"/>
      <c r="IXV156" s="205"/>
      <c r="IXW156" s="205"/>
      <c r="IXX156" s="205"/>
      <c r="IXY156" s="205"/>
      <c r="IXZ156" s="205"/>
      <c r="IYA156" s="205"/>
      <c r="IYB156" s="205"/>
      <c r="IYC156" s="205"/>
      <c r="IYD156" s="205"/>
      <c r="IYE156" s="205"/>
      <c r="IYF156" s="205"/>
      <c r="IYG156" s="205"/>
      <c r="IYH156" s="205"/>
      <c r="IYI156" s="205"/>
      <c r="IYJ156" s="205"/>
      <c r="IYK156" s="205"/>
      <c r="IYL156" s="205"/>
      <c r="IYM156" s="205"/>
      <c r="IYN156" s="205"/>
      <c r="IYO156" s="205"/>
      <c r="IYP156" s="205"/>
      <c r="IYQ156" s="205"/>
      <c r="IYR156" s="205"/>
      <c r="IYS156" s="205"/>
      <c r="IYT156" s="205"/>
      <c r="IYU156" s="205"/>
      <c r="IYV156" s="205"/>
      <c r="IYW156" s="205"/>
      <c r="IYX156" s="205"/>
      <c r="IYY156" s="205"/>
      <c r="IYZ156" s="205"/>
      <c r="IZA156" s="205"/>
      <c r="IZB156" s="205"/>
      <c r="IZC156" s="205"/>
      <c r="IZD156" s="205"/>
      <c r="IZE156" s="205"/>
      <c r="IZF156" s="205"/>
      <c r="IZG156" s="205"/>
      <c r="IZH156" s="205"/>
      <c r="IZI156" s="205"/>
      <c r="IZJ156" s="205"/>
      <c r="IZK156" s="205"/>
      <c r="IZL156" s="205"/>
      <c r="IZM156" s="205"/>
      <c r="IZN156" s="205"/>
      <c r="IZO156" s="205"/>
      <c r="IZP156" s="205"/>
      <c r="IZQ156" s="205"/>
      <c r="IZR156" s="205"/>
      <c r="IZS156" s="205"/>
      <c r="IZT156" s="205"/>
      <c r="IZU156" s="205"/>
      <c r="IZV156" s="205"/>
      <c r="IZW156" s="205"/>
      <c r="IZX156" s="205"/>
      <c r="IZY156" s="205"/>
      <c r="IZZ156" s="205"/>
      <c r="JAA156" s="205"/>
      <c r="JAB156" s="205"/>
      <c r="JAC156" s="205"/>
      <c r="JAD156" s="205"/>
      <c r="JAE156" s="205"/>
      <c r="JAF156" s="205"/>
      <c r="JAG156" s="205"/>
      <c r="JAH156" s="205"/>
      <c r="JAI156" s="205"/>
      <c r="JAJ156" s="205"/>
      <c r="JAK156" s="205"/>
      <c r="JAL156" s="205"/>
      <c r="JAM156" s="205"/>
      <c r="JAN156" s="205"/>
      <c r="JAO156" s="205"/>
      <c r="JAP156" s="205"/>
      <c r="JAQ156" s="205"/>
      <c r="JAR156" s="205"/>
      <c r="JAS156" s="205"/>
      <c r="JAT156" s="205"/>
      <c r="JAU156" s="205"/>
      <c r="JAV156" s="205"/>
      <c r="JAW156" s="205"/>
      <c r="JAX156" s="205"/>
      <c r="JAY156" s="205"/>
      <c r="JAZ156" s="205"/>
      <c r="JBA156" s="205"/>
      <c r="JBB156" s="205"/>
      <c r="JBC156" s="205"/>
      <c r="JBD156" s="205"/>
      <c r="JBE156" s="205"/>
      <c r="JBF156" s="205"/>
      <c r="JBG156" s="205"/>
      <c r="JBH156" s="205"/>
      <c r="JBI156" s="205"/>
      <c r="JBJ156" s="205"/>
      <c r="JBK156" s="205"/>
      <c r="JBL156" s="205"/>
      <c r="JBM156" s="205"/>
      <c r="JBN156" s="205"/>
      <c r="JBO156" s="205"/>
      <c r="JBP156" s="205"/>
      <c r="JBQ156" s="205"/>
      <c r="JBR156" s="205"/>
      <c r="JBS156" s="205"/>
      <c r="JBT156" s="205"/>
      <c r="JBU156" s="205"/>
      <c r="JBV156" s="205"/>
      <c r="JBW156" s="205"/>
      <c r="JBX156" s="205"/>
      <c r="JBY156" s="205"/>
      <c r="JBZ156" s="205"/>
      <c r="JCA156" s="205"/>
      <c r="JCB156" s="205"/>
      <c r="JCC156" s="205"/>
      <c r="JCD156" s="205"/>
      <c r="JCE156" s="205"/>
      <c r="JCF156" s="205"/>
      <c r="JCG156" s="205"/>
      <c r="JCH156" s="205"/>
      <c r="JCI156" s="205"/>
      <c r="JCJ156" s="205"/>
      <c r="JCK156" s="205"/>
      <c r="JCL156" s="205"/>
      <c r="JCM156" s="205"/>
      <c r="JCN156" s="205"/>
      <c r="JCO156" s="205"/>
      <c r="JCP156" s="205"/>
      <c r="JCQ156" s="205"/>
      <c r="JCR156" s="205"/>
      <c r="JCS156" s="205"/>
      <c r="JCT156" s="205"/>
      <c r="JCU156" s="205"/>
      <c r="JCV156" s="205"/>
      <c r="JCW156" s="205"/>
      <c r="JCX156" s="205"/>
      <c r="JCY156" s="205"/>
      <c r="JCZ156" s="205"/>
      <c r="JDA156" s="205"/>
      <c r="JDB156" s="205"/>
      <c r="JDC156" s="205"/>
      <c r="JDD156" s="205"/>
      <c r="JDE156" s="205"/>
      <c r="JDF156" s="205"/>
      <c r="JDG156" s="205"/>
      <c r="JDH156" s="205"/>
      <c r="JDI156" s="205"/>
      <c r="JDJ156" s="205"/>
      <c r="JDK156" s="205"/>
      <c r="JDL156" s="205"/>
      <c r="JDM156" s="205"/>
      <c r="JDN156" s="205"/>
      <c r="JDO156" s="205"/>
      <c r="JDP156" s="205"/>
      <c r="JDQ156" s="205"/>
      <c r="JDR156" s="205"/>
      <c r="JDS156" s="205"/>
      <c r="JDT156" s="205"/>
      <c r="JDU156" s="205"/>
      <c r="JDV156" s="205"/>
      <c r="JDW156" s="205"/>
      <c r="JDX156" s="205"/>
      <c r="JDY156" s="205"/>
      <c r="JDZ156" s="205"/>
      <c r="JEA156" s="205"/>
      <c r="JEB156" s="205"/>
      <c r="JEC156" s="205"/>
      <c r="JED156" s="205"/>
      <c r="JEE156" s="205"/>
      <c r="JEF156" s="205"/>
      <c r="JEG156" s="205"/>
      <c r="JEH156" s="205"/>
      <c r="JEI156" s="205"/>
      <c r="JEJ156" s="205"/>
      <c r="JEK156" s="205"/>
      <c r="JEL156" s="205"/>
      <c r="JEM156" s="205"/>
      <c r="JEN156" s="205"/>
      <c r="JEO156" s="205"/>
      <c r="JEP156" s="205"/>
      <c r="JEQ156" s="205"/>
      <c r="JER156" s="205"/>
      <c r="JES156" s="205"/>
      <c r="JET156" s="205"/>
      <c r="JEU156" s="205"/>
      <c r="JEV156" s="205"/>
      <c r="JEW156" s="205"/>
      <c r="JEX156" s="205"/>
      <c r="JEY156" s="205"/>
      <c r="JFF156" s="205"/>
      <c r="JFG156" s="205"/>
      <c r="JFH156" s="205"/>
      <c r="JFI156" s="205"/>
      <c r="JFJ156" s="205"/>
      <c r="JFK156" s="205"/>
      <c r="JFL156" s="205"/>
      <c r="JFM156" s="205"/>
      <c r="JFN156" s="205"/>
      <c r="JFO156" s="205"/>
      <c r="JFP156" s="205"/>
      <c r="JFQ156" s="205"/>
      <c r="JFR156" s="205"/>
      <c r="JFS156" s="205"/>
      <c r="JFT156" s="205"/>
      <c r="JFU156" s="205"/>
      <c r="JFV156" s="205"/>
      <c r="JFW156" s="205"/>
      <c r="JFX156" s="205"/>
      <c r="JFY156" s="205"/>
      <c r="JFZ156" s="205"/>
      <c r="JGA156" s="205"/>
      <c r="JGB156" s="205"/>
      <c r="JGC156" s="205"/>
      <c r="JGD156" s="205"/>
      <c r="JGE156" s="205"/>
      <c r="JGF156" s="205"/>
      <c r="JGG156" s="205"/>
      <c r="JGH156" s="205"/>
      <c r="JGI156" s="205"/>
      <c r="JGJ156" s="205"/>
      <c r="JGK156" s="205"/>
      <c r="JGL156" s="205"/>
      <c r="JGM156" s="205"/>
      <c r="JGN156" s="205"/>
      <c r="JGO156" s="205"/>
      <c r="JGP156" s="205"/>
      <c r="JGQ156" s="205"/>
      <c r="JGR156" s="205"/>
      <c r="JGS156" s="205"/>
      <c r="JGT156" s="205"/>
      <c r="JGU156" s="205"/>
      <c r="JGV156" s="205"/>
      <c r="JGW156" s="205"/>
      <c r="JGX156" s="205"/>
      <c r="JGY156" s="205"/>
      <c r="JGZ156" s="205"/>
      <c r="JHA156" s="205"/>
      <c r="JHB156" s="205"/>
      <c r="JHC156" s="205"/>
      <c r="JHD156" s="205"/>
      <c r="JHE156" s="205"/>
      <c r="JHF156" s="205"/>
      <c r="JHG156" s="205"/>
      <c r="JHH156" s="205"/>
      <c r="JHI156" s="205"/>
      <c r="JHJ156" s="205"/>
      <c r="JHK156" s="205"/>
      <c r="JHL156" s="205"/>
      <c r="JHM156" s="205"/>
      <c r="JHN156" s="205"/>
      <c r="JHO156" s="205"/>
      <c r="JHP156" s="205"/>
      <c r="JHQ156" s="205"/>
      <c r="JHR156" s="205"/>
      <c r="JHS156" s="205"/>
      <c r="JHT156" s="205"/>
      <c r="JHU156" s="205"/>
      <c r="JHV156" s="205"/>
      <c r="JHW156" s="205"/>
      <c r="JHX156" s="205"/>
      <c r="JHY156" s="205"/>
      <c r="JHZ156" s="205"/>
      <c r="JIA156" s="205"/>
      <c r="JIB156" s="205"/>
      <c r="JIC156" s="205"/>
      <c r="JID156" s="205"/>
      <c r="JIE156" s="205"/>
      <c r="JIF156" s="205"/>
      <c r="JIG156" s="205"/>
      <c r="JIH156" s="205"/>
      <c r="JII156" s="205"/>
      <c r="JIJ156" s="205"/>
      <c r="JIK156" s="205"/>
      <c r="JIL156" s="205"/>
      <c r="JIM156" s="205"/>
      <c r="JIN156" s="205"/>
      <c r="JIO156" s="205"/>
      <c r="JIP156" s="205"/>
      <c r="JIQ156" s="205"/>
      <c r="JIR156" s="205"/>
      <c r="JIS156" s="205"/>
      <c r="JIT156" s="205"/>
      <c r="JIU156" s="205"/>
      <c r="JIV156" s="205"/>
      <c r="JIW156" s="205"/>
      <c r="JIX156" s="205"/>
      <c r="JIY156" s="205"/>
      <c r="JIZ156" s="205"/>
      <c r="JJA156" s="205"/>
      <c r="JJB156" s="205"/>
      <c r="JJC156" s="205"/>
      <c r="JJD156" s="205"/>
      <c r="JJE156" s="205"/>
      <c r="JJF156" s="205"/>
      <c r="JJG156" s="205"/>
      <c r="JJH156" s="205"/>
      <c r="JJI156" s="205"/>
      <c r="JJJ156" s="205"/>
      <c r="JJK156" s="205"/>
      <c r="JJL156" s="205"/>
      <c r="JJM156" s="205"/>
      <c r="JJN156" s="205"/>
      <c r="JJO156" s="205"/>
      <c r="JJP156" s="205"/>
      <c r="JJQ156" s="205"/>
      <c r="JJR156" s="205"/>
      <c r="JJS156" s="205"/>
      <c r="JJT156" s="205"/>
      <c r="JJU156" s="205"/>
      <c r="JJV156" s="205"/>
      <c r="JJW156" s="205"/>
      <c r="JJX156" s="205"/>
      <c r="JJY156" s="205"/>
      <c r="JJZ156" s="205"/>
      <c r="JKA156" s="205"/>
      <c r="JKB156" s="205"/>
      <c r="JKC156" s="205"/>
      <c r="JKD156" s="205"/>
      <c r="JKE156" s="205"/>
      <c r="JKF156" s="205"/>
      <c r="JKG156" s="205"/>
      <c r="JKH156" s="205"/>
      <c r="JKI156" s="205"/>
      <c r="JKJ156" s="205"/>
      <c r="JKK156" s="205"/>
      <c r="JKL156" s="205"/>
      <c r="JKM156" s="205"/>
      <c r="JKN156" s="205"/>
      <c r="JKO156" s="205"/>
      <c r="JKP156" s="205"/>
      <c r="JKQ156" s="205"/>
      <c r="JKR156" s="205"/>
      <c r="JKS156" s="205"/>
      <c r="JKT156" s="205"/>
      <c r="JKU156" s="205"/>
      <c r="JKV156" s="205"/>
      <c r="JKW156" s="205"/>
      <c r="JKX156" s="205"/>
      <c r="JKY156" s="205"/>
      <c r="JKZ156" s="205"/>
      <c r="JLA156" s="205"/>
      <c r="JLB156" s="205"/>
      <c r="JLC156" s="205"/>
      <c r="JLD156" s="205"/>
      <c r="JLE156" s="205"/>
      <c r="JLF156" s="205"/>
      <c r="JLG156" s="205"/>
      <c r="JLH156" s="205"/>
      <c r="JLI156" s="205"/>
      <c r="JLJ156" s="205"/>
      <c r="JLK156" s="205"/>
      <c r="JLL156" s="205"/>
      <c r="JLM156" s="205"/>
      <c r="JLN156" s="205"/>
      <c r="JLO156" s="205"/>
      <c r="JLP156" s="205"/>
      <c r="JLQ156" s="205"/>
      <c r="JLR156" s="205"/>
      <c r="JLS156" s="205"/>
      <c r="JLT156" s="205"/>
      <c r="JLU156" s="205"/>
      <c r="JLV156" s="205"/>
      <c r="JLW156" s="205"/>
      <c r="JLX156" s="205"/>
      <c r="JLY156" s="205"/>
      <c r="JLZ156" s="205"/>
      <c r="JMA156" s="205"/>
      <c r="JMB156" s="205"/>
      <c r="JMC156" s="205"/>
      <c r="JMD156" s="205"/>
      <c r="JME156" s="205"/>
      <c r="JMF156" s="205"/>
      <c r="JMG156" s="205"/>
      <c r="JMH156" s="205"/>
      <c r="JMI156" s="205"/>
      <c r="JMJ156" s="205"/>
      <c r="JMK156" s="205"/>
      <c r="JML156" s="205"/>
      <c r="JMM156" s="205"/>
      <c r="JMN156" s="205"/>
      <c r="JMO156" s="205"/>
      <c r="JMP156" s="205"/>
      <c r="JMQ156" s="205"/>
      <c r="JMR156" s="205"/>
      <c r="JMS156" s="205"/>
      <c r="JMT156" s="205"/>
      <c r="JMU156" s="205"/>
      <c r="JMV156" s="205"/>
      <c r="JMW156" s="205"/>
      <c r="JMX156" s="205"/>
      <c r="JMY156" s="205"/>
      <c r="JMZ156" s="205"/>
      <c r="JNA156" s="205"/>
      <c r="JNB156" s="205"/>
      <c r="JNC156" s="205"/>
      <c r="JND156" s="205"/>
      <c r="JNE156" s="205"/>
      <c r="JNF156" s="205"/>
      <c r="JNG156" s="205"/>
      <c r="JNH156" s="205"/>
      <c r="JNI156" s="205"/>
      <c r="JNJ156" s="205"/>
      <c r="JNK156" s="205"/>
      <c r="JNL156" s="205"/>
      <c r="JNM156" s="205"/>
      <c r="JNN156" s="205"/>
      <c r="JNO156" s="205"/>
      <c r="JNP156" s="205"/>
      <c r="JNQ156" s="205"/>
      <c r="JNR156" s="205"/>
      <c r="JNS156" s="205"/>
      <c r="JNT156" s="205"/>
      <c r="JNU156" s="205"/>
      <c r="JNV156" s="205"/>
      <c r="JNW156" s="205"/>
      <c r="JNX156" s="205"/>
      <c r="JNY156" s="205"/>
      <c r="JNZ156" s="205"/>
      <c r="JOA156" s="205"/>
      <c r="JOB156" s="205"/>
      <c r="JOC156" s="205"/>
      <c r="JOD156" s="205"/>
      <c r="JOE156" s="205"/>
      <c r="JOF156" s="205"/>
      <c r="JOG156" s="205"/>
      <c r="JOH156" s="205"/>
      <c r="JOI156" s="205"/>
      <c r="JOJ156" s="205"/>
      <c r="JOK156" s="205"/>
      <c r="JOL156" s="205"/>
      <c r="JOM156" s="205"/>
      <c r="JON156" s="205"/>
      <c r="JOO156" s="205"/>
      <c r="JOP156" s="205"/>
      <c r="JOQ156" s="205"/>
      <c r="JOR156" s="205"/>
      <c r="JOS156" s="205"/>
      <c r="JOT156" s="205"/>
      <c r="JOU156" s="205"/>
      <c r="JPB156" s="205"/>
      <c r="JPC156" s="205"/>
      <c r="JPD156" s="205"/>
      <c r="JPE156" s="205"/>
      <c r="JPF156" s="205"/>
      <c r="JPG156" s="205"/>
      <c r="JPH156" s="205"/>
      <c r="JPI156" s="205"/>
      <c r="JPJ156" s="205"/>
      <c r="JPK156" s="205"/>
      <c r="JPL156" s="205"/>
      <c r="JPM156" s="205"/>
      <c r="JPN156" s="205"/>
      <c r="JPO156" s="205"/>
      <c r="JPP156" s="205"/>
      <c r="JPQ156" s="205"/>
      <c r="JPR156" s="205"/>
      <c r="JPS156" s="205"/>
      <c r="JPT156" s="205"/>
      <c r="JPU156" s="205"/>
      <c r="JPV156" s="205"/>
      <c r="JPW156" s="205"/>
      <c r="JPX156" s="205"/>
      <c r="JPY156" s="205"/>
      <c r="JPZ156" s="205"/>
      <c r="JQA156" s="205"/>
      <c r="JQB156" s="205"/>
      <c r="JQC156" s="205"/>
      <c r="JQD156" s="205"/>
      <c r="JQE156" s="205"/>
      <c r="JQF156" s="205"/>
      <c r="JQG156" s="205"/>
      <c r="JQH156" s="205"/>
      <c r="JQI156" s="205"/>
      <c r="JQJ156" s="205"/>
      <c r="JQK156" s="205"/>
      <c r="JQL156" s="205"/>
      <c r="JQM156" s="205"/>
      <c r="JQN156" s="205"/>
      <c r="JQO156" s="205"/>
      <c r="JQP156" s="205"/>
      <c r="JQQ156" s="205"/>
      <c r="JQR156" s="205"/>
      <c r="JQS156" s="205"/>
      <c r="JQT156" s="205"/>
      <c r="JQU156" s="205"/>
      <c r="JQV156" s="205"/>
      <c r="JQW156" s="205"/>
      <c r="JQX156" s="205"/>
      <c r="JQY156" s="205"/>
      <c r="JQZ156" s="205"/>
      <c r="JRA156" s="205"/>
      <c r="JRB156" s="205"/>
      <c r="JRC156" s="205"/>
      <c r="JRD156" s="205"/>
      <c r="JRE156" s="205"/>
      <c r="JRF156" s="205"/>
      <c r="JRG156" s="205"/>
      <c r="JRH156" s="205"/>
      <c r="JRI156" s="205"/>
      <c r="JRJ156" s="205"/>
      <c r="JRK156" s="205"/>
      <c r="JRL156" s="205"/>
      <c r="JRM156" s="205"/>
      <c r="JRN156" s="205"/>
      <c r="JRO156" s="205"/>
      <c r="JRP156" s="205"/>
      <c r="JRQ156" s="205"/>
      <c r="JRR156" s="205"/>
      <c r="JRS156" s="205"/>
      <c r="JRT156" s="205"/>
      <c r="JRU156" s="205"/>
      <c r="JRV156" s="205"/>
      <c r="JRW156" s="205"/>
      <c r="JRX156" s="205"/>
      <c r="JRY156" s="205"/>
      <c r="JRZ156" s="205"/>
      <c r="JSA156" s="205"/>
      <c r="JSB156" s="205"/>
      <c r="JSC156" s="205"/>
      <c r="JSD156" s="205"/>
      <c r="JSE156" s="205"/>
      <c r="JSF156" s="205"/>
      <c r="JSG156" s="205"/>
      <c r="JSH156" s="205"/>
      <c r="JSI156" s="205"/>
      <c r="JSJ156" s="205"/>
      <c r="JSK156" s="205"/>
      <c r="JSL156" s="205"/>
      <c r="JSM156" s="205"/>
      <c r="JSN156" s="205"/>
      <c r="JSO156" s="205"/>
      <c r="JSP156" s="205"/>
      <c r="JSQ156" s="205"/>
      <c r="JSR156" s="205"/>
      <c r="JSS156" s="205"/>
      <c r="JST156" s="205"/>
      <c r="JSU156" s="205"/>
      <c r="JSV156" s="205"/>
      <c r="JSW156" s="205"/>
      <c r="JSX156" s="205"/>
      <c r="JSY156" s="205"/>
      <c r="JSZ156" s="205"/>
      <c r="JTA156" s="205"/>
      <c r="JTB156" s="205"/>
      <c r="JTC156" s="205"/>
      <c r="JTD156" s="205"/>
      <c r="JTE156" s="205"/>
      <c r="JTF156" s="205"/>
      <c r="JTG156" s="205"/>
      <c r="JTH156" s="205"/>
      <c r="JTI156" s="205"/>
      <c r="JTJ156" s="205"/>
      <c r="JTK156" s="205"/>
      <c r="JTL156" s="205"/>
      <c r="JTM156" s="205"/>
      <c r="JTN156" s="205"/>
      <c r="JTO156" s="205"/>
      <c r="JTP156" s="205"/>
      <c r="JTQ156" s="205"/>
      <c r="JTR156" s="205"/>
      <c r="JTS156" s="205"/>
      <c r="JTT156" s="205"/>
      <c r="JTU156" s="205"/>
      <c r="JTV156" s="205"/>
      <c r="JTW156" s="205"/>
      <c r="JTX156" s="205"/>
      <c r="JTY156" s="205"/>
      <c r="JTZ156" s="205"/>
      <c r="JUA156" s="205"/>
      <c r="JUB156" s="205"/>
      <c r="JUC156" s="205"/>
      <c r="JUD156" s="205"/>
      <c r="JUE156" s="205"/>
      <c r="JUF156" s="205"/>
      <c r="JUG156" s="205"/>
      <c r="JUH156" s="205"/>
      <c r="JUI156" s="205"/>
      <c r="JUJ156" s="205"/>
      <c r="JUK156" s="205"/>
      <c r="JUL156" s="205"/>
      <c r="JUM156" s="205"/>
      <c r="JUN156" s="205"/>
      <c r="JUO156" s="205"/>
      <c r="JUP156" s="205"/>
      <c r="JUQ156" s="205"/>
      <c r="JUR156" s="205"/>
      <c r="JUS156" s="205"/>
      <c r="JUT156" s="205"/>
      <c r="JUU156" s="205"/>
      <c r="JUV156" s="205"/>
      <c r="JUW156" s="205"/>
      <c r="JUX156" s="205"/>
      <c r="JUY156" s="205"/>
      <c r="JUZ156" s="205"/>
      <c r="JVA156" s="205"/>
      <c r="JVB156" s="205"/>
      <c r="JVC156" s="205"/>
      <c r="JVD156" s="205"/>
      <c r="JVE156" s="205"/>
      <c r="JVF156" s="205"/>
      <c r="JVG156" s="205"/>
      <c r="JVH156" s="205"/>
      <c r="JVI156" s="205"/>
      <c r="JVJ156" s="205"/>
      <c r="JVK156" s="205"/>
      <c r="JVL156" s="205"/>
      <c r="JVM156" s="205"/>
      <c r="JVN156" s="205"/>
      <c r="JVO156" s="205"/>
      <c r="JVP156" s="205"/>
      <c r="JVQ156" s="205"/>
      <c r="JVR156" s="205"/>
      <c r="JVS156" s="205"/>
      <c r="JVT156" s="205"/>
      <c r="JVU156" s="205"/>
      <c r="JVV156" s="205"/>
      <c r="JVW156" s="205"/>
      <c r="JVX156" s="205"/>
      <c r="JVY156" s="205"/>
      <c r="JVZ156" s="205"/>
      <c r="JWA156" s="205"/>
      <c r="JWB156" s="205"/>
      <c r="JWC156" s="205"/>
      <c r="JWD156" s="205"/>
      <c r="JWE156" s="205"/>
      <c r="JWF156" s="205"/>
      <c r="JWG156" s="205"/>
      <c r="JWH156" s="205"/>
      <c r="JWI156" s="205"/>
      <c r="JWJ156" s="205"/>
      <c r="JWK156" s="205"/>
      <c r="JWL156" s="205"/>
      <c r="JWM156" s="205"/>
      <c r="JWN156" s="205"/>
      <c r="JWO156" s="205"/>
      <c r="JWP156" s="205"/>
      <c r="JWQ156" s="205"/>
      <c r="JWR156" s="205"/>
      <c r="JWS156" s="205"/>
      <c r="JWT156" s="205"/>
      <c r="JWU156" s="205"/>
      <c r="JWV156" s="205"/>
      <c r="JWW156" s="205"/>
      <c r="JWX156" s="205"/>
      <c r="JWY156" s="205"/>
      <c r="JWZ156" s="205"/>
      <c r="JXA156" s="205"/>
      <c r="JXB156" s="205"/>
      <c r="JXC156" s="205"/>
      <c r="JXD156" s="205"/>
      <c r="JXE156" s="205"/>
      <c r="JXF156" s="205"/>
      <c r="JXG156" s="205"/>
      <c r="JXH156" s="205"/>
      <c r="JXI156" s="205"/>
      <c r="JXJ156" s="205"/>
      <c r="JXK156" s="205"/>
      <c r="JXL156" s="205"/>
      <c r="JXM156" s="205"/>
      <c r="JXN156" s="205"/>
      <c r="JXO156" s="205"/>
      <c r="JXP156" s="205"/>
      <c r="JXQ156" s="205"/>
      <c r="JXR156" s="205"/>
      <c r="JXS156" s="205"/>
      <c r="JXT156" s="205"/>
      <c r="JXU156" s="205"/>
      <c r="JXV156" s="205"/>
      <c r="JXW156" s="205"/>
      <c r="JXX156" s="205"/>
      <c r="JXY156" s="205"/>
      <c r="JXZ156" s="205"/>
      <c r="JYA156" s="205"/>
      <c r="JYB156" s="205"/>
      <c r="JYC156" s="205"/>
      <c r="JYD156" s="205"/>
      <c r="JYE156" s="205"/>
      <c r="JYF156" s="205"/>
      <c r="JYG156" s="205"/>
      <c r="JYH156" s="205"/>
      <c r="JYI156" s="205"/>
      <c r="JYJ156" s="205"/>
      <c r="JYK156" s="205"/>
      <c r="JYL156" s="205"/>
      <c r="JYM156" s="205"/>
      <c r="JYN156" s="205"/>
      <c r="JYO156" s="205"/>
      <c r="JYP156" s="205"/>
      <c r="JYQ156" s="205"/>
      <c r="JYX156" s="205"/>
      <c r="JYY156" s="205"/>
      <c r="JYZ156" s="205"/>
      <c r="JZA156" s="205"/>
      <c r="JZB156" s="205"/>
      <c r="JZC156" s="205"/>
      <c r="JZD156" s="205"/>
      <c r="JZE156" s="205"/>
      <c r="JZF156" s="205"/>
      <c r="JZG156" s="205"/>
      <c r="JZH156" s="205"/>
      <c r="JZI156" s="205"/>
      <c r="JZJ156" s="205"/>
      <c r="JZK156" s="205"/>
      <c r="JZL156" s="205"/>
      <c r="JZM156" s="205"/>
      <c r="JZN156" s="205"/>
      <c r="JZO156" s="205"/>
      <c r="JZP156" s="205"/>
      <c r="JZQ156" s="205"/>
      <c r="JZR156" s="205"/>
      <c r="JZS156" s="205"/>
      <c r="JZT156" s="205"/>
      <c r="JZU156" s="205"/>
      <c r="JZV156" s="205"/>
      <c r="JZW156" s="205"/>
      <c r="JZX156" s="205"/>
      <c r="JZY156" s="205"/>
      <c r="JZZ156" s="205"/>
      <c r="KAA156" s="205"/>
      <c r="KAB156" s="205"/>
      <c r="KAC156" s="205"/>
      <c r="KAD156" s="205"/>
      <c r="KAE156" s="205"/>
      <c r="KAF156" s="205"/>
      <c r="KAG156" s="205"/>
      <c r="KAH156" s="205"/>
      <c r="KAI156" s="205"/>
      <c r="KAJ156" s="205"/>
      <c r="KAK156" s="205"/>
      <c r="KAL156" s="205"/>
      <c r="KAM156" s="205"/>
      <c r="KAN156" s="205"/>
      <c r="KAO156" s="205"/>
      <c r="KAP156" s="205"/>
      <c r="KAQ156" s="205"/>
      <c r="KAR156" s="205"/>
      <c r="KAS156" s="205"/>
      <c r="KAT156" s="205"/>
      <c r="KAU156" s="205"/>
      <c r="KAV156" s="205"/>
      <c r="KAW156" s="205"/>
      <c r="KAX156" s="205"/>
      <c r="KAY156" s="205"/>
      <c r="KAZ156" s="205"/>
      <c r="KBA156" s="205"/>
      <c r="KBB156" s="205"/>
      <c r="KBC156" s="205"/>
      <c r="KBD156" s="205"/>
      <c r="KBE156" s="205"/>
      <c r="KBF156" s="205"/>
      <c r="KBG156" s="205"/>
      <c r="KBH156" s="205"/>
      <c r="KBI156" s="205"/>
      <c r="KBJ156" s="205"/>
      <c r="KBK156" s="205"/>
      <c r="KBL156" s="205"/>
      <c r="KBM156" s="205"/>
      <c r="KBN156" s="205"/>
      <c r="KBO156" s="205"/>
      <c r="KBP156" s="205"/>
      <c r="KBQ156" s="205"/>
      <c r="KBR156" s="205"/>
      <c r="KBS156" s="205"/>
      <c r="KBT156" s="205"/>
      <c r="KBU156" s="205"/>
      <c r="KBV156" s="205"/>
      <c r="KBW156" s="205"/>
      <c r="KBX156" s="205"/>
      <c r="KBY156" s="205"/>
      <c r="KBZ156" s="205"/>
      <c r="KCA156" s="205"/>
      <c r="KCB156" s="205"/>
      <c r="KCC156" s="205"/>
      <c r="KCD156" s="205"/>
      <c r="KCE156" s="205"/>
      <c r="KCF156" s="205"/>
      <c r="KCG156" s="205"/>
      <c r="KCH156" s="205"/>
      <c r="KCI156" s="205"/>
      <c r="KCJ156" s="205"/>
      <c r="KCK156" s="205"/>
      <c r="KCL156" s="205"/>
      <c r="KCM156" s="205"/>
      <c r="KCN156" s="205"/>
      <c r="KCO156" s="205"/>
      <c r="KCP156" s="205"/>
      <c r="KCQ156" s="205"/>
      <c r="KCR156" s="205"/>
      <c r="KCS156" s="205"/>
      <c r="KCT156" s="205"/>
      <c r="KCU156" s="205"/>
      <c r="KCV156" s="205"/>
      <c r="KCW156" s="205"/>
      <c r="KCX156" s="205"/>
      <c r="KCY156" s="205"/>
      <c r="KCZ156" s="205"/>
      <c r="KDA156" s="205"/>
      <c r="KDB156" s="205"/>
      <c r="KDC156" s="205"/>
      <c r="KDD156" s="205"/>
      <c r="KDE156" s="205"/>
      <c r="KDF156" s="205"/>
      <c r="KDG156" s="205"/>
      <c r="KDH156" s="205"/>
      <c r="KDI156" s="205"/>
      <c r="KDJ156" s="205"/>
      <c r="KDK156" s="205"/>
      <c r="KDL156" s="205"/>
      <c r="KDM156" s="205"/>
      <c r="KDN156" s="205"/>
      <c r="KDO156" s="205"/>
      <c r="KDP156" s="205"/>
      <c r="KDQ156" s="205"/>
      <c r="KDR156" s="205"/>
      <c r="KDS156" s="205"/>
      <c r="KDT156" s="205"/>
      <c r="KDU156" s="205"/>
      <c r="KDV156" s="205"/>
      <c r="KDW156" s="205"/>
      <c r="KDX156" s="205"/>
      <c r="KDY156" s="205"/>
      <c r="KDZ156" s="205"/>
      <c r="KEA156" s="205"/>
      <c r="KEB156" s="205"/>
      <c r="KEC156" s="205"/>
      <c r="KED156" s="205"/>
      <c r="KEE156" s="205"/>
      <c r="KEF156" s="205"/>
      <c r="KEG156" s="205"/>
      <c r="KEH156" s="205"/>
      <c r="KEI156" s="205"/>
      <c r="KEJ156" s="205"/>
      <c r="KEK156" s="205"/>
      <c r="KEL156" s="205"/>
      <c r="KEM156" s="205"/>
      <c r="KEN156" s="205"/>
      <c r="KEO156" s="205"/>
      <c r="KEP156" s="205"/>
      <c r="KEQ156" s="205"/>
      <c r="KER156" s="205"/>
      <c r="KES156" s="205"/>
      <c r="KET156" s="205"/>
      <c r="KEU156" s="205"/>
      <c r="KEV156" s="205"/>
      <c r="KEW156" s="205"/>
      <c r="KEX156" s="205"/>
      <c r="KEY156" s="205"/>
      <c r="KEZ156" s="205"/>
      <c r="KFA156" s="205"/>
      <c r="KFB156" s="205"/>
      <c r="KFC156" s="205"/>
      <c r="KFD156" s="205"/>
      <c r="KFE156" s="205"/>
      <c r="KFF156" s="205"/>
      <c r="KFG156" s="205"/>
      <c r="KFH156" s="205"/>
      <c r="KFI156" s="205"/>
      <c r="KFJ156" s="205"/>
      <c r="KFK156" s="205"/>
      <c r="KFL156" s="205"/>
      <c r="KFM156" s="205"/>
      <c r="KFN156" s="205"/>
      <c r="KFO156" s="205"/>
      <c r="KFP156" s="205"/>
      <c r="KFQ156" s="205"/>
      <c r="KFR156" s="205"/>
      <c r="KFS156" s="205"/>
      <c r="KFT156" s="205"/>
      <c r="KFU156" s="205"/>
      <c r="KFV156" s="205"/>
      <c r="KFW156" s="205"/>
      <c r="KFX156" s="205"/>
      <c r="KFY156" s="205"/>
      <c r="KFZ156" s="205"/>
      <c r="KGA156" s="205"/>
      <c r="KGB156" s="205"/>
      <c r="KGC156" s="205"/>
      <c r="KGD156" s="205"/>
      <c r="KGE156" s="205"/>
      <c r="KGF156" s="205"/>
      <c r="KGG156" s="205"/>
      <c r="KGH156" s="205"/>
      <c r="KGI156" s="205"/>
      <c r="KGJ156" s="205"/>
      <c r="KGK156" s="205"/>
      <c r="KGL156" s="205"/>
      <c r="KGM156" s="205"/>
      <c r="KGN156" s="205"/>
      <c r="KGO156" s="205"/>
      <c r="KGP156" s="205"/>
      <c r="KGQ156" s="205"/>
      <c r="KGR156" s="205"/>
      <c r="KGS156" s="205"/>
      <c r="KGT156" s="205"/>
      <c r="KGU156" s="205"/>
      <c r="KGV156" s="205"/>
      <c r="KGW156" s="205"/>
      <c r="KGX156" s="205"/>
      <c r="KGY156" s="205"/>
      <c r="KGZ156" s="205"/>
      <c r="KHA156" s="205"/>
      <c r="KHB156" s="205"/>
      <c r="KHC156" s="205"/>
      <c r="KHD156" s="205"/>
      <c r="KHE156" s="205"/>
      <c r="KHF156" s="205"/>
      <c r="KHG156" s="205"/>
      <c r="KHH156" s="205"/>
      <c r="KHI156" s="205"/>
      <c r="KHJ156" s="205"/>
      <c r="KHK156" s="205"/>
      <c r="KHL156" s="205"/>
      <c r="KHM156" s="205"/>
      <c r="KHN156" s="205"/>
      <c r="KHO156" s="205"/>
      <c r="KHP156" s="205"/>
      <c r="KHQ156" s="205"/>
      <c r="KHR156" s="205"/>
      <c r="KHS156" s="205"/>
      <c r="KHT156" s="205"/>
      <c r="KHU156" s="205"/>
      <c r="KHV156" s="205"/>
      <c r="KHW156" s="205"/>
      <c r="KHX156" s="205"/>
      <c r="KHY156" s="205"/>
      <c r="KHZ156" s="205"/>
      <c r="KIA156" s="205"/>
      <c r="KIB156" s="205"/>
      <c r="KIC156" s="205"/>
      <c r="KID156" s="205"/>
      <c r="KIE156" s="205"/>
      <c r="KIF156" s="205"/>
      <c r="KIG156" s="205"/>
      <c r="KIH156" s="205"/>
      <c r="KII156" s="205"/>
      <c r="KIJ156" s="205"/>
      <c r="KIK156" s="205"/>
      <c r="KIL156" s="205"/>
      <c r="KIM156" s="205"/>
      <c r="KIT156" s="205"/>
      <c r="KIU156" s="205"/>
      <c r="KIV156" s="205"/>
      <c r="KIW156" s="205"/>
      <c r="KIX156" s="205"/>
      <c r="KIY156" s="205"/>
      <c r="KIZ156" s="205"/>
      <c r="KJA156" s="205"/>
      <c r="KJB156" s="205"/>
      <c r="KJC156" s="205"/>
      <c r="KJD156" s="205"/>
      <c r="KJE156" s="205"/>
      <c r="KJF156" s="205"/>
      <c r="KJG156" s="205"/>
      <c r="KJH156" s="205"/>
      <c r="KJI156" s="205"/>
      <c r="KJJ156" s="205"/>
      <c r="KJK156" s="205"/>
      <c r="KJL156" s="205"/>
      <c r="KJM156" s="205"/>
      <c r="KJN156" s="205"/>
      <c r="KJO156" s="205"/>
      <c r="KJP156" s="205"/>
      <c r="KJQ156" s="205"/>
      <c r="KJR156" s="205"/>
      <c r="KJS156" s="205"/>
      <c r="KJT156" s="205"/>
      <c r="KJU156" s="205"/>
      <c r="KJV156" s="205"/>
      <c r="KJW156" s="205"/>
      <c r="KJX156" s="205"/>
      <c r="KJY156" s="205"/>
      <c r="KJZ156" s="205"/>
      <c r="KKA156" s="205"/>
      <c r="KKB156" s="205"/>
      <c r="KKC156" s="205"/>
      <c r="KKD156" s="205"/>
      <c r="KKE156" s="205"/>
      <c r="KKF156" s="205"/>
      <c r="KKG156" s="205"/>
      <c r="KKH156" s="205"/>
      <c r="KKI156" s="205"/>
      <c r="KKJ156" s="205"/>
      <c r="KKK156" s="205"/>
      <c r="KKL156" s="205"/>
      <c r="KKM156" s="205"/>
      <c r="KKN156" s="205"/>
      <c r="KKO156" s="205"/>
      <c r="KKP156" s="205"/>
      <c r="KKQ156" s="205"/>
      <c r="KKR156" s="205"/>
      <c r="KKS156" s="205"/>
      <c r="KKT156" s="205"/>
      <c r="KKU156" s="205"/>
      <c r="KKV156" s="205"/>
      <c r="KKW156" s="205"/>
      <c r="KKX156" s="205"/>
      <c r="KKY156" s="205"/>
      <c r="KKZ156" s="205"/>
      <c r="KLA156" s="205"/>
      <c r="KLB156" s="205"/>
      <c r="KLC156" s="205"/>
      <c r="KLD156" s="205"/>
      <c r="KLE156" s="205"/>
      <c r="KLF156" s="205"/>
      <c r="KLG156" s="205"/>
      <c r="KLH156" s="205"/>
      <c r="KLI156" s="205"/>
      <c r="KLJ156" s="205"/>
      <c r="KLK156" s="205"/>
      <c r="KLL156" s="205"/>
      <c r="KLM156" s="205"/>
      <c r="KLN156" s="205"/>
      <c r="KLO156" s="205"/>
      <c r="KLP156" s="205"/>
      <c r="KLQ156" s="205"/>
      <c r="KLR156" s="205"/>
      <c r="KLS156" s="205"/>
      <c r="KLT156" s="205"/>
      <c r="KLU156" s="205"/>
      <c r="KLV156" s="205"/>
      <c r="KLW156" s="205"/>
      <c r="KLX156" s="205"/>
      <c r="KLY156" s="205"/>
      <c r="KLZ156" s="205"/>
      <c r="KMA156" s="205"/>
      <c r="KMB156" s="205"/>
      <c r="KMC156" s="205"/>
      <c r="KMD156" s="205"/>
      <c r="KME156" s="205"/>
      <c r="KMF156" s="205"/>
      <c r="KMG156" s="205"/>
      <c r="KMH156" s="205"/>
      <c r="KMI156" s="205"/>
      <c r="KMJ156" s="205"/>
      <c r="KMK156" s="205"/>
      <c r="KML156" s="205"/>
      <c r="KMM156" s="205"/>
      <c r="KMN156" s="205"/>
      <c r="KMO156" s="205"/>
      <c r="KMP156" s="205"/>
      <c r="KMQ156" s="205"/>
      <c r="KMR156" s="205"/>
      <c r="KMS156" s="205"/>
      <c r="KMT156" s="205"/>
      <c r="KMU156" s="205"/>
      <c r="KMV156" s="205"/>
      <c r="KMW156" s="205"/>
      <c r="KMX156" s="205"/>
      <c r="KMY156" s="205"/>
      <c r="KMZ156" s="205"/>
      <c r="KNA156" s="205"/>
      <c r="KNB156" s="205"/>
      <c r="KNC156" s="205"/>
      <c r="KND156" s="205"/>
      <c r="KNE156" s="205"/>
      <c r="KNF156" s="205"/>
      <c r="KNG156" s="205"/>
      <c r="KNH156" s="205"/>
      <c r="KNI156" s="205"/>
      <c r="KNJ156" s="205"/>
      <c r="KNK156" s="205"/>
      <c r="KNL156" s="205"/>
      <c r="KNM156" s="205"/>
      <c r="KNN156" s="205"/>
      <c r="KNO156" s="205"/>
      <c r="KNP156" s="205"/>
      <c r="KNQ156" s="205"/>
      <c r="KNR156" s="205"/>
      <c r="KNS156" s="205"/>
      <c r="KNT156" s="205"/>
      <c r="KNU156" s="205"/>
      <c r="KNV156" s="205"/>
      <c r="KNW156" s="205"/>
      <c r="KNX156" s="205"/>
      <c r="KNY156" s="205"/>
      <c r="KNZ156" s="205"/>
      <c r="KOA156" s="205"/>
      <c r="KOB156" s="205"/>
      <c r="KOC156" s="205"/>
      <c r="KOD156" s="205"/>
      <c r="KOE156" s="205"/>
      <c r="KOF156" s="205"/>
      <c r="KOG156" s="205"/>
      <c r="KOH156" s="205"/>
      <c r="KOI156" s="205"/>
      <c r="KOJ156" s="205"/>
      <c r="KOK156" s="205"/>
      <c r="KOL156" s="205"/>
      <c r="KOM156" s="205"/>
      <c r="KON156" s="205"/>
      <c r="KOO156" s="205"/>
      <c r="KOP156" s="205"/>
      <c r="KOQ156" s="205"/>
      <c r="KOR156" s="205"/>
      <c r="KOS156" s="205"/>
      <c r="KOT156" s="205"/>
      <c r="KOU156" s="205"/>
      <c r="KOV156" s="205"/>
      <c r="KOW156" s="205"/>
      <c r="KOX156" s="205"/>
      <c r="KOY156" s="205"/>
      <c r="KOZ156" s="205"/>
      <c r="KPA156" s="205"/>
      <c r="KPB156" s="205"/>
      <c r="KPC156" s="205"/>
      <c r="KPD156" s="205"/>
      <c r="KPE156" s="205"/>
      <c r="KPF156" s="205"/>
      <c r="KPG156" s="205"/>
      <c r="KPH156" s="205"/>
      <c r="KPI156" s="205"/>
      <c r="KPJ156" s="205"/>
      <c r="KPK156" s="205"/>
      <c r="KPL156" s="205"/>
      <c r="KPM156" s="205"/>
      <c r="KPN156" s="205"/>
      <c r="KPO156" s="205"/>
      <c r="KPP156" s="205"/>
      <c r="KPQ156" s="205"/>
      <c r="KPR156" s="205"/>
      <c r="KPS156" s="205"/>
      <c r="KPT156" s="205"/>
      <c r="KPU156" s="205"/>
      <c r="KPV156" s="205"/>
      <c r="KPW156" s="205"/>
      <c r="KPX156" s="205"/>
      <c r="KPY156" s="205"/>
      <c r="KPZ156" s="205"/>
      <c r="KQA156" s="205"/>
      <c r="KQB156" s="205"/>
      <c r="KQC156" s="205"/>
      <c r="KQD156" s="205"/>
      <c r="KQE156" s="205"/>
      <c r="KQF156" s="205"/>
      <c r="KQG156" s="205"/>
      <c r="KQH156" s="205"/>
      <c r="KQI156" s="205"/>
      <c r="KQJ156" s="205"/>
      <c r="KQK156" s="205"/>
      <c r="KQL156" s="205"/>
      <c r="KQM156" s="205"/>
      <c r="KQN156" s="205"/>
      <c r="KQO156" s="205"/>
      <c r="KQP156" s="205"/>
      <c r="KQQ156" s="205"/>
      <c r="KQR156" s="205"/>
      <c r="KQS156" s="205"/>
      <c r="KQT156" s="205"/>
      <c r="KQU156" s="205"/>
      <c r="KQV156" s="205"/>
      <c r="KQW156" s="205"/>
      <c r="KQX156" s="205"/>
      <c r="KQY156" s="205"/>
      <c r="KQZ156" s="205"/>
      <c r="KRA156" s="205"/>
      <c r="KRB156" s="205"/>
      <c r="KRC156" s="205"/>
      <c r="KRD156" s="205"/>
      <c r="KRE156" s="205"/>
      <c r="KRF156" s="205"/>
      <c r="KRG156" s="205"/>
      <c r="KRH156" s="205"/>
      <c r="KRI156" s="205"/>
      <c r="KRJ156" s="205"/>
      <c r="KRK156" s="205"/>
      <c r="KRL156" s="205"/>
      <c r="KRM156" s="205"/>
      <c r="KRN156" s="205"/>
      <c r="KRO156" s="205"/>
      <c r="KRP156" s="205"/>
      <c r="KRQ156" s="205"/>
      <c r="KRR156" s="205"/>
      <c r="KRS156" s="205"/>
      <c r="KRT156" s="205"/>
      <c r="KRU156" s="205"/>
      <c r="KRV156" s="205"/>
      <c r="KRW156" s="205"/>
      <c r="KRX156" s="205"/>
      <c r="KRY156" s="205"/>
      <c r="KRZ156" s="205"/>
      <c r="KSA156" s="205"/>
      <c r="KSB156" s="205"/>
      <c r="KSC156" s="205"/>
      <c r="KSD156" s="205"/>
      <c r="KSE156" s="205"/>
      <c r="KSF156" s="205"/>
      <c r="KSG156" s="205"/>
      <c r="KSH156" s="205"/>
      <c r="KSI156" s="205"/>
      <c r="KSP156" s="205"/>
      <c r="KSQ156" s="205"/>
      <c r="KSR156" s="205"/>
      <c r="KSS156" s="205"/>
      <c r="KST156" s="205"/>
      <c r="KSU156" s="205"/>
      <c r="KSV156" s="205"/>
      <c r="KSW156" s="205"/>
      <c r="KSX156" s="205"/>
      <c r="KSY156" s="205"/>
      <c r="KSZ156" s="205"/>
      <c r="KTA156" s="205"/>
      <c r="KTB156" s="205"/>
      <c r="KTC156" s="205"/>
      <c r="KTD156" s="205"/>
      <c r="KTE156" s="205"/>
      <c r="KTF156" s="205"/>
      <c r="KTG156" s="205"/>
      <c r="KTH156" s="205"/>
      <c r="KTI156" s="205"/>
      <c r="KTJ156" s="205"/>
      <c r="KTK156" s="205"/>
      <c r="KTL156" s="205"/>
      <c r="KTM156" s="205"/>
      <c r="KTN156" s="205"/>
      <c r="KTO156" s="205"/>
      <c r="KTP156" s="205"/>
      <c r="KTQ156" s="205"/>
      <c r="KTR156" s="205"/>
      <c r="KTS156" s="205"/>
      <c r="KTT156" s="205"/>
      <c r="KTU156" s="205"/>
      <c r="KTV156" s="205"/>
      <c r="KTW156" s="205"/>
      <c r="KTX156" s="205"/>
      <c r="KTY156" s="205"/>
      <c r="KTZ156" s="205"/>
      <c r="KUA156" s="205"/>
      <c r="KUB156" s="205"/>
      <c r="KUC156" s="205"/>
      <c r="KUD156" s="205"/>
      <c r="KUE156" s="205"/>
      <c r="KUF156" s="205"/>
      <c r="KUG156" s="205"/>
      <c r="KUH156" s="205"/>
      <c r="KUI156" s="205"/>
      <c r="KUJ156" s="205"/>
      <c r="KUK156" s="205"/>
      <c r="KUL156" s="205"/>
      <c r="KUM156" s="205"/>
      <c r="KUN156" s="205"/>
      <c r="KUO156" s="205"/>
      <c r="KUP156" s="205"/>
      <c r="KUQ156" s="205"/>
      <c r="KUR156" s="205"/>
      <c r="KUS156" s="205"/>
      <c r="KUT156" s="205"/>
      <c r="KUU156" s="205"/>
      <c r="KUV156" s="205"/>
      <c r="KUW156" s="205"/>
      <c r="KUX156" s="205"/>
      <c r="KUY156" s="205"/>
      <c r="KUZ156" s="205"/>
      <c r="KVA156" s="205"/>
      <c r="KVB156" s="205"/>
      <c r="KVC156" s="205"/>
      <c r="KVD156" s="205"/>
      <c r="KVE156" s="205"/>
      <c r="KVF156" s="205"/>
      <c r="KVG156" s="205"/>
      <c r="KVH156" s="205"/>
      <c r="KVI156" s="205"/>
      <c r="KVJ156" s="205"/>
      <c r="KVK156" s="205"/>
      <c r="KVL156" s="205"/>
      <c r="KVM156" s="205"/>
      <c r="KVN156" s="205"/>
      <c r="KVO156" s="205"/>
      <c r="KVP156" s="205"/>
      <c r="KVQ156" s="205"/>
      <c r="KVR156" s="205"/>
      <c r="KVS156" s="205"/>
      <c r="KVT156" s="205"/>
      <c r="KVU156" s="205"/>
      <c r="KVV156" s="205"/>
      <c r="KVW156" s="205"/>
      <c r="KVX156" s="205"/>
      <c r="KVY156" s="205"/>
      <c r="KVZ156" s="205"/>
      <c r="KWA156" s="205"/>
      <c r="KWB156" s="205"/>
      <c r="KWC156" s="205"/>
      <c r="KWD156" s="205"/>
      <c r="KWE156" s="205"/>
      <c r="KWF156" s="205"/>
      <c r="KWG156" s="205"/>
      <c r="KWH156" s="205"/>
      <c r="KWI156" s="205"/>
      <c r="KWJ156" s="205"/>
      <c r="KWK156" s="205"/>
      <c r="KWL156" s="205"/>
      <c r="KWM156" s="205"/>
      <c r="KWN156" s="205"/>
      <c r="KWO156" s="205"/>
      <c r="KWP156" s="205"/>
      <c r="KWQ156" s="205"/>
      <c r="KWR156" s="205"/>
      <c r="KWS156" s="205"/>
      <c r="KWT156" s="205"/>
      <c r="KWU156" s="205"/>
      <c r="KWV156" s="205"/>
      <c r="KWW156" s="205"/>
      <c r="KWX156" s="205"/>
      <c r="KWY156" s="205"/>
      <c r="KWZ156" s="205"/>
      <c r="KXA156" s="205"/>
      <c r="KXB156" s="205"/>
      <c r="KXC156" s="205"/>
      <c r="KXD156" s="205"/>
      <c r="KXE156" s="205"/>
      <c r="KXF156" s="205"/>
      <c r="KXG156" s="205"/>
      <c r="KXH156" s="205"/>
      <c r="KXI156" s="205"/>
      <c r="KXJ156" s="205"/>
      <c r="KXK156" s="205"/>
      <c r="KXL156" s="205"/>
      <c r="KXM156" s="205"/>
      <c r="KXN156" s="205"/>
      <c r="KXO156" s="205"/>
      <c r="KXP156" s="205"/>
      <c r="KXQ156" s="205"/>
      <c r="KXR156" s="205"/>
      <c r="KXS156" s="205"/>
      <c r="KXT156" s="205"/>
      <c r="KXU156" s="205"/>
      <c r="KXV156" s="205"/>
      <c r="KXW156" s="205"/>
      <c r="KXX156" s="205"/>
      <c r="KXY156" s="205"/>
      <c r="KXZ156" s="205"/>
      <c r="KYA156" s="205"/>
      <c r="KYB156" s="205"/>
      <c r="KYC156" s="205"/>
      <c r="KYD156" s="205"/>
      <c r="KYE156" s="205"/>
      <c r="KYF156" s="205"/>
      <c r="KYG156" s="205"/>
      <c r="KYH156" s="205"/>
      <c r="KYI156" s="205"/>
      <c r="KYJ156" s="205"/>
      <c r="KYK156" s="205"/>
      <c r="KYL156" s="205"/>
      <c r="KYM156" s="205"/>
      <c r="KYN156" s="205"/>
      <c r="KYO156" s="205"/>
      <c r="KYP156" s="205"/>
      <c r="KYQ156" s="205"/>
      <c r="KYR156" s="205"/>
      <c r="KYS156" s="205"/>
      <c r="KYT156" s="205"/>
      <c r="KYU156" s="205"/>
      <c r="KYV156" s="205"/>
      <c r="KYW156" s="205"/>
      <c r="KYX156" s="205"/>
      <c r="KYY156" s="205"/>
      <c r="KYZ156" s="205"/>
      <c r="KZA156" s="205"/>
      <c r="KZB156" s="205"/>
      <c r="KZC156" s="205"/>
      <c r="KZD156" s="205"/>
      <c r="KZE156" s="205"/>
      <c r="KZF156" s="205"/>
      <c r="KZG156" s="205"/>
      <c r="KZH156" s="205"/>
      <c r="KZI156" s="205"/>
      <c r="KZJ156" s="205"/>
      <c r="KZK156" s="205"/>
      <c r="KZL156" s="205"/>
      <c r="KZM156" s="205"/>
      <c r="KZN156" s="205"/>
      <c r="KZO156" s="205"/>
      <c r="KZP156" s="205"/>
      <c r="KZQ156" s="205"/>
      <c r="KZR156" s="205"/>
      <c r="KZS156" s="205"/>
      <c r="KZT156" s="205"/>
      <c r="KZU156" s="205"/>
      <c r="KZV156" s="205"/>
      <c r="KZW156" s="205"/>
      <c r="KZX156" s="205"/>
      <c r="KZY156" s="205"/>
      <c r="KZZ156" s="205"/>
      <c r="LAA156" s="205"/>
      <c r="LAB156" s="205"/>
      <c r="LAC156" s="205"/>
      <c r="LAD156" s="205"/>
      <c r="LAE156" s="205"/>
      <c r="LAF156" s="205"/>
      <c r="LAG156" s="205"/>
      <c r="LAH156" s="205"/>
      <c r="LAI156" s="205"/>
      <c r="LAJ156" s="205"/>
      <c r="LAK156" s="205"/>
      <c r="LAL156" s="205"/>
      <c r="LAM156" s="205"/>
      <c r="LAN156" s="205"/>
      <c r="LAO156" s="205"/>
      <c r="LAP156" s="205"/>
      <c r="LAQ156" s="205"/>
      <c r="LAR156" s="205"/>
      <c r="LAS156" s="205"/>
      <c r="LAT156" s="205"/>
      <c r="LAU156" s="205"/>
      <c r="LAV156" s="205"/>
      <c r="LAW156" s="205"/>
      <c r="LAX156" s="205"/>
      <c r="LAY156" s="205"/>
      <c r="LAZ156" s="205"/>
      <c r="LBA156" s="205"/>
      <c r="LBB156" s="205"/>
      <c r="LBC156" s="205"/>
      <c r="LBD156" s="205"/>
      <c r="LBE156" s="205"/>
      <c r="LBF156" s="205"/>
      <c r="LBG156" s="205"/>
      <c r="LBH156" s="205"/>
      <c r="LBI156" s="205"/>
      <c r="LBJ156" s="205"/>
      <c r="LBK156" s="205"/>
      <c r="LBL156" s="205"/>
      <c r="LBM156" s="205"/>
      <c r="LBN156" s="205"/>
      <c r="LBO156" s="205"/>
      <c r="LBP156" s="205"/>
      <c r="LBQ156" s="205"/>
      <c r="LBR156" s="205"/>
      <c r="LBS156" s="205"/>
      <c r="LBT156" s="205"/>
      <c r="LBU156" s="205"/>
      <c r="LBV156" s="205"/>
      <c r="LBW156" s="205"/>
      <c r="LBX156" s="205"/>
      <c r="LBY156" s="205"/>
      <c r="LBZ156" s="205"/>
      <c r="LCA156" s="205"/>
      <c r="LCB156" s="205"/>
      <c r="LCC156" s="205"/>
      <c r="LCD156" s="205"/>
      <c r="LCE156" s="205"/>
      <c r="LCL156" s="205"/>
      <c r="LCM156" s="205"/>
      <c r="LCN156" s="205"/>
      <c r="LCO156" s="205"/>
      <c r="LCP156" s="205"/>
      <c r="LCQ156" s="205"/>
      <c r="LCR156" s="205"/>
      <c r="LCS156" s="205"/>
      <c r="LCT156" s="205"/>
      <c r="LCU156" s="205"/>
      <c r="LCV156" s="205"/>
      <c r="LCW156" s="205"/>
      <c r="LCX156" s="205"/>
      <c r="LCY156" s="205"/>
      <c r="LCZ156" s="205"/>
      <c r="LDA156" s="205"/>
      <c r="LDB156" s="205"/>
      <c r="LDC156" s="205"/>
      <c r="LDD156" s="205"/>
      <c r="LDE156" s="205"/>
      <c r="LDF156" s="205"/>
      <c r="LDG156" s="205"/>
      <c r="LDH156" s="205"/>
      <c r="LDI156" s="205"/>
      <c r="LDJ156" s="205"/>
      <c r="LDK156" s="205"/>
      <c r="LDL156" s="205"/>
      <c r="LDM156" s="205"/>
      <c r="LDN156" s="205"/>
      <c r="LDO156" s="205"/>
      <c r="LDP156" s="205"/>
      <c r="LDQ156" s="205"/>
      <c r="LDR156" s="205"/>
      <c r="LDS156" s="205"/>
      <c r="LDT156" s="205"/>
      <c r="LDU156" s="205"/>
      <c r="LDV156" s="205"/>
      <c r="LDW156" s="205"/>
      <c r="LDX156" s="205"/>
      <c r="LDY156" s="205"/>
      <c r="LDZ156" s="205"/>
      <c r="LEA156" s="205"/>
      <c r="LEB156" s="205"/>
      <c r="LEC156" s="205"/>
      <c r="LED156" s="205"/>
      <c r="LEE156" s="205"/>
      <c r="LEF156" s="205"/>
      <c r="LEG156" s="205"/>
      <c r="LEH156" s="205"/>
      <c r="LEI156" s="205"/>
      <c r="LEJ156" s="205"/>
      <c r="LEK156" s="205"/>
      <c r="LEL156" s="205"/>
      <c r="LEM156" s="205"/>
      <c r="LEN156" s="205"/>
      <c r="LEO156" s="205"/>
      <c r="LEP156" s="205"/>
      <c r="LEQ156" s="205"/>
      <c r="LER156" s="205"/>
      <c r="LES156" s="205"/>
      <c r="LET156" s="205"/>
      <c r="LEU156" s="205"/>
      <c r="LEV156" s="205"/>
      <c r="LEW156" s="205"/>
      <c r="LEX156" s="205"/>
      <c r="LEY156" s="205"/>
      <c r="LEZ156" s="205"/>
      <c r="LFA156" s="205"/>
      <c r="LFB156" s="205"/>
      <c r="LFC156" s="205"/>
      <c r="LFD156" s="205"/>
      <c r="LFE156" s="205"/>
      <c r="LFF156" s="205"/>
      <c r="LFG156" s="205"/>
      <c r="LFH156" s="205"/>
      <c r="LFI156" s="205"/>
      <c r="LFJ156" s="205"/>
      <c r="LFK156" s="205"/>
      <c r="LFL156" s="205"/>
      <c r="LFM156" s="205"/>
      <c r="LFN156" s="205"/>
      <c r="LFO156" s="205"/>
      <c r="LFP156" s="205"/>
      <c r="LFQ156" s="205"/>
      <c r="LFR156" s="205"/>
      <c r="LFS156" s="205"/>
      <c r="LFT156" s="205"/>
      <c r="LFU156" s="205"/>
      <c r="LFV156" s="205"/>
      <c r="LFW156" s="205"/>
      <c r="LFX156" s="205"/>
      <c r="LFY156" s="205"/>
      <c r="LFZ156" s="205"/>
      <c r="LGA156" s="205"/>
      <c r="LGB156" s="205"/>
      <c r="LGC156" s="205"/>
      <c r="LGD156" s="205"/>
      <c r="LGE156" s="205"/>
      <c r="LGF156" s="205"/>
      <c r="LGG156" s="205"/>
      <c r="LGH156" s="205"/>
      <c r="LGI156" s="205"/>
      <c r="LGJ156" s="205"/>
      <c r="LGK156" s="205"/>
      <c r="LGL156" s="205"/>
      <c r="LGM156" s="205"/>
      <c r="LGN156" s="205"/>
      <c r="LGO156" s="205"/>
      <c r="LGP156" s="205"/>
      <c r="LGQ156" s="205"/>
      <c r="LGR156" s="205"/>
      <c r="LGS156" s="205"/>
      <c r="LGT156" s="205"/>
      <c r="LGU156" s="205"/>
      <c r="LGV156" s="205"/>
      <c r="LGW156" s="205"/>
      <c r="LGX156" s="205"/>
      <c r="LGY156" s="205"/>
      <c r="LGZ156" s="205"/>
      <c r="LHA156" s="205"/>
      <c r="LHB156" s="205"/>
      <c r="LHC156" s="205"/>
      <c r="LHD156" s="205"/>
      <c r="LHE156" s="205"/>
      <c r="LHF156" s="205"/>
      <c r="LHG156" s="205"/>
      <c r="LHH156" s="205"/>
      <c r="LHI156" s="205"/>
      <c r="LHJ156" s="205"/>
      <c r="LHK156" s="205"/>
      <c r="LHL156" s="205"/>
      <c r="LHM156" s="205"/>
      <c r="LHN156" s="205"/>
      <c r="LHO156" s="205"/>
      <c r="LHP156" s="205"/>
      <c r="LHQ156" s="205"/>
      <c r="LHR156" s="205"/>
      <c r="LHS156" s="205"/>
      <c r="LHT156" s="205"/>
      <c r="LHU156" s="205"/>
      <c r="LHV156" s="205"/>
      <c r="LHW156" s="205"/>
      <c r="LHX156" s="205"/>
      <c r="LHY156" s="205"/>
      <c r="LHZ156" s="205"/>
      <c r="LIA156" s="205"/>
      <c r="LIB156" s="205"/>
      <c r="LIC156" s="205"/>
      <c r="LID156" s="205"/>
      <c r="LIE156" s="205"/>
      <c r="LIF156" s="205"/>
      <c r="LIG156" s="205"/>
      <c r="LIH156" s="205"/>
      <c r="LII156" s="205"/>
      <c r="LIJ156" s="205"/>
      <c r="LIK156" s="205"/>
      <c r="LIL156" s="205"/>
      <c r="LIM156" s="205"/>
      <c r="LIN156" s="205"/>
      <c r="LIO156" s="205"/>
      <c r="LIP156" s="205"/>
      <c r="LIQ156" s="205"/>
      <c r="LIR156" s="205"/>
      <c r="LIS156" s="205"/>
      <c r="LIT156" s="205"/>
      <c r="LIU156" s="205"/>
      <c r="LIV156" s="205"/>
      <c r="LIW156" s="205"/>
      <c r="LIX156" s="205"/>
      <c r="LIY156" s="205"/>
      <c r="LIZ156" s="205"/>
      <c r="LJA156" s="205"/>
      <c r="LJB156" s="205"/>
      <c r="LJC156" s="205"/>
      <c r="LJD156" s="205"/>
      <c r="LJE156" s="205"/>
      <c r="LJF156" s="205"/>
      <c r="LJG156" s="205"/>
      <c r="LJH156" s="205"/>
      <c r="LJI156" s="205"/>
      <c r="LJJ156" s="205"/>
      <c r="LJK156" s="205"/>
      <c r="LJL156" s="205"/>
      <c r="LJM156" s="205"/>
      <c r="LJN156" s="205"/>
      <c r="LJO156" s="205"/>
      <c r="LJP156" s="205"/>
      <c r="LJQ156" s="205"/>
      <c r="LJR156" s="205"/>
      <c r="LJS156" s="205"/>
      <c r="LJT156" s="205"/>
      <c r="LJU156" s="205"/>
      <c r="LJV156" s="205"/>
      <c r="LJW156" s="205"/>
      <c r="LJX156" s="205"/>
      <c r="LJY156" s="205"/>
      <c r="LJZ156" s="205"/>
      <c r="LKA156" s="205"/>
      <c r="LKB156" s="205"/>
      <c r="LKC156" s="205"/>
      <c r="LKD156" s="205"/>
      <c r="LKE156" s="205"/>
      <c r="LKF156" s="205"/>
      <c r="LKG156" s="205"/>
      <c r="LKH156" s="205"/>
      <c r="LKI156" s="205"/>
      <c r="LKJ156" s="205"/>
      <c r="LKK156" s="205"/>
      <c r="LKL156" s="205"/>
      <c r="LKM156" s="205"/>
      <c r="LKN156" s="205"/>
      <c r="LKO156" s="205"/>
      <c r="LKP156" s="205"/>
      <c r="LKQ156" s="205"/>
      <c r="LKR156" s="205"/>
      <c r="LKS156" s="205"/>
      <c r="LKT156" s="205"/>
      <c r="LKU156" s="205"/>
      <c r="LKV156" s="205"/>
      <c r="LKW156" s="205"/>
      <c r="LKX156" s="205"/>
      <c r="LKY156" s="205"/>
      <c r="LKZ156" s="205"/>
      <c r="LLA156" s="205"/>
      <c r="LLB156" s="205"/>
      <c r="LLC156" s="205"/>
      <c r="LLD156" s="205"/>
      <c r="LLE156" s="205"/>
      <c r="LLF156" s="205"/>
      <c r="LLG156" s="205"/>
      <c r="LLH156" s="205"/>
      <c r="LLI156" s="205"/>
      <c r="LLJ156" s="205"/>
      <c r="LLK156" s="205"/>
      <c r="LLL156" s="205"/>
      <c r="LLM156" s="205"/>
      <c r="LLN156" s="205"/>
      <c r="LLO156" s="205"/>
      <c r="LLP156" s="205"/>
      <c r="LLQ156" s="205"/>
      <c r="LLR156" s="205"/>
      <c r="LLS156" s="205"/>
      <c r="LLT156" s="205"/>
      <c r="LLU156" s="205"/>
      <c r="LLV156" s="205"/>
      <c r="LLW156" s="205"/>
      <c r="LLX156" s="205"/>
      <c r="LLY156" s="205"/>
      <c r="LLZ156" s="205"/>
      <c r="LMA156" s="205"/>
      <c r="LMH156" s="205"/>
      <c r="LMI156" s="205"/>
      <c r="LMJ156" s="205"/>
      <c r="LMK156" s="205"/>
      <c r="LML156" s="205"/>
      <c r="LMM156" s="205"/>
      <c r="LMN156" s="205"/>
      <c r="LMO156" s="205"/>
      <c r="LMP156" s="205"/>
      <c r="LMQ156" s="205"/>
      <c r="LMR156" s="205"/>
      <c r="LMS156" s="205"/>
      <c r="LMT156" s="205"/>
      <c r="LMU156" s="205"/>
      <c r="LMV156" s="205"/>
      <c r="LMW156" s="205"/>
      <c r="LMX156" s="205"/>
      <c r="LMY156" s="205"/>
      <c r="LMZ156" s="205"/>
      <c r="LNA156" s="205"/>
      <c r="LNB156" s="205"/>
      <c r="LNC156" s="205"/>
      <c r="LND156" s="205"/>
      <c r="LNE156" s="205"/>
      <c r="LNF156" s="205"/>
      <c r="LNG156" s="205"/>
      <c r="LNH156" s="205"/>
      <c r="LNI156" s="205"/>
      <c r="LNJ156" s="205"/>
      <c r="LNK156" s="205"/>
      <c r="LNL156" s="205"/>
      <c r="LNM156" s="205"/>
      <c r="LNN156" s="205"/>
      <c r="LNO156" s="205"/>
      <c r="LNP156" s="205"/>
      <c r="LNQ156" s="205"/>
      <c r="LNR156" s="205"/>
      <c r="LNS156" s="205"/>
      <c r="LNT156" s="205"/>
      <c r="LNU156" s="205"/>
      <c r="LNV156" s="205"/>
      <c r="LNW156" s="205"/>
      <c r="LNX156" s="205"/>
      <c r="LNY156" s="205"/>
      <c r="LNZ156" s="205"/>
      <c r="LOA156" s="205"/>
      <c r="LOB156" s="205"/>
      <c r="LOC156" s="205"/>
      <c r="LOD156" s="205"/>
      <c r="LOE156" s="205"/>
      <c r="LOF156" s="205"/>
      <c r="LOG156" s="205"/>
      <c r="LOH156" s="205"/>
      <c r="LOI156" s="205"/>
      <c r="LOJ156" s="205"/>
      <c r="LOK156" s="205"/>
      <c r="LOL156" s="205"/>
      <c r="LOM156" s="205"/>
      <c r="LON156" s="205"/>
      <c r="LOO156" s="205"/>
      <c r="LOP156" s="205"/>
      <c r="LOQ156" s="205"/>
      <c r="LOR156" s="205"/>
      <c r="LOS156" s="205"/>
      <c r="LOT156" s="205"/>
      <c r="LOU156" s="205"/>
      <c r="LOV156" s="205"/>
      <c r="LOW156" s="205"/>
      <c r="LOX156" s="205"/>
      <c r="LOY156" s="205"/>
      <c r="LOZ156" s="205"/>
      <c r="LPA156" s="205"/>
      <c r="LPB156" s="205"/>
      <c r="LPC156" s="205"/>
      <c r="LPD156" s="205"/>
      <c r="LPE156" s="205"/>
      <c r="LPF156" s="205"/>
      <c r="LPG156" s="205"/>
      <c r="LPH156" s="205"/>
      <c r="LPI156" s="205"/>
      <c r="LPJ156" s="205"/>
      <c r="LPK156" s="205"/>
      <c r="LPL156" s="205"/>
      <c r="LPM156" s="205"/>
      <c r="LPN156" s="205"/>
      <c r="LPO156" s="205"/>
      <c r="LPP156" s="205"/>
      <c r="LPQ156" s="205"/>
      <c r="LPR156" s="205"/>
      <c r="LPS156" s="205"/>
      <c r="LPT156" s="205"/>
      <c r="LPU156" s="205"/>
      <c r="LPV156" s="205"/>
      <c r="LPW156" s="205"/>
      <c r="LPX156" s="205"/>
      <c r="LPY156" s="205"/>
      <c r="LPZ156" s="205"/>
      <c r="LQA156" s="205"/>
      <c r="LQB156" s="205"/>
      <c r="LQC156" s="205"/>
      <c r="LQD156" s="205"/>
      <c r="LQE156" s="205"/>
      <c r="LQF156" s="205"/>
      <c r="LQG156" s="205"/>
      <c r="LQH156" s="205"/>
      <c r="LQI156" s="205"/>
      <c r="LQJ156" s="205"/>
      <c r="LQK156" s="205"/>
      <c r="LQL156" s="205"/>
      <c r="LQM156" s="205"/>
      <c r="LQN156" s="205"/>
      <c r="LQO156" s="205"/>
      <c r="LQP156" s="205"/>
      <c r="LQQ156" s="205"/>
      <c r="LQR156" s="205"/>
      <c r="LQS156" s="205"/>
      <c r="LQT156" s="205"/>
      <c r="LQU156" s="205"/>
      <c r="LQV156" s="205"/>
      <c r="LQW156" s="205"/>
      <c r="LQX156" s="205"/>
      <c r="LQY156" s="205"/>
      <c r="LQZ156" s="205"/>
      <c r="LRA156" s="205"/>
      <c r="LRB156" s="205"/>
      <c r="LRC156" s="205"/>
      <c r="LRD156" s="205"/>
      <c r="LRE156" s="205"/>
      <c r="LRF156" s="205"/>
      <c r="LRG156" s="205"/>
      <c r="LRH156" s="205"/>
      <c r="LRI156" s="205"/>
      <c r="LRJ156" s="205"/>
      <c r="LRK156" s="205"/>
      <c r="LRL156" s="205"/>
      <c r="LRM156" s="205"/>
      <c r="LRN156" s="205"/>
      <c r="LRO156" s="205"/>
      <c r="LRP156" s="205"/>
      <c r="LRQ156" s="205"/>
      <c r="LRR156" s="205"/>
      <c r="LRS156" s="205"/>
      <c r="LRT156" s="205"/>
      <c r="LRU156" s="205"/>
      <c r="LRV156" s="205"/>
      <c r="LRW156" s="205"/>
      <c r="LRX156" s="205"/>
      <c r="LRY156" s="205"/>
      <c r="LRZ156" s="205"/>
      <c r="LSA156" s="205"/>
      <c r="LSB156" s="205"/>
      <c r="LSC156" s="205"/>
      <c r="LSD156" s="205"/>
      <c r="LSE156" s="205"/>
      <c r="LSF156" s="205"/>
      <c r="LSG156" s="205"/>
      <c r="LSH156" s="205"/>
      <c r="LSI156" s="205"/>
      <c r="LSJ156" s="205"/>
      <c r="LSK156" s="205"/>
      <c r="LSL156" s="205"/>
      <c r="LSM156" s="205"/>
      <c r="LSN156" s="205"/>
      <c r="LSO156" s="205"/>
      <c r="LSP156" s="205"/>
      <c r="LSQ156" s="205"/>
      <c r="LSR156" s="205"/>
      <c r="LSS156" s="205"/>
      <c r="LST156" s="205"/>
      <c r="LSU156" s="205"/>
      <c r="LSV156" s="205"/>
      <c r="LSW156" s="205"/>
      <c r="LSX156" s="205"/>
      <c r="LSY156" s="205"/>
      <c r="LSZ156" s="205"/>
      <c r="LTA156" s="205"/>
      <c r="LTB156" s="205"/>
      <c r="LTC156" s="205"/>
      <c r="LTD156" s="205"/>
      <c r="LTE156" s="205"/>
      <c r="LTF156" s="205"/>
      <c r="LTG156" s="205"/>
      <c r="LTH156" s="205"/>
      <c r="LTI156" s="205"/>
      <c r="LTJ156" s="205"/>
      <c r="LTK156" s="205"/>
      <c r="LTL156" s="205"/>
      <c r="LTM156" s="205"/>
      <c r="LTN156" s="205"/>
      <c r="LTO156" s="205"/>
      <c r="LTP156" s="205"/>
      <c r="LTQ156" s="205"/>
      <c r="LTR156" s="205"/>
      <c r="LTS156" s="205"/>
      <c r="LTT156" s="205"/>
      <c r="LTU156" s="205"/>
      <c r="LTV156" s="205"/>
      <c r="LTW156" s="205"/>
      <c r="LTX156" s="205"/>
      <c r="LTY156" s="205"/>
      <c r="LTZ156" s="205"/>
      <c r="LUA156" s="205"/>
      <c r="LUB156" s="205"/>
      <c r="LUC156" s="205"/>
      <c r="LUD156" s="205"/>
      <c r="LUE156" s="205"/>
      <c r="LUF156" s="205"/>
      <c r="LUG156" s="205"/>
      <c r="LUH156" s="205"/>
      <c r="LUI156" s="205"/>
      <c r="LUJ156" s="205"/>
      <c r="LUK156" s="205"/>
      <c r="LUL156" s="205"/>
      <c r="LUM156" s="205"/>
      <c r="LUN156" s="205"/>
      <c r="LUO156" s="205"/>
      <c r="LUP156" s="205"/>
      <c r="LUQ156" s="205"/>
      <c r="LUR156" s="205"/>
      <c r="LUS156" s="205"/>
      <c r="LUT156" s="205"/>
      <c r="LUU156" s="205"/>
      <c r="LUV156" s="205"/>
      <c r="LUW156" s="205"/>
      <c r="LUX156" s="205"/>
      <c r="LUY156" s="205"/>
      <c r="LUZ156" s="205"/>
      <c r="LVA156" s="205"/>
      <c r="LVB156" s="205"/>
      <c r="LVC156" s="205"/>
      <c r="LVD156" s="205"/>
      <c r="LVE156" s="205"/>
      <c r="LVF156" s="205"/>
      <c r="LVG156" s="205"/>
      <c r="LVH156" s="205"/>
      <c r="LVI156" s="205"/>
      <c r="LVJ156" s="205"/>
      <c r="LVK156" s="205"/>
      <c r="LVL156" s="205"/>
      <c r="LVM156" s="205"/>
      <c r="LVN156" s="205"/>
      <c r="LVO156" s="205"/>
      <c r="LVP156" s="205"/>
      <c r="LVQ156" s="205"/>
      <c r="LVR156" s="205"/>
      <c r="LVS156" s="205"/>
      <c r="LVT156" s="205"/>
      <c r="LVU156" s="205"/>
      <c r="LVV156" s="205"/>
      <c r="LVW156" s="205"/>
      <c r="LWD156" s="205"/>
      <c r="LWE156" s="205"/>
      <c r="LWF156" s="205"/>
      <c r="LWG156" s="205"/>
      <c r="LWH156" s="205"/>
      <c r="LWI156" s="205"/>
      <c r="LWJ156" s="205"/>
      <c r="LWK156" s="205"/>
      <c r="LWL156" s="205"/>
      <c r="LWM156" s="205"/>
      <c r="LWN156" s="205"/>
      <c r="LWO156" s="205"/>
      <c r="LWP156" s="205"/>
      <c r="LWQ156" s="205"/>
      <c r="LWR156" s="205"/>
      <c r="LWS156" s="205"/>
      <c r="LWT156" s="205"/>
      <c r="LWU156" s="205"/>
      <c r="LWV156" s="205"/>
      <c r="LWW156" s="205"/>
      <c r="LWX156" s="205"/>
      <c r="LWY156" s="205"/>
      <c r="LWZ156" s="205"/>
      <c r="LXA156" s="205"/>
      <c r="LXB156" s="205"/>
      <c r="LXC156" s="205"/>
      <c r="LXD156" s="205"/>
      <c r="LXE156" s="205"/>
      <c r="LXF156" s="205"/>
      <c r="LXG156" s="205"/>
      <c r="LXH156" s="205"/>
      <c r="LXI156" s="205"/>
      <c r="LXJ156" s="205"/>
      <c r="LXK156" s="205"/>
      <c r="LXL156" s="205"/>
      <c r="LXM156" s="205"/>
      <c r="LXN156" s="205"/>
      <c r="LXO156" s="205"/>
      <c r="LXP156" s="205"/>
      <c r="LXQ156" s="205"/>
      <c r="LXR156" s="205"/>
      <c r="LXS156" s="205"/>
      <c r="LXT156" s="205"/>
      <c r="LXU156" s="205"/>
      <c r="LXV156" s="205"/>
      <c r="LXW156" s="205"/>
      <c r="LXX156" s="205"/>
      <c r="LXY156" s="205"/>
      <c r="LXZ156" s="205"/>
      <c r="LYA156" s="205"/>
      <c r="LYB156" s="205"/>
      <c r="LYC156" s="205"/>
      <c r="LYD156" s="205"/>
      <c r="LYE156" s="205"/>
      <c r="LYF156" s="205"/>
      <c r="LYG156" s="205"/>
      <c r="LYH156" s="205"/>
      <c r="LYI156" s="205"/>
      <c r="LYJ156" s="205"/>
      <c r="LYK156" s="205"/>
      <c r="LYL156" s="205"/>
      <c r="LYM156" s="205"/>
      <c r="LYN156" s="205"/>
      <c r="LYO156" s="205"/>
      <c r="LYP156" s="205"/>
      <c r="LYQ156" s="205"/>
      <c r="LYR156" s="205"/>
      <c r="LYS156" s="205"/>
      <c r="LYT156" s="205"/>
      <c r="LYU156" s="205"/>
      <c r="LYV156" s="205"/>
      <c r="LYW156" s="205"/>
      <c r="LYX156" s="205"/>
      <c r="LYY156" s="205"/>
      <c r="LYZ156" s="205"/>
      <c r="LZA156" s="205"/>
      <c r="LZB156" s="205"/>
      <c r="LZC156" s="205"/>
      <c r="LZD156" s="205"/>
      <c r="LZE156" s="205"/>
      <c r="LZF156" s="205"/>
      <c r="LZG156" s="205"/>
      <c r="LZH156" s="205"/>
      <c r="LZI156" s="205"/>
      <c r="LZJ156" s="205"/>
      <c r="LZK156" s="205"/>
      <c r="LZL156" s="205"/>
      <c r="LZM156" s="205"/>
      <c r="LZN156" s="205"/>
      <c r="LZO156" s="205"/>
      <c r="LZP156" s="205"/>
      <c r="LZQ156" s="205"/>
      <c r="LZR156" s="205"/>
      <c r="LZS156" s="205"/>
      <c r="LZT156" s="205"/>
      <c r="LZU156" s="205"/>
      <c r="LZV156" s="205"/>
      <c r="LZW156" s="205"/>
      <c r="LZX156" s="205"/>
      <c r="LZY156" s="205"/>
      <c r="LZZ156" s="205"/>
      <c r="MAA156" s="205"/>
      <c r="MAB156" s="205"/>
      <c r="MAC156" s="205"/>
      <c r="MAD156" s="205"/>
      <c r="MAE156" s="205"/>
      <c r="MAF156" s="205"/>
      <c r="MAG156" s="205"/>
      <c r="MAH156" s="205"/>
      <c r="MAI156" s="205"/>
      <c r="MAJ156" s="205"/>
      <c r="MAK156" s="205"/>
      <c r="MAL156" s="205"/>
      <c r="MAM156" s="205"/>
      <c r="MAN156" s="205"/>
      <c r="MAO156" s="205"/>
      <c r="MAP156" s="205"/>
      <c r="MAQ156" s="205"/>
      <c r="MAR156" s="205"/>
      <c r="MAS156" s="205"/>
      <c r="MAT156" s="205"/>
      <c r="MAU156" s="205"/>
      <c r="MAV156" s="205"/>
      <c r="MAW156" s="205"/>
      <c r="MAX156" s="205"/>
      <c r="MAY156" s="205"/>
      <c r="MAZ156" s="205"/>
      <c r="MBA156" s="205"/>
      <c r="MBB156" s="205"/>
      <c r="MBC156" s="205"/>
      <c r="MBD156" s="205"/>
      <c r="MBE156" s="205"/>
      <c r="MBF156" s="205"/>
      <c r="MBG156" s="205"/>
      <c r="MBH156" s="205"/>
      <c r="MBI156" s="205"/>
      <c r="MBJ156" s="205"/>
      <c r="MBK156" s="205"/>
      <c r="MBL156" s="205"/>
      <c r="MBM156" s="205"/>
      <c r="MBN156" s="205"/>
      <c r="MBO156" s="205"/>
      <c r="MBP156" s="205"/>
      <c r="MBQ156" s="205"/>
      <c r="MBR156" s="205"/>
      <c r="MBS156" s="205"/>
      <c r="MBT156" s="205"/>
      <c r="MBU156" s="205"/>
      <c r="MBV156" s="205"/>
      <c r="MBW156" s="205"/>
      <c r="MBX156" s="205"/>
      <c r="MBY156" s="205"/>
      <c r="MBZ156" s="205"/>
      <c r="MCA156" s="205"/>
      <c r="MCB156" s="205"/>
      <c r="MCC156" s="205"/>
      <c r="MCD156" s="205"/>
      <c r="MCE156" s="205"/>
      <c r="MCF156" s="205"/>
      <c r="MCG156" s="205"/>
      <c r="MCH156" s="205"/>
      <c r="MCI156" s="205"/>
      <c r="MCJ156" s="205"/>
      <c r="MCK156" s="205"/>
      <c r="MCL156" s="205"/>
      <c r="MCM156" s="205"/>
      <c r="MCN156" s="205"/>
      <c r="MCO156" s="205"/>
      <c r="MCP156" s="205"/>
      <c r="MCQ156" s="205"/>
      <c r="MCR156" s="205"/>
      <c r="MCS156" s="205"/>
      <c r="MCT156" s="205"/>
      <c r="MCU156" s="205"/>
      <c r="MCV156" s="205"/>
      <c r="MCW156" s="205"/>
      <c r="MCX156" s="205"/>
      <c r="MCY156" s="205"/>
      <c r="MCZ156" s="205"/>
      <c r="MDA156" s="205"/>
      <c r="MDB156" s="205"/>
      <c r="MDC156" s="205"/>
      <c r="MDD156" s="205"/>
      <c r="MDE156" s="205"/>
      <c r="MDF156" s="205"/>
      <c r="MDG156" s="205"/>
      <c r="MDH156" s="205"/>
      <c r="MDI156" s="205"/>
      <c r="MDJ156" s="205"/>
      <c r="MDK156" s="205"/>
      <c r="MDL156" s="205"/>
      <c r="MDM156" s="205"/>
      <c r="MDN156" s="205"/>
      <c r="MDO156" s="205"/>
      <c r="MDP156" s="205"/>
      <c r="MDQ156" s="205"/>
      <c r="MDR156" s="205"/>
      <c r="MDS156" s="205"/>
      <c r="MDT156" s="205"/>
      <c r="MDU156" s="205"/>
      <c r="MDV156" s="205"/>
      <c r="MDW156" s="205"/>
      <c r="MDX156" s="205"/>
      <c r="MDY156" s="205"/>
      <c r="MDZ156" s="205"/>
      <c r="MEA156" s="205"/>
      <c r="MEB156" s="205"/>
      <c r="MEC156" s="205"/>
      <c r="MED156" s="205"/>
      <c r="MEE156" s="205"/>
      <c r="MEF156" s="205"/>
      <c r="MEG156" s="205"/>
      <c r="MEH156" s="205"/>
      <c r="MEI156" s="205"/>
      <c r="MEJ156" s="205"/>
      <c r="MEK156" s="205"/>
      <c r="MEL156" s="205"/>
      <c r="MEM156" s="205"/>
      <c r="MEN156" s="205"/>
      <c r="MEO156" s="205"/>
      <c r="MEP156" s="205"/>
      <c r="MEQ156" s="205"/>
      <c r="MER156" s="205"/>
      <c r="MES156" s="205"/>
      <c r="MET156" s="205"/>
      <c r="MEU156" s="205"/>
      <c r="MEV156" s="205"/>
      <c r="MEW156" s="205"/>
      <c r="MEX156" s="205"/>
      <c r="MEY156" s="205"/>
      <c r="MEZ156" s="205"/>
      <c r="MFA156" s="205"/>
      <c r="MFB156" s="205"/>
      <c r="MFC156" s="205"/>
      <c r="MFD156" s="205"/>
      <c r="MFE156" s="205"/>
      <c r="MFF156" s="205"/>
      <c r="MFG156" s="205"/>
      <c r="MFH156" s="205"/>
      <c r="MFI156" s="205"/>
      <c r="MFJ156" s="205"/>
      <c r="MFK156" s="205"/>
      <c r="MFL156" s="205"/>
      <c r="MFM156" s="205"/>
      <c r="MFN156" s="205"/>
      <c r="MFO156" s="205"/>
      <c r="MFP156" s="205"/>
      <c r="MFQ156" s="205"/>
      <c r="MFR156" s="205"/>
      <c r="MFS156" s="205"/>
      <c r="MFZ156" s="205"/>
      <c r="MGA156" s="205"/>
      <c r="MGB156" s="205"/>
      <c r="MGC156" s="205"/>
      <c r="MGD156" s="205"/>
      <c r="MGE156" s="205"/>
      <c r="MGF156" s="205"/>
      <c r="MGG156" s="205"/>
      <c r="MGH156" s="205"/>
      <c r="MGI156" s="205"/>
      <c r="MGJ156" s="205"/>
      <c r="MGK156" s="205"/>
      <c r="MGL156" s="205"/>
      <c r="MGM156" s="205"/>
      <c r="MGN156" s="205"/>
      <c r="MGO156" s="205"/>
      <c r="MGP156" s="205"/>
      <c r="MGQ156" s="205"/>
      <c r="MGR156" s="205"/>
      <c r="MGS156" s="205"/>
      <c r="MGT156" s="205"/>
      <c r="MGU156" s="205"/>
      <c r="MGV156" s="205"/>
      <c r="MGW156" s="205"/>
      <c r="MGX156" s="205"/>
      <c r="MGY156" s="205"/>
      <c r="MGZ156" s="205"/>
      <c r="MHA156" s="205"/>
      <c r="MHB156" s="205"/>
      <c r="MHC156" s="205"/>
      <c r="MHD156" s="205"/>
      <c r="MHE156" s="205"/>
      <c r="MHF156" s="205"/>
      <c r="MHG156" s="205"/>
      <c r="MHH156" s="205"/>
      <c r="MHI156" s="205"/>
      <c r="MHJ156" s="205"/>
      <c r="MHK156" s="205"/>
      <c r="MHL156" s="205"/>
      <c r="MHM156" s="205"/>
      <c r="MHN156" s="205"/>
      <c r="MHO156" s="205"/>
      <c r="MHP156" s="205"/>
      <c r="MHQ156" s="205"/>
      <c r="MHR156" s="205"/>
      <c r="MHS156" s="205"/>
      <c r="MHT156" s="205"/>
      <c r="MHU156" s="205"/>
      <c r="MHV156" s="205"/>
      <c r="MHW156" s="205"/>
      <c r="MHX156" s="205"/>
      <c r="MHY156" s="205"/>
      <c r="MHZ156" s="205"/>
      <c r="MIA156" s="205"/>
      <c r="MIB156" s="205"/>
      <c r="MIC156" s="205"/>
      <c r="MID156" s="205"/>
      <c r="MIE156" s="205"/>
      <c r="MIF156" s="205"/>
      <c r="MIG156" s="205"/>
      <c r="MIH156" s="205"/>
      <c r="MII156" s="205"/>
      <c r="MIJ156" s="205"/>
      <c r="MIK156" s="205"/>
      <c r="MIL156" s="205"/>
      <c r="MIM156" s="205"/>
      <c r="MIN156" s="205"/>
      <c r="MIO156" s="205"/>
      <c r="MIP156" s="205"/>
      <c r="MIQ156" s="205"/>
      <c r="MIR156" s="205"/>
      <c r="MIS156" s="205"/>
      <c r="MIT156" s="205"/>
      <c r="MIU156" s="205"/>
      <c r="MIV156" s="205"/>
      <c r="MIW156" s="205"/>
      <c r="MIX156" s="205"/>
      <c r="MIY156" s="205"/>
      <c r="MIZ156" s="205"/>
      <c r="MJA156" s="205"/>
      <c r="MJB156" s="205"/>
      <c r="MJC156" s="205"/>
      <c r="MJD156" s="205"/>
      <c r="MJE156" s="205"/>
      <c r="MJF156" s="205"/>
      <c r="MJG156" s="205"/>
      <c r="MJH156" s="205"/>
      <c r="MJI156" s="205"/>
      <c r="MJJ156" s="205"/>
      <c r="MJK156" s="205"/>
      <c r="MJL156" s="205"/>
      <c r="MJM156" s="205"/>
      <c r="MJN156" s="205"/>
      <c r="MJO156" s="205"/>
      <c r="MJP156" s="205"/>
      <c r="MJQ156" s="205"/>
      <c r="MJR156" s="205"/>
      <c r="MJS156" s="205"/>
      <c r="MJT156" s="205"/>
      <c r="MJU156" s="205"/>
      <c r="MJV156" s="205"/>
      <c r="MJW156" s="205"/>
      <c r="MJX156" s="205"/>
      <c r="MJY156" s="205"/>
      <c r="MJZ156" s="205"/>
      <c r="MKA156" s="205"/>
      <c r="MKB156" s="205"/>
      <c r="MKC156" s="205"/>
      <c r="MKD156" s="205"/>
      <c r="MKE156" s="205"/>
      <c r="MKF156" s="205"/>
      <c r="MKG156" s="205"/>
      <c r="MKH156" s="205"/>
      <c r="MKI156" s="205"/>
      <c r="MKJ156" s="205"/>
      <c r="MKK156" s="205"/>
      <c r="MKL156" s="205"/>
      <c r="MKM156" s="205"/>
      <c r="MKN156" s="205"/>
      <c r="MKO156" s="205"/>
      <c r="MKP156" s="205"/>
      <c r="MKQ156" s="205"/>
      <c r="MKR156" s="205"/>
      <c r="MKS156" s="205"/>
      <c r="MKT156" s="205"/>
      <c r="MKU156" s="205"/>
      <c r="MKV156" s="205"/>
      <c r="MKW156" s="205"/>
      <c r="MKX156" s="205"/>
      <c r="MKY156" s="205"/>
      <c r="MKZ156" s="205"/>
      <c r="MLA156" s="205"/>
      <c r="MLB156" s="205"/>
      <c r="MLC156" s="205"/>
      <c r="MLD156" s="205"/>
      <c r="MLE156" s="205"/>
      <c r="MLF156" s="205"/>
      <c r="MLG156" s="205"/>
      <c r="MLH156" s="205"/>
      <c r="MLI156" s="205"/>
      <c r="MLJ156" s="205"/>
      <c r="MLK156" s="205"/>
      <c r="MLL156" s="205"/>
      <c r="MLM156" s="205"/>
      <c r="MLN156" s="205"/>
      <c r="MLO156" s="205"/>
      <c r="MLP156" s="205"/>
      <c r="MLQ156" s="205"/>
      <c r="MLR156" s="205"/>
      <c r="MLS156" s="205"/>
      <c r="MLT156" s="205"/>
      <c r="MLU156" s="205"/>
      <c r="MLV156" s="205"/>
      <c r="MLW156" s="205"/>
      <c r="MLX156" s="205"/>
      <c r="MLY156" s="205"/>
      <c r="MLZ156" s="205"/>
      <c r="MMA156" s="205"/>
      <c r="MMB156" s="205"/>
      <c r="MMC156" s="205"/>
      <c r="MMD156" s="205"/>
      <c r="MME156" s="205"/>
      <c r="MMF156" s="205"/>
      <c r="MMG156" s="205"/>
      <c r="MMH156" s="205"/>
      <c r="MMI156" s="205"/>
      <c r="MMJ156" s="205"/>
      <c r="MMK156" s="205"/>
      <c r="MML156" s="205"/>
      <c r="MMM156" s="205"/>
      <c r="MMN156" s="205"/>
      <c r="MMO156" s="205"/>
      <c r="MMP156" s="205"/>
      <c r="MMQ156" s="205"/>
      <c r="MMR156" s="205"/>
      <c r="MMS156" s="205"/>
      <c r="MMT156" s="205"/>
      <c r="MMU156" s="205"/>
      <c r="MMV156" s="205"/>
      <c r="MMW156" s="205"/>
      <c r="MMX156" s="205"/>
      <c r="MMY156" s="205"/>
      <c r="MMZ156" s="205"/>
      <c r="MNA156" s="205"/>
      <c r="MNB156" s="205"/>
      <c r="MNC156" s="205"/>
      <c r="MND156" s="205"/>
      <c r="MNE156" s="205"/>
      <c r="MNF156" s="205"/>
      <c r="MNG156" s="205"/>
      <c r="MNH156" s="205"/>
      <c r="MNI156" s="205"/>
      <c r="MNJ156" s="205"/>
      <c r="MNK156" s="205"/>
      <c r="MNL156" s="205"/>
      <c r="MNM156" s="205"/>
      <c r="MNN156" s="205"/>
      <c r="MNO156" s="205"/>
      <c r="MNP156" s="205"/>
      <c r="MNQ156" s="205"/>
      <c r="MNR156" s="205"/>
      <c r="MNS156" s="205"/>
      <c r="MNT156" s="205"/>
      <c r="MNU156" s="205"/>
      <c r="MNV156" s="205"/>
      <c r="MNW156" s="205"/>
      <c r="MNX156" s="205"/>
      <c r="MNY156" s="205"/>
      <c r="MNZ156" s="205"/>
      <c r="MOA156" s="205"/>
      <c r="MOB156" s="205"/>
      <c r="MOC156" s="205"/>
      <c r="MOD156" s="205"/>
      <c r="MOE156" s="205"/>
      <c r="MOF156" s="205"/>
      <c r="MOG156" s="205"/>
      <c r="MOH156" s="205"/>
      <c r="MOI156" s="205"/>
      <c r="MOJ156" s="205"/>
      <c r="MOK156" s="205"/>
      <c r="MOL156" s="205"/>
      <c r="MOM156" s="205"/>
      <c r="MON156" s="205"/>
      <c r="MOO156" s="205"/>
      <c r="MOP156" s="205"/>
      <c r="MOQ156" s="205"/>
      <c r="MOR156" s="205"/>
      <c r="MOS156" s="205"/>
      <c r="MOT156" s="205"/>
      <c r="MOU156" s="205"/>
      <c r="MOV156" s="205"/>
      <c r="MOW156" s="205"/>
      <c r="MOX156" s="205"/>
      <c r="MOY156" s="205"/>
      <c r="MOZ156" s="205"/>
      <c r="MPA156" s="205"/>
      <c r="MPB156" s="205"/>
      <c r="MPC156" s="205"/>
      <c r="MPD156" s="205"/>
      <c r="MPE156" s="205"/>
      <c r="MPF156" s="205"/>
      <c r="MPG156" s="205"/>
      <c r="MPH156" s="205"/>
      <c r="MPI156" s="205"/>
      <c r="MPJ156" s="205"/>
      <c r="MPK156" s="205"/>
      <c r="MPL156" s="205"/>
      <c r="MPM156" s="205"/>
      <c r="MPN156" s="205"/>
      <c r="MPO156" s="205"/>
      <c r="MPV156" s="205"/>
      <c r="MPW156" s="205"/>
      <c r="MPX156" s="205"/>
      <c r="MPY156" s="205"/>
      <c r="MPZ156" s="205"/>
      <c r="MQA156" s="205"/>
      <c r="MQB156" s="205"/>
      <c r="MQC156" s="205"/>
      <c r="MQD156" s="205"/>
      <c r="MQE156" s="205"/>
      <c r="MQF156" s="205"/>
      <c r="MQG156" s="205"/>
      <c r="MQH156" s="205"/>
      <c r="MQI156" s="205"/>
      <c r="MQJ156" s="205"/>
      <c r="MQK156" s="205"/>
      <c r="MQL156" s="205"/>
      <c r="MQM156" s="205"/>
      <c r="MQN156" s="205"/>
      <c r="MQO156" s="205"/>
      <c r="MQP156" s="205"/>
      <c r="MQQ156" s="205"/>
      <c r="MQR156" s="205"/>
      <c r="MQS156" s="205"/>
      <c r="MQT156" s="205"/>
      <c r="MQU156" s="205"/>
      <c r="MQV156" s="205"/>
      <c r="MQW156" s="205"/>
      <c r="MQX156" s="205"/>
      <c r="MQY156" s="205"/>
      <c r="MQZ156" s="205"/>
      <c r="MRA156" s="205"/>
      <c r="MRB156" s="205"/>
      <c r="MRC156" s="205"/>
      <c r="MRD156" s="205"/>
      <c r="MRE156" s="205"/>
      <c r="MRF156" s="205"/>
      <c r="MRG156" s="205"/>
      <c r="MRH156" s="205"/>
      <c r="MRI156" s="205"/>
      <c r="MRJ156" s="205"/>
      <c r="MRK156" s="205"/>
      <c r="MRL156" s="205"/>
      <c r="MRM156" s="205"/>
      <c r="MRN156" s="205"/>
      <c r="MRO156" s="205"/>
      <c r="MRP156" s="205"/>
      <c r="MRQ156" s="205"/>
      <c r="MRR156" s="205"/>
      <c r="MRS156" s="205"/>
      <c r="MRT156" s="205"/>
      <c r="MRU156" s="205"/>
      <c r="MRV156" s="205"/>
      <c r="MRW156" s="205"/>
      <c r="MRX156" s="205"/>
      <c r="MRY156" s="205"/>
      <c r="MRZ156" s="205"/>
      <c r="MSA156" s="205"/>
      <c r="MSB156" s="205"/>
      <c r="MSC156" s="205"/>
      <c r="MSD156" s="205"/>
      <c r="MSE156" s="205"/>
      <c r="MSF156" s="205"/>
      <c r="MSG156" s="205"/>
      <c r="MSH156" s="205"/>
      <c r="MSI156" s="205"/>
      <c r="MSJ156" s="205"/>
      <c r="MSK156" s="205"/>
      <c r="MSL156" s="205"/>
      <c r="MSM156" s="205"/>
      <c r="MSN156" s="205"/>
      <c r="MSO156" s="205"/>
      <c r="MSP156" s="205"/>
      <c r="MSQ156" s="205"/>
      <c r="MSR156" s="205"/>
      <c r="MSS156" s="205"/>
      <c r="MST156" s="205"/>
      <c r="MSU156" s="205"/>
      <c r="MSV156" s="205"/>
      <c r="MSW156" s="205"/>
      <c r="MSX156" s="205"/>
      <c r="MSY156" s="205"/>
      <c r="MSZ156" s="205"/>
      <c r="MTA156" s="205"/>
      <c r="MTB156" s="205"/>
      <c r="MTC156" s="205"/>
      <c r="MTD156" s="205"/>
      <c r="MTE156" s="205"/>
      <c r="MTF156" s="205"/>
      <c r="MTG156" s="205"/>
      <c r="MTH156" s="205"/>
      <c r="MTI156" s="205"/>
      <c r="MTJ156" s="205"/>
      <c r="MTK156" s="205"/>
      <c r="MTL156" s="205"/>
      <c r="MTM156" s="205"/>
      <c r="MTN156" s="205"/>
      <c r="MTO156" s="205"/>
      <c r="MTP156" s="205"/>
      <c r="MTQ156" s="205"/>
      <c r="MTR156" s="205"/>
      <c r="MTS156" s="205"/>
      <c r="MTT156" s="205"/>
      <c r="MTU156" s="205"/>
      <c r="MTV156" s="205"/>
      <c r="MTW156" s="205"/>
      <c r="MTX156" s="205"/>
      <c r="MTY156" s="205"/>
      <c r="MTZ156" s="205"/>
      <c r="MUA156" s="205"/>
      <c r="MUB156" s="205"/>
      <c r="MUC156" s="205"/>
      <c r="MUD156" s="205"/>
      <c r="MUE156" s="205"/>
      <c r="MUF156" s="205"/>
      <c r="MUG156" s="205"/>
      <c r="MUH156" s="205"/>
      <c r="MUI156" s="205"/>
      <c r="MUJ156" s="205"/>
      <c r="MUK156" s="205"/>
      <c r="MUL156" s="205"/>
      <c r="MUM156" s="205"/>
      <c r="MUN156" s="205"/>
      <c r="MUO156" s="205"/>
      <c r="MUP156" s="205"/>
      <c r="MUQ156" s="205"/>
      <c r="MUR156" s="205"/>
      <c r="MUS156" s="205"/>
      <c r="MUT156" s="205"/>
      <c r="MUU156" s="205"/>
      <c r="MUV156" s="205"/>
      <c r="MUW156" s="205"/>
      <c r="MUX156" s="205"/>
      <c r="MUY156" s="205"/>
      <c r="MUZ156" s="205"/>
      <c r="MVA156" s="205"/>
      <c r="MVB156" s="205"/>
      <c r="MVC156" s="205"/>
      <c r="MVD156" s="205"/>
      <c r="MVE156" s="205"/>
      <c r="MVF156" s="205"/>
      <c r="MVG156" s="205"/>
      <c r="MVH156" s="205"/>
      <c r="MVI156" s="205"/>
      <c r="MVJ156" s="205"/>
      <c r="MVK156" s="205"/>
      <c r="MVL156" s="205"/>
      <c r="MVM156" s="205"/>
      <c r="MVN156" s="205"/>
      <c r="MVO156" s="205"/>
      <c r="MVP156" s="205"/>
      <c r="MVQ156" s="205"/>
      <c r="MVR156" s="205"/>
      <c r="MVS156" s="205"/>
      <c r="MVT156" s="205"/>
      <c r="MVU156" s="205"/>
      <c r="MVV156" s="205"/>
      <c r="MVW156" s="205"/>
      <c r="MVX156" s="205"/>
      <c r="MVY156" s="205"/>
      <c r="MVZ156" s="205"/>
      <c r="MWA156" s="205"/>
      <c r="MWB156" s="205"/>
      <c r="MWC156" s="205"/>
      <c r="MWD156" s="205"/>
      <c r="MWE156" s="205"/>
      <c r="MWF156" s="205"/>
      <c r="MWG156" s="205"/>
      <c r="MWH156" s="205"/>
      <c r="MWI156" s="205"/>
      <c r="MWJ156" s="205"/>
      <c r="MWK156" s="205"/>
      <c r="MWL156" s="205"/>
      <c r="MWM156" s="205"/>
      <c r="MWN156" s="205"/>
      <c r="MWO156" s="205"/>
      <c r="MWP156" s="205"/>
      <c r="MWQ156" s="205"/>
      <c r="MWR156" s="205"/>
      <c r="MWS156" s="205"/>
      <c r="MWT156" s="205"/>
      <c r="MWU156" s="205"/>
      <c r="MWV156" s="205"/>
      <c r="MWW156" s="205"/>
      <c r="MWX156" s="205"/>
      <c r="MWY156" s="205"/>
      <c r="MWZ156" s="205"/>
      <c r="MXA156" s="205"/>
      <c r="MXB156" s="205"/>
      <c r="MXC156" s="205"/>
      <c r="MXD156" s="205"/>
      <c r="MXE156" s="205"/>
      <c r="MXF156" s="205"/>
      <c r="MXG156" s="205"/>
      <c r="MXH156" s="205"/>
      <c r="MXI156" s="205"/>
      <c r="MXJ156" s="205"/>
      <c r="MXK156" s="205"/>
      <c r="MXL156" s="205"/>
      <c r="MXM156" s="205"/>
      <c r="MXN156" s="205"/>
      <c r="MXO156" s="205"/>
      <c r="MXP156" s="205"/>
      <c r="MXQ156" s="205"/>
      <c r="MXR156" s="205"/>
      <c r="MXS156" s="205"/>
      <c r="MXT156" s="205"/>
      <c r="MXU156" s="205"/>
      <c r="MXV156" s="205"/>
      <c r="MXW156" s="205"/>
      <c r="MXX156" s="205"/>
      <c r="MXY156" s="205"/>
      <c r="MXZ156" s="205"/>
      <c r="MYA156" s="205"/>
      <c r="MYB156" s="205"/>
      <c r="MYC156" s="205"/>
      <c r="MYD156" s="205"/>
      <c r="MYE156" s="205"/>
      <c r="MYF156" s="205"/>
      <c r="MYG156" s="205"/>
      <c r="MYH156" s="205"/>
      <c r="MYI156" s="205"/>
      <c r="MYJ156" s="205"/>
      <c r="MYK156" s="205"/>
      <c r="MYL156" s="205"/>
      <c r="MYM156" s="205"/>
      <c r="MYN156" s="205"/>
      <c r="MYO156" s="205"/>
      <c r="MYP156" s="205"/>
      <c r="MYQ156" s="205"/>
      <c r="MYR156" s="205"/>
      <c r="MYS156" s="205"/>
      <c r="MYT156" s="205"/>
      <c r="MYU156" s="205"/>
      <c r="MYV156" s="205"/>
      <c r="MYW156" s="205"/>
      <c r="MYX156" s="205"/>
      <c r="MYY156" s="205"/>
      <c r="MYZ156" s="205"/>
      <c r="MZA156" s="205"/>
      <c r="MZB156" s="205"/>
      <c r="MZC156" s="205"/>
      <c r="MZD156" s="205"/>
      <c r="MZE156" s="205"/>
      <c r="MZF156" s="205"/>
      <c r="MZG156" s="205"/>
      <c r="MZH156" s="205"/>
      <c r="MZI156" s="205"/>
      <c r="MZJ156" s="205"/>
      <c r="MZK156" s="205"/>
      <c r="MZR156" s="205"/>
      <c r="MZS156" s="205"/>
      <c r="MZT156" s="205"/>
      <c r="MZU156" s="205"/>
      <c r="MZV156" s="205"/>
      <c r="MZW156" s="205"/>
      <c r="MZX156" s="205"/>
      <c r="MZY156" s="205"/>
      <c r="MZZ156" s="205"/>
      <c r="NAA156" s="205"/>
      <c r="NAB156" s="205"/>
      <c r="NAC156" s="205"/>
      <c r="NAD156" s="205"/>
      <c r="NAE156" s="205"/>
      <c r="NAF156" s="205"/>
      <c r="NAG156" s="205"/>
      <c r="NAH156" s="205"/>
      <c r="NAI156" s="205"/>
      <c r="NAJ156" s="205"/>
      <c r="NAK156" s="205"/>
      <c r="NAL156" s="205"/>
      <c r="NAM156" s="205"/>
      <c r="NAN156" s="205"/>
      <c r="NAO156" s="205"/>
      <c r="NAP156" s="205"/>
      <c r="NAQ156" s="205"/>
      <c r="NAR156" s="205"/>
      <c r="NAS156" s="205"/>
      <c r="NAT156" s="205"/>
      <c r="NAU156" s="205"/>
      <c r="NAV156" s="205"/>
      <c r="NAW156" s="205"/>
      <c r="NAX156" s="205"/>
      <c r="NAY156" s="205"/>
      <c r="NAZ156" s="205"/>
      <c r="NBA156" s="205"/>
      <c r="NBB156" s="205"/>
      <c r="NBC156" s="205"/>
      <c r="NBD156" s="205"/>
      <c r="NBE156" s="205"/>
      <c r="NBF156" s="205"/>
      <c r="NBG156" s="205"/>
      <c r="NBH156" s="205"/>
      <c r="NBI156" s="205"/>
      <c r="NBJ156" s="205"/>
      <c r="NBK156" s="205"/>
      <c r="NBL156" s="205"/>
      <c r="NBM156" s="205"/>
      <c r="NBN156" s="205"/>
      <c r="NBO156" s="205"/>
      <c r="NBP156" s="205"/>
      <c r="NBQ156" s="205"/>
      <c r="NBR156" s="205"/>
      <c r="NBS156" s="205"/>
      <c r="NBT156" s="205"/>
      <c r="NBU156" s="205"/>
      <c r="NBV156" s="205"/>
      <c r="NBW156" s="205"/>
      <c r="NBX156" s="205"/>
      <c r="NBY156" s="205"/>
      <c r="NBZ156" s="205"/>
      <c r="NCA156" s="205"/>
      <c r="NCB156" s="205"/>
      <c r="NCC156" s="205"/>
      <c r="NCD156" s="205"/>
      <c r="NCE156" s="205"/>
      <c r="NCF156" s="205"/>
      <c r="NCG156" s="205"/>
      <c r="NCH156" s="205"/>
      <c r="NCI156" s="205"/>
      <c r="NCJ156" s="205"/>
      <c r="NCK156" s="205"/>
      <c r="NCL156" s="205"/>
      <c r="NCM156" s="205"/>
      <c r="NCN156" s="205"/>
      <c r="NCO156" s="205"/>
      <c r="NCP156" s="205"/>
      <c r="NCQ156" s="205"/>
      <c r="NCR156" s="205"/>
      <c r="NCS156" s="205"/>
      <c r="NCT156" s="205"/>
      <c r="NCU156" s="205"/>
      <c r="NCV156" s="205"/>
      <c r="NCW156" s="205"/>
      <c r="NCX156" s="205"/>
      <c r="NCY156" s="205"/>
      <c r="NCZ156" s="205"/>
      <c r="NDA156" s="205"/>
      <c r="NDB156" s="205"/>
      <c r="NDC156" s="205"/>
      <c r="NDD156" s="205"/>
      <c r="NDE156" s="205"/>
      <c r="NDF156" s="205"/>
      <c r="NDG156" s="205"/>
      <c r="NDH156" s="205"/>
      <c r="NDI156" s="205"/>
      <c r="NDJ156" s="205"/>
      <c r="NDK156" s="205"/>
      <c r="NDL156" s="205"/>
      <c r="NDM156" s="205"/>
      <c r="NDN156" s="205"/>
      <c r="NDO156" s="205"/>
      <c r="NDP156" s="205"/>
      <c r="NDQ156" s="205"/>
      <c r="NDR156" s="205"/>
      <c r="NDS156" s="205"/>
      <c r="NDT156" s="205"/>
      <c r="NDU156" s="205"/>
      <c r="NDV156" s="205"/>
      <c r="NDW156" s="205"/>
      <c r="NDX156" s="205"/>
      <c r="NDY156" s="205"/>
      <c r="NDZ156" s="205"/>
      <c r="NEA156" s="205"/>
      <c r="NEB156" s="205"/>
      <c r="NEC156" s="205"/>
      <c r="NED156" s="205"/>
      <c r="NEE156" s="205"/>
      <c r="NEF156" s="205"/>
      <c r="NEG156" s="205"/>
      <c r="NEH156" s="205"/>
      <c r="NEI156" s="205"/>
      <c r="NEJ156" s="205"/>
      <c r="NEK156" s="205"/>
      <c r="NEL156" s="205"/>
      <c r="NEM156" s="205"/>
      <c r="NEN156" s="205"/>
      <c r="NEO156" s="205"/>
      <c r="NEP156" s="205"/>
      <c r="NEQ156" s="205"/>
      <c r="NER156" s="205"/>
      <c r="NES156" s="205"/>
      <c r="NET156" s="205"/>
      <c r="NEU156" s="205"/>
      <c r="NEV156" s="205"/>
      <c r="NEW156" s="205"/>
      <c r="NEX156" s="205"/>
      <c r="NEY156" s="205"/>
      <c r="NEZ156" s="205"/>
      <c r="NFA156" s="205"/>
      <c r="NFB156" s="205"/>
      <c r="NFC156" s="205"/>
      <c r="NFD156" s="205"/>
      <c r="NFE156" s="205"/>
      <c r="NFF156" s="205"/>
      <c r="NFG156" s="205"/>
      <c r="NFH156" s="205"/>
      <c r="NFI156" s="205"/>
      <c r="NFJ156" s="205"/>
      <c r="NFK156" s="205"/>
      <c r="NFL156" s="205"/>
      <c r="NFM156" s="205"/>
      <c r="NFN156" s="205"/>
      <c r="NFO156" s="205"/>
      <c r="NFP156" s="205"/>
      <c r="NFQ156" s="205"/>
      <c r="NFR156" s="205"/>
      <c r="NFS156" s="205"/>
      <c r="NFT156" s="205"/>
      <c r="NFU156" s="205"/>
      <c r="NFV156" s="205"/>
      <c r="NFW156" s="205"/>
      <c r="NFX156" s="205"/>
      <c r="NFY156" s="205"/>
      <c r="NFZ156" s="205"/>
      <c r="NGA156" s="205"/>
      <c r="NGB156" s="205"/>
      <c r="NGC156" s="205"/>
      <c r="NGD156" s="205"/>
      <c r="NGE156" s="205"/>
      <c r="NGF156" s="205"/>
      <c r="NGG156" s="205"/>
      <c r="NGH156" s="205"/>
      <c r="NGI156" s="205"/>
      <c r="NGJ156" s="205"/>
      <c r="NGK156" s="205"/>
      <c r="NGL156" s="205"/>
      <c r="NGM156" s="205"/>
      <c r="NGN156" s="205"/>
      <c r="NGO156" s="205"/>
      <c r="NGP156" s="205"/>
      <c r="NGQ156" s="205"/>
      <c r="NGR156" s="205"/>
      <c r="NGS156" s="205"/>
      <c r="NGT156" s="205"/>
      <c r="NGU156" s="205"/>
      <c r="NGV156" s="205"/>
      <c r="NGW156" s="205"/>
      <c r="NGX156" s="205"/>
      <c r="NGY156" s="205"/>
      <c r="NGZ156" s="205"/>
      <c r="NHA156" s="205"/>
      <c r="NHB156" s="205"/>
      <c r="NHC156" s="205"/>
      <c r="NHD156" s="205"/>
      <c r="NHE156" s="205"/>
      <c r="NHF156" s="205"/>
      <c r="NHG156" s="205"/>
      <c r="NHH156" s="205"/>
      <c r="NHI156" s="205"/>
      <c r="NHJ156" s="205"/>
      <c r="NHK156" s="205"/>
      <c r="NHL156" s="205"/>
      <c r="NHM156" s="205"/>
      <c r="NHN156" s="205"/>
      <c r="NHO156" s="205"/>
      <c r="NHP156" s="205"/>
      <c r="NHQ156" s="205"/>
      <c r="NHR156" s="205"/>
      <c r="NHS156" s="205"/>
      <c r="NHT156" s="205"/>
      <c r="NHU156" s="205"/>
      <c r="NHV156" s="205"/>
      <c r="NHW156" s="205"/>
      <c r="NHX156" s="205"/>
      <c r="NHY156" s="205"/>
      <c r="NHZ156" s="205"/>
      <c r="NIA156" s="205"/>
      <c r="NIB156" s="205"/>
      <c r="NIC156" s="205"/>
      <c r="NID156" s="205"/>
      <c r="NIE156" s="205"/>
      <c r="NIF156" s="205"/>
      <c r="NIG156" s="205"/>
      <c r="NIH156" s="205"/>
      <c r="NII156" s="205"/>
      <c r="NIJ156" s="205"/>
      <c r="NIK156" s="205"/>
      <c r="NIL156" s="205"/>
      <c r="NIM156" s="205"/>
      <c r="NIN156" s="205"/>
      <c r="NIO156" s="205"/>
      <c r="NIP156" s="205"/>
      <c r="NIQ156" s="205"/>
      <c r="NIR156" s="205"/>
      <c r="NIS156" s="205"/>
      <c r="NIT156" s="205"/>
      <c r="NIU156" s="205"/>
      <c r="NIV156" s="205"/>
      <c r="NIW156" s="205"/>
      <c r="NIX156" s="205"/>
      <c r="NIY156" s="205"/>
      <c r="NIZ156" s="205"/>
      <c r="NJA156" s="205"/>
      <c r="NJB156" s="205"/>
      <c r="NJC156" s="205"/>
      <c r="NJD156" s="205"/>
      <c r="NJE156" s="205"/>
      <c r="NJF156" s="205"/>
      <c r="NJG156" s="205"/>
      <c r="NJN156" s="205"/>
      <c r="NJO156" s="205"/>
      <c r="NJP156" s="205"/>
      <c r="NJQ156" s="205"/>
      <c r="NJR156" s="205"/>
      <c r="NJS156" s="205"/>
      <c r="NJT156" s="205"/>
      <c r="NJU156" s="205"/>
      <c r="NJV156" s="205"/>
      <c r="NJW156" s="205"/>
      <c r="NJX156" s="205"/>
      <c r="NJY156" s="205"/>
      <c r="NJZ156" s="205"/>
      <c r="NKA156" s="205"/>
      <c r="NKB156" s="205"/>
      <c r="NKC156" s="205"/>
      <c r="NKD156" s="205"/>
      <c r="NKE156" s="205"/>
      <c r="NKF156" s="205"/>
      <c r="NKG156" s="205"/>
      <c r="NKH156" s="205"/>
      <c r="NKI156" s="205"/>
      <c r="NKJ156" s="205"/>
      <c r="NKK156" s="205"/>
      <c r="NKL156" s="205"/>
      <c r="NKM156" s="205"/>
      <c r="NKN156" s="205"/>
      <c r="NKO156" s="205"/>
      <c r="NKP156" s="205"/>
      <c r="NKQ156" s="205"/>
      <c r="NKR156" s="205"/>
      <c r="NKS156" s="205"/>
      <c r="NKT156" s="205"/>
      <c r="NKU156" s="205"/>
      <c r="NKV156" s="205"/>
      <c r="NKW156" s="205"/>
      <c r="NKX156" s="205"/>
      <c r="NKY156" s="205"/>
      <c r="NKZ156" s="205"/>
      <c r="NLA156" s="205"/>
      <c r="NLB156" s="205"/>
      <c r="NLC156" s="205"/>
      <c r="NLD156" s="205"/>
      <c r="NLE156" s="205"/>
      <c r="NLF156" s="205"/>
      <c r="NLG156" s="205"/>
      <c r="NLH156" s="205"/>
      <c r="NLI156" s="205"/>
      <c r="NLJ156" s="205"/>
      <c r="NLK156" s="205"/>
      <c r="NLL156" s="205"/>
      <c r="NLM156" s="205"/>
      <c r="NLN156" s="205"/>
      <c r="NLO156" s="205"/>
      <c r="NLP156" s="205"/>
      <c r="NLQ156" s="205"/>
      <c r="NLR156" s="205"/>
      <c r="NLS156" s="205"/>
      <c r="NLT156" s="205"/>
      <c r="NLU156" s="205"/>
      <c r="NLV156" s="205"/>
      <c r="NLW156" s="205"/>
      <c r="NLX156" s="205"/>
      <c r="NLY156" s="205"/>
      <c r="NLZ156" s="205"/>
      <c r="NMA156" s="205"/>
      <c r="NMB156" s="205"/>
      <c r="NMC156" s="205"/>
      <c r="NMD156" s="205"/>
      <c r="NME156" s="205"/>
      <c r="NMF156" s="205"/>
      <c r="NMG156" s="205"/>
      <c r="NMH156" s="205"/>
      <c r="NMI156" s="205"/>
      <c r="NMJ156" s="205"/>
      <c r="NMK156" s="205"/>
      <c r="NML156" s="205"/>
      <c r="NMM156" s="205"/>
      <c r="NMN156" s="205"/>
      <c r="NMO156" s="205"/>
      <c r="NMP156" s="205"/>
      <c r="NMQ156" s="205"/>
      <c r="NMR156" s="205"/>
      <c r="NMS156" s="205"/>
      <c r="NMT156" s="205"/>
      <c r="NMU156" s="205"/>
      <c r="NMV156" s="205"/>
      <c r="NMW156" s="205"/>
      <c r="NMX156" s="205"/>
      <c r="NMY156" s="205"/>
      <c r="NMZ156" s="205"/>
      <c r="NNA156" s="205"/>
      <c r="NNB156" s="205"/>
      <c r="NNC156" s="205"/>
      <c r="NND156" s="205"/>
      <c r="NNE156" s="205"/>
      <c r="NNF156" s="205"/>
      <c r="NNG156" s="205"/>
      <c r="NNH156" s="205"/>
      <c r="NNI156" s="205"/>
      <c r="NNJ156" s="205"/>
      <c r="NNK156" s="205"/>
      <c r="NNL156" s="205"/>
      <c r="NNM156" s="205"/>
      <c r="NNN156" s="205"/>
      <c r="NNO156" s="205"/>
      <c r="NNP156" s="205"/>
      <c r="NNQ156" s="205"/>
      <c r="NNR156" s="205"/>
      <c r="NNS156" s="205"/>
      <c r="NNT156" s="205"/>
      <c r="NNU156" s="205"/>
      <c r="NNV156" s="205"/>
      <c r="NNW156" s="205"/>
      <c r="NNX156" s="205"/>
      <c r="NNY156" s="205"/>
      <c r="NNZ156" s="205"/>
      <c r="NOA156" s="205"/>
      <c r="NOB156" s="205"/>
      <c r="NOC156" s="205"/>
      <c r="NOD156" s="205"/>
      <c r="NOE156" s="205"/>
      <c r="NOF156" s="205"/>
      <c r="NOG156" s="205"/>
      <c r="NOH156" s="205"/>
      <c r="NOI156" s="205"/>
      <c r="NOJ156" s="205"/>
      <c r="NOK156" s="205"/>
      <c r="NOL156" s="205"/>
      <c r="NOM156" s="205"/>
      <c r="NON156" s="205"/>
      <c r="NOO156" s="205"/>
      <c r="NOP156" s="205"/>
      <c r="NOQ156" s="205"/>
      <c r="NOR156" s="205"/>
      <c r="NOS156" s="205"/>
      <c r="NOT156" s="205"/>
      <c r="NOU156" s="205"/>
      <c r="NOV156" s="205"/>
      <c r="NOW156" s="205"/>
      <c r="NOX156" s="205"/>
      <c r="NOY156" s="205"/>
      <c r="NOZ156" s="205"/>
      <c r="NPA156" s="205"/>
      <c r="NPB156" s="205"/>
      <c r="NPC156" s="205"/>
      <c r="NPD156" s="205"/>
      <c r="NPE156" s="205"/>
      <c r="NPF156" s="205"/>
      <c r="NPG156" s="205"/>
      <c r="NPH156" s="205"/>
      <c r="NPI156" s="205"/>
      <c r="NPJ156" s="205"/>
      <c r="NPK156" s="205"/>
      <c r="NPL156" s="205"/>
      <c r="NPM156" s="205"/>
      <c r="NPN156" s="205"/>
      <c r="NPO156" s="205"/>
      <c r="NPP156" s="205"/>
      <c r="NPQ156" s="205"/>
      <c r="NPR156" s="205"/>
      <c r="NPS156" s="205"/>
      <c r="NPT156" s="205"/>
      <c r="NPU156" s="205"/>
      <c r="NPV156" s="205"/>
      <c r="NPW156" s="205"/>
      <c r="NPX156" s="205"/>
      <c r="NPY156" s="205"/>
      <c r="NPZ156" s="205"/>
      <c r="NQA156" s="205"/>
      <c r="NQB156" s="205"/>
      <c r="NQC156" s="205"/>
      <c r="NQD156" s="205"/>
      <c r="NQE156" s="205"/>
      <c r="NQF156" s="205"/>
      <c r="NQG156" s="205"/>
      <c r="NQH156" s="205"/>
      <c r="NQI156" s="205"/>
      <c r="NQJ156" s="205"/>
      <c r="NQK156" s="205"/>
      <c r="NQL156" s="205"/>
      <c r="NQM156" s="205"/>
      <c r="NQN156" s="205"/>
      <c r="NQO156" s="205"/>
      <c r="NQP156" s="205"/>
      <c r="NQQ156" s="205"/>
      <c r="NQR156" s="205"/>
      <c r="NQS156" s="205"/>
      <c r="NQT156" s="205"/>
      <c r="NQU156" s="205"/>
      <c r="NQV156" s="205"/>
      <c r="NQW156" s="205"/>
      <c r="NQX156" s="205"/>
      <c r="NQY156" s="205"/>
      <c r="NQZ156" s="205"/>
      <c r="NRA156" s="205"/>
      <c r="NRB156" s="205"/>
      <c r="NRC156" s="205"/>
      <c r="NRD156" s="205"/>
      <c r="NRE156" s="205"/>
      <c r="NRF156" s="205"/>
      <c r="NRG156" s="205"/>
      <c r="NRH156" s="205"/>
      <c r="NRI156" s="205"/>
      <c r="NRJ156" s="205"/>
      <c r="NRK156" s="205"/>
      <c r="NRL156" s="205"/>
      <c r="NRM156" s="205"/>
      <c r="NRN156" s="205"/>
      <c r="NRO156" s="205"/>
      <c r="NRP156" s="205"/>
      <c r="NRQ156" s="205"/>
      <c r="NRR156" s="205"/>
      <c r="NRS156" s="205"/>
      <c r="NRT156" s="205"/>
      <c r="NRU156" s="205"/>
      <c r="NRV156" s="205"/>
      <c r="NRW156" s="205"/>
      <c r="NRX156" s="205"/>
      <c r="NRY156" s="205"/>
      <c r="NRZ156" s="205"/>
      <c r="NSA156" s="205"/>
      <c r="NSB156" s="205"/>
      <c r="NSC156" s="205"/>
      <c r="NSD156" s="205"/>
      <c r="NSE156" s="205"/>
      <c r="NSF156" s="205"/>
      <c r="NSG156" s="205"/>
      <c r="NSH156" s="205"/>
      <c r="NSI156" s="205"/>
      <c r="NSJ156" s="205"/>
      <c r="NSK156" s="205"/>
      <c r="NSL156" s="205"/>
      <c r="NSM156" s="205"/>
      <c r="NSN156" s="205"/>
      <c r="NSO156" s="205"/>
      <c r="NSP156" s="205"/>
      <c r="NSQ156" s="205"/>
      <c r="NSR156" s="205"/>
      <c r="NSS156" s="205"/>
      <c r="NST156" s="205"/>
      <c r="NSU156" s="205"/>
      <c r="NSV156" s="205"/>
      <c r="NSW156" s="205"/>
      <c r="NSX156" s="205"/>
      <c r="NSY156" s="205"/>
      <c r="NSZ156" s="205"/>
      <c r="NTA156" s="205"/>
      <c r="NTB156" s="205"/>
      <c r="NTC156" s="205"/>
      <c r="NTJ156" s="205"/>
      <c r="NTK156" s="205"/>
      <c r="NTL156" s="205"/>
      <c r="NTM156" s="205"/>
      <c r="NTN156" s="205"/>
      <c r="NTO156" s="205"/>
      <c r="NTP156" s="205"/>
      <c r="NTQ156" s="205"/>
      <c r="NTR156" s="205"/>
      <c r="NTS156" s="205"/>
      <c r="NTT156" s="205"/>
      <c r="NTU156" s="205"/>
      <c r="NTV156" s="205"/>
      <c r="NTW156" s="205"/>
      <c r="NTX156" s="205"/>
      <c r="NTY156" s="205"/>
      <c r="NTZ156" s="205"/>
      <c r="NUA156" s="205"/>
      <c r="NUB156" s="205"/>
      <c r="NUC156" s="205"/>
      <c r="NUD156" s="205"/>
      <c r="NUE156" s="205"/>
      <c r="NUF156" s="205"/>
      <c r="NUG156" s="205"/>
      <c r="NUH156" s="205"/>
      <c r="NUI156" s="205"/>
      <c r="NUJ156" s="205"/>
      <c r="NUK156" s="205"/>
      <c r="NUL156" s="205"/>
      <c r="NUM156" s="205"/>
      <c r="NUN156" s="205"/>
      <c r="NUO156" s="205"/>
      <c r="NUP156" s="205"/>
      <c r="NUQ156" s="205"/>
      <c r="NUR156" s="205"/>
      <c r="NUS156" s="205"/>
      <c r="NUT156" s="205"/>
      <c r="NUU156" s="205"/>
      <c r="NUV156" s="205"/>
      <c r="NUW156" s="205"/>
      <c r="NUX156" s="205"/>
      <c r="NUY156" s="205"/>
      <c r="NUZ156" s="205"/>
      <c r="NVA156" s="205"/>
      <c r="NVB156" s="205"/>
      <c r="NVC156" s="205"/>
      <c r="NVD156" s="205"/>
      <c r="NVE156" s="205"/>
      <c r="NVF156" s="205"/>
      <c r="NVG156" s="205"/>
      <c r="NVH156" s="205"/>
      <c r="NVI156" s="205"/>
      <c r="NVJ156" s="205"/>
      <c r="NVK156" s="205"/>
      <c r="NVL156" s="205"/>
      <c r="NVM156" s="205"/>
      <c r="NVN156" s="205"/>
      <c r="NVO156" s="205"/>
      <c r="NVP156" s="205"/>
      <c r="NVQ156" s="205"/>
      <c r="NVR156" s="205"/>
      <c r="NVS156" s="205"/>
      <c r="NVT156" s="205"/>
      <c r="NVU156" s="205"/>
      <c r="NVV156" s="205"/>
      <c r="NVW156" s="205"/>
      <c r="NVX156" s="205"/>
      <c r="NVY156" s="205"/>
      <c r="NVZ156" s="205"/>
      <c r="NWA156" s="205"/>
      <c r="NWB156" s="205"/>
      <c r="NWC156" s="205"/>
      <c r="NWD156" s="205"/>
      <c r="NWE156" s="205"/>
      <c r="NWF156" s="205"/>
      <c r="NWG156" s="205"/>
      <c r="NWH156" s="205"/>
      <c r="NWI156" s="205"/>
      <c r="NWJ156" s="205"/>
      <c r="NWK156" s="205"/>
      <c r="NWL156" s="205"/>
      <c r="NWM156" s="205"/>
      <c r="NWN156" s="205"/>
      <c r="NWO156" s="205"/>
      <c r="NWP156" s="205"/>
      <c r="NWQ156" s="205"/>
      <c r="NWR156" s="205"/>
      <c r="NWS156" s="205"/>
      <c r="NWT156" s="205"/>
      <c r="NWU156" s="205"/>
      <c r="NWV156" s="205"/>
      <c r="NWW156" s="205"/>
      <c r="NWX156" s="205"/>
      <c r="NWY156" s="205"/>
      <c r="NWZ156" s="205"/>
      <c r="NXA156" s="205"/>
      <c r="NXB156" s="205"/>
      <c r="NXC156" s="205"/>
      <c r="NXD156" s="205"/>
      <c r="NXE156" s="205"/>
      <c r="NXF156" s="205"/>
      <c r="NXG156" s="205"/>
      <c r="NXH156" s="205"/>
      <c r="NXI156" s="205"/>
      <c r="NXJ156" s="205"/>
      <c r="NXK156" s="205"/>
      <c r="NXL156" s="205"/>
      <c r="NXM156" s="205"/>
      <c r="NXN156" s="205"/>
      <c r="NXO156" s="205"/>
      <c r="NXP156" s="205"/>
      <c r="NXQ156" s="205"/>
      <c r="NXR156" s="205"/>
      <c r="NXS156" s="205"/>
      <c r="NXT156" s="205"/>
      <c r="NXU156" s="205"/>
      <c r="NXV156" s="205"/>
      <c r="NXW156" s="205"/>
      <c r="NXX156" s="205"/>
      <c r="NXY156" s="205"/>
      <c r="NXZ156" s="205"/>
      <c r="NYA156" s="205"/>
      <c r="NYB156" s="205"/>
      <c r="NYC156" s="205"/>
      <c r="NYD156" s="205"/>
      <c r="NYE156" s="205"/>
      <c r="NYF156" s="205"/>
      <c r="NYG156" s="205"/>
      <c r="NYH156" s="205"/>
      <c r="NYI156" s="205"/>
      <c r="NYJ156" s="205"/>
      <c r="NYK156" s="205"/>
      <c r="NYL156" s="205"/>
      <c r="NYM156" s="205"/>
      <c r="NYN156" s="205"/>
      <c r="NYO156" s="205"/>
      <c r="NYP156" s="205"/>
      <c r="NYQ156" s="205"/>
      <c r="NYR156" s="205"/>
      <c r="NYS156" s="205"/>
      <c r="NYT156" s="205"/>
      <c r="NYU156" s="205"/>
      <c r="NYV156" s="205"/>
      <c r="NYW156" s="205"/>
      <c r="NYX156" s="205"/>
      <c r="NYY156" s="205"/>
      <c r="NYZ156" s="205"/>
      <c r="NZA156" s="205"/>
      <c r="NZB156" s="205"/>
      <c r="NZC156" s="205"/>
      <c r="NZD156" s="205"/>
      <c r="NZE156" s="205"/>
      <c r="NZF156" s="205"/>
      <c r="NZG156" s="205"/>
      <c r="NZH156" s="205"/>
      <c r="NZI156" s="205"/>
      <c r="NZJ156" s="205"/>
      <c r="NZK156" s="205"/>
      <c r="NZL156" s="205"/>
      <c r="NZM156" s="205"/>
      <c r="NZN156" s="205"/>
      <c r="NZO156" s="205"/>
      <c r="NZP156" s="205"/>
      <c r="NZQ156" s="205"/>
      <c r="NZR156" s="205"/>
      <c r="NZS156" s="205"/>
      <c r="NZT156" s="205"/>
      <c r="NZU156" s="205"/>
      <c r="NZV156" s="205"/>
      <c r="NZW156" s="205"/>
      <c r="NZX156" s="205"/>
      <c r="NZY156" s="205"/>
      <c r="NZZ156" s="205"/>
      <c r="OAA156" s="205"/>
      <c r="OAB156" s="205"/>
      <c r="OAC156" s="205"/>
      <c r="OAD156" s="205"/>
      <c r="OAE156" s="205"/>
      <c r="OAF156" s="205"/>
      <c r="OAG156" s="205"/>
      <c r="OAH156" s="205"/>
      <c r="OAI156" s="205"/>
      <c r="OAJ156" s="205"/>
      <c r="OAK156" s="205"/>
      <c r="OAL156" s="205"/>
      <c r="OAM156" s="205"/>
      <c r="OAN156" s="205"/>
      <c r="OAO156" s="205"/>
      <c r="OAP156" s="205"/>
      <c r="OAQ156" s="205"/>
      <c r="OAR156" s="205"/>
      <c r="OAS156" s="205"/>
      <c r="OAT156" s="205"/>
      <c r="OAU156" s="205"/>
      <c r="OAV156" s="205"/>
      <c r="OAW156" s="205"/>
      <c r="OAX156" s="205"/>
      <c r="OAY156" s="205"/>
      <c r="OAZ156" s="205"/>
      <c r="OBA156" s="205"/>
      <c r="OBB156" s="205"/>
      <c r="OBC156" s="205"/>
      <c r="OBD156" s="205"/>
      <c r="OBE156" s="205"/>
      <c r="OBF156" s="205"/>
      <c r="OBG156" s="205"/>
      <c r="OBH156" s="205"/>
      <c r="OBI156" s="205"/>
      <c r="OBJ156" s="205"/>
      <c r="OBK156" s="205"/>
      <c r="OBL156" s="205"/>
      <c r="OBM156" s="205"/>
      <c r="OBN156" s="205"/>
      <c r="OBO156" s="205"/>
      <c r="OBP156" s="205"/>
      <c r="OBQ156" s="205"/>
      <c r="OBR156" s="205"/>
      <c r="OBS156" s="205"/>
      <c r="OBT156" s="205"/>
      <c r="OBU156" s="205"/>
      <c r="OBV156" s="205"/>
      <c r="OBW156" s="205"/>
      <c r="OBX156" s="205"/>
      <c r="OBY156" s="205"/>
      <c r="OBZ156" s="205"/>
      <c r="OCA156" s="205"/>
      <c r="OCB156" s="205"/>
      <c r="OCC156" s="205"/>
      <c r="OCD156" s="205"/>
      <c r="OCE156" s="205"/>
      <c r="OCF156" s="205"/>
      <c r="OCG156" s="205"/>
      <c r="OCH156" s="205"/>
      <c r="OCI156" s="205"/>
      <c r="OCJ156" s="205"/>
      <c r="OCK156" s="205"/>
      <c r="OCL156" s="205"/>
      <c r="OCM156" s="205"/>
      <c r="OCN156" s="205"/>
      <c r="OCO156" s="205"/>
      <c r="OCP156" s="205"/>
      <c r="OCQ156" s="205"/>
      <c r="OCR156" s="205"/>
      <c r="OCS156" s="205"/>
      <c r="OCT156" s="205"/>
      <c r="OCU156" s="205"/>
      <c r="OCV156" s="205"/>
      <c r="OCW156" s="205"/>
      <c r="OCX156" s="205"/>
      <c r="OCY156" s="205"/>
      <c r="ODF156" s="205"/>
      <c r="ODG156" s="205"/>
      <c r="ODH156" s="205"/>
      <c r="ODI156" s="205"/>
      <c r="ODJ156" s="205"/>
      <c r="ODK156" s="205"/>
      <c r="ODL156" s="205"/>
      <c r="ODM156" s="205"/>
      <c r="ODN156" s="205"/>
      <c r="ODO156" s="205"/>
      <c r="ODP156" s="205"/>
      <c r="ODQ156" s="205"/>
      <c r="ODR156" s="205"/>
      <c r="ODS156" s="205"/>
      <c r="ODT156" s="205"/>
      <c r="ODU156" s="205"/>
      <c r="ODV156" s="205"/>
      <c r="ODW156" s="205"/>
      <c r="ODX156" s="205"/>
      <c r="ODY156" s="205"/>
      <c r="ODZ156" s="205"/>
      <c r="OEA156" s="205"/>
      <c r="OEB156" s="205"/>
      <c r="OEC156" s="205"/>
      <c r="OED156" s="205"/>
      <c r="OEE156" s="205"/>
      <c r="OEF156" s="205"/>
      <c r="OEG156" s="205"/>
      <c r="OEH156" s="205"/>
      <c r="OEI156" s="205"/>
      <c r="OEJ156" s="205"/>
      <c r="OEK156" s="205"/>
      <c r="OEL156" s="205"/>
      <c r="OEM156" s="205"/>
      <c r="OEN156" s="205"/>
      <c r="OEO156" s="205"/>
      <c r="OEP156" s="205"/>
      <c r="OEQ156" s="205"/>
      <c r="OER156" s="205"/>
      <c r="OES156" s="205"/>
      <c r="OET156" s="205"/>
      <c r="OEU156" s="205"/>
      <c r="OEV156" s="205"/>
      <c r="OEW156" s="205"/>
      <c r="OEX156" s="205"/>
      <c r="OEY156" s="205"/>
      <c r="OEZ156" s="205"/>
      <c r="OFA156" s="205"/>
      <c r="OFB156" s="205"/>
      <c r="OFC156" s="205"/>
      <c r="OFD156" s="205"/>
      <c r="OFE156" s="205"/>
      <c r="OFF156" s="205"/>
      <c r="OFG156" s="205"/>
      <c r="OFH156" s="205"/>
      <c r="OFI156" s="205"/>
      <c r="OFJ156" s="205"/>
      <c r="OFK156" s="205"/>
      <c r="OFL156" s="205"/>
      <c r="OFM156" s="205"/>
      <c r="OFN156" s="205"/>
      <c r="OFO156" s="205"/>
      <c r="OFP156" s="205"/>
      <c r="OFQ156" s="205"/>
      <c r="OFR156" s="205"/>
      <c r="OFS156" s="205"/>
      <c r="OFT156" s="205"/>
      <c r="OFU156" s="205"/>
      <c r="OFV156" s="205"/>
      <c r="OFW156" s="205"/>
      <c r="OFX156" s="205"/>
      <c r="OFY156" s="205"/>
      <c r="OFZ156" s="205"/>
      <c r="OGA156" s="205"/>
      <c r="OGB156" s="205"/>
      <c r="OGC156" s="205"/>
      <c r="OGD156" s="205"/>
      <c r="OGE156" s="205"/>
      <c r="OGF156" s="205"/>
      <c r="OGG156" s="205"/>
      <c r="OGH156" s="205"/>
      <c r="OGI156" s="205"/>
      <c r="OGJ156" s="205"/>
      <c r="OGK156" s="205"/>
      <c r="OGL156" s="205"/>
      <c r="OGM156" s="205"/>
      <c r="OGN156" s="205"/>
      <c r="OGO156" s="205"/>
      <c r="OGP156" s="205"/>
      <c r="OGQ156" s="205"/>
      <c r="OGR156" s="205"/>
      <c r="OGS156" s="205"/>
      <c r="OGT156" s="205"/>
      <c r="OGU156" s="205"/>
      <c r="OGV156" s="205"/>
      <c r="OGW156" s="205"/>
      <c r="OGX156" s="205"/>
      <c r="OGY156" s="205"/>
      <c r="OGZ156" s="205"/>
      <c r="OHA156" s="205"/>
      <c r="OHB156" s="205"/>
      <c r="OHC156" s="205"/>
      <c r="OHD156" s="205"/>
      <c r="OHE156" s="205"/>
      <c r="OHF156" s="205"/>
      <c r="OHG156" s="205"/>
      <c r="OHH156" s="205"/>
      <c r="OHI156" s="205"/>
      <c r="OHJ156" s="205"/>
      <c r="OHK156" s="205"/>
      <c r="OHL156" s="205"/>
      <c r="OHM156" s="205"/>
      <c r="OHN156" s="205"/>
      <c r="OHO156" s="205"/>
      <c r="OHP156" s="205"/>
      <c r="OHQ156" s="205"/>
      <c r="OHR156" s="205"/>
      <c r="OHS156" s="205"/>
      <c r="OHT156" s="205"/>
      <c r="OHU156" s="205"/>
      <c r="OHV156" s="205"/>
      <c r="OHW156" s="205"/>
      <c r="OHX156" s="205"/>
      <c r="OHY156" s="205"/>
      <c r="OHZ156" s="205"/>
      <c r="OIA156" s="205"/>
      <c r="OIB156" s="205"/>
      <c r="OIC156" s="205"/>
      <c r="OID156" s="205"/>
      <c r="OIE156" s="205"/>
      <c r="OIF156" s="205"/>
      <c r="OIG156" s="205"/>
      <c r="OIH156" s="205"/>
      <c r="OII156" s="205"/>
      <c r="OIJ156" s="205"/>
      <c r="OIK156" s="205"/>
      <c r="OIL156" s="205"/>
      <c r="OIM156" s="205"/>
      <c r="OIN156" s="205"/>
      <c r="OIO156" s="205"/>
      <c r="OIP156" s="205"/>
      <c r="OIQ156" s="205"/>
      <c r="OIR156" s="205"/>
      <c r="OIS156" s="205"/>
      <c r="OIT156" s="205"/>
      <c r="OIU156" s="205"/>
      <c r="OIV156" s="205"/>
      <c r="OIW156" s="205"/>
      <c r="OIX156" s="205"/>
      <c r="OIY156" s="205"/>
      <c r="OIZ156" s="205"/>
      <c r="OJA156" s="205"/>
      <c r="OJB156" s="205"/>
      <c r="OJC156" s="205"/>
      <c r="OJD156" s="205"/>
      <c r="OJE156" s="205"/>
      <c r="OJF156" s="205"/>
      <c r="OJG156" s="205"/>
      <c r="OJH156" s="205"/>
      <c r="OJI156" s="205"/>
      <c r="OJJ156" s="205"/>
      <c r="OJK156" s="205"/>
      <c r="OJL156" s="205"/>
      <c r="OJM156" s="205"/>
      <c r="OJN156" s="205"/>
      <c r="OJO156" s="205"/>
      <c r="OJP156" s="205"/>
      <c r="OJQ156" s="205"/>
      <c r="OJR156" s="205"/>
      <c r="OJS156" s="205"/>
      <c r="OJT156" s="205"/>
      <c r="OJU156" s="205"/>
      <c r="OJV156" s="205"/>
      <c r="OJW156" s="205"/>
      <c r="OJX156" s="205"/>
      <c r="OJY156" s="205"/>
      <c r="OJZ156" s="205"/>
      <c r="OKA156" s="205"/>
      <c r="OKB156" s="205"/>
      <c r="OKC156" s="205"/>
      <c r="OKD156" s="205"/>
      <c r="OKE156" s="205"/>
      <c r="OKF156" s="205"/>
      <c r="OKG156" s="205"/>
      <c r="OKH156" s="205"/>
      <c r="OKI156" s="205"/>
      <c r="OKJ156" s="205"/>
      <c r="OKK156" s="205"/>
      <c r="OKL156" s="205"/>
      <c r="OKM156" s="205"/>
      <c r="OKN156" s="205"/>
      <c r="OKO156" s="205"/>
      <c r="OKP156" s="205"/>
      <c r="OKQ156" s="205"/>
      <c r="OKR156" s="205"/>
      <c r="OKS156" s="205"/>
      <c r="OKT156" s="205"/>
      <c r="OKU156" s="205"/>
      <c r="OKV156" s="205"/>
      <c r="OKW156" s="205"/>
      <c r="OKX156" s="205"/>
      <c r="OKY156" s="205"/>
      <c r="OKZ156" s="205"/>
      <c r="OLA156" s="205"/>
      <c r="OLB156" s="205"/>
      <c r="OLC156" s="205"/>
      <c r="OLD156" s="205"/>
      <c r="OLE156" s="205"/>
      <c r="OLF156" s="205"/>
      <c r="OLG156" s="205"/>
      <c r="OLH156" s="205"/>
      <c r="OLI156" s="205"/>
      <c r="OLJ156" s="205"/>
      <c r="OLK156" s="205"/>
      <c r="OLL156" s="205"/>
      <c r="OLM156" s="205"/>
      <c r="OLN156" s="205"/>
      <c r="OLO156" s="205"/>
      <c r="OLP156" s="205"/>
      <c r="OLQ156" s="205"/>
      <c r="OLR156" s="205"/>
      <c r="OLS156" s="205"/>
      <c r="OLT156" s="205"/>
      <c r="OLU156" s="205"/>
      <c r="OLV156" s="205"/>
      <c r="OLW156" s="205"/>
      <c r="OLX156" s="205"/>
      <c r="OLY156" s="205"/>
      <c r="OLZ156" s="205"/>
      <c r="OMA156" s="205"/>
      <c r="OMB156" s="205"/>
      <c r="OMC156" s="205"/>
      <c r="OMD156" s="205"/>
      <c r="OME156" s="205"/>
      <c r="OMF156" s="205"/>
      <c r="OMG156" s="205"/>
      <c r="OMH156" s="205"/>
      <c r="OMI156" s="205"/>
      <c r="OMJ156" s="205"/>
      <c r="OMK156" s="205"/>
      <c r="OML156" s="205"/>
      <c r="OMM156" s="205"/>
      <c r="OMN156" s="205"/>
      <c r="OMO156" s="205"/>
      <c r="OMP156" s="205"/>
      <c r="OMQ156" s="205"/>
      <c r="OMR156" s="205"/>
      <c r="OMS156" s="205"/>
      <c r="OMT156" s="205"/>
      <c r="OMU156" s="205"/>
      <c r="ONB156" s="205"/>
      <c r="ONC156" s="205"/>
      <c r="OND156" s="205"/>
      <c r="ONE156" s="205"/>
      <c r="ONF156" s="205"/>
      <c r="ONG156" s="205"/>
      <c r="ONH156" s="205"/>
      <c r="ONI156" s="205"/>
      <c r="ONJ156" s="205"/>
      <c r="ONK156" s="205"/>
      <c r="ONL156" s="205"/>
      <c r="ONM156" s="205"/>
      <c r="ONN156" s="205"/>
      <c r="ONO156" s="205"/>
      <c r="ONP156" s="205"/>
      <c r="ONQ156" s="205"/>
      <c r="ONR156" s="205"/>
      <c r="ONS156" s="205"/>
      <c r="ONT156" s="205"/>
      <c r="ONU156" s="205"/>
      <c r="ONV156" s="205"/>
      <c r="ONW156" s="205"/>
      <c r="ONX156" s="205"/>
      <c r="ONY156" s="205"/>
      <c r="ONZ156" s="205"/>
      <c r="OOA156" s="205"/>
      <c r="OOB156" s="205"/>
      <c r="OOC156" s="205"/>
      <c r="OOD156" s="205"/>
      <c r="OOE156" s="205"/>
      <c r="OOF156" s="205"/>
      <c r="OOG156" s="205"/>
      <c r="OOH156" s="205"/>
      <c r="OOI156" s="205"/>
      <c r="OOJ156" s="205"/>
      <c r="OOK156" s="205"/>
      <c r="OOL156" s="205"/>
      <c r="OOM156" s="205"/>
      <c r="OON156" s="205"/>
      <c r="OOO156" s="205"/>
      <c r="OOP156" s="205"/>
      <c r="OOQ156" s="205"/>
      <c r="OOR156" s="205"/>
      <c r="OOS156" s="205"/>
      <c r="OOT156" s="205"/>
      <c r="OOU156" s="205"/>
      <c r="OOV156" s="205"/>
      <c r="OOW156" s="205"/>
      <c r="OOX156" s="205"/>
      <c r="OOY156" s="205"/>
      <c r="OOZ156" s="205"/>
      <c r="OPA156" s="205"/>
      <c r="OPB156" s="205"/>
      <c r="OPC156" s="205"/>
      <c r="OPD156" s="205"/>
      <c r="OPE156" s="205"/>
      <c r="OPF156" s="205"/>
      <c r="OPG156" s="205"/>
      <c r="OPH156" s="205"/>
      <c r="OPI156" s="205"/>
      <c r="OPJ156" s="205"/>
      <c r="OPK156" s="205"/>
      <c r="OPL156" s="205"/>
      <c r="OPM156" s="205"/>
      <c r="OPN156" s="205"/>
      <c r="OPO156" s="205"/>
      <c r="OPP156" s="205"/>
      <c r="OPQ156" s="205"/>
      <c r="OPR156" s="205"/>
      <c r="OPS156" s="205"/>
      <c r="OPT156" s="205"/>
      <c r="OPU156" s="205"/>
      <c r="OPV156" s="205"/>
      <c r="OPW156" s="205"/>
      <c r="OPX156" s="205"/>
      <c r="OPY156" s="205"/>
      <c r="OPZ156" s="205"/>
      <c r="OQA156" s="205"/>
      <c r="OQB156" s="205"/>
      <c r="OQC156" s="205"/>
      <c r="OQD156" s="205"/>
      <c r="OQE156" s="205"/>
      <c r="OQF156" s="205"/>
      <c r="OQG156" s="205"/>
      <c r="OQH156" s="205"/>
      <c r="OQI156" s="205"/>
      <c r="OQJ156" s="205"/>
      <c r="OQK156" s="205"/>
      <c r="OQL156" s="205"/>
      <c r="OQM156" s="205"/>
      <c r="OQN156" s="205"/>
      <c r="OQO156" s="205"/>
      <c r="OQP156" s="205"/>
      <c r="OQQ156" s="205"/>
      <c r="OQR156" s="205"/>
      <c r="OQS156" s="205"/>
      <c r="OQT156" s="205"/>
      <c r="OQU156" s="205"/>
      <c r="OQV156" s="205"/>
      <c r="OQW156" s="205"/>
      <c r="OQX156" s="205"/>
      <c r="OQY156" s="205"/>
      <c r="OQZ156" s="205"/>
      <c r="ORA156" s="205"/>
      <c r="ORB156" s="205"/>
      <c r="ORC156" s="205"/>
      <c r="ORD156" s="205"/>
      <c r="ORE156" s="205"/>
      <c r="ORF156" s="205"/>
      <c r="ORG156" s="205"/>
      <c r="ORH156" s="205"/>
      <c r="ORI156" s="205"/>
      <c r="ORJ156" s="205"/>
      <c r="ORK156" s="205"/>
      <c r="ORL156" s="205"/>
      <c r="ORM156" s="205"/>
      <c r="ORN156" s="205"/>
      <c r="ORO156" s="205"/>
      <c r="ORP156" s="205"/>
      <c r="ORQ156" s="205"/>
      <c r="ORR156" s="205"/>
      <c r="ORS156" s="205"/>
      <c r="ORT156" s="205"/>
      <c r="ORU156" s="205"/>
      <c r="ORV156" s="205"/>
      <c r="ORW156" s="205"/>
      <c r="ORX156" s="205"/>
      <c r="ORY156" s="205"/>
      <c r="ORZ156" s="205"/>
      <c r="OSA156" s="205"/>
      <c r="OSB156" s="205"/>
      <c r="OSC156" s="205"/>
      <c r="OSD156" s="205"/>
      <c r="OSE156" s="205"/>
      <c r="OSF156" s="205"/>
      <c r="OSG156" s="205"/>
      <c r="OSH156" s="205"/>
      <c r="OSI156" s="205"/>
      <c r="OSJ156" s="205"/>
      <c r="OSK156" s="205"/>
      <c r="OSL156" s="205"/>
      <c r="OSM156" s="205"/>
      <c r="OSN156" s="205"/>
      <c r="OSO156" s="205"/>
      <c r="OSP156" s="205"/>
      <c r="OSQ156" s="205"/>
      <c r="OSR156" s="205"/>
      <c r="OSS156" s="205"/>
      <c r="OST156" s="205"/>
      <c r="OSU156" s="205"/>
      <c r="OSV156" s="205"/>
      <c r="OSW156" s="205"/>
      <c r="OSX156" s="205"/>
      <c r="OSY156" s="205"/>
      <c r="OSZ156" s="205"/>
      <c r="OTA156" s="205"/>
      <c r="OTB156" s="205"/>
      <c r="OTC156" s="205"/>
      <c r="OTD156" s="205"/>
      <c r="OTE156" s="205"/>
      <c r="OTF156" s="205"/>
      <c r="OTG156" s="205"/>
      <c r="OTH156" s="205"/>
      <c r="OTI156" s="205"/>
      <c r="OTJ156" s="205"/>
      <c r="OTK156" s="205"/>
      <c r="OTL156" s="205"/>
      <c r="OTM156" s="205"/>
      <c r="OTN156" s="205"/>
      <c r="OTO156" s="205"/>
      <c r="OTP156" s="205"/>
      <c r="OTQ156" s="205"/>
      <c r="OTR156" s="205"/>
      <c r="OTS156" s="205"/>
      <c r="OTT156" s="205"/>
      <c r="OTU156" s="205"/>
      <c r="OTV156" s="205"/>
      <c r="OTW156" s="205"/>
      <c r="OTX156" s="205"/>
      <c r="OTY156" s="205"/>
      <c r="OTZ156" s="205"/>
      <c r="OUA156" s="205"/>
      <c r="OUB156" s="205"/>
      <c r="OUC156" s="205"/>
      <c r="OUD156" s="205"/>
      <c r="OUE156" s="205"/>
      <c r="OUF156" s="205"/>
      <c r="OUG156" s="205"/>
      <c r="OUH156" s="205"/>
      <c r="OUI156" s="205"/>
      <c r="OUJ156" s="205"/>
      <c r="OUK156" s="205"/>
      <c r="OUL156" s="205"/>
      <c r="OUM156" s="205"/>
      <c r="OUN156" s="205"/>
      <c r="OUO156" s="205"/>
      <c r="OUP156" s="205"/>
      <c r="OUQ156" s="205"/>
      <c r="OUR156" s="205"/>
      <c r="OUS156" s="205"/>
      <c r="OUT156" s="205"/>
      <c r="OUU156" s="205"/>
      <c r="OUV156" s="205"/>
      <c r="OUW156" s="205"/>
      <c r="OUX156" s="205"/>
      <c r="OUY156" s="205"/>
      <c r="OUZ156" s="205"/>
      <c r="OVA156" s="205"/>
      <c r="OVB156" s="205"/>
      <c r="OVC156" s="205"/>
      <c r="OVD156" s="205"/>
      <c r="OVE156" s="205"/>
      <c r="OVF156" s="205"/>
      <c r="OVG156" s="205"/>
      <c r="OVH156" s="205"/>
      <c r="OVI156" s="205"/>
      <c r="OVJ156" s="205"/>
      <c r="OVK156" s="205"/>
      <c r="OVL156" s="205"/>
      <c r="OVM156" s="205"/>
      <c r="OVN156" s="205"/>
      <c r="OVO156" s="205"/>
      <c r="OVP156" s="205"/>
      <c r="OVQ156" s="205"/>
      <c r="OVR156" s="205"/>
      <c r="OVS156" s="205"/>
      <c r="OVT156" s="205"/>
      <c r="OVU156" s="205"/>
      <c r="OVV156" s="205"/>
      <c r="OVW156" s="205"/>
      <c r="OVX156" s="205"/>
      <c r="OVY156" s="205"/>
      <c r="OVZ156" s="205"/>
      <c r="OWA156" s="205"/>
      <c r="OWB156" s="205"/>
      <c r="OWC156" s="205"/>
      <c r="OWD156" s="205"/>
      <c r="OWE156" s="205"/>
      <c r="OWF156" s="205"/>
      <c r="OWG156" s="205"/>
      <c r="OWH156" s="205"/>
      <c r="OWI156" s="205"/>
      <c r="OWJ156" s="205"/>
      <c r="OWK156" s="205"/>
      <c r="OWL156" s="205"/>
      <c r="OWM156" s="205"/>
      <c r="OWN156" s="205"/>
      <c r="OWO156" s="205"/>
      <c r="OWP156" s="205"/>
      <c r="OWQ156" s="205"/>
      <c r="OWX156" s="205"/>
      <c r="OWY156" s="205"/>
      <c r="OWZ156" s="205"/>
      <c r="OXA156" s="205"/>
      <c r="OXB156" s="205"/>
      <c r="OXC156" s="205"/>
      <c r="OXD156" s="205"/>
      <c r="OXE156" s="205"/>
      <c r="OXF156" s="205"/>
      <c r="OXG156" s="205"/>
      <c r="OXH156" s="205"/>
      <c r="OXI156" s="205"/>
      <c r="OXJ156" s="205"/>
      <c r="OXK156" s="205"/>
      <c r="OXL156" s="205"/>
      <c r="OXM156" s="205"/>
      <c r="OXN156" s="205"/>
      <c r="OXO156" s="205"/>
      <c r="OXP156" s="205"/>
      <c r="OXQ156" s="205"/>
      <c r="OXR156" s="205"/>
      <c r="OXS156" s="205"/>
      <c r="OXT156" s="205"/>
      <c r="OXU156" s="205"/>
      <c r="OXV156" s="205"/>
      <c r="OXW156" s="205"/>
      <c r="OXX156" s="205"/>
      <c r="OXY156" s="205"/>
      <c r="OXZ156" s="205"/>
      <c r="OYA156" s="205"/>
      <c r="OYB156" s="205"/>
      <c r="OYC156" s="205"/>
      <c r="OYD156" s="205"/>
      <c r="OYE156" s="205"/>
      <c r="OYF156" s="205"/>
      <c r="OYG156" s="205"/>
      <c r="OYH156" s="205"/>
      <c r="OYI156" s="205"/>
      <c r="OYJ156" s="205"/>
      <c r="OYK156" s="205"/>
      <c r="OYL156" s="205"/>
      <c r="OYM156" s="205"/>
      <c r="OYN156" s="205"/>
      <c r="OYO156" s="205"/>
      <c r="OYP156" s="205"/>
      <c r="OYQ156" s="205"/>
      <c r="OYR156" s="205"/>
      <c r="OYS156" s="205"/>
      <c r="OYT156" s="205"/>
      <c r="OYU156" s="205"/>
      <c r="OYV156" s="205"/>
      <c r="OYW156" s="205"/>
      <c r="OYX156" s="205"/>
      <c r="OYY156" s="205"/>
      <c r="OYZ156" s="205"/>
      <c r="OZA156" s="205"/>
      <c r="OZB156" s="205"/>
      <c r="OZC156" s="205"/>
      <c r="OZD156" s="205"/>
      <c r="OZE156" s="205"/>
      <c r="OZF156" s="205"/>
      <c r="OZG156" s="205"/>
      <c r="OZH156" s="205"/>
      <c r="OZI156" s="205"/>
      <c r="OZJ156" s="205"/>
      <c r="OZK156" s="205"/>
      <c r="OZL156" s="205"/>
      <c r="OZM156" s="205"/>
      <c r="OZN156" s="205"/>
      <c r="OZO156" s="205"/>
      <c r="OZP156" s="205"/>
      <c r="OZQ156" s="205"/>
      <c r="OZR156" s="205"/>
      <c r="OZS156" s="205"/>
      <c r="OZT156" s="205"/>
      <c r="OZU156" s="205"/>
      <c r="OZV156" s="205"/>
      <c r="OZW156" s="205"/>
      <c r="OZX156" s="205"/>
      <c r="OZY156" s="205"/>
      <c r="OZZ156" s="205"/>
      <c r="PAA156" s="205"/>
      <c r="PAB156" s="205"/>
      <c r="PAC156" s="205"/>
      <c r="PAD156" s="205"/>
      <c r="PAE156" s="205"/>
      <c r="PAF156" s="205"/>
      <c r="PAG156" s="205"/>
      <c r="PAH156" s="205"/>
      <c r="PAI156" s="205"/>
      <c r="PAJ156" s="205"/>
      <c r="PAK156" s="205"/>
      <c r="PAL156" s="205"/>
      <c r="PAM156" s="205"/>
      <c r="PAN156" s="205"/>
      <c r="PAO156" s="205"/>
      <c r="PAP156" s="205"/>
      <c r="PAQ156" s="205"/>
      <c r="PAR156" s="205"/>
      <c r="PAS156" s="205"/>
      <c r="PAT156" s="205"/>
      <c r="PAU156" s="205"/>
      <c r="PAV156" s="205"/>
      <c r="PAW156" s="205"/>
      <c r="PAX156" s="205"/>
      <c r="PAY156" s="205"/>
      <c r="PAZ156" s="205"/>
      <c r="PBA156" s="205"/>
      <c r="PBB156" s="205"/>
      <c r="PBC156" s="205"/>
      <c r="PBD156" s="205"/>
      <c r="PBE156" s="205"/>
      <c r="PBF156" s="205"/>
      <c r="PBG156" s="205"/>
      <c r="PBH156" s="205"/>
      <c r="PBI156" s="205"/>
      <c r="PBJ156" s="205"/>
      <c r="PBK156" s="205"/>
      <c r="PBL156" s="205"/>
      <c r="PBM156" s="205"/>
      <c r="PBN156" s="205"/>
      <c r="PBO156" s="205"/>
      <c r="PBP156" s="205"/>
      <c r="PBQ156" s="205"/>
      <c r="PBR156" s="205"/>
      <c r="PBS156" s="205"/>
      <c r="PBT156" s="205"/>
      <c r="PBU156" s="205"/>
      <c r="PBV156" s="205"/>
      <c r="PBW156" s="205"/>
      <c r="PBX156" s="205"/>
      <c r="PBY156" s="205"/>
      <c r="PBZ156" s="205"/>
      <c r="PCA156" s="205"/>
      <c r="PCB156" s="205"/>
      <c r="PCC156" s="205"/>
      <c r="PCD156" s="205"/>
      <c r="PCE156" s="205"/>
      <c r="PCF156" s="205"/>
      <c r="PCG156" s="205"/>
      <c r="PCH156" s="205"/>
      <c r="PCI156" s="205"/>
      <c r="PCJ156" s="205"/>
      <c r="PCK156" s="205"/>
      <c r="PCL156" s="205"/>
      <c r="PCM156" s="205"/>
      <c r="PCN156" s="205"/>
      <c r="PCO156" s="205"/>
      <c r="PCP156" s="205"/>
      <c r="PCQ156" s="205"/>
      <c r="PCR156" s="205"/>
      <c r="PCS156" s="205"/>
      <c r="PCT156" s="205"/>
      <c r="PCU156" s="205"/>
      <c r="PCV156" s="205"/>
      <c r="PCW156" s="205"/>
      <c r="PCX156" s="205"/>
      <c r="PCY156" s="205"/>
      <c r="PCZ156" s="205"/>
      <c r="PDA156" s="205"/>
      <c r="PDB156" s="205"/>
      <c r="PDC156" s="205"/>
      <c r="PDD156" s="205"/>
      <c r="PDE156" s="205"/>
      <c r="PDF156" s="205"/>
      <c r="PDG156" s="205"/>
      <c r="PDH156" s="205"/>
      <c r="PDI156" s="205"/>
      <c r="PDJ156" s="205"/>
      <c r="PDK156" s="205"/>
      <c r="PDL156" s="205"/>
      <c r="PDM156" s="205"/>
      <c r="PDN156" s="205"/>
      <c r="PDO156" s="205"/>
      <c r="PDP156" s="205"/>
      <c r="PDQ156" s="205"/>
      <c r="PDR156" s="205"/>
      <c r="PDS156" s="205"/>
      <c r="PDT156" s="205"/>
      <c r="PDU156" s="205"/>
      <c r="PDV156" s="205"/>
      <c r="PDW156" s="205"/>
      <c r="PDX156" s="205"/>
      <c r="PDY156" s="205"/>
      <c r="PDZ156" s="205"/>
      <c r="PEA156" s="205"/>
      <c r="PEB156" s="205"/>
      <c r="PEC156" s="205"/>
      <c r="PED156" s="205"/>
      <c r="PEE156" s="205"/>
      <c r="PEF156" s="205"/>
      <c r="PEG156" s="205"/>
      <c r="PEH156" s="205"/>
      <c r="PEI156" s="205"/>
      <c r="PEJ156" s="205"/>
      <c r="PEK156" s="205"/>
      <c r="PEL156" s="205"/>
      <c r="PEM156" s="205"/>
      <c r="PEN156" s="205"/>
      <c r="PEO156" s="205"/>
      <c r="PEP156" s="205"/>
      <c r="PEQ156" s="205"/>
      <c r="PER156" s="205"/>
      <c r="PES156" s="205"/>
      <c r="PET156" s="205"/>
      <c r="PEU156" s="205"/>
      <c r="PEV156" s="205"/>
      <c r="PEW156" s="205"/>
      <c r="PEX156" s="205"/>
      <c r="PEY156" s="205"/>
      <c r="PEZ156" s="205"/>
      <c r="PFA156" s="205"/>
      <c r="PFB156" s="205"/>
      <c r="PFC156" s="205"/>
      <c r="PFD156" s="205"/>
      <c r="PFE156" s="205"/>
      <c r="PFF156" s="205"/>
      <c r="PFG156" s="205"/>
      <c r="PFH156" s="205"/>
      <c r="PFI156" s="205"/>
      <c r="PFJ156" s="205"/>
      <c r="PFK156" s="205"/>
      <c r="PFL156" s="205"/>
      <c r="PFM156" s="205"/>
      <c r="PFN156" s="205"/>
      <c r="PFO156" s="205"/>
      <c r="PFP156" s="205"/>
      <c r="PFQ156" s="205"/>
      <c r="PFR156" s="205"/>
      <c r="PFS156" s="205"/>
      <c r="PFT156" s="205"/>
      <c r="PFU156" s="205"/>
      <c r="PFV156" s="205"/>
      <c r="PFW156" s="205"/>
      <c r="PFX156" s="205"/>
      <c r="PFY156" s="205"/>
      <c r="PFZ156" s="205"/>
      <c r="PGA156" s="205"/>
      <c r="PGB156" s="205"/>
      <c r="PGC156" s="205"/>
      <c r="PGD156" s="205"/>
      <c r="PGE156" s="205"/>
      <c r="PGF156" s="205"/>
      <c r="PGG156" s="205"/>
      <c r="PGH156" s="205"/>
      <c r="PGI156" s="205"/>
      <c r="PGJ156" s="205"/>
      <c r="PGK156" s="205"/>
      <c r="PGL156" s="205"/>
      <c r="PGM156" s="205"/>
      <c r="PGT156" s="205"/>
      <c r="PGU156" s="205"/>
      <c r="PGV156" s="205"/>
      <c r="PGW156" s="205"/>
      <c r="PGX156" s="205"/>
      <c r="PGY156" s="205"/>
      <c r="PGZ156" s="205"/>
      <c r="PHA156" s="205"/>
      <c r="PHB156" s="205"/>
      <c r="PHC156" s="205"/>
      <c r="PHD156" s="205"/>
      <c r="PHE156" s="205"/>
      <c r="PHF156" s="205"/>
      <c r="PHG156" s="205"/>
      <c r="PHH156" s="205"/>
      <c r="PHI156" s="205"/>
      <c r="PHJ156" s="205"/>
      <c r="PHK156" s="205"/>
      <c r="PHL156" s="205"/>
      <c r="PHM156" s="205"/>
      <c r="PHN156" s="205"/>
      <c r="PHO156" s="205"/>
      <c r="PHP156" s="205"/>
      <c r="PHQ156" s="205"/>
      <c r="PHR156" s="205"/>
      <c r="PHS156" s="205"/>
      <c r="PHT156" s="205"/>
      <c r="PHU156" s="205"/>
      <c r="PHV156" s="205"/>
      <c r="PHW156" s="205"/>
      <c r="PHX156" s="205"/>
      <c r="PHY156" s="205"/>
      <c r="PHZ156" s="205"/>
      <c r="PIA156" s="205"/>
      <c r="PIB156" s="205"/>
      <c r="PIC156" s="205"/>
      <c r="PID156" s="205"/>
      <c r="PIE156" s="205"/>
      <c r="PIF156" s="205"/>
      <c r="PIG156" s="205"/>
      <c r="PIH156" s="205"/>
      <c r="PII156" s="205"/>
      <c r="PIJ156" s="205"/>
      <c r="PIK156" s="205"/>
      <c r="PIL156" s="205"/>
      <c r="PIM156" s="205"/>
      <c r="PIN156" s="205"/>
      <c r="PIO156" s="205"/>
      <c r="PIP156" s="205"/>
      <c r="PIQ156" s="205"/>
      <c r="PIR156" s="205"/>
      <c r="PIS156" s="205"/>
      <c r="PIT156" s="205"/>
      <c r="PIU156" s="205"/>
      <c r="PIV156" s="205"/>
      <c r="PIW156" s="205"/>
      <c r="PIX156" s="205"/>
      <c r="PIY156" s="205"/>
      <c r="PIZ156" s="205"/>
      <c r="PJA156" s="205"/>
      <c r="PJB156" s="205"/>
      <c r="PJC156" s="205"/>
      <c r="PJD156" s="205"/>
      <c r="PJE156" s="205"/>
      <c r="PJF156" s="205"/>
      <c r="PJG156" s="205"/>
      <c r="PJH156" s="205"/>
      <c r="PJI156" s="205"/>
      <c r="PJJ156" s="205"/>
      <c r="PJK156" s="205"/>
      <c r="PJL156" s="205"/>
      <c r="PJM156" s="205"/>
      <c r="PJN156" s="205"/>
      <c r="PJO156" s="205"/>
      <c r="PJP156" s="205"/>
      <c r="PJQ156" s="205"/>
      <c r="PJR156" s="205"/>
      <c r="PJS156" s="205"/>
      <c r="PJT156" s="205"/>
      <c r="PJU156" s="205"/>
      <c r="PJV156" s="205"/>
      <c r="PJW156" s="205"/>
      <c r="PJX156" s="205"/>
      <c r="PJY156" s="205"/>
      <c r="PJZ156" s="205"/>
      <c r="PKA156" s="205"/>
      <c r="PKB156" s="205"/>
      <c r="PKC156" s="205"/>
      <c r="PKD156" s="205"/>
      <c r="PKE156" s="205"/>
      <c r="PKF156" s="205"/>
      <c r="PKG156" s="205"/>
      <c r="PKH156" s="205"/>
      <c r="PKI156" s="205"/>
      <c r="PKJ156" s="205"/>
      <c r="PKK156" s="205"/>
      <c r="PKL156" s="205"/>
      <c r="PKM156" s="205"/>
      <c r="PKN156" s="205"/>
      <c r="PKO156" s="205"/>
      <c r="PKP156" s="205"/>
      <c r="PKQ156" s="205"/>
      <c r="PKR156" s="205"/>
      <c r="PKS156" s="205"/>
      <c r="PKT156" s="205"/>
      <c r="PKU156" s="205"/>
      <c r="PKV156" s="205"/>
      <c r="PKW156" s="205"/>
      <c r="PKX156" s="205"/>
      <c r="PKY156" s="205"/>
      <c r="PKZ156" s="205"/>
      <c r="PLA156" s="205"/>
      <c r="PLB156" s="205"/>
      <c r="PLC156" s="205"/>
      <c r="PLD156" s="205"/>
      <c r="PLE156" s="205"/>
      <c r="PLF156" s="205"/>
      <c r="PLG156" s="205"/>
      <c r="PLH156" s="205"/>
      <c r="PLI156" s="205"/>
      <c r="PLJ156" s="205"/>
      <c r="PLK156" s="205"/>
      <c r="PLL156" s="205"/>
      <c r="PLM156" s="205"/>
      <c r="PLN156" s="205"/>
      <c r="PLO156" s="205"/>
      <c r="PLP156" s="205"/>
      <c r="PLQ156" s="205"/>
      <c r="PLR156" s="205"/>
      <c r="PLS156" s="205"/>
      <c r="PLT156" s="205"/>
      <c r="PLU156" s="205"/>
      <c r="PLV156" s="205"/>
      <c r="PLW156" s="205"/>
      <c r="PLX156" s="205"/>
      <c r="PLY156" s="205"/>
      <c r="PLZ156" s="205"/>
      <c r="PMA156" s="205"/>
      <c r="PMB156" s="205"/>
      <c r="PMC156" s="205"/>
      <c r="PMD156" s="205"/>
      <c r="PME156" s="205"/>
      <c r="PMF156" s="205"/>
      <c r="PMG156" s="205"/>
      <c r="PMH156" s="205"/>
      <c r="PMI156" s="205"/>
      <c r="PMJ156" s="205"/>
      <c r="PMK156" s="205"/>
      <c r="PML156" s="205"/>
      <c r="PMM156" s="205"/>
      <c r="PMN156" s="205"/>
      <c r="PMO156" s="205"/>
      <c r="PMP156" s="205"/>
      <c r="PMQ156" s="205"/>
      <c r="PMR156" s="205"/>
      <c r="PMS156" s="205"/>
      <c r="PMT156" s="205"/>
      <c r="PMU156" s="205"/>
      <c r="PMV156" s="205"/>
      <c r="PMW156" s="205"/>
      <c r="PMX156" s="205"/>
      <c r="PMY156" s="205"/>
      <c r="PMZ156" s="205"/>
      <c r="PNA156" s="205"/>
      <c r="PNB156" s="205"/>
      <c r="PNC156" s="205"/>
      <c r="PND156" s="205"/>
      <c r="PNE156" s="205"/>
      <c r="PNF156" s="205"/>
      <c r="PNG156" s="205"/>
      <c r="PNH156" s="205"/>
      <c r="PNI156" s="205"/>
      <c r="PNJ156" s="205"/>
      <c r="PNK156" s="205"/>
      <c r="PNL156" s="205"/>
      <c r="PNM156" s="205"/>
      <c r="PNN156" s="205"/>
      <c r="PNO156" s="205"/>
      <c r="PNP156" s="205"/>
      <c r="PNQ156" s="205"/>
      <c r="PNR156" s="205"/>
      <c r="PNS156" s="205"/>
      <c r="PNT156" s="205"/>
      <c r="PNU156" s="205"/>
      <c r="PNV156" s="205"/>
      <c r="PNW156" s="205"/>
      <c r="PNX156" s="205"/>
      <c r="PNY156" s="205"/>
      <c r="PNZ156" s="205"/>
      <c r="POA156" s="205"/>
      <c r="POB156" s="205"/>
      <c r="POC156" s="205"/>
      <c r="POD156" s="205"/>
      <c r="POE156" s="205"/>
      <c r="POF156" s="205"/>
      <c r="POG156" s="205"/>
      <c r="POH156" s="205"/>
      <c r="POI156" s="205"/>
      <c r="POJ156" s="205"/>
      <c r="POK156" s="205"/>
      <c r="POL156" s="205"/>
      <c r="POM156" s="205"/>
      <c r="PON156" s="205"/>
      <c r="POO156" s="205"/>
      <c r="POP156" s="205"/>
      <c r="POQ156" s="205"/>
      <c r="POR156" s="205"/>
      <c r="POS156" s="205"/>
      <c r="POT156" s="205"/>
      <c r="POU156" s="205"/>
      <c r="POV156" s="205"/>
      <c r="POW156" s="205"/>
      <c r="POX156" s="205"/>
      <c r="POY156" s="205"/>
      <c r="POZ156" s="205"/>
      <c r="PPA156" s="205"/>
      <c r="PPB156" s="205"/>
      <c r="PPC156" s="205"/>
      <c r="PPD156" s="205"/>
      <c r="PPE156" s="205"/>
      <c r="PPF156" s="205"/>
      <c r="PPG156" s="205"/>
      <c r="PPH156" s="205"/>
      <c r="PPI156" s="205"/>
      <c r="PPJ156" s="205"/>
      <c r="PPK156" s="205"/>
      <c r="PPL156" s="205"/>
      <c r="PPM156" s="205"/>
      <c r="PPN156" s="205"/>
      <c r="PPO156" s="205"/>
      <c r="PPP156" s="205"/>
      <c r="PPQ156" s="205"/>
      <c r="PPR156" s="205"/>
      <c r="PPS156" s="205"/>
      <c r="PPT156" s="205"/>
      <c r="PPU156" s="205"/>
      <c r="PPV156" s="205"/>
      <c r="PPW156" s="205"/>
      <c r="PPX156" s="205"/>
      <c r="PPY156" s="205"/>
      <c r="PPZ156" s="205"/>
      <c r="PQA156" s="205"/>
      <c r="PQB156" s="205"/>
      <c r="PQC156" s="205"/>
      <c r="PQD156" s="205"/>
      <c r="PQE156" s="205"/>
      <c r="PQF156" s="205"/>
      <c r="PQG156" s="205"/>
      <c r="PQH156" s="205"/>
      <c r="PQI156" s="205"/>
      <c r="PQP156" s="205"/>
      <c r="PQQ156" s="205"/>
      <c r="PQR156" s="205"/>
      <c r="PQS156" s="205"/>
      <c r="PQT156" s="205"/>
      <c r="PQU156" s="205"/>
      <c r="PQV156" s="205"/>
      <c r="PQW156" s="205"/>
      <c r="PQX156" s="205"/>
      <c r="PQY156" s="205"/>
      <c r="PQZ156" s="205"/>
      <c r="PRA156" s="205"/>
      <c r="PRB156" s="205"/>
      <c r="PRC156" s="205"/>
      <c r="PRD156" s="205"/>
      <c r="PRE156" s="205"/>
      <c r="PRF156" s="205"/>
      <c r="PRG156" s="205"/>
      <c r="PRH156" s="205"/>
      <c r="PRI156" s="205"/>
      <c r="PRJ156" s="205"/>
      <c r="PRK156" s="205"/>
      <c r="PRL156" s="205"/>
      <c r="PRM156" s="205"/>
      <c r="PRN156" s="205"/>
      <c r="PRO156" s="205"/>
      <c r="PRP156" s="205"/>
      <c r="PRQ156" s="205"/>
      <c r="PRR156" s="205"/>
      <c r="PRS156" s="205"/>
      <c r="PRT156" s="205"/>
      <c r="PRU156" s="205"/>
      <c r="PRV156" s="205"/>
      <c r="PRW156" s="205"/>
      <c r="PRX156" s="205"/>
      <c r="PRY156" s="205"/>
      <c r="PRZ156" s="205"/>
      <c r="PSA156" s="205"/>
      <c r="PSB156" s="205"/>
      <c r="PSC156" s="205"/>
      <c r="PSD156" s="205"/>
      <c r="PSE156" s="205"/>
      <c r="PSF156" s="205"/>
      <c r="PSG156" s="205"/>
      <c r="PSH156" s="205"/>
      <c r="PSI156" s="205"/>
      <c r="PSJ156" s="205"/>
      <c r="PSK156" s="205"/>
      <c r="PSL156" s="205"/>
      <c r="PSM156" s="205"/>
      <c r="PSN156" s="205"/>
      <c r="PSO156" s="205"/>
      <c r="PSP156" s="205"/>
      <c r="PSQ156" s="205"/>
      <c r="PSR156" s="205"/>
      <c r="PSS156" s="205"/>
      <c r="PST156" s="205"/>
      <c r="PSU156" s="205"/>
      <c r="PSV156" s="205"/>
      <c r="PSW156" s="205"/>
      <c r="PSX156" s="205"/>
      <c r="PSY156" s="205"/>
      <c r="PSZ156" s="205"/>
      <c r="PTA156" s="205"/>
      <c r="PTB156" s="205"/>
      <c r="PTC156" s="205"/>
      <c r="PTD156" s="205"/>
      <c r="PTE156" s="205"/>
      <c r="PTF156" s="205"/>
      <c r="PTG156" s="205"/>
      <c r="PTH156" s="205"/>
      <c r="PTI156" s="205"/>
      <c r="PTJ156" s="205"/>
      <c r="PTK156" s="205"/>
      <c r="PTL156" s="205"/>
      <c r="PTM156" s="205"/>
      <c r="PTN156" s="205"/>
      <c r="PTO156" s="205"/>
      <c r="PTP156" s="205"/>
      <c r="PTQ156" s="205"/>
      <c r="PTR156" s="205"/>
      <c r="PTS156" s="205"/>
      <c r="PTT156" s="205"/>
      <c r="PTU156" s="205"/>
      <c r="PTV156" s="205"/>
      <c r="PTW156" s="205"/>
      <c r="PTX156" s="205"/>
      <c r="PTY156" s="205"/>
      <c r="PTZ156" s="205"/>
      <c r="PUA156" s="205"/>
      <c r="PUB156" s="205"/>
      <c r="PUC156" s="205"/>
      <c r="PUD156" s="205"/>
      <c r="PUE156" s="205"/>
      <c r="PUF156" s="205"/>
      <c r="PUG156" s="205"/>
      <c r="PUH156" s="205"/>
      <c r="PUI156" s="205"/>
      <c r="PUJ156" s="205"/>
      <c r="PUK156" s="205"/>
      <c r="PUL156" s="205"/>
      <c r="PUM156" s="205"/>
      <c r="PUN156" s="205"/>
      <c r="PUO156" s="205"/>
      <c r="PUP156" s="205"/>
      <c r="PUQ156" s="205"/>
      <c r="PUR156" s="205"/>
      <c r="PUS156" s="205"/>
      <c r="PUT156" s="205"/>
      <c r="PUU156" s="205"/>
      <c r="PUV156" s="205"/>
      <c r="PUW156" s="205"/>
      <c r="PUX156" s="205"/>
      <c r="PUY156" s="205"/>
      <c r="PUZ156" s="205"/>
      <c r="PVA156" s="205"/>
      <c r="PVB156" s="205"/>
      <c r="PVC156" s="205"/>
      <c r="PVD156" s="205"/>
      <c r="PVE156" s="205"/>
      <c r="PVF156" s="205"/>
      <c r="PVG156" s="205"/>
      <c r="PVH156" s="205"/>
      <c r="PVI156" s="205"/>
      <c r="PVJ156" s="205"/>
      <c r="PVK156" s="205"/>
      <c r="PVL156" s="205"/>
      <c r="PVM156" s="205"/>
      <c r="PVN156" s="205"/>
      <c r="PVO156" s="205"/>
      <c r="PVP156" s="205"/>
      <c r="PVQ156" s="205"/>
      <c r="PVR156" s="205"/>
      <c r="PVS156" s="205"/>
      <c r="PVT156" s="205"/>
      <c r="PVU156" s="205"/>
      <c r="PVV156" s="205"/>
      <c r="PVW156" s="205"/>
      <c r="PVX156" s="205"/>
      <c r="PVY156" s="205"/>
      <c r="PVZ156" s="205"/>
      <c r="PWA156" s="205"/>
      <c r="PWB156" s="205"/>
      <c r="PWC156" s="205"/>
      <c r="PWD156" s="205"/>
      <c r="PWE156" s="205"/>
      <c r="PWF156" s="205"/>
      <c r="PWG156" s="205"/>
      <c r="PWH156" s="205"/>
      <c r="PWI156" s="205"/>
      <c r="PWJ156" s="205"/>
      <c r="PWK156" s="205"/>
      <c r="PWL156" s="205"/>
      <c r="PWM156" s="205"/>
      <c r="PWN156" s="205"/>
      <c r="PWO156" s="205"/>
      <c r="PWP156" s="205"/>
      <c r="PWQ156" s="205"/>
      <c r="PWR156" s="205"/>
      <c r="PWS156" s="205"/>
      <c r="PWT156" s="205"/>
      <c r="PWU156" s="205"/>
      <c r="PWV156" s="205"/>
      <c r="PWW156" s="205"/>
      <c r="PWX156" s="205"/>
      <c r="PWY156" s="205"/>
      <c r="PWZ156" s="205"/>
      <c r="PXA156" s="205"/>
      <c r="PXB156" s="205"/>
      <c r="PXC156" s="205"/>
      <c r="PXD156" s="205"/>
      <c r="PXE156" s="205"/>
      <c r="PXF156" s="205"/>
      <c r="PXG156" s="205"/>
      <c r="PXH156" s="205"/>
      <c r="PXI156" s="205"/>
      <c r="PXJ156" s="205"/>
      <c r="PXK156" s="205"/>
      <c r="PXL156" s="205"/>
      <c r="PXM156" s="205"/>
      <c r="PXN156" s="205"/>
      <c r="PXO156" s="205"/>
      <c r="PXP156" s="205"/>
      <c r="PXQ156" s="205"/>
      <c r="PXR156" s="205"/>
      <c r="PXS156" s="205"/>
      <c r="PXT156" s="205"/>
      <c r="PXU156" s="205"/>
      <c r="PXV156" s="205"/>
      <c r="PXW156" s="205"/>
      <c r="PXX156" s="205"/>
      <c r="PXY156" s="205"/>
      <c r="PXZ156" s="205"/>
      <c r="PYA156" s="205"/>
      <c r="PYB156" s="205"/>
      <c r="PYC156" s="205"/>
      <c r="PYD156" s="205"/>
      <c r="PYE156" s="205"/>
      <c r="PYF156" s="205"/>
      <c r="PYG156" s="205"/>
      <c r="PYH156" s="205"/>
      <c r="PYI156" s="205"/>
      <c r="PYJ156" s="205"/>
      <c r="PYK156" s="205"/>
      <c r="PYL156" s="205"/>
      <c r="PYM156" s="205"/>
      <c r="PYN156" s="205"/>
      <c r="PYO156" s="205"/>
      <c r="PYP156" s="205"/>
      <c r="PYQ156" s="205"/>
      <c r="PYR156" s="205"/>
      <c r="PYS156" s="205"/>
      <c r="PYT156" s="205"/>
      <c r="PYU156" s="205"/>
      <c r="PYV156" s="205"/>
      <c r="PYW156" s="205"/>
      <c r="PYX156" s="205"/>
      <c r="PYY156" s="205"/>
      <c r="PYZ156" s="205"/>
      <c r="PZA156" s="205"/>
      <c r="PZB156" s="205"/>
      <c r="PZC156" s="205"/>
      <c r="PZD156" s="205"/>
      <c r="PZE156" s="205"/>
      <c r="PZF156" s="205"/>
      <c r="PZG156" s="205"/>
      <c r="PZH156" s="205"/>
      <c r="PZI156" s="205"/>
      <c r="PZJ156" s="205"/>
      <c r="PZK156" s="205"/>
      <c r="PZL156" s="205"/>
      <c r="PZM156" s="205"/>
      <c r="PZN156" s="205"/>
      <c r="PZO156" s="205"/>
      <c r="PZP156" s="205"/>
      <c r="PZQ156" s="205"/>
      <c r="PZR156" s="205"/>
      <c r="PZS156" s="205"/>
      <c r="PZT156" s="205"/>
      <c r="PZU156" s="205"/>
      <c r="PZV156" s="205"/>
      <c r="PZW156" s="205"/>
      <c r="PZX156" s="205"/>
      <c r="PZY156" s="205"/>
      <c r="PZZ156" s="205"/>
      <c r="QAA156" s="205"/>
      <c r="QAB156" s="205"/>
      <c r="QAC156" s="205"/>
      <c r="QAD156" s="205"/>
      <c r="QAE156" s="205"/>
      <c r="QAL156" s="205"/>
      <c r="QAM156" s="205"/>
      <c r="QAN156" s="205"/>
      <c r="QAO156" s="205"/>
      <c r="QAP156" s="205"/>
      <c r="QAQ156" s="205"/>
      <c r="QAR156" s="205"/>
      <c r="QAS156" s="205"/>
      <c r="QAT156" s="205"/>
      <c r="QAU156" s="205"/>
      <c r="QAV156" s="205"/>
      <c r="QAW156" s="205"/>
      <c r="QAX156" s="205"/>
      <c r="QAY156" s="205"/>
      <c r="QAZ156" s="205"/>
      <c r="QBA156" s="205"/>
      <c r="QBB156" s="205"/>
      <c r="QBC156" s="205"/>
      <c r="QBD156" s="205"/>
      <c r="QBE156" s="205"/>
      <c r="QBF156" s="205"/>
      <c r="QBG156" s="205"/>
      <c r="QBH156" s="205"/>
      <c r="QBI156" s="205"/>
      <c r="QBJ156" s="205"/>
      <c r="QBK156" s="205"/>
      <c r="QBL156" s="205"/>
      <c r="QBM156" s="205"/>
      <c r="QBN156" s="205"/>
      <c r="QBO156" s="205"/>
      <c r="QBP156" s="205"/>
      <c r="QBQ156" s="205"/>
      <c r="QBR156" s="205"/>
      <c r="QBS156" s="205"/>
      <c r="QBT156" s="205"/>
      <c r="QBU156" s="205"/>
      <c r="QBV156" s="205"/>
      <c r="QBW156" s="205"/>
      <c r="QBX156" s="205"/>
      <c r="QBY156" s="205"/>
      <c r="QBZ156" s="205"/>
      <c r="QCA156" s="205"/>
      <c r="QCB156" s="205"/>
      <c r="QCC156" s="205"/>
      <c r="QCD156" s="205"/>
      <c r="QCE156" s="205"/>
      <c r="QCF156" s="205"/>
      <c r="QCG156" s="205"/>
      <c r="QCH156" s="205"/>
      <c r="QCI156" s="205"/>
      <c r="QCJ156" s="205"/>
      <c r="QCK156" s="205"/>
      <c r="QCL156" s="205"/>
      <c r="QCM156" s="205"/>
      <c r="QCN156" s="205"/>
      <c r="QCO156" s="205"/>
      <c r="QCP156" s="205"/>
      <c r="QCQ156" s="205"/>
      <c r="QCR156" s="205"/>
      <c r="QCS156" s="205"/>
      <c r="QCT156" s="205"/>
      <c r="QCU156" s="205"/>
      <c r="QCV156" s="205"/>
      <c r="QCW156" s="205"/>
      <c r="QCX156" s="205"/>
      <c r="QCY156" s="205"/>
      <c r="QCZ156" s="205"/>
      <c r="QDA156" s="205"/>
      <c r="QDB156" s="205"/>
      <c r="QDC156" s="205"/>
      <c r="QDD156" s="205"/>
      <c r="QDE156" s="205"/>
      <c r="QDF156" s="205"/>
      <c r="QDG156" s="205"/>
      <c r="QDH156" s="205"/>
      <c r="QDI156" s="205"/>
      <c r="QDJ156" s="205"/>
      <c r="QDK156" s="205"/>
      <c r="QDL156" s="205"/>
      <c r="QDM156" s="205"/>
      <c r="QDN156" s="205"/>
      <c r="QDO156" s="205"/>
      <c r="QDP156" s="205"/>
      <c r="QDQ156" s="205"/>
      <c r="QDR156" s="205"/>
      <c r="QDS156" s="205"/>
      <c r="QDT156" s="205"/>
      <c r="QDU156" s="205"/>
      <c r="QDV156" s="205"/>
      <c r="QDW156" s="205"/>
      <c r="QDX156" s="205"/>
      <c r="QDY156" s="205"/>
      <c r="QDZ156" s="205"/>
      <c r="QEA156" s="205"/>
      <c r="QEB156" s="205"/>
      <c r="QEC156" s="205"/>
      <c r="QED156" s="205"/>
      <c r="QEE156" s="205"/>
      <c r="QEF156" s="205"/>
      <c r="QEG156" s="205"/>
      <c r="QEH156" s="205"/>
      <c r="QEI156" s="205"/>
      <c r="QEJ156" s="205"/>
      <c r="QEK156" s="205"/>
      <c r="QEL156" s="205"/>
      <c r="QEM156" s="205"/>
      <c r="QEN156" s="205"/>
      <c r="QEO156" s="205"/>
      <c r="QEP156" s="205"/>
      <c r="QEQ156" s="205"/>
      <c r="QER156" s="205"/>
      <c r="QES156" s="205"/>
      <c r="QET156" s="205"/>
      <c r="QEU156" s="205"/>
      <c r="QEV156" s="205"/>
      <c r="QEW156" s="205"/>
      <c r="QEX156" s="205"/>
      <c r="QEY156" s="205"/>
      <c r="QEZ156" s="205"/>
      <c r="QFA156" s="205"/>
      <c r="QFB156" s="205"/>
      <c r="QFC156" s="205"/>
      <c r="QFD156" s="205"/>
      <c r="QFE156" s="205"/>
      <c r="QFF156" s="205"/>
      <c r="QFG156" s="205"/>
      <c r="QFH156" s="205"/>
      <c r="QFI156" s="205"/>
      <c r="QFJ156" s="205"/>
      <c r="QFK156" s="205"/>
      <c r="QFL156" s="205"/>
      <c r="QFM156" s="205"/>
      <c r="QFN156" s="205"/>
      <c r="QFO156" s="205"/>
      <c r="QFP156" s="205"/>
      <c r="QFQ156" s="205"/>
      <c r="QFR156" s="205"/>
      <c r="QFS156" s="205"/>
      <c r="QFT156" s="205"/>
      <c r="QFU156" s="205"/>
      <c r="QFV156" s="205"/>
      <c r="QFW156" s="205"/>
      <c r="QFX156" s="205"/>
      <c r="QFY156" s="205"/>
      <c r="QFZ156" s="205"/>
      <c r="QGA156" s="205"/>
      <c r="QGB156" s="205"/>
      <c r="QGC156" s="205"/>
      <c r="QGD156" s="205"/>
      <c r="QGE156" s="205"/>
      <c r="QGF156" s="205"/>
      <c r="QGG156" s="205"/>
      <c r="QGH156" s="205"/>
      <c r="QGI156" s="205"/>
      <c r="QGJ156" s="205"/>
      <c r="QGK156" s="205"/>
      <c r="QGL156" s="205"/>
      <c r="QGM156" s="205"/>
      <c r="QGN156" s="205"/>
      <c r="QGO156" s="205"/>
      <c r="QGP156" s="205"/>
      <c r="QGQ156" s="205"/>
      <c r="QGR156" s="205"/>
      <c r="QGS156" s="205"/>
      <c r="QGT156" s="205"/>
      <c r="QGU156" s="205"/>
      <c r="QGV156" s="205"/>
      <c r="QGW156" s="205"/>
      <c r="QGX156" s="205"/>
      <c r="QGY156" s="205"/>
      <c r="QGZ156" s="205"/>
      <c r="QHA156" s="205"/>
      <c r="QHB156" s="205"/>
      <c r="QHC156" s="205"/>
      <c r="QHD156" s="205"/>
      <c r="QHE156" s="205"/>
      <c r="QHF156" s="205"/>
      <c r="QHG156" s="205"/>
      <c r="QHH156" s="205"/>
      <c r="QHI156" s="205"/>
      <c r="QHJ156" s="205"/>
      <c r="QHK156" s="205"/>
      <c r="QHL156" s="205"/>
      <c r="QHM156" s="205"/>
      <c r="QHN156" s="205"/>
      <c r="QHO156" s="205"/>
      <c r="QHP156" s="205"/>
      <c r="QHQ156" s="205"/>
      <c r="QHR156" s="205"/>
      <c r="QHS156" s="205"/>
      <c r="QHT156" s="205"/>
      <c r="QHU156" s="205"/>
      <c r="QHV156" s="205"/>
      <c r="QHW156" s="205"/>
      <c r="QHX156" s="205"/>
      <c r="QHY156" s="205"/>
      <c r="QHZ156" s="205"/>
      <c r="QIA156" s="205"/>
      <c r="QIB156" s="205"/>
      <c r="QIC156" s="205"/>
      <c r="QID156" s="205"/>
      <c r="QIE156" s="205"/>
      <c r="QIF156" s="205"/>
      <c r="QIG156" s="205"/>
      <c r="QIH156" s="205"/>
      <c r="QII156" s="205"/>
      <c r="QIJ156" s="205"/>
      <c r="QIK156" s="205"/>
      <c r="QIL156" s="205"/>
      <c r="QIM156" s="205"/>
      <c r="QIN156" s="205"/>
      <c r="QIO156" s="205"/>
      <c r="QIP156" s="205"/>
      <c r="QIQ156" s="205"/>
      <c r="QIR156" s="205"/>
      <c r="QIS156" s="205"/>
      <c r="QIT156" s="205"/>
      <c r="QIU156" s="205"/>
      <c r="QIV156" s="205"/>
      <c r="QIW156" s="205"/>
      <c r="QIX156" s="205"/>
      <c r="QIY156" s="205"/>
      <c r="QIZ156" s="205"/>
      <c r="QJA156" s="205"/>
      <c r="QJB156" s="205"/>
      <c r="QJC156" s="205"/>
      <c r="QJD156" s="205"/>
      <c r="QJE156" s="205"/>
      <c r="QJF156" s="205"/>
      <c r="QJG156" s="205"/>
      <c r="QJH156" s="205"/>
      <c r="QJI156" s="205"/>
      <c r="QJJ156" s="205"/>
      <c r="QJK156" s="205"/>
      <c r="QJL156" s="205"/>
      <c r="QJM156" s="205"/>
      <c r="QJN156" s="205"/>
      <c r="QJO156" s="205"/>
      <c r="QJP156" s="205"/>
      <c r="QJQ156" s="205"/>
      <c r="QJR156" s="205"/>
      <c r="QJS156" s="205"/>
      <c r="QJT156" s="205"/>
      <c r="QJU156" s="205"/>
      <c r="QJV156" s="205"/>
      <c r="QJW156" s="205"/>
      <c r="QJX156" s="205"/>
      <c r="QJY156" s="205"/>
      <c r="QJZ156" s="205"/>
      <c r="QKA156" s="205"/>
      <c r="QKH156" s="205"/>
      <c r="QKI156" s="205"/>
      <c r="QKJ156" s="205"/>
      <c r="QKK156" s="205"/>
      <c r="QKL156" s="205"/>
      <c r="QKM156" s="205"/>
      <c r="QKN156" s="205"/>
      <c r="QKO156" s="205"/>
      <c r="QKP156" s="205"/>
      <c r="QKQ156" s="205"/>
      <c r="QKR156" s="205"/>
      <c r="QKS156" s="205"/>
      <c r="QKT156" s="205"/>
      <c r="QKU156" s="205"/>
      <c r="QKV156" s="205"/>
      <c r="QKW156" s="205"/>
      <c r="QKX156" s="205"/>
      <c r="QKY156" s="205"/>
      <c r="QKZ156" s="205"/>
      <c r="QLA156" s="205"/>
      <c r="QLB156" s="205"/>
      <c r="QLC156" s="205"/>
      <c r="QLD156" s="205"/>
      <c r="QLE156" s="205"/>
      <c r="QLF156" s="205"/>
      <c r="QLG156" s="205"/>
      <c r="QLH156" s="205"/>
      <c r="QLI156" s="205"/>
      <c r="QLJ156" s="205"/>
      <c r="QLK156" s="205"/>
      <c r="QLL156" s="205"/>
      <c r="QLM156" s="205"/>
      <c r="QLN156" s="205"/>
      <c r="QLO156" s="205"/>
      <c r="QLP156" s="205"/>
      <c r="QLQ156" s="205"/>
      <c r="QLR156" s="205"/>
      <c r="QLS156" s="205"/>
      <c r="QLT156" s="205"/>
      <c r="QLU156" s="205"/>
      <c r="QLV156" s="205"/>
      <c r="QLW156" s="205"/>
      <c r="QLX156" s="205"/>
      <c r="QLY156" s="205"/>
      <c r="QLZ156" s="205"/>
      <c r="QMA156" s="205"/>
      <c r="QMB156" s="205"/>
      <c r="QMC156" s="205"/>
      <c r="QMD156" s="205"/>
      <c r="QME156" s="205"/>
      <c r="QMF156" s="205"/>
      <c r="QMG156" s="205"/>
      <c r="QMH156" s="205"/>
      <c r="QMI156" s="205"/>
      <c r="QMJ156" s="205"/>
      <c r="QMK156" s="205"/>
      <c r="QML156" s="205"/>
      <c r="QMM156" s="205"/>
      <c r="QMN156" s="205"/>
      <c r="QMO156" s="205"/>
      <c r="QMP156" s="205"/>
      <c r="QMQ156" s="205"/>
      <c r="QMR156" s="205"/>
      <c r="QMS156" s="205"/>
      <c r="QMT156" s="205"/>
      <c r="QMU156" s="205"/>
      <c r="QMV156" s="205"/>
      <c r="QMW156" s="205"/>
      <c r="QMX156" s="205"/>
      <c r="QMY156" s="205"/>
      <c r="QMZ156" s="205"/>
      <c r="QNA156" s="205"/>
      <c r="QNB156" s="205"/>
      <c r="QNC156" s="205"/>
      <c r="QND156" s="205"/>
      <c r="QNE156" s="205"/>
      <c r="QNF156" s="205"/>
      <c r="QNG156" s="205"/>
      <c r="QNH156" s="205"/>
      <c r="QNI156" s="205"/>
      <c r="QNJ156" s="205"/>
      <c r="QNK156" s="205"/>
      <c r="QNL156" s="205"/>
      <c r="QNM156" s="205"/>
      <c r="QNN156" s="205"/>
      <c r="QNO156" s="205"/>
      <c r="QNP156" s="205"/>
      <c r="QNQ156" s="205"/>
      <c r="QNR156" s="205"/>
      <c r="QNS156" s="205"/>
      <c r="QNT156" s="205"/>
      <c r="QNU156" s="205"/>
      <c r="QNV156" s="205"/>
      <c r="QNW156" s="205"/>
      <c r="QNX156" s="205"/>
      <c r="QNY156" s="205"/>
      <c r="QNZ156" s="205"/>
      <c r="QOA156" s="205"/>
      <c r="QOB156" s="205"/>
      <c r="QOC156" s="205"/>
      <c r="QOD156" s="205"/>
      <c r="QOE156" s="205"/>
      <c r="QOF156" s="205"/>
      <c r="QOG156" s="205"/>
      <c r="QOH156" s="205"/>
      <c r="QOI156" s="205"/>
      <c r="QOJ156" s="205"/>
      <c r="QOK156" s="205"/>
      <c r="QOL156" s="205"/>
      <c r="QOM156" s="205"/>
      <c r="QON156" s="205"/>
      <c r="QOO156" s="205"/>
      <c r="QOP156" s="205"/>
      <c r="QOQ156" s="205"/>
      <c r="QOR156" s="205"/>
      <c r="QOS156" s="205"/>
      <c r="QOT156" s="205"/>
      <c r="QOU156" s="205"/>
      <c r="QOV156" s="205"/>
      <c r="QOW156" s="205"/>
      <c r="QOX156" s="205"/>
      <c r="QOY156" s="205"/>
      <c r="QOZ156" s="205"/>
      <c r="QPA156" s="205"/>
      <c r="QPB156" s="205"/>
      <c r="QPC156" s="205"/>
      <c r="QPD156" s="205"/>
      <c r="QPE156" s="205"/>
      <c r="QPF156" s="205"/>
      <c r="QPG156" s="205"/>
      <c r="QPH156" s="205"/>
      <c r="QPI156" s="205"/>
      <c r="QPJ156" s="205"/>
      <c r="QPK156" s="205"/>
      <c r="QPL156" s="205"/>
      <c r="QPM156" s="205"/>
      <c r="QPN156" s="205"/>
      <c r="QPO156" s="205"/>
      <c r="QPP156" s="205"/>
      <c r="QPQ156" s="205"/>
      <c r="QPR156" s="205"/>
      <c r="QPS156" s="205"/>
      <c r="QPT156" s="205"/>
      <c r="QPU156" s="205"/>
      <c r="QPV156" s="205"/>
      <c r="QPW156" s="205"/>
      <c r="QPX156" s="205"/>
      <c r="QPY156" s="205"/>
      <c r="QPZ156" s="205"/>
      <c r="QQA156" s="205"/>
      <c r="QQB156" s="205"/>
      <c r="QQC156" s="205"/>
      <c r="QQD156" s="205"/>
      <c r="QQE156" s="205"/>
      <c r="QQF156" s="205"/>
      <c r="QQG156" s="205"/>
      <c r="QQH156" s="205"/>
      <c r="QQI156" s="205"/>
      <c r="QQJ156" s="205"/>
      <c r="QQK156" s="205"/>
      <c r="QQL156" s="205"/>
      <c r="QQM156" s="205"/>
      <c r="QQN156" s="205"/>
      <c r="QQO156" s="205"/>
      <c r="QQP156" s="205"/>
      <c r="QQQ156" s="205"/>
      <c r="QQR156" s="205"/>
      <c r="QQS156" s="205"/>
      <c r="QQT156" s="205"/>
      <c r="QQU156" s="205"/>
      <c r="QQV156" s="205"/>
      <c r="QQW156" s="205"/>
      <c r="QQX156" s="205"/>
      <c r="QQY156" s="205"/>
      <c r="QQZ156" s="205"/>
      <c r="QRA156" s="205"/>
      <c r="QRB156" s="205"/>
      <c r="QRC156" s="205"/>
      <c r="QRD156" s="205"/>
      <c r="QRE156" s="205"/>
      <c r="QRF156" s="205"/>
      <c r="QRG156" s="205"/>
      <c r="QRH156" s="205"/>
      <c r="QRI156" s="205"/>
      <c r="QRJ156" s="205"/>
      <c r="QRK156" s="205"/>
      <c r="QRL156" s="205"/>
      <c r="QRM156" s="205"/>
      <c r="QRN156" s="205"/>
      <c r="QRO156" s="205"/>
      <c r="QRP156" s="205"/>
      <c r="QRQ156" s="205"/>
      <c r="QRR156" s="205"/>
      <c r="QRS156" s="205"/>
      <c r="QRT156" s="205"/>
      <c r="QRU156" s="205"/>
      <c r="QRV156" s="205"/>
      <c r="QRW156" s="205"/>
      <c r="QRX156" s="205"/>
      <c r="QRY156" s="205"/>
      <c r="QRZ156" s="205"/>
      <c r="QSA156" s="205"/>
      <c r="QSB156" s="205"/>
      <c r="QSC156" s="205"/>
      <c r="QSD156" s="205"/>
      <c r="QSE156" s="205"/>
      <c r="QSF156" s="205"/>
      <c r="QSG156" s="205"/>
      <c r="QSH156" s="205"/>
      <c r="QSI156" s="205"/>
      <c r="QSJ156" s="205"/>
      <c r="QSK156" s="205"/>
      <c r="QSL156" s="205"/>
      <c r="QSM156" s="205"/>
      <c r="QSN156" s="205"/>
      <c r="QSO156" s="205"/>
      <c r="QSP156" s="205"/>
      <c r="QSQ156" s="205"/>
      <c r="QSR156" s="205"/>
      <c r="QSS156" s="205"/>
      <c r="QST156" s="205"/>
      <c r="QSU156" s="205"/>
      <c r="QSV156" s="205"/>
      <c r="QSW156" s="205"/>
      <c r="QSX156" s="205"/>
      <c r="QSY156" s="205"/>
      <c r="QSZ156" s="205"/>
      <c r="QTA156" s="205"/>
      <c r="QTB156" s="205"/>
      <c r="QTC156" s="205"/>
      <c r="QTD156" s="205"/>
      <c r="QTE156" s="205"/>
      <c r="QTF156" s="205"/>
      <c r="QTG156" s="205"/>
      <c r="QTH156" s="205"/>
      <c r="QTI156" s="205"/>
      <c r="QTJ156" s="205"/>
      <c r="QTK156" s="205"/>
      <c r="QTL156" s="205"/>
      <c r="QTM156" s="205"/>
      <c r="QTN156" s="205"/>
      <c r="QTO156" s="205"/>
      <c r="QTP156" s="205"/>
      <c r="QTQ156" s="205"/>
      <c r="QTR156" s="205"/>
      <c r="QTS156" s="205"/>
      <c r="QTT156" s="205"/>
      <c r="QTU156" s="205"/>
      <c r="QTV156" s="205"/>
      <c r="QTW156" s="205"/>
      <c r="QUD156" s="205"/>
      <c r="QUE156" s="205"/>
      <c r="QUF156" s="205"/>
      <c r="QUG156" s="205"/>
      <c r="QUH156" s="205"/>
      <c r="QUI156" s="205"/>
      <c r="QUJ156" s="205"/>
      <c r="QUK156" s="205"/>
      <c r="QUL156" s="205"/>
      <c r="QUM156" s="205"/>
      <c r="QUN156" s="205"/>
      <c r="QUO156" s="205"/>
      <c r="QUP156" s="205"/>
      <c r="QUQ156" s="205"/>
      <c r="QUR156" s="205"/>
      <c r="QUS156" s="205"/>
      <c r="QUT156" s="205"/>
      <c r="QUU156" s="205"/>
      <c r="QUV156" s="205"/>
      <c r="QUW156" s="205"/>
      <c r="QUX156" s="205"/>
      <c r="QUY156" s="205"/>
      <c r="QUZ156" s="205"/>
      <c r="QVA156" s="205"/>
      <c r="QVB156" s="205"/>
      <c r="QVC156" s="205"/>
      <c r="QVD156" s="205"/>
      <c r="QVE156" s="205"/>
      <c r="QVF156" s="205"/>
      <c r="QVG156" s="205"/>
      <c r="QVH156" s="205"/>
      <c r="QVI156" s="205"/>
      <c r="QVJ156" s="205"/>
      <c r="QVK156" s="205"/>
      <c r="QVL156" s="205"/>
      <c r="QVM156" s="205"/>
      <c r="QVN156" s="205"/>
      <c r="QVO156" s="205"/>
      <c r="QVP156" s="205"/>
      <c r="QVQ156" s="205"/>
      <c r="QVR156" s="205"/>
      <c r="QVS156" s="205"/>
      <c r="QVT156" s="205"/>
      <c r="QVU156" s="205"/>
      <c r="QVV156" s="205"/>
      <c r="QVW156" s="205"/>
      <c r="QVX156" s="205"/>
      <c r="QVY156" s="205"/>
      <c r="QVZ156" s="205"/>
      <c r="QWA156" s="205"/>
      <c r="QWB156" s="205"/>
      <c r="QWC156" s="205"/>
      <c r="QWD156" s="205"/>
      <c r="QWE156" s="205"/>
      <c r="QWF156" s="205"/>
      <c r="QWG156" s="205"/>
      <c r="QWH156" s="205"/>
      <c r="QWI156" s="205"/>
      <c r="QWJ156" s="205"/>
      <c r="QWK156" s="205"/>
      <c r="QWL156" s="205"/>
      <c r="QWM156" s="205"/>
      <c r="QWN156" s="205"/>
      <c r="QWO156" s="205"/>
      <c r="QWP156" s="205"/>
      <c r="QWQ156" s="205"/>
      <c r="QWR156" s="205"/>
      <c r="QWS156" s="205"/>
      <c r="QWT156" s="205"/>
      <c r="QWU156" s="205"/>
      <c r="QWV156" s="205"/>
      <c r="QWW156" s="205"/>
      <c r="QWX156" s="205"/>
      <c r="QWY156" s="205"/>
      <c r="QWZ156" s="205"/>
      <c r="QXA156" s="205"/>
      <c r="QXB156" s="205"/>
      <c r="QXC156" s="205"/>
      <c r="QXD156" s="205"/>
      <c r="QXE156" s="205"/>
      <c r="QXF156" s="205"/>
      <c r="QXG156" s="205"/>
      <c r="QXH156" s="205"/>
      <c r="QXI156" s="205"/>
      <c r="QXJ156" s="205"/>
      <c r="QXK156" s="205"/>
      <c r="QXL156" s="205"/>
      <c r="QXM156" s="205"/>
      <c r="QXN156" s="205"/>
      <c r="QXO156" s="205"/>
      <c r="QXP156" s="205"/>
      <c r="QXQ156" s="205"/>
      <c r="QXR156" s="205"/>
      <c r="QXS156" s="205"/>
      <c r="QXT156" s="205"/>
      <c r="QXU156" s="205"/>
      <c r="QXV156" s="205"/>
      <c r="QXW156" s="205"/>
      <c r="QXX156" s="205"/>
      <c r="QXY156" s="205"/>
      <c r="QXZ156" s="205"/>
      <c r="QYA156" s="205"/>
      <c r="QYB156" s="205"/>
      <c r="QYC156" s="205"/>
      <c r="QYD156" s="205"/>
      <c r="QYE156" s="205"/>
      <c r="QYF156" s="205"/>
      <c r="QYG156" s="205"/>
      <c r="QYH156" s="205"/>
      <c r="QYI156" s="205"/>
      <c r="QYJ156" s="205"/>
      <c r="QYK156" s="205"/>
      <c r="QYL156" s="205"/>
      <c r="QYM156" s="205"/>
      <c r="QYN156" s="205"/>
      <c r="QYO156" s="205"/>
      <c r="QYP156" s="205"/>
      <c r="QYQ156" s="205"/>
      <c r="QYR156" s="205"/>
      <c r="QYS156" s="205"/>
      <c r="QYT156" s="205"/>
      <c r="QYU156" s="205"/>
      <c r="QYV156" s="205"/>
      <c r="QYW156" s="205"/>
      <c r="QYX156" s="205"/>
      <c r="QYY156" s="205"/>
      <c r="QYZ156" s="205"/>
      <c r="QZA156" s="205"/>
      <c r="QZB156" s="205"/>
      <c r="QZC156" s="205"/>
      <c r="QZD156" s="205"/>
      <c r="QZE156" s="205"/>
      <c r="QZF156" s="205"/>
      <c r="QZG156" s="205"/>
      <c r="QZH156" s="205"/>
      <c r="QZI156" s="205"/>
      <c r="QZJ156" s="205"/>
      <c r="QZK156" s="205"/>
      <c r="QZL156" s="205"/>
      <c r="QZM156" s="205"/>
      <c r="QZN156" s="205"/>
      <c r="QZO156" s="205"/>
      <c r="QZP156" s="205"/>
      <c r="QZQ156" s="205"/>
      <c r="QZR156" s="205"/>
      <c r="QZS156" s="205"/>
      <c r="QZT156" s="205"/>
      <c r="QZU156" s="205"/>
      <c r="QZV156" s="205"/>
      <c r="QZW156" s="205"/>
      <c r="QZX156" s="205"/>
      <c r="QZY156" s="205"/>
      <c r="QZZ156" s="205"/>
      <c r="RAA156" s="205"/>
      <c r="RAB156" s="205"/>
      <c r="RAC156" s="205"/>
      <c r="RAD156" s="205"/>
      <c r="RAE156" s="205"/>
      <c r="RAF156" s="205"/>
      <c r="RAG156" s="205"/>
      <c r="RAH156" s="205"/>
      <c r="RAI156" s="205"/>
      <c r="RAJ156" s="205"/>
      <c r="RAK156" s="205"/>
      <c r="RAL156" s="205"/>
      <c r="RAM156" s="205"/>
      <c r="RAN156" s="205"/>
      <c r="RAO156" s="205"/>
      <c r="RAP156" s="205"/>
      <c r="RAQ156" s="205"/>
      <c r="RAR156" s="205"/>
      <c r="RAS156" s="205"/>
      <c r="RAT156" s="205"/>
      <c r="RAU156" s="205"/>
      <c r="RAV156" s="205"/>
      <c r="RAW156" s="205"/>
      <c r="RAX156" s="205"/>
      <c r="RAY156" s="205"/>
      <c r="RAZ156" s="205"/>
      <c r="RBA156" s="205"/>
      <c r="RBB156" s="205"/>
      <c r="RBC156" s="205"/>
      <c r="RBD156" s="205"/>
      <c r="RBE156" s="205"/>
      <c r="RBF156" s="205"/>
      <c r="RBG156" s="205"/>
      <c r="RBH156" s="205"/>
      <c r="RBI156" s="205"/>
      <c r="RBJ156" s="205"/>
      <c r="RBK156" s="205"/>
      <c r="RBL156" s="205"/>
      <c r="RBM156" s="205"/>
      <c r="RBN156" s="205"/>
      <c r="RBO156" s="205"/>
      <c r="RBP156" s="205"/>
      <c r="RBQ156" s="205"/>
      <c r="RBR156" s="205"/>
      <c r="RBS156" s="205"/>
      <c r="RBT156" s="205"/>
      <c r="RBU156" s="205"/>
      <c r="RBV156" s="205"/>
      <c r="RBW156" s="205"/>
      <c r="RBX156" s="205"/>
      <c r="RBY156" s="205"/>
      <c r="RBZ156" s="205"/>
      <c r="RCA156" s="205"/>
      <c r="RCB156" s="205"/>
      <c r="RCC156" s="205"/>
      <c r="RCD156" s="205"/>
      <c r="RCE156" s="205"/>
      <c r="RCF156" s="205"/>
      <c r="RCG156" s="205"/>
      <c r="RCH156" s="205"/>
      <c r="RCI156" s="205"/>
      <c r="RCJ156" s="205"/>
      <c r="RCK156" s="205"/>
      <c r="RCL156" s="205"/>
      <c r="RCM156" s="205"/>
      <c r="RCN156" s="205"/>
      <c r="RCO156" s="205"/>
      <c r="RCP156" s="205"/>
      <c r="RCQ156" s="205"/>
      <c r="RCR156" s="205"/>
      <c r="RCS156" s="205"/>
      <c r="RCT156" s="205"/>
      <c r="RCU156" s="205"/>
      <c r="RCV156" s="205"/>
      <c r="RCW156" s="205"/>
      <c r="RCX156" s="205"/>
      <c r="RCY156" s="205"/>
      <c r="RCZ156" s="205"/>
      <c r="RDA156" s="205"/>
      <c r="RDB156" s="205"/>
      <c r="RDC156" s="205"/>
      <c r="RDD156" s="205"/>
      <c r="RDE156" s="205"/>
      <c r="RDF156" s="205"/>
      <c r="RDG156" s="205"/>
      <c r="RDH156" s="205"/>
      <c r="RDI156" s="205"/>
      <c r="RDJ156" s="205"/>
      <c r="RDK156" s="205"/>
      <c r="RDL156" s="205"/>
      <c r="RDM156" s="205"/>
      <c r="RDN156" s="205"/>
      <c r="RDO156" s="205"/>
      <c r="RDP156" s="205"/>
      <c r="RDQ156" s="205"/>
      <c r="RDR156" s="205"/>
      <c r="RDS156" s="205"/>
      <c r="RDZ156" s="205"/>
      <c r="REA156" s="205"/>
      <c r="REB156" s="205"/>
      <c r="REC156" s="205"/>
      <c r="RED156" s="205"/>
      <c r="REE156" s="205"/>
      <c r="REF156" s="205"/>
      <c r="REG156" s="205"/>
      <c r="REH156" s="205"/>
      <c r="REI156" s="205"/>
      <c r="REJ156" s="205"/>
      <c r="REK156" s="205"/>
      <c r="REL156" s="205"/>
      <c r="REM156" s="205"/>
      <c r="REN156" s="205"/>
      <c r="REO156" s="205"/>
      <c r="REP156" s="205"/>
      <c r="REQ156" s="205"/>
      <c r="RER156" s="205"/>
      <c r="RES156" s="205"/>
      <c r="RET156" s="205"/>
      <c r="REU156" s="205"/>
      <c r="REV156" s="205"/>
      <c r="REW156" s="205"/>
      <c r="REX156" s="205"/>
      <c r="REY156" s="205"/>
      <c r="REZ156" s="205"/>
      <c r="RFA156" s="205"/>
      <c r="RFB156" s="205"/>
      <c r="RFC156" s="205"/>
      <c r="RFD156" s="205"/>
      <c r="RFE156" s="205"/>
      <c r="RFF156" s="205"/>
      <c r="RFG156" s="205"/>
      <c r="RFH156" s="205"/>
      <c r="RFI156" s="205"/>
      <c r="RFJ156" s="205"/>
      <c r="RFK156" s="205"/>
      <c r="RFL156" s="205"/>
      <c r="RFM156" s="205"/>
      <c r="RFN156" s="205"/>
      <c r="RFO156" s="205"/>
      <c r="RFP156" s="205"/>
      <c r="RFQ156" s="205"/>
      <c r="RFR156" s="205"/>
      <c r="RFS156" s="205"/>
      <c r="RFT156" s="205"/>
      <c r="RFU156" s="205"/>
      <c r="RFV156" s="205"/>
      <c r="RFW156" s="205"/>
      <c r="RFX156" s="205"/>
      <c r="RFY156" s="205"/>
      <c r="RFZ156" s="205"/>
      <c r="RGA156" s="205"/>
      <c r="RGB156" s="205"/>
      <c r="RGC156" s="205"/>
      <c r="RGD156" s="205"/>
      <c r="RGE156" s="205"/>
      <c r="RGF156" s="205"/>
      <c r="RGG156" s="205"/>
      <c r="RGH156" s="205"/>
      <c r="RGI156" s="205"/>
      <c r="RGJ156" s="205"/>
      <c r="RGK156" s="205"/>
      <c r="RGL156" s="205"/>
      <c r="RGM156" s="205"/>
      <c r="RGN156" s="205"/>
      <c r="RGO156" s="205"/>
      <c r="RGP156" s="205"/>
      <c r="RGQ156" s="205"/>
      <c r="RGR156" s="205"/>
      <c r="RGS156" s="205"/>
      <c r="RGT156" s="205"/>
      <c r="RGU156" s="205"/>
      <c r="RGV156" s="205"/>
      <c r="RGW156" s="205"/>
      <c r="RGX156" s="205"/>
      <c r="RGY156" s="205"/>
      <c r="RGZ156" s="205"/>
      <c r="RHA156" s="205"/>
      <c r="RHB156" s="205"/>
      <c r="RHC156" s="205"/>
      <c r="RHD156" s="205"/>
      <c r="RHE156" s="205"/>
      <c r="RHF156" s="205"/>
      <c r="RHG156" s="205"/>
      <c r="RHH156" s="205"/>
      <c r="RHI156" s="205"/>
      <c r="RHJ156" s="205"/>
      <c r="RHK156" s="205"/>
      <c r="RHL156" s="205"/>
      <c r="RHM156" s="205"/>
      <c r="RHN156" s="205"/>
      <c r="RHO156" s="205"/>
      <c r="RHP156" s="205"/>
      <c r="RHQ156" s="205"/>
      <c r="RHR156" s="205"/>
      <c r="RHS156" s="205"/>
      <c r="RHT156" s="205"/>
      <c r="RHU156" s="205"/>
      <c r="RHV156" s="205"/>
      <c r="RHW156" s="205"/>
      <c r="RHX156" s="205"/>
      <c r="RHY156" s="205"/>
      <c r="RHZ156" s="205"/>
      <c r="RIA156" s="205"/>
      <c r="RIB156" s="205"/>
      <c r="RIC156" s="205"/>
      <c r="RID156" s="205"/>
      <c r="RIE156" s="205"/>
      <c r="RIF156" s="205"/>
      <c r="RIG156" s="205"/>
      <c r="RIH156" s="205"/>
      <c r="RII156" s="205"/>
      <c r="RIJ156" s="205"/>
      <c r="RIK156" s="205"/>
      <c r="RIL156" s="205"/>
      <c r="RIM156" s="205"/>
      <c r="RIN156" s="205"/>
      <c r="RIO156" s="205"/>
      <c r="RIP156" s="205"/>
      <c r="RIQ156" s="205"/>
      <c r="RIR156" s="205"/>
      <c r="RIS156" s="205"/>
      <c r="RIT156" s="205"/>
      <c r="RIU156" s="205"/>
      <c r="RIV156" s="205"/>
      <c r="RIW156" s="205"/>
      <c r="RIX156" s="205"/>
      <c r="RIY156" s="205"/>
      <c r="RIZ156" s="205"/>
      <c r="RJA156" s="205"/>
      <c r="RJB156" s="205"/>
      <c r="RJC156" s="205"/>
      <c r="RJD156" s="205"/>
      <c r="RJE156" s="205"/>
      <c r="RJF156" s="205"/>
      <c r="RJG156" s="205"/>
      <c r="RJH156" s="205"/>
      <c r="RJI156" s="205"/>
      <c r="RJJ156" s="205"/>
      <c r="RJK156" s="205"/>
      <c r="RJL156" s="205"/>
      <c r="RJM156" s="205"/>
      <c r="RJN156" s="205"/>
      <c r="RJO156" s="205"/>
      <c r="RJP156" s="205"/>
      <c r="RJQ156" s="205"/>
      <c r="RJR156" s="205"/>
      <c r="RJS156" s="205"/>
      <c r="RJT156" s="205"/>
      <c r="RJU156" s="205"/>
      <c r="RJV156" s="205"/>
      <c r="RJW156" s="205"/>
      <c r="RJX156" s="205"/>
      <c r="RJY156" s="205"/>
      <c r="RJZ156" s="205"/>
      <c r="RKA156" s="205"/>
      <c r="RKB156" s="205"/>
      <c r="RKC156" s="205"/>
      <c r="RKD156" s="205"/>
      <c r="RKE156" s="205"/>
      <c r="RKF156" s="205"/>
      <c r="RKG156" s="205"/>
      <c r="RKH156" s="205"/>
      <c r="RKI156" s="205"/>
      <c r="RKJ156" s="205"/>
      <c r="RKK156" s="205"/>
      <c r="RKL156" s="205"/>
      <c r="RKM156" s="205"/>
      <c r="RKN156" s="205"/>
      <c r="RKO156" s="205"/>
      <c r="RKP156" s="205"/>
      <c r="RKQ156" s="205"/>
      <c r="RKR156" s="205"/>
      <c r="RKS156" s="205"/>
      <c r="RKT156" s="205"/>
      <c r="RKU156" s="205"/>
      <c r="RKV156" s="205"/>
      <c r="RKW156" s="205"/>
      <c r="RKX156" s="205"/>
      <c r="RKY156" s="205"/>
      <c r="RKZ156" s="205"/>
      <c r="RLA156" s="205"/>
      <c r="RLB156" s="205"/>
      <c r="RLC156" s="205"/>
      <c r="RLD156" s="205"/>
      <c r="RLE156" s="205"/>
      <c r="RLF156" s="205"/>
      <c r="RLG156" s="205"/>
      <c r="RLH156" s="205"/>
      <c r="RLI156" s="205"/>
      <c r="RLJ156" s="205"/>
      <c r="RLK156" s="205"/>
      <c r="RLL156" s="205"/>
      <c r="RLM156" s="205"/>
      <c r="RLN156" s="205"/>
      <c r="RLO156" s="205"/>
      <c r="RLP156" s="205"/>
      <c r="RLQ156" s="205"/>
      <c r="RLR156" s="205"/>
      <c r="RLS156" s="205"/>
      <c r="RLT156" s="205"/>
      <c r="RLU156" s="205"/>
      <c r="RLV156" s="205"/>
      <c r="RLW156" s="205"/>
      <c r="RLX156" s="205"/>
      <c r="RLY156" s="205"/>
      <c r="RLZ156" s="205"/>
      <c r="RMA156" s="205"/>
      <c r="RMB156" s="205"/>
      <c r="RMC156" s="205"/>
      <c r="RMD156" s="205"/>
      <c r="RME156" s="205"/>
      <c r="RMF156" s="205"/>
      <c r="RMG156" s="205"/>
      <c r="RMH156" s="205"/>
      <c r="RMI156" s="205"/>
      <c r="RMJ156" s="205"/>
      <c r="RMK156" s="205"/>
      <c r="RML156" s="205"/>
      <c r="RMM156" s="205"/>
      <c r="RMN156" s="205"/>
      <c r="RMO156" s="205"/>
      <c r="RMP156" s="205"/>
      <c r="RMQ156" s="205"/>
      <c r="RMR156" s="205"/>
      <c r="RMS156" s="205"/>
      <c r="RMT156" s="205"/>
      <c r="RMU156" s="205"/>
      <c r="RMV156" s="205"/>
      <c r="RMW156" s="205"/>
      <c r="RMX156" s="205"/>
      <c r="RMY156" s="205"/>
      <c r="RMZ156" s="205"/>
      <c r="RNA156" s="205"/>
      <c r="RNB156" s="205"/>
      <c r="RNC156" s="205"/>
      <c r="RND156" s="205"/>
      <c r="RNE156" s="205"/>
      <c r="RNF156" s="205"/>
      <c r="RNG156" s="205"/>
      <c r="RNH156" s="205"/>
      <c r="RNI156" s="205"/>
      <c r="RNJ156" s="205"/>
      <c r="RNK156" s="205"/>
      <c r="RNL156" s="205"/>
      <c r="RNM156" s="205"/>
      <c r="RNN156" s="205"/>
      <c r="RNO156" s="205"/>
      <c r="RNV156" s="205"/>
      <c r="RNW156" s="205"/>
      <c r="RNX156" s="205"/>
      <c r="RNY156" s="205"/>
      <c r="RNZ156" s="205"/>
      <c r="ROA156" s="205"/>
      <c r="ROB156" s="205"/>
      <c r="ROC156" s="205"/>
      <c r="ROD156" s="205"/>
      <c r="ROE156" s="205"/>
      <c r="ROF156" s="205"/>
      <c r="ROG156" s="205"/>
      <c r="ROH156" s="205"/>
      <c r="ROI156" s="205"/>
      <c r="ROJ156" s="205"/>
      <c r="ROK156" s="205"/>
      <c r="ROL156" s="205"/>
      <c r="ROM156" s="205"/>
      <c r="RON156" s="205"/>
      <c r="ROO156" s="205"/>
      <c r="ROP156" s="205"/>
      <c r="ROQ156" s="205"/>
      <c r="ROR156" s="205"/>
      <c r="ROS156" s="205"/>
      <c r="ROT156" s="205"/>
      <c r="ROU156" s="205"/>
      <c r="ROV156" s="205"/>
      <c r="ROW156" s="205"/>
      <c r="ROX156" s="205"/>
      <c r="ROY156" s="205"/>
      <c r="ROZ156" s="205"/>
      <c r="RPA156" s="205"/>
      <c r="RPB156" s="205"/>
      <c r="RPC156" s="205"/>
      <c r="RPD156" s="205"/>
      <c r="RPE156" s="205"/>
      <c r="RPF156" s="205"/>
      <c r="RPG156" s="205"/>
      <c r="RPH156" s="205"/>
      <c r="RPI156" s="205"/>
      <c r="RPJ156" s="205"/>
      <c r="RPK156" s="205"/>
      <c r="RPL156" s="205"/>
      <c r="RPM156" s="205"/>
      <c r="RPN156" s="205"/>
      <c r="RPO156" s="205"/>
      <c r="RPP156" s="205"/>
      <c r="RPQ156" s="205"/>
      <c r="RPR156" s="205"/>
      <c r="RPS156" s="205"/>
      <c r="RPT156" s="205"/>
      <c r="RPU156" s="205"/>
      <c r="RPV156" s="205"/>
      <c r="RPW156" s="205"/>
      <c r="RPX156" s="205"/>
      <c r="RPY156" s="205"/>
      <c r="RPZ156" s="205"/>
      <c r="RQA156" s="205"/>
      <c r="RQB156" s="205"/>
      <c r="RQC156" s="205"/>
      <c r="RQD156" s="205"/>
      <c r="RQE156" s="205"/>
      <c r="RQF156" s="205"/>
      <c r="RQG156" s="205"/>
      <c r="RQH156" s="205"/>
      <c r="RQI156" s="205"/>
      <c r="RQJ156" s="205"/>
      <c r="RQK156" s="205"/>
      <c r="RQL156" s="205"/>
      <c r="RQM156" s="205"/>
      <c r="RQN156" s="205"/>
      <c r="RQO156" s="205"/>
      <c r="RQP156" s="205"/>
      <c r="RQQ156" s="205"/>
      <c r="RQR156" s="205"/>
      <c r="RQS156" s="205"/>
      <c r="RQT156" s="205"/>
      <c r="RQU156" s="205"/>
      <c r="RQV156" s="205"/>
      <c r="RQW156" s="205"/>
      <c r="RQX156" s="205"/>
      <c r="RQY156" s="205"/>
      <c r="RQZ156" s="205"/>
      <c r="RRA156" s="205"/>
      <c r="RRB156" s="205"/>
      <c r="RRC156" s="205"/>
      <c r="RRD156" s="205"/>
      <c r="RRE156" s="205"/>
      <c r="RRF156" s="205"/>
      <c r="RRG156" s="205"/>
      <c r="RRH156" s="205"/>
      <c r="RRI156" s="205"/>
      <c r="RRJ156" s="205"/>
      <c r="RRK156" s="205"/>
      <c r="RRL156" s="205"/>
      <c r="RRM156" s="205"/>
      <c r="RRN156" s="205"/>
      <c r="RRO156" s="205"/>
      <c r="RRP156" s="205"/>
      <c r="RRQ156" s="205"/>
      <c r="RRR156" s="205"/>
      <c r="RRS156" s="205"/>
      <c r="RRT156" s="205"/>
      <c r="RRU156" s="205"/>
      <c r="RRV156" s="205"/>
      <c r="RRW156" s="205"/>
      <c r="RRX156" s="205"/>
      <c r="RRY156" s="205"/>
      <c r="RRZ156" s="205"/>
      <c r="RSA156" s="205"/>
      <c r="RSB156" s="205"/>
      <c r="RSC156" s="205"/>
      <c r="RSD156" s="205"/>
      <c r="RSE156" s="205"/>
      <c r="RSF156" s="205"/>
      <c r="RSG156" s="205"/>
      <c r="RSH156" s="205"/>
      <c r="RSI156" s="205"/>
      <c r="RSJ156" s="205"/>
      <c r="RSK156" s="205"/>
      <c r="RSL156" s="205"/>
      <c r="RSM156" s="205"/>
      <c r="RSN156" s="205"/>
      <c r="RSO156" s="205"/>
      <c r="RSP156" s="205"/>
      <c r="RSQ156" s="205"/>
      <c r="RSR156" s="205"/>
      <c r="RSS156" s="205"/>
      <c r="RST156" s="205"/>
      <c r="RSU156" s="205"/>
      <c r="RSV156" s="205"/>
      <c r="RSW156" s="205"/>
      <c r="RSX156" s="205"/>
      <c r="RSY156" s="205"/>
      <c r="RSZ156" s="205"/>
      <c r="RTA156" s="205"/>
      <c r="RTB156" s="205"/>
      <c r="RTC156" s="205"/>
      <c r="RTD156" s="205"/>
      <c r="RTE156" s="205"/>
      <c r="RTF156" s="205"/>
      <c r="RTG156" s="205"/>
      <c r="RTH156" s="205"/>
      <c r="RTI156" s="205"/>
      <c r="RTJ156" s="205"/>
      <c r="RTK156" s="205"/>
      <c r="RTL156" s="205"/>
      <c r="RTM156" s="205"/>
      <c r="RTN156" s="205"/>
      <c r="RTO156" s="205"/>
      <c r="RTP156" s="205"/>
      <c r="RTQ156" s="205"/>
      <c r="RTR156" s="205"/>
      <c r="RTS156" s="205"/>
      <c r="RTT156" s="205"/>
      <c r="RTU156" s="205"/>
      <c r="RTV156" s="205"/>
      <c r="RTW156" s="205"/>
      <c r="RTX156" s="205"/>
      <c r="RTY156" s="205"/>
      <c r="RTZ156" s="205"/>
      <c r="RUA156" s="205"/>
      <c r="RUB156" s="205"/>
      <c r="RUC156" s="205"/>
      <c r="RUD156" s="205"/>
      <c r="RUE156" s="205"/>
      <c r="RUF156" s="205"/>
      <c r="RUG156" s="205"/>
      <c r="RUH156" s="205"/>
      <c r="RUI156" s="205"/>
      <c r="RUJ156" s="205"/>
      <c r="RUK156" s="205"/>
      <c r="RUL156" s="205"/>
      <c r="RUM156" s="205"/>
      <c r="RUN156" s="205"/>
      <c r="RUO156" s="205"/>
      <c r="RUP156" s="205"/>
      <c r="RUQ156" s="205"/>
      <c r="RUR156" s="205"/>
      <c r="RUS156" s="205"/>
      <c r="RUT156" s="205"/>
      <c r="RUU156" s="205"/>
      <c r="RUV156" s="205"/>
      <c r="RUW156" s="205"/>
      <c r="RUX156" s="205"/>
      <c r="RUY156" s="205"/>
      <c r="RUZ156" s="205"/>
      <c r="RVA156" s="205"/>
      <c r="RVB156" s="205"/>
      <c r="RVC156" s="205"/>
      <c r="RVD156" s="205"/>
      <c r="RVE156" s="205"/>
      <c r="RVF156" s="205"/>
      <c r="RVG156" s="205"/>
      <c r="RVH156" s="205"/>
      <c r="RVI156" s="205"/>
      <c r="RVJ156" s="205"/>
      <c r="RVK156" s="205"/>
      <c r="RVL156" s="205"/>
      <c r="RVM156" s="205"/>
      <c r="RVN156" s="205"/>
      <c r="RVO156" s="205"/>
      <c r="RVP156" s="205"/>
      <c r="RVQ156" s="205"/>
      <c r="RVR156" s="205"/>
      <c r="RVS156" s="205"/>
      <c r="RVT156" s="205"/>
      <c r="RVU156" s="205"/>
      <c r="RVV156" s="205"/>
      <c r="RVW156" s="205"/>
      <c r="RVX156" s="205"/>
      <c r="RVY156" s="205"/>
      <c r="RVZ156" s="205"/>
      <c r="RWA156" s="205"/>
      <c r="RWB156" s="205"/>
      <c r="RWC156" s="205"/>
      <c r="RWD156" s="205"/>
      <c r="RWE156" s="205"/>
      <c r="RWF156" s="205"/>
      <c r="RWG156" s="205"/>
      <c r="RWH156" s="205"/>
      <c r="RWI156" s="205"/>
      <c r="RWJ156" s="205"/>
      <c r="RWK156" s="205"/>
      <c r="RWL156" s="205"/>
      <c r="RWM156" s="205"/>
      <c r="RWN156" s="205"/>
      <c r="RWO156" s="205"/>
      <c r="RWP156" s="205"/>
      <c r="RWQ156" s="205"/>
      <c r="RWR156" s="205"/>
      <c r="RWS156" s="205"/>
      <c r="RWT156" s="205"/>
      <c r="RWU156" s="205"/>
      <c r="RWV156" s="205"/>
      <c r="RWW156" s="205"/>
      <c r="RWX156" s="205"/>
      <c r="RWY156" s="205"/>
      <c r="RWZ156" s="205"/>
      <c r="RXA156" s="205"/>
      <c r="RXB156" s="205"/>
      <c r="RXC156" s="205"/>
      <c r="RXD156" s="205"/>
      <c r="RXE156" s="205"/>
      <c r="RXF156" s="205"/>
      <c r="RXG156" s="205"/>
      <c r="RXH156" s="205"/>
      <c r="RXI156" s="205"/>
      <c r="RXJ156" s="205"/>
      <c r="RXK156" s="205"/>
      <c r="RXR156" s="205"/>
      <c r="RXS156" s="205"/>
      <c r="RXT156" s="205"/>
      <c r="RXU156" s="205"/>
      <c r="RXV156" s="205"/>
      <c r="RXW156" s="205"/>
      <c r="RXX156" s="205"/>
      <c r="RXY156" s="205"/>
      <c r="RXZ156" s="205"/>
      <c r="RYA156" s="205"/>
      <c r="RYB156" s="205"/>
      <c r="RYC156" s="205"/>
      <c r="RYD156" s="205"/>
      <c r="RYE156" s="205"/>
      <c r="RYF156" s="205"/>
      <c r="RYG156" s="205"/>
      <c r="RYH156" s="205"/>
      <c r="RYI156" s="205"/>
      <c r="RYJ156" s="205"/>
      <c r="RYK156" s="205"/>
      <c r="RYL156" s="205"/>
      <c r="RYM156" s="205"/>
      <c r="RYN156" s="205"/>
      <c r="RYO156" s="205"/>
      <c r="RYP156" s="205"/>
      <c r="RYQ156" s="205"/>
      <c r="RYR156" s="205"/>
      <c r="RYS156" s="205"/>
      <c r="RYT156" s="205"/>
      <c r="RYU156" s="205"/>
      <c r="RYV156" s="205"/>
      <c r="RYW156" s="205"/>
      <c r="RYX156" s="205"/>
      <c r="RYY156" s="205"/>
      <c r="RYZ156" s="205"/>
      <c r="RZA156" s="205"/>
      <c r="RZB156" s="205"/>
      <c r="RZC156" s="205"/>
      <c r="RZD156" s="205"/>
      <c r="RZE156" s="205"/>
      <c r="RZF156" s="205"/>
      <c r="RZG156" s="205"/>
      <c r="RZH156" s="205"/>
      <c r="RZI156" s="205"/>
      <c r="RZJ156" s="205"/>
      <c r="RZK156" s="205"/>
      <c r="RZL156" s="205"/>
      <c r="RZM156" s="205"/>
      <c r="RZN156" s="205"/>
      <c r="RZO156" s="205"/>
      <c r="RZP156" s="205"/>
      <c r="RZQ156" s="205"/>
      <c r="RZR156" s="205"/>
      <c r="RZS156" s="205"/>
      <c r="RZT156" s="205"/>
      <c r="RZU156" s="205"/>
      <c r="RZV156" s="205"/>
      <c r="RZW156" s="205"/>
      <c r="RZX156" s="205"/>
      <c r="RZY156" s="205"/>
      <c r="RZZ156" s="205"/>
      <c r="SAA156" s="205"/>
      <c r="SAB156" s="205"/>
      <c r="SAC156" s="205"/>
      <c r="SAD156" s="205"/>
      <c r="SAE156" s="205"/>
      <c r="SAF156" s="205"/>
      <c r="SAG156" s="205"/>
      <c r="SAH156" s="205"/>
      <c r="SAI156" s="205"/>
      <c r="SAJ156" s="205"/>
      <c r="SAK156" s="205"/>
      <c r="SAL156" s="205"/>
      <c r="SAM156" s="205"/>
      <c r="SAN156" s="205"/>
      <c r="SAO156" s="205"/>
      <c r="SAP156" s="205"/>
      <c r="SAQ156" s="205"/>
      <c r="SAR156" s="205"/>
      <c r="SAS156" s="205"/>
      <c r="SAT156" s="205"/>
      <c r="SAU156" s="205"/>
      <c r="SAV156" s="205"/>
      <c r="SAW156" s="205"/>
      <c r="SAX156" s="205"/>
      <c r="SAY156" s="205"/>
      <c r="SAZ156" s="205"/>
      <c r="SBA156" s="205"/>
      <c r="SBB156" s="205"/>
      <c r="SBC156" s="205"/>
      <c r="SBD156" s="205"/>
      <c r="SBE156" s="205"/>
      <c r="SBF156" s="205"/>
      <c r="SBG156" s="205"/>
      <c r="SBH156" s="205"/>
      <c r="SBI156" s="205"/>
      <c r="SBJ156" s="205"/>
      <c r="SBK156" s="205"/>
      <c r="SBL156" s="205"/>
      <c r="SBM156" s="205"/>
      <c r="SBN156" s="205"/>
      <c r="SBO156" s="205"/>
      <c r="SBP156" s="205"/>
      <c r="SBQ156" s="205"/>
      <c r="SBR156" s="205"/>
      <c r="SBS156" s="205"/>
      <c r="SBT156" s="205"/>
      <c r="SBU156" s="205"/>
      <c r="SBV156" s="205"/>
      <c r="SBW156" s="205"/>
      <c r="SBX156" s="205"/>
      <c r="SBY156" s="205"/>
      <c r="SBZ156" s="205"/>
      <c r="SCA156" s="205"/>
      <c r="SCB156" s="205"/>
      <c r="SCC156" s="205"/>
      <c r="SCD156" s="205"/>
      <c r="SCE156" s="205"/>
      <c r="SCF156" s="205"/>
      <c r="SCG156" s="205"/>
      <c r="SCH156" s="205"/>
      <c r="SCI156" s="205"/>
      <c r="SCJ156" s="205"/>
      <c r="SCK156" s="205"/>
      <c r="SCL156" s="205"/>
      <c r="SCM156" s="205"/>
      <c r="SCN156" s="205"/>
      <c r="SCO156" s="205"/>
      <c r="SCP156" s="205"/>
      <c r="SCQ156" s="205"/>
      <c r="SCR156" s="205"/>
      <c r="SCS156" s="205"/>
      <c r="SCT156" s="205"/>
      <c r="SCU156" s="205"/>
      <c r="SCV156" s="205"/>
      <c r="SCW156" s="205"/>
      <c r="SCX156" s="205"/>
      <c r="SCY156" s="205"/>
      <c r="SCZ156" s="205"/>
      <c r="SDA156" s="205"/>
      <c r="SDB156" s="205"/>
      <c r="SDC156" s="205"/>
      <c r="SDD156" s="205"/>
      <c r="SDE156" s="205"/>
      <c r="SDF156" s="205"/>
      <c r="SDG156" s="205"/>
      <c r="SDH156" s="205"/>
      <c r="SDI156" s="205"/>
      <c r="SDJ156" s="205"/>
      <c r="SDK156" s="205"/>
      <c r="SDL156" s="205"/>
      <c r="SDM156" s="205"/>
      <c r="SDN156" s="205"/>
      <c r="SDO156" s="205"/>
      <c r="SDP156" s="205"/>
      <c r="SDQ156" s="205"/>
      <c r="SDR156" s="205"/>
      <c r="SDS156" s="205"/>
      <c r="SDT156" s="205"/>
      <c r="SDU156" s="205"/>
      <c r="SDV156" s="205"/>
      <c r="SDW156" s="205"/>
      <c r="SDX156" s="205"/>
      <c r="SDY156" s="205"/>
      <c r="SDZ156" s="205"/>
      <c r="SEA156" s="205"/>
      <c r="SEB156" s="205"/>
      <c r="SEC156" s="205"/>
      <c r="SED156" s="205"/>
      <c r="SEE156" s="205"/>
      <c r="SEF156" s="205"/>
      <c r="SEG156" s="205"/>
      <c r="SEH156" s="205"/>
      <c r="SEI156" s="205"/>
      <c r="SEJ156" s="205"/>
      <c r="SEK156" s="205"/>
      <c r="SEL156" s="205"/>
      <c r="SEM156" s="205"/>
      <c r="SEN156" s="205"/>
      <c r="SEO156" s="205"/>
      <c r="SEP156" s="205"/>
      <c r="SEQ156" s="205"/>
      <c r="SER156" s="205"/>
      <c r="SES156" s="205"/>
      <c r="SET156" s="205"/>
      <c r="SEU156" s="205"/>
      <c r="SEV156" s="205"/>
      <c r="SEW156" s="205"/>
      <c r="SEX156" s="205"/>
      <c r="SEY156" s="205"/>
      <c r="SEZ156" s="205"/>
      <c r="SFA156" s="205"/>
      <c r="SFB156" s="205"/>
      <c r="SFC156" s="205"/>
      <c r="SFD156" s="205"/>
      <c r="SFE156" s="205"/>
      <c r="SFF156" s="205"/>
      <c r="SFG156" s="205"/>
      <c r="SFH156" s="205"/>
      <c r="SFI156" s="205"/>
      <c r="SFJ156" s="205"/>
      <c r="SFK156" s="205"/>
      <c r="SFL156" s="205"/>
      <c r="SFM156" s="205"/>
      <c r="SFN156" s="205"/>
      <c r="SFO156" s="205"/>
      <c r="SFP156" s="205"/>
      <c r="SFQ156" s="205"/>
      <c r="SFR156" s="205"/>
      <c r="SFS156" s="205"/>
      <c r="SFT156" s="205"/>
      <c r="SFU156" s="205"/>
      <c r="SFV156" s="205"/>
      <c r="SFW156" s="205"/>
      <c r="SFX156" s="205"/>
      <c r="SFY156" s="205"/>
      <c r="SFZ156" s="205"/>
      <c r="SGA156" s="205"/>
      <c r="SGB156" s="205"/>
      <c r="SGC156" s="205"/>
      <c r="SGD156" s="205"/>
      <c r="SGE156" s="205"/>
      <c r="SGF156" s="205"/>
      <c r="SGG156" s="205"/>
      <c r="SGH156" s="205"/>
      <c r="SGI156" s="205"/>
      <c r="SGJ156" s="205"/>
      <c r="SGK156" s="205"/>
      <c r="SGL156" s="205"/>
      <c r="SGM156" s="205"/>
      <c r="SGN156" s="205"/>
      <c r="SGO156" s="205"/>
      <c r="SGP156" s="205"/>
      <c r="SGQ156" s="205"/>
      <c r="SGR156" s="205"/>
      <c r="SGS156" s="205"/>
      <c r="SGT156" s="205"/>
      <c r="SGU156" s="205"/>
      <c r="SGV156" s="205"/>
      <c r="SGW156" s="205"/>
      <c r="SGX156" s="205"/>
      <c r="SGY156" s="205"/>
      <c r="SGZ156" s="205"/>
      <c r="SHA156" s="205"/>
      <c r="SHB156" s="205"/>
      <c r="SHC156" s="205"/>
      <c r="SHD156" s="205"/>
      <c r="SHE156" s="205"/>
      <c r="SHF156" s="205"/>
      <c r="SHG156" s="205"/>
      <c r="SHN156" s="205"/>
      <c r="SHO156" s="205"/>
      <c r="SHP156" s="205"/>
      <c r="SHQ156" s="205"/>
      <c r="SHR156" s="205"/>
      <c r="SHS156" s="205"/>
      <c r="SHT156" s="205"/>
      <c r="SHU156" s="205"/>
      <c r="SHV156" s="205"/>
      <c r="SHW156" s="205"/>
      <c r="SHX156" s="205"/>
      <c r="SHY156" s="205"/>
      <c r="SHZ156" s="205"/>
      <c r="SIA156" s="205"/>
      <c r="SIB156" s="205"/>
      <c r="SIC156" s="205"/>
      <c r="SID156" s="205"/>
      <c r="SIE156" s="205"/>
      <c r="SIF156" s="205"/>
      <c r="SIG156" s="205"/>
      <c r="SIH156" s="205"/>
      <c r="SII156" s="205"/>
      <c r="SIJ156" s="205"/>
      <c r="SIK156" s="205"/>
      <c r="SIL156" s="205"/>
      <c r="SIM156" s="205"/>
      <c r="SIN156" s="205"/>
      <c r="SIO156" s="205"/>
      <c r="SIP156" s="205"/>
      <c r="SIQ156" s="205"/>
      <c r="SIR156" s="205"/>
      <c r="SIS156" s="205"/>
      <c r="SIT156" s="205"/>
      <c r="SIU156" s="205"/>
      <c r="SIV156" s="205"/>
      <c r="SIW156" s="205"/>
      <c r="SIX156" s="205"/>
      <c r="SIY156" s="205"/>
      <c r="SIZ156" s="205"/>
      <c r="SJA156" s="205"/>
      <c r="SJB156" s="205"/>
      <c r="SJC156" s="205"/>
      <c r="SJD156" s="205"/>
      <c r="SJE156" s="205"/>
      <c r="SJF156" s="205"/>
      <c r="SJG156" s="205"/>
      <c r="SJH156" s="205"/>
      <c r="SJI156" s="205"/>
      <c r="SJJ156" s="205"/>
      <c r="SJK156" s="205"/>
      <c r="SJL156" s="205"/>
      <c r="SJM156" s="205"/>
      <c r="SJN156" s="205"/>
      <c r="SJO156" s="205"/>
      <c r="SJP156" s="205"/>
      <c r="SJQ156" s="205"/>
      <c r="SJR156" s="205"/>
      <c r="SJS156" s="205"/>
      <c r="SJT156" s="205"/>
      <c r="SJU156" s="205"/>
      <c r="SJV156" s="205"/>
      <c r="SJW156" s="205"/>
      <c r="SJX156" s="205"/>
      <c r="SJY156" s="205"/>
      <c r="SJZ156" s="205"/>
      <c r="SKA156" s="205"/>
      <c r="SKB156" s="205"/>
      <c r="SKC156" s="205"/>
      <c r="SKD156" s="205"/>
      <c r="SKE156" s="205"/>
      <c r="SKF156" s="205"/>
      <c r="SKG156" s="205"/>
      <c r="SKH156" s="205"/>
      <c r="SKI156" s="205"/>
      <c r="SKJ156" s="205"/>
      <c r="SKK156" s="205"/>
      <c r="SKL156" s="205"/>
      <c r="SKM156" s="205"/>
      <c r="SKN156" s="205"/>
      <c r="SKO156" s="205"/>
      <c r="SKP156" s="205"/>
      <c r="SKQ156" s="205"/>
      <c r="SKR156" s="205"/>
      <c r="SKS156" s="205"/>
      <c r="SKT156" s="205"/>
      <c r="SKU156" s="205"/>
      <c r="SKV156" s="205"/>
      <c r="SKW156" s="205"/>
      <c r="SKX156" s="205"/>
      <c r="SKY156" s="205"/>
      <c r="SKZ156" s="205"/>
      <c r="SLA156" s="205"/>
      <c r="SLB156" s="205"/>
      <c r="SLC156" s="205"/>
      <c r="SLD156" s="205"/>
      <c r="SLE156" s="205"/>
      <c r="SLF156" s="205"/>
      <c r="SLG156" s="205"/>
      <c r="SLH156" s="205"/>
      <c r="SLI156" s="205"/>
      <c r="SLJ156" s="205"/>
      <c r="SLK156" s="205"/>
      <c r="SLL156" s="205"/>
      <c r="SLM156" s="205"/>
      <c r="SLN156" s="205"/>
      <c r="SLO156" s="205"/>
      <c r="SLP156" s="205"/>
      <c r="SLQ156" s="205"/>
      <c r="SLR156" s="205"/>
      <c r="SLS156" s="205"/>
      <c r="SLT156" s="205"/>
      <c r="SLU156" s="205"/>
      <c r="SLV156" s="205"/>
      <c r="SLW156" s="205"/>
      <c r="SLX156" s="205"/>
      <c r="SLY156" s="205"/>
      <c r="SLZ156" s="205"/>
      <c r="SMA156" s="205"/>
      <c r="SMB156" s="205"/>
      <c r="SMC156" s="205"/>
      <c r="SMD156" s="205"/>
      <c r="SME156" s="205"/>
      <c r="SMF156" s="205"/>
      <c r="SMG156" s="205"/>
      <c r="SMH156" s="205"/>
      <c r="SMI156" s="205"/>
      <c r="SMJ156" s="205"/>
      <c r="SMK156" s="205"/>
      <c r="SML156" s="205"/>
      <c r="SMM156" s="205"/>
      <c r="SMN156" s="205"/>
      <c r="SMO156" s="205"/>
      <c r="SMP156" s="205"/>
      <c r="SMQ156" s="205"/>
      <c r="SMR156" s="205"/>
      <c r="SMS156" s="205"/>
      <c r="SMT156" s="205"/>
      <c r="SMU156" s="205"/>
      <c r="SMV156" s="205"/>
      <c r="SMW156" s="205"/>
      <c r="SMX156" s="205"/>
      <c r="SMY156" s="205"/>
      <c r="SMZ156" s="205"/>
      <c r="SNA156" s="205"/>
      <c r="SNB156" s="205"/>
      <c r="SNC156" s="205"/>
      <c r="SND156" s="205"/>
      <c r="SNE156" s="205"/>
      <c r="SNF156" s="205"/>
      <c r="SNG156" s="205"/>
      <c r="SNH156" s="205"/>
      <c r="SNI156" s="205"/>
      <c r="SNJ156" s="205"/>
      <c r="SNK156" s="205"/>
      <c r="SNL156" s="205"/>
      <c r="SNM156" s="205"/>
      <c r="SNN156" s="205"/>
      <c r="SNO156" s="205"/>
      <c r="SNP156" s="205"/>
      <c r="SNQ156" s="205"/>
      <c r="SNR156" s="205"/>
      <c r="SNS156" s="205"/>
      <c r="SNT156" s="205"/>
      <c r="SNU156" s="205"/>
      <c r="SNV156" s="205"/>
      <c r="SNW156" s="205"/>
      <c r="SNX156" s="205"/>
      <c r="SNY156" s="205"/>
      <c r="SNZ156" s="205"/>
      <c r="SOA156" s="205"/>
      <c r="SOB156" s="205"/>
      <c r="SOC156" s="205"/>
      <c r="SOD156" s="205"/>
      <c r="SOE156" s="205"/>
      <c r="SOF156" s="205"/>
      <c r="SOG156" s="205"/>
      <c r="SOH156" s="205"/>
      <c r="SOI156" s="205"/>
      <c r="SOJ156" s="205"/>
      <c r="SOK156" s="205"/>
      <c r="SOL156" s="205"/>
      <c r="SOM156" s="205"/>
      <c r="SON156" s="205"/>
      <c r="SOO156" s="205"/>
      <c r="SOP156" s="205"/>
      <c r="SOQ156" s="205"/>
      <c r="SOR156" s="205"/>
      <c r="SOS156" s="205"/>
      <c r="SOT156" s="205"/>
      <c r="SOU156" s="205"/>
      <c r="SOV156" s="205"/>
      <c r="SOW156" s="205"/>
      <c r="SOX156" s="205"/>
      <c r="SOY156" s="205"/>
      <c r="SOZ156" s="205"/>
      <c r="SPA156" s="205"/>
      <c r="SPB156" s="205"/>
      <c r="SPC156" s="205"/>
      <c r="SPD156" s="205"/>
      <c r="SPE156" s="205"/>
      <c r="SPF156" s="205"/>
      <c r="SPG156" s="205"/>
      <c r="SPH156" s="205"/>
      <c r="SPI156" s="205"/>
      <c r="SPJ156" s="205"/>
      <c r="SPK156" s="205"/>
      <c r="SPL156" s="205"/>
      <c r="SPM156" s="205"/>
      <c r="SPN156" s="205"/>
      <c r="SPO156" s="205"/>
      <c r="SPP156" s="205"/>
      <c r="SPQ156" s="205"/>
      <c r="SPR156" s="205"/>
      <c r="SPS156" s="205"/>
      <c r="SPT156" s="205"/>
      <c r="SPU156" s="205"/>
      <c r="SPV156" s="205"/>
      <c r="SPW156" s="205"/>
      <c r="SPX156" s="205"/>
      <c r="SPY156" s="205"/>
      <c r="SPZ156" s="205"/>
      <c r="SQA156" s="205"/>
      <c r="SQB156" s="205"/>
      <c r="SQC156" s="205"/>
      <c r="SQD156" s="205"/>
      <c r="SQE156" s="205"/>
      <c r="SQF156" s="205"/>
      <c r="SQG156" s="205"/>
      <c r="SQH156" s="205"/>
      <c r="SQI156" s="205"/>
      <c r="SQJ156" s="205"/>
      <c r="SQK156" s="205"/>
      <c r="SQL156" s="205"/>
      <c r="SQM156" s="205"/>
      <c r="SQN156" s="205"/>
      <c r="SQO156" s="205"/>
      <c r="SQP156" s="205"/>
      <c r="SQQ156" s="205"/>
      <c r="SQR156" s="205"/>
      <c r="SQS156" s="205"/>
      <c r="SQT156" s="205"/>
      <c r="SQU156" s="205"/>
      <c r="SQV156" s="205"/>
      <c r="SQW156" s="205"/>
      <c r="SQX156" s="205"/>
      <c r="SQY156" s="205"/>
      <c r="SQZ156" s="205"/>
      <c r="SRA156" s="205"/>
      <c r="SRB156" s="205"/>
      <c r="SRC156" s="205"/>
      <c r="SRJ156" s="205"/>
      <c r="SRK156" s="205"/>
      <c r="SRL156" s="205"/>
      <c r="SRM156" s="205"/>
      <c r="SRN156" s="205"/>
      <c r="SRO156" s="205"/>
      <c r="SRP156" s="205"/>
      <c r="SRQ156" s="205"/>
      <c r="SRR156" s="205"/>
      <c r="SRS156" s="205"/>
      <c r="SRT156" s="205"/>
      <c r="SRU156" s="205"/>
      <c r="SRV156" s="205"/>
      <c r="SRW156" s="205"/>
      <c r="SRX156" s="205"/>
      <c r="SRY156" s="205"/>
      <c r="SRZ156" s="205"/>
      <c r="SSA156" s="205"/>
      <c r="SSB156" s="205"/>
      <c r="SSC156" s="205"/>
      <c r="SSD156" s="205"/>
      <c r="SSE156" s="205"/>
      <c r="SSF156" s="205"/>
      <c r="SSG156" s="205"/>
      <c r="SSH156" s="205"/>
      <c r="SSI156" s="205"/>
      <c r="SSJ156" s="205"/>
      <c r="SSK156" s="205"/>
      <c r="SSL156" s="205"/>
      <c r="SSM156" s="205"/>
      <c r="SSN156" s="205"/>
      <c r="SSO156" s="205"/>
      <c r="SSP156" s="205"/>
      <c r="SSQ156" s="205"/>
      <c r="SSR156" s="205"/>
      <c r="SSS156" s="205"/>
      <c r="SST156" s="205"/>
      <c r="SSU156" s="205"/>
      <c r="SSV156" s="205"/>
      <c r="SSW156" s="205"/>
      <c r="SSX156" s="205"/>
      <c r="SSY156" s="205"/>
      <c r="SSZ156" s="205"/>
      <c r="STA156" s="205"/>
      <c r="STB156" s="205"/>
      <c r="STC156" s="205"/>
      <c r="STD156" s="205"/>
      <c r="STE156" s="205"/>
      <c r="STF156" s="205"/>
      <c r="STG156" s="205"/>
      <c r="STH156" s="205"/>
      <c r="STI156" s="205"/>
      <c r="STJ156" s="205"/>
      <c r="STK156" s="205"/>
      <c r="STL156" s="205"/>
      <c r="STM156" s="205"/>
      <c r="STN156" s="205"/>
      <c r="STO156" s="205"/>
      <c r="STP156" s="205"/>
      <c r="STQ156" s="205"/>
      <c r="STR156" s="205"/>
      <c r="STS156" s="205"/>
      <c r="STT156" s="205"/>
      <c r="STU156" s="205"/>
      <c r="STV156" s="205"/>
      <c r="STW156" s="205"/>
      <c r="STX156" s="205"/>
      <c r="STY156" s="205"/>
      <c r="STZ156" s="205"/>
      <c r="SUA156" s="205"/>
      <c r="SUB156" s="205"/>
      <c r="SUC156" s="205"/>
      <c r="SUD156" s="205"/>
      <c r="SUE156" s="205"/>
      <c r="SUF156" s="205"/>
      <c r="SUG156" s="205"/>
      <c r="SUH156" s="205"/>
      <c r="SUI156" s="205"/>
      <c r="SUJ156" s="205"/>
      <c r="SUK156" s="205"/>
      <c r="SUL156" s="205"/>
      <c r="SUM156" s="205"/>
      <c r="SUN156" s="205"/>
      <c r="SUO156" s="205"/>
      <c r="SUP156" s="205"/>
      <c r="SUQ156" s="205"/>
      <c r="SUR156" s="205"/>
      <c r="SUS156" s="205"/>
      <c r="SUT156" s="205"/>
      <c r="SUU156" s="205"/>
      <c r="SUV156" s="205"/>
      <c r="SUW156" s="205"/>
      <c r="SUX156" s="205"/>
      <c r="SUY156" s="205"/>
      <c r="SUZ156" s="205"/>
      <c r="SVA156" s="205"/>
      <c r="SVB156" s="205"/>
      <c r="SVC156" s="205"/>
      <c r="SVD156" s="205"/>
      <c r="SVE156" s="205"/>
      <c r="SVF156" s="205"/>
      <c r="SVG156" s="205"/>
      <c r="SVH156" s="205"/>
      <c r="SVI156" s="205"/>
      <c r="SVJ156" s="205"/>
      <c r="SVK156" s="205"/>
      <c r="SVL156" s="205"/>
      <c r="SVM156" s="205"/>
      <c r="SVN156" s="205"/>
      <c r="SVO156" s="205"/>
      <c r="SVP156" s="205"/>
      <c r="SVQ156" s="205"/>
      <c r="SVR156" s="205"/>
      <c r="SVS156" s="205"/>
      <c r="SVT156" s="205"/>
      <c r="SVU156" s="205"/>
      <c r="SVV156" s="205"/>
      <c r="SVW156" s="205"/>
      <c r="SVX156" s="205"/>
      <c r="SVY156" s="205"/>
      <c r="SVZ156" s="205"/>
      <c r="SWA156" s="205"/>
      <c r="SWB156" s="205"/>
      <c r="SWC156" s="205"/>
      <c r="SWD156" s="205"/>
      <c r="SWE156" s="205"/>
      <c r="SWF156" s="205"/>
      <c r="SWG156" s="205"/>
      <c r="SWH156" s="205"/>
      <c r="SWI156" s="205"/>
      <c r="SWJ156" s="205"/>
      <c r="SWK156" s="205"/>
      <c r="SWL156" s="205"/>
      <c r="SWM156" s="205"/>
      <c r="SWN156" s="205"/>
      <c r="SWO156" s="205"/>
      <c r="SWP156" s="205"/>
      <c r="SWQ156" s="205"/>
      <c r="SWR156" s="205"/>
      <c r="SWS156" s="205"/>
      <c r="SWT156" s="205"/>
      <c r="SWU156" s="205"/>
      <c r="SWV156" s="205"/>
      <c r="SWW156" s="205"/>
      <c r="SWX156" s="205"/>
      <c r="SWY156" s="205"/>
      <c r="SWZ156" s="205"/>
      <c r="SXA156" s="205"/>
      <c r="SXB156" s="205"/>
      <c r="SXC156" s="205"/>
      <c r="SXD156" s="205"/>
      <c r="SXE156" s="205"/>
      <c r="SXF156" s="205"/>
      <c r="SXG156" s="205"/>
      <c r="SXH156" s="205"/>
      <c r="SXI156" s="205"/>
      <c r="SXJ156" s="205"/>
      <c r="SXK156" s="205"/>
      <c r="SXL156" s="205"/>
      <c r="SXM156" s="205"/>
      <c r="SXN156" s="205"/>
      <c r="SXO156" s="205"/>
      <c r="SXP156" s="205"/>
      <c r="SXQ156" s="205"/>
      <c r="SXR156" s="205"/>
      <c r="SXS156" s="205"/>
      <c r="SXT156" s="205"/>
      <c r="SXU156" s="205"/>
      <c r="SXV156" s="205"/>
      <c r="SXW156" s="205"/>
      <c r="SXX156" s="205"/>
      <c r="SXY156" s="205"/>
      <c r="SXZ156" s="205"/>
      <c r="SYA156" s="205"/>
      <c r="SYB156" s="205"/>
      <c r="SYC156" s="205"/>
      <c r="SYD156" s="205"/>
      <c r="SYE156" s="205"/>
      <c r="SYF156" s="205"/>
      <c r="SYG156" s="205"/>
      <c r="SYH156" s="205"/>
      <c r="SYI156" s="205"/>
      <c r="SYJ156" s="205"/>
      <c r="SYK156" s="205"/>
      <c r="SYL156" s="205"/>
      <c r="SYM156" s="205"/>
      <c r="SYN156" s="205"/>
      <c r="SYO156" s="205"/>
      <c r="SYP156" s="205"/>
      <c r="SYQ156" s="205"/>
      <c r="SYR156" s="205"/>
      <c r="SYS156" s="205"/>
      <c r="SYT156" s="205"/>
      <c r="SYU156" s="205"/>
      <c r="SYV156" s="205"/>
      <c r="SYW156" s="205"/>
      <c r="SYX156" s="205"/>
      <c r="SYY156" s="205"/>
      <c r="SYZ156" s="205"/>
      <c r="SZA156" s="205"/>
      <c r="SZB156" s="205"/>
      <c r="SZC156" s="205"/>
      <c r="SZD156" s="205"/>
      <c r="SZE156" s="205"/>
      <c r="SZF156" s="205"/>
      <c r="SZG156" s="205"/>
      <c r="SZH156" s="205"/>
      <c r="SZI156" s="205"/>
      <c r="SZJ156" s="205"/>
      <c r="SZK156" s="205"/>
      <c r="SZL156" s="205"/>
      <c r="SZM156" s="205"/>
      <c r="SZN156" s="205"/>
      <c r="SZO156" s="205"/>
      <c r="SZP156" s="205"/>
      <c r="SZQ156" s="205"/>
      <c r="SZR156" s="205"/>
      <c r="SZS156" s="205"/>
      <c r="SZT156" s="205"/>
      <c r="SZU156" s="205"/>
      <c r="SZV156" s="205"/>
      <c r="SZW156" s="205"/>
      <c r="SZX156" s="205"/>
      <c r="SZY156" s="205"/>
      <c r="SZZ156" s="205"/>
      <c r="TAA156" s="205"/>
      <c r="TAB156" s="205"/>
      <c r="TAC156" s="205"/>
      <c r="TAD156" s="205"/>
      <c r="TAE156" s="205"/>
      <c r="TAF156" s="205"/>
      <c r="TAG156" s="205"/>
      <c r="TAH156" s="205"/>
      <c r="TAI156" s="205"/>
      <c r="TAJ156" s="205"/>
      <c r="TAK156" s="205"/>
      <c r="TAL156" s="205"/>
      <c r="TAM156" s="205"/>
      <c r="TAN156" s="205"/>
      <c r="TAO156" s="205"/>
      <c r="TAP156" s="205"/>
      <c r="TAQ156" s="205"/>
      <c r="TAR156" s="205"/>
      <c r="TAS156" s="205"/>
      <c r="TAT156" s="205"/>
      <c r="TAU156" s="205"/>
      <c r="TAV156" s="205"/>
      <c r="TAW156" s="205"/>
      <c r="TAX156" s="205"/>
      <c r="TAY156" s="205"/>
      <c r="TBF156" s="205"/>
      <c r="TBG156" s="205"/>
      <c r="TBH156" s="205"/>
      <c r="TBI156" s="205"/>
      <c r="TBJ156" s="205"/>
      <c r="TBK156" s="205"/>
      <c r="TBL156" s="205"/>
      <c r="TBM156" s="205"/>
      <c r="TBN156" s="205"/>
      <c r="TBO156" s="205"/>
      <c r="TBP156" s="205"/>
      <c r="TBQ156" s="205"/>
      <c r="TBR156" s="205"/>
      <c r="TBS156" s="205"/>
      <c r="TBT156" s="205"/>
      <c r="TBU156" s="205"/>
      <c r="TBV156" s="205"/>
      <c r="TBW156" s="205"/>
      <c r="TBX156" s="205"/>
      <c r="TBY156" s="205"/>
      <c r="TBZ156" s="205"/>
      <c r="TCA156" s="205"/>
      <c r="TCB156" s="205"/>
      <c r="TCC156" s="205"/>
      <c r="TCD156" s="205"/>
      <c r="TCE156" s="205"/>
      <c r="TCF156" s="205"/>
      <c r="TCG156" s="205"/>
      <c r="TCH156" s="205"/>
      <c r="TCI156" s="205"/>
      <c r="TCJ156" s="205"/>
      <c r="TCK156" s="205"/>
      <c r="TCL156" s="205"/>
      <c r="TCM156" s="205"/>
      <c r="TCN156" s="205"/>
      <c r="TCO156" s="205"/>
      <c r="TCP156" s="205"/>
      <c r="TCQ156" s="205"/>
      <c r="TCR156" s="205"/>
      <c r="TCS156" s="205"/>
      <c r="TCT156" s="205"/>
      <c r="TCU156" s="205"/>
      <c r="TCV156" s="205"/>
      <c r="TCW156" s="205"/>
      <c r="TCX156" s="205"/>
      <c r="TCY156" s="205"/>
      <c r="TCZ156" s="205"/>
      <c r="TDA156" s="205"/>
      <c r="TDB156" s="205"/>
      <c r="TDC156" s="205"/>
      <c r="TDD156" s="205"/>
      <c r="TDE156" s="205"/>
      <c r="TDF156" s="205"/>
      <c r="TDG156" s="205"/>
      <c r="TDH156" s="205"/>
      <c r="TDI156" s="205"/>
      <c r="TDJ156" s="205"/>
      <c r="TDK156" s="205"/>
      <c r="TDL156" s="205"/>
      <c r="TDM156" s="205"/>
      <c r="TDN156" s="205"/>
      <c r="TDO156" s="205"/>
      <c r="TDP156" s="205"/>
      <c r="TDQ156" s="205"/>
      <c r="TDR156" s="205"/>
      <c r="TDS156" s="205"/>
      <c r="TDT156" s="205"/>
      <c r="TDU156" s="205"/>
      <c r="TDV156" s="205"/>
      <c r="TDW156" s="205"/>
      <c r="TDX156" s="205"/>
      <c r="TDY156" s="205"/>
      <c r="TDZ156" s="205"/>
      <c r="TEA156" s="205"/>
      <c r="TEB156" s="205"/>
      <c r="TEC156" s="205"/>
      <c r="TED156" s="205"/>
      <c r="TEE156" s="205"/>
      <c r="TEF156" s="205"/>
      <c r="TEG156" s="205"/>
      <c r="TEH156" s="205"/>
      <c r="TEI156" s="205"/>
      <c r="TEJ156" s="205"/>
      <c r="TEK156" s="205"/>
      <c r="TEL156" s="205"/>
      <c r="TEM156" s="205"/>
      <c r="TEN156" s="205"/>
      <c r="TEO156" s="205"/>
      <c r="TEP156" s="205"/>
      <c r="TEQ156" s="205"/>
      <c r="TER156" s="205"/>
      <c r="TES156" s="205"/>
      <c r="TET156" s="205"/>
      <c r="TEU156" s="205"/>
      <c r="TEV156" s="205"/>
      <c r="TEW156" s="205"/>
      <c r="TEX156" s="205"/>
      <c r="TEY156" s="205"/>
      <c r="TEZ156" s="205"/>
      <c r="TFA156" s="205"/>
      <c r="TFB156" s="205"/>
      <c r="TFC156" s="205"/>
      <c r="TFD156" s="205"/>
      <c r="TFE156" s="205"/>
      <c r="TFF156" s="205"/>
      <c r="TFG156" s="205"/>
      <c r="TFH156" s="205"/>
      <c r="TFI156" s="205"/>
      <c r="TFJ156" s="205"/>
      <c r="TFK156" s="205"/>
      <c r="TFL156" s="205"/>
      <c r="TFM156" s="205"/>
      <c r="TFN156" s="205"/>
      <c r="TFO156" s="205"/>
      <c r="TFP156" s="205"/>
      <c r="TFQ156" s="205"/>
      <c r="TFR156" s="205"/>
      <c r="TFS156" s="205"/>
      <c r="TFT156" s="205"/>
      <c r="TFU156" s="205"/>
      <c r="TFV156" s="205"/>
      <c r="TFW156" s="205"/>
      <c r="TFX156" s="205"/>
      <c r="TFY156" s="205"/>
      <c r="TFZ156" s="205"/>
      <c r="TGA156" s="205"/>
      <c r="TGB156" s="205"/>
      <c r="TGC156" s="205"/>
      <c r="TGD156" s="205"/>
      <c r="TGE156" s="205"/>
      <c r="TGF156" s="205"/>
      <c r="TGG156" s="205"/>
      <c r="TGH156" s="205"/>
      <c r="TGI156" s="205"/>
      <c r="TGJ156" s="205"/>
      <c r="TGK156" s="205"/>
      <c r="TGL156" s="205"/>
      <c r="TGM156" s="205"/>
      <c r="TGN156" s="205"/>
      <c r="TGO156" s="205"/>
      <c r="TGP156" s="205"/>
      <c r="TGQ156" s="205"/>
      <c r="TGR156" s="205"/>
      <c r="TGS156" s="205"/>
      <c r="TGT156" s="205"/>
      <c r="TGU156" s="205"/>
      <c r="TGV156" s="205"/>
      <c r="TGW156" s="205"/>
      <c r="TGX156" s="205"/>
      <c r="TGY156" s="205"/>
      <c r="TGZ156" s="205"/>
      <c r="THA156" s="205"/>
      <c r="THB156" s="205"/>
      <c r="THC156" s="205"/>
      <c r="THD156" s="205"/>
      <c r="THE156" s="205"/>
      <c r="THF156" s="205"/>
      <c r="THG156" s="205"/>
      <c r="THH156" s="205"/>
      <c r="THI156" s="205"/>
      <c r="THJ156" s="205"/>
      <c r="THK156" s="205"/>
      <c r="THL156" s="205"/>
      <c r="THM156" s="205"/>
      <c r="THN156" s="205"/>
      <c r="THO156" s="205"/>
      <c r="THP156" s="205"/>
      <c r="THQ156" s="205"/>
      <c r="THR156" s="205"/>
      <c r="THS156" s="205"/>
      <c r="THT156" s="205"/>
      <c r="THU156" s="205"/>
      <c r="THV156" s="205"/>
      <c r="THW156" s="205"/>
      <c r="THX156" s="205"/>
      <c r="THY156" s="205"/>
      <c r="THZ156" s="205"/>
      <c r="TIA156" s="205"/>
      <c r="TIB156" s="205"/>
      <c r="TIC156" s="205"/>
      <c r="TID156" s="205"/>
      <c r="TIE156" s="205"/>
      <c r="TIF156" s="205"/>
      <c r="TIG156" s="205"/>
      <c r="TIH156" s="205"/>
      <c r="TII156" s="205"/>
      <c r="TIJ156" s="205"/>
      <c r="TIK156" s="205"/>
      <c r="TIL156" s="205"/>
      <c r="TIM156" s="205"/>
      <c r="TIN156" s="205"/>
      <c r="TIO156" s="205"/>
      <c r="TIP156" s="205"/>
      <c r="TIQ156" s="205"/>
      <c r="TIR156" s="205"/>
      <c r="TIS156" s="205"/>
      <c r="TIT156" s="205"/>
      <c r="TIU156" s="205"/>
      <c r="TIV156" s="205"/>
      <c r="TIW156" s="205"/>
      <c r="TIX156" s="205"/>
      <c r="TIY156" s="205"/>
      <c r="TIZ156" s="205"/>
      <c r="TJA156" s="205"/>
      <c r="TJB156" s="205"/>
      <c r="TJC156" s="205"/>
      <c r="TJD156" s="205"/>
      <c r="TJE156" s="205"/>
      <c r="TJF156" s="205"/>
      <c r="TJG156" s="205"/>
      <c r="TJH156" s="205"/>
      <c r="TJI156" s="205"/>
      <c r="TJJ156" s="205"/>
      <c r="TJK156" s="205"/>
      <c r="TJL156" s="205"/>
      <c r="TJM156" s="205"/>
      <c r="TJN156" s="205"/>
      <c r="TJO156" s="205"/>
      <c r="TJP156" s="205"/>
      <c r="TJQ156" s="205"/>
      <c r="TJR156" s="205"/>
      <c r="TJS156" s="205"/>
      <c r="TJT156" s="205"/>
      <c r="TJU156" s="205"/>
      <c r="TJV156" s="205"/>
      <c r="TJW156" s="205"/>
      <c r="TJX156" s="205"/>
      <c r="TJY156" s="205"/>
      <c r="TJZ156" s="205"/>
      <c r="TKA156" s="205"/>
      <c r="TKB156" s="205"/>
      <c r="TKC156" s="205"/>
      <c r="TKD156" s="205"/>
      <c r="TKE156" s="205"/>
      <c r="TKF156" s="205"/>
      <c r="TKG156" s="205"/>
      <c r="TKH156" s="205"/>
      <c r="TKI156" s="205"/>
      <c r="TKJ156" s="205"/>
      <c r="TKK156" s="205"/>
      <c r="TKL156" s="205"/>
      <c r="TKM156" s="205"/>
      <c r="TKN156" s="205"/>
      <c r="TKO156" s="205"/>
      <c r="TKP156" s="205"/>
      <c r="TKQ156" s="205"/>
      <c r="TKR156" s="205"/>
      <c r="TKS156" s="205"/>
      <c r="TKT156" s="205"/>
      <c r="TKU156" s="205"/>
      <c r="TLB156" s="205"/>
      <c r="TLC156" s="205"/>
      <c r="TLD156" s="205"/>
      <c r="TLE156" s="205"/>
      <c r="TLF156" s="205"/>
      <c r="TLG156" s="205"/>
      <c r="TLH156" s="205"/>
      <c r="TLI156" s="205"/>
      <c r="TLJ156" s="205"/>
      <c r="TLK156" s="205"/>
      <c r="TLL156" s="205"/>
      <c r="TLM156" s="205"/>
      <c r="TLN156" s="205"/>
      <c r="TLO156" s="205"/>
      <c r="TLP156" s="205"/>
      <c r="TLQ156" s="205"/>
      <c r="TLR156" s="205"/>
      <c r="TLS156" s="205"/>
      <c r="TLT156" s="205"/>
      <c r="TLU156" s="205"/>
      <c r="TLV156" s="205"/>
      <c r="TLW156" s="205"/>
      <c r="TLX156" s="205"/>
      <c r="TLY156" s="205"/>
      <c r="TLZ156" s="205"/>
      <c r="TMA156" s="205"/>
      <c r="TMB156" s="205"/>
      <c r="TMC156" s="205"/>
      <c r="TMD156" s="205"/>
      <c r="TME156" s="205"/>
      <c r="TMF156" s="205"/>
      <c r="TMG156" s="205"/>
      <c r="TMH156" s="205"/>
      <c r="TMI156" s="205"/>
      <c r="TMJ156" s="205"/>
      <c r="TMK156" s="205"/>
      <c r="TML156" s="205"/>
      <c r="TMM156" s="205"/>
      <c r="TMN156" s="205"/>
      <c r="TMO156" s="205"/>
      <c r="TMP156" s="205"/>
      <c r="TMQ156" s="205"/>
      <c r="TMR156" s="205"/>
      <c r="TMS156" s="205"/>
      <c r="TMT156" s="205"/>
      <c r="TMU156" s="205"/>
      <c r="TMV156" s="205"/>
      <c r="TMW156" s="205"/>
      <c r="TMX156" s="205"/>
      <c r="TMY156" s="205"/>
      <c r="TMZ156" s="205"/>
      <c r="TNA156" s="205"/>
      <c r="TNB156" s="205"/>
      <c r="TNC156" s="205"/>
      <c r="TND156" s="205"/>
      <c r="TNE156" s="205"/>
      <c r="TNF156" s="205"/>
      <c r="TNG156" s="205"/>
      <c r="TNH156" s="205"/>
      <c r="TNI156" s="205"/>
      <c r="TNJ156" s="205"/>
      <c r="TNK156" s="205"/>
      <c r="TNL156" s="205"/>
      <c r="TNM156" s="205"/>
      <c r="TNN156" s="205"/>
      <c r="TNO156" s="205"/>
      <c r="TNP156" s="205"/>
      <c r="TNQ156" s="205"/>
      <c r="TNR156" s="205"/>
      <c r="TNS156" s="205"/>
      <c r="TNT156" s="205"/>
      <c r="TNU156" s="205"/>
      <c r="TNV156" s="205"/>
      <c r="TNW156" s="205"/>
      <c r="TNX156" s="205"/>
      <c r="TNY156" s="205"/>
      <c r="TNZ156" s="205"/>
      <c r="TOA156" s="205"/>
      <c r="TOB156" s="205"/>
      <c r="TOC156" s="205"/>
      <c r="TOD156" s="205"/>
      <c r="TOE156" s="205"/>
      <c r="TOF156" s="205"/>
      <c r="TOG156" s="205"/>
      <c r="TOH156" s="205"/>
      <c r="TOI156" s="205"/>
      <c r="TOJ156" s="205"/>
      <c r="TOK156" s="205"/>
      <c r="TOL156" s="205"/>
      <c r="TOM156" s="205"/>
      <c r="TON156" s="205"/>
      <c r="TOO156" s="205"/>
      <c r="TOP156" s="205"/>
      <c r="TOQ156" s="205"/>
      <c r="TOR156" s="205"/>
      <c r="TOS156" s="205"/>
      <c r="TOT156" s="205"/>
      <c r="TOU156" s="205"/>
      <c r="TOV156" s="205"/>
      <c r="TOW156" s="205"/>
      <c r="TOX156" s="205"/>
      <c r="TOY156" s="205"/>
      <c r="TOZ156" s="205"/>
      <c r="TPA156" s="205"/>
      <c r="TPB156" s="205"/>
      <c r="TPC156" s="205"/>
      <c r="TPD156" s="205"/>
      <c r="TPE156" s="205"/>
      <c r="TPF156" s="205"/>
      <c r="TPG156" s="205"/>
      <c r="TPH156" s="205"/>
      <c r="TPI156" s="205"/>
      <c r="TPJ156" s="205"/>
      <c r="TPK156" s="205"/>
      <c r="TPL156" s="205"/>
      <c r="TPM156" s="205"/>
      <c r="TPN156" s="205"/>
      <c r="TPO156" s="205"/>
      <c r="TPP156" s="205"/>
      <c r="TPQ156" s="205"/>
      <c r="TPR156" s="205"/>
      <c r="TPS156" s="205"/>
      <c r="TPT156" s="205"/>
      <c r="TPU156" s="205"/>
      <c r="TPV156" s="205"/>
      <c r="TPW156" s="205"/>
      <c r="TPX156" s="205"/>
      <c r="TPY156" s="205"/>
      <c r="TPZ156" s="205"/>
      <c r="TQA156" s="205"/>
      <c r="TQB156" s="205"/>
      <c r="TQC156" s="205"/>
      <c r="TQD156" s="205"/>
      <c r="TQE156" s="205"/>
      <c r="TQF156" s="205"/>
      <c r="TQG156" s="205"/>
      <c r="TQH156" s="205"/>
      <c r="TQI156" s="205"/>
      <c r="TQJ156" s="205"/>
      <c r="TQK156" s="205"/>
      <c r="TQL156" s="205"/>
      <c r="TQM156" s="205"/>
      <c r="TQN156" s="205"/>
      <c r="TQO156" s="205"/>
      <c r="TQP156" s="205"/>
      <c r="TQQ156" s="205"/>
      <c r="TQR156" s="205"/>
      <c r="TQS156" s="205"/>
      <c r="TQT156" s="205"/>
      <c r="TQU156" s="205"/>
      <c r="TQV156" s="205"/>
      <c r="TQW156" s="205"/>
      <c r="TQX156" s="205"/>
      <c r="TQY156" s="205"/>
      <c r="TQZ156" s="205"/>
      <c r="TRA156" s="205"/>
      <c r="TRB156" s="205"/>
      <c r="TRC156" s="205"/>
      <c r="TRD156" s="205"/>
      <c r="TRE156" s="205"/>
      <c r="TRF156" s="205"/>
      <c r="TRG156" s="205"/>
      <c r="TRH156" s="205"/>
      <c r="TRI156" s="205"/>
      <c r="TRJ156" s="205"/>
      <c r="TRK156" s="205"/>
      <c r="TRL156" s="205"/>
      <c r="TRM156" s="205"/>
      <c r="TRN156" s="205"/>
      <c r="TRO156" s="205"/>
      <c r="TRP156" s="205"/>
      <c r="TRQ156" s="205"/>
      <c r="TRR156" s="205"/>
      <c r="TRS156" s="205"/>
      <c r="TRT156" s="205"/>
      <c r="TRU156" s="205"/>
      <c r="TRV156" s="205"/>
      <c r="TRW156" s="205"/>
      <c r="TRX156" s="205"/>
      <c r="TRY156" s="205"/>
      <c r="TRZ156" s="205"/>
      <c r="TSA156" s="205"/>
      <c r="TSB156" s="205"/>
      <c r="TSC156" s="205"/>
      <c r="TSD156" s="205"/>
      <c r="TSE156" s="205"/>
      <c r="TSF156" s="205"/>
      <c r="TSG156" s="205"/>
      <c r="TSH156" s="205"/>
      <c r="TSI156" s="205"/>
      <c r="TSJ156" s="205"/>
      <c r="TSK156" s="205"/>
      <c r="TSL156" s="205"/>
      <c r="TSM156" s="205"/>
      <c r="TSN156" s="205"/>
      <c r="TSO156" s="205"/>
      <c r="TSP156" s="205"/>
      <c r="TSQ156" s="205"/>
      <c r="TSR156" s="205"/>
      <c r="TSS156" s="205"/>
      <c r="TST156" s="205"/>
      <c r="TSU156" s="205"/>
      <c r="TSV156" s="205"/>
      <c r="TSW156" s="205"/>
      <c r="TSX156" s="205"/>
      <c r="TSY156" s="205"/>
      <c r="TSZ156" s="205"/>
      <c r="TTA156" s="205"/>
      <c r="TTB156" s="205"/>
      <c r="TTC156" s="205"/>
      <c r="TTD156" s="205"/>
      <c r="TTE156" s="205"/>
      <c r="TTF156" s="205"/>
      <c r="TTG156" s="205"/>
      <c r="TTH156" s="205"/>
      <c r="TTI156" s="205"/>
      <c r="TTJ156" s="205"/>
      <c r="TTK156" s="205"/>
      <c r="TTL156" s="205"/>
      <c r="TTM156" s="205"/>
      <c r="TTN156" s="205"/>
      <c r="TTO156" s="205"/>
      <c r="TTP156" s="205"/>
      <c r="TTQ156" s="205"/>
      <c r="TTR156" s="205"/>
      <c r="TTS156" s="205"/>
      <c r="TTT156" s="205"/>
      <c r="TTU156" s="205"/>
      <c r="TTV156" s="205"/>
      <c r="TTW156" s="205"/>
      <c r="TTX156" s="205"/>
      <c r="TTY156" s="205"/>
      <c r="TTZ156" s="205"/>
      <c r="TUA156" s="205"/>
      <c r="TUB156" s="205"/>
      <c r="TUC156" s="205"/>
      <c r="TUD156" s="205"/>
      <c r="TUE156" s="205"/>
      <c r="TUF156" s="205"/>
      <c r="TUG156" s="205"/>
      <c r="TUH156" s="205"/>
      <c r="TUI156" s="205"/>
      <c r="TUJ156" s="205"/>
      <c r="TUK156" s="205"/>
      <c r="TUL156" s="205"/>
      <c r="TUM156" s="205"/>
      <c r="TUN156" s="205"/>
      <c r="TUO156" s="205"/>
      <c r="TUP156" s="205"/>
      <c r="TUQ156" s="205"/>
      <c r="TUX156" s="205"/>
      <c r="TUY156" s="205"/>
      <c r="TUZ156" s="205"/>
      <c r="TVA156" s="205"/>
      <c r="TVB156" s="205"/>
      <c r="TVC156" s="205"/>
      <c r="TVD156" s="205"/>
      <c r="TVE156" s="205"/>
      <c r="TVF156" s="205"/>
      <c r="TVG156" s="205"/>
      <c r="TVH156" s="205"/>
      <c r="TVI156" s="205"/>
      <c r="TVJ156" s="205"/>
      <c r="TVK156" s="205"/>
      <c r="TVL156" s="205"/>
      <c r="TVM156" s="205"/>
      <c r="TVN156" s="205"/>
      <c r="TVO156" s="205"/>
      <c r="TVP156" s="205"/>
      <c r="TVQ156" s="205"/>
      <c r="TVR156" s="205"/>
      <c r="TVS156" s="205"/>
      <c r="TVT156" s="205"/>
      <c r="TVU156" s="205"/>
      <c r="TVV156" s="205"/>
      <c r="TVW156" s="205"/>
      <c r="TVX156" s="205"/>
      <c r="TVY156" s="205"/>
      <c r="TVZ156" s="205"/>
      <c r="TWA156" s="205"/>
      <c r="TWB156" s="205"/>
      <c r="TWC156" s="205"/>
      <c r="TWD156" s="205"/>
      <c r="TWE156" s="205"/>
      <c r="TWF156" s="205"/>
      <c r="TWG156" s="205"/>
      <c r="TWH156" s="205"/>
      <c r="TWI156" s="205"/>
      <c r="TWJ156" s="205"/>
      <c r="TWK156" s="205"/>
      <c r="TWL156" s="205"/>
      <c r="TWM156" s="205"/>
      <c r="TWN156" s="205"/>
      <c r="TWO156" s="205"/>
      <c r="TWP156" s="205"/>
      <c r="TWQ156" s="205"/>
      <c r="TWR156" s="205"/>
      <c r="TWS156" s="205"/>
      <c r="TWT156" s="205"/>
      <c r="TWU156" s="205"/>
      <c r="TWV156" s="205"/>
      <c r="TWW156" s="205"/>
      <c r="TWX156" s="205"/>
      <c r="TWY156" s="205"/>
      <c r="TWZ156" s="205"/>
      <c r="TXA156" s="205"/>
      <c r="TXB156" s="205"/>
      <c r="TXC156" s="205"/>
      <c r="TXD156" s="205"/>
      <c r="TXE156" s="205"/>
      <c r="TXF156" s="205"/>
      <c r="TXG156" s="205"/>
      <c r="TXH156" s="205"/>
      <c r="TXI156" s="205"/>
      <c r="TXJ156" s="205"/>
      <c r="TXK156" s="205"/>
      <c r="TXL156" s="205"/>
      <c r="TXM156" s="205"/>
      <c r="TXN156" s="205"/>
      <c r="TXO156" s="205"/>
      <c r="TXP156" s="205"/>
      <c r="TXQ156" s="205"/>
      <c r="TXR156" s="205"/>
      <c r="TXS156" s="205"/>
      <c r="TXT156" s="205"/>
      <c r="TXU156" s="205"/>
      <c r="TXV156" s="205"/>
      <c r="TXW156" s="205"/>
      <c r="TXX156" s="205"/>
      <c r="TXY156" s="205"/>
      <c r="TXZ156" s="205"/>
      <c r="TYA156" s="205"/>
      <c r="TYB156" s="205"/>
      <c r="TYC156" s="205"/>
      <c r="TYD156" s="205"/>
      <c r="TYE156" s="205"/>
      <c r="TYF156" s="205"/>
      <c r="TYG156" s="205"/>
      <c r="TYH156" s="205"/>
      <c r="TYI156" s="205"/>
      <c r="TYJ156" s="205"/>
      <c r="TYK156" s="205"/>
      <c r="TYL156" s="205"/>
      <c r="TYM156" s="205"/>
      <c r="TYN156" s="205"/>
      <c r="TYO156" s="205"/>
      <c r="TYP156" s="205"/>
      <c r="TYQ156" s="205"/>
      <c r="TYR156" s="205"/>
      <c r="TYS156" s="205"/>
      <c r="TYT156" s="205"/>
      <c r="TYU156" s="205"/>
      <c r="TYV156" s="205"/>
      <c r="TYW156" s="205"/>
      <c r="TYX156" s="205"/>
      <c r="TYY156" s="205"/>
      <c r="TYZ156" s="205"/>
      <c r="TZA156" s="205"/>
      <c r="TZB156" s="205"/>
      <c r="TZC156" s="205"/>
      <c r="TZD156" s="205"/>
      <c r="TZE156" s="205"/>
      <c r="TZF156" s="205"/>
      <c r="TZG156" s="205"/>
      <c r="TZH156" s="205"/>
      <c r="TZI156" s="205"/>
      <c r="TZJ156" s="205"/>
      <c r="TZK156" s="205"/>
      <c r="TZL156" s="205"/>
      <c r="TZM156" s="205"/>
      <c r="TZN156" s="205"/>
      <c r="TZO156" s="205"/>
      <c r="TZP156" s="205"/>
      <c r="TZQ156" s="205"/>
      <c r="TZR156" s="205"/>
      <c r="TZS156" s="205"/>
      <c r="TZT156" s="205"/>
      <c r="TZU156" s="205"/>
      <c r="TZV156" s="205"/>
      <c r="TZW156" s="205"/>
      <c r="TZX156" s="205"/>
      <c r="TZY156" s="205"/>
      <c r="TZZ156" s="205"/>
      <c r="UAA156" s="205"/>
      <c r="UAB156" s="205"/>
      <c r="UAC156" s="205"/>
      <c r="UAD156" s="205"/>
      <c r="UAE156" s="205"/>
      <c r="UAF156" s="205"/>
      <c r="UAG156" s="205"/>
      <c r="UAH156" s="205"/>
      <c r="UAI156" s="205"/>
      <c r="UAJ156" s="205"/>
      <c r="UAK156" s="205"/>
      <c r="UAL156" s="205"/>
      <c r="UAM156" s="205"/>
      <c r="UAN156" s="205"/>
      <c r="UAO156" s="205"/>
      <c r="UAP156" s="205"/>
      <c r="UAQ156" s="205"/>
      <c r="UAR156" s="205"/>
      <c r="UAS156" s="205"/>
      <c r="UAT156" s="205"/>
      <c r="UAU156" s="205"/>
      <c r="UAV156" s="205"/>
      <c r="UAW156" s="205"/>
      <c r="UAX156" s="205"/>
      <c r="UAY156" s="205"/>
      <c r="UAZ156" s="205"/>
      <c r="UBA156" s="205"/>
      <c r="UBB156" s="205"/>
      <c r="UBC156" s="205"/>
      <c r="UBD156" s="205"/>
      <c r="UBE156" s="205"/>
      <c r="UBF156" s="205"/>
      <c r="UBG156" s="205"/>
      <c r="UBH156" s="205"/>
      <c r="UBI156" s="205"/>
      <c r="UBJ156" s="205"/>
      <c r="UBK156" s="205"/>
      <c r="UBL156" s="205"/>
      <c r="UBM156" s="205"/>
      <c r="UBN156" s="205"/>
      <c r="UBO156" s="205"/>
      <c r="UBP156" s="205"/>
      <c r="UBQ156" s="205"/>
      <c r="UBR156" s="205"/>
      <c r="UBS156" s="205"/>
      <c r="UBT156" s="205"/>
      <c r="UBU156" s="205"/>
      <c r="UBV156" s="205"/>
      <c r="UBW156" s="205"/>
      <c r="UBX156" s="205"/>
      <c r="UBY156" s="205"/>
      <c r="UBZ156" s="205"/>
      <c r="UCA156" s="205"/>
      <c r="UCB156" s="205"/>
      <c r="UCC156" s="205"/>
      <c r="UCD156" s="205"/>
      <c r="UCE156" s="205"/>
      <c r="UCF156" s="205"/>
      <c r="UCG156" s="205"/>
      <c r="UCH156" s="205"/>
      <c r="UCI156" s="205"/>
      <c r="UCJ156" s="205"/>
      <c r="UCK156" s="205"/>
      <c r="UCL156" s="205"/>
      <c r="UCM156" s="205"/>
      <c r="UCN156" s="205"/>
      <c r="UCO156" s="205"/>
      <c r="UCP156" s="205"/>
      <c r="UCQ156" s="205"/>
      <c r="UCR156" s="205"/>
      <c r="UCS156" s="205"/>
      <c r="UCT156" s="205"/>
      <c r="UCU156" s="205"/>
      <c r="UCV156" s="205"/>
      <c r="UCW156" s="205"/>
      <c r="UCX156" s="205"/>
      <c r="UCY156" s="205"/>
      <c r="UCZ156" s="205"/>
      <c r="UDA156" s="205"/>
      <c r="UDB156" s="205"/>
      <c r="UDC156" s="205"/>
      <c r="UDD156" s="205"/>
      <c r="UDE156" s="205"/>
      <c r="UDF156" s="205"/>
      <c r="UDG156" s="205"/>
      <c r="UDH156" s="205"/>
      <c r="UDI156" s="205"/>
      <c r="UDJ156" s="205"/>
      <c r="UDK156" s="205"/>
      <c r="UDL156" s="205"/>
      <c r="UDM156" s="205"/>
      <c r="UDN156" s="205"/>
      <c r="UDO156" s="205"/>
      <c r="UDP156" s="205"/>
      <c r="UDQ156" s="205"/>
      <c r="UDR156" s="205"/>
      <c r="UDS156" s="205"/>
      <c r="UDT156" s="205"/>
      <c r="UDU156" s="205"/>
      <c r="UDV156" s="205"/>
      <c r="UDW156" s="205"/>
      <c r="UDX156" s="205"/>
      <c r="UDY156" s="205"/>
      <c r="UDZ156" s="205"/>
      <c r="UEA156" s="205"/>
      <c r="UEB156" s="205"/>
      <c r="UEC156" s="205"/>
      <c r="UED156" s="205"/>
      <c r="UEE156" s="205"/>
      <c r="UEF156" s="205"/>
      <c r="UEG156" s="205"/>
      <c r="UEH156" s="205"/>
      <c r="UEI156" s="205"/>
      <c r="UEJ156" s="205"/>
      <c r="UEK156" s="205"/>
      <c r="UEL156" s="205"/>
      <c r="UEM156" s="205"/>
      <c r="UET156" s="205"/>
      <c r="UEU156" s="205"/>
      <c r="UEV156" s="205"/>
      <c r="UEW156" s="205"/>
      <c r="UEX156" s="205"/>
      <c r="UEY156" s="205"/>
      <c r="UEZ156" s="205"/>
      <c r="UFA156" s="205"/>
      <c r="UFB156" s="205"/>
      <c r="UFC156" s="205"/>
      <c r="UFD156" s="205"/>
      <c r="UFE156" s="205"/>
      <c r="UFF156" s="205"/>
      <c r="UFG156" s="205"/>
      <c r="UFH156" s="205"/>
      <c r="UFI156" s="205"/>
      <c r="UFJ156" s="205"/>
      <c r="UFK156" s="205"/>
      <c r="UFL156" s="205"/>
      <c r="UFM156" s="205"/>
      <c r="UFN156" s="205"/>
      <c r="UFO156" s="205"/>
      <c r="UFP156" s="205"/>
      <c r="UFQ156" s="205"/>
      <c r="UFR156" s="205"/>
      <c r="UFS156" s="205"/>
      <c r="UFT156" s="205"/>
      <c r="UFU156" s="205"/>
      <c r="UFV156" s="205"/>
      <c r="UFW156" s="205"/>
      <c r="UFX156" s="205"/>
      <c r="UFY156" s="205"/>
      <c r="UFZ156" s="205"/>
      <c r="UGA156" s="205"/>
      <c r="UGB156" s="205"/>
      <c r="UGC156" s="205"/>
      <c r="UGD156" s="205"/>
      <c r="UGE156" s="205"/>
      <c r="UGF156" s="205"/>
      <c r="UGG156" s="205"/>
      <c r="UGH156" s="205"/>
      <c r="UGI156" s="205"/>
      <c r="UGJ156" s="205"/>
      <c r="UGK156" s="205"/>
      <c r="UGL156" s="205"/>
      <c r="UGM156" s="205"/>
      <c r="UGN156" s="205"/>
      <c r="UGO156" s="205"/>
      <c r="UGP156" s="205"/>
      <c r="UGQ156" s="205"/>
      <c r="UGR156" s="205"/>
      <c r="UGS156" s="205"/>
      <c r="UGT156" s="205"/>
      <c r="UGU156" s="205"/>
      <c r="UGV156" s="205"/>
      <c r="UGW156" s="205"/>
      <c r="UGX156" s="205"/>
      <c r="UGY156" s="205"/>
      <c r="UGZ156" s="205"/>
      <c r="UHA156" s="205"/>
      <c r="UHB156" s="205"/>
      <c r="UHC156" s="205"/>
      <c r="UHD156" s="205"/>
      <c r="UHE156" s="205"/>
      <c r="UHF156" s="205"/>
      <c r="UHG156" s="205"/>
      <c r="UHH156" s="205"/>
      <c r="UHI156" s="205"/>
      <c r="UHJ156" s="205"/>
      <c r="UHK156" s="205"/>
      <c r="UHL156" s="205"/>
      <c r="UHM156" s="205"/>
      <c r="UHN156" s="205"/>
      <c r="UHO156" s="205"/>
      <c r="UHP156" s="205"/>
      <c r="UHQ156" s="205"/>
      <c r="UHR156" s="205"/>
      <c r="UHS156" s="205"/>
      <c r="UHT156" s="205"/>
      <c r="UHU156" s="205"/>
      <c r="UHV156" s="205"/>
      <c r="UHW156" s="205"/>
      <c r="UHX156" s="205"/>
      <c r="UHY156" s="205"/>
      <c r="UHZ156" s="205"/>
      <c r="UIA156" s="205"/>
      <c r="UIB156" s="205"/>
      <c r="UIC156" s="205"/>
      <c r="UID156" s="205"/>
      <c r="UIE156" s="205"/>
      <c r="UIF156" s="205"/>
      <c r="UIG156" s="205"/>
      <c r="UIH156" s="205"/>
      <c r="UII156" s="205"/>
      <c r="UIJ156" s="205"/>
      <c r="UIK156" s="205"/>
      <c r="UIL156" s="205"/>
      <c r="UIM156" s="205"/>
      <c r="UIN156" s="205"/>
      <c r="UIO156" s="205"/>
      <c r="UIP156" s="205"/>
      <c r="UIQ156" s="205"/>
      <c r="UIR156" s="205"/>
      <c r="UIS156" s="205"/>
      <c r="UIT156" s="205"/>
      <c r="UIU156" s="205"/>
      <c r="UIV156" s="205"/>
      <c r="UIW156" s="205"/>
      <c r="UIX156" s="205"/>
      <c r="UIY156" s="205"/>
      <c r="UIZ156" s="205"/>
      <c r="UJA156" s="205"/>
      <c r="UJB156" s="205"/>
      <c r="UJC156" s="205"/>
      <c r="UJD156" s="205"/>
      <c r="UJE156" s="205"/>
      <c r="UJF156" s="205"/>
      <c r="UJG156" s="205"/>
      <c r="UJH156" s="205"/>
      <c r="UJI156" s="205"/>
      <c r="UJJ156" s="205"/>
      <c r="UJK156" s="205"/>
      <c r="UJL156" s="205"/>
      <c r="UJM156" s="205"/>
      <c r="UJN156" s="205"/>
      <c r="UJO156" s="205"/>
      <c r="UJP156" s="205"/>
      <c r="UJQ156" s="205"/>
      <c r="UJR156" s="205"/>
      <c r="UJS156" s="205"/>
      <c r="UJT156" s="205"/>
      <c r="UJU156" s="205"/>
      <c r="UJV156" s="205"/>
      <c r="UJW156" s="205"/>
      <c r="UJX156" s="205"/>
      <c r="UJY156" s="205"/>
      <c r="UJZ156" s="205"/>
      <c r="UKA156" s="205"/>
      <c r="UKB156" s="205"/>
      <c r="UKC156" s="205"/>
      <c r="UKD156" s="205"/>
      <c r="UKE156" s="205"/>
      <c r="UKF156" s="205"/>
      <c r="UKG156" s="205"/>
      <c r="UKH156" s="205"/>
      <c r="UKI156" s="205"/>
      <c r="UKJ156" s="205"/>
      <c r="UKK156" s="205"/>
      <c r="UKL156" s="205"/>
      <c r="UKM156" s="205"/>
      <c r="UKN156" s="205"/>
      <c r="UKO156" s="205"/>
      <c r="UKP156" s="205"/>
      <c r="UKQ156" s="205"/>
      <c r="UKR156" s="205"/>
      <c r="UKS156" s="205"/>
      <c r="UKT156" s="205"/>
      <c r="UKU156" s="205"/>
      <c r="UKV156" s="205"/>
      <c r="UKW156" s="205"/>
      <c r="UKX156" s="205"/>
      <c r="UKY156" s="205"/>
      <c r="UKZ156" s="205"/>
      <c r="ULA156" s="205"/>
      <c r="ULB156" s="205"/>
      <c r="ULC156" s="205"/>
      <c r="ULD156" s="205"/>
      <c r="ULE156" s="205"/>
      <c r="ULF156" s="205"/>
      <c r="ULG156" s="205"/>
      <c r="ULH156" s="205"/>
      <c r="ULI156" s="205"/>
      <c r="ULJ156" s="205"/>
      <c r="ULK156" s="205"/>
      <c r="ULL156" s="205"/>
      <c r="ULM156" s="205"/>
      <c r="ULN156" s="205"/>
      <c r="ULO156" s="205"/>
      <c r="ULP156" s="205"/>
      <c r="ULQ156" s="205"/>
      <c r="ULR156" s="205"/>
      <c r="ULS156" s="205"/>
      <c r="ULT156" s="205"/>
      <c r="ULU156" s="205"/>
      <c r="ULV156" s="205"/>
      <c r="ULW156" s="205"/>
      <c r="ULX156" s="205"/>
      <c r="ULY156" s="205"/>
      <c r="ULZ156" s="205"/>
      <c r="UMA156" s="205"/>
      <c r="UMB156" s="205"/>
      <c r="UMC156" s="205"/>
      <c r="UMD156" s="205"/>
      <c r="UME156" s="205"/>
      <c r="UMF156" s="205"/>
      <c r="UMG156" s="205"/>
      <c r="UMH156" s="205"/>
      <c r="UMI156" s="205"/>
      <c r="UMJ156" s="205"/>
      <c r="UMK156" s="205"/>
      <c r="UML156" s="205"/>
      <c r="UMM156" s="205"/>
      <c r="UMN156" s="205"/>
      <c r="UMO156" s="205"/>
      <c r="UMP156" s="205"/>
      <c r="UMQ156" s="205"/>
      <c r="UMR156" s="205"/>
      <c r="UMS156" s="205"/>
      <c r="UMT156" s="205"/>
      <c r="UMU156" s="205"/>
      <c r="UMV156" s="205"/>
      <c r="UMW156" s="205"/>
      <c r="UMX156" s="205"/>
      <c r="UMY156" s="205"/>
      <c r="UMZ156" s="205"/>
      <c r="UNA156" s="205"/>
      <c r="UNB156" s="205"/>
      <c r="UNC156" s="205"/>
      <c r="UND156" s="205"/>
      <c r="UNE156" s="205"/>
      <c r="UNF156" s="205"/>
      <c r="UNG156" s="205"/>
      <c r="UNH156" s="205"/>
      <c r="UNI156" s="205"/>
      <c r="UNJ156" s="205"/>
      <c r="UNK156" s="205"/>
      <c r="UNL156" s="205"/>
      <c r="UNM156" s="205"/>
      <c r="UNN156" s="205"/>
      <c r="UNO156" s="205"/>
      <c r="UNP156" s="205"/>
      <c r="UNQ156" s="205"/>
      <c r="UNR156" s="205"/>
      <c r="UNS156" s="205"/>
      <c r="UNT156" s="205"/>
      <c r="UNU156" s="205"/>
      <c r="UNV156" s="205"/>
      <c r="UNW156" s="205"/>
      <c r="UNX156" s="205"/>
      <c r="UNY156" s="205"/>
      <c r="UNZ156" s="205"/>
      <c r="UOA156" s="205"/>
      <c r="UOB156" s="205"/>
      <c r="UOC156" s="205"/>
      <c r="UOD156" s="205"/>
      <c r="UOE156" s="205"/>
      <c r="UOF156" s="205"/>
      <c r="UOG156" s="205"/>
      <c r="UOH156" s="205"/>
      <c r="UOI156" s="205"/>
      <c r="UOP156" s="205"/>
      <c r="UOQ156" s="205"/>
      <c r="UOR156" s="205"/>
      <c r="UOS156" s="205"/>
      <c r="UOT156" s="205"/>
      <c r="UOU156" s="205"/>
      <c r="UOV156" s="205"/>
      <c r="UOW156" s="205"/>
      <c r="UOX156" s="205"/>
      <c r="UOY156" s="205"/>
      <c r="UOZ156" s="205"/>
      <c r="UPA156" s="205"/>
      <c r="UPB156" s="205"/>
      <c r="UPC156" s="205"/>
      <c r="UPD156" s="205"/>
      <c r="UPE156" s="205"/>
      <c r="UPF156" s="205"/>
      <c r="UPG156" s="205"/>
      <c r="UPH156" s="205"/>
      <c r="UPI156" s="205"/>
      <c r="UPJ156" s="205"/>
      <c r="UPK156" s="205"/>
      <c r="UPL156" s="205"/>
      <c r="UPM156" s="205"/>
      <c r="UPN156" s="205"/>
      <c r="UPO156" s="205"/>
      <c r="UPP156" s="205"/>
      <c r="UPQ156" s="205"/>
      <c r="UPR156" s="205"/>
      <c r="UPS156" s="205"/>
      <c r="UPT156" s="205"/>
      <c r="UPU156" s="205"/>
      <c r="UPV156" s="205"/>
      <c r="UPW156" s="205"/>
      <c r="UPX156" s="205"/>
      <c r="UPY156" s="205"/>
      <c r="UPZ156" s="205"/>
      <c r="UQA156" s="205"/>
      <c r="UQB156" s="205"/>
      <c r="UQC156" s="205"/>
      <c r="UQD156" s="205"/>
      <c r="UQE156" s="205"/>
      <c r="UQF156" s="205"/>
      <c r="UQG156" s="205"/>
      <c r="UQH156" s="205"/>
      <c r="UQI156" s="205"/>
      <c r="UQJ156" s="205"/>
      <c r="UQK156" s="205"/>
      <c r="UQL156" s="205"/>
      <c r="UQM156" s="205"/>
      <c r="UQN156" s="205"/>
      <c r="UQO156" s="205"/>
      <c r="UQP156" s="205"/>
      <c r="UQQ156" s="205"/>
      <c r="UQR156" s="205"/>
      <c r="UQS156" s="205"/>
      <c r="UQT156" s="205"/>
      <c r="UQU156" s="205"/>
      <c r="UQV156" s="205"/>
      <c r="UQW156" s="205"/>
      <c r="UQX156" s="205"/>
      <c r="UQY156" s="205"/>
      <c r="UQZ156" s="205"/>
      <c r="URA156" s="205"/>
      <c r="URB156" s="205"/>
      <c r="URC156" s="205"/>
      <c r="URD156" s="205"/>
      <c r="URE156" s="205"/>
      <c r="URF156" s="205"/>
      <c r="URG156" s="205"/>
      <c r="URH156" s="205"/>
      <c r="URI156" s="205"/>
      <c r="URJ156" s="205"/>
      <c r="URK156" s="205"/>
      <c r="URL156" s="205"/>
      <c r="URM156" s="205"/>
      <c r="URN156" s="205"/>
      <c r="URO156" s="205"/>
      <c r="URP156" s="205"/>
      <c r="URQ156" s="205"/>
      <c r="URR156" s="205"/>
      <c r="URS156" s="205"/>
      <c r="URT156" s="205"/>
      <c r="URU156" s="205"/>
      <c r="URV156" s="205"/>
      <c r="URW156" s="205"/>
      <c r="URX156" s="205"/>
      <c r="URY156" s="205"/>
      <c r="URZ156" s="205"/>
      <c r="USA156" s="205"/>
      <c r="USB156" s="205"/>
      <c r="USC156" s="205"/>
      <c r="USD156" s="205"/>
      <c r="USE156" s="205"/>
      <c r="USF156" s="205"/>
      <c r="USG156" s="205"/>
      <c r="USH156" s="205"/>
      <c r="USI156" s="205"/>
      <c r="USJ156" s="205"/>
      <c r="USK156" s="205"/>
      <c r="USL156" s="205"/>
      <c r="USM156" s="205"/>
      <c r="USN156" s="205"/>
      <c r="USO156" s="205"/>
      <c r="USP156" s="205"/>
      <c r="USQ156" s="205"/>
      <c r="USR156" s="205"/>
      <c r="USS156" s="205"/>
      <c r="UST156" s="205"/>
      <c r="USU156" s="205"/>
      <c r="USV156" s="205"/>
      <c r="USW156" s="205"/>
      <c r="USX156" s="205"/>
      <c r="USY156" s="205"/>
      <c r="USZ156" s="205"/>
      <c r="UTA156" s="205"/>
      <c r="UTB156" s="205"/>
      <c r="UTC156" s="205"/>
      <c r="UTD156" s="205"/>
      <c r="UTE156" s="205"/>
      <c r="UTF156" s="205"/>
      <c r="UTG156" s="205"/>
      <c r="UTH156" s="205"/>
      <c r="UTI156" s="205"/>
      <c r="UTJ156" s="205"/>
      <c r="UTK156" s="205"/>
      <c r="UTL156" s="205"/>
      <c r="UTM156" s="205"/>
      <c r="UTN156" s="205"/>
      <c r="UTO156" s="205"/>
      <c r="UTP156" s="205"/>
      <c r="UTQ156" s="205"/>
      <c r="UTR156" s="205"/>
      <c r="UTS156" s="205"/>
      <c r="UTT156" s="205"/>
      <c r="UTU156" s="205"/>
      <c r="UTV156" s="205"/>
      <c r="UTW156" s="205"/>
      <c r="UTX156" s="205"/>
      <c r="UTY156" s="205"/>
      <c r="UTZ156" s="205"/>
      <c r="UUA156" s="205"/>
      <c r="UUB156" s="205"/>
      <c r="UUC156" s="205"/>
      <c r="UUD156" s="205"/>
      <c r="UUE156" s="205"/>
      <c r="UUF156" s="205"/>
      <c r="UUG156" s="205"/>
      <c r="UUH156" s="205"/>
      <c r="UUI156" s="205"/>
      <c r="UUJ156" s="205"/>
      <c r="UUK156" s="205"/>
      <c r="UUL156" s="205"/>
      <c r="UUM156" s="205"/>
      <c r="UUN156" s="205"/>
      <c r="UUO156" s="205"/>
      <c r="UUP156" s="205"/>
      <c r="UUQ156" s="205"/>
      <c r="UUR156" s="205"/>
      <c r="UUS156" s="205"/>
      <c r="UUT156" s="205"/>
      <c r="UUU156" s="205"/>
      <c r="UUV156" s="205"/>
      <c r="UUW156" s="205"/>
      <c r="UUX156" s="205"/>
      <c r="UUY156" s="205"/>
      <c r="UUZ156" s="205"/>
      <c r="UVA156" s="205"/>
      <c r="UVB156" s="205"/>
      <c r="UVC156" s="205"/>
      <c r="UVD156" s="205"/>
      <c r="UVE156" s="205"/>
      <c r="UVF156" s="205"/>
      <c r="UVG156" s="205"/>
      <c r="UVH156" s="205"/>
      <c r="UVI156" s="205"/>
      <c r="UVJ156" s="205"/>
      <c r="UVK156" s="205"/>
      <c r="UVL156" s="205"/>
      <c r="UVM156" s="205"/>
      <c r="UVN156" s="205"/>
      <c r="UVO156" s="205"/>
      <c r="UVP156" s="205"/>
      <c r="UVQ156" s="205"/>
      <c r="UVR156" s="205"/>
      <c r="UVS156" s="205"/>
      <c r="UVT156" s="205"/>
      <c r="UVU156" s="205"/>
      <c r="UVV156" s="205"/>
      <c r="UVW156" s="205"/>
      <c r="UVX156" s="205"/>
      <c r="UVY156" s="205"/>
      <c r="UVZ156" s="205"/>
      <c r="UWA156" s="205"/>
      <c r="UWB156" s="205"/>
      <c r="UWC156" s="205"/>
      <c r="UWD156" s="205"/>
      <c r="UWE156" s="205"/>
      <c r="UWF156" s="205"/>
      <c r="UWG156" s="205"/>
      <c r="UWH156" s="205"/>
      <c r="UWI156" s="205"/>
      <c r="UWJ156" s="205"/>
      <c r="UWK156" s="205"/>
      <c r="UWL156" s="205"/>
      <c r="UWM156" s="205"/>
      <c r="UWN156" s="205"/>
      <c r="UWO156" s="205"/>
      <c r="UWP156" s="205"/>
      <c r="UWQ156" s="205"/>
      <c r="UWR156" s="205"/>
      <c r="UWS156" s="205"/>
      <c r="UWT156" s="205"/>
      <c r="UWU156" s="205"/>
      <c r="UWV156" s="205"/>
      <c r="UWW156" s="205"/>
      <c r="UWX156" s="205"/>
      <c r="UWY156" s="205"/>
      <c r="UWZ156" s="205"/>
      <c r="UXA156" s="205"/>
      <c r="UXB156" s="205"/>
      <c r="UXC156" s="205"/>
      <c r="UXD156" s="205"/>
      <c r="UXE156" s="205"/>
      <c r="UXF156" s="205"/>
      <c r="UXG156" s="205"/>
      <c r="UXH156" s="205"/>
      <c r="UXI156" s="205"/>
      <c r="UXJ156" s="205"/>
      <c r="UXK156" s="205"/>
      <c r="UXL156" s="205"/>
      <c r="UXM156" s="205"/>
      <c r="UXN156" s="205"/>
      <c r="UXO156" s="205"/>
      <c r="UXP156" s="205"/>
      <c r="UXQ156" s="205"/>
      <c r="UXR156" s="205"/>
      <c r="UXS156" s="205"/>
      <c r="UXT156" s="205"/>
      <c r="UXU156" s="205"/>
      <c r="UXV156" s="205"/>
      <c r="UXW156" s="205"/>
      <c r="UXX156" s="205"/>
      <c r="UXY156" s="205"/>
      <c r="UXZ156" s="205"/>
      <c r="UYA156" s="205"/>
      <c r="UYB156" s="205"/>
      <c r="UYC156" s="205"/>
      <c r="UYD156" s="205"/>
      <c r="UYE156" s="205"/>
      <c r="UYL156" s="205"/>
      <c r="UYM156" s="205"/>
      <c r="UYN156" s="205"/>
      <c r="UYO156" s="205"/>
      <c r="UYP156" s="205"/>
      <c r="UYQ156" s="205"/>
      <c r="UYR156" s="205"/>
      <c r="UYS156" s="205"/>
      <c r="UYT156" s="205"/>
      <c r="UYU156" s="205"/>
      <c r="UYV156" s="205"/>
      <c r="UYW156" s="205"/>
      <c r="UYX156" s="205"/>
      <c r="UYY156" s="205"/>
      <c r="UYZ156" s="205"/>
      <c r="UZA156" s="205"/>
      <c r="UZB156" s="205"/>
      <c r="UZC156" s="205"/>
      <c r="UZD156" s="205"/>
      <c r="UZE156" s="205"/>
      <c r="UZF156" s="205"/>
      <c r="UZG156" s="205"/>
      <c r="UZH156" s="205"/>
      <c r="UZI156" s="205"/>
      <c r="UZJ156" s="205"/>
      <c r="UZK156" s="205"/>
      <c r="UZL156" s="205"/>
      <c r="UZM156" s="205"/>
      <c r="UZN156" s="205"/>
      <c r="UZO156" s="205"/>
      <c r="UZP156" s="205"/>
      <c r="UZQ156" s="205"/>
      <c r="UZR156" s="205"/>
      <c r="UZS156" s="205"/>
      <c r="UZT156" s="205"/>
      <c r="UZU156" s="205"/>
      <c r="UZV156" s="205"/>
      <c r="UZW156" s="205"/>
      <c r="UZX156" s="205"/>
      <c r="UZY156" s="205"/>
      <c r="UZZ156" s="205"/>
      <c r="VAA156" s="205"/>
      <c r="VAB156" s="205"/>
      <c r="VAC156" s="205"/>
      <c r="VAD156" s="205"/>
      <c r="VAE156" s="205"/>
      <c r="VAF156" s="205"/>
      <c r="VAG156" s="205"/>
      <c r="VAH156" s="205"/>
      <c r="VAI156" s="205"/>
      <c r="VAJ156" s="205"/>
      <c r="VAK156" s="205"/>
      <c r="VAL156" s="205"/>
      <c r="VAM156" s="205"/>
      <c r="VAN156" s="205"/>
      <c r="VAO156" s="205"/>
      <c r="VAP156" s="205"/>
      <c r="VAQ156" s="205"/>
      <c r="VAR156" s="205"/>
      <c r="VAS156" s="205"/>
      <c r="VAT156" s="205"/>
      <c r="VAU156" s="205"/>
      <c r="VAV156" s="205"/>
      <c r="VAW156" s="205"/>
      <c r="VAX156" s="205"/>
      <c r="VAY156" s="205"/>
      <c r="VAZ156" s="205"/>
      <c r="VBA156" s="205"/>
      <c r="VBB156" s="205"/>
      <c r="VBC156" s="205"/>
      <c r="VBD156" s="205"/>
      <c r="VBE156" s="205"/>
      <c r="VBF156" s="205"/>
      <c r="VBG156" s="205"/>
      <c r="VBH156" s="205"/>
      <c r="VBI156" s="205"/>
      <c r="VBJ156" s="205"/>
      <c r="VBK156" s="205"/>
      <c r="VBL156" s="205"/>
      <c r="VBM156" s="205"/>
      <c r="VBN156" s="205"/>
      <c r="VBO156" s="205"/>
      <c r="VBP156" s="205"/>
      <c r="VBQ156" s="205"/>
      <c r="VBR156" s="205"/>
      <c r="VBS156" s="205"/>
      <c r="VBT156" s="205"/>
      <c r="VBU156" s="205"/>
      <c r="VBV156" s="205"/>
      <c r="VBW156" s="205"/>
      <c r="VBX156" s="205"/>
      <c r="VBY156" s="205"/>
      <c r="VBZ156" s="205"/>
      <c r="VCA156" s="205"/>
      <c r="VCB156" s="205"/>
      <c r="VCC156" s="205"/>
      <c r="VCD156" s="205"/>
      <c r="VCE156" s="205"/>
      <c r="VCF156" s="205"/>
      <c r="VCG156" s="205"/>
      <c r="VCH156" s="205"/>
      <c r="VCI156" s="205"/>
      <c r="VCJ156" s="205"/>
      <c r="VCK156" s="205"/>
      <c r="VCL156" s="205"/>
      <c r="VCM156" s="205"/>
      <c r="VCN156" s="205"/>
      <c r="VCO156" s="205"/>
      <c r="VCP156" s="205"/>
      <c r="VCQ156" s="205"/>
      <c r="VCR156" s="205"/>
      <c r="VCS156" s="205"/>
      <c r="VCT156" s="205"/>
      <c r="VCU156" s="205"/>
      <c r="VCV156" s="205"/>
      <c r="VCW156" s="205"/>
      <c r="VCX156" s="205"/>
      <c r="VCY156" s="205"/>
      <c r="VCZ156" s="205"/>
      <c r="VDA156" s="205"/>
      <c r="VDB156" s="205"/>
      <c r="VDC156" s="205"/>
      <c r="VDD156" s="205"/>
      <c r="VDE156" s="205"/>
      <c r="VDF156" s="205"/>
      <c r="VDG156" s="205"/>
      <c r="VDH156" s="205"/>
      <c r="VDI156" s="205"/>
      <c r="VDJ156" s="205"/>
      <c r="VDK156" s="205"/>
      <c r="VDL156" s="205"/>
      <c r="VDM156" s="205"/>
      <c r="VDN156" s="205"/>
      <c r="VDO156" s="205"/>
      <c r="VDP156" s="205"/>
      <c r="VDQ156" s="205"/>
      <c r="VDR156" s="205"/>
      <c r="VDS156" s="205"/>
      <c r="VDT156" s="205"/>
      <c r="VDU156" s="205"/>
      <c r="VDV156" s="205"/>
      <c r="VDW156" s="205"/>
      <c r="VDX156" s="205"/>
      <c r="VDY156" s="205"/>
      <c r="VDZ156" s="205"/>
      <c r="VEA156" s="205"/>
      <c r="VEB156" s="205"/>
      <c r="VEC156" s="205"/>
      <c r="VED156" s="205"/>
      <c r="VEE156" s="205"/>
      <c r="VEF156" s="205"/>
      <c r="VEG156" s="205"/>
      <c r="VEH156" s="205"/>
      <c r="VEI156" s="205"/>
      <c r="VEJ156" s="205"/>
      <c r="VEK156" s="205"/>
      <c r="VEL156" s="205"/>
      <c r="VEM156" s="205"/>
      <c r="VEN156" s="205"/>
      <c r="VEO156" s="205"/>
      <c r="VEP156" s="205"/>
      <c r="VEQ156" s="205"/>
      <c r="VER156" s="205"/>
      <c r="VES156" s="205"/>
      <c r="VET156" s="205"/>
      <c r="VEU156" s="205"/>
      <c r="VEV156" s="205"/>
      <c r="VEW156" s="205"/>
      <c r="VEX156" s="205"/>
      <c r="VEY156" s="205"/>
      <c r="VEZ156" s="205"/>
      <c r="VFA156" s="205"/>
      <c r="VFB156" s="205"/>
      <c r="VFC156" s="205"/>
      <c r="VFD156" s="205"/>
      <c r="VFE156" s="205"/>
      <c r="VFF156" s="205"/>
      <c r="VFG156" s="205"/>
      <c r="VFH156" s="205"/>
      <c r="VFI156" s="205"/>
      <c r="VFJ156" s="205"/>
      <c r="VFK156" s="205"/>
      <c r="VFL156" s="205"/>
      <c r="VFM156" s="205"/>
      <c r="VFN156" s="205"/>
      <c r="VFO156" s="205"/>
      <c r="VFP156" s="205"/>
      <c r="VFQ156" s="205"/>
      <c r="VFR156" s="205"/>
      <c r="VFS156" s="205"/>
      <c r="VFT156" s="205"/>
      <c r="VFU156" s="205"/>
      <c r="VFV156" s="205"/>
      <c r="VFW156" s="205"/>
      <c r="VFX156" s="205"/>
      <c r="VFY156" s="205"/>
      <c r="VFZ156" s="205"/>
      <c r="VGA156" s="205"/>
      <c r="VGB156" s="205"/>
      <c r="VGC156" s="205"/>
      <c r="VGD156" s="205"/>
      <c r="VGE156" s="205"/>
      <c r="VGF156" s="205"/>
      <c r="VGG156" s="205"/>
      <c r="VGH156" s="205"/>
      <c r="VGI156" s="205"/>
      <c r="VGJ156" s="205"/>
      <c r="VGK156" s="205"/>
      <c r="VGL156" s="205"/>
      <c r="VGM156" s="205"/>
      <c r="VGN156" s="205"/>
      <c r="VGO156" s="205"/>
      <c r="VGP156" s="205"/>
      <c r="VGQ156" s="205"/>
      <c r="VGR156" s="205"/>
      <c r="VGS156" s="205"/>
      <c r="VGT156" s="205"/>
      <c r="VGU156" s="205"/>
      <c r="VGV156" s="205"/>
      <c r="VGW156" s="205"/>
      <c r="VGX156" s="205"/>
      <c r="VGY156" s="205"/>
      <c r="VGZ156" s="205"/>
      <c r="VHA156" s="205"/>
      <c r="VHB156" s="205"/>
      <c r="VHC156" s="205"/>
      <c r="VHD156" s="205"/>
      <c r="VHE156" s="205"/>
      <c r="VHF156" s="205"/>
      <c r="VHG156" s="205"/>
      <c r="VHH156" s="205"/>
      <c r="VHI156" s="205"/>
      <c r="VHJ156" s="205"/>
      <c r="VHK156" s="205"/>
      <c r="VHL156" s="205"/>
      <c r="VHM156" s="205"/>
      <c r="VHN156" s="205"/>
      <c r="VHO156" s="205"/>
      <c r="VHP156" s="205"/>
      <c r="VHQ156" s="205"/>
      <c r="VHR156" s="205"/>
      <c r="VHS156" s="205"/>
      <c r="VHT156" s="205"/>
      <c r="VHU156" s="205"/>
      <c r="VHV156" s="205"/>
      <c r="VHW156" s="205"/>
      <c r="VHX156" s="205"/>
      <c r="VHY156" s="205"/>
      <c r="VHZ156" s="205"/>
      <c r="VIA156" s="205"/>
      <c r="VIH156" s="205"/>
      <c r="VII156" s="205"/>
      <c r="VIJ156" s="205"/>
      <c r="VIK156" s="205"/>
      <c r="VIL156" s="205"/>
      <c r="VIM156" s="205"/>
      <c r="VIN156" s="205"/>
      <c r="VIO156" s="205"/>
      <c r="VIP156" s="205"/>
      <c r="VIQ156" s="205"/>
      <c r="VIR156" s="205"/>
      <c r="VIS156" s="205"/>
      <c r="VIT156" s="205"/>
      <c r="VIU156" s="205"/>
      <c r="VIV156" s="205"/>
      <c r="VIW156" s="205"/>
      <c r="VIX156" s="205"/>
      <c r="VIY156" s="205"/>
      <c r="VIZ156" s="205"/>
      <c r="VJA156" s="205"/>
      <c r="VJB156" s="205"/>
      <c r="VJC156" s="205"/>
      <c r="VJD156" s="205"/>
      <c r="VJE156" s="205"/>
      <c r="VJF156" s="205"/>
      <c r="VJG156" s="205"/>
      <c r="VJH156" s="205"/>
      <c r="VJI156" s="205"/>
      <c r="VJJ156" s="205"/>
      <c r="VJK156" s="205"/>
      <c r="VJL156" s="205"/>
      <c r="VJM156" s="205"/>
      <c r="VJN156" s="205"/>
      <c r="VJO156" s="205"/>
      <c r="VJP156" s="205"/>
      <c r="VJQ156" s="205"/>
      <c r="VJR156" s="205"/>
      <c r="VJS156" s="205"/>
      <c r="VJT156" s="205"/>
      <c r="VJU156" s="205"/>
      <c r="VJV156" s="205"/>
      <c r="VJW156" s="205"/>
      <c r="VJX156" s="205"/>
      <c r="VJY156" s="205"/>
      <c r="VJZ156" s="205"/>
      <c r="VKA156" s="205"/>
      <c r="VKB156" s="205"/>
      <c r="VKC156" s="205"/>
      <c r="VKD156" s="205"/>
      <c r="VKE156" s="205"/>
      <c r="VKF156" s="205"/>
      <c r="VKG156" s="205"/>
      <c r="VKH156" s="205"/>
      <c r="VKI156" s="205"/>
      <c r="VKJ156" s="205"/>
      <c r="VKK156" s="205"/>
      <c r="VKL156" s="205"/>
      <c r="VKM156" s="205"/>
      <c r="VKN156" s="205"/>
      <c r="VKO156" s="205"/>
      <c r="VKP156" s="205"/>
      <c r="VKQ156" s="205"/>
      <c r="VKR156" s="205"/>
      <c r="VKS156" s="205"/>
      <c r="VKT156" s="205"/>
      <c r="VKU156" s="205"/>
      <c r="VKV156" s="205"/>
      <c r="VKW156" s="205"/>
      <c r="VKX156" s="205"/>
      <c r="VKY156" s="205"/>
      <c r="VKZ156" s="205"/>
      <c r="VLA156" s="205"/>
      <c r="VLB156" s="205"/>
      <c r="VLC156" s="205"/>
      <c r="VLD156" s="205"/>
      <c r="VLE156" s="205"/>
      <c r="VLF156" s="205"/>
      <c r="VLG156" s="205"/>
      <c r="VLH156" s="205"/>
      <c r="VLI156" s="205"/>
      <c r="VLJ156" s="205"/>
      <c r="VLK156" s="205"/>
      <c r="VLL156" s="205"/>
      <c r="VLM156" s="205"/>
      <c r="VLN156" s="205"/>
      <c r="VLO156" s="205"/>
      <c r="VLP156" s="205"/>
      <c r="VLQ156" s="205"/>
      <c r="VLR156" s="205"/>
      <c r="VLS156" s="205"/>
      <c r="VLT156" s="205"/>
      <c r="VLU156" s="205"/>
      <c r="VLV156" s="205"/>
      <c r="VLW156" s="205"/>
      <c r="VLX156" s="205"/>
      <c r="VLY156" s="205"/>
      <c r="VLZ156" s="205"/>
      <c r="VMA156" s="205"/>
      <c r="VMB156" s="205"/>
      <c r="VMC156" s="205"/>
      <c r="VMD156" s="205"/>
      <c r="VME156" s="205"/>
      <c r="VMF156" s="205"/>
      <c r="VMG156" s="205"/>
      <c r="VMH156" s="205"/>
      <c r="VMI156" s="205"/>
      <c r="VMJ156" s="205"/>
      <c r="VMK156" s="205"/>
      <c r="VML156" s="205"/>
      <c r="VMM156" s="205"/>
      <c r="VMN156" s="205"/>
      <c r="VMO156" s="205"/>
      <c r="VMP156" s="205"/>
      <c r="VMQ156" s="205"/>
      <c r="VMR156" s="205"/>
      <c r="VMS156" s="205"/>
      <c r="VMT156" s="205"/>
      <c r="VMU156" s="205"/>
      <c r="VMV156" s="205"/>
      <c r="VMW156" s="205"/>
      <c r="VMX156" s="205"/>
      <c r="VMY156" s="205"/>
      <c r="VMZ156" s="205"/>
      <c r="VNA156" s="205"/>
      <c r="VNB156" s="205"/>
      <c r="VNC156" s="205"/>
      <c r="VND156" s="205"/>
      <c r="VNE156" s="205"/>
      <c r="VNF156" s="205"/>
      <c r="VNG156" s="205"/>
      <c r="VNH156" s="205"/>
      <c r="VNI156" s="205"/>
      <c r="VNJ156" s="205"/>
      <c r="VNK156" s="205"/>
      <c r="VNL156" s="205"/>
      <c r="VNM156" s="205"/>
      <c r="VNN156" s="205"/>
      <c r="VNO156" s="205"/>
      <c r="VNP156" s="205"/>
      <c r="VNQ156" s="205"/>
      <c r="VNR156" s="205"/>
      <c r="VNS156" s="205"/>
      <c r="VNT156" s="205"/>
      <c r="VNU156" s="205"/>
      <c r="VNV156" s="205"/>
      <c r="VNW156" s="205"/>
      <c r="VNX156" s="205"/>
      <c r="VNY156" s="205"/>
      <c r="VNZ156" s="205"/>
      <c r="VOA156" s="205"/>
      <c r="VOB156" s="205"/>
      <c r="VOC156" s="205"/>
      <c r="VOD156" s="205"/>
      <c r="VOE156" s="205"/>
      <c r="VOF156" s="205"/>
      <c r="VOG156" s="205"/>
      <c r="VOH156" s="205"/>
      <c r="VOI156" s="205"/>
      <c r="VOJ156" s="205"/>
      <c r="VOK156" s="205"/>
      <c r="VOL156" s="205"/>
      <c r="VOM156" s="205"/>
      <c r="VON156" s="205"/>
      <c r="VOO156" s="205"/>
      <c r="VOP156" s="205"/>
      <c r="VOQ156" s="205"/>
      <c r="VOR156" s="205"/>
      <c r="VOS156" s="205"/>
      <c r="VOT156" s="205"/>
      <c r="VOU156" s="205"/>
      <c r="VOV156" s="205"/>
      <c r="VOW156" s="205"/>
      <c r="VOX156" s="205"/>
      <c r="VOY156" s="205"/>
      <c r="VOZ156" s="205"/>
      <c r="VPA156" s="205"/>
      <c r="VPB156" s="205"/>
      <c r="VPC156" s="205"/>
      <c r="VPD156" s="205"/>
      <c r="VPE156" s="205"/>
      <c r="VPF156" s="205"/>
      <c r="VPG156" s="205"/>
      <c r="VPH156" s="205"/>
      <c r="VPI156" s="205"/>
      <c r="VPJ156" s="205"/>
      <c r="VPK156" s="205"/>
      <c r="VPL156" s="205"/>
      <c r="VPM156" s="205"/>
      <c r="VPN156" s="205"/>
      <c r="VPO156" s="205"/>
      <c r="VPP156" s="205"/>
      <c r="VPQ156" s="205"/>
      <c r="VPR156" s="205"/>
      <c r="VPS156" s="205"/>
      <c r="VPT156" s="205"/>
      <c r="VPU156" s="205"/>
      <c r="VPV156" s="205"/>
      <c r="VPW156" s="205"/>
      <c r="VPX156" s="205"/>
      <c r="VPY156" s="205"/>
      <c r="VPZ156" s="205"/>
      <c r="VQA156" s="205"/>
      <c r="VQB156" s="205"/>
      <c r="VQC156" s="205"/>
      <c r="VQD156" s="205"/>
      <c r="VQE156" s="205"/>
      <c r="VQF156" s="205"/>
      <c r="VQG156" s="205"/>
      <c r="VQH156" s="205"/>
      <c r="VQI156" s="205"/>
      <c r="VQJ156" s="205"/>
      <c r="VQK156" s="205"/>
      <c r="VQL156" s="205"/>
      <c r="VQM156" s="205"/>
      <c r="VQN156" s="205"/>
      <c r="VQO156" s="205"/>
      <c r="VQP156" s="205"/>
      <c r="VQQ156" s="205"/>
      <c r="VQR156" s="205"/>
      <c r="VQS156" s="205"/>
      <c r="VQT156" s="205"/>
      <c r="VQU156" s="205"/>
      <c r="VQV156" s="205"/>
      <c r="VQW156" s="205"/>
      <c r="VQX156" s="205"/>
      <c r="VQY156" s="205"/>
      <c r="VQZ156" s="205"/>
      <c r="VRA156" s="205"/>
      <c r="VRB156" s="205"/>
      <c r="VRC156" s="205"/>
      <c r="VRD156" s="205"/>
      <c r="VRE156" s="205"/>
      <c r="VRF156" s="205"/>
      <c r="VRG156" s="205"/>
      <c r="VRH156" s="205"/>
      <c r="VRI156" s="205"/>
      <c r="VRJ156" s="205"/>
      <c r="VRK156" s="205"/>
      <c r="VRL156" s="205"/>
      <c r="VRM156" s="205"/>
      <c r="VRN156" s="205"/>
      <c r="VRO156" s="205"/>
      <c r="VRP156" s="205"/>
      <c r="VRQ156" s="205"/>
      <c r="VRR156" s="205"/>
      <c r="VRS156" s="205"/>
      <c r="VRT156" s="205"/>
      <c r="VRU156" s="205"/>
      <c r="VRV156" s="205"/>
      <c r="VRW156" s="205"/>
      <c r="VSD156" s="205"/>
      <c r="VSE156" s="205"/>
      <c r="VSF156" s="205"/>
      <c r="VSG156" s="205"/>
      <c r="VSH156" s="205"/>
      <c r="VSI156" s="205"/>
      <c r="VSJ156" s="205"/>
      <c r="VSK156" s="205"/>
      <c r="VSL156" s="205"/>
      <c r="VSM156" s="205"/>
      <c r="VSN156" s="205"/>
      <c r="VSO156" s="205"/>
      <c r="VSP156" s="205"/>
      <c r="VSQ156" s="205"/>
      <c r="VSR156" s="205"/>
      <c r="VSS156" s="205"/>
      <c r="VST156" s="205"/>
      <c r="VSU156" s="205"/>
      <c r="VSV156" s="205"/>
      <c r="VSW156" s="205"/>
      <c r="VSX156" s="205"/>
      <c r="VSY156" s="205"/>
      <c r="VSZ156" s="205"/>
      <c r="VTA156" s="205"/>
      <c r="VTB156" s="205"/>
      <c r="VTC156" s="205"/>
      <c r="VTD156" s="205"/>
      <c r="VTE156" s="205"/>
      <c r="VTF156" s="205"/>
      <c r="VTG156" s="205"/>
      <c r="VTH156" s="205"/>
      <c r="VTI156" s="205"/>
      <c r="VTJ156" s="205"/>
      <c r="VTK156" s="205"/>
      <c r="VTL156" s="205"/>
      <c r="VTM156" s="205"/>
      <c r="VTN156" s="205"/>
      <c r="VTO156" s="205"/>
      <c r="VTP156" s="205"/>
      <c r="VTQ156" s="205"/>
      <c r="VTR156" s="205"/>
      <c r="VTS156" s="205"/>
      <c r="VTT156" s="205"/>
      <c r="VTU156" s="205"/>
      <c r="VTV156" s="205"/>
      <c r="VTW156" s="205"/>
      <c r="VTX156" s="205"/>
      <c r="VTY156" s="205"/>
      <c r="VTZ156" s="205"/>
      <c r="VUA156" s="205"/>
      <c r="VUB156" s="205"/>
      <c r="VUC156" s="205"/>
      <c r="VUD156" s="205"/>
      <c r="VUE156" s="205"/>
      <c r="VUF156" s="205"/>
      <c r="VUG156" s="205"/>
      <c r="VUH156" s="205"/>
      <c r="VUI156" s="205"/>
      <c r="VUJ156" s="205"/>
      <c r="VUK156" s="205"/>
      <c r="VUL156" s="205"/>
      <c r="VUM156" s="205"/>
      <c r="VUN156" s="205"/>
      <c r="VUO156" s="205"/>
      <c r="VUP156" s="205"/>
      <c r="VUQ156" s="205"/>
      <c r="VUR156" s="205"/>
      <c r="VUS156" s="205"/>
      <c r="VUT156" s="205"/>
      <c r="VUU156" s="205"/>
      <c r="VUV156" s="205"/>
      <c r="VUW156" s="205"/>
      <c r="VUX156" s="205"/>
      <c r="VUY156" s="205"/>
      <c r="VUZ156" s="205"/>
      <c r="VVA156" s="205"/>
      <c r="VVB156" s="205"/>
      <c r="VVC156" s="205"/>
      <c r="VVD156" s="205"/>
      <c r="VVE156" s="205"/>
      <c r="VVF156" s="205"/>
      <c r="VVG156" s="205"/>
      <c r="VVH156" s="205"/>
      <c r="VVI156" s="205"/>
      <c r="VVJ156" s="205"/>
      <c r="VVK156" s="205"/>
      <c r="VVL156" s="205"/>
      <c r="VVM156" s="205"/>
      <c r="VVN156" s="205"/>
      <c r="VVO156" s="205"/>
      <c r="VVP156" s="205"/>
      <c r="VVQ156" s="205"/>
      <c r="VVR156" s="205"/>
      <c r="VVS156" s="205"/>
      <c r="VVT156" s="205"/>
      <c r="VVU156" s="205"/>
      <c r="VVV156" s="205"/>
      <c r="VVW156" s="205"/>
      <c r="VVX156" s="205"/>
      <c r="VVY156" s="205"/>
      <c r="VVZ156" s="205"/>
      <c r="VWA156" s="205"/>
      <c r="VWB156" s="205"/>
      <c r="VWC156" s="205"/>
      <c r="VWD156" s="205"/>
      <c r="VWE156" s="205"/>
      <c r="VWF156" s="205"/>
      <c r="VWG156" s="205"/>
      <c r="VWH156" s="205"/>
      <c r="VWI156" s="205"/>
      <c r="VWJ156" s="205"/>
      <c r="VWK156" s="205"/>
      <c r="VWL156" s="205"/>
      <c r="VWM156" s="205"/>
      <c r="VWN156" s="205"/>
      <c r="VWO156" s="205"/>
      <c r="VWP156" s="205"/>
      <c r="VWQ156" s="205"/>
      <c r="VWR156" s="205"/>
      <c r="VWS156" s="205"/>
      <c r="VWT156" s="205"/>
      <c r="VWU156" s="205"/>
      <c r="VWV156" s="205"/>
      <c r="VWW156" s="205"/>
      <c r="VWX156" s="205"/>
      <c r="VWY156" s="205"/>
      <c r="VWZ156" s="205"/>
      <c r="VXA156" s="205"/>
      <c r="VXB156" s="205"/>
      <c r="VXC156" s="205"/>
      <c r="VXD156" s="205"/>
      <c r="VXE156" s="205"/>
      <c r="VXF156" s="205"/>
      <c r="VXG156" s="205"/>
      <c r="VXH156" s="205"/>
      <c r="VXI156" s="205"/>
      <c r="VXJ156" s="205"/>
      <c r="VXK156" s="205"/>
      <c r="VXL156" s="205"/>
      <c r="VXM156" s="205"/>
      <c r="VXN156" s="205"/>
      <c r="VXO156" s="205"/>
      <c r="VXP156" s="205"/>
      <c r="VXQ156" s="205"/>
      <c r="VXR156" s="205"/>
      <c r="VXS156" s="205"/>
      <c r="VXT156" s="205"/>
      <c r="VXU156" s="205"/>
      <c r="VXV156" s="205"/>
      <c r="VXW156" s="205"/>
      <c r="VXX156" s="205"/>
      <c r="VXY156" s="205"/>
      <c r="VXZ156" s="205"/>
      <c r="VYA156" s="205"/>
      <c r="VYB156" s="205"/>
      <c r="VYC156" s="205"/>
      <c r="VYD156" s="205"/>
      <c r="VYE156" s="205"/>
      <c r="VYF156" s="205"/>
      <c r="VYG156" s="205"/>
      <c r="VYH156" s="205"/>
      <c r="VYI156" s="205"/>
      <c r="VYJ156" s="205"/>
      <c r="VYK156" s="205"/>
      <c r="VYL156" s="205"/>
      <c r="VYM156" s="205"/>
      <c r="VYN156" s="205"/>
      <c r="VYO156" s="205"/>
      <c r="VYP156" s="205"/>
      <c r="VYQ156" s="205"/>
      <c r="VYR156" s="205"/>
      <c r="VYS156" s="205"/>
      <c r="VYT156" s="205"/>
      <c r="VYU156" s="205"/>
      <c r="VYV156" s="205"/>
      <c r="VYW156" s="205"/>
      <c r="VYX156" s="205"/>
      <c r="VYY156" s="205"/>
      <c r="VYZ156" s="205"/>
      <c r="VZA156" s="205"/>
      <c r="VZB156" s="205"/>
      <c r="VZC156" s="205"/>
      <c r="VZD156" s="205"/>
      <c r="VZE156" s="205"/>
      <c r="VZF156" s="205"/>
      <c r="VZG156" s="205"/>
      <c r="VZH156" s="205"/>
      <c r="VZI156" s="205"/>
      <c r="VZJ156" s="205"/>
      <c r="VZK156" s="205"/>
      <c r="VZL156" s="205"/>
      <c r="VZM156" s="205"/>
      <c r="VZN156" s="205"/>
      <c r="VZO156" s="205"/>
      <c r="VZP156" s="205"/>
      <c r="VZQ156" s="205"/>
      <c r="VZR156" s="205"/>
      <c r="VZS156" s="205"/>
      <c r="VZT156" s="205"/>
      <c r="VZU156" s="205"/>
      <c r="VZV156" s="205"/>
      <c r="VZW156" s="205"/>
      <c r="VZX156" s="205"/>
      <c r="VZY156" s="205"/>
      <c r="VZZ156" s="205"/>
      <c r="WAA156" s="205"/>
      <c r="WAB156" s="205"/>
      <c r="WAC156" s="205"/>
      <c r="WAD156" s="205"/>
      <c r="WAE156" s="205"/>
      <c r="WAF156" s="205"/>
      <c r="WAG156" s="205"/>
      <c r="WAH156" s="205"/>
      <c r="WAI156" s="205"/>
      <c r="WAJ156" s="205"/>
      <c r="WAK156" s="205"/>
      <c r="WAL156" s="205"/>
      <c r="WAM156" s="205"/>
      <c r="WAN156" s="205"/>
      <c r="WAO156" s="205"/>
      <c r="WAP156" s="205"/>
      <c r="WAQ156" s="205"/>
      <c r="WAR156" s="205"/>
      <c r="WAS156" s="205"/>
      <c r="WAT156" s="205"/>
      <c r="WAU156" s="205"/>
      <c r="WAV156" s="205"/>
      <c r="WAW156" s="205"/>
      <c r="WAX156" s="205"/>
      <c r="WAY156" s="205"/>
      <c r="WAZ156" s="205"/>
      <c r="WBA156" s="205"/>
      <c r="WBB156" s="205"/>
      <c r="WBC156" s="205"/>
      <c r="WBD156" s="205"/>
      <c r="WBE156" s="205"/>
      <c r="WBF156" s="205"/>
      <c r="WBG156" s="205"/>
      <c r="WBH156" s="205"/>
      <c r="WBI156" s="205"/>
      <c r="WBJ156" s="205"/>
      <c r="WBK156" s="205"/>
      <c r="WBL156" s="205"/>
      <c r="WBM156" s="205"/>
      <c r="WBN156" s="205"/>
      <c r="WBO156" s="205"/>
      <c r="WBP156" s="205"/>
      <c r="WBQ156" s="205"/>
      <c r="WBR156" s="205"/>
      <c r="WBS156" s="205"/>
      <c r="WBZ156" s="205"/>
      <c r="WCA156" s="205"/>
      <c r="WCB156" s="205"/>
      <c r="WCC156" s="205"/>
      <c r="WCD156" s="205"/>
      <c r="WCE156" s="205"/>
      <c r="WCF156" s="205"/>
      <c r="WCG156" s="205"/>
      <c r="WCH156" s="205"/>
      <c r="WCI156" s="205"/>
      <c r="WCJ156" s="205"/>
      <c r="WCK156" s="205"/>
      <c r="WCL156" s="205"/>
      <c r="WCM156" s="205"/>
      <c r="WCN156" s="205"/>
      <c r="WCO156" s="205"/>
      <c r="WCP156" s="205"/>
      <c r="WCQ156" s="205"/>
      <c r="WCR156" s="205"/>
      <c r="WCS156" s="205"/>
      <c r="WCT156" s="205"/>
      <c r="WCU156" s="205"/>
      <c r="WCV156" s="205"/>
      <c r="WCW156" s="205"/>
      <c r="WCX156" s="205"/>
      <c r="WCY156" s="205"/>
      <c r="WCZ156" s="205"/>
      <c r="WDA156" s="205"/>
      <c r="WDB156" s="205"/>
      <c r="WDC156" s="205"/>
      <c r="WDD156" s="205"/>
      <c r="WDE156" s="205"/>
      <c r="WDF156" s="205"/>
      <c r="WDG156" s="205"/>
      <c r="WDH156" s="205"/>
      <c r="WDI156" s="205"/>
      <c r="WDJ156" s="205"/>
      <c r="WDK156" s="205"/>
      <c r="WDL156" s="205"/>
      <c r="WDM156" s="205"/>
      <c r="WDN156" s="205"/>
      <c r="WDO156" s="205"/>
      <c r="WDP156" s="205"/>
      <c r="WDQ156" s="205"/>
      <c r="WDR156" s="205"/>
      <c r="WDS156" s="205"/>
      <c r="WDT156" s="205"/>
      <c r="WDU156" s="205"/>
      <c r="WDV156" s="205"/>
      <c r="WDW156" s="205"/>
      <c r="WDX156" s="205"/>
      <c r="WDY156" s="205"/>
      <c r="WDZ156" s="205"/>
      <c r="WEA156" s="205"/>
      <c r="WEB156" s="205"/>
      <c r="WEC156" s="205"/>
      <c r="WED156" s="205"/>
      <c r="WEE156" s="205"/>
      <c r="WEF156" s="205"/>
      <c r="WEG156" s="205"/>
      <c r="WEH156" s="205"/>
      <c r="WEI156" s="205"/>
      <c r="WEJ156" s="205"/>
      <c r="WEK156" s="205"/>
      <c r="WEL156" s="205"/>
      <c r="WEM156" s="205"/>
      <c r="WEN156" s="205"/>
      <c r="WEO156" s="205"/>
      <c r="WEP156" s="205"/>
      <c r="WEQ156" s="205"/>
      <c r="WER156" s="205"/>
      <c r="WES156" s="205"/>
      <c r="WET156" s="205"/>
      <c r="WEU156" s="205"/>
      <c r="WEV156" s="205"/>
      <c r="WEW156" s="205"/>
      <c r="WEX156" s="205"/>
      <c r="WEY156" s="205"/>
      <c r="WEZ156" s="205"/>
      <c r="WFA156" s="205"/>
      <c r="WFB156" s="205"/>
      <c r="WFC156" s="205"/>
      <c r="WFD156" s="205"/>
      <c r="WFE156" s="205"/>
      <c r="WFF156" s="205"/>
      <c r="WFG156" s="205"/>
      <c r="WFH156" s="205"/>
      <c r="WFI156" s="205"/>
      <c r="WFJ156" s="205"/>
      <c r="WFK156" s="205"/>
      <c r="WFL156" s="205"/>
      <c r="WFM156" s="205"/>
      <c r="WFN156" s="205"/>
      <c r="WFO156" s="205"/>
      <c r="WFP156" s="205"/>
      <c r="WFQ156" s="205"/>
      <c r="WFR156" s="205"/>
      <c r="WFS156" s="205"/>
      <c r="WFT156" s="205"/>
      <c r="WFU156" s="205"/>
      <c r="WFV156" s="205"/>
      <c r="WFW156" s="205"/>
      <c r="WFX156" s="205"/>
      <c r="WFY156" s="205"/>
      <c r="WFZ156" s="205"/>
      <c r="WGA156" s="205"/>
      <c r="WGB156" s="205"/>
      <c r="WGC156" s="205"/>
      <c r="WGD156" s="205"/>
      <c r="WGE156" s="205"/>
      <c r="WGF156" s="205"/>
      <c r="WGG156" s="205"/>
      <c r="WGH156" s="205"/>
      <c r="WGI156" s="205"/>
      <c r="WGJ156" s="205"/>
      <c r="WGK156" s="205"/>
      <c r="WGL156" s="205"/>
      <c r="WGM156" s="205"/>
      <c r="WGN156" s="205"/>
      <c r="WGO156" s="205"/>
      <c r="WGP156" s="205"/>
      <c r="WGQ156" s="205"/>
      <c r="WGR156" s="205"/>
      <c r="WGS156" s="205"/>
      <c r="WGT156" s="205"/>
      <c r="WGU156" s="205"/>
      <c r="WGV156" s="205"/>
      <c r="WGW156" s="205"/>
      <c r="WGX156" s="205"/>
      <c r="WGY156" s="205"/>
      <c r="WGZ156" s="205"/>
      <c r="WHA156" s="205"/>
      <c r="WHB156" s="205"/>
      <c r="WHC156" s="205"/>
      <c r="WHD156" s="205"/>
      <c r="WHE156" s="205"/>
      <c r="WHF156" s="205"/>
      <c r="WHG156" s="205"/>
      <c r="WHH156" s="205"/>
      <c r="WHI156" s="205"/>
      <c r="WHJ156" s="205"/>
      <c r="WHK156" s="205"/>
      <c r="WHL156" s="205"/>
      <c r="WHM156" s="205"/>
      <c r="WHN156" s="205"/>
      <c r="WHO156" s="205"/>
      <c r="WHP156" s="205"/>
      <c r="WHQ156" s="205"/>
      <c r="WHR156" s="205"/>
      <c r="WHS156" s="205"/>
      <c r="WHT156" s="205"/>
      <c r="WHU156" s="205"/>
      <c r="WHV156" s="205"/>
      <c r="WHW156" s="205"/>
      <c r="WHX156" s="205"/>
      <c r="WHY156" s="205"/>
      <c r="WHZ156" s="205"/>
      <c r="WIA156" s="205"/>
      <c r="WIB156" s="205"/>
      <c r="WIC156" s="205"/>
      <c r="WID156" s="205"/>
      <c r="WIE156" s="205"/>
      <c r="WIF156" s="205"/>
      <c r="WIG156" s="205"/>
      <c r="WIH156" s="205"/>
      <c r="WII156" s="205"/>
      <c r="WIJ156" s="205"/>
      <c r="WIK156" s="205"/>
      <c r="WIL156" s="205"/>
      <c r="WIM156" s="205"/>
      <c r="WIN156" s="205"/>
      <c r="WIO156" s="205"/>
      <c r="WIP156" s="205"/>
      <c r="WIQ156" s="205"/>
      <c r="WIR156" s="205"/>
      <c r="WIS156" s="205"/>
      <c r="WIT156" s="205"/>
      <c r="WIU156" s="205"/>
      <c r="WIV156" s="205"/>
      <c r="WIW156" s="205"/>
      <c r="WIX156" s="205"/>
      <c r="WIY156" s="205"/>
      <c r="WIZ156" s="205"/>
      <c r="WJA156" s="205"/>
      <c r="WJB156" s="205"/>
      <c r="WJC156" s="205"/>
      <c r="WJD156" s="205"/>
      <c r="WJE156" s="205"/>
      <c r="WJF156" s="205"/>
      <c r="WJG156" s="205"/>
      <c r="WJH156" s="205"/>
      <c r="WJI156" s="205"/>
      <c r="WJJ156" s="205"/>
      <c r="WJK156" s="205"/>
      <c r="WJL156" s="205"/>
      <c r="WJM156" s="205"/>
      <c r="WJN156" s="205"/>
      <c r="WJO156" s="205"/>
      <c r="WJP156" s="205"/>
      <c r="WJQ156" s="205"/>
      <c r="WJR156" s="205"/>
      <c r="WJS156" s="205"/>
      <c r="WJT156" s="205"/>
      <c r="WJU156" s="205"/>
      <c r="WJV156" s="205"/>
      <c r="WJW156" s="205"/>
      <c r="WJX156" s="205"/>
      <c r="WJY156" s="205"/>
      <c r="WJZ156" s="205"/>
      <c r="WKA156" s="205"/>
      <c r="WKB156" s="205"/>
      <c r="WKC156" s="205"/>
      <c r="WKD156" s="205"/>
      <c r="WKE156" s="205"/>
      <c r="WKF156" s="205"/>
      <c r="WKG156" s="205"/>
      <c r="WKH156" s="205"/>
      <c r="WKI156" s="205"/>
      <c r="WKJ156" s="205"/>
      <c r="WKK156" s="205"/>
      <c r="WKL156" s="205"/>
      <c r="WKM156" s="205"/>
      <c r="WKN156" s="205"/>
      <c r="WKO156" s="205"/>
      <c r="WKP156" s="205"/>
      <c r="WKQ156" s="205"/>
      <c r="WKR156" s="205"/>
      <c r="WKS156" s="205"/>
      <c r="WKT156" s="205"/>
      <c r="WKU156" s="205"/>
      <c r="WKV156" s="205"/>
      <c r="WKW156" s="205"/>
      <c r="WKX156" s="205"/>
      <c r="WKY156" s="205"/>
      <c r="WKZ156" s="205"/>
      <c r="WLA156" s="205"/>
      <c r="WLB156" s="205"/>
      <c r="WLC156" s="205"/>
      <c r="WLD156" s="205"/>
      <c r="WLE156" s="205"/>
      <c r="WLF156" s="205"/>
      <c r="WLG156" s="205"/>
      <c r="WLH156" s="205"/>
      <c r="WLI156" s="205"/>
      <c r="WLJ156" s="205"/>
      <c r="WLK156" s="205"/>
      <c r="WLL156" s="205"/>
      <c r="WLM156" s="205"/>
      <c r="WLN156" s="205"/>
      <c r="WLO156" s="205"/>
      <c r="WLV156" s="205"/>
      <c r="WLW156" s="205"/>
      <c r="WLX156" s="205"/>
      <c r="WLY156" s="205"/>
      <c r="WLZ156" s="205"/>
      <c r="WMA156" s="205"/>
      <c r="WMB156" s="205"/>
      <c r="WMC156" s="205"/>
      <c r="WMD156" s="205"/>
      <c r="WME156" s="205"/>
      <c r="WMF156" s="205"/>
      <c r="WMG156" s="205"/>
      <c r="WMH156" s="205"/>
      <c r="WMI156" s="205"/>
      <c r="WMJ156" s="205"/>
      <c r="WMK156" s="205"/>
      <c r="WML156" s="205"/>
      <c r="WMM156" s="205"/>
      <c r="WMN156" s="205"/>
      <c r="WMO156" s="205"/>
      <c r="WMP156" s="205"/>
      <c r="WMQ156" s="205"/>
      <c r="WMR156" s="205"/>
      <c r="WMS156" s="205"/>
      <c r="WMT156" s="205"/>
      <c r="WMU156" s="205"/>
      <c r="WMV156" s="205"/>
      <c r="WMW156" s="205"/>
      <c r="WMX156" s="205"/>
      <c r="WMY156" s="205"/>
      <c r="WMZ156" s="205"/>
      <c r="WNA156" s="205"/>
      <c r="WNB156" s="205"/>
      <c r="WNC156" s="205"/>
      <c r="WND156" s="205"/>
      <c r="WNE156" s="205"/>
      <c r="WNF156" s="205"/>
      <c r="WNG156" s="205"/>
      <c r="WNH156" s="205"/>
      <c r="WNI156" s="205"/>
      <c r="WNJ156" s="205"/>
      <c r="WNK156" s="205"/>
      <c r="WNL156" s="205"/>
      <c r="WNM156" s="205"/>
      <c r="WNN156" s="205"/>
      <c r="WNO156" s="205"/>
      <c r="WNP156" s="205"/>
      <c r="WNQ156" s="205"/>
      <c r="WNR156" s="205"/>
      <c r="WNS156" s="205"/>
      <c r="WNT156" s="205"/>
      <c r="WNU156" s="205"/>
      <c r="WNV156" s="205"/>
      <c r="WNW156" s="205"/>
      <c r="WNX156" s="205"/>
      <c r="WNY156" s="205"/>
      <c r="WNZ156" s="205"/>
      <c r="WOA156" s="205"/>
      <c r="WOB156" s="205"/>
      <c r="WOC156" s="205"/>
      <c r="WOD156" s="205"/>
      <c r="WOE156" s="205"/>
      <c r="WOF156" s="205"/>
      <c r="WOG156" s="205"/>
      <c r="WOH156" s="205"/>
      <c r="WOI156" s="205"/>
      <c r="WOJ156" s="205"/>
      <c r="WOK156" s="205"/>
      <c r="WOL156" s="205"/>
      <c r="WOM156" s="205"/>
      <c r="WON156" s="205"/>
      <c r="WOO156" s="205"/>
      <c r="WOP156" s="205"/>
      <c r="WOQ156" s="205"/>
      <c r="WOR156" s="205"/>
      <c r="WOS156" s="205"/>
      <c r="WOT156" s="205"/>
      <c r="WOU156" s="205"/>
      <c r="WOV156" s="205"/>
      <c r="WOW156" s="205"/>
      <c r="WOX156" s="205"/>
      <c r="WOY156" s="205"/>
      <c r="WOZ156" s="205"/>
      <c r="WPA156" s="205"/>
      <c r="WPB156" s="205"/>
      <c r="WPC156" s="205"/>
      <c r="WPD156" s="205"/>
      <c r="WPE156" s="205"/>
      <c r="WPF156" s="205"/>
      <c r="WPG156" s="205"/>
      <c r="WPH156" s="205"/>
      <c r="WPI156" s="205"/>
      <c r="WPJ156" s="205"/>
      <c r="WPK156" s="205"/>
      <c r="WPL156" s="205"/>
      <c r="WPM156" s="205"/>
      <c r="WPN156" s="205"/>
      <c r="WPO156" s="205"/>
      <c r="WPP156" s="205"/>
      <c r="WPQ156" s="205"/>
      <c r="WPR156" s="205"/>
      <c r="WPS156" s="205"/>
      <c r="WPT156" s="205"/>
      <c r="WPU156" s="205"/>
      <c r="WPV156" s="205"/>
      <c r="WPW156" s="205"/>
      <c r="WPX156" s="205"/>
      <c r="WPY156" s="205"/>
      <c r="WPZ156" s="205"/>
      <c r="WQA156" s="205"/>
      <c r="WQB156" s="205"/>
      <c r="WQC156" s="205"/>
      <c r="WQD156" s="205"/>
      <c r="WQE156" s="205"/>
      <c r="WQF156" s="205"/>
      <c r="WQG156" s="205"/>
      <c r="WQH156" s="205"/>
      <c r="WQI156" s="205"/>
      <c r="WQJ156" s="205"/>
      <c r="WQK156" s="205"/>
      <c r="WQL156" s="205"/>
      <c r="WQM156" s="205"/>
      <c r="WQN156" s="205"/>
      <c r="WQO156" s="205"/>
      <c r="WQP156" s="205"/>
      <c r="WQQ156" s="205"/>
      <c r="WQR156" s="205"/>
      <c r="WQS156" s="205"/>
      <c r="WQT156" s="205"/>
      <c r="WQU156" s="205"/>
      <c r="WQV156" s="205"/>
      <c r="WQW156" s="205"/>
      <c r="WQX156" s="205"/>
      <c r="WQY156" s="205"/>
      <c r="WQZ156" s="205"/>
      <c r="WRA156" s="205"/>
      <c r="WRB156" s="205"/>
      <c r="WRC156" s="205"/>
      <c r="WRD156" s="205"/>
      <c r="WRE156" s="205"/>
      <c r="WRF156" s="205"/>
      <c r="WRG156" s="205"/>
      <c r="WRH156" s="205"/>
      <c r="WRI156" s="205"/>
      <c r="WRJ156" s="205"/>
      <c r="WRK156" s="205"/>
      <c r="WRL156" s="205"/>
      <c r="WRM156" s="205"/>
      <c r="WRN156" s="205"/>
      <c r="WRO156" s="205"/>
      <c r="WRP156" s="205"/>
      <c r="WRQ156" s="205"/>
      <c r="WRR156" s="205"/>
      <c r="WRS156" s="205"/>
      <c r="WRT156" s="205"/>
      <c r="WRU156" s="205"/>
      <c r="WRV156" s="205"/>
      <c r="WRW156" s="205"/>
      <c r="WRX156" s="205"/>
      <c r="WRY156" s="205"/>
      <c r="WRZ156" s="205"/>
      <c r="WSA156" s="205"/>
      <c r="WSB156" s="205"/>
      <c r="WSC156" s="205"/>
      <c r="WSD156" s="205"/>
      <c r="WSE156" s="205"/>
      <c r="WSF156" s="205"/>
      <c r="WSG156" s="205"/>
      <c r="WSH156" s="205"/>
      <c r="WSI156" s="205"/>
      <c r="WSJ156" s="205"/>
      <c r="WSK156" s="205"/>
      <c r="WSL156" s="205"/>
      <c r="WSM156" s="205"/>
      <c r="WSN156" s="205"/>
      <c r="WSO156" s="205"/>
      <c r="WSP156" s="205"/>
      <c r="WSQ156" s="205"/>
      <c r="WSR156" s="205"/>
      <c r="WSS156" s="205"/>
      <c r="WST156" s="205"/>
      <c r="WSU156" s="205"/>
      <c r="WSV156" s="205"/>
      <c r="WSW156" s="205"/>
      <c r="WSX156" s="205"/>
      <c r="WSY156" s="205"/>
      <c r="WSZ156" s="205"/>
      <c r="WTA156" s="205"/>
      <c r="WTB156" s="205"/>
      <c r="WTC156" s="205"/>
      <c r="WTD156" s="205"/>
      <c r="WTE156" s="205"/>
      <c r="WTF156" s="205"/>
      <c r="WTG156" s="205"/>
      <c r="WTH156" s="205"/>
      <c r="WTI156" s="205"/>
      <c r="WTJ156" s="205"/>
      <c r="WTK156" s="205"/>
      <c r="WTL156" s="205"/>
      <c r="WTM156" s="205"/>
      <c r="WTN156" s="205"/>
      <c r="WTO156" s="205"/>
      <c r="WTP156" s="205"/>
      <c r="WTQ156" s="205"/>
      <c r="WTR156" s="205"/>
      <c r="WTS156" s="205"/>
      <c r="WTT156" s="205"/>
      <c r="WTU156" s="205"/>
      <c r="WTV156" s="205"/>
      <c r="WTW156" s="205"/>
      <c r="WTX156" s="205"/>
      <c r="WTY156" s="205"/>
      <c r="WTZ156" s="205"/>
      <c r="WUA156" s="205"/>
      <c r="WUB156" s="205"/>
      <c r="WUC156" s="205"/>
      <c r="WUD156" s="205"/>
      <c r="WUE156" s="205"/>
      <c r="WUF156" s="205"/>
      <c r="WUG156" s="205"/>
      <c r="WUH156" s="205"/>
      <c r="WUI156" s="205"/>
      <c r="WUJ156" s="205"/>
      <c r="WUK156" s="205"/>
      <c r="WUL156" s="205"/>
      <c r="WUM156" s="205"/>
      <c r="WUN156" s="205"/>
      <c r="WUO156" s="205"/>
      <c r="WUP156" s="205"/>
      <c r="WUQ156" s="205"/>
      <c r="WUR156" s="205"/>
      <c r="WUS156" s="205"/>
      <c r="WUT156" s="205"/>
      <c r="WUU156" s="205"/>
      <c r="WUV156" s="205"/>
      <c r="WUW156" s="205"/>
      <c r="WUX156" s="205"/>
      <c r="WUY156" s="205"/>
      <c r="WUZ156" s="205"/>
      <c r="WVA156" s="205"/>
      <c r="WVB156" s="205"/>
      <c r="WVC156" s="205"/>
      <c r="WVD156" s="205"/>
      <c r="WVE156" s="205"/>
      <c r="WVF156" s="205"/>
      <c r="WVG156" s="205"/>
      <c r="WVH156" s="205"/>
      <c r="WVI156" s="205"/>
      <c r="WVJ156" s="205"/>
      <c r="WVK156" s="205"/>
      <c r="WVR156" s="205"/>
      <c r="WVS156" s="205"/>
      <c r="WVT156" s="205"/>
      <c r="WVU156" s="205"/>
      <c r="WVV156" s="205"/>
      <c r="WVW156" s="205"/>
      <c r="WVX156" s="205"/>
      <c r="WVY156" s="205"/>
      <c r="WVZ156" s="205"/>
      <c r="WWA156" s="205"/>
      <c r="WWB156" s="205"/>
      <c r="WWC156" s="205"/>
      <c r="WWD156" s="205"/>
      <c r="WWE156" s="205"/>
      <c r="WWF156" s="205"/>
      <c r="WWG156" s="205"/>
      <c r="WWH156" s="205"/>
      <c r="WWI156" s="205"/>
      <c r="WWJ156" s="205"/>
      <c r="WWK156" s="205"/>
      <c r="WWL156" s="205"/>
      <c r="WWM156" s="205"/>
      <c r="WWN156" s="205"/>
      <c r="WWO156" s="205"/>
      <c r="WWP156" s="205"/>
      <c r="WWQ156" s="205"/>
      <c r="WWR156" s="205"/>
      <c r="WWS156" s="205"/>
      <c r="WWT156" s="205"/>
      <c r="WWU156" s="205"/>
      <c r="WWV156" s="205"/>
      <c r="WWW156" s="205"/>
      <c r="WWX156" s="205"/>
      <c r="WWY156" s="205"/>
      <c r="WWZ156" s="205"/>
      <c r="WXA156" s="205"/>
      <c r="WXB156" s="205"/>
      <c r="WXC156" s="205"/>
      <c r="WXD156" s="205"/>
      <c r="WXE156" s="205"/>
      <c r="WXF156" s="205"/>
      <c r="WXG156" s="205"/>
      <c r="WXH156" s="205"/>
      <c r="WXI156" s="205"/>
      <c r="WXJ156" s="205"/>
      <c r="WXK156" s="205"/>
      <c r="WXL156" s="205"/>
      <c r="WXM156" s="205"/>
      <c r="WXN156" s="205"/>
      <c r="WXO156" s="205"/>
      <c r="WXP156" s="205"/>
      <c r="WXQ156" s="205"/>
      <c r="WXR156" s="205"/>
      <c r="WXS156" s="205"/>
      <c r="WXT156" s="205"/>
      <c r="WXU156" s="205"/>
      <c r="WXV156" s="205"/>
      <c r="WXW156" s="205"/>
      <c r="WXX156" s="205"/>
      <c r="WXY156" s="205"/>
      <c r="WXZ156" s="205"/>
      <c r="WYA156" s="205"/>
      <c r="WYB156" s="205"/>
      <c r="WYC156" s="205"/>
      <c r="WYD156" s="205"/>
      <c r="WYE156" s="205"/>
      <c r="WYF156" s="205"/>
      <c r="WYG156" s="205"/>
      <c r="WYH156" s="205"/>
      <c r="WYI156" s="205"/>
      <c r="WYJ156" s="205"/>
      <c r="WYK156" s="205"/>
      <c r="WYL156" s="205"/>
      <c r="WYM156" s="205"/>
      <c r="WYN156" s="205"/>
      <c r="WYO156" s="205"/>
      <c r="WYP156" s="205"/>
      <c r="WYQ156" s="205"/>
      <c r="WYR156" s="205"/>
      <c r="WYS156" s="205"/>
      <c r="WYT156" s="205"/>
      <c r="WYU156" s="205"/>
      <c r="WYV156" s="205"/>
      <c r="WYW156" s="205"/>
      <c r="WYX156" s="205"/>
      <c r="WYY156" s="205"/>
      <c r="WYZ156" s="205"/>
      <c r="WZA156" s="205"/>
      <c r="WZB156" s="205"/>
      <c r="WZC156" s="205"/>
      <c r="WZD156" s="205"/>
      <c r="WZE156" s="205"/>
      <c r="WZF156" s="205"/>
      <c r="WZG156" s="205"/>
      <c r="WZH156" s="205"/>
      <c r="WZI156" s="205"/>
      <c r="WZJ156" s="205"/>
      <c r="WZK156" s="205"/>
      <c r="WZL156" s="205"/>
      <c r="WZM156" s="205"/>
      <c r="WZN156" s="205"/>
      <c r="WZO156" s="205"/>
      <c r="WZP156" s="205"/>
      <c r="WZQ156" s="205"/>
      <c r="WZR156" s="205"/>
      <c r="WZS156" s="205"/>
      <c r="WZT156" s="205"/>
      <c r="WZU156" s="205"/>
      <c r="WZV156" s="205"/>
      <c r="WZW156" s="205"/>
      <c r="WZX156" s="205"/>
      <c r="WZY156" s="205"/>
      <c r="WZZ156" s="205"/>
      <c r="XAA156" s="205"/>
      <c r="XAB156" s="205"/>
      <c r="XAC156" s="205"/>
      <c r="XAD156" s="205"/>
      <c r="XAE156" s="205"/>
      <c r="XAF156" s="205"/>
      <c r="XAG156" s="205"/>
      <c r="XAH156" s="205"/>
      <c r="XAI156" s="205"/>
      <c r="XAJ156" s="205"/>
      <c r="XAK156" s="205"/>
      <c r="XAL156" s="205"/>
      <c r="XAM156" s="205"/>
      <c r="XAN156" s="205"/>
      <c r="XAO156" s="205"/>
      <c r="XAP156" s="205"/>
      <c r="XAQ156" s="205"/>
      <c r="XAR156" s="205"/>
      <c r="XAS156" s="205"/>
      <c r="XAT156" s="205"/>
      <c r="XAU156" s="205"/>
      <c r="XAV156" s="205"/>
      <c r="XAW156" s="205"/>
      <c r="XAX156" s="205"/>
      <c r="XAY156" s="205"/>
      <c r="XAZ156" s="205"/>
      <c r="XBA156" s="205"/>
      <c r="XBB156" s="205"/>
      <c r="XBC156" s="205"/>
      <c r="XBD156" s="205"/>
      <c r="XBE156" s="205"/>
      <c r="XBF156" s="205"/>
      <c r="XBG156" s="205"/>
      <c r="XBH156" s="205"/>
      <c r="XBI156" s="205"/>
      <c r="XBJ156" s="205"/>
      <c r="XBK156" s="205"/>
      <c r="XBL156" s="205"/>
      <c r="XBM156" s="205"/>
      <c r="XBN156" s="205"/>
      <c r="XBO156" s="205"/>
      <c r="XBP156" s="205"/>
      <c r="XBQ156" s="205"/>
      <c r="XBR156" s="205"/>
      <c r="XBS156" s="205"/>
      <c r="XBT156" s="205"/>
      <c r="XBU156" s="205"/>
      <c r="XBV156" s="205"/>
      <c r="XBW156" s="205"/>
      <c r="XBX156" s="205"/>
      <c r="XBY156" s="205"/>
      <c r="XBZ156" s="205"/>
      <c r="XCA156" s="205"/>
      <c r="XCB156" s="205"/>
      <c r="XCC156" s="205"/>
      <c r="XCD156" s="205"/>
      <c r="XCE156" s="205"/>
      <c r="XCF156" s="205"/>
      <c r="XCG156" s="205"/>
      <c r="XCH156" s="205"/>
      <c r="XCI156" s="205"/>
      <c r="XCJ156" s="205"/>
      <c r="XCK156" s="205"/>
      <c r="XCL156" s="205"/>
      <c r="XCM156" s="205"/>
      <c r="XCN156" s="205"/>
      <c r="XCO156" s="205"/>
      <c r="XCP156" s="205"/>
      <c r="XCQ156" s="205"/>
      <c r="XCR156" s="205"/>
      <c r="XCS156" s="205"/>
      <c r="XCT156" s="205"/>
      <c r="XCU156" s="205"/>
      <c r="XCV156" s="205"/>
      <c r="XCW156" s="205"/>
      <c r="XCX156" s="205"/>
      <c r="XCY156" s="205"/>
      <c r="XCZ156" s="205"/>
      <c r="XDA156" s="205"/>
      <c r="XDB156" s="205"/>
      <c r="XDC156" s="205"/>
      <c r="XDD156" s="205"/>
      <c r="XDE156" s="205"/>
      <c r="XDF156" s="205"/>
      <c r="XDG156" s="205"/>
      <c r="XDH156" s="205"/>
      <c r="XDI156" s="205"/>
      <c r="XDJ156" s="205"/>
      <c r="XDK156" s="205"/>
      <c r="XDL156" s="205"/>
      <c r="XDM156" s="205"/>
      <c r="XDN156" s="205"/>
      <c r="XDO156" s="205"/>
      <c r="XDP156" s="205"/>
      <c r="XDQ156" s="205"/>
      <c r="XDR156" s="205"/>
      <c r="XDS156" s="205"/>
      <c r="XDT156" s="205"/>
      <c r="XDU156" s="205"/>
      <c r="XDV156" s="205"/>
      <c r="XDW156" s="205"/>
      <c r="XDX156" s="205"/>
      <c r="XDY156" s="205"/>
      <c r="XDZ156" s="205"/>
      <c r="XEA156" s="205"/>
      <c r="XEB156" s="205"/>
      <c r="XEC156" s="205"/>
      <c r="XED156" s="205"/>
      <c r="XEE156" s="205"/>
      <c r="XEF156" s="205"/>
      <c r="XEG156" s="205"/>
      <c r="XEH156" s="205"/>
      <c r="XEI156" s="205"/>
      <c r="XEJ156" s="205"/>
      <c r="XEK156" s="205"/>
      <c r="XEL156" s="205"/>
      <c r="XEM156" s="205"/>
      <c r="XEN156" s="205"/>
      <c r="XEO156" s="205"/>
      <c r="XEP156" s="205"/>
      <c r="XEQ156" s="205"/>
      <c r="XER156" s="205"/>
      <c r="XES156" s="205"/>
      <c r="XET156" s="205"/>
      <c r="XEU156" s="205"/>
      <c r="XEV156" s="205"/>
      <c r="XEW156" s="205"/>
      <c r="XEX156" s="205"/>
      <c r="XEY156" s="205"/>
      <c r="XEZ156" s="205"/>
      <c r="XFA156" s="205"/>
      <c r="XFB156" s="205"/>
      <c r="XFC156" s="205"/>
      <c r="XFD156" s="205"/>
    </row>
    <row r="157" spans="1:16384" ht="30.75" x14ac:dyDescent="0.25">
      <c r="A157" s="119" t="s">
        <v>120</v>
      </c>
      <c r="B157" s="138">
        <v>3210000000</v>
      </c>
      <c r="C157" s="138">
        <v>600</v>
      </c>
      <c r="D157" s="120">
        <v>5688724.4400000004</v>
      </c>
      <c r="E157" s="120">
        <v>5688724.4400000004</v>
      </c>
      <c r="F157" s="120">
        <v>5688724.4400000004</v>
      </c>
      <c r="G157" s="87">
        <v>1000000</v>
      </c>
      <c r="O157" s="199"/>
      <c r="P157" s="199"/>
    </row>
    <row r="158" spans="1:16384" ht="31.5" x14ac:dyDescent="0.25">
      <c r="A158" s="208" t="s">
        <v>672</v>
      </c>
      <c r="B158" s="134">
        <v>2200000000</v>
      </c>
      <c r="C158" s="209"/>
      <c r="D158" s="121">
        <f>D159</f>
        <v>3978800</v>
      </c>
      <c r="E158" s="121">
        <f t="shared" ref="E158:F158" si="43">E159</f>
        <v>1500000</v>
      </c>
      <c r="F158" s="121">
        <f t="shared" si="43"/>
        <v>1500000</v>
      </c>
      <c r="O158" s="199"/>
      <c r="P158" s="199"/>
    </row>
    <row r="159" spans="1:16384" ht="47.25" x14ac:dyDescent="0.25">
      <c r="A159" s="135" t="s">
        <v>671</v>
      </c>
      <c r="B159" s="134">
        <v>2220000000</v>
      </c>
      <c r="C159" s="134"/>
      <c r="D159" s="121">
        <f>D160</f>
        <v>3978800</v>
      </c>
      <c r="E159" s="121">
        <f t="shared" ref="E159:F159" si="44">E160</f>
        <v>1500000</v>
      </c>
      <c r="F159" s="121">
        <f t="shared" si="44"/>
        <v>1500000</v>
      </c>
      <c r="O159" s="199"/>
      <c r="P159" s="199"/>
    </row>
    <row r="160" spans="1:16384" ht="30.75" x14ac:dyDescent="0.25">
      <c r="A160" s="119" t="s">
        <v>402</v>
      </c>
      <c r="B160" s="133">
        <v>2220000000</v>
      </c>
      <c r="C160" s="133">
        <v>200</v>
      </c>
      <c r="D160" s="120">
        <f>3850000+128800</f>
        <v>3978800</v>
      </c>
      <c r="E160" s="123">
        <v>1500000</v>
      </c>
      <c r="F160" s="123">
        <v>1500000</v>
      </c>
      <c r="O160" s="199"/>
      <c r="P160" s="199"/>
    </row>
    <row r="161" spans="1:16384" ht="31.5" x14ac:dyDescent="0.25">
      <c r="A161" s="124" t="s">
        <v>497</v>
      </c>
      <c r="B161" s="134">
        <v>2900000000</v>
      </c>
      <c r="C161" s="165"/>
      <c r="D161" s="121">
        <f>D162+D165+D168</f>
        <v>5260983.17</v>
      </c>
      <c r="E161" s="121">
        <f t="shared" ref="E161:F161" si="45">E162+163+E168</f>
        <v>3563851.26</v>
      </c>
      <c r="F161" s="121">
        <f t="shared" si="45"/>
        <v>3553620.57</v>
      </c>
      <c r="G161" s="154"/>
      <c r="H161" s="155"/>
      <c r="I161" s="155"/>
      <c r="J161" s="154"/>
      <c r="K161" s="154"/>
      <c r="L161" s="211"/>
      <c r="M161" s="211"/>
      <c r="N161" s="212"/>
      <c r="O161" s="211"/>
      <c r="P161" s="211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  <c r="IC161" s="212"/>
      <c r="ID161" s="212"/>
      <c r="IE161" s="212"/>
      <c r="IF161" s="212"/>
      <c r="IG161" s="212"/>
      <c r="IH161" s="212"/>
      <c r="II161" s="212"/>
      <c r="IJ161" s="212"/>
      <c r="IK161" s="212"/>
      <c r="IL161" s="212"/>
      <c r="IM161" s="212"/>
      <c r="IN161" s="212"/>
      <c r="IO161" s="212"/>
      <c r="IP161" s="212"/>
      <c r="IQ161" s="212"/>
      <c r="IR161" s="212"/>
      <c r="IS161" s="212"/>
      <c r="IT161" s="212"/>
      <c r="IU161" s="212"/>
      <c r="IV161" s="212"/>
      <c r="IW161" s="212"/>
      <c r="IX161" s="212"/>
      <c r="IY161" s="212"/>
      <c r="JF161" s="212"/>
      <c r="JG161" s="212"/>
      <c r="JH161" s="212"/>
      <c r="JI161" s="212"/>
      <c r="JJ161" s="212"/>
      <c r="JK161" s="212"/>
      <c r="JL161" s="212"/>
      <c r="JM161" s="212"/>
      <c r="JN161" s="212"/>
      <c r="JO161" s="212"/>
      <c r="JP161" s="212"/>
      <c r="JQ161" s="212"/>
      <c r="JR161" s="212"/>
      <c r="JS161" s="212"/>
      <c r="JT161" s="212"/>
      <c r="JU161" s="212"/>
      <c r="JV161" s="212"/>
      <c r="JW161" s="212"/>
      <c r="JX161" s="212"/>
      <c r="JY161" s="212"/>
      <c r="JZ161" s="212"/>
      <c r="KA161" s="212"/>
      <c r="KB161" s="212"/>
      <c r="KC161" s="212"/>
      <c r="KD161" s="212"/>
      <c r="KE161" s="212"/>
      <c r="KF161" s="212"/>
      <c r="KG161" s="212"/>
      <c r="KH161" s="212"/>
      <c r="KI161" s="212"/>
      <c r="KJ161" s="212"/>
      <c r="KK161" s="212"/>
      <c r="KL161" s="212"/>
      <c r="KM161" s="212"/>
      <c r="KN161" s="212"/>
      <c r="KO161" s="212"/>
      <c r="KP161" s="212"/>
      <c r="KQ161" s="212"/>
      <c r="KR161" s="212"/>
      <c r="KS161" s="212"/>
      <c r="KT161" s="212"/>
      <c r="KU161" s="212"/>
      <c r="KV161" s="212"/>
      <c r="KW161" s="212"/>
      <c r="KX161" s="212"/>
      <c r="KY161" s="212"/>
      <c r="KZ161" s="212"/>
      <c r="LA161" s="212"/>
      <c r="LB161" s="212"/>
      <c r="LC161" s="212"/>
      <c r="LD161" s="212"/>
      <c r="LE161" s="212"/>
      <c r="LF161" s="212"/>
      <c r="LG161" s="212"/>
      <c r="LH161" s="212"/>
      <c r="LI161" s="212"/>
      <c r="LJ161" s="212"/>
      <c r="LK161" s="212"/>
      <c r="LL161" s="212"/>
      <c r="LM161" s="212"/>
      <c r="LN161" s="212"/>
      <c r="LO161" s="212"/>
      <c r="LP161" s="212"/>
      <c r="LQ161" s="212"/>
      <c r="LR161" s="212"/>
      <c r="LS161" s="212"/>
      <c r="LT161" s="212"/>
      <c r="LU161" s="212"/>
      <c r="LV161" s="212"/>
      <c r="LW161" s="212"/>
      <c r="LX161" s="212"/>
      <c r="LY161" s="212"/>
      <c r="LZ161" s="212"/>
      <c r="MA161" s="212"/>
      <c r="MB161" s="212"/>
      <c r="MC161" s="212"/>
      <c r="MD161" s="212"/>
      <c r="ME161" s="212"/>
      <c r="MF161" s="212"/>
      <c r="MG161" s="212"/>
      <c r="MH161" s="212"/>
      <c r="MI161" s="212"/>
      <c r="MJ161" s="212"/>
      <c r="MK161" s="212"/>
      <c r="ML161" s="212"/>
      <c r="MM161" s="212"/>
      <c r="MN161" s="212"/>
      <c r="MO161" s="212"/>
      <c r="MP161" s="212"/>
      <c r="MQ161" s="212"/>
      <c r="MR161" s="212"/>
      <c r="MS161" s="212"/>
      <c r="MT161" s="212"/>
      <c r="MU161" s="212"/>
      <c r="MV161" s="212"/>
      <c r="MW161" s="212"/>
      <c r="MX161" s="212"/>
      <c r="MY161" s="212"/>
      <c r="MZ161" s="212"/>
      <c r="NA161" s="212"/>
      <c r="NB161" s="212"/>
      <c r="NC161" s="212"/>
      <c r="ND161" s="212"/>
      <c r="NE161" s="212"/>
      <c r="NF161" s="212"/>
      <c r="NG161" s="212"/>
      <c r="NH161" s="212"/>
      <c r="NI161" s="212"/>
      <c r="NJ161" s="212"/>
      <c r="NK161" s="212"/>
      <c r="NL161" s="212"/>
      <c r="NM161" s="212"/>
      <c r="NN161" s="212"/>
      <c r="NO161" s="212"/>
      <c r="NP161" s="212"/>
      <c r="NQ161" s="212"/>
      <c r="NR161" s="212"/>
      <c r="NS161" s="212"/>
      <c r="NT161" s="212"/>
      <c r="NU161" s="212"/>
      <c r="NV161" s="212"/>
      <c r="NW161" s="212"/>
      <c r="NX161" s="212"/>
      <c r="NY161" s="212"/>
      <c r="NZ161" s="212"/>
      <c r="OA161" s="212"/>
      <c r="OB161" s="212"/>
      <c r="OC161" s="212"/>
      <c r="OD161" s="212"/>
      <c r="OE161" s="212"/>
      <c r="OF161" s="212"/>
      <c r="OG161" s="212"/>
      <c r="OH161" s="212"/>
      <c r="OI161" s="212"/>
      <c r="OJ161" s="212"/>
      <c r="OK161" s="212"/>
      <c r="OL161" s="212"/>
      <c r="OM161" s="212"/>
      <c r="ON161" s="212"/>
      <c r="OO161" s="212"/>
      <c r="OP161" s="212"/>
      <c r="OQ161" s="212"/>
      <c r="OR161" s="212"/>
      <c r="OS161" s="212"/>
      <c r="OT161" s="212"/>
      <c r="OU161" s="212"/>
      <c r="OV161" s="212"/>
      <c r="OW161" s="212"/>
      <c r="OX161" s="212"/>
      <c r="OY161" s="212"/>
      <c r="OZ161" s="212"/>
      <c r="PA161" s="212"/>
      <c r="PB161" s="212"/>
      <c r="PC161" s="212"/>
      <c r="PD161" s="212"/>
      <c r="PE161" s="212"/>
      <c r="PF161" s="212"/>
      <c r="PG161" s="212"/>
      <c r="PH161" s="212"/>
      <c r="PI161" s="212"/>
      <c r="PJ161" s="212"/>
      <c r="PK161" s="212"/>
      <c r="PL161" s="212"/>
      <c r="PM161" s="212"/>
      <c r="PN161" s="212"/>
      <c r="PO161" s="212"/>
      <c r="PP161" s="212"/>
      <c r="PQ161" s="212"/>
      <c r="PR161" s="212"/>
      <c r="PS161" s="212"/>
      <c r="PT161" s="212"/>
      <c r="PU161" s="212"/>
      <c r="PV161" s="212"/>
      <c r="PW161" s="212"/>
      <c r="PX161" s="212"/>
      <c r="PY161" s="212"/>
      <c r="PZ161" s="212"/>
      <c r="QA161" s="212"/>
      <c r="QB161" s="212"/>
      <c r="QC161" s="212"/>
      <c r="QD161" s="212"/>
      <c r="QE161" s="212"/>
      <c r="QF161" s="212"/>
      <c r="QG161" s="212"/>
      <c r="QH161" s="212"/>
      <c r="QI161" s="212"/>
      <c r="QJ161" s="212"/>
      <c r="QK161" s="212"/>
      <c r="QL161" s="212"/>
      <c r="QM161" s="212"/>
      <c r="QN161" s="212"/>
      <c r="QO161" s="212"/>
      <c r="QP161" s="212"/>
      <c r="QQ161" s="212"/>
      <c r="QR161" s="212"/>
      <c r="QS161" s="212"/>
      <c r="QT161" s="212"/>
      <c r="QU161" s="212"/>
      <c r="QV161" s="212"/>
      <c r="QW161" s="212"/>
      <c r="QX161" s="212"/>
      <c r="QY161" s="212"/>
      <c r="QZ161" s="212"/>
      <c r="RA161" s="212"/>
      <c r="RB161" s="212"/>
      <c r="RC161" s="212"/>
      <c r="RD161" s="212"/>
      <c r="RE161" s="212"/>
      <c r="RF161" s="212"/>
      <c r="RG161" s="212"/>
      <c r="RH161" s="212"/>
      <c r="RI161" s="212"/>
      <c r="RJ161" s="212"/>
      <c r="RK161" s="212"/>
      <c r="RL161" s="212"/>
      <c r="RM161" s="212"/>
      <c r="RN161" s="212"/>
      <c r="RO161" s="212"/>
      <c r="RP161" s="212"/>
      <c r="RQ161" s="212"/>
      <c r="RR161" s="212"/>
      <c r="RS161" s="212"/>
      <c r="RT161" s="212"/>
      <c r="RU161" s="212"/>
      <c r="RV161" s="212"/>
      <c r="RW161" s="212"/>
      <c r="RX161" s="212"/>
      <c r="RY161" s="212"/>
      <c r="RZ161" s="212"/>
      <c r="SA161" s="212"/>
      <c r="SB161" s="212"/>
      <c r="SC161" s="212"/>
      <c r="SD161" s="212"/>
      <c r="SE161" s="212"/>
      <c r="SF161" s="212"/>
      <c r="SG161" s="212"/>
      <c r="SH161" s="212"/>
      <c r="SI161" s="212"/>
      <c r="SJ161" s="212"/>
      <c r="SK161" s="212"/>
      <c r="SL161" s="212"/>
      <c r="SM161" s="212"/>
      <c r="SN161" s="212"/>
      <c r="SO161" s="212"/>
      <c r="SP161" s="212"/>
      <c r="SQ161" s="212"/>
      <c r="SR161" s="212"/>
      <c r="SS161" s="212"/>
      <c r="ST161" s="212"/>
      <c r="SU161" s="212"/>
      <c r="TB161" s="212"/>
      <c r="TC161" s="212"/>
      <c r="TD161" s="212"/>
      <c r="TE161" s="212"/>
      <c r="TF161" s="212"/>
      <c r="TG161" s="212"/>
      <c r="TH161" s="212"/>
      <c r="TI161" s="212"/>
      <c r="TJ161" s="212"/>
      <c r="TK161" s="212"/>
      <c r="TL161" s="212"/>
      <c r="TM161" s="212"/>
      <c r="TN161" s="212"/>
      <c r="TO161" s="212"/>
      <c r="TP161" s="212"/>
      <c r="TQ161" s="212"/>
      <c r="TR161" s="212"/>
      <c r="TS161" s="212"/>
      <c r="TT161" s="212"/>
      <c r="TU161" s="212"/>
      <c r="TV161" s="212"/>
      <c r="TW161" s="212"/>
      <c r="TX161" s="212"/>
      <c r="TY161" s="212"/>
      <c r="TZ161" s="212"/>
      <c r="UA161" s="212"/>
      <c r="UB161" s="212"/>
      <c r="UC161" s="212"/>
      <c r="UD161" s="212"/>
      <c r="UE161" s="212"/>
      <c r="UF161" s="212"/>
      <c r="UG161" s="212"/>
      <c r="UH161" s="212"/>
      <c r="UI161" s="212"/>
      <c r="UJ161" s="212"/>
      <c r="UK161" s="212"/>
      <c r="UL161" s="212"/>
      <c r="UM161" s="212"/>
      <c r="UN161" s="212"/>
      <c r="UO161" s="212"/>
      <c r="UP161" s="212"/>
      <c r="UQ161" s="212"/>
      <c r="UR161" s="212"/>
      <c r="US161" s="212"/>
      <c r="UT161" s="212"/>
      <c r="UU161" s="212"/>
      <c r="UV161" s="212"/>
      <c r="UW161" s="212"/>
      <c r="UX161" s="212"/>
      <c r="UY161" s="212"/>
      <c r="UZ161" s="212"/>
      <c r="VA161" s="212"/>
      <c r="VB161" s="212"/>
      <c r="VC161" s="212"/>
      <c r="VD161" s="212"/>
      <c r="VE161" s="212"/>
      <c r="VF161" s="212"/>
      <c r="VG161" s="212"/>
      <c r="VH161" s="212"/>
      <c r="VI161" s="212"/>
      <c r="VJ161" s="212"/>
      <c r="VK161" s="212"/>
      <c r="VL161" s="212"/>
      <c r="VM161" s="212"/>
      <c r="VN161" s="212"/>
      <c r="VO161" s="212"/>
      <c r="VP161" s="212"/>
      <c r="VQ161" s="212"/>
      <c r="VR161" s="212"/>
      <c r="VS161" s="212"/>
      <c r="VT161" s="212"/>
      <c r="VU161" s="212"/>
      <c r="VV161" s="212"/>
      <c r="VW161" s="212"/>
      <c r="VX161" s="212"/>
      <c r="VY161" s="212"/>
      <c r="VZ161" s="212"/>
      <c r="WA161" s="212"/>
      <c r="WB161" s="212"/>
      <c r="WC161" s="212"/>
      <c r="WD161" s="212"/>
      <c r="WE161" s="212"/>
      <c r="WF161" s="212"/>
      <c r="WG161" s="212"/>
      <c r="WH161" s="212"/>
      <c r="WI161" s="212"/>
      <c r="WJ161" s="212"/>
      <c r="WK161" s="212"/>
      <c r="WL161" s="212"/>
      <c r="WM161" s="212"/>
      <c r="WN161" s="212"/>
      <c r="WO161" s="212"/>
      <c r="WP161" s="212"/>
      <c r="WQ161" s="212"/>
      <c r="WR161" s="212"/>
      <c r="WS161" s="212"/>
      <c r="WT161" s="212"/>
      <c r="WU161" s="212"/>
      <c r="WV161" s="212"/>
      <c r="WW161" s="212"/>
      <c r="WX161" s="212"/>
      <c r="WY161" s="212"/>
      <c r="WZ161" s="212"/>
      <c r="XA161" s="212"/>
      <c r="XB161" s="212"/>
      <c r="XC161" s="212"/>
      <c r="XD161" s="212"/>
      <c r="XE161" s="212"/>
      <c r="XF161" s="212"/>
      <c r="XG161" s="212"/>
      <c r="XH161" s="212"/>
      <c r="XI161" s="212"/>
      <c r="XJ161" s="212"/>
      <c r="XK161" s="212"/>
      <c r="XL161" s="212"/>
      <c r="XM161" s="212"/>
      <c r="XN161" s="212"/>
      <c r="XO161" s="212"/>
      <c r="XP161" s="212"/>
      <c r="XQ161" s="212"/>
      <c r="XR161" s="212"/>
      <c r="XS161" s="212"/>
      <c r="XT161" s="212"/>
      <c r="XU161" s="212"/>
      <c r="XV161" s="212"/>
      <c r="XW161" s="212"/>
      <c r="XX161" s="212"/>
      <c r="XY161" s="212"/>
      <c r="XZ161" s="212"/>
      <c r="YA161" s="212"/>
      <c r="YB161" s="212"/>
      <c r="YC161" s="212"/>
      <c r="YD161" s="212"/>
      <c r="YE161" s="212"/>
      <c r="YF161" s="212"/>
      <c r="YG161" s="212"/>
      <c r="YH161" s="212"/>
      <c r="YI161" s="212"/>
      <c r="YJ161" s="212"/>
      <c r="YK161" s="212"/>
      <c r="YL161" s="212"/>
      <c r="YM161" s="212"/>
      <c r="YN161" s="212"/>
      <c r="YO161" s="212"/>
      <c r="YP161" s="212"/>
      <c r="YQ161" s="212"/>
      <c r="YR161" s="212"/>
      <c r="YS161" s="212"/>
      <c r="YT161" s="212"/>
      <c r="YU161" s="212"/>
      <c r="YV161" s="212"/>
      <c r="YW161" s="212"/>
      <c r="YX161" s="212"/>
      <c r="YY161" s="212"/>
      <c r="YZ161" s="212"/>
      <c r="ZA161" s="212"/>
      <c r="ZB161" s="212"/>
      <c r="ZC161" s="212"/>
      <c r="ZD161" s="212"/>
      <c r="ZE161" s="212"/>
      <c r="ZF161" s="212"/>
      <c r="ZG161" s="212"/>
      <c r="ZH161" s="212"/>
      <c r="ZI161" s="212"/>
      <c r="ZJ161" s="212"/>
      <c r="ZK161" s="212"/>
      <c r="ZL161" s="212"/>
      <c r="ZM161" s="212"/>
      <c r="ZN161" s="212"/>
      <c r="ZO161" s="212"/>
      <c r="ZP161" s="212"/>
      <c r="ZQ161" s="212"/>
      <c r="ZR161" s="212"/>
      <c r="ZS161" s="212"/>
      <c r="ZT161" s="212"/>
      <c r="ZU161" s="212"/>
      <c r="ZV161" s="212"/>
      <c r="ZW161" s="212"/>
      <c r="ZX161" s="212"/>
      <c r="ZY161" s="212"/>
      <c r="ZZ161" s="212"/>
      <c r="AAA161" s="212"/>
      <c r="AAB161" s="212"/>
      <c r="AAC161" s="212"/>
      <c r="AAD161" s="212"/>
      <c r="AAE161" s="212"/>
      <c r="AAF161" s="212"/>
      <c r="AAG161" s="212"/>
      <c r="AAH161" s="212"/>
      <c r="AAI161" s="212"/>
      <c r="AAJ161" s="212"/>
      <c r="AAK161" s="212"/>
      <c r="AAL161" s="212"/>
      <c r="AAM161" s="212"/>
      <c r="AAN161" s="212"/>
      <c r="AAO161" s="212"/>
      <c r="AAP161" s="212"/>
      <c r="AAQ161" s="212"/>
      <c r="AAR161" s="212"/>
      <c r="AAS161" s="212"/>
      <c r="AAT161" s="212"/>
      <c r="AAU161" s="212"/>
      <c r="AAV161" s="212"/>
      <c r="AAW161" s="212"/>
      <c r="AAX161" s="212"/>
      <c r="AAY161" s="212"/>
      <c r="AAZ161" s="212"/>
      <c r="ABA161" s="212"/>
      <c r="ABB161" s="212"/>
      <c r="ABC161" s="212"/>
      <c r="ABD161" s="212"/>
      <c r="ABE161" s="212"/>
      <c r="ABF161" s="212"/>
      <c r="ABG161" s="212"/>
      <c r="ABH161" s="212"/>
      <c r="ABI161" s="212"/>
      <c r="ABJ161" s="212"/>
      <c r="ABK161" s="212"/>
      <c r="ABL161" s="212"/>
      <c r="ABM161" s="212"/>
      <c r="ABN161" s="212"/>
      <c r="ABO161" s="212"/>
      <c r="ABP161" s="212"/>
      <c r="ABQ161" s="212"/>
      <c r="ABR161" s="212"/>
      <c r="ABS161" s="212"/>
      <c r="ABT161" s="212"/>
      <c r="ABU161" s="212"/>
      <c r="ABV161" s="212"/>
      <c r="ABW161" s="212"/>
      <c r="ABX161" s="212"/>
      <c r="ABY161" s="212"/>
      <c r="ABZ161" s="212"/>
      <c r="ACA161" s="212"/>
      <c r="ACB161" s="212"/>
      <c r="ACC161" s="212"/>
      <c r="ACD161" s="212"/>
      <c r="ACE161" s="212"/>
      <c r="ACF161" s="212"/>
      <c r="ACG161" s="212"/>
      <c r="ACH161" s="212"/>
      <c r="ACI161" s="212"/>
      <c r="ACJ161" s="212"/>
      <c r="ACK161" s="212"/>
      <c r="ACL161" s="212"/>
      <c r="ACM161" s="212"/>
      <c r="ACN161" s="212"/>
      <c r="ACO161" s="212"/>
      <c r="ACP161" s="212"/>
      <c r="ACQ161" s="212"/>
      <c r="ACX161" s="212"/>
      <c r="ACY161" s="212"/>
      <c r="ACZ161" s="212"/>
      <c r="ADA161" s="212"/>
      <c r="ADB161" s="212"/>
      <c r="ADC161" s="212"/>
      <c r="ADD161" s="212"/>
      <c r="ADE161" s="212"/>
      <c r="ADF161" s="212"/>
      <c r="ADG161" s="212"/>
      <c r="ADH161" s="212"/>
      <c r="ADI161" s="212"/>
      <c r="ADJ161" s="212"/>
      <c r="ADK161" s="212"/>
      <c r="ADL161" s="212"/>
      <c r="ADM161" s="212"/>
      <c r="ADN161" s="212"/>
      <c r="ADO161" s="212"/>
      <c r="ADP161" s="212"/>
      <c r="ADQ161" s="212"/>
      <c r="ADR161" s="212"/>
      <c r="ADS161" s="212"/>
      <c r="ADT161" s="212"/>
      <c r="ADU161" s="212"/>
      <c r="ADV161" s="212"/>
      <c r="ADW161" s="212"/>
      <c r="ADX161" s="212"/>
      <c r="ADY161" s="212"/>
      <c r="ADZ161" s="212"/>
      <c r="AEA161" s="212"/>
      <c r="AEB161" s="212"/>
      <c r="AEC161" s="212"/>
      <c r="AED161" s="212"/>
      <c r="AEE161" s="212"/>
      <c r="AEF161" s="212"/>
      <c r="AEG161" s="212"/>
      <c r="AEH161" s="212"/>
      <c r="AEI161" s="212"/>
      <c r="AEJ161" s="212"/>
      <c r="AEK161" s="212"/>
      <c r="AEL161" s="212"/>
      <c r="AEM161" s="212"/>
      <c r="AEN161" s="212"/>
      <c r="AEO161" s="212"/>
      <c r="AEP161" s="212"/>
      <c r="AEQ161" s="212"/>
      <c r="AER161" s="212"/>
      <c r="AES161" s="212"/>
      <c r="AET161" s="212"/>
      <c r="AEU161" s="212"/>
      <c r="AEV161" s="212"/>
      <c r="AEW161" s="212"/>
      <c r="AEX161" s="212"/>
      <c r="AEY161" s="212"/>
      <c r="AEZ161" s="212"/>
      <c r="AFA161" s="212"/>
      <c r="AFB161" s="212"/>
      <c r="AFC161" s="212"/>
      <c r="AFD161" s="212"/>
      <c r="AFE161" s="212"/>
      <c r="AFF161" s="212"/>
      <c r="AFG161" s="212"/>
      <c r="AFH161" s="212"/>
      <c r="AFI161" s="212"/>
      <c r="AFJ161" s="212"/>
      <c r="AFK161" s="212"/>
      <c r="AFL161" s="212"/>
      <c r="AFM161" s="212"/>
      <c r="AFN161" s="212"/>
      <c r="AFO161" s="212"/>
      <c r="AFP161" s="212"/>
      <c r="AFQ161" s="212"/>
      <c r="AFR161" s="212"/>
      <c r="AFS161" s="212"/>
      <c r="AFT161" s="212"/>
      <c r="AFU161" s="212"/>
      <c r="AFV161" s="212"/>
      <c r="AFW161" s="212"/>
      <c r="AFX161" s="212"/>
      <c r="AFY161" s="212"/>
      <c r="AFZ161" s="212"/>
      <c r="AGA161" s="212"/>
      <c r="AGB161" s="212"/>
      <c r="AGC161" s="212"/>
      <c r="AGD161" s="212"/>
      <c r="AGE161" s="212"/>
      <c r="AGF161" s="212"/>
      <c r="AGG161" s="212"/>
      <c r="AGH161" s="212"/>
      <c r="AGI161" s="212"/>
      <c r="AGJ161" s="212"/>
      <c r="AGK161" s="212"/>
      <c r="AGL161" s="212"/>
      <c r="AGM161" s="212"/>
      <c r="AGN161" s="212"/>
      <c r="AGO161" s="212"/>
      <c r="AGP161" s="212"/>
      <c r="AGQ161" s="212"/>
      <c r="AGR161" s="212"/>
      <c r="AGS161" s="212"/>
      <c r="AGT161" s="212"/>
      <c r="AGU161" s="212"/>
      <c r="AGV161" s="212"/>
      <c r="AGW161" s="212"/>
      <c r="AGX161" s="212"/>
      <c r="AGY161" s="212"/>
      <c r="AGZ161" s="212"/>
      <c r="AHA161" s="212"/>
      <c r="AHB161" s="212"/>
      <c r="AHC161" s="212"/>
      <c r="AHD161" s="212"/>
      <c r="AHE161" s="212"/>
      <c r="AHF161" s="212"/>
      <c r="AHG161" s="212"/>
      <c r="AHH161" s="212"/>
      <c r="AHI161" s="212"/>
      <c r="AHJ161" s="212"/>
      <c r="AHK161" s="212"/>
      <c r="AHL161" s="212"/>
      <c r="AHM161" s="212"/>
      <c r="AHN161" s="212"/>
      <c r="AHO161" s="212"/>
      <c r="AHP161" s="212"/>
      <c r="AHQ161" s="212"/>
      <c r="AHR161" s="212"/>
      <c r="AHS161" s="212"/>
      <c r="AHT161" s="212"/>
      <c r="AHU161" s="212"/>
      <c r="AHV161" s="212"/>
      <c r="AHW161" s="212"/>
      <c r="AHX161" s="212"/>
      <c r="AHY161" s="212"/>
      <c r="AHZ161" s="212"/>
      <c r="AIA161" s="212"/>
      <c r="AIB161" s="212"/>
      <c r="AIC161" s="212"/>
      <c r="AID161" s="212"/>
      <c r="AIE161" s="212"/>
      <c r="AIF161" s="212"/>
      <c r="AIG161" s="212"/>
      <c r="AIH161" s="212"/>
      <c r="AII161" s="212"/>
      <c r="AIJ161" s="212"/>
      <c r="AIK161" s="212"/>
      <c r="AIL161" s="212"/>
      <c r="AIM161" s="212"/>
      <c r="AIN161" s="212"/>
      <c r="AIO161" s="212"/>
      <c r="AIP161" s="212"/>
      <c r="AIQ161" s="212"/>
      <c r="AIR161" s="212"/>
      <c r="AIS161" s="212"/>
      <c r="AIT161" s="212"/>
      <c r="AIU161" s="212"/>
      <c r="AIV161" s="212"/>
      <c r="AIW161" s="212"/>
      <c r="AIX161" s="212"/>
      <c r="AIY161" s="212"/>
      <c r="AIZ161" s="212"/>
      <c r="AJA161" s="212"/>
      <c r="AJB161" s="212"/>
      <c r="AJC161" s="212"/>
      <c r="AJD161" s="212"/>
      <c r="AJE161" s="212"/>
      <c r="AJF161" s="212"/>
      <c r="AJG161" s="212"/>
      <c r="AJH161" s="212"/>
      <c r="AJI161" s="212"/>
      <c r="AJJ161" s="212"/>
      <c r="AJK161" s="212"/>
      <c r="AJL161" s="212"/>
      <c r="AJM161" s="212"/>
      <c r="AJN161" s="212"/>
      <c r="AJO161" s="212"/>
      <c r="AJP161" s="212"/>
      <c r="AJQ161" s="212"/>
      <c r="AJR161" s="212"/>
      <c r="AJS161" s="212"/>
      <c r="AJT161" s="212"/>
      <c r="AJU161" s="212"/>
      <c r="AJV161" s="212"/>
      <c r="AJW161" s="212"/>
      <c r="AJX161" s="212"/>
      <c r="AJY161" s="212"/>
      <c r="AJZ161" s="212"/>
      <c r="AKA161" s="212"/>
      <c r="AKB161" s="212"/>
      <c r="AKC161" s="212"/>
      <c r="AKD161" s="212"/>
      <c r="AKE161" s="212"/>
      <c r="AKF161" s="212"/>
      <c r="AKG161" s="212"/>
      <c r="AKH161" s="212"/>
      <c r="AKI161" s="212"/>
      <c r="AKJ161" s="212"/>
      <c r="AKK161" s="212"/>
      <c r="AKL161" s="212"/>
      <c r="AKM161" s="212"/>
      <c r="AKN161" s="212"/>
      <c r="AKO161" s="212"/>
      <c r="AKP161" s="212"/>
      <c r="AKQ161" s="212"/>
      <c r="AKR161" s="212"/>
      <c r="AKS161" s="212"/>
      <c r="AKT161" s="212"/>
      <c r="AKU161" s="212"/>
      <c r="AKV161" s="212"/>
      <c r="AKW161" s="212"/>
      <c r="AKX161" s="212"/>
      <c r="AKY161" s="212"/>
      <c r="AKZ161" s="212"/>
      <c r="ALA161" s="212"/>
      <c r="ALB161" s="212"/>
      <c r="ALC161" s="212"/>
      <c r="ALD161" s="212"/>
      <c r="ALE161" s="212"/>
      <c r="ALF161" s="212"/>
      <c r="ALG161" s="212"/>
      <c r="ALH161" s="212"/>
      <c r="ALI161" s="212"/>
      <c r="ALJ161" s="212"/>
      <c r="ALK161" s="212"/>
      <c r="ALL161" s="212"/>
      <c r="ALM161" s="212"/>
      <c r="ALN161" s="212"/>
      <c r="ALO161" s="212"/>
      <c r="ALP161" s="212"/>
      <c r="ALQ161" s="212"/>
      <c r="ALR161" s="212"/>
      <c r="ALS161" s="212"/>
      <c r="ALT161" s="212"/>
      <c r="ALU161" s="212"/>
      <c r="ALV161" s="212"/>
      <c r="ALW161" s="212"/>
      <c r="ALX161" s="212"/>
      <c r="ALY161" s="212"/>
      <c r="ALZ161" s="212"/>
      <c r="AMA161" s="212"/>
      <c r="AMB161" s="212"/>
      <c r="AMC161" s="212"/>
      <c r="AMD161" s="212"/>
      <c r="AME161" s="212"/>
      <c r="AMF161" s="212"/>
      <c r="AMG161" s="212"/>
      <c r="AMH161" s="212"/>
      <c r="AMI161" s="212"/>
      <c r="AMJ161" s="212"/>
      <c r="AMK161" s="212"/>
      <c r="AML161" s="212"/>
      <c r="AMM161" s="212"/>
      <c r="AMT161" s="212"/>
      <c r="AMU161" s="212"/>
      <c r="AMV161" s="212"/>
      <c r="AMW161" s="212"/>
      <c r="AMX161" s="212"/>
      <c r="AMY161" s="212"/>
      <c r="AMZ161" s="212"/>
      <c r="ANA161" s="212"/>
      <c r="ANB161" s="212"/>
      <c r="ANC161" s="212"/>
      <c r="AND161" s="212"/>
      <c r="ANE161" s="212"/>
      <c r="ANF161" s="212"/>
      <c r="ANG161" s="212"/>
      <c r="ANH161" s="212"/>
      <c r="ANI161" s="212"/>
      <c r="ANJ161" s="212"/>
      <c r="ANK161" s="212"/>
      <c r="ANL161" s="212"/>
      <c r="ANM161" s="212"/>
      <c r="ANN161" s="212"/>
      <c r="ANO161" s="212"/>
      <c r="ANP161" s="212"/>
      <c r="ANQ161" s="212"/>
      <c r="ANR161" s="212"/>
      <c r="ANS161" s="212"/>
      <c r="ANT161" s="212"/>
      <c r="ANU161" s="212"/>
      <c r="ANV161" s="212"/>
      <c r="ANW161" s="212"/>
      <c r="ANX161" s="212"/>
      <c r="ANY161" s="212"/>
      <c r="ANZ161" s="212"/>
      <c r="AOA161" s="212"/>
      <c r="AOB161" s="212"/>
      <c r="AOC161" s="212"/>
      <c r="AOD161" s="212"/>
      <c r="AOE161" s="212"/>
      <c r="AOF161" s="212"/>
      <c r="AOG161" s="212"/>
      <c r="AOH161" s="212"/>
      <c r="AOI161" s="212"/>
      <c r="AOJ161" s="212"/>
      <c r="AOK161" s="212"/>
      <c r="AOL161" s="212"/>
      <c r="AOM161" s="212"/>
      <c r="AON161" s="212"/>
      <c r="AOO161" s="212"/>
      <c r="AOP161" s="212"/>
      <c r="AOQ161" s="212"/>
      <c r="AOR161" s="212"/>
      <c r="AOS161" s="212"/>
      <c r="AOT161" s="212"/>
      <c r="AOU161" s="212"/>
      <c r="AOV161" s="212"/>
      <c r="AOW161" s="212"/>
      <c r="AOX161" s="212"/>
      <c r="AOY161" s="212"/>
      <c r="AOZ161" s="212"/>
      <c r="APA161" s="212"/>
      <c r="APB161" s="212"/>
      <c r="APC161" s="212"/>
      <c r="APD161" s="212"/>
      <c r="APE161" s="212"/>
      <c r="APF161" s="212"/>
      <c r="APG161" s="212"/>
      <c r="APH161" s="212"/>
      <c r="API161" s="212"/>
      <c r="APJ161" s="212"/>
      <c r="APK161" s="212"/>
      <c r="APL161" s="212"/>
      <c r="APM161" s="212"/>
      <c r="APN161" s="212"/>
      <c r="APO161" s="212"/>
      <c r="APP161" s="212"/>
      <c r="APQ161" s="212"/>
      <c r="APR161" s="212"/>
      <c r="APS161" s="212"/>
      <c r="APT161" s="212"/>
      <c r="APU161" s="212"/>
      <c r="APV161" s="212"/>
      <c r="APW161" s="212"/>
      <c r="APX161" s="212"/>
      <c r="APY161" s="212"/>
      <c r="APZ161" s="212"/>
      <c r="AQA161" s="212"/>
      <c r="AQB161" s="212"/>
      <c r="AQC161" s="212"/>
      <c r="AQD161" s="212"/>
      <c r="AQE161" s="212"/>
      <c r="AQF161" s="212"/>
      <c r="AQG161" s="212"/>
      <c r="AQH161" s="212"/>
      <c r="AQI161" s="212"/>
      <c r="AQJ161" s="212"/>
      <c r="AQK161" s="212"/>
      <c r="AQL161" s="212"/>
      <c r="AQM161" s="212"/>
      <c r="AQN161" s="212"/>
      <c r="AQO161" s="212"/>
      <c r="AQP161" s="212"/>
      <c r="AQQ161" s="212"/>
      <c r="AQR161" s="212"/>
      <c r="AQS161" s="212"/>
      <c r="AQT161" s="212"/>
      <c r="AQU161" s="212"/>
      <c r="AQV161" s="212"/>
      <c r="AQW161" s="212"/>
      <c r="AQX161" s="212"/>
      <c r="AQY161" s="212"/>
      <c r="AQZ161" s="212"/>
      <c r="ARA161" s="212"/>
      <c r="ARB161" s="212"/>
      <c r="ARC161" s="212"/>
      <c r="ARD161" s="212"/>
      <c r="ARE161" s="212"/>
      <c r="ARF161" s="212"/>
      <c r="ARG161" s="212"/>
      <c r="ARH161" s="212"/>
      <c r="ARI161" s="212"/>
      <c r="ARJ161" s="212"/>
      <c r="ARK161" s="212"/>
      <c r="ARL161" s="212"/>
      <c r="ARM161" s="212"/>
      <c r="ARN161" s="212"/>
      <c r="ARO161" s="212"/>
      <c r="ARP161" s="212"/>
      <c r="ARQ161" s="212"/>
      <c r="ARR161" s="212"/>
      <c r="ARS161" s="212"/>
      <c r="ART161" s="212"/>
      <c r="ARU161" s="212"/>
      <c r="ARV161" s="212"/>
      <c r="ARW161" s="212"/>
      <c r="ARX161" s="212"/>
      <c r="ARY161" s="212"/>
      <c r="ARZ161" s="212"/>
      <c r="ASA161" s="212"/>
      <c r="ASB161" s="212"/>
      <c r="ASC161" s="212"/>
      <c r="ASD161" s="212"/>
      <c r="ASE161" s="212"/>
      <c r="ASF161" s="212"/>
      <c r="ASG161" s="212"/>
      <c r="ASH161" s="212"/>
      <c r="ASI161" s="212"/>
      <c r="ASJ161" s="212"/>
      <c r="ASK161" s="212"/>
      <c r="ASL161" s="212"/>
      <c r="ASM161" s="212"/>
      <c r="ASN161" s="212"/>
      <c r="ASO161" s="212"/>
      <c r="ASP161" s="212"/>
      <c r="ASQ161" s="212"/>
      <c r="ASR161" s="212"/>
      <c r="ASS161" s="212"/>
      <c r="AST161" s="212"/>
      <c r="ASU161" s="212"/>
      <c r="ASV161" s="212"/>
      <c r="ASW161" s="212"/>
      <c r="ASX161" s="212"/>
      <c r="ASY161" s="212"/>
      <c r="ASZ161" s="212"/>
      <c r="ATA161" s="212"/>
      <c r="ATB161" s="212"/>
      <c r="ATC161" s="212"/>
      <c r="ATD161" s="212"/>
      <c r="ATE161" s="212"/>
      <c r="ATF161" s="212"/>
      <c r="ATG161" s="212"/>
      <c r="ATH161" s="212"/>
      <c r="ATI161" s="212"/>
      <c r="ATJ161" s="212"/>
      <c r="ATK161" s="212"/>
      <c r="ATL161" s="212"/>
      <c r="ATM161" s="212"/>
      <c r="ATN161" s="212"/>
      <c r="ATO161" s="212"/>
      <c r="ATP161" s="212"/>
      <c r="ATQ161" s="212"/>
      <c r="ATR161" s="212"/>
      <c r="ATS161" s="212"/>
      <c r="ATT161" s="212"/>
      <c r="ATU161" s="212"/>
      <c r="ATV161" s="212"/>
      <c r="ATW161" s="212"/>
      <c r="ATX161" s="212"/>
      <c r="ATY161" s="212"/>
      <c r="ATZ161" s="212"/>
      <c r="AUA161" s="212"/>
      <c r="AUB161" s="212"/>
      <c r="AUC161" s="212"/>
      <c r="AUD161" s="212"/>
      <c r="AUE161" s="212"/>
      <c r="AUF161" s="212"/>
      <c r="AUG161" s="212"/>
      <c r="AUH161" s="212"/>
      <c r="AUI161" s="212"/>
      <c r="AUJ161" s="212"/>
      <c r="AUK161" s="212"/>
      <c r="AUL161" s="212"/>
      <c r="AUM161" s="212"/>
      <c r="AUN161" s="212"/>
      <c r="AUO161" s="212"/>
      <c r="AUP161" s="212"/>
      <c r="AUQ161" s="212"/>
      <c r="AUR161" s="212"/>
      <c r="AUS161" s="212"/>
      <c r="AUT161" s="212"/>
      <c r="AUU161" s="212"/>
      <c r="AUV161" s="212"/>
      <c r="AUW161" s="212"/>
      <c r="AUX161" s="212"/>
      <c r="AUY161" s="212"/>
      <c r="AUZ161" s="212"/>
      <c r="AVA161" s="212"/>
      <c r="AVB161" s="212"/>
      <c r="AVC161" s="212"/>
      <c r="AVD161" s="212"/>
      <c r="AVE161" s="212"/>
      <c r="AVF161" s="212"/>
      <c r="AVG161" s="212"/>
      <c r="AVH161" s="212"/>
      <c r="AVI161" s="212"/>
      <c r="AVJ161" s="212"/>
      <c r="AVK161" s="212"/>
      <c r="AVL161" s="212"/>
      <c r="AVM161" s="212"/>
      <c r="AVN161" s="212"/>
      <c r="AVO161" s="212"/>
      <c r="AVP161" s="212"/>
      <c r="AVQ161" s="212"/>
      <c r="AVR161" s="212"/>
      <c r="AVS161" s="212"/>
      <c r="AVT161" s="212"/>
      <c r="AVU161" s="212"/>
      <c r="AVV161" s="212"/>
      <c r="AVW161" s="212"/>
      <c r="AVX161" s="212"/>
      <c r="AVY161" s="212"/>
      <c r="AVZ161" s="212"/>
      <c r="AWA161" s="212"/>
      <c r="AWB161" s="212"/>
      <c r="AWC161" s="212"/>
      <c r="AWD161" s="212"/>
      <c r="AWE161" s="212"/>
      <c r="AWF161" s="212"/>
      <c r="AWG161" s="212"/>
      <c r="AWH161" s="212"/>
      <c r="AWI161" s="212"/>
      <c r="AWP161" s="212"/>
      <c r="AWQ161" s="212"/>
      <c r="AWR161" s="212"/>
      <c r="AWS161" s="212"/>
      <c r="AWT161" s="212"/>
      <c r="AWU161" s="212"/>
      <c r="AWV161" s="212"/>
      <c r="AWW161" s="212"/>
      <c r="AWX161" s="212"/>
      <c r="AWY161" s="212"/>
      <c r="AWZ161" s="212"/>
      <c r="AXA161" s="212"/>
      <c r="AXB161" s="212"/>
      <c r="AXC161" s="212"/>
      <c r="AXD161" s="212"/>
      <c r="AXE161" s="212"/>
      <c r="AXF161" s="212"/>
      <c r="AXG161" s="212"/>
      <c r="AXH161" s="212"/>
      <c r="AXI161" s="212"/>
      <c r="AXJ161" s="212"/>
      <c r="AXK161" s="212"/>
      <c r="AXL161" s="212"/>
      <c r="AXM161" s="212"/>
      <c r="AXN161" s="212"/>
      <c r="AXO161" s="212"/>
      <c r="AXP161" s="212"/>
      <c r="AXQ161" s="212"/>
      <c r="AXR161" s="212"/>
      <c r="AXS161" s="212"/>
      <c r="AXT161" s="212"/>
      <c r="AXU161" s="212"/>
      <c r="AXV161" s="212"/>
      <c r="AXW161" s="212"/>
      <c r="AXX161" s="212"/>
      <c r="AXY161" s="212"/>
      <c r="AXZ161" s="212"/>
      <c r="AYA161" s="212"/>
      <c r="AYB161" s="212"/>
      <c r="AYC161" s="212"/>
      <c r="AYD161" s="212"/>
      <c r="AYE161" s="212"/>
      <c r="AYF161" s="212"/>
      <c r="AYG161" s="212"/>
      <c r="AYH161" s="212"/>
      <c r="AYI161" s="212"/>
      <c r="AYJ161" s="212"/>
      <c r="AYK161" s="212"/>
      <c r="AYL161" s="212"/>
      <c r="AYM161" s="212"/>
      <c r="AYN161" s="212"/>
      <c r="AYO161" s="212"/>
      <c r="AYP161" s="212"/>
      <c r="AYQ161" s="212"/>
      <c r="AYR161" s="212"/>
      <c r="AYS161" s="212"/>
      <c r="AYT161" s="212"/>
      <c r="AYU161" s="212"/>
      <c r="AYV161" s="212"/>
      <c r="AYW161" s="212"/>
      <c r="AYX161" s="212"/>
      <c r="AYY161" s="212"/>
      <c r="AYZ161" s="212"/>
      <c r="AZA161" s="212"/>
      <c r="AZB161" s="212"/>
      <c r="AZC161" s="212"/>
      <c r="AZD161" s="212"/>
      <c r="AZE161" s="212"/>
      <c r="AZF161" s="212"/>
      <c r="AZG161" s="212"/>
      <c r="AZH161" s="212"/>
      <c r="AZI161" s="212"/>
      <c r="AZJ161" s="212"/>
      <c r="AZK161" s="212"/>
      <c r="AZL161" s="212"/>
      <c r="AZM161" s="212"/>
      <c r="AZN161" s="212"/>
      <c r="AZO161" s="212"/>
      <c r="AZP161" s="212"/>
      <c r="AZQ161" s="212"/>
      <c r="AZR161" s="212"/>
      <c r="AZS161" s="212"/>
      <c r="AZT161" s="212"/>
      <c r="AZU161" s="212"/>
      <c r="AZV161" s="212"/>
      <c r="AZW161" s="212"/>
      <c r="AZX161" s="212"/>
      <c r="AZY161" s="212"/>
      <c r="AZZ161" s="212"/>
      <c r="BAA161" s="212"/>
      <c r="BAB161" s="212"/>
      <c r="BAC161" s="212"/>
      <c r="BAD161" s="212"/>
      <c r="BAE161" s="212"/>
      <c r="BAF161" s="212"/>
      <c r="BAG161" s="212"/>
      <c r="BAH161" s="212"/>
      <c r="BAI161" s="212"/>
      <c r="BAJ161" s="212"/>
      <c r="BAK161" s="212"/>
      <c r="BAL161" s="212"/>
      <c r="BAM161" s="212"/>
      <c r="BAN161" s="212"/>
      <c r="BAO161" s="212"/>
      <c r="BAP161" s="212"/>
      <c r="BAQ161" s="212"/>
      <c r="BAR161" s="212"/>
      <c r="BAS161" s="212"/>
      <c r="BAT161" s="212"/>
      <c r="BAU161" s="212"/>
      <c r="BAV161" s="212"/>
      <c r="BAW161" s="212"/>
      <c r="BAX161" s="212"/>
      <c r="BAY161" s="212"/>
      <c r="BAZ161" s="212"/>
      <c r="BBA161" s="212"/>
      <c r="BBB161" s="212"/>
      <c r="BBC161" s="212"/>
      <c r="BBD161" s="212"/>
      <c r="BBE161" s="212"/>
      <c r="BBF161" s="212"/>
      <c r="BBG161" s="212"/>
      <c r="BBH161" s="212"/>
      <c r="BBI161" s="212"/>
      <c r="BBJ161" s="212"/>
      <c r="BBK161" s="212"/>
      <c r="BBL161" s="212"/>
      <c r="BBM161" s="212"/>
      <c r="BBN161" s="212"/>
      <c r="BBO161" s="212"/>
      <c r="BBP161" s="212"/>
      <c r="BBQ161" s="212"/>
      <c r="BBR161" s="212"/>
      <c r="BBS161" s="212"/>
      <c r="BBT161" s="212"/>
      <c r="BBU161" s="212"/>
      <c r="BBV161" s="212"/>
      <c r="BBW161" s="212"/>
      <c r="BBX161" s="212"/>
      <c r="BBY161" s="212"/>
      <c r="BBZ161" s="212"/>
      <c r="BCA161" s="212"/>
      <c r="BCB161" s="212"/>
      <c r="BCC161" s="212"/>
      <c r="BCD161" s="212"/>
      <c r="BCE161" s="212"/>
      <c r="BCF161" s="212"/>
      <c r="BCG161" s="212"/>
      <c r="BCH161" s="212"/>
      <c r="BCI161" s="212"/>
      <c r="BCJ161" s="212"/>
      <c r="BCK161" s="212"/>
      <c r="BCL161" s="212"/>
      <c r="BCM161" s="212"/>
      <c r="BCN161" s="212"/>
      <c r="BCO161" s="212"/>
      <c r="BCP161" s="212"/>
      <c r="BCQ161" s="212"/>
      <c r="BCR161" s="212"/>
      <c r="BCS161" s="212"/>
      <c r="BCT161" s="212"/>
      <c r="BCU161" s="212"/>
      <c r="BCV161" s="212"/>
      <c r="BCW161" s="212"/>
      <c r="BCX161" s="212"/>
      <c r="BCY161" s="212"/>
      <c r="BCZ161" s="212"/>
      <c r="BDA161" s="212"/>
      <c r="BDB161" s="212"/>
      <c r="BDC161" s="212"/>
      <c r="BDD161" s="212"/>
      <c r="BDE161" s="212"/>
      <c r="BDF161" s="212"/>
      <c r="BDG161" s="212"/>
      <c r="BDH161" s="212"/>
      <c r="BDI161" s="212"/>
      <c r="BDJ161" s="212"/>
      <c r="BDK161" s="212"/>
      <c r="BDL161" s="212"/>
      <c r="BDM161" s="212"/>
      <c r="BDN161" s="212"/>
      <c r="BDO161" s="212"/>
      <c r="BDP161" s="212"/>
      <c r="BDQ161" s="212"/>
      <c r="BDR161" s="212"/>
      <c r="BDS161" s="212"/>
      <c r="BDT161" s="212"/>
      <c r="BDU161" s="212"/>
      <c r="BDV161" s="212"/>
      <c r="BDW161" s="212"/>
      <c r="BDX161" s="212"/>
      <c r="BDY161" s="212"/>
      <c r="BDZ161" s="212"/>
      <c r="BEA161" s="212"/>
      <c r="BEB161" s="212"/>
      <c r="BEC161" s="212"/>
      <c r="BED161" s="212"/>
      <c r="BEE161" s="212"/>
      <c r="BEF161" s="212"/>
      <c r="BEG161" s="212"/>
      <c r="BEH161" s="212"/>
      <c r="BEI161" s="212"/>
      <c r="BEJ161" s="212"/>
      <c r="BEK161" s="212"/>
      <c r="BEL161" s="212"/>
      <c r="BEM161" s="212"/>
      <c r="BEN161" s="212"/>
      <c r="BEO161" s="212"/>
      <c r="BEP161" s="212"/>
      <c r="BEQ161" s="212"/>
      <c r="BER161" s="212"/>
      <c r="BES161" s="212"/>
      <c r="BET161" s="212"/>
      <c r="BEU161" s="212"/>
      <c r="BEV161" s="212"/>
      <c r="BEW161" s="212"/>
      <c r="BEX161" s="212"/>
      <c r="BEY161" s="212"/>
      <c r="BEZ161" s="212"/>
      <c r="BFA161" s="212"/>
      <c r="BFB161" s="212"/>
      <c r="BFC161" s="212"/>
      <c r="BFD161" s="212"/>
      <c r="BFE161" s="212"/>
      <c r="BFF161" s="212"/>
      <c r="BFG161" s="212"/>
      <c r="BFH161" s="212"/>
      <c r="BFI161" s="212"/>
      <c r="BFJ161" s="212"/>
      <c r="BFK161" s="212"/>
      <c r="BFL161" s="212"/>
      <c r="BFM161" s="212"/>
      <c r="BFN161" s="212"/>
      <c r="BFO161" s="212"/>
      <c r="BFP161" s="212"/>
      <c r="BFQ161" s="212"/>
      <c r="BFR161" s="212"/>
      <c r="BFS161" s="212"/>
      <c r="BFT161" s="212"/>
      <c r="BFU161" s="212"/>
      <c r="BFV161" s="212"/>
      <c r="BFW161" s="212"/>
      <c r="BFX161" s="212"/>
      <c r="BFY161" s="212"/>
      <c r="BFZ161" s="212"/>
      <c r="BGA161" s="212"/>
      <c r="BGB161" s="212"/>
      <c r="BGC161" s="212"/>
      <c r="BGD161" s="212"/>
      <c r="BGE161" s="212"/>
      <c r="BGL161" s="212"/>
      <c r="BGM161" s="212"/>
      <c r="BGN161" s="212"/>
      <c r="BGO161" s="212"/>
      <c r="BGP161" s="212"/>
      <c r="BGQ161" s="212"/>
      <c r="BGR161" s="212"/>
      <c r="BGS161" s="212"/>
      <c r="BGT161" s="212"/>
      <c r="BGU161" s="212"/>
      <c r="BGV161" s="212"/>
      <c r="BGW161" s="212"/>
      <c r="BGX161" s="212"/>
      <c r="BGY161" s="212"/>
      <c r="BGZ161" s="212"/>
      <c r="BHA161" s="212"/>
      <c r="BHB161" s="212"/>
      <c r="BHC161" s="212"/>
      <c r="BHD161" s="212"/>
      <c r="BHE161" s="212"/>
      <c r="BHF161" s="212"/>
      <c r="BHG161" s="212"/>
      <c r="BHH161" s="212"/>
      <c r="BHI161" s="212"/>
      <c r="BHJ161" s="212"/>
      <c r="BHK161" s="212"/>
      <c r="BHL161" s="212"/>
      <c r="BHM161" s="212"/>
      <c r="BHN161" s="212"/>
      <c r="BHO161" s="212"/>
      <c r="BHP161" s="212"/>
      <c r="BHQ161" s="212"/>
      <c r="BHR161" s="212"/>
      <c r="BHS161" s="212"/>
      <c r="BHT161" s="212"/>
      <c r="BHU161" s="212"/>
      <c r="BHV161" s="212"/>
      <c r="BHW161" s="212"/>
      <c r="BHX161" s="212"/>
      <c r="BHY161" s="212"/>
      <c r="BHZ161" s="212"/>
      <c r="BIA161" s="212"/>
      <c r="BIB161" s="212"/>
      <c r="BIC161" s="212"/>
      <c r="BID161" s="212"/>
      <c r="BIE161" s="212"/>
      <c r="BIF161" s="212"/>
      <c r="BIG161" s="212"/>
      <c r="BIH161" s="212"/>
      <c r="BII161" s="212"/>
      <c r="BIJ161" s="212"/>
      <c r="BIK161" s="212"/>
      <c r="BIL161" s="212"/>
      <c r="BIM161" s="212"/>
      <c r="BIN161" s="212"/>
      <c r="BIO161" s="212"/>
      <c r="BIP161" s="212"/>
      <c r="BIQ161" s="212"/>
      <c r="BIR161" s="212"/>
      <c r="BIS161" s="212"/>
      <c r="BIT161" s="212"/>
      <c r="BIU161" s="212"/>
      <c r="BIV161" s="212"/>
      <c r="BIW161" s="212"/>
      <c r="BIX161" s="212"/>
      <c r="BIY161" s="212"/>
      <c r="BIZ161" s="212"/>
      <c r="BJA161" s="212"/>
      <c r="BJB161" s="212"/>
      <c r="BJC161" s="212"/>
      <c r="BJD161" s="212"/>
      <c r="BJE161" s="212"/>
      <c r="BJF161" s="212"/>
      <c r="BJG161" s="212"/>
      <c r="BJH161" s="212"/>
      <c r="BJI161" s="212"/>
      <c r="BJJ161" s="212"/>
      <c r="BJK161" s="212"/>
      <c r="BJL161" s="212"/>
      <c r="BJM161" s="212"/>
      <c r="BJN161" s="212"/>
      <c r="BJO161" s="212"/>
      <c r="BJP161" s="212"/>
      <c r="BJQ161" s="212"/>
      <c r="BJR161" s="212"/>
      <c r="BJS161" s="212"/>
      <c r="BJT161" s="212"/>
      <c r="BJU161" s="212"/>
      <c r="BJV161" s="212"/>
      <c r="BJW161" s="212"/>
      <c r="BJX161" s="212"/>
      <c r="BJY161" s="212"/>
      <c r="BJZ161" s="212"/>
      <c r="BKA161" s="212"/>
      <c r="BKB161" s="212"/>
      <c r="BKC161" s="212"/>
      <c r="BKD161" s="212"/>
      <c r="BKE161" s="212"/>
      <c r="BKF161" s="212"/>
      <c r="BKG161" s="212"/>
      <c r="BKH161" s="212"/>
      <c r="BKI161" s="212"/>
      <c r="BKJ161" s="212"/>
      <c r="BKK161" s="212"/>
      <c r="BKL161" s="212"/>
      <c r="BKM161" s="212"/>
      <c r="BKN161" s="212"/>
      <c r="BKO161" s="212"/>
      <c r="BKP161" s="212"/>
      <c r="BKQ161" s="212"/>
      <c r="BKR161" s="212"/>
      <c r="BKS161" s="212"/>
      <c r="BKT161" s="212"/>
      <c r="BKU161" s="212"/>
      <c r="BKV161" s="212"/>
      <c r="BKW161" s="212"/>
      <c r="BKX161" s="212"/>
      <c r="BKY161" s="212"/>
      <c r="BKZ161" s="212"/>
      <c r="BLA161" s="212"/>
      <c r="BLB161" s="212"/>
      <c r="BLC161" s="212"/>
      <c r="BLD161" s="212"/>
      <c r="BLE161" s="212"/>
      <c r="BLF161" s="212"/>
      <c r="BLG161" s="212"/>
      <c r="BLH161" s="212"/>
      <c r="BLI161" s="212"/>
      <c r="BLJ161" s="212"/>
      <c r="BLK161" s="212"/>
      <c r="BLL161" s="212"/>
      <c r="BLM161" s="212"/>
      <c r="BLN161" s="212"/>
      <c r="BLO161" s="212"/>
      <c r="BLP161" s="212"/>
      <c r="BLQ161" s="212"/>
      <c r="BLR161" s="212"/>
      <c r="BLS161" s="212"/>
      <c r="BLT161" s="212"/>
      <c r="BLU161" s="212"/>
      <c r="BLV161" s="212"/>
      <c r="BLW161" s="212"/>
      <c r="BLX161" s="212"/>
      <c r="BLY161" s="212"/>
      <c r="BLZ161" s="212"/>
      <c r="BMA161" s="212"/>
      <c r="BMB161" s="212"/>
      <c r="BMC161" s="212"/>
      <c r="BMD161" s="212"/>
      <c r="BME161" s="212"/>
      <c r="BMF161" s="212"/>
      <c r="BMG161" s="212"/>
      <c r="BMH161" s="212"/>
      <c r="BMI161" s="212"/>
      <c r="BMJ161" s="212"/>
      <c r="BMK161" s="212"/>
      <c r="BML161" s="212"/>
      <c r="BMM161" s="212"/>
      <c r="BMN161" s="212"/>
      <c r="BMO161" s="212"/>
      <c r="BMP161" s="212"/>
      <c r="BMQ161" s="212"/>
      <c r="BMR161" s="212"/>
      <c r="BMS161" s="212"/>
      <c r="BMT161" s="212"/>
      <c r="BMU161" s="212"/>
      <c r="BMV161" s="212"/>
      <c r="BMW161" s="212"/>
      <c r="BMX161" s="212"/>
      <c r="BMY161" s="212"/>
      <c r="BMZ161" s="212"/>
      <c r="BNA161" s="212"/>
      <c r="BNB161" s="212"/>
      <c r="BNC161" s="212"/>
      <c r="BND161" s="212"/>
      <c r="BNE161" s="212"/>
      <c r="BNF161" s="212"/>
      <c r="BNG161" s="212"/>
      <c r="BNH161" s="212"/>
      <c r="BNI161" s="212"/>
      <c r="BNJ161" s="212"/>
      <c r="BNK161" s="212"/>
      <c r="BNL161" s="212"/>
      <c r="BNM161" s="212"/>
      <c r="BNN161" s="212"/>
      <c r="BNO161" s="212"/>
      <c r="BNP161" s="212"/>
      <c r="BNQ161" s="212"/>
      <c r="BNR161" s="212"/>
      <c r="BNS161" s="212"/>
      <c r="BNT161" s="212"/>
      <c r="BNU161" s="212"/>
      <c r="BNV161" s="212"/>
      <c r="BNW161" s="212"/>
      <c r="BNX161" s="212"/>
      <c r="BNY161" s="212"/>
      <c r="BNZ161" s="212"/>
      <c r="BOA161" s="212"/>
      <c r="BOB161" s="212"/>
      <c r="BOC161" s="212"/>
      <c r="BOD161" s="212"/>
      <c r="BOE161" s="212"/>
      <c r="BOF161" s="212"/>
      <c r="BOG161" s="212"/>
      <c r="BOH161" s="212"/>
      <c r="BOI161" s="212"/>
      <c r="BOJ161" s="212"/>
      <c r="BOK161" s="212"/>
      <c r="BOL161" s="212"/>
      <c r="BOM161" s="212"/>
      <c r="BON161" s="212"/>
      <c r="BOO161" s="212"/>
      <c r="BOP161" s="212"/>
      <c r="BOQ161" s="212"/>
      <c r="BOR161" s="212"/>
      <c r="BOS161" s="212"/>
      <c r="BOT161" s="212"/>
      <c r="BOU161" s="212"/>
      <c r="BOV161" s="212"/>
      <c r="BOW161" s="212"/>
      <c r="BOX161" s="212"/>
      <c r="BOY161" s="212"/>
      <c r="BOZ161" s="212"/>
      <c r="BPA161" s="212"/>
      <c r="BPB161" s="212"/>
      <c r="BPC161" s="212"/>
      <c r="BPD161" s="212"/>
      <c r="BPE161" s="212"/>
      <c r="BPF161" s="212"/>
      <c r="BPG161" s="212"/>
      <c r="BPH161" s="212"/>
      <c r="BPI161" s="212"/>
      <c r="BPJ161" s="212"/>
      <c r="BPK161" s="212"/>
      <c r="BPL161" s="212"/>
      <c r="BPM161" s="212"/>
      <c r="BPN161" s="212"/>
      <c r="BPO161" s="212"/>
      <c r="BPP161" s="212"/>
      <c r="BPQ161" s="212"/>
      <c r="BPR161" s="212"/>
      <c r="BPS161" s="212"/>
      <c r="BPT161" s="212"/>
      <c r="BPU161" s="212"/>
      <c r="BPV161" s="212"/>
      <c r="BPW161" s="212"/>
      <c r="BPX161" s="212"/>
      <c r="BPY161" s="212"/>
      <c r="BPZ161" s="212"/>
      <c r="BQA161" s="212"/>
      <c r="BQH161" s="212"/>
      <c r="BQI161" s="212"/>
      <c r="BQJ161" s="212"/>
      <c r="BQK161" s="212"/>
      <c r="BQL161" s="212"/>
      <c r="BQM161" s="212"/>
      <c r="BQN161" s="212"/>
      <c r="BQO161" s="212"/>
      <c r="BQP161" s="212"/>
      <c r="BQQ161" s="212"/>
      <c r="BQR161" s="212"/>
      <c r="BQS161" s="212"/>
      <c r="BQT161" s="212"/>
      <c r="BQU161" s="212"/>
      <c r="BQV161" s="212"/>
      <c r="BQW161" s="212"/>
      <c r="BQX161" s="212"/>
      <c r="BQY161" s="212"/>
      <c r="BQZ161" s="212"/>
      <c r="BRA161" s="212"/>
      <c r="BRB161" s="212"/>
      <c r="BRC161" s="212"/>
      <c r="BRD161" s="212"/>
      <c r="BRE161" s="212"/>
      <c r="BRF161" s="212"/>
      <c r="BRG161" s="212"/>
      <c r="BRH161" s="212"/>
      <c r="BRI161" s="212"/>
      <c r="BRJ161" s="212"/>
      <c r="BRK161" s="212"/>
      <c r="BRL161" s="212"/>
      <c r="BRM161" s="212"/>
      <c r="BRN161" s="212"/>
      <c r="BRO161" s="212"/>
      <c r="BRP161" s="212"/>
      <c r="BRQ161" s="212"/>
      <c r="BRR161" s="212"/>
      <c r="BRS161" s="212"/>
      <c r="BRT161" s="212"/>
      <c r="BRU161" s="212"/>
      <c r="BRV161" s="212"/>
      <c r="BRW161" s="212"/>
      <c r="BRX161" s="212"/>
      <c r="BRY161" s="212"/>
      <c r="BRZ161" s="212"/>
      <c r="BSA161" s="212"/>
      <c r="BSB161" s="212"/>
      <c r="BSC161" s="212"/>
      <c r="BSD161" s="212"/>
      <c r="BSE161" s="212"/>
      <c r="BSF161" s="212"/>
      <c r="BSG161" s="212"/>
      <c r="BSH161" s="212"/>
      <c r="BSI161" s="212"/>
      <c r="BSJ161" s="212"/>
      <c r="BSK161" s="212"/>
      <c r="BSL161" s="212"/>
      <c r="BSM161" s="212"/>
      <c r="BSN161" s="212"/>
      <c r="BSO161" s="212"/>
      <c r="BSP161" s="212"/>
      <c r="BSQ161" s="212"/>
      <c r="BSR161" s="212"/>
      <c r="BSS161" s="212"/>
      <c r="BST161" s="212"/>
      <c r="BSU161" s="212"/>
      <c r="BSV161" s="212"/>
      <c r="BSW161" s="212"/>
      <c r="BSX161" s="212"/>
      <c r="BSY161" s="212"/>
      <c r="BSZ161" s="212"/>
      <c r="BTA161" s="212"/>
      <c r="BTB161" s="212"/>
      <c r="BTC161" s="212"/>
      <c r="BTD161" s="212"/>
      <c r="BTE161" s="212"/>
      <c r="BTF161" s="212"/>
      <c r="BTG161" s="212"/>
      <c r="BTH161" s="212"/>
      <c r="BTI161" s="212"/>
      <c r="BTJ161" s="212"/>
      <c r="BTK161" s="212"/>
      <c r="BTL161" s="212"/>
      <c r="BTM161" s="212"/>
      <c r="BTN161" s="212"/>
      <c r="BTO161" s="212"/>
      <c r="BTP161" s="212"/>
      <c r="BTQ161" s="212"/>
      <c r="BTR161" s="212"/>
      <c r="BTS161" s="212"/>
      <c r="BTT161" s="212"/>
      <c r="BTU161" s="212"/>
      <c r="BTV161" s="212"/>
      <c r="BTW161" s="212"/>
      <c r="BTX161" s="212"/>
      <c r="BTY161" s="212"/>
      <c r="BTZ161" s="212"/>
      <c r="BUA161" s="212"/>
      <c r="BUB161" s="212"/>
      <c r="BUC161" s="212"/>
      <c r="BUD161" s="212"/>
      <c r="BUE161" s="212"/>
      <c r="BUF161" s="212"/>
      <c r="BUG161" s="212"/>
      <c r="BUH161" s="212"/>
      <c r="BUI161" s="212"/>
      <c r="BUJ161" s="212"/>
      <c r="BUK161" s="212"/>
      <c r="BUL161" s="212"/>
      <c r="BUM161" s="212"/>
      <c r="BUN161" s="212"/>
      <c r="BUO161" s="212"/>
      <c r="BUP161" s="212"/>
      <c r="BUQ161" s="212"/>
      <c r="BUR161" s="212"/>
      <c r="BUS161" s="212"/>
      <c r="BUT161" s="212"/>
      <c r="BUU161" s="212"/>
      <c r="BUV161" s="212"/>
      <c r="BUW161" s="212"/>
      <c r="BUX161" s="212"/>
      <c r="BUY161" s="212"/>
      <c r="BUZ161" s="212"/>
      <c r="BVA161" s="212"/>
      <c r="BVB161" s="212"/>
      <c r="BVC161" s="212"/>
      <c r="BVD161" s="212"/>
      <c r="BVE161" s="212"/>
      <c r="BVF161" s="212"/>
      <c r="BVG161" s="212"/>
      <c r="BVH161" s="212"/>
      <c r="BVI161" s="212"/>
      <c r="BVJ161" s="212"/>
      <c r="BVK161" s="212"/>
      <c r="BVL161" s="212"/>
      <c r="BVM161" s="212"/>
      <c r="BVN161" s="212"/>
      <c r="BVO161" s="212"/>
      <c r="BVP161" s="212"/>
      <c r="BVQ161" s="212"/>
      <c r="BVR161" s="212"/>
      <c r="BVS161" s="212"/>
      <c r="BVT161" s="212"/>
      <c r="BVU161" s="212"/>
      <c r="BVV161" s="212"/>
      <c r="BVW161" s="212"/>
      <c r="BVX161" s="212"/>
      <c r="BVY161" s="212"/>
      <c r="BVZ161" s="212"/>
      <c r="BWA161" s="212"/>
      <c r="BWB161" s="212"/>
      <c r="BWC161" s="212"/>
      <c r="BWD161" s="212"/>
      <c r="BWE161" s="212"/>
      <c r="BWF161" s="212"/>
      <c r="BWG161" s="212"/>
      <c r="BWH161" s="212"/>
      <c r="BWI161" s="212"/>
      <c r="BWJ161" s="212"/>
      <c r="BWK161" s="212"/>
      <c r="BWL161" s="212"/>
      <c r="BWM161" s="212"/>
      <c r="BWN161" s="212"/>
      <c r="BWO161" s="212"/>
      <c r="BWP161" s="212"/>
      <c r="BWQ161" s="212"/>
      <c r="BWR161" s="212"/>
      <c r="BWS161" s="212"/>
      <c r="BWT161" s="212"/>
      <c r="BWU161" s="212"/>
      <c r="BWV161" s="212"/>
      <c r="BWW161" s="212"/>
      <c r="BWX161" s="212"/>
      <c r="BWY161" s="212"/>
      <c r="BWZ161" s="212"/>
      <c r="BXA161" s="212"/>
      <c r="BXB161" s="212"/>
      <c r="BXC161" s="212"/>
      <c r="BXD161" s="212"/>
      <c r="BXE161" s="212"/>
      <c r="BXF161" s="212"/>
      <c r="BXG161" s="212"/>
      <c r="BXH161" s="212"/>
      <c r="BXI161" s="212"/>
      <c r="BXJ161" s="212"/>
      <c r="BXK161" s="212"/>
      <c r="BXL161" s="212"/>
      <c r="BXM161" s="212"/>
      <c r="BXN161" s="212"/>
      <c r="BXO161" s="212"/>
      <c r="BXP161" s="212"/>
      <c r="BXQ161" s="212"/>
      <c r="BXR161" s="212"/>
      <c r="BXS161" s="212"/>
      <c r="BXT161" s="212"/>
      <c r="BXU161" s="212"/>
      <c r="BXV161" s="212"/>
      <c r="BXW161" s="212"/>
      <c r="BXX161" s="212"/>
      <c r="BXY161" s="212"/>
      <c r="BXZ161" s="212"/>
      <c r="BYA161" s="212"/>
      <c r="BYB161" s="212"/>
      <c r="BYC161" s="212"/>
      <c r="BYD161" s="212"/>
      <c r="BYE161" s="212"/>
      <c r="BYF161" s="212"/>
      <c r="BYG161" s="212"/>
      <c r="BYH161" s="212"/>
      <c r="BYI161" s="212"/>
      <c r="BYJ161" s="212"/>
      <c r="BYK161" s="212"/>
      <c r="BYL161" s="212"/>
      <c r="BYM161" s="212"/>
      <c r="BYN161" s="212"/>
      <c r="BYO161" s="212"/>
      <c r="BYP161" s="212"/>
      <c r="BYQ161" s="212"/>
      <c r="BYR161" s="212"/>
      <c r="BYS161" s="212"/>
      <c r="BYT161" s="212"/>
      <c r="BYU161" s="212"/>
      <c r="BYV161" s="212"/>
      <c r="BYW161" s="212"/>
      <c r="BYX161" s="212"/>
      <c r="BYY161" s="212"/>
      <c r="BYZ161" s="212"/>
      <c r="BZA161" s="212"/>
      <c r="BZB161" s="212"/>
      <c r="BZC161" s="212"/>
      <c r="BZD161" s="212"/>
      <c r="BZE161" s="212"/>
      <c r="BZF161" s="212"/>
      <c r="BZG161" s="212"/>
      <c r="BZH161" s="212"/>
      <c r="BZI161" s="212"/>
      <c r="BZJ161" s="212"/>
      <c r="BZK161" s="212"/>
      <c r="BZL161" s="212"/>
      <c r="BZM161" s="212"/>
      <c r="BZN161" s="212"/>
      <c r="BZO161" s="212"/>
      <c r="BZP161" s="212"/>
      <c r="BZQ161" s="212"/>
      <c r="BZR161" s="212"/>
      <c r="BZS161" s="212"/>
      <c r="BZT161" s="212"/>
      <c r="BZU161" s="212"/>
      <c r="BZV161" s="212"/>
      <c r="BZW161" s="212"/>
      <c r="CAD161" s="212"/>
      <c r="CAE161" s="212"/>
      <c r="CAF161" s="212"/>
      <c r="CAG161" s="212"/>
      <c r="CAH161" s="212"/>
      <c r="CAI161" s="212"/>
      <c r="CAJ161" s="212"/>
      <c r="CAK161" s="212"/>
      <c r="CAL161" s="212"/>
      <c r="CAM161" s="212"/>
      <c r="CAN161" s="212"/>
      <c r="CAO161" s="212"/>
      <c r="CAP161" s="212"/>
      <c r="CAQ161" s="212"/>
      <c r="CAR161" s="212"/>
      <c r="CAS161" s="212"/>
      <c r="CAT161" s="212"/>
      <c r="CAU161" s="212"/>
      <c r="CAV161" s="212"/>
      <c r="CAW161" s="212"/>
      <c r="CAX161" s="212"/>
      <c r="CAY161" s="212"/>
      <c r="CAZ161" s="212"/>
      <c r="CBA161" s="212"/>
      <c r="CBB161" s="212"/>
      <c r="CBC161" s="212"/>
      <c r="CBD161" s="212"/>
      <c r="CBE161" s="212"/>
      <c r="CBF161" s="212"/>
      <c r="CBG161" s="212"/>
      <c r="CBH161" s="212"/>
      <c r="CBI161" s="212"/>
      <c r="CBJ161" s="212"/>
      <c r="CBK161" s="212"/>
      <c r="CBL161" s="212"/>
      <c r="CBM161" s="212"/>
      <c r="CBN161" s="212"/>
      <c r="CBO161" s="212"/>
      <c r="CBP161" s="212"/>
      <c r="CBQ161" s="212"/>
      <c r="CBR161" s="212"/>
      <c r="CBS161" s="212"/>
      <c r="CBT161" s="212"/>
      <c r="CBU161" s="212"/>
      <c r="CBV161" s="212"/>
      <c r="CBW161" s="212"/>
      <c r="CBX161" s="212"/>
      <c r="CBY161" s="212"/>
      <c r="CBZ161" s="212"/>
      <c r="CCA161" s="212"/>
      <c r="CCB161" s="212"/>
      <c r="CCC161" s="212"/>
      <c r="CCD161" s="212"/>
      <c r="CCE161" s="212"/>
      <c r="CCF161" s="212"/>
      <c r="CCG161" s="212"/>
      <c r="CCH161" s="212"/>
      <c r="CCI161" s="212"/>
      <c r="CCJ161" s="212"/>
      <c r="CCK161" s="212"/>
      <c r="CCL161" s="212"/>
      <c r="CCM161" s="212"/>
      <c r="CCN161" s="212"/>
      <c r="CCO161" s="212"/>
      <c r="CCP161" s="212"/>
      <c r="CCQ161" s="212"/>
      <c r="CCR161" s="212"/>
      <c r="CCS161" s="212"/>
      <c r="CCT161" s="212"/>
      <c r="CCU161" s="212"/>
      <c r="CCV161" s="212"/>
      <c r="CCW161" s="212"/>
      <c r="CCX161" s="212"/>
      <c r="CCY161" s="212"/>
      <c r="CCZ161" s="212"/>
      <c r="CDA161" s="212"/>
      <c r="CDB161" s="212"/>
      <c r="CDC161" s="212"/>
      <c r="CDD161" s="212"/>
      <c r="CDE161" s="212"/>
      <c r="CDF161" s="212"/>
      <c r="CDG161" s="212"/>
      <c r="CDH161" s="212"/>
      <c r="CDI161" s="212"/>
      <c r="CDJ161" s="212"/>
      <c r="CDK161" s="212"/>
      <c r="CDL161" s="212"/>
      <c r="CDM161" s="212"/>
      <c r="CDN161" s="212"/>
      <c r="CDO161" s="212"/>
      <c r="CDP161" s="212"/>
      <c r="CDQ161" s="212"/>
      <c r="CDR161" s="212"/>
      <c r="CDS161" s="212"/>
      <c r="CDT161" s="212"/>
      <c r="CDU161" s="212"/>
      <c r="CDV161" s="212"/>
      <c r="CDW161" s="212"/>
      <c r="CDX161" s="212"/>
      <c r="CDY161" s="212"/>
      <c r="CDZ161" s="212"/>
      <c r="CEA161" s="212"/>
      <c r="CEB161" s="212"/>
      <c r="CEC161" s="212"/>
      <c r="CED161" s="212"/>
      <c r="CEE161" s="212"/>
      <c r="CEF161" s="212"/>
      <c r="CEG161" s="212"/>
      <c r="CEH161" s="212"/>
      <c r="CEI161" s="212"/>
      <c r="CEJ161" s="212"/>
      <c r="CEK161" s="212"/>
      <c r="CEL161" s="212"/>
      <c r="CEM161" s="212"/>
      <c r="CEN161" s="212"/>
      <c r="CEO161" s="212"/>
      <c r="CEP161" s="212"/>
      <c r="CEQ161" s="212"/>
      <c r="CER161" s="212"/>
      <c r="CES161" s="212"/>
      <c r="CET161" s="212"/>
      <c r="CEU161" s="212"/>
      <c r="CEV161" s="212"/>
      <c r="CEW161" s="212"/>
      <c r="CEX161" s="212"/>
      <c r="CEY161" s="212"/>
      <c r="CEZ161" s="212"/>
      <c r="CFA161" s="212"/>
      <c r="CFB161" s="212"/>
      <c r="CFC161" s="212"/>
      <c r="CFD161" s="212"/>
      <c r="CFE161" s="212"/>
      <c r="CFF161" s="212"/>
      <c r="CFG161" s="212"/>
      <c r="CFH161" s="212"/>
      <c r="CFI161" s="212"/>
      <c r="CFJ161" s="212"/>
      <c r="CFK161" s="212"/>
      <c r="CFL161" s="212"/>
      <c r="CFM161" s="212"/>
      <c r="CFN161" s="212"/>
      <c r="CFO161" s="212"/>
      <c r="CFP161" s="212"/>
      <c r="CFQ161" s="212"/>
      <c r="CFR161" s="212"/>
      <c r="CFS161" s="212"/>
      <c r="CFT161" s="212"/>
      <c r="CFU161" s="212"/>
      <c r="CFV161" s="212"/>
      <c r="CFW161" s="212"/>
      <c r="CFX161" s="212"/>
      <c r="CFY161" s="212"/>
      <c r="CFZ161" s="212"/>
      <c r="CGA161" s="212"/>
      <c r="CGB161" s="212"/>
      <c r="CGC161" s="212"/>
      <c r="CGD161" s="212"/>
      <c r="CGE161" s="212"/>
      <c r="CGF161" s="212"/>
      <c r="CGG161" s="212"/>
      <c r="CGH161" s="212"/>
      <c r="CGI161" s="212"/>
      <c r="CGJ161" s="212"/>
      <c r="CGK161" s="212"/>
      <c r="CGL161" s="212"/>
      <c r="CGM161" s="212"/>
      <c r="CGN161" s="212"/>
      <c r="CGO161" s="212"/>
      <c r="CGP161" s="212"/>
      <c r="CGQ161" s="212"/>
      <c r="CGR161" s="212"/>
      <c r="CGS161" s="212"/>
      <c r="CGT161" s="212"/>
      <c r="CGU161" s="212"/>
      <c r="CGV161" s="212"/>
      <c r="CGW161" s="212"/>
      <c r="CGX161" s="212"/>
      <c r="CGY161" s="212"/>
      <c r="CGZ161" s="212"/>
      <c r="CHA161" s="212"/>
      <c r="CHB161" s="212"/>
      <c r="CHC161" s="212"/>
      <c r="CHD161" s="212"/>
      <c r="CHE161" s="212"/>
      <c r="CHF161" s="212"/>
      <c r="CHG161" s="212"/>
      <c r="CHH161" s="212"/>
      <c r="CHI161" s="212"/>
      <c r="CHJ161" s="212"/>
      <c r="CHK161" s="212"/>
      <c r="CHL161" s="212"/>
      <c r="CHM161" s="212"/>
      <c r="CHN161" s="212"/>
      <c r="CHO161" s="212"/>
      <c r="CHP161" s="212"/>
      <c r="CHQ161" s="212"/>
      <c r="CHR161" s="212"/>
      <c r="CHS161" s="212"/>
      <c r="CHT161" s="212"/>
      <c r="CHU161" s="212"/>
      <c r="CHV161" s="212"/>
      <c r="CHW161" s="212"/>
      <c r="CHX161" s="212"/>
      <c r="CHY161" s="212"/>
      <c r="CHZ161" s="212"/>
      <c r="CIA161" s="212"/>
      <c r="CIB161" s="212"/>
      <c r="CIC161" s="212"/>
      <c r="CID161" s="212"/>
      <c r="CIE161" s="212"/>
      <c r="CIF161" s="212"/>
      <c r="CIG161" s="212"/>
      <c r="CIH161" s="212"/>
      <c r="CII161" s="212"/>
      <c r="CIJ161" s="212"/>
      <c r="CIK161" s="212"/>
      <c r="CIL161" s="212"/>
      <c r="CIM161" s="212"/>
      <c r="CIN161" s="212"/>
      <c r="CIO161" s="212"/>
      <c r="CIP161" s="212"/>
      <c r="CIQ161" s="212"/>
      <c r="CIR161" s="212"/>
      <c r="CIS161" s="212"/>
      <c r="CIT161" s="212"/>
      <c r="CIU161" s="212"/>
      <c r="CIV161" s="212"/>
      <c r="CIW161" s="212"/>
      <c r="CIX161" s="212"/>
      <c r="CIY161" s="212"/>
      <c r="CIZ161" s="212"/>
      <c r="CJA161" s="212"/>
      <c r="CJB161" s="212"/>
      <c r="CJC161" s="212"/>
      <c r="CJD161" s="212"/>
      <c r="CJE161" s="212"/>
      <c r="CJF161" s="212"/>
      <c r="CJG161" s="212"/>
      <c r="CJH161" s="212"/>
      <c r="CJI161" s="212"/>
      <c r="CJJ161" s="212"/>
      <c r="CJK161" s="212"/>
      <c r="CJL161" s="212"/>
      <c r="CJM161" s="212"/>
      <c r="CJN161" s="212"/>
      <c r="CJO161" s="212"/>
      <c r="CJP161" s="212"/>
      <c r="CJQ161" s="212"/>
      <c r="CJR161" s="212"/>
      <c r="CJS161" s="212"/>
      <c r="CJZ161" s="212"/>
      <c r="CKA161" s="212"/>
      <c r="CKB161" s="212"/>
      <c r="CKC161" s="212"/>
      <c r="CKD161" s="212"/>
      <c r="CKE161" s="212"/>
      <c r="CKF161" s="212"/>
      <c r="CKG161" s="212"/>
      <c r="CKH161" s="212"/>
      <c r="CKI161" s="212"/>
      <c r="CKJ161" s="212"/>
      <c r="CKK161" s="212"/>
      <c r="CKL161" s="212"/>
      <c r="CKM161" s="212"/>
      <c r="CKN161" s="212"/>
      <c r="CKO161" s="212"/>
      <c r="CKP161" s="212"/>
      <c r="CKQ161" s="212"/>
      <c r="CKR161" s="212"/>
      <c r="CKS161" s="212"/>
      <c r="CKT161" s="212"/>
      <c r="CKU161" s="212"/>
      <c r="CKV161" s="212"/>
      <c r="CKW161" s="212"/>
      <c r="CKX161" s="212"/>
      <c r="CKY161" s="212"/>
      <c r="CKZ161" s="212"/>
      <c r="CLA161" s="212"/>
      <c r="CLB161" s="212"/>
      <c r="CLC161" s="212"/>
      <c r="CLD161" s="212"/>
      <c r="CLE161" s="212"/>
      <c r="CLF161" s="212"/>
      <c r="CLG161" s="212"/>
      <c r="CLH161" s="212"/>
      <c r="CLI161" s="212"/>
      <c r="CLJ161" s="212"/>
      <c r="CLK161" s="212"/>
      <c r="CLL161" s="212"/>
      <c r="CLM161" s="212"/>
      <c r="CLN161" s="212"/>
      <c r="CLO161" s="212"/>
      <c r="CLP161" s="212"/>
      <c r="CLQ161" s="212"/>
      <c r="CLR161" s="212"/>
      <c r="CLS161" s="212"/>
      <c r="CLT161" s="212"/>
      <c r="CLU161" s="212"/>
      <c r="CLV161" s="212"/>
      <c r="CLW161" s="212"/>
      <c r="CLX161" s="212"/>
      <c r="CLY161" s="212"/>
      <c r="CLZ161" s="212"/>
      <c r="CMA161" s="212"/>
      <c r="CMB161" s="212"/>
      <c r="CMC161" s="212"/>
      <c r="CMD161" s="212"/>
      <c r="CME161" s="212"/>
      <c r="CMF161" s="212"/>
      <c r="CMG161" s="212"/>
      <c r="CMH161" s="212"/>
      <c r="CMI161" s="212"/>
      <c r="CMJ161" s="212"/>
      <c r="CMK161" s="212"/>
      <c r="CML161" s="212"/>
      <c r="CMM161" s="212"/>
      <c r="CMN161" s="212"/>
      <c r="CMO161" s="212"/>
      <c r="CMP161" s="212"/>
      <c r="CMQ161" s="212"/>
      <c r="CMR161" s="212"/>
      <c r="CMS161" s="212"/>
      <c r="CMT161" s="212"/>
      <c r="CMU161" s="212"/>
      <c r="CMV161" s="212"/>
      <c r="CMW161" s="212"/>
      <c r="CMX161" s="212"/>
      <c r="CMY161" s="212"/>
      <c r="CMZ161" s="212"/>
      <c r="CNA161" s="212"/>
      <c r="CNB161" s="212"/>
      <c r="CNC161" s="212"/>
      <c r="CND161" s="212"/>
      <c r="CNE161" s="212"/>
      <c r="CNF161" s="212"/>
      <c r="CNG161" s="212"/>
      <c r="CNH161" s="212"/>
      <c r="CNI161" s="212"/>
      <c r="CNJ161" s="212"/>
      <c r="CNK161" s="212"/>
      <c r="CNL161" s="212"/>
      <c r="CNM161" s="212"/>
      <c r="CNN161" s="212"/>
      <c r="CNO161" s="212"/>
      <c r="CNP161" s="212"/>
      <c r="CNQ161" s="212"/>
      <c r="CNR161" s="212"/>
      <c r="CNS161" s="212"/>
      <c r="CNT161" s="212"/>
      <c r="CNU161" s="212"/>
      <c r="CNV161" s="212"/>
      <c r="CNW161" s="212"/>
      <c r="CNX161" s="212"/>
      <c r="CNY161" s="212"/>
      <c r="CNZ161" s="212"/>
      <c r="COA161" s="212"/>
      <c r="COB161" s="212"/>
      <c r="COC161" s="212"/>
      <c r="COD161" s="212"/>
      <c r="COE161" s="212"/>
      <c r="COF161" s="212"/>
      <c r="COG161" s="212"/>
      <c r="COH161" s="212"/>
      <c r="COI161" s="212"/>
      <c r="COJ161" s="212"/>
      <c r="COK161" s="212"/>
      <c r="COL161" s="212"/>
      <c r="COM161" s="212"/>
      <c r="CON161" s="212"/>
      <c r="COO161" s="212"/>
      <c r="COP161" s="212"/>
      <c r="COQ161" s="212"/>
      <c r="COR161" s="212"/>
      <c r="COS161" s="212"/>
      <c r="COT161" s="212"/>
      <c r="COU161" s="212"/>
      <c r="COV161" s="212"/>
      <c r="COW161" s="212"/>
      <c r="COX161" s="212"/>
      <c r="COY161" s="212"/>
      <c r="COZ161" s="212"/>
      <c r="CPA161" s="212"/>
      <c r="CPB161" s="212"/>
      <c r="CPC161" s="212"/>
      <c r="CPD161" s="212"/>
      <c r="CPE161" s="212"/>
      <c r="CPF161" s="212"/>
      <c r="CPG161" s="212"/>
      <c r="CPH161" s="212"/>
      <c r="CPI161" s="212"/>
      <c r="CPJ161" s="212"/>
      <c r="CPK161" s="212"/>
      <c r="CPL161" s="212"/>
      <c r="CPM161" s="212"/>
      <c r="CPN161" s="212"/>
      <c r="CPO161" s="212"/>
      <c r="CPP161" s="212"/>
      <c r="CPQ161" s="212"/>
      <c r="CPR161" s="212"/>
      <c r="CPS161" s="212"/>
      <c r="CPT161" s="212"/>
      <c r="CPU161" s="212"/>
      <c r="CPV161" s="212"/>
      <c r="CPW161" s="212"/>
      <c r="CPX161" s="212"/>
      <c r="CPY161" s="212"/>
      <c r="CPZ161" s="212"/>
      <c r="CQA161" s="212"/>
      <c r="CQB161" s="212"/>
      <c r="CQC161" s="212"/>
      <c r="CQD161" s="212"/>
      <c r="CQE161" s="212"/>
      <c r="CQF161" s="212"/>
      <c r="CQG161" s="212"/>
      <c r="CQH161" s="212"/>
      <c r="CQI161" s="212"/>
      <c r="CQJ161" s="212"/>
      <c r="CQK161" s="212"/>
      <c r="CQL161" s="212"/>
      <c r="CQM161" s="212"/>
      <c r="CQN161" s="212"/>
      <c r="CQO161" s="212"/>
      <c r="CQP161" s="212"/>
      <c r="CQQ161" s="212"/>
      <c r="CQR161" s="212"/>
      <c r="CQS161" s="212"/>
      <c r="CQT161" s="212"/>
      <c r="CQU161" s="212"/>
      <c r="CQV161" s="212"/>
      <c r="CQW161" s="212"/>
      <c r="CQX161" s="212"/>
      <c r="CQY161" s="212"/>
      <c r="CQZ161" s="212"/>
      <c r="CRA161" s="212"/>
      <c r="CRB161" s="212"/>
      <c r="CRC161" s="212"/>
      <c r="CRD161" s="212"/>
      <c r="CRE161" s="212"/>
      <c r="CRF161" s="212"/>
      <c r="CRG161" s="212"/>
      <c r="CRH161" s="212"/>
      <c r="CRI161" s="212"/>
      <c r="CRJ161" s="212"/>
      <c r="CRK161" s="212"/>
      <c r="CRL161" s="212"/>
      <c r="CRM161" s="212"/>
      <c r="CRN161" s="212"/>
      <c r="CRO161" s="212"/>
      <c r="CRP161" s="212"/>
      <c r="CRQ161" s="212"/>
      <c r="CRR161" s="212"/>
      <c r="CRS161" s="212"/>
      <c r="CRT161" s="212"/>
      <c r="CRU161" s="212"/>
      <c r="CRV161" s="212"/>
      <c r="CRW161" s="212"/>
      <c r="CRX161" s="212"/>
      <c r="CRY161" s="212"/>
      <c r="CRZ161" s="212"/>
      <c r="CSA161" s="212"/>
      <c r="CSB161" s="212"/>
      <c r="CSC161" s="212"/>
      <c r="CSD161" s="212"/>
      <c r="CSE161" s="212"/>
      <c r="CSF161" s="212"/>
      <c r="CSG161" s="212"/>
      <c r="CSH161" s="212"/>
      <c r="CSI161" s="212"/>
      <c r="CSJ161" s="212"/>
      <c r="CSK161" s="212"/>
      <c r="CSL161" s="212"/>
      <c r="CSM161" s="212"/>
      <c r="CSN161" s="212"/>
      <c r="CSO161" s="212"/>
      <c r="CSP161" s="212"/>
      <c r="CSQ161" s="212"/>
      <c r="CSR161" s="212"/>
      <c r="CSS161" s="212"/>
      <c r="CST161" s="212"/>
      <c r="CSU161" s="212"/>
      <c r="CSV161" s="212"/>
      <c r="CSW161" s="212"/>
      <c r="CSX161" s="212"/>
      <c r="CSY161" s="212"/>
      <c r="CSZ161" s="212"/>
      <c r="CTA161" s="212"/>
      <c r="CTB161" s="212"/>
      <c r="CTC161" s="212"/>
      <c r="CTD161" s="212"/>
      <c r="CTE161" s="212"/>
      <c r="CTF161" s="212"/>
      <c r="CTG161" s="212"/>
      <c r="CTH161" s="212"/>
      <c r="CTI161" s="212"/>
      <c r="CTJ161" s="212"/>
      <c r="CTK161" s="212"/>
      <c r="CTL161" s="212"/>
      <c r="CTM161" s="212"/>
      <c r="CTN161" s="212"/>
      <c r="CTO161" s="212"/>
      <c r="CTV161" s="212"/>
      <c r="CTW161" s="212"/>
      <c r="CTX161" s="212"/>
      <c r="CTY161" s="212"/>
      <c r="CTZ161" s="212"/>
      <c r="CUA161" s="212"/>
      <c r="CUB161" s="212"/>
      <c r="CUC161" s="212"/>
      <c r="CUD161" s="212"/>
      <c r="CUE161" s="212"/>
      <c r="CUF161" s="212"/>
      <c r="CUG161" s="212"/>
      <c r="CUH161" s="212"/>
      <c r="CUI161" s="212"/>
      <c r="CUJ161" s="212"/>
      <c r="CUK161" s="212"/>
      <c r="CUL161" s="212"/>
      <c r="CUM161" s="212"/>
      <c r="CUN161" s="212"/>
      <c r="CUO161" s="212"/>
      <c r="CUP161" s="212"/>
      <c r="CUQ161" s="212"/>
      <c r="CUR161" s="212"/>
      <c r="CUS161" s="212"/>
      <c r="CUT161" s="212"/>
      <c r="CUU161" s="212"/>
      <c r="CUV161" s="212"/>
      <c r="CUW161" s="212"/>
      <c r="CUX161" s="212"/>
      <c r="CUY161" s="212"/>
      <c r="CUZ161" s="212"/>
      <c r="CVA161" s="212"/>
      <c r="CVB161" s="212"/>
      <c r="CVC161" s="212"/>
      <c r="CVD161" s="212"/>
      <c r="CVE161" s="212"/>
      <c r="CVF161" s="212"/>
      <c r="CVG161" s="212"/>
      <c r="CVH161" s="212"/>
      <c r="CVI161" s="212"/>
      <c r="CVJ161" s="212"/>
      <c r="CVK161" s="212"/>
      <c r="CVL161" s="212"/>
      <c r="CVM161" s="212"/>
      <c r="CVN161" s="212"/>
      <c r="CVO161" s="212"/>
      <c r="CVP161" s="212"/>
      <c r="CVQ161" s="212"/>
      <c r="CVR161" s="212"/>
      <c r="CVS161" s="212"/>
      <c r="CVT161" s="212"/>
      <c r="CVU161" s="212"/>
      <c r="CVV161" s="212"/>
      <c r="CVW161" s="212"/>
      <c r="CVX161" s="212"/>
      <c r="CVY161" s="212"/>
      <c r="CVZ161" s="212"/>
      <c r="CWA161" s="212"/>
      <c r="CWB161" s="212"/>
      <c r="CWC161" s="212"/>
      <c r="CWD161" s="212"/>
      <c r="CWE161" s="212"/>
      <c r="CWF161" s="212"/>
      <c r="CWG161" s="212"/>
      <c r="CWH161" s="212"/>
      <c r="CWI161" s="212"/>
      <c r="CWJ161" s="212"/>
      <c r="CWK161" s="212"/>
      <c r="CWL161" s="212"/>
      <c r="CWM161" s="212"/>
      <c r="CWN161" s="212"/>
      <c r="CWO161" s="212"/>
      <c r="CWP161" s="212"/>
      <c r="CWQ161" s="212"/>
      <c r="CWR161" s="212"/>
      <c r="CWS161" s="212"/>
      <c r="CWT161" s="212"/>
      <c r="CWU161" s="212"/>
      <c r="CWV161" s="212"/>
      <c r="CWW161" s="212"/>
      <c r="CWX161" s="212"/>
      <c r="CWY161" s="212"/>
      <c r="CWZ161" s="212"/>
      <c r="CXA161" s="212"/>
      <c r="CXB161" s="212"/>
      <c r="CXC161" s="212"/>
      <c r="CXD161" s="212"/>
      <c r="CXE161" s="212"/>
      <c r="CXF161" s="212"/>
      <c r="CXG161" s="212"/>
      <c r="CXH161" s="212"/>
      <c r="CXI161" s="212"/>
      <c r="CXJ161" s="212"/>
      <c r="CXK161" s="212"/>
      <c r="CXL161" s="212"/>
      <c r="CXM161" s="212"/>
      <c r="CXN161" s="212"/>
      <c r="CXO161" s="212"/>
      <c r="CXP161" s="212"/>
      <c r="CXQ161" s="212"/>
      <c r="CXR161" s="212"/>
      <c r="CXS161" s="212"/>
      <c r="CXT161" s="212"/>
      <c r="CXU161" s="212"/>
      <c r="CXV161" s="212"/>
      <c r="CXW161" s="212"/>
      <c r="CXX161" s="212"/>
      <c r="CXY161" s="212"/>
      <c r="CXZ161" s="212"/>
      <c r="CYA161" s="212"/>
      <c r="CYB161" s="212"/>
      <c r="CYC161" s="212"/>
      <c r="CYD161" s="212"/>
      <c r="CYE161" s="212"/>
      <c r="CYF161" s="212"/>
      <c r="CYG161" s="212"/>
      <c r="CYH161" s="212"/>
      <c r="CYI161" s="212"/>
      <c r="CYJ161" s="212"/>
      <c r="CYK161" s="212"/>
      <c r="CYL161" s="212"/>
      <c r="CYM161" s="212"/>
      <c r="CYN161" s="212"/>
      <c r="CYO161" s="212"/>
      <c r="CYP161" s="212"/>
      <c r="CYQ161" s="212"/>
      <c r="CYR161" s="212"/>
      <c r="CYS161" s="212"/>
      <c r="CYT161" s="212"/>
      <c r="CYU161" s="212"/>
      <c r="CYV161" s="212"/>
      <c r="CYW161" s="212"/>
      <c r="CYX161" s="212"/>
      <c r="CYY161" s="212"/>
      <c r="CYZ161" s="212"/>
      <c r="CZA161" s="212"/>
      <c r="CZB161" s="212"/>
      <c r="CZC161" s="212"/>
      <c r="CZD161" s="212"/>
      <c r="CZE161" s="212"/>
      <c r="CZF161" s="212"/>
      <c r="CZG161" s="212"/>
      <c r="CZH161" s="212"/>
      <c r="CZI161" s="212"/>
      <c r="CZJ161" s="212"/>
      <c r="CZK161" s="212"/>
      <c r="CZL161" s="212"/>
      <c r="CZM161" s="212"/>
      <c r="CZN161" s="212"/>
      <c r="CZO161" s="212"/>
      <c r="CZP161" s="212"/>
      <c r="CZQ161" s="212"/>
      <c r="CZR161" s="212"/>
      <c r="CZS161" s="212"/>
      <c r="CZT161" s="212"/>
      <c r="CZU161" s="212"/>
      <c r="CZV161" s="212"/>
      <c r="CZW161" s="212"/>
      <c r="CZX161" s="212"/>
      <c r="CZY161" s="212"/>
      <c r="CZZ161" s="212"/>
      <c r="DAA161" s="212"/>
      <c r="DAB161" s="212"/>
      <c r="DAC161" s="212"/>
      <c r="DAD161" s="212"/>
      <c r="DAE161" s="212"/>
      <c r="DAF161" s="212"/>
      <c r="DAG161" s="212"/>
      <c r="DAH161" s="212"/>
      <c r="DAI161" s="212"/>
      <c r="DAJ161" s="212"/>
      <c r="DAK161" s="212"/>
      <c r="DAL161" s="212"/>
      <c r="DAM161" s="212"/>
      <c r="DAN161" s="212"/>
      <c r="DAO161" s="212"/>
      <c r="DAP161" s="212"/>
      <c r="DAQ161" s="212"/>
      <c r="DAR161" s="212"/>
      <c r="DAS161" s="212"/>
      <c r="DAT161" s="212"/>
      <c r="DAU161" s="212"/>
      <c r="DAV161" s="212"/>
      <c r="DAW161" s="212"/>
      <c r="DAX161" s="212"/>
      <c r="DAY161" s="212"/>
      <c r="DAZ161" s="212"/>
      <c r="DBA161" s="212"/>
      <c r="DBB161" s="212"/>
      <c r="DBC161" s="212"/>
      <c r="DBD161" s="212"/>
      <c r="DBE161" s="212"/>
      <c r="DBF161" s="212"/>
      <c r="DBG161" s="212"/>
      <c r="DBH161" s="212"/>
      <c r="DBI161" s="212"/>
      <c r="DBJ161" s="212"/>
      <c r="DBK161" s="212"/>
      <c r="DBL161" s="212"/>
      <c r="DBM161" s="212"/>
      <c r="DBN161" s="212"/>
      <c r="DBO161" s="212"/>
      <c r="DBP161" s="212"/>
      <c r="DBQ161" s="212"/>
      <c r="DBR161" s="212"/>
      <c r="DBS161" s="212"/>
      <c r="DBT161" s="212"/>
      <c r="DBU161" s="212"/>
      <c r="DBV161" s="212"/>
      <c r="DBW161" s="212"/>
      <c r="DBX161" s="212"/>
      <c r="DBY161" s="212"/>
      <c r="DBZ161" s="212"/>
      <c r="DCA161" s="212"/>
      <c r="DCB161" s="212"/>
      <c r="DCC161" s="212"/>
      <c r="DCD161" s="212"/>
      <c r="DCE161" s="212"/>
      <c r="DCF161" s="212"/>
      <c r="DCG161" s="212"/>
      <c r="DCH161" s="212"/>
      <c r="DCI161" s="212"/>
      <c r="DCJ161" s="212"/>
      <c r="DCK161" s="212"/>
      <c r="DCL161" s="212"/>
      <c r="DCM161" s="212"/>
      <c r="DCN161" s="212"/>
      <c r="DCO161" s="212"/>
      <c r="DCP161" s="212"/>
      <c r="DCQ161" s="212"/>
      <c r="DCR161" s="212"/>
      <c r="DCS161" s="212"/>
      <c r="DCT161" s="212"/>
      <c r="DCU161" s="212"/>
      <c r="DCV161" s="212"/>
      <c r="DCW161" s="212"/>
      <c r="DCX161" s="212"/>
      <c r="DCY161" s="212"/>
      <c r="DCZ161" s="212"/>
      <c r="DDA161" s="212"/>
      <c r="DDB161" s="212"/>
      <c r="DDC161" s="212"/>
      <c r="DDD161" s="212"/>
      <c r="DDE161" s="212"/>
      <c r="DDF161" s="212"/>
      <c r="DDG161" s="212"/>
      <c r="DDH161" s="212"/>
      <c r="DDI161" s="212"/>
      <c r="DDJ161" s="212"/>
      <c r="DDK161" s="212"/>
      <c r="DDR161" s="212"/>
      <c r="DDS161" s="212"/>
      <c r="DDT161" s="212"/>
      <c r="DDU161" s="212"/>
      <c r="DDV161" s="212"/>
      <c r="DDW161" s="212"/>
      <c r="DDX161" s="212"/>
      <c r="DDY161" s="212"/>
      <c r="DDZ161" s="212"/>
      <c r="DEA161" s="212"/>
      <c r="DEB161" s="212"/>
      <c r="DEC161" s="212"/>
      <c r="DED161" s="212"/>
      <c r="DEE161" s="212"/>
      <c r="DEF161" s="212"/>
      <c r="DEG161" s="212"/>
      <c r="DEH161" s="212"/>
      <c r="DEI161" s="212"/>
      <c r="DEJ161" s="212"/>
      <c r="DEK161" s="212"/>
      <c r="DEL161" s="212"/>
      <c r="DEM161" s="212"/>
      <c r="DEN161" s="212"/>
      <c r="DEO161" s="212"/>
      <c r="DEP161" s="212"/>
      <c r="DEQ161" s="212"/>
      <c r="DER161" s="212"/>
      <c r="DES161" s="212"/>
      <c r="DET161" s="212"/>
      <c r="DEU161" s="212"/>
      <c r="DEV161" s="212"/>
      <c r="DEW161" s="212"/>
      <c r="DEX161" s="212"/>
      <c r="DEY161" s="212"/>
      <c r="DEZ161" s="212"/>
      <c r="DFA161" s="212"/>
      <c r="DFB161" s="212"/>
      <c r="DFC161" s="212"/>
      <c r="DFD161" s="212"/>
      <c r="DFE161" s="212"/>
      <c r="DFF161" s="212"/>
      <c r="DFG161" s="212"/>
      <c r="DFH161" s="212"/>
      <c r="DFI161" s="212"/>
      <c r="DFJ161" s="212"/>
      <c r="DFK161" s="212"/>
      <c r="DFL161" s="212"/>
      <c r="DFM161" s="212"/>
      <c r="DFN161" s="212"/>
      <c r="DFO161" s="212"/>
      <c r="DFP161" s="212"/>
      <c r="DFQ161" s="212"/>
      <c r="DFR161" s="212"/>
      <c r="DFS161" s="212"/>
      <c r="DFT161" s="212"/>
      <c r="DFU161" s="212"/>
      <c r="DFV161" s="212"/>
      <c r="DFW161" s="212"/>
      <c r="DFX161" s="212"/>
      <c r="DFY161" s="212"/>
      <c r="DFZ161" s="212"/>
      <c r="DGA161" s="212"/>
      <c r="DGB161" s="212"/>
      <c r="DGC161" s="212"/>
      <c r="DGD161" s="212"/>
      <c r="DGE161" s="212"/>
      <c r="DGF161" s="212"/>
      <c r="DGG161" s="212"/>
      <c r="DGH161" s="212"/>
      <c r="DGI161" s="212"/>
      <c r="DGJ161" s="212"/>
      <c r="DGK161" s="212"/>
      <c r="DGL161" s="212"/>
      <c r="DGM161" s="212"/>
      <c r="DGN161" s="212"/>
      <c r="DGO161" s="212"/>
      <c r="DGP161" s="212"/>
      <c r="DGQ161" s="212"/>
      <c r="DGR161" s="212"/>
      <c r="DGS161" s="212"/>
      <c r="DGT161" s="212"/>
      <c r="DGU161" s="212"/>
      <c r="DGV161" s="212"/>
      <c r="DGW161" s="212"/>
      <c r="DGX161" s="212"/>
      <c r="DGY161" s="212"/>
      <c r="DGZ161" s="212"/>
      <c r="DHA161" s="212"/>
      <c r="DHB161" s="212"/>
      <c r="DHC161" s="212"/>
      <c r="DHD161" s="212"/>
      <c r="DHE161" s="212"/>
      <c r="DHF161" s="212"/>
      <c r="DHG161" s="212"/>
      <c r="DHH161" s="212"/>
      <c r="DHI161" s="212"/>
      <c r="DHJ161" s="212"/>
      <c r="DHK161" s="212"/>
      <c r="DHL161" s="212"/>
      <c r="DHM161" s="212"/>
      <c r="DHN161" s="212"/>
      <c r="DHO161" s="212"/>
      <c r="DHP161" s="212"/>
      <c r="DHQ161" s="212"/>
      <c r="DHR161" s="212"/>
      <c r="DHS161" s="212"/>
      <c r="DHT161" s="212"/>
      <c r="DHU161" s="212"/>
      <c r="DHV161" s="212"/>
      <c r="DHW161" s="212"/>
      <c r="DHX161" s="212"/>
      <c r="DHY161" s="212"/>
      <c r="DHZ161" s="212"/>
      <c r="DIA161" s="212"/>
      <c r="DIB161" s="212"/>
      <c r="DIC161" s="212"/>
      <c r="DID161" s="212"/>
      <c r="DIE161" s="212"/>
      <c r="DIF161" s="212"/>
      <c r="DIG161" s="212"/>
      <c r="DIH161" s="212"/>
      <c r="DII161" s="212"/>
      <c r="DIJ161" s="212"/>
      <c r="DIK161" s="212"/>
      <c r="DIL161" s="212"/>
      <c r="DIM161" s="212"/>
      <c r="DIN161" s="212"/>
      <c r="DIO161" s="212"/>
      <c r="DIP161" s="212"/>
      <c r="DIQ161" s="212"/>
      <c r="DIR161" s="212"/>
      <c r="DIS161" s="212"/>
      <c r="DIT161" s="212"/>
      <c r="DIU161" s="212"/>
      <c r="DIV161" s="212"/>
      <c r="DIW161" s="212"/>
      <c r="DIX161" s="212"/>
      <c r="DIY161" s="212"/>
      <c r="DIZ161" s="212"/>
      <c r="DJA161" s="212"/>
      <c r="DJB161" s="212"/>
      <c r="DJC161" s="212"/>
      <c r="DJD161" s="212"/>
      <c r="DJE161" s="212"/>
      <c r="DJF161" s="212"/>
      <c r="DJG161" s="212"/>
      <c r="DJH161" s="212"/>
      <c r="DJI161" s="212"/>
      <c r="DJJ161" s="212"/>
      <c r="DJK161" s="212"/>
      <c r="DJL161" s="212"/>
      <c r="DJM161" s="212"/>
      <c r="DJN161" s="212"/>
      <c r="DJO161" s="212"/>
      <c r="DJP161" s="212"/>
      <c r="DJQ161" s="212"/>
      <c r="DJR161" s="212"/>
      <c r="DJS161" s="212"/>
      <c r="DJT161" s="212"/>
      <c r="DJU161" s="212"/>
      <c r="DJV161" s="212"/>
      <c r="DJW161" s="212"/>
      <c r="DJX161" s="212"/>
      <c r="DJY161" s="212"/>
      <c r="DJZ161" s="212"/>
      <c r="DKA161" s="212"/>
      <c r="DKB161" s="212"/>
      <c r="DKC161" s="212"/>
      <c r="DKD161" s="212"/>
      <c r="DKE161" s="212"/>
      <c r="DKF161" s="212"/>
      <c r="DKG161" s="212"/>
      <c r="DKH161" s="212"/>
      <c r="DKI161" s="212"/>
      <c r="DKJ161" s="212"/>
      <c r="DKK161" s="212"/>
      <c r="DKL161" s="212"/>
      <c r="DKM161" s="212"/>
      <c r="DKN161" s="212"/>
      <c r="DKO161" s="212"/>
      <c r="DKP161" s="212"/>
      <c r="DKQ161" s="212"/>
      <c r="DKR161" s="212"/>
      <c r="DKS161" s="212"/>
      <c r="DKT161" s="212"/>
      <c r="DKU161" s="212"/>
      <c r="DKV161" s="212"/>
      <c r="DKW161" s="212"/>
      <c r="DKX161" s="212"/>
      <c r="DKY161" s="212"/>
      <c r="DKZ161" s="212"/>
      <c r="DLA161" s="212"/>
      <c r="DLB161" s="212"/>
      <c r="DLC161" s="212"/>
      <c r="DLD161" s="212"/>
      <c r="DLE161" s="212"/>
      <c r="DLF161" s="212"/>
      <c r="DLG161" s="212"/>
      <c r="DLH161" s="212"/>
      <c r="DLI161" s="212"/>
      <c r="DLJ161" s="212"/>
      <c r="DLK161" s="212"/>
      <c r="DLL161" s="212"/>
      <c r="DLM161" s="212"/>
      <c r="DLN161" s="212"/>
      <c r="DLO161" s="212"/>
      <c r="DLP161" s="212"/>
      <c r="DLQ161" s="212"/>
      <c r="DLR161" s="212"/>
      <c r="DLS161" s="212"/>
      <c r="DLT161" s="212"/>
      <c r="DLU161" s="212"/>
      <c r="DLV161" s="212"/>
      <c r="DLW161" s="212"/>
      <c r="DLX161" s="212"/>
      <c r="DLY161" s="212"/>
      <c r="DLZ161" s="212"/>
      <c r="DMA161" s="212"/>
      <c r="DMB161" s="212"/>
      <c r="DMC161" s="212"/>
      <c r="DMD161" s="212"/>
      <c r="DME161" s="212"/>
      <c r="DMF161" s="212"/>
      <c r="DMG161" s="212"/>
      <c r="DMH161" s="212"/>
      <c r="DMI161" s="212"/>
      <c r="DMJ161" s="212"/>
      <c r="DMK161" s="212"/>
      <c r="DML161" s="212"/>
      <c r="DMM161" s="212"/>
      <c r="DMN161" s="212"/>
      <c r="DMO161" s="212"/>
      <c r="DMP161" s="212"/>
      <c r="DMQ161" s="212"/>
      <c r="DMR161" s="212"/>
      <c r="DMS161" s="212"/>
      <c r="DMT161" s="212"/>
      <c r="DMU161" s="212"/>
      <c r="DMV161" s="212"/>
      <c r="DMW161" s="212"/>
      <c r="DMX161" s="212"/>
      <c r="DMY161" s="212"/>
      <c r="DMZ161" s="212"/>
      <c r="DNA161" s="212"/>
      <c r="DNB161" s="212"/>
      <c r="DNC161" s="212"/>
      <c r="DND161" s="212"/>
      <c r="DNE161" s="212"/>
      <c r="DNF161" s="212"/>
      <c r="DNG161" s="212"/>
      <c r="DNN161" s="212"/>
      <c r="DNO161" s="212"/>
      <c r="DNP161" s="212"/>
      <c r="DNQ161" s="212"/>
      <c r="DNR161" s="212"/>
      <c r="DNS161" s="212"/>
      <c r="DNT161" s="212"/>
      <c r="DNU161" s="212"/>
      <c r="DNV161" s="212"/>
      <c r="DNW161" s="212"/>
      <c r="DNX161" s="212"/>
      <c r="DNY161" s="212"/>
      <c r="DNZ161" s="212"/>
      <c r="DOA161" s="212"/>
      <c r="DOB161" s="212"/>
      <c r="DOC161" s="212"/>
      <c r="DOD161" s="212"/>
      <c r="DOE161" s="212"/>
      <c r="DOF161" s="212"/>
      <c r="DOG161" s="212"/>
      <c r="DOH161" s="212"/>
      <c r="DOI161" s="212"/>
      <c r="DOJ161" s="212"/>
      <c r="DOK161" s="212"/>
      <c r="DOL161" s="212"/>
      <c r="DOM161" s="212"/>
      <c r="DON161" s="212"/>
      <c r="DOO161" s="212"/>
      <c r="DOP161" s="212"/>
      <c r="DOQ161" s="212"/>
      <c r="DOR161" s="212"/>
      <c r="DOS161" s="212"/>
      <c r="DOT161" s="212"/>
      <c r="DOU161" s="212"/>
      <c r="DOV161" s="212"/>
      <c r="DOW161" s="212"/>
      <c r="DOX161" s="212"/>
      <c r="DOY161" s="212"/>
      <c r="DOZ161" s="212"/>
      <c r="DPA161" s="212"/>
      <c r="DPB161" s="212"/>
      <c r="DPC161" s="212"/>
      <c r="DPD161" s="212"/>
      <c r="DPE161" s="212"/>
      <c r="DPF161" s="212"/>
      <c r="DPG161" s="212"/>
      <c r="DPH161" s="212"/>
      <c r="DPI161" s="212"/>
      <c r="DPJ161" s="212"/>
      <c r="DPK161" s="212"/>
      <c r="DPL161" s="212"/>
      <c r="DPM161" s="212"/>
      <c r="DPN161" s="212"/>
      <c r="DPO161" s="212"/>
      <c r="DPP161" s="212"/>
      <c r="DPQ161" s="212"/>
      <c r="DPR161" s="212"/>
      <c r="DPS161" s="212"/>
      <c r="DPT161" s="212"/>
      <c r="DPU161" s="212"/>
      <c r="DPV161" s="212"/>
      <c r="DPW161" s="212"/>
      <c r="DPX161" s="212"/>
      <c r="DPY161" s="212"/>
      <c r="DPZ161" s="212"/>
      <c r="DQA161" s="212"/>
      <c r="DQB161" s="212"/>
      <c r="DQC161" s="212"/>
      <c r="DQD161" s="212"/>
      <c r="DQE161" s="212"/>
      <c r="DQF161" s="212"/>
      <c r="DQG161" s="212"/>
      <c r="DQH161" s="212"/>
      <c r="DQI161" s="212"/>
      <c r="DQJ161" s="212"/>
      <c r="DQK161" s="212"/>
      <c r="DQL161" s="212"/>
      <c r="DQM161" s="212"/>
      <c r="DQN161" s="212"/>
      <c r="DQO161" s="212"/>
      <c r="DQP161" s="212"/>
      <c r="DQQ161" s="212"/>
      <c r="DQR161" s="212"/>
      <c r="DQS161" s="212"/>
      <c r="DQT161" s="212"/>
      <c r="DQU161" s="212"/>
      <c r="DQV161" s="212"/>
      <c r="DQW161" s="212"/>
      <c r="DQX161" s="212"/>
      <c r="DQY161" s="212"/>
      <c r="DQZ161" s="212"/>
      <c r="DRA161" s="212"/>
      <c r="DRB161" s="212"/>
      <c r="DRC161" s="212"/>
      <c r="DRD161" s="212"/>
      <c r="DRE161" s="212"/>
      <c r="DRF161" s="212"/>
      <c r="DRG161" s="212"/>
      <c r="DRH161" s="212"/>
      <c r="DRI161" s="212"/>
      <c r="DRJ161" s="212"/>
      <c r="DRK161" s="212"/>
      <c r="DRL161" s="212"/>
      <c r="DRM161" s="212"/>
      <c r="DRN161" s="212"/>
      <c r="DRO161" s="212"/>
      <c r="DRP161" s="212"/>
      <c r="DRQ161" s="212"/>
      <c r="DRR161" s="212"/>
      <c r="DRS161" s="212"/>
      <c r="DRT161" s="212"/>
      <c r="DRU161" s="212"/>
      <c r="DRV161" s="212"/>
      <c r="DRW161" s="212"/>
      <c r="DRX161" s="212"/>
      <c r="DRY161" s="212"/>
      <c r="DRZ161" s="212"/>
      <c r="DSA161" s="212"/>
      <c r="DSB161" s="212"/>
      <c r="DSC161" s="212"/>
      <c r="DSD161" s="212"/>
      <c r="DSE161" s="212"/>
      <c r="DSF161" s="212"/>
      <c r="DSG161" s="212"/>
      <c r="DSH161" s="212"/>
      <c r="DSI161" s="212"/>
      <c r="DSJ161" s="212"/>
      <c r="DSK161" s="212"/>
      <c r="DSL161" s="212"/>
      <c r="DSM161" s="212"/>
      <c r="DSN161" s="212"/>
      <c r="DSO161" s="212"/>
      <c r="DSP161" s="212"/>
      <c r="DSQ161" s="212"/>
      <c r="DSR161" s="212"/>
      <c r="DSS161" s="212"/>
      <c r="DST161" s="212"/>
      <c r="DSU161" s="212"/>
      <c r="DSV161" s="212"/>
      <c r="DSW161" s="212"/>
      <c r="DSX161" s="212"/>
      <c r="DSY161" s="212"/>
      <c r="DSZ161" s="212"/>
      <c r="DTA161" s="212"/>
      <c r="DTB161" s="212"/>
      <c r="DTC161" s="212"/>
      <c r="DTD161" s="212"/>
      <c r="DTE161" s="212"/>
      <c r="DTF161" s="212"/>
      <c r="DTG161" s="212"/>
      <c r="DTH161" s="212"/>
      <c r="DTI161" s="212"/>
      <c r="DTJ161" s="212"/>
      <c r="DTK161" s="212"/>
      <c r="DTL161" s="212"/>
      <c r="DTM161" s="212"/>
      <c r="DTN161" s="212"/>
      <c r="DTO161" s="212"/>
      <c r="DTP161" s="212"/>
      <c r="DTQ161" s="212"/>
      <c r="DTR161" s="212"/>
      <c r="DTS161" s="212"/>
      <c r="DTT161" s="212"/>
      <c r="DTU161" s="212"/>
      <c r="DTV161" s="212"/>
      <c r="DTW161" s="212"/>
      <c r="DTX161" s="212"/>
      <c r="DTY161" s="212"/>
      <c r="DTZ161" s="212"/>
      <c r="DUA161" s="212"/>
      <c r="DUB161" s="212"/>
      <c r="DUC161" s="212"/>
      <c r="DUD161" s="212"/>
      <c r="DUE161" s="212"/>
      <c r="DUF161" s="212"/>
      <c r="DUG161" s="212"/>
      <c r="DUH161" s="212"/>
      <c r="DUI161" s="212"/>
      <c r="DUJ161" s="212"/>
      <c r="DUK161" s="212"/>
      <c r="DUL161" s="212"/>
      <c r="DUM161" s="212"/>
      <c r="DUN161" s="212"/>
      <c r="DUO161" s="212"/>
      <c r="DUP161" s="212"/>
      <c r="DUQ161" s="212"/>
      <c r="DUR161" s="212"/>
      <c r="DUS161" s="212"/>
      <c r="DUT161" s="212"/>
      <c r="DUU161" s="212"/>
      <c r="DUV161" s="212"/>
      <c r="DUW161" s="212"/>
      <c r="DUX161" s="212"/>
      <c r="DUY161" s="212"/>
      <c r="DUZ161" s="212"/>
      <c r="DVA161" s="212"/>
      <c r="DVB161" s="212"/>
      <c r="DVC161" s="212"/>
      <c r="DVD161" s="212"/>
      <c r="DVE161" s="212"/>
      <c r="DVF161" s="212"/>
      <c r="DVG161" s="212"/>
      <c r="DVH161" s="212"/>
      <c r="DVI161" s="212"/>
      <c r="DVJ161" s="212"/>
      <c r="DVK161" s="212"/>
      <c r="DVL161" s="212"/>
      <c r="DVM161" s="212"/>
      <c r="DVN161" s="212"/>
      <c r="DVO161" s="212"/>
      <c r="DVP161" s="212"/>
      <c r="DVQ161" s="212"/>
      <c r="DVR161" s="212"/>
      <c r="DVS161" s="212"/>
      <c r="DVT161" s="212"/>
      <c r="DVU161" s="212"/>
      <c r="DVV161" s="212"/>
      <c r="DVW161" s="212"/>
      <c r="DVX161" s="212"/>
      <c r="DVY161" s="212"/>
      <c r="DVZ161" s="212"/>
      <c r="DWA161" s="212"/>
      <c r="DWB161" s="212"/>
      <c r="DWC161" s="212"/>
      <c r="DWD161" s="212"/>
      <c r="DWE161" s="212"/>
      <c r="DWF161" s="212"/>
      <c r="DWG161" s="212"/>
      <c r="DWH161" s="212"/>
      <c r="DWI161" s="212"/>
      <c r="DWJ161" s="212"/>
      <c r="DWK161" s="212"/>
      <c r="DWL161" s="212"/>
      <c r="DWM161" s="212"/>
      <c r="DWN161" s="212"/>
      <c r="DWO161" s="212"/>
      <c r="DWP161" s="212"/>
      <c r="DWQ161" s="212"/>
      <c r="DWR161" s="212"/>
      <c r="DWS161" s="212"/>
      <c r="DWT161" s="212"/>
      <c r="DWU161" s="212"/>
      <c r="DWV161" s="212"/>
      <c r="DWW161" s="212"/>
      <c r="DWX161" s="212"/>
      <c r="DWY161" s="212"/>
      <c r="DWZ161" s="212"/>
      <c r="DXA161" s="212"/>
      <c r="DXB161" s="212"/>
      <c r="DXC161" s="212"/>
      <c r="DXJ161" s="212"/>
      <c r="DXK161" s="212"/>
      <c r="DXL161" s="212"/>
      <c r="DXM161" s="212"/>
      <c r="DXN161" s="212"/>
      <c r="DXO161" s="212"/>
      <c r="DXP161" s="212"/>
      <c r="DXQ161" s="212"/>
      <c r="DXR161" s="212"/>
      <c r="DXS161" s="212"/>
      <c r="DXT161" s="212"/>
      <c r="DXU161" s="212"/>
      <c r="DXV161" s="212"/>
      <c r="DXW161" s="212"/>
      <c r="DXX161" s="212"/>
      <c r="DXY161" s="212"/>
      <c r="DXZ161" s="212"/>
      <c r="DYA161" s="212"/>
      <c r="DYB161" s="212"/>
      <c r="DYC161" s="212"/>
      <c r="DYD161" s="212"/>
      <c r="DYE161" s="212"/>
      <c r="DYF161" s="212"/>
      <c r="DYG161" s="212"/>
      <c r="DYH161" s="212"/>
      <c r="DYI161" s="212"/>
      <c r="DYJ161" s="212"/>
      <c r="DYK161" s="212"/>
      <c r="DYL161" s="212"/>
      <c r="DYM161" s="212"/>
      <c r="DYN161" s="212"/>
      <c r="DYO161" s="212"/>
      <c r="DYP161" s="212"/>
      <c r="DYQ161" s="212"/>
      <c r="DYR161" s="212"/>
      <c r="DYS161" s="212"/>
      <c r="DYT161" s="212"/>
      <c r="DYU161" s="212"/>
      <c r="DYV161" s="212"/>
      <c r="DYW161" s="212"/>
      <c r="DYX161" s="212"/>
      <c r="DYY161" s="212"/>
      <c r="DYZ161" s="212"/>
      <c r="DZA161" s="212"/>
      <c r="DZB161" s="212"/>
      <c r="DZC161" s="212"/>
      <c r="DZD161" s="212"/>
      <c r="DZE161" s="212"/>
      <c r="DZF161" s="212"/>
      <c r="DZG161" s="212"/>
      <c r="DZH161" s="212"/>
      <c r="DZI161" s="212"/>
      <c r="DZJ161" s="212"/>
      <c r="DZK161" s="212"/>
      <c r="DZL161" s="212"/>
      <c r="DZM161" s="212"/>
      <c r="DZN161" s="212"/>
      <c r="DZO161" s="212"/>
      <c r="DZP161" s="212"/>
      <c r="DZQ161" s="212"/>
      <c r="DZR161" s="212"/>
      <c r="DZS161" s="212"/>
      <c r="DZT161" s="212"/>
      <c r="DZU161" s="212"/>
      <c r="DZV161" s="212"/>
      <c r="DZW161" s="212"/>
      <c r="DZX161" s="212"/>
      <c r="DZY161" s="212"/>
      <c r="DZZ161" s="212"/>
      <c r="EAA161" s="212"/>
      <c r="EAB161" s="212"/>
      <c r="EAC161" s="212"/>
      <c r="EAD161" s="212"/>
      <c r="EAE161" s="212"/>
      <c r="EAF161" s="212"/>
      <c r="EAG161" s="212"/>
      <c r="EAH161" s="212"/>
      <c r="EAI161" s="212"/>
      <c r="EAJ161" s="212"/>
      <c r="EAK161" s="212"/>
      <c r="EAL161" s="212"/>
      <c r="EAM161" s="212"/>
      <c r="EAN161" s="212"/>
      <c r="EAO161" s="212"/>
      <c r="EAP161" s="212"/>
      <c r="EAQ161" s="212"/>
      <c r="EAR161" s="212"/>
      <c r="EAS161" s="212"/>
      <c r="EAT161" s="212"/>
      <c r="EAU161" s="212"/>
      <c r="EAV161" s="212"/>
      <c r="EAW161" s="212"/>
      <c r="EAX161" s="212"/>
      <c r="EAY161" s="212"/>
      <c r="EAZ161" s="212"/>
      <c r="EBA161" s="212"/>
      <c r="EBB161" s="212"/>
      <c r="EBC161" s="212"/>
      <c r="EBD161" s="212"/>
      <c r="EBE161" s="212"/>
      <c r="EBF161" s="212"/>
      <c r="EBG161" s="212"/>
      <c r="EBH161" s="212"/>
      <c r="EBI161" s="212"/>
      <c r="EBJ161" s="212"/>
      <c r="EBK161" s="212"/>
      <c r="EBL161" s="212"/>
      <c r="EBM161" s="212"/>
      <c r="EBN161" s="212"/>
      <c r="EBO161" s="212"/>
      <c r="EBP161" s="212"/>
      <c r="EBQ161" s="212"/>
      <c r="EBR161" s="212"/>
      <c r="EBS161" s="212"/>
      <c r="EBT161" s="212"/>
      <c r="EBU161" s="212"/>
      <c r="EBV161" s="212"/>
      <c r="EBW161" s="212"/>
      <c r="EBX161" s="212"/>
      <c r="EBY161" s="212"/>
      <c r="EBZ161" s="212"/>
      <c r="ECA161" s="212"/>
      <c r="ECB161" s="212"/>
      <c r="ECC161" s="212"/>
      <c r="ECD161" s="212"/>
      <c r="ECE161" s="212"/>
      <c r="ECF161" s="212"/>
      <c r="ECG161" s="212"/>
      <c r="ECH161" s="212"/>
      <c r="ECI161" s="212"/>
      <c r="ECJ161" s="212"/>
      <c r="ECK161" s="212"/>
      <c r="ECL161" s="212"/>
      <c r="ECM161" s="212"/>
      <c r="ECN161" s="212"/>
      <c r="ECO161" s="212"/>
      <c r="ECP161" s="212"/>
      <c r="ECQ161" s="212"/>
      <c r="ECR161" s="212"/>
      <c r="ECS161" s="212"/>
      <c r="ECT161" s="212"/>
      <c r="ECU161" s="212"/>
      <c r="ECV161" s="212"/>
      <c r="ECW161" s="212"/>
      <c r="ECX161" s="212"/>
      <c r="ECY161" s="212"/>
      <c r="ECZ161" s="212"/>
      <c r="EDA161" s="212"/>
      <c r="EDB161" s="212"/>
      <c r="EDC161" s="212"/>
      <c r="EDD161" s="212"/>
      <c r="EDE161" s="212"/>
      <c r="EDF161" s="212"/>
      <c r="EDG161" s="212"/>
      <c r="EDH161" s="212"/>
      <c r="EDI161" s="212"/>
      <c r="EDJ161" s="212"/>
      <c r="EDK161" s="212"/>
      <c r="EDL161" s="212"/>
      <c r="EDM161" s="212"/>
      <c r="EDN161" s="212"/>
      <c r="EDO161" s="212"/>
      <c r="EDP161" s="212"/>
      <c r="EDQ161" s="212"/>
      <c r="EDR161" s="212"/>
      <c r="EDS161" s="212"/>
      <c r="EDT161" s="212"/>
      <c r="EDU161" s="212"/>
      <c r="EDV161" s="212"/>
      <c r="EDW161" s="212"/>
      <c r="EDX161" s="212"/>
      <c r="EDY161" s="212"/>
      <c r="EDZ161" s="212"/>
      <c r="EEA161" s="212"/>
      <c r="EEB161" s="212"/>
      <c r="EEC161" s="212"/>
      <c r="EED161" s="212"/>
      <c r="EEE161" s="212"/>
      <c r="EEF161" s="212"/>
      <c r="EEG161" s="212"/>
      <c r="EEH161" s="212"/>
      <c r="EEI161" s="212"/>
      <c r="EEJ161" s="212"/>
      <c r="EEK161" s="212"/>
      <c r="EEL161" s="212"/>
      <c r="EEM161" s="212"/>
      <c r="EEN161" s="212"/>
      <c r="EEO161" s="212"/>
      <c r="EEP161" s="212"/>
      <c r="EEQ161" s="212"/>
      <c r="EER161" s="212"/>
      <c r="EES161" s="212"/>
      <c r="EET161" s="212"/>
      <c r="EEU161" s="212"/>
      <c r="EEV161" s="212"/>
      <c r="EEW161" s="212"/>
      <c r="EEX161" s="212"/>
      <c r="EEY161" s="212"/>
      <c r="EEZ161" s="212"/>
      <c r="EFA161" s="212"/>
      <c r="EFB161" s="212"/>
      <c r="EFC161" s="212"/>
      <c r="EFD161" s="212"/>
      <c r="EFE161" s="212"/>
      <c r="EFF161" s="212"/>
      <c r="EFG161" s="212"/>
      <c r="EFH161" s="212"/>
      <c r="EFI161" s="212"/>
      <c r="EFJ161" s="212"/>
      <c r="EFK161" s="212"/>
      <c r="EFL161" s="212"/>
      <c r="EFM161" s="212"/>
      <c r="EFN161" s="212"/>
      <c r="EFO161" s="212"/>
      <c r="EFP161" s="212"/>
      <c r="EFQ161" s="212"/>
      <c r="EFR161" s="212"/>
      <c r="EFS161" s="212"/>
      <c r="EFT161" s="212"/>
      <c r="EFU161" s="212"/>
      <c r="EFV161" s="212"/>
      <c r="EFW161" s="212"/>
      <c r="EFX161" s="212"/>
      <c r="EFY161" s="212"/>
      <c r="EFZ161" s="212"/>
      <c r="EGA161" s="212"/>
      <c r="EGB161" s="212"/>
      <c r="EGC161" s="212"/>
      <c r="EGD161" s="212"/>
      <c r="EGE161" s="212"/>
      <c r="EGF161" s="212"/>
      <c r="EGG161" s="212"/>
      <c r="EGH161" s="212"/>
      <c r="EGI161" s="212"/>
      <c r="EGJ161" s="212"/>
      <c r="EGK161" s="212"/>
      <c r="EGL161" s="212"/>
      <c r="EGM161" s="212"/>
      <c r="EGN161" s="212"/>
      <c r="EGO161" s="212"/>
      <c r="EGP161" s="212"/>
      <c r="EGQ161" s="212"/>
      <c r="EGR161" s="212"/>
      <c r="EGS161" s="212"/>
      <c r="EGT161" s="212"/>
      <c r="EGU161" s="212"/>
      <c r="EGV161" s="212"/>
      <c r="EGW161" s="212"/>
      <c r="EGX161" s="212"/>
      <c r="EGY161" s="212"/>
      <c r="EHF161" s="212"/>
      <c r="EHG161" s="212"/>
      <c r="EHH161" s="212"/>
      <c r="EHI161" s="212"/>
      <c r="EHJ161" s="212"/>
      <c r="EHK161" s="212"/>
      <c r="EHL161" s="212"/>
      <c r="EHM161" s="212"/>
      <c r="EHN161" s="212"/>
      <c r="EHO161" s="212"/>
      <c r="EHP161" s="212"/>
      <c r="EHQ161" s="212"/>
      <c r="EHR161" s="212"/>
      <c r="EHS161" s="212"/>
      <c r="EHT161" s="212"/>
      <c r="EHU161" s="212"/>
      <c r="EHV161" s="212"/>
      <c r="EHW161" s="212"/>
      <c r="EHX161" s="212"/>
      <c r="EHY161" s="212"/>
      <c r="EHZ161" s="212"/>
      <c r="EIA161" s="212"/>
      <c r="EIB161" s="212"/>
      <c r="EIC161" s="212"/>
      <c r="EID161" s="212"/>
      <c r="EIE161" s="212"/>
      <c r="EIF161" s="212"/>
      <c r="EIG161" s="212"/>
      <c r="EIH161" s="212"/>
      <c r="EII161" s="212"/>
      <c r="EIJ161" s="212"/>
      <c r="EIK161" s="212"/>
      <c r="EIL161" s="212"/>
      <c r="EIM161" s="212"/>
      <c r="EIN161" s="212"/>
      <c r="EIO161" s="212"/>
      <c r="EIP161" s="212"/>
      <c r="EIQ161" s="212"/>
      <c r="EIR161" s="212"/>
      <c r="EIS161" s="212"/>
      <c r="EIT161" s="212"/>
      <c r="EIU161" s="212"/>
      <c r="EIV161" s="212"/>
      <c r="EIW161" s="212"/>
      <c r="EIX161" s="212"/>
      <c r="EIY161" s="212"/>
      <c r="EIZ161" s="212"/>
      <c r="EJA161" s="212"/>
      <c r="EJB161" s="212"/>
      <c r="EJC161" s="212"/>
      <c r="EJD161" s="212"/>
      <c r="EJE161" s="212"/>
      <c r="EJF161" s="212"/>
      <c r="EJG161" s="212"/>
      <c r="EJH161" s="212"/>
      <c r="EJI161" s="212"/>
      <c r="EJJ161" s="212"/>
      <c r="EJK161" s="212"/>
      <c r="EJL161" s="212"/>
      <c r="EJM161" s="212"/>
      <c r="EJN161" s="212"/>
      <c r="EJO161" s="212"/>
      <c r="EJP161" s="212"/>
      <c r="EJQ161" s="212"/>
      <c r="EJR161" s="212"/>
      <c r="EJS161" s="212"/>
      <c r="EJT161" s="212"/>
      <c r="EJU161" s="212"/>
      <c r="EJV161" s="212"/>
      <c r="EJW161" s="212"/>
      <c r="EJX161" s="212"/>
      <c r="EJY161" s="212"/>
      <c r="EJZ161" s="212"/>
      <c r="EKA161" s="212"/>
      <c r="EKB161" s="212"/>
      <c r="EKC161" s="212"/>
      <c r="EKD161" s="212"/>
      <c r="EKE161" s="212"/>
      <c r="EKF161" s="212"/>
      <c r="EKG161" s="212"/>
      <c r="EKH161" s="212"/>
      <c r="EKI161" s="212"/>
      <c r="EKJ161" s="212"/>
      <c r="EKK161" s="212"/>
      <c r="EKL161" s="212"/>
      <c r="EKM161" s="212"/>
      <c r="EKN161" s="212"/>
      <c r="EKO161" s="212"/>
      <c r="EKP161" s="212"/>
      <c r="EKQ161" s="212"/>
      <c r="EKR161" s="212"/>
      <c r="EKS161" s="212"/>
      <c r="EKT161" s="212"/>
      <c r="EKU161" s="212"/>
      <c r="EKV161" s="212"/>
      <c r="EKW161" s="212"/>
      <c r="EKX161" s="212"/>
      <c r="EKY161" s="212"/>
      <c r="EKZ161" s="212"/>
      <c r="ELA161" s="212"/>
      <c r="ELB161" s="212"/>
      <c r="ELC161" s="212"/>
      <c r="ELD161" s="212"/>
      <c r="ELE161" s="212"/>
      <c r="ELF161" s="212"/>
      <c r="ELG161" s="212"/>
      <c r="ELH161" s="212"/>
      <c r="ELI161" s="212"/>
      <c r="ELJ161" s="212"/>
      <c r="ELK161" s="212"/>
      <c r="ELL161" s="212"/>
      <c r="ELM161" s="212"/>
      <c r="ELN161" s="212"/>
      <c r="ELO161" s="212"/>
      <c r="ELP161" s="212"/>
      <c r="ELQ161" s="212"/>
      <c r="ELR161" s="212"/>
      <c r="ELS161" s="212"/>
      <c r="ELT161" s="212"/>
      <c r="ELU161" s="212"/>
      <c r="ELV161" s="212"/>
      <c r="ELW161" s="212"/>
      <c r="ELX161" s="212"/>
      <c r="ELY161" s="212"/>
      <c r="ELZ161" s="212"/>
      <c r="EMA161" s="212"/>
      <c r="EMB161" s="212"/>
      <c r="EMC161" s="212"/>
      <c r="EMD161" s="212"/>
      <c r="EME161" s="212"/>
      <c r="EMF161" s="212"/>
      <c r="EMG161" s="212"/>
      <c r="EMH161" s="212"/>
      <c r="EMI161" s="212"/>
      <c r="EMJ161" s="212"/>
      <c r="EMK161" s="212"/>
      <c r="EML161" s="212"/>
      <c r="EMM161" s="212"/>
      <c r="EMN161" s="212"/>
      <c r="EMO161" s="212"/>
      <c r="EMP161" s="212"/>
      <c r="EMQ161" s="212"/>
      <c r="EMR161" s="212"/>
      <c r="EMS161" s="212"/>
      <c r="EMT161" s="212"/>
      <c r="EMU161" s="212"/>
      <c r="EMV161" s="212"/>
      <c r="EMW161" s="212"/>
      <c r="EMX161" s="212"/>
      <c r="EMY161" s="212"/>
      <c r="EMZ161" s="212"/>
      <c r="ENA161" s="212"/>
      <c r="ENB161" s="212"/>
      <c r="ENC161" s="212"/>
      <c r="END161" s="212"/>
      <c r="ENE161" s="212"/>
      <c r="ENF161" s="212"/>
      <c r="ENG161" s="212"/>
      <c r="ENH161" s="212"/>
      <c r="ENI161" s="212"/>
      <c r="ENJ161" s="212"/>
      <c r="ENK161" s="212"/>
      <c r="ENL161" s="212"/>
      <c r="ENM161" s="212"/>
      <c r="ENN161" s="212"/>
      <c r="ENO161" s="212"/>
      <c r="ENP161" s="212"/>
      <c r="ENQ161" s="212"/>
      <c r="ENR161" s="212"/>
      <c r="ENS161" s="212"/>
      <c r="ENT161" s="212"/>
      <c r="ENU161" s="212"/>
      <c r="ENV161" s="212"/>
      <c r="ENW161" s="212"/>
      <c r="ENX161" s="212"/>
      <c r="ENY161" s="212"/>
      <c r="ENZ161" s="212"/>
      <c r="EOA161" s="212"/>
      <c r="EOB161" s="212"/>
      <c r="EOC161" s="212"/>
      <c r="EOD161" s="212"/>
      <c r="EOE161" s="212"/>
      <c r="EOF161" s="212"/>
      <c r="EOG161" s="212"/>
      <c r="EOH161" s="212"/>
      <c r="EOI161" s="212"/>
      <c r="EOJ161" s="212"/>
      <c r="EOK161" s="212"/>
      <c r="EOL161" s="212"/>
      <c r="EOM161" s="212"/>
      <c r="EON161" s="212"/>
      <c r="EOO161" s="212"/>
      <c r="EOP161" s="212"/>
      <c r="EOQ161" s="212"/>
      <c r="EOR161" s="212"/>
      <c r="EOS161" s="212"/>
      <c r="EOT161" s="212"/>
      <c r="EOU161" s="212"/>
      <c r="EOV161" s="212"/>
      <c r="EOW161" s="212"/>
      <c r="EOX161" s="212"/>
      <c r="EOY161" s="212"/>
      <c r="EOZ161" s="212"/>
      <c r="EPA161" s="212"/>
      <c r="EPB161" s="212"/>
      <c r="EPC161" s="212"/>
      <c r="EPD161" s="212"/>
      <c r="EPE161" s="212"/>
      <c r="EPF161" s="212"/>
      <c r="EPG161" s="212"/>
      <c r="EPH161" s="212"/>
      <c r="EPI161" s="212"/>
      <c r="EPJ161" s="212"/>
      <c r="EPK161" s="212"/>
      <c r="EPL161" s="212"/>
      <c r="EPM161" s="212"/>
      <c r="EPN161" s="212"/>
      <c r="EPO161" s="212"/>
      <c r="EPP161" s="212"/>
      <c r="EPQ161" s="212"/>
      <c r="EPR161" s="212"/>
      <c r="EPS161" s="212"/>
      <c r="EPT161" s="212"/>
      <c r="EPU161" s="212"/>
      <c r="EPV161" s="212"/>
      <c r="EPW161" s="212"/>
      <c r="EPX161" s="212"/>
      <c r="EPY161" s="212"/>
      <c r="EPZ161" s="212"/>
      <c r="EQA161" s="212"/>
      <c r="EQB161" s="212"/>
      <c r="EQC161" s="212"/>
      <c r="EQD161" s="212"/>
      <c r="EQE161" s="212"/>
      <c r="EQF161" s="212"/>
      <c r="EQG161" s="212"/>
      <c r="EQH161" s="212"/>
      <c r="EQI161" s="212"/>
      <c r="EQJ161" s="212"/>
      <c r="EQK161" s="212"/>
      <c r="EQL161" s="212"/>
      <c r="EQM161" s="212"/>
      <c r="EQN161" s="212"/>
      <c r="EQO161" s="212"/>
      <c r="EQP161" s="212"/>
      <c r="EQQ161" s="212"/>
      <c r="EQR161" s="212"/>
      <c r="EQS161" s="212"/>
      <c r="EQT161" s="212"/>
      <c r="EQU161" s="212"/>
      <c r="ERB161" s="212"/>
      <c r="ERC161" s="212"/>
      <c r="ERD161" s="212"/>
      <c r="ERE161" s="212"/>
      <c r="ERF161" s="212"/>
      <c r="ERG161" s="212"/>
      <c r="ERH161" s="212"/>
      <c r="ERI161" s="212"/>
      <c r="ERJ161" s="212"/>
      <c r="ERK161" s="212"/>
      <c r="ERL161" s="212"/>
      <c r="ERM161" s="212"/>
      <c r="ERN161" s="212"/>
      <c r="ERO161" s="212"/>
      <c r="ERP161" s="212"/>
      <c r="ERQ161" s="212"/>
      <c r="ERR161" s="212"/>
      <c r="ERS161" s="212"/>
      <c r="ERT161" s="212"/>
      <c r="ERU161" s="212"/>
      <c r="ERV161" s="212"/>
      <c r="ERW161" s="212"/>
      <c r="ERX161" s="212"/>
      <c r="ERY161" s="212"/>
      <c r="ERZ161" s="212"/>
      <c r="ESA161" s="212"/>
      <c r="ESB161" s="212"/>
      <c r="ESC161" s="212"/>
      <c r="ESD161" s="212"/>
      <c r="ESE161" s="212"/>
      <c r="ESF161" s="212"/>
      <c r="ESG161" s="212"/>
      <c r="ESH161" s="212"/>
      <c r="ESI161" s="212"/>
      <c r="ESJ161" s="212"/>
      <c r="ESK161" s="212"/>
      <c r="ESL161" s="212"/>
      <c r="ESM161" s="212"/>
      <c r="ESN161" s="212"/>
      <c r="ESO161" s="212"/>
      <c r="ESP161" s="212"/>
      <c r="ESQ161" s="212"/>
      <c r="ESR161" s="212"/>
      <c r="ESS161" s="212"/>
      <c r="EST161" s="212"/>
      <c r="ESU161" s="212"/>
      <c r="ESV161" s="212"/>
      <c r="ESW161" s="212"/>
      <c r="ESX161" s="212"/>
      <c r="ESY161" s="212"/>
      <c r="ESZ161" s="212"/>
      <c r="ETA161" s="212"/>
      <c r="ETB161" s="212"/>
      <c r="ETC161" s="212"/>
      <c r="ETD161" s="212"/>
      <c r="ETE161" s="212"/>
      <c r="ETF161" s="212"/>
      <c r="ETG161" s="212"/>
      <c r="ETH161" s="212"/>
      <c r="ETI161" s="212"/>
      <c r="ETJ161" s="212"/>
      <c r="ETK161" s="212"/>
      <c r="ETL161" s="212"/>
      <c r="ETM161" s="212"/>
      <c r="ETN161" s="212"/>
      <c r="ETO161" s="212"/>
      <c r="ETP161" s="212"/>
      <c r="ETQ161" s="212"/>
      <c r="ETR161" s="212"/>
      <c r="ETS161" s="212"/>
      <c r="ETT161" s="212"/>
      <c r="ETU161" s="212"/>
      <c r="ETV161" s="212"/>
      <c r="ETW161" s="212"/>
      <c r="ETX161" s="212"/>
      <c r="ETY161" s="212"/>
      <c r="ETZ161" s="212"/>
      <c r="EUA161" s="212"/>
      <c r="EUB161" s="212"/>
      <c r="EUC161" s="212"/>
      <c r="EUD161" s="212"/>
      <c r="EUE161" s="212"/>
      <c r="EUF161" s="212"/>
      <c r="EUG161" s="212"/>
      <c r="EUH161" s="212"/>
      <c r="EUI161" s="212"/>
      <c r="EUJ161" s="212"/>
      <c r="EUK161" s="212"/>
      <c r="EUL161" s="212"/>
      <c r="EUM161" s="212"/>
      <c r="EUN161" s="212"/>
      <c r="EUO161" s="212"/>
      <c r="EUP161" s="212"/>
      <c r="EUQ161" s="212"/>
      <c r="EUR161" s="212"/>
      <c r="EUS161" s="212"/>
      <c r="EUT161" s="212"/>
      <c r="EUU161" s="212"/>
      <c r="EUV161" s="212"/>
      <c r="EUW161" s="212"/>
      <c r="EUX161" s="212"/>
      <c r="EUY161" s="212"/>
      <c r="EUZ161" s="212"/>
      <c r="EVA161" s="212"/>
      <c r="EVB161" s="212"/>
      <c r="EVC161" s="212"/>
      <c r="EVD161" s="212"/>
      <c r="EVE161" s="212"/>
      <c r="EVF161" s="212"/>
      <c r="EVG161" s="212"/>
      <c r="EVH161" s="212"/>
      <c r="EVI161" s="212"/>
      <c r="EVJ161" s="212"/>
      <c r="EVK161" s="212"/>
      <c r="EVL161" s="212"/>
      <c r="EVM161" s="212"/>
      <c r="EVN161" s="212"/>
      <c r="EVO161" s="212"/>
      <c r="EVP161" s="212"/>
      <c r="EVQ161" s="212"/>
      <c r="EVR161" s="212"/>
      <c r="EVS161" s="212"/>
      <c r="EVT161" s="212"/>
      <c r="EVU161" s="212"/>
      <c r="EVV161" s="212"/>
      <c r="EVW161" s="212"/>
      <c r="EVX161" s="212"/>
      <c r="EVY161" s="212"/>
      <c r="EVZ161" s="212"/>
      <c r="EWA161" s="212"/>
      <c r="EWB161" s="212"/>
      <c r="EWC161" s="212"/>
      <c r="EWD161" s="212"/>
      <c r="EWE161" s="212"/>
      <c r="EWF161" s="212"/>
      <c r="EWG161" s="212"/>
      <c r="EWH161" s="212"/>
      <c r="EWI161" s="212"/>
      <c r="EWJ161" s="212"/>
      <c r="EWK161" s="212"/>
      <c r="EWL161" s="212"/>
      <c r="EWM161" s="212"/>
      <c r="EWN161" s="212"/>
      <c r="EWO161" s="212"/>
      <c r="EWP161" s="212"/>
      <c r="EWQ161" s="212"/>
      <c r="EWR161" s="212"/>
      <c r="EWS161" s="212"/>
      <c r="EWT161" s="212"/>
      <c r="EWU161" s="212"/>
      <c r="EWV161" s="212"/>
      <c r="EWW161" s="212"/>
      <c r="EWX161" s="212"/>
      <c r="EWY161" s="212"/>
      <c r="EWZ161" s="212"/>
      <c r="EXA161" s="212"/>
      <c r="EXB161" s="212"/>
      <c r="EXC161" s="212"/>
      <c r="EXD161" s="212"/>
      <c r="EXE161" s="212"/>
      <c r="EXF161" s="212"/>
      <c r="EXG161" s="212"/>
      <c r="EXH161" s="212"/>
      <c r="EXI161" s="212"/>
      <c r="EXJ161" s="212"/>
      <c r="EXK161" s="212"/>
      <c r="EXL161" s="212"/>
      <c r="EXM161" s="212"/>
      <c r="EXN161" s="212"/>
      <c r="EXO161" s="212"/>
      <c r="EXP161" s="212"/>
      <c r="EXQ161" s="212"/>
      <c r="EXR161" s="212"/>
      <c r="EXS161" s="212"/>
      <c r="EXT161" s="212"/>
      <c r="EXU161" s="212"/>
      <c r="EXV161" s="212"/>
      <c r="EXW161" s="212"/>
      <c r="EXX161" s="212"/>
      <c r="EXY161" s="212"/>
      <c r="EXZ161" s="212"/>
      <c r="EYA161" s="212"/>
      <c r="EYB161" s="212"/>
      <c r="EYC161" s="212"/>
      <c r="EYD161" s="212"/>
      <c r="EYE161" s="212"/>
      <c r="EYF161" s="212"/>
      <c r="EYG161" s="212"/>
      <c r="EYH161" s="212"/>
      <c r="EYI161" s="212"/>
      <c r="EYJ161" s="212"/>
      <c r="EYK161" s="212"/>
      <c r="EYL161" s="212"/>
      <c r="EYM161" s="212"/>
      <c r="EYN161" s="212"/>
      <c r="EYO161" s="212"/>
      <c r="EYP161" s="212"/>
      <c r="EYQ161" s="212"/>
      <c r="EYR161" s="212"/>
      <c r="EYS161" s="212"/>
      <c r="EYT161" s="212"/>
      <c r="EYU161" s="212"/>
      <c r="EYV161" s="212"/>
      <c r="EYW161" s="212"/>
      <c r="EYX161" s="212"/>
      <c r="EYY161" s="212"/>
      <c r="EYZ161" s="212"/>
      <c r="EZA161" s="212"/>
      <c r="EZB161" s="212"/>
      <c r="EZC161" s="212"/>
      <c r="EZD161" s="212"/>
      <c r="EZE161" s="212"/>
      <c r="EZF161" s="212"/>
      <c r="EZG161" s="212"/>
      <c r="EZH161" s="212"/>
      <c r="EZI161" s="212"/>
      <c r="EZJ161" s="212"/>
      <c r="EZK161" s="212"/>
      <c r="EZL161" s="212"/>
      <c r="EZM161" s="212"/>
      <c r="EZN161" s="212"/>
      <c r="EZO161" s="212"/>
      <c r="EZP161" s="212"/>
      <c r="EZQ161" s="212"/>
      <c r="EZR161" s="212"/>
      <c r="EZS161" s="212"/>
      <c r="EZT161" s="212"/>
      <c r="EZU161" s="212"/>
      <c r="EZV161" s="212"/>
      <c r="EZW161" s="212"/>
      <c r="EZX161" s="212"/>
      <c r="EZY161" s="212"/>
      <c r="EZZ161" s="212"/>
      <c r="FAA161" s="212"/>
      <c r="FAB161" s="212"/>
      <c r="FAC161" s="212"/>
      <c r="FAD161" s="212"/>
      <c r="FAE161" s="212"/>
      <c r="FAF161" s="212"/>
      <c r="FAG161" s="212"/>
      <c r="FAH161" s="212"/>
      <c r="FAI161" s="212"/>
      <c r="FAJ161" s="212"/>
      <c r="FAK161" s="212"/>
      <c r="FAL161" s="212"/>
      <c r="FAM161" s="212"/>
      <c r="FAN161" s="212"/>
      <c r="FAO161" s="212"/>
      <c r="FAP161" s="212"/>
      <c r="FAQ161" s="212"/>
      <c r="FAX161" s="212"/>
      <c r="FAY161" s="212"/>
      <c r="FAZ161" s="212"/>
      <c r="FBA161" s="212"/>
      <c r="FBB161" s="212"/>
      <c r="FBC161" s="212"/>
      <c r="FBD161" s="212"/>
      <c r="FBE161" s="212"/>
      <c r="FBF161" s="212"/>
      <c r="FBG161" s="212"/>
      <c r="FBH161" s="212"/>
      <c r="FBI161" s="212"/>
      <c r="FBJ161" s="212"/>
      <c r="FBK161" s="212"/>
      <c r="FBL161" s="212"/>
      <c r="FBM161" s="212"/>
      <c r="FBN161" s="212"/>
      <c r="FBO161" s="212"/>
      <c r="FBP161" s="212"/>
      <c r="FBQ161" s="212"/>
      <c r="FBR161" s="212"/>
      <c r="FBS161" s="212"/>
      <c r="FBT161" s="212"/>
      <c r="FBU161" s="212"/>
      <c r="FBV161" s="212"/>
      <c r="FBW161" s="212"/>
      <c r="FBX161" s="212"/>
      <c r="FBY161" s="212"/>
      <c r="FBZ161" s="212"/>
      <c r="FCA161" s="212"/>
      <c r="FCB161" s="212"/>
      <c r="FCC161" s="212"/>
      <c r="FCD161" s="212"/>
      <c r="FCE161" s="212"/>
      <c r="FCF161" s="212"/>
      <c r="FCG161" s="212"/>
      <c r="FCH161" s="212"/>
      <c r="FCI161" s="212"/>
      <c r="FCJ161" s="212"/>
      <c r="FCK161" s="212"/>
      <c r="FCL161" s="212"/>
      <c r="FCM161" s="212"/>
      <c r="FCN161" s="212"/>
      <c r="FCO161" s="212"/>
      <c r="FCP161" s="212"/>
      <c r="FCQ161" s="212"/>
      <c r="FCR161" s="212"/>
      <c r="FCS161" s="212"/>
      <c r="FCT161" s="212"/>
      <c r="FCU161" s="212"/>
      <c r="FCV161" s="212"/>
      <c r="FCW161" s="212"/>
      <c r="FCX161" s="212"/>
      <c r="FCY161" s="212"/>
      <c r="FCZ161" s="212"/>
      <c r="FDA161" s="212"/>
      <c r="FDB161" s="212"/>
      <c r="FDC161" s="212"/>
      <c r="FDD161" s="212"/>
      <c r="FDE161" s="212"/>
      <c r="FDF161" s="212"/>
      <c r="FDG161" s="212"/>
      <c r="FDH161" s="212"/>
      <c r="FDI161" s="212"/>
      <c r="FDJ161" s="212"/>
      <c r="FDK161" s="212"/>
      <c r="FDL161" s="212"/>
      <c r="FDM161" s="212"/>
      <c r="FDN161" s="212"/>
      <c r="FDO161" s="212"/>
      <c r="FDP161" s="212"/>
      <c r="FDQ161" s="212"/>
      <c r="FDR161" s="212"/>
      <c r="FDS161" s="212"/>
      <c r="FDT161" s="212"/>
      <c r="FDU161" s="212"/>
      <c r="FDV161" s="212"/>
      <c r="FDW161" s="212"/>
      <c r="FDX161" s="212"/>
      <c r="FDY161" s="212"/>
      <c r="FDZ161" s="212"/>
      <c r="FEA161" s="212"/>
      <c r="FEB161" s="212"/>
      <c r="FEC161" s="212"/>
      <c r="FED161" s="212"/>
      <c r="FEE161" s="212"/>
      <c r="FEF161" s="212"/>
      <c r="FEG161" s="212"/>
      <c r="FEH161" s="212"/>
      <c r="FEI161" s="212"/>
      <c r="FEJ161" s="212"/>
      <c r="FEK161" s="212"/>
      <c r="FEL161" s="212"/>
      <c r="FEM161" s="212"/>
      <c r="FEN161" s="212"/>
      <c r="FEO161" s="212"/>
      <c r="FEP161" s="212"/>
      <c r="FEQ161" s="212"/>
      <c r="FER161" s="212"/>
      <c r="FES161" s="212"/>
      <c r="FET161" s="212"/>
      <c r="FEU161" s="212"/>
      <c r="FEV161" s="212"/>
      <c r="FEW161" s="212"/>
      <c r="FEX161" s="212"/>
      <c r="FEY161" s="212"/>
      <c r="FEZ161" s="212"/>
      <c r="FFA161" s="212"/>
      <c r="FFB161" s="212"/>
      <c r="FFC161" s="212"/>
      <c r="FFD161" s="212"/>
      <c r="FFE161" s="212"/>
      <c r="FFF161" s="212"/>
      <c r="FFG161" s="212"/>
      <c r="FFH161" s="212"/>
      <c r="FFI161" s="212"/>
      <c r="FFJ161" s="212"/>
      <c r="FFK161" s="212"/>
      <c r="FFL161" s="212"/>
      <c r="FFM161" s="212"/>
      <c r="FFN161" s="212"/>
      <c r="FFO161" s="212"/>
      <c r="FFP161" s="212"/>
      <c r="FFQ161" s="212"/>
      <c r="FFR161" s="212"/>
      <c r="FFS161" s="212"/>
      <c r="FFT161" s="212"/>
      <c r="FFU161" s="212"/>
      <c r="FFV161" s="212"/>
      <c r="FFW161" s="212"/>
      <c r="FFX161" s="212"/>
      <c r="FFY161" s="212"/>
      <c r="FFZ161" s="212"/>
      <c r="FGA161" s="212"/>
      <c r="FGB161" s="212"/>
      <c r="FGC161" s="212"/>
      <c r="FGD161" s="212"/>
      <c r="FGE161" s="212"/>
      <c r="FGF161" s="212"/>
      <c r="FGG161" s="212"/>
      <c r="FGH161" s="212"/>
      <c r="FGI161" s="212"/>
      <c r="FGJ161" s="212"/>
      <c r="FGK161" s="212"/>
      <c r="FGL161" s="212"/>
      <c r="FGM161" s="212"/>
      <c r="FGN161" s="212"/>
      <c r="FGO161" s="212"/>
      <c r="FGP161" s="212"/>
      <c r="FGQ161" s="212"/>
      <c r="FGR161" s="212"/>
      <c r="FGS161" s="212"/>
      <c r="FGT161" s="212"/>
      <c r="FGU161" s="212"/>
      <c r="FGV161" s="212"/>
      <c r="FGW161" s="212"/>
      <c r="FGX161" s="212"/>
      <c r="FGY161" s="212"/>
      <c r="FGZ161" s="212"/>
      <c r="FHA161" s="212"/>
      <c r="FHB161" s="212"/>
      <c r="FHC161" s="212"/>
      <c r="FHD161" s="212"/>
      <c r="FHE161" s="212"/>
      <c r="FHF161" s="212"/>
      <c r="FHG161" s="212"/>
      <c r="FHH161" s="212"/>
      <c r="FHI161" s="212"/>
      <c r="FHJ161" s="212"/>
      <c r="FHK161" s="212"/>
      <c r="FHL161" s="212"/>
      <c r="FHM161" s="212"/>
      <c r="FHN161" s="212"/>
      <c r="FHO161" s="212"/>
      <c r="FHP161" s="212"/>
      <c r="FHQ161" s="212"/>
      <c r="FHR161" s="212"/>
      <c r="FHS161" s="212"/>
      <c r="FHT161" s="212"/>
      <c r="FHU161" s="212"/>
      <c r="FHV161" s="212"/>
      <c r="FHW161" s="212"/>
      <c r="FHX161" s="212"/>
      <c r="FHY161" s="212"/>
      <c r="FHZ161" s="212"/>
      <c r="FIA161" s="212"/>
      <c r="FIB161" s="212"/>
      <c r="FIC161" s="212"/>
      <c r="FID161" s="212"/>
      <c r="FIE161" s="212"/>
      <c r="FIF161" s="212"/>
      <c r="FIG161" s="212"/>
      <c r="FIH161" s="212"/>
      <c r="FII161" s="212"/>
      <c r="FIJ161" s="212"/>
      <c r="FIK161" s="212"/>
      <c r="FIL161" s="212"/>
      <c r="FIM161" s="212"/>
      <c r="FIN161" s="212"/>
      <c r="FIO161" s="212"/>
      <c r="FIP161" s="212"/>
      <c r="FIQ161" s="212"/>
      <c r="FIR161" s="212"/>
      <c r="FIS161" s="212"/>
      <c r="FIT161" s="212"/>
      <c r="FIU161" s="212"/>
      <c r="FIV161" s="212"/>
      <c r="FIW161" s="212"/>
      <c r="FIX161" s="212"/>
      <c r="FIY161" s="212"/>
      <c r="FIZ161" s="212"/>
      <c r="FJA161" s="212"/>
      <c r="FJB161" s="212"/>
      <c r="FJC161" s="212"/>
      <c r="FJD161" s="212"/>
      <c r="FJE161" s="212"/>
      <c r="FJF161" s="212"/>
      <c r="FJG161" s="212"/>
      <c r="FJH161" s="212"/>
      <c r="FJI161" s="212"/>
      <c r="FJJ161" s="212"/>
      <c r="FJK161" s="212"/>
      <c r="FJL161" s="212"/>
      <c r="FJM161" s="212"/>
      <c r="FJN161" s="212"/>
      <c r="FJO161" s="212"/>
      <c r="FJP161" s="212"/>
      <c r="FJQ161" s="212"/>
      <c r="FJR161" s="212"/>
      <c r="FJS161" s="212"/>
      <c r="FJT161" s="212"/>
      <c r="FJU161" s="212"/>
      <c r="FJV161" s="212"/>
      <c r="FJW161" s="212"/>
      <c r="FJX161" s="212"/>
      <c r="FJY161" s="212"/>
      <c r="FJZ161" s="212"/>
      <c r="FKA161" s="212"/>
      <c r="FKB161" s="212"/>
      <c r="FKC161" s="212"/>
      <c r="FKD161" s="212"/>
      <c r="FKE161" s="212"/>
      <c r="FKF161" s="212"/>
      <c r="FKG161" s="212"/>
      <c r="FKH161" s="212"/>
      <c r="FKI161" s="212"/>
      <c r="FKJ161" s="212"/>
      <c r="FKK161" s="212"/>
      <c r="FKL161" s="212"/>
      <c r="FKM161" s="212"/>
      <c r="FKT161" s="212"/>
      <c r="FKU161" s="212"/>
      <c r="FKV161" s="212"/>
      <c r="FKW161" s="212"/>
      <c r="FKX161" s="212"/>
      <c r="FKY161" s="212"/>
      <c r="FKZ161" s="212"/>
      <c r="FLA161" s="212"/>
      <c r="FLB161" s="212"/>
      <c r="FLC161" s="212"/>
      <c r="FLD161" s="212"/>
      <c r="FLE161" s="212"/>
      <c r="FLF161" s="212"/>
      <c r="FLG161" s="212"/>
      <c r="FLH161" s="212"/>
      <c r="FLI161" s="212"/>
      <c r="FLJ161" s="212"/>
      <c r="FLK161" s="212"/>
      <c r="FLL161" s="212"/>
      <c r="FLM161" s="212"/>
      <c r="FLN161" s="212"/>
      <c r="FLO161" s="212"/>
      <c r="FLP161" s="212"/>
      <c r="FLQ161" s="212"/>
      <c r="FLR161" s="212"/>
      <c r="FLS161" s="212"/>
      <c r="FLT161" s="212"/>
      <c r="FLU161" s="212"/>
      <c r="FLV161" s="212"/>
      <c r="FLW161" s="212"/>
      <c r="FLX161" s="212"/>
      <c r="FLY161" s="212"/>
      <c r="FLZ161" s="212"/>
      <c r="FMA161" s="212"/>
      <c r="FMB161" s="212"/>
      <c r="FMC161" s="212"/>
      <c r="FMD161" s="212"/>
      <c r="FME161" s="212"/>
      <c r="FMF161" s="212"/>
      <c r="FMG161" s="212"/>
      <c r="FMH161" s="212"/>
      <c r="FMI161" s="212"/>
      <c r="FMJ161" s="212"/>
      <c r="FMK161" s="212"/>
      <c r="FML161" s="212"/>
      <c r="FMM161" s="212"/>
      <c r="FMN161" s="212"/>
      <c r="FMO161" s="212"/>
      <c r="FMP161" s="212"/>
      <c r="FMQ161" s="212"/>
      <c r="FMR161" s="212"/>
      <c r="FMS161" s="212"/>
      <c r="FMT161" s="212"/>
      <c r="FMU161" s="212"/>
      <c r="FMV161" s="212"/>
      <c r="FMW161" s="212"/>
      <c r="FMX161" s="212"/>
      <c r="FMY161" s="212"/>
      <c r="FMZ161" s="212"/>
      <c r="FNA161" s="212"/>
      <c r="FNB161" s="212"/>
      <c r="FNC161" s="212"/>
      <c r="FND161" s="212"/>
      <c r="FNE161" s="212"/>
      <c r="FNF161" s="212"/>
      <c r="FNG161" s="212"/>
      <c r="FNH161" s="212"/>
      <c r="FNI161" s="212"/>
      <c r="FNJ161" s="212"/>
      <c r="FNK161" s="212"/>
      <c r="FNL161" s="212"/>
      <c r="FNM161" s="212"/>
      <c r="FNN161" s="212"/>
      <c r="FNO161" s="212"/>
      <c r="FNP161" s="212"/>
      <c r="FNQ161" s="212"/>
      <c r="FNR161" s="212"/>
      <c r="FNS161" s="212"/>
      <c r="FNT161" s="212"/>
      <c r="FNU161" s="212"/>
      <c r="FNV161" s="212"/>
      <c r="FNW161" s="212"/>
      <c r="FNX161" s="212"/>
      <c r="FNY161" s="212"/>
      <c r="FNZ161" s="212"/>
      <c r="FOA161" s="212"/>
      <c r="FOB161" s="212"/>
      <c r="FOC161" s="212"/>
      <c r="FOD161" s="212"/>
      <c r="FOE161" s="212"/>
      <c r="FOF161" s="212"/>
      <c r="FOG161" s="212"/>
      <c r="FOH161" s="212"/>
      <c r="FOI161" s="212"/>
      <c r="FOJ161" s="212"/>
      <c r="FOK161" s="212"/>
      <c r="FOL161" s="212"/>
      <c r="FOM161" s="212"/>
      <c r="FON161" s="212"/>
      <c r="FOO161" s="212"/>
      <c r="FOP161" s="212"/>
      <c r="FOQ161" s="212"/>
      <c r="FOR161" s="212"/>
      <c r="FOS161" s="212"/>
      <c r="FOT161" s="212"/>
      <c r="FOU161" s="212"/>
      <c r="FOV161" s="212"/>
      <c r="FOW161" s="212"/>
      <c r="FOX161" s="212"/>
      <c r="FOY161" s="212"/>
      <c r="FOZ161" s="212"/>
      <c r="FPA161" s="212"/>
      <c r="FPB161" s="212"/>
      <c r="FPC161" s="212"/>
      <c r="FPD161" s="212"/>
      <c r="FPE161" s="212"/>
      <c r="FPF161" s="212"/>
      <c r="FPG161" s="212"/>
      <c r="FPH161" s="212"/>
      <c r="FPI161" s="212"/>
      <c r="FPJ161" s="212"/>
      <c r="FPK161" s="212"/>
      <c r="FPL161" s="212"/>
      <c r="FPM161" s="212"/>
      <c r="FPN161" s="212"/>
      <c r="FPO161" s="212"/>
      <c r="FPP161" s="212"/>
      <c r="FPQ161" s="212"/>
      <c r="FPR161" s="212"/>
      <c r="FPS161" s="212"/>
      <c r="FPT161" s="212"/>
      <c r="FPU161" s="212"/>
      <c r="FPV161" s="212"/>
      <c r="FPW161" s="212"/>
      <c r="FPX161" s="212"/>
      <c r="FPY161" s="212"/>
      <c r="FPZ161" s="212"/>
      <c r="FQA161" s="212"/>
      <c r="FQB161" s="212"/>
      <c r="FQC161" s="212"/>
      <c r="FQD161" s="212"/>
      <c r="FQE161" s="212"/>
      <c r="FQF161" s="212"/>
      <c r="FQG161" s="212"/>
      <c r="FQH161" s="212"/>
      <c r="FQI161" s="212"/>
      <c r="FQJ161" s="212"/>
      <c r="FQK161" s="212"/>
      <c r="FQL161" s="212"/>
      <c r="FQM161" s="212"/>
      <c r="FQN161" s="212"/>
      <c r="FQO161" s="212"/>
      <c r="FQP161" s="212"/>
      <c r="FQQ161" s="212"/>
      <c r="FQR161" s="212"/>
      <c r="FQS161" s="212"/>
      <c r="FQT161" s="212"/>
      <c r="FQU161" s="212"/>
      <c r="FQV161" s="212"/>
      <c r="FQW161" s="212"/>
      <c r="FQX161" s="212"/>
      <c r="FQY161" s="212"/>
      <c r="FQZ161" s="212"/>
      <c r="FRA161" s="212"/>
      <c r="FRB161" s="212"/>
      <c r="FRC161" s="212"/>
      <c r="FRD161" s="212"/>
      <c r="FRE161" s="212"/>
      <c r="FRF161" s="212"/>
      <c r="FRG161" s="212"/>
      <c r="FRH161" s="212"/>
      <c r="FRI161" s="212"/>
      <c r="FRJ161" s="212"/>
      <c r="FRK161" s="212"/>
      <c r="FRL161" s="212"/>
      <c r="FRM161" s="212"/>
      <c r="FRN161" s="212"/>
      <c r="FRO161" s="212"/>
      <c r="FRP161" s="212"/>
      <c r="FRQ161" s="212"/>
      <c r="FRR161" s="212"/>
      <c r="FRS161" s="212"/>
      <c r="FRT161" s="212"/>
      <c r="FRU161" s="212"/>
      <c r="FRV161" s="212"/>
      <c r="FRW161" s="212"/>
      <c r="FRX161" s="212"/>
      <c r="FRY161" s="212"/>
      <c r="FRZ161" s="212"/>
      <c r="FSA161" s="212"/>
      <c r="FSB161" s="212"/>
      <c r="FSC161" s="212"/>
      <c r="FSD161" s="212"/>
      <c r="FSE161" s="212"/>
      <c r="FSF161" s="212"/>
      <c r="FSG161" s="212"/>
      <c r="FSH161" s="212"/>
      <c r="FSI161" s="212"/>
      <c r="FSJ161" s="212"/>
      <c r="FSK161" s="212"/>
      <c r="FSL161" s="212"/>
      <c r="FSM161" s="212"/>
      <c r="FSN161" s="212"/>
      <c r="FSO161" s="212"/>
      <c r="FSP161" s="212"/>
      <c r="FSQ161" s="212"/>
      <c r="FSR161" s="212"/>
      <c r="FSS161" s="212"/>
      <c r="FST161" s="212"/>
      <c r="FSU161" s="212"/>
      <c r="FSV161" s="212"/>
      <c r="FSW161" s="212"/>
      <c r="FSX161" s="212"/>
      <c r="FSY161" s="212"/>
      <c r="FSZ161" s="212"/>
      <c r="FTA161" s="212"/>
      <c r="FTB161" s="212"/>
      <c r="FTC161" s="212"/>
      <c r="FTD161" s="212"/>
      <c r="FTE161" s="212"/>
      <c r="FTF161" s="212"/>
      <c r="FTG161" s="212"/>
      <c r="FTH161" s="212"/>
      <c r="FTI161" s="212"/>
      <c r="FTJ161" s="212"/>
      <c r="FTK161" s="212"/>
      <c r="FTL161" s="212"/>
      <c r="FTM161" s="212"/>
      <c r="FTN161" s="212"/>
      <c r="FTO161" s="212"/>
      <c r="FTP161" s="212"/>
      <c r="FTQ161" s="212"/>
      <c r="FTR161" s="212"/>
      <c r="FTS161" s="212"/>
      <c r="FTT161" s="212"/>
      <c r="FTU161" s="212"/>
      <c r="FTV161" s="212"/>
      <c r="FTW161" s="212"/>
      <c r="FTX161" s="212"/>
      <c r="FTY161" s="212"/>
      <c r="FTZ161" s="212"/>
      <c r="FUA161" s="212"/>
      <c r="FUB161" s="212"/>
      <c r="FUC161" s="212"/>
      <c r="FUD161" s="212"/>
      <c r="FUE161" s="212"/>
      <c r="FUF161" s="212"/>
      <c r="FUG161" s="212"/>
      <c r="FUH161" s="212"/>
      <c r="FUI161" s="212"/>
      <c r="FUP161" s="212"/>
      <c r="FUQ161" s="212"/>
      <c r="FUR161" s="212"/>
      <c r="FUS161" s="212"/>
      <c r="FUT161" s="212"/>
      <c r="FUU161" s="212"/>
      <c r="FUV161" s="212"/>
      <c r="FUW161" s="212"/>
      <c r="FUX161" s="212"/>
      <c r="FUY161" s="212"/>
      <c r="FUZ161" s="212"/>
      <c r="FVA161" s="212"/>
      <c r="FVB161" s="212"/>
      <c r="FVC161" s="212"/>
      <c r="FVD161" s="212"/>
      <c r="FVE161" s="212"/>
      <c r="FVF161" s="212"/>
      <c r="FVG161" s="212"/>
      <c r="FVH161" s="212"/>
      <c r="FVI161" s="212"/>
      <c r="FVJ161" s="212"/>
      <c r="FVK161" s="212"/>
      <c r="FVL161" s="212"/>
      <c r="FVM161" s="212"/>
      <c r="FVN161" s="212"/>
      <c r="FVO161" s="212"/>
      <c r="FVP161" s="212"/>
      <c r="FVQ161" s="212"/>
      <c r="FVR161" s="212"/>
      <c r="FVS161" s="212"/>
      <c r="FVT161" s="212"/>
      <c r="FVU161" s="212"/>
      <c r="FVV161" s="212"/>
      <c r="FVW161" s="212"/>
      <c r="FVX161" s="212"/>
      <c r="FVY161" s="212"/>
      <c r="FVZ161" s="212"/>
      <c r="FWA161" s="212"/>
      <c r="FWB161" s="212"/>
      <c r="FWC161" s="212"/>
      <c r="FWD161" s="212"/>
      <c r="FWE161" s="212"/>
      <c r="FWF161" s="212"/>
      <c r="FWG161" s="212"/>
      <c r="FWH161" s="212"/>
      <c r="FWI161" s="212"/>
      <c r="FWJ161" s="212"/>
      <c r="FWK161" s="212"/>
      <c r="FWL161" s="212"/>
      <c r="FWM161" s="212"/>
      <c r="FWN161" s="212"/>
      <c r="FWO161" s="212"/>
      <c r="FWP161" s="212"/>
      <c r="FWQ161" s="212"/>
      <c r="FWR161" s="212"/>
      <c r="FWS161" s="212"/>
      <c r="FWT161" s="212"/>
      <c r="FWU161" s="212"/>
      <c r="FWV161" s="212"/>
      <c r="FWW161" s="212"/>
      <c r="FWX161" s="212"/>
      <c r="FWY161" s="212"/>
      <c r="FWZ161" s="212"/>
      <c r="FXA161" s="212"/>
      <c r="FXB161" s="212"/>
      <c r="FXC161" s="212"/>
      <c r="FXD161" s="212"/>
      <c r="FXE161" s="212"/>
      <c r="FXF161" s="212"/>
      <c r="FXG161" s="212"/>
      <c r="FXH161" s="212"/>
      <c r="FXI161" s="212"/>
      <c r="FXJ161" s="212"/>
      <c r="FXK161" s="212"/>
      <c r="FXL161" s="212"/>
      <c r="FXM161" s="212"/>
      <c r="FXN161" s="212"/>
      <c r="FXO161" s="212"/>
      <c r="FXP161" s="212"/>
      <c r="FXQ161" s="212"/>
      <c r="FXR161" s="212"/>
      <c r="FXS161" s="212"/>
      <c r="FXT161" s="212"/>
      <c r="FXU161" s="212"/>
      <c r="FXV161" s="212"/>
      <c r="FXW161" s="212"/>
      <c r="FXX161" s="212"/>
      <c r="FXY161" s="212"/>
      <c r="FXZ161" s="212"/>
      <c r="FYA161" s="212"/>
      <c r="FYB161" s="212"/>
      <c r="FYC161" s="212"/>
      <c r="FYD161" s="212"/>
      <c r="FYE161" s="212"/>
      <c r="FYF161" s="212"/>
      <c r="FYG161" s="212"/>
      <c r="FYH161" s="212"/>
      <c r="FYI161" s="212"/>
      <c r="FYJ161" s="212"/>
      <c r="FYK161" s="212"/>
      <c r="FYL161" s="212"/>
      <c r="FYM161" s="212"/>
      <c r="FYN161" s="212"/>
      <c r="FYO161" s="212"/>
      <c r="FYP161" s="212"/>
      <c r="FYQ161" s="212"/>
      <c r="FYR161" s="212"/>
      <c r="FYS161" s="212"/>
      <c r="FYT161" s="212"/>
      <c r="FYU161" s="212"/>
      <c r="FYV161" s="212"/>
      <c r="FYW161" s="212"/>
      <c r="FYX161" s="212"/>
      <c r="FYY161" s="212"/>
      <c r="FYZ161" s="212"/>
      <c r="FZA161" s="212"/>
      <c r="FZB161" s="212"/>
      <c r="FZC161" s="212"/>
      <c r="FZD161" s="212"/>
      <c r="FZE161" s="212"/>
      <c r="FZF161" s="212"/>
      <c r="FZG161" s="212"/>
      <c r="FZH161" s="212"/>
      <c r="FZI161" s="212"/>
      <c r="FZJ161" s="212"/>
      <c r="FZK161" s="212"/>
      <c r="FZL161" s="212"/>
      <c r="FZM161" s="212"/>
      <c r="FZN161" s="212"/>
      <c r="FZO161" s="212"/>
      <c r="FZP161" s="212"/>
      <c r="FZQ161" s="212"/>
      <c r="FZR161" s="212"/>
      <c r="FZS161" s="212"/>
      <c r="FZT161" s="212"/>
      <c r="FZU161" s="212"/>
      <c r="FZV161" s="212"/>
      <c r="FZW161" s="212"/>
      <c r="FZX161" s="212"/>
      <c r="FZY161" s="212"/>
      <c r="FZZ161" s="212"/>
      <c r="GAA161" s="212"/>
      <c r="GAB161" s="212"/>
      <c r="GAC161" s="212"/>
      <c r="GAD161" s="212"/>
      <c r="GAE161" s="212"/>
      <c r="GAF161" s="212"/>
      <c r="GAG161" s="212"/>
      <c r="GAH161" s="212"/>
      <c r="GAI161" s="212"/>
      <c r="GAJ161" s="212"/>
      <c r="GAK161" s="212"/>
      <c r="GAL161" s="212"/>
      <c r="GAM161" s="212"/>
      <c r="GAN161" s="212"/>
      <c r="GAO161" s="212"/>
      <c r="GAP161" s="212"/>
      <c r="GAQ161" s="212"/>
      <c r="GAR161" s="212"/>
      <c r="GAS161" s="212"/>
      <c r="GAT161" s="212"/>
      <c r="GAU161" s="212"/>
      <c r="GAV161" s="212"/>
      <c r="GAW161" s="212"/>
      <c r="GAX161" s="212"/>
      <c r="GAY161" s="212"/>
      <c r="GAZ161" s="212"/>
      <c r="GBA161" s="212"/>
      <c r="GBB161" s="212"/>
      <c r="GBC161" s="212"/>
      <c r="GBD161" s="212"/>
      <c r="GBE161" s="212"/>
      <c r="GBF161" s="212"/>
      <c r="GBG161" s="212"/>
      <c r="GBH161" s="212"/>
      <c r="GBI161" s="212"/>
      <c r="GBJ161" s="212"/>
      <c r="GBK161" s="212"/>
      <c r="GBL161" s="212"/>
      <c r="GBM161" s="212"/>
      <c r="GBN161" s="212"/>
      <c r="GBO161" s="212"/>
      <c r="GBP161" s="212"/>
      <c r="GBQ161" s="212"/>
      <c r="GBR161" s="212"/>
      <c r="GBS161" s="212"/>
      <c r="GBT161" s="212"/>
      <c r="GBU161" s="212"/>
      <c r="GBV161" s="212"/>
      <c r="GBW161" s="212"/>
      <c r="GBX161" s="212"/>
      <c r="GBY161" s="212"/>
      <c r="GBZ161" s="212"/>
      <c r="GCA161" s="212"/>
      <c r="GCB161" s="212"/>
      <c r="GCC161" s="212"/>
      <c r="GCD161" s="212"/>
      <c r="GCE161" s="212"/>
      <c r="GCF161" s="212"/>
      <c r="GCG161" s="212"/>
      <c r="GCH161" s="212"/>
      <c r="GCI161" s="212"/>
      <c r="GCJ161" s="212"/>
      <c r="GCK161" s="212"/>
      <c r="GCL161" s="212"/>
      <c r="GCM161" s="212"/>
      <c r="GCN161" s="212"/>
      <c r="GCO161" s="212"/>
      <c r="GCP161" s="212"/>
      <c r="GCQ161" s="212"/>
      <c r="GCR161" s="212"/>
      <c r="GCS161" s="212"/>
      <c r="GCT161" s="212"/>
      <c r="GCU161" s="212"/>
      <c r="GCV161" s="212"/>
      <c r="GCW161" s="212"/>
      <c r="GCX161" s="212"/>
      <c r="GCY161" s="212"/>
      <c r="GCZ161" s="212"/>
      <c r="GDA161" s="212"/>
      <c r="GDB161" s="212"/>
      <c r="GDC161" s="212"/>
      <c r="GDD161" s="212"/>
      <c r="GDE161" s="212"/>
      <c r="GDF161" s="212"/>
      <c r="GDG161" s="212"/>
      <c r="GDH161" s="212"/>
      <c r="GDI161" s="212"/>
      <c r="GDJ161" s="212"/>
      <c r="GDK161" s="212"/>
      <c r="GDL161" s="212"/>
      <c r="GDM161" s="212"/>
      <c r="GDN161" s="212"/>
      <c r="GDO161" s="212"/>
      <c r="GDP161" s="212"/>
      <c r="GDQ161" s="212"/>
      <c r="GDR161" s="212"/>
      <c r="GDS161" s="212"/>
      <c r="GDT161" s="212"/>
      <c r="GDU161" s="212"/>
      <c r="GDV161" s="212"/>
      <c r="GDW161" s="212"/>
      <c r="GDX161" s="212"/>
      <c r="GDY161" s="212"/>
      <c r="GDZ161" s="212"/>
      <c r="GEA161" s="212"/>
      <c r="GEB161" s="212"/>
      <c r="GEC161" s="212"/>
      <c r="GED161" s="212"/>
      <c r="GEE161" s="212"/>
      <c r="GEL161" s="212"/>
      <c r="GEM161" s="212"/>
      <c r="GEN161" s="212"/>
      <c r="GEO161" s="212"/>
      <c r="GEP161" s="212"/>
      <c r="GEQ161" s="212"/>
      <c r="GER161" s="212"/>
      <c r="GES161" s="212"/>
      <c r="GET161" s="212"/>
      <c r="GEU161" s="212"/>
      <c r="GEV161" s="212"/>
      <c r="GEW161" s="212"/>
      <c r="GEX161" s="212"/>
      <c r="GEY161" s="212"/>
      <c r="GEZ161" s="212"/>
      <c r="GFA161" s="212"/>
      <c r="GFB161" s="212"/>
      <c r="GFC161" s="212"/>
      <c r="GFD161" s="212"/>
      <c r="GFE161" s="212"/>
      <c r="GFF161" s="212"/>
      <c r="GFG161" s="212"/>
      <c r="GFH161" s="212"/>
      <c r="GFI161" s="212"/>
      <c r="GFJ161" s="212"/>
      <c r="GFK161" s="212"/>
      <c r="GFL161" s="212"/>
      <c r="GFM161" s="212"/>
      <c r="GFN161" s="212"/>
      <c r="GFO161" s="212"/>
      <c r="GFP161" s="212"/>
      <c r="GFQ161" s="212"/>
      <c r="GFR161" s="212"/>
      <c r="GFS161" s="212"/>
      <c r="GFT161" s="212"/>
      <c r="GFU161" s="212"/>
      <c r="GFV161" s="212"/>
      <c r="GFW161" s="212"/>
      <c r="GFX161" s="212"/>
      <c r="GFY161" s="212"/>
      <c r="GFZ161" s="212"/>
      <c r="GGA161" s="212"/>
      <c r="GGB161" s="212"/>
      <c r="GGC161" s="212"/>
      <c r="GGD161" s="212"/>
      <c r="GGE161" s="212"/>
      <c r="GGF161" s="212"/>
      <c r="GGG161" s="212"/>
      <c r="GGH161" s="212"/>
      <c r="GGI161" s="212"/>
      <c r="GGJ161" s="212"/>
      <c r="GGK161" s="212"/>
      <c r="GGL161" s="212"/>
      <c r="GGM161" s="212"/>
      <c r="GGN161" s="212"/>
      <c r="GGO161" s="212"/>
      <c r="GGP161" s="212"/>
      <c r="GGQ161" s="212"/>
      <c r="GGR161" s="212"/>
      <c r="GGS161" s="212"/>
      <c r="GGT161" s="212"/>
      <c r="GGU161" s="212"/>
      <c r="GGV161" s="212"/>
      <c r="GGW161" s="212"/>
      <c r="GGX161" s="212"/>
      <c r="GGY161" s="212"/>
      <c r="GGZ161" s="212"/>
      <c r="GHA161" s="212"/>
      <c r="GHB161" s="212"/>
      <c r="GHC161" s="212"/>
      <c r="GHD161" s="212"/>
      <c r="GHE161" s="212"/>
      <c r="GHF161" s="212"/>
      <c r="GHG161" s="212"/>
      <c r="GHH161" s="212"/>
      <c r="GHI161" s="212"/>
      <c r="GHJ161" s="212"/>
      <c r="GHK161" s="212"/>
      <c r="GHL161" s="212"/>
      <c r="GHM161" s="212"/>
      <c r="GHN161" s="212"/>
      <c r="GHO161" s="212"/>
      <c r="GHP161" s="212"/>
      <c r="GHQ161" s="212"/>
      <c r="GHR161" s="212"/>
      <c r="GHS161" s="212"/>
      <c r="GHT161" s="212"/>
      <c r="GHU161" s="212"/>
      <c r="GHV161" s="212"/>
      <c r="GHW161" s="212"/>
      <c r="GHX161" s="212"/>
      <c r="GHY161" s="212"/>
      <c r="GHZ161" s="212"/>
      <c r="GIA161" s="212"/>
      <c r="GIB161" s="212"/>
      <c r="GIC161" s="212"/>
      <c r="GID161" s="212"/>
      <c r="GIE161" s="212"/>
      <c r="GIF161" s="212"/>
      <c r="GIG161" s="212"/>
      <c r="GIH161" s="212"/>
      <c r="GII161" s="212"/>
      <c r="GIJ161" s="212"/>
      <c r="GIK161" s="212"/>
      <c r="GIL161" s="212"/>
      <c r="GIM161" s="212"/>
      <c r="GIN161" s="212"/>
      <c r="GIO161" s="212"/>
      <c r="GIP161" s="212"/>
      <c r="GIQ161" s="212"/>
      <c r="GIR161" s="212"/>
      <c r="GIS161" s="212"/>
      <c r="GIT161" s="212"/>
      <c r="GIU161" s="212"/>
      <c r="GIV161" s="212"/>
      <c r="GIW161" s="212"/>
      <c r="GIX161" s="212"/>
      <c r="GIY161" s="212"/>
      <c r="GIZ161" s="212"/>
      <c r="GJA161" s="212"/>
      <c r="GJB161" s="212"/>
      <c r="GJC161" s="212"/>
      <c r="GJD161" s="212"/>
      <c r="GJE161" s="212"/>
      <c r="GJF161" s="212"/>
      <c r="GJG161" s="212"/>
      <c r="GJH161" s="212"/>
      <c r="GJI161" s="212"/>
      <c r="GJJ161" s="212"/>
      <c r="GJK161" s="212"/>
      <c r="GJL161" s="212"/>
      <c r="GJM161" s="212"/>
      <c r="GJN161" s="212"/>
      <c r="GJO161" s="212"/>
      <c r="GJP161" s="212"/>
      <c r="GJQ161" s="212"/>
      <c r="GJR161" s="212"/>
      <c r="GJS161" s="212"/>
      <c r="GJT161" s="212"/>
      <c r="GJU161" s="212"/>
      <c r="GJV161" s="212"/>
      <c r="GJW161" s="212"/>
      <c r="GJX161" s="212"/>
      <c r="GJY161" s="212"/>
      <c r="GJZ161" s="212"/>
      <c r="GKA161" s="212"/>
      <c r="GKB161" s="212"/>
      <c r="GKC161" s="212"/>
      <c r="GKD161" s="212"/>
      <c r="GKE161" s="212"/>
      <c r="GKF161" s="212"/>
      <c r="GKG161" s="212"/>
      <c r="GKH161" s="212"/>
      <c r="GKI161" s="212"/>
      <c r="GKJ161" s="212"/>
      <c r="GKK161" s="212"/>
      <c r="GKL161" s="212"/>
      <c r="GKM161" s="212"/>
      <c r="GKN161" s="212"/>
      <c r="GKO161" s="212"/>
      <c r="GKP161" s="212"/>
      <c r="GKQ161" s="212"/>
      <c r="GKR161" s="212"/>
      <c r="GKS161" s="212"/>
      <c r="GKT161" s="212"/>
      <c r="GKU161" s="212"/>
      <c r="GKV161" s="212"/>
      <c r="GKW161" s="212"/>
      <c r="GKX161" s="212"/>
      <c r="GKY161" s="212"/>
      <c r="GKZ161" s="212"/>
      <c r="GLA161" s="212"/>
      <c r="GLB161" s="212"/>
      <c r="GLC161" s="212"/>
      <c r="GLD161" s="212"/>
      <c r="GLE161" s="212"/>
      <c r="GLF161" s="212"/>
      <c r="GLG161" s="212"/>
      <c r="GLH161" s="212"/>
      <c r="GLI161" s="212"/>
      <c r="GLJ161" s="212"/>
      <c r="GLK161" s="212"/>
      <c r="GLL161" s="212"/>
      <c r="GLM161" s="212"/>
      <c r="GLN161" s="212"/>
      <c r="GLO161" s="212"/>
      <c r="GLP161" s="212"/>
      <c r="GLQ161" s="212"/>
      <c r="GLR161" s="212"/>
      <c r="GLS161" s="212"/>
      <c r="GLT161" s="212"/>
      <c r="GLU161" s="212"/>
      <c r="GLV161" s="212"/>
      <c r="GLW161" s="212"/>
      <c r="GLX161" s="212"/>
      <c r="GLY161" s="212"/>
      <c r="GLZ161" s="212"/>
      <c r="GMA161" s="212"/>
      <c r="GMB161" s="212"/>
      <c r="GMC161" s="212"/>
      <c r="GMD161" s="212"/>
      <c r="GME161" s="212"/>
      <c r="GMF161" s="212"/>
      <c r="GMG161" s="212"/>
      <c r="GMH161" s="212"/>
      <c r="GMI161" s="212"/>
      <c r="GMJ161" s="212"/>
      <c r="GMK161" s="212"/>
      <c r="GML161" s="212"/>
      <c r="GMM161" s="212"/>
      <c r="GMN161" s="212"/>
      <c r="GMO161" s="212"/>
      <c r="GMP161" s="212"/>
      <c r="GMQ161" s="212"/>
      <c r="GMR161" s="212"/>
      <c r="GMS161" s="212"/>
      <c r="GMT161" s="212"/>
      <c r="GMU161" s="212"/>
      <c r="GMV161" s="212"/>
      <c r="GMW161" s="212"/>
      <c r="GMX161" s="212"/>
      <c r="GMY161" s="212"/>
      <c r="GMZ161" s="212"/>
      <c r="GNA161" s="212"/>
      <c r="GNB161" s="212"/>
      <c r="GNC161" s="212"/>
      <c r="GND161" s="212"/>
      <c r="GNE161" s="212"/>
      <c r="GNF161" s="212"/>
      <c r="GNG161" s="212"/>
      <c r="GNH161" s="212"/>
      <c r="GNI161" s="212"/>
      <c r="GNJ161" s="212"/>
      <c r="GNK161" s="212"/>
      <c r="GNL161" s="212"/>
      <c r="GNM161" s="212"/>
      <c r="GNN161" s="212"/>
      <c r="GNO161" s="212"/>
      <c r="GNP161" s="212"/>
      <c r="GNQ161" s="212"/>
      <c r="GNR161" s="212"/>
      <c r="GNS161" s="212"/>
      <c r="GNT161" s="212"/>
      <c r="GNU161" s="212"/>
      <c r="GNV161" s="212"/>
      <c r="GNW161" s="212"/>
      <c r="GNX161" s="212"/>
      <c r="GNY161" s="212"/>
      <c r="GNZ161" s="212"/>
      <c r="GOA161" s="212"/>
      <c r="GOH161" s="212"/>
      <c r="GOI161" s="212"/>
      <c r="GOJ161" s="212"/>
      <c r="GOK161" s="212"/>
      <c r="GOL161" s="212"/>
      <c r="GOM161" s="212"/>
      <c r="GON161" s="212"/>
      <c r="GOO161" s="212"/>
      <c r="GOP161" s="212"/>
      <c r="GOQ161" s="212"/>
      <c r="GOR161" s="212"/>
      <c r="GOS161" s="212"/>
      <c r="GOT161" s="212"/>
      <c r="GOU161" s="212"/>
      <c r="GOV161" s="212"/>
      <c r="GOW161" s="212"/>
      <c r="GOX161" s="212"/>
      <c r="GOY161" s="212"/>
      <c r="GOZ161" s="212"/>
      <c r="GPA161" s="212"/>
      <c r="GPB161" s="212"/>
      <c r="GPC161" s="212"/>
      <c r="GPD161" s="212"/>
      <c r="GPE161" s="212"/>
      <c r="GPF161" s="212"/>
      <c r="GPG161" s="212"/>
      <c r="GPH161" s="212"/>
      <c r="GPI161" s="212"/>
      <c r="GPJ161" s="212"/>
      <c r="GPK161" s="212"/>
      <c r="GPL161" s="212"/>
      <c r="GPM161" s="212"/>
      <c r="GPN161" s="212"/>
      <c r="GPO161" s="212"/>
      <c r="GPP161" s="212"/>
      <c r="GPQ161" s="212"/>
      <c r="GPR161" s="212"/>
      <c r="GPS161" s="212"/>
      <c r="GPT161" s="212"/>
      <c r="GPU161" s="212"/>
      <c r="GPV161" s="212"/>
      <c r="GPW161" s="212"/>
      <c r="GPX161" s="212"/>
      <c r="GPY161" s="212"/>
      <c r="GPZ161" s="212"/>
      <c r="GQA161" s="212"/>
      <c r="GQB161" s="212"/>
      <c r="GQC161" s="212"/>
      <c r="GQD161" s="212"/>
      <c r="GQE161" s="212"/>
      <c r="GQF161" s="212"/>
      <c r="GQG161" s="212"/>
      <c r="GQH161" s="212"/>
      <c r="GQI161" s="212"/>
      <c r="GQJ161" s="212"/>
      <c r="GQK161" s="212"/>
      <c r="GQL161" s="212"/>
      <c r="GQM161" s="212"/>
      <c r="GQN161" s="212"/>
      <c r="GQO161" s="212"/>
      <c r="GQP161" s="212"/>
      <c r="GQQ161" s="212"/>
      <c r="GQR161" s="212"/>
      <c r="GQS161" s="212"/>
      <c r="GQT161" s="212"/>
      <c r="GQU161" s="212"/>
      <c r="GQV161" s="212"/>
      <c r="GQW161" s="212"/>
      <c r="GQX161" s="212"/>
      <c r="GQY161" s="212"/>
      <c r="GQZ161" s="212"/>
      <c r="GRA161" s="212"/>
      <c r="GRB161" s="212"/>
      <c r="GRC161" s="212"/>
      <c r="GRD161" s="212"/>
      <c r="GRE161" s="212"/>
      <c r="GRF161" s="212"/>
      <c r="GRG161" s="212"/>
      <c r="GRH161" s="212"/>
      <c r="GRI161" s="212"/>
      <c r="GRJ161" s="212"/>
      <c r="GRK161" s="212"/>
      <c r="GRL161" s="212"/>
      <c r="GRM161" s="212"/>
      <c r="GRN161" s="212"/>
      <c r="GRO161" s="212"/>
      <c r="GRP161" s="212"/>
      <c r="GRQ161" s="212"/>
      <c r="GRR161" s="212"/>
      <c r="GRS161" s="212"/>
      <c r="GRT161" s="212"/>
      <c r="GRU161" s="212"/>
      <c r="GRV161" s="212"/>
      <c r="GRW161" s="212"/>
      <c r="GRX161" s="212"/>
      <c r="GRY161" s="212"/>
      <c r="GRZ161" s="212"/>
      <c r="GSA161" s="212"/>
      <c r="GSB161" s="212"/>
      <c r="GSC161" s="212"/>
      <c r="GSD161" s="212"/>
      <c r="GSE161" s="212"/>
      <c r="GSF161" s="212"/>
      <c r="GSG161" s="212"/>
      <c r="GSH161" s="212"/>
      <c r="GSI161" s="212"/>
      <c r="GSJ161" s="212"/>
      <c r="GSK161" s="212"/>
      <c r="GSL161" s="212"/>
      <c r="GSM161" s="212"/>
      <c r="GSN161" s="212"/>
      <c r="GSO161" s="212"/>
      <c r="GSP161" s="212"/>
      <c r="GSQ161" s="212"/>
      <c r="GSR161" s="212"/>
      <c r="GSS161" s="212"/>
      <c r="GST161" s="212"/>
      <c r="GSU161" s="212"/>
      <c r="GSV161" s="212"/>
      <c r="GSW161" s="212"/>
      <c r="GSX161" s="212"/>
      <c r="GSY161" s="212"/>
      <c r="GSZ161" s="212"/>
      <c r="GTA161" s="212"/>
      <c r="GTB161" s="212"/>
      <c r="GTC161" s="212"/>
      <c r="GTD161" s="212"/>
      <c r="GTE161" s="212"/>
      <c r="GTF161" s="212"/>
      <c r="GTG161" s="212"/>
      <c r="GTH161" s="212"/>
      <c r="GTI161" s="212"/>
      <c r="GTJ161" s="212"/>
      <c r="GTK161" s="212"/>
      <c r="GTL161" s="212"/>
      <c r="GTM161" s="212"/>
      <c r="GTN161" s="212"/>
      <c r="GTO161" s="212"/>
      <c r="GTP161" s="212"/>
      <c r="GTQ161" s="212"/>
      <c r="GTR161" s="212"/>
      <c r="GTS161" s="212"/>
      <c r="GTT161" s="212"/>
      <c r="GTU161" s="212"/>
      <c r="GTV161" s="212"/>
      <c r="GTW161" s="212"/>
      <c r="GTX161" s="212"/>
      <c r="GTY161" s="212"/>
      <c r="GTZ161" s="212"/>
      <c r="GUA161" s="212"/>
      <c r="GUB161" s="212"/>
      <c r="GUC161" s="212"/>
      <c r="GUD161" s="212"/>
      <c r="GUE161" s="212"/>
      <c r="GUF161" s="212"/>
      <c r="GUG161" s="212"/>
      <c r="GUH161" s="212"/>
      <c r="GUI161" s="212"/>
      <c r="GUJ161" s="212"/>
      <c r="GUK161" s="212"/>
      <c r="GUL161" s="212"/>
      <c r="GUM161" s="212"/>
      <c r="GUN161" s="212"/>
      <c r="GUO161" s="212"/>
      <c r="GUP161" s="212"/>
      <c r="GUQ161" s="212"/>
      <c r="GUR161" s="212"/>
      <c r="GUS161" s="212"/>
      <c r="GUT161" s="212"/>
      <c r="GUU161" s="212"/>
      <c r="GUV161" s="212"/>
      <c r="GUW161" s="212"/>
      <c r="GUX161" s="212"/>
      <c r="GUY161" s="212"/>
      <c r="GUZ161" s="212"/>
      <c r="GVA161" s="212"/>
      <c r="GVB161" s="212"/>
      <c r="GVC161" s="212"/>
      <c r="GVD161" s="212"/>
      <c r="GVE161" s="212"/>
      <c r="GVF161" s="212"/>
      <c r="GVG161" s="212"/>
      <c r="GVH161" s="212"/>
      <c r="GVI161" s="212"/>
      <c r="GVJ161" s="212"/>
      <c r="GVK161" s="212"/>
      <c r="GVL161" s="212"/>
      <c r="GVM161" s="212"/>
      <c r="GVN161" s="212"/>
      <c r="GVO161" s="212"/>
      <c r="GVP161" s="212"/>
      <c r="GVQ161" s="212"/>
      <c r="GVR161" s="212"/>
      <c r="GVS161" s="212"/>
      <c r="GVT161" s="212"/>
      <c r="GVU161" s="212"/>
      <c r="GVV161" s="212"/>
      <c r="GVW161" s="212"/>
      <c r="GVX161" s="212"/>
      <c r="GVY161" s="212"/>
      <c r="GVZ161" s="212"/>
      <c r="GWA161" s="212"/>
      <c r="GWB161" s="212"/>
      <c r="GWC161" s="212"/>
      <c r="GWD161" s="212"/>
      <c r="GWE161" s="212"/>
      <c r="GWF161" s="212"/>
      <c r="GWG161" s="212"/>
      <c r="GWH161" s="212"/>
      <c r="GWI161" s="212"/>
      <c r="GWJ161" s="212"/>
      <c r="GWK161" s="212"/>
      <c r="GWL161" s="212"/>
      <c r="GWM161" s="212"/>
      <c r="GWN161" s="212"/>
      <c r="GWO161" s="212"/>
      <c r="GWP161" s="212"/>
      <c r="GWQ161" s="212"/>
      <c r="GWR161" s="212"/>
      <c r="GWS161" s="212"/>
      <c r="GWT161" s="212"/>
      <c r="GWU161" s="212"/>
      <c r="GWV161" s="212"/>
      <c r="GWW161" s="212"/>
      <c r="GWX161" s="212"/>
      <c r="GWY161" s="212"/>
      <c r="GWZ161" s="212"/>
      <c r="GXA161" s="212"/>
      <c r="GXB161" s="212"/>
      <c r="GXC161" s="212"/>
      <c r="GXD161" s="212"/>
      <c r="GXE161" s="212"/>
      <c r="GXF161" s="212"/>
      <c r="GXG161" s="212"/>
      <c r="GXH161" s="212"/>
      <c r="GXI161" s="212"/>
      <c r="GXJ161" s="212"/>
      <c r="GXK161" s="212"/>
      <c r="GXL161" s="212"/>
      <c r="GXM161" s="212"/>
      <c r="GXN161" s="212"/>
      <c r="GXO161" s="212"/>
      <c r="GXP161" s="212"/>
      <c r="GXQ161" s="212"/>
      <c r="GXR161" s="212"/>
      <c r="GXS161" s="212"/>
      <c r="GXT161" s="212"/>
      <c r="GXU161" s="212"/>
      <c r="GXV161" s="212"/>
      <c r="GXW161" s="212"/>
      <c r="GYD161" s="212"/>
      <c r="GYE161" s="212"/>
      <c r="GYF161" s="212"/>
      <c r="GYG161" s="212"/>
      <c r="GYH161" s="212"/>
      <c r="GYI161" s="212"/>
      <c r="GYJ161" s="212"/>
      <c r="GYK161" s="212"/>
      <c r="GYL161" s="212"/>
      <c r="GYM161" s="212"/>
      <c r="GYN161" s="212"/>
      <c r="GYO161" s="212"/>
      <c r="GYP161" s="212"/>
      <c r="GYQ161" s="212"/>
      <c r="GYR161" s="212"/>
      <c r="GYS161" s="212"/>
      <c r="GYT161" s="212"/>
      <c r="GYU161" s="212"/>
      <c r="GYV161" s="212"/>
      <c r="GYW161" s="212"/>
      <c r="GYX161" s="212"/>
      <c r="GYY161" s="212"/>
      <c r="GYZ161" s="212"/>
      <c r="GZA161" s="212"/>
      <c r="GZB161" s="212"/>
      <c r="GZC161" s="212"/>
      <c r="GZD161" s="212"/>
      <c r="GZE161" s="212"/>
      <c r="GZF161" s="212"/>
      <c r="GZG161" s="212"/>
      <c r="GZH161" s="212"/>
      <c r="GZI161" s="212"/>
      <c r="GZJ161" s="212"/>
      <c r="GZK161" s="212"/>
      <c r="GZL161" s="212"/>
      <c r="GZM161" s="212"/>
      <c r="GZN161" s="212"/>
      <c r="GZO161" s="212"/>
      <c r="GZP161" s="212"/>
      <c r="GZQ161" s="212"/>
      <c r="GZR161" s="212"/>
      <c r="GZS161" s="212"/>
      <c r="GZT161" s="212"/>
      <c r="GZU161" s="212"/>
      <c r="GZV161" s="212"/>
      <c r="GZW161" s="212"/>
      <c r="GZX161" s="212"/>
      <c r="GZY161" s="212"/>
      <c r="GZZ161" s="212"/>
      <c r="HAA161" s="212"/>
      <c r="HAB161" s="212"/>
      <c r="HAC161" s="212"/>
      <c r="HAD161" s="212"/>
      <c r="HAE161" s="212"/>
      <c r="HAF161" s="212"/>
      <c r="HAG161" s="212"/>
      <c r="HAH161" s="212"/>
      <c r="HAI161" s="212"/>
      <c r="HAJ161" s="212"/>
      <c r="HAK161" s="212"/>
      <c r="HAL161" s="212"/>
      <c r="HAM161" s="212"/>
      <c r="HAN161" s="212"/>
      <c r="HAO161" s="212"/>
      <c r="HAP161" s="212"/>
      <c r="HAQ161" s="212"/>
      <c r="HAR161" s="212"/>
      <c r="HAS161" s="212"/>
      <c r="HAT161" s="212"/>
      <c r="HAU161" s="212"/>
      <c r="HAV161" s="212"/>
      <c r="HAW161" s="212"/>
      <c r="HAX161" s="212"/>
      <c r="HAY161" s="212"/>
      <c r="HAZ161" s="212"/>
      <c r="HBA161" s="212"/>
      <c r="HBB161" s="212"/>
      <c r="HBC161" s="212"/>
      <c r="HBD161" s="212"/>
      <c r="HBE161" s="212"/>
      <c r="HBF161" s="212"/>
      <c r="HBG161" s="212"/>
      <c r="HBH161" s="212"/>
      <c r="HBI161" s="212"/>
      <c r="HBJ161" s="212"/>
      <c r="HBK161" s="212"/>
      <c r="HBL161" s="212"/>
      <c r="HBM161" s="212"/>
      <c r="HBN161" s="212"/>
      <c r="HBO161" s="212"/>
      <c r="HBP161" s="212"/>
      <c r="HBQ161" s="212"/>
      <c r="HBR161" s="212"/>
      <c r="HBS161" s="212"/>
      <c r="HBT161" s="212"/>
      <c r="HBU161" s="212"/>
      <c r="HBV161" s="212"/>
      <c r="HBW161" s="212"/>
      <c r="HBX161" s="212"/>
      <c r="HBY161" s="212"/>
      <c r="HBZ161" s="212"/>
      <c r="HCA161" s="212"/>
      <c r="HCB161" s="212"/>
      <c r="HCC161" s="212"/>
      <c r="HCD161" s="212"/>
      <c r="HCE161" s="212"/>
      <c r="HCF161" s="212"/>
      <c r="HCG161" s="212"/>
      <c r="HCH161" s="212"/>
      <c r="HCI161" s="212"/>
      <c r="HCJ161" s="212"/>
      <c r="HCK161" s="212"/>
      <c r="HCL161" s="212"/>
      <c r="HCM161" s="212"/>
      <c r="HCN161" s="212"/>
      <c r="HCO161" s="212"/>
      <c r="HCP161" s="212"/>
      <c r="HCQ161" s="212"/>
      <c r="HCR161" s="212"/>
      <c r="HCS161" s="212"/>
      <c r="HCT161" s="212"/>
      <c r="HCU161" s="212"/>
      <c r="HCV161" s="212"/>
      <c r="HCW161" s="212"/>
      <c r="HCX161" s="212"/>
      <c r="HCY161" s="212"/>
      <c r="HCZ161" s="212"/>
      <c r="HDA161" s="212"/>
      <c r="HDB161" s="212"/>
      <c r="HDC161" s="212"/>
      <c r="HDD161" s="212"/>
      <c r="HDE161" s="212"/>
      <c r="HDF161" s="212"/>
      <c r="HDG161" s="212"/>
      <c r="HDH161" s="212"/>
      <c r="HDI161" s="212"/>
      <c r="HDJ161" s="212"/>
      <c r="HDK161" s="212"/>
      <c r="HDL161" s="212"/>
      <c r="HDM161" s="212"/>
      <c r="HDN161" s="212"/>
      <c r="HDO161" s="212"/>
      <c r="HDP161" s="212"/>
      <c r="HDQ161" s="212"/>
      <c r="HDR161" s="212"/>
      <c r="HDS161" s="212"/>
      <c r="HDT161" s="212"/>
      <c r="HDU161" s="212"/>
      <c r="HDV161" s="212"/>
      <c r="HDW161" s="212"/>
      <c r="HDX161" s="212"/>
      <c r="HDY161" s="212"/>
      <c r="HDZ161" s="212"/>
      <c r="HEA161" s="212"/>
      <c r="HEB161" s="212"/>
      <c r="HEC161" s="212"/>
      <c r="HED161" s="212"/>
      <c r="HEE161" s="212"/>
      <c r="HEF161" s="212"/>
      <c r="HEG161" s="212"/>
      <c r="HEH161" s="212"/>
      <c r="HEI161" s="212"/>
      <c r="HEJ161" s="212"/>
      <c r="HEK161" s="212"/>
      <c r="HEL161" s="212"/>
      <c r="HEM161" s="212"/>
      <c r="HEN161" s="212"/>
      <c r="HEO161" s="212"/>
      <c r="HEP161" s="212"/>
      <c r="HEQ161" s="212"/>
      <c r="HER161" s="212"/>
      <c r="HES161" s="212"/>
      <c r="HET161" s="212"/>
      <c r="HEU161" s="212"/>
      <c r="HEV161" s="212"/>
      <c r="HEW161" s="212"/>
      <c r="HEX161" s="212"/>
      <c r="HEY161" s="212"/>
      <c r="HEZ161" s="212"/>
      <c r="HFA161" s="212"/>
      <c r="HFB161" s="212"/>
      <c r="HFC161" s="212"/>
      <c r="HFD161" s="212"/>
      <c r="HFE161" s="212"/>
      <c r="HFF161" s="212"/>
      <c r="HFG161" s="212"/>
      <c r="HFH161" s="212"/>
      <c r="HFI161" s="212"/>
      <c r="HFJ161" s="212"/>
      <c r="HFK161" s="212"/>
      <c r="HFL161" s="212"/>
      <c r="HFM161" s="212"/>
      <c r="HFN161" s="212"/>
      <c r="HFO161" s="212"/>
      <c r="HFP161" s="212"/>
      <c r="HFQ161" s="212"/>
      <c r="HFR161" s="212"/>
      <c r="HFS161" s="212"/>
      <c r="HFT161" s="212"/>
      <c r="HFU161" s="212"/>
      <c r="HFV161" s="212"/>
      <c r="HFW161" s="212"/>
      <c r="HFX161" s="212"/>
      <c r="HFY161" s="212"/>
      <c r="HFZ161" s="212"/>
      <c r="HGA161" s="212"/>
      <c r="HGB161" s="212"/>
      <c r="HGC161" s="212"/>
      <c r="HGD161" s="212"/>
      <c r="HGE161" s="212"/>
      <c r="HGF161" s="212"/>
      <c r="HGG161" s="212"/>
      <c r="HGH161" s="212"/>
      <c r="HGI161" s="212"/>
      <c r="HGJ161" s="212"/>
      <c r="HGK161" s="212"/>
      <c r="HGL161" s="212"/>
      <c r="HGM161" s="212"/>
      <c r="HGN161" s="212"/>
      <c r="HGO161" s="212"/>
      <c r="HGP161" s="212"/>
      <c r="HGQ161" s="212"/>
      <c r="HGR161" s="212"/>
      <c r="HGS161" s="212"/>
      <c r="HGT161" s="212"/>
      <c r="HGU161" s="212"/>
      <c r="HGV161" s="212"/>
      <c r="HGW161" s="212"/>
      <c r="HGX161" s="212"/>
      <c r="HGY161" s="212"/>
      <c r="HGZ161" s="212"/>
      <c r="HHA161" s="212"/>
      <c r="HHB161" s="212"/>
      <c r="HHC161" s="212"/>
      <c r="HHD161" s="212"/>
      <c r="HHE161" s="212"/>
      <c r="HHF161" s="212"/>
      <c r="HHG161" s="212"/>
      <c r="HHH161" s="212"/>
      <c r="HHI161" s="212"/>
      <c r="HHJ161" s="212"/>
      <c r="HHK161" s="212"/>
      <c r="HHL161" s="212"/>
      <c r="HHM161" s="212"/>
      <c r="HHN161" s="212"/>
      <c r="HHO161" s="212"/>
      <c r="HHP161" s="212"/>
      <c r="HHQ161" s="212"/>
      <c r="HHR161" s="212"/>
      <c r="HHS161" s="212"/>
      <c r="HHZ161" s="212"/>
      <c r="HIA161" s="212"/>
      <c r="HIB161" s="212"/>
      <c r="HIC161" s="212"/>
      <c r="HID161" s="212"/>
      <c r="HIE161" s="212"/>
      <c r="HIF161" s="212"/>
      <c r="HIG161" s="212"/>
      <c r="HIH161" s="212"/>
      <c r="HII161" s="212"/>
      <c r="HIJ161" s="212"/>
      <c r="HIK161" s="212"/>
      <c r="HIL161" s="212"/>
      <c r="HIM161" s="212"/>
      <c r="HIN161" s="212"/>
      <c r="HIO161" s="212"/>
      <c r="HIP161" s="212"/>
      <c r="HIQ161" s="212"/>
      <c r="HIR161" s="212"/>
      <c r="HIS161" s="212"/>
      <c r="HIT161" s="212"/>
      <c r="HIU161" s="212"/>
      <c r="HIV161" s="212"/>
      <c r="HIW161" s="212"/>
      <c r="HIX161" s="212"/>
      <c r="HIY161" s="212"/>
      <c r="HIZ161" s="212"/>
      <c r="HJA161" s="212"/>
      <c r="HJB161" s="212"/>
      <c r="HJC161" s="212"/>
      <c r="HJD161" s="212"/>
      <c r="HJE161" s="212"/>
      <c r="HJF161" s="212"/>
      <c r="HJG161" s="212"/>
      <c r="HJH161" s="212"/>
      <c r="HJI161" s="212"/>
      <c r="HJJ161" s="212"/>
      <c r="HJK161" s="212"/>
      <c r="HJL161" s="212"/>
      <c r="HJM161" s="212"/>
      <c r="HJN161" s="212"/>
      <c r="HJO161" s="212"/>
      <c r="HJP161" s="212"/>
      <c r="HJQ161" s="212"/>
      <c r="HJR161" s="212"/>
      <c r="HJS161" s="212"/>
      <c r="HJT161" s="212"/>
      <c r="HJU161" s="212"/>
      <c r="HJV161" s="212"/>
      <c r="HJW161" s="212"/>
      <c r="HJX161" s="212"/>
      <c r="HJY161" s="212"/>
      <c r="HJZ161" s="212"/>
      <c r="HKA161" s="212"/>
      <c r="HKB161" s="212"/>
      <c r="HKC161" s="212"/>
      <c r="HKD161" s="212"/>
      <c r="HKE161" s="212"/>
      <c r="HKF161" s="212"/>
      <c r="HKG161" s="212"/>
      <c r="HKH161" s="212"/>
      <c r="HKI161" s="212"/>
      <c r="HKJ161" s="212"/>
      <c r="HKK161" s="212"/>
      <c r="HKL161" s="212"/>
      <c r="HKM161" s="212"/>
      <c r="HKN161" s="212"/>
      <c r="HKO161" s="212"/>
      <c r="HKP161" s="212"/>
      <c r="HKQ161" s="212"/>
      <c r="HKR161" s="212"/>
      <c r="HKS161" s="212"/>
      <c r="HKT161" s="212"/>
      <c r="HKU161" s="212"/>
      <c r="HKV161" s="212"/>
      <c r="HKW161" s="212"/>
      <c r="HKX161" s="212"/>
      <c r="HKY161" s="212"/>
      <c r="HKZ161" s="212"/>
      <c r="HLA161" s="212"/>
      <c r="HLB161" s="212"/>
      <c r="HLC161" s="212"/>
      <c r="HLD161" s="212"/>
      <c r="HLE161" s="212"/>
      <c r="HLF161" s="212"/>
      <c r="HLG161" s="212"/>
      <c r="HLH161" s="212"/>
      <c r="HLI161" s="212"/>
      <c r="HLJ161" s="212"/>
      <c r="HLK161" s="212"/>
      <c r="HLL161" s="212"/>
      <c r="HLM161" s="212"/>
      <c r="HLN161" s="212"/>
      <c r="HLO161" s="212"/>
      <c r="HLP161" s="212"/>
      <c r="HLQ161" s="212"/>
      <c r="HLR161" s="212"/>
      <c r="HLS161" s="212"/>
      <c r="HLT161" s="212"/>
      <c r="HLU161" s="212"/>
      <c r="HLV161" s="212"/>
      <c r="HLW161" s="212"/>
      <c r="HLX161" s="212"/>
      <c r="HLY161" s="212"/>
      <c r="HLZ161" s="212"/>
      <c r="HMA161" s="212"/>
      <c r="HMB161" s="212"/>
      <c r="HMC161" s="212"/>
      <c r="HMD161" s="212"/>
      <c r="HME161" s="212"/>
      <c r="HMF161" s="212"/>
      <c r="HMG161" s="212"/>
      <c r="HMH161" s="212"/>
      <c r="HMI161" s="212"/>
      <c r="HMJ161" s="212"/>
      <c r="HMK161" s="212"/>
      <c r="HML161" s="212"/>
      <c r="HMM161" s="212"/>
      <c r="HMN161" s="212"/>
      <c r="HMO161" s="212"/>
      <c r="HMP161" s="212"/>
      <c r="HMQ161" s="212"/>
      <c r="HMR161" s="212"/>
      <c r="HMS161" s="212"/>
      <c r="HMT161" s="212"/>
      <c r="HMU161" s="212"/>
      <c r="HMV161" s="212"/>
      <c r="HMW161" s="212"/>
      <c r="HMX161" s="212"/>
      <c r="HMY161" s="212"/>
      <c r="HMZ161" s="212"/>
      <c r="HNA161" s="212"/>
      <c r="HNB161" s="212"/>
      <c r="HNC161" s="212"/>
      <c r="HND161" s="212"/>
      <c r="HNE161" s="212"/>
      <c r="HNF161" s="212"/>
      <c r="HNG161" s="212"/>
      <c r="HNH161" s="212"/>
      <c r="HNI161" s="212"/>
      <c r="HNJ161" s="212"/>
      <c r="HNK161" s="212"/>
      <c r="HNL161" s="212"/>
      <c r="HNM161" s="212"/>
      <c r="HNN161" s="212"/>
      <c r="HNO161" s="212"/>
      <c r="HNP161" s="212"/>
      <c r="HNQ161" s="212"/>
      <c r="HNR161" s="212"/>
      <c r="HNS161" s="212"/>
      <c r="HNT161" s="212"/>
      <c r="HNU161" s="212"/>
      <c r="HNV161" s="212"/>
      <c r="HNW161" s="212"/>
      <c r="HNX161" s="212"/>
      <c r="HNY161" s="212"/>
      <c r="HNZ161" s="212"/>
      <c r="HOA161" s="212"/>
      <c r="HOB161" s="212"/>
      <c r="HOC161" s="212"/>
      <c r="HOD161" s="212"/>
      <c r="HOE161" s="212"/>
      <c r="HOF161" s="212"/>
      <c r="HOG161" s="212"/>
      <c r="HOH161" s="212"/>
      <c r="HOI161" s="212"/>
      <c r="HOJ161" s="212"/>
      <c r="HOK161" s="212"/>
      <c r="HOL161" s="212"/>
      <c r="HOM161" s="212"/>
      <c r="HON161" s="212"/>
      <c r="HOO161" s="212"/>
      <c r="HOP161" s="212"/>
      <c r="HOQ161" s="212"/>
      <c r="HOR161" s="212"/>
      <c r="HOS161" s="212"/>
      <c r="HOT161" s="212"/>
      <c r="HOU161" s="212"/>
      <c r="HOV161" s="212"/>
      <c r="HOW161" s="212"/>
      <c r="HOX161" s="212"/>
      <c r="HOY161" s="212"/>
      <c r="HOZ161" s="212"/>
      <c r="HPA161" s="212"/>
      <c r="HPB161" s="212"/>
      <c r="HPC161" s="212"/>
      <c r="HPD161" s="212"/>
      <c r="HPE161" s="212"/>
      <c r="HPF161" s="212"/>
      <c r="HPG161" s="212"/>
      <c r="HPH161" s="212"/>
      <c r="HPI161" s="212"/>
      <c r="HPJ161" s="212"/>
      <c r="HPK161" s="212"/>
      <c r="HPL161" s="212"/>
      <c r="HPM161" s="212"/>
      <c r="HPN161" s="212"/>
      <c r="HPO161" s="212"/>
      <c r="HPP161" s="212"/>
      <c r="HPQ161" s="212"/>
      <c r="HPR161" s="212"/>
      <c r="HPS161" s="212"/>
      <c r="HPT161" s="212"/>
      <c r="HPU161" s="212"/>
      <c r="HPV161" s="212"/>
      <c r="HPW161" s="212"/>
      <c r="HPX161" s="212"/>
      <c r="HPY161" s="212"/>
      <c r="HPZ161" s="212"/>
      <c r="HQA161" s="212"/>
      <c r="HQB161" s="212"/>
      <c r="HQC161" s="212"/>
      <c r="HQD161" s="212"/>
      <c r="HQE161" s="212"/>
      <c r="HQF161" s="212"/>
      <c r="HQG161" s="212"/>
      <c r="HQH161" s="212"/>
      <c r="HQI161" s="212"/>
      <c r="HQJ161" s="212"/>
      <c r="HQK161" s="212"/>
      <c r="HQL161" s="212"/>
      <c r="HQM161" s="212"/>
      <c r="HQN161" s="212"/>
      <c r="HQO161" s="212"/>
      <c r="HQP161" s="212"/>
      <c r="HQQ161" s="212"/>
      <c r="HQR161" s="212"/>
      <c r="HQS161" s="212"/>
      <c r="HQT161" s="212"/>
      <c r="HQU161" s="212"/>
      <c r="HQV161" s="212"/>
      <c r="HQW161" s="212"/>
      <c r="HQX161" s="212"/>
      <c r="HQY161" s="212"/>
      <c r="HQZ161" s="212"/>
      <c r="HRA161" s="212"/>
      <c r="HRB161" s="212"/>
      <c r="HRC161" s="212"/>
      <c r="HRD161" s="212"/>
      <c r="HRE161" s="212"/>
      <c r="HRF161" s="212"/>
      <c r="HRG161" s="212"/>
      <c r="HRH161" s="212"/>
      <c r="HRI161" s="212"/>
      <c r="HRJ161" s="212"/>
      <c r="HRK161" s="212"/>
      <c r="HRL161" s="212"/>
      <c r="HRM161" s="212"/>
      <c r="HRN161" s="212"/>
      <c r="HRO161" s="212"/>
      <c r="HRV161" s="212"/>
      <c r="HRW161" s="212"/>
      <c r="HRX161" s="212"/>
      <c r="HRY161" s="212"/>
      <c r="HRZ161" s="212"/>
      <c r="HSA161" s="212"/>
      <c r="HSB161" s="212"/>
      <c r="HSC161" s="212"/>
      <c r="HSD161" s="212"/>
      <c r="HSE161" s="212"/>
      <c r="HSF161" s="212"/>
      <c r="HSG161" s="212"/>
      <c r="HSH161" s="212"/>
      <c r="HSI161" s="212"/>
      <c r="HSJ161" s="212"/>
      <c r="HSK161" s="212"/>
      <c r="HSL161" s="212"/>
      <c r="HSM161" s="212"/>
      <c r="HSN161" s="212"/>
      <c r="HSO161" s="212"/>
      <c r="HSP161" s="212"/>
      <c r="HSQ161" s="212"/>
      <c r="HSR161" s="212"/>
      <c r="HSS161" s="212"/>
      <c r="HST161" s="212"/>
      <c r="HSU161" s="212"/>
      <c r="HSV161" s="212"/>
      <c r="HSW161" s="212"/>
      <c r="HSX161" s="212"/>
      <c r="HSY161" s="212"/>
      <c r="HSZ161" s="212"/>
      <c r="HTA161" s="212"/>
      <c r="HTB161" s="212"/>
      <c r="HTC161" s="212"/>
      <c r="HTD161" s="212"/>
      <c r="HTE161" s="212"/>
      <c r="HTF161" s="212"/>
      <c r="HTG161" s="212"/>
      <c r="HTH161" s="212"/>
      <c r="HTI161" s="212"/>
      <c r="HTJ161" s="212"/>
      <c r="HTK161" s="212"/>
      <c r="HTL161" s="212"/>
      <c r="HTM161" s="212"/>
      <c r="HTN161" s="212"/>
      <c r="HTO161" s="212"/>
      <c r="HTP161" s="212"/>
      <c r="HTQ161" s="212"/>
      <c r="HTR161" s="212"/>
      <c r="HTS161" s="212"/>
      <c r="HTT161" s="212"/>
      <c r="HTU161" s="212"/>
      <c r="HTV161" s="212"/>
      <c r="HTW161" s="212"/>
      <c r="HTX161" s="212"/>
      <c r="HTY161" s="212"/>
      <c r="HTZ161" s="212"/>
      <c r="HUA161" s="212"/>
      <c r="HUB161" s="212"/>
      <c r="HUC161" s="212"/>
      <c r="HUD161" s="212"/>
      <c r="HUE161" s="212"/>
      <c r="HUF161" s="212"/>
      <c r="HUG161" s="212"/>
      <c r="HUH161" s="212"/>
      <c r="HUI161" s="212"/>
      <c r="HUJ161" s="212"/>
      <c r="HUK161" s="212"/>
      <c r="HUL161" s="212"/>
      <c r="HUM161" s="212"/>
      <c r="HUN161" s="212"/>
      <c r="HUO161" s="212"/>
      <c r="HUP161" s="212"/>
      <c r="HUQ161" s="212"/>
      <c r="HUR161" s="212"/>
      <c r="HUS161" s="212"/>
      <c r="HUT161" s="212"/>
      <c r="HUU161" s="212"/>
      <c r="HUV161" s="212"/>
      <c r="HUW161" s="212"/>
      <c r="HUX161" s="212"/>
      <c r="HUY161" s="212"/>
      <c r="HUZ161" s="212"/>
      <c r="HVA161" s="212"/>
      <c r="HVB161" s="212"/>
      <c r="HVC161" s="212"/>
      <c r="HVD161" s="212"/>
      <c r="HVE161" s="212"/>
      <c r="HVF161" s="212"/>
      <c r="HVG161" s="212"/>
      <c r="HVH161" s="212"/>
      <c r="HVI161" s="212"/>
      <c r="HVJ161" s="212"/>
      <c r="HVK161" s="212"/>
      <c r="HVL161" s="212"/>
      <c r="HVM161" s="212"/>
      <c r="HVN161" s="212"/>
      <c r="HVO161" s="212"/>
      <c r="HVP161" s="212"/>
      <c r="HVQ161" s="212"/>
      <c r="HVR161" s="212"/>
      <c r="HVS161" s="212"/>
      <c r="HVT161" s="212"/>
      <c r="HVU161" s="212"/>
      <c r="HVV161" s="212"/>
      <c r="HVW161" s="212"/>
      <c r="HVX161" s="212"/>
      <c r="HVY161" s="212"/>
      <c r="HVZ161" s="212"/>
      <c r="HWA161" s="212"/>
      <c r="HWB161" s="212"/>
      <c r="HWC161" s="212"/>
      <c r="HWD161" s="212"/>
      <c r="HWE161" s="212"/>
      <c r="HWF161" s="212"/>
      <c r="HWG161" s="212"/>
      <c r="HWH161" s="212"/>
      <c r="HWI161" s="212"/>
      <c r="HWJ161" s="212"/>
      <c r="HWK161" s="212"/>
      <c r="HWL161" s="212"/>
      <c r="HWM161" s="212"/>
      <c r="HWN161" s="212"/>
      <c r="HWO161" s="212"/>
      <c r="HWP161" s="212"/>
      <c r="HWQ161" s="212"/>
      <c r="HWR161" s="212"/>
      <c r="HWS161" s="212"/>
      <c r="HWT161" s="212"/>
      <c r="HWU161" s="212"/>
      <c r="HWV161" s="212"/>
      <c r="HWW161" s="212"/>
      <c r="HWX161" s="212"/>
      <c r="HWY161" s="212"/>
      <c r="HWZ161" s="212"/>
      <c r="HXA161" s="212"/>
      <c r="HXB161" s="212"/>
      <c r="HXC161" s="212"/>
      <c r="HXD161" s="212"/>
      <c r="HXE161" s="212"/>
      <c r="HXF161" s="212"/>
      <c r="HXG161" s="212"/>
      <c r="HXH161" s="212"/>
      <c r="HXI161" s="212"/>
      <c r="HXJ161" s="212"/>
      <c r="HXK161" s="212"/>
      <c r="HXL161" s="212"/>
      <c r="HXM161" s="212"/>
      <c r="HXN161" s="212"/>
      <c r="HXO161" s="212"/>
      <c r="HXP161" s="212"/>
      <c r="HXQ161" s="212"/>
      <c r="HXR161" s="212"/>
      <c r="HXS161" s="212"/>
      <c r="HXT161" s="212"/>
      <c r="HXU161" s="212"/>
      <c r="HXV161" s="212"/>
      <c r="HXW161" s="212"/>
      <c r="HXX161" s="212"/>
      <c r="HXY161" s="212"/>
      <c r="HXZ161" s="212"/>
      <c r="HYA161" s="212"/>
      <c r="HYB161" s="212"/>
      <c r="HYC161" s="212"/>
      <c r="HYD161" s="212"/>
      <c r="HYE161" s="212"/>
      <c r="HYF161" s="212"/>
      <c r="HYG161" s="212"/>
      <c r="HYH161" s="212"/>
      <c r="HYI161" s="212"/>
      <c r="HYJ161" s="212"/>
      <c r="HYK161" s="212"/>
      <c r="HYL161" s="212"/>
      <c r="HYM161" s="212"/>
      <c r="HYN161" s="212"/>
      <c r="HYO161" s="212"/>
      <c r="HYP161" s="212"/>
      <c r="HYQ161" s="212"/>
      <c r="HYR161" s="212"/>
      <c r="HYS161" s="212"/>
      <c r="HYT161" s="212"/>
      <c r="HYU161" s="212"/>
      <c r="HYV161" s="212"/>
      <c r="HYW161" s="212"/>
      <c r="HYX161" s="212"/>
      <c r="HYY161" s="212"/>
      <c r="HYZ161" s="212"/>
      <c r="HZA161" s="212"/>
      <c r="HZB161" s="212"/>
      <c r="HZC161" s="212"/>
      <c r="HZD161" s="212"/>
      <c r="HZE161" s="212"/>
      <c r="HZF161" s="212"/>
      <c r="HZG161" s="212"/>
      <c r="HZH161" s="212"/>
      <c r="HZI161" s="212"/>
      <c r="HZJ161" s="212"/>
      <c r="HZK161" s="212"/>
      <c r="HZL161" s="212"/>
      <c r="HZM161" s="212"/>
      <c r="HZN161" s="212"/>
      <c r="HZO161" s="212"/>
      <c r="HZP161" s="212"/>
      <c r="HZQ161" s="212"/>
      <c r="HZR161" s="212"/>
      <c r="HZS161" s="212"/>
      <c r="HZT161" s="212"/>
      <c r="HZU161" s="212"/>
      <c r="HZV161" s="212"/>
      <c r="HZW161" s="212"/>
      <c r="HZX161" s="212"/>
      <c r="HZY161" s="212"/>
      <c r="HZZ161" s="212"/>
      <c r="IAA161" s="212"/>
      <c r="IAB161" s="212"/>
      <c r="IAC161" s="212"/>
      <c r="IAD161" s="212"/>
      <c r="IAE161" s="212"/>
      <c r="IAF161" s="212"/>
      <c r="IAG161" s="212"/>
      <c r="IAH161" s="212"/>
      <c r="IAI161" s="212"/>
      <c r="IAJ161" s="212"/>
      <c r="IAK161" s="212"/>
      <c r="IAL161" s="212"/>
      <c r="IAM161" s="212"/>
      <c r="IAN161" s="212"/>
      <c r="IAO161" s="212"/>
      <c r="IAP161" s="212"/>
      <c r="IAQ161" s="212"/>
      <c r="IAR161" s="212"/>
      <c r="IAS161" s="212"/>
      <c r="IAT161" s="212"/>
      <c r="IAU161" s="212"/>
      <c r="IAV161" s="212"/>
      <c r="IAW161" s="212"/>
      <c r="IAX161" s="212"/>
      <c r="IAY161" s="212"/>
      <c r="IAZ161" s="212"/>
      <c r="IBA161" s="212"/>
      <c r="IBB161" s="212"/>
      <c r="IBC161" s="212"/>
      <c r="IBD161" s="212"/>
      <c r="IBE161" s="212"/>
      <c r="IBF161" s="212"/>
      <c r="IBG161" s="212"/>
      <c r="IBH161" s="212"/>
      <c r="IBI161" s="212"/>
      <c r="IBJ161" s="212"/>
      <c r="IBK161" s="212"/>
      <c r="IBR161" s="212"/>
      <c r="IBS161" s="212"/>
      <c r="IBT161" s="212"/>
      <c r="IBU161" s="212"/>
      <c r="IBV161" s="212"/>
      <c r="IBW161" s="212"/>
      <c r="IBX161" s="212"/>
      <c r="IBY161" s="212"/>
      <c r="IBZ161" s="212"/>
      <c r="ICA161" s="212"/>
      <c r="ICB161" s="212"/>
      <c r="ICC161" s="212"/>
      <c r="ICD161" s="212"/>
      <c r="ICE161" s="212"/>
      <c r="ICF161" s="212"/>
      <c r="ICG161" s="212"/>
      <c r="ICH161" s="212"/>
      <c r="ICI161" s="212"/>
      <c r="ICJ161" s="212"/>
      <c r="ICK161" s="212"/>
      <c r="ICL161" s="212"/>
      <c r="ICM161" s="212"/>
      <c r="ICN161" s="212"/>
      <c r="ICO161" s="212"/>
      <c r="ICP161" s="212"/>
      <c r="ICQ161" s="212"/>
      <c r="ICR161" s="212"/>
      <c r="ICS161" s="212"/>
      <c r="ICT161" s="212"/>
      <c r="ICU161" s="212"/>
      <c r="ICV161" s="212"/>
      <c r="ICW161" s="212"/>
      <c r="ICX161" s="212"/>
      <c r="ICY161" s="212"/>
      <c r="ICZ161" s="212"/>
      <c r="IDA161" s="212"/>
      <c r="IDB161" s="212"/>
      <c r="IDC161" s="212"/>
      <c r="IDD161" s="212"/>
      <c r="IDE161" s="212"/>
      <c r="IDF161" s="212"/>
      <c r="IDG161" s="212"/>
      <c r="IDH161" s="212"/>
      <c r="IDI161" s="212"/>
      <c r="IDJ161" s="212"/>
      <c r="IDK161" s="212"/>
      <c r="IDL161" s="212"/>
      <c r="IDM161" s="212"/>
      <c r="IDN161" s="212"/>
      <c r="IDO161" s="212"/>
      <c r="IDP161" s="212"/>
      <c r="IDQ161" s="212"/>
      <c r="IDR161" s="212"/>
      <c r="IDS161" s="212"/>
      <c r="IDT161" s="212"/>
      <c r="IDU161" s="212"/>
      <c r="IDV161" s="212"/>
      <c r="IDW161" s="212"/>
      <c r="IDX161" s="212"/>
      <c r="IDY161" s="212"/>
      <c r="IDZ161" s="212"/>
      <c r="IEA161" s="212"/>
      <c r="IEB161" s="212"/>
      <c r="IEC161" s="212"/>
      <c r="IED161" s="212"/>
      <c r="IEE161" s="212"/>
      <c r="IEF161" s="212"/>
      <c r="IEG161" s="212"/>
      <c r="IEH161" s="212"/>
      <c r="IEI161" s="212"/>
      <c r="IEJ161" s="212"/>
      <c r="IEK161" s="212"/>
      <c r="IEL161" s="212"/>
      <c r="IEM161" s="212"/>
      <c r="IEN161" s="212"/>
      <c r="IEO161" s="212"/>
      <c r="IEP161" s="212"/>
      <c r="IEQ161" s="212"/>
      <c r="IER161" s="212"/>
      <c r="IES161" s="212"/>
      <c r="IET161" s="212"/>
      <c r="IEU161" s="212"/>
      <c r="IEV161" s="212"/>
      <c r="IEW161" s="212"/>
      <c r="IEX161" s="212"/>
      <c r="IEY161" s="212"/>
      <c r="IEZ161" s="212"/>
      <c r="IFA161" s="212"/>
      <c r="IFB161" s="212"/>
      <c r="IFC161" s="212"/>
      <c r="IFD161" s="212"/>
      <c r="IFE161" s="212"/>
      <c r="IFF161" s="212"/>
      <c r="IFG161" s="212"/>
      <c r="IFH161" s="212"/>
      <c r="IFI161" s="212"/>
      <c r="IFJ161" s="212"/>
      <c r="IFK161" s="212"/>
      <c r="IFL161" s="212"/>
      <c r="IFM161" s="212"/>
      <c r="IFN161" s="212"/>
      <c r="IFO161" s="212"/>
      <c r="IFP161" s="212"/>
      <c r="IFQ161" s="212"/>
      <c r="IFR161" s="212"/>
      <c r="IFS161" s="212"/>
      <c r="IFT161" s="212"/>
      <c r="IFU161" s="212"/>
      <c r="IFV161" s="212"/>
      <c r="IFW161" s="212"/>
      <c r="IFX161" s="212"/>
      <c r="IFY161" s="212"/>
      <c r="IFZ161" s="212"/>
      <c r="IGA161" s="212"/>
      <c r="IGB161" s="212"/>
      <c r="IGC161" s="212"/>
      <c r="IGD161" s="212"/>
      <c r="IGE161" s="212"/>
      <c r="IGF161" s="212"/>
      <c r="IGG161" s="212"/>
      <c r="IGH161" s="212"/>
      <c r="IGI161" s="212"/>
      <c r="IGJ161" s="212"/>
      <c r="IGK161" s="212"/>
      <c r="IGL161" s="212"/>
      <c r="IGM161" s="212"/>
      <c r="IGN161" s="212"/>
      <c r="IGO161" s="212"/>
      <c r="IGP161" s="212"/>
      <c r="IGQ161" s="212"/>
      <c r="IGR161" s="212"/>
      <c r="IGS161" s="212"/>
      <c r="IGT161" s="212"/>
      <c r="IGU161" s="212"/>
      <c r="IGV161" s="212"/>
      <c r="IGW161" s="212"/>
      <c r="IGX161" s="212"/>
      <c r="IGY161" s="212"/>
      <c r="IGZ161" s="212"/>
      <c r="IHA161" s="212"/>
      <c r="IHB161" s="212"/>
      <c r="IHC161" s="212"/>
      <c r="IHD161" s="212"/>
      <c r="IHE161" s="212"/>
      <c r="IHF161" s="212"/>
      <c r="IHG161" s="212"/>
      <c r="IHH161" s="212"/>
      <c r="IHI161" s="212"/>
      <c r="IHJ161" s="212"/>
      <c r="IHK161" s="212"/>
      <c r="IHL161" s="212"/>
      <c r="IHM161" s="212"/>
      <c r="IHN161" s="212"/>
      <c r="IHO161" s="212"/>
      <c r="IHP161" s="212"/>
      <c r="IHQ161" s="212"/>
      <c r="IHR161" s="212"/>
      <c r="IHS161" s="212"/>
      <c r="IHT161" s="212"/>
      <c r="IHU161" s="212"/>
      <c r="IHV161" s="212"/>
      <c r="IHW161" s="212"/>
      <c r="IHX161" s="212"/>
      <c r="IHY161" s="212"/>
      <c r="IHZ161" s="212"/>
      <c r="IIA161" s="212"/>
      <c r="IIB161" s="212"/>
      <c r="IIC161" s="212"/>
      <c r="IID161" s="212"/>
      <c r="IIE161" s="212"/>
      <c r="IIF161" s="212"/>
      <c r="IIG161" s="212"/>
      <c r="IIH161" s="212"/>
      <c r="III161" s="212"/>
      <c r="IIJ161" s="212"/>
      <c r="IIK161" s="212"/>
      <c r="IIL161" s="212"/>
      <c r="IIM161" s="212"/>
      <c r="IIN161" s="212"/>
      <c r="IIO161" s="212"/>
      <c r="IIP161" s="212"/>
      <c r="IIQ161" s="212"/>
      <c r="IIR161" s="212"/>
      <c r="IIS161" s="212"/>
      <c r="IIT161" s="212"/>
      <c r="IIU161" s="212"/>
      <c r="IIV161" s="212"/>
      <c r="IIW161" s="212"/>
      <c r="IIX161" s="212"/>
      <c r="IIY161" s="212"/>
      <c r="IIZ161" s="212"/>
      <c r="IJA161" s="212"/>
      <c r="IJB161" s="212"/>
      <c r="IJC161" s="212"/>
      <c r="IJD161" s="212"/>
      <c r="IJE161" s="212"/>
      <c r="IJF161" s="212"/>
      <c r="IJG161" s="212"/>
      <c r="IJH161" s="212"/>
      <c r="IJI161" s="212"/>
      <c r="IJJ161" s="212"/>
      <c r="IJK161" s="212"/>
      <c r="IJL161" s="212"/>
      <c r="IJM161" s="212"/>
      <c r="IJN161" s="212"/>
      <c r="IJO161" s="212"/>
      <c r="IJP161" s="212"/>
      <c r="IJQ161" s="212"/>
      <c r="IJR161" s="212"/>
      <c r="IJS161" s="212"/>
      <c r="IJT161" s="212"/>
      <c r="IJU161" s="212"/>
      <c r="IJV161" s="212"/>
      <c r="IJW161" s="212"/>
      <c r="IJX161" s="212"/>
      <c r="IJY161" s="212"/>
      <c r="IJZ161" s="212"/>
      <c r="IKA161" s="212"/>
      <c r="IKB161" s="212"/>
      <c r="IKC161" s="212"/>
      <c r="IKD161" s="212"/>
      <c r="IKE161" s="212"/>
      <c r="IKF161" s="212"/>
      <c r="IKG161" s="212"/>
      <c r="IKH161" s="212"/>
      <c r="IKI161" s="212"/>
      <c r="IKJ161" s="212"/>
      <c r="IKK161" s="212"/>
      <c r="IKL161" s="212"/>
      <c r="IKM161" s="212"/>
      <c r="IKN161" s="212"/>
      <c r="IKO161" s="212"/>
      <c r="IKP161" s="212"/>
      <c r="IKQ161" s="212"/>
      <c r="IKR161" s="212"/>
      <c r="IKS161" s="212"/>
      <c r="IKT161" s="212"/>
      <c r="IKU161" s="212"/>
      <c r="IKV161" s="212"/>
      <c r="IKW161" s="212"/>
      <c r="IKX161" s="212"/>
      <c r="IKY161" s="212"/>
      <c r="IKZ161" s="212"/>
      <c r="ILA161" s="212"/>
      <c r="ILB161" s="212"/>
      <c r="ILC161" s="212"/>
      <c r="ILD161" s="212"/>
      <c r="ILE161" s="212"/>
      <c r="ILF161" s="212"/>
      <c r="ILG161" s="212"/>
      <c r="ILN161" s="212"/>
      <c r="ILO161" s="212"/>
      <c r="ILP161" s="212"/>
      <c r="ILQ161" s="212"/>
      <c r="ILR161" s="212"/>
      <c r="ILS161" s="212"/>
      <c r="ILT161" s="212"/>
      <c r="ILU161" s="212"/>
      <c r="ILV161" s="212"/>
      <c r="ILW161" s="212"/>
      <c r="ILX161" s="212"/>
      <c r="ILY161" s="212"/>
      <c r="ILZ161" s="212"/>
      <c r="IMA161" s="212"/>
      <c r="IMB161" s="212"/>
      <c r="IMC161" s="212"/>
      <c r="IMD161" s="212"/>
      <c r="IME161" s="212"/>
      <c r="IMF161" s="212"/>
      <c r="IMG161" s="212"/>
      <c r="IMH161" s="212"/>
      <c r="IMI161" s="212"/>
      <c r="IMJ161" s="212"/>
      <c r="IMK161" s="212"/>
      <c r="IML161" s="212"/>
      <c r="IMM161" s="212"/>
      <c r="IMN161" s="212"/>
      <c r="IMO161" s="212"/>
      <c r="IMP161" s="212"/>
      <c r="IMQ161" s="212"/>
      <c r="IMR161" s="212"/>
      <c r="IMS161" s="212"/>
      <c r="IMT161" s="212"/>
      <c r="IMU161" s="212"/>
      <c r="IMV161" s="212"/>
      <c r="IMW161" s="212"/>
      <c r="IMX161" s="212"/>
      <c r="IMY161" s="212"/>
      <c r="IMZ161" s="212"/>
      <c r="INA161" s="212"/>
      <c r="INB161" s="212"/>
      <c r="INC161" s="212"/>
      <c r="IND161" s="212"/>
      <c r="INE161" s="212"/>
      <c r="INF161" s="212"/>
      <c r="ING161" s="212"/>
      <c r="INH161" s="212"/>
      <c r="INI161" s="212"/>
      <c r="INJ161" s="212"/>
      <c r="INK161" s="212"/>
      <c r="INL161" s="212"/>
      <c r="INM161" s="212"/>
      <c r="INN161" s="212"/>
      <c r="INO161" s="212"/>
      <c r="INP161" s="212"/>
      <c r="INQ161" s="212"/>
      <c r="INR161" s="212"/>
      <c r="INS161" s="212"/>
      <c r="INT161" s="212"/>
      <c r="INU161" s="212"/>
      <c r="INV161" s="212"/>
      <c r="INW161" s="212"/>
      <c r="INX161" s="212"/>
      <c r="INY161" s="212"/>
      <c r="INZ161" s="212"/>
      <c r="IOA161" s="212"/>
      <c r="IOB161" s="212"/>
      <c r="IOC161" s="212"/>
      <c r="IOD161" s="212"/>
      <c r="IOE161" s="212"/>
      <c r="IOF161" s="212"/>
      <c r="IOG161" s="212"/>
      <c r="IOH161" s="212"/>
      <c r="IOI161" s="212"/>
      <c r="IOJ161" s="212"/>
      <c r="IOK161" s="212"/>
      <c r="IOL161" s="212"/>
      <c r="IOM161" s="212"/>
      <c r="ION161" s="212"/>
      <c r="IOO161" s="212"/>
      <c r="IOP161" s="212"/>
      <c r="IOQ161" s="212"/>
      <c r="IOR161" s="212"/>
      <c r="IOS161" s="212"/>
      <c r="IOT161" s="212"/>
      <c r="IOU161" s="212"/>
      <c r="IOV161" s="212"/>
      <c r="IOW161" s="212"/>
      <c r="IOX161" s="212"/>
      <c r="IOY161" s="212"/>
      <c r="IOZ161" s="212"/>
      <c r="IPA161" s="212"/>
      <c r="IPB161" s="212"/>
      <c r="IPC161" s="212"/>
      <c r="IPD161" s="212"/>
      <c r="IPE161" s="212"/>
      <c r="IPF161" s="212"/>
      <c r="IPG161" s="212"/>
      <c r="IPH161" s="212"/>
      <c r="IPI161" s="212"/>
      <c r="IPJ161" s="212"/>
      <c r="IPK161" s="212"/>
      <c r="IPL161" s="212"/>
      <c r="IPM161" s="212"/>
      <c r="IPN161" s="212"/>
      <c r="IPO161" s="212"/>
      <c r="IPP161" s="212"/>
      <c r="IPQ161" s="212"/>
      <c r="IPR161" s="212"/>
      <c r="IPS161" s="212"/>
      <c r="IPT161" s="212"/>
      <c r="IPU161" s="212"/>
      <c r="IPV161" s="212"/>
      <c r="IPW161" s="212"/>
      <c r="IPX161" s="212"/>
      <c r="IPY161" s="212"/>
      <c r="IPZ161" s="212"/>
      <c r="IQA161" s="212"/>
      <c r="IQB161" s="212"/>
      <c r="IQC161" s="212"/>
      <c r="IQD161" s="212"/>
      <c r="IQE161" s="212"/>
      <c r="IQF161" s="212"/>
      <c r="IQG161" s="212"/>
      <c r="IQH161" s="212"/>
      <c r="IQI161" s="212"/>
      <c r="IQJ161" s="212"/>
      <c r="IQK161" s="212"/>
      <c r="IQL161" s="212"/>
      <c r="IQM161" s="212"/>
      <c r="IQN161" s="212"/>
      <c r="IQO161" s="212"/>
      <c r="IQP161" s="212"/>
      <c r="IQQ161" s="212"/>
      <c r="IQR161" s="212"/>
      <c r="IQS161" s="212"/>
      <c r="IQT161" s="212"/>
      <c r="IQU161" s="212"/>
      <c r="IQV161" s="212"/>
      <c r="IQW161" s="212"/>
      <c r="IQX161" s="212"/>
      <c r="IQY161" s="212"/>
      <c r="IQZ161" s="212"/>
      <c r="IRA161" s="212"/>
      <c r="IRB161" s="212"/>
      <c r="IRC161" s="212"/>
      <c r="IRD161" s="212"/>
      <c r="IRE161" s="212"/>
      <c r="IRF161" s="212"/>
      <c r="IRG161" s="212"/>
      <c r="IRH161" s="212"/>
      <c r="IRI161" s="212"/>
      <c r="IRJ161" s="212"/>
      <c r="IRK161" s="212"/>
      <c r="IRL161" s="212"/>
      <c r="IRM161" s="212"/>
      <c r="IRN161" s="212"/>
      <c r="IRO161" s="212"/>
      <c r="IRP161" s="212"/>
      <c r="IRQ161" s="212"/>
      <c r="IRR161" s="212"/>
      <c r="IRS161" s="212"/>
      <c r="IRT161" s="212"/>
      <c r="IRU161" s="212"/>
      <c r="IRV161" s="212"/>
      <c r="IRW161" s="212"/>
      <c r="IRX161" s="212"/>
      <c r="IRY161" s="212"/>
      <c r="IRZ161" s="212"/>
      <c r="ISA161" s="212"/>
      <c r="ISB161" s="212"/>
      <c r="ISC161" s="212"/>
      <c r="ISD161" s="212"/>
      <c r="ISE161" s="212"/>
      <c r="ISF161" s="212"/>
      <c r="ISG161" s="212"/>
      <c r="ISH161" s="212"/>
      <c r="ISI161" s="212"/>
      <c r="ISJ161" s="212"/>
      <c r="ISK161" s="212"/>
      <c r="ISL161" s="212"/>
      <c r="ISM161" s="212"/>
      <c r="ISN161" s="212"/>
      <c r="ISO161" s="212"/>
      <c r="ISP161" s="212"/>
      <c r="ISQ161" s="212"/>
      <c r="ISR161" s="212"/>
      <c r="ISS161" s="212"/>
      <c r="IST161" s="212"/>
      <c r="ISU161" s="212"/>
      <c r="ISV161" s="212"/>
      <c r="ISW161" s="212"/>
      <c r="ISX161" s="212"/>
      <c r="ISY161" s="212"/>
      <c r="ISZ161" s="212"/>
      <c r="ITA161" s="212"/>
      <c r="ITB161" s="212"/>
      <c r="ITC161" s="212"/>
      <c r="ITD161" s="212"/>
      <c r="ITE161" s="212"/>
      <c r="ITF161" s="212"/>
      <c r="ITG161" s="212"/>
      <c r="ITH161" s="212"/>
      <c r="ITI161" s="212"/>
      <c r="ITJ161" s="212"/>
      <c r="ITK161" s="212"/>
      <c r="ITL161" s="212"/>
      <c r="ITM161" s="212"/>
      <c r="ITN161" s="212"/>
      <c r="ITO161" s="212"/>
      <c r="ITP161" s="212"/>
      <c r="ITQ161" s="212"/>
      <c r="ITR161" s="212"/>
      <c r="ITS161" s="212"/>
      <c r="ITT161" s="212"/>
      <c r="ITU161" s="212"/>
      <c r="ITV161" s="212"/>
      <c r="ITW161" s="212"/>
      <c r="ITX161" s="212"/>
      <c r="ITY161" s="212"/>
      <c r="ITZ161" s="212"/>
      <c r="IUA161" s="212"/>
      <c r="IUB161" s="212"/>
      <c r="IUC161" s="212"/>
      <c r="IUD161" s="212"/>
      <c r="IUE161" s="212"/>
      <c r="IUF161" s="212"/>
      <c r="IUG161" s="212"/>
      <c r="IUH161" s="212"/>
      <c r="IUI161" s="212"/>
      <c r="IUJ161" s="212"/>
      <c r="IUK161" s="212"/>
      <c r="IUL161" s="212"/>
      <c r="IUM161" s="212"/>
      <c r="IUN161" s="212"/>
      <c r="IUO161" s="212"/>
      <c r="IUP161" s="212"/>
      <c r="IUQ161" s="212"/>
      <c r="IUR161" s="212"/>
      <c r="IUS161" s="212"/>
      <c r="IUT161" s="212"/>
      <c r="IUU161" s="212"/>
      <c r="IUV161" s="212"/>
      <c r="IUW161" s="212"/>
      <c r="IUX161" s="212"/>
      <c r="IUY161" s="212"/>
      <c r="IUZ161" s="212"/>
      <c r="IVA161" s="212"/>
      <c r="IVB161" s="212"/>
      <c r="IVC161" s="212"/>
      <c r="IVJ161" s="212"/>
      <c r="IVK161" s="212"/>
      <c r="IVL161" s="212"/>
      <c r="IVM161" s="212"/>
      <c r="IVN161" s="212"/>
      <c r="IVO161" s="212"/>
      <c r="IVP161" s="212"/>
      <c r="IVQ161" s="212"/>
      <c r="IVR161" s="212"/>
      <c r="IVS161" s="212"/>
      <c r="IVT161" s="212"/>
      <c r="IVU161" s="212"/>
      <c r="IVV161" s="212"/>
      <c r="IVW161" s="212"/>
      <c r="IVX161" s="212"/>
      <c r="IVY161" s="212"/>
      <c r="IVZ161" s="212"/>
      <c r="IWA161" s="212"/>
      <c r="IWB161" s="212"/>
      <c r="IWC161" s="212"/>
      <c r="IWD161" s="212"/>
      <c r="IWE161" s="212"/>
      <c r="IWF161" s="212"/>
      <c r="IWG161" s="212"/>
      <c r="IWH161" s="212"/>
      <c r="IWI161" s="212"/>
      <c r="IWJ161" s="212"/>
      <c r="IWK161" s="212"/>
      <c r="IWL161" s="212"/>
      <c r="IWM161" s="212"/>
      <c r="IWN161" s="212"/>
      <c r="IWO161" s="212"/>
      <c r="IWP161" s="212"/>
      <c r="IWQ161" s="212"/>
      <c r="IWR161" s="212"/>
      <c r="IWS161" s="212"/>
      <c r="IWT161" s="212"/>
      <c r="IWU161" s="212"/>
      <c r="IWV161" s="212"/>
      <c r="IWW161" s="212"/>
      <c r="IWX161" s="212"/>
      <c r="IWY161" s="212"/>
      <c r="IWZ161" s="212"/>
      <c r="IXA161" s="212"/>
      <c r="IXB161" s="212"/>
      <c r="IXC161" s="212"/>
      <c r="IXD161" s="212"/>
      <c r="IXE161" s="212"/>
      <c r="IXF161" s="212"/>
      <c r="IXG161" s="212"/>
      <c r="IXH161" s="212"/>
      <c r="IXI161" s="212"/>
      <c r="IXJ161" s="212"/>
      <c r="IXK161" s="212"/>
      <c r="IXL161" s="212"/>
      <c r="IXM161" s="212"/>
      <c r="IXN161" s="212"/>
      <c r="IXO161" s="212"/>
      <c r="IXP161" s="212"/>
      <c r="IXQ161" s="212"/>
      <c r="IXR161" s="212"/>
      <c r="IXS161" s="212"/>
      <c r="IXT161" s="212"/>
      <c r="IXU161" s="212"/>
      <c r="IXV161" s="212"/>
      <c r="IXW161" s="212"/>
      <c r="IXX161" s="212"/>
      <c r="IXY161" s="212"/>
      <c r="IXZ161" s="212"/>
      <c r="IYA161" s="212"/>
      <c r="IYB161" s="212"/>
      <c r="IYC161" s="212"/>
      <c r="IYD161" s="212"/>
      <c r="IYE161" s="212"/>
      <c r="IYF161" s="212"/>
      <c r="IYG161" s="212"/>
      <c r="IYH161" s="212"/>
      <c r="IYI161" s="212"/>
      <c r="IYJ161" s="212"/>
      <c r="IYK161" s="212"/>
      <c r="IYL161" s="212"/>
      <c r="IYM161" s="212"/>
      <c r="IYN161" s="212"/>
      <c r="IYO161" s="212"/>
      <c r="IYP161" s="212"/>
      <c r="IYQ161" s="212"/>
      <c r="IYR161" s="212"/>
      <c r="IYS161" s="212"/>
      <c r="IYT161" s="212"/>
      <c r="IYU161" s="212"/>
      <c r="IYV161" s="212"/>
      <c r="IYW161" s="212"/>
      <c r="IYX161" s="212"/>
      <c r="IYY161" s="212"/>
      <c r="IYZ161" s="212"/>
      <c r="IZA161" s="212"/>
      <c r="IZB161" s="212"/>
      <c r="IZC161" s="212"/>
      <c r="IZD161" s="212"/>
      <c r="IZE161" s="212"/>
      <c r="IZF161" s="212"/>
      <c r="IZG161" s="212"/>
      <c r="IZH161" s="212"/>
      <c r="IZI161" s="212"/>
      <c r="IZJ161" s="212"/>
      <c r="IZK161" s="212"/>
      <c r="IZL161" s="212"/>
      <c r="IZM161" s="212"/>
      <c r="IZN161" s="212"/>
      <c r="IZO161" s="212"/>
      <c r="IZP161" s="212"/>
      <c r="IZQ161" s="212"/>
      <c r="IZR161" s="212"/>
      <c r="IZS161" s="212"/>
      <c r="IZT161" s="212"/>
      <c r="IZU161" s="212"/>
      <c r="IZV161" s="212"/>
      <c r="IZW161" s="212"/>
      <c r="IZX161" s="212"/>
      <c r="IZY161" s="212"/>
      <c r="IZZ161" s="212"/>
      <c r="JAA161" s="212"/>
      <c r="JAB161" s="212"/>
      <c r="JAC161" s="212"/>
      <c r="JAD161" s="212"/>
      <c r="JAE161" s="212"/>
      <c r="JAF161" s="212"/>
      <c r="JAG161" s="212"/>
      <c r="JAH161" s="212"/>
      <c r="JAI161" s="212"/>
      <c r="JAJ161" s="212"/>
      <c r="JAK161" s="212"/>
      <c r="JAL161" s="212"/>
      <c r="JAM161" s="212"/>
      <c r="JAN161" s="212"/>
      <c r="JAO161" s="212"/>
      <c r="JAP161" s="212"/>
      <c r="JAQ161" s="212"/>
      <c r="JAR161" s="212"/>
      <c r="JAS161" s="212"/>
      <c r="JAT161" s="212"/>
      <c r="JAU161" s="212"/>
      <c r="JAV161" s="212"/>
      <c r="JAW161" s="212"/>
      <c r="JAX161" s="212"/>
      <c r="JAY161" s="212"/>
      <c r="JAZ161" s="212"/>
      <c r="JBA161" s="212"/>
      <c r="JBB161" s="212"/>
      <c r="JBC161" s="212"/>
      <c r="JBD161" s="212"/>
      <c r="JBE161" s="212"/>
      <c r="JBF161" s="212"/>
      <c r="JBG161" s="212"/>
      <c r="JBH161" s="212"/>
      <c r="JBI161" s="212"/>
      <c r="JBJ161" s="212"/>
      <c r="JBK161" s="212"/>
      <c r="JBL161" s="212"/>
      <c r="JBM161" s="212"/>
      <c r="JBN161" s="212"/>
      <c r="JBO161" s="212"/>
      <c r="JBP161" s="212"/>
      <c r="JBQ161" s="212"/>
      <c r="JBR161" s="212"/>
      <c r="JBS161" s="212"/>
      <c r="JBT161" s="212"/>
      <c r="JBU161" s="212"/>
      <c r="JBV161" s="212"/>
      <c r="JBW161" s="212"/>
      <c r="JBX161" s="212"/>
      <c r="JBY161" s="212"/>
      <c r="JBZ161" s="212"/>
      <c r="JCA161" s="212"/>
      <c r="JCB161" s="212"/>
      <c r="JCC161" s="212"/>
      <c r="JCD161" s="212"/>
      <c r="JCE161" s="212"/>
      <c r="JCF161" s="212"/>
      <c r="JCG161" s="212"/>
      <c r="JCH161" s="212"/>
      <c r="JCI161" s="212"/>
      <c r="JCJ161" s="212"/>
      <c r="JCK161" s="212"/>
      <c r="JCL161" s="212"/>
      <c r="JCM161" s="212"/>
      <c r="JCN161" s="212"/>
      <c r="JCO161" s="212"/>
      <c r="JCP161" s="212"/>
      <c r="JCQ161" s="212"/>
      <c r="JCR161" s="212"/>
      <c r="JCS161" s="212"/>
      <c r="JCT161" s="212"/>
      <c r="JCU161" s="212"/>
      <c r="JCV161" s="212"/>
      <c r="JCW161" s="212"/>
      <c r="JCX161" s="212"/>
      <c r="JCY161" s="212"/>
      <c r="JCZ161" s="212"/>
      <c r="JDA161" s="212"/>
      <c r="JDB161" s="212"/>
      <c r="JDC161" s="212"/>
      <c r="JDD161" s="212"/>
      <c r="JDE161" s="212"/>
      <c r="JDF161" s="212"/>
      <c r="JDG161" s="212"/>
      <c r="JDH161" s="212"/>
      <c r="JDI161" s="212"/>
      <c r="JDJ161" s="212"/>
      <c r="JDK161" s="212"/>
      <c r="JDL161" s="212"/>
      <c r="JDM161" s="212"/>
      <c r="JDN161" s="212"/>
      <c r="JDO161" s="212"/>
      <c r="JDP161" s="212"/>
      <c r="JDQ161" s="212"/>
      <c r="JDR161" s="212"/>
      <c r="JDS161" s="212"/>
      <c r="JDT161" s="212"/>
      <c r="JDU161" s="212"/>
      <c r="JDV161" s="212"/>
      <c r="JDW161" s="212"/>
      <c r="JDX161" s="212"/>
      <c r="JDY161" s="212"/>
      <c r="JDZ161" s="212"/>
      <c r="JEA161" s="212"/>
      <c r="JEB161" s="212"/>
      <c r="JEC161" s="212"/>
      <c r="JED161" s="212"/>
      <c r="JEE161" s="212"/>
      <c r="JEF161" s="212"/>
      <c r="JEG161" s="212"/>
      <c r="JEH161" s="212"/>
      <c r="JEI161" s="212"/>
      <c r="JEJ161" s="212"/>
      <c r="JEK161" s="212"/>
      <c r="JEL161" s="212"/>
      <c r="JEM161" s="212"/>
      <c r="JEN161" s="212"/>
      <c r="JEO161" s="212"/>
      <c r="JEP161" s="212"/>
      <c r="JEQ161" s="212"/>
      <c r="JER161" s="212"/>
      <c r="JES161" s="212"/>
      <c r="JET161" s="212"/>
      <c r="JEU161" s="212"/>
      <c r="JEV161" s="212"/>
      <c r="JEW161" s="212"/>
      <c r="JEX161" s="212"/>
      <c r="JEY161" s="212"/>
      <c r="JFF161" s="212"/>
      <c r="JFG161" s="212"/>
      <c r="JFH161" s="212"/>
      <c r="JFI161" s="212"/>
      <c r="JFJ161" s="212"/>
      <c r="JFK161" s="212"/>
      <c r="JFL161" s="212"/>
      <c r="JFM161" s="212"/>
      <c r="JFN161" s="212"/>
      <c r="JFO161" s="212"/>
      <c r="JFP161" s="212"/>
      <c r="JFQ161" s="212"/>
      <c r="JFR161" s="212"/>
      <c r="JFS161" s="212"/>
      <c r="JFT161" s="212"/>
      <c r="JFU161" s="212"/>
      <c r="JFV161" s="212"/>
      <c r="JFW161" s="212"/>
      <c r="JFX161" s="212"/>
      <c r="JFY161" s="212"/>
      <c r="JFZ161" s="212"/>
      <c r="JGA161" s="212"/>
      <c r="JGB161" s="212"/>
      <c r="JGC161" s="212"/>
      <c r="JGD161" s="212"/>
      <c r="JGE161" s="212"/>
      <c r="JGF161" s="212"/>
      <c r="JGG161" s="212"/>
      <c r="JGH161" s="212"/>
      <c r="JGI161" s="212"/>
      <c r="JGJ161" s="212"/>
      <c r="JGK161" s="212"/>
      <c r="JGL161" s="212"/>
      <c r="JGM161" s="212"/>
      <c r="JGN161" s="212"/>
      <c r="JGO161" s="212"/>
      <c r="JGP161" s="212"/>
      <c r="JGQ161" s="212"/>
      <c r="JGR161" s="212"/>
      <c r="JGS161" s="212"/>
      <c r="JGT161" s="212"/>
      <c r="JGU161" s="212"/>
      <c r="JGV161" s="212"/>
      <c r="JGW161" s="212"/>
      <c r="JGX161" s="212"/>
      <c r="JGY161" s="212"/>
      <c r="JGZ161" s="212"/>
      <c r="JHA161" s="212"/>
      <c r="JHB161" s="212"/>
      <c r="JHC161" s="212"/>
      <c r="JHD161" s="212"/>
      <c r="JHE161" s="212"/>
      <c r="JHF161" s="212"/>
      <c r="JHG161" s="212"/>
      <c r="JHH161" s="212"/>
      <c r="JHI161" s="212"/>
      <c r="JHJ161" s="212"/>
      <c r="JHK161" s="212"/>
      <c r="JHL161" s="212"/>
      <c r="JHM161" s="212"/>
      <c r="JHN161" s="212"/>
      <c r="JHO161" s="212"/>
      <c r="JHP161" s="212"/>
      <c r="JHQ161" s="212"/>
      <c r="JHR161" s="212"/>
      <c r="JHS161" s="212"/>
      <c r="JHT161" s="212"/>
      <c r="JHU161" s="212"/>
      <c r="JHV161" s="212"/>
      <c r="JHW161" s="212"/>
      <c r="JHX161" s="212"/>
      <c r="JHY161" s="212"/>
      <c r="JHZ161" s="212"/>
      <c r="JIA161" s="212"/>
      <c r="JIB161" s="212"/>
      <c r="JIC161" s="212"/>
      <c r="JID161" s="212"/>
      <c r="JIE161" s="212"/>
      <c r="JIF161" s="212"/>
      <c r="JIG161" s="212"/>
      <c r="JIH161" s="212"/>
      <c r="JII161" s="212"/>
      <c r="JIJ161" s="212"/>
      <c r="JIK161" s="212"/>
      <c r="JIL161" s="212"/>
      <c r="JIM161" s="212"/>
      <c r="JIN161" s="212"/>
      <c r="JIO161" s="212"/>
      <c r="JIP161" s="212"/>
      <c r="JIQ161" s="212"/>
      <c r="JIR161" s="212"/>
      <c r="JIS161" s="212"/>
      <c r="JIT161" s="212"/>
      <c r="JIU161" s="212"/>
      <c r="JIV161" s="212"/>
      <c r="JIW161" s="212"/>
      <c r="JIX161" s="212"/>
      <c r="JIY161" s="212"/>
      <c r="JIZ161" s="212"/>
      <c r="JJA161" s="212"/>
      <c r="JJB161" s="212"/>
      <c r="JJC161" s="212"/>
      <c r="JJD161" s="212"/>
      <c r="JJE161" s="212"/>
      <c r="JJF161" s="212"/>
      <c r="JJG161" s="212"/>
      <c r="JJH161" s="212"/>
      <c r="JJI161" s="212"/>
      <c r="JJJ161" s="212"/>
      <c r="JJK161" s="212"/>
      <c r="JJL161" s="212"/>
      <c r="JJM161" s="212"/>
      <c r="JJN161" s="212"/>
      <c r="JJO161" s="212"/>
      <c r="JJP161" s="212"/>
      <c r="JJQ161" s="212"/>
      <c r="JJR161" s="212"/>
      <c r="JJS161" s="212"/>
      <c r="JJT161" s="212"/>
      <c r="JJU161" s="212"/>
      <c r="JJV161" s="212"/>
      <c r="JJW161" s="212"/>
      <c r="JJX161" s="212"/>
      <c r="JJY161" s="212"/>
      <c r="JJZ161" s="212"/>
      <c r="JKA161" s="212"/>
      <c r="JKB161" s="212"/>
      <c r="JKC161" s="212"/>
      <c r="JKD161" s="212"/>
      <c r="JKE161" s="212"/>
      <c r="JKF161" s="212"/>
      <c r="JKG161" s="212"/>
      <c r="JKH161" s="212"/>
      <c r="JKI161" s="212"/>
      <c r="JKJ161" s="212"/>
      <c r="JKK161" s="212"/>
      <c r="JKL161" s="212"/>
      <c r="JKM161" s="212"/>
      <c r="JKN161" s="212"/>
      <c r="JKO161" s="212"/>
      <c r="JKP161" s="212"/>
      <c r="JKQ161" s="212"/>
      <c r="JKR161" s="212"/>
      <c r="JKS161" s="212"/>
      <c r="JKT161" s="212"/>
      <c r="JKU161" s="212"/>
      <c r="JKV161" s="212"/>
      <c r="JKW161" s="212"/>
      <c r="JKX161" s="212"/>
      <c r="JKY161" s="212"/>
      <c r="JKZ161" s="212"/>
      <c r="JLA161" s="212"/>
      <c r="JLB161" s="212"/>
      <c r="JLC161" s="212"/>
      <c r="JLD161" s="212"/>
      <c r="JLE161" s="212"/>
      <c r="JLF161" s="212"/>
      <c r="JLG161" s="212"/>
      <c r="JLH161" s="212"/>
      <c r="JLI161" s="212"/>
      <c r="JLJ161" s="212"/>
      <c r="JLK161" s="212"/>
      <c r="JLL161" s="212"/>
      <c r="JLM161" s="212"/>
      <c r="JLN161" s="212"/>
      <c r="JLO161" s="212"/>
      <c r="JLP161" s="212"/>
      <c r="JLQ161" s="212"/>
      <c r="JLR161" s="212"/>
      <c r="JLS161" s="212"/>
      <c r="JLT161" s="212"/>
      <c r="JLU161" s="212"/>
      <c r="JLV161" s="212"/>
      <c r="JLW161" s="212"/>
      <c r="JLX161" s="212"/>
      <c r="JLY161" s="212"/>
      <c r="JLZ161" s="212"/>
      <c r="JMA161" s="212"/>
      <c r="JMB161" s="212"/>
      <c r="JMC161" s="212"/>
      <c r="JMD161" s="212"/>
      <c r="JME161" s="212"/>
      <c r="JMF161" s="212"/>
      <c r="JMG161" s="212"/>
      <c r="JMH161" s="212"/>
      <c r="JMI161" s="212"/>
      <c r="JMJ161" s="212"/>
      <c r="JMK161" s="212"/>
      <c r="JML161" s="212"/>
      <c r="JMM161" s="212"/>
      <c r="JMN161" s="212"/>
      <c r="JMO161" s="212"/>
      <c r="JMP161" s="212"/>
      <c r="JMQ161" s="212"/>
      <c r="JMR161" s="212"/>
      <c r="JMS161" s="212"/>
      <c r="JMT161" s="212"/>
      <c r="JMU161" s="212"/>
      <c r="JMV161" s="212"/>
      <c r="JMW161" s="212"/>
      <c r="JMX161" s="212"/>
      <c r="JMY161" s="212"/>
      <c r="JMZ161" s="212"/>
      <c r="JNA161" s="212"/>
      <c r="JNB161" s="212"/>
      <c r="JNC161" s="212"/>
      <c r="JND161" s="212"/>
      <c r="JNE161" s="212"/>
      <c r="JNF161" s="212"/>
      <c r="JNG161" s="212"/>
      <c r="JNH161" s="212"/>
      <c r="JNI161" s="212"/>
      <c r="JNJ161" s="212"/>
      <c r="JNK161" s="212"/>
      <c r="JNL161" s="212"/>
      <c r="JNM161" s="212"/>
      <c r="JNN161" s="212"/>
      <c r="JNO161" s="212"/>
      <c r="JNP161" s="212"/>
      <c r="JNQ161" s="212"/>
      <c r="JNR161" s="212"/>
      <c r="JNS161" s="212"/>
      <c r="JNT161" s="212"/>
      <c r="JNU161" s="212"/>
      <c r="JNV161" s="212"/>
      <c r="JNW161" s="212"/>
      <c r="JNX161" s="212"/>
      <c r="JNY161" s="212"/>
      <c r="JNZ161" s="212"/>
      <c r="JOA161" s="212"/>
      <c r="JOB161" s="212"/>
      <c r="JOC161" s="212"/>
      <c r="JOD161" s="212"/>
      <c r="JOE161" s="212"/>
      <c r="JOF161" s="212"/>
      <c r="JOG161" s="212"/>
      <c r="JOH161" s="212"/>
      <c r="JOI161" s="212"/>
      <c r="JOJ161" s="212"/>
      <c r="JOK161" s="212"/>
      <c r="JOL161" s="212"/>
      <c r="JOM161" s="212"/>
      <c r="JON161" s="212"/>
      <c r="JOO161" s="212"/>
      <c r="JOP161" s="212"/>
      <c r="JOQ161" s="212"/>
      <c r="JOR161" s="212"/>
      <c r="JOS161" s="212"/>
      <c r="JOT161" s="212"/>
      <c r="JOU161" s="212"/>
      <c r="JPB161" s="212"/>
      <c r="JPC161" s="212"/>
      <c r="JPD161" s="212"/>
      <c r="JPE161" s="212"/>
      <c r="JPF161" s="212"/>
      <c r="JPG161" s="212"/>
      <c r="JPH161" s="212"/>
      <c r="JPI161" s="212"/>
      <c r="JPJ161" s="212"/>
      <c r="JPK161" s="212"/>
      <c r="JPL161" s="212"/>
      <c r="JPM161" s="212"/>
      <c r="JPN161" s="212"/>
      <c r="JPO161" s="212"/>
      <c r="JPP161" s="212"/>
      <c r="JPQ161" s="212"/>
      <c r="JPR161" s="212"/>
      <c r="JPS161" s="212"/>
      <c r="JPT161" s="212"/>
      <c r="JPU161" s="212"/>
      <c r="JPV161" s="212"/>
      <c r="JPW161" s="212"/>
      <c r="JPX161" s="212"/>
      <c r="JPY161" s="212"/>
      <c r="JPZ161" s="212"/>
      <c r="JQA161" s="212"/>
      <c r="JQB161" s="212"/>
      <c r="JQC161" s="212"/>
      <c r="JQD161" s="212"/>
      <c r="JQE161" s="212"/>
      <c r="JQF161" s="212"/>
      <c r="JQG161" s="212"/>
      <c r="JQH161" s="212"/>
      <c r="JQI161" s="212"/>
      <c r="JQJ161" s="212"/>
      <c r="JQK161" s="212"/>
      <c r="JQL161" s="212"/>
      <c r="JQM161" s="212"/>
      <c r="JQN161" s="212"/>
      <c r="JQO161" s="212"/>
      <c r="JQP161" s="212"/>
      <c r="JQQ161" s="212"/>
      <c r="JQR161" s="212"/>
      <c r="JQS161" s="212"/>
      <c r="JQT161" s="212"/>
      <c r="JQU161" s="212"/>
      <c r="JQV161" s="212"/>
      <c r="JQW161" s="212"/>
      <c r="JQX161" s="212"/>
      <c r="JQY161" s="212"/>
      <c r="JQZ161" s="212"/>
      <c r="JRA161" s="212"/>
      <c r="JRB161" s="212"/>
      <c r="JRC161" s="212"/>
      <c r="JRD161" s="212"/>
      <c r="JRE161" s="212"/>
      <c r="JRF161" s="212"/>
      <c r="JRG161" s="212"/>
      <c r="JRH161" s="212"/>
      <c r="JRI161" s="212"/>
      <c r="JRJ161" s="212"/>
      <c r="JRK161" s="212"/>
      <c r="JRL161" s="212"/>
      <c r="JRM161" s="212"/>
      <c r="JRN161" s="212"/>
      <c r="JRO161" s="212"/>
      <c r="JRP161" s="212"/>
      <c r="JRQ161" s="212"/>
      <c r="JRR161" s="212"/>
      <c r="JRS161" s="212"/>
      <c r="JRT161" s="212"/>
      <c r="JRU161" s="212"/>
      <c r="JRV161" s="212"/>
      <c r="JRW161" s="212"/>
      <c r="JRX161" s="212"/>
      <c r="JRY161" s="212"/>
      <c r="JRZ161" s="212"/>
      <c r="JSA161" s="212"/>
      <c r="JSB161" s="212"/>
      <c r="JSC161" s="212"/>
      <c r="JSD161" s="212"/>
      <c r="JSE161" s="212"/>
      <c r="JSF161" s="212"/>
      <c r="JSG161" s="212"/>
      <c r="JSH161" s="212"/>
      <c r="JSI161" s="212"/>
      <c r="JSJ161" s="212"/>
      <c r="JSK161" s="212"/>
      <c r="JSL161" s="212"/>
      <c r="JSM161" s="212"/>
      <c r="JSN161" s="212"/>
      <c r="JSO161" s="212"/>
      <c r="JSP161" s="212"/>
      <c r="JSQ161" s="212"/>
      <c r="JSR161" s="212"/>
      <c r="JSS161" s="212"/>
      <c r="JST161" s="212"/>
      <c r="JSU161" s="212"/>
      <c r="JSV161" s="212"/>
      <c r="JSW161" s="212"/>
      <c r="JSX161" s="212"/>
      <c r="JSY161" s="212"/>
      <c r="JSZ161" s="212"/>
      <c r="JTA161" s="212"/>
      <c r="JTB161" s="212"/>
      <c r="JTC161" s="212"/>
      <c r="JTD161" s="212"/>
      <c r="JTE161" s="212"/>
      <c r="JTF161" s="212"/>
      <c r="JTG161" s="212"/>
      <c r="JTH161" s="212"/>
      <c r="JTI161" s="212"/>
      <c r="JTJ161" s="212"/>
      <c r="JTK161" s="212"/>
      <c r="JTL161" s="212"/>
      <c r="JTM161" s="212"/>
      <c r="JTN161" s="212"/>
      <c r="JTO161" s="212"/>
      <c r="JTP161" s="212"/>
      <c r="JTQ161" s="212"/>
      <c r="JTR161" s="212"/>
      <c r="JTS161" s="212"/>
      <c r="JTT161" s="212"/>
      <c r="JTU161" s="212"/>
      <c r="JTV161" s="212"/>
      <c r="JTW161" s="212"/>
      <c r="JTX161" s="212"/>
      <c r="JTY161" s="212"/>
      <c r="JTZ161" s="212"/>
      <c r="JUA161" s="212"/>
      <c r="JUB161" s="212"/>
      <c r="JUC161" s="212"/>
      <c r="JUD161" s="212"/>
      <c r="JUE161" s="212"/>
      <c r="JUF161" s="212"/>
      <c r="JUG161" s="212"/>
      <c r="JUH161" s="212"/>
      <c r="JUI161" s="212"/>
      <c r="JUJ161" s="212"/>
      <c r="JUK161" s="212"/>
      <c r="JUL161" s="212"/>
      <c r="JUM161" s="212"/>
      <c r="JUN161" s="212"/>
      <c r="JUO161" s="212"/>
      <c r="JUP161" s="212"/>
      <c r="JUQ161" s="212"/>
      <c r="JUR161" s="212"/>
      <c r="JUS161" s="212"/>
      <c r="JUT161" s="212"/>
      <c r="JUU161" s="212"/>
      <c r="JUV161" s="212"/>
      <c r="JUW161" s="212"/>
      <c r="JUX161" s="212"/>
      <c r="JUY161" s="212"/>
      <c r="JUZ161" s="212"/>
      <c r="JVA161" s="212"/>
      <c r="JVB161" s="212"/>
      <c r="JVC161" s="212"/>
      <c r="JVD161" s="212"/>
      <c r="JVE161" s="212"/>
      <c r="JVF161" s="212"/>
      <c r="JVG161" s="212"/>
      <c r="JVH161" s="212"/>
      <c r="JVI161" s="212"/>
      <c r="JVJ161" s="212"/>
      <c r="JVK161" s="212"/>
      <c r="JVL161" s="212"/>
      <c r="JVM161" s="212"/>
      <c r="JVN161" s="212"/>
      <c r="JVO161" s="212"/>
      <c r="JVP161" s="212"/>
      <c r="JVQ161" s="212"/>
      <c r="JVR161" s="212"/>
      <c r="JVS161" s="212"/>
      <c r="JVT161" s="212"/>
      <c r="JVU161" s="212"/>
      <c r="JVV161" s="212"/>
      <c r="JVW161" s="212"/>
      <c r="JVX161" s="212"/>
      <c r="JVY161" s="212"/>
      <c r="JVZ161" s="212"/>
      <c r="JWA161" s="212"/>
      <c r="JWB161" s="212"/>
      <c r="JWC161" s="212"/>
      <c r="JWD161" s="212"/>
      <c r="JWE161" s="212"/>
      <c r="JWF161" s="212"/>
      <c r="JWG161" s="212"/>
      <c r="JWH161" s="212"/>
      <c r="JWI161" s="212"/>
      <c r="JWJ161" s="212"/>
      <c r="JWK161" s="212"/>
      <c r="JWL161" s="212"/>
      <c r="JWM161" s="212"/>
      <c r="JWN161" s="212"/>
      <c r="JWO161" s="212"/>
      <c r="JWP161" s="212"/>
      <c r="JWQ161" s="212"/>
      <c r="JWR161" s="212"/>
      <c r="JWS161" s="212"/>
      <c r="JWT161" s="212"/>
      <c r="JWU161" s="212"/>
      <c r="JWV161" s="212"/>
      <c r="JWW161" s="212"/>
      <c r="JWX161" s="212"/>
      <c r="JWY161" s="212"/>
      <c r="JWZ161" s="212"/>
      <c r="JXA161" s="212"/>
      <c r="JXB161" s="212"/>
      <c r="JXC161" s="212"/>
      <c r="JXD161" s="212"/>
      <c r="JXE161" s="212"/>
      <c r="JXF161" s="212"/>
      <c r="JXG161" s="212"/>
      <c r="JXH161" s="212"/>
      <c r="JXI161" s="212"/>
      <c r="JXJ161" s="212"/>
      <c r="JXK161" s="212"/>
      <c r="JXL161" s="212"/>
      <c r="JXM161" s="212"/>
      <c r="JXN161" s="212"/>
      <c r="JXO161" s="212"/>
      <c r="JXP161" s="212"/>
      <c r="JXQ161" s="212"/>
      <c r="JXR161" s="212"/>
      <c r="JXS161" s="212"/>
      <c r="JXT161" s="212"/>
      <c r="JXU161" s="212"/>
      <c r="JXV161" s="212"/>
      <c r="JXW161" s="212"/>
      <c r="JXX161" s="212"/>
      <c r="JXY161" s="212"/>
      <c r="JXZ161" s="212"/>
      <c r="JYA161" s="212"/>
      <c r="JYB161" s="212"/>
      <c r="JYC161" s="212"/>
      <c r="JYD161" s="212"/>
      <c r="JYE161" s="212"/>
      <c r="JYF161" s="212"/>
      <c r="JYG161" s="212"/>
      <c r="JYH161" s="212"/>
      <c r="JYI161" s="212"/>
      <c r="JYJ161" s="212"/>
      <c r="JYK161" s="212"/>
      <c r="JYL161" s="212"/>
      <c r="JYM161" s="212"/>
      <c r="JYN161" s="212"/>
      <c r="JYO161" s="212"/>
      <c r="JYP161" s="212"/>
      <c r="JYQ161" s="212"/>
      <c r="JYX161" s="212"/>
      <c r="JYY161" s="212"/>
      <c r="JYZ161" s="212"/>
      <c r="JZA161" s="212"/>
      <c r="JZB161" s="212"/>
      <c r="JZC161" s="212"/>
      <c r="JZD161" s="212"/>
      <c r="JZE161" s="212"/>
      <c r="JZF161" s="212"/>
      <c r="JZG161" s="212"/>
      <c r="JZH161" s="212"/>
      <c r="JZI161" s="212"/>
      <c r="JZJ161" s="212"/>
      <c r="JZK161" s="212"/>
      <c r="JZL161" s="212"/>
      <c r="JZM161" s="212"/>
      <c r="JZN161" s="212"/>
      <c r="JZO161" s="212"/>
      <c r="JZP161" s="212"/>
      <c r="JZQ161" s="212"/>
      <c r="JZR161" s="212"/>
      <c r="JZS161" s="212"/>
      <c r="JZT161" s="212"/>
      <c r="JZU161" s="212"/>
      <c r="JZV161" s="212"/>
      <c r="JZW161" s="212"/>
      <c r="JZX161" s="212"/>
      <c r="JZY161" s="212"/>
      <c r="JZZ161" s="212"/>
      <c r="KAA161" s="212"/>
      <c r="KAB161" s="212"/>
      <c r="KAC161" s="212"/>
      <c r="KAD161" s="212"/>
      <c r="KAE161" s="212"/>
      <c r="KAF161" s="212"/>
      <c r="KAG161" s="212"/>
      <c r="KAH161" s="212"/>
      <c r="KAI161" s="212"/>
      <c r="KAJ161" s="212"/>
      <c r="KAK161" s="212"/>
      <c r="KAL161" s="212"/>
      <c r="KAM161" s="212"/>
      <c r="KAN161" s="212"/>
      <c r="KAO161" s="212"/>
      <c r="KAP161" s="212"/>
      <c r="KAQ161" s="212"/>
      <c r="KAR161" s="212"/>
      <c r="KAS161" s="212"/>
      <c r="KAT161" s="212"/>
      <c r="KAU161" s="212"/>
      <c r="KAV161" s="212"/>
      <c r="KAW161" s="212"/>
      <c r="KAX161" s="212"/>
      <c r="KAY161" s="212"/>
      <c r="KAZ161" s="212"/>
      <c r="KBA161" s="212"/>
      <c r="KBB161" s="212"/>
      <c r="KBC161" s="212"/>
      <c r="KBD161" s="212"/>
      <c r="KBE161" s="212"/>
      <c r="KBF161" s="212"/>
      <c r="KBG161" s="212"/>
      <c r="KBH161" s="212"/>
      <c r="KBI161" s="212"/>
      <c r="KBJ161" s="212"/>
      <c r="KBK161" s="212"/>
      <c r="KBL161" s="212"/>
      <c r="KBM161" s="212"/>
      <c r="KBN161" s="212"/>
      <c r="KBO161" s="212"/>
      <c r="KBP161" s="212"/>
      <c r="KBQ161" s="212"/>
      <c r="KBR161" s="212"/>
      <c r="KBS161" s="212"/>
      <c r="KBT161" s="212"/>
      <c r="KBU161" s="212"/>
      <c r="KBV161" s="212"/>
      <c r="KBW161" s="212"/>
      <c r="KBX161" s="212"/>
      <c r="KBY161" s="212"/>
      <c r="KBZ161" s="212"/>
      <c r="KCA161" s="212"/>
      <c r="KCB161" s="212"/>
      <c r="KCC161" s="212"/>
      <c r="KCD161" s="212"/>
      <c r="KCE161" s="212"/>
      <c r="KCF161" s="212"/>
      <c r="KCG161" s="212"/>
      <c r="KCH161" s="212"/>
      <c r="KCI161" s="212"/>
      <c r="KCJ161" s="212"/>
      <c r="KCK161" s="212"/>
      <c r="KCL161" s="212"/>
      <c r="KCM161" s="212"/>
      <c r="KCN161" s="212"/>
      <c r="KCO161" s="212"/>
      <c r="KCP161" s="212"/>
      <c r="KCQ161" s="212"/>
      <c r="KCR161" s="212"/>
      <c r="KCS161" s="212"/>
      <c r="KCT161" s="212"/>
      <c r="KCU161" s="212"/>
      <c r="KCV161" s="212"/>
      <c r="KCW161" s="212"/>
      <c r="KCX161" s="212"/>
      <c r="KCY161" s="212"/>
      <c r="KCZ161" s="212"/>
      <c r="KDA161" s="212"/>
      <c r="KDB161" s="212"/>
      <c r="KDC161" s="212"/>
      <c r="KDD161" s="212"/>
      <c r="KDE161" s="212"/>
      <c r="KDF161" s="212"/>
      <c r="KDG161" s="212"/>
      <c r="KDH161" s="212"/>
      <c r="KDI161" s="212"/>
      <c r="KDJ161" s="212"/>
      <c r="KDK161" s="212"/>
      <c r="KDL161" s="212"/>
      <c r="KDM161" s="212"/>
      <c r="KDN161" s="212"/>
      <c r="KDO161" s="212"/>
      <c r="KDP161" s="212"/>
      <c r="KDQ161" s="212"/>
      <c r="KDR161" s="212"/>
      <c r="KDS161" s="212"/>
      <c r="KDT161" s="212"/>
      <c r="KDU161" s="212"/>
      <c r="KDV161" s="212"/>
      <c r="KDW161" s="212"/>
      <c r="KDX161" s="212"/>
      <c r="KDY161" s="212"/>
      <c r="KDZ161" s="212"/>
      <c r="KEA161" s="212"/>
      <c r="KEB161" s="212"/>
      <c r="KEC161" s="212"/>
      <c r="KED161" s="212"/>
      <c r="KEE161" s="212"/>
      <c r="KEF161" s="212"/>
      <c r="KEG161" s="212"/>
      <c r="KEH161" s="212"/>
      <c r="KEI161" s="212"/>
      <c r="KEJ161" s="212"/>
      <c r="KEK161" s="212"/>
      <c r="KEL161" s="212"/>
      <c r="KEM161" s="212"/>
      <c r="KEN161" s="212"/>
      <c r="KEO161" s="212"/>
      <c r="KEP161" s="212"/>
      <c r="KEQ161" s="212"/>
      <c r="KER161" s="212"/>
      <c r="KES161" s="212"/>
      <c r="KET161" s="212"/>
      <c r="KEU161" s="212"/>
      <c r="KEV161" s="212"/>
      <c r="KEW161" s="212"/>
      <c r="KEX161" s="212"/>
      <c r="KEY161" s="212"/>
      <c r="KEZ161" s="212"/>
      <c r="KFA161" s="212"/>
      <c r="KFB161" s="212"/>
      <c r="KFC161" s="212"/>
      <c r="KFD161" s="212"/>
      <c r="KFE161" s="212"/>
      <c r="KFF161" s="212"/>
      <c r="KFG161" s="212"/>
      <c r="KFH161" s="212"/>
      <c r="KFI161" s="212"/>
      <c r="KFJ161" s="212"/>
      <c r="KFK161" s="212"/>
      <c r="KFL161" s="212"/>
      <c r="KFM161" s="212"/>
      <c r="KFN161" s="212"/>
      <c r="KFO161" s="212"/>
      <c r="KFP161" s="212"/>
      <c r="KFQ161" s="212"/>
      <c r="KFR161" s="212"/>
      <c r="KFS161" s="212"/>
      <c r="KFT161" s="212"/>
      <c r="KFU161" s="212"/>
      <c r="KFV161" s="212"/>
      <c r="KFW161" s="212"/>
      <c r="KFX161" s="212"/>
      <c r="KFY161" s="212"/>
      <c r="KFZ161" s="212"/>
      <c r="KGA161" s="212"/>
      <c r="KGB161" s="212"/>
      <c r="KGC161" s="212"/>
      <c r="KGD161" s="212"/>
      <c r="KGE161" s="212"/>
      <c r="KGF161" s="212"/>
      <c r="KGG161" s="212"/>
      <c r="KGH161" s="212"/>
      <c r="KGI161" s="212"/>
      <c r="KGJ161" s="212"/>
      <c r="KGK161" s="212"/>
      <c r="KGL161" s="212"/>
      <c r="KGM161" s="212"/>
      <c r="KGN161" s="212"/>
      <c r="KGO161" s="212"/>
      <c r="KGP161" s="212"/>
      <c r="KGQ161" s="212"/>
      <c r="KGR161" s="212"/>
      <c r="KGS161" s="212"/>
      <c r="KGT161" s="212"/>
      <c r="KGU161" s="212"/>
      <c r="KGV161" s="212"/>
      <c r="KGW161" s="212"/>
      <c r="KGX161" s="212"/>
      <c r="KGY161" s="212"/>
      <c r="KGZ161" s="212"/>
      <c r="KHA161" s="212"/>
      <c r="KHB161" s="212"/>
      <c r="KHC161" s="212"/>
      <c r="KHD161" s="212"/>
      <c r="KHE161" s="212"/>
      <c r="KHF161" s="212"/>
      <c r="KHG161" s="212"/>
      <c r="KHH161" s="212"/>
      <c r="KHI161" s="212"/>
      <c r="KHJ161" s="212"/>
      <c r="KHK161" s="212"/>
      <c r="KHL161" s="212"/>
      <c r="KHM161" s="212"/>
      <c r="KHN161" s="212"/>
      <c r="KHO161" s="212"/>
      <c r="KHP161" s="212"/>
      <c r="KHQ161" s="212"/>
      <c r="KHR161" s="212"/>
      <c r="KHS161" s="212"/>
      <c r="KHT161" s="212"/>
      <c r="KHU161" s="212"/>
      <c r="KHV161" s="212"/>
      <c r="KHW161" s="212"/>
      <c r="KHX161" s="212"/>
      <c r="KHY161" s="212"/>
      <c r="KHZ161" s="212"/>
      <c r="KIA161" s="212"/>
      <c r="KIB161" s="212"/>
      <c r="KIC161" s="212"/>
      <c r="KID161" s="212"/>
      <c r="KIE161" s="212"/>
      <c r="KIF161" s="212"/>
      <c r="KIG161" s="212"/>
      <c r="KIH161" s="212"/>
      <c r="KII161" s="212"/>
      <c r="KIJ161" s="212"/>
      <c r="KIK161" s="212"/>
      <c r="KIL161" s="212"/>
      <c r="KIM161" s="212"/>
      <c r="KIT161" s="212"/>
      <c r="KIU161" s="212"/>
      <c r="KIV161" s="212"/>
      <c r="KIW161" s="212"/>
      <c r="KIX161" s="212"/>
      <c r="KIY161" s="212"/>
      <c r="KIZ161" s="212"/>
      <c r="KJA161" s="212"/>
      <c r="KJB161" s="212"/>
      <c r="KJC161" s="212"/>
      <c r="KJD161" s="212"/>
      <c r="KJE161" s="212"/>
      <c r="KJF161" s="212"/>
      <c r="KJG161" s="212"/>
      <c r="KJH161" s="212"/>
      <c r="KJI161" s="212"/>
      <c r="KJJ161" s="212"/>
      <c r="KJK161" s="212"/>
      <c r="KJL161" s="212"/>
      <c r="KJM161" s="212"/>
      <c r="KJN161" s="212"/>
      <c r="KJO161" s="212"/>
      <c r="KJP161" s="212"/>
      <c r="KJQ161" s="212"/>
      <c r="KJR161" s="212"/>
      <c r="KJS161" s="212"/>
      <c r="KJT161" s="212"/>
      <c r="KJU161" s="212"/>
      <c r="KJV161" s="212"/>
      <c r="KJW161" s="212"/>
      <c r="KJX161" s="212"/>
      <c r="KJY161" s="212"/>
      <c r="KJZ161" s="212"/>
      <c r="KKA161" s="212"/>
      <c r="KKB161" s="212"/>
      <c r="KKC161" s="212"/>
      <c r="KKD161" s="212"/>
      <c r="KKE161" s="212"/>
      <c r="KKF161" s="212"/>
      <c r="KKG161" s="212"/>
      <c r="KKH161" s="212"/>
      <c r="KKI161" s="212"/>
      <c r="KKJ161" s="212"/>
      <c r="KKK161" s="212"/>
      <c r="KKL161" s="212"/>
      <c r="KKM161" s="212"/>
      <c r="KKN161" s="212"/>
      <c r="KKO161" s="212"/>
      <c r="KKP161" s="212"/>
      <c r="KKQ161" s="212"/>
      <c r="KKR161" s="212"/>
      <c r="KKS161" s="212"/>
      <c r="KKT161" s="212"/>
      <c r="KKU161" s="212"/>
      <c r="KKV161" s="212"/>
      <c r="KKW161" s="212"/>
      <c r="KKX161" s="212"/>
      <c r="KKY161" s="212"/>
      <c r="KKZ161" s="212"/>
      <c r="KLA161" s="212"/>
      <c r="KLB161" s="212"/>
      <c r="KLC161" s="212"/>
      <c r="KLD161" s="212"/>
      <c r="KLE161" s="212"/>
      <c r="KLF161" s="212"/>
      <c r="KLG161" s="212"/>
      <c r="KLH161" s="212"/>
      <c r="KLI161" s="212"/>
      <c r="KLJ161" s="212"/>
      <c r="KLK161" s="212"/>
      <c r="KLL161" s="212"/>
      <c r="KLM161" s="212"/>
      <c r="KLN161" s="212"/>
      <c r="KLO161" s="212"/>
      <c r="KLP161" s="212"/>
      <c r="KLQ161" s="212"/>
      <c r="KLR161" s="212"/>
      <c r="KLS161" s="212"/>
      <c r="KLT161" s="212"/>
      <c r="KLU161" s="212"/>
      <c r="KLV161" s="212"/>
      <c r="KLW161" s="212"/>
      <c r="KLX161" s="212"/>
      <c r="KLY161" s="212"/>
      <c r="KLZ161" s="212"/>
      <c r="KMA161" s="212"/>
      <c r="KMB161" s="212"/>
      <c r="KMC161" s="212"/>
      <c r="KMD161" s="212"/>
      <c r="KME161" s="212"/>
      <c r="KMF161" s="212"/>
      <c r="KMG161" s="212"/>
      <c r="KMH161" s="212"/>
      <c r="KMI161" s="212"/>
      <c r="KMJ161" s="212"/>
      <c r="KMK161" s="212"/>
      <c r="KML161" s="212"/>
      <c r="KMM161" s="212"/>
      <c r="KMN161" s="212"/>
      <c r="KMO161" s="212"/>
      <c r="KMP161" s="212"/>
      <c r="KMQ161" s="212"/>
      <c r="KMR161" s="212"/>
      <c r="KMS161" s="212"/>
      <c r="KMT161" s="212"/>
      <c r="KMU161" s="212"/>
      <c r="KMV161" s="212"/>
      <c r="KMW161" s="212"/>
      <c r="KMX161" s="212"/>
      <c r="KMY161" s="212"/>
      <c r="KMZ161" s="212"/>
      <c r="KNA161" s="212"/>
      <c r="KNB161" s="212"/>
      <c r="KNC161" s="212"/>
      <c r="KND161" s="212"/>
      <c r="KNE161" s="212"/>
      <c r="KNF161" s="212"/>
      <c r="KNG161" s="212"/>
      <c r="KNH161" s="212"/>
      <c r="KNI161" s="212"/>
      <c r="KNJ161" s="212"/>
      <c r="KNK161" s="212"/>
      <c r="KNL161" s="212"/>
      <c r="KNM161" s="212"/>
      <c r="KNN161" s="212"/>
      <c r="KNO161" s="212"/>
      <c r="KNP161" s="212"/>
      <c r="KNQ161" s="212"/>
      <c r="KNR161" s="212"/>
      <c r="KNS161" s="212"/>
      <c r="KNT161" s="212"/>
      <c r="KNU161" s="212"/>
      <c r="KNV161" s="212"/>
      <c r="KNW161" s="212"/>
      <c r="KNX161" s="212"/>
      <c r="KNY161" s="212"/>
      <c r="KNZ161" s="212"/>
      <c r="KOA161" s="212"/>
      <c r="KOB161" s="212"/>
      <c r="KOC161" s="212"/>
      <c r="KOD161" s="212"/>
      <c r="KOE161" s="212"/>
      <c r="KOF161" s="212"/>
      <c r="KOG161" s="212"/>
      <c r="KOH161" s="212"/>
      <c r="KOI161" s="212"/>
      <c r="KOJ161" s="212"/>
      <c r="KOK161" s="212"/>
      <c r="KOL161" s="212"/>
      <c r="KOM161" s="212"/>
      <c r="KON161" s="212"/>
      <c r="KOO161" s="212"/>
      <c r="KOP161" s="212"/>
      <c r="KOQ161" s="212"/>
      <c r="KOR161" s="212"/>
      <c r="KOS161" s="212"/>
      <c r="KOT161" s="212"/>
      <c r="KOU161" s="212"/>
      <c r="KOV161" s="212"/>
      <c r="KOW161" s="212"/>
      <c r="KOX161" s="212"/>
      <c r="KOY161" s="212"/>
      <c r="KOZ161" s="212"/>
      <c r="KPA161" s="212"/>
      <c r="KPB161" s="212"/>
      <c r="KPC161" s="212"/>
      <c r="KPD161" s="212"/>
      <c r="KPE161" s="212"/>
      <c r="KPF161" s="212"/>
      <c r="KPG161" s="212"/>
      <c r="KPH161" s="212"/>
      <c r="KPI161" s="212"/>
      <c r="KPJ161" s="212"/>
      <c r="KPK161" s="212"/>
      <c r="KPL161" s="212"/>
      <c r="KPM161" s="212"/>
      <c r="KPN161" s="212"/>
      <c r="KPO161" s="212"/>
      <c r="KPP161" s="212"/>
      <c r="KPQ161" s="212"/>
      <c r="KPR161" s="212"/>
      <c r="KPS161" s="212"/>
      <c r="KPT161" s="212"/>
      <c r="KPU161" s="212"/>
      <c r="KPV161" s="212"/>
      <c r="KPW161" s="212"/>
      <c r="KPX161" s="212"/>
      <c r="KPY161" s="212"/>
      <c r="KPZ161" s="212"/>
      <c r="KQA161" s="212"/>
      <c r="KQB161" s="212"/>
      <c r="KQC161" s="212"/>
      <c r="KQD161" s="212"/>
      <c r="KQE161" s="212"/>
      <c r="KQF161" s="212"/>
      <c r="KQG161" s="212"/>
      <c r="KQH161" s="212"/>
      <c r="KQI161" s="212"/>
      <c r="KQJ161" s="212"/>
      <c r="KQK161" s="212"/>
      <c r="KQL161" s="212"/>
      <c r="KQM161" s="212"/>
      <c r="KQN161" s="212"/>
      <c r="KQO161" s="212"/>
      <c r="KQP161" s="212"/>
      <c r="KQQ161" s="212"/>
      <c r="KQR161" s="212"/>
      <c r="KQS161" s="212"/>
      <c r="KQT161" s="212"/>
      <c r="KQU161" s="212"/>
      <c r="KQV161" s="212"/>
      <c r="KQW161" s="212"/>
      <c r="KQX161" s="212"/>
      <c r="KQY161" s="212"/>
      <c r="KQZ161" s="212"/>
      <c r="KRA161" s="212"/>
      <c r="KRB161" s="212"/>
      <c r="KRC161" s="212"/>
      <c r="KRD161" s="212"/>
      <c r="KRE161" s="212"/>
      <c r="KRF161" s="212"/>
      <c r="KRG161" s="212"/>
      <c r="KRH161" s="212"/>
      <c r="KRI161" s="212"/>
      <c r="KRJ161" s="212"/>
      <c r="KRK161" s="212"/>
      <c r="KRL161" s="212"/>
      <c r="KRM161" s="212"/>
      <c r="KRN161" s="212"/>
      <c r="KRO161" s="212"/>
      <c r="KRP161" s="212"/>
      <c r="KRQ161" s="212"/>
      <c r="KRR161" s="212"/>
      <c r="KRS161" s="212"/>
      <c r="KRT161" s="212"/>
      <c r="KRU161" s="212"/>
      <c r="KRV161" s="212"/>
      <c r="KRW161" s="212"/>
      <c r="KRX161" s="212"/>
      <c r="KRY161" s="212"/>
      <c r="KRZ161" s="212"/>
      <c r="KSA161" s="212"/>
      <c r="KSB161" s="212"/>
      <c r="KSC161" s="212"/>
      <c r="KSD161" s="212"/>
      <c r="KSE161" s="212"/>
      <c r="KSF161" s="212"/>
      <c r="KSG161" s="212"/>
      <c r="KSH161" s="212"/>
      <c r="KSI161" s="212"/>
      <c r="KSP161" s="212"/>
      <c r="KSQ161" s="212"/>
      <c r="KSR161" s="212"/>
      <c r="KSS161" s="212"/>
      <c r="KST161" s="212"/>
      <c r="KSU161" s="212"/>
      <c r="KSV161" s="212"/>
      <c r="KSW161" s="212"/>
      <c r="KSX161" s="212"/>
      <c r="KSY161" s="212"/>
      <c r="KSZ161" s="212"/>
      <c r="KTA161" s="212"/>
      <c r="KTB161" s="212"/>
      <c r="KTC161" s="212"/>
      <c r="KTD161" s="212"/>
      <c r="KTE161" s="212"/>
      <c r="KTF161" s="212"/>
      <c r="KTG161" s="212"/>
      <c r="KTH161" s="212"/>
      <c r="KTI161" s="212"/>
      <c r="KTJ161" s="212"/>
      <c r="KTK161" s="212"/>
      <c r="KTL161" s="212"/>
      <c r="KTM161" s="212"/>
      <c r="KTN161" s="212"/>
      <c r="KTO161" s="212"/>
      <c r="KTP161" s="212"/>
      <c r="KTQ161" s="212"/>
      <c r="KTR161" s="212"/>
      <c r="KTS161" s="212"/>
      <c r="KTT161" s="212"/>
      <c r="KTU161" s="212"/>
      <c r="KTV161" s="212"/>
      <c r="KTW161" s="212"/>
      <c r="KTX161" s="212"/>
      <c r="KTY161" s="212"/>
      <c r="KTZ161" s="212"/>
      <c r="KUA161" s="212"/>
      <c r="KUB161" s="212"/>
      <c r="KUC161" s="212"/>
      <c r="KUD161" s="212"/>
      <c r="KUE161" s="212"/>
      <c r="KUF161" s="212"/>
      <c r="KUG161" s="212"/>
      <c r="KUH161" s="212"/>
      <c r="KUI161" s="212"/>
      <c r="KUJ161" s="212"/>
      <c r="KUK161" s="212"/>
      <c r="KUL161" s="212"/>
      <c r="KUM161" s="212"/>
      <c r="KUN161" s="212"/>
      <c r="KUO161" s="212"/>
      <c r="KUP161" s="212"/>
      <c r="KUQ161" s="212"/>
      <c r="KUR161" s="212"/>
      <c r="KUS161" s="212"/>
      <c r="KUT161" s="212"/>
      <c r="KUU161" s="212"/>
      <c r="KUV161" s="212"/>
      <c r="KUW161" s="212"/>
      <c r="KUX161" s="212"/>
      <c r="KUY161" s="212"/>
      <c r="KUZ161" s="212"/>
      <c r="KVA161" s="212"/>
      <c r="KVB161" s="212"/>
      <c r="KVC161" s="212"/>
      <c r="KVD161" s="212"/>
      <c r="KVE161" s="212"/>
      <c r="KVF161" s="212"/>
      <c r="KVG161" s="212"/>
      <c r="KVH161" s="212"/>
      <c r="KVI161" s="212"/>
      <c r="KVJ161" s="212"/>
      <c r="KVK161" s="212"/>
      <c r="KVL161" s="212"/>
      <c r="KVM161" s="212"/>
      <c r="KVN161" s="212"/>
      <c r="KVO161" s="212"/>
      <c r="KVP161" s="212"/>
      <c r="KVQ161" s="212"/>
      <c r="KVR161" s="212"/>
      <c r="KVS161" s="212"/>
      <c r="KVT161" s="212"/>
      <c r="KVU161" s="212"/>
      <c r="KVV161" s="212"/>
      <c r="KVW161" s="212"/>
      <c r="KVX161" s="212"/>
      <c r="KVY161" s="212"/>
      <c r="KVZ161" s="212"/>
      <c r="KWA161" s="212"/>
      <c r="KWB161" s="212"/>
      <c r="KWC161" s="212"/>
      <c r="KWD161" s="212"/>
      <c r="KWE161" s="212"/>
      <c r="KWF161" s="212"/>
      <c r="KWG161" s="212"/>
      <c r="KWH161" s="212"/>
      <c r="KWI161" s="212"/>
      <c r="KWJ161" s="212"/>
      <c r="KWK161" s="212"/>
      <c r="KWL161" s="212"/>
      <c r="KWM161" s="212"/>
      <c r="KWN161" s="212"/>
      <c r="KWO161" s="212"/>
      <c r="KWP161" s="212"/>
      <c r="KWQ161" s="212"/>
      <c r="KWR161" s="212"/>
      <c r="KWS161" s="212"/>
      <c r="KWT161" s="212"/>
      <c r="KWU161" s="212"/>
      <c r="KWV161" s="212"/>
      <c r="KWW161" s="212"/>
      <c r="KWX161" s="212"/>
      <c r="KWY161" s="212"/>
      <c r="KWZ161" s="212"/>
      <c r="KXA161" s="212"/>
      <c r="KXB161" s="212"/>
      <c r="KXC161" s="212"/>
      <c r="KXD161" s="212"/>
      <c r="KXE161" s="212"/>
      <c r="KXF161" s="212"/>
      <c r="KXG161" s="212"/>
      <c r="KXH161" s="212"/>
      <c r="KXI161" s="212"/>
      <c r="KXJ161" s="212"/>
      <c r="KXK161" s="212"/>
      <c r="KXL161" s="212"/>
      <c r="KXM161" s="212"/>
      <c r="KXN161" s="212"/>
      <c r="KXO161" s="212"/>
      <c r="KXP161" s="212"/>
      <c r="KXQ161" s="212"/>
      <c r="KXR161" s="212"/>
      <c r="KXS161" s="212"/>
      <c r="KXT161" s="212"/>
      <c r="KXU161" s="212"/>
      <c r="KXV161" s="212"/>
      <c r="KXW161" s="212"/>
      <c r="KXX161" s="212"/>
      <c r="KXY161" s="212"/>
      <c r="KXZ161" s="212"/>
      <c r="KYA161" s="212"/>
      <c r="KYB161" s="212"/>
      <c r="KYC161" s="212"/>
      <c r="KYD161" s="212"/>
      <c r="KYE161" s="212"/>
      <c r="KYF161" s="212"/>
      <c r="KYG161" s="212"/>
      <c r="KYH161" s="212"/>
      <c r="KYI161" s="212"/>
      <c r="KYJ161" s="212"/>
      <c r="KYK161" s="212"/>
      <c r="KYL161" s="212"/>
      <c r="KYM161" s="212"/>
      <c r="KYN161" s="212"/>
      <c r="KYO161" s="212"/>
      <c r="KYP161" s="212"/>
      <c r="KYQ161" s="212"/>
      <c r="KYR161" s="212"/>
      <c r="KYS161" s="212"/>
      <c r="KYT161" s="212"/>
      <c r="KYU161" s="212"/>
      <c r="KYV161" s="212"/>
      <c r="KYW161" s="212"/>
      <c r="KYX161" s="212"/>
      <c r="KYY161" s="212"/>
      <c r="KYZ161" s="212"/>
      <c r="KZA161" s="212"/>
      <c r="KZB161" s="212"/>
      <c r="KZC161" s="212"/>
      <c r="KZD161" s="212"/>
      <c r="KZE161" s="212"/>
      <c r="KZF161" s="212"/>
      <c r="KZG161" s="212"/>
      <c r="KZH161" s="212"/>
      <c r="KZI161" s="212"/>
      <c r="KZJ161" s="212"/>
      <c r="KZK161" s="212"/>
      <c r="KZL161" s="212"/>
      <c r="KZM161" s="212"/>
      <c r="KZN161" s="212"/>
      <c r="KZO161" s="212"/>
      <c r="KZP161" s="212"/>
      <c r="KZQ161" s="212"/>
      <c r="KZR161" s="212"/>
      <c r="KZS161" s="212"/>
      <c r="KZT161" s="212"/>
      <c r="KZU161" s="212"/>
      <c r="KZV161" s="212"/>
      <c r="KZW161" s="212"/>
      <c r="KZX161" s="212"/>
      <c r="KZY161" s="212"/>
      <c r="KZZ161" s="212"/>
      <c r="LAA161" s="212"/>
      <c r="LAB161" s="212"/>
      <c r="LAC161" s="212"/>
      <c r="LAD161" s="212"/>
      <c r="LAE161" s="212"/>
      <c r="LAF161" s="212"/>
      <c r="LAG161" s="212"/>
      <c r="LAH161" s="212"/>
      <c r="LAI161" s="212"/>
      <c r="LAJ161" s="212"/>
      <c r="LAK161" s="212"/>
      <c r="LAL161" s="212"/>
      <c r="LAM161" s="212"/>
      <c r="LAN161" s="212"/>
      <c r="LAO161" s="212"/>
      <c r="LAP161" s="212"/>
      <c r="LAQ161" s="212"/>
      <c r="LAR161" s="212"/>
      <c r="LAS161" s="212"/>
      <c r="LAT161" s="212"/>
      <c r="LAU161" s="212"/>
      <c r="LAV161" s="212"/>
      <c r="LAW161" s="212"/>
      <c r="LAX161" s="212"/>
      <c r="LAY161" s="212"/>
      <c r="LAZ161" s="212"/>
      <c r="LBA161" s="212"/>
      <c r="LBB161" s="212"/>
      <c r="LBC161" s="212"/>
      <c r="LBD161" s="212"/>
      <c r="LBE161" s="212"/>
      <c r="LBF161" s="212"/>
      <c r="LBG161" s="212"/>
      <c r="LBH161" s="212"/>
      <c r="LBI161" s="212"/>
      <c r="LBJ161" s="212"/>
      <c r="LBK161" s="212"/>
      <c r="LBL161" s="212"/>
      <c r="LBM161" s="212"/>
      <c r="LBN161" s="212"/>
      <c r="LBO161" s="212"/>
      <c r="LBP161" s="212"/>
      <c r="LBQ161" s="212"/>
      <c r="LBR161" s="212"/>
      <c r="LBS161" s="212"/>
      <c r="LBT161" s="212"/>
      <c r="LBU161" s="212"/>
      <c r="LBV161" s="212"/>
      <c r="LBW161" s="212"/>
      <c r="LBX161" s="212"/>
      <c r="LBY161" s="212"/>
      <c r="LBZ161" s="212"/>
      <c r="LCA161" s="212"/>
      <c r="LCB161" s="212"/>
      <c r="LCC161" s="212"/>
      <c r="LCD161" s="212"/>
      <c r="LCE161" s="212"/>
      <c r="LCL161" s="212"/>
      <c r="LCM161" s="212"/>
      <c r="LCN161" s="212"/>
      <c r="LCO161" s="212"/>
      <c r="LCP161" s="212"/>
      <c r="LCQ161" s="212"/>
      <c r="LCR161" s="212"/>
      <c r="LCS161" s="212"/>
      <c r="LCT161" s="212"/>
      <c r="LCU161" s="212"/>
      <c r="LCV161" s="212"/>
      <c r="LCW161" s="212"/>
      <c r="LCX161" s="212"/>
      <c r="LCY161" s="212"/>
      <c r="LCZ161" s="212"/>
      <c r="LDA161" s="212"/>
      <c r="LDB161" s="212"/>
      <c r="LDC161" s="212"/>
      <c r="LDD161" s="212"/>
      <c r="LDE161" s="212"/>
      <c r="LDF161" s="212"/>
      <c r="LDG161" s="212"/>
      <c r="LDH161" s="212"/>
      <c r="LDI161" s="212"/>
      <c r="LDJ161" s="212"/>
      <c r="LDK161" s="212"/>
      <c r="LDL161" s="212"/>
      <c r="LDM161" s="212"/>
      <c r="LDN161" s="212"/>
      <c r="LDO161" s="212"/>
      <c r="LDP161" s="212"/>
      <c r="LDQ161" s="212"/>
      <c r="LDR161" s="212"/>
      <c r="LDS161" s="212"/>
      <c r="LDT161" s="212"/>
      <c r="LDU161" s="212"/>
      <c r="LDV161" s="212"/>
      <c r="LDW161" s="212"/>
      <c r="LDX161" s="212"/>
      <c r="LDY161" s="212"/>
      <c r="LDZ161" s="212"/>
      <c r="LEA161" s="212"/>
      <c r="LEB161" s="212"/>
      <c r="LEC161" s="212"/>
      <c r="LED161" s="212"/>
      <c r="LEE161" s="212"/>
      <c r="LEF161" s="212"/>
      <c r="LEG161" s="212"/>
      <c r="LEH161" s="212"/>
      <c r="LEI161" s="212"/>
      <c r="LEJ161" s="212"/>
      <c r="LEK161" s="212"/>
      <c r="LEL161" s="212"/>
      <c r="LEM161" s="212"/>
      <c r="LEN161" s="212"/>
      <c r="LEO161" s="212"/>
      <c r="LEP161" s="212"/>
      <c r="LEQ161" s="212"/>
      <c r="LER161" s="212"/>
      <c r="LES161" s="212"/>
      <c r="LET161" s="212"/>
      <c r="LEU161" s="212"/>
      <c r="LEV161" s="212"/>
      <c r="LEW161" s="212"/>
      <c r="LEX161" s="212"/>
      <c r="LEY161" s="212"/>
      <c r="LEZ161" s="212"/>
      <c r="LFA161" s="212"/>
      <c r="LFB161" s="212"/>
      <c r="LFC161" s="212"/>
      <c r="LFD161" s="212"/>
      <c r="LFE161" s="212"/>
      <c r="LFF161" s="212"/>
      <c r="LFG161" s="212"/>
      <c r="LFH161" s="212"/>
      <c r="LFI161" s="212"/>
      <c r="LFJ161" s="212"/>
      <c r="LFK161" s="212"/>
      <c r="LFL161" s="212"/>
      <c r="LFM161" s="212"/>
      <c r="LFN161" s="212"/>
      <c r="LFO161" s="212"/>
      <c r="LFP161" s="212"/>
      <c r="LFQ161" s="212"/>
      <c r="LFR161" s="212"/>
      <c r="LFS161" s="212"/>
      <c r="LFT161" s="212"/>
      <c r="LFU161" s="212"/>
      <c r="LFV161" s="212"/>
      <c r="LFW161" s="212"/>
      <c r="LFX161" s="212"/>
      <c r="LFY161" s="212"/>
      <c r="LFZ161" s="212"/>
      <c r="LGA161" s="212"/>
      <c r="LGB161" s="212"/>
      <c r="LGC161" s="212"/>
      <c r="LGD161" s="212"/>
      <c r="LGE161" s="212"/>
      <c r="LGF161" s="212"/>
      <c r="LGG161" s="212"/>
      <c r="LGH161" s="212"/>
      <c r="LGI161" s="212"/>
      <c r="LGJ161" s="212"/>
      <c r="LGK161" s="212"/>
      <c r="LGL161" s="212"/>
      <c r="LGM161" s="212"/>
      <c r="LGN161" s="212"/>
      <c r="LGO161" s="212"/>
      <c r="LGP161" s="212"/>
      <c r="LGQ161" s="212"/>
      <c r="LGR161" s="212"/>
      <c r="LGS161" s="212"/>
      <c r="LGT161" s="212"/>
      <c r="LGU161" s="212"/>
      <c r="LGV161" s="212"/>
      <c r="LGW161" s="212"/>
      <c r="LGX161" s="212"/>
      <c r="LGY161" s="212"/>
      <c r="LGZ161" s="212"/>
      <c r="LHA161" s="212"/>
      <c r="LHB161" s="212"/>
      <c r="LHC161" s="212"/>
      <c r="LHD161" s="212"/>
      <c r="LHE161" s="212"/>
      <c r="LHF161" s="212"/>
      <c r="LHG161" s="212"/>
      <c r="LHH161" s="212"/>
      <c r="LHI161" s="212"/>
      <c r="LHJ161" s="212"/>
      <c r="LHK161" s="212"/>
      <c r="LHL161" s="212"/>
      <c r="LHM161" s="212"/>
      <c r="LHN161" s="212"/>
      <c r="LHO161" s="212"/>
      <c r="LHP161" s="212"/>
      <c r="LHQ161" s="212"/>
      <c r="LHR161" s="212"/>
      <c r="LHS161" s="212"/>
      <c r="LHT161" s="212"/>
      <c r="LHU161" s="212"/>
      <c r="LHV161" s="212"/>
      <c r="LHW161" s="212"/>
      <c r="LHX161" s="212"/>
      <c r="LHY161" s="212"/>
      <c r="LHZ161" s="212"/>
      <c r="LIA161" s="212"/>
      <c r="LIB161" s="212"/>
      <c r="LIC161" s="212"/>
      <c r="LID161" s="212"/>
      <c r="LIE161" s="212"/>
      <c r="LIF161" s="212"/>
      <c r="LIG161" s="212"/>
      <c r="LIH161" s="212"/>
      <c r="LII161" s="212"/>
      <c r="LIJ161" s="212"/>
      <c r="LIK161" s="212"/>
      <c r="LIL161" s="212"/>
      <c r="LIM161" s="212"/>
      <c r="LIN161" s="212"/>
      <c r="LIO161" s="212"/>
      <c r="LIP161" s="212"/>
      <c r="LIQ161" s="212"/>
      <c r="LIR161" s="212"/>
      <c r="LIS161" s="212"/>
      <c r="LIT161" s="212"/>
      <c r="LIU161" s="212"/>
      <c r="LIV161" s="212"/>
      <c r="LIW161" s="212"/>
      <c r="LIX161" s="212"/>
      <c r="LIY161" s="212"/>
      <c r="LIZ161" s="212"/>
      <c r="LJA161" s="212"/>
      <c r="LJB161" s="212"/>
      <c r="LJC161" s="212"/>
      <c r="LJD161" s="212"/>
      <c r="LJE161" s="212"/>
      <c r="LJF161" s="212"/>
      <c r="LJG161" s="212"/>
      <c r="LJH161" s="212"/>
      <c r="LJI161" s="212"/>
      <c r="LJJ161" s="212"/>
      <c r="LJK161" s="212"/>
      <c r="LJL161" s="212"/>
      <c r="LJM161" s="212"/>
      <c r="LJN161" s="212"/>
      <c r="LJO161" s="212"/>
      <c r="LJP161" s="212"/>
      <c r="LJQ161" s="212"/>
      <c r="LJR161" s="212"/>
      <c r="LJS161" s="212"/>
      <c r="LJT161" s="212"/>
      <c r="LJU161" s="212"/>
      <c r="LJV161" s="212"/>
      <c r="LJW161" s="212"/>
      <c r="LJX161" s="212"/>
      <c r="LJY161" s="212"/>
      <c r="LJZ161" s="212"/>
      <c r="LKA161" s="212"/>
      <c r="LKB161" s="212"/>
      <c r="LKC161" s="212"/>
      <c r="LKD161" s="212"/>
      <c r="LKE161" s="212"/>
      <c r="LKF161" s="212"/>
      <c r="LKG161" s="212"/>
      <c r="LKH161" s="212"/>
      <c r="LKI161" s="212"/>
      <c r="LKJ161" s="212"/>
      <c r="LKK161" s="212"/>
      <c r="LKL161" s="212"/>
      <c r="LKM161" s="212"/>
      <c r="LKN161" s="212"/>
      <c r="LKO161" s="212"/>
      <c r="LKP161" s="212"/>
      <c r="LKQ161" s="212"/>
      <c r="LKR161" s="212"/>
      <c r="LKS161" s="212"/>
      <c r="LKT161" s="212"/>
      <c r="LKU161" s="212"/>
      <c r="LKV161" s="212"/>
      <c r="LKW161" s="212"/>
      <c r="LKX161" s="212"/>
      <c r="LKY161" s="212"/>
      <c r="LKZ161" s="212"/>
      <c r="LLA161" s="212"/>
      <c r="LLB161" s="212"/>
      <c r="LLC161" s="212"/>
      <c r="LLD161" s="212"/>
      <c r="LLE161" s="212"/>
      <c r="LLF161" s="212"/>
      <c r="LLG161" s="212"/>
      <c r="LLH161" s="212"/>
      <c r="LLI161" s="212"/>
      <c r="LLJ161" s="212"/>
      <c r="LLK161" s="212"/>
      <c r="LLL161" s="212"/>
      <c r="LLM161" s="212"/>
      <c r="LLN161" s="212"/>
      <c r="LLO161" s="212"/>
      <c r="LLP161" s="212"/>
      <c r="LLQ161" s="212"/>
      <c r="LLR161" s="212"/>
      <c r="LLS161" s="212"/>
      <c r="LLT161" s="212"/>
      <c r="LLU161" s="212"/>
      <c r="LLV161" s="212"/>
      <c r="LLW161" s="212"/>
      <c r="LLX161" s="212"/>
      <c r="LLY161" s="212"/>
      <c r="LLZ161" s="212"/>
      <c r="LMA161" s="212"/>
      <c r="LMH161" s="212"/>
      <c r="LMI161" s="212"/>
      <c r="LMJ161" s="212"/>
      <c r="LMK161" s="212"/>
      <c r="LML161" s="212"/>
      <c r="LMM161" s="212"/>
      <c r="LMN161" s="212"/>
      <c r="LMO161" s="212"/>
      <c r="LMP161" s="212"/>
      <c r="LMQ161" s="212"/>
      <c r="LMR161" s="212"/>
      <c r="LMS161" s="212"/>
      <c r="LMT161" s="212"/>
      <c r="LMU161" s="212"/>
      <c r="LMV161" s="212"/>
      <c r="LMW161" s="212"/>
      <c r="LMX161" s="212"/>
      <c r="LMY161" s="212"/>
      <c r="LMZ161" s="212"/>
      <c r="LNA161" s="212"/>
      <c r="LNB161" s="212"/>
      <c r="LNC161" s="212"/>
      <c r="LND161" s="212"/>
      <c r="LNE161" s="212"/>
      <c r="LNF161" s="212"/>
      <c r="LNG161" s="212"/>
      <c r="LNH161" s="212"/>
      <c r="LNI161" s="212"/>
      <c r="LNJ161" s="212"/>
      <c r="LNK161" s="212"/>
      <c r="LNL161" s="212"/>
      <c r="LNM161" s="212"/>
      <c r="LNN161" s="212"/>
      <c r="LNO161" s="212"/>
      <c r="LNP161" s="212"/>
      <c r="LNQ161" s="212"/>
      <c r="LNR161" s="212"/>
      <c r="LNS161" s="212"/>
      <c r="LNT161" s="212"/>
      <c r="LNU161" s="212"/>
      <c r="LNV161" s="212"/>
      <c r="LNW161" s="212"/>
      <c r="LNX161" s="212"/>
      <c r="LNY161" s="212"/>
      <c r="LNZ161" s="212"/>
      <c r="LOA161" s="212"/>
      <c r="LOB161" s="212"/>
      <c r="LOC161" s="212"/>
      <c r="LOD161" s="212"/>
      <c r="LOE161" s="212"/>
      <c r="LOF161" s="212"/>
      <c r="LOG161" s="212"/>
      <c r="LOH161" s="212"/>
      <c r="LOI161" s="212"/>
      <c r="LOJ161" s="212"/>
      <c r="LOK161" s="212"/>
      <c r="LOL161" s="212"/>
      <c r="LOM161" s="212"/>
      <c r="LON161" s="212"/>
      <c r="LOO161" s="212"/>
      <c r="LOP161" s="212"/>
      <c r="LOQ161" s="212"/>
      <c r="LOR161" s="212"/>
      <c r="LOS161" s="212"/>
      <c r="LOT161" s="212"/>
      <c r="LOU161" s="212"/>
      <c r="LOV161" s="212"/>
      <c r="LOW161" s="212"/>
      <c r="LOX161" s="212"/>
      <c r="LOY161" s="212"/>
      <c r="LOZ161" s="212"/>
      <c r="LPA161" s="212"/>
      <c r="LPB161" s="212"/>
      <c r="LPC161" s="212"/>
      <c r="LPD161" s="212"/>
      <c r="LPE161" s="212"/>
      <c r="LPF161" s="212"/>
      <c r="LPG161" s="212"/>
      <c r="LPH161" s="212"/>
      <c r="LPI161" s="212"/>
      <c r="LPJ161" s="212"/>
      <c r="LPK161" s="212"/>
      <c r="LPL161" s="212"/>
      <c r="LPM161" s="212"/>
      <c r="LPN161" s="212"/>
      <c r="LPO161" s="212"/>
      <c r="LPP161" s="212"/>
      <c r="LPQ161" s="212"/>
      <c r="LPR161" s="212"/>
      <c r="LPS161" s="212"/>
      <c r="LPT161" s="212"/>
      <c r="LPU161" s="212"/>
      <c r="LPV161" s="212"/>
      <c r="LPW161" s="212"/>
      <c r="LPX161" s="212"/>
      <c r="LPY161" s="212"/>
      <c r="LPZ161" s="212"/>
      <c r="LQA161" s="212"/>
      <c r="LQB161" s="212"/>
      <c r="LQC161" s="212"/>
      <c r="LQD161" s="212"/>
      <c r="LQE161" s="212"/>
      <c r="LQF161" s="212"/>
      <c r="LQG161" s="212"/>
      <c r="LQH161" s="212"/>
      <c r="LQI161" s="212"/>
      <c r="LQJ161" s="212"/>
      <c r="LQK161" s="212"/>
      <c r="LQL161" s="212"/>
      <c r="LQM161" s="212"/>
      <c r="LQN161" s="212"/>
      <c r="LQO161" s="212"/>
      <c r="LQP161" s="212"/>
      <c r="LQQ161" s="212"/>
      <c r="LQR161" s="212"/>
      <c r="LQS161" s="212"/>
      <c r="LQT161" s="212"/>
      <c r="LQU161" s="212"/>
      <c r="LQV161" s="212"/>
      <c r="LQW161" s="212"/>
      <c r="LQX161" s="212"/>
      <c r="LQY161" s="212"/>
      <c r="LQZ161" s="212"/>
      <c r="LRA161" s="212"/>
      <c r="LRB161" s="212"/>
      <c r="LRC161" s="212"/>
      <c r="LRD161" s="212"/>
      <c r="LRE161" s="212"/>
      <c r="LRF161" s="212"/>
      <c r="LRG161" s="212"/>
      <c r="LRH161" s="212"/>
      <c r="LRI161" s="212"/>
      <c r="LRJ161" s="212"/>
      <c r="LRK161" s="212"/>
      <c r="LRL161" s="212"/>
      <c r="LRM161" s="212"/>
      <c r="LRN161" s="212"/>
      <c r="LRO161" s="212"/>
      <c r="LRP161" s="212"/>
      <c r="LRQ161" s="212"/>
      <c r="LRR161" s="212"/>
      <c r="LRS161" s="212"/>
      <c r="LRT161" s="212"/>
      <c r="LRU161" s="212"/>
      <c r="LRV161" s="212"/>
      <c r="LRW161" s="212"/>
      <c r="LRX161" s="212"/>
      <c r="LRY161" s="212"/>
      <c r="LRZ161" s="212"/>
      <c r="LSA161" s="212"/>
      <c r="LSB161" s="212"/>
      <c r="LSC161" s="212"/>
      <c r="LSD161" s="212"/>
      <c r="LSE161" s="212"/>
      <c r="LSF161" s="212"/>
      <c r="LSG161" s="212"/>
      <c r="LSH161" s="212"/>
      <c r="LSI161" s="212"/>
      <c r="LSJ161" s="212"/>
      <c r="LSK161" s="212"/>
      <c r="LSL161" s="212"/>
      <c r="LSM161" s="212"/>
      <c r="LSN161" s="212"/>
      <c r="LSO161" s="212"/>
      <c r="LSP161" s="212"/>
      <c r="LSQ161" s="212"/>
      <c r="LSR161" s="212"/>
      <c r="LSS161" s="212"/>
      <c r="LST161" s="212"/>
      <c r="LSU161" s="212"/>
      <c r="LSV161" s="212"/>
      <c r="LSW161" s="212"/>
      <c r="LSX161" s="212"/>
      <c r="LSY161" s="212"/>
      <c r="LSZ161" s="212"/>
      <c r="LTA161" s="212"/>
      <c r="LTB161" s="212"/>
      <c r="LTC161" s="212"/>
      <c r="LTD161" s="212"/>
      <c r="LTE161" s="212"/>
      <c r="LTF161" s="212"/>
      <c r="LTG161" s="212"/>
      <c r="LTH161" s="212"/>
      <c r="LTI161" s="212"/>
      <c r="LTJ161" s="212"/>
      <c r="LTK161" s="212"/>
      <c r="LTL161" s="212"/>
      <c r="LTM161" s="212"/>
      <c r="LTN161" s="212"/>
      <c r="LTO161" s="212"/>
      <c r="LTP161" s="212"/>
      <c r="LTQ161" s="212"/>
      <c r="LTR161" s="212"/>
      <c r="LTS161" s="212"/>
      <c r="LTT161" s="212"/>
      <c r="LTU161" s="212"/>
      <c r="LTV161" s="212"/>
      <c r="LTW161" s="212"/>
      <c r="LTX161" s="212"/>
      <c r="LTY161" s="212"/>
      <c r="LTZ161" s="212"/>
      <c r="LUA161" s="212"/>
      <c r="LUB161" s="212"/>
      <c r="LUC161" s="212"/>
      <c r="LUD161" s="212"/>
      <c r="LUE161" s="212"/>
      <c r="LUF161" s="212"/>
      <c r="LUG161" s="212"/>
      <c r="LUH161" s="212"/>
      <c r="LUI161" s="212"/>
      <c r="LUJ161" s="212"/>
      <c r="LUK161" s="212"/>
      <c r="LUL161" s="212"/>
      <c r="LUM161" s="212"/>
      <c r="LUN161" s="212"/>
      <c r="LUO161" s="212"/>
      <c r="LUP161" s="212"/>
      <c r="LUQ161" s="212"/>
      <c r="LUR161" s="212"/>
      <c r="LUS161" s="212"/>
      <c r="LUT161" s="212"/>
      <c r="LUU161" s="212"/>
      <c r="LUV161" s="212"/>
      <c r="LUW161" s="212"/>
      <c r="LUX161" s="212"/>
      <c r="LUY161" s="212"/>
      <c r="LUZ161" s="212"/>
      <c r="LVA161" s="212"/>
      <c r="LVB161" s="212"/>
      <c r="LVC161" s="212"/>
      <c r="LVD161" s="212"/>
      <c r="LVE161" s="212"/>
      <c r="LVF161" s="212"/>
      <c r="LVG161" s="212"/>
      <c r="LVH161" s="212"/>
      <c r="LVI161" s="212"/>
      <c r="LVJ161" s="212"/>
      <c r="LVK161" s="212"/>
      <c r="LVL161" s="212"/>
      <c r="LVM161" s="212"/>
      <c r="LVN161" s="212"/>
      <c r="LVO161" s="212"/>
      <c r="LVP161" s="212"/>
      <c r="LVQ161" s="212"/>
      <c r="LVR161" s="212"/>
      <c r="LVS161" s="212"/>
      <c r="LVT161" s="212"/>
      <c r="LVU161" s="212"/>
      <c r="LVV161" s="212"/>
      <c r="LVW161" s="212"/>
      <c r="LWD161" s="212"/>
      <c r="LWE161" s="212"/>
      <c r="LWF161" s="212"/>
      <c r="LWG161" s="212"/>
      <c r="LWH161" s="212"/>
      <c r="LWI161" s="212"/>
      <c r="LWJ161" s="212"/>
      <c r="LWK161" s="212"/>
      <c r="LWL161" s="212"/>
      <c r="LWM161" s="212"/>
      <c r="LWN161" s="212"/>
      <c r="LWO161" s="212"/>
      <c r="LWP161" s="212"/>
      <c r="LWQ161" s="212"/>
      <c r="LWR161" s="212"/>
      <c r="LWS161" s="212"/>
      <c r="LWT161" s="212"/>
      <c r="LWU161" s="212"/>
      <c r="LWV161" s="212"/>
      <c r="LWW161" s="212"/>
      <c r="LWX161" s="212"/>
      <c r="LWY161" s="212"/>
      <c r="LWZ161" s="212"/>
      <c r="LXA161" s="212"/>
      <c r="LXB161" s="212"/>
      <c r="LXC161" s="212"/>
      <c r="LXD161" s="212"/>
      <c r="LXE161" s="212"/>
      <c r="LXF161" s="212"/>
      <c r="LXG161" s="212"/>
      <c r="LXH161" s="212"/>
      <c r="LXI161" s="212"/>
      <c r="LXJ161" s="212"/>
      <c r="LXK161" s="212"/>
      <c r="LXL161" s="212"/>
      <c r="LXM161" s="212"/>
      <c r="LXN161" s="212"/>
      <c r="LXO161" s="212"/>
      <c r="LXP161" s="212"/>
      <c r="LXQ161" s="212"/>
      <c r="LXR161" s="212"/>
      <c r="LXS161" s="212"/>
      <c r="LXT161" s="212"/>
      <c r="LXU161" s="212"/>
      <c r="LXV161" s="212"/>
      <c r="LXW161" s="212"/>
      <c r="LXX161" s="212"/>
      <c r="LXY161" s="212"/>
      <c r="LXZ161" s="212"/>
      <c r="LYA161" s="212"/>
      <c r="LYB161" s="212"/>
      <c r="LYC161" s="212"/>
      <c r="LYD161" s="212"/>
      <c r="LYE161" s="212"/>
      <c r="LYF161" s="212"/>
      <c r="LYG161" s="212"/>
      <c r="LYH161" s="212"/>
      <c r="LYI161" s="212"/>
      <c r="LYJ161" s="212"/>
      <c r="LYK161" s="212"/>
      <c r="LYL161" s="212"/>
      <c r="LYM161" s="212"/>
      <c r="LYN161" s="212"/>
      <c r="LYO161" s="212"/>
      <c r="LYP161" s="212"/>
      <c r="LYQ161" s="212"/>
      <c r="LYR161" s="212"/>
      <c r="LYS161" s="212"/>
      <c r="LYT161" s="212"/>
      <c r="LYU161" s="212"/>
      <c r="LYV161" s="212"/>
      <c r="LYW161" s="212"/>
      <c r="LYX161" s="212"/>
      <c r="LYY161" s="212"/>
      <c r="LYZ161" s="212"/>
      <c r="LZA161" s="212"/>
      <c r="LZB161" s="212"/>
      <c r="LZC161" s="212"/>
      <c r="LZD161" s="212"/>
      <c r="LZE161" s="212"/>
      <c r="LZF161" s="212"/>
      <c r="LZG161" s="212"/>
      <c r="LZH161" s="212"/>
      <c r="LZI161" s="212"/>
      <c r="LZJ161" s="212"/>
      <c r="LZK161" s="212"/>
      <c r="LZL161" s="212"/>
      <c r="LZM161" s="212"/>
      <c r="LZN161" s="212"/>
      <c r="LZO161" s="212"/>
      <c r="LZP161" s="212"/>
      <c r="LZQ161" s="212"/>
      <c r="LZR161" s="212"/>
      <c r="LZS161" s="212"/>
      <c r="LZT161" s="212"/>
      <c r="LZU161" s="212"/>
      <c r="LZV161" s="212"/>
      <c r="LZW161" s="212"/>
      <c r="LZX161" s="212"/>
      <c r="LZY161" s="212"/>
      <c r="LZZ161" s="212"/>
      <c r="MAA161" s="212"/>
      <c r="MAB161" s="212"/>
      <c r="MAC161" s="212"/>
      <c r="MAD161" s="212"/>
      <c r="MAE161" s="212"/>
      <c r="MAF161" s="212"/>
      <c r="MAG161" s="212"/>
      <c r="MAH161" s="212"/>
      <c r="MAI161" s="212"/>
      <c r="MAJ161" s="212"/>
      <c r="MAK161" s="212"/>
      <c r="MAL161" s="212"/>
      <c r="MAM161" s="212"/>
      <c r="MAN161" s="212"/>
      <c r="MAO161" s="212"/>
      <c r="MAP161" s="212"/>
      <c r="MAQ161" s="212"/>
      <c r="MAR161" s="212"/>
      <c r="MAS161" s="212"/>
      <c r="MAT161" s="212"/>
      <c r="MAU161" s="212"/>
      <c r="MAV161" s="212"/>
      <c r="MAW161" s="212"/>
      <c r="MAX161" s="212"/>
      <c r="MAY161" s="212"/>
      <c r="MAZ161" s="212"/>
      <c r="MBA161" s="212"/>
      <c r="MBB161" s="212"/>
      <c r="MBC161" s="212"/>
      <c r="MBD161" s="212"/>
      <c r="MBE161" s="212"/>
      <c r="MBF161" s="212"/>
      <c r="MBG161" s="212"/>
      <c r="MBH161" s="212"/>
      <c r="MBI161" s="212"/>
      <c r="MBJ161" s="212"/>
      <c r="MBK161" s="212"/>
      <c r="MBL161" s="212"/>
      <c r="MBM161" s="212"/>
      <c r="MBN161" s="212"/>
      <c r="MBO161" s="212"/>
      <c r="MBP161" s="212"/>
      <c r="MBQ161" s="212"/>
      <c r="MBR161" s="212"/>
      <c r="MBS161" s="212"/>
      <c r="MBT161" s="212"/>
      <c r="MBU161" s="212"/>
      <c r="MBV161" s="212"/>
      <c r="MBW161" s="212"/>
      <c r="MBX161" s="212"/>
      <c r="MBY161" s="212"/>
      <c r="MBZ161" s="212"/>
      <c r="MCA161" s="212"/>
      <c r="MCB161" s="212"/>
      <c r="MCC161" s="212"/>
      <c r="MCD161" s="212"/>
      <c r="MCE161" s="212"/>
      <c r="MCF161" s="212"/>
      <c r="MCG161" s="212"/>
      <c r="MCH161" s="212"/>
      <c r="MCI161" s="212"/>
      <c r="MCJ161" s="212"/>
      <c r="MCK161" s="212"/>
      <c r="MCL161" s="212"/>
      <c r="MCM161" s="212"/>
      <c r="MCN161" s="212"/>
      <c r="MCO161" s="212"/>
      <c r="MCP161" s="212"/>
      <c r="MCQ161" s="212"/>
      <c r="MCR161" s="212"/>
      <c r="MCS161" s="212"/>
      <c r="MCT161" s="212"/>
      <c r="MCU161" s="212"/>
      <c r="MCV161" s="212"/>
      <c r="MCW161" s="212"/>
      <c r="MCX161" s="212"/>
      <c r="MCY161" s="212"/>
      <c r="MCZ161" s="212"/>
      <c r="MDA161" s="212"/>
      <c r="MDB161" s="212"/>
      <c r="MDC161" s="212"/>
      <c r="MDD161" s="212"/>
      <c r="MDE161" s="212"/>
      <c r="MDF161" s="212"/>
      <c r="MDG161" s="212"/>
      <c r="MDH161" s="212"/>
      <c r="MDI161" s="212"/>
      <c r="MDJ161" s="212"/>
      <c r="MDK161" s="212"/>
      <c r="MDL161" s="212"/>
      <c r="MDM161" s="212"/>
      <c r="MDN161" s="212"/>
      <c r="MDO161" s="212"/>
      <c r="MDP161" s="212"/>
      <c r="MDQ161" s="212"/>
      <c r="MDR161" s="212"/>
      <c r="MDS161" s="212"/>
      <c r="MDT161" s="212"/>
      <c r="MDU161" s="212"/>
      <c r="MDV161" s="212"/>
      <c r="MDW161" s="212"/>
      <c r="MDX161" s="212"/>
      <c r="MDY161" s="212"/>
      <c r="MDZ161" s="212"/>
      <c r="MEA161" s="212"/>
      <c r="MEB161" s="212"/>
      <c r="MEC161" s="212"/>
      <c r="MED161" s="212"/>
      <c r="MEE161" s="212"/>
      <c r="MEF161" s="212"/>
      <c r="MEG161" s="212"/>
      <c r="MEH161" s="212"/>
      <c r="MEI161" s="212"/>
      <c r="MEJ161" s="212"/>
      <c r="MEK161" s="212"/>
      <c r="MEL161" s="212"/>
      <c r="MEM161" s="212"/>
      <c r="MEN161" s="212"/>
      <c r="MEO161" s="212"/>
      <c r="MEP161" s="212"/>
      <c r="MEQ161" s="212"/>
      <c r="MER161" s="212"/>
      <c r="MES161" s="212"/>
      <c r="MET161" s="212"/>
      <c r="MEU161" s="212"/>
      <c r="MEV161" s="212"/>
      <c r="MEW161" s="212"/>
      <c r="MEX161" s="212"/>
      <c r="MEY161" s="212"/>
      <c r="MEZ161" s="212"/>
      <c r="MFA161" s="212"/>
      <c r="MFB161" s="212"/>
      <c r="MFC161" s="212"/>
      <c r="MFD161" s="212"/>
      <c r="MFE161" s="212"/>
      <c r="MFF161" s="212"/>
      <c r="MFG161" s="212"/>
      <c r="MFH161" s="212"/>
      <c r="MFI161" s="212"/>
      <c r="MFJ161" s="212"/>
      <c r="MFK161" s="212"/>
      <c r="MFL161" s="212"/>
      <c r="MFM161" s="212"/>
      <c r="MFN161" s="212"/>
      <c r="MFO161" s="212"/>
      <c r="MFP161" s="212"/>
      <c r="MFQ161" s="212"/>
      <c r="MFR161" s="212"/>
      <c r="MFS161" s="212"/>
      <c r="MFZ161" s="212"/>
      <c r="MGA161" s="212"/>
      <c r="MGB161" s="212"/>
      <c r="MGC161" s="212"/>
      <c r="MGD161" s="212"/>
      <c r="MGE161" s="212"/>
      <c r="MGF161" s="212"/>
      <c r="MGG161" s="212"/>
      <c r="MGH161" s="212"/>
      <c r="MGI161" s="212"/>
      <c r="MGJ161" s="212"/>
      <c r="MGK161" s="212"/>
      <c r="MGL161" s="212"/>
      <c r="MGM161" s="212"/>
      <c r="MGN161" s="212"/>
      <c r="MGO161" s="212"/>
      <c r="MGP161" s="212"/>
      <c r="MGQ161" s="212"/>
      <c r="MGR161" s="212"/>
      <c r="MGS161" s="212"/>
      <c r="MGT161" s="212"/>
      <c r="MGU161" s="212"/>
      <c r="MGV161" s="212"/>
      <c r="MGW161" s="212"/>
      <c r="MGX161" s="212"/>
      <c r="MGY161" s="212"/>
      <c r="MGZ161" s="212"/>
      <c r="MHA161" s="212"/>
      <c r="MHB161" s="212"/>
      <c r="MHC161" s="212"/>
      <c r="MHD161" s="212"/>
      <c r="MHE161" s="212"/>
      <c r="MHF161" s="212"/>
      <c r="MHG161" s="212"/>
      <c r="MHH161" s="212"/>
      <c r="MHI161" s="212"/>
      <c r="MHJ161" s="212"/>
      <c r="MHK161" s="212"/>
      <c r="MHL161" s="212"/>
      <c r="MHM161" s="212"/>
      <c r="MHN161" s="212"/>
      <c r="MHO161" s="212"/>
      <c r="MHP161" s="212"/>
      <c r="MHQ161" s="212"/>
      <c r="MHR161" s="212"/>
      <c r="MHS161" s="212"/>
      <c r="MHT161" s="212"/>
      <c r="MHU161" s="212"/>
      <c r="MHV161" s="212"/>
      <c r="MHW161" s="212"/>
      <c r="MHX161" s="212"/>
      <c r="MHY161" s="212"/>
      <c r="MHZ161" s="212"/>
      <c r="MIA161" s="212"/>
      <c r="MIB161" s="212"/>
      <c r="MIC161" s="212"/>
      <c r="MID161" s="212"/>
      <c r="MIE161" s="212"/>
      <c r="MIF161" s="212"/>
      <c r="MIG161" s="212"/>
      <c r="MIH161" s="212"/>
      <c r="MII161" s="212"/>
      <c r="MIJ161" s="212"/>
      <c r="MIK161" s="212"/>
      <c r="MIL161" s="212"/>
      <c r="MIM161" s="212"/>
      <c r="MIN161" s="212"/>
      <c r="MIO161" s="212"/>
      <c r="MIP161" s="212"/>
      <c r="MIQ161" s="212"/>
      <c r="MIR161" s="212"/>
      <c r="MIS161" s="212"/>
      <c r="MIT161" s="212"/>
      <c r="MIU161" s="212"/>
      <c r="MIV161" s="212"/>
      <c r="MIW161" s="212"/>
      <c r="MIX161" s="212"/>
      <c r="MIY161" s="212"/>
      <c r="MIZ161" s="212"/>
      <c r="MJA161" s="212"/>
      <c r="MJB161" s="212"/>
      <c r="MJC161" s="212"/>
      <c r="MJD161" s="212"/>
      <c r="MJE161" s="212"/>
      <c r="MJF161" s="212"/>
      <c r="MJG161" s="212"/>
      <c r="MJH161" s="212"/>
      <c r="MJI161" s="212"/>
      <c r="MJJ161" s="212"/>
      <c r="MJK161" s="212"/>
      <c r="MJL161" s="212"/>
      <c r="MJM161" s="212"/>
      <c r="MJN161" s="212"/>
      <c r="MJO161" s="212"/>
      <c r="MJP161" s="212"/>
      <c r="MJQ161" s="212"/>
      <c r="MJR161" s="212"/>
      <c r="MJS161" s="212"/>
      <c r="MJT161" s="212"/>
      <c r="MJU161" s="212"/>
      <c r="MJV161" s="212"/>
      <c r="MJW161" s="212"/>
      <c r="MJX161" s="212"/>
      <c r="MJY161" s="212"/>
      <c r="MJZ161" s="212"/>
      <c r="MKA161" s="212"/>
      <c r="MKB161" s="212"/>
      <c r="MKC161" s="212"/>
      <c r="MKD161" s="212"/>
      <c r="MKE161" s="212"/>
      <c r="MKF161" s="212"/>
      <c r="MKG161" s="212"/>
      <c r="MKH161" s="212"/>
      <c r="MKI161" s="212"/>
      <c r="MKJ161" s="212"/>
      <c r="MKK161" s="212"/>
      <c r="MKL161" s="212"/>
      <c r="MKM161" s="212"/>
      <c r="MKN161" s="212"/>
      <c r="MKO161" s="212"/>
      <c r="MKP161" s="212"/>
      <c r="MKQ161" s="212"/>
      <c r="MKR161" s="212"/>
      <c r="MKS161" s="212"/>
      <c r="MKT161" s="212"/>
      <c r="MKU161" s="212"/>
      <c r="MKV161" s="212"/>
      <c r="MKW161" s="212"/>
      <c r="MKX161" s="212"/>
      <c r="MKY161" s="212"/>
      <c r="MKZ161" s="212"/>
      <c r="MLA161" s="212"/>
      <c r="MLB161" s="212"/>
      <c r="MLC161" s="212"/>
      <c r="MLD161" s="212"/>
      <c r="MLE161" s="212"/>
      <c r="MLF161" s="212"/>
      <c r="MLG161" s="212"/>
      <c r="MLH161" s="212"/>
      <c r="MLI161" s="212"/>
      <c r="MLJ161" s="212"/>
      <c r="MLK161" s="212"/>
      <c r="MLL161" s="212"/>
      <c r="MLM161" s="212"/>
      <c r="MLN161" s="212"/>
      <c r="MLO161" s="212"/>
      <c r="MLP161" s="212"/>
      <c r="MLQ161" s="212"/>
      <c r="MLR161" s="212"/>
      <c r="MLS161" s="212"/>
      <c r="MLT161" s="212"/>
      <c r="MLU161" s="212"/>
      <c r="MLV161" s="212"/>
      <c r="MLW161" s="212"/>
      <c r="MLX161" s="212"/>
      <c r="MLY161" s="212"/>
      <c r="MLZ161" s="212"/>
      <c r="MMA161" s="212"/>
      <c r="MMB161" s="212"/>
      <c r="MMC161" s="212"/>
      <c r="MMD161" s="212"/>
      <c r="MME161" s="212"/>
      <c r="MMF161" s="212"/>
      <c r="MMG161" s="212"/>
      <c r="MMH161" s="212"/>
      <c r="MMI161" s="212"/>
      <c r="MMJ161" s="212"/>
      <c r="MMK161" s="212"/>
      <c r="MML161" s="212"/>
      <c r="MMM161" s="212"/>
      <c r="MMN161" s="212"/>
      <c r="MMO161" s="212"/>
      <c r="MMP161" s="212"/>
      <c r="MMQ161" s="212"/>
      <c r="MMR161" s="212"/>
      <c r="MMS161" s="212"/>
      <c r="MMT161" s="212"/>
      <c r="MMU161" s="212"/>
      <c r="MMV161" s="212"/>
      <c r="MMW161" s="212"/>
      <c r="MMX161" s="212"/>
      <c r="MMY161" s="212"/>
      <c r="MMZ161" s="212"/>
      <c r="MNA161" s="212"/>
      <c r="MNB161" s="212"/>
      <c r="MNC161" s="212"/>
      <c r="MND161" s="212"/>
      <c r="MNE161" s="212"/>
      <c r="MNF161" s="212"/>
      <c r="MNG161" s="212"/>
      <c r="MNH161" s="212"/>
      <c r="MNI161" s="212"/>
      <c r="MNJ161" s="212"/>
      <c r="MNK161" s="212"/>
      <c r="MNL161" s="212"/>
      <c r="MNM161" s="212"/>
      <c r="MNN161" s="212"/>
      <c r="MNO161" s="212"/>
      <c r="MNP161" s="212"/>
      <c r="MNQ161" s="212"/>
      <c r="MNR161" s="212"/>
      <c r="MNS161" s="212"/>
      <c r="MNT161" s="212"/>
      <c r="MNU161" s="212"/>
      <c r="MNV161" s="212"/>
      <c r="MNW161" s="212"/>
      <c r="MNX161" s="212"/>
      <c r="MNY161" s="212"/>
      <c r="MNZ161" s="212"/>
      <c r="MOA161" s="212"/>
      <c r="MOB161" s="212"/>
      <c r="MOC161" s="212"/>
      <c r="MOD161" s="212"/>
      <c r="MOE161" s="212"/>
      <c r="MOF161" s="212"/>
      <c r="MOG161" s="212"/>
      <c r="MOH161" s="212"/>
      <c r="MOI161" s="212"/>
      <c r="MOJ161" s="212"/>
      <c r="MOK161" s="212"/>
      <c r="MOL161" s="212"/>
      <c r="MOM161" s="212"/>
      <c r="MON161" s="212"/>
      <c r="MOO161" s="212"/>
      <c r="MOP161" s="212"/>
      <c r="MOQ161" s="212"/>
      <c r="MOR161" s="212"/>
      <c r="MOS161" s="212"/>
      <c r="MOT161" s="212"/>
      <c r="MOU161" s="212"/>
      <c r="MOV161" s="212"/>
      <c r="MOW161" s="212"/>
      <c r="MOX161" s="212"/>
      <c r="MOY161" s="212"/>
      <c r="MOZ161" s="212"/>
      <c r="MPA161" s="212"/>
      <c r="MPB161" s="212"/>
      <c r="MPC161" s="212"/>
      <c r="MPD161" s="212"/>
      <c r="MPE161" s="212"/>
      <c r="MPF161" s="212"/>
      <c r="MPG161" s="212"/>
      <c r="MPH161" s="212"/>
      <c r="MPI161" s="212"/>
      <c r="MPJ161" s="212"/>
      <c r="MPK161" s="212"/>
      <c r="MPL161" s="212"/>
      <c r="MPM161" s="212"/>
      <c r="MPN161" s="212"/>
      <c r="MPO161" s="212"/>
      <c r="MPV161" s="212"/>
      <c r="MPW161" s="212"/>
      <c r="MPX161" s="212"/>
      <c r="MPY161" s="212"/>
      <c r="MPZ161" s="212"/>
      <c r="MQA161" s="212"/>
      <c r="MQB161" s="212"/>
      <c r="MQC161" s="212"/>
      <c r="MQD161" s="212"/>
      <c r="MQE161" s="212"/>
      <c r="MQF161" s="212"/>
      <c r="MQG161" s="212"/>
      <c r="MQH161" s="212"/>
      <c r="MQI161" s="212"/>
      <c r="MQJ161" s="212"/>
      <c r="MQK161" s="212"/>
      <c r="MQL161" s="212"/>
      <c r="MQM161" s="212"/>
      <c r="MQN161" s="212"/>
      <c r="MQO161" s="212"/>
      <c r="MQP161" s="212"/>
      <c r="MQQ161" s="212"/>
      <c r="MQR161" s="212"/>
      <c r="MQS161" s="212"/>
      <c r="MQT161" s="212"/>
      <c r="MQU161" s="212"/>
      <c r="MQV161" s="212"/>
      <c r="MQW161" s="212"/>
      <c r="MQX161" s="212"/>
      <c r="MQY161" s="212"/>
      <c r="MQZ161" s="212"/>
      <c r="MRA161" s="212"/>
      <c r="MRB161" s="212"/>
      <c r="MRC161" s="212"/>
      <c r="MRD161" s="212"/>
      <c r="MRE161" s="212"/>
      <c r="MRF161" s="212"/>
      <c r="MRG161" s="212"/>
      <c r="MRH161" s="212"/>
      <c r="MRI161" s="212"/>
      <c r="MRJ161" s="212"/>
      <c r="MRK161" s="212"/>
      <c r="MRL161" s="212"/>
      <c r="MRM161" s="212"/>
      <c r="MRN161" s="212"/>
      <c r="MRO161" s="212"/>
      <c r="MRP161" s="212"/>
      <c r="MRQ161" s="212"/>
      <c r="MRR161" s="212"/>
      <c r="MRS161" s="212"/>
      <c r="MRT161" s="212"/>
      <c r="MRU161" s="212"/>
      <c r="MRV161" s="212"/>
      <c r="MRW161" s="212"/>
      <c r="MRX161" s="212"/>
      <c r="MRY161" s="212"/>
      <c r="MRZ161" s="212"/>
      <c r="MSA161" s="212"/>
      <c r="MSB161" s="212"/>
      <c r="MSC161" s="212"/>
      <c r="MSD161" s="212"/>
      <c r="MSE161" s="212"/>
      <c r="MSF161" s="212"/>
      <c r="MSG161" s="212"/>
      <c r="MSH161" s="212"/>
      <c r="MSI161" s="212"/>
      <c r="MSJ161" s="212"/>
      <c r="MSK161" s="212"/>
      <c r="MSL161" s="212"/>
      <c r="MSM161" s="212"/>
      <c r="MSN161" s="212"/>
      <c r="MSO161" s="212"/>
      <c r="MSP161" s="212"/>
      <c r="MSQ161" s="212"/>
      <c r="MSR161" s="212"/>
      <c r="MSS161" s="212"/>
      <c r="MST161" s="212"/>
      <c r="MSU161" s="212"/>
      <c r="MSV161" s="212"/>
      <c r="MSW161" s="212"/>
      <c r="MSX161" s="212"/>
      <c r="MSY161" s="212"/>
      <c r="MSZ161" s="212"/>
      <c r="MTA161" s="212"/>
      <c r="MTB161" s="212"/>
      <c r="MTC161" s="212"/>
      <c r="MTD161" s="212"/>
      <c r="MTE161" s="212"/>
      <c r="MTF161" s="212"/>
      <c r="MTG161" s="212"/>
      <c r="MTH161" s="212"/>
      <c r="MTI161" s="212"/>
      <c r="MTJ161" s="212"/>
      <c r="MTK161" s="212"/>
      <c r="MTL161" s="212"/>
      <c r="MTM161" s="212"/>
      <c r="MTN161" s="212"/>
      <c r="MTO161" s="212"/>
      <c r="MTP161" s="212"/>
      <c r="MTQ161" s="212"/>
      <c r="MTR161" s="212"/>
      <c r="MTS161" s="212"/>
      <c r="MTT161" s="212"/>
      <c r="MTU161" s="212"/>
      <c r="MTV161" s="212"/>
      <c r="MTW161" s="212"/>
      <c r="MTX161" s="212"/>
      <c r="MTY161" s="212"/>
      <c r="MTZ161" s="212"/>
      <c r="MUA161" s="212"/>
      <c r="MUB161" s="212"/>
      <c r="MUC161" s="212"/>
      <c r="MUD161" s="212"/>
      <c r="MUE161" s="212"/>
      <c r="MUF161" s="212"/>
      <c r="MUG161" s="212"/>
      <c r="MUH161" s="212"/>
      <c r="MUI161" s="212"/>
      <c r="MUJ161" s="212"/>
      <c r="MUK161" s="212"/>
      <c r="MUL161" s="212"/>
      <c r="MUM161" s="212"/>
      <c r="MUN161" s="212"/>
      <c r="MUO161" s="212"/>
      <c r="MUP161" s="212"/>
      <c r="MUQ161" s="212"/>
      <c r="MUR161" s="212"/>
      <c r="MUS161" s="212"/>
      <c r="MUT161" s="212"/>
      <c r="MUU161" s="212"/>
      <c r="MUV161" s="212"/>
      <c r="MUW161" s="212"/>
      <c r="MUX161" s="212"/>
      <c r="MUY161" s="212"/>
      <c r="MUZ161" s="212"/>
      <c r="MVA161" s="212"/>
      <c r="MVB161" s="212"/>
      <c r="MVC161" s="212"/>
      <c r="MVD161" s="212"/>
      <c r="MVE161" s="212"/>
      <c r="MVF161" s="212"/>
      <c r="MVG161" s="212"/>
      <c r="MVH161" s="212"/>
      <c r="MVI161" s="212"/>
      <c r="MVJ161" s="212"/>
      <c r="MVK161" s="212"/>
      <c r="MVL161" s="212"/>
      <c r="MVM161" s="212"/>
      <c r="MVN161" s="212"/>
      <c r="MVO161" s="212"/>
      <c r="MVP161" s="212"/>
      <c r="MVQ161" s="212"/>
      <c r="MVR161" s="212"/>
      <c r="MVS161" s="212"/>
      <c r="MVT161" s="212"/>
      <c r="MVU161" s="212"/>
      <c r="MVV161" s="212"/>
      <c r="MVW161" s="212"/>
      <c r="MVX161" s="212"/>
      <c r="MVY161" s="212"/>
      <c r="MVZ161" s="212"/>
      <c r="MWA161" s="212"/>
      <c r="MWB161" s="212"/>
      <c r="MWC161" s="212"/>
      <c r="MWD161" s="212"/>
      <c r="MWE161" s="212"/>
      <c r="MWF161" s="212"/>
      <c r="MWG161" s="212"/>
      <c r="MWH161" s="212"/>
      <c r="MWI161" s="212"/>
      <c r="MWJ161" s="212"/>
      <c r="MWK161" s="212"/>
      <c r="MWL161" s="212"/>
      <c r="MWM161" s="212"/>
      <c r="MWN161" s="212"/>
      <c r="MWO161" s="212"/>
      <c r="MWP161" s="212"/>
      <c r="MWQ161" s="212"/>
      <c r="MWR161" s="212"/>
      <c r="MWS161" s="212"/>
      <c r="MWT161" s="212"/>
      <c r="MWU161" s="212"/>
      <c r="MWV161" s="212"/>
      <c r="MWW161" s="212"/>
      <c r="MWX161" s="212"/>
      <c r="MWY161" s="212"/>
      <c r="MWZ161" s="212"/>
      <c r="MXA161" s="212"/>
      <c r="MXB161" s="212"/>
      <c r="MXC161" s="212"/>
      <c r="MXD161" s="212"/>
      <c r="MXE161" s="212"/>
      <c r="MXF161" s="212"/>
      <c r="MXG161" s="212"/>
      <c r="MXH161" s="212"/>
      <c r="MXI161" s="212"/>
      <c r="MXJ161" s="212"/>
      <c r="MXK161" s="212"/>
      <c r="MXL161" s="212"/>
      <c r="MXM161" s="212"/>
      <c r="MXN161" s="212"/>
      <c r="MXO161" s="212"/>
      <c r="MXP161" s="212"/>
      <c r="MXQ161" s="212"/>
      <c r="MXR161" s="212"/>
      <c r="MXS161" s="212"/>
      <c r="MXT161" s="212"/>
      <c r="MXU161" s="212"/>
      <c r="MXV161" s="212"/>
      <c r="MXW161" s="212"/>
      <c r="MXX161" s="212"/>
      <c r="MXY161" s="212"/>
      <c r="MXZ161" s="212"/>
      <c r="MYA161" s="212"/>
      <c r="MYB161" s="212"/>
      <c r="MYC161" s="212"/>
      <c r="MYD161" s="212"/>
      <c r="MYE161" s="212"/>
      <c r="MYF161" s="212"/>
      <c r="MYG161" s="212"/>
      <c r="MYH161" s="212"/>
      <c r="MYI161" s="212"/>
      <c r="MYJ161" s="212"/>
      <c r="MYK161" s="212"/>
      <c r="MYL161" s="212"/>
      <c r="MYM161" s="212"/>
      <c r="MYN161" s="212"/>
      <c r="MYO161" s="212"/>
      <c r="MYP161" s="212"/>
      <c r="MYQ161" s="212"/>
      <c r="MYR161" s="212"/>
      <c r="MYS161" s="212"/>
      <c r="MYT161" s="212"/>
      <c r="MYU161" s="212"/>
      <c r="MYV161" s="212"/>
      <c r="MYW161" s="212"/>
      <c r="MYX161" s="212"/>
      <c r="MYY161" s="212"/>
      <c r="MYZ161" s="212"/>
      <c r="MZA161" s="212"/>
      <c r="MZB161" s="212"/>
      <c r="MZC161" s="212"/>
      <c r="MZD161" s="212"/>
      <c r="MZE161" s="212"/>
      <c r="MZF161" s="212"/>
      <c r="MZG161" s="212"/>
      <c r="MZH161" s="212"/>
      <c r="MZI161" s="212"/>
      <c r="MZJ161" s="212"/>
      <c r="MZK161" s="212"/>
      <c r="MZR161" s="212"/>
      <c r="MZS161" s="212"/>
      <c r="MZT161" s="212"/>
      <c r="MZU161" s="212"/>
      <c r="MZV161" s="212"/>
      <c r="MZW161" s="212"/>
      <c r="MZX161" s="212"/>
      <c r="MZY161" s="212"/>
      <c r="MZZ161" s="212"/>
      <c r="NAA161" s="212"/>
      <c r="NAB161" s="212"/>
      <c r="NAC161" s="212"/>
      <c r="NAD161" s="212"/>
      <c r="NAE161" s="212"/>
      <c r="NAF161" s="212"/>
      <c r="NAG161" s="212"/>
      <c r="NAH161" s="212"/>
      <c r="NAI161" s="212"/>
      <c r="NAJ161" s="212"/>
      <c r="NAK161" s="212"/>
      <c r="NAL161" s="212"/>
      <c r="NAM161" s="212"/>
      <c r="NAN161" s="212"/>
      <c r="NAO161" s="212"/>
      <c r="NAP161" s="212"/>
      <c r="NAQ161" s="212"/>
      <c r="NAR161" s="212"/>
      <c r="NAS161" s="212"/>
      <c r="NAT161" s="212"/>
      <c r="NAU161" s="212"/>
      <c r="NAV161" s="212"/>
      <c r="NAW161" s="212"/>
      <c r="NAX161" s="212"/>
      <c r="NAY161" s="212"/>
      <c r="NAZ161" s="212"/>
      <c r="NBA161" s="212"/>
      <c r="NBB161" s="212"/>
      <c r="NBC161" s="212"/>
      <c r="NBD161" s="212"/>
      <c r="NBE161" s="212"/>
      <c r="NBF161" s="212"/>
      <c r="NBG161" s="212"/>
      <c r="NBH161" s="212"/>
      <c r="NBI161" s="212"/>
      <c r="NBJ161" s="212"/>
      <c r="NBK161" s="212"/>
      <c r="NBL161" s="212"/>
      <c r="NBM161" s="212"/>
      <c r="NBN161" s="212"/>
      <c r="NBO161" s="212"/>
      <c r="NBP161" s="212"/>
      <c r="NBQ161" s="212"/>
      <c r="NBR161" s="212"/>
      <c r="NBS161" s="212"/>
      <c r="NBT161" s="212"/>
      <c r="NBU161" s="212"/>
      <c r="NBV161" s="212"/>
      <c r="NBW161" s="212"/>
      <c r="NBX161" s="212"/>
      <c r="NBY161" s="212"/>
      <c r="NBZ161" s="212"/>
      <c r="NCA161" s="212"/>
      <c r="NCB161" s="212"/>
      <c r="NCC161" s="212"/>
      <c r="NCD161" s="212"/>
      <c r="NCE161" s="212"/>
      <c r="NCF161" s="212"/>
      <c r="NCG161" s="212"/>
      <c r="NCH161" s="212"/>
      <c r="NCI161" s="212"/>
      <c r="NCJ161" s="212"/>
      <c r="NCK161" s="212"/>
      <c r="NCL161" s="212"/>
      <c r="NCM161" s="212"/>
      <c r="NCN161" s="212"/>
      <c r="NCO161" s="212"/>
      <c r="NCP161" s="212"/>
      <c r="NCQ161" s="212"/>
      <c r="NCR161" s="212"/>
      <c r="NCS161" s="212"/>
      <c r="NCT161" s="212"/>
      <c r="NCU161" s="212"/>
      <c r="NCV161" s="212"/>
      <c r="NCW161" s="212"/>
      <c r="NCX161" s="212"/>
      <c r="NCY161" s="212"/>
      <c r="NCZ161" s="212"/>
      <c r="NDA161" s="212"/>
      <c r="NDB161" s="212"/>
      <c r="NDC161" s="212"/>
      <c r="NDD161" s="212"/>
      <c r="NDE161" s="212"/>
      <c r="NDF161" s="212"/>
      <c r="NDG161" s="212"/>
      <c r="NDH161" s="212"/>
      <c r="NDI161" s="212"/>
      <c r="NDJ161" s="212"/>
      <c r="NDK161" s="212"/>
      <c r="NDL161" s="212"/>
      <c r="NDM161" s="212"/>
      <c r="NDN161" s="212"/>
      <c r="NDO161" s="212"/>
      <c r="NDP161" s="212"/>
      <c r="NDQ161" s="212"/>
      <c r="NDR161" s="212"/>
      <c r="NDS161" s="212"/>
      <c r="NDT161" s="212"/>
      <c r="NDU161" s="212"/>
      <c r="NDV161" s="212"/>
      <c r="NDW161" s="212"/>
      <c r="NDX161" s="212"/>
      <c r="NDY161" s="212"/>
      <c r="NDZ161" s="212"/>
      <c r="NEA161" s="212"/>
      <c r="NEB161" s="212"/>
      <c r="NEC161" s="212"/>
      <c r="NED161" s="212"/>
      <c r="NEE161" s="212"/>
      <c r="NEF161" s="212"/>
      <c r="NEG161" s="212"/>
      <c r="NEH161" s="212"/>
      <c r="NEI161" s="212"/>
      <c r="NEJ161" s="212"/>
      <c r="NEK161" s="212"/>
      <c r="NEL161" s="212"/>
      <c r="NEM161" s="212"/>
      <c r="NEN161" s="212"/>
      <c r="NEO161" s="212"/>
      <c r="NEP161" s="212"/>
      <c r="NEQ161" s="212"/>
      <c r="NER161" s="212"/>
      <c r="NES161" s="212"/>
      <c r="NET161" s="212"/>
      <c r="NEU161" s="212"/>
      <c r="NEV161" s="212"/>
      <c r="NEW161" s="212"/>
      <c r="NEX161" s="212"/>
      <c r="NEY161" s="212"/>
      <c r="NEZ161" s="212"/>
      <c r="NFA161" s="212"/>
      <c r="NFB161" s="212"/>
      <c r="NFC161" s="212"/>
      <c r="NFD161" s="212"/>
      <c r="NFE161" s="212"/>
      <c r="NFF161" s="212"/>
      <c r="NFG161" s="212"/>
      <c r="NFH161" s="212"/>
      <c r="NFI161" s="212"/>
      <c r="NFJ161" s="212"/>
      <c r="NFK161" s="212"/>
      <c r="NFL161" s="212"/>
      <c r="NFM161" s="212"/>
      <c r="NFN161" s="212"/>
      <c r="NFO161" s="212"/>
      <c r="NFP161" s="212"/>
      <c r="NFQ161" s="212"/>
      <c r="NFR161" s="212"/>
      <c r="NFS161" s="212"/>
      <c r="NFT161" s="212"/>
      <c r="NFU161" s="212"/>
      <c r="NFV161" s="212"/>
      <c r="NFW161" s="212"/>
      <c r="NFX161" s="212"/>
      <c r="NFY161" s="212"/>
      <c r="NFZ161" s="212"/>
      <c r="NGA161" s="212"/>
      <c r="NGB161" s="212"/>
      <c r="NGC161" s="212"/>
      <c r="NGD161" s="212"/>
      <c r="NGE161" s="212"/>
      <c r="NGF161" s="212"/>
      <c r="NGG161" s="212"/>
      <c r="NGH161" s="212"/>
      <c r="NGI161" s="212"/>
      <c r="NGJ161" s="212"/>
      <c r="NGK161" s="212"/>
      <c r="NGL161" s="212"/>
      <c r="NGM161" s="212"/>
      <c r="NGN161" s="212"/>
      <c r="NGO161" s="212"/>
      <c r="NGP161" s="212"/>
      <c r="NGQ161" s="212"/>
      <c r="NGR161" s="212"/>
      <c r="NGS161" s="212"/>
      <c r="NGT161" s="212"/>
      <c r="NGU161" s="212"/>
      <c r="NGV161" s="212"/>
      <c r="NGW161" s="212"/>
      <c r="NGX161" s="212"/>
      <c r="NGY161" s="212"/>
      <c r="NGZ161" s="212"/>
      <c r="NHA161" s="212"/>
      <c r="NHB161" s="212"/>
      <c r="NHC161" s="212"/>
      <c r="NHD161" s="212"/>
      <c r="NHE161" s="212"/>
      <c r="NHF161" s="212"/>
      <c r="NHG161" s="212"/>
      <c r="NHH161" s="212"/>
      <c r="NHI161" s="212"/>
      <c r="NHJ161" s="212"/>
      <c r="NHK161" s="212"/>
      <c r="NHL161" s="212"/>
      <c r="NHM161" s="212"/>
      <c r="NHN161" s="212"/>
      <c r="NHO161" s="212"/>
      <c r="NHP161" s="212"/>
      <c r="NHQ161" s="212"/>
      <c r="NHR161" s="212"/>
      <c r="NHS161" s="212"/>
      <c r="NHT161" s="212"/>
      <c r="NHU161" s="212"/>
      <c r="NHV161" s="212"/>
      <c r="NHW161" s="212"/>
      <c r="NHX161" s="212"/>
      <c r="NHY161" s="212"/>
      <c r="NHZ161" s="212"/>
      <c r="NIA161" s="212"/>
      <c r="NIB161" s="212"/>
      <c r="NIC161" s="212"/>
      <c r="NID161" s="212"/>
      <c r="NIE161" s="212"/>
      <c r="NIF161" s="212"/>
      <c r="NIG161" s="212"/>
      <c r="NIH161" s="212"/>
      <c r="NII161" s="212"/>
      <c r="NIJ161" s="212"/>
      <c r="NIK161" s="212"/>
      <c r="NIL161" s="212"/>
      <c r="NIM161" s="212"/>
      <c r="NIN161" s="212"/>
      <c r="NIO161" s="212"/>
      <c r="NIP161" s="212"/>
      <c r="NIQ161" s="212"/>
      <c r="NIR161" s="212"/>
      <c r="NIS161" s="212"/>
      <c r="NIT161" s="212"/>
      <c r="NIU161" s="212"/>
      <c r="NIV161" s="212"/>
      <c r="NIW161" s="212"/>
      <c r="NIX161" s="212"/>
      <c r="NIY161" s="212"/>
      <c r="NIZ161" s="212"/>
      <c r="NJA161" s="212"/>
      <c r="NJB161" s="212"/>
      <c r="NJC161" s="212"/>
      <c r="NJD161" s="212"/>
      <c r="NJE161" s="212"/>
      <c r="NJF161" s="212"/>
      <c r="NJG161" s="212"/>
      <c r="NJN161" s="212"/>
      <c r="NJO161" s="212"/>
      <c r="NJP161" s="212"/>
      <c r="NJQ161" s="212"/>
      <c r="NJR161" s="212"/>
      <c r="NJS161" s="212"/>
      <c r="NJT161" s="212"/>
      <c r="NJU161" s="212"/>
      <c r="NJV161" s="212"/>
      <c r="NJW161" s="212"/>
      <c r="NJX161" s="212"/>
      <c r="NJY161" s="212"/>
      <c r="NJZ161" s="212"/>
      <c r="NKA161" s="212"/>
      <c r="NKB161" s="212"/>
      <c r="NKC161" s="212"/>
      <c r="NKD161" s="212"/>
      <c r="NKE161" s="212"/>
      <c r="NKF161" s="212"/>
      <c r="NKG161" s="212"/>
      <c r="NKH161" s="212"/>
      <c r="NKI161" s="212"/>
      <c r="NKJ161" s="212"/>
      <c r="NKK161" s="212"/>
      <c r="NKL161" s="212"/>
      <c r="NKM161" s="212"/>
      <c r="NKN161" s="212"/>
      <c r="NKO161" s="212"/>
      <c r="NKP161" s="212"/>
      <c r="NKQ161" s="212"/>
      <c r="NKR161" s="212"/>
      <c r="NKS161" s="212"/>
      <c r="NKT161" s="212"/>
      <c r="NKU161" s="212"/>
      <c r="NKV161" s="212"/>
      <c r="NKW161" s="212"/>
      <c r="NKX161" s="212"/>
      <c r="NKY161" s="212"/>
      <c r="NKZ161" s="212"/>
      <c r="NLA161" s="212"/>
      <c r="NLB161" s="212"/>
      <c r="NLC161" s="212"/>
      <c r="NLD161" s="212"/>
      <c r="NLE161" s="212"/>
      <c r="NLF161" s="212"/>
      <c r="NLG161" s="212"/>
      <c r="NLH161" s="212"/>
      <c r="NLI161" s="212"/>
      <c r="NLJ161" s="212"/>
      <c r="NLK161" s="212"/>
      <c r="NLL161" s="212"/>
      <c r="NLM161" s="212"/>
      <c r="NLN161" s="212"/>
      <c r="NLO161" s="212"/>
      <c r="NLP161" s="212"/>
      <c r="NLQ161" s="212"/>
      <c r="NLR161" s="212"/>
      <c r="NLS161" s="212"/>
      <c r="NLT161" s="212"/>
      <c r="NLU161" s="212"/>
      <c r="NLV161" s="212"/>
      <c r="NLW161" s="212"/>
      <c r="NLX161" s="212"/>
      <c r="NLY161" s="212"/>
      <c r="NLZ161" s="212"/>
      <c r="NMA161" s="212"/>
      <c r="NMB161" s="212"/>
      <c r="NMC161" s="212"/>
      <c r="NMD161" s="212"/>
      <c r="NME161" s="212"/>
      <c r="NMF161" s="212"/>
      <c r="NMG161" s="212"/>
      <c r="NMH161" s="212"/>
      <c r="NMI161" s="212"/>
      <c r="NMJ161" s="212"/>
      <c r="NMK161" s="212"/>
      <c r="NML161" s="212"/>
      <c r="NMM161" s="212"/>
      <c r="NMN161" s="212"/>
      <c r="NMO161" s="212"/>
      <c r="NMP161" s="212"/>
      <c r="NMQ161" s="212"/>
      <c r="NMR161" s="212"/>
      <c r="NMS161" s="212"/>
      <c r="NMT161" s="212"/>
      <c r="NMU161" s="212"/>
      <c r="NMV161" s="212"/>
      <c r="NMW161" s="212"/>
      <c r="NMX161" s="212"/>
      <c r="NMY161" s="212"/>
      <c r="NMZ161" s="212"/>
      <c r="NNA161" s="212"/>
      <c r="NNB161" s="212"/>
      <c r="NNC161" s="212"/>
      <c r="NND161" s="212"/>
      <c r="NNE161" s="212"/>
      <c r="NNF161" s="212"/>
      <c r="NNG161" s="212"/>
      <c r="NNH161" s="212"/>
      <c r="NNI161" s="212"/>
      <c r="NNJ161" s="212"/>
      <c r="NNK161" s="212"/>
      <c r="NNL161" s="212"/>
      <c r="NNM161" s="212"/>
      <c r="NNN161" s="212"/>
      <c r="NNO161" s="212"/>
      <c r="NNP161" s="212"/>
      <c r="NNQ161" s="212"/>
      <c r="NNR161" s="212"/>
      <c r="NNS161" s="212"/>
      <c r="NNT161" s="212"/>
      <c r="NNU161" s="212"/>
      <c r="NNV161" s="212"/>
      <c r="NNW161" s="212"/>
      <c r="NNX161" s="212"/>
      <c r="NNY161" s="212"/>
      <c r="NNZ161" s="212"/>
      <c r="NOA161" s="212"/>
      <c r="NOB161" s="212"/>
      <c r="NOC161" s="212"/>
      <c r="NOD161" s="212"/>
      <c r="NOE161" s="212"/>
      <c r="NOF161" s="212"/>
      <c r="NOG161" s="212"/>
      <c r="NOH161" s="212"/>
      <c r="NOI161" s="212"/>
      <c r="NOJ161" s="212"/>
      <c r="NOK161" s="212"/>
      <c r="NOL161" s="212"/>
      <c r="NOM161" s="212"/>
      <c r="NON161" s="212"/>
      <c r="NOO161" s="212"/>
      <c r="NOP161" s="212"/>
      <c r="NOQ161" s="212"/>
      <c r="NOR161" s="212"/>
      <c r="NOS161" s="212"/>
      <c r="NOT161" s="212"/>
      <c r="NOU161" s="212"/>
      <c r="NOV161" s="212"/>
      <c r="NOW161" s="212"/>
      <c r="NOX161" s="212"/>
      <c r="NOY161" s="212"/>
      <c r="NOZ161" s="212"/>
      <c r="NPA161" s="212"/>
      <c r="NPB161" s="212"/>
      <c r="NPC161" s="212"/>
      <c r="NPD161" s="212"/>
      <c r="NPE161" s="212"/>
      <c r="NPF161" s="212"/>
      <c r="NPG161" s="212"/>
      <c r="NPH161" s="212"/>
      <c r="NPI161" s="212"/>
      <c r="NPJ161" s="212"/>
      <c r="NPK161" s="212"/>
      <c r="NPL161" s="212"/>
      <c r="NPM161" s="212"/>
      <c r="NPN161" s="212"/>
      <c r="NPO161" s="212"/>
      <c r="NPP161" s="212"/>
      <c r="NPQ161" s="212"/>
      <c r="NPR161" s="212"/>
      <c r="NPS161" s="212"/>
      <c r="NPT161" s="212"/>
      <c r="NPU161" s="212"/>
      <c r="NPV161" s="212"/>
      <c r="NPW161" s="212"/>
      <c r="NPX161" s="212"/>
      <c r="NPY161" s="212"/>
      <c r="NPZ161" s="212"/>
      <c r="NQA161" s="212"/>
      <c r="NQB161" s="212"/>
      <c r="NQC161" s="212"/>
      <c r="NQD161" s="212"/>
      <c r="NQE161" s="212"/>
      <c r="NQF161" s="212"/>
      <c r="NQG161" s="212"/>
      <c r="NQH161" s="212"/>
      <c r="NQI161" s="212"/>
      <c r="NQJ161" s="212"/>
      <c r="NQK161" s="212"/>
      <c r="NQL161" s="212"/>
      <c r="NQM161" s="212"/>
      <c r="NQN161" s="212"/>
      <c r="NQO161" s="212"/>
      <c r="NQP161" s="212"/>
      <c r="NQQ161" s="212"/>
      <c r="NQR161" s="212"/>
      <c r="NQS161" s="212"/>
      <c r="NQT161" s="212"/>
      <c r="NQU161" s="212"/>
      <c r="NQV161" s="212"/>
      <c r="NQW161" s="212"/>
      <c r="NQX161" s="212"/>
      <c r="NQY161" s="212"/>
      <c r="NQZ161" s="212"/>
      <c r="NRA161" s="212"/>
      <c r="NRB161" s="212"/>
      <c r="NRC161" s="212"/>
      <c r="NRD161" s="212"/>
      <c r="NRE161" s="212"/>
      <c r="NRF161" s="212"/>
      <c r="NRG161" s="212"/>
      <c r="NRH161" s="212"/>
      <c r="NRI161" s="212"/>
      <c r="NRJ161" s="212"/>
      <c r="NRK161" s="212"/>
      <c r="NRL161" s="212"/>
      <c r="NRM161" s="212"/>
      <c r="NRN161" s="212"/>
      <c r="NRO161" s="212"/>
      <c r="NRP161" s="212"/>
      <c r="NRQ161" s="212"/>
      <c r="NRR161" s="212"/>
      <c r="NRS161" s="212"/>
      <c r="NRT161" s="212"/>
      <c r="NRU161" s="212"/>
      <c r="NRV161" s="212"/>
      <c r="NRW161" s="212"/>
      <c r="NRX161" s="212"/>
      <c r="NRY161" s="212"/>
      <c r="NRZ161" s="212"/>
      <c r="NSA161" s="212"/>
      <c r="NSB161" s="212"/>
      <c r="NSC161" s="212"/>
      <c r="NSD161" s="212"/>
      <c r="NSE161" s="212"/>
      <c r="NSF161" s="212"/>
      <c r="NSG161" s="212"/>
      <c r="NSH161" s="212"/>
      <c r="NSI161" s="212"/>
      <c r="NSJ161" s="212"/>
      <c r="NSK161" s="212"/>
      <c r="NSL161" s="212"/>
      <c r="NSM161" s="212"/>
      <c r="NSN161" s="212"/>
      <c r="NSO161" s="212"/>
      <c r="NSP161" s="212"/>
      <c r="NSQ161" s="212"/>
      <c r="NSR161" s="212"/>
      <c r="NSS161" s="212"/>
      <c r="NST161" s="212"/>
      <c r="NSU161" s="212"/>
      <c r="NSV161" s="212"/>
      <c r="NSW161" s="212"/>
      <c r="NSX161" s="212"/>
      <c r="NSY161" s="212"/>
      <c r="NSZ161" s="212"/>
      <c r="NTA161" s="212"/>
      <c r="NTB161" s="212"/>
      <c r="NTC161" s="212"/>
      <c r="NTJ161" s="212"/>
      <c r="NTK161" s="212"/>
      <c r="NTL161" s="212"/>
      <c r="NTM161" s="212"/>
      <c r="NTN161" s="212"/>
      <c r="NTO161" s="212"/>
      <c r="NTP161" s="212"/>
      <c r="NTQ161" s="212"/>
      <c r="NTR161" s="212"/>
      <c r="NTS161" s="212"/>
      <c r="NTT161" s="212"/>
      <c r="NTU161" s="212"/>
      <c r="NTV161" s="212"/>
      <c r="NTW161" s="212"/>
      <c r="NTX161" s="212"/>
      <c r="NTY161" s="212"/>
      <c r="NTZ161" s="212"/>
      <c r="NUA161" s="212"/>
      <c r="NUB161" s="212"/>
      <c r="NUC161" s="212"/>
      <c r="NUD161" s="212"/>
      <c r="NUE161" s="212"/>
      <c r="NUF161" s="212"/>
      <c r="NUG161" s="212"/>
      <c r="NUH161" s="212"/>
      <c r="NUI161" s="212"/>
      <c r="NUJ161" s="212"/>
      <c r="NUK161" s="212"/>
      <c r="NUL161" s="212"/>
      <c r="NUM161" s="212"/>
      <c r="NUN161" s="212"/>
      <c r="NUO161" s="212"/>
      <c r="NUP161" s="212"/>
      <c r="NUQ161" s="212"/>
      <c r="NUR161" s="212"/>
      <c r="NUS161" s="212"/>
      <c r="NUT161" s="212"/>
      <c r="NUU161" s="212"/>
      <c r="NUV161" s="212"/>
      <c r="NUW161" s="212"/>
      <c r="NUX161" s="212"/>
      <c r="NUY161" s="212"/>
      <c r="NUZ161" s="212"/>
      <c r="NVA161" s="212"/>
      <c r="NVB161" s="212"/>
      <c r="NVC161" s="212"/>
      <c r="NVD161" s="212"/>
      <c r="NVE161" s="212"/>
      <c r="NVF161" s="212"/>
      <c r="NVG161" s="212"/>
      <c r="NVH161" s="212"/>
      <c r="NVI161" s="212"/>
      <c r="NVJ161" s="212"/>
      <c r="NVK161" s="212"/>
      <c r="NVL161" s="212"/>
      <c r="NVM161" s="212"/>
      <c r="NVN161" s="212"/>
      <c r="NVO161" s="212"/>
      <c r="NVP161" s="212"/>
      <c r="NVQ161" s="212"/>
      <c r="NVR161" s="212"/>
      <c r="NVS161" s="212"/>
      <c r="NVT161" s="212"/>
      <c r="NVU161" s="212"/>
      <c r="NVV161" s="212"/>
      <c r="NVW161" s="212"/>
      <c r="NVX161" s="212"/>
      <c r="NVY161" s="212"/>
      <c r="NVZ161" s="212"/>
      <c r="NWA161" s="212"/>
      <c r="NWB161" s="212"/>
      <c r="NWC161" s="212"/>
      <c r="NWD161" s="212"/>
      <c r="NWE161" s="212"/>
      <c r="NWF161" s="212"/>
      <c r="NWG161" s="212"/>
      <c r="NWH161" s="212"/>
      <c r="NWI161" s="212"/>
      <c r="NWJ161" s="212"/>
      <c r="NWK161" s="212"/>
      <c r="NWL161" s="212"/>
      <c r="NWM161" s="212"/>
      <c r="NWN161" s="212"/>
      <c r="NWO161" s="212"/>
      <c r="NWP161" s="212"/>
      <c r="NWQ161" s="212"/>
      <c r="NWR161" s="212"/>
      <c r="NWS161" s="212"/>
      <c r="NWT161" s="212"/>
      <c r="NWU161" s="212"/>
      <c r="NWV161" s="212"/>
      <c r="NWW161" s="212"/>
      <c r="NWX161" s="212"/>
      <c r="NWY161" s="212"/>
      <c r="NWZ161" s="212"/>
      <c r="NXA161" s="212"/>
      <c r="NXB161" s="212"/>
      <c r="NXC161" s="212"/>
      <c r="NXD161" s="212"/>
      <c r="NXE161" s="212"/>
      <c r="NXF161" s="212"/>
      <c r="NXG161" s="212"/>
      <c r="NXH161" s="212"/>
      <c r="NXI161" s="212"/>
      <c r="NXJ161" s="212"/>
      <c r="NXK161" s="212"/>
      <c r="NXL161" s="212"/>
      <c r="NXM161" s="212"/>
      <c r="NXN161" s="212"/>
      <c r="NXO161" s="212"/>
      <c r="NXP161" s="212"/>
      <c r="NXQ161" s="212"/>
      <c r="NXR161" s="212"/>
      <c r="NXS161" s="212"/>
      <c r="NXT161" s="212"/>
      <c r="NXU161" s="212"/>
      <c r="NXV161" s="212"/>
      <c r="NXW161" s="212"/>
      <c r="NXX161" s="212"/>
      <c r="NXY161" s="212"/>
      <c r="NXZ161" s="212"/>
      <c r="NYA161" s="212"/>
      <c r="NYB161" s="212"/>
      <c r="NYC161" s="212"/>
      <c r="NYD161" s="212"/>
      <c r="NYE161" s="212"/>
      <c r="NYF161" s="212"/>
      <c r="NYG161" s="212"/>
      <c r="NYH161" s="212"/>
      <c r="NYI161" s="212"/>
      <c r="NYJ161" s="212"/>
      <c r="NYK161" s="212"/>
      <c r="NYL161" s="212"/>
      <c r="NYM161" s="212"/>
      <c r="NYN161" s="212"/>
      <c r="NYO161" s="212"/>
      <c r="NYP161" s="212"/>
      <c r="NYQ161" s="212"/>
      <c r="NYR161" s="212"/>
      <c r="NYS161" s="212"/>
      <c r="NYT161" s="212"/>
      <c r="NYU161" s="212"/>
      <c r="NYV161" s="212"/>
      <c r="NYW161" s="212"/>
      <c r="NYX161" s="212"/>
      <c r="NYY161" s="212"/>
      <c r="NYZ161" s="212"/>
      <c r="NZA161" s="212"/>
      <c r="NZB161" s="212"/>
      <c r="NZC161" s="212"/>
      <c r="NZD161" s="212"/>
      <c r="NZE161" s="212"/>
      <c r="NZF161" s="212"/>
      <c r="NZG161" s="212"/>
      <c r="NZH161" s="212"/>
      <c r="NZI161" s="212"/>
      <c r="NZJ161" s="212"/>
      <c r="NZK161" s="212"/>
      <c r="NZL161" s="212"/>
      <c r="NZM161" s="212"/>
      <c r="NZN161" s="212"/>
      <c r="NZO161" s="212"/>
      <c r="NZP161" s="212"/>
      <c r="NZQ161" s="212"/>
      <c r="NZR161" s="212"/>
      <c r="NZS161" s="212"/>
      <c r="NZT161" s="212"/>
      <c r="NZU161" s="212"/>
      <c r="NZV161" s="212"/>
      <c r="NZW161" s="212"/>
      <c r="NZX161" s="212"/>
      <c r="NZY161" s="212"/>
      <c r="NZZ161" s="212"/>
      <c r="OAA161" s="212"/>
      <c r="OAB161" s="212"/>
      <c r="OAC161" s="212"/>
      <c r="OAD161" s="212"/>
      <c r="OAE161" s="212"/>
      <c r="OAF161" s="212"/>
      <c r="OAG161" s="212"/>
      <c r="OAH161" s="212"/>
      <c r="OAI161" s="212"/>
      <c r="OAJ161" s="212"/>
      <c r="OAK161" s="212"/>
      <c r="OAL161" s="212"/>
      <c r="OAM161" s="212"/>
      <c r="OAN161" s="212"/>
      <c r="OAO161" s="212"/>
      <c r="OAP161" s="212"/>
      <c r="OAQ161" s="212"/>
      <c r="OAR161" s="212"/>
      <c r="OAS161" s="212"/>
      <c r="OAT161" s="212"/>
      <c r="OAU161" s="212"/>
      <c r="OAV161" s="212"/>
      <c r="OAW161" s="212"/>
      <c r="OAX161" s="212"/>
      <c r="OAY161" s="212"/>
      <c r="OAZ161" s="212"/>
      <c r="OBA161" s="212"/>
      <c r="OBB161" s="212"/>
      <c r="OBC161" s="212"/>
      <c r="OBD161" s="212"/>
      <c r="OBE161" s="212"/>
      <c r="OBF161" s="212"/>
      <c r="OBG161" s="212"/>
      <c r="OBH161" s="212"/>
      <c r="OBI161" s="212"/>
      <c r="OBJ161" s="212"/>
      <c r="OBK161" s="212"/>
      <c r="OBL161" s="212"/>
      <c r="OBM161" s="212"/>
      <c r="OBN161" s="212"/>
      <c r="OBO161" s="212"/>
      <c r="OBP161" s="212"/>
      <c r="OBQ161" s="212"/>
      <c r="OBR161" s="212"/>
      <c r="OBS161" s="212"/>
      <c r="OBT161" s="212"/>
      <c r="OBU161" s="212"/>
      <c r="OBV161" s="212"/>
      <c r="OBW161" s="212"/>
      <c r="OBX161" s="212"/>
      <c r="OBY161" s="212"/>
      <c r="OBZ161" s="212"/>
      <c r="OCA161" s="212"/>
      <c r="OCB161" s="212"/>
      <c r="OCC161" s="212"/>
      <c r="OCD161" s="212"/>
      <c r="OCE161" s="212"/>
      <c r="OCF161" s="212"/>
      <c r="OCG161" s="212"/>
      <c r="OCH161" s="212"/>
      <c r="OCI161" s="212"/>
      <c r="OCJ161" s="212"/>
      <c r="OCK161" s="212"/>
      <c r="OCL161" s="212"/>
      <c r="OCM161" s="212"/>
      <c r="OCN161" s="212"/>
      <c r="OCO161" s="212"/>
      <c r="OCP161" s="212"/>
      <c r="OCQ161" s="212"/>
      <c r="OCR161" s="212"/>
      <c r="OCS161" s="212"/>
      <c r="OCT161" s="212"/>
      <c r="OCU161" s="212"/>
      <c r="OCV161" s="212"/>
      <c r="OCW161" s="212"/>
      <c r="OCX161" s="212"/>
      <c r="OCY161" s="212"/>
      <c r="ODF161" s="212"/>
      <c r="ODG161" s="212"/>
      <c r="ODH161" s="212"/>
      <c r="ODI161" s="212"/>
      <c r="ODJ161" s="212"/>
      <c r="ODK161" s="212"/>
      <c r="ODL161" s="212"/>
      <c r="ODM161" s="212"/>
      <c r="ODN161" s="212"/>
      <c r="ODO161" s="212"/>
      <c r="ODP161" s="212"/>
      <c r="ODQ161" s="212"/>
      <c r="ODR161" s="212"/>
      <c r="ODS161" s="212"/>
      <c r="ODT161" s="212"/>
      <c r="ODU161" s="212"/>
      <c r="ODV161" s="212"/>
      <c r="ODW161" s="212"/>
      <c r="ODX161" s="212"/>
      <c r="ODY161" s="212"/>
      <c r="ODZ161" s="212"/>
      <c r="OEA161" s="212"/>
      <c r="OEB161" s="212"/>
      <c r="OEC161" s="212"/>
      <c r="OED161" s="212"/>
      <c r="OEE161" s="212"/>
      <c r="OEF161" s="212"/>
      <c r="OEG161" s="212"/>
      <c r="OEH161" s="212"/>
      <c r="OEI161" s="212"/>
      <c r="OEJ161" s="212"/>
      <c r="OEK161" s="212"/>
      <c r="OEL161" s="212"/>
      <c r="OEM161" s="212"/>
      <c r="OEN161" s="212"/>
      <c r="OEO161" s="212"/>
      <c r="OEP161" s="212"/>
      <c r="OEQ161" s="212"/>
      <c r="OER161" s="212"/>
      <c r="OES161" s="212"/>
      <c r="OET161" s="212"/>
      <c r="OEU161" s="212"/>
      <c r="OEV161" s="212"/>
      <c r="OEW161" s="212"/>
      <c r="OEX161" s="212"/>
      <c r="OEY161" s="212"/>
      <c r="OEZ161" s="212"/>
      <c r="OFA161" s="212"/>
      <c r="OFB161" s="212"/>
      <c r="OFC161" s="212"/>
      <c r="OFD161" s="212"/>
      <c r="OFE161" s="212"/>
      <c r="OFF161" s="212"/>
      <c r="OFG161" s="212"/>
      <c r="OFH161" s="212"/>
      <c r="OFI161" s="212"/>
      <c r="OFJ161" s="212"/>
      <c r="OFK161" s="212"/>
      <c r="OFL161" s="212"/>
      <c r="OFM161" s="212"/>
      <c r="OFN161" s="212"/>
      <c r="OFO161" s="212"/>
      <c r="OFP161" s="212"/>
      <c r="OFQ161" s="212"/>
      <c r="OFR161" s="212"/>
      <c r="OFS161" s="212"/>
      <c r="OFT161" s="212"/>
      <c r="OFU161" s="212"/>
      <c r="OFV161" s="212"/>
      <c r="OFW161" s="212"/>
      <c r="OFX161" s="212"/>
      <c r="OFY161" s="212"/>
      <c r="OFZ161" s="212"/>
      <c r="OGA161" s="212"/>
      <c r="OGB161" s="212"/>
      <c r="OGC161" s="212"/>
      <c r="OGD161" s="212"/>
      <c r="OGE161" s="212"/>
      <c r="OGF161" s="212"/>
      <c r="OGG161" s="212"/>
      <c r="OGH161" s="212"/>
      <c r="OGI161" s="212"/>
      <c r="OGJ161" s="212"/>
      <c r="OGK161" s="212"/>
      <c r="OGL161" s="212"/>
      <c r="OGM161" s="212"/>
      <c r="OGN161" s="212"/>
      <c r="OGO161" s="212"/>
      <c r="OGP161" s="212"/>
      <c r="OGQ161" s="212"/>
      <c r="OGR161" s="212"/>
      <c r="OGS161" s="212"/>
      <c r="OGT161" s="212"/>
      <c r="OGU161" s="212"/>
      <c r="OGV161" s="212"/>
      <c r="OGW161" s="212"/>
      <c r="OGX161" s="212"/>
      <c r="OGY161" s="212"/>
      <c r="OGZ161" s="212"/>
      <c r="OHA161" s="212"/>
      <c r="OHB161" s="212"/>
      <c r="OHC161" s="212"/>
      <c r="OHD161" s="212"/>
      <c r="OHE161" s="212"/>
      <c r="OHF161" s="212"/>
      <c r="OHG161" s="212"/>
      <c r="OHH161" s="212"/>
      <c r="OHI161" s="212"/>
      <c r="OHJ161" s="212"/>
      <c r="OHK161" s="212"/>
      <c r="OHL161" s="212"/>
      <c r="OHM161" s="212"/>
      <c r="OHN161" s="212"/>
      <c r="OHO161" s="212"/>
      <c r="OHP161" s="212"/>
      <c r="OHQ161" s="212"/>
      <c r="OHR161" s="212"/>
      <c r="OHS161" s="212"/>
      <c r="OHT161" s="212"/>
      <c r="OHU161" s="212"/>
      <c r="OHV161" s="212"/>
      <c r="OHW161" s="212"/>
      <c r="OHX161" s="212"/>
      <c r="OHY161" s="212"/>
      <c r="OHZ161" s="212"/>
      <c r="OIA161" s="212"/>
      <c r="OIB161" s="212"/>
      <c r="OIC161" s="212"/>
      <c r="OID161" s="212"/>
      <c r="OIE161" s="212"/>
      <c r="OIF161" s="212"/>
      <c r="OIG161" s="212"/>
      <c r="OIH161" s="212"/>
      <c r="OII161" s="212"/>
      <c r="OIJ161" s="212"/>
      <c r="OIK161" s="212"/>
      <c r="OIL161" s="212"/>
      <c r="OIM161" s="212"/>
      <c r="OIN161" s="212"/>
      <c r="OIO161" s="212"/>
      <c r="OIP161" s="212"/>
      <c r="OIQ161" s="212"/>
      <c r="OIR161" s="212"/>
      <c r="OIS161" s="212"/>
      <c r="OIT161" s="212"/>
      <c r="OIU161" s="212"/>
      <c r="OIV161" s="212"/>
      <c r="OIW161" s="212"/>
      <c r="OIX161" s="212"/>
      <c r="OIY161" s="212"/>
      <c r="OIZ161" s="212"/>
      <c r="OJA161" s="212"/>
      <c r="OJB161" s="212"/>
      <c r="OJC161" s="212"/>
      <c r="OJD161" s="212"/>
      <c r="OJE161" s="212"/>
      <c r="OJF161" s="212"/>
      <c r="OJG161" s="212"/>
      <c r="OJH161" s="212"/>
      <c r="OJI161" s="212"/>
      <c r="OJJ161" s="212"/>
      <c r="OJK161" s="212"/>
      <c r="OJL161" s="212"/>
      <c r="OJM161" s="212"/>
      <c r="OJN161" s="212"/>
      <c r="OJO161" s="212"/>
      <c r="OJP161" s="212"/>
      <c r="OJQ161" s="212"/>
      <c r="OJR161" s="212"/>
      <c r="OJS161" s="212"/>
      <c r="OJT161" s="212"/>
      <c r="OJU161" s="212"/>
      <c r="OJV161" s="212"/>
      <c r="OJW161" s="212"/>
      <c r="OJX161" s="212"/>
      <c r="OJY161" s="212"/>
      <c r="OJZ161" s="212"/>
      <c r="OKA161" s="212"/>
      <c r="OKB161" s="212"/>
      <c r="OKC161" s="212"/>
      <c r="OKD161" s="212"/>
      <c r="OKE161" s="212"/>
      <c r="OKF161" s="212"/>
      <c r="OKG161" s="212"/>
      <c r="OKH161" s="212"/>
      <c r="OKI161" s="212"/>
      <c r="OKJ161" s="212"/>
      <c r="OKK161" s="212"/>
      <c r="OKL161" s="212"/>
      <c r="OKM161" s="212"/>
      <c r="OKN161" s="212"/>
      <c r="OKO161" s="212"/>
      <c r="OKP161" s="212"/>
      <c r="OKQ161" s="212"/>
      <c r="OKR161" s="212"/>
      <c r="OKS161" s="212"/>
      <c r="OKT161" s="212"/>
      <c r="OKU161" s="212"/>
      <c r="OKV161" s="212"/>
      <c r="OKW161" s="212"/>
      <c r="OKX161" s="212"/>
      <c r="OKY161" s="212"/>
      <c r="OKZ161" s="212"/>
      <c r="OLA161" s="212"/>
      <c r="OLB161" s="212"/>
      <c r="OLC161" s="212"/>
      <c r="OLD161" s="212"/>
      <c r="OLE161" s="212"/>
      <c r="OLF161" s="212"/>
      <c r="OLG161" s="212"/>
      <c r="OLH161" s="212"/>
      <c r="OLI161" s="212"/>
      <c r="OLJ161" s="212"/>
      <c r="OLK161" s="212"/>
      <c r="OLL161" s="212"/>
      <c r="OLM161" s="212"/>
      <c r="OLN161" s="212"/>
      <c r="OLO161" s="212"/>
      <c r="OLP161" s="212"/>
      <c r="OLQ161" s="212"/>
      <c r="OLR161" s="212"/>
      <c r="OLS161" s="212"/>
      <c r="OLT161" s="212"/>
      <c r="OLU161" s="212"/>
      <c r="OLV161" s="212"/>
      <c r="OLW161" s="212"/>
      <c r="OLX161" s="212"/>
      <c r="OLY161" s="212"/>
      <c r="OLZ161" s="212"/>
      <c r="OMA161" s="212"/>
      <c r="OMB161" s="212"/>
      <c r="OMC161" s="212"/>
      <c r="OMD161" s="212"/>
      <c r="OME161" s="212"/>
      <c r="OMF161" s="212"/>
      <c r="OMG161" s="212"/>
      <c r="OMH161" s="212"/>
      <c r="OMI161" s="212"/>
      <c r="OMJ161" s="212"/>
      <c r="OMK161" s="212"/>
      <c r="OML161" s="212"/>
      <c r="OMM161" s="212"/>
      <c r="OMN161" s="212"/>
      <c r="OMO161" s="212"/>
      <c r="OMP161" s="212"/>
      <c r="OMQ161" s="212"/>
      <c r="OMR161" s="212"/>
      <c r="OMS161" s="212"/>
      <c r="OMT161" s="212"/>
      <c r="OMU161" s="212"/>
      <c r="ONB161" s="212"/>
      <c r="ONC161" s="212"/>
      <c r="OND161" s="212"/>
      <c r="ONE161" s="212"/>
      <c r="ONF161" s="212"/>
      <c r="ONG161" s="212"/>
      <c r="ONH161" s="212"/>
      <c r="ONI161" s="212"/>
      <c r="ONJ161" s="212"/>
      <c r="ONK161" s="212"/>
      <c r="ONL161" s="212"/>
      <c r="ONM161" s="212"/>
      <c r="ONN161" s="212"/>
      <c r="ONO161" s="212"/>
      <c r="ONP161" s="212"/>
      <c r="ONQ161" s="212"/>
      <c r="ONR161" s="212"/>
      <c r="ONS161" s="212"/>
      <c r="ONT161" s="212"/>
      <c r="ONU161" s="212"/>
      <c r="ONV161" s="212"/>
      <c r="ONW161" s="212"/>
      <c r="ONX161" s="212"/>
      <c r="ONY161" s="212"/>
      <c r="ONZ161" s="212"/>
      <c r="OOA161" s="212"/>
      <c r="OOB161" s="212"/>
      <c r="OOC161" s="212"/>
      <c r="OOD161" s="212"/>
      <c r="OOE161" s="212"/>
      <c r="OOF161" s="212"/>
      <c r="OOG161" s="212"/>
      <c r="OOH161" s="212"/>
      <c r="OOI161" s="212"/>
      <c r="OOJ161" s="212"/>
      <c r="OOK161" s="212"/>
      <c r="OOL161" s="212"/>
      <c r="OOM161" s="212"/>
      <c r="OON161" s="212"/>
      <c r="OOO161" s="212"/>
      <c r="OOP161" s="212"/>
      <c r="OOQ161" s="212"/>
      <c r="OOR161" s="212"/>
      <c r="OOS161" s="212"/>
      <c r="OOT161" s="212"/>
      <c r="OOU161" s="212"/>
      <c r="OOV161" s="212"/>
      <c r="OOW161" s="212"/>
      <c r="OOX161" s="212"/>
      <c r="OOY161" s="212"/>
      <c r="OOZ161" s="212"/>
      <c r="OPA161" s="212"/>
      <c r="OPB161" s="212"/>
      <c r="OPC161" s="212"/>
      <c r="OPD161" s="212"/>
      <c r="OPE161" s="212"/>
      <c r="OPF161" s="212"/>
      <c r="OPG161" s="212"/>
      <c r="OPH161" s="212"/>
      <c r="OPI161" s="212"/>
      <c r="OPJ161" s="212"/>
      <c r="OPK161" s="212"/>
      <c r="OPL161" s="212"/>
      <c r="OPM161" s="212"/>
      <c r="OPN161" s="212"/>
      <c r="OPO161" s="212"/>
      <c r="OPP161" s="212"/>
      <c r="OPQ161" s="212"/>
      <c r="OPR161" s="212"/>
      <c r="OPS161" s="212"/>
      <c r="OPT161" s="212"/>
      <c r="OPU161" s="212"/>
      <c r="OPV161" s="212"/>
      <c r="OPW161" s="212"/>
      <c r="OPX161" s="212"/>
      <c r="OPY161" s="212"/>
      <c r="OPZ161" s="212"/>
      <c r="OQA161" s="212"/>
      <c r="OQB161" s="212"/>
      <c r="OQC161" s="212"/>
      <c r="OQD161" s="212"/>
      <c r="OQE161" s="212"/>
      <c r="OQF161" s="212"/>
      <c r="OQG161" s="212"/>
      <c r="OQH161" s="212"/>
      <c r="OQI161" s="212"/>
      <c r="OQJ161" s="212"/>
      <c r="OQK161" s="212"/>
      <c r="OQL161" s="212"/>
      <c r="OQM161" s="212"/>
      <c r="OQN161" s="212"/>
      <c r="OQO161" s="212"/>
      <c r="OQP161" s="212"/>
      <c r="OQQ161" s="212"/>
      <c r="OQR161" s="212"/>
      <c r="OQS161" s="212"/>
      <c r="OQT161" s="212"/>
      <c r="OQU161" s="212"/>
      <c r="OQV161" s="212"/>
      <c r="OQW161" s="212"/>
      <c r="OQX161" s="212"/>
      <c r="OQY161" s="212"/>
      <c r="OQZ161" s="212"/>
      <c r="ORA161" s="212"/>
      <c r="ORB161" s="212"/>
      <c r="ORC161" s="212"/>
      <c r="ORD161" s="212"/>
      <c r="ORE161" s="212"/>
      <c r="ORF161" s="212"/>
      <c r="ORG161" s="212"/>
      <c r="ORH161" s="212"/>
      <c r="ORI161" s="212"/>
      <c r="ORJ161" s="212"/>
      <c r="ORK161" s="212"/>
      <c r="ORL161" s="212"/>
      <c r="ORM161" s="212"/>
      <c r="ORN161" s="212"/>
      <c r="ORO161" s="212"/>
      <c r="ORP161" s="212"/>
      <c r="ORQ161" s="212"/>
      <c r="ORR161" s="212"/>
      <c r="ORS161" s="212"/>
      <c r="ORT161" s="212"/>
      <c r="ORU161" s="212"/>
      <c r="ORV161" s="212"/>
      <c r="ORW161" s="212"/>
      <c r="ORX161" s="212"/>
      <c r="ORY161" s="212"/>
      <c r="ORZ161" s="212"/>
      <c r="OSA161" s="212"/>
      <c r="OSB161" s="212"/>
      <c r="OSC161" s="212"/>
      <c r="OSD161" s="212"/>
      <c r="OSE161" s="212"/>
      <c r="OSF161" s="212"/>
      <c r="OSG161" s="212"/>
      <c r="OSH161" s="212"/>
      <c r="OSI161" s="212"/>
      <c r="OSJ161" s="212"/>
      <c r="OSK161" s="212"/>
      <c r="OSL161" s="212"/>
      <c r="OSM161" s="212"/>
      <c r="OSN161" s="212"/>
      <c r="OSO161" s="212"/>
      <c r="OSP161" s="212"/>
      <c r="OSQ161" s="212"/>
      <c r="OSR161" s="212"/>
      <c r="OSS161" s="212"/>
      <c r="OST161" s="212"/>
      <c r="OSU161" s="212"/>
      <c r="OSV161" s="212"/>
      <c r="OSW161" s="212"/>
      <c r="OSX161" s="212"/>
      <c r="OSY161" s="212"/>
      <c r="OSZ161" s="212"/>
      <c r="OTA161" s="212"/>
      <c r="OTB161" s="212"/>
      <c r="OTC161" s="212"/>
      <c r="OTD161" s="212"/>
      <c r="OTE161" s="212"/>
      <c r="OTF161" s="212"/>
      <c r="OTG161" s="212"/>
      <c r="OTH161" s="212"/>
      <c r="OTI161" s="212"/>
      <c r="OTJ161" s="212"/>
      <c r="OTK161" s="212"/>
      <c r="OTL161" s="212"/>
      <c r="OTM161" s="212"/>
      <c r="OTN161" s="212"/>
      <c r="OTO161" s="212"/>
      <c r="OTP161" s="212"/>
      <c r="OTQ161" s="212"/>
      <c r="OTR161" s="212"/>
      <c r="OTS161" s="212"/>
      <c r="OTT161" s="212"/>
      <c r="OTU161" s="212"/>
      <c r="OTV161" s="212"/>
      <c r="OTW161" s="212"/>
      <c r="OTX161" s="212"/>
      <c r="OTY161" s="212"/>
      <c r="OTZ161" s="212"/>
      <c r="OUA161" s="212"/>
      <c r="OUB161" s="212"/>
      <c r="OUC161" s="212"/>
      <c r="OUD161" s="212"/>
      <c r="OUE161" s="212"/>
      <c r="OUF161" s="212"/>
      <c r="OUG161" s="212"/>
      <c r="OUH161" s="212"/>
      <c r="OUI161" s="212"/>
      <c r="OUJ161" s="212"/>
      <c r="OUK161" s="212"/>
      <c r="OUL161" s="212"/>
      <c r="OUM161" s="212"/>
      <c r="OUN161" s="212"/>
      <c r="OUO161" s="212"/>
      <c r="OUP161" s="212"/>
      <c r="OUQ161" s="212"/>
      <c r="OUR161" s="212"/>
      <c r="OUS161" s="212"/>
      <c r="OUT161" s="212"/>
      <c r="OUU161" s="212"/>
      <c r="OUV161" s="212"/>
      <c r="OUW161" s="212"/>
      <c r="OUX161" s="212"/>
      <c r="OUY161" s="212"/>
      <c r="OUZ161" s="212"/>
      <c r="OVA161" s="212"/>
      <c r="OVB161" s="212"/>
      <c r="OVC161" s="212"/>
      <c r="OVD161" s="212"/>
      <c r="OVE161" s="212"/>
      <c r="OVF161" s="212"/>
      <c r="OVG161" s="212"/>
      <c r="OVH161" s="212"/>
      <c r="OVI161" s="212"/>
      <c r="OVJ161" s="212"/>
      <c r="OVK161" s="212"/>
      <c r="OVL161" s="212"/>
      <c r="OVM161" s="212"/>
      <c r="OVN161" s="212"/>
      <c r="OVO161" s="212"/>
      <c r="OVP161" s="212"/>
      <c r="OVQ161" s="212"/>
      <c r="OVR161" s="212"/>
      <c r="OVS161" s="212"/>
      <c r="OVT161" s="212"/>
      <c r="OVU161" s="212"/>
      <c r="OVV161" s="212"/>
      <c r="OVW161" s="212"/>
      <c r="OVX161" s="212"/>
      <c r="OVY161" s="212"/>
      <c r="OVZ161" s="212"/>
      <c r="OWA161" s="212"/>
      <c r="OWB161" s="212"/>
      <c r="OWC161" s="212"/>
      <c r="OWD161" s="212"/>
      <c r="OWE161" s="212"/>
      <c r="OWF161" s="212"/>
      <c r="OWG161" s="212"/>
      <c r="OWH161" s="212"/>
      <c r="OWI161" s="212"/>
      <c r="OWJ161" s="212"/>
      <c r="OWK161" s="212"/>
      <c r="OWL161" s="212"/>
      <c r="OWM161" s="212"/>
      <c r="OWN161" s="212"/>
      <c r="OWO161" s="212"/>
      <c r="OWP161" s="212"/>
      <c r="OWQ161" s="212"/>
      <c r="OWX161" s="212"/>
      <c r="OWY161" s="212"/>
      <c r="OWZ161" s="212"/>
      <c r="OXA161" s="212"/>
      <c r="OXB161" s="212"/>
      <c r="OXC161" s="212"/>
      <c r="OXD161" s="212"/>
      <c r="OXE161" s="212"/>
      <c r="OXF161" s="212"/>
      <c r="OXG161" s="212"/>
      <c r="OXH161" s="212"/>
      <c r="OXI161" s="212"/>
      <c r="OXJ161" s="212"/>
      <c r="OXK161" s="212"/>
      <c r="OXL161" s="212"/>
      <c r="OXM161" s="212"/>
      <c r="OXN161" s="212"/>
      <c r="OXO161" s="212"/>
      <c r="OXP161" s="212"/>
      <c r="OXQ161" s="212"/>
      <c r="OXR161" s="212"/>
      <c r="OXS161" s="212"/>
      <c r="OXT161" s="212"/>
      <c r="OXU161" s="212"/>
      <c r="OXV161" s="212"/>
      <c r="OXW161" s="212"/>
      <c r="OXX161" s="212"/>
      <c r="OXY161" s="212"/>
      <c r="OXZ161" s="212"/>
      <c r="OYA161" s="212"/>
      <c r="OYB161" s="212"/>
      <c r="OYC161" s="212"/>
      <c r="OYD161" s="212"/>
      <c r="OYE161" s="212"/>
      <c r="OYF161" s="212"/>
      <c r="OYG161" s="212"/>
      <c r="OYH161" s="212"/>
      <c r="OYI161" s="212"/>
      <c r="OYJ161" s="212"/>
      <c r="OYK161" s="212"/>
      <c r="OYL161" s="212"/>
      <c r="OYM161" s="212"/>
      <c r="OYN161" s="212"/>
      <c r="OYO161" s="212"/>
      <c r="OYP161" s="212"/>
      <c r="OYQ161" s="212"/>
      <c r="OYR161" s="212"/>
      <c r="OYS161" s="212"/>
      <c r="OYT161" s="212"/>
      <c r="OYU161" s="212"/>
      <c r="OYV161" s="212"/>
      <c r="OYW161" s="212"/>
      <c r="OYX161" s="212"/>
      <c r="OYY161" s="212"/>
      <c r="OYZ161" s="212"/>
      <c r="OZA161" s="212"/>
      <c r="OZB161" s="212"/>
      <c r="OZC161" s="212"/>
      <c r="OZD161" s="212"/>
      <c r="OZE161" s="212"/>
      <c r="OZF161" s="212"/>
      <c r="OZG161" s="212"/>
      <c r="OZH161" s="212"/>
      <c r="OZI161" s="212"/>
      <c r="OZJ161" s="212"/>
      <c r="OZK161" s="212"/>
      <c r="OZL161" s="212"/>
      <c r="OZM161" s="212"/>
      <c r="OZN161" s="212"/>
      <c r="OZO161" s="212"/>
      <c r="OZP161" s="212"/>
      <c r="OZQ161" s="212"/>
      <c r="OZR161" s="212"/>
      <c r="OZS161" s="212"/>
      <c r="OZT161" s="212"/>
      <c r="OZU161" s="212"/>
      <c r="OZV161" s="212"/>
      <c r="OZW161" s="212"/>
      <c r="OZX161" s="212"/>
      <c r="OZY161" s="212"/>
      <c r="OZZ161" s="212"/>
      <c r="PAA161" s="212"/>
      <c r="PAB161" s="212"/>
      <c r="PAC161" s="212"/>
      <c r="PAD161" s="212"/>
      <c r="PAE161" s="212"/>
      <c r="PAF161" s="212"/>
      <c r="PAG161" s="212"/>
      <c r="PAH161" s="212"/>
      <c r="PAI161" s="212"/>
      <c r="PAJ161" s="212"/>
      <c r="PAK161" s="212"/>
      <c r="PAL161" s="212"/>
      <c r="PAM161" s="212"/>
      <c r="PAN161" s="212"/>
      <c r="PAO161" s="212"/>
      <c r="PAP161" s="212"/>
      <c r="PAQ161" s="212"/>
      <c r="PAR161" s="212"/>
      <c r="PAS161" s="212"/>
      <c r="PAT161" s="212"/>
      <c r="PAU161" s="212"/>
      <c r="PAV161" s="212"/>
      <c r="PAW161" s="212"/>
      <c r="PAX161" s="212"/>
      <c r="PAY161" s="212"/>
      <c r="PAZ161" s="212"/>
      <c r="PBA161" s="212"/>
      <c r="PBB161" s="212"/>
      <c r="PBC161" s="212"/>
      <c r="PBD161" s="212"/>
      <c r="PBE161" s="212"/>
      <c r="PBF161" s="212"/>
      <c r="PBG161" s="212"/>
      <c r="PBH161" s="212"/>
      <c r="PBI161" s="212"/>
      <c r="PBJ161" s="212"/>
      <c r="PBK161" s="212"/>
      <c r="PBL161" s="212"/>
      <c r="PBM161" s="212"/>
      <c r="PBN161" s="212"/>
      <c r="PBO161" s="212"/>
      <c r="PBP161" s="212"/>
      <c r="PBQ161" s="212"/>
      <c r="PBR161" s="212"/>
      <c r="PBS161" s="212"/>
      <c r="PBT161" s="212"/>
      <c r="PBU161" s="212"/>
      <c r="PBV161" s="212"/>
      <c r="PBW161" s="212"/>
      <c r="PBX161" s="212"/>
      <c r="PBY161" s="212"/>
      <c r="PBZ161" s="212"/>
      <c r="PCA161" s="212"/>
      <c r="PCB161" s="212"/>
      <c r="PCC161" s="212"/>
      <c r="PCD161" s="212"/>
      <c r="PCE161" s="212"/>
      <c r="PCF161" s="212"/>
      <c r="PCG161" s="212"/>
      <c r="PCH161" s="212"/>
      <c r="PCI161" s="212"/>
      <c r="PCJ161" s="212"/>
      <c r="PCK161" s="212"/>
      <c r="PCL161" s="212"/>
      <c r="PCM161" s="212"/>
      <c r="PCN161" s="212"/>
      <c r="PCO161" s="212"/>
      <c r="PCP161" s="212"/>
      <c r="PCQ161" s="212"/>
      <c r="PCR161" s="212"/>
      <c r="PCS161" s="212"/>
      <c r="PCT161" s="212"/>
      <c r="PCU161" s="212"/>
      <c r="PCV161" s="212"/>
      <c r="PCW161" s="212"/>
      <c r="PCX161" s="212"/>
      <c r="PCY161" s="212"/>
      <c r="PCZ161" s="212"/>
      <c r="PDA161" s="212"/>
      <c r="PDB161" s="212"/>
      <c r="PDC161" s="212"/>
      <c r="PDD161" s="212"/>
      <c r="PDE161" s="212"/>
      <c r="PDF161" s="212"/>
      <c r="PDG161" s="212"/>
      <c r="PDH161" s="212"/>
      <c r="PDI161" s="212"/>
      <c r="PDJ161" s="212"/>
      <c r="PDK161" s="212"/>
      <c r="PDL161" s="212"/>
      <c r="PDM161" s="212"/>
      <c r="PDN161" s="212"/>
      <c r="PDO161" s="212"/>
      <c r="PDP161" s="212"/>
      <c r="PDQ161" s="212"/>
      <c r="PDR161" s="212"/>
      <c r="PDS161" s="212"/>
      <c r="PDT161" s="212"/>
      <c r="PDU161" s="212"/>
      <c r="PDV161" s="212"/>
      <c r="PDW161" s="212"/>
      <c r="PDX161" s="212"/>
      <c r="PDY161" s="212"/>
      <c r="PDZ161" s="212"/>
      <c r="PEA161" s="212"/>
      <c r="PEB161" s="212"/>
      <c r="PEC161" s="212"/>
      <c r="PED161" s="212"/>
      <c r="PEE161" s="212"/>
      <c r="PEF161" s="212"/>
      <c r="PEG161" s="212"/>
      <c r="PEH161" s="212"/>
      <c r="PEI161" s="212"/>
      <c r="PEJ161" s="212"/>
      <c r="PEK161" s="212"/>
      <c r="PEL161" s="212"/>
      <c r="PEM161" s="212"/>
      <c r="PEN161" s="212"/>
      <c r="PEO161" s="212"/>
      <c r="PEP161" s="212"/>
      <c r="PEQ161" s="212"/>
      <c r="PER161" s="212"/>
      <c r="PES161" s="212"/>
      <c r="PET161" s="212"/>
      <c r="PEU161" s="212"/>
      <c r="PEV161" s="212"/>
      <c r="PEW161" s="212"/>
      <c r="PEX161" s="212"/>
      <c r="PEY161" s="212"/>
      <c r="PEZ161" s="212"/>
      <c r="PFA161" s="212"/>
      <c r="PFB161" s="212"/>
      <c r="PFC161" s="212"/>
      <c r="PFD161" s="212"/>
      <c r="PFE161" s="212"/>
      <c r="PFF161" s="212"/>
      <c r="PFG161" s="212"/>
      <c r="PFH161" s="212"/>
      <c r="PFI161" s="212"/>
      <c r="PFJ161" s="212"/>
      <c r="PFK161" s="212"/>
      <c r="PFL161" s="212"/>
      <c r="PFM161" s="212"/>
      <c r="PFN161" s="212"/>
      <c r="PFO161" s="212"/>
      <c r="PFP161" s="212"/>
      <c r="PFQ161" s="212"/>
      <c r="PFR161" s="212"/>
      <c r="PFS161" s="212"/>
      <c r="PFT161" s="212"/>
      <c r="PFU161" s="212"/>
      <c r="PFV161" s="212"/>
      <c r="PFW161" s="212"/>
      <c r="PFX161" s="212"/>
      <c r="PFY161" s="212"/>
      <c r="PFZ161" s="212"/>
      <c r="PGA161" s="212"/>
      <c r="PGB161" s="212"/>
      <c r="PGC161" s="212"/>
      <c r="PGD161" s="212"/>
      <c r="PGE161" s="212"/>
      <c r="PGF161" s="212"/>
      <c r="PGG161" s="212"/>
      <c r="PGH161" s="212"/>
      <c r="PGI161" s="212"/>
      <c r="PGJ161" s="212"/>
      <c r="PGK161" s="212"/>
      <c r="PGL161" s="212"/>
      <c r="PGM161" s="212"/>
      <c r="PGT161" s="212"/>
      <c r="PGU161" s="212"/>
      <c r="PGV161" s="212"/>
      <c r="PGW161" s="212"/>
      <c r="PGX161" s="212"/>
      <c r="PGY161" s="212"/>
      <c r="PGZ161" s="212"/>
      <c r="PHA161" s="212"/>
      <c r="PHB161" s="212"/>
      <c r="PHC161" s="212"/>
      <c r="PHD161" s="212"/>
      <c r="PHE161" s="212"/>
      <c r="PHF161" s="212"/>
      <c r="PHG161" s="212"/>
      <c r="PHH161" s="212"/>
      <c r="PHI161" s="212"/>
      <c r="PHJ161" s="212"/>
      <c r="PHK161" s="212"/>
      <c r="PHL161" s="212"/>
      <c r="PHM161" s="212"/>
      <c r="PHN161" s="212"/>
      <c r="PHO161" s="212"/>
      <c r="PHP161" s="212"/>
      <c r="PHQ161" s="212"/>
      <c r="PHR161" s="212"/>
      <c r="PHS161" s="212"/>
      <c r="PHT161" s="212"/>
      <c r="PHU161" s="212"/>
      <c r="PHV161" s="212"/>
      <c r="PHW161" s="212"/>
      <c r="PHX161" s="212"/>
      <c r="PHY161" s="212"/>
      <c r="PHZ161" s="212"/>
      <c r="PIA161" s="212"/>
      <c r="PIB161" s="212"/>
      <c r="PIC161" s="212"/>
      <c r="PID161" s="212"/>
      <c r="PIE161" s="212"/>
      <c r="PIF161" s="212"/>
      <c r="PIG161" s="212"/>
      <c r="PIH161" s="212"/>
      <c r="PII161" s="212"/>
      <c r="PIJ161" s="212"/>
      <c r="PIK161" s="212"/>
      <c r="PIL161" s="212"/>
      <c r="PIM161" s="212"/>
      <c r="PIN161" s="212"/>
      <c r="PIO161" s="212"/>
      <c r="PIP161" s="212"/>
      <c r="PIQ161" s="212"/>
      <c r="PIR161" s="212"/>
      <c r="PIS161" s="212"/>
      <c r="PIT161" s="212"/>
      <c r="PIU161" s="212"/>
      <c r="PIV161" s="212"/>
      <c r="PIW161" s="212"/>
      <c r="PIX161" s="212"/>
      <c r="PIY161" s="212"/>
      <c r="PIZ161" s="212"/>
      <c r="PJA161" s="212"/>
      <c r="PJB161" s="212"/>
      <c r="PJC161" s="212"/>
      <c r="PJD161" s="212"/>
      <c r="PJE161" s="212"/>
      <c r="PJF161" s="212"/>
      <c r="PJG161" s="212"/>
      <c r="PJH161" s="212"/>
      <c r="PJI161" s="212"/>
      <c r="PJJ161" s="212"/>
      <c r="PJK161" s="212"/>
      <c r="PJL161" s="212"/>
      <c r="PJM161" s="212"/>
      <c r="PJN161" s="212"/>
      <c r="PJO161" s="212"/>
      <c r="PJP161" s="212"/>
      <c r="PJQ161" s="212"/>
      <c r="PJR161" s="212"/>
      <c r="PJS161" s="212"/>
      <c r="PJT161" s="212"/>
      <c r="PJU161" s="212"/>
      <c r="PJV161" s="212"/>
      <c r="PJW161" s="212"/>
      <c r="PJX161" s="212"/>
      <c r="PJY161" s="212"/>
      <c r="PJZ161" s="212"/>
      <c r="PKA161" s="212"/>
      <c r="PKB161" s="212"/>
      <c r="PKC161" s="212"/>
      <c r="PKD161" s="212"/>
      <c r="PKE161" s="212"/>
      <c r="PKF161" s="212"/>
      <c r="PKG161" s="212"/>
      <c r="PKH161" s="212"/>
      <c r="PKI161" s="212"/>
      <c r="PKJ161" s="212"/>
      <c r="PKK161" s="212"/>
      <c r="PKL161" s="212"/>
      <c r="PKM161" s="212"/>
      <c r="PKN161" s="212"/>
      <c r="PKO161" s="212"/>
      <c r="PKP161" s="212"/>
      <c r="PKQ161" s="212"/>
      <c r="PKR161" s="212"/>
      <c r="PKS161" s="212"/>
      <c r="PKT161" s="212"/>
      <c r="PKU161" s="212"/>
      <c r="PKV161" s="212"/>
      <c r="PKW161" s="212"/>
      <c r="PKX161" s="212"/>
      <c r="PKY161" s="212"/>
      <c r="PKZ161" s="212"/>
      <c r="PLA161" s="212"/>
      <c r="PLB161" s="212"/>
      <c r="PLC161" s="212"/>
      <c r="PLD161" s="212"/>
      <c r="PLE161" s="212"/>
      <c r="PLF161" s="212"/>
      <c r="PLG161" s="212"/>
      <c r="PLH161" s="212"/>
      <c r="PLI161" s="212"/>
      <c r="PLJ161" s="212"/>
      <c r="PLK161" s="212"/>
      <c r="PLL161" s="212"/>
      <c r="PLM161" s="212"/>
      <c r="PLN161" s="212"/>
      <c r="PLO161" s="212"/>
      <c r="PLP161" s="212"/>
      <c r="PLQ161" s="212"/>
      <c r="PLR161" s="212"/>
      <c r="PLS161" s="212"/>
      <c r="PLT161" s="212"/>
      <c r="PLU161" s="212"/>
      <c r="PLV161" s="212"/>
      <c r="PLW161" s="212"/>
      <c r="PLX161" s="212"/>
      <c r="PLY161" s="212"/>
      <c r="PLZ161" s="212"/>
      <c r="PMA161" s="212"/>
      <c r="PMB161" s="212"/>
      <c r="PMC161" s="212"/>
      <c r="PMD161" s="212"/>
      <c r="PME161" s="212"/>
      <c r="PMF161" s="212"/>
      <c r="PMG161" s="212"/>
      <c r="PMH161" s="212"/>
      <c r="PMI161" s="212"/>
      <c r="PMJ161" s="212"/>
      <c r="PMK161" s="212"/>
      <c r="PML161" s="212"/>
      <c r="PMM161" s="212"/>
      <c r="PMN161" s="212"/>
      <c r="PMO161" s="212"/>
      <c r="PMP161" s="212"/>
      <c r="PMQ161" s="212"/>
      <c r="PMR161" s="212"/>
      <c r="PMS161" s="212"/>
      <c r="PMT161" s="212"/>
      <c r="PMU161" s="212"/>
      <c r="PMV161" s="212"/>
      <c r="PMW161" s="212"/>
      <c r="PMX161" s="212"/>
      <c r="PMY161" s="212"/>
      <c r="PMZ161" s="212"/>
      <c r="PNA161" s="212"/>
      <c r="PNB161" s="212"/>
      <c r="PNC161" s="212"/>
      <c r="PND161" s="212"/>
      <c r="PNE161" s="212"/>
      <c r="PNF161" s="212"/>
      <c r="PNG161" s="212"/>
      <c r="PNH161" s="212"/>
      <c r="PNI161" s="212"/>
      <c r="PNJ161" s="212"/>
      <c r="PNK161" s="212"/>
      <c r="PNL161" s="212"/>
      <c r="PNM161" s="212"/>
      <c r="PNN161" s="212"/>
      <c r="PNO161" s="212"/>
      <c r="PNP161" s="212"/>
      <c r="PNQ161" s="212"/>
      <c r="PNR161" s="212"/>
      <c r="PNS161" s="212"/>
      <c r="PNT161" s="212"/>
      <c r="PNU161" s="212"/>
      <c r="PNV161" s="212"/>
      <c r="PNW161" s="212"/>
      <c r="PNX161" s="212"/>
      <c r="PNY161" s="212"/>
      <c r="PNZ161" s="212"/>
      <c r="POA161" s="212"/>
      <c r="POB161" s="212"/>
      <c r="POC161" s="212"/>
      <c r="POD161" s="212"/>
      <c r="POE161" s="212"/>
      <c r="POF161" s="212"/>
      <c r="POG161" s="212"/>
      <c r="POH161" s="212"/>
      <c r="POI161" s="212"/>
      <c r="POJ161" s="212"/>
      <c r="POK161" s="212"/>
      <c r="POL161" s="212"/>
      <c r="POM161" s="212"/>
      <c r="PON161" s="212"/>
      <c r="POO161" s="212"/>
      <c r="POP161" s="212"/>
      <c r="POQ161" s="212"/>
      <c r="POR161" s="212"/>
      <c r="POS161" s="212"/>
      <c r="POT161" s="212"/>
      <c r="POU161" s="212"/>
      <c r="POV161" s="212"/>
      <c r="POW161" s="212"/>
      <c r="POX161" s="212"/>
      <c r="POY161" s="212"/>
      <c r="POZ161" s="212"/>
      <c r="PPA161" s="212"/>
      <c r="PPB161" s="212"/>
      <c r="PPC161" s="212"/>
      <c r="PPD161" s="212"/>
      <c r="PPE161" s="212"/>
      <c r="PPF161" s="212"/>
      <c r="PPG161" s="212"/>
      <c r="PPH161" s="212"/>
      <c r="PPI161" s="212"/>
      <c r="PPJ161" s="212"/>
      <c r="PPK161" s="212"/>
      <c r="PPL161" s="212"/>
      <c r="PPM161" s="212"/>
      <c r="PPN161" s="212"/>
      <c r="PPO161" s="212"/>
      <c r="PPP161" s="212"/>
      <c r="PPQ161" s="212"/>
      <c r="PPR161" s="212"/>
      <c r="PPS161" s="212"/>
      <c r="PPT161" s="212"/>
      <c r="PPU161" s="212"/>
      <c r="PPV161" s="212"/>
      <c r="PPW161" s="212"/>
      <c r="PPX161" s="212"/>
      <c r="PPY161" s="212"/>
      <c r="PPZ161" s="212"/>
      <c r="PQA161" s="212"/>
      <c r="PQB161" s="212"/>
      <c r="PQC161" s="212"/>
      <c r="PQD161" s="212"/>
      <c r="PQE161" s="212"/>
      <c r="PQF161" s="212"/>
      <c r="PQG161" s="212"/>
      <c r="PQH161" s="212"/>
      <c r="PQI161" s="212"/>
      <c r="PQP161" s="212"/>
      <c r="PQQ161" s="212"/>
      <c r="PQR161" s="212"/>
      <c r="PQS161" s="212"/>
      <c r="PQT161" s="212"/>
      <c r="PQU161" s="212"/>
      <c r="PQV161" s="212"/>
      <c r="PQW161" s="212"/>
      <c r="PQX161" s="212"/>
      <c r="PQY161" s="212"/>
      <c r="PQZ161" s="212"/>
      <c r="PRA161" s="212"/>
      <c r="PRB161" s="212"/>
      <c r="PRC161" s="212"/>
      <c r="PRD161" s="212"/>
      <c r="PRE161" s="212"/>
      <c r="PRF161" s="212"/>
      <c r="PRG161" s="212"/>
      <c r="PRH161" s="212"/>
      <c r="PRI161" s="212"/>
      <c r="PRJ161" s="212"/>
      <c r="PRK161" s="212"/>
      <c r="PRL161" s="212"/>
      <c r="PRM161" s="212"/>
      <c r="PRN161" s="212"/>
      <c r="PRO161" s="212"/>
      <c r="PRP161" s="212"/>
      <c r="PRQ161" s="212"/>
      <c r="PRR161" s="212"/>
      <c r="PRS161" s="212"/>
      <c r="PRT161" s="212"/>
      <c r="PRU161" s="212"/>
      <c r="PRV161" s="212"/>
      <c r="PRW161" s="212"/>
      <c r="PRX161" s="212"/>
      <c r="PRY161" s="212"/>
      <c r="PRZ161" s="212"/>
      <c r="PSA161" s="212"/>
      <c r="PSB161" s="212"/>
      <c r="PSC161" s="212"/>
      <c r="PSD161" s="212"/>
      <c r="PSE161" s="212"/>
      <c r="PSF161" s="212"/>
      <c r="PSG161" s="212"/>
      <c r="PSH161" s="212"/>
      <c r="PSI161" s="212"/>
      <c r="PSJ161" s="212"/>
      <c r="PSK161" s="212"/>
      <c r="PSL161" s="212"/>
      <c r="PSM161" s="212"/>
      <c r="PSN161" s="212"/>
      <c r="PSO161" s="212"/>
      <c r="PSP161" s="212"/>
      <c r="PSQ161" s="212"/>
      <c r="PSR161" s="212"/>
      <c r="PSS161" s="212"/>
      <c r="PST161" s="212"/>
      <c r="PSU161" s="212"/>
      <c r="PSV161" s="212"/>
      <c r="PSW161" s="212"/>
      <c r="PSX161" s="212"/>
      <c r="PSY161" s="212"/>
      <c r="PSZ161" s="212"/>
      <c r="PTA161" s="212"/>
      <c r="PTB161" s="212"/>
      <c r="PTC161" s="212"/>
      <c r="PTD161" s="212"/>
      <c r="PTE161" s="212"/>
      <c r="PTF161" s="212"/>
      <c r="PTG161" s="212"/>
      <c r="PTH161" s="212"/>
      <c r="PTI161" s="212"/>
      <c r="PTJ161" s="212"/>
      <c r="PTK161" s="212"/>
      <c r="PTL161" s="212"/>
      <c r="PTM161" s="212"/>
      <c r="PTN161" s="212"/>
      <c r="PTO161" s="212"/>
      <c r="PTP161" s="212"/>
      <c r="PTQ161" s="212"/>
      <c r="PTR161" s="212"/>
      <c r="PTS161" s="212"/>
      <c r="PTT161" s="212"/>
      <c r="PTU161" s="212"/>
      <c r="PTV161" s="212"/>
      <c r="PTW161" s="212"/>
      <c r="PTX161" s="212"/>
      <c r="PTY161" s="212"/>
      <c r="PTZ161" s="212"/>
      <c r="PUA161" s="212"/>
      <c r="PUB161" s="212"/>
      <c r="PUC161" s="212"/>
      <c r="PUD161" s="212"/>
      <c r="PUE161" s="212"/>
      <c r="PUF161" s="212"/>
      <c r="PUG161" s="212"/>
      <c r="PUH161" s="212"/>
      <c r="PUI161" s="212"/>
      <c r="PUJ161" s="212"/>
      <c r="PUK161" s="212"/>
      <c r="PUL161" s="212"/>
      <c r="PUM161" s="212"/>
      <c r="PUN161" s="212"/>
      <c r="PUO161" s="212"/>
      <c r="PUP161" s="212"/>
      <c r="PUQ161" s="212"/>
      <c r="PUR161" s="212"/>
      <c r="PUS161" s="212"/>
      <c r="PUT161" s="212"/>
      <c r="PUU161" s="212"/>
      <c r="PUV161" s="212"/>
      <c r="PUW161" s="212"/>
      <c r="PUX161" s="212"/>
      <c r="PUY161" s="212"/>
      <c r="PUZ161" s="212"/>
      <c r="PVA161" s="212"/>
      <c r="PVB161" s="212"/>
      <c r="PVC161" s="212"/>
      <c r="PVD161" s="212"/>
      <c r="PVE161" s="212"/>
      <c r="PVF161" s="212"/>
      <c r="PVG161" s="212"/>
      <c r="PVH161" s="212"/>
      <c r="PVI161" s="212"/>
      <c r="PVJ161" s="212"/>
      <c r="PVK161" s="212"/>
      <c r="PVL161" s="212"/>
      <c r="PVM161" s="212"/>
      <c r="PVN161" s="212"/>
      <c r="PVO161" s="212"/>
      <c r="PVP161" s="212"/>
      <c r="PVQ161" s="212"/>
      <c r="PVR161" s="212"/>
      <c r="PVS161" s="212"/>
      <c r="PVT161" s="212"/>
      <c r="PVU161" s="212"/>
      <c r="PVV161" s="212"/>
      <c r="PVW161" s="212"/>
      <c r="PVX161" s="212"/>
      <c r="PVY161" s="212"/>
      <c r="PVZ161" s="212"/>
      <c r="PWA161" s="212"/>
      <c r="PWB161" s="212"/>
      <c r="PWC161" s="212"/>
      <c r="PWD161" s="212"/>
      <c r="PWE161" s="212"/>
      <c r="PWF161" s="212"/>
      <c r="PWG161" s="212"/>
      <c r="PWH161" s="212"/>
      <c r="PWI161" s="212"/>
      <c r="PWJ161" s="212"/>
      <c r="PWK161" s="212"/>
      <c r="PWL161" s="212"/>
      <c r="PWM161" s="212"/>
      <c r="PWN161" s="212"/>
      <c r="PWO161" s="212"/>
      <c r="PWP161" s="212"/>
      <c r="PWQ161" s="212"/>
      <c r="PWR161" s="212"/>
      <c r="PWS161" s="212"/>
      <c r="PWT161" s="212"/>
      <c r="PWU161" s="212"/>
      <c r="PWV161" s="212"/>
      <c r="PWW161" s="212"/>
      <c r="PWX161" s="212"/>
      <c r="PWY161" s="212"/>
      <c r="PWZ161" s="212"/>
      <c r="PXA161" s="212"/>
      <c r="PXB161" s="212"/>
      <c r="PXC161" s="212"/>
      <c r="PXD161" s="212"/>
      <c r="PXE161" s="212"/>
      <c r="PXF161" s="212"/>
      <c r="PXG161" s="212"/>
      <c r="PXH161" s="212"/>
      <c r="PXI161" s="212"/>
      <c r="PXJ161" s="212"/>
      <c r="PXK161" s="212"/>
      <c r="PXL161" s="212"/>
      <c r="PXM161" s="212"/>
      <c r="PXN161" s="212"/>
      <c r="PXO161" s="212"/>
      <c r="PXP161" s="212"/>
      <c r="PXQ161" s="212"/>
      <c r="PXR161" s="212"/>
      <c r="PXS161" s="212"/>
      <c r="PXT161" s="212"/>
      <c r="PXU161" s="212"/>
      <c r="PXV161" s="212"/>
      <c r="PXW161" s="212"/>
      <c r="PXX161" s="212"/>
      <c r="PXY161" s="212"/>
      <c r="PXZ161" s="212"/>
      <c r="PYA161" s="212"/>
      <c r="PYB161" s="212"/>
      <c r="PYC161" s="212"/>
      <c r="PYD161" s="212"/>
      <c r="PYE161" s="212"/>
      <c r="PYF161" s="212"/>
      <c r="PYG161" s="212"/>
      <c r="PYH161" s="212"/>
      <c r="PYI161" s="212"/>
      <c r="PYJ161" s="212"/>
      <c r="PYK161" s="212"/>
      <c r="PYL161" s="212"/>
      <c r="PYM161" s="212"/>
      <c r="PYN161" s="212"/>
      <c r="PYO161" s="212"/>
      <c r="PYP161" s="212"/>
      <c r="PYQ161" s="212"/>
      <c r="PYR161" s="212"/>
      <c r="PYS161" s="212"/>
      <c r="PYT161" s="212"/>
      <c r="PYU161" s="212"/>
      <c r="PYV161" s="212"/>
      <c r="PYW161" s="212"/>
      <c r="PYX161" s="212"/>
      <c r="PYY161" s="212"/>
      <c r="PYZ161" s="212"/>
      <c r="PZA161" s="212"/>
      <c r="PZB161" s="212"/>
      <c r="PZC161" s="212"/>
      <c r="PZD161" s="212"/>
      <c r="PZE161" s="212"/>
      <c r="PZF161" s="212"/>
      <c r="PZG161" s="212"/>
      <c r="PZH161" s="212"/>
      <c r="PZI161" s="212"/>
      <c r="PZJ161" s="212"/>
      <c r="PZK161" s="212"/>
      <c r="PZL161" s="212"/>
      <c r="PZM161" s="212"/>
      <c r="PZN161" s="212"/>
      <c r="PZO161" s="212"/>
      <c r="PZP161" s="212"/>
      <c r="PZQ161" s="212"/>
      <c r="PZR161" s="212"/>
      <c r="PZS161" s="212"/>
      <c r="PZT161" s="212"/>
      <c r="PZU161" s="212"/>
      <c r="PZV161" s="212"/>
      <c r="PZW161" s="212"/>
      <c r="PZX161" s="212"/>
      <c r="PZY161" s="212"/>
      <c r="PZZ161" s="212"/>
      <c r="QAA161" s="212"/>
      <c r="QAB161" s="212"/>
      <c r="QAC161" s="212"/>
      <c r="QAD161" s="212"/>
      <c r="QAE161" s="212"/>
      <c r="QAL161" s="212"/>
      <c r="QAM161" s="212"/>
      <c r="QAN161" s="212"/>
      <c r="QAO161" s="212"/>
      <c r="QAP161" s="212"/>
      <c r="QAQ161" s="212"/>
      <c r="QAR161" s="212"/>
      <c r="QAS161" s="212"/>
      <c r="QAT161" s="212"/>
      <c r="QAU161" s="212"/>
      <c r="QAV161" s="212"/>
      <c r="QAW161" s="212"/>
      <c r="QAX161" s="212"/>
      <c r="QAY161" s="212"/>
      <c r="QAZ161" s="212"/>
      <c r="QBA161" s="212"/>
      <c r="QBB161" s="212"/>
      <c r="QBC161" s="212"/>
      <c r="QBD161" s="212"/>
      <c r="QBE161" s="212"/>
      <c r="QBF161" s="212"/>
      <c r="QBG161" s="212"/>
      <c r="QBH161" s="212"/>
      <c r="QBI161" s="212"/>
      <c r="QBJ161" s="212"/>
      <c r="QBK161" s="212"/>
      <c r="QBL161" s="212"/>
      <c r="QBM161" s="212"/>
      <c r="QBN161" s="212"/>
      <c r="QBO161" s="212"/>
      <c r="QBP161" s="212"/>
      <c r="QBQ161" s="212"/>
      <c r="QBR161" s="212"/>
      <c r="QBS161" s="212"/>
      <c r="QBT161" s="212"/>
      <c r="QBU161" s="212"/>
      <c r="QBV161" s="212"/>
      <c r="QBW161" s="212"/>
      <c r="QBX161" s="212"/>
      <c r="QBY161" s="212"/>
      <c r="QBZ161" s="212"/>
      <c r="QCA161" s="212"/>
      <c r="QCB161" s="212"/>
      <c r="QCC161" s="212"/>
      <c r="QCD161" s="212"/>
      <c r="QCE161" s="212"/>
      <c r="QCF161" s="212"/>
      <c r="QCG161" s="212"/>
      <c r="QCH161" s="212"/>
      <c r="QCI161" s="212"/>
      <c r="QCJ161" s="212"/>
      <c r="QCK161" s="212"/>
      <c r="QCL161" s="212"/>
      <c r="QCM161" s="212"/>
      <c r="QCN161" s="212"/>
      <c r="QCO161" s="212"/>
      <c r="QCP161" s="212"/>
      <c r="QCQ161" s="212"/>
      <c r="QCR161" s="212"/>
      <c r="QCS161" s="212"/>
      <c r="QCT161" s="212"/>
      <c r="QCU161" s="212"/>
      <c r="QCV161" s="212"/>
      <c r="QCW161" s="212"/>
      <c r="QCX161" s="212"/>
      <c r="QCY161" s="212"/>
      <c r="QCZ161" s="212"/>
      <c r="QDA161" s="212"/>
      <c r="QDB161" s="212"/>
      <c r="QDC161" s="212"/>
      <c r="QDD161" s="212"/>
      <c r="QDE161" s="212"/>
      <c r="QDF161" s="212"/>
      <c r="QDG161" s="212"/>
      <c r="QDH161" s="212"/>
      <c r="QDI161" s="212"/>
      <c r="QDJ161" s="212"/>
      <c r="QDK161" s="212"/>
      <c r="QDL161" s="212"/>
      <c r="QDM161" s="212"/>
      <c r="QDN161" s="212"/>
      <c r="QDO161" s="212"/>
      <c r="QDP161" s="212"/>
      <c r="QDQ161" s="212"/>
      <c r="QDR161" s="212"/>
      <c r="QDS161" s="212"/>
      <c r="QDT161" s="212"/>
      <c r="QDU161" s="212"/>
      <c r="QDV161" s="212"/>
      <c r="QDW161" s="212"/>
      <c r="QDX161" s="212"/>
      <c r="QDY161" s="212"/>
      <c r="QDZ161" s="212"/>
      <c r="QEA161" s="212"/>
      <c r="QEB161" s="212"/>
      <c r="QEC161" s="212"/>
      <c r="QED161" s="212"/>
      <c r="QEE161" s="212"/>
      <c r="QEF161" s="212"/>
      <c r="QEG161" s="212"/>
      <c r="QEH161" s="212"/>
      <c r="QEI161" s="212"/>
      <c r="QEJ161" s="212"/>
      <c r="QEK161" s="212"/>
      <c r="QEL161" s="212"/>
      <c r="QEM161" s="212"/>
      <c r="QEN161" s="212"/>
      <c r="QEO161" s="212"/>
      <c r="QEP161" s="212"/>
      <c r="QEQ161" s="212"/>
      <c r="QER161" s="212"/>
      <c r="QES161" s="212"/>
      <c r="QET161" s="212"/>
      <c r="QEU161" s="212"/>
      <c r="QEV161" s="212"/>
      <c r="QEW161" s="212"/>
      <c r="QEX161" s="212"/>
      <c r="QEY161" s="212"/>
      <c r="QEZ161" s="212"/>
      <c r="QFA161" s="212"/>
      <c r="QFB161" s="212"/>
      <c r="QFC161" s="212"/>
      <c r="QFD161" s="212"/>
      <c r="QFE161" s="212"/>
      <c r="QFF161" s="212"/>
      <c r="QFG161" s="212"/>
      <c r="QFH161" s="212"/>
      <c r="QFI161" s="212"/>
      <c r="QFJ161" s="212"/>
      <c r="QFK161" s="212"/>
      <c r="QFL161" s="212"/>
      <c r="QFM161" s="212"/>
      <c r="QFN161" s="212"/>
      <c r="QFO161" s="212"/>
      <c r="QFP161" s="212"/>
      <c r="QFQ161" s="212"/>
      <c r="QFR161" s="212"/>
      <c r="QFS161" s="212"/>
      <c r="QFT161" s="212"/>
      <c r="QFU161" s="212"/>
      <c r="QFV161" s="212"/>
      <c r="QFW161" s="212"/>
      <c r="QFX161" s="212"/>
      <c r="QFY161" s="212"/>
      <c r="QFZ161" s="212"/>
      <c r="QGA161" s="212"/>
      <c r="QGB161" s="212"/>
      <c r="QGC161" s="212"/>
      <c r="QGD161" s="212"/>
      <c r="QGE161" s="212"/>
      <c r="QGF161" s="212"/>
      <c r="QGG161" s="212"/>
      <c r="QGH161" s="212"/>
      <c r="QGI161" s="212"/>
      <c r="QGJ161" s="212"/>
      <c r="QGK161" s="212"/>
      <c r="QGL161" s="212"/>
      <c r="QGM161" s="212"/>
      <c r="QGN161" s="212"/>
      <c r="QGO161" s="212"/>
      <c r="QGP161" s="212"/>
      <c r="QGQ161" s="212"/>
      <c r="QGR161" s="212"/>
      <c r="QGS161" s="212"/>
      <c r="QGT161" s="212"/>
      <c r="QGU161" s="212"/>
      <c r="QGV161" s="212"/>
      <c r="QGW161" s="212"/>
      <c r="QGX161" s="212"/>
      <c r="QGY161" s="212"/>
      <c r="QGZ161" s="212"/>
      <c r="QHA161" s="212"/>
      <c r="QHB161" s="212"/>
      <c r="QHC161" s="212"/>
      <c r="QHD161" s="212"/>
      <c r="QHE161" s="212"/>
      <c r="QHF161" s="212"/>
      <c r="QHG161" s="212"/>
      <c r="QHH161" s="212"/>
      <c r="QHI161" s="212"/>
      <c r="QHJ161" s="212"/>
      <c r="QHK161" s="212"/>
      <c r="QHL161" s="212"/>
      <c r="QHM161" s="212"/>
      <c r="QHN161" s="212"/>
      <c r="QHO161" s="212"/>
      <c r="QHP161" s="212"/>
      <c r="QHQ161" s="212"/>
      <c r="QHR161" s="212"/>
      <c r="QHS161" s="212"/>
      <c r="QHT161" s="212"/>
      <c r="QHU161" s="212"/>
      <c r="QHV161" s="212"/>
      <c r="QHW161" s="212"/>
      <c r="QHX161" s="212"/>
      <c r="QHY161" s="212"/>
      <c r="QHZ161" s="212"/>
      <c r="QIA161" s="212"/>
      <c r="QIB161" s="212"/>
      <c r="QIC161" s="212"/>
      <c r="QID161" s="212"/>
      <c r="QIE161" s="212"/>
      <c r="QIF161" s="212"/>
      <c r="QIG161" s="212"/>
      <c r="QIH161" s="212"/>
      <c r="QII161" s="212"/>
      <c r="QIJ161" s="212"/>
      <c r="QIK161" s="212"/>
      <c r="QIL161" s="212"/>
      <c r="QIM161" s="212"/>
      <c r="QIN161" s="212"/>
      <c r="QIO161" s="212"/>
      <c r="QIP161" s="212"/>
      <c r="QIQ161" s="212"/>
      <c r="QIR161" s="212"/>
      <c r="QIS161" s="212"/>
      <c r="QIT161" s="212"/>
      <c r="QIU161" s="212"/>
      <c r="QIV161" s="212"/>
      <c r="QIW161" s="212"/>
      <c r="QIX161" s="212"/>
      <c r="QIY161" s="212"/>
      <c r="QIZ161" s="212"/>
      <c r="QJA161" s="212"/>
      <c r="QJB161" s="212"/>
      <c r="QJC161" s="212"/>
      <c r="QJD161" s="212"/>
      <c r="QJE161" s="212"/>
      <c r="QJF161" s="212"/>
      <c r="QJG161" s="212"/>
      <c r="QJH161" s="212"/>
      <c r="QJI161" s="212"/>
      <c r="QJJ161" s="212"/>
      <c r="QJK161" s="212"/>
      <c r="QJL161" s="212"/>
      <c r="QJM161" s="212"/>
      <c r="QJN161" s="212"/>
      <c r="QJO161" s="212"/>
      <c r="QJP161" s="212"/>
      <c r="QJQ161" s="212"/>
      <c r="QJR161" s="212"/>
      <c r="QJS161" s="212"/>
      <c r="QJT161" s="212"/>
      <c r="QJU161" s="212"/>
      <c r="QJV161" s="212"/>
      <c r="QJW161" s="212"/>
      <c r="QJX161" s="212"/>
      <c r="QJY161" s="212"/>
      <c r="QJZ161" s="212"/>
      <c r="QKA161" s="212"/>
      <c r="QKH161" s="212"/>
      <c r="QKI161" s="212"/>
      <c r="QKJ161" s="212"/>
      <c r="QKK161" s="212"/>
      <c r="QKL161" s="212"/>
      <c r="QKM161" s="212"/>
      <c r="QKN161" s="212"/>
      <c r="QKO161" s="212"/>
      <c r="QKP161" s="212"/>
      <c r="QKQ161" s="212"/>
      <c r="QKR161" s="212"/>
      <c r="QKS161" s="212"/>
      <c r="QKT161" s="212"/>
      <c r="QKU161" s="212"/>
      <c r="QKV161" s="212"/>
      <c r="QKW161" s="212"/>
      <c r="QKX161" s="212"/>
      <c r="QKY161" s="212"/>
      <c r="QKZ161" s="212"/>
      <c r="QLA161" s="212"/>
      <c r="QLB161" s="212"/>
      <c r="QLC161" s="212"/>
      <c r="QLD161" s="212"/>
      <c r="QLE161" s="212"/>
      <c r="QLF161" s="212"/>
      <c r="QLG161" s="212"/>
      <c r="QLH161" s="212"/>
      <c r="QLI161" s="212"/>
      <c r="QLJ161" s="212"/>
      <c r="QLK161" s="212"/>
      <c r="QLL161" s="212"/>
      <c r="QLM161" s="212"/>
      <c r="QLN161" s="212"/>
      <c r="QLO161" s="212"/>
      <c r="QLP161" s="212"/>
      <c r="QLQ161" s="212"/>
      <c r="QLR161" s="212"/>
      <c r="QLS161" s="212"/>
      <c r="QLT161" s="212"/>
      <c r="QLU161" s="212"/>
      <c r="QLV161" s="212"/>
      <c r="QLW161" s="212"/>
      <c r="QLX161" s="212"/>
      <c r="QLY161" s="212"/>
      <c r="QLZ161" s="212"/>
      <c r="QMA161" s="212"/>
      <c r="QMB161" s="212"/>
      <c r="QMC161" s="212"/>
      <c r="QMD161" s="212"/>
      <c r="QME161" s="212"/>
      <c r="QMF161" s="212"/>
      <c r="QMG161" s="212"/>
      <c r="QMH161" s="212"/>
      <c r="QMI161" s="212"/>
      <c r="QMJ161" s="212"/>
      <c r="QMK161" s="212"/>
      <c r="QML161" s="212"/>
      <c r="QMM161" s="212"/>
      <c r="QMN161" s="212"/>
      <c r="QMO161" s="212"/>
      <c r="QMP161" s="212"/>
      <c r="QMQ161" s="212"/>
      <c r="QMR161" s="212"/>
      <c r="QMS161" s="212"/>
      <c r="QMT161" s="212"/>
      <c r="QMU161" s="212"/>
      <c r="QMV161" s="212"/>
      <c r="QMW161" s="212"/>
      <c r="QMX161" s="212"/>
      <c r="QMY161" s="212"/>
      <c r="QMZ161" s="212"/>
      <c r="QNA161" s="212"/>
      <c r="QNB161" s="212"/>
      <c r="QNC161" s="212"/>
      <c r="QND161" s="212"/>
      <c r="QNE161" s="212"/>
      <c r="QNF161" s="212"/>
      <c r="QNG161" s="212"/>
      <c r="QNH161" s="212"/>
      <c r="QNI161" s="212"/>
      <c r="QNJ161" s="212"/>
      <c r="QNK161" s="212"/>
      <c r="QNL161" s="212"/>
      <c r="QNM161" s="212"/>
      <c r="QNN161" s="212"/>
      <c r="QNO161" s="212"/>
      <c r="QNP161" s="212"/>
      <c r="QNQ161" s="212"/>
      <c r="QNR161" s="212"/>
      <c r="QNS161" s="212"/>
      <c r="QNT161" s="212"/>
      <c r="QNU161" s="212"/>
      <c r="QNV161" s="212"/>
      <c r="QNW161" s="212"/>
      <c r="QNX161" s="212"/>
      <c r="QNY161" s="212"/>
      <c r="QNZ161" s="212"/>
      <c r="QOA161" s="212"/>
      <c r="QOB161" s="212"/>
      <c r="QOC161" s="212"/>
      <c r="QOD161" s="212"/>
      <c r="QOE161" s="212"/>
      <c r="QOF161" s="212"/>
      <c r="QOG161" s="212"/>
      <c r="QOH161" s="212"/>
      <c r="QOI161" s="212"/>
      <c r="QOJ161" s="212"/>
      <c r="QOK161" s="212"/>
      <c r="QOL161" s="212"/>
      <c r="QOM161" s="212"/>
      <c r="QON161" s="212"/>
      <c r="QOO161" s="212"/>
      <c r="QOP161" s="212"/>
      <c r="QOQ161" s="212"/>
      <c r="QOR161" s="212"/>
      <c r="QOS161" s="212"/>
      <c r="QOT161" s="212"/>
      <c r="QOU161" s="212"/>
      <c r="QOV161" s="212"/>
      <c r="QOW161" s="212"/>
      <c r="QOX161" s="212"/>
      <c r="QOY161" s="212"/>
      <c r="QOZ161" s="212"/>
      <c r="QPA161" s="212"/>
      <c r="QPB161" s="212"/>
      <c r="QPC161" s="212"/>
      <c r="QPD161" s="212"/>
      <c r="QPE161" s="212"/>
      <c r="QPF161" s="212"/>
      <c r="QPG161" s="212"/>
      <c r="QPH161" s="212"/>
      <c r="QPI161" s="212"/>
      <c r="QPJ161" s="212"/>
      <c r="QPK161" s="212"/>
      <c r="QPL161" s="212"/>
      <c r="QPM161" s="212"/>
      <c r="QPN161" s="212"/>
      <c r="QPO161" s="212"/>
      <c r="QPP161" s="212"/>
      <c r="QPQ161" s="212"/>
      <c r="QPR161" s="212"/>
      <c r="QPS161" s="212"/>
      <c r="QPT161" s="212"/>
      <c r="QPU161" s="212"/>
      <c r="QPV161" s="212"/>
      <c r="QPW161" s="212"/>
      <c r="QPX161" s="212"/>
      <c r="QPY161" s="212"/>
      <c r="QPZ161" s="212"/>
      <c r="QQA161" s="212"/>
      <c r="QQB161" s="212"/>
      <c r="QQC161" s="212"/>
      <c r="QQD161" s="212"/>
      <c r="QQE161" s="212"/>
      <c r="QQF161" s="212"/>
      <c r="QQG161" s="212"/>
      <c r="QQH161" s="212"/>
      <c r="QQI161" s="212"/>
      <c r="QQJ161" s="212"/>
      <c r="QQK161" s="212"/>
      <c r="QQL161" s="212"/>
      <c r="QQM161" s="212"/>
      <c r="QQN161" s="212"/>
      <c r="QQO161" s="212"/>
      <c r="QQP161" s="212"/>
      <c r="QQQ161" s="212"/>
      <c r="QQR161" s="212"/>
      <c r="QQS161" s="212"/>
      <c r="QQT161" s="212"/>
      <c r="QQU161" s="212"/>
      <c r="QQV161" s="212"/>
      <c r="QQW161" s="212"/>
      <c r="QQX161" s="212"/>
      <c r="QQY161" s="212"/>
      <c r="QQZ161" s="212"/>
      <c r="QRA161" s="212"/>
      <c r="QRB161" s="212"/>
      <c r="QRC161" s="212"/>
      <c r="QRD161" s="212"/>
      <c r="QRE161" s="212"/>
      <c r="QRF161" s="212"/>
      <c r="QRG161" s="212"/>
      <c r="QRH161" s="212"/>
      <c r="QRI161" s="212"/>
      <c r="QRJ161" s="212"/>
      <c r="QRK161" s="212"/>
      <c r="QRL161" s="212"/>
      <c r="QRM161" s="212"/>
      <c r="QRN161" s="212"/>
      <c r="QRO161" s="212"/>
      <c r="QRP161" s="212"/>
      <c r="QRQ161" s="212"/>
      <c r="QRR161" s="212"/>
      <c r="QRS161" s="212"/>
      <c r="QRT161" s="212"/>
      <c r="QRU161" s="212"/>
      <c r="QRV161" s="212"/>
      <c r="QRW161" s="212"/>
      <c r="QRX161" s="212"/>
      <c r="QRY161" s="212"/>
      <c r="QRZ161" s="212"/>
      <c r="QSA161" s="212"/>
      <c r="QSB161" s="212"/>
      <c r="QSC161" s="212"/>
      <c r="QSD161" s="212"/>
      <c r="QSE161" s="212"/>
      <c r="QSF161" s="212"/>
      <c r="QSG161" s="212"/>
      <c r="QSH161" s="212"/>
      <c r="QSI161" s="212"/>
      <c r="QSJ161" s="212"/>
      <c r="QSK161" s="212"/>
      <c r="QSL161" s="212"/>
      <c r="QSM161" s="212"/>
      <c r="QSN161" s="212"/>
      <c r="QSO161" s="212"/>
      <c r="QSP161" s="212"/>
      <c r="QSQ161" s="212"/>
      <c r="QSR161" s="212"/>
      <c r="QSS161" s="212"/>
      <c r="QST161" s="212"/>
      <c r="QSU161" s="212"/>
      <c r="QSV161" s="212"/>
      <c r="QSW161" s="212"/>
      <c r="QSX161" s="212"/>
      <c r="QSY161" s="212"/>
      <c r="QSZ161" s="212"/>
      <c r="QTA161" s="212"/>
      <c r="QTB161" s="212"/>
      <c r="QTC161" s="212"/>
      <c r="QTD161" s="212"/>
      <c r="QTE161" s="212"/>
      <c r="QTF161" s="212"/>
      <c r="QTG161" s="212"/>
      <c r="QTH161" s="212"/>
      <c r="QTI161" s="212"/>
      <c r="QTJ161" s="212"/>
      <c r="QTK161" s="212"/>
      <c r="QTL161" s="212"/>
      <c r="QTM161" s="212"/>
      <c r="QTN161" s="212"/>
      <c r="QTO161" s="212"/>
      <c r="QTP161" s="212"/>
      <c r="QTQ161" s="212"/>
      <c r="QTR161" s="212"/>
      <c r="QTS161" s="212"/>
      <c r="QTT161" s="212"/>
      <c r="QTU161" s="212"/>
      <c r="QTV161" s="212"/>
      <c r="QTW161" s="212"/>
      <c r="QUD161" s="212"/>
      <c r="QUE161" s="212"/>
      <c r="QUF161" s="212"/>
      <c r="QUG161" s="212"/>
      <c r="QUH161" s="212"/>
      <c r="QUI161" s="212"/>
      <c r="QUJ161" s="212"/>
      <c r="QUK161" s="212"/>
      <c r="QUL161" s="212"/>
      <c r="QUM161" s="212"/>
      <c r="QUN161" s="212"/>
      <c r="QUO161" s="212"/>
      <c r="QUP161" s="212"/>
      <c r="QUQ161" s="212"/>
      <c r="QUR161" s="212"/>
      <c r="QUS161" s="212"/>
      <c r="QUT161" s="212"/>
      <c r="QUU161" s="212"/>
      <c r="QUV161" s="212"/>
      <c r="QUW161" s="212"/>
      <c r="QUX161" s="212"/>
      <c r="QUY161" s="212"/>
      <c r="QUZ161" s="212"/>
      <c r="QVA161" s="212"/>
      <c r="QVB161" s="212"/>
      <c r="QVC161" s="212"/>
      <c r="QVD161" s="212"/>
      <c r="QVE161" s="212"/>
      <c r="QVF161" s="212"/>
      <c r="QVG161" s="212"/>
      <c r="QVH161" s="212"/>
      <c r="QVI161" s="212"/>
      <c r="QVJ161" s="212"/>
      <c r="QVK161" s="212"/>
      <c r="QVL161" s="212"/>
      <c r="QVM161" s="212"/>
      <c r="QVN161" s="212"/>
      <c r="QVO161" s="212"/>
      <c r="QVP161" s="212"/>
      <c r="QVQ161" s="212"/>
      <c r="QVR161" s="212"/>
      <c r="QVS161" s="212"/>
      <c r="QVT161" s="212"/>
      <c r="QVU161" s="212"/>
      <c r="QVV161" s="212"/>
      <c r="QVW161" s="212"/>
      <c r="QVX161" s="212"/>
      <c r="QVY161" s="212"/>
      <c r="QVZ161" s="212"/>
      <c r="QWA161" s="212"/>
      <c r="QWB161" s="212"/>
      <c r="QWC161" s="212"/>
      <c r="QWD161" s="212"/>
      <c r="QWE161" s="212"/>
      <c r="QWF161" s="212"/>
      <c r="QWG161" s="212"/>
      <c r="QWH161" s="212"/>
      <c r="QWI161" s="212"/>
      <c r="QWJ161" s="212"/>
      <c r="QWK161" s="212"/>
      <c r="QWL161" s="212"/>
      <c r="QWM161" s="212"/>
      <c r="QWN161" s="212"/>
      <c r="QWO161" s="212"/>
      <c r="QWP161" s="212"/>
      <c r="QWQ161" s="212"/>
      <c r="QWR161" s="212"/>
      <c r="QWS161" s="212"/>
      <c r="QWT161" s="212"/>
      <c r="QWU161" s="212"/>
      <c r="QWV161" s="212"/>
      <c r="QWW161" s="212"/>
      <c r="QWX161" s="212"/>
      <c r="QWY161" s="212"/>
      <c r="QWZ161" s="212"/>
      <c r="QXA161" s="212"/>
      <c r="QXB161" s="212"/>
      <c r="QXC161" s="212"/>
      <c r="QXD161" s="212"/>
      <c r="QXE161" s="212"/>
      <c r="QXF161" s="212"/>
      <c r="QXG161" s="212"/>
      <c r="QXH161" s="212"/>
      <c r="QXI161" s="212"/>
      <c r="QXJ161" s="212"/>
      <c r="QXK161" s="212"/>
      <c r="QXL161" s="212"/>
      <c r="QXM161" s="212"/>
      <c r="QXN161" s="212"/>
      <c r="QXO161" s="212"/>
      <c r="QXP161" s="212"/>
      <c r="QXQ161" s="212"/>
      <c r="QXR161" s="212"/>
      <c r="QXS161" s="212"/>
      <c r="QXT161" s="212"/>
      <c r="QXU161" s="212"/>
      <c r="QXV161" s="212"/>
      <c r="QXW161" s="212"/>
      <c r="QXX161" s="212"/>
      <c r="QXY161" s="212"/>
      <c r="QXZ161" s="212"/>
      <c r="QYA161" s="212"/>
      <c r="QYB161" s="212"/>
      <c r="QYC161" s="212"/>
      <c r="QYD161" s="212"/>
      <c r="QYE161" s="212"/>
      <c r="QYF161" s="212"/>
      <c r="QYG161" s="212"/>
      <c r="QYH161" s="212"/>
      <c r="QYI161" s="212"/>
      <c r="QYJ161" s="212"/>
      <c r="QYK161" s="212"/>
      <c r="QYL161" s="212"/>
      <c r="QYM161" s="212"/>
      <c r="QYN161" s="212"/>
      <c r="QYO161" s="212"/>
      <c r="QYP161" s="212"/>
      <c r="QYQ161" s="212"/>
      <c r="QYR161" s="212"/>
      <c r="QYS161" s="212"/>
      <c r="QYT161" s="212"/>
      <c r="QYU161" s="212"/>
      <c r="QYV161" s="212"/>
      <c r="QYW161" s="212"/>
      <c r="QYX161" s="212"/>
      <c r="QYY161" s="212"/>
      <c r="QYZ161" s="212"/>
      <c r="QZA161" s="212"/>
      <c r="QZB161" s="212"/>
      <c r="QZC161" s="212"/>
      <c r="QZD161" s="212"/>
      <c r="QZE161" s="212"/>
      <c r="QZF161" s="212"/>
      <c r="QZG161" s="212"/>
      <c r="QZH161" s="212"/>
      <c r="QZI161" s="212"/>
      <c r="QZJ161" s="212"/>
      <c r="QZK161" s="212"/>
      <c r="QZL161" s="212"/>
      <c r="QZM161" s="212"/>
      <c r="QZN161" s="212"/>
      <c r="QZO161" s="212"/>
      <c r="QZP161" s="212"/>
      <c r="QZQ161" s="212"/>
      <c r="QZR161" s="212"/>
      <c r="QZS161" s="212"/>
      <c r="QZT161" s="212"/>
      <c r="QZU161" s="212"/>
      <c r="QZV161" s="212"/>
      <c r="QZW161" s="212"/>
      <c r="QZX161" s="212"/>
      <c r="QZY161" s="212"/>
      <c r="QZZ161" s="212"/>
      <c r="RAA161" s="212"/>
      <c r="RAB161" s="212"/>
      <c r="RAC161" s="212"/>
      <c r="RAD161" s="212"/>
      <c r="RAE161" s="212"/>
      <c r="RAF161" s="212"/>
      <c r="RAG161" s="212"/>
      <c r="RAH161" s="212"/>
      <c r="RAI161" s="212"/>
      <c r="RAJ161" s="212"/>
      <c r="RAK161" s="212"/>
      <c r="RAL161" s="212"/>
      <c r="RAM161" s="212"/>
      <c r="RAN161" s="212"/>
      <c r="RAO161" s="212"/>
      <c r="RAP161" s="212"/>
      <c r="RAQ161" s="212"/>
      <c r="RAR161" s="212"/>
      <c r="RAS161" s="212"/>
      <c r="RAT161" s="212"/>
      <c r="RAU161" s="212"/>
      <c r="RAV161" s="212"/>
      <c r="RAW161" s="212"/>
      <c r="RAX161" s="212"/>
      <c r="RAY161" s="212"/>
      <c r="RAZ161" s="212"/>
      <c r="RBA161" s="212"/>
      <c r="RBB161" s="212"/>
      <c r="RBC161" s="212"/>
      <c r="RBD161" s="212"/>
      <c r="RBE161" s="212"/>
      <c r="RBF161" s="212"/>
      <c r="RBG161" s="212"/>
      <c r="RBH161" s="212"/>
      <c r="RBI161" s="212"/>
      <c r="RBJ161" s="212"/>
      <c r="RBK161" s="212"/>
      <c r="RBL161" s="212"/>
      <c r="RBM161" s="212"/>
      <c r="RBN161" s="212"/>
      <c r="RBO161" s="212"/>
      <c r="RBP161" s="212"/>
      <c r="RBQ161" s="212"/>
      <c r="RBR161" s="212"/>
      <c r="RBS161" s="212"/>
      <c r="RBT161" s="212"/>
      <c r="RBU161" s="212"/>
      <c r="RBV161" s="212"/>
      <c r="RBW161" s="212"/>
      <c r="RBX161" s="212"/>
      <c r="RBY161" s="212"/>
      <c r="RBZ161" s="212"/>
      <c r="RCA161" s="212"/>
      <c r="RCB161" s="212"/>
      <c r="RCC161" s="212"/>
      <c r="RCD161" s="212"/>
      <c r="RCE161" s="212"/>
      <c r="RCF161" s="212"/>
      <c r="RCG161" s="212"/>
      <c r="RCH161" s="212"/>
      <c r="RCI161" s="212"/>
      <c r="RCJ161" s="212"/>
      <c r="RCK161" s="212"/>
      <c r="RCL161" s="212"/>
      <c r="RCM161" s="212"/>
      <c r="RCN161" s="212"/>
      <c r="RCO161" s="212"/>
      <c r="RCP161" s="212"/>
      <c r="RCQ161" s="212"/>
      <c r="RCR161" s="212"/>
      <c r="RCS161" s="212"/>
      <c r="RCT161" s="212"/>
      <c r="RCU161" s="212"/>
      <c r="RCV161" s="212"/>
      <c r="RCW161" s="212"/>
      <c r="RCX161" s="212"/>
      <c r="RCY161" s="212"/>
      <c r="RCZ161" s="212"/>
      <c r="RDA161" s="212"/>
      <c r="RDB161" s="212"/>
      <c r="RDC161" s="212"/>
      <c r="RDD161" s="212"/>
      <c r="RDE161" s="212"/>
      <c r="RDF161" s="212"/>
      <c r="RDG161" s="212"/>
      <c r="RDH161" s="212"/>
      <c r="RDI161" s="212"/>
      <c r="RDJ161" s="212"/>
      <c r="RDK161" s="212"/>
      <c r="RDL161" s="212"/>
      <c r="RDM161" s="212"/>
      <c r="RDN161" s="212"/>
      <c r="RDO161" s="212"/>
      <c r="RDP161" s="212"/>
      <c r="RDQ161" s="212"/>
      <c r="RDR161" s="212"/>
      <c r="RDS161" s="212"/>
      <c r="RDZ161" s="212"/>
      <c r="REA161" s="212"/>
      <c r="REB161" s="212"/>
      <c r="REC161" s="212"/>
      <c r="RED161" s="212"/>
      <c r="REE161" s="212"/>
      <c r="REF161" s="212"/>
      <c r="REG161" s="212"/>
      <c r="REH161" s="212"/>
      <c r="REI161" s="212"/>
      <c r="REJ161" s="212"/>
      <c r="REK161" s="212"/>
      <c r="REL161" s="212"/>
      <c r="REM161" s="212"/>
      <c r="REN161" s="212"/>
      <c r="REO161" s="212"/>
      <c r="REP161" s="212"/>
      <c r="REQ161" s="212"/>
      <c r="RER161" s="212"/>
      <c r="RES161" s="212"/>
      <c r="RET161" s="212"/>
      <c r="REU161" s="212"/>
      <c r="REV161" s="212"/>
      <c r="REW161" s="212"/>
      <c r="REX161" s="212"/>
      <c r="REY161" s="212"/>
      <c r="REZ161" s="212"/>
      <c r="RFA161" s="212"/>
      <c r="RFB161" s="212"/>
      <c r="RFC161" s="212"/>
      <c r="RFD161" s="212"/>
      <c r="RFE161" s="212"/>
      <c r="RFF161" s="212"/>
      <c r="RFG161" s="212"/>
      <c r="RFH161" s="212"/>
      <c r="RFI161" s="212"/>
      <c r="RFJ161" s="212"/>
      <c r="RFK161" s="212"/>
      <c r="RFL161" s="212"/>
      <c r="RFM161" s="212"/>
      <c r="RFN161" s="212"/>
      <c r="RFO161" s="212"/>
      <c r="RFP161" s="212"/>
      <c r="RFQ161" s="212"/>
      <c r="RFR161" s="212"/>
      <c r="RFS161" s="212"/>
      <c r="RFT161" s="212"/>
      <c r="RFU161" s="212"/>
      <c r="RFV161" s="212"/>
      <c r="RFW161" s="212"/>
      <c r="RFX161" s="212"/>
      <c r="RFY161" s="212"/>
      <c r="RFZ161" s="212"/>
      <c r="RGA161" s="212"/>
      <c r="RGB161" s="212"/>
      <c r="RGC161" s="212"/>
      <c r="RGD161" s="212"/>
      <c r="RGE161" s="212"/>
      <c r="RGF161" s="212"/>
      <c r="RGG161" s="212"/>
      <c r="RGH161" s="212"/>
      <c r="RGI161" s="212"/>
      <c r="RGJ161" s="212"/>
      <c r="RGK161" s="212"/>
      <c r="RGL161" s="212"/>
      <c r="RGM161" s="212"/>
      <c r="RGN161" s="212"/>
      <c r="RGO161" s="212"/>
      <c r="RGP161" s="212"/>
      <c r="RGQ161" s="212"/>
      <c r="RGR161" s="212"/>
      <c r="RGS161" s="212"/>
      <c r="RGT161" s="212"/>
      <c r="RGU161" s="212"/>
      <c r="RGV161" s="212"/>
      <c r="RGW161" s="212"/>
      <c r="RGX161" s="212"/>
      <c r="RGY161" s="212"/>
      <c r="RGZ161" s="212"/>
      <c r="RHA161" s="212"/>
      <c r="RHB161" s="212"/>
      <c r="RHC161" s="212"/>
      <c r="RHD161" s="212"/>
      <c r="RHE161" s="212"/>
      <c r="RHF161" s="212"/>
      <c r="RHG161" s="212"/>
      <c r="RHH161" s="212"/>
      <c r="RHI161" s="212"/>
      <c r="RHJ161" s="212"/>
      <c r="RHK161" s="212"/>
      <c r="RHL161" s="212"/>
      <c r="RHM161" s="212"/>
      <c r="RHN161" s="212"/>
      <c r="RHO161" s="212"/>
      <c r="RHP161" s="212"/>
      <c r="RHQ161" s="212"/>
      <c r="RHR161" s="212"/>
      <c r="RHS161" s="212"/>
      <c r="RHT161" s="212"/>
      <c r="RHU161" s="212"/>
      <c r="RHV161" s="212"/>
      <c r="RHW161" s="212"/>
      <c r="RHX161" s="212"/>
      <c r="RHY161" s="212"/>
      <c r="RHZ161" s="212"/>
      <c r="RIA161" s="212"/>
      <c r="RIB161" s="212"/>
      <c r="RIC161" s="212"/>
      <c r="RID161" s="212"/>
      <c r="RIE161" s="212"/>
      <c r="RIF161" s="212"/>
      <c r="RIG161" s="212"/>
      <c r="RIH161" s="212"/>
      <c r="RII161" s="212"/>
      <c r="RIJ161" s="212"/>
      <c r="RIK161" s="212"/>
      <c r="RIL161" s="212"/>
      <c r="RIM161" s="212"/>
      <c r="RIN161" s="212"/>
      <c r="RIO161" s="212"/>
      <c r="RIP161" s="212"/>
      <c r="RIQ161" s="212"/>
      <c r="RIR161" s="212"/>
      <c r="RIS161" s="212"/>
      <c r="RIT161" s="212"/>
      <c r="RIU161" s="212"/>
      <c r="RIV161" s="212"/>
      <c r="RIW161" s="212"/>
      <c r="RIX161" s="212"/>
      <c r="RIY161" s="212"/>
      <c r="RIZ161" s="212"/>
      <c r="RJA161" s="212"/>
      <c r="RJB161" s="212"/>
      <c r="RJC161" s="212"/>
      <c r="RJD161" s="212"/>
      <c r="RJE161" s="212"/>
      <c r="RJF161" s="212"/>
      <c r="RJG161" s="212"/>
      <c r="RJH161" s="212"/>
      <c r="RJI161" s="212"/>
      <c r="RJJ161" s="212"/>
      <c r="RJK161" s="212"/>
      <c r="RJL161" s="212"/>
      <c r="RJM161" s="212"/>
      <c r="RJN161" s="212"/>
      <c r="RJO161" s="212"/>
      <c r="RJP161" s="212"/>
      <c r="RJQ161" s="212"/>
      <c r="RJR161" s="212"/>
      <c r="RJS161" s="212"/>
      <c r="RJT161" s="212"/>
      <c r="RJU161" s="212"/>
      <c r="RJV161" s="212"/>
      <c r="RJW161" s="212"/>
      <c r="RJX161" s="212"/>
      <c r="RJY161" s="212"/>
      <c r="RJZ161" s="212"/>
      <c r="RKA161" s="212"/>
      <c r="RKB161" s="212"/>
      <c r="RKC161" s="212"/>
      <c r="RKD161" s="212"/>
      <c r="RKE161" s="212"/>
      <c r="RKF161" s="212"/>
      <c r="RKG161" s="212"/>
      <c r="RKH161" s="212"/>
      <c r="RKI161" s="212"/>
      <c r="RKJ161" s="212"/>
      <c r="RKK161" s="212"/>
      <c r="RKL161" s="212"/>
      <c r="RKM161" s="212"/>
      <c r="RKN161" s="212"/>
      <c r="RKO161" s="212"/>
      <c r="RKP161" s="212"/>
      <c r="RKQ161" s="212"/>
      <c r="RKR161" s="212"/>
      <c r="RKS161" s="212"/>
      <c r="RKT161" s="212"/>
      <c r="RKU161" s="212"/>
      <c r="RKV161" s="212"/>
      <c r="RKW161" s="212"/>
      <c r="RKX161" s="212"/>
      <c r="RKY161" s="212"/>
      <c r="RKZ161" s="212"/>
      <c r="RLA161" s="212"/>
      <c r="RLB161" s="212"/>
      <c r="RLC161" s="212"/>
      <c r="RLD161" s="212"/>
      <c r="RLE161" s="212"/>
      <c r="RLF161" s="212"/>
      <c r="RLG161" s="212"/>
      <c r="RLH161" s="212"/>
      <c r="RLI161" s="212"/>
      <c r="RLJ161" s="212"/>
      <c r="RLK161" s="212"/>
      <c r="RLL161" s="212"/>
      <c r="RLM161" s="212"/>
      <c r="RLN161" s="212"/>
      <c r="RLO161" s="212"/>
      <c r="RLP161" s="212"/>
      <c r="RLQ161" s="212"/>
      <c r="RLR161" s="212"/>
      <c r="RLS161" s="212"/>
      <c r="RLT161" s="212"/>
      <c r="RLU161" s="212"/>
      <c r="RLV161" s="212"/>
      <c r="RLW161" s="212"/>
      <c r="RLX161" s="212"/>
      <c r="RLY161" s="212"/>
      <c r="RLZ161" s="212"/>
      <c r="RMA161" s="212"/>
      <c r="RMB161" s="212"/>
      <c r="RMC161" s="212"/>
      <c r="RMD161" s="212"/>
      <c r="RME161" s="212"/>
      <c r="RMF161" s="212"/>
      <c r="RMG161" s="212"/>
      <c r="RMH161" s="212"/>
      <c r="RMI161" s="212"/>
      <c r="RMJ161" s="212"/>
      <c r="RMK161" s="212"/>
      <c r="RML161" s="212"/>
      <c r="RMM161" s="212"/>
      <c r="RMN161" s="212"/>
      <c r="RMO161" s="212"/>
      <c r="RMP161" s="212"/>
      <c r="RMQ161" s="212"/>
      <c r="RMR161" s="212"/>
      <c r="RMS161" s="212"/>
      <c r="RMT161" s="212"/>
      <c r="RMU161" s="212"/>
      <c r="RMV161" s="212"/>
      <c r="RMW161" s="212"/>
      <c r="RMX161" s="212"/>
      <c r="RMY161" s="212"/>
      <c r="RMZ161" s="212"/>
      <c r="RNA161" s="212"/>
      <c r="RNB161" s="212"/>
      <c r="RNC161" s="212"/>
      <c r="RND161" s="212"/>
      <c r="RNE161" s="212"/>
      <c r="RNF161" s="212"/>
      <c r="RNG161" s="212"/>
      <c r="RNH161" s="212"/>
      <c r="RNI161" s="212"/>
      <c r="RNJ161" s="212"/>
      <c r="RNK161" s="212"/>
      <c r="RNL161" s="212"/>
      <c r="RNM161" s="212"/>
      <c r="RNN161" s="212"/>
      <c r="RNO161" s="212"/>
      <c r="RNV161" s="212"/>
      <c r="RNW161" s="212"/>
      <c r="RNX161" s="212"/>
      <c r="RNY161" s="212"/>
      <c r="RNZ161" s="212"/>
      <c r="ROA161" s="212"/>
      <c r="ROB161" s="212"/>
      <c r="ROC161" s="212"/>
      <c r="ROD161" s="212"/>
      <c r="ROE161" s="212"/>
      <c r="ROF161" s="212"/>
      <c r="ROG161" s="212"/>
      <c r="ROH161" s="212"/>
      <c r="ROI161" s="212"/>
      <c r="ROJ161" s="212"/>
      <c r="ROK161" s="212"/>
      <c r="ROL161" s="212"/>
      <c r="ROM161" s="212"/>
      <c r="RON161" s="212"/>
      <c r="ROO161" s="212"/>
      <c r="ROP161" s="212"/>
      <c r="ROQ161" s="212"/>
      <c r="ROR161" s="212"/>
      <c r="ROS161" s="212"/>
      <c r="ROT161" s="212"/>
      <c r="ROU161" s="212"/>
      <c r="ROV161" s="212"/>
      <c r="ROW161" s="212"/>
      <c r="ROX161" s="212"/>
      <c r="ROY161" s="212"/>
      <c r="ROZ161" s="212"/>
      <c r="RPA161" s="212"/>
      <c r="RPB161" s="212"/>
      <c r="RPC161" s="212"/>
      <c r="RPD161" s="212"/>
      <c r="RPE161" s="212"/>
      <c r="RPF161" s="212"/>
      <c r="RPG161" s="212"/>
      <c r="RPH161" s="212"/>
      <c r="RPI161" s="212"/>
      <c r="RPJ161" s="212"/>
      <c r="RPK161" s="212"/>
      <c r="RPL161" s="212"/>
      <c r="RPM161" s="212"/>
      <c r="RPN161" s="212"/>
      <c r="RPO161" s="212"/>
      <c r="RPP161" s="212"/>
      <c r="RPQ161" s="212"/>
      <c r="RPR161" s="212"/>
      <c r="RPS161" s="212"/>
      <c r="RPT161" s="212"/>
      <c r="RPU161" s="212"/>
      <c r="RPV161" s="212"/>
      <c r="RPW161" s="212"/>
      <c r="RPX161" s="212"/>
      <c r="RPY161" s="212"/>
      <c r="RPZ161" s="212"/>
      <c r="RQA161" s="212"/>
      <c r="RQB161" s="212"/>
      <c r="RQC161" s="212"/>
      <c r="RQD161" s="212"/>
      <c r="RQE161" s="212"/>
      <c r="RQF161" s="212"/>
      <c r="RQG161" s="212"/>
      <c r="RQH161" s="212"/>
      <c r="RQI161" s="212"/>
      <c r="RQJ161" s="212"/>
      <c r="RQK161" s="212"/>
      <c r="RQL161" s="212"/>
      <c r="RQM161" s="212"/>
      <c r="RQN161" s="212"/>
      <c r="RQO161" s="212"/>
      <c r="RQP161" s="212"/>
      <c r="RQQ161" s="212"/>
      <c r="RQR161" s="212"/>
      <c r="RQS161" s="212"/>
      <c r="RQT161" s="212"/>
      <c r="RQU161" s="212"/>
      <c r="RQV161" s="212"/>
      <c r="RQW161" s="212"/>
      <c r="RQX161" s="212"/>
      <c r="RQY161" s="212"/>
      <c r="RQZ161" s="212"/>
      <c r="RRA161" s="212"/>
      <c r="RRB161" s="212"/>
      <c r="RRC161" s="212"/>
      <c r="RRD161" s="212"/>
      <c r="RRE161" s="212"/>
      <c r="RRF161" s="212"/>
      <c r="RRG161" s="212"/>
      <c r="RRH161" s="212"/>
      <c r="RRI161" s="212"/>
      <c r="RRJ161" s="212"/>
      <c r="RRK161" s="212"/>
      <c r="RRL161" s="212"/>
      <c r="RRM161" s="212"/>
      <c r="RRN161" s="212"/>
      <c r="RRO161" s="212"/>
      <c r="RRP161" s="212"/>
      <c r="RRQ161" s="212"/>
      <c r="RRR161" s="212"/>
      <c r="RRS161" s="212"/>
      <c r="RRT161" s="212"/>
      <c r="RRU161" s="212"/>
      <c r="RRV161" s="212"/>
      <c r="RRW161" s="212"/>
      <c r="RRX161" s="212"/>
      <c r="RRY161" s="212"/>
      <c r="RRZ161" s="212"/>
      <c r="RSA161" s="212"/>
      <c r="RSB161" s="212"/>
      <c r="RSC161" s="212"/>
      <c r="RSD161" s="212"/>
      <c r="RSE161" s="212"/>
      <c r="RSF161" s="212"/>
      <c r="RSG161" s="212"/>
      <c r="RSH161" s="212"/>
      <c r="RSI161" s="212"/>
      <c r="RSJ161" s="212"/>
      <c r="RSK161" s="212"/>
      <c r="RSL161" s="212"/>
      <c r="RSM161" s="212"/>
      <c r="RSN161" s="212"/>
      <c r="RSO161" s="212"/>
      <c r="RSP161" s="212"/>
      <c r="RSQ161" s="212"/>
      <c r="RSR161" s="212"/>
      <c r="RSS161" s="212"/>
      <c r="RST161" s="212"/>
      <c r="RSU161" s="212"/>
      <c r="RSV161" s="212"/>
      <c r="RSW161" s="212"/>
      <c r="RSX161" s="212"/>
      <c r="RSY161" s="212"/>
      <c r="RSZ161" s="212"/>
      <c r="RTA161" s="212"/>
      <c r="RTB161" s="212"/>
      <c r="RTC161" s="212"/>
      <c r="RTD161" s="212"/>
      <c r="RTE161" s="212"/>
      <c r="RTF161" s="212"/>
      <c r="RTG161" s="212"/>
      <c r="RTH161" s="212"/>
      <c r="RTI161" s="212"/>
      <c r="RTJ161" s="212"/>
      <c r="RTK161" s="212"/>
      <c r="RTL161" s="212"/>
      <c r="RTM161" s="212"/>
      <c r="RTN161" s="212"/>
      <c r="RTO161" s="212"/>
      <c r="RTP161" s="212"/>
      <c r="RTQ161" s="212"/>
      <c r="RTR161" s="212"/>
      <c r="RTS161" s="212"/>
      <c r="RTT161" s="212"/>
      <c r="RTU161" s="212"/>
      <c r="RTV161" s="212"/>
      <c r="RTW161" s="212"/>
      <c r="RTX161" s="212"/>
      <c r="RTY161" s="212"/>
      <c r="RTZ161" s="212"/>
      <c r="RUA161" s="212"/>
      <c r="RUB161" s="212"/>
      <c r="RUC161" s="212"/>
      <c r="RUD161" s="212"/>
      <c r="RUE161" s="212"/>
      <c r="RUF161" s="212"/>
      <c r="RUG161" s="212"/>
      <c r="RUH161" s="212"/>
      <c r="RUI161" s="212"/>
      <c r="RUJ161" s="212"/>
      <c r="RUK161" s="212"/>
      <c r="RUL161" s="212"/>
      <c r="RUM161" s="212"/>
      <c r="RUN161" s="212"/>
      <c r="RUO161" s="212"/>
      <c r="RUP161" s="212"/>
      <c r="RUQ161" s="212"/>
      <c r="RUR161" s="212"/>
      <c r="RUS161" s="212"/>
      <c r="RUT161" s="212"/>
      <c r="RUU161" s="212"/>
      <c r="RUV161" s="212"/>
      <c r="RUW161" s="212"/>
      <c r="RUX161" s="212"/>
      <c r="RUY161" s="212"/>
      <c r="RUZ161" s="212"/>
      <c r="RVA161" s="212"/>
      <c r="RVB161" s="212"/>
      <c r="RVC161" s="212"/>
      <c r="RVD161" s="212"/>
      <c r="RVE161" s="212"/>
      <c r="RVF161" s="212"/>
      <c r="RVG161" s="212"/>
      <c r="RVH161" s="212"/>
      <c r="RVI161" s="212"/>
      <c r="RVJ161" s="212"/>
      <c r="RVK161" s="212"/>
      <c r="RVL161" s="212"/>
      <c r="RVM161" s="212"/>
      <c r="RVN161" s="212"/>
      <c r="RVO161" s="212"/>
      <c r="RVP161" s="212"/>
      <c r="RVQ161" s="212"/>
      <c r="RVR161" s="212"/>
      <c r="RVS161" s="212"/>
      <c r="RVT161" s="212"/>
      <c r="RVU161" s="212"/>
      <c r="RVV161" s="212"/>
      <c r="RVW161" s="212"/>
      <c r="RVX161" s="212"/>
      <c r="RVY161" s="212"/>
      <c r="RVZ161" s="212"/>
      <c r="RWA161" s="212"/>
      <c r="RWB161" s="212"/>
      <c r="RWC161" s="212"/>
      <c r="RWD161" s="212"/>
      <c r="RWE161" s="212"/>
      <c r="RWF161" s="212"/>
      <c r="RWG161" s="212"/>
      <c r="RWH161" s="212"/>
      <c r="RWI161" s="212"/>
      <c r="RWJ161" s="212"/>
      <c r="RWK161" s="212"/>
      <c r="RWL161" s="212"/>
      <c r="RWM161" s="212"/>
      <c r="RWN161" s="212"/>
      <c r="RWO161" s="212"/>
      <c r="RWP161" s="212"/>
      <c r="RWQ161" s="212"/>
      <c r="RWR161" s="212"/>
      <c r="RWS161" s="212"/>
      <c r="RWT161" s="212"/>
      <c r="RWU161" s="212"/>
      <c r="RWV161" s="212"/>
      <c r="RWW161" s="212"/>
      <c r="RWX161" s="212"/>
      <c r="RWY161" s="212"/>
      <c r="RWZ161" s="212"/>
      <c r="RXA161" s="212"/>
      <c r="RXB161" s="212"/>
      <c r="RXC161" s="212"/>
      <c r="RXD161" s="212"/>
      <c r="RXE161" s="212"/>
      <c r="RXF161" s="212"/>
      <c r="RXG161" s="212"/>
      <c r="RXH161" s="212"/>
      <c r="RXI161" s="212"/>
      <c r="RXJ161" s="212"/>
      <c r="RXK161" s="212"/>
      <c r="RXR161" s="212"/>
      <c r="RXS161" s="212"/>
      <c r="RXT161" s="212"/>
      <c r="RXU161" s="212"/>
      <c r="RXV161" s="212"/>
      <c r="RXW161" s="212"/>
      <c r="RXX161" s="212"/>
      <c r="RXY161" s="212"/>
      <c r="RXZ161" s="212"/>
      <c r="RYA161" s="212"/>
      <c r="RYB161" s="212"/>
      <c r="RYC161" s="212"/>
      <c r="RYD161" s="212"/>
      <c r="RYE161" s="212"/>
      <c r="RYF161" s="212"/>
      <c r="RYG161" s="212"/>
      <c r="RYH161" s="212"/>
      <c r="RYI161" s="212"/>
      <c r="RYJ161" s="212"/>
      <c r="RYK161" s="212"/>
      <c r="RYL161" s="212"/>
      <c r="RYM161" s="212"/>
      <c r="RYN161" s="212"/>
      <c r="RYO161" s="212"/>
      <c r="RYP161" s="212"/>
      <c r="RYQ161" s="212"/>
      <c r="RYR161" s="212"/>
      <c r="RYS161" s="212"/>
      <c r="RYT161" s="212"/>
      <c r="RYU161" s="212"/>
      <c r="RYV161" s="212"/>
      <c r="RYW161" s="212"/>
      <c r="RYX161" s="212"/>
      <c r="RYY161" s="212"/>
      <c r="RYZ161" s="212"/>
      <c r="RZA161" s="212"/>
      <c r="RZB161" s="212"/>
      <c r="RZC161" s="212"/>
      <c r="RZD161" s="212"/>
      <c r="RZE161" s="212"/>
      <c r="RZF161" s="212"/>
      <c r="RZG161" s="212"/>
      <c r="RZH161" s="212"/>
      <c r="RZI161" s="212"/>
      <c r="RZJ161" s="212"/>
      <c r="RZK161" s="212"/>
      <c r="RZL161" s="212"/>
      <c r="RZM161" s="212"/>
      <c r="RZN161" s="212"/>
      <c r="RZO161" s="212"/>
      <c r="RZP161" s="212"/>
      <c r="RZQ161" s="212"/>
      <c r="RZR161" s="212"/>
      <c r="RZS161" s="212"/>
      <c r="RZT161" s="212"/>
      <c r="RZU161" s="212"/>
      <c r="RZV161" s="212"/>
      <c r="RZW161" s="212"/>
      <c r="RZX161" s="212"/>
      <c r="RZY161" s="212"/>
      <c r="RZZ161" s="212"/>
      <c r="SAA161" s="212"/>
      <c r="SAB161" s="212"/>
      <c r="SAC161" s="212"/>
      <c r="SAD161" s="212"/>
      <c r="SAE161" s="212"/>
      <c r="SAF161" s="212"/>
      <c r="SAG161" s="212"/>
      <c r="SAH161" s="212"/>
      <c r="SAI161" s="212"/>
      <c r="SAJ161" s="212"/>
      <c r="SAK161" s="212"/>
      <c r="SAL161" s="212"/>
      <c r="SAM161" s="212"/>
      <c r="SAN161" s="212"/>
      <c r="SAO161" s="212"/>
      <c r="SAP161" s="212"/>
      <c r="SAQ161" s="212"/>
      <c r="SAR161" s="212"/>
      <c r="SAS161" s="212"/>
      <c r="SAT161" s="212"/>
      <c r="SAU161" s="212"/>
      <c r="SAV161" s="212"/>
      <c r="SAW161" s="212"/>
      <c r="SAX161" s="212"/>
      <c r="SAY161" s="212"/>
      <c r="SAZ161" s="212"/>
      <c r="SBA161" s="212"/>
      <c r="SBB161" s="212"/>
      <c r="SBC161" s="212"/>
      <c r="SBD161" s="212"/>
      <c r="SBE161" s="212"/>
      <c r="SBF161" s="212"/>
      <c r="SBG161" s="212"/>
      <c r="SBH161" s="212"/>
      <c r="SBI161" s="212"/>
      <c r="SBJ161" s="212"/>
      <c r="SBK161" s="212"/>
      <c r="SBL161" s="212"/>
      <c r="SBM161" s="212"/>
      <c r="SBN161" s="212"/>
      <c r="SBO161" s="212"/>
      <c r="SBP161" s="212"/>
      <c r="SBQ161" s="212"/>
      <c r="SBR161" s="212"/>
      <c r="SBS161" s="212"/>
      <c r="SBT161" s="212"/>
      <c r="SBU161" s="212"/>
      <c r="SBV161" s="212"/>
      <c r="SBW161" s="212"/>
      <c r="SBX161" s="212"/>
      <c r="SBY161" s="212"/>
      <c r="SBZ161" s="212"/>
      <c r="SCA161" s="212"/>
      <c r="SCB161" s="212"/>
      <c r="SCC161" s="212"/>
      <c r="SCD161" s="212"/>
      <c r="SCE161" s="212"/>
      <c r="SCF161" s="212"/>
      <c r="SCG161" s="212"/>
      <c r="SCH161" s="212"/>
      <c r="SCI161" s="212"/>
      <c r="SCJ161" s="212"/>
      <c r="SCK161" s="212"/>
      <c r="SCL161" s="212"/>
      <c r="SCM161" s="212"/>
      <c r="SCN161" s="212"/>
      <c r="SCO161" s="212"/>
      <c r="SCP161" s="212"/>
      <c r="SCQ161" s="212"/>
      <c r="SCR161" s="212"/>
      <c r="SCS161" s="212"/>
      <c r="SCT161" s="212"/>
      <c r="SCU161" s="212"/>
      <c r="SCV161" s="212"/>
      <c r="SCW161" s="212"/>
      <c r="SCX161" s="212"/>
      <c r="SCY161" s="212"/>
      <c r="SCZ161" s="212"/>
      <c r="SDA161" s="212"/>
      <c r="SDB161" s="212"/>
      <c r="SDC161" s="212"/>
      <c r="SDD161" s="212"/>
      <c r="SDE161" s="212"/>
      <c r="SDF161" s="212"/>
      <c r="SDG161" s="212"/>
      <c r="SDH161" s="212"/>
      <c r="SDI161" s="212"/>
      <c r="SDJ161" s="212"/>
      <c r="SDK161" s="212"/>
      <c r="SDL161" s="212"/>
      <c r="SDM161" s="212"/>
      <c r="SDN161" s="212"/>
      <c r="SDO161" s="212"/>
      <c r="SDP161" s="212"/>
      <c r="SDQ161" s="212"/>
      <c r="SDR161" s="212"/>
      <c r="SDS161" s="212"/>
      <c r="SDT161" s="212"/>
      <c r="SDU161" s="212"/>
      <c r="SDV161" s="212"/>
      <c r="SDW161" s="212"/>
      <c r="SDX161" s="212"/>
      <c r="SDY161" s="212"/>
      <c r="SDZ161" s="212"/>
      <c r="SEA161" s="212"/>
      <c r="SEB161" s="212"/>
      <c r="SEC161" s="212"/>
      <c r="SED161" s="212"/>
      <c r="SEE161" s="212"/>
      <c r="SEF161" s="212"/>
      <c r="SEG161" s="212"/>
      <c r="SEH161" s="212"/>
      <c r="SEI161" s="212"/>
      <c r="SEJ161" s="212"/>
      <c r="SEK161" s="212"/>
      <c r="SEL161" s="212"/>
      <c r="SEM161" s="212"/>
      <c r="SEN161" s="212"/>
      <c r="SEO161" s="212"/>
      <c r="SEP161" s="212"/>
      <c r="SEQ161" s="212"/>
      <c r="SER161" s="212"/>
      <c r="SES161" s="212"/>
      <c r="SET161" s="212"/>
      <c r="SEU161" s="212"/>
      <c r="SEV161" s="212"/>
      <c r="SEW161" s="212"/>
      <c r="SEX161" s="212"/>
      <c r="SEY161" s="212"/>
      <c r="SEZ161" s="212"/>
      <c r="SFA161" s="212"/>
      <c r="SFB161" s="212"/>
      <c r="SFC161" s="212"/>
      <c r="SFD161" s="212"/>
      <c r="SFE161" s="212"/>
      <c r="SFF161" s="212"/>
      <c r="SFG161" s="212"/>
      <c r="SFH161" s="212"/>
      <c r="SFI161" s="212"/>
      <c r="SFJ161" s="212"/>
      <c r="SFK161" s="212"/>
      <c r="SFL161" s="212"/>
      <c r="SFM161" s="212"/>
      <c r="SFN161" s="212"/>
      <c r="SFO161" s="212"/>
      <c r="SFP161" s="212"/>
      <c r="SFQ161" s="212"/>
      <c r="SFR161" s="212"/>
      <c r="SFS161" s="212"/>
      <c r="SFT161" s="212"/>
      <c r="SFU161" s="212"/>
      <c r="SFV161" s="212"/>
      <c r="SFW161" s="212"/>
      <c r="SFX161" s="212"/>
      <c r="SFY161" s="212"/>
      <c r="SFZ161" s="212"/>
      <c r="SGA161" s="212"/>
      <c r="SGB161" s="212"/>
      <c r="SGC161" s="212"/>
      <c r="SGD161" s="212"/>
      <c r="SGE161" s="212"/>
      <c r="SGF161" s="212"/>
      <c r="SGG161" s="212"/>
      <c r="SGH161" s="212"/>
      <c r="SGI161" s="212"/>
      <c r="SGJ161" s="212"/>
      <c r="SGK161" s="212"/>
      <c r="SGL161" s="212"/>
      <c r="SGM161" s="212"/>
      <c r="SGN161" s="212"/>
      <c r="SGO161" s="212"/>
      <c r="SGP161" s="212"/>
      <c r="SGQ161" s="212"/>
      <c r="SGR161" s="212"/>
      <c r="SGS161" s="212"/>
      <c r="SGT161" s="212"/>
      <c r="SGU161" s="212"/>
      <c r="SGV161" s="212"/>
      <c r="SGW161" s="212"/>
      <c r="SGX161" s="212"/>
      <c r="SGY161" s="212"/>
      <c r="SGZ161" s="212"/>
      <c r="SHA161" s="212"/>
      <c r="SHB161" s="212"/>
      <c r="SHC161" s="212"/>
      <c r="SHD161" s="212"/>
      <c r="SHE161" s="212"/>
      <c r="SHF161" s="212"/>
      <c r="SHG161" s="212"/>
      <c r="SHN161" s="212"/>
      <c r="SHO161" s="212"/>
      <c r="SHP161" s="212"/>
      <c r="SHQ161" s="212"/>
      <c r="SHR161" s="212"/>
      <c r="SHS161" s="212"/>
      <c r="SHT161" s="212"/>
      <c r="SHU161" s="212"/>
      <c r="SHV161" s="212"/>
      <c r="SHW161" s="212"/>
      <c r="SHX161" s="212"/>
      <c r="SHY161" s="212"/>
      <c r="SHZ161" s="212"/>
      <c r="SIA161" s="212"/>
      <c r="SIB161" s="212"/>
      <c r="SIC161" s="212"/>
      <c r="SID161" s="212"/>
      <c r="SIE161" s="212"/>
      <c r="SIF161" s="212"/>
      <c r="SIG161" s="212"/>
      <c r="SIH161" s="212"/>
      <c r="SII161" s="212"/>
      <c r="SIJ161" s="212"/>
      <c r="SIK161" s="212"/>
      <c r="SIL161" s="212"/>
      <c r="SIM161" s="212"/>
      <c r="SIN161" s="212"/>
      <c r="SIO161" s="212"/>
      <c r="SIP161" s="212"/>
      <c r="SIQ161" s="212"/>
      <c r="SIR161" s="212"/>
      <c r="SIS161" s="212"/>
      <c r="SIT161" s="212"/>
      <c r="SIU161" s="212"/>
      <c r="SIV161" s="212"/>
      <c r="SIW161" s="212"/>
      <c r="SIX161" s="212"/>
      <c r="SIY161" s="212"/>
      <c r="SIZ161" s="212"/>
      <c r="SJA161" s="212"/>
      <c r="SJB161" s="212"/>
      <c r="SJC161" s="212"/>
      <c r="SJD161" s="212"/>
      <c r="SJE161" s="212"/>
      <c r="SJF161" s="212"/>
      <c r="SJG161" s="212"/>
      <c r="SJH161" s="212"/>
      <c r="SJI161" s="212"/>
      <c r="SJJ161" s="212"/>
      <c r="SJK161" s="212"/>
      <c r="SJL161" s="212"/>
      <c r="SJM161" s="212"/>
      <c r="SJN161" s="212"/>
      <c r="SJO161" s="212"/>
      <c r="SJP161" s="212"/>
      <c r="SJQ161" s="212"/>
      <c r="SJR161" s="212"/>
      <c r="SJS161" s="212"/>
      <c r="SJT161" s="212"/>
      <c r="SJU161" s="212"/>
      <c r="SJV161" s="212"/>
      <c r="SJW161" s="212"/>
      <c r="SJX161" s="212"/>
      <c r="SJY161" s="212"/>
      <c r="SJZ161" s="212"/>
      <c r="SKA161" s="212"/>
      <c r="SKB161" s="212"/>
      <c r="SKC161" s="212"/>
      <c r="SKD161" s="212"/>
      <c r="SKE161" s="212"/>
      <c r="SKF161" s="212"/>
      <c r="SKG161" s="212"/>
      <c r="SKH161" s="212"/>
      <c r="SKI161" s="212"/>
      <c r="SKJ161" s="212"/>
      <c r="SKK161" s="212"/>
      <c r="SKL161" s="212"/>
      <c r="SKM161" s="212"/>
      <c r="SKN161" s="212"/>
      <c r="SKO161" s="212"/>
      <c r="SKP161" s="212"/>
      <c r="SKQ161" s="212"/>
      <c r="SKR161" s="212"/>
      <c r="SKS161" s="212"/>
      <c r="SKT161" s="212"/>
      <c r="SKU161" s="212"/>
      <c r="SKV161" s="212"/>
      <c r="SKW161" s="212"/>
      <c r="SKX161" s="212"/>
      <c r="SKY161" s="212"/>
      <c r="SKZ161" s="212"/>
      <c r="SLA161" s="212"/>
      <c r="SLB161" s="212"/>
      <c r="SLC161" s="212"/>
      <c r="SLD161" s="212"/>
      <c r="SLE161" s="212"/>
      <c r="SLF161" s="212"/>
      <c r="SLG161" s="212"/>
      <c r="SLH161" s="212"/>
      <c r="SLI161" s="212"/>
      <c r="SLJ161" s="212"/>
      <c r="SLK161" s="212"/>
      <c r="SLL161" s="212"/>
      <c r="SLM161" s="212"/>
      <c r="SLN161" s="212"/>
      <c r="SLO161" s="212"/>
      <c r="SLP161" s="212"/>
      <c r="SLQ161" s="212"/>
      <c r="SLR161" s="212"/>
      <c r="SLS161" s="212"/>
      <c r="SLT161" s="212"/>
      <c r="SLU161" s="212"/>
      <c r="SLV161" s="212"/>
      <c r="SLW161" s="212"/>
      <c r="SLX161" s="212"/>
      <c r="SLY161" s="212"/>
      <c r="SLZ161" s="212"/>
      <c r="SMA161" s="212"/>
      <c r="SMB161" s="212"/>
      <c r="SMC161" s="212"/>
      <c r="SMD161" s="212"/>
      <c r="SME161" s="212"/>
      <c r="SMF161" s="212"/>
      <c r="SMG161" s="212"/>
      <c r="SMH161" s="212"/>
      <c r="SMI161" s="212"/>
      <c r="SMJ161" s="212"/>
      <c r="SMK161" s="212"/>
      <c r="SML161" s="212"/>
      <c r="SMM161" s="212"/>
      <c r="SMN161" s="212"/>
      <c r="SMO161" s="212"/>
      <c r="SMP161" s="212"/>
      <c r="SMQ161" s="212"/>
      <c r="SMR161" s="212"/>
      <c r="SMS161" s="212"/>
      <c r="SMT161" s="212"/>
      <c r="SMU161" s="212"/>
      <c r="SMV161" s="212"/>
      <c r="SMW161" s="212"/>
      <c r="SMX161" s="212"/>
      <c r="SMY161" s="212"/>
      <c r="SMZ161" s="212"/>
      <c r="SNA161" s="212"/>
      <c r="SNB161" s="212"/>
      <c r="SNC161" s="212"/>
      <c r="SND161" s="212"/>
      <c r="SNE161" s="212"/>
      <c r="SNF161" s="212"/>
      <c r="SNG161" s="212"/>
      <c r="SNH161" s="212"/>
      <c r="SNI161" s="212"/>
      <c r="SNJ161" s="212"/>
      <c r="SNK161" s="212"/>
      <c r="SNL161" s="212"/>
      <c r="SNM161" s="212"/>
      <c r="SNN161" s="212"/>
      <c r="SNO161" s="212"/>
      <c r="SNP161" s="212"/>
      <c r="SNQ161" s="212"/>
      <c r="SNR161" s="212"/>
      <c r="SNS161" s="212"/>
      <c r="SNT161" s="212"/>
      <c r="SNU161" s="212"/>
      <c r="SNV161" s="212"/>
      <c r="SNW161" s="212"/>
      <c r="SNX161" s="212"/>
      <c r="SNY161" s="212"/>
      <c r="SNZ161" s="212"/>
      <c r="SOA161" s="212"/>
      <c r="SOB161" s="212"/>
      <c r="SOC161" s="212"/>
      <c r="SOD161" s="212"/>
      <c r="SOE161" s="212"/>
      <c r="SOF161" s="212"/>
      <c r="SOG161" s="212"/>
      <c r="SOH161" s="212"/>
      <c r="SOI161" s="212"/>
      <c r="SOJ161" s="212"/>
      <c r="SOK161" s="212"/>
      <c r="SOL161" s="212"/>
      <c r="SOM161" s="212"/>
      <c r="SON161" s="212"/>
      <c r="SOO161" s="212"/>
      <c r="SOP161" s="212"/>
      <c r="SOQ161" s="212"/>
      <c r="SOR161" s="212"/>
      <c r="SOS161" s="212"/>
      <c r="SOT161" s="212"/>
      <c r="SOU161" s="212"/>
      <c r="SOV161" s="212"/>
      <c r="SOW161" s="212"/>
      <c r="SOX161" s="212"/>
      <c r="SOY161" s="212"/>
      <c r="SOZ161" s="212"/>
      <c r="SPA161" s="212"/>
      <c r="SPB161" s="212"/>
      <c r="SPC161" s="212"/>
      <c r="SPD161" s="212"/>
      <c r="SPE161" s="212"/>
      <c r="SPF161" s="212"/>
      <c r="SPG161" s="212"/>
      <c r="SPH161" s="212"/>
      <c r="SPI161" s="212"/>
      <c r="SPJ161" s="212"/>
      <c r="SPK161" s="212"/>
      <c r="SPL161" s="212"/>
      <c r="SPM161" s="212"/>
      <c r="SPN161" s="212"/>
      <c r="SPO161" s="212"/>
      <c r="SPP161" s="212"/>
      <c r="SPQ161" s="212"/>
      <c r="SPR161" s="212"/>
      <c r="SPS161" s="212"/>
      <c r="SPT161" s="212"/>
      <c r="SPU161" s="212"/>
      <c r="SPV161" s="212"/>
      <c r="SPW161" s="212"/>
      <c r="SPX161" s="212"/>
      <c r="SPY161" s="212"/>
      <c r="SPZ161" s="212"/>
      <c r="SQA161" s="212"/>
      <c r="SQB161" s="212"/>
      <c r="SQC161" s="212"/>
      <c r="SQD161" s="212"/>
      <c r="SQE161" s="212"/>
      <c r="SQF161" s="212"/>
      <c r="SQG161" s="212"/>
      <c r="SQH161" s="212"/>
      <c r="SQI161" s="212"/>
      <c r="SQJ161" s="212"/>
      <c r="SQK161" s="212"/>
      <c r="SQL161" s="212"/>
      <c r="SQM161" s="212"/>
      <c r="SQN161" s="212"/>
      <c r="SQO161" s="212"/>
      <c r="SQP161" s="212"/>
      <c r="SQQ161" s="212"/>
      <c r="SQR161" s="212"/>
      <c r="SQS161" s="212"/>
      <c r="SQT161" s="212"/>
      <c r="SQU161" s="212"/>
      <c r="SQV161" s="212"/>
      <c r="SQW161" s="212"/>
      <c r="SQX161" s="212"/>
      <c r="SQY161" s="212"/>
      <c r="SQZ161" s="212"/>
      <c r="SRA161" s="212"/>
      <c r="SRB161" s="212"/>
      <c r="SRC161" s="212"/>
      <c r="SRJ161" s="212"/>
      <c r="SRK161" s="212"/>
      <c r="SRL161" s="212"/>
      <c r="SRM161" s="212"/>
      <c r="SRN161" s="212"/>
      <c r="SRO161" s="212"/>
      <c r="SRP161" s="212"/>
      <c r="SRQ161" s="212"/>
      <c r="SRR161" s="212"/>
      <c r="SRS161" s="212"/>
      <c r="SRT161" s="212"/>
      <c r="SRU161" s="212"/>
      <c r="SRV161" s="212"/>
      <c r="SRW161" s="212"/>
      <c r="SRX161" s="212"/>
      <c r="SRY161" s="212"/>
      <c r="SRZ161" s="212"/>
      <c r="SSA161" s="212"/>
      <c r="SSB161" s="212"/>
      <c r="SSC161" s="212"/>
      <c r="SSD161" s="212"/>
      <c r="SSE161" s="212"/>
      <c r="SSF161" s="212"/>
      <c r="SSG161" s="212"/>
      <c r="SSH161" s="212"/>
      <c r="SSI161" s="212"/>
      <c r="SSJ161" s="212"/>
      <c r="SSK161" s="212"/>
      <c r="SSL161" s="212"/>
      <c r="SSM161" s="212"/>
      <c r="SSN161" s="212"/>
      <c r="SSO161" s="212"/>
      <c r="SSP161" s="212"/>
      <c r="SSQ161" s="212"/>
      <c r="SSR161" s="212"/>
      <c r="SSS161" s="212"/>
      <c r="SST161" s="212"/>
      <c r="SSU161" s="212"/>
      <c r="SSV161" s="212"/>
      <c r="SSW161" s="212"/>
      <c r="SSX161" s="212"/>
      <c r="SSY161" s="212"/>
      <c r="SSZ161" s="212"/>
      <c r="STA161" s="212"/>
      <c r="STB161" s="212"/>
      <c r="STC161" s="212"/>
      <c r="STD161" s="212"/>
      <c r="STE161" s="212"/>
      <c r="STF161" s="212"/>
      <c r="STG161" s="212"/>
      <c r="STH161" s="212"/>
      <c r="STI161" s="212"/>
      <c r="STJ161" s="212"/>
      <c r="STK161" s="212"/>
      <c r="STL161" s="212"/>
      <c r="STM161" s="212"/>
      <c r="STN161" s="212"/>
      <c r="STO161" s="212"/>
      <c r="STP161" s="212"/>
      <c r="STQ161" s="212"/>
      <c r="STR161" s="212"/>
      <c r="STS161" s="212"/>
      <c r="STT161" s="212"/>
      <c r="STU161" s="212"/>
      <c r="STV161" s="212"/>
      <c r="STW161" s="212"/>
      <c r="STX161" s="212"/>
      <c r="STY161" s="212"/>
      <c r="STZ161" s="212"/>
      <c r="SUA161" s="212"/>
      <c r="SUB161" s="212"/>
      <c r="SUC161" s="212"/>
      <c r="SUD161" s="212"/>
      <c r="SUE161" s="212"/>
      <c r="SUF161" s="212"/>
      <c r="SUG161" s="212"/>
      <c r="SUH161" s="212"/>
      <c r="SUI161" s="212"/>
      <c r="SUJ161" s="212"/>
      <c r="SUK161" s="212"/>
      <c r="SUL161" s="212"/>
      <c r="SUM161" s="212"/>
      <c r="SUN161" s="212"/>
      <c r="SUO161" s="212"/>
      <c r="SUP161" s="212"/>
      <c r="SUQ161" s="212"/>
      <c r="SUR161" s="212"/>
      <c r="SUS161" s="212"/>
      <c r="SUT161" s="212"/>
      <c r="SUU161" s="212"/>
      <c r="SUV161" s="212"/>
      <c r="SUW161" s="212"/>
      <c r="SUX161" s="212"/>
      <c r="SUY161" s="212"/>
      <c r="SUZ161" s="212"/>
      <c r="SVA161" s="212"/>
      <c r="SVB161" s="212"/>
      <c r="SVC161" s="212"/>
      <c r="SVD161" s="212"/>
      <c r="SVE161" s="212"/>
      <c r="SVF161" s="212"/>
      <c r="SVG161" s="212"/>
      <c r="SVH161" s="212"/>
      <c r="SVI161" s="212"/>
      <c r="SVJ161" s="212"/>
      <c r="SVK161" s="212"/>
      <c r="SVL161" s="212"/>
      <c r="SVM161" s="212"/>
      <c r="SVN161" s="212"/>
      <c r="SVO161" s="212"/>
      <c r="SVP161" s="212"/>
      <c r="SVQ161" s="212"/>
      <c r="SVR161" s="212"/>
      <c r="SVS161" s="212"/>
      <c r="SVT161" s="212"/>
      <c r="SVU161" s="212"/>
      <c r="SVV161" s="212"/>
      <c r="SVW161" s="212"/>
      <c r="SVX161" s="212"/>
      <c r="SVY161" s="212"/>
      <c r="SVZ161" s="212"/>
      <c r="SWA161" s="212"/>
      <c r="SWB161" s="212"/>
      <c r="SWC161" s="212"/>
      <c r="SWD161" s="212"/>
      <c r="SWE161" s="212"/>
      <c r="SWF161" s="212"/>
      <c r="SWG161" s="212"/>
      <c r="SWH161" s="212"/>
      <c r="SWI161" s="212"/>
      <c r="SWJ161" s="212"/>
      <c r="SWK161" s="212"/>
      <c r="SWL161" s="212"/>
      <c r="SWM161" s="212"/>
      <c r="SWN161" s="212"/>
      <c r="SWO161" s="212"/>
      <c r="SWP161" s="212"/>
      <c r="SWQ161" s="212"/>
      <c r="SWR161" s="212"/>
      <c r="SWS161" s="212"/>
      <c r="SWT161" s="212"/>
      <c r="SWU161" s="212"/>
      <c r="SWV161" s="212"/>
      <c r="SWW161" s="212"/>
      <c r="SWX161" s="212"/>
      <c r="SWY161" s="212"/>
      <c r="SWZ161" s="212"/>
      <c r="SXA161" s="212"/>
      <c r="SXB161" s="212"/>
      <c r="SXC161" s="212"/>
      <c r="SXD161" s="212"/>
      <c r="SXE161" s="212"/>
      <c r="SXF161" s="212"/>
      <c r="SXG161" s="212"/>
      <c r="SXH161" s="212"/>
      <c r="SXI161" s="212"/>
      <c r="SXJ161" s="212"/>
      <c r="SXK161" s="212"/>
      <c r="SXL161" s="212"/>
      <c r="SXM161" s="212"/>
      <c r="SXN161" s="212"/>
      <c r="SXO161" s="212"/>
      <c r="SXP161" s="212"/>
      <c r="SXQ161" s="212"/>
      <c r="SXR161" s="212"/>
      <c r="SXS161" s="212"/>
      <c r="SXT161" s="212"/>
      <c r="SXU161" s="212"/>
      <c r="SXV161" s="212"/>
      <c r="SXW161" s="212"/>
      <c r="SXX161" s="212"/>
      <c r="SXY161" s="212"/>
      <c r="SXZ161" s="212"/>
      <c r="SYA161" s="212"/>
      <c r="SYB161" s="212"/>
      <c r="SYC161" s="212"/>
      <c r="SYD161" s="212"/>
      <c r="SYE161" s="212"/>
      <c r="SYF161" s="212"/>
      <c r="SYG161" s="212"/>
      <c r="SYH161" s="212"/>
      <c r="SYI161" s="212"/>
      <c r="SYJ161" s="212"/>
      <c r="SYK161" s="212"/>
      <c r="SYL161" s="212"/>
      <c r="SYM161" s="212"/>
      <c r="SYN161" s="212"/>
      <c r="SYO161" s="212"/>
      <c r="SYP161" s="212"/>
      <c r="SYQ161" s="212"/>
      <c r="SYR161" s="212"/>
      <c r="SYS161" s="212"/>
      <c r="SYT161" s="212"/>
      <c r="SYU161" s="212"/>
      <c r="SYV161" s="212"/>
      <c r="SYW161" s="212"/>
      <c r="SYX161" s="212"/>
      <c r="SYY161" s="212"/>
      <c r="SYZ161" s="212"/>
      <c r="SZA161" s="212"/>
      <c r="SZB161" s="212"/>
      <c r="SZC161" s="212"/>
      <c r="SZD161" s="212"/>
      <c r="SZE161" s="212"/>
      <c r="SZF161" s="212"/>
      <c r="SZG161" s="212"/>
      <c r="SZH161" s="212"/>
      <c r="SZI161" s="212"/>
      <c r="SZJ161" s="212"/>
      <c r="SZK161" s="212"/>
      <c r="SZL161" s="212"/>
      <c r="SZM161" s="212"/>
      <c r="SZN161" s="212"/>
      <c r="SZO161" s="212"/>
      <c r="SZP161" s="212"/>
      <c r="SZQ161" s="212"/>
      <c r="SZR161" s="212"/>
      <c r="SZS161" s="212"/>
      <c r="SZT161" s="212"/>
      <c r="SZU161" s="212"/>
      <c r="SZV161" s="212"/>
      <c r="SZW161" s="212"/>
      <c r="SZX161" s="212"/>
      <c r="SZY161" s="212"/>
      <c r="SZZ161" s="212"/>
      <c r="TAA161" s="212"/>
      <c r="TAB161" s="212"/>
      <c r="TAC161" s="212"/>
      <c r="TAD161" s="212"/>
      <c r="TAE161" s="212"/>
      <c r="TAF161" s="212"/>
      <c r="TAG161" s="212"/>
      <c r="TAH161" s="212"/>
      <c r="TAI161" s="212"/>
      <c r="TAJ161" s="212"/>
      <c r="TAK161" s="212"/>
      <c r="TAL161" s="212"/>
      <c r="TAM161" s="212"/>
      <c r="TAN161" s="212"/>
      <c r="TAO161" s="212"/>
      <c r="TAP161" s="212"/>
      <c r="TAQ161" s="212"/>
      <c r="TAR161" s="212"/>
      <c r="TAS161" s="212"/>
      <c r="TAT161" s="212"/>
      <c r="TAU161" s="212"/>
      <c r="TAV161" s="212"/>
      <c r="TAW161" s="212"/>
      <c r="TAX161" s="212"/>
      <c r="TAY161" s="212"/>
      <c r="TBF161" s="212"/>
      <c r="TBG161" s="212"/>
      <c r="TBH161" s="212"/>
      <c r="TBI161" s="212"/>
      <c r="TBJ161" s="212"/>
      <c r="TBK161" s="212"/>
      <c r="TBL161" s="212"/>
      <c r="TBM161" s="212"/>
      <c r="TBN161" s="212"/>
      <c r="TBO161" s="212"/>
      <c r="TBP161" s="212"/>
      <c r="TBQ161" s="212"/>
      <c r="TBR161" s="212"/>
      <c r="TBS161" s="212"/>
      <c r="TBT161" s="212"/>
      <c r="TBU161" s="212"/>
      <c r="TBV161" s="212"/>
      <c r="TBW161" s="212"/>
      <c r="TBX161" s="212"/>
      <c r="TBY161" s="212"/>
      <c r="TBZ161" s="212"/>
      <c r="TCA161" s="212"/>
      <c r="TCB161" s="212"/>
      <c r="TCC161" s="212"/>
      <c r="TCD161" s="212"/>
      <c r="TCE161" s="212"/>
      <c r="TCF161" s="212"/>
      <c r="TCG161" s="212"/>
      <c r="TCH161" s="212"/>
      <c r="TCI161" s="212"/>
      <c r="TCJ161" s="212"/>
      <c r="TCK161" s="212"/>
      <c r="TCL161" s="212"/>
      <c r="TCM161" s="212"/>
      <c r="TCN161" s="212"/>
      <c r="TCO161" s="212"/>
      <c r="TCP161" s="212"/>
      <c r="TCQ161" s="212"/>
      <c r="TCR161" s="212"/>
      <c r="TCS161" s="212"/>
      <c r="TCT161" s="212"/>
      <c r="TCU161" s="212"/>
      <c r="TCV161" s="212"/>
      <c r="TCW161" s="212"/>
      <c r="TCX161" s="212"/>
      <c r="TCY161" s="212"/>
      <c r="TCZ161" s="212"/>
      <c r="TDA161" s="212"/>
      <c r="TDB161" s="212"/>
      <c r="TDC161" s="212"/>
      <c r="TDD161" s="212"/>
      <c r="TDE161" s="212"/>
      <c r="TDF161" s="212"/>
      <c r="TDG161" s="212"/>
      <c r="TDH161" s="212"/>
      <c r="TDI161" s="212"/>
      <c r="TDJ161" s="212"/>
      <c r="TDK161" s="212"/>
      <c r="TDL161" s="212"/>
      <c r="TDM161" s="212"/>
      <c r="TDN161" s="212"/>
      <c r="TDO161" s="212"/>
      <c r="TDP161" s="212"/>
      <c r="TDQ161" s="212"/>
      <c r="TDR161" s="212"/>
      <c r="TDS161" s="212"/>
      <c r="TDT161" s="212"/>
      <c r="TDU161" s="212"/>
      <c r="TDV161" s="212"/>
      <c r="TDW161" s="212"/>
      <c r="TDX161" s="212"/>
      <c r="TDY161" s="212"/>
      <c r="TDZ161" s="212"/>
      <c r="TEA161" s="212"/>
      <c r="TEB161" s="212"/>
      <c r="TEC161" s="212"/>
      <c r="TED161" s="212"/>
      <c r="TEE161" s="212"/>
      <c r="TEF161" s="212"/>
      <c r="TEG161" s="212"/>
      <c r="TEH161" s="212"/>
      <c r="TEI161" s="212"/>
      <c r="TEJ161" s="212"/>
      <c r="TEK161" s="212"/>
      <c r="TEL161" s="212"/>
      <c r="TEM161" s="212"/>
      <c r="TEN161" s="212"/>
      <c r="TEO161" s="212"/>
      <c r="TEP161" s="212"/>
      <c r="TEQ161" s="212"/>
      <c r="TER161" s="212"/>
      <c r="TES161" s="212"/>
      <c r="TET161" s="212"/>
      <c r="TEU161" s="212"/>
      <c r="TEV161" s="212"/>
      <c r="TEW161" s="212"/>
      <c r="TEX161" s="212"/>
      <c r="TEY161" s="212"/>
      <c r="TEZ161" s="212"/>
      <c r="TFA161" s="212"/>
      <c r="TFB161" s="212"/>
      <c r="TFC161" s="212"/>
      <c r="TFD161" s="212"/>
      <c r="TFE161" s="212"/>
      <c r="TFF161" s="212"/>
      <c r="TFG161" s="212"/>
      <c r="TFH161" s="212"/>
      <c r="TFI161" s="212"/>
      <c r="TFJ161" s="212"/>
      <c r="TFK161" s="212"/>
      <c r="TFL161" s="212"/>
      <c r="TFM161" s="212"/>
      <c r="TFN161" s="212"/>
      <c r="TFO161" s="212"/>
      <c r="TFP161" s="212"/>
      <c r="TFQ161" s="212"/>
      <c r="TFR161" s="212"/>
      <c r="TFS161" s="212"/>
      <c r="TFT161" s="212"/>
      <c r="TFU161" s="212"/>
      <c r="TFV161" s="212"/>
      <c r="TFW161" s="212"/>
      <c r="TFX161" s="212"/>
      <c r="TFY161" s="212"/>
      <c r="TFZ161" s="212"/>
      <c r="TGA161" s="212"/>
      <c r="TGB161" s="212"/>
      <c r="TGC161" s="212"/>
      <c r="TGD161" s="212"/>
      <c r="TGE161" s="212"/>
      <c r="TGF161" s="212"/>
      <c r="TGG161" s="212"/>
      <c r="TGH161" s="212"/>
      <c r="TGI161" s="212"/>
      <c r="TGJ161" s="212"/>
      <c r="TGK161" s="212"/>
      <c r="TGL161" s="212"/>
      <c r="TGM161" s="212"/>
      <c r="TGN161" s="212"/>
      <c r="TGO161" s="212"/>
      <c r="TGP161" s="212"/>
      <c r="TGQ161" s="212"/>
      <c r="TGR161" s="212"/>
      <c r="TGS161" s="212"/>
      <c r="TGT161" s="212"/>
      <c r="TGU161" s="212"/>
      <c r="TGV161" s="212"/>
      <c r="TGW161" s="212"/>
      <c r="TGX161" s="212"/>
      <c r="TGY161" s="212"/>
      <c r="TGZ161" s="212"/>
      <c r="THA161" s="212"/>
      <c r="THB161" s="212"/>
      <c r="THC161" s="212"/>
      <c r="THD161" s="212"/>
      <c r="THE161" s="212"/>
      <c r="THF161" s="212"/>
      <c r="THG161" s="212"/>
      <c r="THH161" s="212"/>
      <c r="THI161" s="212"/>
      <c r="THJ161" s="212"/>
      <c r="THK161" s="212"/>
      <c r="THL161" s="212"/>
      <c r="THM161" s="212"/>
      <c r="THN161" s="212"/>
      <c r="THO161" s="212"/>
      <c r="THP161" s="212"/>
      <c r="THQ161" s="212"/>
      <c r="THR161" s="212"/>
      <c r="THS161" s="212"/>
      <c r="THT161" s="212"/>
      <c r="THU161" s="212"/>
      <c r="THV161" s="212"/>
      <c r="THW161" s="212"/>
      <c r="THX161" s="212"/>
      <c r="THY161" s="212"/>
      <c r="THZ161" s="212"/>
      <c r="TIA161" s="212"/>
      <c r="TIB161" s="212"/>
      <c r="TIC161" s="212"/>
      <c r="TID161" s="212"/>
      <c r="TIE161" s="212"/>
      <c r="TIF161" s="212"/>
      <c r="TIG161" s="212"/>
      <c r="TIH161" s="212"/>
      <c r="TII161" s="212"/>
      <c r="TIJ161" s="212"/>
      <c r="TIK161" s="212"/>
      <c r="TIL161" s="212"/>
      <c r="TIM161" s="212"/>
      <c r="TIN161" s="212"/>
      <c r="TIO161" s="212"/>
      <c r="TIP161" s="212"/>
      <c r="TIQ161" s="212"/>
      <c r="TIR161" s="212"/>
      <c r="TIS161" s="212"/>
      <c r="TIT161" s="212"/>
      <c r="TIU161" s="212"/>
      <c r="TIV161" s="212"/>
      <c r="TIW161" s="212"/>
      <c r="TIX161" s="212"/>
      <c r="TIY161" s="212"/>
      <c r="TIZ161" s="212"/>
      <c r="TJA161" s="212"/>
      <c r="TJB161" s="212"/>
      <c r="TJC161" s="212"/>
      <c r="TJD161" s="212"/>
      <c r="TJE161" s="212"/>
      <c r="TJF161" s="212"/>
      <c r="TJG161" s="212"/>
      <c r="TJH161" s="212"/>
      <c r="TJI161" s="212"/>
      <c r="TJJ161" s="212"/>
      <c r="TJK161" s="212"/>
      <c r="TJL161" s="212"/>
      <c r="TJM161" s="212"/>
      <c r="TJN161" s="212"/>
      <c r="TJO161" s="212"/>
      <c r="TJP161" s="212"/>
      <c r="TJQ161" s="212"/>
      <c r="TJR161" s="212"/>
      <c r="TJS161" s="212"/>
      <c r="TJT161" s="212"/>
      <c r="TJU161" s="212"/>
      <c r="TJV161" s="212"/>
      <c r="TJW161" s="212"/>
      <c r="TJX161" s="212"/>
      <c r="TJY161" s="212"/>
      <c r="TJZ161" s="212"/>
      <c r="TKA161" s="212"/>
      <c r="TKB161" s="212"/>
      <c r="TKC161" s="212"/>
      <c r="TKD161" s="212"/>
      <c r="TKE161" s="212"/>
      <c r="TKF161" s="212"/>
      <c r="TKG161" s="212"/>
      <c r="TKH161" s="212"/>
      <c r="TKI161" s="212"/>
      <c r="TKJ161" s="212"/>
      <c r="TKK161" s="212"/>
      <c r="TKL161" s="212"/>
      <c r="TKM161" s="212"/>
      <c r="TKN161" s="212"/>
      <c r="TKO161" s="212"/>
      <c r="TKP161" s="212"/>
      <c r="TKQ161" s="212"/>
      <c r="TKR161" s="212"/>
      <c r="TKS161" s="212"/>
      <c r="TKT161" s="212"/>
      <c r="TKU161" s="212"/>
      <c r="TLB161" s="212"/>
      <c r="TLC161" s="212"/>
      <c r="TLD161" s="212"/>
      <c r="TLE161" s="212"/>
      <c r="TLF161" s="212"/>
      <c r="TLG161" s="212"/>
      <c r="TLH161" s="212"/>
      <c r="TLI161" s="212"/>
      <c r="TLJ161" s="212"/>
      <c r="TLK161" s="212"/>
      <c r="TLL161" s="212"/>
      <c r="TLM161" s="212"/>
      <c r="TLN161" s="212"/>
      <c r="TLO161" s="212"/>
      <c r="TLP161" s="212"/>
      <c r="TLQ161" s="212"/>
      <c r="TLR161" s="212"/>
      <c r="TLS161" s="212"/>
      <c r="TLT161" s="212"/>
      <c r="TLU161" s="212"/>
      <c r="TLV161" s="212"/>
      <c r="TLW161" s="212"/>
      <c r="TLX161" s="212"/>
      <c r="TLY161" s="212"/>
      <c r="TLZ161" s="212"/>
      <c r="TMA161" s="212"/>
      <c r="TMB161" s="212"/>
      <c r="TMC161" s="212"/>
      <c r="TMD161" s="212"/>
      <c r="TME161" s="212"/>
      <c r="TMF161" s="212"/>
      <c r="TMG161" s="212"/>
      <c r="TMH161" s="212"/>
      <c r="TMI161" s="212"/>
      <c r="TMJ161" s="212"/>
      <c r="TMK161" s="212"/>
      <c r="TML161" s="212"/>
      <c r="TMM161" s="212"/>
      <c r="TMN161" s="212"/>
      <c r="TMO161" s="212"/>
      <c r="TMP161" s="212"/>
      <c r="TMQ161" s="212"/>
      <c r="TMR161" s="212"/>
      <c r="TMS161" s="212"/>
      <c r="TMT161" s="212"/>
      <c r="TMU161" s="212"/>
      <c r="TMV161" s="212"/>
      <c r="TMW161" s="212"/>
      <c r="TMX161" s="212"/>
      <c r="TMY161" s="212"/>
      <c r="TMZ161" s="212"/>
      <c r="TNA161" s="212"/>
      <c r="TNB161" s="212"/>
      <c r="TNC161" s="212"/>
      <c r="TND161" s="212"/>
      <c r="TNE161" s="212"/>
      <c r="TNF161" s="212"/>
      <c r="TNG161" s="212"/>
      <c r="TNH161" s="212"/>
      <c r="TNI161" s="212"/>
      <c r="TNJ161" s="212"/>
      <c r="TNK161" s="212"/>
      <c r="TNL161" s="212"/>
      <c r="TNM161" s="212"/>
      <c r="TNN161" s="212"/>
      <c r="TNO161" s="212"/>
      <c r="TNP161" s="212"/>
      <c r="TNQ161" s="212"/>
      <c r="TNR161" s="212"/>
      <c r="TNS161" s="212"/>
      <c r="TNT161" s="212"/>
      <c r="TNU161" s="212"/>
      <c r="TNV161" s="212"/>
      <c r="TNW161" s="212"/>
      <c r="TNX161" s="212"/>
      <c r="TNY161" s="212"/>
      <c r="TNZ161" s="212"/>
      <c r="TOA161" s="212"/>
      <c r="TOB161" s="212"/>
      <c r="TOC161" s="212"/>
      <c r="TOD161" s="212"/>
      <c r="TOE161" s="212"/>
      <c r="TOF161" s="212"/>
      <c r="TOG161" s="212"/>
      <c r="TOH161" s="212"/>
      <c r="TOI161" s="212"/>
      <c r="TOJ161" s="212"/>
      <c r="TOK161" s="212"/>
      <c r="TOL161" s="212"/>
      <c r="TOM161" s="212"/>
      <c r="TON161" s="212"/>
      <c r="TOO161" s="212"/>
      <c r="TOP161" s="212"/>
      <c r="TOQ161" s="212"/>
      <c r="TOR161" s="212"/>
      <c r="TOS161" s="212"/>
      <c r="TOT161" s="212"/>
      <c r="TOU161" s="212"/>
      <c r="TOV161" s="212"/>
      <c r="TOW161" s="212"/>
      <c r="TOX161" s="212"/>
      <c r="TOY161" s="212"/>
      <c r="TOZ161" s="212"/>
      <c r="TPA161" s="212"/>
      <c r="TPB161" s="212"/>
      <c r="TPC161" s="212"/>
      <c r="TPD161" s="212"/>
      <c r="TPE161" s="212"/>
      <c r="TPF161" s="212"/>
      <c r="TPG161" s="212"/>
      <c r="TPH161" s="212"/>
      <c r="TPI161" s="212"/>
      <c r="TPJ161" s="212"/>
      <c r="TPK161" s="212"/>
      <c r="TPL161" s="212"/>
      <c r="TPM161" s="212"/>
      <c r="TPN161" s="212"/>
      <c r="TPO161" s="212"/>
      <c r="TPP161" s="212"/>
      <c r="TPQ161" s="212"/>
      <c r="TPR161" s="212"/>
      <c r="TPS161" s="212"/>
      <c r="TPT161" s="212"/>
      <c r="TPU161" s="212"/>
      <c r="TPV161" s="212"/>
      <c r="TPW161" s="212"/>
      <c r="TPX161" s="212"/>
      <c r="TPY161" s="212"/>
      <c r="TPZ161" s="212"/>
      <c r="TQA161" s="212"/>
      <c r="TQB161" s="212"/>
      <c r="TQC161" s="212"/>
      <c r="TQD161" s="212"/>
      <c r="TQE161" s="212"/>
      <c r="TQF161" s="212"/>
      <c r="TQG161" s="212"/>
      <c r="TQH161" s="212"/>
      <c r="TQI161" s="212"/>
      <c r="TQJ161" s="212"/>
      <c r="TQK161" s="212"/>
      <c r="TQL161" s="212"/>
      <c r="TQM161" s="212"/>
      <c r="TQN161" s="212"/>
      <c r="TQO161" s="212"/>
      <c r="TQP161" s="212"/>
      <c r="TQQ161" s="212"/>
      <c r="TQR161" s="212"/>
      <c r="TQS161" s="212"/>
      <c r="TQT161" s="212"/>
      <c r="TQU161" s="212"/>
      <c r="TQV161" s="212"/>
      <c r="TQW161" s="212"/>
      <c r="TQX161" s="212"/>
      <c r="TQY161" s="212"/>
      <c r="TQZ161" s="212"/>
      <c r="TRA161" s="212"/>
      <c r="TRB161" s="212"/>
      <c r="TRC161" s="212"/>
      <c r="TRD161" s="212"/>
      <c r="TRE161" s="212"/>
      <c r="TRF161" s="212"/>
      <c r="TRG161" s="212"/>
      <c r="TRH161" s="212"/>
      <c r="TRI161" s="212"/>
      <c r="TRJ161" s="212"/>
      <c r="TRK161" s="212"/>
      <c r="TRL161" s="212"/>
      <c r="TRM161" s="212"/>
      <c r="TRN161" s="212"/>
      <c r="TRO161" s="212"/>
      <c r="TRP161" s="212"/>
      <c r="TRQ161" s="212"/>
      <c r="TRR161" s="212"/>
      <c r="TRS161" s="212"/>
      <c r="TRT161" s="212"/>
      <c r="TRU161" s="212"/>
      <c r="TRV161" s="212"/>
      <c r="TRW161" s="212"/>
      <c r="TRX161" s="212"/>
      <c r="TRY161" s="212"/>
      <c r="TRZ161" s="212"/>
      <c r="TSA161" s="212"/>
      <c r="TSB161" s="212"/>
      <c r="TSC161" s="212"/>
      <c r="TSD161" s="212"/>
      <c r="TSE161" s="212"/>
      <c r="TSF161" s="212"/>
      <c r="TSG161" s="212"/>
      <c r="TSH161" s="212"/>
      <c r="TSI161" s="212"/>
      <c r="TSJ161" s="212"/>
      <c r="TSK161" s="212"/>
      <c r="TSL161" s="212"/>
      <c r="TSM161" s="212"/>
      <c r="TSN161" s="212"/>
      <c r="TSO161" s="212"/>
      <c r="TSP161" s="212"/>
      <c r="TSQ161" s="212"/>
      <c r="TSR161" s="212"/>
      <c r="TSS161" s="212"/>
      <c r="TST161" s="212"/>
      <c r="TSU161" s="212"/>
      <c r="TSV161" s="212"/>
      <c r="TSW161" s="212"/>
      <c r="TSX161" s="212"/>
      <c r="TSY161" s="212"/>
      <c r="TSZ161" s="212"/>
      <c r="TTA161" s="212"/>
      <c r="TTB161" s="212"/>
      <c r="TTC161" s="212"/>
      <c r="TTD161" s="212"/>
      <c r="TTE161" s="212"/>
      <c r="TTF161" s="212"/>
      <c r="TTG161" s="212"/>
      <c r="TTH161" s="212"/>
      <c r="TTI161" s="212"/>
      <c r="TTJ161" s="212"/>
      <c r="TTK161" s="212"/>
      <c r="TTL161" s="212"/>
      <c r="TTM161" s="212"/>
      <c r="TTN161" s="212"/>
      <c r="TTO161" s="212"/>
      <c r="TTP161" s="212"/>
      <c r="TTQ161" s="212"/>
      <c r="TTR161" s="212"/>
      <c r="TTS161" s="212"/>
      <c r="TTT161" s="212"/>
      <c r="TTU161" s="212"/>
      <c r="TTV161" s="212"/>
      <c r="TTW161" s="212"/>
      <c r="TTX161" s="212"/>
      <c r="TTY161" s="212"/>
      <c r="TTZ161" s="212"/>
      <c r="TUA161" s="212"/>
      <c r="TUB161" s="212"/>
      <c r="TUC161" s="212"/>
      <c r="TUD161" s="212"/>
      <c r="TUE161" s="212"/>
      <c r="TUF161" s="212"/>
      <c r="TUG161" s="212"/>
      <c r="TUH161" s="212"/>
      <c r="TUI161" s="212"/>
      <c r="TUJ161" s="212"/>
      <c r="TUK161" s="212"/>
      <c r="TUL161" s="212"/>
      <c r="TUM161" s="212"/>
      <c r="TUN161" s="212"/>
      <c r="TUO161" s="212"/>
      <c r="TUP161" s="212"/>
      <c r="TUQ161" s="212"/>
      <c r="TUX161" s="212"/>
      <c r="TUY161" s="212"/>
      <c r="TUZ161" s="212"/>
      <c r="TVA161" s="212"/>
      <c r="TVB161" s="212"/>
      <c r="TVC161" s="212"/>
      <c r="TVD161" s="212"/>
      <c r="TVE161" s="212"/>
      <c r="TVF161" s="212"/>
      <c r="TVG161" s="212"/>
      <c r="TVH161" s="212"/>
      <c r="TVI161" s="212"/>
      <c r="TVJ161" s="212"/>
      <c r="TVK161" s="212"/>
      <c r="TVL161" s="212"/>
      <c r="TVM161" s="212"/>
      <c r="TVN161" s="212"/>
      <c r="TVO161" s="212"/>
      <c r="TVP161" s="212"/>
      <c r="TVQ161" s="212"/>
      <c r="TVR161" s="212"/>
      <c r="TVS161" s="212"/>
      <c r="TVT161" s="212"/>
      <c r="TVU161" s="212"/>
      <c r="TVV161" s="212"/>
      <c r="TVW161" s="212"/>
      <c r="TVX161" s="212"/>
      <c r="TVY161" s="212"/>
      <c r="TVZ161" s="212"/>
      <c r="TWA161" s="212"/>
      <c r="TWB161" s="212"/>
      <c r="TWC161" s="212"/>
      <c r="TWD161" s="212"/>
      <c r="TWE161" s="212"/>
      <c r="TWF161" s="212"/>
      <c r="TWG161" s="212"/>
      <c r="TWH161" s="212"/>
      <c r="TWI161" s="212"/>
      <c r="TWJ161" s="212"/>
      <c r="TWK161" s="212"/>
      <c r="TWL161" s="212"/>
      <c r="TWM161" s="212"/>
      <c r="TWN161" s="212"/>
      <c r="TWO161" s="212"/>
      <c r="TWP161" s="212"/>
      <c r="TWQ161" s="212"/>
      <c r="TWR161" s="212"/>
      <c r="TWS161" s="212"/>
      <c r="TWT161" s="212"/>
      <c r="TWU161" s="212"/>
      <c r="TWV161" s="212"/>
      <c r="TWW161" s="212"/>
      <c r="TWX161" s="212"/>
      <c r="TWY161" s="212"/>
      <c r="TWZ161" s="212"/>
      <c r="TXA161" s="212"/>
      <c r="TXB161" s="212"/>
      <c r="TXC161" s="212"/>
      <c r="TXD161" s="212"/>
      <c r="TXE161" s="212"/>
      <c r="TXF161" s="212"/>
      <c r="TXG161" s="212"/>
      <c r="TXH161" s="212"/>
      <c r="TXI161" s="212"/>
      <c r="TXJ161" s="212"/>
      <c r="TXK161" s="212"/>
      <c r="TXL161" s="212"/>
      <c r="TXM161" s="212"/>
      <c r="TXN161" s="212"/>
      <c r="TXO161" s="212"/>
      <c r="TXP161" s="212"/>
      <c r="TXQ161" s="212"/>
      <c r="TXR161" s="212"/>
      <c r="TXS161" s="212"/>
      <c r="TXT161" s="212"/>
      <c r="TXU161" s="212"/>
      <c r="TXV161" s="212"/>
      <c r="TXW161" s="212"/>
      <c r="TXX161" s="212"/>
      <c r="TXY161" s="212"/>
      <c r="TXZ161" s="212"/>
      <c r="TYA161" s="212"/>
      <c r="TYB161" s="212"/>
      <c r="TYC161" s="212"/>
      <c r="TYD161" s="212"/>
      <c r="TYE161" s="212"/>
      <c r="TYF161" s="212"/>
      <c r="TYG161" s="212"/>
      <c r="TYH161" s="212"/>
      <c r="TYI161" s="212"/>
      <c r="TYJ161" s="212"/>
      <c r="TYK161" s="212"/>
      <c r="TYL161" s="212"/>
      <c r="TYM161" s="212"/>
      <c r="TYN161" s="212"/>
      <c r="TYO161" s="212"/>
      <c r="TYP161" s="212"/>
      <c r="TYQ161" s="212"/>
      <c r="TYR161" s="212"/>
      <c r="TYS161" s="212"/>
      <c r="TYT161" s="212"/>
      <c r="TYU161" s="212"/>
      <c r="TYV161" s="212"/>
      <c r="TYW161" s="212"/>
      <c r="TYX161" s="212"/>
      <c r="TYY161" s="212"/>
      <c r="TYZ161" s="212"/>
      <c r="TZA161" s="212"/>
      <c r="TZB161" s="212"/>
      <c r="TZC161" s="212"/>
      <c r="TZD161" s="212"/>
      <c r="TZE161" s="212"/>
      <c r="TZF161" s="212"/>
      <c r="TZG161" s="212"/>
      <c r="TZH161" s="212"/>
      <c r="TZI161" s="212"/>
      <c r="TZJ161" s="212"/>
      <c r="TZK161" s="212"/>
      <c r="TZL161" s="212"/>
      <c r="TZM161" s="212"/>
      <c r="TZN161" s="212"/>
      <c r="TZO161" s="212"/>
      <c r="TZP161" s="212"/>
      <c r="TZQ161" s="212"/>
      <c r="TZR161" s="212"/>
      <c r="TZS161" s="212"/>
      <c r="TZT161" s="212"/>
      <c r="TZU161" s="212"/>
      <c r="TZV161" s="212"/>
      <c r="TZW161" s="212"/>
      <c r="TZX161" s="212"/>
      <c r="TZY161" s="212"/>
      <c r="TZZ161" s="212"/>
      <c r="UAA161" s="212"/>
      <c r="UAB161" s="212"/>
      <c r="UAC161" s="212"/>
      <c r="UAD161" s="212"/>
      <c r="UAE161" s="212"/>
      <c r="UAF161" s="212"/>
      <c r="UAG161" s="212"/>
      <c r="UAH161" s="212"/>
      <c r="UAI161" s="212"/>
      <c r="UAJ161" s="212"/>
      <c r="UAK161" s="212"/>
      <c r="UAL161" s="212"/>
      <c r="UAM161" s="212"/>
      <c r="UAN161" s="212"/>
      <c r="UAO161" s="212"/>
      <c r="UAP161" s="212"/>
      <c r="UAQ161" s="212"/>
      <c r="UAR161" s="212"/>
      <c r="UAS161" s="212"/>
      <c r="UAT161" s="212"/>
      <c r="UAU161" s="212"/>
      <c r="UAV161" s="212"/>
      <c r="UAW161" s="212"/>
      <c r="UAX161" s="212"/>
      <c r="UAY161" s="212"/>
      <c r="UAZ161" s="212"/>
      <c r="UBA161" s="212"/>
      <c r="UBB161" s="212"/>
      <c r="UBC161" s="212"/>
      <c r="UBD161" s="212"/>
      <c r="UBE161" s="212"/>
      <c r="UBF161" s="212"/>
      <c r="UBG161" s="212"/>
      <c r="UBH161" s="212"/>
      <c r="UBI161" s="212"/>
      <c r="UBJ161" s="212"/>
      <c r="UBK161" s="212"/>
      <c r="UBL161" s="212"/>
      <c r="UBM161" s="212"/>
      <c r="UBN161" s="212"/>
      <c r="UBO161" s="212"/>
      <c r="UBP161" s="212"/>
      <c r="UBQ161" s="212"/>
      <c r="UBR161" s="212"/>
      <c r="UBS161" s="212"/>
      <c r="UBT161" s="212"/>
      <c r="UBU161" s="212"/>
      <c r="UBV161" s="212"/>
      <c r="UBW161" s="212"/>
      <c r="UBX161" s="212"/>
      <c r="UBY161" s="212"/>
      <c r="UBZ161" s="212"/>
      <c r="UCA161" s="212"/>
      <c r="UCB161" s="212"/>
      <c r="UCC161" s="212"/>
      <c r="UCD161" s="212"/>
      <c r="UCE161" s="212"/>
      <c r="UCF161" s="212"/>
      <c r="UCG161" s="212"/>
      <c r="UCH161" s="212"/>
      <c r="UCI161" s="212"/>
      <c r="UCJ161" s="212"/>
      <c r="UCK161" s="212"/>
      <c r="UCL161" s="212"/>
      <c r="UCM161" s="212"/>
      <c r="UCN161" s="212"/>
      <c r="UCO161" s="212"/>
      <c r="UCP161" s="212"/>
      <c r="UCQ161" s="212"/>
      <c r="UCR161" s="212"/>
      <c r="UCS161" s="212"/>
      <c r="UCT161" s="212"/>
      <c r="UCU161" s="212"/>
      <c r="UCV161" s="212"/>
      <c r="UCW161" s="212"/>
      <c r="UCX161" s="212"/>
      <c r="UCY161" s="212"/>
      <c r="UCZ161" s="212"/>
      <c r="UDA161" s="212"/>
      <c r="UDB161" s="212"/>
      <c r="UDC161" s="212"/>
      <c r="UDD161" s="212"/>
      <c r="UDE161" s="212"/>
      <c r="UDF161" s="212"/>
      <c r="UDG161" s="212"/>
      <c r="UDH161" s="212"/>
      <c r="UDI161" s="212"/>
      <c r="UDJ161" s="212"/>
      <c r="UDK161" s="212"/>
      <c r="UDL161" s="212"/>
      <c r="UDM161" s="212"/>
      <c r="UDN161" s="212"/>
      <c r="UDO161" s="212"/>
      <c r="UDP161" s="212"/>
      <c r="UDQ161" s="212"/>
      <c r="UDR161" s="212"/>
      <c r="UDS161" s="212"/>
      <c r="UDT161" s="212"/>
      <c r="UDU161" s="212"/>
      <c r="UDV161" s="212"/>
      <c r="UDW161" s="212"/>
      <c r="UDX161" s="212"/>
      <c r="UDY161" s="212"/>
      <c r="UDZ161" s="212"/>
      <c r="UEA161" s="212"/>
      <c r="UEB161" s="212"/>
      <c r="UEC161" s="212"/>
      <c r="UED161" s="212"/>
      <c r="UEE161" s="212"/>
      <c r="UEF161" s="212"/>
      <c r="UEG161" s="212"/>
      <c r="UEH161" s="212"/>
      <c r="UEI161" s="212"/>
      <c r="UEJ161" s="212"/>
      <c r="UEK161" s="212"/>
      <c r="UEL161" s="212"/>
      <c r="UEM161" s="212"/>
      <c r="UET161" s="212"/>
      <c r="UEU161" s="212"/>
      <c r="UEV161" s="212"/>
      <c r="UEW161" s="212"/>
      <c r="UEX161" s="212"/>
      <c r="UEY161" s="212"/>
      <c r="UEZ161" s="212"/>
      <c r="UFA161" s="212"/>
      <c r="UFB161" s="212"/>
      <c r="UFC161" s="212"/>
      <c r="UFD161" s="212"/>
      <c r="UFE161" s="212"/>
      <c r="UFF161" s="212"/>
      <c r="UFG161" s="212"/>
      <c r="UFH161" s="212"/>
      <c r="UFI161" s="212"/>
      <c r="UFJ161" s="212"/>
      <c r="UFK161" s="212"/>
      <c r="UFL161" s="212"/>
      <c r="UFM161" s="212"/>
      <c r="UFN161" s="212"/>
      <c r="UFO161" s="212"/>
      <c r="UFP161" s="212"/>
      <c r="UFQ161" s="212"/>
      <c r="UFR161" s="212"/>
      <c r="UFS161" s="212"/>
      <c r="UFT161" s="212"/>
      <c r="UFU161" s="212"/>
      <c r="UFV161" s="212"/>
      <c r="UFW161" s="212"/>
      <c r="UFX161" s="212"/>
      <c r="UFY161" s="212"/>
      <c r="UFZ161" s="212"/>
      <c r="UGA161" s="212"/>
      <c r="UGB161" s="212"/>
      <c r="UGC161" s="212"/>
      <c r="UGD161" s="212"/>
      <c r="UGE161" s="212"/>
      <c r="UGF161" s="212"/>
      <c r="UGG161" s="212"/>
      <c r="UGH161" s="212"/>
      <c r="UGI161" s="212"/>
      <c r="UGJ161" s="212"/>
      <c r="UGK161" s="212"/>
      <c r="UGL161" s="212"/>
      <c r="UGM161" s="212"/>
      <c r="UGN161" s="212"/>
      <c r="UGO161" s="212"/>
      <c r="UGP161" s="212"/>
      <c r="UGQ161" s="212"/>
      <c r="UGR161" s="212"/>
      <c r="UGS161" s="212"/>
      <c r="UGT161" s="212"/>
      <c r="UGU161" s="212"/>
      <c r="UGV161" s="212"/>
      <c r="UGW161" s="212"/>
      <c r="UGX161" s="212"/>
      <c r="UGY161" s="212"/>
      <c r="UGZ161" s="212"/>
      <c r="UHA161" s="212"/>
      <c r="UHB161" s="212"/>
      <c r="UHC161" s="212"/>
      <c r="UHD161" s="212"/>
      <c r="UHE161" s="212"/>
      <c r="UHF161" s="212"/>
      <c r="UHG161" s="212"/>
      <c r="UHH161" s="212"/>
      <c r="UHI161" s="212"/>
      <c r="UHJ161" s="212"/>
      <c r="UHK161" s="212"/>
      <c r="UHL161" s="212"/>
      <c r="UHM161" s="212"/>
      <c r="UHN161" s="212"/>
      <c r="UHO161" s="212"/>
      <c r="UHP161" s="212"/>
      <c r="UHQ161" s="212"/>
      <c r="UHR161" s="212"/>
      <c r="UHS161" s="212"/>
      <c r="UHT161" s="212"/>
      <c r="UHU161" s="212"/>
      <c r="UHV161" s="212"/>
      <c r="UHW161" s="212"/>
      <c r="UHX161" s="212"/>
      <c r="UHY161" s="212"/>
      <c r="UHZ161" s="212"/>
      <c r="UIA161" s="212"/>
      <c r="UIB161" s="212"/>
      <c r="UIC161" s="212"/>
      <c r="UID161" s="212"/>
      <c r="UIE161" s="212"/>
      <c r="UIF161" s="212"/>
      <c r="UIG161" s="212"/>
      <c r="UIH161" s="212"/>
      <c r="UII161" s="212"/>
      <c r="UIJ161" s="212"/>
      <c r="UIK161" s="212"/>
      <c r="UIL161" s="212"/>
      <c r="UIM161" s="212"/>
      <c r="UIN161" s="212"/>
      <c r="UIO161" s="212"/>
      <c r="UIP161" s="212"/>
      <c r="UIQ161" s="212"/>
      <c r="UIR161" s="212"/>
      <c r="UIS161" s="212"/>
      <c r="UIT161" s="212"/>
      <c r="UIU161" s="212"/>
      <c r="UIV161" s="212"/>
      <c r="UIW161" s="212"/>
      <c r="UIX161" s="212"/>
      <c r="UIY161" s="212"/>
      <c r="UIZ161" s="212"/>
      <c r="UJA161" s="212"/>
      <c r="UJB161" s="212"/>
      <c r="UJC161" s="212"/>
      <c r="UJD161" s="212"/>
      <c r="UJE161" s="212"/>
      <c r="UJF161" s="212"/>
      <c r="UJG161" s="212"/>
      <c r="UJH161" s="212"/>
      <c r="UJI161" s="212"/>
      <c r="UJJ161" s="212"/>
      <c r="UJK161" s="212"/>
      <c r="UJL161" s="212"/>
      <c r="UJM161" s="212"/>
      <c r="UJN161" s="212"/>
      <c r="UJO161" s="212"/>
      <c r="UJP161" s="212"/>
      <c r="UJQ161" s="212"/>
      <c r="UJR161" s="212"/>
      <c r="UJS161" s="212"/>
      <c r="UJT161" s="212"/>
      <c r="UJU161" s="212"/>
      <c r="UJV161" s="212"/>
      <c r="UJW161" s="212"/>
      <c r="UJX161" s="212"/>
      <c r="UJY161" s="212"/>
      <c r="UJZ161" s="212"/>
      <c r="UKA161" s="212"/>
      <c r="UKB161" s="212"/>
      <c r="UKC161" s="212"/>
      <c r="UKD161" s="212"/>
      <c r="UKE161" s="212"/>
      <c r="UKF161" s="212"/>
      <c r="UKG161" s="212"/>
      <c r="UKH161" s="212"/>
      <c r="UKI161" s="212"/>
      <c r="UKJ161" s="212"/>
      <c r="UKK161" s="212"/>
      <c r="UKL161" s="212"/>
      <c r="UKM161" s="212"/>
      <c r="UKN161" s="212"/>
      <c r="UKO161" s="212"/>
      <c r="UKP161" s="212"/>
      <c r="UKQ161" s="212"/>
      <c r="UKR161" s="212"/>
      <c r="UKS161" s="212"/>
      <c r="UKT161" s="212"/>
      <c r="UKU161" s="212"/>
      <c r="UKV161" s="212"/>
      <c r="UKW161" s="212"/>
      <c r="UKX161" s="212"/>
      <c r="UKY161" s="212"/>
      <c r="UKZ161" s="212"/>
      <c r="ULA161" s="212"/>
      <c r="ULB161" s="212"/>
      <c r="ULC161" s="212"/>
      <c r="ULD161" s="212"/>
      <c r="ULE161" s="212"/>
      <c r="ULF161" s="212"/>
      <c r="ULG161" s="212"/>
      <c r="ULH161" s="212"/>
      <c r="ULI161" s="212"/>
      <c r="ULJ161" s="212"/>
      <c r="ULK161" s="212"/>
      <c r="ULL161" s="212"/>
      <c r="ULM161" s="212"/>
      <c r="ULN161" s="212"/>
      <c r="ULO161" s="212"/>
      <c r="ULP161" s="212"/>
      <c r="ULQ161" s="212"/>
      <c r="ULR161" s="212"/>
      <c r="ULS161" s="212"/>
      <c r="ULT161" s="212"/>
      <c r="ULU161" s="212"/>
      <c r="ULV161" s="212"/>
      <c r="ULW161" s="212"/>
      <c r="ULX161" s="212"/>
      <c r="ULY161" s="212"/>
      <c r="ULZ161" s="212"/>
      <c r="UMA161" s="212"/>
      <c r="UMB161" s="212"/>
      <c r="UMC161" s="212"/>
      <c r="UMD161" s="212"/>
      <c r="UME161" s="212"/>
      <c r="UMF161" s="212"/>
      <c r="UMG161" s="212"/>
      <c r="UMH161" s="212"/>
      <c r="UMI161" s="212"/>
      <c r="UMJ161" s="212"/>
      <c r="UMK161" s="212"/>
      <c r="UML161" s="212"/>
      <c r="UMM161" s="212"/>
      <c r="UMN161" s="212"/>
      <c r="UMO161" s="212"/>
      <c r="UMP161" s="212"/>
      <c r="UMQ161" s="212"/>
      <c r="UMR161" s="212"/>
      <c r="UMS161" s="212"/>
      <c r="UMT161" s="212"/>
      <c r="UMU161" s="212"/>
      <c r="UMV161" s="212"/>
      <c r="UMW161" s="212"/>
      <c r="UMX161" s="212"/>
      <c r="UMY161" s="212"/>
      <c r="UMZ161" s="212"/>
      <c r="UNA161" s="212"/>
      <c r="UNB161" s="212"/>
      <c r="UNC161" s="212"/>
      <c r="UND161" s="212"/>
      <c r="UNE161" s="212"/>
      <c r="UNF161" s="212"/>
      <c r="UNG161" s="212"/>
      <c r="UNH161" s="212"/>
      <c r="UNI161" s="212"/>
      <c r="UNJ161" s="212"/>
      <c r="UNK161" s="212"/>
      <c r="UNL161" s="212"/>
      <c r="UNM161" s="212"/>
      <c r="UNN161" s="212"/>
      <c r="UNO161" s="212"/>
      <c r="UNP161" s="212"/>
      <c r="UNQ161" s="212"/>
      <c r="UNR161" s="212"/>
      <c r="UNS161" s="212"/>
      <c r="UNT161" s="212"/>
      <c r="UNU161" s="212"/>
      <c r="UNV161" s="212"/>
      <c r="UNW161" s="212"/>
      <c r="UNX161" s="212"/>
      <c r="UNY161" s="212"/>
      <c r="UNZ161" s="212"/>
      <c r="UOA161" s="212"/>
      <c r="UOB161" s="212"/>
      <c r="UOC161" s="212"/>
      <c r="UOD161" s="212"/>
      <c r="UOE161" s="212"/>
      <c r="UOF161" s="212"/>
      <c r="UOG161" s="212"/>
      <c r="UOH161" s="212"/>
      <c r="UOI161" s="212"/>
      <c r="UOP161" s="212"/>
      <c r="UOQ161" s="212"/>
      <c r="UOR161" s="212"/>
      <c r="UOS161" s="212"/>
      <c r="UOT161" s="212"/>
      <c r="UOU161" s="212"/>
      <c r="UOV161" s="212"/>
      <c r="UOW161" s="212"/>
      <c r="UOX161" s="212"/>
      <c r="UOY161" s="212"/>
      <c r="UOZ161" s="212"/>
      <c r="UPA161" s="212"/>
      <c r="UPB161" s="212"/>
      <c r="UPC161" s="212"/>
      <c r="UPD161" s="212"/>
      <c r="UPE161" s="212"/>
      <c r="UPF161" s="212"/>
      <c r="UPG161" s="212"/>
      <c r="UPH161" s="212"/>
      <c r="UPI161" s="212"/>
      <c r="UPJ161" s="212"/>
      <c r="UPK161" s="212"/>
      <c r="UPL161" s="212"/>
      <c r="UPM161" s="212"/>
      <c r="UPN161" s="212"/>
      <c r="UPO161" s="212"/>
      <c r="UPP161" s="212"/>
      <c r="UPQ161" s="212"/>
      <c r="UPR161" s="212"/>
      <c r="UPS161" s="212"/>
      <c r="UPT161" s="212"/>
      <c r="UPU161" s="212"/>
      <c r="UPV161" s="212"/>
      <c r="UPW161" s="212"/>
      <c r="UPX161" s="212"/>
      <c r="UPY161" s="212"/>
      <c r="UPZ161" s="212"/>
      <c r="UQA161" s="212"/>
      <c r="UQB161" s="212"/>
      <c r="UQC161" s="212"/>
      <c r="UQD161" s="212"/>
      <c r="UQE161" s="212"/>
      <c r="UQF161" s="212"/>
      <c r="UQG161" s="212"/>
      <c r="UQH161" s="212"/>
      <c r="UQI161" s="212"/>
      <c r="UQJ161" s="212"/>
      <c r="UQK161" s="212"/>
      <c r="UQL161" s="212"/>
      <c r="UQM161" s="212"/>
      <c r="UQN161" s="212"/>
      <c r="UQO161" s="212"/>
      <c r="UQP161" s="212"/>
      <c r="UQQ161" s="212"/>
      <c r="UQR161" s="212"/>
      <c r="UQS161" s="212"/>
      <c r="UQT161" s="212"/>
      <c r="UQU161" s="212"/>
      <c r="UQV161" s="212"/>
      <c r="UQW161" s="212"/>
      <c r="UQX161" s="212"/>
      <c r="UQY161" s="212"/>
      <c r="UQZ161" s="212"/>
      <c r="URA161" s="212"/>
      <c r="URB161" s="212"/>
      <c r="URC161" s="212"/>
      <c r="URD161" s="212"/>
      <c r="URE161" s="212"/>
      <c r="URF161" s="212"/>
      <c r="URG161" s="212"/>
      <c r="URH161" s="212"/>
      <c r="URI161" s="212"/>
      <c r="URJ161" s="212"/>
      <c r="URK161" s="212"/>
      <c r="URL161" s="212"/>
      <c r="URM161" s="212"/>
      <c r="URN161" s="212"/>
      <c r="URO161" s="212"/>
      <c r="URP161" s="212"/>
      <c r="URQ161" s="212"/>
      <c r="URR161" s="212"/>
      <c r="URS161" s="212"/>
      <c r="URT161" s="212"/>
      <c r="URU161" s="212"/>
      <c r="URV161" s="212"/>
      <c r="URW161" s="212"/>
      <c r="URX161" s="212"/>
      <c r="URY161" s="212"/>
      <c r="URZ161" s="212"/>
      <c r="USA161" s="212"/>
      <c r="USB161" s="212"/>
      <c r="USC161" s="212"/>
      <c r="USD161" s="212"/>
      <c r="USE161" s="212"/>
      <c r="USF161" s="212"/>
      <c r="USG161" s="212"/>
      <c r="USH161" s="212"/>
      <c r="USI161" s="212"/>
      <c r="USJ161" s="212"/>
      <c r="USK161" s="212"/>
      <c r="USL161" s="212"/>
      <c r="USM161" s="212"/>
      <c r="USN161" s="212"/>
      <c r="USO161" s="212"/>
      <c r="USP161" s="212"/>
      <c r="USQ161" s="212"/>
      <c r="USR161" s="212"/>
      <c r="USS161" s="212"/>
      <c r="UST161" s="212"/>
      <c r="USU161" s="212"/>
      <c r="USV161" s="212"/>
      <c r="USW161" s="212"/>
      <c r="USX161" s="212"/>
      <c r="USY161" s="212"/>
      <c r="USZ161" s="212"/>
      <c r="UTA161" s="212"/>
      <c r="UTB161" s="212"/>
      <c r="UTC161" s="212"/>
      <c r="UTD161" s="212"/>
      <c r="UTE161" s="212"/>
      <c r="UTF161" s="212"/>
      <c r="UTG161" s="212"/>
      <c r="UTH161" s="212"/>
      <c r="UTI161" s="212"/>
      <c r="UTJ161" s="212"/>
      <c r="UTK161" s="212"/>
      <c r="UTL161" s="212"/>
      <c r="UTM161" s="212"/>
      <c r="UTN161" s="212"/>
      <c r="UTO161" s="212"/>
      <c r="UTP161" s="212"/>
      <c r="UTQ161" s="212"/>
      <c r="UTR161" s="212"/>
      <c r="UTS161" s="212"/>
      <c r="UTT161" s="212"/>
      <c r="UTU161" s="212"/>
      <c r="UTV161" s="212"/>
      <c r="UTW161" s="212"/>
      <c r="UTX161" s="212"/>
      <c r="UTY161" s="212"/>
      <c r="UTZ161" s="212"/>
      <c r="UUA161" s="212"/>
      <c r="UUB161" s="212"/>
      <c r="UUC161" s="212"/>
      <c r="UUD161" s="212"/>
      <c r="UUE161" s="212"/>
      <c r="UUF161" s="212"/>
      <c r="UUG161" s="212"/>
      <c r="UUH161" s="212"/>
      <c r="UUI161" s="212"/>
      <c r="UUJ161" s="212"/>
      <c r="UUK161" s="212"/>
      <c r="UUL161" s="212"/>
      <c r="UUM161" s="212"/>
      <c r="UUN161" s="212"/>
      <c r="UUO161" s="212"/>
      <c r="UUP161" s="212"/>
      <c r="UUQ161" s="212"/>
      <c r="UUR161" s="212"/>
      <c r="UUS161" s="212"/>
      <c r="UUT161" s="212"/>
      <c r="UUU161" s="212"/>
      <c r="UUV161" s="212"/>
      <c r="UUW161" s="212"/>
      <c r="UUX161" s="212"/>
      <c r="UUY161" s="212"/>
      <c r="UUZ161" s="212"/>
      <c r="UVA161" s="212"/>
      <c r="UVB161" s="212"/>
      <c r="UVC161" s="212"/>
      <c r="UVD161" s="212"/>
      <c r="UVE161" s="212"/>
      <c r="UVF161" s="212"/>
      <c r="UVG161" s="212"/>
      <c r="UVH161" s="212"/>
      <c r="UVI161" s="212"/>
      <c r="UVJ161" s="212"/>
      <c r="UVK161" s="212"/>
      <c r="UVL161" s="212"/>
      <c r="UVM161" s="212"/>
      <c r="UVN161" s="212"/>
      <c r="UVO161" s="212"/>
      <c r="UVP161" s="212"/>
      <c r="UVQ161" s="212"/>
      <c r="UVR161" s="212"/>
      <c r="UVS161" s="212"/>
      <c r="UVT161" s="212"/>
      <c r="UVU161" s="212"/>
      <c r="UVV161" s="212"/>
      <c r="UVW161" s="212"/>
      <c r="UVX161" s="212"/>
      <c r="UVY161" s="212"/>
      <c r="UVZ161" s="212"/>
      <c r="UWA161" s="212"/>
      <c r="UWB161" s="212"/>
      <c r="UWC161" s="212"/>
      <c r="UWD161" s="212"/>
      <c r="UWE161" s="212"/>
      <c r="UWF161" s="212"/>
      <c r="UWG161" s="212"/>
      <c r="UWH161" s="212"/>
      <c r="UWI161" s="212"/>
      <c r="UWJ161" s="212"/>
      <c r="UWK161" s="212"/>
      <c r="UWL161" s="212"/>
      <c r="UWM161" s="212"/>
      <c r="UWN161" s="212"/>
      <c r="UWO161" s="212"/>
      <c r="UWP161" s="212"/>
      <c r="UWQ161" s="212"/>
      <c r="UWR161" s="212"/>
      <c r="UWS161" s="212"/>
      <c r="UWT161" s="212"/>
      <c r="UWU161" s="212"/>
      <c r="UWV161" s="212"/>
      <c r="UWW161" s="212"/>
      <c r="UWX161" s="212"/>
      <c r="UWY161" s="212"/>
      <c r="UWZ161" s="212"/>
      <c r="UXA161" s="212"/>
      <c r="UXB161" s="212"/>
      <c r="UXC161" s="212"/>
      <c r="UXD161" s="212"/>
      <c r="UXE161" s="212"/>
      <c r="UXF161" s="212"/>
      <c r="UXG161" s="212"/>
      <c r="UXH161" s="212"/>
      <c r="UXI161" s="212"/>
      <c r="UXJ161" s="212"/>
      <c r="UXK161" s="212"/>
      <c r="UXL161" s="212"/>
      <c r="UXM161" s="212"/>
      <c r="UXN161" s="212"/>
      <c r="UXO161" s="212"/>
      <c r="UXP161" s="212"/>
      <c r="UXQ161" s="212"/>
      <c r="UXR161" s="212"/>
      <c r="UXS161" s="212"/>
      <c r="UXT161" s="212"/>
      <c r="UXU161" s="212"/>
      <c r="UXV161" s="212"/>
      <c r="UXW161" s="212"/>
      <c r="UXX161" s="212"/>
      <c r="UXY161" s="212"/>
      <c r="UXZ161" s="212"/>
      <c r="UYA161" s="212"/>
      <c r="UYB161" s="212"/>
      <c r="UYC161" s="212"/>
      <c r="UYD161" s="212"/>
      <c r="UYE161" s="212"/>
      <c r="UYL161" s="212"/>
      <c r="UYM161" s="212"/>
      <c r="UYN161" s="212"/>
      <c r="UYO161" s="212"/>
      <c r="UYP161" s="212"/>
      <c r="UYQ161" s="212"/>
      <c r="UYR161" s="212"/>
      <c r="UYS161" s="212"/>
      <c r="UYT161" s="212"/>
      <c r="UYU161" s="212"/>
      <c r="UYV161" s="212"/>
      <c r="UYW161" s="212"/>
      <c r="UYX161" s="212"/>
      <c r="UYY161" s="212"/>
      <c r="UYZ161" s="212"/>
      <c r="UZA161" s="212"/>
      <c r="UZB161" s="212"/>
      <c r="UZC161" s="212"/>
      <c r="UZD161" s="212"/>
      <c r="UZE161" s="212"/>
      <c r="UZF161" s="212"/>
      <c r="UZG161" s="212"/>
      <c r="UZH161" s="212"/>
      <c r="UZI161" s="212"/>
      <c r="UZJ161" s="212"/>
      <c r="UZK161" s="212"/>
      <c r="UZL161" s="212"/>
      <c r="UZM161" s="212"/>
      <c r="UZN161" s="212"/>
      <c r="UZO161" s="212"/>
      <c r="UZP161" s="212"/>
      <c r="UZQ161" s="212"/>
      <c r="UZR161" s="212"/>
      <c r="UZS161" s="212"/>
      <c r="UZT161" s="212"/>
      <c r="UZU161" s="212"/>
      <c r="UZV161" s="212"/>
      <c r="UZW161" s="212"/>
      <c r="UZX161" s="212"/>
      <c r="UZY161" s="212"/>
      <c r="UZZ161" s="212"/>
      <c r="VAA161" s="212"/>
      <c r="VAB161" s="212"/>
      <c r="VAC161" s="212"/>
      <c r="VAD161" s="212"/>
      <c r="VAE161" s="212"/>
      <c r="VAF161" s="212"/>
      <c r="VAG161" s="212"/>
      <c r="VAH161" s="212"/>
      <c r="VAI161" s="212"/>
      <c r="VAJ161" s="212"/>
      <c r="VAK161" s="212"/>
      <c r="VAL161" s="212"/>
      <c r="VAM161" s="212"/>
      <c r="VAN161" s="212"/>
      <c r="VAO161" s="212"/>
      <c r="VAP161" s="212"/>
      <c r="VAQ161" s="212"/>
      <c r="VAR161" s="212"/>
      <c r="VAS161" s="212"/>
      <c r="VAT161" s="212"/>
      <c r="VAU161" s="212"/>
      <c r="VAV161" s="212"/>
      <c r="VAW161" s="212"/>
      <c r="VAX161" s="212"/>
      <c r="VAY161" s="212"/>
      <c r="VAZ161" s="212"/>
      <c r="VBA161" s="212"/>
      <c r="VBB161" s="212"/>
      <c r="VBC161" s="212"/>
      <c r="VBD161" s="212"/>
      <c r="VBE161" s="212"/>
      <c r="VBF161" s="212"/>
      <c r="VBG161" s="212"/>
      <c r="VBH161" s="212"/>
      <c r="VBI161" s="212"/>
      <c r="VBJ161" s="212"/>
      <c r="VBK161" s="212"/>
      <c r="VBL161" s="212"/>
      <c r="VBM161" s="212"/>
      <c r="VBN161" s="212"/>
      <c r="VBO161" s="212"/>
      <c r="VBP161" s="212"/>
      <c r="VBQ161" s="212"/>
      <c r="VBR161" s="212"/>
      <c r="VBS161" s="212"/>
      <c r="VBT161" s="212"/>
      <c r="VBU161" s="212"/>
      <c r="VBV161" s="212"/>
      <c r="VBW161" s="212"/>
      <c r="VBX161" s="212"/>
      <c r="VBY161" s="212"/>
      <c r="VBZ161" s="212"/>
      <c r="VCA161" s="212"/>
      <c r="VCB161" s="212"/>
      <c r="VCC161" s="212"/>
      <c r="VCD161" s="212"/>
      <c r="VCE161" s="212"/>
      <c r="VCF161" s="212"/>
      <c r="VCG161" s="212"/>
      <c r="VCH161" s="212"/>
      <c r="VCI161" s="212"/>
      <c r="VCJ161" s="212"/>
      <c r="VCK161" s="212"/>
      <c r="VCL161" s="212"/>
      <c r="VCM161" s="212"/>
      <c r="VCN161" s="212"/>
      <c r="VCO161" s="212"/>
      <c r="VCP161" s="212"/>
      <c r="VCQ161" s="212"/>
      <c r="VCR161" s="212"/>
      <c r="VCS161" s="212"/>
      <c r="VCT161" s="212"/>
      <c r="VCU161" s="212"/>
      <c r="VCV161" s="212"/>
      <c r="VCW161" s="212"/>
      <c r="VCX161" s="212"/>
      <c r="VCY161" s="212"/>
      <c r="VCZ161" s="212"/>
      <c r="VDA161" s="212"/>
      <c r="VDB161" s="212"/>
      <c r="VDC161" s="212"/>
      <c r="VDD161" s="212"/>
      <c r="VDE161" s="212"/>
      <c r="VDF161" s="212"/>
      <c r="VDG161" s="212"/>
      <c r="VDH161" s="212"/>
      <c r="VDI161" s="212"/>
      <c r="VDJ161" s="212"/>
      <c r="VDK161" s="212"/>
      <c r="VDL161" s="212"/>
      <c r="VDM161" s="212"/>
      <c r="VDN161" s="212"/>
      <c r="VDO161" s="212"/>
      <c r="VDP161" s="212"/>
      <c r="VDQ161" s="212"/>
      <c r="VDR161" s="212"/>
      <c r="VDS161" s="212"/>
      <c r="VDT161" s="212"/>
      <c r="VDU161" s="212"/>
      <c r="VDV161" s="212"/>
      <c r="VDW161" s="212"/>
      <c r="VDX161" s="212"/>
      <c r="VDY161" s="212"/>
      <c r="VDZ161" s="212"/>
      <c r="VEA161" s="212"/>
      <c r="VEB161" s="212"/>
      <c r="VEC161" s="212"/>
      <c r="VED161" s="212"/>
      <c r="VEE161" s="212"/>
      <c r="VEF161" s="212"/>
      <c r="VEG161" s="212"/>
      <c r="VEH161" s="212"/>
      <c r="VEI161" s="212"/>
      <c r="VEJ161" s="212"/>
      <c r="VEK161" s="212"/>
      <c r="VEL161" s="212"/>
      <c r="VEM161" s="212"/>
      <c r="VEN161" s="212"/>
      <c r="VEO161" s="212"/>
      <c r="VEP161" s="212"/>
      <c r="VEQ161" s="212"/>
      <c r="VER161" s="212"/>
      <c r="VES161" s="212"/>
      <c r="VET161" s="212"/>
      <c r="VEU161" s="212"/>
      <c r="VEV161" s="212"/>
      <c r="VEW161" s="212"/>
      <c r="VEX161" s="212"/>
      <c r="VEY161" s="212"/>
      <c r="VEZ161" s="212"/>
      <c r="VFA161" s="212"/>
      <c r="VFB161" s="212"/>
      <c r="VFC161" s="212"/>
      <c r="VFD161" s="212"/>
      <c r="VFE161" s="212"/>
      <c r="VFF161" s="212"/>
      <c r="VFG161" s="212"/>
      <c r="VFH161" s="212"/>
      <c r="VFI161" s="212"/>
      <c r="VFJ161" s="212"/>
      <c r="VFK161" s="212"/>
      <c r="VFL161" s="212"/>
      <c r="VFM161" s="212"/>
      <c r="VFN161" s="212"/>
      <c r="VFO161" s="212"/>
      <c r="VFP161" s="212"/>
      <c r="VFQ161" s="212"/>
      <c r="VFR161" s="212"/>
      <c r="VFS161" s="212"/>
      <c r="VFT161" s="212"/>
      <c r="VFU161" s="212"/>
      <c r="VFV161" s="212"/>
      <c r="VFW161" s="212"/>
      <c r="VFX161" s="212"/>
      <c r="VFY161" s="212"/>
      <c r="VFZ161" s="212"/>
      <c r="VGA161" s="212"/>
      <c r="VGB161" s="212"/>
      <c r="VGC161" s="212"/>
      <c r="VGD161" s="212"/>
      <c r="VGE161" s="212"/>
      <c r="VGF161" s="212"/>
      <c r="VGG161" s="212"/>
      <c r="VGH161" s="212"/>
      <c r="VGI161" s="212"/>
      <c r="VGJ161" s="212"/>
      <c r="VGK161" s="212"/>
      <c r="VGL161" s="212"/>
      <c r="VGM161" s="212"/>
      <c r="VGN161" s="212"/>
      <c r="VGO161" s="212"/>
      <c r="VGP161" s="212"/>
      <c r="VGQ161" s="212"/>
      <c r="VGR161" s="212"/>
      <c r="VGS161" s="212"/>
      <c r="VGT161" s="212"/>
      <c r="VGU161" s="212"/>
      <c r="VGV161" s="212"/>
      <c r="VGW161" s="212"/>
      <c r="VGX161" s="212"/>
      <c r="VGY161" s="212"/>
      <c r="VGZ161" s="212"/>
      <c r="VHA161" s="212"/>
      <c r="VHB161" s="212"/>
      <c r="VHC161" s="212"/>
      <c r="VHD161" s="212"/>
      <c r="VHE161" s="212"/>
      <c r="VHF161" s="212"/>
      <c r="VHG161" s="212"/>
      <c r="VHH161" s="212"/>
      <c r="VHI161" s="212"/>
      <c r="VHJ161" s="212"/>
      <c r="VHK161" s="212"/>
      <c r="VHL161" s="212"/>
      <c r="VHM161" s="212"/>
      <c r="VHN161" s="212"/>
      <c r="VHO161" s="212"/>
      <c r="VHP161" s="212"/>
      <c r="VHQ161" s="212"/>
      <c r="VHR161" s="212"/>
      <c r="VHS161" s="212"/>
      <c r="VHT161" s="212"/>
      <c r="VHU161" s="212"/>
      <c r="VHV161" s="212"/>
      <c r="VHW161" s="212"/>
      <c r="VHX161" s="212"/>
      <c r="VHY161" s="212"/>
      <c r="VHZ161" s="212"/>
      <c r="VIA161" s="212"/>
      <c r="VIH161" s="212"/>
      <c r="VII161" s="212"/>
      <c r="VIJ161" s="212"/>
      <c r="VIK161" s="212"/>
      <c r="VIL161" s="212"/>
      <c r="VIM161" s="212"/>
      <c r="VIN161" s="212"/>
      <c r="VIO161" s="212"/>
      <c r="VIP161" s="212"/>
      <c r="VIQ161" s="212"/>
      <c r="VIR161" s="212"/>
      <c r="VIS161" s="212"/>
      <c r="VIT161" s="212"/>
      <c r="VIU161" s="212"/>
      <c r="VIV161" s="212"/>
      <c r="VIW161" s="212"/>
      <c r="VIX161" s="212"/>
      <c r="VIY161" s="212"/>
      <c r="VIZ161" s="212"/>
      <c r="VJA161" s="212"/>
      <c r="VJB161" s="212"/>
      <c r="VJC161" s="212"/>
      <c r="VJD161" s="212"/>
      <c r="VJE161" s="212"/>
      <c r="VJF161" s="212"/>
      <c r="VJG161" s="212"/>
      <c r="VJH161" s="212"/>
      <c r="VJI161" s="212"/>
      <c r="VJJ161" s="212"/>
      <c r="VJK161" s="212"/>
      <c r="VJL161" s="212"/>
      <c r="VJM161" s="212"/>
      <c r="VJN161" s="212"/>
      <c r="VJO161" s="212"/>
      <c r="VJP161" s="212"/>
      <c r="VJQ161" s="212"/>
      <c r="VJR161" s="212"/>
      <c r="VJS161" s="212"/>
      <c r="VJT161" s="212"/>
      <c r="VJU161" s="212"/>
      <c r="VJV161" s="212"/>
      <c r="VJW161" s="212"/>
      <c r="VJX161" s="212"/>
      <c r="VJY161" s="212"/>
      <c r="VJZ161" s="212"/>
      <c r="VKA161" s="212"/>
      <c r="VKB161" s="212"/>
      <c r="VKC161" s="212"/>
      <c r="VKD161" s="212"/>
      <c r="VKE161" s="212"/>
      <c r="VKF161" s="212"/>
      <c r="VKG161" s="212"/>
      <c r="VKH161" s="212"/>
      <c r="VKI161" s="212"/>
      <c r="VKJ161" s="212"/>
      <c r="VKK161" s="212"/>
      <c r="VKL161" s="212"/>
      <c r="VKM161" s="212"/>
      <c r="VKN161" s="212"/>
      <c r="VKO161" s="212"/>
      <c r="VKP161" s="212"/>
      <c r="VKQ161" s="212"/>
      <c r="VKR161" s="212"/>
      <c r="VKS161" s="212"/>
      <c r="VKT161" s="212"/>
      <c r="VKU161" s="212"/>
      <c r="VKV161" s="212"/>
      <c r="VKW161" s="212"/>
      <c r="VKX161" s="212"/>
      <c r="VKY161" s="212"/>
      <c r="VKZ161" s="212"/>
      <c r="VLA161" s="212"/>
      <c r="VLB161" s="212"/>
      <c r="VLC161" s="212"/>
      <c r="VLD161" s="212"/>
      <c r="VLE161" s="212"/>
      <c r="VLF161" s="212"/>
      <c r="VLG161" s="212"/>
      <c r="VLH161" s="212"/>
      <c r="VLI161" s="212"/>
      <c r="VLJ161" s="212"/>
      <c r="VLK161" s="212"/>
      <c r="VLL161" s="212"/>
      <c r="VLM161" s="212"/>
      <c r="VLN161" s="212"/>
      <c r="VLO161" s="212"/>
      <c r="VLP161" s="212"/>
      <c r="VLQ161" s="212"/>
      <c r="VLR161" s="212"/>
      <c r="VLS161" s="212"/>
      <c r="VLT161" s="212"/>
      <c r="VLU161" s="212"/>
      <c r="VLV161" s="212"/>
      <c r="VLW161" s="212"/>
      <c r="VLX161" s="212"/>
      <c r="VLY161" s="212"/>
      <c r="VLZ161" s="212"/>
      <c r="VMA161" s="212"/>
      <c r="VMB161" s="212"/>
      <c r="VMC161" s="212"/>
      <c r="VMD161" s="212"/>
      <c r="VME161" s="212"/>
      <c r="VMF161" s="212"/>
      <c r="VMG161" s="212"/>
      <c r="VMH161" s="212"/>
      <c r="VMI161" s="212"/>
      <c r="VMJ161" s="212"/>
      <c r="VMK161" s="212"/>
      <c r="VML161" s="212"/>
      <c r="VMM161" s="212"/>
      <c r="VMN161" s="212"/>
      <c r="VMO161" s="212"/>
      <c r="VMP161" s="212"/>
      <c r="VMQ161" s="212"/>
      <c r="VMR161" s="212"/>
      <c r="VMS161" s="212"/>
      <c r="VMT161" s="212"/>
      <c r="VMU161" s="212"/>
      <c r="VMV161" s="212"/>
      <c r="VMW161" s="212"/>
      <c r="VMX161" s="212"/>
      <c r="VMY161" s="212"/>
      <c r="VMZ161" s="212"/>
      <c r="VNA161" s="212"/>
      <c r="VNB161" s="212"/>
      <c r="VNC161" s="212"/>
      <c r="VND161" s="212"/>
      <c r="VNE161" s="212"/>
      <c r="VNF161" s="212"/>
      <c r="VNG161" s="212"/>
      <c r="VNH161" s="212"/>
      <c r="VNI161" s="212"/>
      <c r="VNJ161" s="212"/>
      <c r="VNK161" s="212"/>
      <c r="VNL161" s="212"/>
      <c r="VNM161" s="212"/>
      <c r="VNN161" s="212"/>
      <c r="VNO161" s="212"/>
      <c r="VNP161" s="212"/>
      <c r="VNQ161" s="212"/>
      <c r="VNR161" s="212"/>
      <c r="VNS161" s="212"/>
      <c r="VNT161" s="212"/>
      <c r="VNU161" s="212"/>
      <c r="VNV161" s="212"/>
      <c r="VNW161" s="212"/>
      <c r="VNX161" s="212"/>
      <c r="VNY161" s="212"/>
      <c r="VNZ161" s="212"/>
      <c r="VOA161" s="212"/>
      <c r="VOB161" s="212"/>
      <c r="VOC161" s="212"/>
      <c r="VOD161" s="212"/>
      <c r="VOE161" s="212"/>
      <c r="VOF161" s="212"/>
      <c r="VOG161" s="212"/>
      <c r="VOH161" s="212"/>
      <c r="VOI161" s="212"/>
      <c r="VOJ161" s="212"/>
      <c r="VOK161" s="212"/>
      <c r="VOL161" s="212"/>
      <c r="VOM161" s="212"/>
      <c r="VON161" s="212"/>
      <c r="VOO161" s="212"/>
      <c r="VOP161" s="212"/>
      <c r="VOQ161" s="212"/>
      <c r="VOR161" s="212"/>
      <c r="VOS161" s="212"/>
      <c r="VOT161" s="212"/>
      <c r="VOU161" s="212"/>
      <c r="VOV161" s="212"/>
      <c r="VOW161" s="212"/>
      <c r="VOX161" s="212"/>
      <c r="VOY161" s="212"/>
      <c r="VOZ161" s="212"/>
      <c r="VPA161" s="212"/>
      <c r="VPB161" s="212"/>
      <c r="VPC161" s="212"/>
      <c r="VPD161" s="212"/>
      <c r="VPE161" s="212"/>
      <c r="VPF161" s="212"/>
      <c r="VPG161" s="212"/>
      <c r="VPH161" s="212"/>
      <c r="VPI161" s="212"/>
      <c r="VPJ161" s="212"/>
      <c r="VPK161" s="212"/>
      <c r="VPL161" s="212"/>
      <c r="VPM161" s="212"/>
      <c r="VPN161" s="212"/>
      <c r="VPO161" s="212"/>
      <c r="VPP161" s="212"/>
      <c r="VPQ161" s="212"/>
      <c r="VPR161" s="212"/>
      <c r="VPS161" s="212"/>
      <c r="VPT161" s="212"/>
      <c r="VPU161" s="212"/>
      <c r="VPV161" s="212"/>
      <c r="VPW161" s="212"/>
      <c r="VPX161" s="212"/>
      <c r="VPY161" s="212"/>
      <c r="VPZ161" s="212"/>
      <c r="VQA161" s="212"/>
      <c r="VQB161" s="212"/>
      <c r="VQC161" s="212"/>
      <c r="VQD161" s="212"/>
      <c r="VQE161" s="212"/>
      <c r="VQF161" s="212"/>
      <c r="VQG161" s="212"/>
      <c r="VQH161" s="212"/>
      <c r="VQI161" s="212"/>
      <c r="VQJ161" s="212"/>
      <c r="VQK161" s="212"/>
      <c r="VQL161" s="212"/>
      <c r="VQM161" s="212"/>
      <c r="VQN161" s="212"/>
      <c r="VQO161" s="212"/>
      <c r="VQP161" s="212"/>
      <c r="VQQ161" s="212"/>
      <c r="VQR161" s="212"/>
      <c r="VQS161" s="212"/>
      <c r="VQT161" s="212"/>
      <c r="VQU161" s="212"/>
      <c r="VQV161" s="212"/>
      <c r="VQW161" s="212"/>
      <c r="VQX161" s="212"/>
      <c r="VQY161" s="212"/>
      <c r="VQZ161" s="212"/>
      <c r="VRA161" s="212"/>
      <c r="VRB161" s="212"/>
      <c r="VRC161" s="212"/>
      <c r="VRD161" s="212"/>
      <c r="VRE161" s="212"/>
      <c r="VRF161" s="212"/>
      <c r="VRG161" s="212"/>
      <c r="VRH161" s="212"/>
      <c r="VRI161" s="212"/>
      <c r="VRJ161" s="212"/>
      <c r="VRK161" s="212"/>
      <c r="VRL161" s="212"/>
      <c r="VRM161" s="212"/>
      <c r="VRN161" s="212"/>
      <c r="VRO161" s="212"/>
      <c r="VRP161" s="212"/>
      <c r="VRQ161" s="212"/>
      <c r="VRR161" s="212"/>
      <c r="VRS161" s="212"/>
      <c r="VRT161" s="212"/>
      <c r="VRU161" s="212"/>
      <c r="VRV161" s="212"/>
      <c r="VRW161" s="212"/>
      <c r="VSD161" s="212"/>
      <c r="VSE161" s="212"/>
      <c r="VSF161" s="212"/>
      <c r="VSG161" s="212"/>
      <c r="VSH161" s="212"/>
      <c r="VSI161" s="212"/>
      <c r="VSJ161" s="212"/>
      <c r="VSK161" s="212"/>
      <c r="VSL161" s="212"/>
      <c r="VSM161" s="212"/>
      <c r="VSN161" s="212"/>
      <c r="VSO161" s="212"/>
      <c r="VSP161" s="212"/>
      <c r="VSQ161" s="212"/>
      <c r="VSR161" s="212"/>
      <c r="VSS161" s="212"/>
      <c r="VST161" s="212"/>
      <c r="VSU161" s="212"/>
      <c r="VSV161" s="212"/>
      <c r="VSW161" s="212"/>
      <c r="VSX161" s="212"/>
      <c r="VSY161" s="212"/>
      <c r="VSZ161" s="212"/>
      <c r="VTA161" s="212"/>
      <c r="VTB161" s="212"/>
      <c r="VTC161" s="212"/>
      <c r="VTD161" s="212"/>
      <c r="VTE161" s="212"/>
      <c r="VTF161" s="212"/>
      <c r="VTG161" s="212"/>
      <c r="VTH161" s="212"/>
      <c r="VTI161" s="212"/>
      <c r="VTJ161" s="212"/>
      <c r="VTK161" s="212"/>
      <c r="VTL161" s="212"/>
      <c r="VTM161" s="212"/>
      <c r="VTN161" s="212"/>
      <c r="VTO161" s="212"/>
      <c r="VTP161" s="212"/>
      <c r="VTQ161" s="212"/>
      <c r="VTR161" s="212"/>
      <c r="VTS161" s="212"/>
      <c r="VTT161" s="212"/>
      <c r="VTU161" s="212"/>
      <c r="VTV161" s="212"/>
      <c r="VTW161" s="212"/>
      <c r="VTX161" s="212"/>
      <c r="VTY161" s="212"/>
      <c r="VTZ161" s="212"/>
      <c r="VUA161" s="212"/>
      <c r="VUB161" s="212"/>
      <c r="VUC161" s="212"/>
      <c r="VUD161" s="212"/>
      <c r="VUE161" s="212"/>
      <c r="VUF161" s="212"/>
      <c r="VUG161" s="212"/>
      <c r="VUH161" s="212"/>
      <c r="VUI161" s="212"/>
      <c r="VUJ161" s="212"/>
      <c r="VUK161" s="212"/>
      <c r="VUL161" s="212"/>
      <c r="VUM161" s="212"/>
      <c r="VUN161" s="212"/>
      <c r="VUO161" s="212"/>
      <c r="VUP161" s="212"/>
      <c r="VUQ161" s="212"/>
      <c r="VUR161" s="212"/>
      <c r="VUS161" s="212"/>
      <c r="VUT161" s="212"/>
      <c r="VUU161" s="212"/>
      <c r="VUV161" s="212"/>
      <c r="VUW161" s="212"/>
      <c r="VUX161" s="212"/>
      <c r="VUY161" s="212"/>
      <c r="VUZ161" s="212"/>
      <c r="VVA161" s="212"/>
      <c r="VVB161" s="212"/>
      <c r="VVC161" s="212"/>
      <c r="VVD161" s="212"/>
      <c r="VVE161" s="212"/>
      <c r="VVF161" s="212"/>
      <c r="VVG161" s="212"/>
      <c r="VVH161" s="212"/>
      <c r="VVI161" s="212"/>
      <c r="VVJ161" s="212"/>
      <c r="VVK161" s="212"/>
      <c r="VVL161" s="212"/>
      <c r="VVM161" s="212"/>
      <c r="VVN161" s="212"/>
      <c r="VVO161" s="212"/>
      <c r="VVP161" s="212"/>
      <c r="VVQ161" s="212"/>
      <c r="VVR161" s="212"/>
      <c r="VVS161" s="212"/>
      <c r="VVT161" s="212"/>
      <c r="VVU161" s="212"/>
      <c r="VVV161" s="212"/>
      <c r="VVW161" s="212"/>
      <c r="VVX161" s="212"/>
      <c r="VVY161" s="212"/>
      <c r="VVZ161" s="212"/>
      <c r="VWA161" s="212"/>
      <c r="VWB161" s="212"/>
      <c r="VWC161" s="212"/>
      <c r="VWD161" s="212"/>
      <c r="VWE161" s="212"/>
      <c r="VWF161" s="212"/>
      <c r="VWG161" s="212"/>
      <c r="VWH161" s="212"/>
      <c r="VWI161" s="212"/>
      <c r="VWJ161" s="212"/>
      <c r="VWK161" s="212"/>
      <c r="VWL161" s="212"/>
      <c r="VWM161" s="212"/>
      <c r="VWN161" s="212"/>
      <c r="VWO161" s="212"/>
      <c r="VWP161" s="212"/>
      <c r="VWQ161" s="212"/>
      <c r="VWR161" s="212"/>
      <c r="VWS161" s="212"/>
      <c r="VWT161" s="212"/>
      <c r="VWU161" s="212"/>
      <c r="VWV161" s="212"/>
      <c r="VWW161" s="212"/>
      <c r="VWX161" s="212"/>
      <c r="VWY161" s="212"/>
      <c r="VWZ161" s="212"/>
      <c r="VXA161" s="212"/>
      <c r="VXB161" s="212"/>
      <c r="VXC161" s="212"/>
      <c r="VXD161" s="212"/>
      <c r="VXE161" s="212"/>
      <c r="VXF161" s="212"/>
      <c r="VXG161" s="212"/>
      <c r="VXH161" s="212"/>
      <c r="VXI161" s="212"/>
      <c r="VXJ161" s="212"/>
      <c r="VXK161" s="212"/>
      <c r="VXL161" s="212"/>
      <c r="VXM161" s="212"/>
      <c r="VXN161" s="212"/>
      <c r="VXO161" s="212"/>
      <c r="VXP161" s="212"/>
      <c r="VXQ161" s="212"/>
      <c r="VXR161" s="212"/>
      <c r="VXS161" s="212"/>
      <c r="VXT161" s="212"/>
      <c r="VXU161" s="212"/>
      <c r="VXV161" s="212"/>
      <c r="VXW161" s="212"/>
      <c r="VXX161" s="212"/>
      <c r="VXY161" s="212"/>
      <c r="VXZ161" s="212"/>
      <c r="VYA161" s="212"/>
      <c r="VYB161" s="212"/>
      <c r="VYC161" s="212"/>
      <c r="VYD161" s="212"/>
      <c r="VYE161" s="212"/>
      <c r="VYF161" s="212"/>
      <c r="VYG161" s="212"/>
      <c r="VYH161" s="212"/>
      <c r="VYI161" s="212"/>
      <c r="VYJ161" s="212"/>
      <c r="VYK161" s="212"/>
      <c r="VYL161" s="212"/>
      <c r="VYM161" s="212"/>
      <c r="VYN161" s="212"/>
      <c r="VYO161" s="212"/>
      <c r="VYP161" s="212"/>
      <c r="VYQ161" s="212"/>
      <c r="VYR161" s="212"/>
      <c r="VYS161" s="212"/>
      <c r="VYT161" s="212"/>
      <c r="VYU161" s="212"/>
      <c r="VYV161" s="212"/>
      <c r="VYW161" s="212"/>
      <c r="VYX161" s="212"/>
      <c r="VYY161" s="212"/>
      <c r="VYZ161" s="212"/>
      <c r="VZA161" s="212"/>
      <c r="VZB161" s="212"/>
      <c r="VZC161" s="212"/>
      <c r="VZD161" s="212"/>
      <c r="VZE161" s="212"/>
      <c r="VZF161" s="212"/>
      <c r="VZG161" s="212"/>
      <c r="VZH161" s="212"/>
      <c r="VZI161" s="212"/>
      <c r="VZJ161" s="212"/>
      <c r="VZK161" s="212"/>
      <c r="VZL161" s="212"/>
      <c r="VZM161" s="212"/>
      <c r="VZN161" s="212"/>
      <c r="VZO161" s="212"/>
      <c r="VZP161" s="212"/>
      <c r="VZQ161" s="212"/>
      <c r="VZR161" s="212"/>
      <c r="VZS161" s="212"/>
      <c r="VZT161" s="212"/>
      <c r="VZU161" s="212"/>
      <c r="VZV161" s="212"/>
      <c r="VZW161" s="212"/>
      <c r="VZX161" s="212"/>
      <c r="VZY161" s="212"/>
      <c r="VZZ161" s="212"/>
      <c r="WAA161" s="212"/>
      <c r="WAB161" s="212"/>
      <c r="WAC161" s="212"/>
      <c r="WAD161" s="212"/>
      <c r="WAE161" s="212"/>
      <c r="WAF161" s="212"/>
      <c r="WAG161" s="212"/>
      <c r="WAH161" s="212"/>
      <c r="WAI161" s="212"/>
      <c r="WAJ161" s="212"/>
      <c r="WAK161" s="212"/>
      <c r="WAL161" s="212"/>
      <c r="WAM161" s="212"/>
      <c r="WAN161" s="212"/>
      <c r="WAO161" s="212"/>
      <c r="WAP161" s="212"/>
      <c r="WAQ161" s="212"/>
      <c r="WAR161" s="212"/>
      <c r="WAS161" s="212"/>
      <c r="WAT161" s="212"/>
      <c r="WAU161" s="212"/>
      <c r="WAV161" s="212"/>
      <c r="WAW161" s="212"/>
      <c r="WAX161" s="212"/>
      <c r="WAY161" s="212"/>
      <c r="WAZ161" s="212"/>
      <c r="WBA161" s="212"/>
      <c r="WBB161" s="212"/>
      <c r="WBC161" s="212"/>
      <c r="WBD161" s="212"/>
      <c r="WBE161" s="212"/>
      <c r="WBF161" s="212"/>
      <c r="WBG161" s="212"/>
      <c r="WBH161" s="212"/>
      <c r="WBI161" s="212"/>
      <c r="WBJ161" s="212"/>
      <c r="WBK161" s="212"/>
      <c r="WBL161" s="212"/>
      <c r="WBM161" s="212"/>
      <c r="WBN161" s="212"/>
      <c r="WBO161" s="212"/>
      <c r="WBP161" s="212"/>
      <c r="WBQ161" s="212"/>
      <c r="WBR161" s="212"/>
      <c r="WBS161" s="212"/>
      <c r="WBZ161" s="212"/>
      <c r="WCA161" s="212"/>
      <c r="WCB161" s="212"/>
      <c r="WCC161" s="212"/>
      <c r="WCD161" s="212"/>
      <c r="WCE161" s="212"/>
      <c r="WCF161" s="212"/>
      <c r="WCG161" s="212"/>
      <c r="WCH161" s="212"/>
      <c r="WCI161" s="212"/>
      <c r="WCJ161" s="212"/>
      <c r="WCK161" s="212"/>
      <c r="WCL161" s="212"/>
      <c r="WCM161" s="212"/>
      <c r="WCN161" s="212"/>
      <c r="WCO161" s="212"/>
      <c r="WCP161" s="212"/>
      <c r="WCQ161" s="212"/>
      <c r="WCR161" s="212"/>
      <c r="WCS161" s="212"/>
      <c r="WCT161" s="212"/>
      <c r="WCU161" s="212"/>
      <c r="WCV161" s="212"/>
      <c r="WCW161" s="212"/>
      <c r="WCX161" s="212"/>
      <c r="WCY161" s="212"/>
      <c r="WCZ161" s="212"/>
      <c r="WDA161" s="212"/>
      <c r="WDB161" s="212"/>
      <c r="WDC161" s="212"/>
      <c r="WDD161" s="212"/>
      <c r="WDE161" s="212"/>
      <c r="WDF161" s="212"/>
      <c r="WDG161" s="212"/>
      <c r="WDH161" s="212"/>
      <c r="WDI161" s="212"/>
      <c r="WDJ161" s="212"/>
      <c r="WDK161" s="212"/>
      <c r="WDL161" s="212"/>
      <c r="WDM161" s="212"/>
      <c r="WDN161" s="212"/>
      <c r="WDO161" s="212"/>
      <c r="WDP161" s="212"/>
      <c r="WDQ161" s="212"/>
      <c r="WDR161" s="212"/>
      <c r="WDS161" s="212"/>
      <c r="WDT161" s="212"/>
      <c r="WDU161" s="212"/>
      <c r="WDV161" s="212"/>
      <c r="WDW161" s="212"/>
      <c r="WDX161" s="212"/>
      <c r="WDY161" s="212"/>
      <c r="WDZ161" s="212"/>
      <c r="WEA161" s="212"/>
      <c r="WEB161" s="212"/>
      <c r="WEC161" s="212"/>
      <c r="WED161" s="212"/>
      <c r="WEE161" s="212"/>
      <c r="WEF161" s="212"/>
      <c r="WEG161" s="212"/>
      <c r="WEH161" s="212"/>
      <c r="WEI161" s="212"/>
      <c r="WEJ161" s="212"/>
      <c r="WEK161" s="212"/>
      <c r="WEL161" s="212"/>
      <c r="WEM161" s="212"/>
      <c r="WEN161" s="212"/>
      <c r="WEO161" s="212"/>
      <c r="WEP161" s="212"/>
      <c r="WEQ161" s="212"/>
      <c r="WER161" s="212"/>
      <c r="WES161" s="212"/>
      <c r="WET161" s="212"/>
      <c r="WEU161" s="212"/>
      <c r="WEV161" s="212"/>
      <c r="WEW161" s="212"/>
      <c r="WEX161" s="212"/>
      <c r="WEY161" s="212"/>
      <c r="WEZ161" s="212"/>
      <c r="WFA161" s="212"/>
      <c r="WFB161" s="212"/>
      <c r="WFC161" s="212"/>
      <c r="WFD161" s="212"/>
      <c r="WFE161" s="212"/>
      <c r="WFF161" s="212"/>
      <c r="WFG161" s="212"/>
      <c r="WFH161" s="212"/>
      <c r="WFI161" s="212"/>
      <c r="WFJ161" s="212"/>
      <c r="WFK161" s="212"/>
      <c r="WFL161" s="212"/>
      <c r="WFM161" s="212"/>
      <c r="WFN161" s="212"/>
      <c r="WFO161" s="212"/>
      <c r="WFP161" s="212"/>
      <c r="WFQ161" s="212"/>
      <c r="WFR161" s="212"/>
      <c r="WFS161" s="212"/>
      <c r="WFT161" s="212"/>
      <c r="WFU161" s="212"/>
      <c r="WFV161" s="212"/>
      <c r="WFW161" s="212"/>
      <c r="WFX161" s="212"/>
      <c r="WFY161" s="212"/>
      <c r="WFZ161" s="212"/>
      <c r="WGA161" s="212"/>
      <c r="WGB161" s="212"/>
      <c r="WGC161" s="212"/>
      <c r="WGD161" s="212"/>
      <c r="WGE161" s="212"/>
      <c r="WGF161" s="212"/>
      <c r="WGG161" s="212"/>
      <c r="WGH161" s="212"/>
      <c r="WGI161" s="212"/>
      <c r="WGJ161" s="212"/>
      <c r="WGK161" s="212"/>
      <c r="WGL161" s="212"/>
      <c r="WGM161" s="212"/>
      <c r="WGN161" s="212"/>
      <c r="WGO161" s="212"/>
      <c r="WGP161" s="212"/>
      <c r="WGQ161" s="212"/>
      <c r="WGR161" s="212"/>
      <c r="WGS161" s="212"/>
      <c r="WGT161" s="212"/>
      <c r="WGU161" s="212"/>
      <c r="WGV161" s="212"/>
      <c r="WGW161" s="212"/>
      <c r="WGX161" s="212"/>
      <c r="WGY161" s="212"/>
      <c r="WGZ161" s="212"/>
      <c r="WHA161" s="212"/>
      <c r="WHB161" s="212"/>
      <c r="WHC161" s="212"/>
      <c r="WHD161" s="212"/>
      <c r="WHE161" s="212"/>
      <c r="WHF161" s="212"/>
      <c r="WHG161" s="212"/>
      <c r="WHH161" s="212"/>
      <c r="WHI161" s="212"/>
      <c r="WHJ161" s="212"/>
      <c r="WHK161" s="212"/>
      <c r="WHL161" s="212"/>
      <c r="WHM161" s="212"/>
      <c r="WHN161" s="212"/>
      <c r="WHO161" s="212"/>
      <c r="WHP161" s="212"/>
      <c r="WHQ161" s="212"/>
      <c r="WHR161" s="212"/>
      <c r="WHS161" s="212"/>
      <c r="WHT161" s="212"/>
      <c r="WHU161" s="212"/>
      <c r="WHV161" s="212"/>
      <c r="WHW161" s="212"/>
      <c r="WHX161" s="212"/>
      <c r="WHY161" s="212"/>
      <c r="WHZ161" s="212"/>
      <c r="WIA161" s="212"/>
      <c r="WIB161" s="212"/>
      <c r="WIC161" s="212"/>
      <c r="WID161" s="212"/>
      <c r="WIE161" s="212"/>
      <c r="WIF161" s="212"/>
      <c r="WIG161" s="212"/>
      <c r="WIH161" s="212"/>
      <c r="WII161" s="212"/>
      <c r="WIJ161" s="212"/>
      <c r="WIK161" s="212"/>
      <c r="WIL161" s="212"/>
      <c r="WIM161" s="212"/>
      <c r="WIN161" s="212"/>
      <c r="WIO161" s="212"/>
      <c r="WIP161" s="212"/>
      <c r="WIQ161" s="212"/>
      <c r="WIR161" s="212"/>
      <c r="WIS161" s="212"/>
      <c r="WIT161" s="212"/>
      <c r="WIU161" s="212"/>
      <c r="WIV161" s="212"/>
      <c r="WIW161" s="212"/>
      <c r="WIX161" s="212"/>
      <c r="WIY161" s="212"/>
      <c r="WIZ161" s="212"/>
      <c r="WJA161" s="212"/>
      <c r="WJB161" s="212"/>
      <c r="WJC161" s="212"/>
      <c r="WJD161" s="212"/>
      <c r="WJE161" s="212"/>
      <c r="WJF161" s="212"/>
      <c r="WJG161" s="212"/>
      <c r="WJH161" s="212"/>
      <c r="WJI161" s="212"/>
      <c r="WJJ161" s="212"/>
      <c r="WJK161" s="212"/>
      <c r="WJL161" s="212"/>
      <c r="WJM161" s="212"/>
      <c r="WJN161" s="212"/>
      <c r="WJO161" s="212"/>
      <c r="WJP161" s="212"/>
      <c r="WJQ161" s="212"/>
      <c r="WJR161" s="212"/>
      <c r="WJS161" s="212"/>
      <c r="WJT161" s="212"/>
      <c r="WJU161" s="212"/>
      <c r="WJV161" s="212"/>
      <c r="WJW161" s="212"/>
      <c r="WJX161" s="212"/>
      <c r="WJY161" s="212"/>
      <c r="WJZ161" s="212"/>
      <c r="WKA161" s="212"/>
      <c r="WKB161" s="212"/>
      <c r="WKC161" s="212"/>
      <c r="WKD161" s="212"/>
      <c r="WKE161" s="212"/>
      <c r="WKF161" s="212"/>
      <c r="WKG161" s="212"/>
      <c r="WKH161" s="212"/>
      <c r="WKI161" s="212"/>
      <c r="WKJ161" s="212"/>
      <c r="WKK161" s="212"/>
      <c r="WKL161" s="212"/>
      <c r="WKM161" s="212"/>
      <c r="WKN161" s="212"/>
      <c r="WKO161" s="212"/>
      <c r="WKP161" s="212"/>
      <c r="WKQ161" s="212"/>
      <c r="WKR161" s="212"/>
      <c r="WKS161" s="212"/>
      <c r="WKT161" s="212"/>
      <c r="WKU161" s="212"/>
      <c r="WKV161" s="212"/>
      <c r="WKW161" s="212"/>
      <c r="WKX161" s="212"/>
      <c r="WKY161" s="212"/>
      <c r="WKZ161" s="212"/>
      <c r="WLA161" s="212"/>
      <c r="WLB161" s="212"/>
      <c r="WLC161" s="212"/>
      <c r="WLD161" s="212"/>
      <c r="WLE161" s="212"/>
      <c r="WLF161" s="212"/>
      <c r="WLG161" s="212"/>
      <c r="WLH161" s="212"/>
      <c r="WLI161" s="212"/>
      <c r="WLJ161" s="212"/>
      <c r="WLK161" s="212"/>
      <c r="WLL161" s="212"/>
      <c r="WLM161" s="212"/>
      <c r="WLN161" s="212"/>
      <c r="WLO161" s="212"/>
      <c r="WLV161" s="212"/>
      <c r="WLW161" s="212"/>
      <c r="WLX161" s="212"/>
      <c r="WLY161" s="212"/>
      <c r="WLZ161" s="212"/>
      <c r="WMA161" s="212"/>
      <c r="WMB161" s="212"/>
      <c r="WMC161" s="212"/>
      <c r="WMD161" s="212"/>
      <c r="WME161" s="212"/>
      <c r="WMF161" s="212"/>
      <c r="WMG161" s="212"/>
      <c r="WMH161" s="212"/>
      <c r="WMI161" s="212"/>
      <c r="WMJ161" s="212"/>
      <c r="WMK161" s="212"/>
      <c r="WML161" s="212"/>
      <c r="WMM161" s="212"/>
      <c r="WMN161" s="212"/>
      <c r="WMO161" s="212"/>
      <c r="WMP161" s="212"/>
      <c r="WMQ161" s="212"/>
      <c r="WMR161" s="212"/>
      <c r="WMS161" s="212"/>
      <c r="WMT161" s="212"/>
      <c r="WMU161" s="212"/>
      <c r="WMV161" s="212"/>
      <c r="WMW161" s="212"/>
      <c r="WMX161" s="212"/>
      <c r="WMY161" s="212"/>
      <c r="WMZ161" s="212"/>
      <c r="WNA161" s="212"/>
      <c r="WNB161" s="212"/>
      <c r="WNC161" s="212"/>
      <c r="WND161" s="212"/>
      <c r="WNE161" s="212"/>
      <c r="WNF161" s="212"/>
      <c r="WNG161" s="212"/>
      <c r="WNH161" s="212"/>
      <c r="WNI161" s="212"/>
      <c r="WNJ161" s="212"/>
      <c r="WNK161" s="212"/>
      <c r="WNL161" s="212"/>
      <c r="WNM161" s="212"/>
      <c r="WNN161" s="212"/>
      <c r="WNO161" s="212"/>
      <c r="WNP161" s="212"/>
      <c r="WNQ161" s="212"/>
      <c r="WNR161" s="212"/>
      <c r="WNS161" s="212"/>
      <c r="WNT161" s="212"/>
      <c r="WNU161" s="212"/>
      <c r="WNV161" s="212"/>
      <c r="WNW161" s="212"/>
      <c r="WNX161" s="212"/>
      <c r="WNY161" s="212"/>
      <c r="WNZ161" s="212"/>
      <c r="WOA161" s="212"/>
      <c r="WOB161" s="212"/>
      <c r="WOC161" s="212"/>
      <c r="WOD161" s="212"/>
      <c r="WOE161" s="212"/>
      <c r="WOF161" s="212"/>
      <c r="WOG161" s="212"/>
      <c r="WOH161" s="212"/>
      <c r="WOI161" s="212"/>
      <c r="WOJ161" s="212"/>
      <c r="WOK161" s="212"/>
      <c r="WOL161" s="212"/>
      <c r="WOM161" s="212"/>
      <c r="WON161" s="212"/>
      <c r="WOO161" s="212"/>
      <c r="WOP161" s="212"/>
      <c r="WOQ161" s="212"/>
      <c r="WOR161" s="212"/>
      <c r="WOS161" s="212"/>
      <c r="WOT161" s="212"/>
      <c r="WOU161" s="212"/>
      <c r="WOV161" s="212"/>
      <c r="WOW161" s="212"/>
      <c r="WOX161" s="212"/>
      <c r="WOY161" s="212"/>
      <c r="WOZ161" s="212"/>
      <c r="WPA161" s="212"/>
      <c r="WPB161" s="212"/>
      <c r="WPC161" s="212"/>
      <c r="WPD161" s="212"/>
      <c r="WPE161" s="212"/>
      <c r="WPF161" s="212"/>
      <c r="WPG161" s="212"/>
      <c r="WPH161" s="212"/>
      <c r="WPI161" s="212"/>
      <c r="WPJ161" s="212"/>
      <c r="WPK161" s="212"/>
      <c r="WPL161" s="212"/>
      <c r="WPM161" s="212"/>
      <c r="WPN161" s="212"/>
      <c r="WPO161" s="212"/>
      <c r="WPP161" s="212"/>
      <c r="WPQ161" s="212"/>
      <c r="WPR161" s="212"/>
      <c r="WPS161" s="212"/>
      <c r="WPT161" s="212"/>
      <c r="WPU161" s="212"/>
      <c r="WPV161" s="212"/>
      <c r="WPW161" s="212"/>
      <c r="WPX161" s="212"/>
      <c r="WPY161" s="212"/>
      <c r="WPZ161" s="212"/>
      <c r="WQA161" s="212"/>
      <c r="WQB161" s="212"/>
      <c r="WQC161" s="212"/>
      <c r="WQD161" s="212"/>
      <c r="WQE161" s="212"/>
      <c r="WQF161" s="212"/>
      <c r="WQG161" s="212"/>
      <c r="WQH161" s="212"/>
      <c r="WQI161" s="212"/>
      <c r="WQJ161" s="212"/>
      <c r="WQK161" s="212"/>
      <c r="WQL161" s="212"/>
      <c r="WQM161" s="212"/>
      <c r="WQN161" s="212"/>
      <c r="WQO161" s="212"/>
      <c r="WQP161" s="212"/>
      <c r="WQQ161" s="212"/>
      <c r="WQR161" s="212"/>
      <c r="WQS161" s="212"/>
      <c r="WQT161" s="212"/>
      <c r="WQU161" s="212"/>
      <c r="WQV161" s="212"/>
      <c r="WQW161" s="212"/>
      <c r="WQX161" s="212"/>
      <c r="WQY161" s="212"/>
      <c r="WQZ161" s="212"/>
      <c r="WRA161" s="212"/>
      <c r="WRB161" s="212"/>
      <c r="WRC161" s="212"/>
      <c r="WRD161" s="212"/>
      <c r="WRE161" s="212"/>
      <c r="WRF161" s="212"/>
      <c r="WRG161" s="212"/>
      <c r="WRH161" s="212"/>
      <c r="WRI161" s="212"/>
      <c r="WRJ161" s="212"/>
      <c r="WRK161" s="212"/>
      <c r="WRL161" s="212"/>
      <c r="WRM161" s="212"/>
      <c r="WRN161" s="212"/>
      <c r="WRO161" s="212"/>
      <c r="WRP161" s="212"/>
      <c r="WRQ161" s="212"/>
      <c r="WRR161" s="212"/>
      <c r="WRS161" s="212"/>
      <c r="WRT161" s="212"/>
      <c r="WRU161" s="212"/>
      <c r="WRV161" s="212"/>
      <c r="WRW161" s="212"/>
      <c r="WRX161" s="212"/>
      <c r="WRY161" s="212"/>
      <c r="WRZ161" s="212"/>
      <c r="WSA161" s="212"/>
      <c r="WSB161" s="212"/>
      <c r="WSC161" s="212"/>
      <c r="WSD161" s="212"/>
      <c r="WSE161" s="212"/>
      <c r="WSF161" s="212"/>
      <c r="WSG161" s="212"/>
      <c r="WSH161" s="212"/>
      <c r="WSI161" s="212"/>
      <c r="WSJ161" s="212"/>
      <c r="WSK161" s="212"/>
      <c r="WSL161" s="212"/>
      <c r="WSM161" s="212"/>
      <c r="WSN161" s="212"/>
      <c r="WSO161" s="212"/>
      <c r="WSP161" s="212"/>
      <c r="WSQ161" s="212"/>
      <c r="WSR161" s="212"/>
      <c r="WSS161" s="212"/>
      <c r="WST161" s="212"/>
      <c r="WSU161" s="212"/>
      <c r="WSV161" s="212"/>
      <c r="WSW161" s="212"/>
      <c r="WSX161" s="212"/>
      <c r="WSY161" s="212"/>
      <c r="WSZ161" s="212"/>
      <c r="WTA161" s="212"/>
      <c r="WTB161" s="212"/>
      <c r="WTC161" s="212"/>
      <c r="WTD161" s="212"/>
      <c r="WTE161" s="212"/>
      <c r="WTF161" s="212"/>
      <c r="WTG161" s="212"/>
      <c r="WTH161" s="212"/>
      <c r="WTI161" s="212"/>
      <c r="WTJ161" s="212"/>
      <c r="WTK161" s="212"/>
      <c r="WTL161" s="212"/>
      <c r="WTM161" s="212"/>
      <c r="WTN161" s="212"/>
      <c r="WTO161" s="212"/>
      <c r="WTP161" s="212"/>
      <c r="WTQ161" s="212"/>
      <c r="WTR161" s="212"/>
      <c r="WTS161" s="212"/>
      <c r="WTT161" s="212"/>
      <c r="WTU161" s="212"/>
      <c r="WTV161" s="212"/>
      <c r="WTW161" s="212"/>
      <c r="WTX161" s="212"/>
      <c r="WTY161" s="212"/>
      <c r="WTZ161" s="212"/>
      <c r="WUA161" s="212"/>
      <c r="WUB161" s="212"/>
      <c r="WUC161" s="212"/>
      <c r="WUD161" s="212"/>
      <c r="WUE161" s="212"/>
      <c r="WUF161" s="212"/>
      <c r="WUG161" s="212"/>
      <c r="WUH161" s="212"/>
      <c r="WUI161" s="212"/>
      <c r="WUJ161" s="212"/>
      <c r="WUK161" s="212"/>
      <c r="WUL161" s="212"/>
      <c r="WUM161" s="212"/>
      <c r="WUN161" s="212"/>
      <c r="WUO161" s="212"/>
      <c r="WUP161" s="212"/>
      <c r="WUQ161" s="212"/>
      <c r="WUR161" s="212"/>
      <c r="WUS161" s="212"/>
      <c r="WUT161" s="212"/>
      <c r="WUU161" s="212"/>
      <c r="WUV161" s="212"/>
      <c r="WUW161" s="212"/>
      <c r="WUX161" s="212"/>
      <c r="WUY161" s="212"/>
      <c r="WUZ161" s="212"/>
      <c r="WVA161" s="212"/>
      <c r="WVB161" s="212"/>
      <c r="WVC161" s="212"/>
      <c r="WVD161" s="212"/>
      <c r="WVE161" s="212"/>
      <c r="WVF161" s="212"/>
      <c r="WVG161" s="212"/>
      <c r="WVH161" s="212"/>
      <c r="WVI161" s="212"/>
      <c r="WVJ161" s="212"/>
      <c r="WVK161" s="212"/>
      <c r="WVR161" s="212"/>
      <c r="WVS161" s="212"/>
      <c r="WVT161" s="212"/>
      <c r="WVU161" s="212"/>
      <c r="WVV161" s="212"/>
      <c r="WVW161" s="212"/>
      <c r="WVX161" s="212"/>
      <c r="WVY161" s="212"/>
      <c r="WVZ161" s="212"/>
      <c r="WWA161" s="212"/>
      <c r="WWB161" s="212"/>
      <c r="WWC161" s="212"/>
      <c r="WWD161" s="212"/>
      <c r="WWE161" s="212"/>
      <c r="WWF161" s="212"/>
      <c r="WWG161" s="212"/>
      <c r="WWH161" s="212"/>
      <c r="WWI161" s="212"/>
      <c r="WWJ161" s="212"/>
      <c r="WWK161" s="212"/>
      <c r="WWL161" s="212"/>
      <c r="WWM161" s="212"/>
      <c r="WWN161" s="212"/>
      <c r="WWO161" s="212"/>
      <c r="WWP161" s="212"/>
      <c r="WWQ161" s="212"/>
      <c r="WWR161" s="212"/>
      <c r="WWS161" s="212"/>
      <c r="WWT161" s="212"/>
      <c r="WWU161" s="212"/>
      <c r="WWV161" s="212"/>
      <c r="WWW161" s="212"/>
      <c r="WWX161" s="212"/>
      <c r="WWY161" s="212"/>
      <c r="WWZ161" s="212"/>
      <c r="WXA161" s="212"/>
      <c r="WXB161" s="212"/>
      <c r="WXC161" s="212"/>
      <c r="WXD161" s="212"/>
      <c r="WXE161" s="212"/>
      <c r="WXF161" s="212"/>
      <c r="WXG161" s="212"/>
      <c r="WXH161" s="212"/>
      <c r="WXI161" s="212"/>
      <c r="WXJ161" s="212"/>
      <c r="WXK161" s="212"/>
      <c r="WXL161" s="212"/>
      <c r="WXM161" s="212"/>
      <c r="WXN161" s="212"/>
      <c r="WXO161" s="212"/>
      <c r="WXP161" s="212"/>
      <c r="WXQ161" s="212"/>
      <c r="WXR161" s="212"/>
      <c r="WXS161" s="212"/>
      <c r="WXT161" s="212"/>
      <c r="WXU161" s="212"/>
      <c r="WXV161" s="212"/>
      <c r="WXW161" s="212"/>
      <c r="WXX161" s="212"/>
      <c r="WXY161" s="212"/>
      <c r="WXZ161" s="212"/>
      <c r="WYA161" s="212"/>
      <c r="WYB161" s="212"/>
      <c r="WYC161" s="212"/>
      <c r="WYD161" s="212"/>
      <c r="WYE161" s="212"/>
      <c r="WYF161" s="212"/>
      <c r="WYG161" s="212"/>
      <c r="WYH161" s="212"/>
      <c r="WYI161" s="212"/>
      <c r="WYJ161" s="212"/>
      <c r="WYK161" s="212"/>
      <c r="WYL161" s="212"/>
      <c r="WYM161" s="212"/>
      <c r="WYN161" s="212"/>
      <c r="WYO161" s="212"/>
      <c r="WYP161" s="212"/>
      <c r="WYQ161" s="212"/>
      <c r="WYR161" s="212"/>
      <c r="WYS161" s="212"/>
      <c r="WYT161" s="212"/>
      <c r="WYU161" s="212"/>
      <c r="WYV161" s="212"/>
      <c r="WYW161" s="212"/>
      <c r="WYX161" s="212"/>
      <c r="WYY161" s="212"/>
      <c r="WYZ161" s="212"/>
      <c r="WZA161" s="212"/>
      <c r="WZB161" s="212"/>
      <c r="WZC161" s="212"/>
      <c r="WZD161" s="212"/>
      <c r="WZE161" s="212"/>
      <c r="WZF161" s="212"/>
      <c r="WZG161" s="212"/>
      <c r="WZH161" s="212"/>
      <c r="WZI161" s="212"/>
      <c r="WZJ161" s="212"/>
      <c r="WZK161" s="212"/>
      <c r="WZL161" s="212"/>
      <c r="WZM161" s="212"/>
      <c r="WZN161" s="212"/>
      <c r="WZO161" s="212"/>
      <c r="WZP161" s="212"/>
      <c r="WZQ161" s="212"/>
      <c r="WZR161" s="212"/>
      <c r="WZS161" s="212"/>
      <c r="WZT161" s="212"/>
      <c r="WZU161" s="212"/>
      <c r="WZV161" s="212"/>
      <c r="WZW161" s="212"/>
      <c r="WZX161" s="212"/>
      <c r="WZY161" s="212"/>
      <c r="WZZ161" s="212"/>
      <c r="XAA161" s="212"/>
      <c r="XAB161" s="212"/>
      <c r="XAC161" s="212"/>
      <c r="XAD161" s="212"/>
      <c r="XAE161" s="212"/>
      <c r="XAF161" s="212"/>
      <c r="XAG161" s="212"/>
      <c r="XAH161" s="212"/>
      <c r="XAI161" s="212"/>
      <c r="XAJ161" s="212"/>
      <c r="XAK161" s="212"/>
      <c r="XAL161" s="212"/>
      <c r="XAM161" s="212"/>
      <c r="XAN161" s="212"/>
      <c r="XAO161" s="212"/>
      <c r="XAP161" s="212"/>
      <c r="XAQ161" s="212"/>
      <c r="XAR161" s="212"/>
      <c r="XAS161" s="212"/>
      <c r="XAT161" s="212"/>
      <c r="XAU161" s="212"/>
      <c r="XAV161" s="212"/>
      <c r="XAW161" s="212"/>
      <c r="XAX161" s="212"/>
      <c r="XAY161" s="212"/>
      <c r="XAZ161" s="212"/>
      <c r="XBA161" s="212"/>
      <c r="XBB161" s="212"/>
      <c r="XBC161" s="212"/>
      <c r="XBD161" s="212"/>
      <c r="XBE161" s="212"/>
      <c r="XBF161" s="212"/>
      <c r="XBG161" s="212"/>
      <c r="XBH161" s="212"/>
      <c r="XBI161" s="212"/>
      <c r="XBJ161" s="212"/>
      <c r="XBK161" s="212"/>
      <c r="XBL161" s="212"/>
      <c r="XBM161" s="212"/>
      <c r="XBN161" s="212"/>
      <c r="XBO161" s="212"/>
      <c r="XBP161" s="212"/>
      <c r="XBQ161" s="212"/>
      <c r="XBR161" s="212"/>
      <c r="XBS161" s="212"/>
      <c r="XBT161" s="212"/>
      <c r="XBU161" s="212"/>
      <c r="XBV161" s="212"/>
      <c r="XBW161" s="212"/>
      <c r="XBX161" s="212"/>
      <c r="XBY161" s="212"/>
      <c r="XBZ161" s="212"/>
      <c r="XCA161" s="212"/>
      <c r="XCB161" s="212"/>
      <c r="XCC161" s="212"/>
      <c r="XCD161" s="212"/>
      <c r="XCE161" s="212"/>
      <c r="XCF161" s="212"/>
      <c r="XCG161" s="212"/>
      <c r="XCH161" s="212"/>
      <c r="XCI161" s="212"/>
      <c r="XCJ161" s="212"/>
      <c r="XCK161" s="212"/>
      <c r="XCL161" s="212"/>
      <c r="XCM161" s="212"/>
      <c r="XCN161" s="212"/>
      <c r="XCO161" s="212"/>
      <c r="XCP161" s="212"/>
      <c r="XCQ161" s="212"/>
      <c r="XCR161" s="212"/>
      <c r="XCS161" s="212"/>
      <c r="XCT161" s="212"/>
      <c r="XCU161" s="212"/>
      <c r="XCV161" s="212"/>
      <c r="XCW161" s="212"/>
      <c r="XCX161" s="212"/>
      <c r="XCY161" s="212"/>
      <c r="XCZ161" s="212"/>
      <c r="XDA161" s="212"/>
      <c r="XDB161" s="212"/>
      <c r="XDC161" s="212"/>
      <c r="XDD161" s="212"/>
      <c r="XDE161" s="212"/>
      <c r="XDF161" s="212"/>
      <c r="XDG161" s="212"/>
      <c r="XDH161" s="212"/>
      <c r="XDI161" s="212"/>
      <c r="XDJ161" s="212"/>
      <c r="XDK161" s="212"/>
      <c r="XDL161" s="212"/>
      <c r="XDM161" s="212"/>
      <c r="XDN161" s="212"/>
      <c r="XDO161" s="212"/>
      <c r="XDP161" s="212"/>
      <c r="XDQ161" s="212"/>
      <c r="XDR161" s="212"/>
      <c r="XDS161" s="212"/>
      <c r="XDT161" s="212"/>
      <c r="XDU161" s="212"/>
      <c r="XDV161" s="212"/>
      <c r="XDW161" s="212"/>
      <c r="XDX161" s="212"/>
      <c r="XDY161" s="212"/>
      <c r="XDZ161" s="212"/>
      <c r="XEA161" s="212"/>
      <c r="XEB161" s="212"/>
      <c r="XEC161" s="212"/>
      <c r="XED161" s="212"/>
      <c r="XEE161" s="212"/>
      <c r="XEF161" s="212"/>
      <c r="XEG161" s="212"/>
      <c r="XEH161" s="212"/>
      <c r="XEI161" s="212"/>
      <c r="XEJ161" s="212"/>
      <c r="XEK161" s="212"/>
      <c r="XEL161" s="212"/>
      <c r="XEM161" s="212"/>
      <c r="XEN161" s="212"/>
      <c r="XEO161" s="212"/>
      <c r="XEP161" s="212"/>
      <c r="XEQ161" s="212"/>
      <c r="XER161" s="212"/>
      <c r="XES161" s="212"/>
      <c r="XET161" s="212"/>
      <c r="XEU161" s="212"/>
      <c r="XEV161" s="212"/>
      <c r="XEW161" s="212"/>
      <c r="XEX161" s="212"/>
      <c r="XEY161" s="212"/>
      <c r="XEZ161" s="212"/>
      <c r="XFA161" s="212"/>
      <c r="XFB161" s="212"/>
      <c r="XFC161" s="212"/>
    </row>
    <row r="162" spans="1:16384" ht="31.5" x14ac:dyDescent="0.25">
      <c r="A162" s="124" t="s">
        <v>679</v>
      </c>
      <c r="B162" s="134">
        <v>2930000000</v>
      </c>
      <c r="C162" s="165"/>
      <c r="D162" s="121">
        <f>D163+D164</f>
        <v>3611125.25</v>
      </c>
      <c r="E162" s="121">
        <f t="shared" ref="E162:F162" si="46">E163</f>
        <v>2832188.26</v>
      </c>
      <c r="F162" s="121">
        <f t="shared" si="46"/>
        <v>2824057.57</v>
      </c>
      <c r="G162" s="154"/>
      <c r="H162" s="155"/>
      <c r="I162" s="155"/>
      <c r="J162" s="154"/>
      <c r="K162" s="154"/>
      <c r="L162" s="211"/>
      <c r="M162" s="211"/>
      <c r="N162" s="212"/>
      <c r="O162" s="211"/>
      <c r="P162" s="211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2"/>
      <c r="CG162" s="212"/>
      <c r="CH162" s="212"/>
      <c r="CI162" s="212"/>
      <c r="CJ162" s="212"/>
      <c r="CK162" s="212"/>
      <c r="CL162" s="212"/>
      <c r="CM162" s="212"/>
      <c r="CN162" s="212"/>
      <c r="CO162" s="212"/>
      <c r="CP162" s="212"/>
      <c r="CQ162" s="212"/>
      <c r="CR162" s="212"/>
      <c r="CS162" s="212"/>
      <c r="CT162" s="212"/>
      <c r="CU162" s="212"/>
      <c r="CV162" s="212"/>
      <c r="CW162" s="212"/>
      <c r="CX162" s="212"/>
      <c r="CY162" s="212"/>
      <c r="CZ162" s="212"/>
      <c r="DA162" s="212"/>
      <c r="DB162" s="212"/>
      <c r="DC162" s="212"/>
      <c r="DD162" s="212"/>
      <c r="DE162" s="212"/>
      <c r="DF162" s="212"/>
      <c r="DG162" s="212"/>
      <c r="DH162" s="212"/>
      <c r="DI162" s="212"/>
      <c r="DJ162" s="212"/>
      <c r="DK162" s="212"/>
      <c r="DL162" s="212"/>
      <c r="DM162" s="212"/>
      <c r="DN162" s="212"/>
      <c r="DO162" s="212"/>
      <c r="DP162" s="212"/>
      <c r="DQ162" s="212"/>
      <c r="DR162" s="212"/>
      <c r="DS162" s="212"/>
      <c r="DT162" s="212"/>
      <c r="DU162" s="212"/>
      <c r="DV162" s="212"/>
      <c r="DW162" s="212"/>
      <c r="DX162" s="212"/>
      <c r="DY162" s="212"/>
      <c r="DZ162" s="212"/>
      <c r="EA162" s="212"/>
      <c r="EB162" s="212"/>
      <c r="EC162" s="212"/>
      <c r="ED162" s="212"/>
      <c r="EE162" s="212"/>
      <c r="EF162" s="212"/>
      <c r="EG162" s="212"/>
      <c r="EH162" s="212"/>
      <c r="EI162" s="212"/>
      <c r="EJ162" s="212"/>
      <c r="EK162" s="212"/>
      <c r="EL162" s="212"/>
      <c r="EM162" s="212"/>
      <c r="EN162" s="212"/>
      <c r="EO162" s="212"/>
      <c r="EP162" s="212"/>
      <c r="EQ162" s="212"/>
      <c r="ER162" s="212"/>
      <c r="ES162" s="212"/>
      <c r="ET162" s="212"/>
      <c r="EU162" s="212"/>
      <c r="EV162" s="212"/>
      <c r="EW162" s="212"/>
      <c r="EX162" s="212"/>
      <c r="EY162" s="212"/>
      <c r="EZ162" s="212"/>
      <c r="FA162" s="212"/>
      <c r="FB162" s="212"/>
      <c r="FC162" s="212"/>
      <c r="FD162" s="212"/>
      <c r="FE162" s="212"/>
      <c r="FF162" s="212"/>
      <c r="FG162" s="212"/>
      <c r="FH162" s="212"/>
      <c r="FI162" s="212"/>
      <c r="FJ162" s="212"/>
      <c r="FK162" s="212"/>
      <c r="FL162" s="212"/>
      <c r="FM162" s="212"/>
      <c r="FN162" s="212"/>
      <c r="FO162" s="212"/>
      <c r="FP162" s="212"/>
      <c r="FQ162" s="212"/>
      <c r="FR162" s="212"/>
      <c r="FS162" s="212"/>
      <c r="FT162" s="212"/>
      <c r="FU162" s="212"/>
      <c r="FV162" s="212"/>
      <c r="FW162" s="212"/>
      <c r="FX162" s="212"/>
      <c r="FY162" s="212"/>
      <c r="FZ162" s="212"/>
      <c r="GA162" s="212"/>
      <c r="GB162" s="212"/>
      <c r="GC162" s="212"/>
      <c r="GD162" s="212"/>
      <c r="GE162" s="212"/>
      <c r="GF162" s="212"/>
      <c r="GG162" s="212"/>
      <c r="GH162" s="212"/>
      <c r="GI162" s="212"/>
      <c r="GJ162" s="212"/>
      <c r="GK162" s="212"/>
      <c r="GL162" s="212"/>
      <c r="GM162" s="212"/>
      <c r="GN162" s="212"/>
      <c r="GO162" s="212"/>
      <c r="GP162" s="212"/>
      <c r="GQ162" s="212"/>
      <c r="GR162" s="212"/>
      <c r="GS162" s="212"/>
      <c r="GT162" s="212"/>
      <c r="GU162" s="212"/>
      <c r="GV162" s="212"/>
      <c r="GW162" s="212"/>
      <c r="GX162" s="212"/>
      <c r="GY162" s="212"/>
      <c r="GZ162" s="212"/>
      <c r="HA162" s="212"/>
      <c r="HB162" s="212"/>
      <c r="HC162" s="212"/>
      <c r="HD162" s="212"/>
      <c r="HE162" s="212"/>
      <c r="HF162" s="212"/>
      <c r="HG162" s="212"/>
      <c r="HH162" s="212"/>
      <c r="HI162" s="212"/>
      <c r="HJ162" s="212"/>
      <c r="HK162" s="212"/>
      <c r="HL162" s="212"/>
      <c r="HM162" s="212"/>
      <c r="HN162" s="212"/>
      <c r="HO162" s="212"/>
      <c r="HP162" s="212"/>
      <c r="HQ162" s="212"/>
      <c r="HR162" s="212"/>
      <c r="HS162" s="212"/>
      <c r="HT162" s="212"/>
      <c r="HU162" s="212"/>
      <c r="HV162" s="212"/>
      <c r="HW162" s="212"/>
      <c r="HX162" s="212"/>
      <c r="HY162" s="212"/>
      <c r="HZ162" s="212"/>
      <c r="IA162" s="212"/>
      <c r="IB162" s="212"/>
      <c r="IC162" s="212"/>
      <c r="ID162" s="212"/>
      <c r="IE162" s="212"/>
      <c r="IF162" s="212"/>
      <c r="IG162" s="212"/>
      <c r="IH162" s="212"/>
      <c r="II162" s="212"/>
      <c r="IJ162" s="212"/>
      <c r="IK162" s="212"/>
      <c r="IL162" s="212"/>
      <c r="IM162" s="212"/>
      <c r="IN162" s="212"/>
      <c r="IO162" s="212"/>
      <c r="IP162" s="212"/>
      <c r="IQ162" s="212"/>
      <c r="IR162" s="212"/>
      <c r="IS162" s="212"/>
      <c r="IT162" s="212"/>
      <c r="IU162" s="212"/>
      <c r="IV162" s="212"/>
      <c r="IW162" s="212"/>
      <c r="IX162" s="212"/>
      <c r="IY162" s="212"/>
      <c r="JF162" s="212"/>
      <c r="JG162" s="212"/>
      <c r="JH162" s="212"/>
      <c r="JI162" s="212"/>
      <c r="JJ162" s="212"/>
      <c r="JK162" s="212"/>
      <c r="JL162" s="212"/>
      <c r="JM162" s="212"/>
      <c r="JN162" s="212"/>
      <c r="JO162" s="212"/>
      <c r="JP162" s="212"/>
      <c r="JQ162" s="212"/>
      <c r="JR162" s="212"/>
      <c r="JS162" s="212"/>
      <c r="JT162" s="212"/>
      <c r="JU162" s="212"/>
      <c r="JV162" s="212"/>
      <c r="JW162" s="212"/>
      <c r="JX162" s="212"/>
      <c r="JY162" s="212"/>
      <c r="JZ162" s="212"/>
      <c r="KA162" s="212"/>
      <c r="KB162" s="212"/>
      <c r="KC162" s="212"/>
      <c r="KD162" s="212"/>
      <c r="KE162" s="212"/>
      <c r="KF162" s="212"/>
      <c r="KG162" s="212"/>
      <c r="KH162" s="212"/>
      <c r="KI162" s="212"/>
      <c r="KJ162" s="212"/>
      <c r="KK162" s="212"/>
      <c r="KL162" s="212"/>
      <c r="KM162" s="212"/>
      <c r="KN162" s="212"/>
      <c r="KO162" s="212"/>
      <c r="KP162" s="212"/>
      <c r="KQ162" s="212"/>
      <c r="KR162" s="212"/>
      <c r="KS162" s="212"/>
      <c r="KT162" s="212"/>
      <c r="KU162" s="212"/>
      <c r="KV162" s="212"/>
      <c r="KW162" s="212"/>
      <c r="KX162" s="212"/>
      <c r="KY162" s="212"/>
      <c r="KZ162" s="212"/>
      <c r="LA162" s="212"/>
      <c r="LB162" s="212"/>
      <c r="LC162" s="212"/>
      <c r="LD162" s="212"/>
      <c r="LE162" s="212"/>
      <c r="LF162" s="212"/>
      <c r="LG162" s="212"/>
      <c r="LH162" s="212"/>
      <c r="LI162" s="212"/>
      <c r="LJ162" s="212"/>
      <c r="LK162" s="212"/>
      <c r="LL162" s="212"/>
      <c r="LM162" s="212"/>
      <c r="LN162" s="212"/>
      <c r="LO162" s="212"/>
      <c r="LP162" s="212"/>
      <c r="LQ162" s="212"/>
      <c r="LR162" s="212"/>
      <c r="LS162" s="212"/>
      <c r="LT162" s="212"/>
      <c r="LU162" s="212"/>
      <c r="LV162" s="212"/>
      <c r="LW162" s="212"/>
      <c r="LX162" s="212"/>
      <c r="LY162" s="212"/>
      <c r="LZ162" s="212"/>
      <c r="MA162" s="212"/>
      <c r="MB162" s="212"/>
      <c r="MC162" s="212"/>
      <c r="MD162" s="212"/>
      <c r="ME162" s="212"/>
      <c r="MF162" s="212"/>
      <c r="MG162" s="212"/>
      <c r="MH162" s="212"/>
      <c r="MI162" s="212"/>
      <c r="MJ162" s="212"/>
      <c r="MK162" s="212"/>
      <c r="ML162" s="212"/>
      <c r="MM162" s="212"/>
      <c r="MN162" s="212"/>
      <c r="MO162" s="212"/>
      <c r="MP162" s="212"/>
      <c r="MQ162" s="212"/>
      <c r="MR162" s="212"/>
      <c r="MS162" s="212"/>
      <c r="MT162" s="212"/>
      <c r="MU162" s="212"/>
      <c r="MV162" s="212"/>
      <c r="MW162" s="212"/>
      <c r="MX162" s="212"/>
      <c r="MY162" s="212"/>
      <c r="MZ162" s="212"/>
      <c r="NA162" s="212"/>
      <c r="NB162" s="212"/>
      <c r="NC162" s="212"/>
      <c r="ND162" s="212"/>
      <c r="NE162" s="212"/>
      <c r="NF162" s="212"/>
      <c r="NG162" s="212"/>
      <c r="NH162" s="212"/>
      <c r="NI162" s="212"/>
      <c r="NJ162" s="212"/>
      <c r="NK162" s="212"/>
      <c r="NL162" s="212"/>
      <c r="NM162" s="212"/>
      <c r="NN162" s="212"/>
      <c r="NO162" s="212"/>
      <c r="NP162" s="212"/>
      <c r="NQ162" s="212"/>
      <c r="NR162" s="212"/>
      <c r="NS162" s="212"/>
      <c r="NT162" s="212"/>
      <c r="NU162" s="212"/>
      <c r="NV162" s="212"/>
      <c r="NW162" s="212"/>
      <c r="NX162" s="212"/>
      <c r="NY162" s="212"/>
      <c r="NZ162" s="212"/>
      <c r="OA162" s="212"/>
      <c r="OB162" s="212"/>
      <c r="OC162" s="212"/>
      <c r="OD162" s="212"/>
      <c r="OE162" s="212"/>
      <c r="OF162" s="212"/>
      <c r="OG162" s="212"/>
      <c r="OH162" s="212"/>
      <c r="OI162" s="212"/>
      <c r="OJ162" s="212"/>
      <c r="OK162" s="212"/>
      <c r="OL162" s="212"/>
      <c r="OM162" s="212"/>
      <c r="ON162" s="212"/>
      <c r="OO162" s="212"/>
      <c r="OP162" s="212"/>
      <c r="OQ162" s="212"/>
      <c r="OR162" s="212"/>
      <c r="OS162" s="212"/>
      <c r="OT162" s="212"/>
      <c r="OU162" s="212"/>
      <c r="OV162" s="212"/>
      <c r="OW162" s="212"/>
      <c r="OX162" s="212"/>
      <c r="OY162" s="212"/>
      <c r="OZ162" s="212"/>
      <c r="PA162" s="212"/>
      <c r="PB162" s="212"/>
      <c r="PC162" s="212"/>
      <c r="PD162" s="212"/>
      <c r="PE162" s="212"/>
      <c r="PF162" s="212"/>
      <c r="PG162" s="212"/>
      <c r="PH162" s="212"/>
      <c r="PI162" s="212"/>
      <c r="PJ162" s="212"/>
      <c r="PK162" s="212"/>
      <c r="PL162" s="212"/>
      <c r="PM162" s="212"/>
      <c r="PN162" s="212"/>
      <c r="PO162" s="212"/>
      <c r="PP162" s="212"/>
      <c r="PQ162" s="212"/>
      <c r="PR162" s="212"/>
      <c r="PS162" s="212"/>
      <c r="PT162" s="212"/>
      <c r="PU162" s="212"/>
      <c r="PV162" s="212"/>
      <c r="PW162" s="212"/>
      <c r="PX162" s="212"/>
      <c r="PY162" s="212"/>
      <c r="PZ162" s="212"/>
      <c r="QA162" s="212"/>
      <c r="QB162" s="212"/>
      <c r="QC162" s="212"/>
      <c r="QD162" s="212"/>
      <c r="QE162" s="212"/>
      <c r="QF162" s="212"/>
      <c r="QG162" s="212"/>
      <c r="QH162" s="212"/>
      <c r="QI162" s="212"/>
      <c r="QJ162" s="212"/>
      <c r="QK162" s="212"/>
      <c r="QL162" s="212"/>
      <c r="QM162" s="212"/>
      <c r="QN162" s="212"/>
      <c r="QO162" s="212"/>
      <c r="QP162" s="212"/>
      <c r="QQ162" s="212"/>
      <c r="QR162" s="212"/>
      <c r="QS162" s="212"/>
      <c r="QT162" s="212"/>
      <c r="QU162" s="212"/>
      <c r="QV162" s="212"/>
      <c r="QW162" s="212"/>
      <c r="QX162" s="212"/>
      <c r="QY162" s="212"/>
      <c r="QZ162" s="212"/>
      <c r="RA162" s="212"/>
      <c r="RB162" s="212"/>
      <c r="RC162" s="212"/>
      <c r="RD162" s="212"/>
      <c r="RE162" s="212"/>
      <c r="RF162" s="212"/>
      <c r="RG162" s="212"/>
      <c r="RH162" s="212"/>
      <c r="RI162" s="212"/>
      <c r="RJ162" s="212"/>
      <c r="RK162" s="212"/>
      <c r="RL162" s="212"/>
      <c r="RM162" s="212"/>
      <c r="RN162" s="212"/>
      <c r="RO162" s="212"/>
      <c r="RP162" s="212"/>
      <c r="RQ162" s="212"/>
      <c r="RR162" s="212"/>
      <c r="RS162" s="212"/>
      <c r="RT162" s="212"/>
      <c r="RU162" s="212"/>
      <c r="RV162" s="212"/>
      <c r="RW162" s="212"/>
      <c r="RX162" s="212"/>
      <c r="RY162" s="212"/>
      <c r="RZ162" s="212"/>
      <c r="SA162" s="212"/>
      <c r="SB162" s="212"/>
      <c r="SC162" s="212"/>
      <c r="SD162" s="212"/>
      <c r="SE162" s="212"/>
      <c r="SF162" s="212"/>
      <c r="SG162" s="212"/>
      <c r="SH162" s="212"/>
      <c r="SI162" s="212"/>
      <c r="SJ162" s="212"/>
      <c r="SK162" s="212"/>
      <c r="SL162" s="212"/>
      <c r="SM162" s="212"/>
      <c r="SN162" s="212"/>
      <c r="SO162" s="212"/>
      <c r="SP162" s="212"/>
      <c r="SQ162" s="212"/>
      <c r="SR162" s="212"/>
      <c r="SS162" s="212"/>
      <c r="ST162" s="212"/>
      <c r="SU162" s="212"/>
      <c r="TB162" s="212"/>
      <c r="TC162" s="212"/>
      <c r="TD162" s="212"/>
      <c r="TE162" s="212"/>
      <c r="TF162" s="212"/>
      <c r="TG162" s="212"/>
      <c r="TH162" s="212"/>
      <c r="TI162" s="212"/>
      <c r="TJ162" s="212"/>
      <c r="TK162" s="212"/>
      <c r="TL162" s="212"/>
      <c r="TM162" s="212"/>
      <c r="TN162" s="212"/>
      <c r="TO162" s="212"/>
      <c r="TP162" s="212"/>
      <c r="TQ162" s="212"/>
      <c r="TR162" s="212"/>
      <c r="TS162" s="212"/>
      <c r="TT162" s="212"/>
      <c r="TU162" s="212"/>
      <c r="TV162" s="212"/>
      <c r="TW162" s="212"/>
      <c r="TX162" s="212"/>
      <c r="TY162" s="212"/>
      <c r="TZ162" s="212"/>
      <c r="UA162" s="212"/>
      <c r="UB162" s="212"/>
      <c r="UC162" s="212"/>
      <c r="UD162" s="212"/>
      <c r="UE162" s="212"/>
      <c r="UF162" s="212"/>
      <c r="UG162" s="212"/>
      <c r="UH162" s="212"/>
      <c r="UI162" s="212"/>
      <c r="UJ162" s="212"/>
      <c r="UK162" s="212"/>
      <c r="UL162" s="212"/>
      <c r="UM162" s="212"/>
      <c r="UN162" s="212"/>
      <c r="UO162" s="212"/>
      <c r="UP162" s="212"/>
      <c r="UQ162" s="212"/>
      <c r="UR162" s="212"/>
      <c r="US162" s="212"/>
      <c r="UT162" s="212"/>
      <c r="UU162" s="212"/>
      <c r="UV162" s="212"/>
      <c r="UW162" s="212"/>
      <c r="UX162" s="212"/>
      <c r="UY162" s="212"/>
      <c r="UZ162" s="212"/>
      <c r="VA162" s="212"/>
      <c r="VB162" s="212"/>
      <c r="VC162" s="212"/>
      <c r="VD162" s="212"/>
      <c r="VE162" s="212"/>
      <c r="VF162" s="212"/>
      <c r="VG162" s="212"/>
      <c r="VH162" s="212"/>
      <c r="VI162" s="212"/>
      <c r="VJ162" s="212"/>
      <c r="VK162" s="212"/>
      <c r="VL162" s="212"/>
      <c r="VM162" s="212"/>
      <c r="VN162" s="212"/>
      <c r="VO162" s="212"/>
      <c r="VP162" s="212"/>
      <c r="VQ162" s="212"/>
      <c r="VR162" s="212"/>
      <c r="VS162" s="212"/>
      <c r="VT162" s="212"/>
      <c r="VU162" s="212"/>
      <c r="VV162" s="212"/>
      <c r="VW162" s="212"/>
      <c r="VX162" s="212"/>
      <c r="VY162" s="212"/>
      <c r="VZ162" s="212"/>
      <c r="WA162" s="212"/>
      <c r="WB162" s="212"/>
      <c r="WC162" s="212"/>
      <c r="WD162" s="212"/>
      <c r="WE162" s="212"/>
      <c r="WF162" s="212"/>
      <c r="WG162" s="212"/>
      <c r="WH162" s="212"/>
      <c r="WI162" s="212"/>
      <c r="WJ162" s="212"/>
      <c r="WK162" s="212"/>
      <c r="WL162" s="212"/>
      <c r="WM162" s="212"/>
      <c r="WN162" s="212"/>
      <c r="WO162" s="212"/>
      <c r="WP162" s="212"/>
      <c r="WQ162" s="212"/>
      <c r="WR162" s="212"/>
      <c r="WS162" s="212"/>
      <c r="WT162" s="212"/>
      <c r="WU162" s="212"/>
      <c r="WV162" s="212"/>
      <c r="WW162" s="212"/>
      <c r="WX162" s="212"/>
      <c r="WY162" s="212"/>
      <c r="WZ162" s="212"/>
      <c r="XA162" s="212"/>
      <c r="XB162" s="212"/>
      <c r="XC162" s="212"/>
      <c r="XD162" s="212"/>
      <c r="XE162" s="212"/>
      <c r="XF162" s="212"/>
      <c r="XG162" s="212"/>
      <c r="XH162" s="212"/>
      <c r="XI162" s="212"/>
      <c r="XJ162" s="212"/>
      <c r="XK162" s="212"/>
      <c r="XL162" s="212"/>
      <c r="XM162" s="212"/>
      <c r="XN162" s="212"/>
      <c r="XO162" s="212"/>
      <c r="XP162" s="212"/>
      <c r="XQ162" s="212"/>
      <c r="XR162" s="212"/>
      <c r="XS162" s="212"/>
      <c r="XT162" s="212"/>
      <c r="XU162" s="212"/>
      <c r="XV162" s="212"/>
      <c r="XW162" s="212"/>
      <c r="XX162" s="212"/>
      <c r="XY162" s="212"/>
      <c r="XZ162" s="212"/>
      <c r="YA162" s="212"/>
      <c r="YB162" s="212"/>
      <c r="YC162" s="212"/>
      <c r="YD162" s="212"/>
      <c r="YE162" s="212"/>
      <c r="YF162" s="212"/>
      <c r="YG162" s="212"/>
      <c r="YH162" s="212"/>
      <c r="YI162" s="212"/>
      <c r="YJ162" s="212"/>
      <c r="YK162" s="212"/>
      <c r="YL162" s="212"/>
      <c r="YM162" s="212"/>
      <c r="YN162" s="212"/>
      <c r="YO162" s="212"/>
      <c r="YP162" s="212"/>
      <c r="YQ162" s="212"/>
      <c r="YR162" s="212"/>
      <c r="YS162" s="212"/>
      <c r="YT162" s="212"/>
      <c r="YU162" s="212"/>
      <c r="YV162" s="212"/>
      <c r="YW162" s="212"/>
      <c r="YX162" s="212"/>
      <c r="YY162" s="212"/>
      <c r="YZ162" s="212"/>
      <c r="ZA162" s="212"/>
      <c r="ZB162" s="212"/>
      <c r="ZC162" s="212"/>
      <c r="ZD162" s="212"/>
      <c r="ZE162" s="212"/>
      <c r="ZF162" s="212"/>
      <c r="ZG162" s="212"/>
      <c r="ZH162" s="212"/>
      <c r="ZI162" s="212"/>
      <c r="ZJ162" s="212"/>
      <c r="ZK162" s="212"/>
      <c r="ZL162" s="212"/>
      <c r="ZM162" s="212"/>
      <c r="ZN162" s="212"/>
      <c r="ZO162" s="212"/>
      <c r="ZP162" s="212"/>
      <c r="ZQ162" s="212"/>
      <c r="ZR162" s="212"/>
      <c r="ZS162" s="212"/>
      <c r="ZT162" s="212"/>
      <c r="ZU162" s="212"/>
      <c r="ZV162" s="212"/>
      <c r="ZW162" s="212"/>
      <c r="ZX162" s="212"/>
      <c r="ZY162" s="212"/>
      <c r="ZZ162" s="212"/>
      <c r="AAA162" s="212"/>
      <c r="AAB162" s="212"/>
      <c r="AAC162" s="212"/>
      <c r="AAD162" s="212"/>
      <c r="AAE162" s="212"/>
      <c r="AAF162" s="212"/>
      <c r="AAG162" s="212"/>
      <c r="AAH162" s="212"/>
      <c r="AAI162" s="212"/>
      <c r="AAJ162" s="212"/>
      <c r="AAK162" s="212"/>
      <c r="AAL162" s="212"/>
      <c r="AAM162" s="212"/>
      <c r="AAN162" s="212"/>
      <c r="AAO162" s="212"/>
      <c r="AAP162" s="212"/>
      <c r="AAQ162" s="212"/>
      <c r="AAR162" s="212"/>
      <c r="AAS162" s="212"/>
      <c r="AAT162" s="212"/>
      <c r="AAU162" s="212"/>
      <c r="AAV162" s="212"/>
      <c r="AAW162" s="212"/>
      <c r="AAX162" s="212"/>
      <c r="AAY162" s="212"/>
      <c r="AAZ162" s="212"/>
      <c r="ABA162" s="212"/>
      <c r="ABB162" s="212"/>
      <c r="ABC162" s="212"/>
      <c r="ABD162" s="212"/>
      <c r="ABE162" s="212"/>
      <c r="ABF162" s="212"/>
      <c r="ABG162" s="212"/>
      <c r="ABH162" s="212"/>
      <c r="ABI162" s="212"/>
      <c r="ABJ162" s="212"/>
      <c r="ABK162" s="212"/>
      <c r="ABL162" s="212"/>
      <c r="ABM162" s="212"/>
      <c r="ABN162" s="212"/>
      <c r="ABO162" s="212"/>
      <c r="ABP162" s="212"/>
      <c r="ABQ162" s="212"/>
      <c r="ABR162" s="212"/>
      <c r="ABS162" s="212"/>
      <c r="ABT162" s="212"/>
      <c r="ABU162" s="212"/>
      <c r="ABV162" s="212"/>
      <c r="ABW162" s="212"/>
      <c r="ABX162" s="212"/>
      <c r="ABY162" s="212"/>
      <c r="ABZ162" s="212"/>
      <c r="ACA162" s="212"/>
      <c r="ACB162" s="212"/>
      <c r="ACC162" s="212"/>
      <c r="ACD162" s="212"/>
      <c r="ACE162" s="212"/>
      <c r="ACF162" s="212"/>
      <c r="ACG162" s="212"/>
      <c r="ACH162" s="212"/>
      <c r="ACI162" s="212"/>
      <c r="ACJ162" s="212"/>
      <c r="ACK162" s="212"/>
      <c r="ACL162" s="212"/>
      <c r="ACM162" s="212"/>
      <c r="ACN162" s="212"/>
      <c r="ACO162" s="212"/>
      <c r="ACP162" s="212"/>
      <c r="ACQ162" s="212"/>
      <c r="ACX162" s="212"/>
      <c r="ACY162" s="212"/>
      <c r="ACZ162" s="212"/>
      <c r="ADA162" s="212"/>
      <c r="ADB162" s="212"/>
      <c r="ADC162" s="212"/>
      <c r="ADD162" s="212"/>
      <c r="ADE162" s="212"/>
      <c r="ADF162" s="212"/>
      <c r="ADG162" s="212"/>
      <c r="ADH162" s="212"/>
      <c r="ADI162" s="212"/>
      <c r="ADJ162" s="212"/>
      <c r="ADK162" s="212"/>
      <c r="ADL162" s="212"/>
      <c r="ADM162" s="212"/>
      <c r="ADN162" s="212"/>
      <c r="ADO162" s="212"/>
      <c r="ADP162" s="212"/>
      <c r="ADQ162" s="212"/>
      <c r="ADR162" s="212"/>
      <c r="ADS162" s="212"/>
      <c r="ADT162" s="212"/>
      <c r="ADU162" s="212"/>
      <c r="ADV162" s="212"/>
      <c r="ADW162" s="212"/>
      <c r="ADX162" s="212"/>
      <c r="ADY162" s="212"/>
      <c r="ADZ162" s="212"/>
      <c r="AEA162" s="212"/>
      <c r="AEB162" s="212"/>
      <c r="AEC162" s="212"/>
      <c r="AED162" s="212"/>
      <c r="AEE162" s="212"/>
      <c r="AEF162" s="212"/>
      <c r="AEG162" s="212"/>
      <c r="AEH162" s="212"/>
      <c r="AEI162" s="212"/>
      <c r="AEJ162" s="212"/>
      <c r="AEK162" s="212"/>
      <c r="AEL162" s="212"/>
      <c r="AEM162" s="212"/>
      <c r="AEN162" s="212"/>
      <c r="AEO162" s="212"/>
      <c r="AEP162" s="212"/>
      <c r="AEQ162" s="212"/>
      <c r="AER162" s="212"/>
      <c r="AES162" s="212"/>
      <c r="AET162" s="212"/>
      <c r="AEU162" s="212"/>
      <c r="AEV162" s="212"/>
      <c r="AEW162" s="212"/>
      <c r="AEX162" s="212"/>
      <c r="AEY162" s="212"/>
      <c r="AEZ162" s="212"/>
      <c r="AFA162" s="212"/>
      <c r="AFB162" s="212"/>
      <c r="AFC162" s="212"/>
      <c r="AFD162" s="212"/>
      <c r="AFE162" s="212"/>
      <c r="AFF162" s="212"/>
      <c r="AFG162" s="212"/>
      <c r="AFH162" s="212"/>
      <c r="AFI162" s="212"/>
      <c r="AFJ162" s="212"/>
      <c r="AFK162" s="212"/>
      <c r="AFL162" s="212"/>
      <c r="AFM162" s="212"/>
      <c r="AFN162" s="212"/>
      <c r="AFO162" s="212"/>
      <c r="AFP162" s="212"/>
      <c r="AFQ162" s="212"/>
      <c r="AFR162" s="212"/>
      <c r="AFS162" s="212"/>
      <c r="AFT162" s="212"/>
      <c r="AFU162" s="212"/>
      <c r="AFV162" s="212"/>
      <c r="AFW162" s="212"/>
      <c r="AFX162" s="212"/>
      <c r="AFY162" s="212"/>
      <c r="AFZ162" s="212"/>
      <c r="AGA162" s="212"/>
      <c r="AGB162" s="212"/>
      <c r="AGC162" s="212"/>
      <c r="AGD162" s="212"/>
      <c r="AGE162" s="212"/>
      <c r="AGF162" s="212"/>
      <c r="AGG162" s="212"/>
      <c r="AGH162" s="212"/>
      <c r="AGI162" s="212"/>
      <c r="AGJ162" s="212"/>
      <c r="AGK162" s="212"/>
      <c r="AGL162" s="212"/>
      <c r="AGM162" s="212"/>
      <c r="AGN162" s="212"/>
      <c r="AGO162" s="212"/>
      <c r="AGP162" s="212"/>
      <c r="AGQ162" s="212"/>
      <c r="AGR162" s="212"/>
      <c r="AGS162" s="212"/>
      <c r="AGT162" s="212"/>
      <c r="AGU162" s="212"/>
      <c r="AGV162" s="212"/>
      <c r="AGW162" s="212"/>
      <c r="AGX162" s="212"/>
      <c r="AGY162" s="212"/>
      <c r="AGZ162" s="212"/>
      <c r="AHA162" s="212"/>
      <c r="AHB162" s="212"/>
      <c r="AHC162" s="212"/>
      <c r="AHD162" s="212"/>
      <c r="AHE162" s="212"/>
      <c r="AHF162" s="212"/>
      <c r="AHG162" s="212"/>
      <c r="AHH162" s="212"/>
      <c r="AHI162" s="212"/>
      <c r="AHJ162" s="212"/>
      <c r="AHK162" s="212"/>
      <c r="AHL162" s="212"/>
      <c r="AHM162" s="212"/>
      <c r="AHN162" s="212"/>
      <c r="AHO162" s="212"/>
      <c r="AHP162" s="212"/>
      <c r="AHQ162" s="212"/>
      <c r="AHR162" s="212"/>
      <c r="AHS162" s="212"/>
      <c r="AHT162" s="212"/>
      <c r="AHU162" s="212"/>
      <c r="AHV162" s="212"/>
      <c r="AHW162" s="212"/>
      <c r="AHX162" s="212"/>
      <c r="AHY162" s="212"/>
      <c r="AHZ162" s="212"/>
      <c r="AIA162" s="212"/>
      <c r="AIB162" s="212"/>
      <c r="AIC162" s="212"/>
      <c r="AID162" s="212"/>
      <c r="AIE162" s="212"/>
      <c r="AIF162" s="212"/>
      <c r="AIG162" s="212"/>
      <c r="AIH162" s="212"/>
      <c r="AII162" s="212"/>
      <c r="AIJ162" s="212"/>
      <c r="AIK162" s="212"/>
      <c r="AIL162" s="212"/>
      <c r="AIM162" s="212"/>
      <c r="AIN162" s="212"/>
      <c r="AIO162" s="212"/>
      <c r="AIP162" s="212"/>
      <c r="AIQ162" s="212"/>
      <c r="AIR162" s="212"/>
      <c r="AIS162" s="212"/>
      <c r="AIT162" s="212"/>
      <c r="AIU162" s="212"/>
      <c r="AIV162" s="212"/>
      <c r="AIW162" s="212"/>
      <c r="AIX162" s="212"/>
      <c r="AIY162" s="212"/>
      <c r="AIZ162" s="212"/>
      <c r="AJA162" s="212"/>
      <c r="AJB162" s="212"/>
      <c r="AJC162" s="212"/>
      <c r="AJD162" s="212"/>
      <c r="AJE162" s="212"/>
      <c r="AJF162" s="212"/>
      <c r="AJG162" s="212"/>
      <c r="AJH162" s="212"/>
      <c r="AJI162" s="212"/>
      <c r="AJJ162" s="212"/>
      <c r="AJK162" s="212"/>
      <c r="AJL162" s="212"/>
      <c r="AJM162" s="212"/>
      <c r="AJN162" s="212"/>
      <c r="AJO162" s="212"/>
      <c r="AJP162" s="212"/>
      <c r="AJQ162" s="212"/>
      <c r="AJR162" s="212"/>
      <c r="AJS162" s="212"/>
      <c r="AJT162" s="212"/>
      <c r="AJU162" s="212"/>
      <c r="AJV162" s="212"/>
      <c r="AJW162" s="212"/>
      <c r="AJX162" s="212"/>
      <c r="AJY162" s="212"/>
      <c r="AJZ162" s="212"/>
      <c r="AKA162" s="212"/>
      <c r="AKB162" s="212"/>
      <c r="AKC162" s="212"/>
      <c r="AKD162" s="212"/>
      <c r="AKE162" s="212"/>
      <c r="AKF162" s="212"/>
      <c r="AKG162" s="212"/>
      <c r="AKH162" s="212"/>
      <c r="AKI162" s="212"/>
      <c r="AKJ162" s="212"/>
      <c r="AKK162" s="212"/>
      <c r="AKL162" s="212"/>
      <c r="AKM162" s="212"/>
      <c r="AKN162" s="212"/>
      <c r="AKO162" s="212"/>
      <c r="AKP162" s="212"/>
      <c r="AKQ162" s="212"/>
      <c r="AKR162" s="212"/>
      <c r="AKS162" s="212"/>
      <c r="AKT162" s="212"/>
      <c r="AKU162" s="212"/>
      <c r="AKV162" s="212"/>
      <c r="AKW162" s="212"/>
      <c r="AKX162" s="212"/>
      <c r="AKY162" s="212"/>
      <c r="AKZ162" s="212"/>
      <c r="ALA162" s="212"/>
      <c r="ALB162" s="212"/>
      <c r="ALC162" s="212"/>
      <c r="ALD162" s="212"/>
      <c r="ALE162" s="212"/>
      <c r="ALF162" s="212"/>
      <c r="ALG162" s="212"/>
      <c r="ALH162" s="212"/>
      <c r="ALI162" s="212"/>
      <c r="ALJ162" s="212"/>
      <c r="ALK162" s="212"/>
      <c r="ALL162" s="212"/>
      <c r="ALM162" s="212"/>
      <c r="ALN162" s="212"/>
      <c r="ALO162" s="212"/>
      <c r="ALP162" s="212"/>
      <c r="ALQ162" s="212"/>
      <c r="ALR162" s="212"/>
      <c r="ALS162" s="212"/>
      <c r="ALT162" s="212"/>
      <c r="ALU162" s="212"/>
      <c r="ALV162" s="212"/>
      <c r="ALW162" s="212"/>
      <c r="ALX162" s="212"/>
      <c r="ALY162" s="212"/>
      <c r="ALZ162" s="212"/>
      <c r="AMA162" s="212"/>
      <c r="AMB162" s="212"/>
      <c r="AMC162" s="212"/>
      <c r="AMD162" s="212"/>
      <c r="AME162" s="212"/>
      <c r="AMF162" s="212"/>
      <c r="AMG162" s="212"/>
      <c r="AMH162" s="212"/>
      <c r="AMI162" s="212"/>
      <c r="AMJ162" s="212"/>
      <c r="AMK162" s="212"/>
      <c r="AML162" s="212"/>
      <c r="AMM162" s="212"/>
      <c r="AMT162" s="212"/>
      <c r="AMU162" s="212"/>
      <c r="AMV162" s="212"/>
      <c r="AMW162" s="212"/>
      <c r="AMX162" s="212"/>
      <c r="AMY162" s="212"/>
      <c r="AMZ162" s="212"/>
      <c r="ANA162" s="212"/>
      <c r="ANB162" s="212"/>
      <c r="ANC162" s="212"/>
      <c r="AND162" s="212"/>
      <c r="ANE162" s="212"/>
      <c r="ANF162" s="212"/>
      <c r="ANG162" s="212"/>
      <c r="ANH162" s="212"/>
      <c r="ANI162" s="212"/>
      <c r="ANJ162" s="212"/>
      <c r="ANK162" s="212"/>
      <c r="ANL162" s="212"/>
      <c r="ANM162" s="212"/>
      <c r="ANN162" s="212"/>
      <c r="ANO162" s="212"/>
      <c r="ANP162" s="212"/>
      <c r="ANQ162" s="212"/>
      <c r="ANR162" s="212"/>
      <c r="ANS162" s="212"/>
      <c r="ANT162" s="212"/>
      <c r="ANU162" s="212"/>
      <c r="ANV162" s="212"/>
      <c r="ANW162" s="212"/>
      <c r="ANX162" s="212"/>
      <c r="ANY162" s="212"/>
      <c r="ANZ162" s="212"/>
      <c r="AOA162" s="212"/>
      <c r="AOB162" s="212"/>
      <c r="AOC162" s="212"/>
      <c r="AOD162" s="212"/>
      <c r="AOE162" s="212"/>
      <c r="AOF162" s="212"/>
      <c r="AOG162" s="212"/>
      <c r="AOH162" s="212"/>
      <c r="AOI162" s="212"/>
      <c r="AOJ162" s="212"/>
      <c r="AOK162" s="212"/>
      <c r="AOL162" s="212"/>
      <c r="AOM162" s="212"/>
      <c r="AON162" s="212"/>
      <c r="AOO162" s="212"/>
      <c r="AOP162" s="212"/>
      <c r="AOQ162" s="212"/>
      <c r="AOR162" s="212"/>
      <c r="AOS162" s="212"/>
      <c r="AOT162" s="212"/>
      <c r="AOU162" s="212"/>
      <c r="AOV162" s="212"/>
      <c r="AOW162" s="212"/>
      <c r="AOX162" s="212"/>
      <c r="AOY162" s="212"/>
      <c r="AOZ162" s="212"/>
      <c r="APA162" s="212"/>
      <c r="APB162" s="212"/>
      <c r="APC162" s="212"/>
      <c r="APD162" s="212"/>
      <c r="APE162" s="212"/>
      <c r="APF162" s="212"/>
      <c r="APG162" s="212"/>
      <c r="APH162" s="212"/>
      <c r="API162" s="212"/>
      <c r="APJ162" s="212"/>
      <c r="APK162" s="212"/>
      <c r="APL162" s="212"/>
      <c r="APM162" s="212"/>
      <c r="APN162" s="212"/>
      <c r="APO162" s="212"/>
      <c r="APP162" s="212"/>
      <c r="APQ162" s="212"/>
      <c r="APR162" s="212"/>
      <c r="APS162" s="212"/>
      <c r="APT162" s="212"/>
      <c r="APU162" s="212"/>
      <c r="APV162" s="212"/>
      <c r="APW162" s="212"/>
      <c r="APX162" s="212"/>
      <c r="APY162" s="212"/>
      <c r="APZ162" s="212"/>
      <c r="AQA162" s="212"/>
      <c r="AQB162" s="212"/>
      <c r="AQC162" s="212"/>
      <c r="AQD162" s="212"/>
      <c r="AQE162" s="212"/>
      <c r="AQF162" s="212"/>
      <c r="AQG162" s="212"/>
      <c r="AQH162" s="212"/>
      <c r="AQI162" s="212"/>
      <c r="AQJ162" s="212"/>
      <c r="AQK162" s="212"/>
      <c r="AQL162" s="212"/>
      <c r="AQM162" s="212"/>
      <c r="AQN162" s="212"/>
      <c r="AQO162" s="212"/>
      <c r="AQP162" s="212"/>
      <c r="AQQ162" s="212"/>
      <c r="AQR162" s="212"/>
      <c r="AQS162" s="212"/>
      <c r="AQT162" s="212"/>
      <c r="AQU162" s="212"/>
      <c r="AQV162" s="212"/>
      <c r="AQW162" s="212"/>
      <c r="AQX162" s="212"/>
      <c r="AQY162" s="212"/>
      <c r="AQZ162" s="212"/>
      <c r="ARA162" s="212"/>
      <c r="ARB162" s="212"/>
      <c r="ARC162" s="212"/>
      <c r="ARD162" s="212"/>
      <c r="ARE162" s="212"/>
      <c r="ARF162" s="212"/>
      <c r="ARG162" s="212"/>
      <c r="ARH162" s="212"/>
      <c r="ARI162" s="212"/>
      <c r="ARJ162" s="212"/>
      <c r="ARK162" s="212"/>
      <c r="ARL162" s="212"/>
      <c r="ARM162" s="212"/>
      <c r="ARN162" s="212"/>
      <c r="ARO162" s="212"/>
      <c r="ARP162" s="212"/>
      <c r="ARQ162" s="212"/>
      <c r="ARR162" s="212"/>
      <c r="ARS162" s="212"/>
      <c r="ART162" s="212"/>
      <c r="ARU162" s="212"/>
      <c r="ARV162" s="212"/>
      <c r="ARW162" s="212"/>
      <c r="ARX162" s="212"/>
      <c r="ARY162" s="212"/>
      <c r="ARZ162" s="212"/>
      <c r="ASA162" s="212"/>
      <c r="ASB162" s="212"/>
      <c r="ASC162" s="212"/>
      <c r="ASD162" s="212"/>
      <c r="ASE162" s="212"/>
      <c r="ASF162" s="212"/>
      <c r="ASG162" s="212"/>
      <c r="ASH162" s="212"/>
      <c r="ASI162" s="212"/>
      <c r="ASJ162" s="212"/>
      <c r="ASK162" s="212"/>
      <c r="ASL162" s="212"/>
      <c r="ASM162" s="212"/>
      <c r="ASN162" s="212"/>
      <c r="ASO162" s="212"/>
      <c r="ASP162" s="212"/>
      <c r="ASQ162" s="212"/>
      <c r="ASR162" s="212"/>
      <c r="ASS162" s="212"/>
      <c r="AST162" s="212"/>
      <c r="ASU162" s="212"/>
      <c r="ASV162" s="212"/>
      <c r="ASW162" s="212"/>
      <c r="ASX162" s="212"/>
      <c r="ASY162" s="212"/>
      <c r="ASZ162" s="212"/>
      <c r="ATA162" s="212"/>
      <c r="ATB162" s="212"/>
      <c r="ATC162" s="212"/>
      <c r="ATD162" s="212"/>
      <c r="ATE162" s="212"/>
      <c r="ATF162" s="212"/>
      <c r="ATG162" s="212"/>
      <c r="ATH162" s="212"/>
      <c r="ATI162" s="212"/>
      <c r="ATJ162" s="212"/>
      <c r="ATK162" s="212"/>
      <c r="ATL162" s="212"/>
      <c r="ATM162" s="212"/>
      <c r="ATN162" s="212"/>
      <c r="ATO162" s="212"/>
      <c r="ATP162" s="212"/>
      <c r="ATQ162" s="212"/>
      <c r="ATR162" s="212"/>
      <c r="ATS162" s="212"/>
      <c r="ATT162" s="212"/>
      <c r="ATU162" s="212"/>
      <c r="ATV162" s="212"/>
      <c r="ATW162" s="212"/>
      <c r="ATX162" s="212"/>
      <c r="ATY162" s="212"/>
      <c r="ATZ162" s="212"/>
      <c r="AUA162" s="212"/>
      <c r="AUB162" s="212"/>
      <c r="AUC162" s="212"/>
      <c r="AUD162" s="212"/>
      <c r="AUE162" s="212"/>
      <c r="AUF162" s="212"/>
      <c r="AUG162" s="212"/>
      <c r="AUH162" s="212"/>
      <c r="AUI162" s="212"/>
      <c r="AUJ162" s="212"/>
      <c r="AUK162" s="212"/>
      <c r="AUL162" s="212"/>
      <c r="AUM162" s="212"/>
      <c r="AUN162" s="212"/>
      <c r="AUO162" s="212"/>
      <c r="AUP162" s="212"/>
      <c r="AUQ162" s="212"/>
      <c r="AUR162" s="212"/>
      <c r="AUS162" s="212"/>
      <c r="AUT162" s="212"/>
      <c r="AUU162" s="212"/>
      <c r="AUV162" s="212"/>
      <c r="AUW162" s="212"/>
      <c r="AUX162" s="212"/>
      <c r="AUY162" s="212"/>
      <c r="AUZ162" s="212"/>
      <c r="AVA162" s="212"/>
      <c r="AVB162" s="212"/>
      <c r="AVC162" s="212"/>
      <c r="AVD162" s="212"/>
      <c r="AVE162" s="212"/>
      <c r="AVF162" s="212"/>
      <c r="AVG162" s="212"/>
      <c r="AVH162" s="212"/>
      <c r="AVI162" s="212"/>
      <c r="AVJ162" s="212"/>
      <c r="AVK162" s="212"/>
      <c r="AVL162" s="212"/>
      <c r="AVM162" s="212"/>
      <c r="AVN162" s="212"/>
      <c r="AVO162" s="212"/>
      <c r="AVP162" s="212"/>
      <c r="AVQ162" s="212"/>
      <c r="AVR162" s="212"/>
      <c r="AVS162" s="212"/>
      <c r="AVT162" s="212"/>
      <c r="AVU162" s="212"/>
      <c r="AVV162" s="212"/>
      <c r="AVW162" s="212"/>
      <c r="AVX162" s="212"/>
      <c r="AVY162" s="212"/>
      <c r="AVZ162" s="212"/>
      <c r="AWA162" s="212"/>
      <c r="AWB162" s="212"/>
      <c r="AWC162" s="212"/>
      <c r="AWD162" s="212"/>
      <c r="AWE162" s="212"/>
      <c r="AWF162" s="212"/>
      <c r="AWG162" s="212"/>
      <c r="AWH162" s="212"/>
      <c r="AWI162" s="212"/>
      <c r="AWP162" s="212"/>
      <c r="AWQ162" s="212"/>
      <c r="AWR162" s="212"/>
      <c r="AWS162" s="212"/>
      <c r="AWT162" s="212"/>
      <c r="AWU162" s="212"/>
      <c r="AWV162" s="212"/>
      <c r="AWW162" s="212"/>
      <c r="AWX162" s="212"/>
      <c r="AWY162" s="212"/>
      <c r="AWZ162" s="212"/>
      <c r="AXA162" s="212"/>
      <c r="AXB162" s="212"/>
      <c r="AXC162" s="212"/>
      <c r="AXD162" s="212"/>
      <c r="AXE162" s="212"/>
      <c r="AXF162" s="212"/>
      <c r="AXG162" s="212"/>
      <c r="AXH162" s="212"/>
      <c r="AXI162" s="212"/>
      <c r="AXJ162" s="212"/>
      <c r="AXK162" s="212"/>
      <c r="AXL162" s="212"/>
      <c r="AXM162" s="212"/>
      <c r="AXN162" s="212"/>
      <c r="AXO162" s="212"/>
      <c r="AXP162" s="212"/>
      <c r="AXQ162" s="212"/>
      <c r="AXR162" s="212"/>
      <c r="AXS162" s="212"/>
      <c r="AXT162" s="212"/>
      <c r="AXU162" s="212"/>
      <c r="AXV162" s="212"/>
      <c r="AXW162" s="212"/>
      <c r="AXX162" s="212"/>
      <c r="AXY162" s="212"/>
      <c r="AXZ162" s="212"/>
      <c r="AYA162" s="212"/>
      <c r="AYB162" s="212"/>
      <c r="AYC162" s="212"/>
      <c r="AYD162" s="212"/>
      <c r="AYE162" s="212"/>
      <c r="AYF162" s="212"/>
      <c r="AYG162" s="212"/>
      <c r="AYH162" s="212"/>
      <c r="AYI162" s="212"/>
      <c r="AYJ162" s="212"/>
      <c r="AYK162" s="212"/>
      <c r="AYL162" s="212"/>
      <c r="AYM162" s="212"/>
      <c r="AYN162" s="212"/>
      <c r="AYO162" s="212"/>
      <c r="AYP162" s="212"/>
      <c r="AYQ162" s="212"/>
      <c r="AYR162" s="212"/>
      <c r="AYS162" s="212"/>
      <c r="AYT162" s="212"/>
      <c r="AYU162" s="212"/>
      <c r="AYV162" s="212"/>
      <c r="AYW162" s="212"/>
      <c r="AYX162" s="212"/>
      <c r="AYY162" s="212"/>
      <c r="AYZ162" s="212"/>
      <c r="AZA162" s="212"/>
      <c r="AZB162" s="212"/>
      <c r="AZC162" s="212"/>
      <c r="AZD162" s="212"/>
      <c r="AZE162" s="212"/>
      <c r="AZF162" s="212"/>
      <c r="AZG162" s="212"/>
      <c r="AZH162" s="212"/>
      <c r="AZI162" s="212"/>
      <c r="AZJ162" s="212"/>
      <c r="AZK162" s="212"/>
      <c r="AZL162" s="212"/>
      <c r="AZM162" s="212"/>
      <c r="AZN162" s="212"/>
      <c r="AZO162" s="212"/>
      <c r="AZP162" s="212"/>
      <c r="AZQ162" s="212"/>
      <c r="AZR162" s="212"/>
      <c r="AZS162" s="212"/>
      <c r="AZT162" s="212"/>
      <c r="AZU162" s="212"/>
      <c r="AZV162" s="212"/>
      <c r="AZW162" s="212"/>
      <c r="AZX162" s="212"/>
      <c r="AZY162" s="212"/>
      <c r="AZZ162" s="212"/>
      <c r="BAA162" s="212"/>
      <c r="BAB162" s="212"/>
      <c r="BAC162" s="212"/>
      <c r="BAD162" s="212"/>
      <c r="BAE162" s="212"/>
      <c r="BAF162" s="212"/>
      <c r="BAG162" s="212"/>
      <c r="BAH162" s="212"/>
      <c r="BAI162" s="212"/>
      <c r="BAJ162" s="212"/>
      <c r="BAK162" s="212"/>
      <c r="BAL162" s="212"/>
      <c r="BAM162" s="212"/>
      <c r="BAN162" s="212"/>
      <c r="BAO162" s="212"/>
      <c r="BAP162" s="212"/>
      <c r="BAQ162" s="212"/>
      <c r="BAR162" s="212"/>
      <c r="BAS162" s="212"/>
      <c r="BAT162" s="212"/>
      <c r="BAU162" s="212"/>
      <c r="BAV162" s="212"/>
      <c r="BAW162" s="212"/>
      <c r="BAX162" s="212"/>
      <c r="BAY162" s="212"/>
      <c r="BAZ162" s="212"/>
      <c r="BBA162" s="212"/>
      <c r="BBB162" s="212"/>
      <c r="BBC162" s="212"/>
      <c r="BBD162" s="212"/>
      <c r="BBE162" s="212"/>
      <c r="BBF162" s="212"/>
      <c r="BBG162" s="212"/>
      <c r="BBH162" s="212"/>
      <c r="BBI162" s="212"/>
      <c r="BBJ162" s="212"/>
      <c r="BBK162" s="212"/>
      <c r="BBL162" s="212"/>
      <c r="BBM162" s="212"/>
      <c r="BBN162" s="212"/>
      <c r="BBO162" s="212"/>
      <c r="BBP162" s="212"/>
      <c r="BBQ162" s="212"/>
      <c r="BBR162" s="212"/>
      <c r="BBS162" s="212"/>
      <c r="BBT162" s="212"/>
      <c r="BBU162" s="212"/>
      <c r="BBV162" s="212"/>
      <c r="BBW162" s="212"/>
      <c r="BBX162" s="212"/>
      <c r="BBY162" s="212"/>
      <c r="BBZ162" s="212"/>
      <c r="BCA162" s="212"/>
      <c r="BCB162" s="212"/>
      <c r="BCC162" s="212"/>
      <c r="BCD162" s="212"/>
      <c r="BCE162" s="212"/>
      <c r="BCF162" s="212"/>
      <c r="BCG162" s="212"/>
      <c r="BCH162" s="212"/>
      <c r="BCI162" s="212"/>
      <c r="BCJ162" s="212"/>
      <c r="BCK162" s="212"/>
      <c r="BCL162" s="212"/>
      <c r="BCM162" s="212"/>
      <c r="BCN162" s="212"/>
      <c r="BCO162" s="212"/>
      <c r="BCP162" s="212"/>
      <c r="BCQ162" s="212"/>
      <c r="BCR162" s="212"/>
      <c r="BCS162" s="212"/>
      <c r="BCT162" s="212"/>
      <c r="BCU162" s="212"/>
      <c r="BCV162" s="212"/>
      <c r="BCW162" s="212"/>
      <c r="BCX162" s="212"/>
      <c r="BCY162" s="212"/>
      <c r="BCZ162" s="212"/>
      <c r="BDA162" s="212"/>
      <c r="BDB162" s="212"/>
      <c r="BDC162" s="212"/>
      <c r="BDD162" s="212"/>
      <c r="BDE162" s="212"/>
      <c r="BDF162" s="212"/>
      <c r="BDG162" s="212"/>
      <c r="BDH162" s="212"/>
      <c r="BDI162" s="212"/>
      <c r="BDJ162" s="212"/>
      <c r="BDK162" s="212"/>
      <c r="BDL162" s="212"/>
      <c r="BDM162" s="212"/>
      <c r="BDN162" s="212"/>
      <c r="BDO162" s="212"/>
      <c r="BDP162" s="212"/>
      <c r="BDQ162" s="212"/>
      <c r="BDR162" s="212"/>
      <c r="BDS162" s="212"/>
      <c r="BDT162" s="212"/>
      <c r="BDU162" s="212"/>
      <c r="BDV162" s="212"/>
      <c r="BDW162" s="212"/>
      <c r="BDX162" s="212"/>
      <c r="BDY162" s="212"/>
      <c r="BDZ162" s="212"/>
      <c r="BEA162" s="212"/>
      <c r="BEB162" s="212"/>
      <c r="BEC162" s="212"/>
      <c r="BED162" s="212"/>
      <c r="BEE162" s="212"/>
      <c r="BEF162" s="212"/>
      <c r="BEG162" s="212"/>
      <c r="BEH162" s="212"/>
      <c r="BEI162" s="212"/>
      <c r="BEJ162" s="212"/>
      <c r="BEK162" s="212"/>
      <c r="BEL162" s="212"/>
      <c r="BEM162" s="212"/>
      <c r="BEN162" s="212"/>
      <c r="BEO162" s="212"/>
      <c r="BEP162" s="212"/>
      <c r="BEQ162" s="212"/>
      <c r="BER162" s="212"/>
      <c r="BES162" s="212"/>
      <c r="BET162" s="212"/>
      <c r="BEU162" s="212"/>
      <c r="BEV162" s="212"/>
      <c r="BEW162" s="212"/>
      <c r="BEX162" s="212"/>
      <c r="BEY162" s="212"/>
      <c r="BEZ162" s="212"/>
      <c r="BFA162" s="212"/>
      <c r="BFB162" s="212"/>
      <c r="BFC162" s="212"/>
      <c r="BFD162" s="212"/>
      <c r="BFE162" s="212"/>
      <c r="BFF162" s="212"/>
      <c r="BFG162" s="212"/>
      <c r="BFH162" s="212"/>
      <c r="BFI162" s="212"/>
      <c r="BFJ162" s="212"/>
      <c r="BFK162" s="212"/>
      <c r="BFL162" s="212"/>
      <c r="BFM162" s="212"/>
      <c r="BFN162" s="212"/>
      <c r="BFO162" s="212"/>
      <c r="BFP162" s="212"/>
      <c r="BFQ162" s="212"/>
      <c r="BFR162" s="212"/>
      <c r="BFS162" s="212"/>
      <c r="BFT162" s="212"/>
      <c r="BFU162" s="212"/>
      <c r="BFV162" s="212"/>
      <c r="BFW162" s="212"/>
      <c r="BFX162" s="212"/>
      <c r="BFY162" s="212"/>
      <c r="BFZ162" s="212"/>
      <c r="BGA162" s="212"/>
      <c r="BGB162" s="212"/>
      <c r="BGC162" s="212"/>
      <c r="BGD162" s="212"/>
      <c r="BGE162" s="212"/>
      <c r="BGL162" s="212"/>
      <c r="BGM162" s="212"/>
      <c r="BGN162" s="212"/>
      <c r="BGO162" s="212"/>
      <c r="BGP162" s="212"/>
      <c r="BGQ162" s="212"/>
      <c r="BGR162" s="212"/>
      <c r="BGS162" s="212"/>
      <c r="BGT162" s="212"/>
      <c r="BGU162" s="212"/>
      <c r="BGV162" s="212"/>
      <c r="BGW162" s="212"/>
      <c r="BGX162" s="212"/>
      <c r="BGY162" s="212"/>
      <c r="BGZ162" s="212"/>
      <c r="BHA162" s="212"/>
      <c r="BHB162" s="212"/>
      <c r="BHC162" s="212"/>
      <c r="BHD162" s="212"/>
      <c r="BHE162" s="212"/>
      <c r="BHF162" s="212"/>
      <c r="BHG162" s="212"/>
      <c r="BHH162" s="212"/>
      <c r="BHI162" s="212"/>
      <c r="BHJ162" s="212"/>
      <c r="BHK162" s="212"/>
      <c r="BHL162" s="212"/>
      <c r="BHM162" s="212"/>
      <c r="BHN162" s="212"/>
      <c r="BHO162" s="212"/>
      <c r="BHP162" s="212"/>
      <c r="BHQ162" s="212"/>
      <c r="BHR162" s="212"/>
      <c r="BHS162" s="212"/>
      <c r="BHT162" s="212"/>
      <c r="BHU162" s="212"/>
      <c r="BHV162" s="212"/>
      <c r="BHW162" s="212"/>
      <c r="BHX162" s="212"/>
      <c r="BHY162" s="212"/>
      <c r="BHZ162" s="212"/>
      <c r="BIA162" s="212"/>
      <c r="BIB162" s="212"/>
      <c r="BIC162" s="212"/>
      <c r="BID162" s="212"/>
      <c r="BIE162" s="212"/>
      <c r="BIF162" s="212"/>
      <c r="BIG162" s="212"/>
      <c r="BIH162" s="212"/>
      <c r="BII162" s="212"/>
      <c r="BIJ162" s="212"/>
      <c r="BIK162" s="212"/>
      <c r="BIL162" s="212"/>
      <c r="BIM162" s="212"/>
      <c r="BIN162" s="212"/>
      <c r="BIO162" s="212"/>
      <c r="BIP162" s="212"/>
      <c r="BIQ162" s="212"/>
      <c r="BIR162" s="212"/>
      <c r="BIS162" s="212"/>
      <c r="BIT162" s="212"/>
      <c r="BIU162" s="212"/>
      <c r="BIV162" s="212"/>
      <c r="BIW162" s="212"/>
      <c r="BIX162" s="212"/>
      <c r="BIY162" s="212"/>
      <c r="BIZ162" s="212"/>
      <c r="BJA162" s="212"/>
      <c r="BJB162" s="212"/>
      <c r="BJC162" s="212"/>
      <c r="BJD162" s="212"/>
      <c r="BJE162" s="212"/>
      <c r="BJF162" s="212"/>
      <c r="BJG162" s="212"/>
      <c r="BJH162" s="212"/>
      <c r="BJI162" s="212"/>
      <c r="BJJ162" s="212"/>
      <c r="BJK162" s="212"/>
      <c r="BJL162" s="212"/>
      <c r="BJM162" s="212"/>
      <c r="BJN162" s="212"/>
      <c r="BJO162" s="212"/>
      <c r="BJP162" s="212"/>
      <c r="BJQ162" s="212"/>
      <c r="BJR162" s="212"/>
      <c r="BJS162" s="212"/>
      <c r="BJT162" s="212"/>
      <c r="BJU162" s="212"/>
      <c r="BJV162" s="212"/>
      <c r="BJW162" s="212"/>
      <c r="BJX162" s="212"/>
      <c r="BJY162" s="212"/>
      <c r="BJZ162" s="212"/>
      <c r="BKA162" s="212"/>
      <c r="BKB162" s="212"/>
      <c r="BKC162" s="212"/>
      <c r="BKD162" s="212"/>
      <c r="BKE162" s="212"/>
      <c r="BKF162" s="212"/>
      <c r="BKG162" s="212"/>
      <c r="BKH162" s="212"/>
      <c r="BKI162" s="212"/>
      <c r="BKJ162" s="212"/>
      <c r="BKK162" s="212"/>
      <c r="BKL162" s="212"/>
      <c r="BKM162" s="212"/>
      <c r="BKN162" s="212"/>
      <c r="BKO162" s="212"/>
      <c r="BKP162" s="212"/>
      <c r="BKQ162" s="212"/>
      <c r="BKR162" s="212"/>
      <c r="BKS162" s="212"/>
      <c r="BKT162" s="212"/>
      <c r="BKU162" s="212"/>
      <c r="BKV162" s="212"/>
      <c r="BKW162" s="212"/>
      <c r="BKX162" s="212"/>
      <c r="BKY162" s="212"/>
      <c r="BKZ162" s="212"/>
      <c r="BLA162" s="212"/>
      <c r="BLB162" s="212"/>
      <c r="BLC162" s="212"/>
      <c r="BLD162" s="212"/>
      <c r="BLE162" s="212"/>
      <c r="BLF162" s="212"/>
      <c r="BLG162" s="212"/>
      <c r="BLH162" s="212"/>
      <c r="BLI162" s="212"/>
      <c r="BLJ162" s="212"/>
      <c r="BLK162" s="212"/>
      <c r="BLL162" s="212"/>
      <c r="BLM162" s="212"/>
      <c r="BLN162" s="212"/>
      <c r="BLO162" s="212"/>
      <c r="BLP162" s="212"/>
      <c r="BLQ162" s="212"/>
      <c r="BLR162" s="212"/>
      <c r="BLS162" s="212"/>
      <c r="BLT162" s="212"/>
      <c r="BLU162" s="212"/>
      <c r="BLV162" s="212"/>
      <c r="BLW162" s="212"/>
      <c r="BLX162" s="212"/>
      <c r="BLY162" s="212"/>
      <c r="BLZ162" s="212"/>
      <c r="BMA162" s="212"/>
      <c r="BMB162" s="212"/>
      <c r="BMC162" s="212"/>
      <c r="BMD162" s="212"/>
      <c r="BME162" s="212"/>
      <c r="BMF162" s="212"/>
      <c r="BMG162" s="212"/>
      <c r="BMH162" s="212"/>
      <c r="BMI162" s="212"/>
      <c r="BMJ162" s="212"/>
      <c r="BMK162" s="212"/>
      <c r="BML162" s="212"/>
      <c r="BMM162" s="212"/>
      <c r="BMN162" s="212"/>
      <c r="BMO162" s="212"/>
      <c r="BMP162" s="212"/>
      <c r="BMQ162" s="212"/>
      <c r="BMR162" s="212"/>
      <c r="BMS162" s="212"/>
      <c r="BMT162" s="212"/>
      <c r="BMU162" s="212"/>
      <c r="BMV162" s="212"/>
      <c r="BMW162" s="212"/>
      <c r="BMX162" s="212"/>
      <c r="BMY162" s="212"/>
      <c r="BMZ162" s="212"/>
      <c r="BNA162" s="212"/>
      <c r="BNB162" s="212"/>
      <c r="BNC162" s="212"/>
      <c r="BND162" s="212"/>
      <c r="BNE162" s="212"/>
      <c r="BNF162" s="212"/>
      <c r="BNG162" s="212"/>
      <c r="BNH162" s="212"/>
      <c r="BNI162" s="212"/>
      <c r="BNJ162" s="212"/>
      <c r="BNK162" s="212"/>
      <c r="BNL162" s="212"/>
      <c r="BNM162" s="212"/>
      <c r="BNN162" s="212"/>
      <c r="BNO162" s="212"/>
      <c r="BNP162" s="212"/>
      <c r="BNQ162" s="212"/>
      <c r="BNR162" s="212"/>
      <c r="BNS162" s="212"/>
      <c r="BNT162" s="212"/>
      <c r="BNU162" s="212"/>
      <c r="BNV162" s="212"/>
      <c r="BNW162" s="212"/>
      <c r="BNX162" s="212"/>
      <c r="BNY162" s="212"/>
      <c r="BNZ162" s="212"/>
      <c r="BOA162" s="212"/>
      <c r="BOB162" s="212"/>
      <c r="BOC162" s="212"/>
      <c r="BOD162" s="212"/>
      <c r="BOE162" s="212"/>
      <c r="BOF162" s="212"/>
      <c r="BOG162" s="212"/>
      <c r="BOH162" s="212"/>
      <c r="BOI162" s="212"/>
      <c r="BOJ162" s="212"/>
      <c r="BOK162" s="212"/>
      <c r="BOL162" s="212"/>
      <c r="BOM162" s="212"/>
      <c r="BON162" s="212"/>
      <c r="BOO162" s="212"/>
      <c r="BOP162" s="212"/>
      <c r="BOQ162" s="212"/>
      <c r="BOR162" s="212"/>
      <c r="BOS162" s="212"/>
      <c r="BOT162" s="212"/>
      <c r="BOU162" s="212"/>
      <c r="BOV162" s="212"/>
      <c r="BOW162" s="212"/>
      <c r="BOX162" s="212"/>
      <c r="BOY162" s="212"/>
      <c r="BOZ162" s="212"/>
      <c r="BPA162" s="212"/>
      <c r="BPB162" s="212"/>
      <c r="BPC162" s="212"/>
      <c r="BPD162" s="212"/>
      <c r="BPE162" s="212"/>
      <c r="BPF162" s="212"/>
      <c r="BPG162" s="212"/>
      <c r="BPH162" s="212"/>
      <c r="BPI162" s="212"/>
      <c r="BPJ162" s="212"/>
      <c r="BPK162" s="212"/>
      <c r="BPL162" s="212"/>
      <c r="BPM162" s="212"/>
      <c r="BPN162" s="212"/>
      <c r="BPO162" s="212"/>
      <c r="BPP162" s="212"/>
      <c r="BPQ162" s="212"/>
      <c r="BPR162" s="212"/>
      <c r="BPS162" s="212"/>
      <c r="BPT162" s="212"/>
      <c r="BPU162" s="212"/>
      <c r="BPV162" s="212"/>
      <c r="BPW162" s="212"/>
      <c r="BPX162" s="212"/>
      <c r="BPY162" s="212"/>
      <c r="BPZ162" s="212"/>
      <c r="BQA162" s="212"/>
      <c r="BQH162" s="212"/>
      <c r="BQI162" s="212"/>
      <c r="BQJ162" s="212"/>
      <c r="BQK162" s="212"/>
      <c r="BQL162" s="212"/>
      <c r="BQM162" s="212"/>
      <c r="BQN162" s="212"/>
      <c r="BQO162" s="212"/>
      <c r="BQP162" s="212"/>
      <c r="BQQ162" s="212"/>
      <c r="BQR162" s="212"/>
      <c r="BQS162" s="212"/>
      <c r="BQT162" s="212"/>
      <c r="BQU162" s="212"/>
      <c r="BQV162" s="212"/>
      <c r="BQW162" s="212"/>
      <c r="BQX162" s="212"/>
      <c r="BQY162" s="212"/>
      <c r="BQZ162" s="212"/>
      <c r="BRA162" s="212"/>
      <c r="BRB162" s="212"/>
      <c r="BRC162" s="212"/>
      <c r="BRD162" s="212"/>
      <c r="BRE162" s="212"/>
      <c r="BRF162" s="212"/>
      <c r="BRG162" s="212"/>
      <c r="BRH162" s="212"/>
      <c r="BRI162" s="212"/>
      <c r="BRJ162" s="212"/>
      <c r="BRK162" s="212"/>
      <c r="BRL162" s="212"/>
      <c r="BRM162" s="212"/>
      <c r="BRN162" s="212"/>
      <c r="BRO162" s="212"/>
      <c r="BRP162" s="212"/>
      <c r="BRQ162" s="212"/>
      <c r="BRR162" s="212"/>
      <c r="BRS162" s="212"/>
      <c r="BRT162" s="212"/>
      <c r="BRU162" s="212"/>
      <c r="BRV162" s="212"/>
      <c r="BRW162" s="212"/>
      <c r="BRX162" s="212"/>
      <c r="BRY162" s="212"/>
      <c r="BRZ162" s="212"/>
      <c r="BSA162" s="212"/>
      <c r="BSB162" s="212"/>
      <c r="BSC162" s="212"/>
      <c r="BSD162" s="212"/>
      <c r="BSE162" s="212"/>
      <c r="BSF162" s="212"/>
      <c r="BSG162" s="212"/>
      <c r="BSH162" s="212"/>
      <c r="BSI162" s="212"/>
      <c r="BSJ162" s="212"/>
      <c r="BSK162" s="212"/>
      <c r="BSL162" s="212"/>
      <c r="BSM162" s="212"/>
      <c r="BSN162" s="212"/>
      <c r="BSO162" s="212"/>
      <c r="BSP162" s="212"/>
      <c r="BSQ162" s="212"/>
      <c r="BSR162" s="212"/>
      <c r="BSS162" s="212"/>
      <c r="BST162" s="212"/>
      <c r="BSU162" s="212"/>
      <c r="BSV162" s="212"/>
      <c r="BSW162" s="212"/>
      <c r="BSX162" s="212"/>
      <c r="BSY162" s="212"/>
      <c r="BSZ162" s="212"/>
      <c r="BTA162" s="212"/>
      <c r="BTB162" s="212"/>
      <c r="BTC162" s="212"/>
      <c r="BTD162" s="212"/>
      <c r="BTE162" s="212"/>
      <c r="BTF162" s="212"/>
      <c r="BTG162" s="212"/>
      <c r="BTH162" s="212"/>
      <c r="BTI162" s="212"/>
      <c r="BTJ162" s="212"/>
      <c r="BTK162" s="212"/>
      <c r="BTL162" s="212"/>
      <c r="BTM162" s="212"/>
      <c r="BTN162" s="212"/>
      <c r="BTO162" s="212"/>
      <c r="BTP162" s="212"/>
      <c r="BTQ162" s="212"/>
      <c r="BTR162" s="212"/>
      <c r="BTS162" s="212"/>
      <c r="BTT162" s="212"/>
      <c r="BTU162" s="212"/>
      <c r="BTV162" s="212"/>
      <c r="BTW162" s="212"/>
      <c r="BTX162" s="212"/>
      <c r="BTY162" s="212"/>
      <c r="BTZ162" s="212"/>
      <c r="BUA162" s="212"/>
      <c r="BUB162" s="212"/>
      <c r="BUC162" s="212"/>
      <c r="BUD162" s="212"/>
      <c r="BUE162" s="212"/>
      <c r="BUF162" s="212"/>
      <c r="BUG162" s="212"/>
      <c r="BUH162" s="212"/>
      <c r="BUI162" s="212"/>
      <c r="BUJ162" s="212"/>
      <c r="BUK162" s="212"/>
      <c r="BUL162" s="212"/>
      <c r="BUM162" s="212"/>
      <c r="BUN162" s="212"/>
      <c r="BUO162" s="212"/>
      <c r="BUP162" s="212"/>
      <c r="BUQ162" s="212"/>
      <c r="BUR162" s="212"/>
      <c r="BUS162" s="212"/>
      <c r="BUT162" s="212"/>
      <c r="BUU162" s="212"/>
      <c r="BUV162" s="212"/>
      <c r="BUW162" s="212"/>
      <c r="BUX162" s="212"/>
      <c r="BUY162" s="212"/>
      <c r="BUZ162" s="212"/>
      <c r="BVA162" s="212"/>
      <c r="BVB162" s="212"/>
      <c r="BVC162" s="212"/>
      <c r="BVD162" s="212"/>
      <c r="BVE162" s="212"/>
      <c r="BVF162" s="212"/>
      <c r="BVG162" s="212"/>
      <c r="BVH162" s="212"/>
      <c r="BVI162" s="212"/>
      <c r="BVJ162" s="212"/>
      <c r="BVK162" s="212"/>
      <c r="BVL162" s="212"/>
      <c r="BVM162" s="212"/>
      <c r="BVN162" s="212"/>
      <c r="BVO162" s="212"/>
      <c r="BVP162" s="212"/>
      <c r="BVQ162" s="212"/>
      <c r="BVR162" s="212"/>
      <c r="BVS162" s="212"/>
      <c r="BVT162" s="212"/>
      <c r="BVU162" s="212"/>
      <c r="BVV162" s="212"/>
      <c r="BVW162" s="212"/>
      <c r="BVX162" s="212"/>
      <c r="BVY162" s="212"/>
      <c r="BVZ162" s="212"/>
      <c r="BWA162" s="212"/>
      <c r="BWB162" s="212"/>
      <c r="BWC162" s="212"/>
      <c r="BWD162" s="212"/>
      <c r="BWE162" s="212"/>
      <c r="BWF162" s="212"/>
      <c r="BWG162" s="212"/>
      <c r="BWH162" s="212"/>
      <c r="BWI162" s="212"/>
      <c r="BWJ162" s="212"/>
      <c r="BWK162" s="212"/>
      <c r="BWL162" s="212"/>
      <c r="BWM162" s="212"/>
      <c r="BWN162" s="212"/>
      <c r="BWO162" s="212"/>
      <c r="BWP162" s="212"/>
      <c r="BWQ162" s="212"/>
      <c r="BWR162" s="212"/>
      <c r="BWS162" s="212"/>
      <c r="BWT162" s="212"/>
      <c r="BWU162" s="212"/>
      <c r="BWV162" s="212"/>
      <c r="BWW162" s="212"/>
      <c r="BWX162" s="212"/>
      <c r="BWY162" s="212"/>
      <c r="BWZ162" s="212"/>
      <c r="BXA162" s="212"/>
      <c r="BXB162" s="212"/>
      <c r="BXC162" s="212"/>
      <c r="BXD162" s="212"/>
      <c r="BXE162" s="212"/>
      <c r="BXF162" s="212"/>
      <c r="BXG162" s="212"/>
      <c r="BXH162" s="212"/>
      <c r="BXI162" s="212"/>
      <c r="BXJ162" s="212"/>
      <c r="BXK162" s="212"/>
      <c r="BXL162" s="212"/>
      <c r="BXM162" s="212"/>
      <c r="BXN162" s="212"/>
      <c r="BXO162" s="212"/>
      <c r="BXP162" s="212"/>
      <c r="BXQ162" s="212"/>
      <c r="BXR162" s="212"/>
      <c r="BXS162" s="212"/>
      <c r="BXT162" s="212"/>
      <c r="BXU162" s="212"/>
      <c r="BXV162" s="212"/>
      <c r="BXW162" s="212"/>
      <c r="BXX162" s="212"/>
      <c r="BXY162" s="212"/>
      <c r="BXZ162" s="212"/>
      <c r="BYA162" s="212"/>
      <c r="BYB162" s="212"/>
      <c r="BYC162" s="212"/>
      <c r="BYD162" s="212"/>
      <c r="BYE162" s="212"/>
      <c r="BYF162" s="212"/>
      <c r="BYG162" s="212"/>
      <c r="BYH162" s="212"/>
      <c r="BYI162" s="212"/>
      <c r="BYJ162" s="212"/>
      <c r="BYK162" s="212"/>
      <c r="BYL162" s="212"/>
      <c r="BYM162" s="212"/>
      <c r="BYN162" s="212"/>
      <c r="BYO162" s="212"/>
      <c r="BYP162" s="212"/>
      <c r="BYQ162" s="212"/>
      <c r="BYR162" s="212"/>
      <c r="BYS162" s="212"/>
      <c r="BYT162" s="212"/>
      <c r="BYU162" s="212"/>
      <c r="BYV162" s="212"/>
      <c r="BYW162" s="212"/>
      <c r="BYX162" s="212"/>
      <c r="BYY162" s="212"/>
      <c r="BYZ162" s="212"/>
      <c r="BZA162" s="212"/>
      <c r="BZB162" s="212"/>
      <c r="BZC162" s="212"/>
      <c r="BZD162" s="212"/>
      <c r="BZE162" s="212"/>
      <c r="BZF162" s="212"/>
      <c r="BZG162" s="212"/>
      <c r="BZH162" s="212"/>
      <c r="BZI162" s="212"/>
      <c r="BZJ162" s="212"/>
      <c r="BZK162" s="212"/>
      <c r="BZL162" s="212"/>
      <c r="BZM162" s="212"/>
      <c r="BZN162" s="212"/>
      <c r="BZO162" s="212"/>
      <c r="BZP162" s="212"/>
      <c r="BZQ162" s="212"/>
      <c r="BZR162" s="212"/>
      <c r="BZS162" s="212"/>
      <c r="BZT162" s="212"/>
      <c r="BZU162" s="212"/>
      <c r="BZV162" s="212"/>
      <c r="BZW162" s="212"/>
      <c r="CAD162" s="212"/>
      <c r="CAE162" s="212"/>
      <c r="CAF162" s="212"/>
      <c r="CAG162" s="212"/>
      <c r="CAH162" s="212"/>
      <c r="CAI162" s="212"/>
      <c r="CAJ162" s="212"/>
      <c r="CAK162" s="212"/>
      <c r="CAL162" s="212"/>
      <c r="CAM162" s="212"/>
      <c r="CAN162" s="212"/>
      <c r="CAO162" s="212"/>
      <c r="CAP162" s="212"/>
      <c r="CAQ162" s="212"/>
      <c r="CAR162" s="212"/>
      <c r="CAS162" s="212"/>
      <c r="CAT162" s="212"/>
      <c r="CAU162" s="212"/>
      <c r="CAV162" s="212"/>
      <c r="CAW162" s="212"/>
      <c r="CAX162" s="212"/>
      <c r="CAY162" s="212"/>
      <c r="CAZ162" s="212"/>
      <c r="CBA162" s="212"/>
      <c r="CBB162" s="212"/>
      <c r="CBC162" s="212"/>
      <c r="CBD162" s="212"/>
      <c r="CBE162" s="212"/>
      <c r="CBF162" s="212"/>
      <c r="CBG162" s="212"/>
      <c r="CBH162" s="212"/>
      <c r="CBI162" s="212"/>
      <c r="CBJ162" s="212"/>
      <c r="CBK162" s="212"/>
      <c r="CBL162" s="212"/>
      <c r="CBM162" s="212"/>
      <c r="CBN162" s="212"/>
      <c r="CBO162" s="212"/>
      <c r="CBP162" s="212"/>
      <c r="CBQ162" s="212"/>
      <c r="CBR162" s="212"/>
      <c r="CBS162" s="212"/>
      <c r="CBT162" s="212"/>
      <c r="CBU162" s="212"/>
      <c r="CBV162" s="212"/>
      <c r="CBW162" s="212"/>
      <c r="CBX162" s="212"/>
      <c r="CBY162" s="212"/>
      <c r="CBZ162" s="212"/>
      <c r="CCA162" s="212"/>
      <c r="CCB162" s="212"/>
      <c r="CCC162" s="212"/>
      <c r="CCD162" s="212"/>
      <c r="CCE162" s="212"/>
      <c r="CCF162" s="212"/>
      <c r="CCG162" s="212"/>
      <c r="CCH162" s="212"/>
      <c r="CCI162" s="212"/>
      <c r="CCJ162" s="212"/>
      <c r="CCK162" s="212"/>
      <c r="CCL162" s="212"/>
      <c r="CCM162" s="212"/>
      <c r="CCN162" s="212"/>
      <c r="CCO162" s="212"/>
      <c r="CCP162" s="212"/>
      <c r="CCQ162" s="212"/>
      <c r="CCR162" s="212"/>
      <c r="CCS162" s="212"/>
      <c r="CCT162" s="212"/>
      <c r="CCU162" s="212"/>
      <c r="CCV162" s="212"/>
      <c r="CCW162" s="212"/>
      <c r="CCX162" s="212"/>
      <c r="CCY162" s="212"/>
      <c r="CCZ162" s="212"/>
      <c r="CDA162" s="212"/>
      <c r="CDB162" s="212"/>
      <c r="CDC162" s="212"/>
      <c r="CDD162" s="212"/>
      <c r="CDE162" s="212"/>
      <c r="CDF162" s="212"/>
      <c r="CDG162" s="212"/>
      <c r="CDH162" s="212"/>
      <c r="CDI162" s="212"/>
      <c r="CDJ162" s="212"/>
      <c r="CDK162" s="212"/>
      <c r="CDL162" s="212"/>
      <c r="CDM162" s="212"/>
      <c r="CDN162" s="212"/>
      <c r="CDO162" s="212"/>
      <c r="CDP162" s="212"/>
      <c r="CDQ162" s="212"/>
      <c r="CDR162" s="212"/>
      <c r="CDS162" s="212"/>
      <c r="CDT162" s="212"/>
      <c r="CDU162" s="212"/>
      <c r="CDV162" s="212"/>
      <c r="CDW162" s="212"/>
      <c r="CDX162" s="212"/>
      <c r="CDY162" s="212"/>
      <c r="CDZ162" s="212"/>
      <c r="CEA162" s="212"/>
      <c r="CEB162" s="212"/>
      <c r="CEC162" s="212"/>
      <c r="CED162" s="212"/>
      <c r="CEE162" s="212"/>
      <c r="CEF162" s="212"/>
      <c r="CEG162" s="212"/>
      <c r="CEH162" s="212"/>
      <c r="CEI162" s="212"/>
      <c r="CEJ162" s="212"/>
      <c r="CEK162" s="212"/>
      <c r="CEL162" s="212"/>
      <c r="CEM162" s="212"/>
      <c r="CEN162" s="212"/>
      <c r="CEO162" s="212"/>
      <c r="CEP162" s="212"/>
      <c r="CEQ162" s="212"/>
      <c r="CER162" s="212"/>
      <c r="CES162" s="212"/>
      <c r="CET162" s="212"/>
      <c r="CEU162" s="212"/>
      <c r="CEV162" s="212"/>
      <c r="CEW162" s="212"/>
      <c r="CEX162" s="212"/>
      <c r="CEY162" s="212"/>
      <c r="CEZ162" s="212"/>
      <c r="CFA162" s="212"/>
      <c r="CFB162" s="212"/>
      <c r="CFC162" s="212"/>
      <c r="CFD162" s="212"/>
      <c r="CFE162" s="212"/>
      <c r="CFF162" s="212"/>
      <c r="CFG162" s="212"/>
      <c r="CFH162" s="212"/>
      <c r="CFI162" s="212"/>
      <c r="CFJ162" s="212"/>
      <c r="CFK162" s="212"/>
      <c r="CFL162" s="212"/>
      <c r="CFM162" s="212"/>
      <c r="CFN162" s="212"/>
      <c r="CFO162" s="212"/>
      <c r="CFP162" s="212"/>
      <c r="CFQ162" s="212"/>
      <c r="CFR162" s="212"/>
      <c r="CFS162" s="212"/>
      <c r="CFT162" s="212"/>
      <c r="CFU162" s="212"/>
      <c r="CFV162" s="212"/>
      <c r="CFW162" s="212"/>
      <c r="CFX162" s="212"/>
      <c r="CFY162" s="212"/>
      <c r="CFZ162" s="212"/>
      <c r="CGA162" s="212"/>
      <c r="CGB162" s="212"/>
      <c r="CGC162" s="212"/>
      <c r="CGD162" s="212"/>
      <c r="CGE162" s="212"/>
      <c r="CGF162" s="212"/>
      <c r="CGG162" s="212"/>
      <c r="CGH162" s="212"/>
      <c r="CGI162" s="212"/>
      <c r="CGJ162" s="212"/>
      <c r="CGK162" s="212"/>
      <c r="CGL162" s="212"/>
      <c r="CGM162" s="212"/>
      <c r="CGN162" s="212"/>
      <c r="CGO162" s="212"/>
      <c r="CGP162" s="212"/>
      <c r="CGQ162" s="212"/>
      <c r="CGR162" s="212"/>
      <c r="CGS162" s="212"/>
      <c r="CGT162" s="212"/>
      <c r="CGU162" s="212"/>
      <c r="CGV162" s="212"/>
      <c r="CGW162" s="212"/>
      <c r="CGX162" s="212"/>
      <c r="CGY162" s="212"/>
      <c r="CGZ162" s="212"/>
      <c r="CHA162" s="212"/>
      <c r="CHB162" s="212"/>
      <c r="CHC162" s="212"/>
      <c r="CHD162" s="212"/>
      <c r="CHE162" s="212"/>
      <c r="CHF162" s="212"/>
      <c r="CHG162" s="212"/>
      <c r="CHH162" s="212"/>
      <c r="CHI162" s="212"/>
      <c r="CHJ162" s="212"/>
      <c r="CHK162" s="212"/>
      <c r="CHL162" s="212"/>
      <c r="CHM162" s="212"/>
      <c r="CHN162" s="212"/>
      <c r="CHO162" s="212"/>
      <c r="CHP162" s="212"/>
      <c r="CHQ162" s="212"/>
      <c r="CHR162" s="212"/>
      <c r="CHS162" s="212"/>
      <c r="CHT162" s="212"/>
      <c r="CHU162" s="212"/>
      <c r="CHV162" s="212"/>
      <c r="CHW162" s="212"/>
      <c r="CHX162" s="212"/>
      <c r="CHY162" s="212"/>
      <c r="CHZ162" s="212"/>
      <c r="CIA162" s="212"/>
      <c r="CIB162" s="212"/>
      <c r="CIC162" s="212"/>
      <c r="CID162" s="212"/>
      <c r="CIE162" s="212"/>
      <c r="CIF162" s="212"/>
      <c r="CIG162" s="212"/>
      <c r="CIH162" s="212"/>
      <c r="CII162" s="212"/>
      <c r="CIJ162" s="212"/>
      <c r="CIK162" s="212"/>
      <c r="CIL162" s="212"/>
      <c r="CIM162" s="212"/>
      <c r="CIN162" s="212"/>
      <c r="CIO162" s="212"/>
      <c r="CIP162" s="212"/>
      <c r="CIQ162" s="212"/>
      <c r="CIR162" s="212"/>
      <c r="CIS162" s="212"/>
      <c r="CIT162" s="212"/>
      <c r="CIU162" s="212"/>
      <c r="CIV162" s="212"/>
      <c r="CIW162" s="212"/>
      <c r="CIX162" s="212"/>
      <c r="CIY162" s="212"/>
      <c r="CIZ162" s="212"/>
      <c r="CJA162" s="212"/>
      <c r="CJB162" s="212"/>
      <c r="CJC162" s="212"/>
      <c r="CJD162" s="212"/>
      <c r="CJE162" s="212"/>
      <c r="CJF162" s="212"/>
      <c r="CJG162" s="212"/>
      <c r="CJH162" s="212"/>
      <c r="CJI162" s="212"/>
      <c r="CJJ162" s="212"/>
      <c r="CJK162" s="212"/>
      <c r="CJL162" s="212"/>
      <c r="CJM162" s="212"/>
      <c r="CJN162" s="212"/>
      <c r="CJO162" s="212"/>
      <c r="CJP162" s="212"/>
      <c r="CJQ162" s="212"/>
      <c r="CJR162" s="212"/>
      <c r="CJS162" s="212"/>
      <c r="CJZ162" s="212"/>
      <c r="CKA162" s="212"/>
      <c r="CKB162" s="212"/>
      <c r="CKC162" s="212"/>
      <c r="CKD162" s="212"/>
      <c r="CKE162" s="212"/>
      <c r="CKF162" s="212"/>
      <c r="CKG162" s="212"/>
      <c r="CKH162" s="212"/>
      <c r="CKI162" s="212"/>
      <c r="CKJ162" s="212"/>
      <c r="CKK162" s="212"/>
      <c r="CKL162" s="212"/>
      <c r="CKM162" s="212"/>
      <c r="CKN162" s="212"/>
      <c r="CKO162" s="212"/>
      <c r="CKP162" s="212"/>
      <c r="CKQ162" s="212"/>
      <c r="CKR162" s="212"/>
      <c r="CKS162" s="212"/>
      <c r="CKT162" s="212"/>
      <c r="CKU162" s="212"/>
      <c r="CKV162" s="212"/>
      <c r="CKW162" s="212"/>
      <c r="CKX162" s="212"/>
      <c r="CKY162" s="212"/>
      <c r="CKZ162" s="212"/>
      <c r="CLA162" s="212"/>
      <c r="CLB162" s="212"/>
      <c r="CLC162" s="212"/>
      <c r="CLD162" s="212"/>
      <c r="CLE162" s="212"/>
      <c r="CLF162" s="212"/>
      <c r="CLG162" s="212"/>
      <c r="CLH162" s="212"/>
      <c r="CLI162" s="212"/>
      <c r="CLJ162" s="212"/>
      <c r="CLK162" s="212"/>
      <c r="CLL162" s="212"/>
      <c r="CLM162" s="212"/>
      <c r="CLN162" s="212"/>
      <c r="CLO162" s="212"/>
      <c r="CLP162" s="212"/>
      <c r="CLQ162" s="212"/>
      <c r="CLR162" s="212"/>
      <c r="CLS162" s="212"/>
      <c r="CLT162" s="212"/>
      <c r="CLU162" s="212"/>
      <c r="CLV162" s="212"/>
      <c r="CLW162" s="212"/>
      <c r="CLX162" s="212"/>
      <c r="CLY162" s="212"/>
      <c r="CLZ162" s="212"/>
      <c r="CMA162" s="212"/>
      <c r="CMB162" s="212"/>
      <c r="CMC162" s="212"/>
      <c r="CMD162" s="212"/>
      <c r="CME162" s="212"/>
      <c r="CMF162" s="212"/>
      <c r="CMG162" s="212"/>
      <c r="CMH162" s="212"/>
      <c r="CMI162" s="212"/>
      <c r="CMJ162" s="212"/>
      <c r="CMK162" s="212"/>
      <c r="CML162" s="212"/>
      <c r="CMM162" s="212"/>
      <c r="CMN162" s="212"/>
      <c r="CMO162" s="212"/>
      <c r="CMP162" s="212"/>
      <c r="CMQ162" s="212"/>
      <c r="CMR162" s="212"/>
      <c r="CMS162" s="212"/>
      <c r="CMT162" s="212"/>
      <c r="CMU162" s="212"/>
      <c r="CMV162" s="212"/>
      <c r="CMW162" s="212"/>
      <c r="CMX162" s="212"/>
      <c r="CMY162" s="212"/>
      <c r="CMZ162" s="212"/>
      <c r="CNA162" s="212"/>
      <c r="CNB162" s="212"/>
      <c r="CNC162" s="212"/>
      <c r="CND162" s="212"/>
      <c r="CNE162" s="212"/>
      <c r="CNF162" s="212"/>
      <c r="CNG162" s="212"/>
      <c r="CNH162" s="212"/>
      <c r="CNI162" s="212"/>
      <c r="CNJ162" s="212"/>
      <c r="CNK162" s="212"/>
      <c r="CNL162" s="212"/>
      <c r="CNM162" s="212"/>
      <c r="CNN162" s="212"/>
      <c r="CNO162" s="212"/>
      <c r="CNP162" s="212"/>
      <c r="CNQ162" s="212"/>
      <c r="CNR162" s="212"/>
      <c r="CNS162" s="212"/>
      <c r="CNT162" s="212"/>
      <c r="CNU162" s="212"/>
      <c r="CNV162" s="212"/>
      <c r="CNW162" s="212"/>
      <c r="CNX162" s="212"/>
      <c r="CNY162" s="212"/>
      <c r="CNZ162" s="212"/>
      <c r="COA162" s="212"/>
      <c r="COB162" s="212"/>
      <c r="COC162" s="212"/>
      <c r="COD162" s="212"/>
      <c r="COE162" s="212"/>
      <c r="COF162" s="212"/>
      <c r="COG162" s="212"/>
      <c r="COH162" s="212"/>
      <c r="COI162" s="212"/>
      <c r="COJ162" s="212"/>
      <c r="COK162" s="212"/>
      <c r="COL162" s="212"/>
      <c r="COM162" s="212"/>
      <c r="CON162" s="212"/>
      <c r="COO162" s="212"/>
      <c r="COP162" s="212"/>
      <c r="COQ162" s="212"/>
      <c r="COR162" s="212"/>
      <c r="COS162" s="212"/>
      <c r="COT162" s="212"/>
      <c r="COU162" s="212"/>
      <c r="COV162" s="212"/>
      <c r="COW162" s="212"/>
      <c r="COX162" s="212"/>
      <c r="COY162" s="212"/>
      <c r="COZ162" s="212"/>
      <c r="CPA162" s="212"/>
      <c r="CPB162" s="212"/>
      <c r="CPC162" s="212"/>
      <c r="CPD162" s="212"/>
      <c r="CPE162" s="212"/>
      <c r="CPF162" s="212"/>
      <c r="CPG162" s="212"/>
      <c r="CPH162" s="212"/>
      <c r="CPI162" s="212"/>
      <c r="CPJ162" s="212"/>
      <c r="CPK162" s="212"/>
      <c r="CPL162" s="212"/>
      <c r="CPM162" s="212"/>
      <c r="CPN162" s="212"/>
      <c r="CPO162" s="212"/>
      <c r="CPP162" s="212"/>
      <c r="CPQ162" s="212"/>
      <c r="CPR162" s="212"/>
      <c r="CPS162" s="212"/>
      <c r="CPT162" s="212"/>
      <c r="CPU162" s="212"/>
      <c r="CPV162" s="212"/>
      <c r="CPW162" s="212"/>
      <c r="CPX162" s="212"/>
      <c r="CPY162" s="212"/>
      <c r="CPZ162" s="212"/>
      <c r="CQA162" s="212"/>
      <c r="CQB162" s="212"/>
      <c r="CQC162" s="212"/>
      <c r="CQD162" s="212"/>
      <c r="CQE162" s="212"/>
      <c r="CQF162" s="212"/>
      <c r="CQG162" s="212"/>
      <c r="CQH162" s="212"/>
      <c r="CQI162" s="212"/>
      <c r="CQJ162" s="212"/>
      <c r="CQK162" s="212"/>
      <c r="CQL162" s="212"/>
      <c r="CQM162" s="212"/>
      <c r="CQN162" s="212"/>
      <c r="CQO162" s="212"/>
      <c r="CQP162" s="212"/>
      <c r="CQQ162" s="212"/>
      <c r="CQR162" s="212"/>
      <c r="CQS162" s="212"/>
      <c r="CQT162" s="212"/>
      <c r="CQU162" s="212"/>
      <c r="CQV162" s="212"/>
      <c r="CQW162" s="212"/>
      <c r="CQX162" s="212"/>
      <c r="CQY162" s="212"/>
      <c r="CQZ162" s="212"/>
      <c r="CRA162" s="212"/>
      <c r="CRB162" s="212"/>
      <c r="CRC162" s="212"/>
      <c r="CRD162" s="212"/>
      <c r="CRE162" s="212"/>
      <c r="CRF162" s="212"/>
      <c r="CRG162" s="212"/>
      <c r="CRH162" s="212"/>
      <c r="CRI162" s="212"/>
      <c r="CRJ162" s="212"/>
      <c r="CRK162" s="212"/>
      <c r="CRL162" s="212"/>
      <c r="CRM162" s="212"/>
      <c r="CRN162" s="212"/>
      <c r="CRO162" s="212"/>
      <c r="CRP162" s="212"/>
      <c r="CRQ162" s="212"/>
      <c r="CRR162" s="212"/>
      <c r="CRS162" s="212"/>
      <c r="CRT162" s="212"/>
      <c r="CRU162" s="212"/>
      <c r="CRV162" s="212"/>
      <c r="CRW162" s="212"/>
      <c r="CRX162" s="212"/>
      <c r="CRY162" s="212"/>
      <c r="CRZ162" s="212"/>
      <c r="CSA162" s="212"/>
      <c r="CSB162" s="212"/>
      <c r="CSC162" s="212"/>
      <c r="CSD162" s="212"/>
      <c r="CSE162" s="212"/>
      <c r="CSF162" s="212"/>
      <c r="CSG162" s="212"/>
      <c r="CSH162" s="212"/>
      <c r="CSI162" s="212"/>
      <c r="CSJ162" s="212"/>
      <c r="CSK162" s="212"/>
      <c r="CSL162" s="212"/>
      <c r="CSM162" s="212"/>
      <c r="CSN162" s="212"/>
      <c r="CSO162" s="212"/>
      <c r="CSP162" s="212"/>
      <c r="CSQ162" s="212"/>
      <c r="CSR162" s="212"/>
      <c r="CSS162" s="212"/>
      <c r="CST162" s="212"/>
      <c r="CSU162" s="212"/>
      <c r="CSV162" s="212"/>
      <c r="CSW162" s="212"/>
      <c r="CSX162" s="212"/>
      <c r="CSY162" s="212"/>
      <c r="CSZ162" s="212"/>
      <c r="CTA162" s="212"/>
      <c r="CTB162" s="212"/>
      <c r="CTC162" s="212"/>
      <c r="CTD162" s="212"/>
      <c r="CTE162" s="212"/>
      <c r="CTF162" s="212"/>
      <c r="CTG162" s="212"/>
      <c r="CTH162" s="212"/>
      <c r="CTI162" s="212"/>
      <c r="CTJ162" s="212"/>
      <c r="CTK162" s="212"/>
      <c r="CTL162" s="212"/>
      <c r="CTM162" s="212"/>
      <c r="CTN162" s="212"/>
      <c r="CTO162" s="212"/>
      <c r="CTV162" s="212"/>
      <c r="CTW162" s="212"/>
      <c r="CTX162" s="212"/>
      <c r="CTY162" s="212"/>
      <c r="CTZ162" s="212"/>
      <c r="CUA162" s="212"/>
      <c r="CUB162" s="212"/>
      <c r="CUC162" s="212"/>
      <c r="CUD162" s="212"/>
      <c r="CUE162" s="212"/>
      <c r="CUF162" s="212"/>
      <c r="CUG162" s="212"/>
      <c r="CUH162" s="212"/>
      <c r="CUI162" s="212"/>
      <c r="CUJ162" s="212"/>
      <c r="CUK162" s="212"/>
      <c r="CUL162" s="212"/>
      <c r="CUM162" s="212"/>
      <c r="CUN162" s="212"/>
      <c r="CUO162" s="212"/>
      <c r="CUP162" s="212"/>
      <c r="CUQ162" s="212"/>
      <c r="CUR162" s="212"/>
      <c r="CUS162" s="212"/>
      <c r="CUT162" s="212"/>
      <c r="CUU162" s="212"/>
      <c r="CUV162" s="212"/>
      <c r="CUW162" s="212"/>
      <c r="CUX162" s="212"/>
      <c r="CUY162" s="212"/>
      <c r="CUZ162" s="212"/>
      <c r="CVA162" s="212"/>
      <c r="CVB162" s="212"/>
      <c r="CVC162" s="212"/>
      <c r="CVD162" s="212"/>
      <c r="CVE162" s="212"/>
      <c r="CVF162" s="212"/>
      <c r="CVG162" s="212"/>
      <c r="CVH162" s="212"/>
      <c r="CVI162" s="212"/>
      <c r="CVJ162" s="212"/>
      <c r="CVK162" s="212"/>
      <c r="CVL162" s="212"/>
      <c r="CVM162" s="212"/>
      <c r="CVN162" s="212"/>
      <c r="CVO162" s="212"/>
      <c r="CVP162" s="212"/>
      <c r="CVQ162" s="212"/>
      <c r="CVR162" s="212"/>
      <c r="CVS162" s="212"/>
      <c r="CVT162" s="212"/>
      <c r="CVU162" s="212"/>
      <c r="CVV162" s="212"/>
      <c r="CVW162" s="212"/>
      <c r="CVX162" s="212"/>
      <c r="CVY162" s="212"/>
      <c r="CVZ162" s="212"/>
      <c r="CWA162" s="212"/>
      <c r="CWB162" s="212"/>
      <c r="CWC162" s="212"/>
      <c r="CWD162" s="212"/>
      <c r="CWE162" s="212"/>
      <c r="CWF162" s="212"/>
      <c r="CWG162" s="212"/>
      <c r="CWH162" s="212"/>
      <c r="CWI162" s="212"/>
      <c r="CWJ162" s="212"/>
      <c r="CWK162" s="212"/>
      <c r="CWL162" s="212"/>
      <c r="CWM162" s="212"/>
      <c r="CWN162" s="212"/>
      <c r="CWO162" s="212"/>
      <c r="CWP162" s="212"/>
      <c r="CWQ162" s="212"/>
      <c r="CWR162" s="212"/>
      <c r="CWS162" s="212"/>
      <c r="CWT162" s="212"/>
      <c r="CWU162" s="212"/>
      <c r="CWV162" s="212"/>
      <c r="CWW162" s="212"/>
      <c r="CWX162" s="212"/>
      <c r="CWY162" s="212"/>
      <c r="CWZ162" s="212"/>
      <c r="CXA162" s="212"/>
      <c r="CXB162" s="212"/>
      <c r="CXC162" s="212"/>
      <c r="CXD162" s="212"/>
      <c r="CXE162" s="212"/>
      <c r="CXF162" s="212"/>
      <c r="CXG162" s="212"/>
      <c r="CXH162" s="212"/>
      <c r="CXI162" s="212"/>
      <c r="CXJ162" s="212"/>
      <c r="CXK162" s="212"/>
      <c r="CXL162" s="212"/>
      <c r="CXM162" s="212"/>
      <c r="CXN162" s="212"/>
      <c r="CXO162" s="212"/>
      <c r="CXP162" s="212"/>
      <c r="CXQ162" s="212"/>
      <c r="CXR162" s="212"/>
      <c r="CXS162" s="212"/>
      <c r="CXT162" s="212"/>
      <c r="CXU162" s="212"/>
      <c r="CXV162" s="212"/>
      <c r="CXW162" s="212"/>
      <c r="CXX162" s="212"/>
      <c r="CXY162" s="212"/>
      <c r="CXZ162" s="212"/>
      <c r="CYA162" s="212"/>
      <c r="CYB162" s="212"/>
      <c r="CYC162" s="212"/>
      <c r="CYD162" s="212"/>
      <c r="CYE162" s="212"/>
      <c r="CYF162" s="212"/>
      <c r="CYG162" s="212"/>
      <c r="CYH162" s="212"/>
      <c r="CYI162" s="212"/>
      <c r="CYJ162" s="212"/>
      <c r="CYK162" s="212"/>
      <c r="CYL162" s="212"/>
      <c r="CYM162" s="212"/>
      <c r="CYN162" s="212"/>
      <c r="CYO162" s="212"/>
      <c r="CYP162" s="212"/>
      <c r="CYQ162" s="212"/>
      <c r="CYR162" s="212"/>
      <c r="CYS162" s="212"/>
      <c r="CYT162" s="212"/>
      <c r="CYU162" s="212"/>
      <c r="CYV162" s="212"/>
      <c r="CYW162" s="212"/>
      <c r="CYX162" s="212"/>
      <c r="CYY162" s="212"/>
      <c r="CYZ162" s="212"/>
      <c r="CZA162" s="212"/>
      <c r="CZB162" s="212"/>
      <c r="CZC162" s="212"/>
      <c r="CZD162" s="212"/>
      <c r="CZE162" s="212"/>
      <c r="CZF162" s="212"/>
      <c r="CZG162" s="212"/>
      <c r="CZH162" s="212"/>
      <c r="CZI162" s="212"/>
      <c r="CZJ162" s="212"/>
      <c r="CZK162" s="212"/>
      <c r="CZL162" s="212"/>
      <c r="CZM162" s="212"/>
      <c r="CZN162" s="212"/>
      <c r="CZO162" s="212"/>
      <c r="CZP162" s="212"/>
      <c r="CZQ162" s="212"/>
      <c r="CZR162" s="212"/>
      <c r="CZS162" s="212"/>
      <c r="CZT162" s="212"/>
      <c r="CZU162" s="212"/>
      <c r="CZV162" s="212"/>
      <c r="CZW162" s="212"/>
      <c r="CZX162" s="212"/>
      <c r="CZY162" s="212"/>
      <c r="CZZ162" s="212"/>
      <c r="DAA162" s="212"/>
      <c r="DAB162" s="212"/>
      <c r="DAC162" s="212"/>
      <c r="DAD162" s="212"/>
      <c r="DAE162" s="212"/>
      <c r="DAF162" s="212"/>
      <c r="DAG162" s="212"/>
      <c r="DAH162" s="212"/>
      <c r="DAI162" s="212"/>
      <c r="DAJ162" s="212"/>
      <c r="DAK162" s="212"/>
      <c r="DAL162" s="212"/>
      <c r="DAM162" s="212"/>
      <c r="DAN162" s="212"/>
      <c r="DAO162" s="212"/>
      <c r="DAP162" s="212"/>
      <c r="DAQ162" s="212"/>
      <c r="DAR162" s="212"/>
      <c r="DAS162" s="212"/>
      <c r="DAT162" s="212"/>
      <c r="DAU162" s="212"/>
      <c r="DAV162" s="212"/>
      <c r="DAW162" s="212"/>
      <c r="DAX162" s="212"/>
      <c r="DAY162" s="212"/>
      <c r="DAZ162" s="212"/>
      <c r="DBA162" s="212"/>
      <c r="DBB162" s="212"/>
      <c r="DBC162" s="212"/>
      <c r="DBD162" s="212"/>
      <c r="DBE162" s="212"/>
      <c r="DBF162" s="212"/>
      <c r="DBG162" s="212"/>
      <c r="DBH162" s="212"/>
      <c r="DBI162" s="212"/>
      <c r="DBJ162" s="212"/>
      <c r="DBK162" s="212"/>
      <c r="DBL162" s="212"/>
      <c r="DBM162" s="212"/>
      <c r="DBN162" s="212"/>
      <c r="DBO162" s="212"/>
      <c r="DBP162" s="212"/>
      <c r="DBQ162" s="212"/>
      <c r="DBR162" s="212"/>
      <c r="DBS162" s="212"/>
      <c r="DBT162" s="212"/>
      <c r="DBU162" s="212"/>
      <c r="DBV162" s="212"/>
      <c r="DBW162" s="212"/>
      <c r="DBX162" s="212"/>
      <c r="DBY162" s="212"/>
      <c r="DBZ162" s="212"/>
      <c r="DCA162" s="212"/>
      <c r="DCB162" s="212"/>
      <c r="DCC162" s="212"/>
      <c r="DCD162" s="212"/>
      <c r="DCE162" s="212"/>
      <c r="DCF162" s="212"/>
      <c r="DCG162" s="212"/>
      <c r="DCH162" s="212"/>
      <c r="DCI162" s="212"/>
      <c r="DCJ162" s="212"/>
      <c r="DCK162" s="212"/>
      <c r="DCL162" s="212"/>
      <c r="DCM162" s="212"/>
      <c r="DCN162" s="212"/>
      <c r="DCO162" s="212"/>
      <c r="DCP162" s="212"/>
      <c r="DCQ162" s="212"/>
      <c r="DCR162" s="212"/>
      <c r="DCS162" s="212"/>
      <c r="DCT162" s="212"/>
      <c r="DCU162" s="212"/>
      <c r="DCV162" s="212"/>
      <c r="DCW162" s="212"/>
      <c r="DCX162" s="212"/>
      <c r="DCY162" s="212"/>
      <c r="DCZ162" s="212"/>
      <c r="DDA162" s="212"/>
      <c r="DDB162" s="212"/>
      <c r="DDC162" s="212"/>
      <c r="DDD162" s="212"/>
      <c r="DDE162" s="212"/>
      <c r="DDF162" s="212"/>
      <c r="DDG162" s="212"/>
      <c r="DDH162" s="212"/>
      <c r="DDI162" s="212"/>
      <c r="DDJ162" s="212"/>
      <c r="DDK162" s="212"/>
      <c r="DDR162" s="212"/>
      <c r="DDS162" s="212"/>
      <c r="DDT162" s="212"/>
      <c r="DDU162" s="212"/>
      <c r="DDV162" s="212"/>
      <c r="DDW162" s="212"/>
      <c r="DDX162" s="212"/>
      <c r="DDY162" s="212"/>
      <c r="DDZ162" s="212"/>
      <c r="DEA162" s="212"/>
      <c r="DEB162" s="212"/>
      <c r="DEC162" s="212"/>
      <c r="DED162" s="212"/>
      <c r="DEE162" s="212"/>
      <c r="DEF162" s="212"/>
      <c r="DEG162" s="212"/>
      <c r="DEH162" s="212"/>
      <c r="DEI162" s="212"/>
      <c r="DEJ162" s="212"/>
      <c r="DEK162" s="212"/>
      <c r="DEL162" s="212"/>
      <c r="DEM162" s="212"/>
      <c r="DEN162" s="212"/>
      <c r="DEO162" s="212"/>
      <c r="DEP162" s="212"/>
      <c r="DEQ162" s="212"/>
      <c r="DER162" s="212"/>
      <c r="DES162" s="212"/>
      <c r="DET162" s="212"/>
      <c r="DEU162" s="212"/>
      <c r="DEV162" s="212"/>
      <c r="DEW162" s="212"/>
      <c r="DEX162" s="212"/>
      <c r="DEY162" s="212"/>
      <c r="DEZ162" s="212"/>
      <c r="DFA162" s="212"/>
      <c r="DFB162" s="212"/>
      <c r="DFC162" s="212"/>
      <c r="DFD162" s="212"/>
      <c r="DFE162" s="212"/>
      <c r="DFF162" s="212"/>
      <c r="DFG162" s="212"/>
      <c r="DFH162" s="212"/>
      <c r="DFI162" s="212"/>
      <c r="DFJ162" s="212"/>
      <c r="DFK162" s="212"/>
      <c r="DFL162" s="212"/>
      <c r="DFM162" s="212"/>
      <c r="DFN162" s="212"/>
      <c r="DFO162" s="212"/>
      <c r="DFP162" s="212"/>
      <c r="DFQ162" s="212"/>
      <c r="DFR162" s="212"/>
      <c r="DFS162" s="212"/>
      <c r="DFT162" s="212"/>
      <c r="DFU162" s="212"/>
      <c r="DFV162" s="212"/>
      <c r="DFW162" s="212"/>
      <c r="DFX162" s="212"/>
      <c r="DFY162" s="212"/>
      <c r="DFZ162" s="212"/>
      <c r="DGA162" s="212"/>
      <c r="DGB162" s="212"/>
      <c r="DGC162" s="212"/>
      <c r="DGD162" s="212"/>
      <c r="DGE162" s="212"/>
      <c r="DGF162" s="212"/>
      <c r="DGG162" s="212"/>
      <c r="DGH162" s="212"/>
      <c r="DGI162" s="212"/>
      <c r="DGJ162" s="212"/>
      <c r="DGK162" s="212"/>
      <c r="DGL162" s="212"/>
      <c r="DGM162" s="212"/>
      <c r="DGN162" s="212"/>
      <c r="DGO162" s="212"/>
      <c r="DGP162" s="212"/>
      <c r="DGQ162" s="212"/>
      <c r="DGR162" s="212"/>
      <c r="DGS162" s="212"/>
      <c r="DGT162" s="212"/>
      <c r="DGU162" s="212"/>
      <c r="DGV162" s="212"/>
      <c r="DGW162" s="212"/>
      <c r="DGX162" s="212"/>
      <c r="DGY162" s="212"/>
      <c r="DGZ162" s="212"/>
      <c r="DHA162" s="212"/>
      <c r="DHB162" s="212"/>
      <c r="DHC162" s="212"/>
      <c r="DHD162" s="212"/>
      <c r="DHE162" s="212"/>
      <c r="DHF162" s="212"/>
      <c r="DHG162" s="212"/>
      <c r="DHH162" s="212"/>
      <c r="DHI162" s="212"/>
      <c r="DHJ162" s="212"/>
      <c r="DHK162" s="212"/>
      <c r="DHL162" s="212"/>
      <c r="DHM162" s="212"/>
      <c r="DHN162" s="212"/>
      <c r="DHO162" s="212"/>
      <c r="DHP162" s="212"/>
      <c r="DHQ162" s="212"/>
      <c r="DHR162" s="212"/>
      <c r="DHS162" s="212"/>
      <c r="DHT162" s="212"/>
      <c r="DHU162" s="212"/>
      <c r="DHV162" s="212"/>
      <c r="DHW162" s="212"/>
      <c r="DHX162" s="212"/>
      <c r="DHY162" s="212"/>
      <c r="DHZ162" s="212"/>
      <c r="DIA162" s="212"/>
      <c r="DIB162" s="212"/>
      <c r="DIC162" s="212"/>
      <c r="DID162" s="212"/>
      <c r="DIE162" s="212"/>
      <c r="DIF162" s="212"/>
      <c r="DIG162" s="212"/>
      <c r="DIH162" s="212"/>
      <c r="DII162" s="212"/>
      <c r="DIJ162" s="212"/>
      <c r="DIK162" s="212"/>
      <c r="DIL162" s="212"/>
      <c r="DIM162" s="212"/>
      <c r="DIN162" s="212"/>
      <c r="DIO162" s="212"/>
      <c r="DIP162" s="212"/>
      <c r="DIQ162" s="212"/>
      <c r="DIR162" s="212"/>
      <c r="DIS162" s="212"/>
      <c r="DIT162" s="212"/>
      <c r="DIU162" s="212"/>
      <c r="DIV162" s="212"/>
      <c r="DIW162" s="212"/>
      <c r="DIX162" s="212"/>
      <c r="DIY162" s="212"/>
      <c r="DIZ162" s="212"/>
      <c r="DJA162" s="212"/>
      <c r="DJB162" s="212"/>
      <c r="DJC162" s="212"/>
      <c r="DJD162" s="212"/>
      <c r="DJE162" s="212"/>
      <c r="DJF162" s="212"/>
      <c r="DJG162" s="212"/>
      <c r="DJH162" s="212"/>
      <c r="DJI162" s="212"/>
      <c r="DJJ162" s="212"/>
      <c r="DJK162" s="212"/>
      <c r="DJL162" s="212"/>
      <c r="DJM162" s="212"/>
      <c r="DJN162" s="212"/>
      <c r="DJO162" s="212"/>
      <c r="DJP162" s="212"/>
      <c r="DJQ162" s="212"/>
      <c r="DJR162" s="212"/>
      <c r="DJS162" s="212"/>
      <c r="DJT162" s="212"/>
      <c r="DJU162" s="212"/>
      <c r="DJV162" s="212"/>
      <c r="DJW162" s="212"/>
      <c r="DJX162" s="212"/>
      <c r="DJY162" s="212"/>
      <c r="DJZ162" s="212"/>
      <c r="DKA162" s="212"/>
      <c r="DKB162" s="212"/>
      <c r="DKC162" s="212"/>
      <c r="DKD162" s="212"/>
      <c r="DKE162" s="212"/>
      <c r="DKF162" s="212"/>
      <c r="DKG162" s="212"/>
      <c r="DKH162" s="212"/>
      <c r="DKI162" s="212"/>
      <c r="DKJ162" s="212"/>
      <c r="DKK162" s="212"/>
      <c r="DKL162" s="212"/>
      <c r="DKM162" s="212"/>
      <c r="DKN162" s="212"/>
      <c r="DKO162" s="212"/>
      <c r="DKP162" s="212"/>
      <c r="DKQ162" s="212"/>
      <c r="DKR162" s="212"/>
      <c r="DKS162" s="212"/>
      <c r="DKT162" s="212"/>
      <c r="DKU162" s="212"/>
      <c r="DKV162" s="212"/>
      <c r="DKW162" s="212"/>
      <c r="DKX162" s="212"/>
      <c r="DKY162" s="212"/>
      <c r="DKZ162" s="212"/>
      <c r="DLA162" s="212"/>
      <c r="DLB162" s="212"/>
      <c r="DLC162" s="212"/>
      <c r="DLD162" s="212"/>
      <c r="DLE162" s="212"/>
      <c r="DLF162" s="212"/>
      <c r="DLG162" s="212"/>
      <c r="DLH162" s="212"/>
      <c r="DLI162" s="212"/>
      <c r="DLJ162" s="212"/>
      <c r="DLK162" s="212"/>
      <c r="DLL162" s="212"/>
      <c r="DLM162" s="212"/>
      <c r="DLN162" s="212"/>
      <c r="DLO162" s="212"/>
      <c r="DLP162" s="212"/>
      <c r="DLQ162" s="212"/>
      <c r="DLR162" s="212"/>
      <c r="DLS162" s="212"/>
      <c r="DLT162" s="212"/>
      <c r="DLU162" s="212"/>
      <c r="DLV162" s="212"/>
      <c r="DLW162" s="212"/>
      <c r="DLX162" s="212"/>
      <c r="DLY162" s="212"/>
      <c r="DLZ162" s="212"/>
      <c r="DMA162" s="212"/>
      <c r="DMB162" s="212"/>
      <c r="DMC162" s="212"/>
      <c r="DMD162" s="212"/>
      <c r="DME162" s="212"/>
      <c r="DMF162" s="212"/>
      <c r="DMG162" s="212"/>
      <c r="DMH162" s="212"/>
      <c r="DMI162" s="212"/>
      <c r="DMJ162" s="212"/>
      <c r="DMK162" s="212"/>
      <c r="DML162" s="212"/>
      <c r="DMM162" s="212"/>
      <c r="DMN162" s="212"/>
      <c r="DMO162" s="212"/>
      <c r="DMP162" s="212"/>
      <c r="DMQ162" s="212"/>
      <c r="DMR162" s="212"/>
      <c r="DMS162" s="212"/>
      <c r="DMT162" s="212"/>
      <c r="DMU162" s="212"/>
      <c r="DMV162" s="212"/>
      <c r="DMW162" s="212"/>
      <c r="DMX162" s="212"/>
      <c r="DMY162" s="212"/>
      <c r="DMZ162" s="212"/>
      <c r="DNA162" s="212"/>
      <c r="DNB162" s="212"/>
      <c r="DNC162" s="212"/>
      <c r="DND162" s="212"/>
      <c r="DNE162" s="212"/>
      <c r="DNF162" s="212"/>
      <c r="DNG162" s="212"/>
      <c r="DNN162" s="212"/>
      <c r="DNO162" s="212"/>
      <c r="DNP162" s="212"/>
      <c r="DNQ162" s="212"/>
      <c r="DNR162" s="212"/>
      <c r="DNS162" s="212"/>
      <c r="DNT162" s="212"/>
      <c r="DNU162" s="212"/>
      <c r="DNV162" s="212"/>
      <c r="DNW162" s="212"/>
      <c r="DNX162" s="212"/>
      <c r="DNY162" s="212"/>
      <c r="DNZ162" s="212"/>
      <c r="DOA162" s="212"/>
      <c r="DOB162" s="212"/>
      <c r="DOC162" s="212"/>
      <c r="DOD162" s="212"/>
      <c r="DOE162" s="212"/>
      <c r="DOF162" s="212"/>
      <c r="DOG162" s="212"/>
      <c r="DOH162" s="212"/>
      <c r="DOI162" s="212"/>
      <c r="DOJ162" s="212"/>
      <c r="DOK162" s="212"/>
      <c r="DOL162" s="212"/>
      <c r="DOM162" s="212"/>
      <c r="DON162" s="212"/>
      <c r="DOO162" s="212"/>
      <c r="DOP162" s="212"/>
      <c r="DOQ162" s="212"/>
      <c r="DOR162" s="212"/>
      <c r="DOS162" s="212"/>
      <c r="DOT162" s="212"/>
      <c r="DOU162" s="212"/>
      <c r="DOV162" s="212"/>
      <c r="DOW162" s="212"/>
      <c r="DOX162" s="212"/>
      <c r="DOY162" s="212"/>
      <c r="DOZ162" s="212"/>
      <c r="DPA162" s="212"/>
      <c r="DPB162" s="212"/>
      <c r="DPC162" s="212"/>
      <c r="DPD162" s="212"/>
      <c r="DPE162" s="212"/>
      <c r="DPF162" s="212"/>
      <c r="DPG162" s="212"/>
      <c r="DPH162" s="212"/>
      <c r="DPI162" s="212"/>
      <c r="DPJ162" s="212"/>
      <c r="DPK162" s="212"/>
      <c r="DPL162" s="212"/>
      <c r="DPM162" s="212"/>
      <c r="DPN162" s="212"/>
      <c r="DPO162" s="212"/>
      <c r="DPP162" s="212"/>
      <c r="DPQ162" s="212"/>
      <c r="DPR162" s="212"/>
      <c r="DPS162" s="212"/>
      <c r="DPT162" s="212"/>
      <c r="DPU162" s="212"/>
      <c r="DPV162" s="212"/>
      <c r="DPW162" s="212"/>
      <c r="DPX162" s="212"/>
      <c r="DPY162" s="212"/>
      <c r="DPZ162" s="212"/>
      <c r="DQA162" s="212"/>
      <c r="DQB162" s="212"/>
      <c r="DQC162" s="212"/>
      <c r="DQD162" s="212"/>
      <c r="DQE162" s="212"/>
      <c r="DQF162" s="212"/>
      <c r="DQG162" s="212"/>
      <c r="DQH162" s="212"/>
      <c r="DQI162" s="212"/>
      <c r="DQJ162" s="212"/>
      <c r="DQK162" s="212"/>
      <c r="DQL162" s="212"/>
      <c r="DQM162" s="212"/>
      <c r="DQN162" s="212"/>
      <c r="DQO162" s="212"/>
      <c r="DQP162" s="212"/>
      <c r="DQQ162" s="212"/>
      <c r="DQR162" s="212"/>
      <c r="DQS162" s="212"/>
      <c r="DQT162" s="212"/>
      <c r="DQU162" s="212"/>
      <c r="DQV162" s="212"/>
      <c r="DQW162" s="212"/>
      <c r="DQX162" s="212"/>
      <c r="DQY162" s="212"/>
      <c r="DQZ162" s="212"/>
      <c r="DRA162" s="212"/>
      <c r="DRB162" s="212"/>
      <c r="DRC162" s="212"/>
      <c r="DRD162" s="212"/>
      <c r="DRE162" s="212"/>
      <c r="DRF162" s="212"/>
      <c r="DRG162" s="212"/>
      <c r="DRH162" s="212"/>
      <c r="DRI162" s="212"/>
      <c r="DRJ162" s="212"/>
      <c r="DRK162" s="212"/>
      <c r="DRL162" s="212"/>
      <c r="DRM162" s="212"/>
      <c r="DRN162" s="212"/>
      <c r="DRO162" s="212"/>
      <c r="DRP162" s="212"/>
      <c r="DRQ162" s="212"/>
      <c r="DRR162" s="212"/>
      <c r="DRS162" s="212"/>
      <c r="DRT162" s="212"/>
      <c r="DRU162" s="212"/>
      <c r="DRV162" s="212"/>
      <c r="DRW162" s="212"/>
      <c r="DRX162" s="212"/>
      <c r="DRY162" s="212"/>
      <c r="DRZ162" s="212"/>
      <c r="DSA162" s="212"/>
      <c r="DSB162" s="212"/>
      <c r="DSC162" s="212"/>
      <c r="DSD162" s="212"/>
      <c r="DSE162" s="212"/>
      <c r="DSF162" s="212"/>
      <c r="DSG162" s="212"/>
      <c r="DSH162" s="212"/>
      <c r="DSI162" s="212"/>
      <c r="DSJ162" s="212"/>
      <c r="DSK162" s="212"/>
      <c r="DSL162" s="212"/>
      <c r="DSM162" s="212"/>
      <c r="DSN162" s="212"/>
      <c r="DSO162" s="212"/>
      <c r="DSP162" s="212"/>
      <c r="DSQ162" s="212"/>
      <c r="DSR162" s="212"/>
      <c r="DSS162" s="212"/>
      <c r="DST162" s="212"/>
      <c r="DSU162" s="212"/>
      <c r="DSV162" s="212"/>
      <c r="DSW162" s="212"/>
      <c r="DSX162" s="212"/>
      <c r="DSY162" s="212"/>
      <c r="DSZ162" s="212"/>
      <c r="DTA162" s="212"/>
      <c r="DTB162" s="212"/>
      <c r="DTC162" s="212"/>
      <c r="DTD162" s="212"/>
      <c r="DTE162" s="212"/>
      <c r="DTF162" s="212"/>
      <c r="DTG162" s="212"/>
      <c r="DTH162" s="212"/>
      <c r="DTI162" s="212"/>
      <c r="DTJ162" s="212"/>
      <c r="DTK162" s="212"/>
      <c r="DTL162" s="212"/>
      <c r="DTM162" s="212"/>
      <c r="DTN162" s="212"/>
      <c r="DTO162" s="212"/>
      <c r="DTP162" s="212"/>
      <c r="DTQ162" s="212"/>
      <c r="DTR162" s="212"/>
      <c r="DTS162" s="212"/>
      <c r="DTT162" s="212"/>
      <c r="DTU162" s="212"/>
      <c r="DTV162" s="212"/>
      <c r="DTW162" s="212"/>
      <c r="DTX162" s="212"/>
      <c r="DTY162" s="212"/>
      <c r="DTZ162" s="212"/>
      <c r="DUA162" s="212"/>
      <c r="DUB162" s="212"/>
      <c r="DUC162" s="212"/>
      <c r="DUD162" s="212"/>
      <c r="DUE162" s="212"/>
      <c r="DUF162" s="212"/>
      <c r="DUG162" s="212"/>
      <c r="DUH162" s="212"/>
      <c r="DUI162" s="212"/>
      <c r="DUJ162" s="212"/>
      <c r="DUK162" s="212"/>
      <c r="DUL162" s="212"/>
      <c r="DUM162" s="212"/>
      <c r="DUN162" s="212"/>
      <c r="DUO162" s="212"/>
      <c r="DUP162" s="212"/>
      <c r="DUQ162" s="212"/>
      <c r="DUR162" s="212"/>
      <c r="DUS162" s="212"/>
      <c r="DUT162" s="212"/>
      <c r="DUU162" s="212"/>
      <c r="DUV162" s="212"/>
      <c r="DUW162" s="212"/>
      <c r="DUX162" s="212"/>
      <c r="DUY162" s="212"/>
      <c r="DUZ162" s="212"/>
      <c r="DVA162" s="212"/>
      <c r="DVB162" s="212"/>
      <c r="DVC162" s="212"/>
      <c r="DVD162" s="212"/>
      <c r="DVE162" s="212"/>
      <c r="DVF162" s="212"/>
      <c r="DVG162" s="212"/>
      <c r="DVH162" s="212"/>
      <c r="DVI162" s="212"/>
      <c r="DVJ162" s="212"/>
      <c r="DVK162" s="212"/>
      <c r="DVL162" s="212"/>
      <c r="DVM162" s="212"/>
      <c r="DVN162" s="212"/>
      <c r="DVO162" s="212"/>
      <c r="DVP162" s="212"/>
      <c r="DVQ162" s="212"/>
      <c r="DVR162" s="212"/>
      <c r="DVS162" s="212"/>
      <c r="DVT162" s="212"/>
      <c r="DVU162" s="212"/>
      <c r="DVV162" s="212"/>
      <c r="DVW162" s="212"/>
      <c r="DVX162" s="212"/>
      <c r="DVY162" s="212"/>
      <c r="DVZ162" s="212"/>
      <c r="DWA162" s="212"/>
      <c r="DWB162" s="212"/>
      <c r="DWC162" s="212"/>
      <c r="DWD162" s="212"/>
      <c r="DWE162" s="212"/>
      <c r="DWF162" s="212"/>
      <c r="DWG162" s="212"/>
      <c r="DWH162" s="212"/>
      <c r="DWI162" s="212"/>
      <c r="DWJ162" s="212"/>
      <c r="DWK162" s="212"/>
      <c r="DWL162" s="212"/>
      <c r="DWM162" s="212"/>
      <c r="DWN162" s="212"/>
      <c r="DWO162" s="212"/>
      <c r="DWP162" s="212"/>
      <c r="DWQ162" s="212"/>
      <c r="DWR162" s="212"/>
      <c r="DWS162" s="212"/>
      <c r="DWT162" s="212"/>
      <c r="DWU162" s="212"/>
      <c r="DWV162" s="212"/>
      <c r="DWW162" s="212"/>
      <c r="DWX162" s="212"/>
      <c r="DWY162" s="212"/>
      <c r="DWZ162" s="212"/>
      <c r="DXA162" s="212"/>
      <c r="DXB162" s="212"/>
      <c r="DXC162" s="212"/>
      <c r="DXJ162" s="212"/>
      <c r="DXK162" s="212"/>
      <c r="DXL162" s="212"/>
      <c r="DXM162" s="212"/>
      <c r="DXN162" s="212"/>
      <c r="DXO162" s="212"/>
      <c r="DXP162" s="212"/>
      <c r="DXQ162" s="212"/>
      <c r="DXR162" s="212"/>
      <c r="DXS162" s="212"/>
      <c r="DXT162" s="212"/>
      <c r="DXU162" s="212"/>
      <c r="DXV162" s="212"/>
      <c r="DXW162" s="212"/>
      <c r="DXX162" s="212"/>
      <c r="DXY162" s="212"/>
      <c r="DXZ162" s="212"/>
      <c r="DYA162" s="212"/>
      <c r="DYB162" s="212"/>
      <c r="DYC162" s="212"/>
      <c r="DYD162" s="212"/>
      <c r="DYE162" s="212"/>
      <c r="DYF162" s="212"/>
      <c r="DYG162" s="212"/>
      <c r="DYH162" s="212"/>
      <c r="DYI162" s="212"/>
      <c r="DYJ162" s="212"/>
      <c r="DYK162" s="212"/>
      <c r="DYL162" s="212"/>
      <c r="DYM162" s="212"/>
      <c r="DYN162" s="212"/>
      <c r="DYO162" s="212"/>
      <c r="DYP162" s="212"/>
      <c r="DYQ162" s="212"/>
      <c r="DYR162" s="212"/>
      <c r="DYS162" s="212"/>
      <c r="DYT162" s="212"/>
      <c r="DYU162" s="212"/>
      <c r="DYV162" s="212"/>
      <c r="DYW162" s="212"/>
      <c r="DYX162" s="212"/>
      <c r="DYY162" s="212"/>
      <c r="DYZ162" s="212"/>
      <c r="DZA162" s="212"/>
      <c r="DZB162" s="212"/>
      <c r="DZC162" s="212"/>
      <c r="DZD162" s="212"/>
      <c r="DZE162" s="212"/>
      <c r="DZF162" s="212"/>
      <c r="DZG162" s="212"/>
      <c r="DZH162" s="212"/>
      <c r="DZI162" s="212"/>
      <c r="DZJ162" s="212"/>
      <c r="DZK162" s="212"/>
      <c r="DZL162" s="212"/>
      <c r="DZM162" s="212"/>
      <c r="DZN162" s="212"/>
      <c r="DZO162" s="212"/>
      <c r="DZP162" s="212"/>
      <c r="DZQ162" s="212"/>
      <c r="DZR162" s="212"/>
      <c r="DZS162" s="212"/>
      <c r="DZT162" s="212"/>
      <c r="DZU162" s="212"/>
      <c r="DZV162" s="212"/>
      <c r="DZW162" s="212"/>
      <c r="DZX162" s="212"/>
      <c r="DZY162" s="212"/>
      <c r="DZZ162" s="212"/>
      <c r="EAA162" s="212"/>
      <c r="EAB162" s="212"/>
      <c r="EAC162" s="212"/>
      <c r="EAD162" s="212"/>
      <c r="EAE162" s="212"/>
      <c r="EAF162" s="212"/>
      <c r="EAG162" s="212"/>
      <c r="EAH162" s="212"/>
      <c r="EAI162" s="212"/>
      <c r="EAJ162" s="212"/>
      <c r="EAK162" s="212"/>
      <c r="EAL162" s="212"/>
      <c r="EAM162" s="212"/>
      <c r="EAN162" s="212"/>
      <c r="EAO162" s="212"/>
      <c r="EAP162" s="212"/>
      <c r="EAQ162" s="212"/>
      <c r="EAR162" s="212"/>
      <c r="EAS162" s="212"/>
      <c r="EAT162" s="212"/>
      <c r="EAU162" s="212"/>
      <c r="EAV162" s="212"/>
      <c r="EAW162" s="212"/>
      <c r="EAX162" s="212"/>
      <c r="EAY162" s="212"/>
      <c r="EAZ162" s="212"/>
      <c r="EBA162" s="212"/>
      <c r="EBB162" s="212"/>
      <c r="EBC162" s="212"/>
      <c r="EBD162" s="212"/>
      <c r="EBE162" s="212"/>
      <c r="EBF162" s="212"/>
      <c r="EBG162" s="212"/>
      <c r="EBH162" s="212"/>
      <c r="EBI162" s="212"/>
      <c r="EBJ162" s="212"/>
      <c r="EBK162" s="212"/>
      <c r="EBL162" s="212"/>
      <c r="EBM162" s="212"/>
      <c r="EBN162" s="212"/>
      <c r="EBO162" s="212"/>
      <c r="EBP162" s="212"/>
      <c r="EBQ162" s="212"/>
      <c r="EBR162" s="212"/>
      <c r="EBS162" s="212"/>
      <c r="EBT162" s="212"/>
      <c r="EBU162" s="212"/>
      <c r="EBV162" s="212"/>
      <c r="EBW162" s="212"/>
      <c r="EBX162" s="212"/>
      <c r="EBY162" s="212"/>
      <c r="EBZ162" s="212"/>
      <c r="ECA162" s="212"/>
      <c r="ECB162" s="212"/>
      <c r="ECC162" s="212"/>
      <c r="ECD162" s="212"/>
      <c r="ECE162" s="212"/>
      <c r="ECF162" s="212"/>
      <c r="ECG162" s="212"/>
      <c r="ECH162" s="212"/>
      <c r="ECI162" s="212"/>
      <c r="ECJ162" s="212"/>
      <c r="ECK162" s="212"/>
      <c r="ECL162" s="212"/>
      <c r="ECM162" s="212"/>
      <c r="ECN162" s="212"/>
      <c r="ECO162" s="212"/>
      <c r="ECP162" s="212"/>
      <c r="ECQ162" s="212"/>
      <c r="ECR162" s="212"/>
      <c r="ECS162" s="212"/>
      <c r="ECT162" s="212"/>
      <c r="ECU162" s="212"/>
      <c r="ECV162" s="212"/>
      <c r="ECW162" s="212"/>
      <c r="ECX162" s="212"/>
      <c r="ECY162" s="212"/>
      <c r="ECZ162" s="212"/>
      <c r="EDA162" s="212"/>
      <c r="EDB162" s="212"/>
      <c r="EDC162" s="212"/>
      <c r="EDD162" s="212"/>
      <c r="EDE162" s="212"/>
      <c r="EDF162" s="212"/>
      <c r="EDG162" s="212"/>
      <c r="EDH162" s="212"/>
      <c r="EDI162" s="212"/>
      <c r="EDJ162" s="212"/>
      <c r="EDK162" s="212"/>
      <c r="EDL162" s="212"/>
      <c r="EDM162" s="212"/>
      <c r="EDN162" s="212"/>
      <c r="EDO162" s="212"/>
      <c r="EDP162" s="212"/>
      <c r="EDQ162" s="212"/>
      <c r="EDR162" s="212"/>
      <c r="EDS162" s="212"/>
      <c r="EDT162" s="212"/>
      <c r="EDU162" s="212"/>
      <c r="EDV162" s="212"/>
      <c r="EDW162" s="212"/>
      <c r="EDX162" s="212"/>
      <c r="EDY162" s="212"/>
      <c r="EDZ162" s="212"/>
      <c r="EEA162" s="212"/>
      <c r="EEB162" s="212"/>
      <c r="EEC162" s="212"/>
      <c r="EED162" s="212"/>
      <c r="EEE162" s="212"/>
      <c r="EEF162" s="212"/>
      <c r="EEG162" s="212"/>
      <c r="EEH162" s="212"/>
      <c r="EEI162" s="212"/>
      <c r="EEJ162" s="212"/>
      <c r="EEK162" s="212"/>
      <c r="EEL162" s="212"/>
      <c r="EEM162" s="212"/>
      <c r="EEN162" s="212"/>
      <c r="EEO162" s="212"/>
      <c r="EEP162" s="212"/>
      <c r="EEQ162" s="212"/>
      <c r="EER162" s="212"/>
      <c r="EES162" s="212"/>
      <c r="EET162" s="212"/>
      <c r="EEU162" s="212"/>
      <c r="EEV162" s="212"/>
      <c r="EEW162" s="212"/>
      <c r="EEX162" s="212"/>
      <c r="EEY162" s="212"/>
      <c r="EEZ162" s="212"/>
      <c r="EFA162" s="212"/>
      <c r="EFB162" s="212"/>
      <c r="EFC162" s="212"/>
      <c r="EFD162" s="212"/>
      <c r="EFE162" s="212"/>
      <c r="EFF162" s="212"/>
      <c r="EFG162" s="212"/>
      <c r="EFH162" s="212"/>
      <c r="EFI162" s="212"/>
      <c r="EFJ162" s="212"/>
      <c r="EFK162" s="212"/>
      <c r="EFL162" s="212"/>
      <c r="EFM162" s="212"/>
      <c r="EFN162" s="212"/>
      <c r="EFO162" s="212"/>
      <c r="EFP162" s="212"/>
      <c r="EFQ162" s="212"/>
      <c r="EFR162" s="212"/>
      <c r="EFS162" s="212"/>
      <c r="EFT162" s="212"/>
      <c r="EFU162" s="212"/>
      <c r="EFV162" s="212"/>
      <c r="EFW162" s="212"/>
      <c r="EFX162" s="212"/>
      <c r="EFY162" s="212"/>
      <c r="EFZ162" s="212"/>
      <c r="EGA162" s="212"/>
      <c r="EGB162" s="212"/>
      <c r="EGC162" s="212"/>
      <c r="EGD162" s="212"/>
      <c r="EGE162" s="212"/>
      <c r="EGF162" s="212"/>
      <c r="EGG162" s="212"/>
      <c r="EGH162" s="212"/>
      <c r="EGI162" s="212"/>
      <c r="EGJ162" s="212"/>
      <c r="EGK162" s="212"/>
      <c r="EGL162" s="212"/>
      <c r="EGM162" s="212"/>
      <c r="EGN162" s="212"/>
      <c r="EGO162" s="212"/>
      <c r="EGP162" s="212"/>
      <c r="EGQ162" s="212"/>
      <c r="EGR162" s="212"/>
      <c r="EGS162" s="212"/>
      <c r="EGT162" s="212"/>
      <c r="EGU162" s="212"/>
      <c r="EGV162" s="212"/>
      <c r="EGW162" s="212"/>
      <c r="EGX162" s="212"/>
      <c r="EGY162" s="212"/>
      <c r="EHF162" s="212"/>
      <c r="EHG162" s="212"/>
      <c r="EHH162" s="212"/>
      <c r="EHI162" s="212"/>
      <c r="EHJ162" s="212"/>
      <c r="EHK162" s="212"/>
      <c r="EHL162" s="212"/>
      <c r="EHM162" s="212"/>
      <c r="EHN162" s="212"/>
      <c r="EHO162" s="212"/>
      <c r="EHP162" s="212"/>
      <c r="EHQ162" s="212"/>
      <c r="EHR162" s="212"/>
      <c r="EHS162" s="212"/>
      <c r="EHT162" s="212"/>
      <c r="EHU162" s="212"/>
      <c r="EHV162" s="212"/>
      <c r="EHW162" s="212"/>
      <c r="EHX162" s="212"/>
      <c r="EHY162" s="212"/>
      <c r="EHZ162" s="212"/>
      <c r="EIA162" s="212"/>
      <c r="EIB162" s="212"/>
      <c r="EIC162" s="212"/>
      <c r="EID162" s="212"/>
      <c r="EIE162" s="212"/>
      <c r="EIF162" s="212"/>
      <c r="EIG162" s="212"/>
      <c r="EIH162" s="212"/>
      <c r="EII162" s="212"/>
      <c r="EIJ162" s="212"/>
      <c r="EIK162" s="212"/>
      <c r="EIL162" s="212"/>
      <c r="EIM162" s="212"/>
      <c r="EIN162" s="212"/>
      <c r="EIO162" s="212"/>
      <c r="EIP162" s="212"/>
      <c r="EIQ162" s="212"/>
      <c r="EIR162" s="212"/>
      <c r="EIS162" s="212"/>
      <c r="EIT162" s="212"/>
      <c r="EIU162" s="212"/>
      <c r="EIV162" s="212"/>
      <c r="EIW162" s="212"/>
      <c r="EIX162" s="212"/>
      <c r="EIY162" s="212"/>
      <c r="EIZ162" s="212"/>
      <c r="EJA162" s="212"/>
      <c r="EJB162" s="212"/>
      <c r="EJC162" s="212"/>
      <c r="EJD162" s="212"/>
      <c r="EJE162" s="212"/>
      <c r="EJF162" s="212"/>
      <c r="EJG162" s="212"/>
      <c r="EJH162" s="212"/>
      <c r="EJI162" s="212"/>
      <c r="EJJ162" s="212"/>
      <c r="EJK162" s="212"/>
      <c r="EJL162" s="212"/>
      <c r="EJM162" s="212"/>
      <c r="EJN162" s="212"/>
      <c r="EJO162" s="212"/>
      <c r="EJP162" s="212"/>
      <c r="EJQ162" s="212"/>
      <c r="EJR162" s="212"/>
      <c r="EJS162" s="212"/>
      <c r="EJT162" s="212"/>
      <c r="EJU162" s="212"/>
      <c r="EJV162" s="212"/>
      <c r="EJW162" s="212"/>
      <c r="EJX162" s="212"/>
      <c r="EJY162" s="212"/>
      <c r="EJZ162" s="212"/>
      <c r="EKA162" s="212"/>
      <c r="EKB162" s="212"/>
      <c r="EKC162" s="212"/>
      <c r="EKD162" s="212"/>
      <c r="EKE162" s="212"/>
      <c r="EKF162" s="212"/>
      <c r="EKG162" s="212"/>
      <c r="EKH162" s="212"/>
      <c r="EKI162" s="212"/>
      <c r="EKJ162" s="212"/>
      <c r="EKK162" s="212"/>
      <c r="EKL162" s="212"/>
      <c r="EKM162" s="212"/>
      <c r="EKN162" s="212"/>
      <c r="EKO162" s="212"/>
      <c r="EKP162" s="212"/>
      <c r="EKQ162" s="212"/>
      <c r="EKR162" s="212"/>
      <c r="EKS162" s="212"/>
      <c r="EKT162" s="212"/>
      <c r="EKU162" s="212"/>
      <c r="EKV162" s="212"/>
      <c r="EKW162" s="212"/>
      <c r="EKX162" s="212"/>
      <c r="EKY162" s="212"/>
      <c r="EKZ162" s="212"/>
      <c r="ELA162" s="212"/>
      <c r="ELB162" s="212"/>
      <c r="ELC162" s="212"/>
      <c r="ELD162" s="212"/>
      <c r="ELE162" s="212"/>
      <c r="ELF162" s="212"/>
      <c r="ELG162" s="212"/>
      <c r="ELH162" s="212"/>
      <c r="ELI162" s="212"/>
      <c r="ELJ162" s="212"/>
      <c r="ELK162" s="212"/>
      <c r="ELL162" s="212"/>
      <c r="ELM162" s="212"/>
      <c r="ELN162" s="212"/>
      <c r="ELO162" s="212"/>
      <c r="ELP162" s="212"/>
      <c r="ELQ162" s="212"/>
      <c r="ELR162" s="212"/>
      <c r="ELS162" s="212"/>
      <c r="ELT162" s="212"/>
      <c r="ELU162" s="212"/>
      <c r="ELV162" s="212"/>
      <c r="ELW162" s="212"/>
      <c r="ELX162" s="212"/>
      <c r="ELY162" s="212"/>
      <c r="ELZ162" s="212"/>
      <c r="EMA162" s="212"/>
      <c r="EMB162" s="212"/>
      <c r="EMC162" s="212"/>
      <c r="EMD162" s="212"/>
      <c r="EME162" s="212"/>
      <c r="EMF162" s="212"/>
      <c r="EMG162" s="212"/>
      <c r="EMH162" s="212"/>
      <c r="EMI162" s="212"/>
      <c r="EMJ162" s="212"/>
      <c r="EMK162" s="212"/>
      <c r="EML162" s="212"/>
      <c r="EMM162" s="212"/>
      <c r="EMN162" s="212"/>
      <c r="EMO162" s="212"/>
      <c r="EMP162" s="212"/>
      <c r="EMQ162" s="212"/>
      <c r="EMR162" s="212"/>
      <c r="EMS162" s="212"/>
      <c r="EMT162" s="212"/>
      <c r="EMU162" s="212"/>
      <c r="EMV162" s="212"/>
      <c r="EMW162" s="212"/>
      <c r="EMX162" s="212"/>
      <c r="EMY162" s="212"/>
      <c r="EMZ162" s="212"/>
      <c r="ENA162" s="212"/>
      <c r="ENB162" s="212"/>
      <c r="ENC162" s="212"/>
      <c r="END162" s="212"/>
      <c r="ENE162" s="212"/>
      <c r="ENF162" s="212"/>
      <c r="ENG162" s="212"/>
      <c r="ENH162" s="212"/>
      <c r="ENI162" s="212"/>
      <c r="ENJ162" s="212"/>
      <c r="ENK162" s="212"/>
      <c r="ENL162" s="212"/>
      <c r="ENM162" s="212"/>
      <c r="ENN162" s="212"/>
      <c r="ENO162" s="212"/>
      <c r="ENP162" s="212"/>
      <c r="ENQ162" s="212"/>
      <c r="ENR162" s="212"/>
      <c r="ENS162" s="212"/>
      <c r="ENT162" s="212"/>
      <c r="ENU162" s="212"/>
      <c r="ENV162" s="212"/>
      <c r="ENW162" s="212"/>
      <c r="ENX162" s="212"/>
      <c r="ENY162" s="212"/>
      <c r="ENZ162" s="212"/>
      <c r="EOA162" s="212"/>
      <c r="EOB162" s="212"/>
      <c r="EOC162" s="212"/>
      <c r="EOD162" s="212"/>
      <c r="EOE162" s="212"/>
      <c r="EOF162" s="212"/>
      <c r="EOG162" s="212"/>
      <c r="EOH162" s="212"/>
      <c r="EOI162" s="212"/>
      <c r="EOJ162" s="212"/>
      <c r="EOK162" s="212"/>
      <c r="EOL162" s="212"/>
      <c r="EOM162" s="212"/>
      <c r="EON162" s="212"/>
      <c r="EOO162" s="212"/>
      <c r="EOP162" s="212"/>
      <c r="EOQ162" s="212"/>
      <c r="EOR162" s="212"/>
      <c r="EOS162" s="212"/>
      <c r="EOT162" s="212"/>
      <c r="EOU162" s="212"/>
      <c r="EOV162" s="212"/>
      <c r="EOW162" s="212"/>
      <c r="EOX162" s="212"/>
      <c r="EOY162" s="212"/>
      <c r="EOZ162" s="212"/>
      <c r="EPA162" s="212"/>
      <c r="EPB162" s="212"/>
      <c r="EPC162" s="212"/>
      <c r="EPD162" s="212"/>
      <c r="EPE162" s="212"/>
      <c r="EPF162" s="212"/>
      <c r="EPG162" s="212"/>
      <c r="EPH162" s="212"/>
      <c r="EPI162" s="212"/>
      <c r="EPJ162" s="212"/>
      <c r="EPK162" s="212"/>
      <c r="EPL162" s="212"/>
      <c r="EPM162" s="212"/>
      <c r="EPN162" s="212"/>
      <c r="EPO162" s="212"/>
      <c r="EPP162" s="212"/>
      <c r="EPQ162" s="212"/>
      <c r="EPR162" s="212"/>
      <c r="EPS162" s="212"/>
      <c r="EPT162" s="212"/>
      <c r="EPU162" s="212"/>
      <c r="EPV162" s="212"/>
      <c r="EPW162" s="212"/>
      <c r="EPX162" s="212"/>
      <c r="EPY162" s="212"/>
      <c r="EPZ162" s="212"/>
      <c r="EQA162" s="212"/>
      <c r="EQB162" s="212"/>
      <c r="EQC162" s="212"/>
      <c r="EQD162" s="212"/>
      <c r="EQE162" s="212"/>
      <c r="EQF162" s="212"/>
      <c r="EQG162" s="212"/>
      <c r="EQH162" s="212"/>
      <c r="EQI162" s="212"/>
      <c r="EQJ162" s="212"/>
      <c r="EQK162" s="212"/>
      <c r="EQL162" s="212"/>
      <c r="EQM162" s="212"/>
      <c r="EQN162" s="212"/>
      <c r="EQO162" s="212"/>
      <c r="EQP162" s="212"/>
      <c r="EQQ162" s="212"/>
      <c r="EQR162" s="212"/>
      <c r="EQS162" s="212"/>
      <c r="EQT162" s="212"/>
      <c r="EQU162" s="212"/>
      <c r="ERB162" s="212"/>
      <c r="ERC162" s="212"/>
      <c r="ERD162" s="212"/>
      <c r="ERE162" s="212"/>
      <c r="ERF162" s="212"/>
      <c r="ERG162" s="212"/>
      <c r="ERH162" s="212"/>
      <c r="ERI162" s="212"/>
      <c r="ERJ162" s="212"/>
      <c r="ERK162" s="212"/>
      <c r="ERL162" s="212"/>
      <c r="ERM162" s="212"/>
      <c r="ERN162" s="212"/>
      <c r="ERO162" s="212"/>
      <c r="ERP162" s="212"/>
      <c r="ERQ162" s="212"/>
      <c r="ERR162" s="212"/>
      <c r="ERS162" s="212"/>
      <c r="ERT162" s="212"/>
      <c r="ERU162" s="212"/>
      <c r="ERV162" s="212"/>
      <c r="ERW162" s="212"/>
      <c r="ERX162" s="212"/>
      <c r="ERY162" s="212"/>
      <c r="ERZ162" s="212"/>
      <c r="ESA162" s="212"/>
      <c r="ESB162" s="212"/>
      <c r="ESC162" s="212"/>
      <c r="ESD162" s="212"/>
      <c r="ESE162" s="212"/>
      <c r="ESF162" s="212"/>
      <c r="ESG162" s="212"/>
      <c r="ESH162" s="212"/>
      <c r="ESI162" s="212"/>
      <c r="ESJ162" s="212"/>
      <c r="ESK162" s="212"/>
      <c r="ESL162" s="212"/>
      <c r="ESM162" s="212"/>
      <c r="ESN162" s="212"/>
      <c r="ESO162" s="212"/>
      <c r="ESP162" s="212"/>
      <c r="ESQ162" s="212"/>
      <c r="ESR162" s="212"/>
      <c r="ESS162" s="212"/>
      <c r="EST162" s="212"/>
      <c r="ESU162" s="212"/>
      <c r="ESV162" s="212"/>
      <c r="ESW162" s="212"/>
      <c r="ESX162" s="212"/>
      <c r="ESY162" s="212"/>
      <c r="ESZ162" s="212"/>
      <c r="ETA162" s="212"/>
      <c r="ETB162" s="212"/>
      <c r="ETC162" s="212"/>
      <c r="ETD162" s="212"/>
      <c r="ETE162" s="212"/>
      <c r="ETF162" s="212"/>
      <c r="ETG162" s="212"/>
      <c r="ETH162" s="212"/>
      <c r="ETI162" s="212"/>
      <c r="ETJ162" s="212"/>
      <c r="ETK162" s="212"/>
      <c r="ETL162" s="212"/>
      <c r="ETM162" s="212"/>
      <c r="ETN162" s="212"/>
      <c r="ETO162" s="212"/>
      <c r="ETP162" s="212"/>
      <c r="ETQ162" s="212"/>
      <c r="ETR162" s="212"/>
      <c r="ETS162" s="212"/>
      <c r="ETT162" s="212"/>
      <c r="ETU162" s="212"/>
      <c r="ETV162" s="212"/>
      <c r="ETW162" s="212"/>
      <c r="ETX162" s="212"/>
      <c r="ETY162" s="212"/>
      <c r="ETZ162" s="212"/>
      <c r="EUA162" s="212"/>
      <c r="EUB162" s="212"/>
      <c r="EUC162" s="212"/>
      <c r="EUD162" s="212"/>
      <c r="EUE162" s="212"/>
      <c r="EUF162" s="212"/>
      <c r="EUG162" s="212"/>
      <c r="EUH162" s="212"/>
      <c r="EUI162" s="212"/>
      <c r="EUJ162" s="212"/>
      <c r="EUK162" s="212"/>
      <c r="EUL162" s="212"/>
      <c r="EUM162" s="212"/>
      <c r="EUN162" s="212"/>
      <c r="EUO162" s="212"/>
      <c r="EUP162" s="212"/>
      <c r="EUQ162" s="212"/>
      <c r="EUR162" s="212"/>
      <c r="EUS162" s="212"/>
      <c r="EUT162" s="212"/>
      <c r="EUU162" s="212"/>
      <c r="EUV162" s="212"/>
      <c r="EUW162" s="212"/>
      <c r="EUX162" s="212"/>
      <c r="EUY162" s="212"/>
      <c r="EUZ162" s="212"/>
      <c r="EVA162" s="212"/>
      <c r="EVB162" s="212"/>
      <c r="EVC162" s="212"/>
      <c r="EVD162" s="212"/>
      <c r="EVE162" s="212"/>
      <c r="EVF162" s="212"/>
      <c r="EVG162" s="212"/>
      <c r="EVH162" s="212"/>
      <c r="EVI162" s="212"/>
      <c r="EVJ162" s="212"/>
      <c r="EVK162" s="212"/>
      <c r="EVL162" s="212"/>
      <c r="EVM162" s="212"/>
      <c r="EVN162" s="212"/>
      <c r="EVO162" s="212"/>
      <c r="EVP162" s="212"/>
      <c r="EVQ162" s="212"/>
      <c r="EVR162" s="212"/>
      <c r="EVS162" s="212"/>
      <c r="EVT162" s="212"/>
      <c r="EVU162" s="212"/>
      <c r="EVV162" s="212"/>
      <c r="EVW162" s="212"/>
      <c r="EVX162" s="212"/>
      <c r="EVY162" s="212"/>
      <c r="EVZ162" s="212"/>
      <c r="EWA162" s="212"/>
      <c r="EWB162" s="212"/>
      <c r="EWC162" s="212"/>
      <c r="EWD162" s="212"/>
      <c r="EWE162" s="212"/>
      <c r="EWF162" s="212"/>
      <c r="EWG162" s="212"/>
      <c r="EWH162" s="212"/>
      <c r="EWI162" s="212"/>
      <c r="EWJ162" s="212"/>
      <c r="EWK162" s="212"/>
      <c r="EWL162" s="212"/>
      <c r="EWM162" s="212"/>
      <c r="EWN162" s="212"/>
      <c r="EWO162" s="212"/>
      <c r="EWP162" s="212"/>
      <c r="EWQ162" s="212"/>
      <c r="EWR162" s="212"/>
      <c r="EWS162" s="212"/>
      <c r="EWT162" s="212"/>
      <c r="EWU162" s="212"/>
      <c r="EWV162" s="212"/>
      <c r="EWW162" s="212"/>
      <c r="EWX162" s="212"/>
      <c r="EWY162" s="212"/>
      <c r="EWZ162" s="212"/>
      <c r="EXA162" s="212"/>
      <c r="EXB162" s="212"/>
      <c r="EXC162" s="212"/>
      <c r="EXD162" s="212"/>
      <c r="EXE162" s="212"/>
      <c r="EXF162" s="212"/>
      <c r="EXG162" s="212"/>
      <c r="EXH162" s="212"/>
      <c r="EXI162" s="212"/>
      <c r="EXJ162" s="212"/>
      <c r="EXK162" s="212"/>
      <c r="EXL162" s="212"/>
      <c r="EXM162" s="212"/>
      <c r="EXN162" s="212"/>
      <c r="EXO162" s="212"/>
      <c r="EXP162" s="212"/>
      <c r="EXQ162" s="212"/>
      <c r="EXR162" s="212"/>
      <c r="EXS162" s="212"/>
      <c r="EXT162" s="212"/>
      <c r="EXU162" s="212"/>
      <c r="EXV162" s="212"/>
      <c r="EXW162" s="212"/>
      <c r="EXX162" s="212"/>
      <c r="EXY162" s="212"/>
      <c r="EXZ162" s="212"/>
      <c r="EYA162" s="212"/>
      <c r="EYB162" s="212"/>
      <c r="EYC162" s="212"/>
      <c r="EYD162" s="212"/>
      <c r="EYE162" s="212"/>
      <c r="EYF162" s="212"/>
      <c r="EYG162" s="212"/>
      <c r="EYH162" s="212"/>
      <c r="EYI162" s="212"/>
      <c r="EYJ162" s="212"/>
      <c r="EYK162" s="212"/>
      <c r="EYL162" s="212"/>
      <c r="EYM162" s="212"/>
      <c r="EYN162" s="212"/>
      <c r="EYO162" s="212"/>
      <c r="EYP162" s="212"/>
      <c r="EYQ162" s="212"/>
      <c r="EYR162" s="212"/>
      <c r="EYS162" s="212"/>
      <c r="EYT162" s="212"/>
      <c r="EYU162" s="212"/>
      <c r="EYV162" s="212"/>
      <c r="EYW162" s="212"/>
      <c r="EYX162" s="212"/>
      <c r="EYY162" s="212"/>
      <c r="EYZ162" s="212"/>
      <c r="EZA162" s="212"/>
      <c r="EZB162" s="212"/>
      <c r="EZC162" s="212"/>
      <c r="EZD162" s="212"/>
      <c r="EZE162" s="212"/>
      <c r="EZF162" s="212"/>
      <c r="EZG162" s="212"/>
      <c r="EZH162" s="212"/>
      <c r="EZI162" s="212"/>
      <c r="EZJ162" s="212"/>
      <c r="EZK162" s="212"/>
      <c r="EZL162" s="212"/>
      <c r="EZM162" s="212"/>
      <c r="EZN162" s="212"/>
      <c r="EZO162" s="212"/>
      <c r="EZP162" s="212"/>
      <c r="EZQ162" s="212"/>
      <c r="EZR162" s="212"/>
      <c r="EZS162" s="212"/>
      <c r="EZT162" s="212"/>
      <c r="EZU162" s="212"/>
      <c r="EZV162" s="212"/>
      <c r="EZW162" s="212"/>
      <c r="EZX162" s="212"/>
      <c r="EZY162" s="212"/>
      <c r="EZZ162" s="212"/>
      <c r="FAA162" s="212"/>
      <c r="FAB162" s="212"/>
      <c r="FAC162" s="212"/>
      <c r="FAD162" s="212"/>
      <c r="FAE162" s="212"/>
      <c r="FAF162" s="212"/>
      <c r="FAG162" s="212"/>
      <c r="FAH162" s="212"/>
      <c r="FAI162" s="212"/>
      <c r="FAJ162" s="212"/>
      <c r="FAK162" s="212"/>
      <c r="FAL162" s="212"/>
      <c r="FAM162" s="212"/>
      <c r="FAN162" s="212"/>
      <c r="FAO162" s="212"/>
      <c r="FAP162" s="212"/>
      <c r="FAQ162" s="212"/>
      <c r="FAX162" s="212"/>
      <c r="FAY162" s="212"/>
      <c r="FAZ162" s="212"/>
      <c r="FBA162" s="212"/>
      <c r="FBB162" s="212"/>
      <c r="FBC162" s="212"/>
      <c r="FBD162" s="212"/>
      <c r="FBE162" s="212"/>
      <c r="FBF162" s="212"/>
      <c r="FBG162" s="212"/>
      <c r="FBH162" s="212"/>
      <c r="FBI162" s="212"/>
      <c r="FBJ162" s="212"/>
      <c r="FBK162" s="212"/>
      <c r="FBL162" s="212"/>
      <c r="FBM162" s="212"/>
      <c r="FBN162" s="212"/>
      <c r="FBO162" s="212"/>
      <c r="FBP162" s="212"/>
      <c r="FBQ162" s="212"/>
      <c r="FBR162" s="212"/>
      <c r="FBS162" s="212"/>
      <c r="FBT162" s="212"/>
      <c r="FBU162" s="212"/>
      <c r="FBV162" s="212"/>
      <c r="FBW162" s="212"/>
      <c r="FBX162" s="212"/>
      <c r="FBY162" s="212"/>
      <c r="FBZ162" s="212"/>
      <c r="FCA162" s="212"/>
      <c r="FCB162" s="212"/>
      <c r="FCC162" s="212"/>
      <c r="FCD162" s="212"/>
      <c r="FCE162" s="212"/>
      <c r="FCF162" s="212"/>
      <c r="FCG162" s="212"/>
      <c r="FCH162" s="212"/>
      <c r="FCI162" s="212"/>
      <c r="FCJ162" s="212"/>
      <c r="FCK162" s="212"/>
      <c r="FCL162" s="212"/>
      <c r="FCM162" s="212"/>
      <c r="FCN162" s="212"/>
      <c r="FCO162" s="212"/>
      <c r="FCP162" s="212"/>
      <c r="FCQ162" s="212"/>
      <c r="FCR162" s="212"/>
      <c r="FCS162" s="212"/>
      <c r="FCT162" s="212"/>
      <c r="FCU162" s="212"/>
      <c r="FCV162" s="212"/>
      <c r="FCW162" s="212"/>
      <c r="FCX162" s="212"/>
      <c r="FCY162" s="212"/>
      <c r="FCZ162" s="212"/>
      <c r="FDA162" s="212"/>
      <c r="FDB162" s="212"/>
      <c r="FDC162" s="212"/>
      <c r="FDD162" s="212"/>
      <c r="FDE162" s="212"/>
      <c r="FDF162" s="212"/>
      <c r="FDG162" s="212"/>
      <c r="FDH162" s="212"/>
      <c r="FDI162" s="212"/>
      <c r="FDJ162" s="212"/>
      <c r="FDK162" s="212"/>
      <c r="FDL162" s="212"/>
      <c r="FDM162" s="212"/>
      <c r="FDN162" s="212"/>
      <c r="FDO162" s="212"/>
      <c r="FDP162" s="212"/>
      <c r="FDQ162" s="212"/>
      <c r="FDR162" s="212"/>
      <c r="FDS162" s="212"/>
      <c r="FDT162" s="212"/>
      <c r="FDU162" s="212"/>
      <c r="FDV162" s="212"/>
      <c r="FDW162" s="212"/>
      <c r="FDX162" s="212"/>
      <c r="FDY162" s="212"/>
      <c r="FDZ162" s="212"/>
      <c r="FEA162" s="212"/>
      <c r="FEB162" s="212"/>
      <c r="FEC162" s="212"/>
      <c r="FED162" s="212"/>
      <c r="FEE162" s="212"/>
      <c r="FEF162" s="212"/>
      <c r="FEG162" s="212"/>
      <c r="FEH162" s="212"/>
      <c r="FEI162" s="212"/>
      <c r="FEJ162" s="212"/>
      <c r="FEK162" s="212"/>
      <c r="FEL162" s="212"/>
      <c r="FEM162" s="212"/>
      <c r="FEN162" s="212"/>
      <c r="FEO162" s="212"/>
      <c r="FEP162" s="212"/>
      <c r="FEQ162" s="212"/>
      <c r="FER162" s="212"/>
      <c r="FES162" s="212"/>
      <c r="FET162" s="212"/>
      <c r="FEU162" s="212"/>
      <c r="FEV162" s="212"/>
      <c r="FEW162" s="212"/>
      <c r="FEX162" s="212"/>
      <c r="FEY162" s="212"/>
      <c r="FEZ162" s="212"/>
      <c r="FFA162" s="212"/>
      <c r="FFB162" s="212"/>
      <c r="FFC162" s="212"/>
      <c r="FFD162" s="212"/>
      <c r="FFE162" s="212"/>
      <c r="FFF162" s="212"/>
      <c r="FFG162" s="212"/>
      <c r="FFH162" s="212"/>
      <c r="FFI162" s="212"/>
      <c r="FFJ162" s="212"/>
      <c r="FFK162" s="212"/>
      <c r="FFL162" s="212"/>
      <c r="FFM162" s="212"/>
      <c r="FFN162" s="212"/>
      <c r="FFO162" s="212"/>
      <c r="FFP162" s="212"/>
      <c r="FFQ162" s="212"/>
      <c r="FFR162" s="212"/>
      <c r="FFS162" s="212"/>
      <c r="FFT162" s="212"/>
      <c r="FFU162" s="212"/>
      <c r="FFV162" s="212"/>
      <c r="FFW162" s="212"/>
      <c r="FFX162" s="212"/>
      <c r="FFY162" s="212"/>
      <c r="FFZ162" s="212"/>
      <c r="FGA162" s="212"/>
      <c r="FGB162" s="212"/>
      <c r="FGC162" s="212"/>
      <c r="FGD162" s="212"/>
      <c r="FGE162" s="212"/>
      <c r="FGF162" s="212"/>
      <c r="FGG162" s="212"/>
      <c r="FGH162" s="212"/>
      <c r="FGI162" s="212"/>
      <c r="FGJ162" s="212"/>
      <c r="FGK162" s="212"/>
      <c r="FGL162" s="212"/>
      <c r="FGM162" s="212"/>
      <c r="FGN162" s="212"/>
      <c r="FGO162" s="212"/>
      <c r="FGP162" s="212"/>
      <c r="FGQ162" s="212"/>
      <c r="FGR162" s="212"/>
      <c r="FGS162" s="212"/>
      <c r="FGT162" s="212"/>
      <c r="FGU162" s="212"/>
      <c r="FGV162" s="212"/>
      <c r="FGW162" s="212"/>
      <c r="FGX162" s="212"/>
      <c r="FGY162" s="212"/>
      <c r="FGZ162" s="212"/>
      <c r="FHA162" s="212"/>
      <c r="FHB162" s="212"/>
      <c r="FHC162" s="212"/>
      <c r="FHD162" s="212"/>
      <c r="FHE162" s="212"/>
      <c r="FHF162" s="212"/>
      <c r="FHG162" s="212"/>
      <c r="FHH162" s="212"/>
      <c r="FHI162" s="212"/>
      <c r="FHJ162" s="212"/>
      <c r="FHK162" s="212"/>
      <c r="FHL162" s="212"/>
      <c r="FHM162" s="212"/>
      <c r="FHN162" s="212"/>
      <c r="FHO162" s="212"/>
      <c r="FHP162" s="212"/>
      <c r="FHQ162" s="212"/>
      <c r="FHR162" s="212"/>
      <c r="FHS162" s="212"/>
      <c r="FHT162" s="212"/>
      <c r="FHU162" s="212"/>
      <c r="FHV162" s="212"/>
      <c r="FHW162" s="212"/>
      <c r="FHX162" s="212"/>
      <c r="FHY162" s="212"/>
      <c r="FHZ162" s="212"/>
      <c r="FIA162" s="212"/>
      <c r="FIB162" s="212"/>
      <c r="FIC162" s="212"/>
      <c r="FID162" s="212"/>
      <c r="FIE162" s="212"/>
      <c r="FIF162" s="212"/>
      <c r="FIG162" s="212"/>
      <c r="FIH162" s="212"/>
      <c r="FII162" s="212"/>
      <c r="FIJ162" s="212"/>
      <c r="FIK162" s="212"/>
      <c r="FIL162" s="212"/>
      <c r="FIM162" s="212"/>
      <c r="FIN162" s="212"/>
      <c r="FIO162" s="212"/>
      <c r="FIP162" s="212"/>
      <c r="FIQ162" s="212"/>
      <c r="FIR162" s="212"/>
      <c r="FIS162" s="212"/>
      <c r="FIT162" s="212"/>
      <c r="FIU162" s="212"/>
      <c r="FIV162" s="212"/>
      <c r="FIW162" s="212"/>
      <c r="FIX162" s="212"/>
      <c r="FIY162" s="212"/>
      <c r="FIZ162" s="212"/>
      <c r="FJA162" s="212"/>
      <c r="FJB162" s="212"/>
      <c r="FJC162" s="212"/>
      <c r="FJD162" s="212"/>
      <c r="FJE162" s="212"/>
      <c r="FJF162" s="212"/>
      <c r="FJG162" s="212"/>
      <c r="FJH162" s="212"/>
      <c r="FJI162" s="212"/>
      <c r="FJJ162" s="212"/>
      <c r="FJK162" s="212"/>
      <c r="FJL162" s="212"/>
      <c r="FJM162" s="212"/>
      <c r="FJN162" s="212"/>
      <c r="FJO162" s="212"/>
      <c r="FJP162" s="212"/>
      <c r="FJQ162" s="212"/>
      <c r="FJR162" s="212"/>
      <c r="FJS162" s="212"/>
      <c r="FJT162" s="212"/>
      <c r="FJU162" s="212"/>
      <c r="FJV162" s="212"/>
      <c r="FJW162" s="212"/>
      <c r="FJX162" s="212"/>
      <c r="FJY162" s="212"/>
      <c r="FJZ162" s="212"/>
      <c r="FKA162" s="212"/>
      <c r="FKB162" s="212"/>
      <c r="FKC162" s="212"/>
      <c r="FKD162" s="212"/>
      <c r="FKE162" s="212"/>
      <c r="FKF162" s="212"/>
      <c r="FKG162" s="212"/>
      <c r="FKH162" s="212"/>
      <c r="FKI162" s="212"/>
      <c r="FKJ162" s="212"/>
      <c r="FKK162" s="212"/>
      <c r="FKL162" s="212"/>
      <c r="FKM162" s="212"/>
      <c r="FKT162" s="212"/>
      <c r="FKU162" s="212"/>
      <c r="FKV162" s="212"/>
      <c r="FKW162" s="212"/>
      <c r="FKX162" s="212"/>
      <c r="FKY162" s="212"/>
      <c r="FKZ162" s="212"/>
      <c r="FLA162" s="212"/>
      <c r="FLB162" s="212"/>
      <c r="FLC162" s="212"/>
      <c r="FLD162" s="212"/>
      <c r="FLE162" s="212"/>
      <c r="FLF162" s="212"/>
      <c r="FLG162" s="212"/>
      <c r="FLH162" s="212"/>
      <c r="FLI162" s="212"/>
      <c r="FLJ162" s="212"/>
      <c r="FLK162" s="212"/>
      <c r="FLL162" s="212"/>
      <c r="FLM162" s="212"/>
      <c r="FLN162" s="212"/>
      <c r="FLO162" s="212"/>
      <c r="FLP162" s="212"/>
      <c r="FLQ162" s="212"/>
      <c r="FLR162" s="212"/>
      <c r="FLS162" s="212"/>
      <c r="FLT162" s="212"/>
      <c r="FLU162" s="212"/>
      <c r="FLV162" s="212"/>
      <c r="FLW162" s="212"/>
      <c r="FLX162" s="212"/>
      <c r="FLY162" s="212"/>
      <c r="FLZ162" s="212"/>
      <c r="FMA162" s="212"/>
      <c r="FMB162" s="212"/>
      <c r="FMC162" s="212"/>
      <c r="FMD162" s="212"/>
      <c r="FME162" s="212"/>
      <c r="FMF162" s="212"/>
      <c r="FMG162" s="212"/>
      <c r="FMH162" s="212"/>
      <c r="FMI162" s="212"/>
      <c r="FMJ162" s="212"/>
      <c r="FMK162" s="212"/>
      <c r="FML162" s="212"/>
      <c r="FMM162" s="212"/>
      <c r="FMN162" s="212"/>
      <c r="FMO162" s="212"/>
      <c r="FMP162" s="212"/>
      <c r="FMQ162" s="212"/>
      <c r="FMR162" s="212"/>
      <c r="FMS162" s="212"/>
      <c r="FMT162" s="212"/>
      <c r="FMU162" s="212"/>
      <c r="FMV162" s="212"/>
      <c r="FMW162" s="212"/>
      <c r="FMX162" s="212"/>
      <c r="FMY162" s="212"/>
      <c r="FMZ162" s="212"/>
      <c r="FNA162" s="212"/>
      <c r="FNB162" s="212"/>
      <c r="FNC162" s="212"/>
      <c r="FND162" s="212"/>
      <c r="FNE162" s="212"/>
      <c r="FNF162" s="212"/>
      <c r="FNG162" s="212"/>
      <c r="FNH162" s="212"/>
      <c r="FNI162" s="212"/>
      <c r="FNJ162" s="212"/>
      <c r="FNK162" s="212"/>
      <c r="FNL162" s="212"/>
      <c r="FNM162" s="212"/>
      <c r="FNN162" s="212"/>
      <c r="FNO162" s="212"/>
      <c r="FNP162" s="212"/>
      <c r="FNQ162" s="212"/>
      <c r="FNR162" s="212"/>
      <c r="FNS162" s="212"/>
      <c r="FNT162" s="212"/>
      <c r="FNU162" s="212"/>
      <c r="FNV162" s="212"/>
      <c r="FNW162" s="212"/>
      <c r="FNX162" s="212"/>
      <c r="FNY162" s="212"/>
      <c r="FNZ162" s="212"/>
      <c r="FOA162" s="212"/>
      <c r="FOB162" s="212"/>
      <c r="FOC162" s="212"/>
      <c r="FOD162" s="212"/>
      <c r="FOE162" s="212"/>
      <c r="FOF162" s="212"/>
      <c r="FOG162" s="212"/>
      <c r="FOH162" s="212"/>
      <c r="FOI162" s="212"/>
      <c r="FOJ162" s="212"/>
      <c r="FOK162" s="212"/>
      <c r="FOL162" s="212"/>
      <c r="FOM162" s="212"/>
      <c r="FON162" s="212"/>
      <c r="FOO162" s="212"/>
      <c r="FOP162" s="212"/>
      <c r="FOQ162" s="212"/>
      <c r="FOR162" s="212"/>
      <c r="FOS162" s="212"/>
      <c r="FOT162" s="212"/>
      <c r="FOU162" s="212"/>
      <c r="FOV162" s="212"/>
      <c r="FOW162" s="212"/>
      <c r="FOX162" s="212"/>
      <c r="FOY162" s="212"/>
      <c r="FOZ162" s="212"/>
      <c r="FPA162" s="212"/>
      <c r="FPB162" s="212"/>
      <c r="FPC162" s="212"/>
      <c r="FPD162" s="212"/>
      <c r="FPE162" s="212"/>
      <c r="FPF162" s="212"/>
      <c r="FPG162" s="212"/>
      <c r="FPH162" s="212"/>
      <c r="FPI162" s="212"/>
      <c r="FPJ162" s="212"/>
      <c r="FPK162" s="212"/>
      <c r="FPL162" s="212"/>
      <c r="FPM162" s="212"/>
      <c r="FPN162" s="212"/>
      <c r="FPO162" s="212"/>
      <c r="FPP162" s="212"/>
      <c r="FPQ162" s="212"/>
      <c r="FPR162" s="212"/>
      <c r="FPS162" s="212"/>
      <c r="FPT162" s="212"/>
      <c r="FPU162" s="212"/>
      <c r="FPV162" s="212"/>
      <c r="FPW162" s="212"/>
      <c r="FPX162" s="212"/>
      <c r="FPY162" s="212"/>
      <c r="FPZ162" s="212"/>
      <c r="FQA162" s="212"/>
      <c r="FQB162" s="212"/>
      <c r="FQC162" s="212"/>
      <c r="FQD162" s="212"/>
      <c r="FQE162" s="212"/>
      <c r="FQF162" s="212"/>
      <c r="FQG162" s="212"/>
      <c r="FQH162" s="212"/>
      <c r="FQI162" s="212"/>
      <c r="FQJ162" s="212"/>
      <c r="FQK162" s="212"/>
      <c r="FQL162" s="212"/>
      <c r="FQM162" s="212"/>
      <c r="FQN162" s="212"/>
      <c r="FQO162" s="212"/>
      <c r="FQP162" s="212"/>
      <c r="FQQ162" s="212"/>
      <c r="FQR162" s="212"/>
      <c r="FQS162" s="212"/>
      <c r="FQT162" s="212"/>
      <c r="FQU162" s="212"/>
      <c r="FQV162" s="212"/>
      <c r="FQW162" s="212"/>
      <c r="FQX162" s="212"/>
      <c r="FQY162" s="212"/>
      <c r="FQZ162" s="212"/>
      <c r="FRA162" s="212"/>
      <c r="FRB162" s="212"/>
      <c r="FRC162" s="212"/>
      <c r="FRD162" s="212"/>
      <c r="FRE162" s="212"/>
      <c r="FRF162" s="212"/>
      <c r="FRG162" s="212"/>
      <c r="FRH162" s="212"/>
      <c r="FRI162" s="212"/>
      <c r="FRJ162" s="212"/>
      <c r="FRK162" s="212"/>
      <c r="FRL162" s="212"/>
      <c r="FRM162" s="212"/>
      <c r="FRN162" s="212"/>
      <c r="FRO162" s="212"/>
      <c r="FRP162" s="212"/>
      <c r="FRQ162" s="212"/>
      <c r="FRR162" s="212"/>
      <c r="FRS162" s="212"/>
      <c r="FRT162" s="212"/>
      <c r="FRU162" s="212"/>
      <c r="FRV162" s="212"/>
      <c r="FRW162" s="212"/>
      <c r="FRX162" s="212"/>
      <c r="FRY162" s="212"/>
      <c r="FRZ162" s="212"/>
      <c r="FSA162" s="212"/>
      <c r="FSB162" s="212"/>
      <c r="FSC162" s="212"/>
      <c r="FSD162" s="212"/>
      <c r="FSE162" s="212"/>
      <c r="FSF162" s="212"/>
      <c r="FSG162" s="212"/>
      <c r="FSH162" s="212"/>
      <c r="FSI162" s="212"/>
      <c r="FSJ162" s="212"/>
      <c r="FSK162" s="212"/>
      <c r="FSL162" s="212"/>
      <c r="FSM162" s="212"/>
      <c r="FSN162" s="212"/>
      <c r="FSO162" s="212"/>
      <c r="FSP162" s="212"/>
      <c r="FSQ162" s="212"/>
      <c r="FSR162" s="212"/>
      <c r="FSS162" s="212"/>
      <c r="FST162" s="212"/>
      <c r="FSU162" s="212"/>
      <c r="FSV162" s="212"/>
      <c r="FSW162" s="212"/>
      <c r="FSX162" s="212"/>
      <c r="FSY162" s="212"/>
      <c r="FSZ162" s="212"/>
      <c r="FTA162" s="212"/>
      <c r="FTB162" s="212"/>
      <c r="FTC162" s="212"/>
      <c r="FTD162" s="212"/>
      <c r="FTE162" s="212"/>
      <c r="FTF162" s="212"/>
      <c r="FTG162" s="212"/>
      <c r="FTH162" s="212"/>
      <c r="FTI162" s="212"/>
      <c r="FTJ162" s="212"/>
      <c r="FTK162" s="212"/>
      <c r="FTL162" s="212"/>
      <c r="FTM162" s="212"/>
      <c r="FTN162" s="212"/>
      <c r="FTO162" s="212"/>
      <c r="FTP162" s="212"/>
      <c r="FTQ162" s="212"/>
      <c r="FTR162" s="212"/>
      <c r="FTS162" s="212"/>
      <c r="FTT162" s="212"/>
      <c r="FTU162" s="212"/>
      <c r="FTV162" s="212"/>
      <c r="FTW162" s="212"/>
      <c r="FTX162" s="212"/>
      <c r="FTY162" s="212"/>
      <c r="FTZ162" s="212"/>
      <c r="FUA162" s="212"/>
      <c r="FUB162" s="212"/>
      <c r="FUC162" s="212"/>
      <c r="FUD162" s="212"/>
      <c r="FUE162" s="212"/>
      <c r="FUF162" s="212"/>
      <c r="FUG162" s="212"/>
      <c r="FUH162" s="212"/>
      <c r="FUI162" s="212"/>
      <c r="FUP162" s="212"/>
      <c r="FUQ162" s="212"/>
      <c r="FUR162" s="212"/>
      <c r="FUS162" s="212"/>
      <c r="FUT162" s="212"/>
      <c r="FUU162" s="212"/>
      <c r="FUV162" s="212"/>
      <c r="FUW162" s="212"/>
      <c r="FUX162" s="212"/>
      <c r="FUY162" s="212"/>
      <c r="FUZ162" s="212"/>
      <c r="FVA162" s="212"/>
      <c r="FVB162" s="212"/>
      <c r="FVC162" s="212"/>
      <c r="FVD162" s="212"/>
      <c r="FVE162" s="212"/>
      <c r="FVF162" s="212"/>
      <c r="FVG162" s="212"/>
      <c r="FVH162" s="212"/>
      <c r="FVI162" s="212"/>
      <c r="FVJ162" s="212"/>
      <c r="FVK162" s="212"/>
      <c r="FVL162" s="212"/>
      <c r="FVM162" s="212"/>
      <c r="FVN162" s="212"/>
      <c r="FVO162" s="212"/>
      <c r="FVP162" s="212"/>
      <c r="FVQ162" s="212"/>
      <c r="FVR162" s="212"/>
      <c r="FVS162" s="212"/>
      <c r="FVT162" s="212"/>
      <c r="FVU162" s="212"/>
      <c r="FVV162" s="212"/>
      <c r="FVW162" s="212"/>
      <c r="FVX162" s="212"/>
      <c r="FVY162" s="212"/>
      <c r="FVZ162" s="212"/>
      <c r="FWA162" s="212"/>
      <c r="FWB162" s="212"/>
      <c r="FWC162" s="212"/>
      <c r="FWD162" s="212"/>
      <c r="FWE162" s="212"/>
      <c r="FWF162" s="212"/>
      <c r="FWG162" s="212"/>
      <c r="FWH162" s="212"/>
      <c r="FWI162" s="212"/>
      <c r="FWJ162" s="212"/>
      <c r="FWK162" s="212"/>
      <c r="FWL162" s="212"/>
      <c r="FWM162" s="212"/>
      <c r="FWN162" s="212"/>
      <c r="FWO162" s="212"/>
      <c r="FWP162" s="212"/>
      <c r="FWQ162" s="212"/>
      <c r="FWR162" s="212"/>
      <c r="FWS162" s="212"/>
      <c r="FWT162" s="212"/>
      <c r="FWU162" s="212"/>
      <c r="FWV162" s="212"/>
      <c r="FWW162" s="212"/>
      <c r="FWX162" s="212"/>
      <c r="FWY162" s="212"/>
      <c r="FWZ162" s="212"/>
      <c r="FXA162" s="212"/>
      <c r="FXB162" s="212"/>
      <c r="FXC162" s="212"/>
      <c r="FXD162" s="212"/>
      <c r="FXE162" s="212"/>
      <c r="FXF162" s="212"/>
      <c r="FXG162" s="212"/>
      <c r="FXH162" s="212"/>
      <c r="FXI162" s="212"/>
      <c r="FXJ162" s="212"/>
      <c r="FXK162" s="212"/>
      <c r="FXL162" s="212"/>
      <c r="FXM162" s="212"/>
      <c r="FXN162" s="212"/>
      <c r="FXO162" s="212"/>
      <c r="FXP162" s="212"/>
      <c r="FXQ162" s="212"/>
      <c r="FXR162" s="212"/>
      <c r="FXS162" s="212"/>
      <c r="FXT162" s="212"/>
      <c r="FXU162" s="212"/>
      <c r="FXV162" s="212"/>
      <c r="FXW162" s="212"/>
      <c r="FXX162" s="212"/>
      <c r="FXY162" s="212"/>
      <c r="FXZ162" s="212"/>
      <c r="FYA162" s="212"/>
      <c r="FYB162" s="212"/>
      <c r="FYC162" s="212"/>
      <c r="FYD162" s="212"/>
      <c r="FYE162" s="212"/>
      <c r="FYF162" s="212"/>
      <c r="FYG162" s="212"/>
      <c r="FYH162" s="212"/>
      <c r="FYI162" s="212"/>
      <c r="FYJ162" s="212"/>
      <c r="FYK162" s="212"/>
      <c r="FYL162" s="212"/>
      <c r="FYM162" s="212"/>
      <c r="FYN162" s="212"/>
      <c r="FYO162" s="212"/>
      <c r="FYP162" s="212"/>
      <c r="FYQ162" s="212"/>
      <c r="FYR162" s="212"/>
      <c r="FYS162" s="212"/>
      <c r="FYT162" s="212"/>
      <c r="FYU162" s="212"/>
      <c r="FYV162" s="212"/>
      <c r="FYW162" s="212"/>
      <c r="FYX162" s="212"/>
      <c r="FYY162" s="212"/>
      <c r="FYZ162" s="212"/>
      <c r="FZA162" s="212"/>
      <c r="FZB162" s="212"/>
      <c r="FZC162" s="212"/>
      <c r="FZD162" s="212"/>
      <c r="FZE162" s="212"/>
      <c r="FZF162" s="212"/>
      <c r="FZG162" s="212"/>
      <c r="FZH162" s="212"/>
      <c r="FZI162" s="212"/>
      <c r="FZJ162" s="212"/>
      <c r="FZK162" s="212"/>
      <c r="FZL162" s="212"/>
      <c r="FZM162" s="212"/>
      <c r="FZN162" s="212"/>
      <c r="FZO162" s="212"/>
      <c r="FZP162" s="212"/>
      <c r="FZQ162" s="212"/>
      <c r="FZR162" s="212"/>
      <c r="FZS162" s="212"/>
      <c r="FZT162" s="212"/>
      <c r="FZU162" s="212"/>
      <c r="FZV162" s="212"/>
      <c r="FZW162" s="212"/>
      <c r="FZX162" s="212"/>
      <c r="FZY162" s="212"/>
      <c r="FZZ162" s="212"/>
      <c r="GAA162" s="212"/>
      <c r="GAB162" s="212"/>
      <c r="GAC162" s="212"/>
      <c r="GAD162" s="212"/>
      <c r="GAE162" s="212"/>
      <c r="GAF162" s="212"/>
      <c r="GAG162" s="212"/>
      <c r="GAH162" s="212"/>
      <c r="GAI162" s="212"/>
      <c r="GAJ162" s="212"/>
      <c r="GAK162" s="212"/>
      <c r="GAL162" s="212"/>
      <c r="GAM162" s="212"/>
      <c r="GAN162" s="212"/>
      <c r="GAO162" s="212"/>
      <c r="GAP162" s="212"/>
      <c r="GAQ162" s="212"/>
      <c r="GAR162" s="212"/>
      <c r="GAS162" s="212"/>
      <c r="GAT162" s="212"/>
      <c r="GAU162" s="212"/>
      <c r="GAV162" s="212"/>
      <c r="GAW162" s="212"/>
      <c r="GAX162" s="212"/>
      <c r="GAY162" s="212"/>
      <c r="GAZ162" s="212"/>
      <c r="GBA162" s="212"/>
      <c r="GBB162" s="212"/>
      <c r="GBC162" s="212"/>
      <c r="GBD162" s="212"/>
      <c r="GBE162" s="212"/>
      <c r="GBF162" s="212"/>
      <c r="GBG162" s="212"/>
      <c r="GBH162" s="212"/>
      <c r="GBI162" s="212"/>
      <c r="GBJ162" s="212"/>
      <c r="GBK162" s="212"/>
      <c r="GBL162" s="212"/>
      <c r="GBM162" s="212"/>
      <c r="GBN162" s="212"/>
      <c r="GBO162" s="212"/>
      <c r="GBP162" s="212"/>
      <c r="GBQ162" s="212"/>
      <c r="GBR162" s="212"/>
      <c r="GBS162" s="212"/>
      <c r="GBT162" s="212"/>
      <c r="GBU162" s="212"/>
      <c r="GBV162" s="212"/>
      <c r="GBW162" s="212"/>
      <c r="GBX162" s="212"/>
      <c r="GBY162" s="212"/>
      <c r="GBZ162" s="212"/>
      <c r="GCA162" s="212"/>
      <c r="GCB162" s="212"/>
      <c r="GCC162" s="212"/>
      <c r="GCD162" s="212"/>
      <c r="GCE162" s="212"/>
      <c r="GCF162" s="212"/>
      <c r="GCG162" s="212"/>
      <c r="GCH162" s="212"/>
      <c r="GCI162" s="212"/>
      <c r="GCJ162" s="212"/>
      <c r="GCK162" s="212"/>
      <c r="GCL162" s="212"/>
      <c r="GCM162" s="212"/>
      <c r="GCN162" s="212"/>
      <c r="GCO162" s="212"/>
      <c r="GCP162" s="212"/>
      <c r="GCQ162" s="212"/>
      <c r="GCR162" s="212"/>
      <c r="GCS162" s="212"/>
      <c r="GCT162" s="212"/>
      <c r="GCU162" s="212"/>
      <c r="GCV162" s="212"/>
      <c r="GCW162" s="212"/>
      <c r="GCX162" s="212"/>
      <c r="GCY162" s="212"/>
      <c r="GCZ162" s="212"/>
      <c r="GDA162" s="212"/>
      <c r="GDB162" s="212"/>
      <c r="GDC162" s="212"/>
      <c r="GDD162" s="212"/>
      <c r="GDE162" s="212"/>
      <c r="GDF162" s="212"/>
      <c r="GDG162" s="212"/>
      <c r="GDH162" s="212"/>
      <c r="GDI162" s="212"/>
      <c r="GDJ162" s="212"/>
      <c r="GDK162" s="212"/>
      <c r="GDL162" s="212"/>
      <c r="GDM162" s="212"/>
      <c r="GDN162" s="212"/>
      <c r="GDO162" s="212"/>
      <c r="GDP162" s="212"/>
      <c r="GDQ162" s="212"/>
      <c r="GDR162" s="212"/>
      <c r="GDS162" s="212"/>
      <c r="GDT162" s="212"/>
      <c r="GDU162" s="212"/>
      <c r="GDV162" s="212"/>
      <c r="GDW162" s="212"/>
      <c r="GDX162" s="212"/>
      <c r="GDY162" s="212"/>
      <c r="GDZ162" s="212"/>
      <c r="GEA162" s="212"/>
      <c r="GEB162" s="212"/>
      <c r="GEC162" s="212"/>
      <c r="GED162" s="212"/>
      <c r="GEE162" s="212"/>
      <c r="GEL162" s="212"/>
      <c r="GEM162" s="212"/>
      <c r="GEN162" s="212"/>
      <c r="GEO162" s="212"/>
      <c r="GEP162" s="212"/>
      <c r="GEQ162" s="212"/>
      <c r="GER162" s="212"/>
      <c r="GES162" s="212"/>
      <c r="GET162" s="212"/>
      <c r="GEU162" s="212"/>
      <c r="GEV162" s="212"/>
      <c r="GEW162" s="212"/>
      <c r="GEX162" s="212"/>
      <c r="GEY162" s="212"/>
      <c r="GEZ162" s="212"/>
      <c r="GFA162" s="212"/>
      <c r="GFB162" s="212"/>
      <c r="GFC162" s="212"/>
      <c r="GFD162" s="212"/>
      <c r="GFE162" s="212"/>
      <c r="GFF162" s="212"/>
      <c r="GFG162" s="212"/>
      <c r="GFH162" s="212"/>
      <c r="GFI162" s="212"/>
      <c r="GFJ162" s="212"/>
      <c r="GFK162" s="212"/>
      <c r="GFL162" s="212"/>
      <c r="GFM162" s="212"/>
      <c r="GFN162" s="212"/>
      <c r="GFO162" s="212"/>
      <c r="GFP162" s="212"/>
      <c r="GFQ162" s="212"/>
      <c r="GFR162" s="212"/>
      <c r="GFS162" s="212"/>
      <c r="GFT162" s="212"/>
      <c r="GFU162" s="212"/>
      <c r="GFV162" s="212"/>
      <c r="GFW162" s="212"/>
      <c r="GFX162" s="212"/>
      <c r="GFY162" s="212"/>
      <c r="GFZ162" s="212"/>
      <c r="GGA162" s="212"/>
      <c r="GGB162" s="212"/>
      <c r="GGC162" s="212"/>
      <c r="GGD162" s="212"/>
      <c r="GGE162" s="212"/>
      <c r="GGF162" s="212"/>
      <c r="GGG162" s="212"/>
      <c r="GGH162" s="212"/>
      <c r="GGI162" s="212"/>
      <c r="GGJ162" s="212"/>
      <c r="GGK162" s="212"/>
      <c r="GGL162" s="212"/>
      <c r="GGM162" s="212"/>
      <c r="GGN162" s="212"/>
      <c r="GGO162" s="212"/>
      <c r="GGP162" s="212"/>
      <c r="GGQ162" s="212"/>
      <c r="GGR162" s="212"/>
      <c r="GGS162" s="212"/>
      <c r="GGT162" s="212"/>
      <c r="GGU162" s="212"/>
      <c r="GGV162" s="212"/>
      <c r="GGW162" s="212"/>
      <c r="GGX162" s="212"/>
      <c r="GGY162" s="212"/>
      <c r="GGZ162" s="212"/>
      <c r="GHA162" s="212"/>
      <c r="GHB162" s="212"/>
      <c r="GHC162" s="212"/>
      <c r="GHD162" s="212"/>
      <c r="GHE162" s="212"/>
      <c r="GHF162" s="212"/>
      <c r="GHG162" s="212"/>
      <c r="GHH162" s="212"/>
      <c r="GHI162" s="212"/>
      <c r="GHJ162" s="212"/>
      <c r="GHK162" s="212"/>
      <c r="GHL162" s="212"/>
      <c r="GHM162" s="212"/>
      <c r="GHN162" s="212"/>
      <c r="GHO162" s="212"/>
      <c r="GHP162" s="212"/>
      <c r="GHQ162" s="212"/>
      <c r="GHR162" s="212"/>
      <c r="GHS162" s="212"/>
      <c r="GHT162" s="212"/>
      <c r="GHU162" s="212"/>
      <c r="GHV162" s="212"/>
      <c r="GHW162" s="212"/>
      <c r="GHX162" s="212"/>
      <c r="GHY162" s="212"/>
      <c r="GHZ162" s="212"/>
      <c r="GIA162" s="212"/>
      <c r="GIB162" s="212"/>
      <c r="GIC162" s="212"/>
      <c r="GID162" s="212"/>
      <c r="GIE162" s="212"/>
      <c r="GIF162" s="212"/>
      <c r="GIG162" s="212"/>
      <c r="GIH162" s="212"/>
      <c r="GII162" s="212"/>
      <c r="GIJ162" s="212"/>
      <c r="GIK162" s="212"/>
      <c r="GIL162" s="212"/>
      <c r="GIM162" s="212"/>
      <c r="GIN162" s="212"/>
      <c r="GIO162" s="212"/>
      <c r="GIP162" s="212"/>
      <c r="GIQ162" s="212"/>
      <c r="GIR162" s="212"/>
      <c r="GIS162" s="212"/>
      <c r="GIT162" s="212"/>
      <c r="GIU162" s="212"/>
      <c r="GIV162" s="212"/>
      <c r="GIW162" s="212"/>
      <c r="GIX162" s="212"/>
      <c r="GIY162" s="212"/>
      <c r="GIZ162" s="212"/>
      <c r="GJA162" s="212"/>
      <c r="GJB162" s="212"/>
      <c r="GJC162" s="212"/>
      <c r="GJD162" s="212"/>
      <c r="GJE162" s="212"/>
      <c r="GJF162" s="212"/>
      <c r="GJG162" s="212"/>
      <c r="GJH162" s="212"/>
      <c r="GJI162" s="212"/>
      <c r="GJJ162" s="212"/>
      <c r="GJK162" s="212"/>
      <c r="GJL162" s="212"/>
      <c r="GJM162" s="212"/>
      <c r="GJN162" s="212"/>
      <c r="GJO162" s="212"/>
      <c r="GJP162" s="212"/>
      <c r="GJQ162" s="212"/>
      <c r="GJR162" s="212"/>
      <c r="GJS162" s="212"/>
      <c r="GJT162" s="212"/>
      <c r="GJU162" s="212"/>
      <c r="GJV162" s="212"/>
      <c r="GJW162" s="212"/>
      <c r="GJX162" s="212"/>
      <c r="GJY162" s="212"/>
      <c r="GJZ162" s="212"/>
      <c r="GKA162" s="212"/>
      <c r="GKB162" s="212"/>
      <c r="GKC162" s="212"/>
      <c r="GKD162" s="212"/>
      <c r="GKE162" s="212"/>
      <c r="GKF162" s="212"/>
      <c r="GKG162" s="212"/>
      <c r="GKH162" s="212"/>
      <c r="GKI162" s="212"/>
      <c r="GKJ162" s="212"/>
      <c r="GKK162" s="212"/>
      <c r="GKL162" s="212"/>
      <c r="GKM162" s="212"/>
      <c r="GKN162" s="212"/>
      <c r="GKO162" s="212"/>
      <c r="GKP162" s="212"/>
      <c r="GKQ162" s="212"/>
      <c r="GKR162" s="212"/>
      <c r="GKS162" s="212"/>
      <c r="GKT162" s="212"/>
      <c r="GKU162" s="212"/>
      <c r="GKV162" s="212"/>
      <c r="GKW162" s="212"/>
      <c r="GKX162" s="212"/>
      <c r="GKY162" s="212"/>
      <c r="GKZ162" s="212"/>
      <c r="GLA162" s="212"/>
      <c r="GLB162" s="212"/>
      <c r="GLC162" s="212"/>
      <c r="GLD162" s="212"/>
      <c r="GLE162" s="212"/>
      <c r="GLF162" s="212"/>
      <c r="GLG162" s="212"/>
      <c r="GLH162" s="212"/>
      <c r="GLI162" s="212"/>
      <c r="GLJ162" s="212"/>
      <c r="GLK162" s="212"/>
      <c r="GLL162" s="212"/>
      <c r="GLM162" s="212"/>
      <c r="GLN162" s="212"/>
      <c r="GLO162" s="212"/>
      <c r="GLP162" s="212"/>
      <c r="GLQ162" s="212"/>
      <c r="GLR162" s="212"/>
      <c r="GLS162" s="212"/>
      <c r="GLT162" s="212"/>
      <c r="GLU162" s="212"/>
      <c r="GLV162" s="212"/>
      <c r="GLW162" s="212"/>
      <c r="GLX162" s="212"/>
      <c r="GLY162" s="212"/>
      <c r="GLZ162" s="212"/>
      <c r="GMA162" s="212"/>
      <c r="GMB162" s="212"/>
      <c r="GMC162" s="212"/>
      <c r="GMD162" s="212"/>
      <c r="GME162" s="212"/>
      <c r="GMF162" s="212"/>
      <c r="GMG162" s="212"/>
      <c r="GMH162" s="212"/>
      <c r="GMI162" s="212"/>
      <c r="GMJ162" s="212"/>
      <c r="GMK162" s="212"/>
      <c r="GML162" s="212"/>
      <c r="GMM162" s="212"/>
      <c r="GMN162" s="212"/>
      <c r="GMO162" s="212"/>
      <c r="GMP162" s="212"/>
      <c r="GMQ162" s="212"/>
      <c r="GMR162" s="212"/>
      <c r="GMS162" s="212"/>
      <c r="GMT162" s="212"/>
      <c r="GMU162" s="212"/>
      <c r="GMV162" s="212"/>
      <c r="GMW162" s="212"/>
      <c r="GMX162" s="212"/>
      <c r="GMY162" s="212"/>
      <c r="GMZ162" s="212"/>
      <c r="GNA162" s="212"/>
      <c r="GNB162" s="212"/>
      <c r="GNC162" s="212"/>
      <c r="GND162" s="212"/>
      <c r="GNE162" s="212"/>
      <c r="GNF162" s="212"/>
      <c r="GNG162" s="212"/>
      <c r="GNH162" s="212"/>
      <c r="GNI162" s="212"/>
      <c r="GNJ162" s="212"/>
      <c r="GNK162" s="212"/>
      <c r="GNL162" s="212"/>
      <c r="GNM162" s="212"/>
      <c r="GNN162" s="212"/>
      <c r="GNO162" s="212"/>
      <c r="GNP162" s="212"/>
      <c r="GNQ162" s="212"/>
      <c r="GNR162" s="212"/>
      <c r="GNS162" s="212"/>
      <c r="GNT162" s="212"/>
      <c r="GNU162" s="212"/>
      <c r="GNV162" s="212"/>
      <c r="GNW162" s="212"/>
      <c r="GNX162" s="212"/>
      <c r="GNY162" s="212"/>
      <c r="GNZ162" s="212"/>
      <c r="GOA162" s="212"/>
      <c r="GOH162" s="212"/>
      <c r="GOI162" s="212"/>
      <c r="GOJ162" s="212"/>
      <c r="GOK162" s="212"/>
      <c r="GOL162" s="212"/>
      <c r="GOM162" s="212"/>
      <c r="GON162" s="212"/>
      <c r="GOO162" s="212"/>
      <c r="GOP162" s="212"/>
      <c r="GOQ162" s="212"/>
      <c r="GOR162" s="212"/>
      <c r="GOS162" s="212"/>
      <c r="GOT162" s="212"/>
      <c r="GOU162" s="212"/>
      <c r="GOV162" s="212"/>
      <c r="GOW162" s="212"/>
      <c r="GOX162" s="212"/>
      <c r="GOY162" s="212"/>
      <c r="GOZ162" s="212"/>
      <c r="GPA162" s="212"/>
      <c r="GPB162" s="212"/>
      <c r="GPC162" s="212"/>
      <c r="GPD162" s="212"/>
      <c r="GPE162" s="212"/>
      <c r="GPF162" s="212"/>
      <c r="GPG162" s="212"/>
      <c r="GPH162" s="212"/>
      <c r="GPI162" s="212"/>
      <c r="GPJ162" s="212"/>
      <c r="GPK162" s="212"/>
      <c r="GPL162" s="212"/>
      <c r="GPM162" s="212"/>
      <c r="GPN162" s="212"/>
      <c r="GPO162" s="212"/>
      <c r="GPP162" s="212"/>
      <c r="GPQ162" s="212"/>
      <c r="GPR162" s="212"/>
      <c r="GPS162" s="212"/>
      <c r="GPT162" s="212"/>
      <c r="GPU162" s="212"/>
      <c r="GPV162" s="212"/>
      <c r="GPW162" s="212"/>
      <c r="GPX162" s="212"/>
      <c r="GPY162" s="212"/>
      <c r="GPZ162" s="212"/>
      <c r="GQA162" s="212"/>
      <c r="GQB162" s="212"/>
      <c r="GQC162" s="212"/>
      <c r="GQD162" s="212"/>
      <c r="GQE162" s="212"/>
      <c r="GQF162" s="212"/>
      <c r="GQG162" s="212"/>
      <c r="GQH162" s="212"/>
      <c r="GQI162" s="212"/>
      <c r="GQJ162" s="212"/>
      <c r="GQK162" s="212"/>
      <c r="GQL162" s="212"/>
      <c r="GQM162" s="212"/>
      <c r="GQN162" s="212"/>
      <c r="GQO162" s="212"/>
      <c r="GQP162" s="212"/>
      <c r="GQQ162" s="212"/>
      <c r="GQR162" s="212"/>
      <c r="GQS162" s="212"/>
      <c r="GQT162" s="212"/>
      <c r="GQU162" s="212"/>
      <c r="GQV162" s="212"/>
      <c r="GQW162" s="212"/>
      <c r="GQX162" s="212"/>
      <c r="GQY162" s="212"/>
      <c r="GQZ162" s="212"/>
      <c r="GRA162" s="212"/>
      <c r="GRB162" s="212"/>
      <c r="GRC162" s="212"/>
      <c r="GRD162" s="212"/>
      <c r="GRE162" s="212"/>
      <c r="GRF162" s="212"/>
      <c r="GRG162" s="212"/>
      <c r="GRH162" s="212"/>
      <c r="GRI162" s="212"/>
      <c r="GRJ162" s="212"/>
      <c r="GRK162" s="212"/>
      <c r="GRL162" s="212"/>
      <c r="GRM162" s="212"/>
      <c r="GRN162" s="212"/>
      <c r="GRO162" s="212"/>
      <c r="GRP162" s="212"/>
      <c r="GRQ162" s="212"/>
      <c r="GRR162" s="212"/>
      <c r="GRS162" s="212"/>
      <c r="GRT162" s="212"/>
      <c r="GRU162" s="212"/>
      <c r="GRV162" s="212"/>
      <c r="GRW162" s="212"/>
      <c r="GRX162" s="212"/>
      <c r="GRY162" s="212"/>
      <c r="GRZ162" s="212"/>
      <c r="GSA162" s="212"/>
      <c r="GSB162" s="212"/>
      <c r="GSC162" s="212"/>
      <c r="GSD162" s="212"/>
      <c r="GSE162" s="212"/>
      <c r="GSF162" s="212"/>
      <c r="GSG162" s="212"/>
      <c r="GSH162" s="212"/>
      <c r="GSI162" s="212"/>
      <c r="GSJ162" s="212"/>
      <c r="GSK162" s="212"/>
      <c r="GSL162" s="212"/>
      <c r="GSM162" s="212"/>
      <c r="GSN162" s="212"/>
      <c r="GSO162" s="212"/>
      <c r="GSP162" s="212"/>
      <c r="GSQ162" s="212"/>
      <c r="GSR162" s="212"/>
      <c r="GSS162" s="212"/>
      <c r="GST162" s="212"/>
      <c r="GSU162" s="212"/>
      <c r="GSV162" s="212"/>
      <c r="GSW162" s="212"/>
      <c r="GSX162" s="212"/>
      <c r="GSY162" s="212"/>
      <c r="GSZ162" s="212"/>
      <c r="GTA162" s="212"/>
      <c r="GTB162" s="212"/>
      <c r="GTC162" s="212"/>
      <c r="GTD162" s="212"/>
      <c r="GTE162" s="212"/>
      <c r="GTF162" s="212"/>
      <c r="GTG162" s="212"/>
      <c r="GTH162" s="212"/>
      <c r="GTI162" s="212"/>
      <c r="GTJ162" s="212"/>
      <c r="GTK162" s="212"/>
      <c r="GTL162" s="212"/>
      <c r="GTM162" s="212"/>
      <c r="GTN162" s="212"/>
      <c r="GTO162" s="212"/>
      <c r="GTP162" s="212"/>
      <c r="GTQ162" s="212"/>
      <c r="GTR162" s="212"/>
      <c r="GTS162" s="212"/>
      <c r="GTT162" s="212"/>
      <c r="GTU162" s="212"/>
      <c r="GTV162" s="212"/>
      <c r="GTW162" s="212"/>
      <c r="GTX162" s="212"/>
      <c r="GTY162" s="212"/>
      <c r="GTZ162" s="212"/>
      <c r="GUA162" s="212"/>
      <c r="GUB162" s="212"/>
      <c r="GUC162" s="212"/>
      <c r="GUD162" s="212"/>
      <c r="GUE162" s="212"/>
      <c r="GUF162" s="212"/>
      <c r="GUG162" s="212"/>
      <c r="GUH162" s="212"/>
      <c r="GUI162" s="212"/>
      <c r="GUJ162" s="212"/>
      <c r="GUK162" s="212"/>
      <c r="GUL162" s="212"/>
      <c r="GUM162" s="212"/>
      <c r="GUN162" s="212"/>
      <c r="GUO162" s="212"/>
      <c r="GUP162" s="212"/>
      <c r="GUQ162" s="212"/>
      <c r="GUR162" s="212"/>
      <c r="GUS162" s="212"/>
      <c r="GUT162" s="212"/>
      <c r="GUU162" s="212"/>
      <c r="GUV162" s="212"/>
      <c r="GUW162" s="212"/>
      <c r="GUX162" s="212"/>
      <c r="GUY162" s="212"/>
      <c r="GUZ162" s="212"/>
      <c r="GVA162" s="212"/>
      <c r="GVB162" s="212"/>
      <c r="GVC162" s="212"/>
      <c r="GVD162" s="212"/>
      <c r="GVE162" s="212"/>
      <c r="GVF162" s="212"/>
      <c r="GVG162" s="212"/>
      <c r="GVH162" s="212"/>
      <c r="GVI162" s="212"/>
      <c r="GVJ162" s="212"/>
      <c r="GVK162" s="212"/>
      <c r="GVL162" s="212"/>
      <c r="GVM162" s="212"/>
      <c r="GVN162" s="212"/>
      <c r="GVO162" s="212"/>
      <c r="GVP162" s="212"/>
      <c r="GVQ162" s="212"/>
      <c r="GVR162" s="212"/>
      <c r="GVS162" s="212"/>
      <c r="GVT162" s="212"/>
      <c r="GVU162" s="212"/>
      <c r="GVV162" s="212"/>
      <c r="GVW162" s="212"/>
      <c r="GVX162" s="212"/>
      <c r="GVY162" s="212"/>
      <c r="GVZ162" s="212"/>
      <c r="GWA162" s="212"/>
      <c r="GWB162" s="212"/>
      <c r="GWC162" s="212"/>
      <c r="GWD162" s="212"/>
      <c r="GWE162" s="212"/>
      <c r="GWF162" s="212"/>
      <c r="GWG162" s="212"/>
      <c r="GWH162" s="212"/>
      <c r="GWI162" s="212"/>
      <c r="GWJ162" s="212"/>
      <c r="GWK162" s="212"/>
      <c r="GWL162" s="212"/>
      <c r="GWM162" s="212"/>
      <c r="GWN162" s="212"/>
      <c r="GWO162" s="212"/>
      <c r="GWP162" s="212"/>
      <c r="GWQ162" s="212"/>
      <c r="GWR162" s="212"/>
      <c r="GWS162" s="212"/>
      <c r="GWT162" s="212"/>
      <c r="GWU162" s="212"/>
      <c r="GWV162" s="212"/>
      <c r="GWW162" s="212"/>
      <c r="GWX162" s="212"/>
      <c r="GWY162" s="212"/>
      <c r="GWZ162" s="212"/>
      <c r="GXA162" s="212"/>
      <c r="GXB162" s="212"/>
      <c r="GXC162" s="212"/>
      <c r="GXD162" s="212"/>
      <c r="GXE162" s="212"/>
      <c r="GXF162" s="212"/>
      <c r="GXG162" s="212"/>
      <c r="GXH162" s="212"/>
      <c r="GXI162" s="212"/>
      <c r="GXJ162" s="212"/>
      <c r="GXK162" s="212"/>
      <c r="GXL162" s="212"/>
      <c r="GXM162" s="212"/>
      <c r="GXN162" s="212"/>
      <c r="GXO162" s="212"/>
      <c r="GXP162" s="212"/>
      <c r="GXQ162" s="212"/>
      <c r="GXR162" s="212"/>
      <c r="GXS162" s="212"/>
      <c r="GXT162" s="212"/>
      <c r="GXU162" s="212"/>
      <c r="GXV162" s="212"/>
      <c r="GXW162" s="212"/>
      <c r="GYD162" s="212"/>
      <c r="GYE162" s="212"/>
      <c r="GYF162" s="212"/>
      <c r="GYG162" s="212"/>
      <c r="GYH162" s="212"/>
      <c r="GYI162" s="212"/>
      <c r="GYJ162" s="212"/>
      <c r="GYK162" s="212"/>
      <c r="GYL162" s="212"/>
      <c r="GYM162" s="212"/>
      <c r="GYN162" s="212"/>
      <c r="GYO162" s="212"/>
      <c r="GYP162" s="212"/>
      <c r="GYQ162" s="212"/>
      <c r="GYR162" s="212"/>
      <c r="GYS162" s="212"/>
      <c r="GYT162" s="212"/>
      <c r="GYU162" s="212"/>
      <c r="GYV162" s="212"/>
      <c r="GYW162" s="212"/>
      <c r="GYX162" s="212"/>
      <c r="GYY162" s="212"/>
      <c r="GYZ162" s="212"/>
      <c r="GZA162" s="212"/>
      <c r="GZB162" s="212"/>
      <c r="GZC162" s="212"/>
      <c r="GZD162" s="212"/>
      <c r="GZE162" s="212"/>
      <c r="GZF162" s="212"/>
      <c r="GZG162" s="212"/>
      <c r="GZH162" s="212"/>
      <c r="GZI162" s="212"/>
      <c r="GZJ162" s="212"/>
      <c r="GZK162" s="212"/>
      <c r="GZL162" s="212"/>
      <c r="GZM162" s="212"/>
      <c r="GZN162" s="212"/>
      <c r="GZO162" s="212"/>
      <c r="GZP162" s="212"/>
      <c r="GZQ162" s="212"/>
      <c r="GZR162" s="212"/>
      <c r="GZS162" s="212"/>
      <c r="GZT162" s="212"/>
      <c r="GZU162" s="212"/>
      <c r="GZV162" s="212"/>
      <c r="GZW162" s="212"/>
      <c r="GZX162" s="212"/>
      <c r="GZY162" s="212"/>
      <c r="GZZ162" s="212"/>
      <c r="HAA162" s="212"/>
      <c r="HAB162" s="212"/>
      <c r="HAC162" s="212"/>
      <c r="HAD162" s="212"/>
      <c r="HAE162" s="212"/>
      <c r="HAF162" s="212"/>
      <c r="HAG162" s="212"/>
      <c r="HAH162" s="212"/>
      <c r="HAI162" s="212"/>
      <c r="HAJ162" s="212"/>
      <c r="HAK162" s="212"/>
      <c r="HAL162" s="212"/>
      <c r="HAM162" s="212"/>
      <c r="HAN162" s="212"/>
      <c r="HAO162" s="212"/>
      <c r="HAP162" s="212"/>
      <c r="HAQ162" s="212"/>
      <c r="HAR162" s="212"/>
      <c r="HAS162" s="212"/>
      <c r="HAT162" s="212"/>
      <c r="HAU162" s="212"/>
      <c r="HAV162" s="212"/>
      <c r="HAW162" s="212"/>
      <c r="HAX162" s="212"/>
      <c r="HAY162" s="212"/>
      <c r="HAZ162" s="212"/>
      <c r="HBA162" s="212"/>
      <c r="HBB162" s="212"/>
      <c r="HBC162" s="212"/>
      <c r="HBD162" s="212"/>
      <c r="HBE162" s="212"/>
      <c r="HBF162" s="212"/>
      <c r="HBG162" s="212"/>
      <c r="HBH162" s="212"/>
      <c r="HBI162" s="212"/>
      <c r="HBJ162" s="212"/>
      <c r="HBK162" s="212"/>
      <c r="HBL162" s="212"/>
      <c r="HBM162" s="212"/>
      <c r="HBN162" s="212"/>
      <c r="HBO162" s="212"/>
      <c r="HBP162" s="212"/>
      <c r="HBQ162" s="212"/>
      <c r="HBR162" s="212"/>
      <c r="HBS162" s="212"/>
      <c r="HBT162" s="212"/>
      <c r="HBU162" s="212"/>
      <c r="HBV162" s="212"/>
      <c r="HBW162" s="212"/>
      <c r="HBX162" s="212"/>
      <c r="HBY162" s="212"/>
      <c r="HBZ162" s="212"/>
      <c r="HCA162" s="212"/>
      <c r="HCB162" s="212"/>
      <c r="HCC162" s="212"/>
      <c r="HCD162" s="212"/>
      <c r="HCE162" s="212"/>
      <c r="HCF162" s="212"/>
      <c r="HCG162" s="212"/>
      <c r="HCH162" s="212"/>
      <c r="HCI162" s="212"/>
      <c r="HCJ162" s="212"/>
      <c r="HCK162" s="212"/>
      <c r="HCL162" s="212"/>
      <c r="HCM162" s="212"/>
      <c r="HCN162" s="212"/>
      <c r="HCO162" s="212"/>
      <c r="HCP162" s="212"/>
      <c r="HCQ162" s="212"/>
      <c r="HCR162" s="212"/>
      <c r="HCS162" s="212"/>
      <c r="HCT162" s="212"/>
      <c r="HCU162" s="212"/>
      <c r="HCV162" s="212"/>
      <c r="HCW162" s="212"/>
      <c r="HCX162" s="212"/>
      <c r="HCY162" s="212"/>
      <c r="HCZ162" s="212"/>
      <c r="HDA162" s="212"/>
      <c r="HDB162" s="212"/>
      <c r="HDC162" s="212"/>
      <c r="HDD162" s="212"/>
      <c r="HDE162" s="212"/>
      <c r="HDF162" s="212"/>
      <c r="HDG162" s="212"/>
      <c r="HDH162" s="212"/>
      <c r="HDI162" s="212"/>
      <c r="HDJ162" s="212"/>
      <c r="HDK162" s="212"/>
      <c r="HDL162" s="212"/>
      <c r="HDM162" s="212"/>
      <c r="HDN162" s="212"/>
      <c r="HDO162" s="212"/>
      <c r="HDP162" s="212"/>
      <c r="HDQ162" s="212"/>
      <c r="HDR162" s="212"/>
      <c r="HDS162" s="212"/>
      <c r="HDT162" s="212"/>
      <c r="HDU162" s="212"/>
      <c r="HDV162" s="212"/>
      <c r="HDW162" s="212"/>
      <c r="HDX162" s="212"/>
      <c r="HDY162" s="212"/>
      <c r="HDZ162" s="212"/>
      <c r="HEA162" s="212"/>
      <c r="HEB162" s="212"/>
      <c r="HEC162" s="212"/>
      <c r="HED162" s="212"/>
      <c r="HEE162" s="212"/>
      <c r="HEF162" s="212"/>
      <c r="HEG162" s="212"/>
      <c r="HEH162" s="212"/>
      <c r="HEI162" s="212"/>
      <c r="HEJ162" s="212"/>
      <c r="HEK162" s="212"/>
      <c r="HEL162" s="212"/>
      <c r="HEM162" s="212"/>
      <c r="HEN162" s="212"/>
      <c r="HEO162" s="212"/>
      <c r="HEP162" s="212"/>
      <c r="HEQ162" s="212"/>
      <c r="HER162" s="212"/>
      <c r="HES162" s="212"/>
      <c r="HET162" s="212"/>
      <c r="HEU162" s="212"/>
      <c r="HEV162" s="212"/>
      <c r="HEW162" s="212"/>
      <c r="HEX162" s="212"/>
      <c r="HEY162" s="212"/>
      <c r="HEZ162" s="212"/>
      <c r="HFA162" s="212"/>
      <c r="HFB162" s="212"/>
      <c r="HFC162" s="212"/>
      <c r="HFD162" s="212"/>
      <c r="HFE162" s="212"/>
      <c r="HFF162" s="212"/>
      <c r="HFG162" s="212"/>
      <c r="HFH162" s="212"/>
      <c r="HFI162" s="212"/>
      <c r="HFJ162" s="212"/>
      <c r="HFK162" s="212"/>
      <c r="HFL162" s="212"/>
      <c r="HFM162" s="212"/>
      <c r="HFN162" s="212"/>
      <c r="HFO162" s="212"/>
      <c r="HFP162" s="212"/>
      <c r="HFQ162" s="212"/>
      <c r="HFR162" s="212"/>
      <c r="HFS162" s="212"/>
      <c r="HFT162" s="212"/>
      <c r="HFU162" s="212"/>
      <c r="HFV162" s="212"/>
      <c r="HFW162" s="212"/>
      <c r="HFX162" s="212"/>
      <c r="HFY162" s="212"/>
      <c r="HFZ162" s="212"/>
      <c r="HGA162" s="212"/>
      <c r="HGB162" s="212"/>
      <c r="HGC162" s="212"/>
      <c r="HGD162" s="212"/>
      <c r="HGE162" s="212"/>
      <c r="HGF162" s="212"/>
      <c r="HGG162" s="212"/>
      <c r="HGH162" s="212"/>
      <c r="HGI162" s="212"/>
      <c r="HGJ162" s="212"/>
      <c r="HGK162" s="212"/>
      <c r="HGL162" s="212"/>
      <c r="HGM162" s="212"/>
      <c r="HGN162" s="212"/>
      <c r="HGO162" s="212"/>
      <c r="HGP162" s="212"/>
      <c r="HGQ162" s="212"/>
      <c r="HGR162" s="212"/>
      <c r="HGS162" s="212"/>
      <c r="HGT162" s="212"/>
      <c r="HGU162" s="212"/>
      <c r="HGV162" s="212"/>
      <c r="HGW162" s="212"/>
      <c r="HGX162" s="212"/>
      <c r="HGY162" s="212"/>
      <c r="HGZ162" s="212"/>
      <c r="HHA162" s="212"/>
      <c r="HHB162" s="212"/>
      <c r="HHC162" s="212"/>
      <c r="HHD162" s="212"/>
      <c r="HHE162" s="212"/>
      <c r="HHF162" s="212"/>
      <c r="HHG162" s="212"/>
      <c r="HHH162" s="212"/>
      <c r="HHI162" s="212"/>
      <c r="HHJ162" s="212"/>
      <c r="HHK162" s="212"/>
      <c r="HHL162" s="212"/>
      <c r="HHM162" s="212"/>
      <c r="HHN162" s="212"/>
      <c r="HHO162" s="212"/>
      <c r="HHP162" s="212"/>
      <c r="HHQ162" s="212"/>
      <c r="HHR162" s="212"/>
      <c r="HHS162" s="212"/>
      <c r="HHZ162" s="212"/>
      <c r="HIA162" s="212"/>
      <c r="HIB162" s="212"/>
      <c r="HIC162" s="212"/>
      <c r="HID162" s="212"/>
      <c r="HIE162" s="212"/>
      <c r="HIF162" s="212"/>
      <c r="HIG162" s="212"/>
      <c r="HIH162" s="212"/>
      <c r="HII162" s="212"/>
      <c r="HIJ162" s="212"/>
      <c r="HIK162" s="212"/>
      <c r="HIL162" s="212"/>
      <c r="HIM162" s="212"/>
      <c r="HIN162" s="212"/>
      <c r="HIO162" s="212"/>
      <c r="HIP162" s="212"/>
      <c r="HIQ162" s="212"/>
      <c r="HIR162" s="212"/>
      <c r="HIS162" s="212"/>
      <c r="HIT162" s="212"/>
      <c r="HIU162" s="212"/>
      <c r="HIV162" s="212"/>
      <c r="HIW162" s="212"/>
      <c r="HIX162" s="212"/>
      <c r="HIY162" s="212"/>
      <c r="HIZ162" s="212"/>
      <c r="HJA162" s="212"/>
      <c r="HJB162" s="212"/>
      <c r="HJC162" s="212"/>
      <c r="HJD162" s="212"/>
      <c r="HJE162" s="212"/>
      <c r="HJF162" s="212"/>
      <c r="HJG162" s="212"/>
      <c r="HJH162" s="212"/>
      <c r="HJI162" s="212"/>
      <c r="HJJ162" s="212"/>
      <c r="HJK162" s="212"/>
      <c r="HJL162" s="212"/>
      <c r="HJM162" s="212"/>
      <c r="HJN162" s="212"/>
      <c r="HJO162" s="212"/>
      <c r="HJP162" s="212"/>
      <c r="HJQ162" s="212"/>
      <c r="HJR162" s="212"/>
      <c r="HJS162" s="212"/>
      <c r="HJT162" s="212"/>
      <c r="HJU162" s="212"/>
      <c r="HJV162" s="212"/>
      <c r="HJW162" s="212"/>
      <c r="HJX162" s="212"/>
      <c r="HJY162" s="212"/>
      <c r="HJZ162" s="212"/>
      <c r="HKA162" s="212"/>
      <c r="HKB162" s="212"/>
      <c r="HKC162" s="212"/>
      <c r="HKD162" s="212"/>
      <c r="HKE162" s="212"/>
      <c r="HKF162" s="212"/>
      <c r="HKG162" s="212"/>
      <c r="HKH162" s="212"/>
      <c r="HKI162" s="212"/>
      <c r="HKJ162" s="212"/>
      <c r="HKK162" s="212"/>
      <c r="HKL162" s="212"/>
      <c r="HKM162" s="212"/>
      <c r="HKN162" s="212"/>
      <c r="HKO162" s="212"/>
      <c r="HKP162" s="212"/>
      <c r="HKQ162" s="212"/>
      <c r="HKR162" s="212"/>
      <c r="HKS162" s="212"/>
      <c r="HKT162" s="212"/>
      <c r="HKU162" s="212"/>
      <c r="HKV162" s="212"/>
      <c r="HKW162" s="212"/>
      <c r="HKX162" s="212"/>
      <c r="HKY162" s="212"/>
      <c r="HKZ162" s="212"/>
      <c r="HLA162" s="212"/>
      <c r="HLB162" s="212"/>
      <c r="HLC162" s="212"/>
      <c r="HLD162" s="212"/>
      <c r="HLE162" s="212"/>
      <c r="HLF162" s="212"/>
      <c r="HLG162" s="212"/>
      <c r="HLH162" s="212"/>
      <c r="HLI162" s="212"/>
      <c r="HLJ162" s="212"/>
      <c r="HLK162" s="212"/>
      <c r="HLL162" s="212"/>
      <c r="HLM162" s="212"/>
      <c r="HLN162" s="212"/>
      <c r="HLO162" s="212"/>
      <c r="HLP162" s="212"/>
      <c r="HLQ162" s="212"/>
      <c r="HLR162" s="212"/>
      <c r="HLS162" s="212"/>
      <c r="HLT162" s="212"/>
      <c r="HLU162" s="212"/>
      <c r="HLV162" s="212"/>
      <c r="HLW162" s="212"/>
      <c r="HLX162" s="212"/>
      <c r="HLY162" s="212"/>
      <c r="HLZ162" s="212"/>
      <c r="HMA162" s="212"/>
      <c r="HMB162" s="212"/>
      <c r="HMC162" s="212"/>
      <c r="HMD162" s="212"/>
      <c r="HME162" s="212"/>
      <c r="HMF162" s="212"/>
      <c r="HMG162" s="212"/>
      <c r="HMH162" s="212"/>
      <c r="HMI162" s="212"/>
      <c r="HMJ162" s="212"/>
      <c r="HMK162" s="212"/>
      <c r="HML162" s="212"/>
      <c r="HMM162" s="212"/>
      <c r="HMN162" s="212"/>
      <c r="HMO162" s="212"/>
      <c r="HMP162" s="212"/>
      <c r="HMQ162" s="212"/>
      <c r="HMR162" s="212"/>
      <c r="HMS162" s="212"/>
      <c r="HMT162" s="212"/>
      <c r="HMU162" s="212"/>
      <c r="HMV162" s="212"/>
      <c r="HMW162" s="212"/>
      <c r="HMX162" s="212"/>
      <c r="HMY162" s="212"/>
      <c r="HMZ162" s="212"/>
      <c r="HNA162" s="212"/>
      <c r="HNB162" s="212"/>
      <c r="HNC162" s="212"/>
      <c r="HND162" s="212"/>
      <c r="HNE162" s="212"/>
      <c r="HNF162" s="212"/>
      <c r="HNG162" s="212"/>
      <c r="HNH162" s="212"/>
      <c r="HNI162" s="212"/>
      <c r="HNJ162" s="212"/>
      <c r="HNK162" s="212"/>
      <c r="HNL162" s="212"/>
      <c r="HNM162" s="212"/>
      <c r="HNN162" s="212"/>
      <c r="HNO162" s="212"/>
      <c r="HNP162" s="212"/>
      <c r="HNQ162" s="212"/>
      <c r="HNR162" s="212"/>
      <c r="HNS162" s="212"/>
      <c r="HNT162" s="212"/>
      <c r="HNU162" s="212"/>
      <c r="HNV162" s="212"/>
      <c r="HNW162" s="212"/>
      <c r="HNX162" s="212"/>
      <c r="HNY162" s="212"/>
      <c r="HNZ162" s="212"/>
      <c r="HOA162" s="212"/>
      <c r="HOB162" s="212"/>
      <c r="HOC162" s="212"/>
      <c r="HOD162" s="212"/>
      <c r="HOE162" s="212"/>
      <c r="HOF162" s="212"/>
      <c r="HOG162" s="212"/>
      <c r="HOH162" s="212"/>
      <c r="HOI162" s="212"/>
      <c r="HOJ162" s="212"/>
      <c r="HOK162" s="212"/>
      <c r="HOL162" s="212"/>
      <c r="HOM162" s="212"/>
      <c r="HON162" s="212"/>
      <c r="HOO162" s="212"/>
      <c r="HOP162" s="212"/>
      <c r="HOQ162" s="212"/>
      <c r="HOR162" s="212"/>
      <c r="HOS162" s="212"/>
      <c r="HOT162" s="212"/>
      <c r="HOU162" s="212"/>
      <c r="HOV162" s="212"/>
      <c r="HOW162" s="212"/>
      <c r="HOX162" s="212"/>
      <c r="HOY162" s="212"/>
      <c r="HOZ162" s="212"/>
      <c r="HPA162" s="212"/>
      <c r="HPB162" s="212"/>
      <c r="HPC162" s="212"/>
      <c r="HPD162" s="212"/>
      <c r="HPE162" s="212"/>
      <c r="HPF162" s="212"/>
      <c r="HPG162" s="212"/>
      <c r="HPH162" s="212"/>
      <c r="HPI162" s="212"/>
      <c r="HPJ162" s="212"/>
      <c r="HPK162" s="212"/>
      <c r="HPL162" s="212"/>
      <c r="HPM162" s="212"/>
      <c r="HPN162" s="212"/>
      <c r="HPO162" s="212"/>
      <c r="HPP162" s="212"/>
      <c r="HPQ162" s="212"/>
      <c r="HPR162" s="212"/>
      <c r="HPS162" s="212"/>
      <c r="HPT162" s="212"/>
      <c r="HPU162" s="212"/>
      <c r="HPV162" s="212"/>
      <c r="HPW162" s="212"/>
      <c r="HPX162" s="212"/>
      <c r="HPY162" s="212"/>
      <c r="HPZ162" s="212"/>
      <c r="HQA162" s="212"/>
      <c r="HQB162" s="212"/>
      <c r="HQC162" s="212"/>
      <c r="HQD162" s="212"/>
      <c r="HQE162" s="212"/>
      <c r="HQF162" s="212"/>
      <c r="HQG162" s="212"/>
      <c r="HQH162" s="212"/>
      <c r="HQI162" s="212"/>
      <c r="HQJ162" s="212"/>
      <c r="HQK162" s="212"/>
      <c r="HQL162" s="212"/>
      <c r="HQM162" s="212"/>
      <c r="HQN162" s="212"/>
      <c r="HQO162" s="212"/>
      <c r="HQP162" s="212"/>
      <c r="HQQ162" s="212"/>
      <c r="HQR162" s="212"/>
      <c r="HQS162" s="212"/>
      <c r="HQT162" s="212"/>
      <c r="HQU162" s="212"/>
      <c r="HQV162" s="212"/>
      <c r="HQW162" s="212"/>
      <c r="HQX162" s="212"/>
      <c r="HQY162" s="212"/>
      <c r="HQZ162" s="212"/>
      <c r="HRA162" s="212"/>
      <c r="HRB162" s="212"/>
      <c r="HRC162" s="212"/>
      <c r="HRD162" s="212"/>
      <c r="HRE162" s="212"/>
      <c r="HRF162" s="212"/>
      <c r="HRG162" s="212"/>
      <c r="HRH162" s="212"/>
      <c r="HRI162" s="212"/>
      <c r="HRJ162" s="212"/>
      <c r="HRK162" s="212"/>
      <c r="HRL162" s="212"/>
      <c r="HRM162" s="212"/>
      <c r="HRN162" s="212"/>
      <c r="HRO162" s="212"/>
      <c r="HRV162" s="212"/>
      <c r="HRW162" s="212"/>
      <c r="HRX162" s="212"/>
      <c r="HRY162" s="212"/>
      <c r="HRZ162" s="212"/>
      <c r="HSA162" s="212"/>
      <c r="HSB162" s="212"/>
      <c r="HSC162" s="212"/>
      <c r="HSD162" s="212"/>
      <c r="HSE162" s="212"/>
      <c r="HSF162" s="212"/>
      <c r="HSG162" s="212"/>
      <c r="HSH162" s="212"/>
      <c r="HSI162" s="212"/>
      <c r="HSJ162" s="212"/>
      <c r="HSK162" s="212"/>
      <c r="HSL162" s="212"/>
      <c r="HSM162" s="212"/>
      <c r="HSN162" s="212"/>
      <c r="HSO162" s="212"/>
      <c r="HSP162" s="212"/>
      <c r="HSQ162" s="212"/>
      <c r="HSR162" s="212"/>
      <c r="HSS162" s="212"/>
      <c r="HST162" s="212"/>
      <c r="HSU162" s="212"/>
      <c r="HSV162" s="212"/>
      <c r="HSW162" s="212"/>
      <c r="HSX162" s="212"/>
      <c r="HSY162" s="212"/>
      <c r="HSZ162" s="212"/>
      <c r="HTA162" s="212"/>
      <c r="HTB162" s="212"/>
      <c r="HTC162" s="212"/>
      <c r="HTD162" s="212"/>
      <c r="HTE162" s="212"/>
      <c r="HTF162" s="212"/>
      <c r="HTG162" s="212"/>
      <c r="HTH162" s="212"/>
      <c r="HTI162" s="212"/>
      <c r="HTJ162" s="212"/>
      <c r="HTK162" s="212"/>
      <c r="HTL162" s="212"/>
      <c r="HTM162" s="212"/>
      <c r="HTN162" s="212"/>
      <c r="HTO162" s="212"/>
      <c r="HTP162" s="212"/>
      <c r="HTQ162" s="212"/>
      <c r="HTR162" s="212"/>
      <c r="HTS162" s="212"/>
      <c r="HTT162" s="212"/>
      <c r="HTU162" s="212"/>
      <c r="HTV162" s="212"/>
      <c r="HTW162" s="212"/>
      <c r="HTX162" s="212"/>
      <c r="HTY162" s="212"/>
      <c r="HTZ162" s="212"/>
      <c r="HUA162" s="212"/>
      <c r="HUB162" s="212"/>
      <c r="HUC162" s="212"/>
      <c r="HUD162" s="212"/>
      <c r="HUE162" s="212"/>
      <c r="HUF162" s="212"/>
      <c r="HUG162" s="212"/>
      <c r="HUH162" s="212"/>
      <c r="HUI162" s="212"/>
      <c r="HUJ162" s="212"/>
      <c r="HUK162" s="212"/>
      <c r="HUL162" s="212"/>
      <c r="HUM162" s="212"/>
      <c r="HUN162" s="212"/>
      <c r="HUO162" s="212"/>
      <c r="HUP162" s="212"/>
      <c r="HUQ162" s="212"/>
      <c r="HUR162" s="212"/>
      <c r="HUS162" s="212"/>
      <c r="HUT162" s="212"/>
      <c r="HUU162" s="212"/>
      <c r="HUV162" s="212"/>
      <c r="HUW162" s="212"/>
      <c r="HUX162" s="212"/>
      <c r="HUY162" s="212"/>
      <c r="HUZ162" s="212"/>
      <c r="HVA162" s="212"/>
      <c r="HVB162" s="212"/>
      <c r="HVC162" s="212"/>
      <c r="HVD162" s="212"/>
      <c r="HVE162" s="212"/>
      <c r="HVF162" s="212"/>
      <c r="HVG162" s="212"/>
      <c r="HVH162" s="212"/>
      <c r="HVI162" s="212"/>
      <c r="HVJ162" s="212"/>
      <c r="HVK162" s="212"/>
      <c r="HVL162" s="212"/>
      <c r="HVM162" s="212"/>
      <c r="HVN162" s="212"/>
      <c r="HVO162" s="212"/>
      <c r="HVP162" s="212"/>
      <c r="HVQ162" s="212"/>
      <c r="HVR162" s="212"/>
      <c r="HVS162" s="212"/>
      <c r="HVT162" s="212"/>
      <c r="HVU162" s="212"/>
      <c r="HVV162" s="212"/>
      <c r="HVW162" s="212"/>
      <c r="HVX162" s="212"/>
      <c r="HVY162" s="212"/>
      <c r="HVZ162" s="212"/>
      <c r="HWA162" s="212"/>
      <c r="HWB162" s="212"/>
      <c r="HWC162" s="212"/>
      <c r="HWD162" s="212"/>
      <c r="HWE162" s="212"/>
      <c r="HWF162" s="212"/>
      <c r="HWG162" s="212"/>
      <c r="HWH162" s="212"/>
      <c r="HWI162" s="212"/>
      <c r="HWJ162" s="212"/>
      <c r="HWK162" s="212"/>
      <c r="HWL162" s="212"/>
      <c r="HWM162" s="212"/>
      <c r="HWN162" s="212"/>
      <c r="HWO162" s="212"/>
      <c r="HWP162" s="212"/>
      <c r="HWQ162" s="212"/>
      <c r="HWR162" s="212"/>
      <c r="HWS162" s="212"/>
      <c r="HWT162" s="212"/>
      <c r="HWU162" s="212"/>
      <c r="HWV162" s="212"/>
      <c r="HWW162" s="212"/>
      <c r="HWX162" s="212"/>
      <c r="HWY162" s="212"/>
      <c r="HWZ162" s="212"/>
      <c r="HXA162" s="212"/>
      <c r="HXB162" s="212"/>
      <c r="HXC162" s="212"/>
      <c r="HXD162" s="212"/>
      <c r="HXE162" s="212"/>
      <c r="HXF162" s="212"/>
      <c r="HXG162" s="212"/>
      <c r="HXH162" s="212"/>
      <c r="HXI162" s="212"/>
      <c r="HXJ162" s="212"/>
      <c r="HXK162" s="212"/>
      <c r="HXL162" s="212"/>
      <c r="HXM162" s="212"/>
      <c r="HXN162" s="212"/>
      <c r="HXO162" s="212"/>
      <c r="HXP162" s="212"/>
      <c r="HXQ162" s="212"/>
      <c r="HXR162" s="212"/>
      <c r="HXS162" s="212"/>
      <c r="HXT162" s="212"/>
      <c r="HXU162" s="212"/>
      <c r="HXV162" s="212"/>
      <c r="HXW162" s="212"/>
      <c r="HXX162" s="212"/>
      <c r="HXY162" s="212"/>
      <c r="HXZ162" s="212"/>
      <c r="HYA162" s="212"/>
      <c r="HYB162" s="212"/>
      <c r="HYC162" s="212"/>
      <c r="HYD162" s="212"/>
      <c r="HYE162" s="212"/>
      <c r="HYF162" s="212"/>
      <c r="HYG162" s="212"/>
      <c r="HYH162" s="212"/>
      <c r="HYI162" s="212"/>
      <c r="HYJ162" s="212"/>
      <c r="HYK162" s="212"/>
      <c r="HYL162" s="212"/>
      <c r="HYM162" s="212"/>
      <c r="HYN162" s="212"/>
      <c r="HYO162" s="212"/>
      <c r="HYP162" s="212"/>
      <c r="HYQ162" s="212"/>
      <c r="HYR162" s="212"/>
      <c r="HYS162" s="212"/>
      <c r="HYT162" s="212"/>
      <c r="HYU162" s="212"/>
      <c r="HYV162" s="212"/>
      <c r="HYW162" s="212"/>
      <c r="HYX162" s="212"/>
      <c r="HYY162" s="212"/>
      <c r="HYZ162" s="212"/>
      <c r="HZA162" s="212"/>
      <c r="HZB162" s="212"/>
      <c r="HZC162" s="212"/>
      <c r="HZD162" s="212"/>
      <c r="HZE162" s="212"/>
      <c r="HZF162" s="212"/>
      <c r="HZG162" s="212"/>
      <c r="HZH162" s="212"/>
      <c r="HZI162" s="212"/>
      <c r="HZJ162" s="212"/>
      <c r="HZK162" s="212"/>
      <c r="HZL162" s="212"/>
      <c r="HZM162" s="212"/>
      <c r="HZN162" s="212"/>
      <c r="HZO162" s="212"/>
      <c r="HZP162" s="212"/>
      <c r="HZQ162" s="212"/>
      <c r="HZR162" s="212"/>
      <c r="HZS162" s="212"/>
      <c r="HZT162" s="212"/>
      <c r="HZU162" s="212"/>
      <c r="HZV162" s="212"/>
      <c r="HZW162" s="212"/>
      <c r="HZX162" s="212"/>
      <c r="HZY162" s="212"/>
      <c r="HZZ162" s="212"/>
      <c r="IAA162" s="212"/>
      <c r="IAB162" s="212"/>
      <c r="IAC162" s="212"/>
      <c r="IAD162" s="212"/>
      <c r="IAE162" s="212"/>
      <c r="IAF162" s="212"/>
      <c r="IAG162" s="212"/>
      <c r="IAH162" s="212"/>
      <c r="IAI162" s="212"/>
      <c r="IAJ162" s="212"/>
      <c r="IAK162" s="212"/>
      <c r="IAL162" s="212"/>
      <c r="IAM162" s="212"/>
      <c r="IAN162" s="212"/>
      <c r="IAO162" s="212"/>
      <c r="IAP162" s="212"/>
      <c r="IAQ162" s="212"/>
      <c r="IAR162" s="212"/>
      <c r="IAS162" s="212"/>
      <c r="IAT162" s="212"/>
      <c r="IAU162" s="212"/>
      <c r="IAV162" s="212"/>
      <c r="IAW162" s="212"/>
      <c r="IAX162" s="212"/>
      <c r="IAY162" s="212"/>
      <c r="IAZ162" s="212"/>
      <c r="IBA162" s="212"/>
      <c r="IBB162" s="212"/>
      <c r="IBC162" s="212"/>
      <c r="IBD162" s="212"/>
      <c r="IBE162" s="212"/>
      <c r="IBF162" s="212"/>
      <c r="IBG162" s="212"/>
      <c r="IBH162" s="212"/>
      <c r="IBI162" s="212"/>
      <c r="IBJ162" s="212"/>
      <c r="IBK162" s="212"/>
      <c r="IBR162" s="212"/>
      <c r="IBS162" s="212"/>
      <c r="IBT162" s="212"/>
      <c r="IBU162" s="212"/>
      <c r="IBV162" s="212"/>
      <c r="IBW162" s="212"/>
      <c r="IBX162" s="212"/>
      <c r="IBY162" s="212"/>
      <c r="IBZ162" s="212"/>
      <c r="ICA162" s="212"/>
      <c r="ICB162" s="212"/>
      <c r="ICC162" s="212"/>
      <c r="ICD162" s="212"/>
      <c r="ICE162" s="212"/>
      <c r="ICF162" s="212"/>
      <c r="ICG162" s="212"/>
      <c r="ICH162" s="212"/>
      <c r="ICI162" s="212"/>
      <c r="ICJ162" s="212"/>
      <c r="ICK162" s="212"/>
      <c r="ICL162" s="212"/>
      <c r="ICM162" s="212"/>
      <c r="ICN162" s="212"/>
      <c r="ICO162" s="212"/>
      <c r="ICP162" s="212"/>
      <c r="ICQ162" s="212"/>
      <c r="ICR162" s="212"/>
      <c r="ICS162" s="212"/>
      <c r="ICT162" s="212"/>
      <c r="ICU162" s="212"/>
      <c r="ICV162" s="212"/>
      <c r="ICW162" s="212"/>
      <c r="ICX162" s="212"/>
      <c r="ICY162" s="212"/>
      <c r="ICZ162" s="212"/>
      <c r="IDA162" s="212"/>
      <c r="IDB162" s="212"/>
      <c r="IDC162" s="212"/>
      <c r="IDD162" s="212"/>
      <c r="IDE162" s="212"/>
      <c r="IDF162" s="212"/>
      <c r="IDG162" s="212"/>
      <c r="IDH162" s="212"/>
      <c r="IDI162" s="212"/>
      <c r="IDJ162" s="212"/>
      <c r="IDK162" s="212"/>
      <c r="IDL162" s="212"/>
      <c r="IDM162" s="212"/>
      <c r="IDN162" s="212"/>
      <c r="IDO162" s="212"/>
      <c r="IDP162" s="212"/>
      <c r="IDQ162" s="212"/>
      <c r="IDR162" s="212"/>
      <c r="IDS162" s="212"/>
      <c r="IDT162" s="212"/>
      <c r="IDU162" s="212"/>
      <c r="IDV162" s="212"/>
      <c r="IDW162" s="212"/>
      <c r="IDX162" s="212"/>
      <c r="IDY162" s="212"/>
      <c r="IDZ162" s="212"/>
      <c r="IEA162" s="212"/>
      <c r="IEB162" s="212"/>
      <c r="IEC162" s="212"/>
      <c r="IED162" s="212"/>
      <c r="IEE162" s="212"/>
      <c r="IEF162" s="212"/>
      <c r="IEG162" s="212"/>
      <c r="IEH162" s="212"/>
      <c r="IEI162" s="212"/>
      <c r="IEJ162" s="212"/>
      <c r="IEK162" s="212"/>
      <c r="IEL162" s="212"/>
      <c r="IEM162" s="212"/>
      <c r="IEN162" s="212"/>
      <c r="IEO162" s="212"/>
      <c r="IEP162" s="212"/>
      <c r="IEQ162" s="212"/>
      <c r="IER162" s="212"/>
      <c r="IES162" s="212"/>
      <c r="IET162" s="212"/>
      <c r="IEU162" s="212"/>
      <c r="IEV162" s="212"/>
      <c r="IEW162" s="212"/>
      <c r="IEX162" s="212"/>
      <c r="IEY162" s="212"/>
      <c r="IEZ162" s="212"/>
      <c r="IFA162" s="212"/>
      <c r="IFB162" s="212"/>
      <c r="IFC162" s="212"/>
      <c r="IFD162" s="212"/>
      <c r="IFE162" s="212"/>
      <c r="IFF162" s="212"/>
      <c r="IFG162" s="212"/>
      <c r="IFH162" s="212"/>
      <c r="IFI162" s="212"/>
      <c r="IFJ162" s="212"/>
      <c r="IFK162" s="212"/>
      <c r="IFL162" s="212"/>
      <c r="IFM162" s="212"/>
      <c r="IFN162" s="212"/>
      <c r="IFO162" s="212"/>
      <c r="IFP162" s="212"/>
      <c r="IFQ162" s="212"/>
      <c r="IFR162" s="212"/>
      <c r="IFS162" s="212"/>
      <c r="IFT162" s="212"/>
      <c r="IFU162" s="212"/>
      <c r="IFV162" s="212"/>
      <c r="IFW162" s="212"/>
      <c r="IFX162" s="212"/>
      <c r="IFY162" s="212"/>
      <c r="IFZ162" s="212"/>
      <c r="IGA162" s="212"/>
      <c r="IGB162" s="212"/>
      <c r="IGC162" s="212"/>
      <c r="IGD162" s="212"/>
      <c r="IGE162" s="212"/>
      <c r="IGF162" s="212"/>
      <c r="IGG162" s="212"/>
      <c r="IGH162" s="212"/>
      <c r="IGI162" s="212"/>
      <c r="IGJ162" s="212"/>
      <c r="IGK162" s="212"/>
      <c r="IGL162" s="212"/>
      <c r="IGM162" s="212"/>
      <c r="IGN162" s="212"/>
      <c r="IGO162" s="212"/>
      <c r="IGP162" s="212"/>
      <c r="IGQ162" s="212"/>
      <c r="IGR162" s="212"/>
      <c r="IGS162" s="212"/>
      <c r="IGT162" s="212"/>
      <c r="IGU162" s="212"/>
      <c r="IGV162" s="212"/>
      <c r="IGW162" s="212"/>
      <c r="IGX162" s="212"/>
      <c r="IGY162" s="212"/>
      <c r="IGZ162" s="212"/>
      <c r="IHA162" s="212"/>
      <c r="IHB162" s="212"/>
      <c r="IHC162" s="212"/>
      <c r="IHD162" s="212"/>
      <c r="IHE162" s="212"/>
      <c r="IHF162" s="212"/>
      <c r="IHG162" s="212"/>
      <c r="IHH162" s="212"/>
      <c r="IHI162" s="212"/>
      <c r="IHJ162" s="212"/>
      <c r="IHK162" s="212"/>
      <c r="IHL162" s="212"/>
      <c r="IHM162" s="212"/>
      <c r="IHN162" s="212"/>
      <c r="IHO162" s="212"/>
      <c r="IHP162" s="212"/>
      <c r="IHQ162" s="212"/>
      <c r="IHR162" s="212"/>
      <c r="IHS162" s="212"/>
      <c r="IHT162" s="212"/>
      <c r="IHU162" s="212"/>
      <c r="IHV162" s="212"/>
      <c r="IHW162" s="212"/>
      <c r="IHX162" s="212"/>
      <c r="IHY162" s="212"/>
      <c r="IHZ162" s="212"/>
      <c r="IIA162" s="212"/>
      <c r="IIB162" s="212"/>
      <c r="IIC162" s="212"/>
      <c r="IID162" s="212"/>
      <c r="IIE162" s="212"/>
      <c r="IIF162" s="212"/>
      <c r="IIG162" s="212"/>
      <c r="IIH162" s="212"/>
      <c r="III162" s="212"/>
      <c r="IIJ162" s="212"/>
      <c r="IIK162" s="212"/>
      <c r="IIL162" s="212"/>
      <c r="IIM162" s="212"/>
      <c r="IIN162" s="212"/>
      <c r="IIO162" s="212"/>
      <c r="IIP162" s="212"/>
      <c r="IIQ162" s="212"/>
      <c r="IIR162" s="212"/>
      <c r="IIS162" s="212"/>
      <c r="IIT162" s="212"/>
      <c r="IIU162" s="212"/>
      <c r="IIV162" s="212"/>
      <c r="IIW162" s="212"/>
      <c r="IIX162" s="212"/>
      <c r="IIY162" s="212"/>
      <c r="IIZ162" s="212"/>
      <c r="IJA162" s="212"/>
      <c r="IJB162" s="212"/>
      <c r="IJC162" s="212"/>
      <c r="IJD162" s="212"/>
      <c r="IJE162" s="212"/>
      <c r="IJF162" s="212"/>
      <c r="IJG162" s="212"/>
      <c r="IJH162" s="212"/>
      <c r="IJI162" s="212"/>
      <c r="IJJ162" s="212"/>
      <c r="IJK162" s="212"/>
      <c r="IJL162" s="212"/>
      <c r="IJM162" s="212"/>
      <c r="IJN162" s="212"/>
      <c r="IJO162" s="212"/>
      <c r="IJP162" s="212"/>
      <c r="IJQ162" s="212"/>
      <c r="IJR162" s="212"/>
      <c r="IJS162" s="212"/>
      <c r="IJT162" s="212"/>
      <c r="IJU162" s="212"/>
      <c r="IJV162" s="212"/>
      <c r="IJW162" s="212"/>
      <c r="IJX162" s="212"/>
      <c r="IJY162" s="212"/>
      <c r="IJZ162" s="212"/>
      <c r="IKA162" s="212"/>
      <c r="IKB162" s="212"/>
      <c r="IKC162" s="212"/>
      <c r="IKD162" s="212"/>
      <c r="IKE162" s="212"/>
      <c r="IKF162" s="212"/>
      <c r="IKG162" s="212"/>
      <c r="IKH162" s="212"/>
      <c r="IKI162" s="212"/>
      <c r="IKJ162" s="212"/>
      <c r="IKK162" s="212"/>
      <c r="IKL162" s="212"/>
      <c r="IKM162" s="212"/>
      <c r="IKN162" s="212"/>
      <c r="IKO162" s="212"/>
      <c r="IKP162" s="212"/>
      <c r="IKQ162" s="212"/>
      <c r="IKR162" s="212"/>
      <c r="IKS162" s="212"/>
      <c r="IKT162" s="212"/>
      <c r="IKU162" s="212"/>
      <c r="IKV162" s="212"/>
      <c r="IKW162" s="212"/>
      <c r="IKX162" s="212"/>
      <c r="IKY162" s="212"/>
      <c r="IKZ162" s="212"/>
      <c r="ILA162" s="212"/>
      <c r="ILB162" s="212"/>
      <c r="ILC162" s="212"/>
      <c r="ILD162" s="212"/>
      <c r="ILE162" s="212"/>
      <c r="ILF162" s="212"/>
      <c r="ILG162" s="212"/>
      <c r="ILN162" s="212"/>
      <c r="ILO162" s="212"/>
      <c r="ILP162" s="212"/>
      <c r="ILQ162" s="212"/>
      <c r="ILR162" s="212"/>
      <c r="ILS162" s="212"/>
      <c r="ILT162" s="212"/>
      <c r="ILU162" s="212"/>
      <c r="ILV162" s="212"/>
      <c r="ILW162" s="212"/>
      <c r="ILX162" s="212"/>
      <c r="ILY162" s="212"/>
      <c r="ILZ162" s="212"/>
      <c r="IMA162" s="212"/>
      <c r="IMB162" s="212"/>
      <c r="IMC162" s="212"/>
      <c r="IMD162" s="212"/>
      <c r="IME162" s="212"/>
      <c r="IMF162" s="212"/>
      <c r="IMG162" s="212"/>
      <c r="IMH162" s="212"/>
      <c r="IMI162" s="212"/>
      <c r="IMJ162" s="212"/>
      <c r="IMK162" s="212"/>
      <c r="IML162" s="212"/>
      <c r="IMM162" s="212"/>
      <c r="IMN162" s="212"/>
      <c r="IMO162" s="212"/>
      <c r="IMP162" s="212"/>
      <c r="IMQ162" s="212"/>
      <c r="IMR162" s="212"/>
      <c r="IMS162" s="212"/>
      <c r="IMT162" s="212"/>
      <c r="IMU162" s="212"/>
      <c r="IMV162" s="212"/>
      <c r="IMW162" s="212"/>
      <c r="IMX162" s="212"/>
      <c r="IMY162" s="212"/>
      <c r="IMZ162" s="212"/>
      <c r="INA162" s="212"/>
      <c r="INB162" s="212"/>
      <c r="INC162" s="212"/>
      <c r="IND162" s="212"/>
      <c r="INE162" s="212"/>
      <c r="INF162" s="212"/>
      <c r="ING162" s="212"/>
      <c r="INH162" s="212"/>
      <c r="INI162" s="212"/>
      <c r="INJ162" s="212"/>
      <c r="INK162" s="212"/>
      <c r="INL162" s="212"/>
      <c r="INM162" s="212"/>
      <c r="INN162" s="212"/>
      <c r="INO162" s="212"/>
      <c r="INP162" s="212"/>
      <c r="INQ162" s="212"/>
      <c r="INR162" s="212"/>
      <c r="INS162" s="212"/>
      <c r="INT162" s="212"/>
      <c r="INU162" s="212"/>
      <c r="INV162" s="212"/>
      <c r="INW162" s="212"/>
      <c r="INX162" s="212"/>
      <c r="INY162" s="212"/>
      <c r="INZ162" s="212"/>
      <c r="IOA162" s="212"/>
      <c r="IOB162" s="212"/>
      <c r="IOC162" s="212"/>
      <c r="IOD162" s="212"/>
      <c r="IOE162" s="212"/>
      <c r="IOF162" s="212"/>
      <c r="IOG162" s="212"/>
      <c r="IOH162" s="212"/>
      <c r="IOI162" s="212"/>
      <c r="IOJ162" s="212"/>
      <c r="IOK162" s="212"/>
      <c r="IOL162" s="212"/>
      <c r="IOM162" s="212"/>
      <c r="ION162" s="212"/>
      <c r="IOO162" s="212"/>
      <c r="IOP162" s="212"/>
      <c r="IOQ162" s="212"/>
      <c r="IOR162" s="212"/>
      <c r="IOS162" s="212"/>
      <c r="IOT162" s="212"/>
      <c r="IOU162" s="212"/>
      <c r="IOV162" s="212"/>
      <c r="IOW162" s="212"/>
      <c r="IOX162" s="212"/>
      <c r="IOY162" s="212"/>
      <c r="IOZ162" s="212"/>
      <c r="IPA162" s="212"/>
      <c r="IPB162" s="212"/>
      <c r="IPC162" s="212"/>
      <c r="IPD162" s="212"/>
      <c r="IPE162" s="212"/>
      <c r="IPF162" s="212"/>
      <c r="IPG162" s="212"/>
      <c r="IPH162" s="212"/>
      <c r="IPI162" s="212"/>
      <c r="IPJ162" s="212"/>
      <c r="IPK162" s="212"/>
      <c r="IPL162" s="212"/>
      <c r="IPM162" s="212"/>
      <c r="IPN162" s="212"/>
      <c r="IPO162" s="212"/>
      <c r="IPP162" s="212"/>
      <c r="IPQ162" s="212"/>
      <c r="IPR162" s="212"/>
      <c r="IPS162" s="212"/>
      <c r="IPT162" s="212"/>
      <c r="IPU162" s="212"/>
      <c r="IPV162" s="212"/>
      <c r="IPW162" s="212"/>
      <c r="IPX162" s="212"/>
      <c r="IPY162" s="212"/>
      <c r="IPZ162" s="212"/>
      <c r="IQA162" s="212"/>
      <c r="IQB162" s="212"/>
      <c r="IQC162" s="212"/>
      <c r="IQD162" s="212"/>
      <c r="IQE162" s="212"/>
      <c r="IQF162" s="212"/>
      <c r="IQG162" s="212"/>
      <c r="IQH162" s="212"/>
      <c r="IQI162" s="212"/>
      <c r="IQJ162" s="212"/>
      <c r="IQK162" s="212"/>
      <c r="IQL162" s="212"/>
      <c r="IQM162" s="212"/>
      <c r="IQN162" s="212"/>
      <c r="IQO162" s="212"/>
      <c r="IQP162" s="212"/>
      <c r="IQQ162" s="212"/>
      <c r="IQR162" s="212"/>
      <c r="IQS162" s="212"/>
      <c r="IQT162" s="212"/>
      <c r="IQU162" s="212"/>
      <c r="IQV162" s="212"/>
      <c r="IQW162" s="212"/>
      <c r="IQX162" s="212"/>
      <c r="IQY162" s="212"/>
      <c r="IQZ162" s="212"/>
      <c r="IRA162" s="212"/>
      <c r="IRB162" s="212"/>
      <c r="IRC162" s="212"/>
      <c r="IRD162" s="212"/>
      <c r="IRE162" s="212"/>
      <c r="IRF162" s="212"/>
      <c r="IRG162" s="212"/>
      <c r="IRH162" s="212"/>
      <c r="IRI162" s="212"/>
      <c r="IRJ162" s="212"/>
      <c r="IRK162" s="212"/>
      <c r="IRL162" s="212"/>
      <c r="IRM162" s="212"/>
      <c r="IRN162" s="212"/>
      <c r="IRO162" s="212"/>
      <c r="IRP162" s="212"/>
      <c r="IRQ162" s="212"/>
      <c r="IRR162" s="212"/>
      <c r="IRS162" s="212"/>
      <c r="IRT162" s="212"/>
      <c r="IRU162" s="212"/>
      <c r="IRV162" s="212"/>
      <c r="IRW162" s="212"/>
      <c r="IRX162" s="212"/>
      <c r="IRY162" s="212"/>
      <c r="IRZ162" s="212"/>
      <c r="ISA162" s="212"/>
      <c r="ISB162" s="212"/>
      <c r="ISC162" s="212"/>
      <c r="ISD162" s="212"/>
      <c r="ISE162" s="212"/>
      <c r="ISF162" s="212"/>
      <c r="ISG162" s="212"/>
      <c r="ISH162" s="212"/>
      <c r="ISI162" s="212"/>
      <c r="ISJ162" s="212"/>
      <c r="ISK162" s="212"/>
      <c r="ISL162" s="212"/>
      <c r="ISM162" s="212"/>
      <c r="ISN162" s="212"/>
      <c r="ISO162" s="212"/>
      <c r="ISP162" s="212"/>
      <c r="ISQ162" s="212"/>
      <c r="ISR162" s="212"/>
      <c r="ISS162" s="212"/>
      <c r="IST162" s="212"/>
      <c r="ISU162" s="212"/>
      <c r="ISV162" s="212"/>
      <c r="ISW162" s="212"/>
      <c r="ISX162" s="212"/>
      <c r="ISY162" s="212"/>
      <c r="ISZ162" s="212"/>
      <c r="ITA162" s="212"/>
      <c r="ITB162" s="212"/>
      <c r="ITC162" s="212"/>
      <c r="ITD162" s="212"/>
      <c r="ITE162" s="212"/>
      <c r="ITF162" s="212"/>
      <c r="ITG162" s="212"/>
      <c r="ITH162" s="212"/>
      <c r="ITI162" s="212"/>
      <c r="ITJ162" s="212"/>
      <c r="ITK162" s="212"/>
      <c r="ITL162" s="212"/>
      <c r="ITM162" s="212"/>
      <c r="ITN162" s="212"/>
      <c r="ITO162" s="212"/>
      <c r="ITP162" s="212"/>
      <c r="ITQ162" s="212"/>
      <c r="ITR162" s="212"/>
      <c r="ITS162" s="212"/>
      <c r="ITT162" s="212"/>
      <c r="ITU162" s="212"/>
      <c r="ITV162" s="212"/>
      <c r="ITW162" s="212"/>
      <c r="ITX162" s="212"/>
      <c r="ITY162" s="212"/>
      <c r="ITZ162" s="212"/>
      <c r="IUA162" s="212"/>
      <c r="IUB162" s="212"/>
      <c r="IUC162" s="212"/>
      <c r="IUD162" s="212"/>
      <c r="IUE162" s="212"/>
      <c r="IUF162" s="212"/>
      <c r="IUG162" s="212"/>
      <c r="IUH162" s="212"/>
      <c r="IUI162" s="212"/>
      <c r="IUJ162" s="212"/>
      <c r="IUK162" s="212"/>
      <c r="IUL162" s="212"/>
      <c r="IUM162" s="212"/>
      <c r="IUN162" s="212"/>
      <c r="IUO162" s="212"/>
      <c r="IUP162" s="212"/>
      <c r="IUQ162" s="212"/>
      <c r="IUR162" s="212"/>
      <c r="IUS162" s="212"/>
      <c r="IUT162" s="212"/>
      <c r="IUU162" s="212"/>
      <c r="IUV162" s="212"/>
      <c r="IUW162" s="212"/>
      <c r="IUX162" s="212"/>
      <c r="IUY162" s="212"/>
      <c r="IUZ162" s="212"/>
      <c r="IVA162" s="212"/>
      <c r="IVB162" s="212"/>
      <c r="IVC162" s="212"/>
      <c r="IVJ162" s="212"/>
      <c r="IVK162" s="212"/>
      <c r="IVL162" s="212"/>
      <c r="IVM162" s="212"/>
      <c r="IVN162" s="212"/>
      <c r="IVO162" s="212"/>
      <c r="IVP162" s="212"/>
      <c r="IVQ162" s="212"/>
      <c r="IVR162" s="212"/>
      <c r="IVS162" s="212"/>
      <c r="IVT162" s="212"/>
      <c r="IVU162" s="212"/>
      <c r="IVV162" s="212"/>
      <c r="IVW162" s="212"/>
      <c r="IVX162" s="212"/>
      <c r="IVY162" s="212"/>
      <c r="IVZ162" s="212"/>
      <c r="IWA162" s="212"/>
      <c r="IWB162" s="212"/>
      <c r="IWC162" s="212"/>
      <c r="IWD162" s="212"/>
      <c r="IWE162" s="212"/>
      <c r="IWF162" s="212"/>
      <c r="IWG162" s="212"/>
      <c r="IWH162" s="212"/>
      <c r="IWI162" s="212"/>
      <c r="IWJ162" s="212"/>
      <c r="IWK162" s="212"/>
      <c r="IWL162" s="212"/>
      <c r="IWM162" s="212"/>
      <c r="IWN162" s="212"/>
      <c r="IWO162" s="212"/>
      <c r="IWP162" s="212"/>
      <c r="IWQ162" s="212"/>
      <c r="IWR162" s="212"/>
      <c r="IWS162" s="212"/>
      <c r="IWT162" s="212"/>
      <c r="IWU162" s="212"/>
      <c r="IWV162" s="212"/>
      <c r="IWW162" s="212"/>
      <c r="IWX162" s="212"/>
      <c r="IWY162" s="212"/>
      <c r="IWZ162" s="212"/>
      <c r="IXA162" s="212"/>
      <c r="IXB162" s="212"/>
      <c r="IXC162" s="212"/>
      <c r="IXD162" s="212"/>
      <c r="IXE162" s="212"/>
      <c r="IXF162" s="212"/>
      <c r="IXG162" s="212"/>
      <c r="IXH162" s="212"/>
      <c r="IXI162" s="212"/>
      <c r="IXJ162" s="212"/>
      <c r="IXK162" s="212"/>
      <c r="IXL162" s="212"/>
      <c r="IXM162" s="212"/>
      <c r="IXN162" s="212"/>
      <c r="IXO162" s="212"/>
      <c r="IXP162" s="212"/>
      <c r="IXQ162" s="212"/>
      <c r="IXR162" s="212"/>
      <c r="IXS162" s="212"/>
      <c r="IXT162" s="212"/>
      <c r="IXU162" s="212"/>
      <c r="IXV162" s="212"/>
      <c r="IXW162" s="212"/>
      <c r="IXX162" s="212"/>
      <c r="IXY162" s="212"/>
      <c r="IXZ162" s="212"/>
      <c r="IYA162" s="212"/>
      <c r="IYB162" s="212"/>
      <c r="IYC162" s="212"/>
      <c r="IYD162" s="212"/>
      <c r="IYE162" s="212"/>
      <c r="IYF162" s="212"/>
      <c r="IYG162" s="212"/>
      <c r="IYH162" s="212"/>
      <c r="IYI162" s="212"/>
      <c r="IYJ162" s="212"/>
      <c r="IYK162" s="212"/>
      <c r="IYL162" s="212"/>
      <c r="IYM162" s="212"/>
      <c r="IYN162" s="212"/>
      <c r="IYO162" s="212"/>
      <c r="IYP162" s="212"/>
      <c r="IYQ162" s="212"/>
      <c r="IYR162" s="212"/>
      <c r="IYS162" s="212"/>
      <c r="IYT162" s="212"/>
      <c r="IYU162" s="212"/>
      <c r="IYV162" s="212"/>
      <c r="IYW162" s="212"/>
      <c r="IYX162" s="212"/>
      <c r="IYY162" s="212"/>
      <c r="IYZ162" s="212"/>
      <c r="IZA162" s="212"/>
      <c r="IZB162" s="212"/>
      <c r="IZC162" s="212"/>
      <c r="IZD162" s="212"/>
      <c r="IZE162" s="212"/>
      <c r="IZF162" s="212"/>
      <c r="IZG162" s="212"/>
      <c r="IZH162" s="212"/>
      <c r="IZI162" s="212"/>
      <c r="IZJ162" s="212"/>
      <c r="IZK162" s="212"/>
      <c r="IZL162" s="212"/>
      <c r="IZM162" s="212"/>
      <c r="IZN162" s="212"/>
      <c r="IZO162" s="212"/>
      <c r="IZP162" s="212"/>
      <c r="IZQ162" s="212"/>
      <c r="IZR162" s="212"/>
      <c r="IZS162" s="212"/>
      <c r="IZT162" s="212"/>
      <c r="IZU162" s="212"/>
      <c r="IZV162" s="212"/>
      <c r="IZW162" s="212"/>
      <c r="IZX162" s="212"/>
      <c r="IZY162" s="212"/>
      <c r="IZZ162" s="212"/>
      <c r="JAA162" s="212"/>
      <c r="JAB162" s="212"/>
      <c r="JAC162" s="212"/>
      <c r="JAD162" s="212"/>
      <c r="JAE162" s="212"/>
      <c r="JAF162" s="212"/>
      <c r="JAG162" s="212"/>
      <c r="JAH162" s="212"/>
      <c r="JAI162" s="212"/>
      <c r="JAJ162" s="212"/>
      <c r="JAK162" s="212"/>
      <c r="JAL162" s="212"/>
      <c r="JAM162" s="212"/>
      <c r="JAN162" s="212"/>
      <c r="JAO162" s="212"/>
      <c r="JAP162" s="212"/>
      <c r="JAQ162" s="212"/>
      <c r="JAR162" s="212"/>
      <c r="JAS162" s="212"/>
      <c r="JAT162" s="212"/>
      <c r="JAU162" s="212"/>
      <c r="JAV162" s="212"/>
      <c r="JAW162" s="212"/>
      <c r="JAX162" s="212"/>
      <c r="JAY162" s="212"/>
      <c r="JAZ162" s="212"/>
      <c r="JBA162" s="212"/>
      <c r="JBB162" s="212"/>
      <c r="JBC162" s="212"/>
      <c r="JBD162" s="212"/>
      <c r="JBE162" s="212"/>
      <c r="JBF162" s="212"/>
      <c r="JBG162" s="212"/>
      <c r="JBH162" s="212"/>
      <c r="JBI162" s="212"/>
      <c r="JBJ162" s="212"/>
      <c r="JBK162" s="212"/>
      <c r="JBL162" s="212"/>
      <c r="JBM162" s="212"/>
      <c r="JBN162" s="212"/>
      <c r="JBO162" s="212"/>
      <c r="JBP162" s="212"/>
      <c r="JBQ162" s="212"/>
      <c r="JBR162" s="212"/>
      <c r="JBS162" s="212"/>
      <c r="JBT162" s="212"/>
      <c r="JBU162" s="212"/>
      <c r="JBV162" s="212"/>
      <c r="JBW162" s="212"/>
      <c r="JBX162" s="212"/>
      <c r="JBY162" s="212"/>
      <c r="JBZ162" s="212"/>
      <c r="JCA162" s="212"/>
      <c r="JCB162" s="212"/>
      <c r="JCC162" s="212"/>
      <c r="JCD162" s="212"/>
      <c r="JCE162" s="212"/>
      <c r="JCF162" s="212"/>
      <c r="JCG162" s="212"/>
      <c r="JCH162" s="212"/>
      <c r="JCI162" s="212"/>
      <c r="JCJ162" s="212"/>
      <c r="JCK162" s="212"/>
      <c r="JCL162" s="212"/>
      <c r="JCM162" s="212"/>
      <c r="JCN162" s="212"/>
      <c r="JCO162" s="212"/>
      <c r="JCP162" s="212"/>
      <c r="JCQ162" s="212"/>
      <c r="JCR162" s="212"/>
      <c r="JCS162" s="212"/>
      <c r="JCT162" s="212"/>
      <c r="JCU162" s="212"/>
      <c r="JCV162" s="212"/>
      <c r="JCW162" s="212"/>
      <c r="JCX162" s="212"/>
      <c r="JCY162" s="212"/>
      <c r="JCZ162" s="212"/>
      <c r="JDA162" s="212"/>
      <c r="JDB162" s="212"/>
      <c r="JDC162" s="212"/>
      <c r="JDD162" s="212"/>
      <c r="JDE162" s="212"/>
      <c r="JDF162" s="212"/>
      <c r="JDG162" s="212"/>
      <c r="JDH162" s="212"/>
      <c r="JDI162" s="212"/>
      <c r="JDJ162" s="212"/>
      <c r="JDK162" s="212"/>
      <c r="JDL162" s="212"/>
      <c r="JDM162" s="212"/>
      <c r="JDN162" s="212"/>
      <c r="JDO162" s="212"/>
      <c r="JDP162" s="212"/>
      <c r="JDQ162" s="212"/>
      <c r="JDR162" s="212"/>
      <c r="JDS162" s="212"/>
      <c r="JDT162" s="212"/>
      <c r="JDU162" s="212"/>
      <c r="JDV162" s="212"/>
      <c r="JDW162" s="212"/>
      <c r="JDX162" s="212"/>
      <c r="JDY162" s="212"/>
      <c r="JDZ162" s="212"/>
      <c r="JEA162" s="212"/>
      <c r="JEB162" s="212"/>
      <c r="JEC162" s="212"/>
      <c r="JED162" s="212"/>
      <c r="JEE162" s="212"/>
      <c r="JEF162" s="212"/>
      <c r="JEG162" s="212"/>
      <c r="JEH162" s="212"/>
      <c r="JEI162" s="212"/>
      <c r="JEJ162" s="212"/>
      <c r="JEK162" s="212"/>
      <c r="JEL162" s="212"/>
      <c r="JEM162" s="212"/>
      <c r="JEN162" s="212"/>
      <c r="JEO162" s="212"/>
      <c r="JEP162" s="212"/>
      <c r="JEQ162" s="212"/>
      <c r="JER162" s="212"/>
      <c r="JES162" s="212"/>
      <c r="JET162" s="212"/>
      <c r="JEU162" s="212"/>
      <c r="JEV162" s="212"/>
      <c r="JEW162" s="212"/>
      <c r="JEX162" s="212"/>
      <c r="JEY162" s="212"/>
      <c r="JFF162" s="212"/>
      <c r="JFG162" s="212"/>
      <c r="JFH162" s="212"/>
      <c r="JFI162" s="212"/>
      <c r="JFJ162" s="212"/>
      <c r="JFK162" s="212"/>
      <c r="JFL162" s="212"/>
      <c r="JFM162" s="212"/>
      <c r="JFN162" s="212"/>
      <c r="JFO162" s="212"/>
      <c r="JFP162" s="212"/>
      <c r="JFQ162" s="212"/>
      <c r="JFR162" s="212"/>
      <c r="JFS162" s="212"/>
      <c r="JFT162" s="212"/>
      <c r="JFU162" s="212"/>
      <c r="JFV162" s="212"/>
      <c r="JFW162" s="212"/>
      <c r="JFX162" s="212"/>
      <c r="JFY162" s="212"/>
      <c r="JFZ162" s="212"/>
      <c r="JGA162" s="212"/>
      <c r="JGB162" s="212"/>
      <c r="JGC162" s="212"/>
      <c r="JGD162" s="212"/>
      <c r="JGE162" s="212"/>
      <c r="JGF162" s="212"/>
      <c r="JGG162" s="212"/>
      <c r="JGH162" s="212"/>
      <c r="JGI162" s="212"/>
      <c r="JGJ162" s="212"/>
      <c r="JGK162" s="212"/>
      <c r="JGL162" s="212"/>
      <c r="JGM162" s="212"/>
      <c r="JGN162" s="212"/>
      <c r="JGO162" s="212"/>
      <c r="JGP162" s="212"/>
      <c r="JGQ162" s="212"/>
      <c r="JGR162" s="212"/>
      <c r="JGS162" s="212"/>
      <c r="JGT162" s="212"/>
      <c r="JGU162" s="212"/>
      <c r="JGV162" s="212"/>
      <c r="JGW162" s="212"/>
      <c r="JGX162" s="212"/>
      <c r="JGY162" s="212"/>
      <c r="JGZ162" s="212"/>
      <c r="JHA162" s="212"/>
      <c r="JHB162" s="212"/>
      <c r="JHC162" s="212"/>
      <c r="JHD162" s="212"/>
      <c r="JHE162" s="212"/>
      <c r="JHF162" s="212"/>
      <c r="JHG162" s="212"/>
      <c r="JHH162" s="212"/>
      <c r="JHI162" s="212"/>
      <c r="JHJ162" s="212"/>
      <c r="JHK162" s="212"/>
      <c r="JHL162" s="212"/>
      <c r="JHM162" s="212"/>
      <c r="JHN162" s="212"/>
      <c r="JHO162" s="212"/>
      <c r="JHP162" s="212"/>
      <c r="JHQ162" s="212"/>
      <c r="JHR162" s="212"/>
      <c r="JHS162" s="212"/>
      <c r="JHT162" s="212"/>
      <c r="JHU162" s="212"/>
      <c r="JHV162" s="212"/>
      <c r="JHW162" s="212"/>
      <c r="JHX162" s="212"/>
      <c r="JHY162" s="212"/>
      <c r="JHZ162" s="212"/>
      <c r="JIA162" s="212"/>
      <c r="JIB162" s="212"/>
      <c r="JIC162" s="212"/>
      <c r="JID162" s="212"/>
      <c r="JIE162" s="212"/>
      <c r="JIF162" s="212"/>
      <c r="JIG162" s="212"/>
      <c r="JIH162" s="212"/>
      <c r="JII162" s="212"/>
      <c r="JIJ162" s="212"/>
      <c r="JIK162" s="212"/>
      <c r="JIL162" s="212"/>
      <c r="JIM162" s="212"/>
      <c r="JIN162" s="212"/>
      <c r="JIO162" s="212"/>
      <c r="JIP162" s="212"/>
      <c r="JIQ162" s="212"/>
      <c r="JIR162" s="212"/>
      <c r="JIS162" s="212"/>
      <c r="JIT162" s="212"/>
      <c r="JIU162" s="212"/>
      <c r="JIV162" s="212"/>
      <c r="JIW162" s="212"/>
      <c r="JIX162" s="212"/>
      <c r="JIY162" s="212"/>
      <c r="JIZ162" s="212"/>
      <c r="JJA162" s="212"/>
      <c r="JJB162" s="212"/>
      <c r="JJC162" s="212"/>
      <c r="JJD162" s="212"/>
      <c r="JJE162" s="212"/>
      <c r="JJF162" s="212"/>
      <c r="JJG162" s="212"/>
      <c r="JJH162" s="212"/>
      <c r="JJI162" s="212"/>
      <c r="JJJ162" s="212"/>
      <c r="JJK162" s="212"/>
      <c r="JJL162" s="212"/>
      <c r="JJM162" s="212"/>
      <c r="JJN162" s="212"/>
      <c r="JJO162" s="212"/>
      <c r="JJP162" s="212"/>
      <c r="JJQ162" s="212"/>
      <c r="JJR162" s="212"/>
      <c r="JJS162" s="212"/>
      <c r="JJT162" s="212"/>
      <c r="JJU162" s="212"/>
      <c r="JJV162" s="212"/>
      <c r="JJW162" s="212"/>
      <c r="JJX162" s="212"/>
      <c r="JJY162" s="212"/>
      <c r="JJZ162" s="212"/>
      <c r="JKA162" s="212"/>
      <c r="JKB162" s="212"/>
      <c r="JKC162" s="212"/>
      <c r="JKD162" s="212"/>
      <c r="JKE162" s="212"/>
      <c r="JKF162" s="212"/>
      <c r="JKG162" s="212"/>
      <c r="JKH162" s="212"/>
      <c r="JKI162" s="212"/>
      <c r="JKJ162" s="212"/>
      <c r="JKK162" s="212"/>
      <c r="JKL162" s="212"/>
      <c r="JKM162" s="212"/>
      <c r="JKN162" s="212"/>
      <c r="JKO162" s="212"/>
      <c r="JKP162" s="212"/>
      <c r="JKQ162" s="212"/>
      <c r="JKR162" s="212"/>
      <c r="JKS162" s="212"/>
      <c r="JKT162" s="212"/>
      <c r="JKU162" s="212"/>
      <c r="JKV162" s="212"/>
      <c r="JKW162" s="212"/>
      <c r="JKX162" s="212"/>
      <c r="JKY162" s="212"/>
      <c r="JKZ162" s="212"/>
      <c r="JLA162" s="212"/>
      <c r="JLB162" s="212"/>
      <c r="JLC162" s="212"/>
      <c r="JLD162" s="212"/>
      <c r="JLE162" s="212"/>
      <c r="JLF162" s="212"/>
      <c r="JLG162" s="212"/>
      <c r="JLH162" s="212"/>
      <c r="JLI162" s="212"/>
      <c r="JLJ162" s="212"/>
      <c r="JLK162" s="212"/>
      <c r="JLL162" s="212"/>
      <c r="JLM162" s="212"/>
      <c r="JLN162" s="212"/>
      <c r="JLO162" s="212"/>
      <c r="JLP162" s="212"/>
      <c r="JLQ162" s="212"/>
      <c r="JLR162" s="212"/>
      <c r="JLS162" s="212"/>
      <c r="JLT162" s="212"/>
      <c r="JLU162" s="212"/>
      <c r="JLV162" s="212"/>
      <c r="JLW162" s="212"/>
      <c r="JLX162" s="212"/>
      <c r="JLY162" s="212"/>
      <c r="JLZ162" s="212"/>
      <c r="JMA162" s="212"/>
      <c r="JMB162" s="212"/>
      <c r="JMC162" s="212"/>
      <c r="JMD162" s="212"/>
      <c r="JME162" s="212"/>
      <c r="JMF162" s="212"/>
      <c r="JMG162" s="212"/>
      <c r="JMH162" s="212"/>
      <c r="JMI162" s="212"/>
      <c r="JMJ162" s="212"/>
      <c r="JMK162" s="212"/>
      <c r="JML162" s="212"/>
      <c r="JMM162" s="212"/>
      <c r="JMN162" s="212"/>
      <c r="JMO162" s="212"/>
      <c r="JMP162" s="212"/>
      <c r="JMQ162" s="212"/>
      <c r="JMR162" s="212"/>
      <c r="JMS162" s="212"/>
      <c r="JMT162" s="212"/>
      <c r="JMU162" s="212"/>
      <c r="JMV162" s="212"/>
      <c r="JMW162" s="212"/>
      <c r="JMX162" s="212"/>
      <c r="JMY162" s="212"/>
      <c r="JMZ162" s="212"/>
      <c r="JNA162" s="212"/>
      <c r="JNB162" s="212"/>
      <c r="JNC162" s="212"/>
      <c r="JND162" s="212"/>
      <c r="JNE162" s="212"/>
      <c r="JNF162" s="212"/>
      <c r="JNG162" s="212"/>
      <c r="JNH162" s="212"/>
      <c r="JNI162" s="212"/>
      <c r="JNJ162" s="212"/>
      <c r="JNK162" s="212"/>
      <c r="JNL162" s="212"/>
      <c r="JNM162" s="212"/>
      <c r="JNN162" s="212"/>
      <c r="JNO162" s="212"/>
      <c r="JNP162" s="212"/>
      <c r="JNQ162" s="212"/>
      <c r="JNR162" s="212"/>
      <c r="JNS162" s="212"/>
      <c r="JNT162" s="212"/>
      <c r="JNU162" s="212"/>
      <c r="JNV162" s="212"/>
      <c r="JNW162" s="212"/>
      <c r="JNX162" s="212"/>
      <c r="JNY162" s="212"/>
      <c r="JNZ162" s="212"/>
      <c r="JOA162" s="212"/>
      <c r="JOB162" s="212"/>
      <c r="JOC162" s="212"/>
      <c r="JOD162" s="212"/>
      <c r="JOE162" s="212"/>
      <c r="JOF162" s="212"/>
      <c r="JOG162" s="212"/>
      <c r="JOH162" s="212"/>
      <c r="JOI162" s="212"/>
      <c r="JOJ162" s="212"/>
      <c r="JOK162" s="212"/>
      <c r="JOL162" s="212"/>
      <c r="JOM162" s="212"/>
      <c r="JON162" s="212"/>
      <c r="JOO162" s="212"/>
      <c r="JOP162" s="212"/>
      <c r="JOQ162" s="212"/>
      <c r="JOR162" s="212"/>
      <c r="JOS162" s="212"/>
      <c r="JOT162" s="212"/>
      <c r="JOU162" s="212"/>
      <c r="JPB162" s="212"/>
      <c r="JPC162" s="212"/>
      <c r="JPD162" s="212"/>
      <c r="JPE162" s="212"/>
      <c r="JPF162" s="212"/>
      <c r="JPG162" s="212"/>
      <c r="JPH162" s="212"/>
      <c r="JPI162" s="212"/>
      <c r="JPJ162" s="212"/>
      <c r="JPK162" s="212"/>
      <c r="JPL162" s="212"/>
      <c r="JPM162" s="212"/>
      <c r="JPN162" s="212"/>
      <c r="JPO162" s="212"/>
      <c r="JPP162" s="212"/>
      <c r="JPQ162" s="212"/>
      <c r="JPR162" s="212"/>
      <c r="JPS162" s="212"/>
      <c r="JPT162" s="212"/>
      <c r="JPU162" s="212"/>
      <c r="JPV162" s="212"/>
      <c r="JPW162" s="212"/>
      <c r="JPX162" s="212"/>
      <c r="JPY162" s="212"/>
      <c r="JPZ162" s="212"/>
      <c r="JQA162" s="212"/>
      <c r="JQB162" s="212"/>
      <c r="JQC162" s="212"/>
      <c r="JQD162" s="212"/>
      <c r="JQE162" s="212"/>
      <c r="JQF162" s="212"/>
      <c r="JQG162" s="212"/>
      <c r="JQH162" s="212"/>
      <c r="JQI162" s="212"/>
      <c r="JQJ162" s="212"/>
      <c r="JQK162" s="212"/>
      <c r="JQL162" s="212"/>
      <c r="JQM162" s="212"/>
      <c r="JQN162" s="212"/>
      <c r="JQO162" s="212"/>
      <c r="JQP162" s="212"/>
      <c r="JQQ162" s="212"/>
      <c r="JQR162" s="212"/>
      <c r="JQS162" s="212"/>
      <c r="JQT162" s="212"/>
      <c r="JQU162" s="212"/>
      <c r="JQV162" s="212"/>
      <c r="JQW162" s="212"/>
      <c r="JQX162" s="212"/>
      <c r="JQY162" s="212"/>
      <c r="JQZ162" s="212"/>
      <c r="JRA162" s="212"/>
      <c r="JRB162" s="212"/>
      <c r="JRC162" s="212"/>
      <c r="JRD162" s="212"/>
      <c r="JRE162" s="212"/>
      <c r="JRF162" s="212"/>
      <c r="JRG162" s="212"/>
      <c r="JRH162" s="212"/>
      <c r="JRI162" s="212"/>
      <c r="JRJ162" s="212"/>
      <c r="JRK162" s="212"/>
      <c r="JRL162" s="212"/>
      <c r="JRM162" s="212"/>
      <c r="JRN162" s="212"/>
      <c r="JRO162" s="212"/>
      <c r="JRP162" s="212"/>
      <c r="JRQ162" s="212"/>
      <c r="JRR162" s="212"/>
      <c r="JRS162" s="212"/>
      <c r="JRT162" s="212"/>
      <c r="JRU162" s="212"/>
      <c r="JRV162" s="212"/>
      <c r="JRW162" s="212"/>
      <c r="JRX162" s="212"/>
      <c r="JRY162" s="212"/>
      <c r="JRZ162" s="212"/>
      <c r="JSA162" s="212"/>
      <c r="JSB162" s="212"/>
      <c r="JSC162" s="212"/>
      <c r="JSD162" s="212"/>
      <c r="JSE162" s="212"/>
      <c r="JSF162" s="212"/>
      <c r="JSG162" s="212"/>
      <c r="JSH162" s="212"/>
      <c r="JSI162" s="212"/>
      <c r="JSJ162" s="212"/>
      <c r="JSK162" s="212"/>
      <c r="JSL162" s="212"/>
      <c r="JSM162" s="212"/>
      <c r="JSN162" s="212"/>
      <c r="JSO162" s="212"/>
      <c r="JSP162" s="212"/>
      <c r="JSQ162" s="212"/>
      <c r="JSR162" s="212"/>
      <c r="JSS162" s="212"/>
      <c r="JST162" s="212"/>
      <c r="JSU162" s="212"/>
      <c r="JSV162" s="212"/>
      <c r="JSW162" s="212"/>
      <c r="JSX162" s="212"/>
      <c r="JSY162" s="212"/>
      <c r="JSZ162" s="212"/>
      <c r="JTA162" s="212"/>
      <c r="JTB162" s="212"/>
      <c r="JTC162" s="212"/>
      <c r="JTD162" s="212"/>
      <c r="JTE162" s="212"/>
      <c r="JTF162" s="212"/>
      <c r="JTG162" s="212"/>
      <c r="JTH162" s="212"/>
      <c r="JTI162" s="212"/>
      <c r="JTJ162" s="212"/>
      <c r="JTK162" s="212"/>
      <c r="JTL162" s="212"/>
      <c r="JTM162" s="212"/>
      <c r="JTN162" s="212"/>
      <c r="JTO162" s="212"/>
      <c r="JTP162" s="212"/>
      <c r="JTQ162" s="212"/>
      <c r="JTR162" s="212"/>
      <c r="JTS162" s="212"/>
      <c r="JTT162" s="212"/>
      <c r="JTU162" s="212"/>
      <c r="JTV162" s="212"/>
      <c r="JTW162" s="212"/>
      <c r="JTX162" s="212"/>
      <c r="JTY162" s="212"/>
      <c r="JTZ162" s="212"/>
      <c r="JUA162" s="212"/>
      <c r="JUB162" s="212"/>
      <c r="JUC162" s="212"/>
      <c r="JUD162" s="212"/>
      <c r="JUE162" s="212"/>
      <c r="JUF162" s="212"/>
      <c r="JUG162" s="212"/>
      <c r="JUH162" s="212"/>
      <c r="JUI162" s="212"/>
      <c r="JUJ162" s="212"/>
      <c r="JUK162" s="212"/>
      <c r="JUL162" s="212"/>
      <c r="JUM162" s="212"/>
      <c r="JUN162" s="212"/>
      <c r="JUO162" s="212"/>
      <c r="JUP162" s="212"/>
      <c r="JUQ162" s="212"/>
      <c r="JUR162" s="212"/>
      <c r="JUS162" s="212"/>
      <c r="JUT162" s="212"/>
      <c r="JUU162" s="212"/>
      <c r="JUV162" s="212"/>
      <c r="JUW162" s="212"/>
      <c r="JUX162" s="212"/>
      <c r="JUY162" s="212"/>
      <c r="JUZ162" s="212"/>
      <c r="JVA162" s="212"/>
      <c r="JVB162" s="212"/>
      <c r="JVC162" s="212"/>
      <c r="JVD162" s="212"/>
      <c r="JVE162" s="212"/>
      <c r="JVF162" s="212"/>
      <c r="JVG162" s="212"/>
      <c r="JVH162" s="212"/>
      <c r="JVI162" s="212"/>
      <c r="JVJ162" s="212"/>
      <c r="JVK162" s="212"/>
      <c r="JVL162" s="212"/>
      <c r="JVM162" s="212"/>
      <c r="JVN162" s="212"/>
      <c r="JVO162" s="212"/>
      <c r="JVP162" s="212"/>
      <c r="JVQ162" s="212"/>
      <c r="JVR162" s="212"/>
      <c r="JVS162" s="212"/>
      <c r="JVT162" s="212"/>
      <c r="JVU162" s="212"/>
      <c r="JVV162" s="212"/>
      <c r="JVW162" s="212"/>
      <c r="JVX162" s="212"/>
      <c r="JVY162" s="212"/>
      <c r="JVZ162" s="212"/>
      <c r="JWA162" s="212"/>
      <c r="JWB162" s="212"/>
      <c r="JWC162" s="212"/>
      <c r="JWD162" s="212"/>
      <c r="JWE162" s="212"/>
      <c r="JWF162" s="212"/>
      <c r="JWG162" s="212"/>
      <c r="JWH162" s="212"/>
      <c r="JWI162" s="212"/>
      <c r="JWJ162" s="212"/>
      <c r="JWK162" s="212"/>
      <c r="JWL162" s="212"/>
      <c r="JWM162" s="212"/>
      <c r="JWN162" s="212"/>
      <c r="JWO162" s="212"/>
      <c r="JWP162" s="212"/>
      <c r="JWQ162" s="212"/>
      <c r="JWR162" s="212"/>
      <c r="JWS162" s="212"/>
      <c r="JWT162" s="212"/>
      <c r="JWU162" s="212"/>
      <c r="JWV162" s="212"/>
      <c r="JWW162" s="212"/>
      <c r="JWX162" s="212"/>
      <c r="JWY162" s="212"/>
      <c r="JWZ162" s="212"/>
      <c r="JXA162" s="212"/>
      <c r="JXB162" s="212"/>
      <c r="JXC162" s="212"/>
      <c r="JXD162" s="212"/>
      <c r="JXE162" s="212"/>
      <c r="JXF162" s="212"/>
      <c r="JXG162" s="212"/>
      <c r="JXH162" s="212"/>
      <c r="JXI162" s="212"/>
      <c r="JXJ162" s="212"/>
      <c r="JXK162" s="212"/>
      <c r="JXL162" s="212"/>
      <c r="JXM162" s="212"/>
      <c r="JXN162" s="212"/>
      <c r="JXO162" s="212"/>
      <c r="JXP162" s="212"/>
      <c r="JXQ162" s="212"/>
      <c r="JXR162" s="212"/>
      <c r="JXS162" s="212"/>
      <c r="JXT162" s="212"/>
      <c r="JXU162" s="212"/>
      <c r="JXV162" s="212"/>
      <c r="JXW162" s="212"/>
      <c r="JXX162" s="212"/>
      <c r="JXY162" s="212"/>
      <c r="JXZ162" s="212"/>
      <c r="JYA162" s="212"/>
      <c r="JYB162" s="212"/>
      <c r="JYC162" s="212"/>
      <c r="JYD162" s="212"/>
      <c r="JYE162" s="212"/>
      <c r="JYF162" s="212"/>
      <c r="JYG162" s="212"/>
      <c r="JYH162" s="212"/>
      <c r="JYI162" s="212"/>
      <c r="JYJ162" s="212"/>
      <c r="JYK162" s="212"/>
      <c r="JYL162" s="212"/>
      <c r="JYM162" s="212"/>
      <c r="JYN162" s="212"/>
      <c r="JYO162" s="212"/>
      <c r="JYP162" s="212"/>
      <c r="JYQ162" s="212"/>
      <c r="JYX162" s="212"/>
      <c r="JYY162" s="212"/>
      <c r="JYZ162" s="212"/>
      <c r="JZA162" s="212"/>
      <c r="JZB162" s="212"/>
      <c r="JZC162" s="212"/>
      <c r="JZD162" s="212"/>
      <c r="JZE162" s="212"/>
      <c r="JZF162" s="212"/>
      <c r="JZG162" s="212"/>
      <c r="JZH162" s="212"/>
      <c r="JZI162" s="212"/>
      <c r="JZJ162" s="212"/>
      <c r="JZK162" s="212"/>
      <c r="JZL162" s="212"/>
      <c r="JZM162" s="212"/>
      <c r="JZN162" s="212"/>
      <c r="JZO162" s="212"/>
      <c r="JZP162" s="212"/>
      <c r="JZQ162" s="212"/>
      <c r="JZR162" s="212"/>
      <c r="JZS162" s="212"/>
      <c r="JZT162" s="212"/>
      <c r="JZU162" s="212"/>
      <c r="JZV162" s="212"/>
      <c r="JZW162" s="212"/>
      <c r="JZX162" s="212"/>
      <c r="JZY162" s="212"/>
      <c r="JZZ162" s="212"/>
      <c r="KAA162" s="212"/>
      <c r="KAB162" s="212"/>
      <c r="KAC162" s="212"/>
      <c r="KAD162" s="212"/>
      <c r="KAE162" s="212"/>
      <c r="KAF162" s="212"/>
      <c r="KAG162" s="212"/>
      <c r="KAH162" s="212"/>
      <c r="KAI162" s="212"/>
      <c r="KAJ162" s="212"/>
      <c r="KAK162" s="212"/>
      <c r="KAL162" s="212"/>
      <c r="KAM162" s="212"/>
      <c r="KAN162" s="212"/>
      <c r="KAO162" s="212"/>
      <c r="KAP162" s="212"/>
      <c r="KAQ162" s="212"/>
      <c r="KAR162" s="212"/>
      <c r="KAS162" s="212"/>
      <c r="KAT162" s="212"/>
      <c r="KAU162" s="212"/>
      <c r="KAV162" s="212"/>
      <c r="KAW162" s="212"/>
      <c r="KAX162" s="212"/>
      <c r="KAY162" s="212"/>
      <c r="KAZ162" s="212"/>
      <c r="KBA162" s="212"/>
      <c r="KBB162" s="212"/>
      <c r="KBC162" s="212"/>
      <c r="KBD162" s="212"/>
      <c r="KBE162" s="212"/>
      <c r="KBF162" s="212"/>
      <c r="KBG162" s="212"/>
      <c r="KBH162" s="212"/>
      <c r="KBI162" s="212"/>
      <c r="KBJ162" s="212"/>
      <c r="KBK162" s="212"/>
      <c r="KBL162" s="212"/>
      <c r="KBM162" s="212"/>
      <c r="KBN162" s="212"/>
      <c r="KBO162" s="212"/>
      <c r="KBP162" s="212"/>
      <c r="KBQ162" s="212"/>
      <c r="KBR162" s="212"/>
      <c r="KBS162" s="212"/>
      <c r="KBT162" s="212"/>
      <c r="KBU162" s="212"/>
      <c r="KBV162" s="212"/>
      <c r="KBW162" s="212"/>
      <c r="KBX162" s="212"/>
      <c r="KBY162" s="212"/>
      <c r="KBZ162" s="212"/>
      <c r="KCA162" s="212"/>
      <c r="KCB162" s="212"/>
      <c r="KCC162" s="212"/>
      <c r="KCD162" s="212"/>
      <c r="KCE162" s="212"/>
      <c r="KCF162" s="212"/>
      <c r="KCG162" s="212"/>
      <c r="KCH162" s="212"/>
      <c r="KCI162" s="212"/>
      <c r="KCJ162" s="212"/>
      <c r="KCK162" s="212"/>
      <c r="KCL162" s="212"/>
      <c r="KCM162" s="212"/>
      <c r="KCN162" s="212"/>
      <c r="KCO162" s="212"/>
      <c r="KCP162" s="212"/>
      <c r="KCQ162" s="212"/>
      <c r="KCR162" s="212"/>
      <c r="KCS162" s="212"/>
      <c r="KCT162" s="212"/>
      <c r="KCU162" s="212"/>
      <c r="KCV162" s="212"/>
      <c r="KCW162" s="212"/>
      <c r="KCX162" s="212"/>
      <c r="KCY162" s="212"/>
      <c r="KCZ162" s="212"/>
      <c r="KDA162" s="212"/>
      <c r="KDB162" s="212"/>
      <c r="KDC162" s="212"/>
      <c r="KDD162" s="212"/>
      <c r="KDE162" s="212"/>
      <c r="KDF162" s="212"/>
      <c r="KDG162" s="212"/>
      <c r="KDH162" s="212"/>
      <c r="KDI162" s="212"/>
      <c r="KDJ162" s="212"/>
      <c r="KDK162" s="212"/>
      <c r="KDL162" s="212"/>
      <c r="KDM162" s="212"/>
      <c r="KDN162" s="212"/>
      <c r="KDO162" s="212"/>
      <c r="KDP162" s="212"/>
      <c r="KDQ162" s="212"/>
      <c r="KDR162" s="212"/>
      <c r="KDS162" s="212"/>
      <c r="KDT162" s="212"/>
      <c r="KDU162" s="212"/>
      <c r="KDV162" s="212"/>
      <c r="KDW162" s="212"/>
      <c r="KDX162" s="212"/>
      <c r="KDY162" s="212"/>
      <c r="KDZ162" s="212"/>
      <c r="KEA162" s="212"/>
      <c r="KEB162" s="212"/>
      <c r="KEC162" s="212"/>
      <c r="KED162" s="212"/>
      <c r="KEE162" s="212"/>
      <c r="KEF162" s="212"/>
      <c r="KEG162" s="212"/>
      <c r="KEH162" s="212"/>
      <c r="KEI162" s="212"/>
      <c r="KEJ162" s="212"/>
      <c r="KEK162" s="212"/>
      <c r="KEL162" s="212"/>
      <c r="KEM162" s="212"/>
      <c r="KEN162" s="212"/>
      <c r="KEO162" s="212"/>
      <c r="KEP162" s="212"/>
      <c r="KEQ162" s="212"/>
      <c r="KER162" s="212"/>
      <c r="KES162" s="212"/>
      <c r="KET162" s="212"/>
      <c r="KEU162" s="212"/>
      <c r="KEV162" s="212"/>
      <c r="KEW162" s="212"/>
      <c r="KEX162" s="212"/>
      <c r="KEY162" s="212"/>
      <c r="KEZ162" s="212"/>
      <c r="KFA162" s="212"/>
      <c r="KFB162" s="212"/>
      <c r="KFC162" s="212"/>
      <c r="KFD162" s="212"/>
      <c r="KFE162" s="212"/>
      <c r="KFF162" s="212"/>
      <c r="KFG162" s="212"/>
      <c r="KFH162" s="212"/>
      <c r="KFI162" s="212"/>
      <c r="KFJ162" s="212"/>
      <c r="KFK162" s="212"/>
      <c r="KFL162" s="212"/>
      <c r="KFM162" s="212"/>
      <c r="KFN162" s="212"/>
      <c r="KFO162" s="212"/>
      <c r="KFP162" s="212"/>
      <c r="KFQ162" s="212"/>
      <c r="KFR162" s="212"/>
      <c r="KFS162" s="212"/>
      <c r="KFT162" s="212"/>
      <c r="KFU162" s="212"/>
      <c r="KFV162" s="212"/>
      <c r="KFW162" s="212"/>
      <c r="KFX162" s="212"/>
      <c r="KFY162" s="212"/>
      <c r="KFZ162" s="212"/>
      <c r="KGA162" s="212"/>
      <c r="KGB162" s="212"/>
      <c r="KGC162" s="212"/>
      <c r="KGD162" s="212"/>
      <c r="KGE162" s="212"/>
      <c r="KGF162" s="212"/>
      <c r="KGG162" s="212"/>
      <c r="KGH162" s="212"/>
      <c r="KGI162" s="212"/>
      <c r="KGJ162" s="212"/>
      <c r="KGK162" s="212"/>
      <c r="KGL162" s="212"/>
      <c r="KGM162" s="212"/>
      <c r="KGN162" s="212"/>
      <c r="KGO162" s="212"/>
      <c r="KGP162" s="212"/>
      <c r="KGQ162" s="212"/>
      <c r="KGR162" s="212"/>
      <c r="KGS162" s="212"/>
      <c r="KGT162" s="212"/>
      <c r="KGU162" s="212"/>
      <c r="KGV162" s="212"/>
      <c r="KGW162" s="212"/>
      <c r="KGX162" s="212"/>
      <c r="KGY162" s="212"/>
      <c r="KGZ162" s="212"/>
      <c r="KHA162" s="212"/>
      <c r="KHB162" s="212"/>
      <c r="KHC162" s="212"/>
      <c r="KHD162" s="212"/>
      <c r="KHE162" s="212"/>
      <c r="KHF162" s="212"/>
      <c r="KHG162" s="212"/>
      <c r="KHH162" s="212"/>
      <c r="KHI162" s="212"/>
      <c r="KHJ162" s="212"/>
      <c r="KHK162" s="212"/>
      <c r="KHL162" s="212"/>
      <c r="KHM162" s="212"/>
      <c r="KHN162" s="212"/>
      <c r="KHO162" s="212"/>
      <c r="KHP162" s="212"/>
      <c r="KHQ162" s="212"/>
      <c r="KHR162" s="212"/>
      <c r="KHS162" s="212"/>
      <c r="KHT162" s="212"/>
      <c r="KHU162" s="212"/>
      <c r="KHV162" s="212"/>
      <c r="KHW162" s="212"/>
      <c r="KHX162" s="212"/>
      <c r="KHY162" s="212"/>
      <c r="KHZ162" s="212"/>
      <c r="KIA162" s="212"/>
      <c r="KIB162" s="212"/>
      <c r="KIC162" s="212"/>
      <c r="KID162" s="212"/>
      <c r="KIE162" s="212"/>
      <c r="KIF162" s="212"/>
      <c r="KIG162" s="212"/>
      <c r="KIH162" s="212"/>
      <c r="KII162" s="212"/>
      <c r="KIJ162" s="212"/>
      <c r="KIK162" s="212"/>
      <c r="KIL162" s="212"/>
      <c r="KIM162" s="212"/>
      <c r="KIT162" s="212"/>
      <c r="KIU162" s="212"/>
      <c r="KIV162" s="212"/>
      <c r="KIW162" s="212"/>
      <c r="KIX162" s="212"/>
      <c r="KIY162" s="212"/>
      <c r="KIZ162" s="212"/>
      <c r="KJA162" s="212"/>
      <c r="KJB162" s="212"/>
      <c r="KJC162" s="212"/>
      <c r="KJD162" s="212"/>
      <c r="KJE162" s="212"/>
      <c r="KJF162" s="212"/>
      <c r="KJG162" s="212"/>
      <c r="KJH162" s="212"/>
      <c r="KJI162" s="212"/>
      <c r="KJJ162" s="212"/>
      <c r="KJK162" s="212"/>
      <c r="KJL162" s="212"/>
      <c r="KJM162" s="212"/>
      <c r="KJN162" s="212"/>
      <c r="KJO162" s="212"/>
      <c r="KJP162" s="212"/>
      <c r="KJQ162" s="212"/>
      <c r="KJR162" s="212"/>
      <c r="KJS162" s="212"/>
      <c r="KJT162" s="212"/>
      <c r="KJU162" s="212"/>
      <c r="KJV162" s="212"/>
      <c r="KJW162" s="212"/>
      <c r="KJX162" s="212"/>
      <c r="KJY162" s="212"/>
      <c r="KJZ162" s="212"/>
      <c r="KKA162" s="212"/>
      <c r="KKB162" s="212"/>
      <c r="KKC162" s="212"/>
      <c r="KKD162" s="212"/>
      <c r="KKE162" s="212"/>
      <c r="KKF162" s="212"/>
      <c r="KKG162" s="212"/>
      <c r="KKH162" s="212"/>
      <c r="KKI162" s="212"/>
      <c r="KKJ162" s="212"/>
      <c r="KKK162" s="212"/>
      <c r="KKL162" s="212"/>
      <c r="KKM162" s="212"/>
      <c r="KKN162" s="212"/>
      <c r="KKO162" s="212"/>
      <c r="KKP162" s="212"/>
      <c r="KKQ162" s="212"/>
      <c r="KKR162" s="212"/>
      <c r="KKS162" s="212"/>
      <c r="KKT162" s="212"/>
      <c r="KKU162" s="212"/>
      <c r="KKV162" s="212"/>
      <c r="KKW162" s="212"/>
      <c r="KKX162" s="212"/>
      <c r="KKY162" s="212"/>
      <c r="KKZ162" s="212"/>
      <c r="KLA162" s="212"/>
      <c r="KLB162" s="212"/>
      <c r="KLC162" s="212"/>
      <c r="KLD162" s="212"/>
      <c r="KLE162" s="212"/>
      <c r="KLF162" s="212"/>
      <c r="KLG162" s="212"/>
      <c r="KLH162" s="212"/>
      <c r="KLI162" s="212"/>
      <c r="KLJ162" s="212"/>
      <c r="KLK162" s="212"/>
      <c r="KLL162" s="212"/>
      <c r="KLM162" s="212"/>
      <c r="KLN162" s="212"/>
      <c r="KLO162" s="212"/>
      <c r="KLP162" s="212"/>
      <c r="KLQ162" s="212"/>
      <c r="KLR162" s="212"/>
      <c r="KLS162" s="212"/>
      <c r="KLT162" s="212"/>
      <c r="KLU162" s="212"/>
      <c r="KLV162" s="212"/>
      <c r="KLW162" s="212"/>
      <c r="KLX162" s="212"/>
      <c r="KLY162" s="212"/>
      <c r="KLZ162" s="212"/>
      <c r="KMA162" s="212"/>
      <c r="KMB162" s="212"/>
      <c r="KMC162" s="212"/>
      <c r="KMD162" s="212"/>
      <c r="KME162" s="212"/>
      <c r="KMF162" s="212"/>
      <c r="KMG162" s="212"/>
      <c r="KMH162" s="212"/>
      <c r="KMI162" s="212"/>
      <c r="KMJ162" s="212"/>
      <c r="KMK162" s="212"/>
      <c r="KML162" s="212"/>
      <c r="KMM162" s="212"/>
      <c r="KMN162" s="212"/>
      <c r="KMO162" s="212"/>
      <c r="KMP162" s="212"/>
      <c r="KMQ162" s="212"/>
      <c r="KMR162" s="212"/>
      <c r="KMS162" s="212"/>
      <c r="KMT162" s="212"/>
      <c r="KMU162" s="212"/>
      <c r="KMV162" s="212"/>
      <c r="KMW162" s="212"/>
      <c r="KMX162" s="212"/>
      <c r="KMY162" s="212"/>
      <c r="KMZ162" s="212"/>
      <c r="KNA162" s="212"/>
      <c r="KNB162" s="212"/>
      <c r="KNC162" s="212"/>
      <c r="KND162" s="212"/>
      <c r="KNE162" s="212"/>
      <c r="KNF162" s="212"/>
      <c r="KNG162" s="212"/>
      <c r="KNH162" s="212"/>
      <c r="KNI162" s="212"/>
      <c r="KNJ162" s="212"/>
      <c r="KNK162" s="212"/>
      <c r="KNL162" s="212"/>
      <c r="KNM162" s="212"/>
      <c r="KNN162" s="212"/>
      <c r="KNO162" s="212"/>
      <c r="KNP162" s="212"/>
      <c r="KNQ162" s="212"/>
      <c r="KNR162" s="212"/>
      <c r="KNS162" s="212"/>
      <c r="KNT162" s="212"/>
      <c r="KNU162" s="212"/>
      <c r="KNV162" s="212"/>
      <c r="KNW162" s="212"/>
      <c r="KNX162" s="212"/>
      <c r="KNY162" s="212"/>
      <c r="KNZ162" s="212"/>
      <c r="KOA162" s="212"/>
      <c r="KOB162" s="212"/>
      <c r="KOC162" s="212"/>
      <c r="KOD162" s="212"/>
      <c r="KOE162" s="212"/>
      <c r="KOF162" s="212"/>
      <c r="KOG162" s="212"/>
      <c r="KOH162" s="212"/>
      <c r="KOI162" s="212"/>
      <c r="KOJ162" s="212"/>
      <c r="KOK162" s="212"/>
      <c r="KOL162" s="212"/>
      <c r="KOM162" s="212"/>
      <c r="KON162" s="212"/>
      <c r="KOO162" s="212"/>
      <c r="KOP162" s="212"/>
      <c r="KOQ162" s="212"/>
      <c r="KOR162" s="212"/>
      <c r="KOS162" s="212"/>
      <c r="KOT162" s="212"/>
      <c r="KOU162" s="212"/>
      <c r="KOV162" s="212"/>
      <c r="KOW162" s="212"/>
      <c r="KOX162" s="212"/>
      <c r="KOY162" s="212"/>
      <c r="KOZ162" s="212"/>
      <c r="KPA162" s="212"/>
      <c r="KPB162" s="212"/>
      <c r="KPC162" s="212"/>
      <c r="KPD162" s="212"/>
      <c r="KPE162" s="212"/>
      <c r="KPF162" s="212"/>
      <c r="KPG162" s="212"/>
      <c r="KPH162" s="212"/>
      <c r="KPI162" s="212"/>
      <c r="KPJ162" s="212"/>
      <c r="KPK162" s="212"/>
      <c r="KPL162" s="212"/>
      <c r="KPM162" s="212"/>
      <c r="KPN162" s="212"/>
      <c r="KPO162" s="212"/>
      <c r="KPP162" s="212"/>
      <c r="KPQ162" s="212"/>
      <c r="KPR162" s="212"/>
      <c r="KPS162" s="212"/>
      <c r="KPT162" s="212"/>
      <c r="KPU162" s="212"/>
      <c r="KPV162" s="212"/>
      <c r="KPW162" s="212"/>
      <c r="KPX162" s="212"/>
      <c r="KPY162" s="212"/>
      <c r="KPZ162" s="212"/>
      <c r="KQA162" s="212"/>
      <c r="KQB162" s="212"/>
      <c r="KQC162" s="212"/>
      <c r="KQD162" s="212"/>
      <c r="KQE162" s="212"/>
      <c r="KQF162" s="212"/>
      <c r="KQG162" s="212"/>
      <c r="KQH162" s="212"/>
      <c r="KQI162" s="212"/>
      <c r="KQJ162" s="212"/>
      <c r="KQK162" s="212"/>
      <c r="KQL162" s="212"/>
      <c r="KQM162" s="212"/>
      <c r="KQN162" s="212"/>
      <c r="KQO162" s="212"/>
      <c r="KQP162" s="212"/>
      <c r="KQQ162" s="212"/>
      <c r="KQR162" s="212"/>
      <c r="KQS162" s="212"/>
      <c r="KQT162" s="212"/>
      <c r="KQU162" s="212"/>
      <c r="KQV162" s="212"/>
      <c r="KQW162" s="212"/>
      <c r="KQX162" s="212"/>
      <c r="KQY162" s="212"/>
      <c r="KQZ162" s="212"/>
      <c r="KRA162" s="212"/>
      <c r="KRB162" s="212"/>
      <c r="KRC162" s="212"/>
      <c r="KRD162" s="212"/>
      <c r="KRE162" s="212"/>
      <c r="KRF162" s="212"/>
      <c r="KRG162" s="212"/>
      <c r="KRH162" s="212"/>
      <c r="KRI162" s="212"/>
      <c r="KRJ162" s="212"/>
      <c r="KRK162" s="212"/>
      <c r="KRL162" s="212"/>
      <c r="KRM162" s="212"/>
      <c r="KRN162" s="212"/>
      <c r="KRO162" s="212"/>
      <c r="KRP162" s="212"/>
      <c r="KRQ162" s="212"/>
      <c r="KRR162" s="212"/>
      <c r="KRS162" s="212"/>
      <c r="KRT162" s="212"/>
      <c r="KRU162" s="212"/>
      <c r="KRV162" s="212"/>
      <c r="KRW162" s="212"/>
      <c r="KRX162" s="212"/>
      <c r="KRY162" s="212"/>
      <c r="KRZ162" s="212"/>
      <c r="KSA162" s="212"/>
      <c r="KSB162" s="212"/>
      <c r="KSC162" s="212"/>
      <c r="KSD162" s="212"/>
      <c r="KSE162" s="212"/>
      <c r="KSF162" s="212"/>
      <c r="KSG162" s="212"/>
      <c r="KSH162" s="212"/>
      <c r="KSI162" s="212"/>
      <c r="KSP162" s="212"/>
      <c r="KSQ162" s="212"/>
      <c r="KSR162" s="212"/>
      <c r="KSS162" s="212"/>
      <c r="KST162" s="212"/>
      <c r="KSU162" s="212"/>
      <c r="KSV162" s="212"/>
      <c r="KSW162" s="212"/>
      <c r="KSX162" s="212"/>
      <c r="KSY162" s="212"/>
      <c r="KSZ162" s="212"/>
      <c r="KTA162" s="212"/>
      <c r="KTB162" s="212"/>
      <c r="KTC162" s="212"/>
      <c r="KTD162" s="212"/>
      <c r="KTE162" s="212"/>
      <c r="KTF162" s="212"/>
      <c r="KTG162" s="212"/>
      <c r="KTH162" s="212"/>
      <c r="KTI162" s="212"/>
      <c r="KTJ162" s="212"/>
      <c r="KTK162" s="212"/>
      <c r="KTL162" s="212"/>
      <c r="KTM162" s="212"/>
      <c r="KTN162" s="212"/>
      <c r="KTO162" s="212"/>
      <c r="KTP162" s="212"/>
      <c r="KTQ162" s="212"/>
      <c r="KTR162" s="212"/>
      <c r="KTS162" s="212"/>
      <c r="KTT162" s="212"/>
      <c r="KTU162" s="212"/>
      <c r="KTV162" s="212"/>
      <c r="KTW162" s="212"/>
      <c r="KTX162" s="212"/>
      <c r="KTY162" s="212"/>
      <c r="KTZ162" s="212"/>
      <c r="KUA162" s="212"/>
      <c r="KUB162" s="212"/>
      <c r="KUC162" s="212"/>
      <c r="KUD162" s="212"/>
      <c r="KUE162" s="212"/>
      <c r="KUF162" s="212"/>
      <c r="KUG162" s="212"/>
      <c r="KUH162" s="212"/>
      <c r="KUI162" s="212"/>
      <c r="KUJ162" s="212"/>
      <c r="KUK162" s="212"/>
      <c r="KUL162" s="212"/>
      <c r="KUM162" s="212"/>
      <c r="KUN162" s="212"/>
      <c r="KUO162" s="212"/>
      <c r="KUP162" s="212"/>
      <c r="KUQ162" s="212"/>
      <c r="KUR162" s="212"/>
      <c r="KUS162" s="212"/>
      <c r="KUT162" s="212"/>
      <c r="KUU162" s="212"/>
      <c r="KUV162" s="212"/>
      <c r="KUW162" s="212"/>
      <c r="KUX162" s="212"/>
      <c r="KUY162" s="212"/>
      <c r="KUZ162" s="212"/>
      <c r="KVA162" s="212"/>
      <c r="KVB162" s="212"/>
      <c r="KVC162" s="212"/>
      <c r="KVD162" s="212"/>
      <c r="KVE162" s="212"/>
      <c r="KVF162" s="212"/>
      <c r="KVG162" s="212"/>
      <c r="KVH162" s="212"/>
      <c r="KVI162" s="212"/>
      <c r="KVJ162" s="212"/>
      <c r="KVK162" s="212"/>
      <c r="KVL162" s="212"/>
      <c r="KVM162" s="212"/>
      <c r="KVN162" s="212"/>
      <c r="KVO162" s="212"/>
      <c r="KVP162" s="212"/>
      <c r="KVQ162" s="212"/>
      <c r="KVR162" s="212"/>
      <c r="KVS162" s="212"/>
      <c r="KVT162" s="212"/>
      <c r="KVU162" s="212"/>
      <c r="KVV162" s="212"/>
      <c r="KVW162" s="212"/>
      <c r="KVX162" s="212"/>
      <c r="KVY162" s="212"/>
      <c r="KVZ162" s="212"/>
      <c r="KWA162" s="212"/>
      <c r="KWB162" s="212"/>
      <c r="KWC162" s="212"/>
      <c r="KWD162" s="212"/>
      <c r="KWE162" s="212"/>
      <c r="KWF162" s="212"/>
      <c r="KWG162" s="212"/>
      <c r="KWH162" s="212"/>
      <c r="KWI162" s="212"/>
      <c r="KWJ162" s="212"/>
      <c r="KWK162" s="212"/>
      <c r="KWL162" s="212"/>
      <c r="KWM162" s="212"/>
      <c r="KWN162" s="212"/>
      <c r="KWO162" s="212"/>
      <c r="KWP162" s="212"/>
      <c r="KWQ162" s="212"/>
      <c r="KWR162" s="212"/>
      <c r="KWS162" s="212"/>
      <c r="KWT162" s="212"/>
      <c r="KWU162" s="212"/>
      <c r="KWV162" s="212"/>
      <c r="KWW162" s="212"/>
      <c r="KWX162" s="212"/>
      <c r="KWY162" s="212"/>
      <c r="KWZ162" s="212"/>
      <c r="KXA162" s="212"/>
      <c r="KXB162" s="212"/>
      <c r="KXC162" s="212"/>
      <c r="KXD162" s="212"/>
      <c r="KXE162" s="212"/>
      <c r="KXF162" s="212"/>
      <c r="KXG162" s="212"/>
      <c r="KXH162" s="212"/>
      <c r="KXI162" s="212"/>
      <c r="KXJ162" s="212"/>
      <c r="KXK162" s="212"/>
      <c r="KXL162" s="212"/>
      <c r="KXM162" s="212"/>
      <c r="KXN162" s="212"/>
      <c r="KXO162" s="212"/>
      <c r="KXP162" s="212"/>
      <c r="KXQ162" s="212"/>
      <c r="KXR162" s="212"/>
      <c r="KXS162" s="212"/>
      <c r="KXT162" s="212"/>
      <c r="KXU162" s="212"/>
      <c r="KXV162" s="212"/>
      <c r="KXW162" s="212"/>
      <c r="KXX162" s="212"/>
      <c r="KXY162" s="212"/>
      <c r="KXZ162" s="212"/>
      <c r="KYA162" s="212"/>
      <c r="KYB162" s="212"/>
      <c r="KYC162" s="212"/>
      <c r="KYD162" s="212"/>
      <c r="KYE162" s="212"/>
      <c r="KYF162" s="212"/>
      <c r="KYG162" s="212"/>
      <c r="KYH162" s="212"/>
      <c r="KYI162" s="212"/>
      <c r="KYJ162" s="212"/>
      <c r="KYK162" s="212"/>
      <c r="KYL162" s="212"/>
      <c r="KYM162" s="212"/>
      <c r="KYN162" s="212"/>
      <c r="KYO162" s="212"/>
      <c r="KYP162" s="212"/>
      <c r="KYQ162" s="212"/>
      <c r="KYR162" s="212"/>
      <c r="KYS162" s="212"/>
      <c r="KYT162" s="212"/>
      <c r="KYU162" s="212"/>
      <c r="KYV162" s="212"/>
      <c r="KYW162" s="212"/>
      <c r="KYX162" s="212"/>
      <c r="KYY162" s="212"/>
      <c r="KYZ162" s="212"/>
      <c r="KZA162" s="212"/>
      <c r="KZB162" s="212"/>
      <c r="KZC162" s="212"/>
      <c r="KZD162" s="212"/>
      <c r="KZE162" s="212"/>
      <c r="KZF162" s="212"/>
      <c r="KZG162" s="212"/>
      <c r="KZH162" s="212"/>
      <c r="KZI162" s="212"/>
      <c r="KZJ162" s="212"/>
      <c r="KZK162" s="212"/>
      <c r="KZL162" s="212"/>
      <c r="KZM162" s="212"/>
      <c r="KZN162" s="212"/>
      <c r="KZO162" s="212"/>
      <c r="KZP162" s="212"/>
      <c r="KZQ162" s="212"/>
      <c r="KZR162" s="212"/>
      <c r="KZS162" s="212"/>
      <c r="KZT162" s="212"/>
      <c r="KZU162" s="212"/>
      <c r="KZV162" s="212"/>
      <c r="KZW162" s="212"/>
      <c r="KZX162" s="212"/>
      <c r="KZY162" s="212"/>
      <c r="KZZ162" s="212"/>
      <c r="LAA162" s="212"/>
      <c r="LAB162" s="212"/>
      <c r="LAC162" s="212"/>
      <c r="LAD162" s="212"/>
      <c r="LAE162" s="212"/>
      <c r="LAF162" s="212"/>
      <c r="LAG162" s="212"/>
      <c r="LAH162" s="212"/>
      <c r="LAI162" s="212"/>
      <c r="LAJ162" s="212"/>
      <c r="LAK162" s="212"/>
      <c r="LAL162" s="212"/>
      <c r="LAM162" s="212"/>
      <c r="LAN162" s="212"/>
      <c r="LAO162" s="212"/>
      <c r="LAP162" s="212"/>
      <c r="LAQ162" s="212"/>
      <c r="LAR162" s="212"/>
      <c r="LAS162" s="212"/>
      <c r="LAT162" s="212"/>
      <c r="LAU162" s="212"/>
      <c r="LAV162" s="212"/>
      <c r="LAW162" s="212"/>
      <c r="LAX162" s="212"/>
      <c r="LAY162" s="212"/>
      <c r="LAZ162" s="212"/>
      <c r="LBA162" s="212"/>
      <c r="LBB162" s="212"/>
      <c r="LBC162" s="212"/>
      <c r="LBD162" s="212"/>
      <c r="LBE162" s="212"/>
      <c r="LBF162" s="212"/>
      <c r="LBG162" s="212"/>
      <c r="LBH162" s="212"/>
      <c r="LBI162" s="212"/>
      <c r="LBJ162" s="212"/>
      <c r="LBK162" s="212"/>
      <c r="LBL162" s="212"/>
      <c r="LBM162" s="212"/>
      <c r="LBN162" s="212"/>
      <c r="LBO162" s="212"/>
      <c r="LBP162" s="212"/>
      <c r="LBQ162" s="212"/>
      <c r="LBR162" s="212"/>
      <c r="LBS162" s="212"/>
      <c r="LBT162" s="212"/>
      <c r="LBU162" s="212"/>
      <c r="LBV162" s="212"/>
      <c r="LBW162" s="212"/>
      <c r="LBX162" s="212"/>
      <c r="LBY162" s="212"/>
      <c r="LBZ162" s="212"/>
      <c r="LCA162" s="212"/>
      <c r="LCB162" s="212"/>
      <c r="LCC162" s="212"/>
      <c r="LCD162" s="212"/>
      <c r="LCE162" s="212"/>
      <c r="LCL162" s="212"/>
      <c r="LCM162" s="212"/>
      <c r="LCN162" s="212"/>
      <c r="LCO162" s="212"/>
      <c r="LCP162" s="212"/>
      <c r="LCQ162" s="212"/>
      <c r="LCR162" s="212"/>
      <c r="LCS162" s="212"/>
      <c r="LCT162" s="212"/>
      <c r="LCU162" s="212"/>
      <c r="LCV162" s="212"/>
      <c r="LCW162" s="212"/>
      <c r="LCX162" s="212"/>
      <c r="LCY162" s="212"/>
      <c r="LCZ162" s="212"/>
      <c r="LDA162" s="212"/>
      <c r="LDB162" s="212"/>
      <c r="LDC162" s="212"/>
      <c r="LDD162" s="212"/>
      <c r="LDE162" s="212"/>
      <c r="LDF162" s="212"/>
      <c r="LDG162" s="212"/>
      <c r="LDH162" s="212"/>
      <c r="LDI162" s="212"/>
      <c r="LDJ162" s="212"/>
      <c r="LDK162" s="212"/>
      <c r="LDL162" s="212"/>
      <c r="LDM162" s="212"/>
      <c r="LDN162" s="212"/>
      <c r="LDO162" s="212"/>
      <c r="LDP162" s="212"/>
      <c r="LDQ162" s="212"/>
      <c r="LDR162" s="212"/>
      <c r="LDS162" s="212"/>
      <c r="LDT162" s="212"/>
      <c r="LDU162" s="212"/>
      <c r="LDV162" s="212"/>
      <c r="LDW162" s="212"/>
      <c r="LDX162" s="212"/>
      <c r="LDY162" s="212"/>
      <c r="LDZ162" s="212"/>
      <c r="LEA162" s="212"/>
      <c r="LEB162" s="212"/>
      <c r="LEC162" s="212"/>
      <c r="LED162" s="212"/>
      <c r="LEE162" s="212"/>
      <c r="LEF162" s="212"/>
      <c r="LEG162" s="212"/>
      <c r="LEH162" s="212"/>
      <c r="LEI162" s="212"/>
      <c r="LEJ162" s="212"/>
      <c r="LEK162" s="212"/>
      <c r="LEL162" s="212"/>
      <c r="LEM162" s="212"/>
      <c r="LEN162" s="212"/>
      <c r="LEO162" s="212"/>
      <c r="LEP162" s="212"/>
      <c r="LEQ162" s="212"/>
      <c r="LER162" s="212"/>
      <c r="LES162" s="212"/>
      <c r="LET162" s="212"/>
      <c r="LEU162" s="212"/>
      <c r="LEV162" s="212"/>
      <c r="LEW162" s="212"/>
      <c r="LEX162" s="212"/>
      <c r="LEY162" s="212"/>
      <c r="LEZ162" s="212"/>
      <c r="LFA162" s="212"/>
      <c r="LFB162" s="212"/>
      <c r="LFC162" s="212"/>
      <c r="LFD162" s="212"/>
      <c r="LFE162" s="212"/>
      <c r="LFF162" s="212"/>
      <c r="LFG162" s="212"/>
      <c r="LFH162" s="212"/>
      <c r="LFI162" s="212"/>
      <c r="LFJ162" s="212"/>
      <c r="LFK162" s="212"/>
      <c r="LFL162" s="212"/>
      <c r="LFM162" s="212"/>
      <c r="LFN162" s="212"/>
      <c r="LFO162" s="212"/>
      <c r="LFP162" s="212"/>
      <c r="LFQ162" s="212"/>
      <c r="LFR162" s="212"/>
      <c r="LFS162" s="212"/>
      <c r="LFT162" s="212"/>
      <c r="LFU162" s="212"/>
      <c r="LFV162" s="212"/>
      <c r="LFW162" s="212"/>
      <c r="LFX162" s="212"/>
      <c r="LFY162" s="212"/>
      <c r="LFZ162" s="212"/>
      <c r="LGA162" s="212"/>
      <c r="LGB162" s="212"/>
      <c r="LGC162" s="212"/>
      <c r="LGD162" s="212"/>
      <c r="LGE162" s="212"/>
      <c r="LGF162" s="212"/>
      <c r="LGG162" s="212"/>
      <c r="LGH162" s="212"/>
      <c r="LGI162" s="212"/>
      <c r="LGJ162" s="212"/>
      <c r="LGK162" s="212"/>
      <c r="LGL162" s="212"/>
      <c r="LGM162" s="212"/>
      <c r="LGN162" s="212"/>
      <c r="LGO162" s="212"/>
      <c r="LGP162" s="212"/>
      <c r="LGQ162" s="212"/>
      <c r="LGR162" s="212"/>
      <c r="LGS162" s="212"/>
      <c r="LGT162" s="212"/>
      <c r="LGU162" s="212"/>
      <c r="LGV162" s="212"/>
      <c r="LGW162" s="212"/>
      <c r="LGX162" s="212"/>
      <c r="LGY162" s="212"/>
      <c r="LGZ162" s="212"/>
      <c r="LHA162" s="212"/>
      <c r="LHB162" s="212"/>
      <c r="LHC162" s="212"/>
      <c r="LHD162" s="212"/>
      <c r="LHE162" s="212"/>
      <c r="LHF162" s="212"/>
      <c r="LHG162" s="212"/>
      <c r="LHH162" s="212"/>
      <c r="LHI162" s="212"/>
      <c r="LHJ162" s="212"/>
      <c r="LHK162" s="212"/>
      <c r="LHL162" s="212"/>
      <c r="LHM162" s="212"/>
      <c r="LHN162" s="212"/>
      <c r="LHO162" s="212"/>
      <c r="LHP162" s="212"/>
      <c r="LHQ162" s="212"/>
      <c r="LHR162" s="212"/>
      <c r="LHS162" s="212"/>
      <c r="LHT162" s="212"/>
      <c r="LHU162" s="212"/>
      <c r="LHV162" s="212"/>
      <c r="LHW162" s="212"/>
      <c r="LHX162" s="212"/>
      <c r="LHY162" s="212"/>
      <c r="LHZ162" s="212"/>
      <c r="LIA162" s="212"/>
      <c r="LIB162" s="212"/>
      <c r="LIC162" s="212"/>
      <c r="LID162" s="212"/>
      <c r="LIE162" s="212"/>
      <c r="LIF162" s="212"/>
      <c r="LIG162" s="212"/>
      <c r="LIH162" s="212"/>
      <c r="LII162" s="212"/>
      <c r="LIJ162" s="212"/>
      <c r="LIK162" s="212"/>
      <c r="LIL162" s="212"/>
      <c r="LIM162" s="212"/>
      <c r="LIN162" s="212"/>
      <c r="LIO162" s="212"/>
      <c r="LIP162" s="212"/>
      <c r="LIQ162" s="212"/>
      <c r="LIR162" s="212"/>
      <c r="LIS162" s="212"/>
      <c r="LIT162" s="212"/>
      <c r="LIU162" s="212"/>
      <c r="LIV162" s="212"/>
      <c r="LIW162" s="212"/>
      <c r="LIX162" s="212"/>
      <c r="LIY162" s="212"/>
      <c r="LIZ162" s="212"/>
      <c r="LJA162" s="212"/>
      <c r="LJB162" s="212"/>
      <c r="LJC162" s="212"/>
      <c r="LJD162" s="212"/>
      <c r="LJE162" s="212"/>
      <c r="LJF162" s="212"/>
      <c r="LJG162" s="212"/>
      <c r="LJH162" s="212"/>
      <c r="LJI162" s="212"/>
      <c r="LJJ162" s="212"/>
      <c r="LJK162" s="212"/>
      <c r="LJL162" s="212"/>
      <c r="LJM162" s="212"/>
      <c r="LJN162" s="212"/>
      <c r="LJO162" s="212"/>
      <c r="LJP162" s="212"/>
      <c r="LJQ162" s="212"/>
      <c r="LJR162" s="212"/>
      <c r="LJS162" s="212"/>
      <c r="LJT162" s="212"/>
      <c r="LJU162" s="212"/>
      <c r="LJV162" s="212"/>
      <c r="LJW162" s="212"/>
      <c r="LJX162" s="212"/>
      <c r="LJY162" s="212"/>
      <c r="LJZ162" s="212"/>
      <c r="LKA162" s="212"/>
      <c r="LKB162" s="212"/>
      <c r="LKC162" s="212"/>
      <c r="LKD162" s="212"/>
      <c r="LKE162" s="212"/>
      <c r="LKF162" s="212"/>
      <c r="LKG162" s="212"/>
      <c r="LKH162" s="212"/>
      <c r="LKI162" s="212"/>
      <c r="LKJ162" s="212"/>
      <c r="LKK162" s="212"/>
      <c r="LKL162" s="212"/>
      <c r="LKM162" s="212"/>
      <c r="LKN162" s="212"/>
      <c r="LKO162" s="212"/>
      <c r="LKP162" s="212"/>
      <c r="LKQ162" s="212"/>
      <c r="LKR162" s="212"/>
      <c r="LKS162" s="212"/>
      <c r="LKT162" s="212"/>
      <c r="LKU162" s="212"/>
      <c r="LKV162" s="212"/>
      <c r="LKW162" s="212"/>
      <c r="LKX162" s="212"/>
      <c r="LKY162" s="212"/>
      <c r="LKZ162" s="212"/>
      <c r="LLA162" s="212"/>
      <c r="LLB162" s="212"/>
      <c r="LLC162" s="212"/>
      <c r="LLD162" s="212"/>
      <c r="LLE162" s="212"/>
      <c r="LLF162" s="212"/>
      <c r="LLG162" s="212"/>
      <c r="LLH162" s="212"/>
      <c r="LLI162" s="212"/>
      <c r="LLJ162" s="212"/>
      <c r="LLK162" s="212"/>
      <c r="LLL162" s="212"/>
      <c r="LLM162" s="212"/>
      <c r="LLN162" s="212"/>
      <c r="LLO162" s="212"/>
      <c r="LLP162" s="212"/>
      <c r="LLQ162" s="212"/>
      <c r="LLR162" s="212"/>
      <c r="LLS162" s="212"/>
      <c r="LLT162" s="212"/>
      <c r="LLU162" s="212"/>
      <c r="LLV162" s="212"/>
      <c r="LLW162" s="212"/>
      <c r="LLX162" s="212"/>
      <c r="LLY162" s="212"/>
      <c r="LLZ162" s="212"/>
      <c r="LMA162" s="212"/>
      <c r="LMH162" s="212"/>
      <c r="LMI162" s="212"/>
      <c r="LMJ162" s="212"/>
      <c r="LMK162" s="212"/>
      <c r="LML162" s="212"/>
      <c r="LMM162" s="212"/>
      <c r="LMN162" s="212"/>
      <c r="LMO162" s="212"/>
      <c r="LMP162" s="212"/>
      <c r="LMQ162" s="212"/>
      <c r="LMR162" s="212"/>
      <c r="LMS162" s="212"/>
      <c r="LMT162" s="212"/>
      <c r="LMU162" s="212"/>
      <c r="LMV162" s="212"/>
      <c r="LMW162" s="212"/>
      <c r="LMX162" s="212"/>
      <c r="LMY162" s="212"/>
      <c r="LMZ162" s="212"/>
      <c r="LNA162" s="212"/>
      <c r="LNB162" s="212"/>
      <c r="LNC162" s="212"/>
      <c r="LND162" s="212"/>
      <c r="LNE162" s="212"/>
      <c r="LNF162" s="212"/>
      <c r="LNG162" s="212"/>
      <c r="LNH162" s="212"/>
      <c r="LNI162" s="212"/>
      <c r="LNJ162" s="212"/>
      <c r="LNK162" s="212"/>
      <c r="LNL162" s="212"/>
      <c r="LNM162" s="212"/>
      <c r="LNN162" s="212"/>
      <c r="LNO162" s="212"/>
      <c r="LNP162" s="212"/>
      <c r="LNQ162" s="212"/>
      <c r="LNR162" s="212"/>
      <c r="LNS162" s="212"/>
      <c r="LNT162" s="212"/>
      <c r="LNU162" s="212"/>
      <c r="LNV162" s="212"/>
      <c r="LNW162" s="212"/>
      <c r="LNX162" s="212"/>
      <c r="LNY162" s="212"/>
      <c r="LNZ162" s="212"/>
      <c r="LOA162" s="212"/>
      <c r="LOB162" s="212"/>
      <c r="LOC162" s="212"/>
      <c r="LOD162" s="212"/>
      <c r="LOE162" s="212"/>
      <c r="LOF162" s="212"/>
      <c r="LOG162" s="212"/>
      <c r="LOH162" s="212"/>
      <c r="LOI162" s="212"/>
      <c r="LOJ162" s="212"/>
      <c r="LOK162" s="212"/>
      <c r="LOL162" s="212"/>
      <c r="LOM162" s="212"/>
      <c r="LON162" s="212"/>
      <c r="LOO162" s="212"/>
      <c r="LOP162" s="212"/>
      <c r="LOQ162" s="212"/>
      <c r="LOR162" s="212"/>
      <c r="LOS162" s="212"/>
      <c r="LOT162" s="212"/>
      <c r="LOU162" s="212"/>
      <c r="LOV162" s="212"/>
      <c r="LOW162" s="212"/>
      <c r="LOX162" s="212"/>
      <c r="LOY162" s="212"/>
      <c r="LOZ162" s="212"/>
      <c r="LPA162" s="212"/>
      <c r="LPB162" s="212"/>
      <c r="LPC162" s="212"/>
      <c r="LPD162" s="212"/>
      <c r="LPE162" s="212"/>
      <c r="LPF162" s="212"/>
      <c r="LPG162" s="212"/>
      <c r="LPH162" s="212"/>
      <c r="LPI162" s="212"/>
      <c r="LPJ162" s="212"/>
      <c r="LPK162" s="212"/>
      <c r="LPL162" s="212"/>
      <c r="LPM162" s="212"/>
      <c r="LPN162" s="212"/>
      <c r="LPO162" s="212"/>
      <c r="LPP162" s="212"/>
      <c r="LPQ162" s="212"/>
      <c r="LPR162" s="212"/>
      <c r="LPS162" s="212"/>
      <c r="LPT162" s="212"/>
      <c r="LPU162" s="212"/>
      <c r="LPV162" s="212"/>
      <c r="LPW162" s="212"/>
      <c r="LPX162" s="212"/>
      <c r="LPY162" s="212"/>
      <c r="LPZ162" s="212"/>
      <c r="LQA162" s="212"/>
      <c r="LQB162" s="212"/>
      <c r="LQC162" s="212"/>
      <c r="LQD162" s="212"/>
      <c r="LQE162" s="212"/>
      <c r="LQF162" s="212"/>
      <c r="LQG162" s="212"/>
      <c r="LQH162" s="212"/>
      <c r="LQI162" s="212"/>
      <c r="LQJ162" s="212"/>
      <c r="LQK162" s="212"/>
      <c r="LQL162" s="212"/>
      <c r="LQM162" s="212"/>
      <c r="LQN162" s="212"/>
      <c r="LQO162" s="212"/>
      <c r="LQP162" s="212"/>
      <c r="LQQ162" s="212"/>
      <c r="LQR162" s="212"/>
      <c r="LQS162" s="212"/>
      <c r="LQT162" s="212"/>
      <c r="LQU162" s="212"/>
      <c r="LQV162" s="212"/>
      <c r="LQW162" s="212"/>
      <c r="LQX162" s="212"/>
      <c r="LQY162" s="212"/>
      <c r="LQZ162" s="212"/>
      <c r="LRA162" s="212"/>
      <c r="LRB162" s="212"/>
      <c r="LRC162" s="212"/>
      <c r="LRD162" s="212"/>
      <c r="LRE162" s="212"/>
      <c r="LRF162" s="212"/>
      <c r="LRG162" s="212"/>
      <c r="LRH162" s="212"/>
      <c r="LRI162" s="212"/>
      <c r="LRJ162" s="212"/>
      <c r="LRK162" s="212"/>
      <c r="LRL162" s="212"/>
      <c r="LRM162" s="212"/>
      <c r="LRN162" s="212"/>
      <c r="LRO162" s="212"/>
      <c r="LRP162" s="212"/>
      <c r="LRQ162" s="212"/>
      <c r="LRR162" s="212"/>
      <c r="LRS162" s="212"/>
      <c r="LRT162" s="212"/>
      <c r="LRU162" s="212"/>
      <c r="LRV162" s="212"/>
      <c r="LRW162" s="212"/>
      <c r="LRX162" s="212"/>
      <c r="LRY162" s="212"/>
      <c r="LRZ162" s="212"/>
      <c r="LSA162" s="212"/>
      <c r="LSB162" s="212"/>
      <c r="LSC162" s="212"/>
      <c r="LSD162" s="212"/>
      <c r="LSE162" s="212"/>
      <c r="LSF162" s="212"/>
      <c r="LSG162" s="212"/>
      <c r="LSH162" s="212"/>
      <c r="LSI162" s="212"/>
      <c r="LSJ162" s="212"/>
      <c r="LSK162" s="212"/>
      <c r="LSL162" s="212"/>
      <c r="LSM162" s="212"/>
      <c r="LSN162" s="212"/>
      <c r="LSO162" s="212"/>
      <c r="LSP162" s="212"/>
      <c r="LSQ162" s="212"/>
      <c r="LSR162" s="212"/>
      <c r="LSS162" s="212"/>
      <c r="LST162" s="212"/>
      <c r="LSU162" s="212"/>
      <c r="LSV162" s="212"/>
      <c r="LSW162" s="212"/>
      <c r="LSX162" s="212"/>
      <c r="LSY162" s="212"/>
      <c r="LSZ162" s="212"/>
      <c r="LTA162" s="212"/>
      <c r="LTB162" s="212"/>
      <c r="LTC162" s="212"/>
      <c r="LTD162" s="212"/>
      <c r="LTE162" s="212"/>
      <c r="LTF162" s="212"/>
      <c r="LTG162" s="212"/>
      <c r="LTH162" s="212"/>
      <c r="LTI162" s="212"/>
      <c r="LTJ162" s="212"/>
      <c r="LTK162" s="212"/>
      <c r="LTL162" s="212"/>
      <c r="LTM162" s="212"/>
      <c r="LTN162" s="212"/>
      <c r="LTO162" s="212"/>
      <c r="LTP162" s="212"/>
      <c r="LTQ162" s="212"/>
      <c r="LTR162" s="212"/>
      <c r="LTS162" s="212"/>
      <c r="LTT162" s="212"/>
      <c r="LTU162" s="212"/>
      <c r="LTV162" s="212"/>
      <c r="LTW162" s="212"/>
      <c r="LTX162" s="212"/>
      <c r="LTY162" s="212"/>
      <c r="LTZ162" s="212"/>
      <c r="LUA162" s="212"/>
      <c r="LUB162" s="212"/>
      <c r="LUC162" s="212"/>
      <c r="LUD162" s="212"/>
      <c r="LUE162" s="212"/>
      <c r="LUF162" s="212"/>
      <c r="LUG162" s="212"/>
      <c r="LUH162" s="212"/>
      <c r="LUI162" s="212"/>
      <c r="LUJ162" s="212"/>
      <c r="LUK162" s="212"/>
      <c r="LUL162" s="212"/>
      <c r="LUM162" s="212"/>
      <c r="LUN162" s="212"/>
      <c r="LUO162" s="212"/>
      <c r="LUP162" s="212"/>
      <c r="LUQ162" s="212"/>
      <c r="LUR162" s="212"/>
      <c r="LUS162" s="212"/>
      <c r="LUT162" s="212"/>
      <c r="LUU162" s="212"/>
      <c r="LUV162" s="212"/>
      <c r="LUW162" s="212"/>
      <c r="LUX162" s="212"/>
      <c r="LUY162" s="212"/>
      <c r="LUZ162" s="212"/>
      <c r="LVA162" s="212"/>
      <c r="LVB162" s="212"/>
      <c r="LVC162" s="212"/>
      <c r="LVD162" s="212"/>
      <c r="LVE162" s="212"/>
      <c r="LVF162" s="212"/>
      <c r="LVG162" s="212"/>
      <c r="LVH162" s="212"/>
      <c r="LVI162" s="212"/>
      <c r="LVJ162" s="212"/>
      <c r="LVK162" s="212"/>
      <c r="LVL162" s="212"/>
      <c r="LVM162" s="212"/>
      <c r="LVN162" s="212"/>
      <c r="LVO162" s="212"/>
      <c r="LVP162" s="212"/>
      <c r="LVQ162" s="212"/>
      <c r="LVR162" s="212"/>
      <c r="LVS162" s="212"/>
      <c r="LVT162" s="212"/>
      <c r="LVU162" s="212"/>
      <c r="LVV162" s="212"/>
      <c r="LVW162" s="212"/>
      <c r="LWD162" s="212"/>
      <c r="LWE162" s="212"/>
      <c r="LWF162" s="212"/>
      <c r="LWG162" s="212"/>
      <c r="LWH162" s="212"/>
      <c r="LWI162" s="212"/>
      <c r="LWJ162" s="212"/>
      <c r="LWK162" s="212"/>
      <c r="LWL162" s="212"/>
      <c r="LWM162" s="212"/>
      <c r="LWN162" s="212"/>
      <c r="LWO162" s="212"/>
      <c r="LWP162" s="212"/>
      <c r="LWQ162" s="212"/>
      <c r="LWR162" s="212"/>
      <c r="LWS162" s="212"/>
      <c r="LWT162" s="212"/>
      <c r="LWU162" s="212"/>
      <c r="LWV162" s="212"/>
      <c r="LWW162" s="212"/>
      <c r="LWX162" s="212"/>
      <c r="LWY162" s="212"/>
      <c r="LWZ162" s="212"/>
      <c r="LXA162" s="212"/>
      <c r="LXB162" s="212"/>
      <c r="LXC162" s="212"/>
      <c r="LXD162" s="212"/>
      <c r="LXE162" s="212"/>
      <c r="LXF162" s="212"/>
      <c r="LXG162" s="212"/>
      <c r="LXH162" s="212"/>
      <c r="LXI162" s="212"/>
      <c r="LXJ162" s="212"/>
      <c r="LXK162" s="212"/>
      <c r="LXL162" s="212"/>
      <c r="LXM162" s="212"/>
      <c r="LXN162" s="212"/>
      <c r="LXO162" s="212"/>
      <c r="LXP162" s="212"/>
      <c r="LXQ162" s="212"/>
      <c r="LXR162" s="212"/>
      <c r="LXS162" s="212"/>
      <c r="LXT162" s="212"/>
      <c r="LXU162" s="212"/>
      <c r="LXV162" s="212"/>
      <c r="LXW162" s="212"/>
      <c r="LXX162" s="212"/>
      <c r="LXY162" s="212"/>
      <c r="LXZ162" s="212"/>
      <c r="LYA162" s="212"/>
      <c r="LYB162" s="212"/>
      <c r="LYC162" s="212"/>
      <c r="LYD162" s="212"/>
      <c r="LYE162" s="212"/>
      <c r="LYF162" s="212"/>
      <c r="LYG162" s="212"/>
      <c r="LYH162" s="212"/>
      <c r="LYI162" s="212"/>
      <c r="LYJ162" s="212"/>
      <c r="LYK162" s="212"/>
      <c r="LYL162" s="212"/>
      <c r="LYM162" s="212"/>
      <c r="LYN162" s="212"/>
      <c r="LYO162" s="212"/>
      <c r="LYP162" s="212"/>
      <c r="LYQ162" s="212"/>
      <c r="LYR162" s="212"/>
      <c r="LYS162" s="212"/>
      <c r="LYT162" s="212"/>
      <c r="LYU162" s="212"/>
      <c r="LYV162" s="212"/>
      <c r="LYW162" s="212"/>
      <c r="LYX162" s="212"/>
      <c r="LYY162" s="212"/>
      <c r="LYZ162" s="212"/>
      <c r="LZA162" s="212"/>
      <c r="LZB162" s="212"/>
      <c r="LZC162" s="212"/>
      <c r="LZD162" s="212"/>
      <c r="LZE162" s="212"/>
      <c r="LZF162" s="212"/>
      <c r="LZG162" s="212"/>
      <c r="LZH162" s="212"/>
      <c r="LZI162" s="212"/>
      <c r="LZJ162" s="212"/>
      <c r="LZK162" s="212"/>
      <c r="LZL162" s="212"/>
      <c r="LZM162" s="212"/>
      <c r="LZN162" s="212"/>
      <c r="LZO162" s="212"/>
      <c r="LZP162" s="212"/>
      <c r="LZQ162" s="212"/>
      <c r="LZR162" s="212"/>
      <c r="LZS162" s="212"/>
      <c r="LZT162" s="212"/>
      <c r="LZU162" s="212"/>
      <c r="LZV162" s="212"/>
      <c r="LZW162" s="212"/>
      <c r="LZX162" s="212"/>
      <c r="LZY162" s="212"/>
      <c r="LZZ162" s="212"/>
      <c r="MAA162" s="212"/>
      <c r="MAB162" s="212"/>
      <c r="MAC162" s="212"/>
      <c r="MAD162" s="212"/>
      <c r="MAE162" s="212"/>
      <c r="MAF162" s="212"/>
      <c r="MAG162" s="212"/>
      <c r="MAH162" s="212"/>
      <c r="MAI162" s="212"/>
      <c r="MAJ162" s="212"/>
      <c r="MAK162" s="212"/>
      <c r="MAL162" s="212"/>
      <c r="MAM162" s="212"/>
      <c r="MAN162" s="212"/>
      <c r="MAO162" s="212"/>
      <c r="MAP162" s="212"/>
      <c r="MAQ162" s="212"/>
      <c r="MAR162" s="212"/>
      <c r="MAS162" s="212"/>
      <c r="MAT162" s="212"/>
      <c r="MAU162" s="212"/>
      <c r="MAV162" s="212"/>
      <c r="MAW162" s="212"/>
      <c r="MAX162" s="212"/>
      <c r="MAY162" s="212"/>
      <c r="MAZ162" s="212"/>
      <c r="MBA162" s="212"/>
      <c r="MBB162" s="212"/>
      <c r="MBC162" s="212"/>
      <c r="MBD162" s="212"/>
      <c r="MBE162" s="212"/>
      <c r="MBF162" s="212"/>
      <c r="MBG162" s="212"/>
      <c r="MBH162" s="212"/>
      <c r="MBI162" s="212"/>
      <c r="MBJ162" s="212"/>
      <c r="MBK162" s="212"/>
      <c r="MBL162" s="212"/>
      <c r="MBM162" s="212"/>
      <c r="MBN162" s="212"/>
      <c r="MBO162" s="212"/>
      <c r="MBP162" s="212"/>
      <c r="MBQ162" s="212"/>
      <c r="MBR162" s="212"/>
      <c r="MBS162" s="212"/>
      <c r="MBT162" s="212"/>
      <c r="MBU162" s="212"/>
      <c r="MBV162" s="212"/>
      <c r="MBW162" s="212"/>
      <c r="MBX162" s="212"/>
      <c r="MBY162" s="212"/>
      <c r="MBZ162" s="212"/>
      <c r="MCA162" s="212"/>
      <c r="MCB162" s="212"/>
      <c r="MCC162" s="212"/>
      <c r="MCD162" s="212"/>
      <c r="MCE162" s="212"/>
      <c r="MCF162" s="212"/>
      <c r="MCG162" s="212"/>
      <c r="MCH162" s="212"/>
      <c r="MCI162" s="212"/>
      <c r="MCJ162" s="212"/>
      <c r="MCK162" s="212"/>
      <c r="MCL162" s="212"/>
      <c r="MCM162" s="212"/>
      <c r="MCN162" s="212"/>
      <c r="MCO162" s="212"/>
      <c r="MCP162" s="212"/>
      <c r="MCQ162" s="212"/>
      <c r="MCR162" s="212"/>
      <c r="MCS162" s="212"/>
      <c r="MCT162" s="212"/>
      <c r="MCU162" s="212"/>
      <c r="MCV162" s="212"/>
      <c r="MCW162" s="212"/>
      <c r="MCX162" s="212"/>
      <c r="MCY162" s="212"/>
      <c r="MCZ162" s="212"/>
      <c r="MDA162" s="212"/>
      <c r="MDB162" s="212"/>
      <c r="MDC162" s="212"/>
      <c r="MDD162" s="212"/>
      <c r="MDE162" s="212"/>
      <c r="MDF162" s="212"/>
      <c r="MDG162" s="212"/>
      <c r="MDH162" s="212"/>
      <c r="MDI162" s="212"/>
      <c r="MDJ162" s="212"/>
      <c r="MDK162" s="212"/>
      <c r="MDL162" s="212"/>
      <c r="MDM162" s="212"/>
      <c r="MDN162" s="212"/>
      <c r="MDO162" s="212"/>
      <c r="MDP162" s="212"/>
      <c r="MDQ162" s="212"/>
      <c r="MDR162" s="212"/>
      <c r="MDS162" s="212"/>
      <c r="MDT162" s="212"/>
      <c r="MDU162" s="212"/>
      <c r="MDV162" s="212"/>
      <c r="MDW162" s="212"/>
      <c r="MDX162" s="212"/>
      <c r="MDY162" s="212"/>
      <c r="MDZ162" s="212"/>
      <c r="MEA162" s="212"/>
      <c r="MEB162" s="212"/>
      <c r="MEC162" s="212"/>
      <c r="MED162" s="212"/>
      <c r="MEE162" s="212"/>
      <c r="MEF162" s="212"/>
      <c r="MEG162" s="212"/>
      <c r="MEH162" s="212"/>
      <c r="MEI162" s="212"/>
      <c r="MEJ162" s="212"/>
      <c r="MEK162" s="212"/>
      <c r="MEL162" s="212"/>
      <c r="MEM162" s="212"/>
      <c r="MEN162" s="212"/>
      <c r="MEO162" s="212"/>
      <c r="MEP162" s="212"/>
      <c r="MEQ162" s="212"/>
      <c r="MER162" s="212"/>
      <c r="MES162" s="212"/>
      <c r="MET162" s="212"/>
      <c r="MEU162" s="212"/>
      <c r="MEV162" s="212"/>
      <c r="MEW162" s="212"/>
      <c r="MEX162" s="212"/>
      <c r="MEY162" s="212"/>
      <c r="MEZ162" s="212"/>
      <c r="MFA162" s="212"/>
      <c r="MFB162" s="212"/>
      <c r="MFC162" s="212"/>
      <c r="MFD162" s="212"/>
      <c r="MFE162" s="212"/>
      <c r="MFF162" s="212"/>
      <c r="MFG162" s="212"/>
      <c r="MFH162" s="212"/>
      <c r="MFI162" s="212"/>
      <c r="MFJ162" s="212"/>
      <c r="MFK162" s="212"/>
      <c r="MFL162" s="212"/>
      <c r="MFM162" s="212"/>
      <c r="MFN162" s="212"/>
      <c r="MFO162" s="212"/>
      <c r="MFP162" s="212"/>
      <c r="MFQ162" s="212"/>
      <c r="MFR162" s="212"/>
      <c r="MFS162" s="212"/>
      <c r="MFZ162" s="212"/>
      <c r="MGA162" s="212"/>
      <c r="MGB162" s="212"/>
      <c r="MGC162" s="212"/>
      <c r="MGD162" s="212"/>
      <c r="MGE162" s="212"/>
      <c r="MGF162" s="212"/>
      <c r="MGG162" s="212"/>
      <c r="MGH162" s="212"/>
      <c r="MGI162" s="212"/>
      <c r="MGJ162" s="212"/>
      <c r="MGK162" s="212"/>
      <c r="MGL162" s="212"/>
      <c r="MGM162" s="212"/>
      <c r="MGN162" s="212"/>
      <c r="MGO162" s="212"/>
      <c r="MGP162" s="212"/>
      <c r="MGQ162" s="212"/>
      <c r="MGR162" s="212"/>
      <c r="MGS162" s="212"/>
      <c r="MGT162" s="212"/>
      <c r="MGU162" s="212"/>
      <c r="MGV162" s="212"/>
      <c r="MGW162" s="212"/>
      <c r="MGX162" s="212"/>
      <c r="MGY162" s="212"/>
      <c r="MGZ162" s="212"/>
      <c r="MHA162" s="212"/>
      <c r="MHB162" s="212"/>
      <c r="MHC162" s="212"/>
      <c r="MHD162" s="212"/>
      <c r="MHE162" s="212"/>
      <c r="MHF162" s="212"/>
      <c r="MHG162" s="212"/>
      <c r="MHH162" s="212"/>
      <c r="MHI162" s="212"/>
      <c r="MHJ162" s="212"/>
      <c r="MHK162" s="212"/>
      <c r="MHL162" s="212"/>
      <c r="MHM162" s="212"/>
      <c r="MHN162" s="212"/>
      <c r="MHO162" s="212"/>
      <c r="MHP162" s="212"/>
      <c r="MHQ162" s="212"/>
      <c r="MHR162" s="212"/>
      <c r="MHS162" s="212"/>
      <c r="MHT162" s="212"/>
      <c r="MHU162" s="212"/>
      <c r="MHV162" s="212"/>
      <c r="MHW162" s="212"/>
      <c r="MHX162" s="212"/>
      <c r="MHY162" s="212"/>
      <c r="MHZ162" s="212"/>
      <c r="MIA162" s="212"/>
      <c r="MIB162" s="212"/>
      <c r="MIC162" s="212"/>
      <c r="MID162" s="212"/>
      <c r="MIE162" s="212"/>
      <c r="MIF162" s="212"/>
      <c r="MIG162" s="212"/>
      <c r="MIH162" s="212"/>
      <c r="MII162" s="212"/>
      <c r="MIJ162" s="212"/>
      <c r="MIK162" s="212"/>
      <c r="MIL162" s="212"/>
      <c r="MIM162" s="212"/>
      <c r="MIN162" s="212"/>
      <c r="MIO162" s="212"/>
      <c r="MIP162" s="212"/>
      <c r="MIQ162" s="212"/>
      <c r="MIR162" s="212"/>
      <c r="MIS162" s="212"/>
      <c r="MIT162" s="212"/>
      <c r="MIU162" s="212"/>
      <c r="MIV162" s="212"/>
      <c r="MIW162" s="212"/>
      <c r="MIX162" s="212"/>
      <c r="MIY162" s="212"/>
      <c r="MIZ162" s="212"/>
      <c r="MJA162" s="212"/>
      <c r="MJB162" s="212"/>
      <c r="MJC162" s="212"/>
      <c r="MJD162" s="212"/>
      <c r="MJE162" s="212"/>
      <c r="MJF162" s="212"/>
      <c r="MJG162" s="212"/>
      <c r="MJH162" s="212"/>
      <c r="MJI162" s="212"/>
      <c r="MJJ162" s="212"/>
      <c r="MJK162" s="212"/>
      <c r="MJL162" s="212"/>
      <c r="MJM162" s="212"/>
      <c r="MJN162" s="212"/>
      <c r="MJO162" s="212"/>
      <c r="MJP162" s="212"/>
      <c r="MJQ162" s="212"/>
      <c r="MJR162" s="212"/>
      <c r="MJS162" s="212"/>
      <c r="MJT162" s="212"/>
      <c r="MJU162" s="212"/>
      <c r="MJV162" s="212"/>
      <c r="MJW162" s="212"/>
      <c r="MJX162" s="212"/>
      <c r="MJY162" s="212"/>
      <c r="MJZ162" s="212"/>
      <c r="MKA162" s="212"/>
      <c r="MKB162" s="212"/>
      <c r="MKC162" s="212"/>
      <c r="MKD162" s="212"/>
      <c r="MKE162" s="212"/>
      <c r="MKF162" s="212"/>
      <c r="MKG162" s="212"/>
      <c r="MKH162" s="212"/>
      <c r="MKI162" s="212"/>
      <c r="MKJ162" s="212"/>
      <c r="MKK162" s="212"/>
      <c r="MKL162" s="212"/>
      <c r="MKM162" s="212"/>
      <c r="MKN162" s="212"/>
      <c r="MKO162" s="212"/>
      <c r="MKP162" s="212"/>
      <c r="MKQ162" s="212"/>
      <c r="MKR162" s="212"/>
      <c r="MKS162" s="212"/>
      <c r="MKT162" s="212"/>
      <c r="MKU162" s="212"/>
      <c r="MKV162" s="212"/>
      <c r="MKW162" s="212"/>
      <c r="MKX162" s="212"/>
      <c r="MKY162" s="212"/>
      <c r="MKZ162" s="212"/>
      <c r="MLA162" s="212"/>
      <c r="MLB162" s="212"/>
      <c r="MLC162" s="212"/>
      <c r="MLD162" s="212"/>
      <c r="MLE162" s="212"/>
      <c r="MLF162" s="212"/>
      <c r="MLG162" s="212"/>
      <c r="MLH162" s="212"/>
      <c r="MLI162" s="212"/>
      <c r="MLJ162" s="212"/>
      <c r="MLK162" s="212"/>
      <c r="MLL162" s="212"/>
      <c r="MLM162" s="212"/>
      <c r="MLN162" s="212"/>
      <c r="MLO162" s="212"/>
      <c r="MLP162" s="212"/>
      <c r="MLQ162" s="212"/>
      <c r="MLR162" s="212"/>
      <c r="MLS162" s="212"/>
      <c r="MLT162" s="212"/>
      <c r="MLU162" s="212"/>
      <c r="MLV162" s="212"/>
      <c r="MLW162" s="212"/>
      <c r="MLX162" s="212"/>
      <c r="MLY162" s="212"/>
      <c r="MLZ162" s="212"/>
      <c r="MMA162" s="212"/>
      <c r="MMB162" s="212"/>
      <c r="MMC162" s="212"/>
      <c r="MMD162" s="212"/>
      <c r="MME162" s="212"/>
      <c r="MMF162" s="212"/>
      <c r="MMG162" s="212"/>
      <c r="MMH162" s="212"/>
      <c r="MMI162" s="212"/>
      <c r="MMJ162" s="212"/>
      <c r="MMK162" s="212"/>
      <c r="MML162" s="212"/>
      <c r="MMM162" s="212"/>
      <c r="MMN162" s="212"/>
      <c r="MMO162" s="212"/>
      <c r="MMP162" s="212"/>
      <c r="MMQ162" s="212"/>
      <c r="MMR162" s="212"/>
      <c r="MMS162" s="212"/>
      <c r="MMT162" s="212"/>
      <c r="MMU162" s="212"/>
      <c r="MMV162" s="212"/>
      <c r="MMW162" s="212"/>
      <c r="MMX162" s="212"/>
      <c r="MMY162" s="212"/>
      <c r="MMZ162" s="212"/>
      <c r="MNA162" s="212"/>
      <c r="MNB162" s="212"/>
      <c r="MNC162" s="212"/>
      <c r="MND162" s="212"/>
      <c r="MNE162" s="212"/>
      <c r="MNF162" s="212"/>
      <c r="MNG162" s="212"/>
      <c r="MNH162" s="212"/>
      <c r="MNI162" s="212"/>
      <c r="MNJ162" s="212"/>
      <c r="MNK162" s="212"/>
      <c r="MNL162" s="212"/>
      <c r="MNM162" s="212"/>
      <c r="MNN162" s="212"/>
      <c r="MNO162" s="212"/>
      <c r="MNP162" s="212"/>
      <c r="MNQ162" s="212"/>
      <c r="MNR162" s="212"/>
      <c r="MNS162" s="212"/>
      <c r="MNT162" s="212"/>
      <c r="MNU162" s="212"/>
      <c r="MNV162" s="212"/>
      <c r="MNW162" s="212"/>
      <c r="MNX162" s="212"/>
      <c r="MNY162" s="212"/>
      <c r="MNZ162" s="212"/>
      <c r="MOA162" s="212"/>
      <c r="MOB162" s="212"/>
      <c r="MOC162" s="212"/>
      <c r="MOD162" s="212"/>
      <c r="MOE162" s="212"/>
      <c r="MOF162" s="212"/>
      <c r="MOG162" s="212"/>
      <c r="MOH162" s="212"/>
      <c r="MOI162" s="212"/>
      <c r="MOJ162" s="212"/>
      <c r="MOK162" s="212"/>
      <c r="MOL162" s="212"/>
      <c r="MOM162" s="212"/>
      <c r="MON162" s="212"/>
      <c r="MOO162" s="212"/>
      <c r="MOP162" s="212"/>
      <c r="MOQ162" s="212"/>
      <c r="MOR162" s="212"/>
      <c r="MOS162" s="212"/>
      <c r="MOT162" s="212"/>
      <c r="MOU162" s="212"/>
      <c r="MOV162" s="212"/>
      <c r="MOW162" s="212"/>
      <c r="MOX162" s="212"/>
      <c r="MOY162" s="212"/>
      <c r="MOZ162" s="212"/>
      <c r="MPA162" s="212"/>
      <c r="MPB162" s="212"/>
      <c r="MPC162" s="212"/>
      <c r="MPD162" s="212"/>
      <c r="MPE162" s="212"/>
      <c r="MPF162" s="212"/>
      <c r="MPG162" s="212"/>
      <c r="MPH162" s="212"/>
      <c r="MPI162" s="212"/>
      <c r="MPJ162" s="212"/>
      <c r="MPK162" s="212"/>
      <c r="MPL162" s="212"/>
      <c r="MPM162" s="212"/>
      <c r="MPN162" s="212"/>
      <c r="MPO162" s="212"/>
      <c r="MPV162" s="212"/>
      <c r="MPW162" s="212"/>
      <c r="MPX162" s="212"/>
      <c r="MPY162" s="212"/>
      <c r="MPZ162" s="212"/>
      <c r="MQA162" s="212"/>
      <c r="MQB162" s="212"/>
      <c r="MQC162" s="212"/>
      <c r="MQD162" s="212"/>
      <c r="MQE162" s="212"/>
      <c r="MQF162" s="212"/>
      <c r="MQG162" s="212"/>
      <c r="MQH162" s="212"/>
      <c r="MQI162" s="212"/>
      <c r="MQJ162" s="212"/>
      <c r="MQK162" s="212"/>
      <c r="MQL162" s="212"/>
      <c r="MQM162" s="212"/>
      <c r="MQN162" s="212"/>
      <c r="MQO162" s="212"/>
      <c r="MQP162" s="212"/>
      <c r="MQQ162" s="212"/>
      <c r="MQR162" s="212"/>
      <c r="MQS162" s="212"/>
      <c r="MQT162" s="212"/>
      <c r="MQU162" s="212"/>
      <c r="MQV162" s="212"/>
      <c r="MQW162" s="212"/>
      <c r="MQX162" s="212"/>
      <c r="MQY162" s="212"/>
      <c r="MQZ162" s="212"/>
      <c r="MRA162" s="212"/>
      <c r="MRB162" s="212"/>
      <c r="MRC162" s="212"/>
      <c r="MRD162" s="212"/>
      <c r="MRE162" s="212"/>
      <c r="MRF162" s="212"/>
      <c r="MRG162" s="212"/>
      <c r="MRH162" s="212"/>
      <c r="MRI162" s="212"/>
      <c r="MRJ162" s="212"/>
      <c r="MRK162" s="212"/>
      <c r="MRL162" s="212"/>
      <c r="MRM162" s="212"/>
      <c r="MRN162" s="212"/>
      <c r="MRO162" s="212"/>
      <c r="MRP162" s="212"/>
      <c r="MRQ162" s="212"/>
      <c r="MRR162" s="212"/>
      <c r="MRS162" s="212"/>
      <c r="MRT162" s="212"/>
      <c r="MRU162" s="212"/>
      <c r="MRV162" s="212"/>
      <c r="MRW162" s="212"/>
      <c r="MRX162" s="212"/>
      <c r="MRY162" s="212"/>
      <c r="MRZ162" s="212"/>
      <c r="MSA162" s="212"/>
      <c r="MSB162" s="212"/>
      <c r="MSC162" s="212"/>
      <c r="MSD162" s="212"/>
      <c r="MSE162" s="212"/>
      <c r="MSF162" s="212"/>
      <c r="MSG162" s="212"/>
      <c r="MSH162" s="212"/>
      <c r="MSI162" s="212"/>
      <c r="MSJ162" s="212"/>
      <c r="MSK162" s="212"/>
      <c r="MSL162" s="212"/>
      <c r="MSM162" s="212"/>
      <c r="MSN162" s="212"/>
      <c r="MSO162" s="212"/>
      <c r="MSP162" s="212"/>
      <c r="MSQ162" s="212"/>
      <c r="MSR162" s="212"/>
      <c r="MSS162" s="212"/>
      <c r="MST162" s="212"/>
      <c r="MSU162" s="212"/>
      <c r="MSV162" s="212"/>
      <c r="MSW162" s="212"/>
      <c r="MSX162" s="212"/>
      <c r="MSY162" s="212"/>
      <c r="MSZ162" s="212"/>
      <c r="MTA162" s="212"/>
      <c r="MTB162" s="212"/>
      <c r="MTC162" s="212"/>
      <c r="MTD162" s="212"/>
      <c r="MTE162" s="212"/>
      <c r="MTF162" s="212"/>
      <c r="MTG162" s="212"/>
      <c r="MTH162" s="212"/>
      <c r="MTI162" s="212"/>
      <c r="MTJ162" s="212"/>
      <c r="MTK162" s="212"/>
      <c r="MTL162" s="212"/>
      <c r="MTM162" s="212"/>
      <c r="MTN162" s="212"/>
      <c r="MTO162" s="212"/>
      <c r="MTP162" s="212"/>
      <c r="MTQ162" s="212"/>
      <c r="MTR162" s="212"/>
      <c r="MTS162" s="212"/>
      <c r="MTT162" s="212"/>
      <c r="MTU162" s="212"/>
      <c r="MTV162" s="212"/>
      <c r="MTW162" s="212"/>
      <c r="MTX162" s="212"/>
      <c r="MTY162" s="212"/>
      <c r="MTZ162" s="212"/>
      <c r="MUA162" s="212"/>
      <c r="MUB162" s="212"/>
      <c r="MUC162" s="212"/>
      <c r="MUD162" s="212"/>
      <c r="MUE162" s="212"/>
      <c r="MUF162" s="212"/>
      <c r="MUG162" s="212"/>
      <c r="MUH162" s="212"/>
      <c r="MUI162" s="212"/>
      <c r="MUJ162" s="212"/>
      <c r="MUK162" s="212"/>
      <c r="MUL162" s="212"/>
      <c r="MUM162" s="212"/>
      <c r="MUN162" s="212"/>
      <c r="MUO162" s="212"/>
      <c r="MUP162" s="212"/>
      <c r="MUQ162" s="212"/>
      <c r="MUR162" s="212"/>
      <c r="MUS162" s="212"/>
      <c r="MUT162" s="212"/>
      <c r="MUU162" s="212"/>
      <c r="MUV162" s="212"/>
      <c r="MUW162" s="212"/>
      <c r="MUX162" s="212"/>
      <c r="MUY162" s="212"/>
      <c r="MUZ162" s="212"/>
      <c r="MVA162" s="212"/>
      <c r="MVB162" s="212"/>
      <c r="MVC162" s="212"/>
      <c r="MVD162" s="212"/>
      <c r="MVE162" s="212"/>
      <c r="MVF162" s="212"/>
      <c r="MVG162" s="212"/>
      <c r="MVH162" s="212"/>
      <c r="MVI162" s="212"/>
      <c r="MVJ162" s="212"/>
      <c r="MVK162" s="212"/>
      <c r="MVL162" s="212"/>
      <c r="MVM162" s="212"/>
      <c r="MVN162" s="212"/>
      <c r="MVO162" s="212"/>
      <c r="MVP162" s="212"/>
      <c r="MVQ162" s="212"/>
      <c r="MVR162" s="212"/>
      <c r="MVS162" s="212"/>
      <c r="MVT162" s="212"/>
      <c r="MVU162" s="212"/>
      <c r="MVV162" s="212"/>
      <c r="MVW162" s="212"/>
      <c r="MVX162" s="212"/>
      <c r="MVY162" s="212"/>
      <c r="MVZ162" s="212"/>
      <c r="MWA162" s="212"/>
      <c r="MWB162" s="212"/>
      <c r="MWC162" s="212"/>
      <c r="MWD162" s="212"/>
      <c r="MWE162" s="212"/>
      <c r="MWF162" s="212"/>
      <c r="MWG162" s="212"/>
      <c r="MWH162" s="212"/>
      <c r="MWI162" s="212"/>
      <c r="MWJ162" s="212"/>
      <c r="MWK162" s="212"/>
      <c r="MWL162" s="212"/>
      <c r="MWM162" s="212"/>
      <c r="MWN162" s="212"/>
      <c r="MWO162" s="212"/>
      <c r="MWP162" s="212"/>
      <c r="MWQ162" s="212"/>
      <c r="MWR162" s="212"/>
      <c r="MWS162" s="212"/>
      <c r="MWT162" s="212"/>
      <c r="MWU162" s="212"/>
      <c r="MWV162" s="212"/>
      <c r="MWW162" s="212"/>
      <c r="MWX162" s="212"/>
      <c r="MWY162" s="212"/>
      <c r="MWZ162" s="212"/>
      <c r="MXA162" s="212"/>
      <c r="MXB162" s="212"/>
      <c r="MXC162" s="212"/>
      <c r="MXD162" s="212"/>
      <c r="MXE162" s="212"/>
      <c r="MXF162" s="212"/>
      <c r="MXG162" s="212"/>
      <c r="MXH162" s="212"/>
      <c r="MXI162" s="212"/>
      <c r="MXJ162" s="212"/>
      <c r="MXK162" s="212"/>
      <c r="MXL162" s="212"/>
      <c r="MXM162" s="212"/>
      <c r="MXN162" s="212"/>
      <c r="MXO162" s="212"/>
      <c r="MXP162" s="212"/>
      <c r="MXQ162" s="212"/>
      <c r="MXR162" s="212"/>
      <c r="MXS162" s="212"/>
      <c r="MXT162" s="212"/>
      <c r="MXU162" s="212"/>
      <c r="MXV162" s="212"/>
      <c r="MXW162" s="212"/>
      <c r="MXX162" s="212"/>
      <c r="MXY162" s="212"/>
      <c r="MXZ162" s="212"/>
      <c r="MYA162" s="212"/>
      <c r="MYB162" s="212"/>
      <c r="MYC162" s="212"/>
      <c r="MYD162" s="212"/>
      <c r="MYE162" s="212"/>
      <c r="MYF162" s="212"/>
      <c r="MYG162" s="212"/>
      <c r="MYH162" s="212"/>
      <c r="MYI162" s="212"/>
      <c r="MYJ162" s="212"/>
      <c r="MYK162" s="212"/>
      <c r="MYL162" s="212"/>
      <c r="MYM162" s="212"/>
      <c r="MYN162" s="212"/>
      <c r="MYO162" s="212"/>
      <c r="MYP162" s="212"/>
      <c r="MYQ162" s="212"/>
      <c r="MYR162" s="212"/>
      <c r="MYS162" s="212"/>
      <c r="MYT162" s="212"/>
      <c r="MYU162" s="212"/>
      <c r="MYV162" s="212"/>
      <c r="MYW162" s="212"/>
      <c r="MYX162" s="212"/>
      <c r="MYY162" s="212"/>
      <c r="MYZ162" s="212"/>
      <c r="MZA162" s="212"/>
      <c r="MZB162" s="212"/>
      <c r="MZC162" s="212"/>
      <c r="MZD162" s="212"/>
      <c r="MZE162" s="212"/>
      <c r="MZF162" s="212"/>
      <c r="MZG162" s="212"/>
      <c r="MZH162" s="212"/>
      <c r="MZI162" s="212"/>
      <c r="MZJ162" s="212"/>
      <c r="MZK162" s="212"/>
      <c r="MZR162" s="212"/>
      <c r="MZS162" s="212"/>
      <c r="MZT162" s="212"/>
      <c r="MZU162" s="212"/>
      <c r="MZV162" s="212"/>
      <c r="MZW162" s="212"/>
      <c r="MZX162" s="212"/>
      <c r="MZY162" s="212"/>
      <c r="MZZ162" s="212"/>
      <c r="NAA162" s="212"/>
      <c r="NAB162" s="212"/>
      <c r="NAC162" s="212"/>
      <c r="NAD162" s="212"/>
      <c r="NAE162" s="212"/>
      <c r="NAF162" s="212"/>
      <c r="NAG162" s="212"/>
      <c r="NAH162" s="212"/>
      <c r="NAI162" s="212"/>
      <c r="NAJ162" s="212"/>
      <c r="NAK162" s="212"/>
      <c r="NAL162" s="212"/>
      <c r="NAM162" s="212"/>
      <c r="NAN162" s="212"/>
      <c r="NAO162" s="212"/>
      <c r="NAP162" s="212"/>
      <c r="NAQ162" s="212"/>
      <c r="NAR162" s="212"/>
      <c r="NAS162" s="212"/>
      <c r="NAT162" s="212"/>
      <c r="NAU162" s="212"/>
      <c r="NAV162" s="212"/>
      <c r="NAW162" s="212"/>
      <c r="NAX162" s="212"/>
      <c r="NAY162" s="212"/>
      <c r="NAZ162" s="212"/>
      <c r="NBA162" s="212"/>
      <c r="NBB162" s="212"/>
      <c r="NBC162" s="212"/>
      <c r="NBD162" s="212"/>
      <c r="NBE162" s="212"/>
      <c r="NBF162" s="212"/>
      <c r="NBG162" s="212"/>
      <c r="NBH162" s="212"/>
      <c r="NBI162" s="212"/>
      <c r="NBJ162" s="212"/>
      <c r="NBK162" s="212"/>
      <c r="NBL162" s="212"/>
      <c r="NBM162" s="212"/>
      <c r="NBN162" s="212"/>
      <c r="NBO162" s="212"/>
      <c r="NBP162" s="212"/>
      <c r="NBQ162" s="212"/>
      <c r="NBR162" s="212"/>
      <c r="NBS162" s="212"/>
      <c r="NBT162" s="212"/>
      <c r="NBU162" s="212"/>
      <c r="NBV162" s="212"/>
      <c r="NBW162" s="212"/>
      <c r="NBX162" s="212"/>
      <c r="NBY162" s="212"/>
      <c r="NBZ162" s="212"/>
      <c r="NCA162" s="212"/>
      <c r="NCB162" s="212"/>
      <c r="NCC162" s="212"/>
      <c r="NCD162" s="212"/>
      <c r="NCE162" s="212"/>
      <c r="NCF162" s="212"/>
      <c r="NCG162" s="212"/>
      <c r="NCH162" s="212"/>
      <c r="NCI162" s="212"/>
      <c r="NCJ162" s="212"/>
      <c r="NCK162" s="212"/>
      <c r="NCL162" s="212"/>
      <c r="NCM162" s="212"/>
      <c r="NCN162" s="212"/>
      <c r="NCO162" s="212"/>
      <c r="NCP162" s="212"/>
      <c r="NCQ162" s="212"/>
      <c r="NCR162" s="212"/>
      <c r="NCS162" s="212"/>
      <c r="NCT162" s="212"/>
      <c r="NCU162" s="212"/>
      <c r="NCV162" s="212"/>
      <c r="NCW162" s="212"/>
      <c r="NCX162" s="212"/>
      <c r="NCY162" s="212"/>
      <c r="NCZ162" s="212"/>
      <c r="NDA162" s="212"/>
      <c r="NDB162" s="212"/>
      <c r="NDC162" s="212"/>
      <c r="NDD162" s="212"/>
      <c r="NDE162" s="212"/>
      <c r="NDF162" s="212"/>
      <c r="NDG162" s="212"/>
      <c r="NDH162" s="212"/>
      <c r="NDI162" s="212"/>
      <c r="NDJ162" s="212"/>
      <c r="NDK162" s="212"/>
      <c r="NDL162" s="212"/>
      <c r="NDM162" s="212"/>
      <c r="NDN162" s="212"/>
      <c r="NDO162" s="212"/>
      <c r="NDP162" s="212"/>
      <c r="NDQ162" s="212"/>
      <c r="NDR162" s="212"/>
      <c r="NDS162" s="212"/>
      <c r="NDT162" s="212"/>
      <c r="NDU162" s="212"/>
      <c r="NDV162" s="212"/>
      <c r="NDW162" s="212"/>
      <c r="NDX162" s="212"/>
      <c r="NDY162" s="212"/>
      <c r="NDZ162" s="212"/>
      <c r="NEA162" s="212"/>
      <c r="NEB162" s="212"/>
      <c r="NEC162" s="212"/>
      <c r="NED162" s="212"/>
      <c r="NEE162" s="212"/>
      <c r="NEF162" s="212"/>
      <c r="NEG162" s="212"/>
      <c r="NEH162" s="212"/>
      <c r="NEI162" s="212"/>
      <c r="NEJ162" s="212"/>
      <c r="NEK162" s="212"/>
      <c r="NEL162" s="212"/>
      <c r="NEM162" s="212"/>
      <c r="NEN162" s="212"/>
      <c r="NEO162" s="212"/>
      <c r="NEP162" s="212"/>
      <c r="NEQ162" s="212"/>
      <c r="NER162" s="212"/>
      <c r="NES162" s="212"/>
      <c r="NET162" s="212"/>
      <c r="NEU162" s="212"/>
      <c r="NEV162" s="212"/>
      <c r="NEW162" s="212"/>
      <c r="NEX162" s="212"/>
      <c r="NEY162" s="212"/>
      <c r="NEZ162" s="212"/>
      <c r="NFA162" s="212"/>
      <c r="NFB162" s="212"/>
      <c r="NFC162" s="212"/>
      <c r="NFD162" s="212"/>
      <c r="NFE162" s="212"/>
      <c r="NFF162" s="212"/>
      <c r="NFG162" s="212"/>
      <c r="NFH162" s="212"/>
      <c r="NFI162" s="212"/>
      <c r="NFJ162" s="212"/>
      <c r="NFK162" s="212"/>
      <c r="NFL162" s="212"/>
      <c r="NFM162" s="212"/>
      <c r="NFN162" s="212"/>
      <c r="NFO162" s="212"/>
      <c r="NFP162" s="212"/>
      <c r="NFQ162" s="212"/>
      <c r="NFR162" s="212"/>
      <c r="NFS162" s="212"/>
      <c r="NFT162" s="212"/>
      <c r="NFU162" s="212"/>
      <c r="NFV162" s="212"/>
      <c r="NFW162" s="212"/>
      <c r="NFX162" s="212"/>
      <c r="NFY162" s="212"/>
      <c r="NFZ162" s="212"/>
      <c r="NGA162" s="212"/>
      <c r="NGB162" s="212"/>
      <c r="NGC162" s="212"/>
      <c r="NGD162" s="212"/>
      <c r="NGE162" s="212"/>
      <c r="NGF162" s="212"/>
      <c r="NGG162" s="212"/>
      <c r="NGH162" s="212"/>
      <c r="NGI162" s="212"/>
      <c r="NGJ162" s="212"/>
      <c r="NGK162" s="212"/>
      <c r="NGL162" s="212"/>
      <c r="NGM162" s="212"/>
      <c r="NGN162" s="212"/>
      <c r="NGO162" s="212"/>
      <c r="NGP162" s="212"/>
      <c r="NGQ162" s="212"/>
      <c r="NGR162" s="212"/>
      <c r="NGS162" s="212"/>
      <c r="NGT162" s="212"/>
      <c r="NGU162" s="212"/>
      <c r="NGV162" s="212"/>
      <c r="NGW162" s="212"/>
      <c r="NGX162" s="212"/>
      <c r="NGY162" s="212"/>
      <c r="NGZ162" s="212"/>
      <c r="NHA162" s="212"/>
      <c r="NHB162" s="212"/>
      <c r="NHC162" s="212"/>
      <c r="NHD162" s="212"/>
      <c r="NHE162" s="212"/>
      <c r="NHF162" s="212"/>
      <c r="NHG162" s="212"/>
      <c r="NHH162" s="212"/>
      <c r="NHI162" s="212"/>
      <c r="NHJ162" s="212"/>
      <c r="NHK162" s="212"/>
      <c r="NHL162" s="212"/>
      <c r="NHM162" s="212"/>
      <c r="NHN162" s="212"/>
      <c r="NHO162" s="212"/>
      <c r="NHP162" s="212"/>
      <c r="NHQ162" s="212"/>
      <c r="NHR162" s="212"/>
      <c r="NHS162" s="212"/>
      <c r="NHT162" s="212"/>
      <c r="NHU162" s="212"/>
      <c r="NHV162" s="212"/>
      <c r="NHW162" s="212"/>
      <c r="NHX162" s="212"/>
      <c r="NHY162" s="212"/>
      <c r="NHZ162" s="212"/>
      <c r="NIA162" s="212"/>
      <c r="NIB162" s="212"/>
      <c r="NIC162" s="212"/>
      <c r="NID162" s="212"/>
      <c r="NIE162" s="212"/>
      <c r="NIF162" s="212"/>
      <c r="NIG162" s="212"/>
      <c r="NIH162" s="212"/>
      <c r="NII162" s="212"/>
      <c r="NIJ162" s="212"/>
      <c r="NIK162" s="212"/>
      <c r="NIL162" s="212"/>
      <c r="NIM162" s="212"/>
      <c r="NIN162" s="212"/>
      <c r="NIO162" s="212"/>
      <c r="NIP162" s="212"/>
      <c r="NIQ162" s="212"/>
      <c r="NIR162" s="212"/>
      <c r="NIS162" s="212"/>
      <c r="NIT162" s="212"/>
      <c r="NIU162" s="212"/>
      <c r="NIV162" s="212"/>
      <c r="NIW162" s="212"/>
      <c r="NIX162" s="212"/>
      <c r="NIY162" s="212"/>
      <c r="NIZ162" s="212"/>
      <c r="NJA162" s="212"/>
      <c r="NJB162" s="212"/>
      <c r="NJC162" s="212"/>
      <c r="NJD162" s="212"/>
      <c r="NJE162" s="212"/>
      <c r="NJF162" s="212"/>
      <c r="NJG162" s="212"/>
      <c r="NJN162" s="212"/>
      <c r="NJO162" s="212"/>
      <c r="NJP162" s="212"/>
      <c r="NJQ162" s="212"/>
      <c r="NJR162" s="212"/>
      <c r="NJS162" s="212"/>
      <c r="NJT162" s="212"/>
      <c r="NJU162" s="212"/>
      <c r="NJV162" s="212"/>
      <c r="NJW162" s="212"/>
      <c r="NJX162" s="212"/>
      <c r="NJY162" s="212"/>
      <c r="NJZ162" s="212"/>
      <c r="NKA162" s="212"/>
      <c r="NKB162" s="212"/>
      <c r="NKC162" s="212"/>
      <c r="NKD162" s="212"/>
      <c r="NKE162" s="212"/>
      <c r="NKF162" s="212"/>
      <c r="NKG162" s="212"/>
      <c r="NKH162" s="212"/>
      <c r="NKI162" s="212"/>
      <c r="NKJ162" s="212"/>
      <c r="NKK162" s="212"/>
      <c r="NKL162" s="212"/>
      <c r="NKM162" s="212"/>
      <c r="NKN162" s="212"/>
      <c r="NKO162" s="212"/>
      <c r="NKP162" s="212"/>
      <c r="NKQ162" s="212"/>
      <c r="NKR162" s="212"/>
      <c r="NKS162" s="212"/>
      <c r="NKT162" s="212"/>
      <c r="NKU162" s="212"/>
      <c r="NKV162" s="212"/>
      <c r="NKW162" s="212"/>
      <c r="NKX162" s="212"/>
      <c r="NKY162" s="212"/>
      <c r="NKZ162" s="212"/>
      <c r="NLA162" s="212"/>
      <c r="NLB162" s="212"/>
      <c r="NLC162" s="212"/>
      <c r="NLD162" s="212"/>
      <c r="NLE162" s="212"/>
      <c r="NLF162" s="212"/>
      <c r="NLG162" s="212"/>
      <c r="NLH162" s="212"/>
      <c r="NLI162" s="212"/>
      <c r="NLJ162" s="212"/>
      <c r="NLK162" s="212"/>
      <c r="NLL162" s="212"/>
      <c r="NLM162" s="212"/>
      <c r="NLN162" s="212"/>
      <c r="NLO162" s="212"/>
      <c r="NLP162" s="212"/>
      <c r="NLQ162" s="212"/>
      <c r="NLR162" s="212"/>
      <c r="NLS162" s="212"/>
      <c r="NLT162" s="212"/>
      <c r="NLU162" s="212"/>
      <c r="NLV162" s="212"/>
      <c r="NLW162" s="212"/>
      <c r="NLX162" s="212"/>
      <c r="NLY162" s="212"/>
      <c r="NLZ162" s="212"/>
      <c r="NMA162" s="212"/>
      <c r="NMB162" s="212"/>
      <c r="NMC162" s="212"/>
      <c r="NMD162" s="212"/>
      <c r="NME162" s="212"/>
      <c r="NMF162" s="212"/>
      <c r="NMG162" s="212"/>
      <c r="NMH162" s="212"/>
      <c r="NMI162" s="212"/>
      <c r="NMJ162" s="212"/>
      <c r="NMK162" s="212"/>
      <c r="NML162" s="212"/>
      <c r="NMM162" s="212"/>
      <c r="NMN162" s="212"/>
      <c r="NMO162" s="212"/>
      <c r="NMP162" s="212"/>
      <c r="NMQ162" s="212"/>
      <c r="NMR162" s="212"/>
      <c r="NMS162" s="212"/>
      <c r="NMT162" s="212"/>
      <c r="NMU162" s="212"/>
      <c r="NMV162" s="212"/>
      <c r="NMW162" s="212"/>
      <c r="NMX162" s="212"/>
      <c r="NMY162" s="212"/>
      <c r="NMZ162" s="212"/>
      <c r="NNA162" s="212"/>
      <c r="NNB162" s="212"/>
      <c r="NNC162" s="212"/>
      <c r="NND162" s="212"/>
      <c r="NNE162" s="212"/>
      <c r="NNF162" s="212"/>
      <c r="NNG162" s="212"/>
      <c r="NNH162" s="212"/>
      <c r="NNI162" s="212"/>
      <c r="NNJ162" s="212"/>
      <c r="NNK162" s="212"/>
      <c r="NNL162" s="212"/>
      <c r="NNM162" s="212"/>
      <c r="NNN162" s="212"/>
      <c r="NNO162" s="212"/>
      <c r="NNP162" s="212"/>
      <c r="NNQ162" s="212"/>
      <c r="NNR162" s="212"/>
      <c r="NNS162" s="212"/>
      <c r="NNT162" s="212"/>
      <c r="NNU162" s="212"/>
      <c r="NNV162" s="212"/>
      <c r="NNW162" s="212"/>
      <c r="NNX162" s="212"/>
      <c r="NNY162" s="212"/>
      <c r="NNZ162" s="212"/>
      <c r="NOA162" s="212"/>
      <c r="NOB162" s="212"/>
      <c r="NOC162" s="212"/>
      <c r="NOD162" s="212"/>
      <c r="NOE162" s="212"/>
      <c r="NOF162" s="212"/>
      <c r="NOG162" s="212"/>
      <c r="NOH162" s="212"/>
      <c r="NOI162" s="212"/>
      <c r="NOJ162" s="212"/>
      <c r="NOK162" s="212"/>
      <c r="NOL162" s="212"/>
      <c r="NOM162" s="212"/>
      <c r="NON162" s="212"/>
      <c r="NOO162" s="212"/>
      <c r="NOP162" s="212"/>
      <c r="NOQ162" s="212"/>
      <c r="NOR162" s="212"/>
      <c r="NOS162" s="212"/>
      <c r="NOT162" s="212"/>
      <c r="NOU162" s="212"/>
      <c r="NOV162" s="212"/>
      <c r="NOW162" s="212"/>
      <c r="NOX162" s="212"/>
      <c r="NOY162" s="212"/>
      <c r="NOZ162" s="212"/>
      <c r="NPA162" s="212"/>
      <c r="NPB162" s="212"/>
      <c r="NPC162" s="212"/>
      <c r="NPD162" s="212"/>
      <c r="NPE162" s="212"/>
      <c r="NPF162" s="212"/>
      <c r="NPG162" s="212"/>
      <c r="NPH162" s="212"/>
      <c r="NPI162" s="212"/>
      <c r="NPJ162" s="212"/>
      <c r="NPK162" s="212"/>
      <c r="NPL162" s="212"/>
      <c r="NPM162" s="212"/>
      <c r="NPN162" s="212"/>
      <c r="NPO162" s="212"/>
      <c r="NPP162" s="212"/>
      <c r="NPQ162" s="212"/>
      <c r="NPR162" s="212"/>
      <c r="NPS162" s="212"/>
      <c r="NPT162" s="212"/>
      <c r="NPU162" s="212"/>
      <c r="NPV162" s="212"/>
      <c r="NPW162" s="212"/>
      <c r="NPX162" s="212"/>
      <c r="NPY162" s="212"/>
      <c r="NPZ162" s="212"/>
      <c r="NQA162" s="212"/>
      <c r="NQB162" s="212"/>
      <c r="NQC162" s="212"/>
      <c r="NQD162" s="212"/>
      <c r="NQE162" s="212"/>
      <c r="NQF162" s="212"/>
      <c r="NQG162" s="212"/>
      <c r="NQH162" s="212"/>
      <c r="NQI162" s="212"/>
      <c r="NQJ162" s="212"/>
      <c r="NQK162" s="212"/>
      <c r="NQL162" s="212"/>
      <c r="NQM162" s="212"/>
      <c r="NQN162" s="212"/>
      <c r="NQO162" s="212"/>
      <c r="NQP162" s="212"/>
      <c r="NQQ162" s="212"/>
      <c r="NQR162" s="212"/>
      <c r="NQS162" s="212"/>
      <c r="NQT162" s="212"/>
      <c r="NQU162" s="212"/>
      <c r="NQV162" s="212"/>
      <c r="NQW162" s="212"/>
      <c r="NQX162" s="212"/>
      <c r="NQY162" s="212"/>
      <c r="NQZ162" s="212"/>
      <c r="NRA162" s="212"/>
      <c r="NRB162" s="212"/>
      <c r="NRC162" s="212"/>
      <c r="NRD162" s="212"/>
      <c r="NRE162" s="212"/>
      <c r="NRF162" s="212"/>
      <c r="NRG162" s="212"/>
      <c r="NRH162" s="212"/>
      <c r="NRI162" s="212"/>
      <c r="NRJ162" s="212"/>
      <c r="NRK162" s="212"/>
      <c r="NRL162" s="212"/>
      <c r="NRM162" s="212"/>
      <c r="NRN162" s="212"/>
      <c r="NRO162" s="212"/>
      <c r="NRP162" s="212"/>
      <c r="NRQ162" s="212"/>
      <c r="NRR162" s="212"/>
      <c r="NRS162" s="212"/>
      <c r="NRT162" s="212"/>
      <c r="NRU162" s="212"/>
      <c r="NRV162" s="212"/>
      <c r="NRW162" s="212"/>
      <c r="NRX162" s="212"/>
      <c r="NRY162" s="212"/>
      <c r="NRZ162" s="212"/>
      <c r="NSA162" s="212"/>
      <c r="NSB162" s="212"/>
      <c r="NSC162" s="212"/>
      <c r="NSD162" s="212"/>
      <c r="NSE162" s="212"/>
      <c r="NSF162" s="212"/>
      <c r="NSG162" s="212"/>
      <c r="NSH162" s="212"/>
      <c r="NSI162" s="212"/>
      <c r="NSJ162" s="212"/>
      <c r="NSK162" s="212"/>
      <c r="NSL162" s="212"/>
      <c r="NSM162" s="212"/>
      <c r="NSN162" s="212"/>
      <c r="NSO162" s="212"/>
      <c r="NSP162" s="212"/>
      <c r="NSQ162" s="212"/>
      <c r="NSR162" s="212"/>
      <c r="NSS162" s="212"/>
      <c r="NST162" s="212"/>
      <c r="NSU162" s="212"/>
      <c r="NSV162" s="212"/>
      <c r="NSW162" s="212"/>
      <c r="NSX162" s="212"/>
      <c r="NSY162" s="212"/>
      <c r="NSZ162" s="212"/>
      <c r="NTA162" s="212"/>
      <c r="NTB162" s="212"/>
      <c r="NTC162" s="212"/>
      <c r="NTJ162" s="212"/>
      <c r="NTK162" s="212"/>
      <c r="NTL162" s="212"/>
      <c r="NTM162" s="212"/>
      <c r="NTN162" s="212"/>
      <c r="NTO162" s="212"/>
      <c r="NTP162" s="212"/>
      <c r="NTQ162" s="212"/>
      <c r="NTR162" s="212"/>
      <c r="NTS162" s="212"/>
      <c r="NTT162" s="212"/>
      <c r="NTU162" s="212"/>
      <c r="NTV162" s="212"/>
      <c r="NTW162" s="212"/>
      <c r="NTX162" s="212"/>
      <c r="NTY162" s="212"/>
      <c r="NTZ162" s="212"/>
      <c r="NUA162" s="212"/>
      <c r="NUB162" s="212"/>
      <c r="NUC162" s="212"/>
      <c r="NUD162" s="212"/>
      <c r="NUE162" s="212"/>
      <c r="NUF162" s="212"/>
      <c r="NUG162" s="212"/>
      <c r="NUH162" s="212"/>
      <c r="NUI162" s="212"/>
      <c r="NUJ162" s="212"/>
      <c r="NUK162" s="212"/>
      <c r="NUL162" s="212"/>
      <c r="NUM162" s="212"/>
      <c r="NUN162" s="212"/>
      <c r="NUO162" s="212"/>
      <c r="NUP162" s="212"/>
      <c r="NUQ162" s="212"/>
      <c r="NUR162" s="212"/>
      <c r="NUS162" s="212"/>
      <c r="NUT162" s="212"/>
      <c r="NUU162" s="212"/>
      <c r="NUV162" s="212"/>
      <c r="NUW162" s="212"/>
      <c r="NUX162" s="212"/>
      <c r="NUY162" s="212"/>
      <c r="NUZ162" s="212"/>
      <c r="NVA162" s="212"/>
      <c r="NVB162" s="212"/>
      <c r="NVC162" s="212"/>
      <c r="NVD162" s="212"/>
      <c r="NVE162" s="212"/>
      <c r="NVF162" s="212"/>
      <c r="NVG162" s="212"/>
      <c r="NVH162" s="212"/>
      <c r="NVI162" s="212"/>
      <c r="NVJ162" s="212"/>
      <c r="NVK162" s="212"/>
      <c r="NVL162" s="212"/>
      <c r="NVM162" s="212"/>
      <c r="NVN162" s="212"/>
      <c r="NVO162" s="212"/>
      <c r="NVP162" s="212"/>
      <c r="NVQ162" s="212"/>
      <c r="NVR162" s="212"/>
      <c r="NVS162" s="212"/>
      <c r="NVT162" s="212"/>
      <c r="NVU162" s="212"/>
      <c r="NVV162" s="212"/>
      <c r="NVW162" s="212"/>
      <c r="NVX162" s="212"/>
      <c r="NVY162" s="212"/>
      <c r="NVZ162" s="212"/>
      <c r="NWA162" s="212"/>
      <c r="NWB162" s="212"/>
      <c r="NWC162" s="212"/>
      <c r="NWD162" s="212"/>
      <c r="NWE162" s="212"/>
      <c r="NWF162" s="212"/>
      <c r="NWG162" s="212"/>
      <c r="NWH162" s="212"/>
      <c r="NWI162" s="212"/>
      <c r="NWJ162" s="212"/>
      <c r="NWK162" s="212"/>
      <c r="NWL162" s="212"/>
      <c r="NWM162" s="212"/>
      <c r="NWN162" s="212"/>
      <c r="NWO162" s="212"/>
      <c r="NWP162" s="212"/>
      <c r="NWQ162" s="212"/>
      <c r="NWR162" s="212"/>
      <c r="NWS162" s="212"/>
      <c r="NWT162" s="212"/>
      <c r="NWU162" s="212"/>
      <c r="NWV162" s="212"/>
      <c r="NWW162" s="212"/>
      <c r="NWX162" s="212"/>
      <c r="NWY162" s="212"/>
      <c r="NWZ162" s="212"/>
      <c r="NXA162" s="212"/>
      <c r="NXB162" s="212"/>
      <c r="NXC162" s="212"/>
      <c r="NXD162" s="212"/>
      <c r="NXE162" s="212"/>
      <c r="NXF162" s="212"/>
      <c r="NXG162" s="212"/>
      <c r="NXH162" s="212"/>
      <c r="NXI162" s="212"/>
      <c r="NXJ162" s="212"/>
      <c r="NXK162" s="212"/>
      <c r="NXL162" s="212"/>
      <c r="NXM162" s="212"/>
      <c r="NXN162" s="212"/>
      <c r="NXO162" s="212"/>
      <c r="NXP162" s="212"/>
      <c r="NXQ162" s="212"/>
      <c r="NXR162" s="212"/>
      <c r="NXS162" s="212"/>
      <c r="NXT162" s="212"/>
      <c r="NXU162" s="212"/>
      <c r="NXV162" s="212"/>
      <c r="NXW162" s="212"/>
      <c r="NXX162" s="212"/>
      <c r="NXY162" s="212"/>
      <c r="NXZ162" s="212"/>
      <c r="NYA162" s="212"/>
      <c r="NYB162" s="212"/>
      <c r="NYC162" s="212"/>
      <c r="NYD162" s="212"/>
      <c r="NYE162" s="212"/>
      <c r="NYF162" s="212"/>
      <c r="NYG162" s="212"/>
      <c r="NYH162" s="212"/>
      <c r="NYI162" s="212"/>
      <c r="NYJ162" s="212"/>
      <c r="NYK162" s="212"/>
      <c r="NYL162" s="212"/>
      <c r="NYM162" s="212"/>
      <c r="NYN162" s="212"/>
      <c r="NYO162" s="212"/>
      <c r="NYP162" s="212"/>
      <c r="NYQ162" s="212"/>
      <c r="NYR162" s="212"/>
      <c r="NYS162" s="212"/>
      <c r="NYT162" s="212"/>
      <c r="NYU162" s="212"/>
      <c r="NYV162" s="212"/>
      <c r="NYW162" s="212"/>
      <c r="NYX162" s="212"/>
      <c r="NYY162" s="212"/>
      <c r="NYZ162" s="212"/>
      <c r="NZA162" s="212"/>
      <c r="NZB162" s="212"/>
      <c r="NZC162" s="212"/>
      <c r="NZD162" s="212"/>
      <c r="NZE162" s="212"/>
      <c r="NZF162" s="212"/>
      <c r="NZG162" s="212"/>
      <c r="NZH162" s="212"/>
      <c r="NZI162" s="212"/>
      <c r="NZJ162" s="212"/>
      <c r="NZK162" s="212"/>
      <c r="NZL162" s="212"/>
      <c r="NZM162" s="212"/>
      <c r="NZN162" s="212"/>
      <c r="NZO162" s="212"/>
      <c r="NZP162" s="212"/>
      <c r="NZQ162" s="212"/>
      <c r="NZR162" s="212"/>
      <c r="NZS162" s="212"/>
      <c r="NZT162" s="212"/>
      <c r="NZU162" s="212"/>
      <c r="NZV162" s="212"/>
      <c r="NZW162" s="212"/>
      <c r="NZX162" s="212"/>
      <c r="NZY162" s="212"/>
      <c r="NZZ162" s="212"/>
      <c r="OAA162" s="212"/>
      <c r="OAB162" s="212"/>
      <c r="OAC162" s="212"/>
      <c r="OAD162" s="212"/>
      <c r="OAE162" s="212"/>
      <c r="OAF162" s="212"/>
      <c r="OAG162" s="212"/>
      <c r="OAH162" s="212"/>
      <c r="OAI162" s="212"/>
      <c r="OAJ162" s="212"/>
      <c r="OAK162" s="212"/>
      <c r="OAL162" s="212"/>
      <c r="OAM162" s="212"/>
      <c r="OAN162" s="212"/>
      <c r="OAO162" s="212"/>
      <c r="OAP162" s="212"/>
      <c r="OAQ162" s="212"/>
      <c r="OAR162" s="212"/>
      <c r="OAS162" s="212"/>
      <c r="OAT162" s="212"/>
      <c r="OAU162" s="212"/>
      <c r="OAV162" s="212"/>
      <c r="OAW162" s="212"/>
      <c r="OAX162" s="212"/>
      <c r="OAY162" s="212"/>
      <c r="OAZ162" s="212"/>
      <c r="OBA162" s="212"/>
      <c r="OBB162" s="212"/>
      <c r="OBC162" s="212"/>
      <c r="OBD162" s="212"/>
      <c r="OBE162" s="212"/>
      <c r="OBF162" s="212"/>
      <c r="OBG162" s="212"/>
      <c r="OBH162" s="212"/>
      <c r="OBI162" s="212"/>
      <c r="OBJ162" s="212"/>
      <c r="OBK162" s="212"/>
      <c r="OBL162" s="212"/>
      <c r="OBM162" s="212"/>
      <c r="OBN162" s="212"/>
      <c r="OBO162" s="212"/>
      <c r="OBP162" s="212"/>
      <c r="OBQ162" s="212"/>
      <c r="OBR162" s="212"/>
      <c r="OBS162" s="212"/>
      <c r="OBT162" s="212"/>
      <c r="OBU162" s="212"/>
      <c r="OBV162" s="212"/>
      <c r="OBW162" s="212"/>
      <c r="OBX162" s="212"/>
      <c r="OBY162" s="212"/>
      <c r="OBZ162" s="212"/>
      <c r="OCA162" s="212"/>
      <c r="OCB162" s="212"/>
      <c r="OCC162" s="212"/>
      <c r="OCD162" s="212"/>
      <c r="OCE162" s="212"/>
      <c r="OCF162" s="212"/>
      <c r="OCG162" s="212"/>
      <c r="OCH162" s="212"/>
      <c r="OCI162" s="212"/>
      <c r="OCJ162" s="212"/>
      <c r="OCK162" s="212"/>
      <c r="OCL162" s="212"/>
      <c r="OCM162" s="212"/>
      <c r="OCN162" s="212"/>
      <c r="OCO162" s="212"/>
      <c r="OCP162" s="212"/>
      <c r="OCQ162" s="212"/>
      <c r="OCR162" s="212"/>
      <c r="OCS162" s="212"/>
      <c r="OCT162" s="212"/>
      <c r="OCU162" s="212"/>
      <c r="OCV162" s="212"/>
      <c r="OCW162" s="212"/>
      <c r="OCX162" s="212"/>
      <c r="OCY162" s="212"/>
      <c r="ODF162" s="212"/>
      <c r="ODG162" s="212"/>
      <c r="ODH162" s="212"/>
      <c r="ODI162" s="212"/>
      <c r="ODJ162" s="212"/>
      <c r="ODK162" s="212"/>
      <c r="ODL162" s="212"/>
      <c r="ODM162" s="212"/>
      <c r="ODN162" s="212"/>
      <c r="ODO162" s="212"/>
      <c r="ODP162" s="212"/>
      <c r="ODQ162" s="212"/>
      <c r="ODR162" s="212"/>
      <c r="ODS162" s="212"/>
      <c r="ODT162" s="212"/>
      <c r="ODU162" s="212"/>
      <c r="ODV162" s="212"/>
      <c r="ODW162" s="212"/>
      <c r="ODX162" s="212"/>
      <c r="ODY162" s="212"/>
      <c r="ODZ162" s="212"/>
      <c r="OEA162" s="212"/>
      <c r="OEB162" s="212"/>
      <c r="OEC162" s="212"/>
      <c r="OED162" s="212"/>
      <c r="OEE162" s="212"/>
      <c r="OEF162" s="212"/>
      <c r="OEG162" s="212"/>
      <c r="OEH162" s="212"/>
      <c r="OEI162" s="212"/>
      <c r="OEJ162" s="212"/>
      <c r="OEK162" s="212"/>
      <c r="OEL162" s="212"/>
      <c r="OEM162" s="212"/>
      <c r="OEN162" s="212"/>
      <c r="OEO162" s="212"/>
      <c r="OEP162" s="212"/>
      <c r="OEQ162" s="212"/>
      <c r="OER162" s="212"/>
      <c r="OES162" s="212"/>
      <c r="OET162" s="212"/>
      <c r="OEU162" s="212"/>
      <c r="OEV162" s="212"/>
      <c r="OEW162" s="212"/>
      <c r="OEX162" s="212"/>
      <c r="OEY162" s="212"/>
      <c r="OEZ162" s="212"/>
      <c r="OFA162" s="212"/>
      <c r="OFB162" s="212"/>
      <c r="OFC162" s="212"/>
      <c r="OFD162" s="212"/>
      <c r="OFE162" s="212"/>
      <c r="OFF162" s="212"/>
      <c r="OFG162" s="212"/>
      <c r="OFH162" s="212"/>
      <c r="OFI162" s="212"/>
      <c r="OFJ162" s="212"/>
      <c r="OFK162" s="212"/>
      <c r="OFL162" s="212"/>
      <c r="OFM162" s="212"/>
      <c r="OFN162" s="212"/>
      <c r="OFO162" s="212"/>
      <c r="OFP162" s="212"/>
      <c r="OFQ162" s="212"/>
      <c r="OFR162" s="212"/>
      <c r="OFS162" s="212"/>
      <c r="OFT162" s="212"/>
      <c r="OFU162" s="212"/>
      <c r="OFV162" s="212"/>
      <c r="OFW162" s="212"/>
      <c r="OFX162" s="212"/>
      <c r="OFY162" s="212"/>
      <c r="OFZ162" s="212"/>
      <c r="OGA162" s="212"/>
      <c r="OGB162" s="212"/>
      <c r="OGC162" s="212"/>
      <c r="OGD162" s="212"/>
      <c r="OGE162" s="212"/>
      <c r="OGF162" s="212"/>
      <c r="OGG162" s="212"/>
      <c r="OGH162" s="212"/>
      <c r="OGI162" s="212"/>
      <c r="OGJ162" s="212"/>
      <c r="OGK162" s="212"/>
      <c r="OGL162" s="212"/>
      <c r="OGM162" s="212"/>
      <c r="OGN162" s="212"/>
      <c r="OGO162" s="212"/>
      <c r="OGP162" s="212"/>
      <c r="OGQ162" s="212"/>
      <c r="OGR162" s="212"/>
      <c r="OGS162" s="212"/>
      <c r="OGT162" s="212"/>
      <c r="OGU162" s="212"/>
      <c r="OGV162" s="212"/>
      <c r="OGW162" s="212"/>
      <c r="OGX162" s="212"/>
      <c r="OGY162" s="212"/>
      <c r="OGZ162" s="212"/>
      <c r="OHA162" s="212"/>
      <c r="OHB162" s="212"/>
      <c r="OHC162" s="212"/>
      <c r="OHD162" s="212"/>
      <c r="OHE162" s="212"/>
      <c r="OHF162" s="212"/>
      <c r="OHG162" s="212"/>
      <c r="OHH162" s="212"/>
      <c r="OHI162" s="212"/>
      <c r="OHJ162" s="212"/>
      <c r="OHK162" s="212"/>
      <c r="OHL162" s="212"/>
      <c r="OHM162" s="212"/>
      <c r="OHN162" s="212"/>
      <c r="OHO162" s="212"/>
      <c r="OHP162" s="212"/>
      <c r="OHQ162" s="212"/>
      <c r="OHR162" s="212"/>
      <c r="OHS162" s="212"/>
      <c r="OHT162" s="212"/>
      <c r="OHU162" s="212"/>
      <c r="OHV162" s="212"/>
      <c r="OHW162" s="212"/>
      <c r="OHX162" s="212"/>
      <c r="OHY162" s="212"/>
      <c r="OHZ162" s="212"/>
      <c r="OIA162" s="212"/>
      <c r="OIB162" s="212"/>
      <c r="OIC162" s="212"/>
      <c r="OID162" s="212"/>
      <c r="OIE162" s="212"/>
      <c r="OIF162" s="212"/>
      <c r="OIG162" s="212"/>
      <c r="OIH162" s="212"/>
      <c r="OII162" s="212"/>
      <c r="OIJ162" s="212"/>
      <c r="OIK162" s="212"/>
      <c r="OIL162" s="212"/>
      <c r="OIM162" s="212"/>
      <c r="OIN162" s="212"/>
      <c r="OIO162" s="212"/>
      <c r="OIP162" s="212"/>
      <c r="OIQ162" s="212"/>
      <c r="OIR162" s="212"/>
      <c r="OIS162" s="212"/>
      <c r="OIT162" s="212"/>
      <c r="OIU162" s="212"/>
      <c r="OIV162" s="212"/>
      <c r="OIW162" s="212"/>
      <c r="OIX162" s="212"/>
      <c r="OIY162" s="212"/>
      <c r="OIZ162" s="212"/>
      <c r="OJA162" s="212"/>
      <c r="OJB162" s="212"/>
      <c r="OJC162" s="212"/>
      <c r="OJD162" s="212"/>
      <c r="OJE162" s="212"/>
      <c r="OJF162" s="212"/>
      <c r="OJG162" s="212"/>
      <c r="OJH162" s="212"/>
      <c r="OJI162" s="212"/>
      <c r="OJJ162" s="212"/>
      <c r="OJK162" s="212"/>
      <c r="OJL162" s="212"/>
      <c r="OJM162" s="212"/>
      <c r="OJN162" s="212"/>
      <c r="OJO162" s="212"/>
      <c r="OJP162" s="212"/>
      <c r="OJQ162" s="212"/>
      <c r="OJR162" s="212"/>
      <c r="OJS162" s="212"/>
      <c r="OJT162" s="212"/>
      <c r="OJU162" s="212"/>
      <c r="OJV162" s="212"/>
      <c r="OJW162" s="212"/>
      <c r="OJX162" s="212"/>
      <c r="OJY162" s="212"/>
      <c r="OJZ162" s="212"/>
      <c r="OKA162" s="212"/>
      <c r="OKB162" s="212"/>
      <c r="OKC162" s="212"/>
      <c r="OKD162" s="212"/>
      <c r="OKE162" s="212"/>
      <c r="OKF162" s="212"/>
      <c r="OKG162" s="212"/>
      <c r="OKH162" s="212"/>
      <c r="OKI162" s="212"/>
      <c r="OKJ162" s="212"/>
      <c r="OKK162" s="212"/>
      <c r="OKL162" s="212"/>
      <c r="OKM162" s="212"/>
      <c r="OKN162" s="212"/>
      <c r="OKO162" s="212"/>
      <c r="OKP162" s="212"/>
      <c r="OKQ162" s="212"/>
      <c r="OKR162" s="212"/>
      <c r="OKS162" s="212"/>
      <c r="OKT162" s="212"/>
      <c r="OKU162" s="212"/>
      <c r="OKV162" s="212"/>
      <c r="OKW162" s="212"/>
      <c r="OKX162" s="212"/>
      <c r="OKY162" s="212"/>
      <c r="OKZ162" s="212"/>
      <c r="OLA162" s="212"/>
      <c r="OLB162" s="212"/>
      <c r="OLC162" s="212"/>
      <c r="OLD162" s="212"/>
      <c r="OLE162" s="212"/>
      <c r="OLF162" s="212"/>
      <c r="OLG162" s="212"/>
      <c r="OLH162" s="212"/>
      <c r="OLI162" s="212"/>
      <c r="OLJ162" s="212"/>
      <c r="OLK162" s="212"/>
      <c r="OLL162" s="212"/>
      <c r="OLM162" s="212"/>
      <c r="OLN162" s="212"/>
      <c r="OLO162" s="212"/>
      <c r="OLP162" s="212"/>
      <c r="OLQ162" s="212"/>
      <c r="OLR162" s="212"/>
      <c r="OLS162" s="212"/>
      <c r="OLT162" s="212"/>
      <c r="OLU162" s="212"/>
      <c r="OLV162" s="212"/>
      <c r="OLW162" s="212"/>
      <c r="OLX162" s="212"/>
      <c r="OLY162" s="212"/>
      <c r="OLZ162" s="212"/>
      <c r="OMA162" s="212"/>
      <c r="OMB162" s="212"/>
      <c r="OMC162" s="212"/>
      <c r="OMD162" s="212"/>
      <c r="OME162" s="212"/>
      <c r="OMF162" s="212"/>
      <c r="OMG162" s="212"/>
      <c r="OMH162" s="212"/>
      <c r="OMI162" s="212"/>
      <c r="OMJ162" s="212"/>
      <c r="OMK162" s="212"/>
      <c r="OML162" s="212"/>
      <c r="OMM162" s="212"/>
      <c r="OMN162" s="212"/>
      <c r="OMO162" s="212"/>
      <c r="OMP162" s="212"/>
      <c r="OMQ162" s="212"/>
      <c r="OMR162" s="212"/>
      <c r="OMS162" s="212"/>
      <c r="OMT162" s="212"/>
      <c r="OMU162" s="212"/>
      <c r="ONB162" s="212"/>
      <c r="ONC162" s="212"/>
      <c r="OND162" s="212"/>
      <c r="ONE162" s="212"/>
      <c r="ONF162" s="212"/>
      <c r="ONG162" s="212"/>
      <c r="ONH162" s="212"/>
      <c r="ONI162" s="212"/>
      <c r="ONJ162" s="212"/>
      <c r="ONK162" s="212"/>
      <c r="ONL162" s="212"/>
      <c r="ONM162" s="212"/>
      <c r="ONN162" s="212"/>
      <c r="ONO162" s="212"/>
      <c r="ONP162" s="212"/>
      <c r="ONQ162" s="212"/>
      <c r="ONR162" s="212"/>
      <c r="ONS162" s="212"/>
      <c r="ONT162" s="212"/>
      <c r="ONU162" s="212"/>
      <c r="ONV162" s="212"/>
      <c r="ONW162" s="212"/>
      <c r="ONX162" s="212"/>
      <c r="ONY162" s="212"/>
      <c r="ONZ162" s="212"/>
      <c r="OOA162" s="212"/>
      <c r="OOB162" s="212"/>
      <c r="OOC162" s="212"/>
      <c r="OOD162" s="212"/>
      <c r="OOE162" s="212"/>
      <c r="OOF162" s="212"/>
      <c r="OOG162" s="212"/>
      <c r="OOH162" s="212"/>
      <c r="OOI162" s="212"/>
      <c r="OOJ162" s="212"/>
      <c r="OOK162" s="212"/>
      <c r="OOL162" s="212"/>
      <c r="OOM162" s="212"/>
      <c r="OON162" s="212"/>
      <c r="OOO162" s="212"/>
      <c r="OOP162" s="212"/>
      <c r="OOQ162" s="212"/>
      <c r="OOR162" s="212"/>
      <c r="OOS162" s="212"/>
      <c r="OOT162" s="212"/>
      <c r="OOU162" s="212"/>
      <c r="OOV162" s="212"/>
      <c r="OOW162" s="212"/>
      <c r="OOX162" s="212"/>
      <c r="OOY162" s="212"/>
      <c r="OOZ162" s="212"/>
      <c r="OPA162" s="212"/>
      <c r="OPB162" s="212"/>
      <c r="OPC162" s="212"/>
      <c r="OPD162" s="212"/>
      <c r="OPE162" s="212"/>
      <c r="OPF162" s="212"/>
      <c r="OPG162" s="212"/>
      <c r="OPH162" s="212"/>
      <c r="OPI162" s="212"/>
      <c r="OPJ162" s="212"/>
      <c r="OPK162" s="212"/>
      <c r="OPL162" s="212"/>
      <c r="OPM162" s="212"/>
      <c r="OPN162" s="212"/>
      <c r="OPO162" s="212"/>
      <c r="OPP162" s="212"/>
      <c r="OPQ162" s="212"/>
      <c r="OPR162" s="212"/>
      <c r="OPS162" s="212"/>
      <c r="OPT162" s="212"/>
      <c r="OPU162" s="212"/>
      <c r="OPV162" s="212"/>
      <c r="OPW162" s="212"/>
      <c r="OPX162" s="212"/>
      <c r="OPY162" s="212"/>
      <c r="OPZ162" s="212"/>
      <c r="OQA162" s="212"/>
      <c r="OQB162" s="212"/>
      <c r="OQC162" s="212"/>
      <c r="OQD162" s="212"/>
      <c r="OQE162" s="212"/>
      <c r="OQF162" s="212"/>
      <c r="OQG162" s="212"/>
      <c r="OQH162" s="212"/>
      <c r="OQI162" s="212"/>
      <c r="OQJ162" s="212"/>
      <c r="OQK162" s="212"/>
      <c r="OQL162" s="212"/>
      <c r="OQM162" s="212"/>
      <c r="OQN162" s="212"/>
      <c r="OQO162" s="212"/>
      <c r="OQP162" s="212"/>
      <c r="OQQ162" s="212"/>
      <c r="OQR162" s="212"/>
      <c r="OQS162" s="212"/>
      <c r="OQT162" s="212"/>
      <c r="OQU162" s="212"/>
      <c r="OQV162" s="212"/>
      <c r="OQW162" s="212"/>
      <c r="OQX162" s="212"/>
      <c r="OQY162" s="212"/>
      <c r="OQZ162" s="212"/>
      <c r="ORA162" s="212"/>
      <c r="ORB162" s="212"/>
      <c r="ORC162" s="212"/>
      <c r="ORD162" s="212"/>
      <c r="ORE162" s="212"/>
      <c r="ORF162" s="212"/>
      <c r="ORG162" s="212"/>
      <c r="ORH162" s="212"/>
      <c r="ORI162" s="212"/>
      <c r="ORJ162" s="212"/>
      <c r="ORK162" s="212"/>
      <c r="ORL162" s="212"/>
      <c r="ORM162" s="212"/>
      <c r="ORN162" s="212"/>
      <c r="ORO162" s="212"/>
      <c r="ORP162" s="212"/>
      <c r="ORQ162" s="212"/>
      <c r="ORR162" s="212"/>
      <c r="ORS162" s="212"/>
      <c r="ORT162" s="212"/>
      <c r="ORU162" s="212"/>
      <c r="ORV162" s="212"/>
      <c r="ORW162" s="212"/>
      <c r="ORX162" s="212"/>
      <c r="ORY162" s="212"/>
      <c r="ORZ162" s="212"/>
      <c r="OSA162" s="212"/>
      <c r="OSB162" s="212"/>
      <c r="OSC162" s="212"/>
      <c r="OSD162" s="212"/>
      <c r="OSE162" s="212"/>
      <c r="OSF162" s="212"/>
      <c r="OSG162" s="212"/>
      <c r="OSH162" s="212"/>
      <c r="OSI162" s="212"/>
      <c r="OSJ162" s="212"/>
      <c r="OSK162" s="212"/>
      <c r="OSL162" s="212"/>
      <c r="OSM162" s="212"/>
      <c r="OSN162" s="212"/>
      <c r="OSO162" s="212"/>
      <c r="OSP162" s="212"/>
      <c r="OSQ162" s="212"/>
      <c r="OSR162" s="212"/>
      <c r="OSS162" s="212"/>
      <c r="OST162" s="212"/>
      <c r="OSU162" s="212"/>
      <c r="OSV162" s="212"/>
      <c r="OSW162" s="212"/>
      <c r="OSX162" s="212"/>
      <c r="OSY162" s="212"/>
      <c r="OSZ162" s="212"/>
      <c r="OTA162" s="212"/>
      <c r="OTB162" s="212"/>
      <c r="OTC162" s="212"/>
      <c r="OTD162" s="212"/>
      <c r="OTE162" s="212"/>
      <c r="OTF162" s="212"/>
      <c r="OTG162" s="212"/>
      <c r="OTH162" s="212"/>
      <c r="OTI162" s="212"/>
      <c r="OTJ162" s="212"/>
      <c r="OTK162" s="212"/>
      <c r="OTL162" s="212"/>
      <c r="OTM162" s="212"/>
      <c r="OTN162" s="212"/>
      <c r="OTO162" s="212"/>
      <c r="OTP162" s="212"/>
      <c r="OTQ162" s="212"/>
      <c r="OTR162" s="212"/>
      <c r="OTS162" s="212"/>
      <c r="OTT162" s="212"/>
      <c r="OTU162" s="212"/>
      <c r="OTV162" s="212"/>
      <c r="OTW162" s="212"/>
      <c r="OTX162" s="212"/>
      <c r="OTY162" s="212"/>
      <c r="OTZ162" s="212"/>
      <c r="OUA162" s="212"/>
      <c r="OUB162" s="212"/>
      <c r="OUC162" s="212"/>
      <c r="OUD162" s="212"/>
      <c r="OUE162" s="212"/>
      <c r="OUF162" s="212"/>
      <c r="OUG162" s="212"/>
      <c r="OUH162" s="212"/>
      <c r="OUI162" s="212"/>
      <c r="OUJ162" s="212"/>
      <c r="OUK162" s="212"/>
      <c r="OUL162" s="212"/>
      <c r="OUM162" s="212"/>
      <c r="OUN162" s="212"/>
      <c r="OUO162" s="212"/>
      <c r="OUP162" s="212"/>
      <c r="OUQ162" s="212"/>
      <c r="OUR162" s="212"/>
      <c r="OUS162" s="212"/>
      <c r="OUT162" s="212"/>
      <c r="OUU162" s="212"/>
      <c r="OUV162" s="212"/>
      <c r="OUW162" s="212"/>
      <c r="OUX162" s="212"/>
      <c r="OUY162" s="212"/>
      <c r="OUZ162" s="212"/>
      <c r="OVA162" s="212"/>
      <c r="OVB162" s="212"/>
      <c r="OVC162" s="212"/>
      <c r="OVD162" s="212"/>
      <c r="OVE162" s="212"/>
      <c r="OVF162" s="212"/>
      <c r="OVG162" s="212"/>
      <c r="OVH162" s="212"/>
      <c r="OVI162" s="212"/>
      <c r="OVJ162" s="212"/>
      <c r="OVK162" s="212"/>
      <c r="OVL162" s="212"/>
      <c r="OVM162" s="212"/>
      <c r="OVN162" s="212"/>
      <c r="OVO162" s="212"/>
      <c r="OVP162" s="212"/>
      <c r="OVQ162" s="212"/>
      <c r="OVR162" s="212"/>
      <c r="OVS162" s="212"/>
      <c r="OVT162" s="212"/>
      <c r="OVU162" s="212"/>
      <c r="OVV162" s="212"/>
      <c r="OVW162" s="212"/>
      <c r="OVX162" s="212"/>
      <c r="OVY162" s="212"/>
      <c r="OVZ162" s="212"/>
      <c r="OWA162" s="212"/>
      <c r="OWB162" s="212"/>
      <c r="OWC162" s="212"/>
      <c r="OWD162" s="212"/>
      <c r="OWE162" s="212"/>
      <c r="OWF162" s="212"/>
      <c r="OWG162" s="212"/>
      <c r="OWH162" s="212"/>
      <c r="OWI162" s="212"/>
      <c r="OWJ162" s="212"/>
      <c r="OWK162" s="212"/>
      <c r="OWL162" s="212"/>
      <c r="OWM162" s="212"/>
      <c r="OWN162" s="212"/>
      <c r="OWO162" s="212"/>
      <c r="OWP162" s="212"/>
      <c r="OWQ162" s="212"/>
      <c r="OWX162" s="212"/>
      <c r="OWY162" s="212"/>
      <c r="OWZ162" s="212"/>
      <c r="OXA162" s="212"/>
      <c r="OXB162" s="212"/>
      <c r="OXC162" s="212"/>
      <c r="OXD162" s="212"/>
      <c r="OXE162" s="212"/>
      <c r="OXF162" s="212"/>
      <c r="OXG162" s="212"/>
      <c r="OXH162" s="212"/>
      <c r="OXI162" s="212"/>
      <c r="OXJ162" s="212"/>
      <c r="OXK162" s="212"/>
      <c r="OXL162" s="212"/>
      <c r="OXM162" s="212"/>
      <c r="OXN162" s="212"/>
      <c r="OXO162" s="212"/>
      <c r="OXP162" s="212"/>
      <c r="OXQ162" s="212"/>
      <c r="OXR162" s="212"/>
      <c r="OXS162" s="212"/>
      <c r="OXT162" s="212"/>
      <c r="OXU162" s="212"/>
      <c r="OXV162" s="212"/>
      <c r="OXW162" s="212"/>
      <c r="OXX162" s="212"/>
      <c r="OXY162" s="212"/>
      <c r="OXZ162" s="212"/>
      <c r="OYA162" s="212"/>
      <c r="OYB162" s="212"/>
      <c r="OYC162" s="212"/>
      <c r="OYD162" s="212"/>
      <c r="OYE162" s="212"/>
      <c r="OYF162" s="212"/>
      <c r="OYG162" s="212"/>
      <c r="OYH162" s="212"/>
      <c r="OYI162" s="212"/>
      <c r="OYJ162" s="212"/>
      <c r="OYK162" s="212"/>
      <c r="OYL162" s="212"/>
      <c r="OYM162" s="212"/>
      <c r="OYN162" s="212"/>
      <c r="OYO162" s="212"/>
      <c r="OYP162" s="212"/>
      <c r="OYQ162" s="212"/>
      <c r="OYR162" s="212"/>
      <c r="OYS162" s="212"/>
      <c r="OYT162" s="212"/>
      <c r="OYU162" s="212"/>
      <c r="OYV162" s="212"/>
      <c r="OYW162" s="212"/>
      <c r="OYX162" s="212"/>
      <c r="OYY162" s="212"/>
      <c r="OYZ162" s="212"/>
      <c r="OZA162" s="212"/>
      <c r="OZB162" s="212"/>
      <c r="OZC162" s="212"/>
      <c r="OZD162" s="212"/>
      <c r="OZE162" s="212"/>
      <c r="OZF162" s="212"/>
      <c r="OZG162" s="212"/>
      <c r="OZH162" s="212"/>
      <c r="OZI162" s="212"/>
      <c r="OZJ162" s="212"/>
      <c r="OZK162" s="212"/>
      <c r="OZL162" s="212"/>
      <c r="OZM162" s="212"/>
      <c r="OZN162" s="212"/>
      <c r="OZO162" s="212"/>
      <c r="OZP162" s="212"/>
      <c r="OZQ162" s="212"/>
      <c r="OZR162" s="212"/>
      <c r="OZS162" s="212"/>
      <c r="OZT162" s="212"/>
      <c r="OZU162" s="212"/>
      <c r="OZV162" s="212"/>
      <c r="OZW162" s="212"/>
      <c r="OZX162" s="212"/>
      <c r="OZY162" s="212"/>
      <c r="OZZ162" s="212"/>
      <c r="PAA162" s="212"/>
      <c r="PAB162" s="212"/>
      <c r="PAC162" s="212"/>
      <c r="PAD162" s="212"/>
      <c r="PAE162" s="212"/>
      <c r="PAF162" s="212"/>
      <c r="PAG162" s="212"/>
      <c r="PAH162" s="212"/>
      <c r="PAI162" s="212"/>
      <c r="PAJ162" s="212"/>
      <c r="PAK162" s="212"/>
      <c r="PAL162" s="212"/>
      <c r="PAM162" s="212"/>
      <c r="PAN162" s="212"/>
      <c r="PAO162" s="212"/>
      <c r="PAP162" s="212"/>
      <c r="PAQ162" s="212"/>
      <c r="PAR162" s="212"/>
      <c r="PAS162" s="212"/>
      <c r="PAT162" s="212"/>
      <c r="PAU162" s="212"/>
      <c r="PAV162" s="212"/>
      <c r="PAW162" s="212"/>
      <c r="PAX162" s="212"/>
      <c r="PAY162" s="212"/>
      <c r="PAZ162" s="212"/>
      <c r="PBA162" s="212"/>
      <c r="PBB162" s="212"/>
      <c r="PBC162" s="212"/>
      <c r="PBD162" s="212"/>
      <c r="PBE162" s="212"/>
      <c r="PBF162" s="212"/>
      <c r="PBG162" s="212"/>
      <c r="PBH162" s="212"/>
      <c r="PBI162" s="212"/>
      <c r="PBJ162" s="212"/>
      <c r="PBK162" s="212"/>
      <c r="PBL162" s="212"/>
      <c r="PBM162" s="212"/>
      <c r="PBN162" s="212"/>
      <c r="PBO162" s="212"/>
      <c r="PBP162" s="212"/>
      <c r="PBQ162" s="212"/>
      <c r="PBR162" s="212"/>
      <c r="PBS162" s="212"/>
      <c r="PBT162" s="212"/>
      <c r="PBU162" s="212"/>
      <c r="PBV162" s="212"/>
      <c r="PBW162" s="212"/>
      <c r="PBX162" s="212"/>
      <c r="PBY162" s="212"/>
      <c r="PBZ162" s="212"/>
      <c r="PCA162" s="212"/>
      <c r="PCB162" s="212"/>
      <c r="PCC162" s="212"/>
      <c r="PCD162" s="212"/>
      <c r="PCE162" s="212"/>
      <c r="PCF162" s="212"/>
      <c r="PCG162" s="212"/>
      <c r="PCH162" s="212"/>
      <c r="PCI162" s="212"/>
      <c r="PCJ162" s="212"/>
      <c r="PCK162" s="212"/>
      <c r="PCL162" s="212"/>
      <c r="PCM162" s="212"/>
      <c r="PCN162" s="212"/>
      <c r="PCO162" s="212"/>
      <c r="PCP162" s="212"/>
      <c r="PCQ162" s="212"/>
      <c r="PCR162" s="212"/>
      <c r="PCS162" s="212"/>
      <c r="PCT162" s="212"/>
      <c r="PCU162" s="212"/>
      <c r="PCV162" s="212"/>
      <c r="PCW162" s="212"/>
      <c r="PCX162" s="212"/>
      <c r="PCY162" s="212"/>
      <c r="PCZ162" s="212"/>
      <c r="PDA162" s="212"/>
      <c r="PDB162" s="212"/>
      <c r="PDC162" s="212"/>
      <c r="PDD162" s="212"/>
      <c r="PDE162" s="212"/>
      <c r="PDF162" s="212"/>
      <c r="PDG162" s="212"/>
      <c r="PDH162" s="212"/>
      <c r="PDI162" s="212"/>
      <c r="PDJ162" s="212"/>
      <c r="PDK162" s="212"/>
      <c r="PDL162" s="212"/>
      <c r="PDM162" s="212"/>
      <c r="PDN162" s="212"/>
      <c r="PDO162" s="212"/>
      <c r="PDP162" s="212"/>
      <c r="PDQ162" s="212"/>
      <c r="PDR162" s="212"/>
      <c r="PDS162" s="212"/>
      <c r="PDT162" s="212"/>
      <c r="PDU162" s="212"/>
      <c r="PDV162" s="212"/>
      <c r="PDW162" s="212"/>
      <c r="PDX162" s="212"/>
      <c r="PDY162" s="212"/>
      <c r="PDZ162" s="212"/>
      <c r="PEA162" s="212"/>
      <c r="PEB162" s="212"/>
      <c r="PEC162" s="212"/>
      <c r="PED162" s="212"/>
      <c r="PEE162" s="212"/>
      <c r="PEF162" s="212"/>
      <c r="PEG162" s="212"/>
      <c r="PEH162" s="212"/>
      <c r="PEI162" s="212"/>
      <c r="PEJ162" s="212"/>
      <c r="PEK162" s="212"/>
      <c r="PEL162" s="212"/>
      <c r="PEM162" s="212"/>
      <c r="PEN162" s="212"/>
      <c r="PEO162" s="212"/>
      <c r="PEP162" s="212"/>
      <c r="PEQ162" s="212"/>
      <c r="PER162" s="212"/>
      <c r="PES162" s="212"/>
      <c r="PET162" s="212"/>
      <c r="PEU162" s="212"/>
      <c r="PEV162" s="212"/>
      <c r="PEW162" s="212"/>
      <c r="PEX162" s="212"/>
      <c r="PEY162" s="212"/>
      <c r="PEZ162" s="212"/>
      <c r="PFA162" s="212"/>
      <c r="PFB162" s="212"/>
      <c r="PFC162" s="212"/>
      <c r="PFD162" s="212"/>
      <c r="PFE162" s="212"/>
      <c r="PFF162" s="212"/>
      <c r="PFG162" s="212"/>
      <c r="PFH162" s="212"/>
      <c r="PFI162" s="212"/>
      <c r="PFJ162" s="212"/>
      <c r="PFK162" s="212"/>
      <c r="PFL162" s="212"/>
      <c r="PFM162" s="212"/>
      <c r="PFN162" s="212"/>
      <c r="PFO162" s="212"/>
      <c r="PFP162" s="212"/>
      <c r="PFQ162" s="212"/>
      <c r="PFR162" s="212"/>
      <c r="PFS162" s="212"/>
      <c r="PFT162" s="212"/>
      <c r="PFU162" s="212"/>
      <c r="PFV162" s="212"/>
      <c r="PFW162" s="212"/>
      <c r="PFX162" s="212"/>
      <c r="PFY162" s="212"/>
      <c r="PFZ162" s="212"/>
      <c r="PGA162" s="212"/>
      <c r="PGB162" s="212"/>
      <c r="PGC162" s="212"/>
      <c r="PGD162" s="212"/>
      <c r="PGE162" s="212"/>
      <c r="PGF162" s="212"/>
      <c r="PGG162" s="212"/>
      <c r="PGH162" s="212"/>
      <c r="PGI162" s="212"/>
      <c r="PGJ162" s="212"/>
      <c r="PGK162" s="212"/>
      <c r="PGL162" s="212"/>
      <c r="PGM162" s="212"/>
      <c r="PGT162" s="212"/>
      <c r="PGU162" s="212"/>
      <c r="PGV162" s="212"/>
      <c r="PGW162" s="212"/>
      <c r="PGX162" s="212"/>
      <c r="PGY162" s="212"/>
      <c r="PGZ162" s="212"/>
      <c r="PHA162" s="212"/>
      <c r="PHB162" s="212"/>
      <c r="PHC162" s="212"/>
      <c r="PHD162" s="212"/>
      <c r="PHE162" s="212"/>
      <c r="PHF162" s="212"/>
      <c r="PHG162" s="212"/>
      <c r="PHH162" s="212"/>
      <c r="PHI162" s="212"/>
      <c r="PHJ162" s="212"/>
      <c r="PHK162" s="212"/>
      <c r="PHL162" s="212"/>
      <c r="PHM162" s="212"/>
      <c r="PHN162" s="212"/>
      <c r="PHO162" s="212"/>
      <c r="PHP162" s="212"/>
      <c r="PHQ162" s="212"/>
      <c r="PHR162" s="212"/>
      <c r="PHS162" s="212"/>
      <c r="PHT162" s="212"/>
      <c r="PHU162" s="212"/>
      <c r="PHV162" s="212"/>
      <c r="PHW162" s="212"/>
      <c r="PHX162" s="212"/>
      <c r="PHY162" s="212"/>
      <c r="PHZ162" s="212"/>
      <c r="PIA162" s="212"/>
      <c r="PIB162" s="212"/>
      <c r="PIC162" s="212"/>
      <c r="PID162" s="212"/>
      <c r="PIE162" s="212"/>
      <c r="PIF162" s="212"/>
      <c r="PIG162" s="212"/>
      <c r="PIH162" s="212"/>
      <c r="PII162" s="212"/>
      <c r="PIJ162" s="212"/>
      <c r="PIK162" s="212"/>
      <c r="PIL162" s="212"/>
      <c r="PIM162" s="212"/>
      <c r="PIN162" s="212"/>
      <c r="PIO162" s="212"/>
      <c r="PIP162" s="212"/>
      <c r="PIQ162" s="212"/>
      <c r="PIR162" s="212"/>
      <c r="PIS162" s="212"/>
      <c r="PIT162" s="212"/>
      <c r="PIU162" s="212"/>
      <c r="PIV162" s="212"/>
      <c r="PIW162" s="212"/>
      <c r="PIX162" s="212"/>
      <c r="PIY162" s="212"/>
      <c r="PIZ162" s="212"/>
      <c r="PJA162" s="212"/>
      <c r="PJB162" s="212"/>
      <c r="PJC162" s="212"/>
      <c r="PJD162" s="212"/>
      <c r="PJE162" s="212"/>
      <c r="PJF162" s="212"/>
      <c r="PJG162" s="212"/>
      <c r="PJH162" s="212"/>
      <c r="PJI162" s="212"/>
      <c r="PJJ162" s="212"/>
      <c r="PJK162" s="212"/>
      <c r="PJL162" s="212"/>
      <c r="PJM162" s="212"/>
      <c r="PJN162" s="212"/>
      <c r="PJO162" s="212"/>
      <c r="PJP162" s="212"/>
      <c r="PJQ162" s="212"/>
      <c r="PJR162" s="212"/>
      <c r="PJS162" s="212"/>
      <c r="PJT162" s="212"/>
      <c r="PJU162" s="212"/>
      <c r="PJV162" s="212"/>
      <c r="PJW162" s="212"/>
      <c r="PJX162" s="212"/>
      <c r="PJY162" s="212"/>
      <c r="PJZ162" s="212"/>
      <c r="PKA162" s="212"/>
      <c r="PKB162" s="212"/>
      <c r="PKC162" s="212"/>
      <c r="PKD162" s="212"/>
      <c r="PKE162" s="212"/>
      <c r="PKF162" s="212"/>
      <c r="PKG162" s="212"/>
      <c r="PKH162" s="212"/>
      <c r="PKI162" s="212"/>
      <c r="PKJ162" s="212"/>
      <c r="PKK162" s="212"/>
      <c r="PKL162" s="212"/>
      <c r="PKM162" s="212"/>
      <c r="PKN162" s="212"/>
      <c r="PKO162" s="212"/>
      <c r="PKP162" s="212"/>
      <c r="PKQ162" s="212"/>
      <c r="PKR162" s="212"/>
      <c r="PKS162" s="212"/>
      <c r="PKT162" s="212"/>
      <c r="PKU162" s="212"/>
      <c r="PKV162" s="212"/>
      <c r="PKW162" s="212"/>
      <c r="PKX162" s="212"/>
      <c r="PKY162" s="212"/>
      <c r="PKZ162" s="212"/>
      <c r="PLA162" s="212"/>
      <c r="PLB162" s="212"/>
      <c r="PLC162" s="212"/>
      <c r="PLD162" s="212"/>
      <c r="PLE162" s="212"/>
      <c r="PLF162" s="212"/>
      <c r="PLG162" s="212"/>
      <c r="PLH162" s="212"/>
      <c r="PLI162" s="212"/>
      <c r="PLJ162" s="212"/>
      <c r="PLK162" s="212"/>
      <c r="PLL162" s="212"/>
      <c r="PLM162" s="212"/>
      <c r="PLN162" s="212"/>
      <c r="PLO162" s="212"/>
      <c r="PLP162" s="212"/>
      <c r="PLQ162" s="212"/>
      <c r="PLR162" s="212"/>
      <c r="PLS162" s="212"/>
      <c r="PLT162" s="212"/>
      <c r="PLU162" s="212"/>
      <c r="PLV162" s="212"/>
      <c r="PLW162" s="212"/>
      <c r="PLX162" s="212"/>
      <c r="PLY162" s="212"/>
      <c r="PLZ162" s="212"/>
      <c r="PMA162" s="212"/>
      <c r="PMB162" s="212"/>
      <c r="PMC162" s="212"/>
      <c r="PMD162" s="212"/>
      <c r="PME162" s="212"/>
      <c r="PMF162" s="212"/>
      <c r="PMG162" s="212"/>
      <c r="PMH162" s="212"/>
      <c r="PMI162" s="212"/>
      <c r="PMJ162" s="212"/>
      <c r="PMK162" s="212"/>
      <c r="PML162" s="212"/>
      <c r="PMM162" s="212"/>
      <c r="PMN162" s="212"/>
      <c r="PMO162" s="212"/>
      <c r="PMP162" s="212"/>
      <c r="PMQ162" s="212"/>
      <c r="PMR162" s="212"/>
      <c r="PMS162" s="212"/>
      <c r="PMT162" s="212"/>
      <c r="PMU162" s="212"/>
      <c r="PMV162" s="212"/>
      <c r="PMW162" s="212"/>
      <c r="PMX162" s="212"/>
      <c r="PMY162" s="212"/>
      <c r="PMZ162" s="212"/>
      <c r="PNA162" s="212"/>
      <c r="PNB162" s="212"/>
      <c r="PNC162" s="212"/>
      <c r="PND162" s="212"/>
      <c r="PNE162" s="212"/>
      <c r="PNF162" s="212"/>
      <c r="PNG162" s="212"/>
      <c r="PNH162" s="212"/>
      <c r="PNI162" s="212"/>
      <c r="PNJ162" s="212"/>
      <c r="PNK162" s="212"/>
      <c r="PNL162" s="212"/>
      <c r="PNM162" s="212"/>
      <c r="PNN162" s="212"/>
      <c r="PNO162" s="212"/>
      <c r="PNP162" s="212"/>
      <c r="PNQ162" s="212"/>
      <c r="PNR162" s="212"/>
      <c r="PNS162" s="212"/>
      <c r="PNT162" s="212"/>
      <c r="PNU162" s="212"/>
      <c r="PNV162" s="212"/>
      <c r="PNW162" s="212"/>
      <c r="PNX162" s="212"/>
      <c r="PNY162" s="212"/>
      <c r="PNZ162" s="212"/>
      <c r="POA162" s="212"/>
      <c r="POB162" s="212"/>
      <c r="POC162" s="212"/>
      <c r="POD162" s="212"/>
      <c r="POE162" s="212"/>
      <c r="POF162" s="212"/>
      <c r="POG162" s="212"/>
      <c r="POH162" s="212"/>
      <c r="POI162" s="212"/>
      <c r="POJ162" s="212"/>
      <c r="POK162" s="212"/>
      <c r="POL162" s="212"/>
      <c r="POM162" s="212"/>
      <c r="PON162" s="212"/>
      <c r="POO162" s="212"/>
      <c r="POP162" s="212"/>
      <c r="POQ162" s="212"/>
      <c r="POR162" s="212"/>
      <c r="POS162" s="212"/>
      <c r="POT162" s="212"/>
      <c r="POU162" s="212"/>
      <c r="POV162" s="212"/>
      <c r="POW162" s="212"/>
      <c r="POX162" s="212"/>
      <c r="POY162" s="212"/>
      <c r="POZ162" s="212"/>
      <c r="PPA162" s="212"/>
      <c r="PPB162" s="212"/>
      <c r="PPC162" s="212"/>
      <c r="PPD162" s="212"/>
      <c r="PPE162" s="212"/>
      <c r="PPF162" s="212"/>
      <c r="PPG162" s="212"/>
      <c r="PPH162" s="212"/>
      <c r="PPI162" s="212"/>
      <c r="PPJ162" s="212"/>
      <c r="PPK162" s="212"/>
      <c r="PPL162" s="212"/>
      <c r="PPM162" s="212"/>
      <c r="PPN162" s="212"/>
      <c r="PPO162" s="212"/>
      <c r="PPP162" s="212"/>
      <c r="PPQ162" s="212"/>
      <c r="PPR162" s="212"/>
      <c r="PPS162" s="212"/>
      <c r="PPT162" s="212"/>
      <c r="PPU162" s="212"/>
      <c r="PPV162" s="212"/>
      <c r="PPW162" s="212"/>
      <c r="PPX162" s="212"/>
      <c r="PPY162" s="212"/>
      <c r="PPZ162" s="212"/>
      <c r="PQA162" s="212"/>
      <c r="PQB162" s="212"/>
      <c r="PQC162" s="212"/>
      <c r="PQD162" s="212"/>
      <c r="PQE162" s="212"/>
      <c r="PQF162" s="212"/>
      <c r="PQG162" s="212"/>
      <c r="PQH162" s="212"/>
      <c r="PQI162" s="212"/>
      <c r="PQP162" s="212"/>
      <c r="PQQ162" s="212"/>
      <c r="PQR162" s="212"/>
      <c r="PQS162" s="212"/>
      <c r="PQT162" s="212"/>
      <c r="PQU162" s="212"/>
      <c r="PQV162" s="212"/>
      <c r="PQW162" s="212"/>
      <c r="PQX162" s="212"/>
      <c r="PQY162" s="212"/>
      <c r="PQZ162" s="212"/>
      <c r="PRA162" s="212"/>
      <c r="PRB162" s="212"/>
      <c r="PRC162" s="212"/>
      <c r="PRD162" s="212"/>
      <c r="PRE162" s="212"/>
      <c r="PRF162" s="212"/>
      <c r="PRG162" s="212"/>
      <c r="PRH162" s="212"/>
      <c r="PRI162" s="212"/>
      <c r="PRJ162" s="212"/>
      <c r="PRK162" s="212"/>
      <c r="PRL162" s="212"/>
      <c r="PRM162" s="212"/>
      <c r="PRN162" s="212"/>
      <c r="PRO162" s="212"/>
      <c r="PRP162" s="212"/>
      <c r="PRQ162" s="212"/>
      <c r="PRR162" s="212"/>
      <c r="PRS162" s="212"/>
      <c r="PRT162" s="212"/>
      <c r="PRU162" s="212"/>
      <c r="PRV162" s="212"/>
      <c r="PRW162" s="212"/>
      <c r="PRX162" s="212"/>
      <c r="PRY162" s="212"/>
      <c r="PRZ162" s="212"/>
      <c r="PSA162" s="212"/>
      <c r="PSB162" s="212"/>
      <c r="PSC162" s="212"/>
      <c r="PSD162" s="212"/>
      <c r="PSE162" s="212"/>
      <c r="PSF162" s="212"/>
      <c r="PSG162" s="212"/>
      <c r="PSH162" s="212"/>
      <c r="PSI162" s="212"/>
      <c r="PSJ162" s="212"/>
      <c r="PSK162" s="212"/>
      <c r="PSL162" s="212"/>
      <c r="PSM162" s="212"/>
      <c r="PSN162" s="212"/>
      <c r="PSO162" s="212"/>
      <c r="PSP162" s="212"/>
      <c r="PSQ162" s="212"/>
      <c r="PSR162" s="212"/>
      <c r="PSS162" s="212"/>
      <c r="PST162" s="212"/>
      <c r="PSU162" s="212"/>
      <c r="PSV162" s="212"/>
      <c r="PSW162" s="212"/>
      <c r="PSX162" s="212"/>
      <c r="PSY162" s="212"/>
      <c r="PSZ162" s="212"/>
      <c r="PTA162" s="212"/>
      <c r="PTB162" s="212"/>
      <c r="PTC162" s="212"/>
      <c r="PTD162" s="212"/>
      <c r="PTE162" s="212"/>
      <c r="PTF162" s="212"/>
      <c r="PTG162" s="212"/>
      <c r="PTH162" s="212"/>
      <c r="PTI162" s="212"/>
      <c r="PTJ162" s="212"/>
      <c r="PTK162" s="212"/>
      <c r="PTL162" s="212"/>
      <c r="PTM162" s="212"/>
      <c r="PTN162" s="212"/>
      <c r="PTO162" s="212"/>
      <c r="PTP162" s="212"/>
      <c r="PTQ162" s="212"/>
      <c r="PTR162" s="212"/>
      <c r="PTS162" s="212"/>
      <c r="PTT162" s="212"/>
      <c r="PTU162" s="212"/>
      <c r="PTV162" s="212"/>
      <c r="PTW162" s="212"/>
      <c r="PTX162" s="212"/>
      <c r="PTY162" s="212"/>
      <c r="PTZ162" s="212"/>
      <c r="PUA162" s="212"/>
      <c r="PUB162" s="212"/>
      <c r="PUC162" s="212"/>
      <c r="PUD162" s="212"/>
      <c r="PUE162" s="212"/>
      <c r="PUF162" s="212"/>
      <c r="PUG162" s="212"/>
      <c r="PUH162" s="212"/>
      <c r="PUI162" s="212"/>
      <c r="PUJ162" s="212"/>
      <c r="PUK162" s="212"/>
      <c r="PUL162" s="212"/>
      <c r="PUM162" s="212"/>
      <c r="PUN162" s="212"/>
      <c r="PUO162" s="212"/>
      <c r="PUP162" s="212"/>
      <c r="PUQ162" s="212"/>
      <c r="PUR162" s="212"/>
      <c r="PUS162" s="212"/>
      <c r="PUT162" s="212"/>
      <c r="PUU162" s="212"/>
      <c r="PUV162" s="212"/>
      <c r="PUW162" s="212"/>
      <c r="PUX162" s="212"/>
      <c r="PUY162" s="212"/>
      <c r="PUZ162" s="212"/>
      <c r="PVA162" s="212"/>
      <c r="PVB162" s="212"/>
      <c r="PVC162" s="212"/>
      <c r="PVD162" s="212"/>
      <c r="PVE162" s="212"/>
      <c r="PVF162" s="212"/>
      <c r="PVG162" s="212"/>
      <c r="PVH162" s="212"/>
      <c r="PVI162" s="212"/>
      <c r="PVJ162" s="212"/>
      <c r="PVK162" s="212"/>
      <c r="PVL162" s="212"/>
      <c r="PVM162" s="212"/>
      <c r="PVN162" s="212"/>
      <c r="PVO162" s="212"/>
      <c r="PVP162" s="212"/>
      <c r="PVQ162" s="212"/>
      <c r="PVR162" s="212"/>
      <c r="PVS162" s="212"/>
      <c r="PVT162" s="212"/>
      <c r="PVU162" s="212"/>
      <c r="PVV162" s="212"/>
      <c r="PVW162" s="212"/>
      <c r="PVX162" s="212"/>
      <c r="PVY162" s="212"/>
      <c r="PVZ162" s="212"/>
      <c r="PWA162" s="212"/>
      <c r="PWB162" s="212"/>
      <c r="PWC162" s="212"/>
      <c r="PWD162" s="212"/>
      <c r="PWE162" s="212"/>
      <c r="PWF162" s="212"/>
      <c r="PWG162" s="212"/>
      <c r="PWH162" s="212"/>
      <c r="PWI162" s="212"/>
      <c r="PWJ162" s="212"/>
      <c r="PWK162" s="212"/>
      <c r="PWL162" s="212"/>
      <c r="PWM162" s="212"/>
      <c r="PWN162" s="212"/>
      <c r="PWO162" s="212"/>
      <c r="PWP162" s="212"/>
      <c r="PWQ162" s="212"/>
      <c r="PWR162" s="212"/>
      <c r="PWS162" s="212"/>
      <c r="PWT162" s="212"/>
      <c r="PWU162" s="212"/>
      <c r="PWV162" s="212"/>
      <c r="PWW162" s="212"/>
      <c r="PWX162" s="212"/>
      <c r="PWY162" s="212"/>
      <c r="PWZ162" s="212"/>
      <c r="PXA162" s="212"/>
      <c r="PXB162" s="212"/>
      <c r="PXC162" s="212"/>
      <c r="PXD162" s="212"/>
      <c r="PXE162" s="212"/>
      <c r="PXF162" s="212"/>
      <c r="PXG162" s="212"/>
      <c r="PXH162" s="212"/>
      <c r="PXI162" s="212"/>
      <c r="PXJ162" s="212"/>
      <c r="PXK162" s="212"/>
      <c r="PXL162" s="212"/>
      <c r="PXM162" s="212"/>
      <c r="PXN162" s="212"/>
      <c r="PXO162" s="212"/>
      <c r="PXP162" s="212"/>
      <c r="PXQ162" s="212"/>
      <c r="PXR162" s="212"/>
      <c r="PXS162" s="212"/>
      <c r="PXT162" s="212"/>
      <c r="PXU162" s="212"/>
      <c r="PXV162" s="212"/>
      <c r="PXW162" s="212"/>
      <c r="PXX162" s="212"/>
      <c r="PXY162" s="212"/>
      <c r="PXZ162" s="212"/>
      <c r="PYA162" s="212"/>
      <c r="PYB162" s="212"/>
      <c r="PYC162" s="212"/>
      <c r="PYD162" s="212"/>
      <c r="PYE162" s="212"/>
      <c r="PYF162" s="212"/>
      <c r="PYG162" s="212"/>
      <c r="PYH162" s="212"/>
      <c r="PYI162" s="212"/>
      <c r="PYJ162" s="212"/>
      <c r="PYK162" s="212"/>
      <c r="PYL162" s="212"/>
      <c r="PYM162" s="212"/>
      <c r="PYN162" s="212"/>
      <c r="PYO162" s="212"/>
      <c r="PYP162" s="212"/>
      <c r="PYQ162" s="212"/>
      <c r="PYR162" s="212"/>
      <c r="PYS162" s="212"/>
      <c r="PYT162" s="212"/>
      <c r="PYU162" s="212"/>
      <c r="PYV162" s="212"/>
      <c r="PYW162" s="212"/>
      <c r="PYX162" s="212"/>
      <c r="PYY162" s="212"/>
      <c r="PYZ162" s="212"/>
      <c r="PZA162" s="212"/>
      <c r="PZB162" s="212"/>
      <c r="PZC162" s="212"/>
      <c r="PZD162" s="212"/>
      <c r="PZE162" s="212"/>
      <c r="PZF162" s="212"/>
      <c r="PZG162" s="212"/>
      <c r="PZH162" s="212"/>
      <c r="PZI162" s="212"/>
      <c r="PZJ162" s="212"/>
      <c r="PZK162" s="212"/>
      <c r="PZL162" s="212"/>
      <c r="PZM162" s="212"/>
      <c r="PZN162" s="212"/>
      <c r="PZO162" s="212"/>
      <c r="PZP162" s="212"/>
      <c r="PZQ162" s="212"/>
      <c r="PZR162" s="212"/>
      <c r="PZS162" s="212"/>
      <c r="PZT162" s="212"/>
      <c r="PZU162" s="212"/>
      <c r="PZV162" s="212"/>
      <c r="PZW162" s="212"/>
      <c r="PZX162" s="212"/>
      <c r="PZY162" s="212"/>
      <c r="PZZ162" s="212"/>
      <c r="QAA162" s="212"/>
      <c r="QAB162" s="212"/>
      <c r="QAC162" s="212"/>
      <c r="QAD162" s="212"/>
      <c r="QAE162" s="212"/>
      <c r="QAL162" s="212"/>
      <c r="QAM162" s="212"/>
      <c r="QAN162" s="212"/>
      <c r="QAO162" s="212"/>
      <c r="QAP162" s="212"/>
      <c r="QAQ162" s="212"/>
      <c r="QAR162" s="212"/>
      <c r="QAS162" s="212"/>
      <c r="QAT162" s="212"/>
      <c r="QAU162" s="212"/>
      <c r="QAV162" s="212"/>
      <c r="QAW162" s="212"/>
      <c r="QAX162" s="212"/>
      <c r="QAY162" s="212"/>
      <c r="QAZ162" s="212"/>
      <c r="QBA162" s="212"/>
      <c r="QBB162" s="212"/>
      <c r="QBC162" s="212"/>
      <c r="QBD162" s="212"/>
      <c r="QBE162" s="212"/>
      <c r="QBF162" s="212"/>
      <c r="QBG162" s="212"/>
      <c r="QBH162" s="212"/>
      <c r="QBI162" s="212"/>
      <c r="QBJ162" s="212"/>
      <c r="QBK162" s="212"/>
      <c r="QBL162" s="212"/>
      <c r="QBM162" s="212"/>
      <c r="QBN162" s="212"/>
      <c r="QBO162" s="212"/>
      <c r="QBP162" s="212"/>
      <c r="QBQ162" s="212"/>
      <c r="QBR162" s="212"/>
      <c r="QBS162" s="212"/>
      <c r="QBT162" s="212"/>
      <c r="QBU162" s="212"/>
      <c r="QBV162" s="212"/>
      <c r="QBW162" s="212"/>
      <c r="QBX162" s="212"/>
      <c r="QBY162" s="212"/>
      <c r="QBZ162" s="212"/>
      <c r="QCA162" s="212"/>
      <c r="QCB162" s="212"/>
      <c r="QCC162" s="212"/>
      <c r="QCD162" s="212"/>
      <c r="QCE162" s="212"/>
      <c r="QCF162" s="212"/>
      <c r="QCG162" s="212"/>
      <c r="QCH162" s="212"/>
      <c r="QCI162" s="212"/>
      <c r="QCJ162" s="212"/>
      <c r="QCK162" s="212"/>
      <c r="QCL162" s="212"/>
      <c r="QCM162" s="212"/>
      <c r="QCN162" s="212"/>
      <c r="QCO162" s="212"/>
      <c r="QCP162" s="212"/>
      <c r="QCQ162" s="212"/>
      <c r="QCR162" s="212"/>
      <c r="QCS162" s="212"/>
      <c r="QCT162" s="212"/>
      <c r="QCU162" s="212"/>
      <c r="QCV162" s="212"/>
      <c r="QCW162" s="212"/>
      <c r="QCX162" s="212"/>
      <c r="QCY162" s="212"/>
      <c r="QCZ162" s="212"/>
      <c r="QDA162" s="212"/>
      <c r="QDB162" s="212"/>
      <c r="QDC162" s="212"/>
      <c r="QDD162" s="212"/>
      <c r="QDE162" s="212"/>
      <c r="QDF162" s="212"/>
      <c r="QDG162" s="212"/>
      <c r="QDH162" s="212"/>
      <c r="QDI162" s="212"/>
      <c r="QDJ162" s="212"/>
      <c r="QDK162" s="212"/>
      <c r="QDL162" s="212"/>
      <c r="QDM162" s="212"/>
      <c r="QDN162" s="212"/>
      <c r="QDO162" s="212"/>
      <c r="QDP162" s="212"/>
      <c r="QDQ162" s="212"/>
      <c r="QDR162" s="212"/>
      <c r="QDS162" s="212"/>
      <c r="QDT162" s="212"/>
      <c r="QDU162" s="212"/>
      <c r="QDV162" s="212"/>
      <c r="QDW162" s="212"/>
      <c r="QDX162" s="212"/>
      <c r="QDY162" s="212"/>
      <c r="QDZ162" s="212"/>
      <c r="QEA162" s="212"/>
      <c r="QEB162" s="212"/>
      <c r="QEC162" s="212"/>
      <c r="QED162" s="212"/>
      <c r="QEE162" s="212"/>
      <c r="QEF162" s="212"/>
      <c r="QEG162" s="212"/>
      <c r="QEH162" s="212"/>
      <c r="QEI162" s="212"/>
      <c r="QEJ162" s="212"/>
      <c r="QEK162" s="212"/>
      <c r="QEL162" s="212"/>
      <c r="QEM162" s="212"/>
      <c r="QEN162" s="212"/>
      <c r="QEO162" s="212"/>
      <c r="QEP162" s="212"/>
      <c r="QEQ162" s="212"/>
      <c r="QER162" s="212"/>
      <c r="QES162" s="212"/>
      <c r="QET162" s="212"/>
      <c r="QEU162" s="212"/>
      <c r="QEV162" s="212"/>
      <c r="QEW162" s="212"/>
      <c r="QEX162" s="212"/>
      <c r="QEY162" s="212"/>
      <c r="QEZ162" s="212"/>
      <c r="QFA162" s="212"/>
      <c r="QFB162" s="212"/>
      <c r="QFC162" s="212"/>
      <c r="QFD162" s="212"/>
      <c r="QFE162" s="212"/>
      <c r="QFF162" s="212"/>
      <c r="QFG162" s="212"/>
      <c r="QFH162" s="212"/>
      <c r="QFI162" s="212"/>
      <c r="QFJ162" s="212"/>
      <c r="QFK162" s="212"/>
      <c r="QFL162" s="212"/>
      <c r="QFM162" s="212"/>
      <c r="QFN162" s="212"/>
      <c r="QFO162" s="212"/>
      <c r="QFP162" s="212"/>
      <c r="QFQ162" s="212"/>
      <c r="QFR162" s="212"/>
      <c r="QFS162" s="212"/>
      <c r="QFT162" s="212"/>
      <c r="QFU162" s="212"/>
      <c r="QFV162" s="212"/>
      <c r="QFW162" s="212"/>
      <c r="QFX162" s="212"/>
      <c r="QFY162" s="212"/>
      <c r="QFZ162" s="212"/>
      <c r="QGA162" s="212"/>
      <c r="QGB162" s="212"/>
      <c r="QGC162" s="212"/>
      <c r="QGD162" s="212"/>
      <c r="QGE162" s="212"/>
      <c r="QGF162" s="212"/>
      <c r="QGG162" s="212"/>
      <c r="QGH162" s="212"/>
      <c r="QGI162" s="212"/>
      <c r="QGJ162" s="212"/>
      <c r="QGK162" s="212"/>
      <c r="QGL162" s="212"/>
      <c r="QGM162" s="212"/>
      <c r="QGN162" s="212"/>
      <c r="QGO162" s="212"/>
      <c r="QGP162" s="212"/>
      <c r="QGQ162" s="212"/>
      <c r="QGR162" s="212"/>
      <c r="QGS162" s="212"/>
      <c r="QGT162" s="212"/>
      <c r="QGU162" s="212"/>
      <c r="QGV162" s="212"/>
      <c r="QGW162" s="212"/>
      <c r="QGX162" s="212"/>
      <c r="QGY162" s="212"/>
      <c r="QGZ162" s="212"/>
      <c r="QHA162" s="212"/>
      <c r="QHB162" s="212"/>
      <c r="QHC162" s="212"/>
      <c r="QHD162" s="212"/>
      <c r="QHE162" s="212"/>
      <c r="QHF162" s="212"/>
      <c r="QHG162" s="212"/>
      <c r="QHH162" s="212"/>
      <c r="QHI162" s="212"/>
      <c r="QHJ162" s="212"/>
      <c r="QHK162" s="212"/>
      <c r="QHL162" s="212"/>
      <c r="QHM162" s="212"/>
      <c r="QHN162" s="212"/>
      <c r="QHO162" s="212"/>
      <c r="QHP162" s="212"/>
      <c r="QHQ162" s="212"/>
      <c r="QHR162" s="212"/>
      <c r="QHS162" s="212"/>
      <c r="QHT162" s="212"/>
      <c r="QHU162" s="212"/>
      <c r="QHV162" s="212"/>
      <c r="QHW162" s="212"/>
      <c r="QHX162" s="212"/>
      <c r="QHY162" s="212"/>
      <c r="QHZ162" s="212"/>
      <c r="QIA162" s="212"/>
      <c r="QIB162" s="212"/>
      <c r="QIC162" s="212"/>
      <c r="QID162" s="212"/>
      <c r="QIE162" s="212"/>
      <c r="QIF162" s="212"/>
      <c r="QIG162" s="212"/>
      <c r="QIH162" s="212"/>
      <c r="QII162" s="212"/>
      <c r="QIJ162" s="212"/>
      <c r="QIK162" s="212"/>
      <c r="QIL162" s="212"/>
      <c r="QIM162" s="212"/>
      <c r="QIN162" s="212"/>
      <c r="QIO162" s="212"/>
      <c r="QIP162" s="212"/>
      <c r="QIQ162" s="212"/>
      <c r="QIR162" s="212"/>
      <c r="QIS162" s="212"/>
      <c r="QIT162" s="212"/>
      <c r="QIU162" s="212"/>
      <c r="QIV162" s="212"/>
      <c r="QIW162" s="212"/>
      <c r="QIX162" s="212"/>
      <c r="QIY162" s="212"/>
      <c r="QIZ162" s="212"/>
      <c r="QJA162" s="212"/>
      <c r="QJB162" s="212"/>
      <c r="QJC162" s="212"/>
      <c r="QJD162" s="212"/>
      <c r="QJE162" s="212"/>
      <c r="QJF162" s="212"/>
      <c r="QJG162" s="212"/>
      <c r="QJH162" s="212"/>
      <c r="QJI162" s="212"/>
      <c r="QJJ162" s="212"/>
      <c r="QJK162" s="212"/>
      <c r="QJL162" s="212"/>
      <c r="QJM162" s="212"/>
      <c r="QJN162" s="212"/>
      <c r="QJO162" s="212"/>
      <c r="QJP162" s="212"/>
      <c r="QJQ162" s="212"/>
      <c r="QJR162" s="212"/>
      <c r="QJS162" s="212"/>
      <c r="QJT162" s="212"/>
      <c r="QJU162" s="212"/>
      <c r="QJV162" s="212"/>
      <c r="QJW162" s="212"/>
      <c r="QJX162" s="212"/>
      <c r="QJY162" s="212"/>
      <c r="QJZ162" s="212"/>
      <c r="QKA162" s="212"/>
      <c r="QKH162" s="212"/>
      <c r="QKI162" s="212"/>
      <c r="QKJ162" s="212"/>
      <c r="QKK162" s="212"/>
      <c r="QKL162" s="212"/>
      <c r="QKM162" s="212"/>
      <c r="QKN162" s="212"/>
      <c r="QKO162" s="212"/>
      <c r="QKP162" s="212"/>
      <c r="QKQ162" s="212"/>
      <c r="QKR162" s="212"/>
      <c r="QKS162" s="212"/>
      <c r="QKT162" s="212"/>
      <c r="QKU162" s="212"/>
      <c r="QKV162" s="212"/>
      <c r="QKW162" s="212"/>
      <c r="QKX162" s="212"/>
      <c r="QKY162" s="212"/>
      <c r="QKZ162" s="212"/>
      <c r="QLA162" s="212"/>
      <c r="QLB162" s="212"/>
      <c r="QLC162" s="212"/>
      <c r="QLD162" s="212"/>
      <c r="QLE162" s="212"/>
      <c r="QLF162" s="212"/>
      <c r="QLG162" s="212"/>
      <c r="QLH162" s="212"/>
      <c r="QLI162" s="212"/>
      <c r="QLJ162" s="212"/>
      <c r="QLK162" s="212"/>
      <c r="QLL162" s="212"/>
      <c r="QLM162" s="212"/>
      <c r="QLN162" s="212"/>
      <c r="QLO162" s="212"/>
      <c r="QLP162" s="212"/>
      <c r="QLQ162" s="212"/>
      <c r="QLR162" s="212"/>
      <c r="QLS162" s="212"/>
      <c r="QLT162" s="212"/>
      <c r="QLU162" s="212"/>
      <c r="QLV162" s="212"/>
      <c r="QLW162" s="212"/>
      <c r="QLX162" s="212"/>
      <c r="QLY162" s="212"/>
      <c r="QLZ162" s="212"/>
      <c r="QMA162" s="212"/>
      <c r="QMB162" s="212"/>
      <c r="QMC162" s="212"/>
      <c r="QMD162" s="212"/>
      <c r="QME162" s="212"/>
      <c r="QMF162" s="212"/>
      <c r="QMG162" s="212"/>
      <c r="QMH162" s="212"/>
      <c r="QMI162" s="212"/>
      <c r="QMJ162" s="212"/>
      <c r="QMK162" s="212"/>
      <c r="QML162" s="212"/>
      <c r="QMM162" s="212"/>
      <c r="QMN162" s="212"/>
      <c r="QMO162" s="212"/>
      <c r="QMP162" s="212"/>
      <c r="QMQ162" s="212"/>
      <c r="QMR162" s="212"/>
      <c r="QMS162" s="212"/>
      <c r="QMT162" s="212"/>
      <c r="QMU162" s="212"/>
      <c r="QMV162" s="212"/>
      <c r="QMW162" s="212"/>
      <c r="QMX162" s="212"/>
      <c r="QMY162" s="212"/>
      <c r="QMZ162" s="212"/>
      <c r="QNA162" s="212"/>
      <c r="QNB162" s="212"/>
      <c r="QNC162" s="212"/>
      <c r="QND162" s="212"/>
      <c r="QNE162" s="212"/>
      <c r="QNF162" s="212"/>
      <c r="QNG162" s="212"/>
      <c r="QNH162" s="212"/>
      <c r="QNI162" s="212"/>
      <c r="QNJ162" s="212"/>
      <c r="QNK162" s="212"/>
      <c r="QNL162" s="212"/>
      <c r="QNM162" s="212"/>
      <c r="QNN162" s="212"/>
      <c r="QNO162" s="212"/>
      <c r="QNP162" s="212"/>
      <c r="QNQ162" s="212"/>
      <c r="QNR162" s="212"/>
      <c r="QNS162" s="212"/>
      <c r="QNT162" s="212"/>
      <c r="QNU162" s="212"/>
      <c r="QNV162" s="212"/>
      <c r="QNW162" s="212"/>
      <c r="QNX162" s="212"/>
      <c r="QNY162" s="212"/>
      <c r="QNZ162" s="212"/>
      <c r="QOA162" s="212"/>
      <c r="QOB162" s="212"/>
      <c r="QOC162" s="212"/>
      <c r="QOD162" s="212"/>
      <c r="QOE162" s="212"/>
      <c r="QOF162" s="212"/>
      <c r="QOG162" s="212"/>
      <c r="QOH162" s="212"/>
      <c r="QOI162" s="212"/>
      <c r="QOJ162" s="212"/>
      <c r="QOK162" s="212"/>
      <c r="QOL162" s="212"/>
      <c r="QOM162" s="212"/>
      <c r="QON162" s="212"/>
      <c r="QOO162" s="212"/>
      <c r="QOP162" s="212"/>
      <c r="QOQ162" s="212"/>
      <c r="QOR162" s="212"/>
      <c r="QOS162" s="212"/>
      <c r="QOT162" s="212"/>
      <c r="QOU162" s="212"/>
      <c r="QOV162" s="212"/>
      <c r="QOW162" s="212"/>
      <c r="QOX162" s="212"/>
      <c r="QOY162" s="212"/>
      <c r="QOZ162" s="212"/>
      <c r="QPA162" s="212"/>
      <c r="QPB162" s="212"/>
      <c r="QPC162" s="212"/>
      <c r="QPD162" s="212"/>
      <c r="QPE162" s="212"/>
      <c r="QPF162" s="212"/>
      <c r="QPG162" s="212"/>
      <c r="QPH162" s="212"/>
      <c r="QPI162" s="212"/>
      <c r="QPJ162" s="212"/>
      <c r="QPK162" s="212"/>
      <c r="QPL162" s="212"/>
      <c r="QPM162" s="212"/>
      <c r="QPN162" s="212"/>
      <c r="QPO162" s="212"/>
      <c r="QPP162" s="212"/>
      <c r="QPQ162" s="212"/>
      <c r="QPR162" s="212"/>
      <c r="QPS162" s="212"/>
      <c r="QPT162" s="212"/>
      <c r="QPU162" s="212"/>
      <c r="QPV162" s="212"/>
      <c r="QPW162" s="212"/>
      <c r="QPX162" s="212"/>
      <c r="QPY162" s="212"/>
      <c r="QPZ162" s="212"/>
      <c r="QQA162" s="212"/>
      <c r="QQB162" s="212"/>
      <c r="QQC162" s="212"/>
      <c r="QQD162" s="212"/>
      <c r="QQE162" s="212"/>
      <c r="QQF162" s="212"/>
      <c r="QQG162" s="212"/>
      <c r="QQH162" s="212"/>
      <c r="QQI162" s="212"/>
      <c r="QQJ162" s="212"/>
      <c r="QQK162" s="212"/>
      <c r="QQL162" s="212"/>
      <c r="QQM162" s="212"/>
      <c r="QQN162" s="212"/>
      <c r="QQO162" s="212"/>
      <c r="QQP162" s="212"/>
      <c r="QQQ162" s="212"/>
      <c r="QQR162" s="212"/>
      <c r="QQS162" s="212"/>
      <c r="QQT162" s="212"/>
      <c r="QQU162" s="212"/>
      <c r="QQV162" s="212"/>
      <c r="QQW162" s="212"/>
      <c r="QQX162" s="212"/>
      <c r="QQY162" s="212"/>
      <c r="QQZ162" s="212"/>
      <c r="QRA162" s="212"/>
      <c r="QRB162" s="212"/>
      <c r="QRC162" s="212"/>
      <c r="QRD162" s="212"/>
      <c r="QRE162" s="212"/>
      <c r="QRF162" s="212"/>
      <c r="QRG162" s="212"/>
      <c r="QRH162" s="212"/>
      <c r="QRI162" s="212"/>
      <c r="QRJ162" s="212"/>
      <c r="QRK162" s="212"/>
      <c r="QRL162" s="212"/>
      <c r="QRM162" s="212"/>
      <c r="QRN162" s="212"/>
      <c r="QRO162" s="212"/>
      <c r="QRP162" s="212"/>
      <c r="QRQ162" s="212"/>
      <c r="QRR162" s="212"/>
      <c r="QRS162" s="212"/>
      <c r="QRT162" s="212"/>
      <c r="QRU162" s="212"/>
      <c r="QRV162" s="212"/>
      <c r="QRW162" s="212"/>
      <c r="QRX162" s="212"/>
      <c r="QRY162" s="212"/>
      <c r="QRZ162" s="212"/>
      <c r="QSA162" s="212"/>
      <c r="QSB162" s="212"/>
      <c r="QSC162" s="212"/>
      <c r="QSD162" s="212"/>
      <c r="QSE162" s="212"/>
      <c r="QSF162" s="212"/>
      <c r="QSG162" s="212"/>
      <c r="QSH162" s="212"/>
      <c r="QSI162" s="212"/>
      <c r="QSJ162" s="212"/>
      <c r="QSK162" s="212"/>
      <c r="QSL162" s="212"/>
      <c r="QSM162" s="212"/>
      <c r="QSN162" s="212"/>
      <c r="QSO162" s="212"/>
      <c r="QSP162" s="212"/>
      <c r="QSQ162" s="212"/>
      <c r="QSR162" s="212"/>
      <c r="QSS162" s="212"/>
      <c r="QST162" s="212"/>
      <c r="QSU162" s="212"/>
      <c r="QSV162" s="212"/>
      <c r="QSW162" s="212"/>
      <c r="QSX162" s="212"/>
      <c r="QSY162" s="212"/>
      <c r="QSZ162" s="212"/>
      <c r="QTA162" s="212"/>
      <c r="QTB162" s="212"/>
      <c r="QTC162" s="212"/>
      <c r="QTD162" s="212"/>
      <c r="QTE162" s="212"/>
      <c r="QTF162" s="212"/>
      <c r="QTG162" s="212"/>
      <c r="QTH162" s="212"/>
      <c r="QTI162" s="212"/>
      <c r="QTJ162" s="212"/>
      <c r="QTK162" s="212"/>
      <c r="QTL162" s="212"/>
      <c r="QTM162" s="212"/>
      <c r="QTN162" s="212"/>
      <c r="QTO162" s="212"/>
      <c r="QTP162" s="212"/>
      <c r="QTQ162" s="212"/>
      <c r="QTR162" s="212"/>
      <c r="QTS162" s="212"/>
      <c r="QTT162" s="212"/>
      <c r="QTU162" s="212"/>
      <c r="QTV162" s="212"/>
      <c r="QTW162" s="212"/>
      <c r="QUD162" s="212"/>
      <c r="QUE162" s="212"/>
      <c r="QUF162" s="212"/>
      <c r="QUG162" s="212"/>
      <c r="QUH162" s="212"/>
      <c r="QUI162" s="212"/>
      <c r="QUJ162" s="212"/>
      <c r="QUK162" s="212"/>
      <c r="QUL162" s="212"/>
      <c r="QUM162" s="212"/>
      <c r="QUN162" s="212"/>
      <c r="QUO162" s="212"/>
      <c r="QUP162" s="212"/>
      <c r="QUQ162" s="212"/>
      <c r="QUR162" s="212"/>
      <c r="QUS162" s="212"/>
      <c r="QUT162" s="212"/>
      <c r="QUU162" s="212"/>
      <c r="QUV162" s="212"/>
      <c r="QUW162" s="212"/>
      <c r="QUX162" s="212"/>
      <c r="QUY162" s="212"/>
      <c r="QUZ162" s="212"/>
      <c r="QVA162" s="212"/>
      <c r="QVB162" s="212"/>
      <c r="QVC162" s="212"/>
      <c r="QVD162" s="212"/>
      <c r="QVE162" s="212"/>
      <c r="QVF162" s="212"/>
      <c r="QVG162" s="212"/>
      <c r="QVH162" s="212"/>
      <c r="QVI162" s="212"/>
      <c r="QVJ162" s="212"/>
      <c r="QVK162" s="212"/>
      <c r="QVL162" s="212"/>
      <c r="QVM162" s="212"/>
      <c r="QVN162" s="212"/>
      <c r="QVO162" s="212"/>
      <c r="QVP162" s="212"/>
      <c r="QVQ162" s="212"/>
      <c r="QVR162" s="212"/>
      <c r="QVS162" s="212"/>
      <c r="QVT162" s="212"/>
      <c r="QVU162" s="212"/>
      <c r="QVV162" s="212"/>
      <c r="QVW162" s="212"/>
      <c r="QVX162" s="212"/>
      <c r="QVY162" s="212"/>
      <c r="QVZ162" s="212"/>
      <c r="QWA162" s="212"/>
      <c r="QWB162" s="212"/>
      <c r="QWC162" s="212"/>
      <c r="QWD162" s="212"/>
      <c r="QWE162" s="212"/>
      <c r="QWF162" s="212"/>
      <c r="QWG162" s="212"/>
      <c r="QWH162" s="212"/>
      <c r="QWI162" s="212"/>
      <c r="QWJ162" s="212"/>
      <c r="QWK162" s="212"/>
      <c r="QWL162" s="212"/>
      <c r="QWM162" s="212"/>
      <c r="QWN162" s="212"/>
      <c r="QWO162" s="212"/>
      <c r="QWP162" s="212"/>
      <c r="QWQ162" s="212"/>
      <c r="QWR162" s="212"/>
      <c r="QWS162" s="212"/>
      <c r="QWT162" s="212"/>
      <c r="QWU162" s="212"/>
      <c r="QWV162" s="212"/>
      <c r="QWW162" s="212"/>
      <c r="QWX162" s="212"/>
      <c r="QWY162" s="212"/>
      <c r="QWZ162" s="212"/>
      <c r="QXA162" s="212"/>
      <c r="QXB162" s="212"/>
      <c r="QXC162" s="212"/>
      <c r="QXD162" s="212"/>
      <c r="QXE162" s="212"/>
      <c r="QXF162" s="212"/>
      <c r="QXG162" s="212"/>
      <c r="QXH162" s="212"/>
      <c r="QXI162" s="212"/>
      <c r="QXJ162" s="212"/>
      <c r="QXK162" s="212"/>
      <c r="QXL162" s="212"/>
      <c r="QXM162" s="212"/>
      <c r="QXN162" s="212"/>
      <c r="QXO162" s="212"/>
      <c r="QXP162" s="212"/>
      <c r="QXQ162" s="212"/>
      <c r="QXR162" s="212"/>
      <c r="QXS162" s="212"/>
      <c r="QXT162" s="212"/>
      <c r="QXU162" s="212"/>
      <c r="QXV162" s="212"/>
      <c r="QXW162" s="212"/>
      <c r="QXX162" s="212"/>
      <c r="QXY162" s="212"/>
      <c r="QXZ162" s="212"/>
      <c r="QYA162" s="212"/>
      <c r="QYB162" s="212"/>
      <c r="QYC162" s="212"/>
      <c r="QYD162" s="212"/>
      <c r="QYE162" s="212"/>
      <c r="QYF162" s="212"/>
      <c r="QYG162" s="212"/>
      <c r="QYH162" s="212"/>
      <c r="QYI162" s="212"/>
      <c r="QYJ162" s="212"/>
      <c r="QYK162" s="212"/>
      <c r="QYL162" s="212"/>
      <c r="QYM162" s="212"/>
      <c r="QYN162" s="212"/>
      <c r="QYO162" s="212"/>
      <c r="QYP162" s="212"/>
      <c r="QYQ162" s="212"/>
      <c r="QYR162" s="212"/>
      <c r="QYS162" s="212"/>
      <c r="QYT162" s="212"/>
      <c r="QYU162" s="212"/>
      <c r="QYV162" s="212"/>
      <c r="QYW162" s="212"/>
      <c r="QYX162" s="212"/>
      <c r="QYY162" s="212"/>
      <c r="QYZ162" s="212"/>
      <c r="QZA162" s="212"/>
      <c r="QZB162" s="212"/>
      <c r="QZC162" s="212"/>
      <c r="QZD162" s="212"/>
      <c r="QZE162" s="212"/>
      <c r="QZF162" s="212"/>
      <c r="QZG162" s="212"/>
      <c r="QZH162" s="212"/>
      <c r="QZI162" s="212"/>
      <c r="QZJ162" s="212"/>
      <c r="QZK162" s="212"/>
      <c r="QZL162" s="212"/>
      <c r="QZM162" s="212"/>
      <c r="QZN162" s="212"/>
      <c r="QZO162" s="212"/>
      <c r="QZP162" s="212"/>
      <c r="QZQ162" s="212"/>
      <c r="QZR162" s="212"/>
      <c r="QZS162" s="212"/>
      <c r="QZT162" s="212"/>
      <c r="QZU162" s="212"/>
      <c r="QZV162" s="212"/>
      <c r="QZW162" s="212"/>
      <c r="QZX162" s="212"/>
      <c r="QZY162" s="212"/>
      <c r="QZZ162" s="212"/>
      <c r="RAA162" s="212"/>
      <c r="RAB162" s="212"/>
      <c r="RAC162" s="212"/>
      <c r="RAD162" s="212"/>
      <c r="RAE162" s="212"/>
      <c r="RAF162" s="212"/>
      <c r="RAG162" s="212"/>
      <c r="RAH162" s="212"/>
      <c r="RAI162" s="212"/>
      <c r="RAJ162" s="212"/>
      <c r="RAK162" s="212"/>
      <c r="RAL162" s="212"/>
      <c r="RAM162" s="212"/>
      <c r="RAN162" s="212"/>
      <c r="RAO162" s="212"/>
      <c r="RAP162" s="212"/>
      <c r="RAQ162" s="212"/>
      <c r="RAR162" s="212"/>
      <c r="RAS162" s="212"/>
      <c r="RAT162" s="212"/>
      <c r="RAU162" s="212"/>
      <c r="RAV162" s="212"/>
      <c r="RAW162" s="212"/>
      <c r="RAX162" s="212"/>
      <c r="RAY162" s="212"/>
      <c r="RAZ162" s="212"/>
      <c r="RBA162" s="212"/>
      <c r="RBB162" s="212"/>
      <c r="RBC162" s="212"/>
      <c r="RBD162" s="212"/>
      <c r="RBE162" s="212"/>
      <c r="RBF162" s="212"/>
      <c r="RBG162" s="212"/>
      <c r="RBH162" s="212"/>
      <c r="RBI162" s="212"/>
      <c r="RBJ162" s="212"/>
      <c r="RBK162" s="212"/>
      <c r="RBL162" s="212"/>
      <c r="RBM162" s="212"/>
      <c r="RBN162" s="212"/>
      <c r="RBO162" s="212"/>
      <c r="RBP162" s="212"/>
      <c r="RBQ162" s="212"/>
      <c r="RBR162" s="212"/>
      <c r="RBS162" s="212"/>
      <c r="RBT162" s="212"/>
      <c r="RBU162" s="212"/>
      <c r="RBV162" s="212"/>
      <c r="RBW162" s="212"/>
      <c r="RBX162" s="212"/>
      <c r="RBY162" s="212"/>
      <c r="RBZ162" s="212"/>
      <c r="RCA162" s="212"/>
      <c r="RCB162" s="212"/>
      <c r="RCC162" s="212"/>
      <c r="RCD162" s="212"/>
      <c r="RCE162" s="212"/>
      <c r="RCF162" s="212"/>
      <c r="RCG162" s="212"/>
      <c r="RCH162" s="212"/>
      <c r="RCI162" s="212"/>
      <c r="RCJ162" s="212"/>
      <c r="RCK162" s="212"/>
      <c r="RCL162" s="212"/>
      <c r="RCM162" s="212"/>
      <c r="RCN162" s="212"/>
      <c r="RCO162" s="212"/>
      <c r="RCP162" s="212"/>
      <c r="RCQ162" s="212"/>
      <c r="RCR162" s="212"/>
      <c r="RCS162" s="212"/>
      <c r="RCT162" s="212"/>
      <c r="RCU162" s="212"/>
      <c r="RCV162" s="212"/>
      <c r="RCW162" s="212"/>
      <c r="RCX162" s="212"/>
      <c r="RCY162" s="212"/>
      <c r="RCZ162" s="212"/>
      <c r="RDA162" s="212"/>
      <c r="RDB162" s="212"/>
      <c r="RDC162" s="212"/>
      <c r="RDD162" s="212"/>
      <c r="RDE162" s="212"/>
      <c r="RDF162" s="212"/>
      <c r="RDG162" s="212"/>
      <c r="RDH162" s="212"/>
      <c r="RDI162" s="212"/>
      <c r="RDJ162" s="212"/>
      <c r="RDK162" s="212"/>
      <c r="RDL162" s="212"/>
      <c r="RDM162" s="212"/>
      <c r="RDN162" s="212"/>
      <c r="RDO162" s="212"/>
      <c r="RDP162" s="212"/>
      <c r="RDQ162" s="212"/>
      <c r="RDR162" s="212"/>
      <c r="RDS162" s="212"/>
      <c r="RDZ162" s="212"/>
      <c r="REA162" s="212"/>
      <c r="REB162" s="212"/>
      <c r="REC162" s="212"/>
      <c r="RED162" s="212"/>
      <c r="REE162" s="212"/>
      <c r="REF162" s="212"/>
      <c r="REG162" s="212"/>
      <c r="REH162" s="212"/>
      <c r="REI162" s="212"/>
      <c r="REJ162" s="212"/>
      <c r="REK162" s="212"/>
      <c r="REL162" s="212"/>
      <c r="REM162" s="212"/>
      <c r="REN162" s="212"/>
      <c r="REO162" s="212"/>
      <c r="REP162" s="212"/>
      <c r="REQ162" s="212"/>
      <c r="RER162" s="212"/>
      <c r="RES162" s="212"/>
      <c r="RET162" s="212"/>
      <c r="REU162" s="212"/>
      <c r="REV162" s="212"/>
      <c r="REW162" s="212"/>
      <c r="REX162" s="212"/>
      <c r="REY162" s="212"/>
      <c r="REZ162" s="212"/>
      <c r="RFA162" s="212"/>
      <c r="RFB162" s="212"/>
      <c r="RFC162" s="212"/>
      <c r="RFD162" s="212"/>
      <c r="RFE162" s="212"/>
      <c r="RFF162" s="212"/>
      <c r="RFG162" s="212"/>
      <c r="RFH162" s="212"/>
      <c r="RFI162" s="212"/>
      <c r="RFJ162" s="212"/>
      <c r="RFK162" s="212"/>
      <c r="RFL162" s="212"/>
      <c r="RFM162" s="212"/>
      <c r="RFN162" s="212"/>
      <c r="RFO162" s="212"/>
      <c r="RFP162" s="212"/>
      <c r="RFQ162" s="212"/>
      <c r="RFR162" s="212"/>
      <c r="RFS162" s="212"/>
      <c r="RFT162" s="212"/>
      <c r="RFU162" s="212"/>
      <c r="RFV162" s="212"/>
      <c r="RFW162" s="212"/>
      <c r="RFX162" s="212"/>
      <c r="RFY162" s="212"/>
      <c r="RFZ162" s="212"/>
      <c r="RGA162" s="212"/>
      <c r="RGB162" s="212"/>
      <c r="RGC162" s="212"/>
      <c r="RGD162" s="212"/>
      <c r="RGE162" s="212"/>
      <c r="RGF162" s="212"/>
      <c r="RGG162" s="212"/>
      <c r="RGH162" s="212"/>
      <c r="RGI162" s="212"/>
      <c r="RGJ162" s="212"/>
      <c r="RGK162" s="212"/>
      <c r="RGL162" s="212"/>
      <c r="RGM162" s="212"/>
      <c r="RGN162" s="212"/>
      <c r="RGO162" s="212"/>
      <c r="RGP162" s="212"/>
      <c r="RGQ162" s="212"/>
      <c r="RGR162" s="212"/>
      <c r="RGS162" s="212"/>
      <c r="RGT162" s="212"/>
      <c r="RGU162" s="212"/>
      <c r="RGV162" s="212"/>
      <c r="RGW162" s="212"/>
      <c r="RGX162" s="212"/>
      <c r="RGY162" s="212"/>
      <c r="RGZ162" s="212"/>
      <c r="RHA162" s="212"/>
      <c r="RHB162" s="212"/>
      <c r="RHC162" s="212"/>
      <c r="RHD162" s="212"/>
      <c r="RHE162" s="212"/>
      <c r="RHF162" s="212"/>
      <c r="RHG162" s="212"/>
      <c r="RHH162" s="212"/>
      <c r="RHI162" s="212"/>
      <c r="RHJ162" s="212"/>
      <c r="RHK162" s="212"/>
      <c r="RHL162" s="212"/>
      <c r="RHM162" s="212"/>
      <c r="RHN162" s="212"/>
      <c r="RHO162" s="212"/>
      <c r="RHP162" s="212"/>
      <c r="RHQ162" s="212"/>
      <c r="RHR162" s="212"/>
      <c r="RHS162" s="212"/>
      <c r="RHT162" s="212"/>
      <c r="RHU162" s="212"/>
      <c r="RHV162" s="212"/>
      <c r="RHW162" s="212"/>
      <c r="RHX162" s="212"/>
      <c r="RHY162" s="212"/>
      <c r="RHZ162" s="212"/>
      <c r="RIA162" s="212"/>
      <c r="RIB162" s="212"/>
      <c r="RIC162" s="212"/>
      <c r="RID162" s="212"/>
      <c r="RIE162" s="212"/>
      <c r="RIF162" s="212"/>
      <c r="RIG162" s="212"/>
      <c r="RIH162" s="212"/>
      <c r="RII162" s="212"/>
      <c r="RIJ162" s="212"/>
      <c r="RIK162" s="212"/>
      <c r="RIL162" s="212"/>
      <c r="RIM162" s="212"/>
      <c r="RIN162" s="212"/>
      <c r="RIO162" s="212"/>
      <c r="RIP162" s="212"/>
      <c r="RIQ162" s="212"/>
      <c r="RIR162" s="212"/>
      <c r="RIS162" s="212"/>
      <c r="RIT162" s="212"/>
      <c r="RIU162" s="212"/>
      <c r="RIV162" s="212"/>
      <c r="RIW162" s="212"/>
      <c r="RIX162" s="212"/>
      <c r="RIY162" s="212"/>
      <c r="RIZ162" s="212"/>
      <c r="RJA162" s="212"/>
      <c r="RJB162" s="212"/>
      <c r="RJC162" s="212"/>
      <c r="RJD162" s="212"/>
      <c r="RJE162" s="212"/>
      <c r="RJF162" s="212"/>
      <c r="RJG162" s="212"/>
      <c r="RJH162" s="212"/>
      <c r="RJI162" s="212"/>
      <c r="RJJ162" s="212"/>
      <c r="RJK162" s="212"/>
      <c r="RJL162" s="212"/>
      <c r="RJM162" s="212"/>
      <c r="RJN162" s="212"/>
      <c r="RJO162" s="212"/>
      <c r="RJP162" s="212"/>
      <c r="RJQ162" s="212"/>
      <c r="RJR162" s="212"/>
      <c r="RJS162" s="212"/>
      <c r="RJT162" s="212"/>
      <c r="RJU162" s="212"/>
      <c r="RJV162" s="212"/>
      <c r="RJW162" s="212"/>
      <c r="RJX162" s="212"/>
      <c r="RJY162" s="212"/>
      <c r="RJZ162" s="212"/>
      <c r="RKA162" s="212"/>
      <c r="RKB162" s="212"/>
      <c r="RKC162" s="212"/>
      <c r="RKD162" s="212"/>
      <c r="RKE162" s="212"/>
      <c r="RKF162" s="212"/>
      <c r="RKG162" s="212"/>
      <c r="RKH162" s="212"/>
      <c r="RKI162" s="212"/>
      <c r="RKJ162" s="212"/>
      <c r="RKK162" s="212"/>
      <c r="RKL162" s="212"/>
      <c r="RKM162" s="212"/>
      <c r="RKN162" s="212"/>
      <c r="RKO162" s="212"/>
      <c r="RKP162" s="212"/>
      <c r="RKQ162" s="212"/>
      <c r="RKR162" s="212"/>
      <c r="RKS162" s="212"/>
      <c r="RKT162" s="212"/>
      <c r="RKU162" s="212"/>
      <c r="RKV162" s="212"/>
      <c r="RKW162" s="212"/>
      <c r="RKX162" s="212"/>
      <c r="RKY162" s="212"/>
      <c r="RKZ162" s="212"/>
      <c r="RLA162" s="212"/>
      <c r="RLB162" s="212"/>
      <c r="RLC162" s="212"/>
      <c r="RLD162" s="212"/>
      <c r="RLE162" s="212"/>
      <c r="RLF162" s="212"/>
      <c r="RLG162" s="212"/>
      <c r="RLH162" s="212"/>
      <c r="RLI162" s="212"/>
      <c r="RLJ162" s="212"/>
      <c r="RLK162" s="212"/>
      <c r="RLL162" s="212"/>
      <c r="RLM162" s="212"/>
      <c r="RLN162" s="212"/>
      <c r="RLO162" s="212"/>
      <c r="RLP162" s="212"/>
      <c r="RLQ162" s="212"/>
      <c r="RLR162" s="212"/>
      <c r="RLS162" s="212"/>
      <c r="RLT162" s="212"/>
      <c r="RLU162" s="212"/>
      <c r="RLV162" s="212"/>
      <c r="RLW162" s="212"/>
      <c r="RLX162" s="212"/>
      <c r="RLY162" s="212"/>
      <c r="RLZ162" s="212"/>
      <c r="RMA162" s="212"/>
      <c r="RMB162" s="212"/>
      <c r="RMC162" s="212"/>
      <c r="RMD162" s="212"/>
      <c r="RME162" s="212"/>
      <c r="RMF162" s="212"/>
      <c r="RMG162" s="212"/>
      <c r="RMH162" s="212"/>
      <c r="RMI162" s="212"/>
      <c r="RMJ162" s="212"/>
      <c r="RMK162" s="212"/>
      <c r="RML162" s="212"/>
      <c r="RMM162" s="212"/>
      <c r="RMN162" s="212"/>
      <c r="RMO162" s="212"/>
      <c r="RMP162" s="212"/>
      <c r="RMQ162" s="212"/>
      <c r="RMR162" s="212"/>
      <c r="RMS162" s="212"/>
      <c r="RMT162" s="212"/>
      <c r="RMU162" s="212"/>
      <c r="RMV162" s="212"/>
      <c r="RMW162" s="212"/>
      <c r="RMX162" s="212"/>
      <c r="RMY162" s="212"/>
      <c r="RMZ162" s="212"/>
      <c r="RNA162" s="212"/>
      <c r="RNB162" s="212"/>
      <c r="RNC162" s="212"/>
      <c r="RND162" s="212"/>
      <c r="RNE162" s="212"/>
      <c r="RNF162" s="212"/>
      <c r="RNG162" s="212"/>
      <c r="RNH162" s="212"/>
      <c r="RNI162" s="212"/>
      <c r="RNJ162" s="212"/>
      <c r="RNK162" s="212"/>
      <c r="RNL162" s="212"/>
      <c r="RNM162" s="212"/>
      <c r="RNN162" s="212"/>
      <c r="RNO162" s="212"/>
      <c r="RNV162" s="212"/>
      <c r="RNW162" s="212"/>
      <c r="RNX162" s="212"/>
      <c r="RNY162" s="212"/>
      <c r="RNZ162" s="212"/>
      <c r="ROA162" s="212"/>
      <c r="ROB162" s="212"/>
      <c r="ROC162" s="212"/>
      <c r="ROD162" s="212"/>
      <c r="ROE162" s="212"/>
      <c r="ROF162" s="212"/>
      <c r="ROG162" s="212"/>
      <c r="ROH162" s="212"/>
      <c r="ROI162" s="212"/>
      <c r="ROJ162" s="212"/>
      <c r="ROK162" s="212"/>
      <c r="ROL162" s="212"/>
      <c r="ROM162" s="212"/>
      <c r="RON162" s="212"/>
      <c r="ROO162" s="212"/>
      <c r="ROP162" s="212"/>
      <c r="ROQ162" s="212"/>
      <c r="ROR162" s="212"/>
      <c r="ROS162" s="212"/>
      <c r="ROT162" s="212"/>
      <c r="ROU162" s="212"/>
      <c r="ROV162" s="212"/>
      <c r="ROW162" s="212"/>
      <c r="ROX162" s="212"/>
      <c r="ROY162" s="212"/>
      <c r="ROZ162" s="212"/>
      <c r="RPA162" s="212"/>
      <c r="RPB162" s="212"/>
      <c r="RPC162" s="212"/>
      <c r="RPD162" s="212"/>
      <c r="RPE162" s="212"/>
      <c r="RPF162" s="212"/>
      <c r="RPG162" s="212"/>
      <c r="RPH162" s="212"/>
      <c r="RPI162" s="212"/>
      <c r="RPJ162" s="212"/>
      <c r="RPK162" s="212"/>
      <c r="RPL162" s="212"/>
      <c r="RPM162" s="212"/>
      <c r="RPN162" s="212"/>
      <c r="RPO162" s="212"/>
      <c r="RPP162" s="212"/>
      <c r="RPQ162" s="212"/>
      <c r="RPR162" s="212"/>
      <c r="RPS162" s="212"/>
      <c r="RPT162" s="212"/>
      <c r="RPU162" s="212"/>
      <c r="RPV162" s="212"/>
      <c r="RPW162" s="212"/>
      <c r="RPX162" s="212"/>
      <c r="RPY162" s="212"/>
      <c r="RPZ162" s="212"/>
      <c r="RQA162" s="212"/>
      <c r="RQB162" s="212"/>
      <c r="RQC162" s="212"/>
      <c r="RQD162" s="212"/>
      <c r="RQE162" s="212"/>
      <c r="RQF162" s="212"/>
      <c r="RQG162" s="212"/>
      <c r="RQH162" s="212"/>
      <c r="RQI162" s="212"/>
      <c r="RQJ162" s="212"/>
      <c r="RQK162" s="212"/>
      <c r="RQL162" s="212"/>
      <c r="RQM162" s="212"/>
      <c r="RQN162" s="212"/>
      <c r="RQO162" s="212"/>
      <c r="RQP162" s="212"/>
      <c r="RQQ162" s="212"/>
      <c r="RQR162" s="212"/>
      <c r="RQS162" s="212"/>
      <c r="RQT162" s="212"/>
      <c r="RQU162" s="212"/>
      <c r="RQV162" s="212"/>
      <c r="RQW162" s="212"/>
      <c r="RQX162" s="212"/>
      <c r="RQY162" s="212"/>
      <c r="RQZ162" s="212"/>
      <c r="RRA162" s="212"/>
      <c r="RRB162" s="212"/>
      <c r="RRC162" s="212"/>
      <c r="RRD162" s="212"/>
      <c r="RRE162" s="212"/>
      <c r="RRF162" s="212"/>
      <c r="RRG162" s="212"/>
      <c r="RRH162" s="212"/>
      <c r="RRI162" s="212"/>
      <c r="RRJ162" s="212"/>
      <c r="RRK162" s="212"/>
      <c r="RRL162" s="212"/>
      <c r="RRM162" s="212"/>
      <c r="RRN162" s="212"/>
      <c r="RRO162" s="212"/>
      <c r="RRP162" s="212"/>
      <c r="RRQ162" s="212"/>
      <c r="RRR162" s="212"/>
      <c r="RRS162" s="212"/>
      <c r="RRT162" s="212"/>
      <c r="RRU162" s="212"/>
      <c r="RRV162" s="212"/>
      <c r="RRW162" s="212"/>
      <c r="RRX162" s="212"/>
      <c r="RRY162" s="212"/>
      <c r="RRZ162" s="212"/>
      <c r="RSA162" s="212"/>
      <c r="RSB162" s="212"/>
      <c r="RSC162" s="212"/>
      <c r="RSD162" s="212"/>
      <c r="RSE162" s="212"/>
      <c r="RSF162" s="212"/>
      <c r="RSG162" s="212"/>
      <c r="RSH162" s="212"/>
      <c r="RSI162" s="212"/>
      <c r="RSJ162" s="212"/>
      <c r="RSK162" s="212"/>
      <c r="RSL162" s="212"/>
      <c r="RSM162" s="212"/>
      <c r="RSN162" s="212"/>
      <c r="RSO162" s="212"/>
      <c r="RSP162" s="212"/>
      <c r="RSQ162" s="212"/>
      <c r="RSR162" s="212"/>
      <c r="RSS162" s="212"/>
      <c r="RST162" s="212"/>
      <c r="RSU162" s="212"/>
      <c r="RSV162" s="212"/>
      <c r="RSW162" s="212"/>
      <c r="RSX162" s="212"/>
      <c r="RSY162" s="212"/>
      <c r="RSZ162" s="212"/>
      <c r="RTA162" s="212"/>
      <c r="RTB162" s="212"/>
      <c r="RTC162" s="212"/>
      <c r="RTD162" s="212"/>
      <c r="RTE162" s="212"/>
      <c r="RTF162" s="212"/>
      <c r="RTG162" s="212"/>
      <c r="RTH162" s="212"/>
      <c r="RTI162" s="212"/>
      <c r="RTJ162" s="212"/>
      <c r="RTK162" s="212"/>
      <c r="RTL162" s="212"/>
      <c r="RTM162" s="212"/>
      <c r="RTN162" s="212"/>
      <c r="RTO162" s="212"/>
      <c r="RTP162" s="212"/>
      <c r="RTQ162" s="212"/>
      <c r="RTR162" s="212"/>
      <c r="RTS162" s="212"/>
      <c r="RTT162" s="212"/>
      <c r="RTU162" s="212"/>
      <c r="RTV162" s="212"/>
      <c r="RTW162" s="212"/>
      <c r="RTX162" s="212"/>
      <c r="RTY162" s="212"/>
      <c r="RTZ162" s="212"/>
      <c r="RUA162" s="212"/>
      <c r="RUB162" s="212"/>
      <c r="RUC162" s="212"/>
      <c r="RUD162" s="212"/>
      <c r="RUE162" s="212"/>
      <c r="RUF162" s="212"/>
      <c r="RUG162" s="212"/>
      <c r="RUH162" s="212"/>
      <c r="RUI162" s="212"/>
      <c r="RUJ162" s="212"/>
      <c r="RUK162" s="212"/>
      <c r="RUL162" s="212"/>
      <c r="RUM162" s="212"/>
      <c r="RUN162" s="212"/>
      <c r="RUO162" s="212"/>
      <c r="RUP162" s="212"/>
      <c r="RUQ162" s="212"/>
      <c r="RUR162" s="212"/>
      <c r="RUS162" s="212"/>
      <c r="RUT162" s="212"/>
      <c r="RUU162" s="212"/>
      <c r="RUV162" s="212"/>
      <c r="RUW162" s="212"/>
      <c r="RUX162" s="212"/>
      <c r="RUY162" s="212"/>
      <c r="RUZ162" s="212"/>
      <c r="RVA162" s="212"/>
      <c r="RVB162" s="212"/>
      <c r="RVC162" s="212"/>
      <c r="RVD162" s="212"/>
      <c r="RVE162" s="212"/>
      <c r="RVF162" s="212"/>
      <c r="RVG162" s="212"/>
      <c r="RVH162" s="212"/>
      <c r="RVI162" s="212"/>
      <c r="RVJ162" s="212"/>
      <c r="RVK162" s="212"/>
      <c r="RVL162" s="212"/>
      <c r="RVM162" s="212"/>
      <c r="RVN162" s="212"/>
      <c r="RVO162" s="212"/>
      <c r="RVP162" s="212"/>
      <c r="RVQ162" s="212"/>
      <c r="RVR162" s="212"/>
      <c r="RVS162" s="212"/>
      <c r="RVT162" s="212"/>
      <c r="RVU162" s="212"/>
      <c r="RVV162" s="212"/>
      <c r="RVW162" s="212"/>
      <c r="RVX162" s="212"/>
      <c r="RVY162" s="212"/>
      <c r="RVZ162" s="212"/>
      <c r="RWA162" s="212"/>
      <c r="RWB162" s="212"/>
      <c r="RWC162" s="212"/>
      <c r="RWD162" s="212"/>
      <c r="RWE162" s="212"/>
      <c r="RWF162" s="212"/>
      <c r="RWG162" s="212"/>
      <c r="RWH162" s="212"/>
      <c r="RWI162" s="212"/>
      <c r="RWJ162" s="212"/>
      <c r="RWK162" s="212"/>
      <c r="RWL162" s="212"/>
      <c r="RWM162" s="212"/>
      <c r="RWN162" s="212"/>
      <c r="RWO162" s="212"/>
      <c r="RWP162" s="212"/>
      <c r="RWQ162" s="212"/>
      <c r="RWR162" s="212"/>
      <c r="RWS162" s="212"/>
      <c r="RWT162" s="212"/>
      <c r="RWU162" s="212"/>
      <c r="RWV162" s="212"/>
      <c r="RWW162" s="212"/>
      <c r="RWX162" s="212"/>
      <c r="RWY162" s="212"/>
      <c r="RWZ162" s="212"/>
      <c r="RXA162" s="212"/>
      <c r="RXB162" s="212"/>
      <c r="RXC162" s="212"/>
      <c r="RXD162" s="212"/>
      <c r="RXE162" s="212"/>
      <c r="RXF162" s="212"/>
      <c r="RXG162" s="212"/>
      <c r="RXH162" s="212"/>
      <c r="RXI162" s="212"/>
      <c r="RXJ162" s="212"/>
      <c r="RXK162" s="212"/>
      <c r="RXR162" s="212"/>
      <c r="RXS162" s="212"/>
      <c r="RXT162" s="212"/>
      <c r="RXU162" s="212"/>
      <c r="RXV162" s="212"/>
      <c r="RXW162" s="212"/>
      <c r="RXX162" s="212"/>
      <c r="RXY162" s="212"/>
      <c r="RXZ162" s="212"/>
      <c r="RYA162" s="212"/>
      <c r="RYB162" s="212"/>
      <c r="RYC162" s="212"/>
      <c r="RYD162" s="212"/>
      <c r="RYE162" s="212"/>
      <c r="RYF162" s="212"/>
      <c r="RYG162" s="212"/>
      <c r="RYH162" s="212"/>
      <c r="RYI162" s="212"/>
      <c r="RYJ162" s="212"/>
      <c r="RYK162" s="212"/>
      <c r="RYL162" s="212"/>
      <c r="RYM162" s="212"/>
      <c r="RYN162" s="212"/>
      <c r="RYO162" s="212"/>
      <c r="RYP162" s="212"/>
      <c r="RYQ162" s="212"/>
      <c r="RYR162" s="212"/>
      <c r="RYS162" s="212"/>
      <c r="RYT162" s="212"/>
      <c r="RYU162" s="212"/>
      <c r="RYV162" s="212"/>
      <c r="RYW162" s="212"/>
      <c r="RYX162" s="212"/>
      <c r="RYY162" s="212"/>
      <c r="RYZ162" s="212"/>
      <c r="RZA162" s="212"/>
      <c r="RZB162" s="212"/>
      <c r="RZC162" s="212"/>
      <c r="RZD162" s="212"/>
      <c r="RZE162" s="212"/>
      <c r="RZF162" s="212"/>
      <c r="RZG162" s="212"/>
      <c r="RZH162" s="212"/>
      <c r="RZI162" s="212"/>
      <c r="RZJ162" s="212"/>
      <c r="RZK162" s="212"/>
      <c r="RZL162" s="212"/>
      <c r="RZM162" s="212"/>
      <c r="RZN162" s="212"/>
      <c r="RZO162" s="212"/>
      <c r="RZP162" s="212"/>
      <c r="RZQ162" s="212"/>
      <c r="RZR162" s="212"/>
      <c r="RZS162" s="212"/>
      <c r="RZT162" s="212"/>
      <c r="RZU162" s="212"/>
      <c r="RZV162" s="212"/>
      <c r="RZW162" s="212"/>
      <c r="RZX162" s="212"/>
      <c r="RZY162" s="212"/>
      <c r="RZZ162" s="212"/>
      <c r="SAA162" s="212"/>
      <c r="SAB162" s="212"/>
      <c r="SAC162" s="212"/>
      <c r="SAD162" s="212"/>
      <c r="SAE162" s="212"/>
      <c r="SAF162" s="212"/>
      <c r="SAG162" s="212"/>
      <c r="SAH162" s="212"/>
      <c r="SAI162" s="212"/>
      <c r="SAJ162" s="212"/>
      <c r="SAK162" s="212"/>
      <c r="SAL162" s="212"/>
      <c r="SAM162" s="212"/>
      <c r="SAN162" s="212"/>
      <c r="SAO162" s="212"/>
      <c r="SAP162" s="212"/>
      <c r="SAQ162" s="212"/>
      <c r="SAR162" s="212"/>
      <c r="SAS162" s="212"/>
      <c r="SAT162" s="212"/>
      <c r="SAU162" s="212"/>
      <c r="SAV162" s="212"/>
      <c r="SAW162" s="212"/>
      <c r="SAX162" s="212"/>
      <c r="SAY162" s="212"/>
      <c r="SAZ162" s="212"/>
      <c r="SBA162" s="212"/>
      <c r="SBB162" s="212"/>
      <c r="SBC162" s="212"/>
      <c r="SBD162" s="212"/>
      <c r="SBE162" s="212"/>
      <c r="SBF162" s="212"/>
      <c r="SBG162" s="212"/>
      <c r="SBH162" s="212"/>
      <c r="SBI162" s="212"/>
      <c r="SBJ162" s="212"/>
      <c r="SBK162" s="212"/>
      <c r="SBL162" s="212"/>
      <c r="SBM162" s="212"/>
      <c r="SBN162" s="212"/>
      <c r="SBO162" s="212"/>
      <c r="SBP162" s="212"/>
      <c r="SBQ162" s="212"/>
      <c r="SBR162" s="212"/>
      <c r="SBS162" s="212"/>
      <c r="SBT162" s="212"/>
      <c r="SBU162" s="212"/>
      <c r="SBV162" s="212"/>
      <c r="SBW162" s="212"/>
      <c r="SBX162" s="212"/>
      <c r="SBY162" s="212"/>
      <c r="SBZ162" s="212"/>
      <c r="SCA162" s="212"/>
      <c r="SCB162" s="212"/>
      <c r="SCC162" s="212"/>
      <c r="SCD162" s="212"/>
      <c r="SCE162" s="212"/>
      <c r="SCF162" s="212"/>
      <c r="SCG162" s="212"/>
      <c r="SCH162" s="212"/>
      <c r="SCI162" s="212"/>
      <c r="SCJ162" s="212"/>
      <c r="SCK162" s="212"/>
      <c r="SCL162" s="212"/>
      <c r="SCM162" s="212"/>
      <c r="SCN162" s="212"/>
      <c r="SCO162" s="212"/>
      <c r="SCP162" s="212"/>
      <c r="SCQ162" s="212"/>
      <c r="SCR162" s="212"/>
      <c r="SCS162" s="212"/>
      <c r="SCT162" s="212"/>
      <c r="SCU162" s="212"/>
      <c r="SCV162" s="212"/>
      <c r="SCW162" s="212"/>
      <c r="SCX162" s="212"/>
      <c r="SCY162" s="212"/>
      <c r="SCZ162" s="212"/>
      <c r="SDA162" s="212"/>
      <c r="SDB162" s="212"/>
      <c r="SDC162" s="212"/>
      <c r="SDD162" s="212"/>
      <c r="SDE162" s="212"/>
      <c r="SDF162" s="212"/>
      <c r="SDG162" s="212"/>
      <c r="SDH162" s="212"/>
      <c r="SDI162" s="212"/>
      <c r="SDJ162" s="212"/>
      <c r="SDK162" s="212"/>
      <c r="SDL162" s="212"/>
      <c r="SDM162" s="212"/>
      <c r="SDN162" s="212"/>
      <c r="SDO162" s="212"/>
      <c r="SDP162" s="212"/>
      <c r="SDQ162" s="212"/>
      <c r="SDR162" s="212"/>
      <c r="SDS162" s="212"/>
      <c r="SDT162" s="212"/>
      <c r="SDU162" s="212"/>
      <c r="SDV162" s="212"/>
      <c r="SDW162" s="212"/>
      <c r="SDX162" s="212"/>
      <c r="SDY162" s="212"/>
      <c r="SDZ162" s="212"/>
      <c r="SEA162" s="212"/>
      <c r="SEB162" s="212"/>
      <c r="SEC162" s="212"/>
      <c r="SED162" s="212"/>
      <c r="SEE162" s="212"/>
      <c r="SEF162" s="212"/>
      <c r="SEG162" s="212"/>
      <c r="SEH162" s="212"/>
      <c r="SEI162" s="212"/>
      <c r="SEJ162" s="212"/>
      <c r="SEK162" s="212"/>
      <c r="SEL162" s="212"/>
      <c r="SEM162" s="212"/>
      <c r="SEN162" s="212"/>
      <c r="SEO162" s="212"/>
      <c r="SEP162" s="212"/>
      <c r="SEQ162" s="212"/>
      <c r="SER162" s="212"/>
      <c r="SES162" s="212"/>
      <c r="SET162" s="212"/>
      <c r="SEU162" s="212"/>
      <c r="SEV162" s="212"/>
      <c r="SEW162" s="212"/>
      <c r="SEX162" s="212"/>
      <c r="SEY162" s="212"/>
      <c r="SEZ162" s="212"/>
      <c r="SFA162" s="212"/>
      <c r="SFB162" s="212"/>
      <c r="SFC162" s="212"/>
      <c r="SFD162" s="212"/>
      <c r="SFE162" s="212"/>
      <c r="SFF162" s="212"/>
      <c r="SFG162" s="212"/>
      <c r="SFH162" s="212"/>
      <c r="SFI162" s="212"/>
      <c r="SFJ162" s="212"/>
      <c r="SFK162" s="212"/>
      <c r="SFL162" s="212"/>
      <c r="SFM162" s="212"/>
      <c r="SFN162" s="212"/>
      <c r="SFO162" s="212"/>
      <c r="SFP162" s="212"/>
      <c r="SFQ162" s="212"/>
      <c r="SFR162" s="212"/>
      <c r="SFS162" s="212"/>
      <c r="SFT162" s="212"/>
      <c r="SFU162" s="212"/>
      <c r="SFV162" s="212"/>
      <c r="SFW162" s="212"/>
      <c r="SFX162" s="212"/>
      <c r="SFY162" s="212"/>
      <c r="SFZ162" s="212"/>
      <c r="SGA162" s="212"/>
      <c r="SGB162" s="212"/>
      <c r="SGC162" s="212"/>
      <c r="SGD162" s="212"/>
      <c r="SGE162" s="212"/>
      <c r="SGF162" s="212"/>
      <c r="SGG162" s="212"/>
      <c r="SGH162" s="212"/>
      <c r="SGI162" s="212"/>
      <c r="SGJ162" s="212"/>
      <c r="SGK162" s="212"/>
      <c r="SGL162" s="212"/>
      <c r="SGM162" s="212"/>
      <c r="SGN162" s="212"/>
      <c r="SGO162" s="212"/>
      <c r="SGP162" s="212"/>
      <c r="SGQ162" s="212"/>
      <c r="SGR162" s="212"/>
      <c r="SGS162" s="212"/>
      <c r="SGT162" s="212"/>
      <c r="SGU162" s="212"/>
      <c r="SGV162" s="212"/>
      <c r="SGW162" s="212"/>
      <c r="SGX162" s="212"/>
      <c r="SGY162" s="212"/>
      <c r="SGZ162" s="212"/>
      <c r="SHA162" s="212"/>
      <c r="SHB162" s="212"/>
      <c r="SHC162" s="212"/>
      <c r="SHD162" s="212"/>
      <c r="SHE162" s="212"/>
      <c r="SHF162" s="212"/>
      <c r="SHG162" s="212"/>
      <c r="SHN162" s="212"/>
      <c r="SHO162" s="212"/>
      <c r="SHP162" s="212"/>
      <c r="SHQ162" s="212"/>
      <c r="SHR162" s="212"/>
      <c r="SHS162" s="212"/>
      <c r="SHT162" s="212"/>
      <c r="SHU162" s="212"/>
      <c r="SHV162" s="212"/>
      <c r="SHW162" s="212"/>
      <c r="SHX162" s="212"/>
      <c r="SHY162" s="212"/>
      <c r="SHZ162" s="212"/>
      <c r="SIA162" s="212"/>
      <c r="SIB162" s="212"/>
      <c r="SIC162" s="212"/>
      <c r="SID162" s="212"/>
      <c r="SIE162" s="212"/>
      <c r="SIF162" s="212"/>
      <c r="SIG162" s="212"/>
      <c r="SIH162" s="212"/>
      <c r="SII162" s="212"/>
      <c r="SIJ162" s="212"/>
      <c r="SIK162" s="212"/>
      <c r="SIL162" s="212"/>
      <c r="SIM162" s="212"/>
      <c r="SIN162" s="212"/>
      <c r="SIO162" s="212"/>
      <c r="SIP162" s="212"/>
      <c r="SIQ162" s="212"/>
      <c r="SIR162" s="212"/>
      <c r="SIS162" s="212"/>
      <c r="SIT162" s="212"/>
      <c r="SIU162" s="212"/>
      <c r="SIV162" s="212"/>
      <c r="SIW162" s="212"/>
      <c r="SIX162" s="212"/>
      <c r="SIY162" s="212"/>
      <c r="SIZ162" s="212"/>
      <c r="SJA162" s="212"/>
      <c r="SJB162" s="212"/>
      <c r="SJC162" s="212"/>
      <c r="SJD162" s="212"/>
      <c r="SJE162" s="212"/>
      <c r="SJF162" s="212"/>
      <c r="SJG162" s="212"/>
      <c r="SJH162" s="212"/>
      <c r="SJI162" s="212"/>
      <c r="SJJ162" s="212"/>
      <c r="SJK162" s="212"/>
      <c r="SJL162" s="212"/>
      <c r="SJM162" s="212"/>
      <c r="SJN162" s="212"/>
      <c r="SJO162" s="212"/>
      <c r="SJP162" s="212"/>
      <c r="SJQ162" s="212"/>
      <c r="SJR162" s="212"/>
      <c r="SJS162" s="212"/>
      <c r="SJT162" s="212"/>
      <c r="SJU162" s="212"/>
      <c r="SJV162" s="212"/>
      <c r="SJW162" s="212"/>
      <c r="SJX162" s="212"/>
      <c r="SJY162" s="212"/>
      <c r="SJZ162" s="212"/>
      <c r="SKA162" s="212"/>
      <c r="SKB162" s="212"/>
      <c r="SKC162" s="212"/>
      <c r="SKD162" s="212"/>
      <c r="SKE162" s="212"/>
      <c r="SKF162" s="212"/>
      <c r="SKG162" s="212"/>
      <c r="SKH162" s="212"/>
      <c r="SKI162" s="212"/>
      <c r="SKJ162" s="212"/>
      <c r="SKK162" s="212"/>
      <c r="SKL162" s="212"/>
      <c r="SKM162" s="212"/>
      <c r="SKN162" s="212"/>
      <c r="SKO162" s="212"/>
      <c r="SKP162" s="212"/>
      <c r="SKQ162" s="212"/>
      <c r="SKR162" s="212"/>
      <c r="SKS162" s="212"/>
      <c r="SKT162" s="212"/>
      <c r="SKU162" s="212"/>
      <c r="SKV162" s="212"/>
      <c r="SKW162" s="212"/>
      <c r="SKX162" s="212"/>
      <c r="SKY162" s="212"/>
      <c r="SKZ162" s="212"/>
      <c r="SLA162" s="212"/>
      <c r="SLB162" s="212"/>
      <c r="SLC162" s="212"/>
      <c r="SLD162" s="212"/>
      <c r="SLE162" s="212"/>
      <c r="SLF162" s="212"/>
      <c r="SLG162" s="212"/>
      <c r="SLH162" s="212"/>
      <c r="SLI162" s="212"/>
      <c r="SLJ162" s="212"/>
      <c r="SLK162" s="212"/>
      <c r="SLL162" s="212"/>
      <c r="SLM162" s="212"/>
      <c r="SLN162" s="212"/>
      <c r="SLO162" s="212"/>
      <c r="SLP162" s="212"/>
      <c r="SLQ162" s="212"/>
      <c r="SLR162" s="212"/>
      <c r="SLS162" s="212"/>
      <c r="SLT162" s="212"/>
      <c r="SLU162" s="212"/>
      <c r="SLV162" s="212"/>
      <c r="SLW162" s="212"/>
      <c r="SLX162" s="212"/>
      <c r="SLY162" s="212"/>
      <c r="SLZ162" s="212"/>
      <c r="SMA162" s="212"/>
      <c r="SMB162" s="212"/>
      <c r="SMC162" s="212"/>
      <c r="SMD162" s="212"/>
      <c r="SME162" s="212"/>
      <c r="SMF162" s="212"/>
      <c r="SMG162" s="212"/>
      <c r="SMH162" s="212"/>
      <c r="SMI162" s="212"/>
      <c r="SMJ162" s="212"/>
      <c r="SMK162" s="212"/>
      <c r="SML162" s="212"/>
      <c r="SMM162" s="212"/>
      <c r="SMN162" s="212"/>
      <c r="SMO162" s="212"/>
      <c r="SMP162" s="212"/>
      <c r="SMQ162" s="212"/>
      <c r="SMR162" s="212"/>
      <c r="SMS162" s="212"/>
      <c r="SMT162" s="212"/>
      <c r="SMU162" s="212"/>
      <c r="SMV162" s="212"/>
      <c r="SMW162" s="212"/>
      <c r="SMX162" s="212"/>
      <c r="SMY162" s="212"/>
      <c r="SMZ162" s="212"/>
      <c r="SNA162" s="212"/>
      <c r="SNB162" s="212"/>
      <c r="SNC162" s="212"/>
      <c r="SND162" s="212"/>
      <c r="SNE162" s="212"/>
      <c r="SNF162" s="212"/>
      <c r="SNG162" s="212"/>
      <c r="SNH162" s="212"/>
      <c r="SNI162" s="212"/>
      <c r="SNJ162" s="212"/>
      <c r="SNK162" s="212"/>
      <c r="SNL162" s="212"/>
      <c r="SNM162" s="212"/>
      <c r="SNN162" s="212"/>
      <c r="SNO162" s="212"/>
      <c r="SNP162" s="212"/>
      <c r="SNQ162" s="212"/>
      <c r="SNR162" s="212"/>
      <c r="SNS162" s="212"/>
      <c r="SNT162" s="212"/>
      <c r="SNU162" s="212"/>
      <c r="SNV162" s="212"/>
      <c r="SNW162" s="212"/>
      <c r="SNX162" s="212"/>
      <c r="SNY162" s="212"/>
      <c r="SNZ162" s="212"/>
      <c r="SOA162" s="212"/>
      <c r="SOB162" s="212"/>
      <c r="SOC162" s="212"/>
      <c r="SOD162" s="212"/>
      <c r="SOE162" s="212"/>
      <c r="SOF162" s="212"/>
      <c r="SOG162" s="212"/>
      <c r="SOH162" s="212"/>
      <c r="SOI162" s="212"/>
      <c r="SOJ162" s="212"/>
      <c r="SOK162" s="212"/>
      <c r="SOL162" s="212"/>
      <c r="SOM162" s="212"/>
      <c r="SON162" s="212"/>
      <c r="SOO162" s="212"/>
      <c r="SOP162" s="212"/>
      <c r="SOQ162" s="212"/>
      <c r="SOR162" s="212"/>
      <c r="SOS162" s="212"/>
      <c r="SOT162" s="212"/>
      <c r="SOU162" s="212"/>
      <c r="SOV162" s="212"/>
      <c r="SOW162" s="212"/>
      <c r="SOX162" s="212"/>
      <c r="SOY162" s="212"/>
      <c r="SOZ162" s="212"/>
      <c r="SPA162" s="212"/>
      <c r="SPB162" s="212"/>
      <c r="SPC162" s="212"/>
      <c r="SPD162" s="212"/>
      <c r="SPE162" s="212"/>
      <c r="SPF162" s="212"/>
      <c r="SPG162" s="212"/>
      <c r="SPH162" s="212"/>
      <c r="SPI162" s="212"/>
      <c r="SPJ162" s="212"/>
      <c r="SPK162" s="212"/>
      <c r="SPL162" s="212"/>
      <c r="SPM162" s="212"/>
      <c r="SPN162" s="212"/>
      <c r="SPO162" s="212"/>
      <c r="SPP162" s="212"/>
      <c r="SPQ162" s="212"/>
      <c r="SPR162" s="212"/>
      <c r="SPS162" s="212"/>
      <c r="SPT162" s="212"/>
      <c r="SPU162" s="212"/>
      <c r="SPV162" s="212"/>
      <c r="SPW162" s="212"/>
      <c r="SPX162" s="212"/>
      <c r="SPY162" s="212"/>
      <c r="SPZ162" s="212"/>
      <c r="SQA162" s="212"/>
      <c r="SQB162" s="212"/>
      <c r="SQC162" s="212"/>
      <c r="SQD162" s="212"/>
      <c r="SQE162" s="212"/>
      <c r="SQF162" s="212"/>
      <c r="SQG162" s="212"/>
      <c r="SQH162" s="212"/>
      <c r="SQI162" s="212"/>
      <c r="SQJ162" s="212"/>
      <c r="SQK162" s="212"/>
      <c r="SQL162" s="212"/>
      <c r="SQM162" s="212"/>
      <c r="SQN162" s="212"/>
      <c r="SQO162" s="212"/>
      <c r="SQP162" s="212"/>
      <c r="SQQ162" s="212"/>
      <c r="SQR162" s="212"/>
      <c r="SQS162" s="212"/>
      <c r="SQT162" s="212"/>
      <c r="SQU162" s="212"/>
      <c r="SQV162" s="212"/>
      <c r="SQW162" s="212"/>
      <c r="SQX162" s="212"/>
      <c r="SQY162" s="212"/>
      <c r="SQZ162" s="212"/>
      <c r="SRA162" s="212"/>
      <c r="SRB162" s="212"/>
      <c r="SRC162" s="212"/>
      <c r="SRJ162" s="212"/>
      <c r="SRK162" s="212"/>
      <c r="SRL162" s="212"/>
      <c r="SRM162" s="212"/>
      <c r="SRN162" s="212"/>
      <c r="SRO162" s="212"/>
      <c r="SRP162" s="212"/>
      <c r="SRQ162" s="212"/>
      <c r="SRR162" s="212"/>
      <c r="SRS162" s="212"/>
      <c r="SRT162" s="212"/>
      <c r="SRU162" s="212"/>
      <c r="SRV162" s="212"/>
      <c r="SRW162" s="212"/>
      <c r="SRX162" s="212"/>
      <c r="SRY162" s="212"/>
      <c r="SRZ162" s="212"/>
      <c r="SSA162" s="212"/>
      <c r="SSB162" s="212"/>
      <c r="SSC162" s="212"/>
      <c r="SSD162" s="212"/>
      <c r="SSE162" s="212"/>
      <c r="SSF162" s="212"/>
      <c r="SSG162" s="212"/>
      <c r="SSH162" s="212"/>
      <c r="SSI162" s="212"/>
      <c r="SSJ162" s="212"/>
      <c r="SSK162" s="212"/>
      <c r="SSL162" s="212"/>
      <c r="SSM162" s="212"/>
      <c r="SSN162" s="212"/>
      <c r="SSO162" s="212"/>
      <c r="SSP162" s="212"/>
      <c r="SSQ162" s="212"/>
      <c r="SSR162" s="212"/>
      <c r="SSS162" s="212"/>
      <c r="SST162" s="212"/>
      <c r="SSU162" s="212"/>
      <c r="SSV162" s="212"/>
      <c r="SSW162" s="212"/>
      <c r="SSX162" s="212"/>
      <c r="SSY162" s="212"/>
      <c r="SSZ162" s="212"/>
      <c r="STA162" s="212"/>
      <c r="STB162" s="212"/>
      <c r="STC162" s="212"/>
      <c r="STD162" s="212"/>
      <c r="STE162" s="212"/>
      <c r="STF162" s="212"/>
      <c r="STG162" s="212"/>
      <c r="STH162" s="212"/>
      <c r="STI162" s="212"/>
      <c r="STJ162" s="212"/>
      <c r="STK162" s="212"/>
      <c r="STL162" s="212"/>
      <c r="STM162" s="212"/>
      <c r="STN162" s="212"/>
      <c r="STO162" s="212"/>
      <c r="STP162" s="212"/>
      <c r="STQ162" s="212"/>
      <c r="STR162" s="212"/>
      <c r="STS162" s="212"/>
      <c r="STT162" s="212"/>
      <c r="STU162" s="212"/>
      <c r="STV162" s="212"/>
      <c r="STW162" s="212"/>
      <c r="STX162" s="212"/>
      <c r="STY162" s="212"/>
      <c r="STZ162" s="212"/>
      <c r="SUA162" s="212"/>
      <c r="SUB162" s="212"/>
      <c r="SUC162" s="212"/>
      <c r="SUD162" s="212"/>
      <c r="SUE162" s="212"/>
      <c r="SUF162" s="212"/>
      <c r="SUG162" s="212"/>
      <c r="SUH162" s="212"/>
      <c r="SUI162" s="212"/>
      <c r="SUJ162" s="212"/>
      <c r="SUK162" s="212"/>
      <c r="SUL162" s="212"/>
      <c r="SUM162" s="212"/>
      <c r="SUN162" s="212"/>
      <c r="SUO162" s="212"/>
      <c r="SUP162" s="212"/>
      <c r="SUQ162" s="212"/>
      <c r="SUR162" s="212"/>
      <c r="SUS162" s="212"/>
      <c r="SUT162" s="212"/>
      <c r="SUU162" s="212"/>
      <c r="SUV162" s="212"/>
      <c r="SUW162" s="212"/>
      <c r="SUX162" s="212"/>
      <c r="SUY162" s="212"/>
      <c r="SUZ162" s="212"/>
      <c r="SVA162" s="212"/>
      <c r="SVB162" s="212"/>
      <c r="SVC162" s="212"/>
      <c r="SVD162" s="212"/>
      <c r="SVE162" s="212"/>
      <c r="SVF162" s="212"/>
      <c r="SVG162" s="212"/>
      <c r="SVH162" s="212"/>
      <c r="SVI162" s="212"/>
      <c r="SVJ162" s="212"/>
      <c r="SVK162" s="212"/>
      <c r="SVL162" s="212"/>
      <c r="SVM162" s="212"/>
      <c r="SVN162" s="212"/>
      <c r="SVO162" s="212"/>
      <c r="SVP162" s="212"/>
      <c r="SVQ162" s="212"/>
      <c r="SVR162" s="212"/>
      <c r="SVS162" s="212"/>
      <c r="SVT162" s="212"/>
      <c r="SVU162" s="212"/>
      <c r="SVV162" s="212"/>
      <c r="SVW162" s="212"/>
      <c r="SVX162" s="212"/>
      <c r="SVY162" s="212"/>
      <c r="SVZ162" s="212"/>
      <c r="SWA162" s="212"/>
      <c r="SWB162" s="212"/>
      <c r="SWC162" s="212"/>
      <c r="SWD162" s="212"/>
      <c r="SWE162" s="212"/>
      <c r="SWF162" s="212"/>
      <c r="SWG162" s="212"/>
      <c r="SWH162" s="212"/>
      <c r="SWI162" s="212"/>
      <c r="SWJ162" s="212"/>
      <c r="SWK162" s="212"/>
      <c r="SWL162" s="212"/>
      <c r="SWM162" s="212"/>
      <c r="SWN162" s="212"/>
      <c r="SWO162" s="212"/>
      <c r="SWP162" s="212"/>
      <c r="SWQ162" s="212"/>
      <c r="SWR162" s="212"/>
      <c r="SWS162" s="212"/>
      <c r="SWT162" s="212"/>
      <c r="SWU162" s="212"/>
      <c r="SWV162" s="212"/>
      <c r="SWW162" s="212"/>
      <c r="SWX162" s="212"/>
      <c r="SWY162" s="212"/>
      <c r="SWZ162" s="212"/>
      <c r="SXA162" s="212"/>
      <c r="SXB162" s="212"/>
      <c r="SXC162" s="212"/>
      <c r="SXD162" s="212"/>
      <c r="SXE162" s="212"/>
      <c r="SXF162" s="212"/>
      <c r="SXG162" s="212"/>
      <c r="SXH162" s="212"/>
      <c r="SXI162" s="212"/>
      <c r="SXJ162" s="212"/>
      <c r="SXK162" s="212"/>
      <c r="SXL162" s="212"/>
      <c r="SXM162" s="212"/>
      <c r="SXN162" s="212"/>
      <c r="SXO162" s="212"/>
      <c r="SXP162" s="212"/>
      <c r="SXQ162" s="212"/>
      <c r="SXR162" s="212"/>
      <c r="SXS162" s="212"/>
      <c r="SXT162" s="212"/>
      <c r="SXU162" s="212"/>
      <c r="SXV162" s="212"/>
      <c r="SXW162" s="212"/>
      <c r="SXX162" s="212"/>
      <c r="SXY162" s="212"/>
      <c r="SXZ162" s="212"/>
      <c r="SYA162" s="212"/>
      <c r="SYB162" s="212"/>
      <c r="SYC162" s="212"/>
      <c r="SYD162" s="212"/>
      <c r="SYE162" s="212"/>
      <c r="SYF162" s="212"/>
      <c r="SYG162" s="212"/>
      <c r="SYH162" s="212"/>
      <c r="SYI162" s="212"/>
      <c r="SYJ162" s="212"/>
      <c r="SYK162" s="212"/>
      <c r="SYL162" s="212"/>
      <c r="SYM162" s="212"/>
      <c r="SYN162" s="212"/>
      <c r="SYO162" s="212"/>
      <c r="SYP162" s="212"/>
      <c r="SYQ162" s="212"/>
      <c r="SYR162" s="212"/>
      <c r="SYS162" s="212"/>
      <c r="SYT162" s="212"/>
      <c r="SYU162" s="212"/>
      <c r="SYV162" s="212"/>
      <c r="SYW162" s="212"/>
      <c r="SYX162" s="212"/>
      <c r="SYY162" s="212"/>
      <c r="SYZ162" s="212"/>
      <c r="SZA162" s="212"/>
      <c r="SZB162" s="212"/>
      <c r="SZC162" s="212"/>
      <c r="SZD162" s="212"/>
      <c r="SZE162" s="212"/>
      <c r="SZF162" s="212"/>
      <c r="SZG162" s="212"/>
      <c r="SZH162" s="212"/>
      <c r="SZI162" s="212"/>
      <c r="SZJ162" s="212"/>
      <c r="SZK162" s="212"/>
      <c r="SZL162" s="212"/>
      <c r="SZM162" s="212"/>
      <c r="SZN162" s="212"/>
      <c r="SZO162" s="212"/>
      <c r="SZP162" s="212"/>
      <c r="SZQ162" s="212"/>
      <c r="SZR162" s="212"/>
      <c r="SZS162" s="212"/>
      <c r="SZT162" s="212"/>
      <c r="SZU162" s="212"/>
      <c r="SZV162" s="212"/>
      <c r="SZW162" s="212"/>
      <c r="SZX162" s="212"/>
      <c r="SZY162" s="212"/>
      <c r="SZZ162" s="212"/>
      <c r="TAA162" s="212"/>
      <c r="TAB162" s="212"/>
      <c r="TAC162" s="212"/>
      <c r="TAD162" s="212"/>
      <c r="TAE162" s="212"/>
      <c r="TAF162" s="212"/>
      <c r="TAG162" s="212"/>
      <c r="TAH162" s="212"/>
      <c r="TAI162" s="212"/>
      <c r="TAJ162" s="212"/>
      <c r="TAK162" s="212"/>
      <c r="TAL162" s="212"/>
      <c r="TAM162" s="212"/>
      <c r="TAN162" s="212"/>
      <c r="TAO162" s="212"/>
      <c r="TAP162" s="212"/>
      <c r="TAQ162" s="212"/>
      <c r="TAR162" s="212"/>
      <c r="TAS162" s="212"/>
      <c r="TAT162" s="212"/>
      <c r="TAU162" s="212"/>
      <c r="TAV162" s="212"/>
      <c r="TAW162" s="212"/>
      <c r="TAX162" s="212"/>
      <c r="TAY162" s="212"/>
      <c r="TBF162" s="212"/>
      <c r="TBG162" s="212"/>
      <c r="TBH162" s="212"/>
      <c r="TBI162" s="212"/>
      <c r="TBJ162" s="212"/>
      <c r="TBK162" s="212"/>
      <c r="TBL162" s="212"/>
      <c r="TBM162" s="212"/>
      <c r="TBN162" s="212"/>
      <c r="TBO162" s="212"/>
      <c r="TBP162" s="212"/>
      <c r="TBQ162" s="212"/>
      <c r="TBR162" s="212"/>
      <c r="TBS162" s="212"/>
      <c r="TBT162" s="212"/>
      <c r="TBU162" s="212"/>
      <c r="TBV162" s="212"/>
      <c r="TBW162" s="212"/>
      <c r="TBX162" s="212"/>
      <c r="TBY162" s="212"/>
      <c r="TBZ162" s="212"/>
      <c r="TCA162" s="212"/>
      <c r="TCB162" s="212"/>
      <c r="TCC162" s="212"/>
      <c r="TCD162" s="212"/>
      <c r="TCE162" s="212"/>
      <c r="TCF162" s="212"/>
      <c r="TCG162" s="212"/>
      <c r="TCH162" s="212"/>
      <c r="TCI162" s="212"/>
      <c r="TCJ162" s="212"/>
      <c r="TCK162" s="212"/>
      <c r="TCL162" s="212"/>
      <c r="TCM162" s="212"/>
      <c r="TCN162" s="212"/>
      <c r="TCO162" s="212"/>
      <c r="TCP162" s="212"/>
      <c r="TCQ162" s="212"/>
      <c r="TCR162" s="212"/>
      <c r="TCS162" s="212"/>
      <c r="TCT162" s="212"/>
      <c r="TCU162" s="212"/>
      <c r="TCV162" s="212"/>
      <c r="TCW162" s="212"/>
      <c r="TCX162" s="212"/>
      <c r="TCY162" s="212"/>
      <c r="TCZ162" s="212"/>
      <c r="TDA162" s="212"/>
      <c r="TDB162" s="212"/>
      <c r="TDC162" s="212"/>
      <c r="TDD162" s="212"/>
      <c r="TDE162" s="212"/>
      <c r="TDF162" s="212"/>
      <c r="TDG162" s="212"/>
      <c r="TDH162" s="212"/>
      <c r="TDI162" s="212"/>
      <c r="TDJ162" s="212"/>
      <c r="TDK162" s="212"/>
      <c r="TDL162" s="212"/>
      <c r="TDM162" s="212"/>
      <c r="TDN162" s="212"/>
      <c r="TDO162" s="212"/>
      <c r="TDP162" s="212"/>
      <c r="TDQ162" s="212"/>
      <c r="TDR162" s="212"/>
      <c r="TDS162" s="212"/>
      <c r="TDT162" s="212"/>
      <c r="TDU162" s="212"/>
      <c r="TDV162" s="212"/>
      <c r="TDW162" s="212"/>
      <c r="TDX162" s="212"/>
      <c r="TDY162" s="212"/>
      <c r="TDZ162" s="212"/>
      <c r="TEA162" s="212"/>
      <c r="TEB162" s="212"/>
      <c r="TEC162" s="212"/>
      <c r="TED162" s="212"/>
      <c r="TEE162" s="212"/>
      <c r="TEF162" s="212"/>
      <c r="TEG162" s="212"/>
      <c r="TEH162" s="212"/>
      <c r="TEI162" s="212"/>
      <c r="TEJ162" s="212"/>
      <c r="TEK162" s="212"/>
      <c r="TEL162" s="212"/>
      <c r="TEM162" s="212"/>
      <c r="TEN162" s="212"/>
      <c r="TEO162" s="212"/>
      <c r="TEP162" s="212"/>
      <c r="TEQ162" s="212"/>
      <c r="TER162" s="212"/>
      <c r="TES162" s="212"/>
      <c r="TET162" s="212"/>
      <c r="TEU162" s="212"/>
      <c r="TEV162" s="212"/>
      <c r="TEW162" s="212"/>
      <c r="TEX162" s="212"/>
      <c r="TEY162" s="212"/>
      <c r="TEZ162" s="212"/>
      <c r="TFA162" s="212"/>
      <c r="TFB162" s="212"/>
      <c r="TFC162" s="212"/>
      <c r="TFD162" s="212"/>
      <c r="TFE162" s="212"/>
      <c r="TFF162" s="212"/>
      <c r="TFG162" s="212"/>
      <c r="TFH162" s="212"/>
      <c r="TFI162" s="212"/>
      <c r="TFJ162" s="212"/>
      <c r="TFK162" s="212"/>
      <c r="TFL162" s="212"/>
      <c r="TFM162" s="212"/>
      <c r="TFN162" s="212"/>
      <c r="TFO162" s="212"/>
      <c r="TFP162" s="212"/>
      <c r="TFQ162" s="212"/>
      <c r="TFR162" s="212"/>
      <c r="TFS162" s="212"/>
      <c r="TFT162" s="212"/>
      <c r="TFU162" s="212"/>
      <c r="TFV162" s="212"/>
      <c r="TFW162" s="212"/>
      <c r="TFX162" s="212"/>
      <c r="TFY162" s="212"/>
      <c r="TFZ162" s="212"/>
      <c r="TGA162" s="212"/>
      <c r="TGB162" s="212"/>
      <c r="TGC162" s="212"/>
      <c r="TGD162" s="212"/>
      <c r="TGE162" s="212"/>
      <c r="TGF162" s="212"/>
      <c r="TGG162" s="212"/>
      <c r="TGH162" s="212"/>
      <c r="TGI162" s="212"/>
      <c r="TGJ162" s="212"/>
      <c r="TGK162" s="212"/>
      <c r="TGL162" s="212"/>
      <c r="TGM162" s="212"/>
      <c r="TGN162" s="212"/>
      <c r="TGO162" s="212"/>
      <c r="TGP162" s="212"/>
      <c r="TGQ162" s="212"/>
      <c r="TGR162" s="212"/>
      <c r="TGS162" s="212"/>
      <c r="TGT162" s="212"/>
      <c r="TGU162" s="212"/>
      <c r="TGV162" s="212"/>
      <c r="TGW162" s="212"/>
      <c r="TGX162" s="212"/>
      <c r="TGY162" s="212"/>
      <c r="TGZ162" s="212"/>
      <c r="THA162" s="212"/>
      <c r="THB162" s="212"/>
      <c r="THC162" s="212"/>
      <c r="THD162" s="212"/>
      <c r="THE162" s="212"/>
      <c r="THF162" s="212"/>
      <c r="THG162" s="212"/>
      <c r="THH162" s="212"/>
      <c r="THI162" s="212"/>
      <c r="THJ162" s="212"/>
      <c r="THK162" s="212"/>
      <c r="THL162" s="212"/>
      <c r="THM162" s="212"/>
      <c r="THN162" s="212"/>
      <c r="THO162" s="212"/>
      <c r="THP162" s="212"/>
      <c r="THQ162" s="212"/>
      <c r="THR162" s="212"/>
      <c r="THS162" s="212"/>
      <c r="THT162" s="212"/>
      <c r="THU162" s="212"/>
      <c r="THV162" s="212"/>
      <c r="THW162" s="212"/>
      <c r="THX162" s="212"/>
      <c r="THY162" s="212"/>
      <c r="THZ162" s="212"/>
      <c r="TIA162" s="212"/>
      <c r="TIB162" s="212"/>
      <c r="TIC162" s="212"/>
      <c r="TID162" s="212"/>
      <c r="TIE162" s="212"/>
      <c r="TIF162" s="212"/>
      <c r="TIG162" s="212"/>
      <c r="TIH162" s="212"/>
      <c r="TII162" s="212"/>
      <c r="TIJ162" s="212"/>
      <c r="TIK162" s="212"/>
      <c r="TIL162" s="212"/>
      <c r="TIM162" s="212"/>
      <c r="TIN162" s="212"/>
      <c r="TIO162" s="212"/>
      <c r="TIP162" s="212"/>
      <c r="TIQ162" s="212"/>
      <c r="TIR162" s="212"/>
      <c r="TIS162" s="212"/>
      <c r="TIT162" s="212"/>
      <c r="TIU162" s="212"/>
      <c r="TIV162" s="212"/>
      <c r="TIW162" s="212"/>
      <c r="TIX162" s="212"/>
      <c r="TIY162" s="212"/>
      <c r="TIZ162" s="212"/>
      <c r="TJA162" s="212"/>
      <c r="TJB162" s="212"/>
      <c r="TJC162" s="212"/>
      <c r="TJD162" s="212"/>
      <c r="TJE162" s="212"/>
      <c r="TJF162" s="212"/>
      <c r="TJG162" s="212"/>
      <c r="TJH162" s="212"/>
      <c r="TJI162" s="212"/>
      <c r="TJJ162" s="212"/>
      <c r="TJK162" s="212"/>
      <c r="TJL162" s="212"/>
      <c r="TJM162" s="212"/>
      <c r="TJN162" s="212"/>
      <c r="TJO162" s="212"/>
      <c r="TJP162" s="212"/>
      <c r="TJQ162" s="212"/>
      <c r="TJR162" s="212"/>
      <c r="TJS162" s="212"/>
      <c r="TJT162" s="212"/>
      <c r="TJU162" s="212"/>
      <c r="TJV162" s="212"/>
      <c r="TJW162" s="212"/>
      <c r="TJX162" s="212"/>
      <c r="TJY162" s="212"/>
      <c r="TJZ162" s="212"/>
      <c r="TKA162" s="212"/>
      <c r="TKB162" s="212"/>
      <c r="TKC162" s="212"/>
      <c r="TKD162" s="212"/>
      <c r="TKE162" s="212"/>
      <c r="TKF162" s="212"/>
      <c r="TKG162" s="212"/>
      <c r="TKH162" s="212"/>
      <c r="TKI162" s="212"/>
      <c r="TKJ162" s="212"/>
      <c r="TKK162" s="212"/>
      <c r="TKL162" s="212"/>
      <c r="TKM162" s="212"/>
      <c r="TKN162" s="212"/>
      <c r="TKO162" s="212"/>
      <c r="TKP162" s="212"/>
      <c r="TKQ162" s="212"/>
      <c r="TKR162" s="212"/>
      <c r="TKS162" s="212"/>
      <c r="TKT162" s="212"/>
      <c r="TKU162" s="212"/>
      <c r="TLB162" s="212"/>
      <c r="TLC162" s="212"/>
      <c r="TLD162" s="212"/>
      <c r="TLE162" s="212"/>
      <c r="TLF162" s="212"/>
      <c r="TLG162" s="212"/>
      <c r="TLH162" s="212"/>
      <c r="TLI162" s="212"/>
      <c r="TLJ162" s="212"/>
      <c r="TLK162" s="212"/>
      <c r="TLL162" s="212"/>
      <c r="TLM162" s="212"/>
      <c r="TLN162" s="212"/>
      <c r="TLO162" s="212"/>
      <c r="TLP162" s="212"/>
      <c r="TLQ162" s="212"/>
      <c r="TLR162" s="212"/>
      <c r="TLS162" s="212"/>
      <c r="TLT162" s="212"/>
      <c r="TLU162" s="212"/>
      <c r="TLV162" s="212"/>
      <c r="TLW162" s="212"/>
      <c r="TLX162" s="212"/>
      <c r="TLY162" s="212"/>
      <c r="TLZ162" s="212"/>
      <c r="TMA162" s="212"/>
      <c r="TMB162" s="212"/>
      <c r="TMC162" s="212"/>
      <c r="TMD162" s="212"/>
      <c r="TME162" s="212"/>
      <c r="TMF162" s="212"/>
      <c r="TMG162" s="212"/>
      <c r="TMH162" s="212"/>
      <c r="TMI162" s="212"/>
      <c r="TMJ162" s="212"/>
      <c r="TMK162" s="212"/>
      <c r="TML162" s="212"/>
      <c r="TMM162" s="212"/>
      <c r="TMN162" s="212"/>
      <c r="TMO162" s="212"/>
      <c r="TMP162" s="212"/>
      <c r="TMQ162" s="212"/>
      <c r="TMR162" s="212"/>
      <c r="TMS162" s="212"/>
      <c r="TMT162" s="212"/>
      <c r="TMU162" s="212"/>
      <c r="TMV162" s="212"/>
      <c r="TMW162" s="212"/>
      <c r="TMX162" s="212"/>
      <c r="TMY162" s="212"/>
      <c r="TMZ162" s="212"/>
      <c r="TNA162" s="212"/>
      <c r="TNB162" s="212"/>
      <c r="TNC162" s="212"/>
      <c r="TND162" s="212"/>
      <c r="TNE162" s="212"/>
      <c r="TNF162" s="212"/>
      <c r="TNG162" s="212"/>
      <c r="TNH162" s="212"/>
      <c r="TNI162" s="212"/>
      <c r="TNJ162" s="212"/>
      <c r="TNK162" s="212"/>
      <c r="TNL162" s="212"/>
      <c r="TNM162" s="212"/>
      <c r="TNN162" s="212"/>
      <c r="TNO162" s="212"/>
      <c r="TNP162" s="212"/>
      <c r="TNQ162" s="212"/>
      <c r="TNR162" s="212"/>
      <c r="TNS162" s="212"/>
      <c r="TNT162" s="212"/>
      <c r="TNU162" s="212"/>
      <c r="TNV162" s="212"/>
      <c r="TNW162" s="212"/>
      <c r="TNX162" s="212"/>
      <c r="TNY162" s="212"/>
      <c r="TNZ162" s="212"/>
      <c r="TOA162" s="212"/>
      <c r="TOB162" s="212"/>
      <c r="TOC162" s="212"/>
      <c r="TOD162" s="212"/>
      <c r="TOE162" s="212"/>
      <c r="TOF162" s="212"/>
      <c r="TOG162" s="212"/>
      <c r="TOH162" s="212"/>
      <c r="TOI162" s="212"/>
      <c r="TOJ162" s="212"/>
      <c r="TOK162" s="212"/>
      <c r="TOL162" s="212"/>
      <c r="TOM162" s="212"/>
      <c r="TON162" s="212"/>
      <c r="TOO162" s="212"/>
      <c r="TOP162" s="212"/>
      <c r="TOQ162" s="212"/>
      <c r="TOR162" s="212"/>
      <c r="TOS162" s="212"/>
      <c r="TOT162" s="212"/>
      <c r="TOU162" s="212"/>
      <c r="TOV162" s="212"/>
      <c r="TOW162" s="212"/>
      <c r="TOX162" s="212"/>
      <c r="TOY162" s="212"/>
      <c r="TOZ162" s="212"/>
      <c r="TPA162" s="212"/>
      <c r="TPB162" s="212"/>
      <c r="TPC162" s="212"/>
      <c r="TPD162" s="212"/>
      <c r="TPE162" s="212"/>
      <c r="TPF162" s="212"/>
      <c r="TPG162" s="212"/>
      <c r="TPH162" s="212"/>
      <c r="TPI162" s="212"/>
      <c r="TPJ162" s="212"/>
      <c r="TPK162" s="212"/>
      <c r="TPL162" s="212"/>
      <c r="TPM162" s="212"/>
      <c r="TPN162" s="212"/>
      <c r="TPO162" s="212"/>
      <c r="TPP162" s="212"/>
      <c r="TPQ162" s="212"/>
      <c r="TPR162" s="212"/>
      <c r="TPS162" s="212"/>
      <c r="TPT162" s="212"/>
      <c r="TPU162" s="212"/>
      <c r="TPV162" s="212"/>
      <c r="TPW162" s="212"/>
      <c r="TPX162" s="212"/>
      <c r="TPY162" s="212"/>
      <c r="TPZ162" s="212"/>
      <c r="TQA162" s="212"/>
      <c r="TQB162" s="212"/>
      <c r="TQC162" s="212"/>
      <c r="TQD162" s="212"/>
      <c r="TQE162" s="212"/>
      <c r="TQF162" s="212"/>
      <c r="TQG162" s="212"/>
      <c r="TQH162" s="212"/>
      <c r="TQI162" s="212"/>
      <c r="TQJ162" s="212"/>
      <c r="TQK162" s="212"/>
      <c r="TQL162" s="212"/>
      <c r="TQM162" s="212"/>
      <c r="TQN162" s="212"/>
      <c r="TQO162" s="212"/>
      <c r="TQP162" s="212"/>
      <c r="TQQ162" s="212"/>
      <c r="TQR162" s="212"/>
      <c r="TQS162" s="212"/>
      <c r="TQT162" s="212"/>
      <c r="TQU162" s="212"/>
      <c r="TQV162" s="212"/>
      <c r="TQW162" s="212"/>
      <c r="TQX162" s="212"/>
      <c r="TQY162" s="212"/>
      <c r="TQZ162" s="212"/>
      <c r="TRA162" s="212"/>
      <c r="TRB162" s="212"/>
      <c r="TRC162" s="212"/>
      <c r="TRD162" s="212"/>
      <c r="TRE162" s="212"/>
      <c r="TRF162" s="212"/>
      <c r="TRG162" s="212"/>
      <c r="TRH162" s="212"/>
      <c r="TRI162" s="212"/>
      <c r="TRJ162" s="212"/>
      <c r="TRK162" s="212"/>
      <c r="TRL162" s="212"/>
      <c r="TRM162" s="212"/>
      <c r="TRN162" s="212"/>
      <c r="TRO162" s="212"/>
      <c r="TRP162" s="212"/>
      <c r="TRQ162" s="212"/>
      <c r="TRR162" s="212"/>
      <c r="TRS162" s="212"/>
      <c r="TRT162" s="212"/>
      <c r="TRU162" s="212"/>
      <c r="TRV162" s="212"/>
      <c r="TRW162" s="212"/>
      <c r="TRX162" s="212"/>
      <c r="TRY162" s="212"/>
      <c r="TRZ162" s="212"/>
      <c r="TSA162" s="212"/>
      <c r="TSB162" s="212"/>
      <c r="TSC162" s="212"/>
      <c r="TSD162" s="212"/>
      <c r="TSE162" s="212"/>
      <c r="TSF162" s="212"/>
      <c r="TSG162" s="212"/>
      <c r="TSH162" s="212"/>
      <c r="TSI162" s="212"/>
      <c r="TSJ162" s="212"/>
      <c r="TSK162" s="212"/>
      <c r="TSL162" s="212"/>
      <c r="TSM162" s="212"/>
      <c r="TSN162" s="212"/>
      <c r="TSO162" s="212"/>
      <c r="TSP162" s="212"/>
      <c r="TSQ162" s="212"/>
      <c r="TSR162" s="212"/>
      <c r="TSS162" s="212"/>
      <c r="TST162" s="212"/>
      <c r="TSU162" s="212"/>
      <c r="TSV162" s="212"/>
      <c r="TSW162" s="212"/>
      <c r="TSX162" s="212"/>
      <c r="TSY162" s="212"/>
      <c r="TSZ162" s="212"/>
      <c r="TTA162" s="212"/>
      <c r="TTB162" s="212"/>
      <c r="TTC162" s="212"/>
      <c r="TTD162" s="212"/>
      <c r="TTE162" s="212"/>
      <c r="TTF162" s="212"/>
      <c r="TTG162" s="212"/>
      <c r="TTH162" s="212"/>
      <c r="TTI162" s="212"/>
      <c r="TTJ162" s="212"/>
      <c r="TTK162" s="212"/>
      <c r="TTL162" s="212"/>
      <c r="TTM162" s="212"/>
      <c r="TTN162" s="212"/>
      <c r="TTO162" s="212"/>
      <c r="TTP162" s="212"/>
      <c r="TTQ162" s="212"/>
      <c r="TTR162" s="212"/>
      <c r="TTS162" s="212"/>
      <c r="TTT162" s="212"/>
      <c r="TTU162" s="212"/>
      <c r="TTV162" s="212"/>
      <c r="TTW162" s="212"/>
      <c r="TTX162" s="212"/>
      <c r="TTY162" s="212"/>
      <c r="TTZ162" s="212"/>
      <c r="TUA162" s="212"/>
      <c r="TUB162" s="212"/>
      <c r="TUC162" s="212"/>
      <c r="TUD162" s="212"/>
      <c r="TUE162" s="212"/>
      <c r="TUF162" s="212"/>
      <c r="TUG162" s="212"/>
      <c r="TUH162" s="212"/>
      <c r="TUI162" s="212"/>
      <c r="TUJ162" s="212"/>
      <c r="TUK162" s="212"/>
      <c r="TUL162" s="212"/>
      <c r="TUM162" s="212"/>
      <c r="TUN162" s="212"/>
      <c r="TUO162" s="212"/>
      <c r="TUP162" s="212"/>
      <c r="TUQ162" s="212"/>
      <c r="TUX162" s="212"/>
      <c r="TUY162" s="212"/>
      <c r="TUZ162" s="212"/>
      <c r="TVA162" s="212"/>
      <c r="TVB162" s="212"/>
      <c r="TVC162" s="212"/>
      <c r="TVD162" s="212"/>
      <c r="TVE162" s="212"/>
      <c r="TVF162" s="212"/>
      <c r="TVG162" s="212"/>
      <c r="TVH162" s="212"/>
      <c r="TVI162" s="212"/>
      <c r="TVJ162" s="212"/>
      <c r="TVK162" s="212"/>
      <c r="TVL162" s="212"/>
      <c r="TVM162" s="212"/>
      <c r="TVN162" s="212"/>
      <c r="TVO162" s="212"/>
      <c r="TVP162" s="212"/>
      <c r="TVQ162" s="212"/>
      <c r="TVR162" s="212"/>
      <c r="TVS162" s="212"/>
      <c r="TVT162" s="212"/>
      <c r="TVU162" s="212"/>
      <c r="TVV162" s="212"/>
      <c r="TVW162" s="212"/>
      <c r="TVX162" s="212"/>
      <c r="TVY162" s="212"/>
      <c r="TVZ162" s="212"/>
      <c r="TWA162" s="212"/>
      <c r="TWB162" s="212"/>
      <c r="TWC162" s="212"/>
      <c r="TWD162" s="212"/>
      <c r="TWE162" s="212"/>
      <c r="TWF162" s="212"/>
      <c r="TWG162" s="212"/>
      <c r="TWH162" s="212"/>
      <c r="TWI162" s="212"/>
      <c r="TWJ162" s="212"/>
      <c r="TWK162" s="212"/>
      <c r="TWL162" s="212"/>
      <c r="TWM162" s="212"/>
      <c r="TWN162" s="212"/>
      <c r="TWO162" s="212"/>
      <c r="TWP162" s="212"/>
      <c r="TWQ162" s="212"/>
      <c r="TWR162" s="212"/>
      <c r="TWS162" s="212"/>
      <c r="TWT162" s="212"/>
      <c r="TWU162" s="212"/>
      <c r="TWV162" s="212"/>
      <c r="TWW162" s="212"/>
      <c r="TWX162" s="212"/>
      <c r="TWY162" s="212"/>
      <c r="TWZ162" s="212"/>
      <c r="TXA162" s="212"/>
      <c r="TXB162" s="212"/>
      <c r="TXC162" s="212"/>
      <c r="TXD162" s="212"/>
      <c r="TXE162" s="212"/>
      <c r="TXF162" s="212"/>
      <c r="TXG162" s="212"/>
      <c r="TXH162" s="212"/>
      <c r="TXI162" s="212"/>
      <c r="TXJ162" s="212"/>
      <c r="TXK162" s="212"/>
      <c r="TXL162" s="212"/>
      <c r="TXM162" s="212"/>
      <c r="TXN162" s="212"/>
      <c r="TXO162" s="212"/>
      <c r="TXP162" s="212"/>
      <c r="TXQ162" s="212"/>
      <c r="TXR162" s="212"/>
      <c r="TXS162" s="212"/>
      <c r="TXT162" s="212"/>
      <c r="TXU162" s="212"/>
      <c r="TXV162" s="212"/>
      <c r="TXW162" s="212"/>
      <c r="TXX162" s="212"/>
      <c r="TXY162" s="212"/>
      <c r="TXZ162" s="212"/>
      <c r="TYA162" s="212"/>
      <c r="TYB162" s="212"/>
      <c r="TYC162" s="212"/>
      <c r="TYD162" s="212"/>
      <c r="TYE162" s="212"/>
      <c r="TYF162" s="212"/>
      <c r="TYG162" s="212"/>
      <c r="TYH162" s="212"/>
      <c r="TYI162" s="212"/>
      <c r="TYJ162" s="212"/>
      <c r="TYK162" s="212"/>
      <c r="TYL162" s="212"/>
      <c r="TYM162" s="212"/>
      <c r="TYN162" s="212"/>
      <c r="TYO162" s="212"/>
      <c r="TYP162" s="212"/>
      <c r="TYQ162" s="212"/>
      <c r="TYR162" s="212"/>
      <c r="TYS162" s="212"/>
      <c r="TYT162" s="212"/>
      <c r="TYU162" s="212"/>
      <c r="TYV162" s="212"/>
      <c r="TYW162" s="212"/>
      <c r="TYX162" s="212"/>
      <c r="TYY162" s="212"/>
      <c r="TYZ162" s="212"/>
      <c r="TZA162" s="212"/>
      <c r="TZB162" s="212"/>
      <c r="TZC162" s="212"/>
      <c r="TZD162" s="212"/>
      <c r="TZE162" s="212"/>
      <c r="TZF162" s="212"/>
      <c r="TZG162" s="212"/>
      <c r="TZH162" s="212"/>
      <c r="TZI162" s="212"/>
      <c r="TZJ162" s="212"/>
      <c r="TZK162" s="212"/>
      <c r="TZL162" s="212"/>
      <c r="TZM162" s="212"/>
      <c r="TZN162" s="212"/>
      <c r="TZO162" s="212"/>
      <c r="TZP162" s="212"/>
      <c r="TZQ162" s="212"/>
      <c r="TZR162" s="212"/>
      <c r="TZS162" s="212"/>
      <c r="TZT162" s="212"/>
      <c r="TZU162" s="212"/>
      <c r="TZV162" s="212"/>
      <c r="TZW162" s="212"/>
      <c r="TZX162" s="212"/>
      <c r="TZY162" s="212"/>
      <c r="TZZ162" s="212"/>
      <c r="UAA162" s="212"/>
      <c r="UAB162" s="212"/>
      <c r="UAC162" s="212"/>
      <c r="UAD162" s="212"/>
      <c r="UAE162" s="212"/>
      <c r="UAF162" s="212"/>
      <c r="UAG162" s="212"/>
      <c r="UAH162" s="212"/>
      <c r="UAI162" s="212"/>
      <c r="UAJ162" s="212"/>
      <c r="UAK162" s="212"/>
      <c r="UAL162" s="212"/>
      <c r="UAM162" s="212"/>
      <c r="UAN162" s="212"/>
      <c r="UAO162" s="212"/>
      <c r="UAP162" s="212"/>
      <c r="UAQ162" s="212"/>
      <c r="UAR162" s="212"/>
      <c r="UAS162" s="212"/>
      <c r="UAT162" s="212"/>
      <c r="UAU162" s="212"/>
      <c r="UAV162" s="212"/>
      <c r="UAW162" s="212"/>
      <c r="UAX162" s="212"/>
      <c r="UAY162" s="212"/>
      <c r="UAZ162" s="212"/>
      <c r="UBA162" s="212"/>
      <c r="UBB162" s="212"/>
      <c r="UBC162" s="212"/>
      <c r="UBD162" s="212"/>
      <c r="UBE162" s="212"/>
      <c r="UBF162" s="212"/>
      <c r="UBG162" s="212"/>
      <c r="UBH162" s="212"/>
      <c r="UBI162" s="212"/>
      <c r="UBJ162" s="212"/>
      <c r="UBK162" s="212"/>
      <c r="UBL162" s="212"/>
      <c r="UBM162" s="212"/>
      <c r="UBN162" s="212"/>
      <c r="UBO162" s="212"/>
      <c r="UBP162" s="212"/>
      <c r="UBQ162" s="212"/>
      <c r="UBR162" s="212"/>
      <c r="UBS162" s="212"/>
      <c r="UBT162" s="212"/>
      <c r="UBU162" s="212"/>
      <c r="UBV162" s="212"/>
      <c r="UBW162" s="212"/>
      <c r="UBX162" s="212"/>
      <c r="UBY162" s="212"/>
      <c r="UBZ162" s="212"/>
      <c r="UCA162" s="212"/>
      <c r="UCB162" s="212"/>
      <c r="UCC162" s="212"/>
      <c r="UCD162" s="212"/>
      <c r="UCE162" s="212"/>
      <c r="UCF162" s="212"/>
      <c r="UCG162" s="212"/>
      <c r="UCH162" s="212"/>
      <c r="UCI162" s="212"/>
      <c r="UCJ162" s="212"/>
      <c r="UCK162" s="212"/>
      <c r="UCL162" s="212"/>
      <c r="UCM162" s="212"/>
      <c r="UCN162" s="212"/>
      <c r="UCO162" s="212"/>
      <c r="UCP162" s="212"/>
      <c r="UCQ162" s="212"/>
      <c r="UCR162" s="212"/>
      <c r="UCS162" s="212"/>
      <c r="UCT162" s="212"/>
      <c r="UCU162" s="212"/>
      <c r="UCV162" s="212"/>
      <c r="UCW162" s="212"/>
      <c r="UCX162" s="212"/>
      <c r="UCY162" s="212"/>
      <c r="UCZ162" s="212"/>
      <c r="UDA162" s="212"/>
      <c r="UDB162" s="212"/>
      <c r="UDC162" s="212"/>
      <c r="UDD162" s="212"/>
      <c r="UDE162" s="212"/>
      <c r="UDF162" s="212"/>
      <c r="UDG162" s="212"/>
      <c r="UDH162" s="212"/>
      <c r="UDI162" s="212"/>
      <c r="UDJ162" s="212"/>
      <c r="UDK162" s="212"/>
      <c r="UDL162" s="212"/>
      <c r="UDM162" s="212"/>
      <c r="UDN162" s="212"/>
      <c r="UDO162" s="212"/>
      <c r="UDP162" s="212"/>
      <c r="UDQ162" s="212"/>
      <c r="UDR162" s="212"/>
      <c r="UDS162" s="212"/>
      <c r="UDT162" s="212"/>
      <c r="UDU162" s="212"/>
      <c r="UDV162" s="212"/>
      <c r="UDW162" s="212"/>
      <c r="UDX162" s="212"/>
      <c r="UDY162" s="212"/>
      <c r="UDZ162" s="212"/>
      <c r="UEA162" s="212"/>
      <c r="UEB162" s="212"/>
      <c r="UEC162" s="212"/>
      <c r="UED162" s="212"/>
      <c r="UEE162" s="212"/>
      <c r="UEF162" s="212"/>
      <c r="UEG162" s="212"/>
      <c r="UEH162" s="212"/>
      <c r="UEI162" s="212"/>
      <c r="UEJ162" s="212"/>
      <c r="UEK162" s="212"/>
      <c r="UEL162" s="212"/>
      <c r="UEM162" s="212"/>
      <c r="UET162" s="212"/>
      <c r="UEU162" s="212"/>
      <c r="UEV162" s="212"/>
      <c r="UEW162" s="212"/>
      <c r="UEX162" s="212"/>
      <c r="UEY162" s="212"/>
      <c r="UEZ162" s="212"/>
      <c r="UFA162" s="212"/>
      <c r="UFB162" s="212"/>
      <c r="UFC162" s="212"/>
      <c r="UFD162" s="212"/>
      <c r="UFE162" s="212"/>
      <c r="UFF162" s="212"/>
      <c r="UFG162" s="212"/>
      <c r="UFH162" s="212"/>
      <c r="UFI162" s="212"/>
      <c r="UFJ162" s="212"/>
      <c r="UFK162" s="212"/>
      <c r="UFL162" s="212"/>
      <c r="UFM162" s="212"/>
      <c r="UFN162" s="212"/>
      <c r="UFO162" s="212"/>
      <c r="UFP162" s="212"/>
      <c r="UFQ162" s="212"/>
      <c r="UFR162" s="212"/>
      <c r="UFS162" s="212"/>
      <c r="UFT162" s="212"/>
      <c r="UFU162" s="212"/>
      <c r="UFV162" s="212"/>
      <c r="UFW162" s="212"/>
      <c r="UFX162" s="212"/>
      <c r="UFY162" s="212"/>
      <c r="UFZ162" s="212"/>
      <c r="UGA162" s="212"/>
      <c r="UGB162" s="212"/>
      <c r="UGC162" s="212"/>
      <c r="UGD162" s="212"/>
      <c r="UGE162" s="212"/>
      <c r="UGF162" s="212"/>
      <c r="UGG162" s="212"/>
      <c r="UGH162" s="212"/>
      <c r="UGI162" s="212"/>
      <c r="UGJ162" s="212"/>
      <c r="UGK162" s="212"/>
      <c r="UGL162" s="212"/>
      <c r="UGM162" s="212"/>
      <c r="UGN162" s="212"/>
      <c r="UGO162" s="212"/>
      <c r="UGP162" s="212"/>
      <c r="UGQ162" s="212"/>
      <c r="UGR162" s="212"/>
      <c r="UGS162" s="212"/>
      <c r="UGT162" s="212"/>
      <c r="UGU162" s="212"/>
      <c r="UGV162" s="212"/>
      <c r="UGW162" s="212"/>
      <c r="UGX162" s="212"/>
      <c r="UGY162" s="212"/>
      <c r="UGZ162" s="212"/>
      <c r="UHA162" s="212"/>
      <c r="UHB162" s="212"/>
      <c r="UHC162" s="212"/>
      <c r="UHD162" s="212"/>
      <c r="UHE162" s="212"/>
      <c r="UHF162" s="212"/>
      <c r="UHG162" s="212"/>
      <c r="UHH162" s="212"/>
      <c r="UHI162" s="212"/>
      <c r="UHJ162" s="212"/>
      <c r="UHK162" s="212"/>
      <c r="UHL162" s="212"/>
      <c r="UHM162" s="212"/>
      <c r="UHN162" s="212"/>
      <c r="UHO162" s="212"/>
      <c r="UHP162" s="212"/>
      <c r="UHQ162" s="212"/>
      <c r="UHR162" s="212"/>
      <c r="UHS162" s="212"/>
      <c r="UHT162" s="212"/>
      <c r="UHU162" s="212"/>
      <c r="UHV162" s="212"/>
      <c r="UHW162" s="212"/>
      <c r="UHX162" s="212"/>
      <c r="UHY162" s="212"/>
      <c r="UHZ162" s="212"/>
      <c r="UIA162" s="212"/>
      <c r="UIB162" s="212"/>
      <c r="UIC162" s="212"/>
      <c r="UID162" s="212"/>
      <c r="UIE162" s="212"/>
      <c r="UIF162" s="212"/>
      <c r="UIG162" s="212"/>
      <c r="UIH162" s="212"/>
      <c r="UII162" s="212"/>
      <c r="UIJ162" s="212"/>
      <c r="UIK162" s="212"/>
      <c r="UIL162" s="212"/>
      <c r="UIM162" s="212"/>
      <c r="UIN162" s="212"/>
      <c r="UIO162" s="212"/>
      <c r="UIP162" s="212"/>
      <c r="UIQ162" s="212"/>
      <c r="UIR162" s="212"/>
      <c r="UIS162" s="212"/>
      <c r="UIT162" s="212"/>
      <c r="UIU162" s="212"/>
      <c r="UIV162" s="212"/>
      <c r="UIW162" s="212"/>
      <c r="UIX162" s="212"/>
      <c r="UIY162" s="212"/>
      <c r="UIZ162" s="212"/>
      <c r="UJA162" s="212"/>
      <c r="UJB162" s="212"/>
      <c r="UJC162" s="212"/>
      <c r="UJD162" s="212"/>
      <c r="UJE162" s="212"/>
      <c r="UJF162" s="212"/>
      <c r="UJG162" s="212"/>
      <c r="UJH162" s="212"/>
      <c r="UJI162" s="212"/>
      <c r="UJJ162" s="212"/>
      <c r="UJK162" s="212"/>
      <c r="UJL162" s="212"/>
      <c r="UJM162" s="212"/>
      <c r="UJN162" s="212"/>
      <c r="UJO162" s="212"/>
      <c r="UJP162" s="212"/>
      <c r="UJQ162" s="212"/>
      <c r="UJR162" s="212"/>
      <c r="UJS162" s="212"/>
      <c r="UJT162" s="212"/>
      <c r="UJU162" s="212"/>
      <c r="UJV162" s="212"/>
      <c r="UJW162" s="212"/>
      <c r="UJX162" s="212"/>
      <c r="UJY162" s="212"/>
      <c r="UJZ162" s="212"/>
      <c r="UKA162" s="212"/>
      <c r="UKB162" s="212"/>
      <c r="UKC162" s="212"/>
      <c r="UKD162" s="212"/>
      <c r="UKE162" s="212"/>
      <c r="UKF162" s="212"/>
      <c r="UKG162" s="212"/>
      <c r="UKH162" s="212"/>
      <c r="UKI162" s="212"/>
      <c r="UKJ162" s="212"/>
      <c r="UKK162" s="212"/>
      <c r="UKL162" s="212"/>
      <c r="UKM162" s="212"/>
      <c r="UKN162" s="212"/>
      <c r="UKO162" s="212"/>
      <c r="UKP162" s="212"/>
      <c r="UKQ162" s="212"/>
      <c r="UKR162" s="212"/>
      <c r="UKS162" s="212"/>
      <c r="UKT162" s="212"/>
      <c r="UKU162" s="212"/>
      <c r="UKV162" s="212"/>
      <c r="UKW162" s="212"/>
      <c r="UKX162" s="212"/>
      <c r="UKY162" s="212"/>
      <c r="UKZ162" s="212"/>
      <c r="ULA162" s="212"/>
      <c r="ULB162" s="212"/>
      <c r="ULC162" s="212"/>
      <c r="ULD162" s="212"/>
      <c r="ULE162" s="212"/>
      <c r="ULF162" s="212"/>
      <c r="ULG162" s="212"/>
      <c r="ULH162" s="212"/>
      <c r="ULI162" s="212"/>
      <c r="ULJ162" s="212"/>
      <c r="ULK162" s="212"/>
      <c r="ULL162" s="212"/>
      <c r="ULM162" s="212"/>
      <c r="ULN162" s="212"/>
      <c r="ULO162" s="212"/>
      <c r="ULP162" s="212"/>
      <c r="ULQ162" s="212"/>
      <c r="ULR162" s="212"/>
      <c r="ULS162" s="212"/>
      <c r="ULT162" s="212"/>
      <c r="ULU162" s="212"/>
      <c r="ULV162" s="212"/>
      <c r="ULW162" s="212"/>
      <c r="ULX162" s="212"/>
      <c r="ULY162" s="212"/>
      <c r="ULZ162" s="212"/>
      <c r="UMA162" s="212"/>
      <c r="UMB162" s="212"/>
      <c r="UMC162" s="212"/>
      <c r="UMD162" s="212"/>
      <c r="UME162" s="212"/>
      <c r="UMF162" s="212"/>
      <c r="UMG162" s="212"/>
      <c r="UMH162" s="212"/>
      <c r="UMI162" s="212"/>
      <c r="UMJ162" s="212"/>
      <c r="UMK162" s="212"/>
      <c r="UML162" s="212"/>
      <c r="UMM162" s="212"/>
      <c r="UMN162" s="212"/>
      <c r="UMO162" s="212"/>
      <c r="UMP162" s="212"/>
      <c r="UMQ162" s="212"/>
      <c r="UMR162" s="212"/>
      <c r="UMS162" s="212"/>
      <c r="UMT162" s="212"/>
      <c r="UMU162" s="212"/>
      <c r="UMV162" s="212"/>
      <c r="UMW162" s="212"/>
      <c r="UMX162" s="212"/>
      <c r="UMY162" s="212"/>
      <c r="UMZ162" s="212"/>
      <c r="UNA162" s="212"/>
      <c r="UNB162" s="212"/>
      <c r="UNC162" s="212"/>
      <c r="UND162" s="212"/>
      <c r="UNE162" s="212"/>
      <c r="UNF162" s="212"/>
      <c r="UNG162" s="212"/>
      <c r="UNH162" s="212"/>
      <c r="UNI162" s="212"/>
      <c r="UNJ162" s="212"/>
      <c r="UNK162" s="212"/>
      <c r="UNL162" s="212"/>
      <c r="UNM162" s="212"/>
      <c r="UNN162" s="212"/>
      <c r="UNO162" s="212"/>
      <c r="UNP162" s="212"/>
      <c r="UNQ162" s="212"/>
      <c r="UNR162" s="212"/>
      <c r="UNS162" s="212"/>
      <c r="UNT162" s="212"/>
      <c r="UNU162" s="212"/>
      <c r="UNV162" s="212"/>
      <c r="UNW162" s="212"/>
      <c r="UNX162" s="212"/>
      <c r="UNY162" s="212"/>
      <c r="UNZ162" s="212"/>
      <c r="UOA162" s="212"/>
      <c r="UOB162" s="212"/>
      <c r="UOC162" s="212"/>
      <c r="UOD162" s="212"/>
      <c r="UOE162" s="212"/>
      <c r="UOF162" s="212"/>
      <c r="UOG162" s="212"/>
      <c r="UOH162" s="212"/>
      <c r="UOI162" s="212"/>
      <c r="UOP162" s="212"/>
      <c r="UOQ162" s="212"/>
      <c r="UOR162" s="212"/>
      <c r="UOS162" s="212"/>
      <c r="UOT162" s="212"/>
      <c r="UOU162" s="212"/>
      <c r="UOV162" s="212"/>
      <c r="UOW162" s="212"/>
      <c r="UOX162" s="212"/>
      <c r="UOY162" s="212"/>
      <c r="UOZ162" s="212"/>
      <c r="UPA162" s="212"/>
      <c r="UPB162" s="212"/>
      <c r="UPC162" s="212"/>
      <c r="UPD162" s="212"/>
      <c r="UPE162" s="212"/>
      <c r="UPF162" s="212"/>
      <c r="UPG162" s="212"/>
      <c r="UPH162" s="212"/>
      <c r="UPI162" s="212"/>
      <c r="UPJ162" s="212"/>
      <c r="UPK162" s="212"/>
      <c r="UPL162" s="212"/>
      <c r="UPM162" s="212"/>
      <c r="UPN162" s="212"/>
      <c r="UPO162" s="212"/>
      <c r="UPP162" s="212"/>
      <c r="UPQ162" s="212"/>
      <c r="UPR162" s="212"/>
      <c r="UPS162" s="212"/>
      <c r="UPT162" s="212"/>
      <c r="UPU162" s="212"/>
      <c r="UPV162" s="212"/>
      <c r="UPW162" s="212"/>
      <c r="UPX162" s="212"/>
      <c r="UPY162" s="212"/>
      <c r="UPZ162" s="212"/>
      <c r="UQA162" s="212"/>
      <c r="UQB162" s="212"/>
      <c r="UQC162" s="212"/>
      <c r="UQD162" s="212"/>
      <c r="UQE162" s="212"/>
      <c r="UQF162" s="212"/>
      <c r="UQG162" s="212"/>
      <c r="UQH162" s="212"/>
      <c r="UQI162" s="212"/>
      <c r="UQJ162" s="212"/>
      <c r="UQK162" s="212"/>
      <c r="UQL162" s="212"/>
      <c r="UQM162" s="212"/>
      <c r="UQN162" s="212"/>
      <c r="UQO162" s="212"/>
      <c r="UQP162" s="212"/>
      <c r="UQQ162" s="212"/>
      <c r="UQR162" s="212"/>
      <c r="UQS162" s="212"/>
      <c r="UQT162" s="212"/>
      <c r="UQU162" s="212"/>
      <c r="UQV162" s="212"/>
      <c r="UQW162" s="212"/>
      <c r="UQX162" s="212"/>
      <c r="UQY162" s="212"/>
      <c r="UQZ162" s="212"/>
      <c r="URA162" s="212"/>
      <c r="URB162" s="212"/>
      <c r="URC162" s="212"/>
      <c r="URD162" s="212"/>
      <c r="URE162" s="212"/>
      <c r="URF162" s="212"/>
      <c r="URG162" s="212"/>
      <c r="URH162" s="212"/>
      <c r="URI162" s="212"/>
      <c r="URJ162" s="212"/>
      <c r="URK162" s="212"/>
      <c r="URL162" s="212"/>
      <c r="URM162" s="212"/>
      <c r="URN162" s="212"/>
      <c r="URO162" s="212"/>
      <c r="URP162" s="212"/>
      <c r="URQ162" s="212"/>
      <c r="URR162" s="212"/>
      <c r="URS162" s="212"/>
      <c r="URT162" s="212"/>
      <c r="URU162" s="212"/>
      <c r="URV162" s="212"/>
      <c r="URW162" s="212"/>
      <c r="URX162" s="212"/>
      <c r="URY162" s="212"/>
      <c r="URZ162" s="212"/>
      <c r="USA162" s="212"/>
      <c r="USB162" s="212"/>
      <c r="USC162" s="212"/>
      <c r="USD162" s="212"/>
      <c r="USE162" s="212"/>
      <c r="USF162" s="212"/>
      <c r="USG162" s="212"/>
      <c r="USH162" s="212"/>
      <c r="USI162" s="212"/>
      <c r="USJ162" s="212"/>
      <c r="USK162" s="212"/>
      <c r="USL162" s="212"/>
      <c r="USM162" s="212"/>
      <c r="USN162" s="212"/>
      <c r="USO162" s="212"/>
      <c r="USP162" s="212"/>
      <c r="USQ162" s="212"/>
      <c r="USR162" s="212"/>
      <c r="USS162" s="212"/>
      <c r="UST162" s="212"/>
      <c r="USU162" s="212"/>
      <c r="USV162" s="212"/>
      <c r="USW162" s="212"/>
      <c r="USX162" s="212"/>
      <c r="USY162" s="212"/>
      <c r="USZ162" s="212"/>
      <c r="UTA162" s="212"/>
      <c r="UTB162" s="212"/>
      <c r="UTC162" s="212"/>
      <c r="UTD162" s="212"/>
      <c r="UTE162" s="212"/>
      <c r="UTF162" s="212"/>
      <c r="UTG162" s="212"/>
      <c r="UTH162" s="212"/>
      <c r="UTI162" s="212"/>
      <c r="UTJ162" s="212"/>
      <c r="UTK162" s="212"/>
      <c r="UTL162" s="212"/>
      <c r="UTM162" s="212"/>
      <c r="UTN162" s="212"/>
      <c r="UTO162" s="212"/>
      <c r="UTP162" s="212"/>
      <c r="UTQ162" s="212"/>
      <c r="UTR162" s="212"/>
      <c r="UTS162" s="212"/>
      <c r="UTT162" s="212"/>
      <c r="UTU162" s="212"/>
      <c r="UTV162" s="212"/>
      <c r="UTW162" s="212"/>
      <c r="UTX162" s="212"/>
      <c r="UTY162" s="212"/>
      <c r="UTZ162" s="212"/>
      <c r="UUA162" s="212"/>
      <c r="UUB162" s="212"/>
      <c r="UUC162" s="212"/>
      <c r="UUD162" s="212"/>
      <c r="UUE162" s="212"/>
      <c r="UUF162" s="212"/>
      <c r="UUG162" s="212"/>
      <c r="UUH162" s="212"/>
      <c r="UUI162" s="212"/>
      <c r="UUJ162" s="212"/>
      <c r="UUK162" s="212"/>
      <c r="UUL162" s="212"/>
      <c r="UUM162" s="212"/>
      <c r="UUN162" s="212"/>
      <c r="UUO162" s="212"/>
      <c r="UUP162" s="212"/>
      <c r="UUQ162" s="212"/>
      <c r="UUR162" s="212"/>
      <c r="UUS162" s="212"/>
      <c r="UUT162" s="212"/>
      <c r="UUU162" s="212"/>
      <c r="UUV162" s="212"/>
      <c r="UUW162" s="212"/>
      <c r="UUX162" s="212"/>
      <c r="UUY162" s="212"/>
      <c r="UUZ162" s="212"/>
      <c r="UVA162" s="212"/>
      <c r="UVB162" s="212"/>
      <c r="UVC162" s="212"/>
      <c r="UVD162" s="212"/>
      <c r="UVE162" s="212"/>
      <c r="UVF162" s="212"/>
      <c r="UVG162" s="212"/>
      <c r="UVH162" s="212"/>
      <c r="UVI162" s="212"/>
      <c r="UVJ162" s="212"/>
      <c r="UVK162" s="212"/>
      <c r="UVL162" s="212"/>
      <c r="UVM162" s="212"/>
      <c r="UVN162" s="212"/>
      <c r="UVO162" s="212"/>
      <c r="UVP162" s="212"/>
      <c r="UVQ162" s="212"/>
      <c r="UVR162" s="212"/>
      <c r="UVS162" s="212"/>
      <c r="UVT162" s="212"/>
      <c r="UVU162" s="212"/>
      <c r="UVV162" s="212"/>
      <c r="UVW162" s="212"/>
      <c r="UVX162" s="212"/>
      <c r="UVY162" s="212"/>
      <c r="UVZ162" s="212"/>
      <c r="UWA162" s="212"/>
      <c r="UWB162" s="212"/>
      <c r="UWC162" s="212"/>
      <c r="UWD162" s="212"/>
      <c r="UWE162" s="212"/>
      <c r="UWF162" s="212"/>
      <c r="UWG162" s="212"/>
      <c r="UWH162" s="212"/>
      <c r="UWI162" s="212"/>
      <c r="UWJ162" s="212"/>
      <c r="UWK162" s="212"/>
      <c r="UWL162" s="212"/>
      <c r="UWM162" s="212"/>
      <c r="UWN162" s="212"/>
      <c r="UWO162" s="212"/>
      <c r="UWP162" s="212"/>
      <c r="UWQ162" s="212"/>
      <c r="UWR162" s="212"/>
      <c r="UWS162" s="212"/>
      <c r="UWT162" s="212"/>
      <c r="UWU162" s="212"/>
      <c r="UWV162" s="212"/>
      <c r="UWW162" s="212"/>
      <c r="UWX162" s="212"/>
      <c r="UWY162" s="212"/>
      <c r="UWZ162" s="212"/>
      <c r="UXA162" s="212"/>
      <c r="UXB162" s="212"/>
      <c r="UXC162" s="212"/>
      <c r="UXD162" s="212"/>
      <c r="UXE162" s="212"/>
      <c r="UXF162" s="212"/>
      <c r="UXG162" s="212"/>
      <c r="UXH162" s="212"/>
      <c r="UXI162" s="212"/>
      <c r="UXJ162" s="212"/>
      <c r="UXK162" s="212"/>
      <c r="UXL162" s="212"/>
      <c r="UXM162" s="212"/>
      <c r="UXN162" s="212"/>
      <c r="UXO162" s="212"/>
      <c r="UXP162" s="212"/>
      <c r="UXQ162" s="212"/>
      <c r="UXR162" s="212"/>
      <c r="UXS162" s="212"/>
      <c r="UXT162" s="212"/>
      <c r="UXU162" s="212"/>
      <c r="UXV162" s="212"/>
      <c r="UXW162" s="212"/>
      <c r="UXX162" s="212"/>
      <c r="UXY162" s="212"/>
      <c r="UXZ162" s="212"/>
      <c r="UYA162" s="212"/>
      <c r="UYB162" s="212"/>
      <c r="UYC162" s="212"/>
      <c r="UYD162" s="212"/>
      <c r="UYE162" s="212"/>
      <c r="UYL162" s="212"/>
      <c r="UYM162" s="212"/>
      <c r="UYN162" s="212"/>
      <c r="UYO162" s="212"/>
      <c r="UYP162" s="212"/>
      <c r="UYQ162" s="212"/>
      <c r="UYR162" s="212"/>
      <c r="UYS162" s="212"/>
      <c r="UYT162" s="212"/>
      <c r="UYU162" s="212"/>
      <c r="UYV162" s="212"/>
      <c r="UYW162" s="212"/>
      <c r="UYX162" s="212"/>
      <c r="UYY162" s="212"/>
      <c r="UYZ162" s="212"/>
      <c r="UZA162" s="212"/>
      <c r="UZB162" s="212"/>
      <c r="UZC162" s="212"/>
      <c r="UZD162" s="212"/>
      <c r="UZE162" s="212"/>
      <c r="UZF162" s="212"/>
      <c r="UZG162" s="212"/>
      <c r="UZH162" s="212"/>
      <c r="UZI162" s="212"/>
      <c r="UZJ162" s="212"/>
      <c r="UZK162" s="212"/>
      <c r="UZL162" s="212"/>
      <c r="UZM162" s="212"/>
      <c r="UZN162" s="212"/>
      <c r="UZO162" s="212"/>
      <c r="UZP162" s="212"/>
      <c r="UZQ162" s="212"/>
      <c r="UZR162" s="212"/>
      <c r="UZS162" s="212"/>
      <c r="UZT162" s="212"/>
      <c r="UZU162" s="212"/>
      <c r="UZV162" s="212"/>
      <c r="UZW162" s="212"/>
      <c r="UZX162" s="212"/>
      <c r="UZY162" s="212"/>
      <c r="UZZ162" s="212"/>
      <c r="VAA162" s="212"/>
      <c r="VAB162" s="212"/>
      <c r="VAC162" s="212"/>
      <c r="VAD162" s="212"/>
      <c r="VAE162" s="212"/>
      <c r="VAF162" s="212"/>
      <c r="VAG162" s="212"/>
      <c r="VAH162" s="212"/>
      <c r="VAI162" s="212"/>
      <c r="VAJ162" s="212"/>
      <c r="VAK162" s="212"/>
      <c r="VAL162" s="212"/>
      <c r="VAM162" s="212"/>
      <c r="VAN162" s="212"/>
      <c r="VAO162" s="212"/>
      <c r="VAP162" s="212"/>
      <c r="VAQ162" s="212"/>
      <c r="VAR162" s="212"/>
      <c r="VAS162" s="212"/>
      <c r="VAT162" s="212"/>
      <c r="VAU162" s="212"/>
      <c r="VAV162" s="212"/>
      <c r="VAW162" s="212"/>
      <c r="VAX162" s="212"/>
      <c r="VAY162" s="212"/>
      <c r="VAZ162" s="212"/>
      <c r="VBA162" s="212"/>
      <c r="VBB162" s="212"/>
      <c r="VBC162" s="212"/>
      <c r="VBD162" s="212"/>
      <c r="VBE162" s="212"/>
      <c r="VBF162" s="212"/>
      <c r="VBG162" s="212"/>
      <c r="VBH162" s="212"/>
      <c r="VBI162" s="212"/>
      <c r="VBJ162" s="212"/>
      <c r="VBK162" s="212"/>
      <c r="VBL162" s="212"/>
      <c r="VBM162" s="212"/>
      <c r="VBN162" s="212"/>
      <c r="VBO162" s="212"/>
      <c r="VBP162" s="212"/>
      <c r="VBQ162" s="212"/>
      <c r="VBR162" s="212"/>
      <c r="VBS162" s="212"/>
      <c r="VBT162" s="212"/>
      <c r="VBU162" s="212"/>
      <c r="VBV162" s="212"/>
      <c r="VBW162" s="212"/>
      <c r="VBX162" s="212"/>
      <c r="VBY162" s="212"/>
      <c r="VBZ162" s="212"/>
      <c r="VCA162" s="212"/>
      <c r="VCB162" s="212"/>
      <c r="VCC162" s="212"/>
      <c r="VCD162" s="212"/>
      <c r="VCE162" s="212"/>
      <c r="VCF162" s="212"/>
      <c r="VCG162" s="212"/>
      <c r="VCH162" s="212"/>
      <c r="VCI162" s="212"/>
      <c r="VCJ162" s="212"/>
      <c r="VCK162" s="212"/>
      <c r="VCL162" s="212"/>
      <c r="VCM162" s="212"/>
      <c r="VCN162" s="212"/>
      <c r="VCO162" s="212"/>
      <c r="VCP162" s="212"/>
      <c r="VCQ162" s="212"/>
      <c r="VCR162" s="212"/>
      <c r="VCS162" s="212"/>
      <c r="VCT162" s="212"/>
      <c r="VCU162" s="212"/>
      <c r="VCV162" s="212"/>
      <c r="VCW162" s="212"/>
      <c r="VCX162" s="212"/>
      <c r="VCY162" s="212"/>
      <c r="VCZ162" s="212"/>
      <c r="VDA162" s="212"/>
      <c r="VDB162" s="212"/>
      <c r="VDC162" s="212"/>
      <c r="VDD162" s="212"/>
      <c r="VDE162" s="212"/>
      <c r="VDF162" s="212"/>
      <c r="VDG162" s="212"/>
      <c r="VDH162" s="212"/>
      <c r="VDI162" s="212"/>
      <c r="VDJ162" s="212"/>
      <c r="VDK162" s="212"/>
      <c r="VDL162" s="212"/>
      <c r="VDM162" s="212"/>
      <c r="VDN162" s="212"/>
      <c r="VDO162" s="212"/>
      <c r="VDP162" s="212"/>
      <c r="VDQ162" s="212"/>
      <c r="VDR162" s="212"/>
      <c r="VDS162" s="212"/>
      <c r="VDT162" s="212"/>
      <c r="VDU162" s="212"/>
      <c r="VDV162" s="212"/>
      <c r="VDW162" s="212"/>
      <c r="VDX162" s="212"/>
      <c r="VDY162" s="212"/>
      <c r="VDZ162" s="212"/>
      <c r="VEA162" s="212"/>
      <c r="VEB162" s="212"/>
      <c r="VEC162" s="212"/>
      <c r="VED162" s="212"/>
      <c r="VEE162" s="212"/>
      <c r="VEF162" s="212"/>
      <c r="VEG162" s="212"/>
      <c r="VEH162" s="212"/>
      <c r="VEI162" s="212"/>
      <c r="VEJ162" s="212"/>
      <c r="VEK162" s="212"/>
      <c r="VEL162" s="212"/>
      <c r="VEM162" s="212"/>
      <c r="VEN162" s="212"/>
      <c r="VEO162" s="212"/>
      <c r="VEP162" s="212"/>
      <c r="VEQ162" s="212"/>
      <c r="VER162" s="212"/>
      <c r="VES162" s="212"/>
      <c r="VET162" s="212"/>
      <c r="VEU162" s="212"/>
      <c r="VEV162" s="212"/>
      <c r="VEW162" s="212"/>
      <c r="VEX162" s="212"/>
      <c r="VEY162" s="212"/>
      <c r="VEZ162" s="212"/>
      <c r="VFA162" s="212"/>
      <c r="VFB162" s="212"/>
      <c r="VFC162" s="212"/>
      <c r="VFD162" s="212"/>
      <c r="VFE162" s="212"/>
      <c r="VFF162" s="212"/>
      <c r="VFG162" s="212"/>
      <c r="VFH162" s="212"/>
      <c r="VFI162" s="212"/>
      <c r="VFJ162" s="212"/>
      <c r="VFK162" s="212"/>
      <c r="VFL162" s="212"/>
      <c r="VFM162" s="212"/>
      <c r="VFN162" s="212"/>
      <c r="VFO162" s="212"/>
      <c r="VFP162" s="212"/>
      <c r="VFQ162" s="212"/>
      <c r="VFR162" s="212"/>
      <c r="VFS162" s="212"/>
      <c r="VFT162" s="212"/>
      <c r="VFU162" s="212"/>
      <c r="VFV162" s="212"/>
      <c r="VFW162" s="212"/>
      <c r="VFX162" s="212"/>
      <c r="VFY162" s="212"/>
      <c r="VFZ162" s="212"/>
      <c r="VGA162" s="212"/>
      <c r="VGB162" s="212"/>
      <c r="VGC162" s="212"/>
      <c r="VGD162" s="212"/>
      <c r="VGE162" s="212"/>
      <c r="VGF162" s="212"/>
      <c r="VGG162" s="212"/>
      <c r="VGH162" s="212"/>
      <c r="VGI162" s="212"/>
      <c r="VGJ162" s="212"/>
      <c r="VGK162" s="212"/>
      <c r="VGL162" s="212"/>
      <c r="VGM162" s="212"/>
      <c r="VGN162" s="212"/>
      <c r="VGO162" s="212"/>
      <c r="VGP162" s="212"/>
      <c r="VGQ162" s="212"/>
      <c r="VGR162" s="212"/>
      <c r="VGS162" s="212"/>
      <c r="VGT162" s="212"/>
      <c r="VGU162" s="212"/>
      <c r="VGV162" s="212"/>
      <c r="VGW162" s="212"/>
      <c r="VGX162" s="212"/>
      <c r="VGY162" s="212"/>
      <c r="VGZ162" s="212"/>
      <c r="VHA162" s="212"/>
      <c r="VHB162" s="212"/>
      <c r="VHC162" s="212"/>
      <c r="VHD162" s="212"/>
      <c r="VHE162" s="212"/>
      <c r="VHF162" s="212"/>
      <c r="VHG162" s="212"/>
      <c r="VHH162" s="212"/>
      <c r="VHI162" s="212"/>
      <c r="VHJ162" s="212"/>
      <c r="VHK162" s="212"/>
      <c r="VHL162" s="212"/>
      <c r="VHM162" s="212"/>
      <c r="VHN162" s="212"/>
      <c r="VHO162" s="212"/>
      <c r="VHP162" s="212"/>
      <c r="VHQ162" s="212"/>
      <c r="VHR162" s="212"/>
      <c r="VHS162" s="212"/>
      <c r="VHT162" s="212"/>
      <c r="VHU162" s="212"/>
      <c r="VHV162" s="212"/>
      <c r="VHW162" s="212"/>
      <c r="VHX162" s="212"/>
      <c r="VHY162" s="212"/>
      <c r="VHZ162" s="212"/>
      <c r="VIA162" s="212"/>
      <c r="VIH162" s="212"/>
      <c r="VII162" s="212"/>
      <c r="VIJ162" s="212"/>
      <c r="VIK162" s="212"/>
      <c r="VIL162" s="212"/>
      <c r="VIM162" s="212"/>
      <c r="VIN162" s="212"/>
      <c r="VIO162" s="212"/>
      <c r="VIP162" s="212"/>
      <c r="VIQ162" s="212"/>
      <c r="VIR162" s="212"/>
      <c r="VIS162" s="212"/>
      <c r="VIT162" s="212"/>
      <c r="VIU162" s="212"/>
      <c r="VIV162" s="212"/>
      <c r="VIW162" s="212"/>
      <c r="VIX162" s="212"/>
      <c r="VIY162" s="212"/>
      <c r="VIZ162" s="212"/>
      <c r="VJA162" s="212"/>
      <c r="VJB162" s="212"/>
      <c r="VJC162" s="212"/>
      <c r="VJD162" s="212"/>
      <c r="VJE162" s="212"/>
      <c r="VJF162" s="212"/>
      <c r="VJG162" s="212"/>
      <c r="VJH162" s="212"/>
      <c r="VJI162" s="212"/>
      <c r="VJJ162" s="212"/>
      <c r="VJK162" s="212"/>
      <c r="VJL162" s="212"/>
      <c r="VJM162" s="212"/>
      <c r="VJN162" s="212"/>
      <c r="VJO162" s="212"/>
      <c r="VJP162" s="212"/>
      <c r="VJQ162" s="212"/>
      <c r="VJR162" s="212"/>
      <c r="VJS162" s="212"/>
      <c r="VJT162" s="212"/>
      <c r="VJU162" s="212"/>
      <c r="VJV162" s="212"/>
      <c r="VJW162" s="212"/>
      <c r="VJX162" s="212"/>
      <c r="VJY162" s="212"/>
      <c r="VJZ162" s="212"/>
      <c r="VKA162" s="212"/>
      <c r="VKB162" s="212"/>
      <c r="VKC162" s="212"/>
      <c r="VKD162" s="212"/>
      <c r="VKE162" s="212"/>
      <c r="VKF162" s="212"/>
      <c r="VKG162" s="212"/>
      <c r="VKH162" s="212"/>
      <c r="VKI162" s="212"/>
      <c r="VKJ162" s="212"/>
      <c r="VKK162" s="212"/>
      <c r="VKL162" s="212"/>
      <c r="VKM162" s="212"/>
      <c r="VKN162" s="212"/>
      <c r="VKO162" s="212"/>
      <c r="VKP162" s="212"/>
      <c r="VKQ162" s="212"/>
      <c r="VKR162" s="212"/>
      <c r="VKS162" s="212"/>
      <c r="VKT162" s="212"/>
      <c r="VKU162" s="212"/>
      <c r="VKV162" s="212"/>
      <c r="VKW162" s="212"/>
      <c r="VKX162" s="212"/>
      <c r="VKY162" s="212"/>
      <c r="VKZ162" s="212"/>
      <c r="VLA162" s="212"/>
      <c r="VLB162" s="212"/>
      <c r="VLC162" s="212"/>
      <c r="VLD162" s="212"/>
      <c r="VLE162" s="212"/>
      <c r="VLF162" s="212"/>
      <c r="VLG162" s="212"/>
      <c r="VLH162" s="212"/>
      <c r="VLI162" s="212"/>
      <c r="VLJ162" s="212"/>
      <c r="VLK162" s="212"/>
      <c r="VLL162" s="212"/>
      <c r="VLM162" s="212"/>
      <c r="VLN162" s="212"/>
      <c r="VLO162" s="212"/>
      <c r="VLP162" s="212"/>
      <c r="VLQ162" s="212"/>
      <c r="VLR162" s="212"/>
      <c r="VLS162" s="212"/>
      <c r="VLT162" s="212"/>
      <c r="VLU162" s="212"/>
      <c r="VLV162" s="212"/>
      <c r="VLW162" s="212"/>
      <c r="VLX162" s="212"/>
      <c r="VLY162" s="212"/>
      <c r="VLZ162" s="212"/>
      <c r="VMA162" s="212"/>
      <c r="VMB162" s="212"/>
      <c r="VMC162" s="212"/>
      <c r="VMD162" s="212"/>
      <c r="VME162" s="212"/>
      <c r="VMF162" s="212"/>
      <c r="VMG162" s="212"/>
      <c r="VMH162" s="212"/>
      <c r="VMI162" s="212"/>
      <c r="VMJ162" s="212"/>
      <c r="VMK162" s="212"/>
      <c r="VML162" s="212"/>
      <c r="VMM162" s="212"/>
      <c r="VMN162" s="212"/>
      <c r="VMO162" s="212"/>
      <c r="VMP162" s="212"/>
      <c r="VMQ162" s="212"/>
      <c r="VMR162" s="212"/>
      <c r="VMS162" s="212"/>
      <c r="VMT162" s="212"/>
      <c r="VMU162" s="212"/>
      <c r="VMV162" s="212"/>
      <c r="VMW162" s="212"/>
      <c r="VMX162" s="212"/>
      <c r="VMY162" s="212"/>
      <c r="VMZ162" s="212"/>
      <c r="VNA162" s="212"/>
      <c r="VNB162" s="212"/>
      <c r="VNC162" s="212"/>
      <c r="VND162" s="212"/>
      <c r="VNE162" s="212"/>
      <c r="VNF162" s="212"/>
      <c r="VNG162" s="212"/>
      <c r="VNH162" s="212"/>
      <c r="VNI162" s="212"/>
      <c r="VNJ162" s="212"/>
      <c r="VNK162" s="212"/>
      <c r="VNL162" s="212"/>
      <c r="VNM162" s="212"/>
      <c r="VNN162" s="212"/>
      <c r="VNO162" s="212"/>
      <c r="VNP162" s="212"/>
      <c r="VNQ162" s="212"/>
      <c r="VNR162" s="212"/>
      <c r="VNS162" s="212"/>
      <c r="VNT162" s="212"/>
      <c r="VNU162" s="212"/>
      <c r="VNV162" s="212"/>
      <c r="VNW162" s="212"/>
      <c r="VNX162" s="212"/>
      <c r="VNY162" s="212"/>
      <c r="VNZ162" s="212"/>
      <c r="VOA162" s="212"/>
      <c r="VOB162" s="212"/>
      <c r="VOC162" s="212"/>
      <c r="VOD162" s="212"/>
      <c r="VOE162" s="212"/>
      <c r="VOF162" s="212"/>
      <c r="VOG162" s="212"/>
      <c r="VOH162" s="212"/>
      <c r="VOI162" s="212"/>
      <c r="VOJ162" s="212"/>
      <c r="VOK162" s="212"/>
      <c r="VOL162" s="212"/>
      <c r="VOM162" s="212"/>
      <c r="VON162" s="212"/>
      <c r="VOO162" s="212"/>
      <c r="VOP162" s="212"/>
      <c r="VOQ162" s="212"/>
      <c r="VOR162" s="212"/>
      <c r="VOS162" s="212"/>
      <c r="VOT162" s="212"/>
      <c r="VOU162" s="212"/>
      <c r="VOV162" s="212"/>
      <c r="VOW162" s="212"/>
      <c r="VOX162" s="212"/>
      <c r="VOY162" s="212"/>
      <c r="VOZ162" s="212"/>
      <c r="VPA162" s="212"/>
      <c r="VPB162" s="212"/>
      <c r="VPC162" s="212"/>
      <c r="VPD162" s="212"/>
      <c r="VPE162" s="212"/>
      <c r="VPF162" s="212"/>
      <c r="VPG162" s="212"/>
      <c r="VPH162" s="212"/>
      <c r="VPI162" s="212"/>
      <c r="VPJ162" s="212"/>
      <c r="VPK162" s="212"/>
      <c r="VPL162" s="212"/>
      <c r="VPM162" s="212"/>
      <c r="VPN162" s="212"/>
      <c r="VPO162" s="212"/>
      <c r="VPP162" s="212"/>
      <c r="VPQ162" s="212"/>
      <c r="VPR162" s="212"/>
      <c r="VPS162" s="212"/>
      <c r="VPT162" s="212"/>
      <c r="VPU162" s="212"/>
      <c r="VPV162" s="212"/>
      <c r="VPW162" s="212"/>
      <c r="VPX162" s="212"/>
      <c r="VPY162" s="212"/>
      <c r="VPZ162" s="212"/>
      <c r="VQA162" s="212"/>
      <c r="VQB162" s="212"/>
      <c r="VQC162" s="212"/>
      <c r="VQD162" s="212"/>
      <c r="VQE162" s="212"/>
      <c r="VQF162" s="212"/>
      <c r="VQG162" s="212"/>
      <c r="VQH162" s="212"/>
      <c r="VQI162" s="212"/>
      <c r="VQJ162" s="212"/>
      <c r="VQK162" s="212"/>
      <c r="VQL162" s="212"/>
      <c r="VQM162" s="212"/>
      <c r="VQN162" s="212"/>
      <c r="VQO162" s="212"/>
      <c r="VQP162" s="212"/>
      <c r="VQQ162" s="212"/>
      <c r="VQR162" s="212"/>
      <c r="VQS162" s="212"/>
      <c r="VQT162" s="212"/>
      <c r="VQU162" s="212"/>
      <c r="VQV162" s="212"/>
      <c r="VQW162" s="212"/>
      <c r="VQX162" s="212"/>
      <c r="VQY162" s="212"/>
      <c r="VQZ162" s="212"/>
      <c r="VRA162" s="212"/>
      <c r="VRB162" s="212"/>
      <c r="VRC162" s="212"/>
      <c r="VRD162" s="212"/>
      <c r="VRE162" s="212"/>
      <c r="VRF162" s="212"/>
      <c r="VRG162" s="212"/>
      <c r="VRH162" s="212"/>
      <c r="VRI162" s="212"/>
      <c r="VRJ162" s="212"/>
      <c r="VRK162" s="212"/>
      <c r="VRL162" s="212"/>
      <c r="VRM162" s="212"/>
      <c r="VRN162" s="212"/>
      <c r="VRO162" s="212"/>
      <c r="VRP162" s="212"/>
      <c r="VRQ162" s="212"/>
      <c r="VRR162" s="212"/>
      <c r="VRS162" s="212"/>
      <c r="VRT162" s="212"/>
      <c r="VRU162" s="212"/>
      <c r="VRV162" s="212"/>
      <c r="VRW162" s="212"/>
      <c r="VSD162" s="212"/>
      <c r="VSE162" s="212"/>
      <c r="VSF162" s="212"/>
      <c r="VSG162" s="212"/>
      <c r="VSH162" s="212"/>
      <c r="VSI162" s="212"/>
      <c r="VSJ162" s="212"/>
      <c r="VSK162" s="212"/>
      <c r="VSL162" s="212"/>
      <c r="VSM162" s="212"/>
      <c r="VSN162" s="212"/>
      <c r="VSO162" s="212"/>
      <c r="VSP162" s="212"/>
      <c r="VSQ162" s="212"/>
      <c r="VSR162" s="212"/>
      <c r="VSS162" s="212"/>
      <c r="VST162" s="212"/>
      <c r="VSU162" s="212"/>
      <c r="VSV162" s="212"/>
      <c r="VSW162" s="212"/>
      <c r="VSX162" s="212"/>
      <c r="VSY162" s="212"/>
      <c r="VSZ162" s="212"/>
      <c r="VTA162" s="212"/>
      <c r="VTB162" s="212"/>
      <c r="VTC162" s="212"/>
      <c r="VTD162" s="212"/>
      <c r="VTE162" s="212"/>
      <c r="VTF162" s="212"/>
      <c r="VTG162" s="212"/>
      <c r="VTH162" s="212"/>
      <c r="VTI162" s="212"/>
      <c r="VTJ162" s="212"/>
      <c r="VTK162" s="212"/>
      <c r="VTL162" s="212"/>
      <c r="VTM162" s="212"/>
      <c r="VTN162" s="212"/>
      <c r="VTO162" s="212"/>
      <c r="VTP162" s="212"/>
      <c r="VTQ162" s="212"/>
      <c r="VTR162" s="212"/>
      <c r="VTS162" s="212"/>
      <c r="VTT162" s="212"/>
      <c r="VTU162" s="212"/>
      <c r="VTV162" s="212"/>
      <c r="VTW162" s="212"/>
      <c r="VTX162" s="212"/>
      <c r="VTY162" s="212"/>
      <c r="VTZ162" s="212"/>
      <c r="VUA162" s="212"/>
      <c r="VUB162" s="212"/>
      <c r="VUC162" s="212"/>
      <c r="VUD162" s="212"/>
      <c r="VUE162" s="212"/>
      <c r="VUF162" s="212"/>
      <c r="VUG162" s="212"/>
      <c r="VUH162" s="212"/>
      <c r="VUI162" s="212"/>
      <c r="VUJ162" s="212"/>
      <c r="VUK162" s="212"/>
      <c r="VUL162" s="212"/>
      <c r="VUM162" s="212"/>
      <c r="VUN162" s="212"/>
      <c r="VUO162" s="212"/>
      <c r="VUP162" s="212"/>
      <c r="VUQ162" s="212"/>
      <c r="VUR162" s="212"/>
      <c r="VUS162" s="212"/>
      <c r="VUT162" s="212"/>
      <c r="VUU162" s="212"/>
      <c r="VUV162" s="212"/>
      <c r="VUW162" s="212"/>
      <c r="VUX162" s="212"/>
      <c r="VUY162" s="212"/>
      <c r="VUZ162" s="212"/>
      <c r="VVA162" s="212"/>
      <c r="VVB162" s="212"/>
      <c r="VVC162" s="212"/>
      <c r="VVD162" s="212"/>
      <c r="VVE162" s="212"/>
      <c r="VVF162" s="212"/>
      <c r="VVG162" s="212"/>
      <c r="VVH162" s="212"/>
      <c r="VVI162" s="212"/>
      <c r="VVJ162" s="212"/>
      <c r="VVK162" s="212"/>
      <c r="VVL162" s="212"/>
      <c r="VVM162" s="212"/>
      <c r="VVN162" s="212"/>
      <c r="VVO162" s="212"/>
      <c r="VVP162" s="212"/>
      <c r="VVQ162" s="212"/>
      <c r="VVR162" s="212"/>
      <c r="VVS162" s="212"/>
      <c r="VVT162" s="212"/>
      <c r="VVU162" s="212"/>
      <c r="VVV162" s="212"/>
      <c r="VVW162" s="212"/>
      <c r="VVX162" s="212"/>
      <c r="VVY162" s="212"/>
      <c r="VVZ162" s="212"/>
      <c r="VWA162" s="212"/>
      <c r="VWB162" s="212"/>
      <c r="VWC162" s="212"/>
      <c r="VWD162" s="212"/>
      <c r="VWE162" s="212"/>
      <c r="VWF162" s="212"/>
      <c r="VWG162" s="212"/>
      <c r="VWH162" s="212"/>
      <c r="VWI162" s="212"/>
      <c r="VWJ162" s="212"/>
      <c r="VWK162" s="212"/>
      <c r="VWL162" s="212"/>
      <c r="VWM162" s="212"/>
      <c r="VWN162" s="212"/>
      <c r="VWO162" s="212"/>
      <c r="VWP162" s="212"/>
      <c r="VWQ162" s="212"/>
      <c r="VWR162" s="212"/>
      <c r="VWS162" s="212"/>
      <c r="VWT162" s="212"/>
      <c r="VWU162" s="212"/>
      <c r="VWV162" s="212"/>
      <c r="VWW162" s="212"/>
      <c r="VWX162" s="212"/>
      <c r="VWY162" s="212"/>
      <c r="VWZ162" s="212"/>
      <c r="VXA162" s="212"/>
      <c r="VXB162" s="212"/>
      <c r="VXC162" s="212"/>
      <c r="VXD162" s="212"/>
      <c r="VXE162" s="212"/>
      <c r="VXF162" s="212"/>
      <c r="VXG162" s="212"/>
      <c r="VXH162" s="212"/>
      <c r="VXI162" s="212"/>
      <c r="VXJ162" s="212"/>
      <c r="VXK162" s="212"/>
      <c r="VXL162" s="212"/>
      <c r="VXM162" s="212"/>
      <c r="VXN162" s="212"/>
      <c r="VXO162" s="212"/>
      <c r="VXP162" s="212"/>
      <c r="VXQ162" s="212"/>
      <c r="VXR162" s="212"/>
      <c r="VXS162" s="212"/>
      <c r="VXT162" s="212"/>
      <c r="VXU162" s="212"/>
      <c r="VXV162" s="212"/>
      <c r="VXW162" s="212"/>
      <c r="VXX162" s="212"/>
      <c r="VXY162" s="212"/>
      <c r="VXZ162" s="212"/>
      <c r="VYA162" s="212"/>
      <c r="VYB162" s="212"/>
      <c r="VYC162" s="212"/>
      <c r="VYD162" s="212"/>
      <c r="VYE162" s="212"/>
      <c r="VYF162" s="212"/>
      <c r="VYG162" s="212"/>
      <c r="VYH162" s="212"/>
      <c r="VYI162" s="212"/>
      <c r="VYJ162" s="212"/>
      <c r="VYK162" s="212"/>
      <c r="VYL162" s="212"/>
      <c r="VYM162" s="212"/>
      <c r="VYN162" s="212"/>
      <c r="VYO162" s="212"/>
      <c r="VYP162" s="212"/>
      <c r="VYQ162" s="212"/>
      <c r="VYR162" s="212"/>
      <c r="VYS162" s="212"/>
      <c r="VYT162" s="212"/>
      <c r="VYU162" s="212"/>
      <c r="VYV162" s="212"/>
      <c r="VYW162" s="212"/>
      <c r="VYX162" s="212"/>
      <c r="VYY162" s="212"/>
      <c r="VYZ162" s="212"/>
      <c r="VZA162" s="212"/>
      <c r="VZB162" s="212"/>
      <c r="VZC162" s="212"/>
      <c r="VZD162" s="212"/>
      <c r="VZE162" s="212"/>
      <c r="VZF162" s="212"/>
      <c r="VZG162" s="212"/>
      <c r="VZH162" s="212"/>
      <c r="VZI162" s="212"/>
      <c r="VZJ162" s="212"/>
      <c r="VZK162" s="212"/>
      <c r="VZL162" s="212"/>
      <c r="VZM162" s="212"/>
      <c r="VZN162" s="212"/>
      <c r="VZO162" s="212"/>
      <c r="VZP162" s="212"/>
      <c r="VZQ162" s="212"/>
      <c r="VZR162" s="212"/>
      <c r="VZS162" s="212"/>
      <c r="VZT162" s="212"/>
      <c r="VZU162" s="212"/>
      <c r="VZV162" s="212"/>
      <c r="VZW162" s="212"/>
      <c r="VZX162" s="212"/>
      <c r="VZY162" s="212"/>
      <c r="VZZ162" s="212"/>
      <c r="WAA162" s="212"/>
      <c r="WAB162" s="212"/>
      <c r="WAC162" s="212"/>
      <c r="WAD162" s="212"/>
      <c r="WAE162" s="212"/>
      <c r="WAF162" s="212"/>
      <c r="WAG162" s="212"/>
      <c r="WAH162" s="212"/>
      <c r="WAI162" s="212"/>
      <c r="WAJ162" s="212"/>
      <c r="WAK162" s="212"/>
      <c r="WAL162" s="212"/>
      <c r="WAM162" s="212"/>
      <c r="WAN162" s="212"/>
      <c r="WAO162" s="212"/>
      <c r="WAP162" s="212"/>
      <c r="WAQ162" s="212"/>
      <c r="WAR162" s="212"/>
      <c r="WAS162" s="212"/>
      <c r="WAT162" s="212"/>
      <c r="WAU162" s="212"/>
      <c r="WAV162" s="212"/>
      <c r="WAW162" s="212"/>
      <c r="WAX162" s="212"/>
      <c r="WAY162" s="212"/>
      <c r="WAZ162" s="212"/>
      <c r="WBA162" s="212"/>
      <c r="WBB162" s="212"/>
      <c r="WBC162" s="212"/>
      <c r="WBD162" s="212"/>
      <c r="WBE162" s="212"/>
      <c r="WBF162" s="212"/>
      <c r="WBG162" s="212"/>
      <c r="WBH162" s="212"/>
      <c r="WBI162" s="212"/>
      <c r="WBJ162" s="212"/>
      <c r="WBK162" s="212"/>
      <c r="WBL162" s="212"/>
      <c r="WBM162" s="212"/>
      <c r="WBN162" s="212"/>
      <c r="WBO162" s="212"/>
      <c r="WBP162" s="212"/>
      <c r="WBQ162" s="212"/>
      <c r="WBR162" s="212"/>
      <c r="WBS162" s="212"/>
      <c r="WBZ162" s="212"/>
      <c r="WCA162" s="212"/>
      <c r="WCB162" s="212"/>
      <c r="WCC162" s="212"/>
      <c r="WCD162" s="212"/>
      <c r="WCE162" s="212"/>
      <c r="WCF162" s="212"/>
      <c r="WCG162" s="212"/>
      <c r="WCH162" s="212"/>
      <c r="WCI162" s="212"/>
      <c r="WCJ162" s="212"/>
      <c r="WCK162" s="212"/>
      <c r="WCL162" s="212"/>
      <c r="WCM162" s="212"/>
      <c r="WCN162" s="212"/>
      <c r="WCO162" s="212"/>
      <c r="WCP162" s="212"/>
      <c r="WCQ162" s="212"/>
      <c r="WCR162" s="212"/>
      <c r="WCS162" s="212"/>
      <c r="WCT162" s="212"/>
      <c r="WCU162" s="212"/>
      <c r="WCV162" s="212"/>
      <c r="WCW162" s="212"/>
      <c r="WCX162" s="212"/>
      <c r="WCY162" s="212"/>
      <c r="WCZ162" s="212"/>
      <c r="WDA162" s="212"/>
      <c r="WDB162" s="212"/>
      <c r="WDC162" s="212"/>
      <c r="WDD162" s="212"/>
      <c r="WDE162" s="212"/>
      <c r="WDF162" s="212"/>
      <c r="WDG162" s="212"/>
      <c r="WDH162" s="212"/>
      <c r="WDI162" s="212"/>
      <c r="WDJ162" s="212"/>
      <c r="WDK162" s="212"/>
      <c r="WDL162" s="212"/>
      <c r="WDM162" s="212"/>
      <c r="WDN162" s="212"/>
      <c r="WDO162" s="212"/>
      <c r="WDP162" s="212"/>
      <c r="WDQ162" s="212"/>
      <c r="WDR162" s="212"/>
      <c r="WDS162" s="212"/>
      <c r="WDT162" s="212"/>
      <c r="WDU162" s="212"/>
      <c r="WDV162" s="212"/>
      <c r="WDW162" s="212"/>
      <c r="WDX162" s="212"/>
      <c r="WDY162" s="212"/>
      <c r="WDZ162" s="212"/>
      <c r="WEA162" s="212"/>
      <c r="WEB162" s="212"/>
      <c r="WEC162" s="212"/>
      <c r="WED162" s="212"/>
      <c r="WEE162" s="212"/>
      <c r="WEF162" s="212"/>
      <c r="WEG162" s="212"/>
      <c r="WEH162" s="212"/>
      <c r="WEI162" s="212"/>
      <c r="WEJ162" s="212"/>
      <c r="WEK162" s="212"/>
      <c r="WEL162" s="212"/>
      <c r="WEM162" s="212"/>
      <c r="WEN162" s="212"/>
      <c r="WEO162" s="212"/>
      <c r="WEP162" s="212"/>
      <c r="WEQ162" s="212"/>
      <c r="WER162" s="212"/>
      <c r="WES162" s="212"/>
      <c r="WET162" s="212"/>
      <c r="WEU162" s="212"/>
      <c r="WEV162" s="212"/>
      <c r="WEW162" s="212"/>
      <c r="WEX162" s="212"/>
      <c r="WEY162" s="212"/>
      <c r="WEZ162" s="212"/>
      <c r="WFA162" s="212"/>
      <c r="WFB162" s="212"/>
      <c r="WFC162" s="212"/>
      <c r="WFD162" s="212"/>
      <c r="WFE162" s="212"/>
      <c r="WFF162" s="212"/>
      <c r="WFG162" s="212"/>
      <c r="WFH162" s="212"/>
      <c r="WFI162" s="212"/>
      <c r="WFJ162" s="212"/>
      <c r="WFK162" s="212"/>
      <c r="WFL162" s="212"/>
      <c r="WFM162" s="212"/>
      <c r="WFN162" s="212"/>
      <c r="WFO162" s="212"/>
      <c r="WFP162" s="212"/>
      <c r="WFQ162" s="212"/>
      <c r="WFR162" s="212"/>
      <c r="WFS162" s="212"/>
      <c r="WFT162" s="212"/>
      <c r="WFU162" s="212"/>
      <c r="WFV162" s="212"/>
      <c r="WFW162" s="212"/>
      <c r="WFX162" s="212"/>
      <c r="WFY162" s="212"/>
      <c r="WFZ162" s="212"/>
      <c r="WGA162" s="212"/>
      <c r="WGB162" s="212"/>
      <c r="WGC162" s="212"/>
      <c r="WGD162" s="212"/>
      <c r="WGE162" s="212"/>
      <c r="WGF162" s="212"/>
      <c r="WGG162" s="212"/>
      <c r="WGH162" s="212"/>
      <c r="WGI162" s="212"/>
      <c r="WGJ162" s="212"/>
      <c r="WGK162" s="212"/>
      <c r="WGL162" s="212"/>
      <c r="WGM162" s="212"/>
      <c r="WGN162" s="212"/>
      <c r="WGO162" s="212"/>
      <c r="WGP162" s="212"/>
      <c r="WGQ162" s="212"/>
      <c r="WGR162" s="212"/>
      <c r="WGS162" s="212"/>
      <c r="WGT162" s="212"/>
      <c r="WGU162" s="212"/>
      <c r="WGV162" s="212"/>
      <c r="WGW162" s="212"/>
      <c r="WGX162" s="212"/>
      <c r="WGY162" s="212"/>
      <c r="WGZ162" s="212"/>
      <c r="WHA162" s="212"/>
      <c r="WHB162" s="212"/>
      <c r="WHC162" s="212"/>
      <c r="WHD162" s="212"/>
      <c r="WHE162" s="212"/>
      <c r="WHF162" s="212"/>
      <c r="WHG162" s="212"/>
      <c r="WHH162" s="212"/>
      <c r="WHI162" s="212"/>
      <c r="WHJ162" s="212"/>
      <c r="WHK162" s="212"/>
      <c r="WHL162" s="212"/>
      <c r="WHM162" s="212"/>
      <c r="WHN162" s="212"/>
      <c r="WHO162" s="212"/>
      <c r="WHP162" s="212"/>
      <c r="WHQ162" s="212"/>
      <c r="WHR162" s="212"/>
      <c r="WHS162" s="212"/>
      <c r="WHT162" s="212"/>
      <c r="WHU162" s="212"/>
      <c r="WHV162" s="212"/>
      <c r="WHW162" s="212"/>
      <c r="WHX162" s="212"/>
      <c r="WHY162" s="212"/>
      <c r="WHZ162" s="212"/>
      <c r="WIA162" s="212"/>
      <c r="WIB162" s="212"/>
      <c r="WIC162" s="212"/>
      <c r="WID162" s="212"/>
      <c r="WIE162" s="212"/>
      <c r="WIF162" s="212"/>
      <c r="WIG162" s="212"/>
      <c r="WIH162" s="212"/>
      <c r="WII162" s="212"/>
      <c r="WIJ162" s="212"/>
      <c r="WIK162" s="212"/>
      <c r="WIL162" s="212"/>
      <c r="WIM162" s="212"/>
      <c r="WIN162" s="212"/>
      <c r="WIO162" s="212"/>
      <c r="WIP162" s="212"/>
      <c r="WIQ162" s="212"/>
      <c r="WIR162" s="212"/>
      <c r="WIS162" s="212"/>
      <c r="WIT162" s="212"/>
      <c r="WIU162" s="212"/>
      <c r="WIV162" s="212"/>
      <c r="WIW162" s="212"/>
      <c r="WIX162" s="212"/>
      <c r="WIY162" s="212"/>
      <c r="WIZ162" s="212"/>
      <c r="WJA162" s="212"/>
      <c r="WJB162" s="212"/>
      <c r="WJC162" s="212"/>
      <c r="WJD162" s="212"/>
      <c r="WJE162" s="212"/>
      <c r="WJF162" s="212"/>
      <c r="WJG162" s="212"/>
      <c r="WJH162" s="212"/>
      <c r="WJI162" s="212"/>
      <c r="WJJ162" s="212"/>
      <c r="WJK162" s="212"/>
      <c r="WJL162" s="212"/>
      <c r="WJM162" s="212"/>
      <c r="WJN162" s="212"/>
      <c r="WJO162" s="212"/>
      <c r="WJP162" s="212"/>
      <c r="WJQ162" s="212"/>
      <c r="WJR162" s="212"/>
      <c r="WJS162" s="212"/>
      <c r="WJT162" s="212"/>
      <c r="WJU162" s="212"/>
      <c r="WJV162" s="212"/>
      <c r="WJW162" s="212"/>
      <c r="WJX162" s="212"/>
      <c r="WJY162" s="212"/>
      <c r="WJZ162" s="212"/>
      <c r="WKA162" s="212"/>
      <c r="WKB162" s="212"/>
      <c r="WKC162" s="212"/>
      <c r="WKD162" s="212"/>
      <c r="WKE162" s="212"/>
      <c r="WKF162" s="212"/>
      <c r="WKG162" s="212"/>
      <c r="WKH162" s="212"/>
      <c r="WKI162" s="212"/>
      <c r="WKJ162" s="212"/>
      <c r="WKK162" s="212"/>
      <c r="WKL162" s="212"/>
      <c r="WKM162" s="212"/>
      <c r="WKN162" s="212"/>
      <c r="WKO162" s="212"/>
      <c r="WKP162" s="212"/>
      <c r="WKQ162" s="212"/>
      <c r="WKR162" s="212"/>
      <c r="WKS162" s="212"/>
      <c r="WKT162" s="212"/>
      <c r="WKU162" s="212"/>
      <c r="WKV162" s="212"/>
      <c r="WKW162" s="212"/>
      <c r="WKX162" s="212"/>
      <c r="WKY162" s="212"/>
      <c r="WKZ162" s="212"/>
      <c r="WLA162" s="212"/>
      <c r="WLB162" s="212"/>
      <c r="WLC162" s="212"/>
      <c r="WLD162" s="212"/>
      <c r="WLE162" s="212"/>
      <c r="WLF162" s="212"/>
      <c r="WLG162" s="212"/>
      <c r="WLH162" s="212"/>
      <c r="WLI162" s="212"/>
      <c r="WLJ162" s="212"/>
      <c r="WLK162" s="212"/>
      <c r="WLL162" s="212"/>
      <c r="WLM162" s="212"/>
      <c r="WLN162" s="212"/>
      <c r="WLO162" s="212"/>
      <c r="WLV162" s="212"/>
      <c r="WLW162" s="212"/>
      <c r="WLX162" s="212"/>
      <c r="WLY162" s="212"/>
      <c r="WLZ162" s="212"/>
      <c r="WMA162" s="212"/>
      <c r="WMB162" s="212"/>
      <c r="WMC162" s="212"/>
      <c r="WMD162" s="212"/>
      <c r="WME162" s="212"/>
      <c r="WMF162" s="212"/>
      <c r="WMG162" s="212"/>
      <c r="WMH162" s="212"/>
      <c r="WMI162" s="212"/>
      <c r="WMJ162" s="212"/>
      <c r="WMK162" s="212"/>
      <c r="WML162" s="212"/>
      <c r="WMM162" s="212"/>
      <c r="WMN162" s="212"/>
      <c r="WMO162" s="212"/>
      <c r="WMP162" s="212"/>
      <c r="WMQ162" s="212"/>
      <c r="WMR162" s="212"/>
      <c r="WMS162" s="212"/>
      <c r="WMT162" s="212"/>
      <c r="WMU162" s="212"/>
      <c r="WMV162" s="212"/>
      <c r="WMW162" s="212"/>
      <c r="WMX162" s="212"/>
      <c r="WMY162" s="212"/>
      <c r="WMZ162" s="212"/>
      <c r="WNA162" s="212"/>
      <c r="WNB162" s="212"/>
      <c r="WNC162" s="212"/>
      <c r="WND162" s="212"/>
      <c r="WNE162" s="212"/>
      <c r="WNF162" s="212"/>
      <c r="WNG162" s="212"/>
      <c r="WNH162" s="212"/>
      <c r="WNI162" s="212"/>
      <c r="WNJ162" s="212"/>
      <c r="WNK162" s="212"/>
      <c r="WNL162" s="212"/>
      <c r="WNM162" s="212"/>
      <c r="WNN162" s="212"/>
      <c r="WNO162" s="212"/>
      <c r="WNP162" s="212"/>
      <c r="WNQ162" s="212"/>
      <c r="WNR162" s="212"/>
      <c r="WNS162" s="212"/>
      <c r="WNT162" s="212"/>
      <c r="WNU162" s="212"/>
      <c r="WNV162" s="212"/>
      <c r="WNW162" s="212"/>
      <c r="WNX162" s="212"/>
      <c r="WNY162" s="212"/>
      <c r="WNZ162" s="212"/>
      <c r="WOA162" s="212"/>
      <c r="WOB162" s="212"/>
      <c r="WOC162" s="212"/>
      <c r="WOD162" s="212"/>
      <c r="WOE162" s="212"/>
      <c r="WOF162" s="212"/>
      <c r="WOG162" s="212"/>
      <c r="WOH162" s="212"/>
      <c r="WOI162" s="212"/>
      <c r="WOJ162" s="212"/>
      <c r="WOK162" s="212"/>
      <c r="WOL162" s="212"/>
      <c r="WOM162" s="212"/>
      <c r="WON162" s="212"/>
      <c r="WOO162" s="212"/>
      <c r="WOP162" s="212"/>
      <c r="WOQ162" s="212"/>
      <c r="WOR162" s="212"/>
      <c r="WOS162" s="212"/>
      <c r="WOT162" s="212"/>
      <c r="WOU162" s="212"/>
      <c r="WOV162" s="212"/>
      <c r="WOW162" s="212"/>
      <c r="WOX162" s="212"/>
      <c r="WOY162" s="212"/>
      <c r="WOZ162" s="212"/>
      <c r="WPA162" s="212"/>
      <c r="WPB162" s="212"/>
      <c r="WPC162" s="212"/>
      <c r="WPD162" s="212"/>
      <c r="WPE162" s="212"/>
      <c r="WPF162" s="212"/>
      <c r="WPG162" s="212"/>
      <c r="WPH162" s="212"/>
      <c r="WPI162" s="212"/>
      <c r="WPJ162" s="212"/>
      <c r="WPK162" s="212"/>
      <c r="WPL162" s="212"/>
      <c r="WPM162" s="212"/>
      <c r="WPN162" s="212"/>
      <c r="WPO162" s="212"/>
      <c r="WPP162" s="212"/>
      <c r="WPQ162" s="212"/>
      <c r="WPR162" s="212"/>
      <c r="WPS162" s="212"/>
      <c r="WPT162" s="212"/>
      <c r="WPU162" s="212"/>
      <c r="WPV162" s="212"/>
      <c r="WPW162" s="212"/>
      <c r="WPX162" s="212"/>
      <c r="WPY162" s="212"/>
      <c r="WPZ162" s="212"/>
      <c r="WQA162" s="212"/>
      <c r="WQB162" s="212"/>
      <c r="WQC162" s="212"/>
      <c r="WQD162" s="212"/>
      <c r="WQE162" s="212"/>
      <c r="WQF162" s="212"/>
      <c r="WQG162" s="212"/>
      <c r="WQH162" s="212"/>
      <c r="WQI162" s="212"/>
      <c r="WQJ162" s="212"/>
      <c r="WQK162" s="212"/>
      <c r="WQL162" s="212"/>
      <c r="WQM162" s="212"/>
      <c r="WQN162" s="212"/>
      <c r="WQO162" s="212"/>
      <c r="WQP162" s="212"/>
      <c r="WQQ162" s="212"/>
      <c r="WQR162" s="212"/>
      <c r="WQS162" s="212"/>
      <c r="WQT162" s="212"/>
      <c r="WQU162" s="212"/>
      <c r="WQV162" s="212"/>
      <c r="WQW162" s="212"/>
      <c r="WQX162" s="212"/>
      <c r="WQY162" s="212"/>
      <c r="WQZ162" s="212"/>
      <c r="WRA162" s="212"/>
      <c r="WRB162" s="212"/>
      <c r="WRC162" s="212"/>
      <c r="WRD162" s="212"/>
      <c r="WRE162" s="212"/>
      <c r="WRF162" s="212"/>
      <c r="WRG162" s="212"/>
      <c r="WRH162" s="212"/>
      <c r="WRI162" s="212"/>
      <c r="WRJ162" s="212"/>
      <c r="WRK162" s="212"/>
      <c r="WRL162" s="212"/>
      <c r="WRM162" s="212"/>
      <c r="WRN162" s="212"/>
      <c r="WRO162" s="212"/>
      <c r="WRP162" s="212"/>
      <c r="WRQ162" s="212"/>
      <c r="WRR162" s="212"/>
      <c r="WRS162" s="212"/>
      <c r="WRT162" s="212"/>
      <c r="WRU162" s="212"/>
      <c r="WRV162" s="212"/>
      <c r="WRW162" s="212"/>
      <c r="WRX162" s="212"/>
      <c r="WRY162" s="212"/>
      <c r="WRZ162" s="212"/>
      <c r="WSA162" s="212"/>
      <c r="WSB162" s="212"/>
      <c r="WSC162" s="212"/>
      <c r="WSD162" s="212"/>
      <c r="WSE162" s="212"/>
      <c r="WSF162" s="212"/>
      <c r="WSG162" s="212"/>
      <c r="WSH162" s="212"/>
      <c r="WSI162" s="212"/>
      <c r="WSJ162" s="212"/>
      <c r="WSK162" s="212"/>
      <c r="WSL162" s="212"/>
      <c r="WSM162" s="212"/>
      <c r="WSN162" s="212"/>
      <c r="WSO162" s="212"/>
      <c r="WSP162" s="212"/>
      <c r="WSQ162" s="212"/>
      <c r="WSR162" s="212"/>
      <c r="WSS162" s="212"/>
      <c r="WST162" s="212"/>
      <c r="WSU162" s="212"/>
      <c r="WSV162" s="212"/>
      <c r="WSW162" s="212"/>
      <c r="WSX162" s="212"/>
      <c r="WSY162" s="212"/>
      <c r="WSZ162" s="212"/>
      <c r="WTA162" s="212"/>
      <c r="WTB162" s="212"/>
      <c r="WTC162" s="212"/>
      <c r="WTD162" s="212"/>
      <c r="WTE162" s="212"/>
      <c r="WTF162" s="212"/>
      <c r="WTG162" s="212"/>
      <c r="WTH162" s="212"/>
      <c r="WTI162" s="212"/>
      <c r="WTJ162" s="212"/>
      <c r="WTK162" s="212"/>
      <c r="WTL162" s="212"/>
      <c r="WTM162" s="212"/>
      <c r="WTN162" s="212"/>
      <c r="WTO162" s="212"/>
      <c r="WTP162" s="212"/>
      <c r="WTQ162" s="212"/>
      <c r="WTR162" s="212"/>
      <c r="WTS162" s="212"/>
      <c r="WTT162" s="212"/>
      <c r="WTU162" s="212"/>
      <c r="WTV162" s="212"/>
      <c r="WTW162" s="212"/>
      <c r="WTX162" s="212"/>
      <c r="WTY162" s="212"/>
      <c r="WTZ162" s="212"/>
      <c r="WUA162" s="212"/>
      <c r="WUB162" s="212"/>
      <c r="WUC162" s="212"/>
      <c r="WUD162" s="212"/>
      <c r="WUE162" s="212"/>
      <c r="WUF162" s="212"/>
      <c r="WUG162" s="212"/>
      <c r="WUH162" s="212"/>
      <c r="WUI162" s="212"/>
      <c r="WUJ162" s="212"/>
      <c r="WUK162" s="212"/>
      <c r="WUL162" s="212"/>
      <c r="WUM162" s="212"/>
      <c r="WUN162" s="212"/>
      <c r="WUO162" s="212"/>
      <c r="WUP162" s="212"/>
      <c r="WUQ162" s="212"/>
      <c r="WUR162" s="212"/>
      <c r="WUS162" s="212"/>
      <c r="WUT162" s="212"/>
      <c r="WUU162" s="212"/>
      <c r="WUV162" s="212"/>
      <c r="WUW162" s="212"/>
      <c r="WUX162" s="212"/>
      <c r="WUY162" s="212"/>
      <c r="WUZ162" s="212"/>
      <c r="WVA162" s="212"/>
      <c r="WVB162" s="212"/>
      <c r="WVC162" s="212"/>
      <c r="WVD162" s="212"/>
      <c r="WVE162" s="212"/>
      <c r="WVF162" s="212"/>
      <c r="WVG162" s="212"/>
      <c r="WVH162" s="212"/>
      <c r="WVI162" s="212"/>
      <c r="WVJ162" s="212"/>
      <c r="WVK162" s="212"/>
      <c r="WVR162" s="212"/>
      <c r="WVS162" s="212"/>
      <c r="WVT162" s="212"/>
      <c r="WVU162" s="212"/>
      <c r="WVV162" s="212"/>
      <c r="WVW162" s="212"/>
      <c r="WVX162" s="212"/>
      <c r="WVY162" s="212"/>
      <c r="WVZ162" s="212"/>
      <c r="WWA162" s="212"/>
      <c r="WWB162" s="212"/>
      <c r="WWC162" s="212"/>
      <c r="WWD162" s="212"/>
      <c r="WWE162" s="212"/>
      <c r="WWF162" s="212"/>
      <c r="WWG162" s="212"/>
      <c r="WWH162" s="212"/>
      <c r="WWI162" s="212"/>
      <c r="WWJ162" s="212"/>
      <c r="WWK162" s="212"/>
      <c r="WWL162" s="212"/>
      <c r="WWM162" s="212"/>
      <c r="WWN162" s="212"/>
      <c r="WWO162" s="212"/>
      <c r="WWP162" s="212"/>
      <c r="WWQ162" s="212"/>
      <c r="WWR162" s="212"/>
      <c r="WWS162" s="212"/>
      <c r="WWT162" s="212"/>
      <c r="WWU162" s="212"/>
      <c r="WWV162" s="212"/>
      <c r="WWW162" s="212"/>
      <c r="WWX162" s="212"/>
      <c r="WWY162" s="212"/>
      <c r="WWZ162" s="212"/>
      <c r="WXA162" s="212"/>
      <c r="WXB162" s="212"/>
      <c r="WXC162" s="212"/>
      <c r="WXD162" s="212"/>
      <c r="WXE162" s="212"/>
      <c r="WXF162" s="212"/>
      <c r="WXG162" s="212"/>
      <c r="WXH162" s="212"/>
      <c r="WXI162" s="212"/>
      <c r="WXJ162" s="212"/>
      <c r="WXK162" s="212"/>
      <c r="WXL162" s="212"/>
      <c r="WXM162" s="212"/>
      <c r="WXN162" s="212"/>
      <c r="WXO162" s="212"/>
      <c r="WXP162" s="212"/>
      <c r="WXQ162" s="212"/>
      <c r="WXR162" s="212"/>
      <c r="WXS162" s="212"/>
      <c r="WXT162" s="212"/>
      <c r="WXU162" s="212"/>
      <c r="WXV162" s="212"/>
      <c r="WXW162" s="212"/>
      <c r="WXX162" s="212"/>
      <c r="WXY162" s="212"/>
      <c r="WXZ162" s="212"/>
      <c r="WYA162" s="212"/>
      <c r="WYB162" s="212"/>
      <c r="WYC162" s="212"/>
      <c r="WYD162" s="212"/>
      <c r="WYE162" s="212"/>
      <c r="WYF162" s="212"/>
      <c r="WYG162" s="212"/>
      <c r="WYH162" s="212"/>
      <c r="WYI162" s="212"/>
      <c r="WYJ162" s="212"/>
      <c r="WYK162" s="212"/>
      <c r="WYL162" s="212"/>
      <c r="WYM162" s="212"/>
      <c r="WYN162" s="212"/>
      <c r="WYO162" s="212"/>
      <c r="WYP162" s="212"/>
      <c r="WYQ162" s="212"/>
      <c r="WYR162" s="212"/>
      <c r="WYS162" s="212"/>
      <c r="WYT162" s="212"/>
      <c r="WYU162" s="212"/>
      <c r="WYV162" s="212"/>
      <c r="WYW162" s="212"/>
      <c r="WYX162" s="212"/>
      <c r="WYY162" s="212"/>
      <c r="WYZ162" s="212"/>
      <c r="WZA162" s="212"/>
      <c r="WZB162" s="212"/>
      <c r="WZC162" s="212"/>
      <c r="WZD162" s="212"/>
      <c r="WZE162" s="212"/>
      <c r="WZF162" s="212"/>
      <c r="WZG162" s="212"/>
      <c r="WZH162" s="212"/>
      <c r="WZI162" s="212"/>
      <c r="WZJ162" s="212"/>
      <c r="WZK162" s="212"/>
      <c r="WZL162" s="212"/>
      <c r="WZM162" s="212"/>
      <c r="WZN162" s="212"/>
      <c r="WZO162" s="212"/>
      <c r="WZP162" s="212"/>
      <c r="WZQ162" s="212"/>
      <c r="WZR162" s="212"/>
      <c r="WZS162" s="212"/>
      <c r="WZT162" s="212"/>
      <c r="WZU162" s="212"/>
      <c r="WZV162" s="212"/>
      <c r="WZW162" s="212"/>
      <c r="WZX162" s="212"/>
      <c r="WZY162" s="212"/>
      <c r="WZZ162" s="212"/>
      <c r="XAA162" s="212"/>
      <c r="XAB162" s="212"/>
      <c r="XAC162" s="212"/>
      <c r="XAD162" s="212"/>
      <c r="XAE162" s="212"/>
      <c r="XAF162" s="212"/>
      <c r="XAG162" s="212"/>
      <c r="XAH162" s="212"/>
      <c r="XAI162" s="212"/>
      <c r="XAJ162" s="212"/>
      <c r="XAK162" s="212"/>
      <c r="XAL162" s="212"/>
      <c r="XAM162" s="212"/>
      <c r="XAN162" s="212"/>
      <c r="XAO162" s="212"/>
      <c r="XAP162" s="212"/>
      <c r="XAQ162" s="212"/>
      <c r="XAR162" s="212"/>
      <c r="XAS162" s="212"/>
      <c r="XAT162" s="212"/>
      <c r="XAU162" s="212"/>
      <c r="XAV162" s="212"/>
      <c r="XAW162" s="212"/>
      <c r="XAX162" s="212"/>
      <c r="XAY162" s="212"/>
      <c r="XAZ162" s="212"/>
      <c r="XBA162" s="212"/>
      <c r="XBB162" s="212"/>
      <c r="XBC162" s="212"/>
      <c r="XBD162" s="212"/>
      <c r="XBE162" s="212"/>
      <c r="XBF162" s="212"/>
      <c r="XBG162" s="212"/>
      <c r="XBH162" s="212"/>
      <c r="XBI162" s="212"/>
      <c r="XBJ162" s="212"/>
      <c r="XBK162" s="212"/>
      <c r="XBL162" s="212"/>
      <c r="XBM162" s="212"/>
      <c r="XBN162" s="212"/>
      <c r="XBO162" s="212"/>
      <c r="XBP162" s="212"/>
      <c r="XBQ162" s="212"/>
      <c r="XBR162" s="212"/>
      <c r="XBS162" s="212"/>
      <c r="XBT162" s="212"/>
      <c r="XBU162" s="212"/>
      <c r="XBV162" s="212"/>
      <c r="XBW162" s="212"/>
      <c r="XBX162" s="212"/>
      <c r="XBY162" s="212"/>
      <c r="XBZ162" s="212"/>
      <c r="XCA162" s="212"/>
      <c r="XCB162" s="212"/>
      <c r="XCC162" s="212"/>
      <c r="XCD162" s="212"/>
      <c r="XCE162" s="212"/>
      <c r="XCF162" s="212"/>
      <c r="XCG162" s="212"/>
      <c r="XCH162" s="212"/>
      <c r="XCI162" s="212"/>
      <c r="XCJ162" s="212"/>
      <c r="XCK162" s="212"/>
      <c r="XCL162" s="212"/>
      <c r="XCM162" s="212"/>
      <c r="XCN162" s="212"/>
      <c r="XCO162" s="212"/>
      <c r="XCP162" s="212"/>
      <c r="XCQ162" s="212"/>
      <c r="XCR162" s="212"/>
      <c r="XCS162" s="212"/>
      <c r="XCT162" s="212"/>
      <c r="XCU162" s="212"/>
      <c r="XCV162" s="212"/>
      <c r="XCW162" s="212"/>
      <c r="XCX162" s="212"/>
      <c r="XCY162" s="212"/>
      <c r="XCZ162" s="212"/>
      <c r="XDA162" s="212"/>
      <c r="XDB162" s="212"/>
      <c r="XDC162" s="212"/>
      <c r="XDD162" s="212"/>
      <c r="XDE162" s="212"/>
      <c r="XDF162" s="212"/>
      <c r="XDG162" s="212"/>
      <c r="XDH162" s="212"/>
      <c r="XDI162" s="212"/>
      <c r="XDJ162" s="212"/>
      <c r="XDK162" s="212"/>
      <c r="XDL162" s="212"/>
      <c r="XDM162" s="212"/>
      <c r="XDN162" s="212"/>
      <c r="XDO162" s="212"/>
      <c r="XDP162" s="212"/>
      <c r="XDQ162" s="212"/>
      <c r="XDR162" s="212"/>
      <c r="XDS162" s="212"/>
      <c r="XDT162" s="212"/>
      <c r="XDU162" s="212"/>
      <c r="XDV162" s="212"/>
      <c r="XDW162" s="212"/>
      <c r="XDX162" s="212"/>
      <c r="XDY162" s="212"/>
      <c r="XDZ162" s="212"/>
      <c r="XEA162" s="212"/>
      <c r="XEB162" s="212"/>
      <c r="XEC162" s="212"/>
      <c r="XED162" s="212"/>
      <c r="XEE162" s="212"/>
      <c r="XEF162" s="212"/>
      <c r="XEG162" s="212"/>
      <c r="XEH162" s="212"/>
      <c r="XEI162" s="212"/>
      <c r="XEJ162" s="212"/>
      <c r="XEK162" s="212"/>
      <c r="XEL162" s="212"/>
      <c r="XEM162" s="212"/>
      <c r="XEN162" s="212"/>
      <c r="XEO162" s="212"/>
      <c r="XEP162" s="212"/>
      <c r="XEQ162" s="212"/>
      <c r="XER162" s="212"/>
      <c r="XES162" s="212"/>
      <c r="XET162" s="212"/>
      <c r="XEU162" s="212"/>
      <c r="XEV162" s="212"/>
      <c r="XEW162" s="212"/>
      <c r="XEX162" s="212"/>
      <c r="XEY162" s="212"/>
      <c r="XEZ162" s="212"/>
      <c r="XFA162" s="212"/>
      <c r="XFB162" s="212"/>
      <c r="XFC162" s="212"/>
    </row>
    <row r="163" spans="1:16384" ht="30.75" x14ac:dyDescent="0.25">
      <c r="A163" s="129" t="s">
        <v>402</v>
      </c>
      <c r="B163" s="133">
        <v>2930000000</v>
      </c>
      <c r="C163" s="257">
        <v>200</v>
      </c>
      <c r="D163" s="120">
        <f>1405114</f>
        <v>1405114</v>
      </c>
      <c r="E163" s="120">
        <v>2832188.26</v>
      </c>
      <c r="F163" s="120">
        <v>2824057.57</v>
      </c>
      <c r="G163" s="154"/>
      <c r="H163" s="155"/>
      <c r="I163" s="155"/>
      <c r="J163" s="154"/>
      <c r="K163" s="154"/>
      <c r="L163" s="211"/>
      <c r="M163" s="211"/>
      <c r="N163" s="212"/>
      <c r="O163" s="213"/>
      <c r="P163" s="211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2"/>
      <c r="GR163" s="212"/>
      <c r="GS163" s="212"/>
      <c r="GT163" s="212"/>
      <c r="GU163" s="212"/>
      <c r="GV163" s="212"/>
      <c r="GW163" s="212"/>
      <c r="GX163" s="212"/>
      <c r="GY163" s="212"/>
      <c r="GZ163" s="212"/>
      <c r="HA163" s="212"/>
      <c r="HB163" s="212"/>
      <c r="HC163" s="212"/>
      <c r="HD163" s="212"/>
      <c r="HE163" s="212"/>
      <c r="HF163" s="212"/>
      <c r="HG163" s="212"/>
      <c r="HH163" s="212"/>
      <c r="HI163" s="212"/>
      <c r="HJ163" s="212"/>
      <c r="HK163" s="212"/>
      <c r="HL163" s="212"/>
      <c r="HM163" s="212"/>
      <c r="HN163" s="212"/>
      <c r="HO163" s="212"/>
      <c r="HP163" s="212"/>
      <c r="HQ163" s="212"/>
      <c r="HR163" s="212"/>
      <c r="HS163" s="212"/>
      <c r="HT163" s="212"/>
      <c r="HU163" s="212"/>
      <c r="HV163" s="212"/>
      <c r="HW163" s="212"/>
      <c r="HX163" s="212"/>
      <c r="HY163" s="212"/>
      <c r="HZ163" s="212"/>
      <c r="IA163" s="212"/>
      <c r="IB163" s="212"/>
      <c r="IC163" s="212"/>
      <c r="ID163" s="212"/>
      <c r="IE163" s="212"/>
      <c r="IF163" s="212"/>
      <c r="IG163" s="212"/>
      <c r="IH163" s="212"/>
      <c r="II163" s="212"/>
      <c r="IJ163" s="212"/>
      <c r="IK163" s="212"/>
      <c r="IL163" s="212"/>
      <c r="IM163" s="212"/>
      <c r="IN163" s="212"/>
      <c r="IO163" s="212"/>
      <c r="IP163" s="212"/>
      <c r="IQ163" s="212"/>
      <c r="IR163" s="212"/>
      <c r="IS163" s="212"/>
      <c r="IT163" s="212"/>
      <c r="IU163" s="212"/>
      <c r="IV163" s="212"/>
      <c r="IW163" s="212"/>
      <c r="IX163" s="212"/>
      <c r="IY163" s="212"/>
      <c r="JF163" s="212"/>
      <c r="JG163" s="212"/>
      <c r="JH163" s="212"/>
      <c r="JI163" s="212"/>
      <c r="JJ163" s="212"/>
      <c r="JK163" s="212"/>
      <c r="JL163" s="212"/>
      <c r="JM163" s="212"/>
      <c r="JN163" s="212"/>
      <c r="JO163" s="212"/>
      <c r="JP163" s="212"/>
      <c r="JQ163" s="212"/>
      <c r="JR163" s="212"/>
      <c r="JS163" s="212"/>
      <c r="JT163" s="212"/>
      <c r="JU163" s="212"/>
      <c r="JV163" s="212"/>
      <c r="JW163" s="212"/>
      <c r="JX163" s="212"/>
      <c r="JY163" s="212"/>
      <c r="JZ163" s="212"/>
      <c r="KA163" s="212"/>
      <c r="KB163" s="212"/>
      <c r="KC163" s="212"/>
      <c r="KD163" s="212"/>
      <c r="KE163" s="212"/>
      <c r="KF163" s="212"/>
      <c r="KG163" s="212"/>
      <c r="KH163" s="212"/>
      <c r="KI163" s="212"/>
      <c r="KJ163" s="212"/>
      <c r="KK163" s="212"/>
      <c r="KL163" s="212"/>
      <c r="KM163" s="212"/>
      <c r="KN163" s="212"/>
      <c r="KO163" s="212"/>
      <c r="KP163" s="212"/>
      <c r="KQ163" s="212"/>
      <c r="KR163" s="212"/>
      <c r="KS163" s="212"/>
      <c r="KT163" s="212"/>
      <c r="KU163" s="212"/>
      <c r="KV163" s="212"/>
      <c r="KW163" s="212"/>
      <c r="KX163" s="212"/>
      <c r="KY163" s="212"/>
      <c r="KZ163" s="212"/>
      <c r="LA163" s="212"/>
      <c r="LB163" s="212"/>
      <c r="LC163" s="212"/>
      <c r="LD163" s="212"/>
      <c r="LE163" s="212"/>
      <c r="LF163" s="212"/>
      <c r="LG163" s="212"/>
      <c r="LH163" s="212"/>
      <c r="LI163" s="212"/>
      <c r="LJ163" s="212"/>
      <c r="LK163" s="212"/>
      <c r="LL163" s="212"/>
      <c r="LM163" s="212"/>
      <c r="LN163" s="212"/>
      <c r="LO163" s="212"/>
      <c r="LP163" s="212"/>
      <c r="LQ163" s="212"/>
      <c r="LR163" s="212"/>
      <c r="LS163" s="212"/>
      <c r="LT163" s="212"/>
      <c r="LU163" s="212"/>
      <c r="LV163" s="212"/>
      <c r="LW163" s="212"/>
      <c r="LX163" s="212"/>
      <c r="LY163" s="212"/>
      <c r="LZ163" s="212"/>
      <c r="MA163" s="212"/>
      <c r="MB163" s="212"/>
      <c r="MC163" s="212"/>
      <c r="MD163" s="212"/>
      <c r="ME163" s="212"/>
      <c r="MF163" s="212"/>
      <c r="MG163" s="212"/>
      <c r="MH163" s="212"/>
      <c r="MI163" s="212"/>
      <c r="MJ163" s="212"/>
      <c r="MK163" s="212"/>
      <c r="ML163" s="212"/>
      <c r="MM163" s="212"/>
      <c r="MN163" s="212"/>
      <c r="MO163" s="212"/>
      <c r="MP163" s="212"/>
      <c r="MQ163" s="212"/>
      <c r="MR163" s="212"/>
      <c r="MS163" s="212"/>
      <c r="MT163" s="212"/>
      <c r="MU163" s="212"/>
      <c r="MV163" s="212"/>
      <c r="MW163" s="212"/>
      <c r="MX163" s="212"/>
      <c r="MY163" s="212"/>
      <c r="MZ163" s="212"/>
      <c r="NA163" s="212"/>
      <c r="NB163" s="212"/>
      <c r="NC163" s="212"/>
      <c r="ND163" s="212"/>
      <c r="NE163" s="212"/>
      <c r="NF163" s="212"/>
      <c r="NG163" s="212"/>
      <c r="NH163" s="212"/>
      <c r="NI163" s="212"/>
      <c r="NJ163" s="212"/>
      <c r="NK163" s="212"/>
      <c r="NL163" s="212"/>
      <c r="NM163" s="212"/>
      <c r="NN163" s="212"/>
      <c r="NO163" s="212"/>
      <c r="NP163" s="212"/>
      <c r="NQ163" s="212"/>
      <c r="NR163" s="212"/>
      <c r="NS163" s="212"/>
      <c r="NT163" s="212"/>
      <c r="NU163" s="212"/>
      <c r="NV163" s="212"/>
      <c r="NW163" s="212"/>
      <c r="NX163" s="212"/>
      <c r="NY163" s="212"/>
      <c r="NZ163" s="212"/>
      <c r="OA163" s="212"/>
      <c r="OB163" s="212"/>
      <c r="OC163" s="212"/>
      <c r="OD163" s="212"/>
      <c r="OE163" s="212"/>
      <c r="OF163" s="212"/>
      <c r="OG163" s="212"/>
      <c r="OH163" s="212"/>
      <c r="OI163" s="212"/>
      <c r="OJ163" s="212"/>
      <c r="OK163" s="212"/>
      <c r="OL163" s="212"/>
      <c r="OM163" s="212"/>
      <c r="ON163" s="212"/>
      <c r="OO163" s="212"/>
      <c r="OP163" s="212"/>
      <c r="OQ163" s="212"/>
      <c r="OR163" s="212"/>
      <c r="OS163" s="212"/>
      <c r="OT163" s="212"/>
      <c r="OU163" s="212"/>
      <c r="OV163" s="212"/>
      <c r="OW163" s="212"/>
      <c r="OX163" s="212"/>
      <c r="OY163" s="212"/>
      <c r="OZ163" s="212"/>
      <c r="PA163" s="212"/>
      <c r="PB163" s="212"/>
      <c r="PC163" s="212"/>
      <c r="PD163" s="212"/>
      <c r="PE163" s="212"/>
      <c r="PF163" s="212"/>
      <c r="PG163" s="212"/>
      <c r="PH163" s="212"/>
      <c r="PI163" s="212"/>
      <c r="PJ163" s="212"/>
      <c r="PK163" s="212"/>
      <c r="PL163" s="212"/>
      <c r="PM163" s="212"/>
      <c r="PN163" s="212"/>
      <c r="PO163" s="212"/>
      <c r="PP163" s="212"/>
      <c r="PQ163" s="212"/>
      <c r="PR163" s="212"/>
      <c r="PS163" s="212"/>
      <c r="PT163" s="212"/>
      <c r="PU163" s="212"/>
      <c r="PV163" s="212"/>
      <c r="PW163" s="212"/>
      <c r="PX163" s="212"/>
      <c r="PY163" s="212"/>
      <c r="PZ163" s="212"/>
      <c r="QA163" s="212"/>
      <c r="QB163" s="212"/>
      <c r="QC163" s="212"/>
      <c r="QD163" s="212"/>
      <c r="QE163" s="212"/>
      <c r="QF163" s="212"/>
      <c r="QG163" s="212"/>
      <c r="QH163" s="212"/>
      <c r="QI163" s="212"/>
      <c r="QJ163" s="212"/>
      <c r="QK163" s="212"/>
      <c r="QL163" s="212"/>
      <c r="QM163" s="212"/>
      <c r="QN163" s="212"/>
      <c r="QO163" s="212"/>
      <c r="QP163" s="212"/>
      <c r="QQ163" s="212"/>
      <c r="QR163" s="212"/>
      <c r="QS163" s="212"/>
      <c r="QT163" s="212"/>
      <c r="QU163" s="212"/>
      <c r="QV163" s="212"/>
      <c r="QW163" s="212"/>
      <c r="QX163" s="212"/>
      <c r="QY163" s="212"/>
      <c r="QZ163" s="212"/>
      <c r="RA163" s="212"/>
      <c r="RB163" s="212"/>
      <c r="RC163" s="212"/>
      <c r="RD163" s="212"/>
      <c r="RE163" s="212"/>
      <c r="RF163" s="212"/>
      <c r="RG163" s="212"/>
      <c r="RH163" s="212"/>
      <c r="RI163" s="212"/>
      <c r="RJ163" s="212"/>
      <c r="RK163" s="212"/>
      <c r="RL163" s="212"/>
      <c r="RM163" s="212"/>
      <c r="RN163" s="212"/>
      <c r="RO163" s="212"/>
      <c r="RP163" s="212"/>
      <c r="RQ163" s="212"/>
      <c r="RR163" s="212"/>
      <c r="RS163" s="212"/>
      <c r="RT163" s="212"/>
      <c r="RU163" s="212"/>
      <c r="RV163" s="212"/>
      <c r="RW163" s="212"/>
      <c r="RX163" s="212"/>
      <c r="RY163" s="212"/>
      <c r="RZ163" s="212"/>
      <c r="SA163" s="212"/>
      <c r="SB163" s="212"/>
      <c r="SC163" s="212"/>
      <c r="SD163" s="212"/>
      <c r="SE163" s="212"/>
      <c r="SF163" s="212"/>
      <c r="SG163" s="212"/>
      <c r="SH163" s="212"/>
      <c r="SI163" s="212"/>
      <c r="SJ163" s="212"/>
      <c r="SK163" s="212"/>
      <c r="SL163" s="212"/>
      <c r="SM163" s="212"/>
      <c r="SN163" s="212"/>
      <c r="SO163" s="212"/>
      <c r="SP163" s="212"/>
      <c r="SQ163" s="212"/>
      <c r="SR163" s="212"/>
      <c r="SS163" s="212"/>
      <c r="ST163" s="212"/>
      <c r="SU163" s="212"/>
      <c r="TB163" s="212"/>
      <c r="TC163" s="212"/>
      <c r="TD163" s="212"/>
      <c r="TE163" s="212"/>
      <c r="TF163" s="212"/>
      <c r="TG163" s="212"/>
      <c r="TH163" s="212"/>
      <c r="TI163" s="212"/>
      <c r="TJ163" s="212"/>
      <c r="TK163" s="212"/>
      <c r="TL163" s="212"/>
      <c r="TM163" s="212"/>
      <c r="TN163" s="212"/>
      <c r="TO163" s="212"/>
      <c r="TP163" s="212"/>
      <c r="TQ163" s="212"/>
      <c r="TR163" s="212"/>
      <c r="TS163" s="212"/>
      <c r="TT163" s="212"/>
      <c r="TU163" s="212"/>
      <c r="TV163" s="212"/>
      <c r="TW163" s="212"/>
      <c r="TX163" s="212"/>
      <c r="TY163" s="212"/>
      <c r="TZ163" s="212"/>
      <c r="UA163" s="212"/>
      <c r="UB163" s="212"/>
      <c r="UC163" s="212"/>
      <c r="UD163" s="212"/>
      <c r="UE163" s="212"/>
      <c r="UF163" s="212"/>
      <c r="UG163" s="212"/>
      <c r="UH163" s="212"/>
      <c r="UI163" s="212"/>
      <c r="UJ163" s="212"/>
      <c r="UK163" s="212"/>
      <c r="UL163" s="212"/>
      <c r="UM163" s="212"/>
      <c r="UN163" s="212"/>
      <c r="UO163" s="212"/>
      <c r="UP163" s="212"/>
      <c r="UQ163" s="212"/>
      <c r="UR163" s="212"/>
      <c r="US163" s="212"/>
      <c r="UT163" s="212"/>
      <c r="UU163" s="212"/>
      <c r="UV163" s="212"/>
      <c r="UW163" s="212"/>
      <c r="UX163" s="212"/>
      <c r="UY163" s="212"/>
      <c r="UZ163" s="212"/>
      <c r="VA163" s="212"/>
      <c r="VB163" s="212"/>
      <c r="VC163" s="212"/>
      <c r="VD163" s="212"/>
      <c r="VE163" s="212"/>
      <c r="VF163" s="212"/>
      <c r="VG163" s="212"/>
      <c r="VH163" s="212"/>
      <c r="VI163" s="212"/>
      <c r="VJ163" s="212"/>
      <c r="VK163" s="212"/>
      <c r="VL163" s="212"/>
      <c r="VM163" s="212"/>
      <c r="VN163" s="212"/>
      <c r="VO163" s="212"/>
      <c r="VP163" s="212"/>
      <c r="VQ163" s="212"/>
      <c r="VR163" s="212"/>
      <c r="VS163" s="212"/>
      <c r="VT163" s="212"/>
      <c r="VU163" s="212"/>
      <c r="VV163" s="212"/>
      <c r="VW163" s="212"/>
      <c r="VX163" s="212"/>
      <c r="VY163" s="212"/>
      <c r="VZ163" s="212"/>
      <c r="WA163" s="212"/>
      <c r="WB163" s="212"/>
      <c r="WC163" s="212"/>
      <c r="WD163" s="212"/>
      <c r="WE163" s="212"/>
      <c r="WF163" s="212"/>
      <c r="WG163" s="212"/>
      <c r="WH163" s="212"/>
      <c r="WI163" s="212"/>
      <c r="WJ163" s="212"/>
      <c r="WK163" s="212"/>
      <c r="WL163" s="212"/>
      <c r="WM163" s="212"/>
      <c r="WN163" s="212"/>
      <c r="WO163" s="212"/>
      <c r="WP163" s="212"/>
      <c r="WQ163" s="212"/>
      <c r="WR163" s="212"/>
      <c r="WS163" s="212"/>
      <c r="WT163" s="212"/>
      <c r="WU163" s="212"/>
      <c r="WV163" s="212"/>
      <c r="WW163" s="212"/>
      <c r="WX163" s="212"/>
      <c r="WY163" s="212"/>
      <c r="WZ163" s="212"/>
      <c r="XA163" s="212"/>
      <c r="XB163" s="212"/>
      <c r="XC163" s="212"/>
      <c r="XD163" s="212"/>
      <c r="XE163" s="212"/>
      <c r="XF163" s="212"/>
      <c r="XG163" s="212"/>
      <c r="XH163" s="212"/>
      <c r="XI163" s="212"/>
      <c r="XJ163" s="212"/>
      <c r="XK163" s="212"/>
      <c r="XL163" s="212"/>
      <c r="XM163" s="212"/>
      <c r="XN163" s="212"/>
      <c r="XO163" s="212"/>
      <c r="XP163" s="212"/>
      <c r="XQ163" s="212"/>
      <c r="XR163" s="212"/>
      <c r="XS163" s="212"/>
      <c r="XT163" s="212"/>
      <c r="XU163" s="212"/>
      <c r="XV163" s="212"/>
      <c r="XW163" s="212"/>
      <c r="XX163" s="212"/>
      <c r="XY163" s="212"/>
      <c r="XZ163" s="212"/>
      <c r="YA163" s="212"/>
      <c r="YB163" s="212"/>
      <c r="YC163" s="212"/>
      <c r="YD163" s="212"/>
      <c r="YE163" s="212"/>
      <c r="YF163" s="212"/>
      <c r="YG163" s="212"/>
      <c r="YH163" s="212"/>
      <c r="YI163" s="212"/>
      <c r="YJ163" s="212"/>
      <c r="YK163" s="212"/>
      <c r="YL163" s="212"/>
      <c r="YM163" s="212"/>
      <c r="YN163" s="212"/>
      <c r="YO163" s="212"/>
      <c r="YP163" s="212"/>
      <c r="YQ163" s="212"/>
      <c r="YR163" s="212"/>
      <c r="YS163" s="212"/>
      <c r="YT163" s="212"/>
      <c r="YU163" s="212"/>
      <c r="YV163" s="212"/>
      <c r="YW163" s="212"/>
      <c r="YX163" s="212"/>
      <c r="YY163" s="212"/>
      <c r="YZ163" s="212"/>
      <c r="ZA163" s="212"/>
      <c r="ZB163" s="212"/>
      <c r="ZC163" s="212"/>
      <c r="ZD163" s="212"/>
      <c r="ZE163" s="212"/>
      <c r="ZF163" s="212"/>
      <c r="ZG163" s="212"/>
      <c r="ZH163" s="212"/>
      <c r="ZI163" s="212"/>
      <c r="ZJ163" s="212"/>
      <c r="ZK163" s="212"/>
      <c r="ZL163" s="212"/>
      <c r="ZM163" s="212"/>
      <c r="ZN163" s="212"/>
      <c r="ZO163" s="212"/>
      <c r="ZP163" s="212"/>
      <c r="ZQ163" s="212"/>
      <c r="ZR163" s="212"/>
      <c r="ZS163" s="212"/>
      <c r="ZT163" s="212"/>
      <c r="ZU163" s="212"/>
      <c r="ZV163" s="212"/>
      <c r="ZW163" s="212"/>
      <c r="ZX163" s="212"/>
      <c r="ZY163" s="212"/>
      <c r="ZZ163" s="212"/>
      <c r="AAA163" s="212"/>
      <c r="AAB163" s="212"/>
      <c r="AAC163" s="212"/>
      <c r="AAD163" s="212"/>
      <c r="AAE163" s="212"/>
      <c r="AAF163" s="212"/>
      <c r="AAG163" s="212"/>
      <c r="AAH163" s="212"/>
      <c r="AAI163" s="212"/>
      <c r="AAJ163" s="212"/>
      <c r="AAK163" s="212"/>
      <c r="AAL163" s="212"/>
      <c r="AAM163" s="212"/>
      <c r="AAN163" s="212"/>
      <c r="AAO163" s="212"/>
      <c r="AAP163" s="212"/>
      <c r="AAQ163" s="212"/>
      <c r="AAR163" s="212"/>
      <c r="AAS163" s="212"/>
      <c r="AAT163" s="212"/>
      <c r="AAU163" s="212"/>
      <c r="AAV163" s="212"/>
      <c r="AAW163" s="212"/>
      <c r="AAX163" s="212"/>
      <c r="AAY163" s="212"/>
      <c r="AAZ163" s="212"/>
      <c r="ABA163" s="212"/>
      <c r="ABB163" s="212"/>
      <c r="ABC163" s="212"/>
      <c r="ABD163" s="212"/>
      <c r="ABE163" s="212"/>
      <c r="ABF163" s="212"/>
      <c r="ABG163" s="212"/>
      <c r="ABH163" s="212"/>
      <c r="ABI163" s="212"/>
      <c r="ABJ163" s="212"/>
      <c r="ABK163" s="212"/>
      <c r="ABL163" s="212"/>
      <c r="ABM163" s="212"/>
      <c r="ABN163" s="212"/>
      <c r="ABO163" s="212"/>
      <c r="ABP163" s="212"/>
      <c r="ABQ163" s="212"/>
      <c r="ABR163" s="212"/>
      <c r="ABS163" s="212"/>
      <c r="ABT163" s="212"/>
      <c r="ABU163" s="212"/>
      <c r="ABV163" s="212"/>
      <c r="ABW163" s="212"/>
      <c r="ABX163" s="212"/>
      <c r="ABY163" s="212"/>
      <c r="ABZ163" s="212"/>
      <c r="ACA163" s="212"/>
      <c r="ACB163" s="212"/>
      <c r="ACC163" s="212"/>
      <c r="ACD163" s="212"/>
      <c r="ACE163" s="212"/>
      <c r="ACF163" s="212"/>
      <c r="ACG163" s="212"/>
      <c r="ACH163" s="212"/>
      <c r="ACI163" s="212"/>
      <c r="ACJ163" s="212"/>
      <c r="ACK163" s="212"/>
      <c r="ACL163" s="212"/>
      <c r="ACM163" s="212"/>
      <c r="ACN163" s="212"/>
      <c r="ACO163" s="212"/>
      <c r="ACP163" s="212"/>
      <c r="ACQ163" s="212"/>
      <c r="ACX163" s="212"/>
      <c r="ACY163" s="212"/>
      <c r="ACZ163" s="212"/>
      <c r="ADA163" s="212"/>
      <c r="ADB163" s="212"/>
      <c r="ADC163" s="212"/>
      <c r="ADD163" s="212"/>
      <c r="ADE163" s="212"/>
      <c r="ADF163" s="212"/>
      <c r="ADG163" s="212"/>
      <c r="ADH163" s="212"/>
      <c r="ADI163" s="212"/>
      <c r="ADJ163" s="212"/>
      <c r="ADK163" s="212"/>
      <c r="ADL163" s="212"/>
      <c r="ADM163" s="212"/>
      <c r="ADN163" s="212"/>
      <c r="ADO163" s="212"/>
      <c r="ADP163" s="212"/>
      <c r="ADQ163" s="212"/>
      <c r="ADR163" s="212"/>
      <c r="ADS163" s="212"/>
      <c r="ADT163" s="212"/>
      <c r="ADU163" s="212"/>
      <c r="ADV163" s="212"/>
      <c r="ADW163" s="212"/>
      <c r="ADX163" s="212"/>
      <c r="ADY163" s="212"/>
      <c r="ADZ163" s="212"/>
      <c r="AEA163" s="212"/>
      <c r="AEB163" s="212"/>
      <c r="AEC163" s="212"/>
      <c r="AED163" s="212"/>
      <c r="AEE163" s="212"/>
      <c r="AEF163" s="212"/>
      <c r="AEG163" s="212"/>
      <c r="AEH163" s="212"/>
      <c r="AEI163" s="212"/>
      <c r="AEJ163" s="212"/>
      <c r="AEK163" s="212"/>
      <c r="AEL163" s="212"/>
      <c r="AEM163" s="212"/>
      <c r="AEN163" s="212"/>
      <c r="AEO163" s="212"/>
      <c r="AEP163" s="212"/>
      <c r="AEQ163" s="212"/>
      <c r="AER163" s="212"/>
      <c r="AES163" s="212"/>
      <c r="AET163" s="212"/>
      <c r="AEU163" s="212"/>
      <c r="AEV163" s="212"/>
      <c r="AEW163" s="212"/>
      <c r="AEX163" s="212"/>
      <c r="AEY163" s="212"/>
      <c r="AEZ163" s="212"/>
      <c r="AFA163" s="212"/>
      <c r="AFB163" s="212"/>
      <c r="AFC163" s="212"/>
      <c r="AFD163" s="212"/>
      <c r="AFE163" s="212"/>
      <c r="AFF163" s="212"/>
      <c r="AFG163" s="212"/>
      <c r="AFH163" s="212"/>
      <c r="AFI163" s="212"/>
      <c r="AFJ163" s="212"/>
      <c r="AFK163" s="212"/>
      <c r="AFL163" s="212"/>
      <c r="AFM163" s="212"/>
      <c r="AFN163" s="212"/>
      <c r="AFO163" s="212"/>
      <c r="AFP163" s="212"/>
      <c r="AFQ163" s="212"/>
      <c r="AFR163" s="212"/>
      <c r="AFS163" s="212"/>
      <c r="AFT163" s="212"/>
      <c r="AFU163" s="212"/>
      <c r="AFV163" s="212"/>
      <c r="AFW163" s="212"/>
      <c r="AFX163" s="212"/>
      <c r="AFY163" s="212"/>
      <c r="AFZ163" s="212"/>
      <c r="AGA163" s="212"/>
      <c r="AGB163" s="212"/>
      <c r="AGC163" s="212"/>
      <c r="AGD163" s="212"/>
      <c r="AGE163" s="212"/>
      <c r="AGF163" s="212"/>
      <c r="AGG163" s="212"/>
      <c r="AGH163" s="212"/>
      <c r="AGI163" s="212"/>
      <c r="AGJ163" s="212"/>
      <c r="AGK163" s="212"/>
      <c r="AGL163" s="212"/>
      <c r="AGM163" s="212"/>
      <c r="AGN163" s="212"/>
      <c r="AGO163" s="212"/>
      <c r="AGP163" s="212"/>
      <c r="AGQ163" s="212"/>
      <c r="AGR163" s="212"/>
      <c r="AGS163" s="212"/>
      <c r="AGT163" s="212"/>
      <c r="AGU163" s="212"/>
      <c r="AGV163" s="212"/>
      <c r="AGW163" s="212"/>
      <c r="AGX163" s="212"/>
      <c r="AGY163" s="212"/>
      <c r="AGZ163" s="212"/>
      <c r="AHA163" s="212"/>
      <c r="AHB163" s="212"/>
      <c r="AHC163" s="212"/>
      <c r="AHD163" s="212"/>
      <c r="AHE163" s="212"/>
      <c r="AHF163" s="212"/>
      <c r="AHG163" s="212"/>
      <c r="AHH163" s="212"/>
      <c r="AHI163" s="212"/>
      <c r="AHJ163" s="212"/>
      <c r="AHK163" s="212"/>
      <c r="AHL163" s="212"/>
      <c r="AHM163" s="212"/>
      <c r="AHN163" s="212"/>
      <c r="AHO163" s="212"/>
      <c r="AHP163" s="212"/>
      <c r="AHQ163" s="212"/>
      <c r="AHR163" s="212"/>
      <c r="AHS163" s="212"/>
      <c r="AHT163" s="212"/>
      <c r="AHU163" s="212"/>
      <c r="AHV163" s="212"/>
      <c r="AHW163" s="212"/>
      <c r="AHX163" s="212"/>
      <c r="AHY163" s="212"/>
      <c r="AHZ163" s="212"/>
      <c r="AIA163" s="212"/>
      <c r="AIB163" s="212"/>
      <c r="AIC163" s="212"/>
      <c r="AID163" s="212"/>
      <c r="AIE163" s="212"/>
      <c r="AIF163" s="212"/>
      <c r="AIG163" s="212"/>
      <c r="AIH163" s="212"/>
      <c r="AII163" s="212"/>
      <c r="AIJ163" s="212"/>
      <c r="AIK163" s="212"/>
      <c r="AIL163" s="212"/>
      <c r="AIM163" s="212"/>
      <c r="AIN163" s="212"/>
      <c r="AIO163" s="212"/>
      <c r="AIP163" s="212"/>
      <c r="AIQ163" s="212"/>
      <c r="AIR163" s="212"/>
      <c r="AIS163" s="212"/>
      <c r="AIT163" s="212"/>
      <c r="AIU163" s="212"/>
      <c r="AIV163" s="212"/>
      <c r="AIW163" s="212"/>
      <c r="AIX163" s="212"/>
      <c r="AIY163" s="212"/>
      <c r="AIZ163" s="212"/>
      <c r="AJA163" s="212"/>
      <c r="AJB163" s="212"/>
      <c r="AJC163" s="212"/>
      <c r="AJD163" s="212"/>
      <c r="AJE163" s="212"/>
      <c r="AJF163" s="212"/>
      <c r="AJG163" s="212"/>
      <c r="AJH163" s="212"/>
      <c r="AJI163" s="212"/>
      <c r="AJJ163" s="212"/>
      <c r="AJK163" s="212"/>
      <c r="AJL163" s="212"/>
      <c r="AJM163" s="212"/>
      <c r="AJN163" s="212"/>
      <c r="AJO163" s="212"/>
      <c r="AJP163" s="212"/>
      <c r="AJQ163" s="212"/>
      <c r="AJR163" s="212"/>
      <c r="AJS163" s="212"/>
      <c r="AJT163" s="212"/>
      <c r="AJU163" s="212"/>
      <c r="AJV163" s="212"/>
      <c r="AJW163" s="212"/>
      <c r="AJX163" s="212"/>
      <c r="AJY163" s="212"/>
      <c r="AJZ163" s="212"/>
      <c r="AKA163" s="212"/>
      <c r="AKB163" s="212"/>
      <c r="AKC163" s="212"/>
      <c r="AKD163" s="212"/>
      <c r="AKE163" s="212"/>
      <c r="AKF163" s="212"/>
      <c r="AKG163" s="212"/>
      <c r="AKH163" s="212"/>
      <c r="AKI163" s="212"/>
      <c r="AKJ163" s="212"/>
      <c r="AKK163" s="212"/>
      <c r="AKL163" s="212"/>
      <c r="AKM163" s="212"/>
      <c r="AKN163" s="212"/>
      <c r="AKO163" s="212"/>
      <c r="AKP163" s="212"/>
      <c r="AKQ163" s="212"/>
      <c r="AKR163" s="212"/>
      <c r="AKS163" s="212"/>
      <c r="AKT163" s="212"/>
      <c r="AKU163" s="212"/>
      <c r="AKV163" s="212"/>
      <c r="AKW163" s="212"/>
      <c r="AKX163" s="212"/>
      <c r="AKY163" s="212"/>
      <c r="AKZ163" s="212"/>
      <c r="ALA163" s="212"/>
      <c r="ALB163" s="212"/>
      <c r="ALC163" s="212"/>
      <c r="ALD163" s="212"/>
      <c r="ALE163" s="212"/>
      <c r="ALF163" s="212"/>
      <c r="ALG163" s="212"/>
      <c r="ALH163" s="212"/>
      <c r="ALI163" s="212"/>
      <c r="ALJ163" s="212"/>
      <c r="ALK163" s="212"/>
      <c r="ALL163" s="212"/>
      <c r="ALM163" s="212"/>
      <c r="ALN163" s="212"/>
      <c r="ALO163" s="212"/>
      <c r="ALP163" s="212"/>
      <c r="ALQ163" s="212"/>
      <c r="ALR163" s="212"/>
      <c r="ALS163" s="212"/>
      <c r="ALT163" s="212"/>
      <c r="ALU163" s="212"/>
      <c r="ALV163" s="212"/>
      <c r="ALW163" s="212"/>
      <c r="ALX163" s="212"/>
      <c r="ALY163" s="212"/>
      <c r="ALZ163" s="212"/>
      <c r="AMA163" s="212"/>
      <c r="AMB163" s="212"/>
      <c r="AMC163" s="212"/>
      <c r="AMD163" s="212"/>
      <c r="AME163" s="212"/>
      <c r="AMF163" s="212"/>
      <c r="AMG163" s="212"/>
      <c r="AMH163" s="212"/>
      <c r="AMI163" s="212"/>
      <c r="AMJ163" s="212"/>
      <c r="AMK163" s="212"/>
      <c r="AML163" s="212"/>
      <c r="AMM163" s="212"/>
      <c r="AMT163" s="212"/>
      <c r="AMU163" s="212"/>
      <c r="AMV163" s="212"/>
      <c r="AMW163" s="212"/>
      <c r="AMX163" s="212"/>
      <c r="AMY163" s="212"/>
      <c r="AMZ163" s="212"/>
      <c r="ANA163" s="212"/>
      <c r="ANB163" s="212"/>
      <c r="ANC163" s="212"/>
      <c r="AND163" s="212"/>
      <c r="ANE163" s="212"/>
      <c r="ANF163" s="212"/>
      <c r="ANG163" s="212"/>
      <c r="ANH163" s="212"/>
      <c r="ANI163" s="212"/>
      <c r="ANJ163" s="212"/>
      <c r="ANK163" s="212"/>
      <c r="ANL163" s="212"/>
      <c r="ANM163" s="212"/>
      <c r="ANN163" s="212"/>
      <c r="ANO163" s="212"/>
      <c r="ANP163" s="212"/>
      <c r="ANQ163" s="212"/>
      <c r="ANR163" s="212"/>
      <c r="ANS163" s="212"/>
      <c r="ANT163" s="212"/>
      <c r="ANU163" s="212"/>
      <c r="ANV163" s="212"/>
      <c r="ANW163" s="212"/>
      <c r="ANX163" s="212"/>
      <c r="ANY163" s="212"/>
      <c r="ANZ163" s="212"/>
      <c r="AOA163" s="212"/>
      <c r="AOB163" s="212"/>
      <c r="AOC163" s="212"/>
      <c r="AOD163" s="212"/>
      <c r="AOE163" s="212"/>
      <c r="AOF163" s="212"/>
      <c r="AOG163" s="212"/>
      <c r="AOH163" s="212"/>
      <c r="AOI163" s="212"/>
      <c r="AOJ163" s="212"/>
      <c r="AOK163" s="212"/>
      <c r="AOL163" s="212"/>
      <c r="AOM163" s="212"/>
      <c r="AON163" s="212"/>
      <c r="AOO163" s="212"/>
      <c r="AOP163" s="212"/>
      <c r="AOQ163" s="212"/>
      <c r="AOR163" s="212"/>
      <c r="AOS163" s="212"/>
      <c r="AOT163" s="212"/>
      <c r="AOU163" s="212"/>
      <c r="AOV163" s="212"/>
      <c r="AOW163" s="212"/>
      <c r="AOX163" s="212"/>
      <c r="AOY163" s="212"/>
      <c r="AOZ163" s="212"/>
      <c r="APA163" s="212"/>
      <c r="APB163" s="212"/>
      <c r="APC163" s="212"/>
      <c r="APD163" s="212"/>
      <c r="APE163" s="212"/>
      <c r="APF163" s="212"/>
      <c r="APG163" s="212"/>
      <c r="APH163" s="212"/>
      <c r="API163" s="212"/>
      <c r="APJ163" s="212"/>
      <c r="APK163" s="212"/>
      <c r="APL163" s="212"/>
      <c r="APM163" s="212"/>
      <c r="APN163" s="212"/>
      <c r="APO163" s="212"/>
      <c r="APP163" s="212"/>
      <c r="APQ163" s="212"/>
      <c r="APR163" s="212"/>
      <c r="APS163" s="212"/>
      <c r="APT163" s="212"/>
      <c r="APU163" s="212"/>
      <c r="APV163" s="212"/>
      <c r="APW163" s="212"/>
      <c r="APX163" s="212"/>
      <c r="APY163" s="212"/>
      <c r="APZ163" s="212"/>
      <c r="AQA163" s="212"/>
      <c r="AQB163" s="212"/>
      <c r="AQC163" s="212"/>
      <c r="AQD163" s="212"/>
      <c r="AQE163" s="212"/>
      <c r="AQF163" s="212"/>
      <c r="AQG163" s="212"/>
      <c r="AQH163" s="212"/>
      <c r="AQI163" s="212"/>
      <c r="AQJ163" s="212"/>
      <c r="AQK163" s="212"/>
      <c r="AQL163" s="212"/>
      <c r="AQM163" s="212"/>
      <c r="AQN163" s="212"/>
      <c r="AQO163" s="212"/>
      <c r="AQP163" s="212"/>
      <c r="AQQ163" s="212"/>
      <c r="AQR163" s="212"/>
      <c r="AQS163" s="212"/>
      <c r="AQT163" s="212"/>
      <c r="AQU163" s="212"/>
      <c r="AQV163" s="212"/>
      <c r="AQW163" s="212"/>
      <c r="AQX163" s="212"/>
      <c r="AQY163" s="212"/>
      <c r="AQZ163" s="212"/>
      <c r="ARA163" s="212"/>
      <c r="ARB163" s="212"/>
      <c r="ARC163" s="212"/>
      <c r="ARD163" s="212"/>
      <c r="ARE163" s="212"/>
      <c r="ARF163" s="212"/>
      <c r="ARG163" s="212"/>
      <c r="ARH163" s="212"/>
      <c r="ARI163" s="212"/>
      <c r="ARJ163" s="212"/>
      <c r="ARK163" s="212"/>
      <c r="ARL163" s="212"/>
      <c r="ARM163" s="212"/>
      <c r="ARN163" s="212"/>
      <c r="ARO163" s="212"/>
      <c r="ARP163" s="212"/>
      <c r="ARQ163" s="212"/>
      <c r="ARR163" s="212"/>
      <c r="ARS163" s="212"/>
      <c r="ART163" s="212"/>
      <c r="ARU163" s="212"/>
      <c r="ARV163" s="212"/>
      <c r="ARW163" s="212"/>
      <c r="ARX163" s="212"/>
      <c r="ARY163" s="212"/>
      <c r="ARZ163" s="212"/>
      <c r="ASA163" s="212"/>
      <c r="ASB163" s="212"/>
      <c r="ASC163" s="212"/>
      <c r="ASD163" s="212"/>
      <c r="ASE163" s="212"/>
      <c r="ASF163" s="212"/>
      <c r="ASG163" s="212"/>
      <c r="ASH163" s="212"/>
      <c r="ASI163" s="212"/>
      <c r="ASJ163" s="212"/>
      <c r="ASK163" s="212"/>
      <c r="ASL163" s="212"/>
      <c r="ASM163" s="212"/>
      <c r="ASN163" s="212"/>
      <c r="ASO163" s="212"/>
      <c r="ASP163" s="212"/>
      <c r="ASQ163" s="212"/>
      <c r="ASR163" s="212"/>
      <c r="ASS163" s="212"/>
      <c r="AST163" s="212"/>
      <c r="ASU163" s="212"/>
      <c r="ASV163" s="212"/>
      <c r="ASW163" s="212"/>
      <c r="ASX163" s="212"/>
      <c r="ASY163" s="212"/>
      <c r="ASZ163" s="212"/>
      <c r="ATA163" s="212"/>
      <c r="ATB163" s="212"/>
      <c r="ATC163" s="212"/>
      <c r="ATD163" s="212"/>
      <c r="ATE163" s="212"/>
      <c r="ATF163" s="212"/>
      <c r="ATG163" s="212"/>
      <c r="ATH163" s="212"/>
      <c r="ATI163" s="212"/>
      <c r="ATJ163" s="212"/>
      <c r="ATK163" s="212"/>
      <c r="ATL163" s="212"/>
      <c r="ATM163" s="212"/>
      <c r="ATN163" s="212"/>
      <c r="ATO163" s="212"/>
      <c r="ATP163" s="212"/>
      <c r="ATQ163" s="212"/>
      <c r="ATR163" s="212"/>
      <c r="ATS163" s="212"/>
      <c r="ATT163" s="212"/>
      <c r="ATU163" s="212"/>
      <c r="ATV163" s="212"/>
      <c r="ATW163" s="212"/>
      <c r="ATX163" s="212"/>
      <c r="ATY163" s="212"/>
      <c r="ATZ163" s="212"/>
      <c r="AUA163" s="212"/>
      <c r="AUB163" s="212"/>
      <c r="AUC163" s="212"/>
      <c r="AUD163" s="212"/>
      <c r="AUE163" s="212"/>
      <c r="AUF163" s="212"/>
      <c r="AUG163" s="212"/>
      <c r="AUH163" s="212"/>
      <c r="AUI163" s="212"/>
      <c r="AUJ163" s="212"/>
      <c r="AUK163" s="212"/>
      <c r="AUL163" s="212"/>
      <c r="AUM163" s="212"/>
      <c r="AUN163" s="212"/>
      <c r="AUO163" s="212"/>
      <c r="AUP163" s="212"/>
      <c r="AUQ163" s="212"/>
      <c r="AUR163" s="212"/>
      <c r="AUS163" s="212"/>
      <c r="AUT163" s="212"/>
      <c r="AUU163" s="212"/>
      <c r="AUV163" s="212"/>
      <c r="AUW163" s="212"/>
      <c r="AUX163" s="212"/>
      <c r="AUY163" s="212"/>
      <c r="AUZ163" s="212"/>
      <c r="AVA163" s="212"/>
      <c r="AVB163" s="212"/>
      <c r="AVC163" s="212"/>
      <c r="AVD163" s="212"/>
      <c r="AVE163" s="212"/>
      <c r="AVF163" s="212"/>
      <c r="AVG163" s="212"/>
      <c r="AVH163" s="212"/>
      <c r="AVI163" s="212"/>
      <c r="AVJ163" s="212"/>
      <c r="AVK163" s="212"/>
      <c r="AVL163" s="212"/>
      <c r="AVM163" s="212"/>
      <c r="AVN163" s="212"/>
      <c r="AVO163" s="212"/>
      <c r="AVP163" s="212"/>
      <c r="AVQ163" s="212"/>
      <c r="AVR163" s="212"/>
      <c r="AVS163" s="212"/>
      <c r="AVT163" s="212"/>
      <c r="AVU163" s="212"/>
      <c r="AVV163" s="212"/>
      <c r="AVW163" s="212"/>
      <c r="AVX163" s="212"/>
      <c r="AVY163" s="212"/>
      <c r="AVZ163" s="212"/>
      <c r="AWA163" s="212"/>
      <c r="AWB163" s="212"/>
      <c r="AWC163" s="212"/>
      <c r="AWD163" s="212"/>
      <c r="AWE163" s="212"/>
      <c r="AWF163" s="212"/>
      <c r="AWG163" s="212"/>
      <c r="AWH163" s="212"/>
      <c r="AWI163" s="212"/>
      <c r="AWP163" s="212"/>
      <c r="AWQ163" s="212"/>
      <c r="AWR163" s="212"/>
      <c r="AWS163" s="212"/>
      <c r="AWT163" s="212"/>
      <c r="AWU163" s="212"/>
      <c r="AWV163" s="212"/>
      <c r="AWW163" s="212"/>
      <c r="AWX163" s="212"/>
      <c r="AWY163" s="212"/>
      <c r="AWZ163" s="212"/>
      <c r="AXA163" s="212"/>
      <c r="AXB163" s="212"/>
      <c r="AXC163" s="212"/>
      <c r="AXD163" s="212"/>
      <c r="AXE163" s="212"/>
      <c r="AXF163" s="212"/>
      <c r="AXG163" s="212"/>
      <c r="AXH163" s="212"/>
      <c r="AXI163" s="212"/>
      <c r="AXJ163" s="212"/>
      <c r="AXK163" s="212"/>
      <c r="AXL163" s="212"/>
      <c r="AXM163" s="212"/>
      <c r="AXN163" s="212"/>
      <c r="AXO163" s="212"/>
      <c r="AXP163" s="212"/>
      <c r="AXQ163" s="212"/>
      <c r="AXR163" s="212"/>
      <c r="AXS163" s="212"/>
      <c r="AXT163" s="212"/>
      <c r="AXU163" s="212"/>
      <c r="AXV163" s="212"/>
      <c r="AXW163" s="212"/>
      <c r="AXX163" s="212"/>
      <c r="AXY163" s="212"/>
      <c r="AXZ163" s="212"/>
      <c r="AYA163" s="212"/>
      <c r="AYB163" s="212"/>
      <c r="AYC163" s="212"/>
      <c r="AYD163" s="212"/>
      <c r="AYE163" s="212"/>
      <c r="AYF163" s="212"/>
      <c r="AYG163" s="212"/>
      <c r="AYH163" s="212"/>
      <c r="AYI163" s="212"/>
      <c r="AYJ163" s="212"/>
      <c r="AYK163" s="212"/>
      <c r="AYL163" s="212"/>
      <c r="AYM163" s="212"/>
      <c r="AYN163" s="212"/>
      <c r="AYO163" s="212"/>
      <c r="AYP163" s="212"/>
      <c r="AYQ163" s="212"/>
      <c r="AYR163" s="212"/>
      <c r="AYS163" s="212"/>
      <c r="AYT163" s="212"/>
      <c r="AYU163" s="212"/>
      <c r="AYV163" s="212"/>
      <c r="AYW163" s="212"/>
      <c r="AYX163" s="212"/>
      <c r="AYY163" s="212"/>
      <c r="AYZ163" s="212"/>
      <c r="AZA163" s="212"/>
      <c r="AZB163" s="212"/>
      <c r="AZC163" s="212"/>
      <c r="AZD163" s="212"/>
      <c r="AZE163" s="212"/>
      <c r="AZF163" s="212"/>
      <c r="AZG163" s="212"/>
      <c r="AZH163" s="212"/>
      <c r="AZI163" s="212"/>
      <c r="AZJ163" s="212"/>
      <c r="AZK163" s="212"/>
      <c r="AZL163" s="212"/>
      <c r="AZM163" s="212"/>
      <c r="AZN163" s="212"/>
      <c r="AZO163" s="212"/>
      <c r="AZP163" s="212"/>
      <c r="AZQ163" s="212"/>
      <c r="AZR163" s="212"/>
      <c r="AZS163" s="212"/>
      <c r="AZT163" s="212"/>
      <c r="AZU163" s="212"/>
      <c r="AZV163" s="212"/>
      <c r="AZW163" s="212"/>
      <c r="AZX163" s="212"/>
      <c r="AZY163" s="212"/>
      <c r="AZZ163" s="212"/>
      <c r="BAA163" s="212"/>
      <c r="BAB163" s="212"/>
      <c r="BAC163" s="212"/>
      <c r="BAD163" s="212"/>
      <c r="BAE163" s="212"/>
      <c r="BAF163" s="212"/>
      <c r="BAG163" s="212"/>
      <c r="BAH163" s="212"/>
      <c r="BAI163" s="212"/>
      <c r="BAJ163" s="212"/>
      <c r="BAK163" s="212"/>
      <c r="BAL163" s="212"/>
      <c r="BAM163" s="212"/>
      <c r="BAN163" s="212"/>
      <c r="BAO163" s="212"/>
      <c r="BAP163" s="212"/>
      <c r="BAQ163" s="212"/>
      <c r="BAR163" s="212"/>
      <c r="BAS163" s="212"/>
      <c r="BAT163" s="212"/>
      <c r="BAU163" s="212"/>
      <c r="BAV163" s="212"/>
      <c r="BAW163" s="212"/>
      <c r="BAX163" s="212"/>
      <c r="BAY163" s="212"/>
      <c r="BAZ163" s="212"/>
      <c r="BBA163" s="212"/>
      <c r="BBB163" s="212"/>
      <c r="BBC163" s="212"/>
      <c r="BBD163" s="212"/>
      <c r="BBE163" s="212"/>
      <c r="BBF163" s="212"/>
      <c r="BBG163" s="212"/>
      <c r="BBH163" s="212"/>
      <c r="BBI163" s="212"/>
      <c r="BBJ163" s="212"/>
      <c r="BBK163" s="212"/>
      <c r="BBL163" s="212"/>
      <c r="BBM163" s="212"/>
      <c r="BBN163" s="212"/>
      <c r="BBO163" s="212"/>
      <c r="BBP163" s="212"/>
      <c r="BBQ163" s="212"/>
      <c r="BBR163" s="212"/>
      <c r="BBS163" s="212"/>
      <c r="BBT163" s="212"/>
      <c r="BBU163" s="212"/>
      <c r="BBV163" s="212"/>
      <c r="BBW163" s="212"/>
      <c r="BBX163" s="212"/>
      <c r="BBY163" s="212"/>
      <c r="BBZ163" s="212"/>
      <c r="BCA163" s="212"/>
      <c r="BCB163" s="212"/>
      <c r="BCC163" s="212"/>
      <c r="BCD163" s="212"/>
      <c r="BCE163" s="212"/>
      <c r="BCF163" s="212"/>
      <c r="BCG163" s="212"/>
      <c r="BCH163" s="212"/>
      <c r="BCI163" s="212"/>
      <c r="BCJ163" s="212"/>
      <c r="BCK163" s="212"/>
      <c r="BCL163" s="212"/>
      <c r="BCM163" s="212"/>
      <c r="BCN163" s="212"/>
      <c r="BCO163" s="212"/>
      <c r="BCP163" s="212"/>
      <c r="BCQ163" s="212"/>
      <c r="BCR163" s="212"/>
      <c r="BCS163" s="212"/>
      <c r="BCT163" s="212"/>
      <c r="BCU163" s="212"/>
      <c r="BCV163" s="212"/>
      <c r="BCW163" s="212"/>
      <c r="BCX163" s="212"/>
      <c r="BCY163" s="212"/>
      <c r="BCZ163" s="212"/>
      <c r="BDA163" s="212"/>
      <c r="BDB163" s="212"/>
      <c r="BDC163" s="212"/>
      <c r="BDD163" s="212"/>
      <c r="BDE163" s="212"/>
      <c r="BDF163" s="212"/>
      <c r="BDG163" s="212"/>
      <c r="BDH163" s="212"/>
      <c r="BDI163" s="212"/>
      <c r="BDJ163" s="212"/>
      <c r="BDK163" s="212"/>
      <c r="BDL163" s="212"/>
      <c r="BDM163" s="212"/>
      <c r="BDN163" s="212"/>
      <c r="BDO163" s="212"/>
      <c r="BDP163" s="212"/>
      <c r="BDQ163" s="212"/>
      <c r="BDR163" s="212"/>
      <c r="BDS163" s="212"/>
      <c r="BDT163" s="212"/>
      <c r="BDU163" s="212"/>
      <c r="BDV163" s="212"/>
      <c r="BDW163" s="212"/>
      <c r="BDX163" s="212"/>
      <c r="BDY163" s="212"/>
      <c r="BDZ163" s="212"/>
      <c r="BEA163" s="212"/>
      <c r="BEB163" s="212"/>
      <c r="BEC163" s="212"/>
      <c r="BED163" s="212"/>
      <c r="BEE163" s="212"/>
      <c r="BEF163" s="212"/>
      <c r="BEG163" s="212"/>
      <c r="BEH163" s="212"/>
      <c r="BEI163" s="212"/>
      <c r="BEJ163" s="212"/>
      <c r="BEK163" s="212"/>
      <c r="BEL163" s="212"/>
      <c r="BEM163" s="212"/>
      <c r="BEN163" s="212"/>
      <c r="BEO163" s="212"/>
      <c r="BEP163" s="212"/>
      <c r="BEQ163" s="212"/>
      <c r="BER163" s="212"/>
      <c r="BES163" s="212"/>
      <c r="BET163" s="212"/>
      <c r="BEU163" s="212"/>
      <c r="BEV163" s="212"/>
      <c r="BEW163" s="212"/>
      <c r="BEX163" s="212"/>
      <c r="BEY163" s="212"/>
      <c r="BEZ163" s="212"/>
      <c r="BFA163" s="212"/>
      <c r="BFB163" s="212"/>
      <c r="BFC163" s="212"/>
      <c r="BFD163" s="212"/>
      <c r="BFE163" s="212"/>
      <c r="BFF163" s="212"/>
      <c r="BFG163" s="212"/>
      <c r="BFH163" s="212"/>
      <c r="BFI163" s="212"/>
      <c r="BFJ163" s="212"/>
      <c r="BFK163" s="212"/>
      <c r="BFL163" s="212"/>
      <c r="BFM163" s="212"/>
      <c r="BFN163" s="212"/>
      <c r="BFO163" s="212"/>
      <c r="BFP163" s="212"/>
      <c r="BFQ163" s="212"/>
      <c r="BFR163" s="212"/>
      <c r="BFS163" s="212"/>
      <c r="BFT163" s="212"/>
      <c r="BFU163" s="212"/>
      <c r="BFV163" s="212"/>
      <c r="BFW163" s="212"/>
      <c r="BFX163" s="212"/>
      <c r="BFY163" s="212"/>
      <c r="BFZ163" s="212"/>
      <c r="BGA163" s="212"/>
      <c r="BGB163" s="212"/>
      <c r="BGC163" s="212"/>
      <c r="BGD163" s="212"/>
      <c r="BGE163" s="212"/>
      <c r="BGL163" s="212"/>
      <c r="BGM163" s="212"/>
      <c r="BGN163" s="212"/>
      <c r="BGO163" s="212"/>
      <c r="BGP163" s="212"/>
      <c r="BGQ163" s="212"/>
      <c r="BGR163" s="212"/>
      <c r="BGS163" s="212"/>
      <c r="BGT163" s="212"/>
      <c r="BGU163" s="212"/>
      <c r="BGV163" s="212"/>
      <c r="BGW163" s="212"/>
      <c r="BGX163" s="212"/>
      <c r="BGY163" s="212"/>
      <c r="BGZ163" s="212"/>
      <c r="BHA163" s="212"/>
      <c r="BHB163" s="212"/>
      <c r="BHC163" s="212"/>
      <c r="BHD163" s="212"/>
      <c r="BHE163" s="212"/>
      <c r="BHF163" s="212"/>
      <c r="BHG163" s="212"/>
      <c r="BHH163" s="212"/>
      <c r="BHI163" s="212"/>
      <c r="BHJ163" s="212"/>
      <c r="BHK163" s="212"/>
      <c r="BHL163" s="212"/>
      <c r="BHM163" s="212"/>
      <c r="BHN163" s="212"/>
      <c r="BHO163" s="212"/>
      <c r="BHP163" s="212"/>
      <c r="BHQ163" s="212"/>
      <c r="BHR163" s="212"/>
      <c r="BHS163" s="212"/>
      <c r="BHT163" s="212"/>
      <c r="BHU163" s="212"/>
      <c r="BHV163" s="212"/>
      <c r="BHW163" s="212"/>
      <c r="BHX163" s="212"/>
      <c r="BHY163" s="212"/>
      <c r="BHZ163" s="212"/>
      <c r="BIA163" s="212"/>
      <c r="BIB163" s="212"/>
      <c r="BIC163" s="212"/>
      <c r="BID163" s="212"/>
      <c r="BIE163" s="212"/>
      <c r="BIF163" s="212"/>
      <c r="BIG163" s="212"/>
      <c r="BIH163" s="212"/>
      <c r="BII163" s="212"/>
      <c r="BIJ163" s="212"/>
      <c r="BIK163" s="212"/>
      <c r="BIL163" s="212"/>
      <c r="BIM163" s="212"/>
      <c r="BIN163" s="212"/>
      <c r="BIO163" s="212"/>
      <c r="BIP163" s="212"/>
      <c r="BIQ163" s="212"/>
      <c r="BIR163" s="212"/>
      <c r="BIS163" s="212"/>
      <c r="BIT163" s="212"/>
      <c r="BIU163" s="212"/>
      <c r="BIV163" s="212"/>
      <c r="BIW163" s="212"/>
      <c r="BIX163" s="212"/>
      <c r="BIY163" s="212"/>
      <c r="BIZ163" s="212"/>
      <c r="BJA163" s="212"/>
      <c r="BJB163" s="212"/>
      <c r="BJC163" s="212"/>
      <c r="BJD163" s="212"/>
      <c r="BJE163" s="212"/>
      <c r="BJF163" s="212"/>
      <c r="BJG163" s="212"/>
      <c r="BJH163" s="212"/>
      <c r="BJI163" s="212"/>
      <c r="BJJ163" s="212"/>
      <c r="BJK163" s="212"/>
      <c r="BJL163" s="212"/>
      <c r="BJM163" s="212"/>
      <c r="BJN163" s="212"/>
      <c r="BJO163" s="212"/>
      <c r="BJP163" s="212"/>
      <c r="BJQ163" s="212"/>
      <c r="BJR163" s="212"/>
      <c r="BJS163" s="212"/>
      <c r="BJT163" s="212"/>
      <c r="BJU163" s="212"/>
      <c r="BJV163" s="212"/>
      <c r="BJW163" s="212"/>
      <c r="BJX163" s="212"/>
      <c r="BJY163" s="212"/>
      <c r="BJZ163" s="212"/>
      <c r="BKA163" s="212"/>
      <c r="BKB163" s="212"/>
      <c r="BKC163" s="212"/>
      <c r="BKD163" s="212"/>
      <c r="BKE163" s="212"/>
      <c r="BKF163" s="212"/>
      <c r="BKG163" s="212"/>
      <c r="BKH163" s="212"/>
      <c r="BKI163" s="212"/>
      <c r="BKJ163" s="212"/>
      <c r="BKK163" s="212"/>
      <c r="BKL163" s="212"/>
      <c r="BKM163" s="212"/>
      <c r="BKN163" s="212"/>
      <c r="BKO163" s="212"/>
      <c r="BKP163" s="212"/>
      <c r="BKQ163" s="212"/>
      <c r="BKR163" s="212"/>
      <c r="BKS163" s="212"/>
      <c r="BKT163" s="212"/>
      <c r="BKU163" s="212"/>
      <c r="BKV163" s="212"/>
      <c r="BKW163" s="212"/>
      <c r="BKX163" s="212"/>
      <c r="BKY163" s="212"/>
      <c r="BKZ163" s="212"/>
      <c r="BLA163" s="212"/>
      <c r="BLB163" s="212"/>
      <c r="BLC163" s="212"/>
      <c r="BLD163" s="212"/>
      <c r="BLE163" s="212"/>
      <c r="BLF163" s="212"/>
      <c r="BLG163" s="212"/>
      <c r="BLH163" s="212"/>
      <c r="BLI163" s="212"/>
      <c r="BLJ163" s="212"/>
      <c r="BLK163" s="212"/>
      <c r="BLL163" s="212"/>
      <c r="BLM163" s="212"/>
      <c r="BLN163" s="212"/>
      <c r="BLO163" s="212"/>
      <c r="BLP163" s="212"/>
      <c r="BLQ163" s="212"/>
      <c r="BLR163" s="212"/>
      <c r="BLS163" s="212"/>
      <c r="BLT163" s="212"/>
      <c r="BLU163" s="212"/>
      <c r="BLV163" s="212"/>
      <c r="BLW163" s="212"/>
      <c r="BLX163" s="212"/>
      <c r="BLY163" s="212"/>
      <c r="BLZ163" s="212"/>
      <c r="BMA163" s="212"/>
      <c r="BMB163" s="212"/>
      <c r="BMC163" s="212"/>
      <c r="BMD163" s="212"/>
      <c r="BME163" s="212"/>
      <c r="BMF163" s="212"/>
      <c r="BMG163" s="212"/>
      <c r="BMH163" s="212"/>
      <c r="BMI163" s="212"/>
      <c r="BMJ163" s="212"/>
      <c r="BMK163" s="212"/>
      <c r="BML163" s="212"/>
      <c r="BMM163" s="212"/>
      <c r="BMN163" s="212"/>
      <c r="BMO163" s="212"/>
      <c r="BMP163" s="212"/>
      <c r="BMQ163" s="212"/>
      <c r="BMR163" s="212"/>
      <c r="BMS163" s="212"/>
      <c r="BMT163" s="212"/>
      <c r="BMU163" s="212"/>
      <c r="BMV163" s="212"/>
      <c r="BMW163" s="212"/>
      <c r="BMX163" s="212"/>
      <c r="BMY163" s="212"/>
      <c r="BMZ163" s="212"/>
      <c r="BNA163" s="212"/>
      <c r="BNB163" s="212"/>
      <c r="BNC163" s="212"/>
      <c r="BND163" s="212"/>
      <c r="BNE163" s="212"/>
      <c r="BNF163" s="212"/>
      <c r="BNG163" s="212"/>
      <c r="BNH163" s="212"/>
      <c r="BNI163" s="212"/>
      <c r="BNJ163" s="212"/>
      <c r="BNK163" s="212"/>
      <c r="BNL163" s="212"/>
      <c r="BNM163" s="212"/>
      <c r="BNN163" s="212"/>
      <c r="BNO163" s="212"/>
      <c r="BNP163" s="212"/>
      <c r="BNQ163" s="212"/>
      <c r="BNR163" s="212"/>
      <c r="BNS163" s="212"/>
      <c r="BNT163" s="212"/>
      <c r="BNU163" s="212"/>
      <c r="BNV163" s="212"/>
      <c r="BNW163" s="212"/>
      <c r="BNX163" s="212"/>
      <c r="BNY163" s="212"/>
      <c r="BNZ163" s="212"/>
      <c r="BOA163" s="212"/>
      <c r="BOB163" s="212"/>
      <c r="BOC163" s="212"/>
      <c r="BOD163" s="212"/>
      <c r="BOE163" s="212"/>
      <c r="BOF163" s="212"/>
      <c r="BOG163" s="212"/>
      <c r="BOH163" s="212"/>
      <c r="BOI163" s="212"/>
      <c r="BOJ163" s="212"/>
      <c r="BOK163" s="212"/>
      <c r="BOL163" s="212"/>
      <c r="BOM163" s="212"/>
      <c r="BON163" s="212"/>
      <c r="BOO163" s="212"/>
      <c r="BOP163" s="212"/>
      <c r="BOQ163" s="212"/>
      <c r="BOR163" s="212"/>
      <c r="BOS163" s="212"/>
      <c r="BOT163" s="212"/>
      <c r="BOU163" s="212"/>
      <c r="BOV163" s="212"/>
      <c r="BOW163" s="212"/>
      <c r="BOX163" s="212"/>
      <c r="BOY163" s="212"/>
      <c r="BOZ163" s="212"/>
      <c r="BPA163" s="212"/>
      <c r="BPB163" s="212"/>
      <c r="BPC163" s="212"/>
      <c r="BPD163" s="212"/>
      <c r="BPE163" s="212"/>
      <c r="BPF163" s="212"/>
      <c r="BPG163" s="212"/>
      <c r="BPH163" s="212"/>
      <c r="BPI163" s="212"/>
      <c r="BPJ163" s="212"/>
      <c r="BPK163" s="212"/>
      <c r="BPL163" s="212"/>
      <c r="BPM163" s="212"/>
      <c r="BPN163" s="212"/>
      <c r="BPO163" s="212"/>
      <c r="BPP163" s="212"/>
      <c r="BPQ163" s="212"/>
      <c r="BPR163" s="212"/>
      <c r="BPS163" s="212"/>
      <c r="BPT163" s="212"/>
      <c r="BPU163" s="212"/>
      <c r="BPV163" s="212"/>
      <c r="BPW163" s="212"/>
      <c r="BPX163" s="212"/>
      <c r="BPY163" s="212"/>
      <c r="BPZ163" s="212"/>
      <c r="BQA163" s="212"/>
      <c r="BQH163" s="212"/>
      <c r="BQI163" s="212"/>
      <c r="BQJ163" s="212"/>
      <c r="BQK163" s="212"/>
      <c r="BQL163" s="212"/>
      <c r="BQM163" s="212"/>
      <c r="BQN163" s="212"/>
      <c r="BQO163" s="212"/>
      <c r="BQP163" s="212"/>
      <c r="BQQ163" s="212"/>
      <c r="BQR163" s="212"/>
      <c r="BQS163" s="212"/>
      <c r="BQT163" s="212"/>
      <c r="BQU163" s="212"/>
      <c r="BQV163" s="212"/>
      <c r="BQW163" s="212"/>
      <c r="BQX163" s="212"/>
      <c r="BQY163" s="212"/>
      <c r="BQZ163" s="212"/>
      <c r="BRA163" s="212"/>
      <c r="BRB163" s="212"/>
      <c r="BRC163" s="212"/>
      <c r="BRD163" s="212"/>
      <c r="BRE163" s="212"/>
      <c r="BRF163" s="212"/>
      <c r="BRG163" s="212"/>
      <c r="BRH163" s="212"/>
      <c r="BRI163" s="212"/>
      <c r="BRJ163" s="212"/>
      <c r="BRK163" s="212"/>
      <c r="BRL163" s="212"/>
      <c r="BRM163" s="212"/>
      <c r="BRN163" s="212"/>
      <c r="BRO163" s="212"/>
      <c r="BRP163" s="212"/>
      <c r="BRQ163" s="212"/>
      <c r="BRR163" s="212"/>
      <c r="BRS163" s="212"/>
      <c r="BRT163" s="212"/>
      <c r="BRU163" s="212"/>
      <c r="BRV163" s="212"/>
      <c r="BRW163" s="212"/>
      <c r="BRX163" s="212"/>
      <c r="BRY163" s="212"/>
      <c r="BRZ163" s="212"/>
      <c r="BSA163" s="212"/>
      <c r="BSB163" s="212"/>
      <c r="BSC163" s="212"/>
      <c r="BSD163" s="212"/>
      <c r="BSE163" s="212"/>
      <c r="BSF163" s="212"/>
      <c r="BSG163" s="212"/>
      <c r="BSH163" s="212"/>
      <c r="BSI163" s="212"/>
      <c r="BSJ163" s="212"/>
      <c r="BSK163" s="212"/>
      <c r="BSL163" s="212"/>
      <c r="BSM163" s="212"/>
      <c r="BSN163" s="212"/>
      <c r="BSO163" s="212"/>
      <c r="BSP163" s="212"/>
      <c r="BSQ163" s="212"/>
      <c r="BSR163" s="212"/>
      <c r="BSS163" s="212"/>
      <c r="BST163" s="212"/>
      <c r="BSU163" s="212"/>
      <c r="BSV163" s="212"/>
      <c r="BSW163" s="212"/>
      <c r="BSX163" s="212"/>
      <c r="BSY163" s="212"/>
      <c r="BSZ163" s="212"/>
      <c r="BTA163" s="212"/>
      <c r="BTB163" s="212"/>
      <c r="BTC163" s="212"/>
      <c r="BTD163" s="212"/>
      <c r="BTE163" s="212"/>
      <c r="BTF163" s="212"/>
      <c r="BTG163" s="212"/>
      <c r="BTH163" s="212"/>
      <c r="BTI163" s="212"/>
      <c r="BTJ163" s="212"/>
      <c r="BTK163" s="212"/>
      <c r="BTL163" s="212"/>
      <c r="BTM163" s="212"/>
      <c r="BTN163" s="212"/>
      <c r="BTO163" s="212"/>
      <c r="BTP163" s="212"/>
      <c r="BTQ163" s="212"/>
      <c r="BTR163" s="212"/>
      <c r="BTS163" s="212"/>
      <c r="BTT163" s="212"/>
      <c r="BTU163" s="212"/>
      <c r="BTV163" s="212"/>
      <c r="BTW163" s="212"/>
      <c r="BTX163" s="212"/>
      <c r="BTY163" s="212"/>
      <c r="BTZ163" s="212"/>
      <c r="BUA163" s="212"/>
      <c r="BUB163" s="212"/>
      <c r="BUC163" s="212"/>
      <c r="BUD163" s="212"/>
      <c r="BUE163" s="212"/>
      <c r="BUF163" s="212"/>
      <c r="BUG163" s="212"/>
      <c r="BUH163" s="212"/>
      <c r="BUI163" s="212"/>
      <c r="BUJ163" s="212"/>
      <c r="BUK163" s="212"/>
      <c r="BUL163" s="212"/>
      <c r="BUM163" s="212"/>
      <c r="BUN163" s="212"/>
      <c r="BUO163" s="212"/>
      <c r="BUP163" s="212"/>
      <c r="BUQ163" s="212"/>
      <c r="BUR163" s="212"/>
      <c r="BUS163" s="212"/>
      <c r="BUT163" s="212"/>
      <c r="BUU163" s="212"/>
      <c r="BUV163" s="212"/>
      <c r="BUW163" s="212"/>
      <c r="BUX163" s="212"/>
      <c r="BUY163" s="212"/>
      <c r="BUZ163" s="212"/>
      <c r="BVA163" s="212"/>
      <c r="BVB163" s="212"/>
      <c r="BVC163" s="212"/>
      <c r="BVD163" s="212"/>
      <c r="BVE163" s="212"/>
      <c r="BVF163" s="212"/>
      <c r="BVG163" s="212"/>
      <c r="BVH163" s="212"/>
      <c r="BVI163" s="212"/>
      <c r="BVJ163" s="212"/>
      <c r="BVK163" s="212"/>
      <c r="BVL163" s="212"/>
      <c r="BVM163" s="212"/>
      <c r="BVN163" s="212"/>
      <c r="BVO163" s="212"/>
      <c r="BVP163" s="212"/>
      <c r="BVQ163" s="212"/>
      <c r="BVR163" s="212"/>
      <c r="BVS163" s="212"/>
      <c r="BVT163" s="212"/>
      <c r="BVU163" s="212"/>
      <c r="BVV163" s="212"/>
      <c r="BVW163" s="212"/>
      <c r="BVX163" s="212"/>
      <c r="BVY163" s="212"/>
      <c r="BVZ163" s="212"/>
      <c r="BWA163" s="212"/>
      <c r="BWB163" s="212"/>
      <c r="BWC163" s="212"/>
      <c r="BWD163" s="212"/>
      <c r="BWE163" s="212"/>
      <c r="BWF163" s="212"/>
      <c r="BWG163" s="212"/>
      <c r="BWH163" s="212"/>
      <c r="BWI163" s="212"/>
      <c r="BWJ163" s="212"/>
      <c r="BWK163" s="212"/>
      <c r="BWL163" s="212"/>
      <c r="BWM163" s="212"/>
      <c r="BWN163" s="212"/>
      <c r="BWO163" s="212"/>
      <c r="BWP163" s="212"/>
      <c r="BWQ163" s="212"/>
      <c r="BWR163" s="212"/>
      <c r="BWS163" s="212"/>
      <c r="BWT163" s="212"/>
      <c r="BWU163" s="212"/>
      <c r="BWV163" s="212"/>
      <c r="BWW163" s="212"/>
      <c r="BWX163" s="212"/>
      <c r="BWY163" s="212"/>
      <c r="BWZ163" s="212"/>
      <c r="BXA163" s="212"/>
      <c r="BXB163" s="212"/>
      <c r="BXC163" s="212"/>
      <c r="BXD163" s="212"/>
      <c r="BXE163" s="212"/>
      <c r="BXF163" s="212"/>
      <c r="BXG163" s="212"/>
      <c r="BXH163" s="212"/>
      <c r="BXI163" s="212"/>
      <c r="BXJ163" s="212"/>
      <c r="BXK163" s="212"/>
      <c r="BXL163" s="212"/>
      <c r="BXM163" s="212"/>
      <c r="BXN163" s="212"/>
      <c r="BXO163" s="212"/>
      <c r="BXP163" s="212"/>
      <c r="BXQ163" s="212"/>
      <c r="BXR163" s="212"/>
      <c r="BXS163" s="212"/>
      <c r="BXT163" s="212"/>
      <c r="BXU163" s="212"/>
      <c r="BXV163" s="212"/>
      <c r="BXW163" s="212"/>
      <c r="BXX163" s="212"/>
      <c r="BXY163" s="212"/>
      <c r="BXZ163" s="212"/>
      <c r="BYA163" s="212"/>
      <c r="BYB163" s="212"/>
      <c r="BYC163" s="212"/>
      <c r="BYD163" s="212"/>
      <c r="BYE163" s="212"/>
      <c r="BYF163" s="212"/>
      <c r="BYG163" s="212"/>
      <c r="BYH163" s="212"/>
      <c r="BYI163" s="212"/>
      <c r="BYJ163" s="212"/>
      <c r="BYK163" s="212"/>
      <c r="BYL163" s="212"/>
      <c r="BYM163" s="212"/>
      <c r="BYN163" s="212"/>
      <c r="BYO163" s="212"/>
      <c r="BYP163" s="212"/>
      <c r="BYQ163" s="212"/>
      <c r="BYR163" s="212"/>
      <c r="BYS163" s="212"/>
      <c r="BYT163" s="212"/>
      <c r="BYU163" s="212"/>
      <c r="BYV163" s="212"/>
      <c r="BYW163" s="212"/>
      <c r="BYX163" s="212"/>
      <c r="BYY163" s="212"/>
      <c r="BYZ163" s="212"/>
      <c r="BZA163" s="212"/>
      <c r="BZB163" s="212"/>
      <c r="BZC163" s="212"/>
      <c r="BZD163" s="212"/>
      <c r="BZE163" s="212"/>
      <c r="BZF163" s="212"/>
      <c r="BZG163" s="212"/>
      <c r="BZH163" s="212"/>
      <c r="BZI163" s="212"/>
      <c r="BZJ163" s="212"/>
      <c r="BZK163" s="212"/>
      <c r="BZL163" s="212"/>
      <c r="BZM163" s="212"/>
      <c r="BZN163" s="212"/>
      <c r="BZO163" s="212"/>
      <c r="BZP163" s="212"/>
      <c r="BZQ163" s="212"/>
      <c r="BZR163" s="212"/>
      <c r="BZS163" s="212"/>
      <c r="BZT163" s="212"/>
      <c r="BZU163" s="212"/>
      <c r="BZV163" s="212"/>
      <c r="BZW163" s="212"/>
      <c r="CAD163" s="212"/>
      <c r="CAE163" s="212"/>
      <c r="CAF163" s="212"/>
      <c r="CAG163" s="212"/>
      <c r="CAH163" s="212"/>
      <c r="CAI163" s="212"/>
      <c r="CAJ163" s="212"/>
      <c r="CAK163" s="212"/>
      <c r="CAL163" s="212"/>
      <c r="CAM163" s="212"/>
      <c r="CAN163" s="212"/>
      <c r="CAO163" s="212"/>
      <c r="CAP163" s="212"/>
      <c r="CAQ163" s="212"/>
      <c r="CAR163" s="212"/>
      <c r="CAS163" s="212"/>
      <c r="CAT163" s="212"/>
      <c r="CAU163" s="212"/>
      <c r="CAV163" s="212"/>
      <c r="CAW163" s="212"/>
      <c r="CAX163" s="212"/>
      <c r="CAY163" s="212"/>
      <c r="CAZ163" s="212"/>
      <c r="CBA163" s="212"/>
      <c r="CBB163" s="212"/>
      <c r="CBC163" s="212"/>
      <c r="CBD163" s="212"/>
      <c r="CBE163" s="212"/>
      <c r="CBF163" s="212"/>
      <c r="CBG163" s="212"/>
      <c r="CBH163" s="212"/>
      <c r="CBI163" s="212"/>
      <c r="CBJ163" s="212"/>
      <c r="CBK163" s="212"/>
      <c r="CBL163" s="212"/>
      <c r="CBM163" s="212"/>
      <c r="CBN163" s="212"/>
      <c r="CBO163" s="212"/>
      <c r="CBP163" s="212"/>
      <c r="CBQ163" s="212"/>
      <c r="CBR163" s="212"/>
      <c r="CBS163" s="212"/>
      <c r="CBT163" s="212"/>
      <c r="CBU163" s="212"/>
      <c r="CBV163" s="212"/>
      <c r="CBW163" s="212"/>
      <c r="CBX163" s="212"/>
      <c r="CBY163" s="212"/>
      <c r="CBZ163" s="212"/>
      <c r="CCA163" s="212"/>
      <c r="CCB163" s="212"/>
      <c r="CCC163" s="212"/>
      <c r="CCD163" s="212"/>
      <c r="CCE163" s="212"/>
      <c r="CCF163" s="212"/>
      <c r="CCG163" s="212"/>
      <c r="CCH163" s="212"/>
      <c r="CCI163" s="212"/>
      <c r="CCJ163" s="212"/>
      <c r="CCK163" s="212"/>
      <c r="CCL163" s="212"/>
      <c r="CCM163" s="212"/>
      <c r="CCN163" s="212"/>
      <c r="CCO163" s="212"/>
      <c r="CCP163" s="212"/>
      <c r="CCQ163" s="212"/>
      <c r="CCR163" s="212"/>
      <c r="CCS163" s="212"/>
      <c r="CCT163" s="212"/>
      <c r="CCU163" s="212"/>
      <c r="CCV163" s="212"/>
      <c r="CCW163" s="212"/>
      <c r="CCX163" s="212"/>
      <c r="CCY163" s="212"/>
      <c r="CCZ163" s="212"/>
      <c r="CDA163" s="212"/>
      <c r="CDB163" s="212"/>
      <c r="CDC163" s="212"/>
      <c r="CDD163" s="212"/>
      <c r="CDE163" s="212"/>
      <c r="CDF163" s="212"/>
      <c r="CDG163" s="212"/>
      <c r="CDH163" s="212"/>
      <c r="CDI163" s="212"/>
      <c r="CDJ163" s="212"/>
      <c r="CDK163" s="212"/>
      <c r="CDL163" s="212"/>
      <c r="CDM163" s="212"/>
      <c r="CDN163" s="212"/>
      <c r="CDO163" s="212"/>
      <c r="CDP163" s="212"/>
      <c r="CDQ163" s="212"/>
      <c r="CDR163" s="212"/>
      <c r="CDS163" s="212"/>
      <c r="CDT163" s="212"/>
      <c r="CDU163" s="212"/>
      <c r="CDV163" s="212"/>
      <c r="CDW163" s="212"/>
      <c r="CDX163" s="212"/>
      <c r="CDY163" s="212"/>
      <c r="CDZ163" s="212"/>
      <c r="CEA163" s="212"/>
      <c r="CEB163" s="212"/>
      <c r="CEC163" s="212"/>
      <c r="CED163" s="212"/>
      <c r="CEE163" s="212"/>
      <c r="CEF163" s="212"/>
      <c r="CEG163" s="212"/>
      <c r="CEH163" s="212"/>
      <c r="CEI163" s="212"/>
      <c r="CEJ163" s="212"/>
      <c r="CEK163" s="212"/>
      <c r="CEL163" s="212"/>
      <c r="CEM163" s="212"/>
      <c r="CEN163" s="212"/>
      <c r="CEO163" s="212"/>
      <c r="CEP163" s="212"/>
      <c r="CEQ163" s="212"/>
      <c r="CER163" s="212"/>
      <c r="CES163" s="212"/>
      <c r="CET163" s="212"/>
      <c r="CEU163" s="212"/>
      <c r="CEV163" s="212"/>
      <c r="CEW163" s="212"/>
      <c r="CEX163" s="212"/>
      <c r="CEY163" s="212"/>
      <c r="CEZ163" s="212"/>
      <c r="CFA163" s="212"/>
      <c r="CFB163" s="212"/>
      <c r="CFC163" s="212"/>
      <c r="CFD163" s="212"/>
      <c r="CFE163" s="212"/>
      <c r="CFF163" s="212"/>
      <c r="CFG163" s="212"/>
      <c r="CFH163" s="212"/>
      <c r="CFI163" s="212"/>
      <c r="CFJ163" s="212"/>
      <c r="CFK163" s="212"/>
      <c r="CFL163" s="212"/>
      <c r="CFM163" s="212"/>
      <c r="CFN163" s="212"/>
      <c r="CFO163" s="212"/>
      <c r="CFP163" s="212"/>
      <c r="CFQ163" s="212"/>
      <c r="CFR163" s="212"/>
      <c r="CFS163" s="212"/>
      <c r="CFT163" s="212"/>
      <c r="CFU163" s="212"/>
      <c r="CFV163" s="212"/>
      <c r="CFW163" s="212"/>
      <c r="CFX163" s="212"/>
      <c r="CFY163" s="212"/>
      <c r="CFZ163" s="212"/>
      <c r="CGA163" s="212"/>
      <c r="CGB163" s="212"/>
      <c r="CGC163" s="212"/>
      <c r="CGD163" s="212"/>
      <c r="CGE163" s="212"/>
      <c r="CGF163" s="212"/>
      <c r="CGG163" s="212"/>
      <c r="CGH163" s="212"/>
      <c r="CGI163" s="212"/>
      <c r="CGJ163" s="212"/>
      <c r="CGK163" s="212"/>
      <c r="CGL163" s="212"/>
      <c r="CGM163" s="212"/>
      <c r="CGN163" s="212"/>
      <c r="CGO163" s="212"/>
      <c r="CGP163" s="212"/>
      <c r="CGQ163" s="212"/>
      <c r="CGR163" s="212"/>
      <c r="CGS163" s="212"/>
      <c r="CGT163" s="212"/>
      <c r="CGU163" s="212"/>
      <c r="CGV163" s="212"/>
      <c r="CGW163" s="212"/>
      <c r="CGX163" s="212"/>
      <c r="CGY163" s="212"/>
      <c r="CGZ163" s="212"/>
      <c r="CHA163" s="212"/>
      <c r="CHB163" s="212"/>
      <c r="CHC163" s="212"/>
      <c r="CHD163" s="212"/>
      <c r="CHE163" s="212"/>
      <c r="CHF163" s="212"/>
      <c r="CHG163" s="212"/>
      <c r="CHH163" s="212"/>
      <c r="CHI163" s="212"/>
      <c r="CHJ163" s="212"/>
      <c r="CHK163" s="212"/>
      <c r="CHL163" s="212"/>
      <c r="CHM163" s="212"/>
      <c r="CHN163" s="212"/>
      <c r="CHO163" s="212"/>
      <c r="CHP163" s="212"/>
      <c r="CHQ163" s="212"/>
      <c r="CHR163" s="212"/>
      <c r="CHS163" s="212"/>
      <c r="CHT163" s="212"/>
      <c r="CHU163" s="212"/>
      <c r="CHV163" s="212"/>
      <c r="CHW163" s="212"/>
      <c r="CHX163" s="212"/>
      <c r="CHY163" s="212"/>
      <c r="CHZ163" s="212"/>
      <c r="CIA163" s="212"/>
      <c r="CIB163" s="212"/>
      <c r="CIC163" s="212"/>
      <c r="CID163" s="212"/>
      <c r="CIE163" s="212"/>
      <c r="CIF163" s="212"/>
      <c r="CIG163" s="212"/>
      <c r="CIH163" s="212"/>
      <c r="CII163" s="212"/>
      <c r="CIJ163" s="212"/>
      <c r="CIK163" s="212"/>
      <c r="CIL163" s="212"/>
      <c r="CIM163" s="212"/>
      <c r="CIN163" s="212"/>
      <c r="CIO163" s="212"/>
      <c r="CIP163" s="212"/>
      <c r="CIQ163" s="212"/>
      <c r="CIR163" s="212"/>
      <c r="CIS163" s="212"/>
      <c r="CIT163" s="212"/>
      <c r="CIU163" s="212"/>
      <c r="CIV163" s="212"/>
      <c r="CIW163" s="212"/>
      <c r="CIX163" s="212"/>
      <c r="CIY163" s="212"/>
      <c r="CIZ163" s="212"/>
      <c r="CJA163" s="212"/>
      <c r="CJB163" s="212"/>
      <c r="CJC163" s="212"/>
      <c r="CJD163" s="212"/>
      <c r="CJE163" s="212"/>
      <c r="CJF163" s="212"/>
      <c r="CJG163" s="212"/>
      <c r="CJH163" s="212"/>
      <c r="CJI163" s="212"/>
      <c r="CJJ163" s="212"/>
      <c r="CJK163" s="212"/>
      <c r="CJL163" s="212"/>
      <c r="CJM163" s="212"/>
      <c r="CJN163" s="212"/>
      <c r="CJO163" s="212"/>
      <c r="CJP163" s="212"/>
      <c r="CJQ163" s="212"/>
      <c r="CJR163" s="212"/>
      <c r="CJS163" s="212"/>
      <c r="CJZ163" s="212"/>
      <c r="CKA163" s="212"/>
      <c r="CKB163" s="212"/>
      <c r="CKC163" s="212"/>
      <c r="CKD163" s="212"/>
      <c r="CKE163" s="212"/>
      <c r="CKF163" s="212"/>
      <c r="CKG163" s="212"/>
      <c r="CKH163" s="212"/>
      <c r="CKI163" s="212"/>
      <c r="CKJ163" s="212"/>
      <c r="CKK163" s="212"/>
      <c r="CKL163" s="212"/>
      <c r="CKM163" s="212"/>
      <c r="CKN163" s="212"/>
      <c r="CKO163" s="212"/>
      <c r="CKP163" s="212"/>
      <c r="CKQ163" s="212"/>
      <c r="CKR163" s="212"/>
      <c r="CKS163" s="212"/>
      <c r="CKT163" s="212"/>
      <c r="CKU163" s="212"/>
      <c r="CKV163" s="212"/>
      <c r="CKW163" s="212"/>
      <c r="CKX163" s="212"/>
      <c r="CKY163" s="212"/>
      <c r="CKZ163" s="212"/>
      <c r="CLA163" s="212"/>
      <c r="CLB163" s="212"/>
      <c r="CLC163" s="212"/>
      <c r="CLD163" s="212"/>
      <c r="CLE163" s="212"/>
      <c r="CLF163" s="212"/>
      <c r="CLG163" s="212"/>
      <c r="CLH163" s="212"/>
      <c r="CLI163" s="212"/>
      <c r="CLJ163" s="212"/>
      <c r="CLK163" s="212"/>
      <c r="CLL163" s="212"/>
      <c r="CLM163" s="212"/>
      <c r="CLN163" s="212"/>
      <c r="CLO163" s="212"/>
      <c r="CLP163" s="212"/>
      <c r="CLQ163" s="212"/>
      <c r="CLR163" s="212"/>
      <c r="CLS163" s="212"/>
      <c r="CLT163" s="212"/>
      <c r="CLU163" s="212"/>
      <c r="CLV163" s="212"/>
      <c r="CLW163" s="212"/>
      <c r="CLX163" s="212"/>
      <c r="CLY163" s="212"/>
      <c r="CLZ163" s="212"/>
      <c r="CMA163" s="212"/>
      <c r="CMB163" s="212"/>
      <c r="CMC163" s="212"/>
      <c r="CMD163" s="212"/>
      <c r="CME163" s="212"/>
      <c r="CMF163" s="212"/>
      <c r="CMG163" s="212"/>
      <c r="CMH163" s="212"/>
      <c r="CMI163" s="212"/>
      <c r="CMJ163" s="212"/>
      <c r="CMK163" s="212"/>
      <c r="CML163" s="212"/>
      <c r="CMM163" s="212"/>
      <c r="CMN163" s="212"/>
      <c r="CMO163" s="212"/>
      <c r="CMP163" s="212"/>
      <c r="CMQ163" s="212"/>
      <c r="CMR163" s="212"/>
      <c r="CMS163" s="212"/>
      <c r="CMT163" s="212"/>
      <c r="CMU163" s="212"/>
      <c r="CMV163" s="212"/>
      <c r="CMW163" s="212"/>
      <c r="CMX163" s="212"/>
      <c r="CMY163" s="212"/>
      <c r="CMZ163" s="212"/>
      <c r="CNA163" s="212"/>
      <c r="CNB163" s="212"/>
      <c r="CNC163" s="212"/>
      <c r="CND163" s="212"/>
      <c r="CNE163" s="212"/>
      <c r="CNF163" s="212"/>
      <c r="CNG163" s="212"/>
      <c r="CNH163" s="212"/>
      <c r="CNI163" s="212"/>
      <c r="CNJ163" s="212"/>
      <c r="CNK163" s="212"/>
      <c r="CNL163" s="212"/>
      <c r="CNM163" s="212"/>
      <c r="CNN163" s="212"/>
      <c r="CNO163" s="212"/>
      <c r="CNP163" s="212"/>
      <c r="CNQ163" s="212"/>
      <c r="CNR163" s="212"/>
      <c r="CNS163" s="212"/>
      <c r="CNT163" s="212"/>
      <c r="CNU163" s="212"/>
      <c r="CNV163" s="212"/>
      <c r="CNW163" s="212"/>
      <c r="CNX163" s="212"/>
      <c r="CNY163" s="212"/>
      <c r="CNZ163" s="212"/>
      <c r="COA163" s="212"/>
      <c r="COB163" s="212"/>
      <c r="COC163" s="212"/>
      <c r="COD163" s="212"/>
      <c r="COE163" s="212"/>
      <c r="COF163" s="212"/>
      <c r="COG163" s="212"/>
      <c r="COH163" s="212"/>
      <c r="COI163" s="212"/>
      <c r="COJ163" s="212"/>
      <c r="COK163" s="212"/>
      <c r="COL163" s="212"/>
      <c r="COM163" s="212"/>
      <c r="CON163" s="212"/>
      <c r="COO163" s="212"/>
      <c r="COP163" s="212"/>
      <c r="COQ163" s="212"/>
      <c r="COR163" s="212"/>
      <c r="COS163" s="212"/>
      <c r="COT163" s="212"/>
      <c r="COU163" s="212"/>
      <c r="COV163" s="212"/>
      <c r="COW163" s="212"/>
      <c r="COX163" s="212"/>
      <c r="COY163" s="212"/>
      <c r="COZ163" s="212"/>
      <c r="CPA163" s="212"/>
      <c r="CPB163" s="212"/>
      <c r="CPC163" s="212"/>
      <c r="CPD163" s="212"/>
      <c r="CPE163" s="212"/>
      <c r="CPF163" s="212"/>
      <c r="CPG163" s="212"/>
      <c r="CPH163" s="212"/>
      <c r="CPI163" s="212"/>
      <c r="CPJ163" s="212"/>
      <c r="CPK163" s="212"/>
      <c r="CPL163" s="212"/>
      <c r="CPM163" s="212"/>
      <c r="CPN163" s="212"/>
      <c r="CPO163" s="212"/>
      <c r="CPP163" s="212"/>
      <c r="CPQ163" s="212"/>
      <c r="CPR163" s="212"/>
      <c r="CPS163" s="212"/>
      <c r="CPT163" s="212"/>
      <c r="CPU163" s="212"/>
      <c r="CPV163" s="212"/>
      <c r="CPW163" s="212"/>
      <c r="CPX163" s="212"/>
      <c r="CPY163" s="212"/>
      <c r="CPZ163" s="212"/>
      <c r="CQA163" s="212"/>
      <c r="CQB163" s="212"/>
      <c r="CQC163" s="212"/>
      <c r="CQD163" s="212"/>
      <c r="CQE163" s="212"/>
      <c r="CQF163" s="212"/>
      <c r="CQG163" s="212"/>
      <c r="CQH163" s="212"/>
      <c r="CQI163" s="212"/>
      <c r="CQJ163" s="212"/>
      <c r="CQK163" s="212"/>
      <c r="CQL163" s="212"/>
      <c r="CQM163" s="212"/>
      <c r="CQN163" s="212"/>
      <c r="CQO163" s="212"/>
      <c r="CQP163" s="212"/>
      <c r="CQQ163" s="212"/>
      <c r="CQR163" s="212"/>
      <c r="CQS163" s="212"/>
      <c r="CQT163" s="212"/>
      <c r="CQU163" s="212"/>
      <c r="CQV163" s="212"/>
      <c r="CQW163" s="212"/>
      <c r="CQX163" s="212"/>
      <c r="CQY163" s="212"/>
      <c r="CQZ163" s="212"/>
      <c r="CRA163" s="212"/>
      <c r="CRB163" s="212"/>
      <c r="CRC163" s="212"/>
      <c r="CRD163" s="212"/>
      <c r="CRE163" s="212"/>
      <c r="CRF163" s="212"/>
      <c r="CRG163" s="212"/>
      <c r="CRH163" s="212"/>
      <c r="CRI163" s="212"/>
      <c r="CRJ163" s="212"/>
      <c r="CRK163" s="212"/>
      <c r="CRL163" s="212"/>
      <c r="CRM163" s="212"/>
      <c r="CRN163" s="212"/>
      <c r="CRO163" s="212"/>
      <c r="CRP163" s="212"/>
      <c r="CRQ163" s="212"/>
      <c r="CRR163" s="212"/>
      <c r="CRS163" s="212"/>
      <c r="CRT163" s="212"/>
      <c r="CRU163" s="212"/>
      <c r="CRV163" s="212"/>
      <c r="CRW163" s="212"/>
      <c r="CRX163" s="212"/>
      <c r="CRY163" s="212"/>
      <c r="CRZ163" s="212"/>
      <c r="CSA163" s="212"/>
      <c r="CSB163" s="212"/>
      <c r="CSC163" s="212"/>
      <c r="CSD163" s="212"/>
      <c r="CSE163" s="212"/>
      <c r="CSF163" s="212"/>
      <c r="CSG163" s="212"/>
      <c r="CSH163" s="212"/>
      <c r="CSI163" s="212"/>
      <c r="CSJ163" s="212"/>
      <c r="CSK163" s="212"/>
      <c r="CSL163" s="212"/>
      <c r="CSM163" s="212"/>
      <c r="CSN163" s="212"/>
      <c r="CSO163" s="212"/>
      <c r="CSP163" s="212"/>
      <c r="CSQ163" s="212"/>
      <c r="CSR163" s="212"/>
      <c r="CSS163" s="212"/>
      <c r="CST163" s="212"/>
      <c r="CSU163" s="212"/>
      <c r="CSV163" s="212"/>
      <c r="CSW163" s="212"/>
      <c r="CSX163" s="212"/>
      <c r="CSY163" s="212"/>
      <c r="CSZ163" s="212"/>
      <c r="CTA163" s="212"/>
      <c r="CTB163" s="212"/>
      <c r="CTC163" s="212"/>
      <c r="CTD163" s="212"/>
      <c r="CTE163" s="212"/>
      <c r="CTF163" s="212"/>
      <c r="CTG163" s="212"/>
      <c r="CTH163" s="212"/>
      <c r="CTI163" s="212"/>
      <c r="CTJ163" s="212"/>
      <c r="CTK163" s="212"/>
      <c r="CTL163" s="212"/>
      <c r="CTM163" s="212"/>
      <c r="CTN163" s="212"/>
      <c r="CTO163" s="212"/>
      <c r="CTV163" s="212"/>
      <c r="CTW163" s="212"/>
      <c r="CTX163" s="212"/>
      <c r="CTY163" s="212"/>
      <c r="CTZ163" s="212"/>
      <c r="CUA163" s="212"/>
      <c r="CUB163" s="212"/>
      <c r="CUC163" s="212"/>
      <c r="CUD163" s="212"/>
      <c r="CUE163" s="212"/>
      <c r="CUF163" s="212"/>
      <c r="CUG163" s="212"/>
      <c r="CUH163" s="212"/>
      <c r="CUI163" s="212"/>
      <c r="CUJ163" s="212"/>
      <c r="CUK163" s="212"/>
      <c r="CUL163" s="212"/>
      <c r="CUM163" s="212"/>
      <c r="CUN163" s="212"/>
      <c r="CUO163" s="212"/>
      <c r="CUP163" s="212"/>
      <c r="CUQ163" s="212"/>
      <c r="CUR163" s="212"/>
      <c r="CUS163" s="212"/>
      <c r="CUT163" s="212"/>
      <c r="CUU163" s="212"/>
      <c r="CUV163" s="212"/>
      <c r="CUW163" s="212"/>
      <c r="CUX163" s="212"/>
      <c r="CUY163" s="212"/>
      <c r="CUZ163" s="212"/>
      <c r="CVA163" s="212"/>
      <c r="CVB163" s="212"/>
      <c r="CVC163" s="212"/>
      <c r="CVD163" s="212"/>
      <c r="CVE163" s="212"/>
      <c r="CVF163" s="212"/>
      <c r="CVG163" s="212"/>
      <c r="CVH163" s="212"/>
      <c r="CVI163" s="212"/>
      <c r="CVJ163" s="212"/>
      <c r="CVK163" s="212"/>
      <c r="CVL163" s="212"/>
      <c r="CVM163" s="212"/>
      <c r="CVN163" s="212"/>
      <c r="CVO163" s="212"/>
      <c r="CVP163" s="212"/>
      <c r="CVQ163" s="212"/>
      <c r="CVR163" s="212"/>
      <c r="CVS163" s="212"/>
      <c r="CVT163" s="212"/>
      <c r="CVU163" s="212"/>
      <c r="CVV163" s="212"/>
      <c r="CVW163" s="212"/>
      <c r="CVX163" s="212"/>
      <c r="CVY163" s="212"/>
      <c r="CVZ163" s="212"/>
      <c r="CWA163" s="212"/>
      <c r="CWB163" s="212"/>
      <c r="CWC163" s="212"/>
      <c r="CWD163" s="212"/>
      <c r="CWE163" s="212"/>
      <c r="CWF163" s="212"/>
      <c r="CWG163" s="212"/>
      <c r="CWH163" s="212"/>
      <c r="CWI163" s="212"/>
      <c r="CWJ163" s="212"/>
      <c r="CWK163" s="212"/>
      <c r="CWL163" s="212"/>
      <c r="CWM163" s="212"/>
      <c r="CWN163" s="212"/>
      <c r="CWO163" s="212"/>
      <c r="CWP163" s="212"/>
      <c r="CWQ163" s="212"/>
      <c r="CWR163" s="212"/>
      <c r="CWS163" s="212"/>
      <c r="CWT163" s="212"/>
      <c r="CWU163" s="212"/>
      <c r="CWV163" s="212"/>
      <c r="CWW163" s="212"/>
      <c r="CWX163" s="212"/>
      <c r="CWY163" s="212"/>
      <c r="CWZ163" s="212"/>
      <c r="CXA163" s="212"/>
      <c r="CXB163" s="212"/>
      <c r="CXC163" s="212"/>
      <c r="CXD163" s="212"/>
      <c r="CXE163" s="212"/>
      <c r="CXF163" s="212"/>
      <c r="CXG163" s="212"/>
      <c r="CXH163" s="212"/>
      <c r="CXI163" s="212"/>
      <c r="CXJ163" s="212"/>
      <c r="CXK163" s="212"/>
      <c r="CXL163" s="212"/>
      <c r="CXM163" s="212"/>
      <c r="CXN163" s="212"/>
      <c r="CXO163" s="212"/>
      <c r="CXP163" s="212"/>
      <c r="CXQ163" s="212"/>
      <c r="CXR163" s="212"/>
      <c r="CXS163" s="212"/>
      <c r="CXT163" s="212"/>
      <c r="CXU163" s="212"/>
      <c r="CXV163" s="212"/>
      <c r="CXW163" s="212"/>
      <c r="CXX163" s="212"/>
      <c r="CXY163" s="212"/>
      <c r="CXZ163" s="212"/>
      <c r="CYA163" s="212"/>
      <c r="CYB163" s="212"/>
      <c r="CYC163" s="212"/>
      <c r="CYD163" s="212"/>
      <c r="CYE163" s="212"/>
      <c r="CYF163" s="212"/>
      <c r="CYG163" s="212"/>
      <c r="CYH163" s="212"/>
      <c r="CYI163" s="212"/>
      <c r="CYJ163" s="212"/>
      <c r="CYK163" s="212"/>
      <c r="CYL163" s="212"/>
      <c r="CYM163" s="212"/>
      <c r="CYN163" s="212"/>
      <c r="CYO163" s="212"/>
      <c r="CYP163" s="212"/>
      <c r="CYQ163" s="212"/>
      <c r="CYR163" s="212"/>
      <c r="CYS163" s="212"/>
      <c r="CYT163" s="212"/>
      <c r="CYU163" s="212"/>
      <c r="CYV163" s="212"/>
      <c r="CYW163" s="212"/>
      <c r="CYX163" s="212"/>
      <c r="CYY163" s="212"/>
      <c r="CYZ163" s="212"/>
      <c r="CZA163" s="212"/>
      <c r="CZB163" s="212"/>
      <c r="CZC163" s="212"/>
      <c r="CZD163" s="212"/>
      <c r="CZE163" s="212"/>
      <c r="CZF163" s="212"/>
      <c r="CZG163" s="212"/>
      <c r="CZH163" s="212"/>
      <c r="CZI163" s="212"/>
      <c r="CZJ163" s="212"/>
      <c r="CZK163" s="212"/>
      <c r="CZL163" s="212"/>
      <c r="CZM163" s="212"/>
      <c r="CZN163" s="212"/>
      <c r="CZO163" s="212"/>
      <c r="CZP163" s="212"/>
      <c r="CZQ163" s="212"/>
      <c r="CZR163" s="212"/>
      <c r="CZS163" s="212"/>
      <c r="CZT163" s="212"/>
      <c r="CZU163" s="212"/>
      <c r="CZV163" s="212"/>
      <c r="CZW163" s="212"/>
      <c r="CZX163" s="212"/>
      <c r="CZY163" s="212"/>
      <c r="CZZ163" s="212"/>
      <c r="DAA163" s="212"/>
      <c r="DAB163" s="212"/>
      <c r="DAC163" s="212"/>
      <c r="DAD163" s="212"/>
      <c r="DAE163" s="212"/>
      <c r="DAF163" s="212"/>
      <c r="DAG163" s="212"/>
      <c r="DAH163" s="212"/>
      <c r="DAI163" s="212"/>
      <c r="DAJ163" s="212"/>
      <c r="DAK163" s="212"/>
      <c r="DAL163" s="212"/>
      <c r="DAM163" s="212"/>
      <c r="DAN163" s="212"/>
      <c r="DAO163" s="212"/>
      <c r="DAP163" s="212"/>
      <c r="DAQ163" s="212"/>
      <c r="DAR163" s="212"/>
      <c r="DAS163" s="212"/>
      <c r="DAT163" s="212"/>
      <c r="DAU163" s="212"/>
      <c r="DAV163" s="212"/>
      <c r="DAW163" s="212"/>
      <c r="DAX163" s="212"/>
      <c r="DAY163" s="212"/>
      <c r="DAZ163" s="212"/>
      <c r="DBA163" s="212"/>
      <c r="DBB163" s="212"/>
      <c r="DBC163" s="212"/>
      <c r="DBD163" s="212"/>
      <c r="DBE163" s="212"/>
      <c r="DBF163" s="212"/>
      <c r="DBG163" s="212"/>
      <c r="DBH163" s="212"/>
      <c r="DBI163" s="212"/>
      <c r="DBJ163" s="212"/>
      <c r="DBK163" s="212"/>
      <c r="DBL163" s="212"/>
      <c r="DBM163" s="212"/>
      <c r="DBN163" s="212"/>
      <c r="DBO163" s="212"/>
      <c r="DBP163" s="212"/>
      <c r="DBQ163" s="212"/>
      <c r="DBR163" s="212"/>
      <c r="DBS163" s="212"/>
      <c r="DBT163" s="212"/>
      <c r="DBU163" s="212"/>
      <c r="DBV163" s="212"/>
      <c r="DBW163" s="212"/>
      <c r="DBX163" s="212"/>
      <c r="DBY163" s="212"/>
      <c r="DBZ163" s="212"/>
      <c r="DCA163" s="212"/>
      <c r="DCB163" s="212"/>
      <c r="DCC163" s="212"/>
      <c r="DCD163" s="212"/>
      <c r="DCE163" s="212"/>
      <c r="DCF163" s="212"/>
      <c r="DCG163" s="212"/>
      <c r="DCH163" s="212"/>
      <c r="DCI163" s="212"/>
      <c r="DCJ163" s="212"/>
      <c r="DCK163" s="212"/>
      <c r="DCL163" s="212"/>
      <c r="DCM163" s="212"/>
      <c r="DCN163" s="212"/>
      <c r="DCO163" s="212"/>
      <c r="DCP163" s="212"/>
      <c r="DCQ163" s="212"/>
      <c r="DCR163" s="212"/>
      <c r="DCS163" s="212"/>
      <c r="DCT163" s="212"/>
      <c r="DCU163" s="212"/>
      <c r="DCV163" s="212"/>
      <c r="DCW163" s="212"/>
      <c r="DCX163" s="212"/>
      <c r="DCY163" s="212"/>
      <c r="DCZ163" s="212"/>
      <c r="DDA163" s="212"/>
      <c r="DDB163" s="212"/>
      <c r="DDC163" s="212"/>
      <c r="DDD163" s="212"/>
      <c r="DDE163" s="212"/>
      <c r="DDF163" s="212"/>
      <c r="DDG163" s="212"/>
      <c r="DDH163" s="212"/>
      <c r="DDI163" s="212"/>
      <c r="DDJ163" s="212"/>
      <c r="DDK163" s="212"/>
      <c r="DDR163" s="212"/>
      <c r="DDS163" s="212"/>
      <c r="DDT163" s="212"/>
      <c r="DDU163" s="212"/>
      <c r="DDV163" s="212"/>
      <c r="DDW163" s="212"/>
      <c r="DDX163" s="212"/>
      <c r="DDY163" s="212"/>
      <c r="DDZ163" s="212"/>
      <c r="DEA163" s="212"/>
      <c r="DEB163" s="212"/>
      <c r="DEC163" s="212"/>
      <c r="DED163" s="212"/>
      <c r="DEE163" s="212"/>
      <c r="DEF163" s="212"/>
      <c r="DEG163" s="212"/>
      <c r="DEH163" s="212"/>
      <c r="DEI163" s="212"/>
      <c r="DEJ163" s="212"/>
      <c r="DEK163" s="212"/>
      <c r="DEL163" s="212"/>
      <c r="DEM163" s="212"/>
      <c r="DEN163" s="212"/>
      <c r="DEO163" s="212"/>
      <c r="DEP163" s="212"/>
      <c r="DEQ163" s="212"/>
      <c r="DER163" s="212"/>
      <c r="DES163" s="212"/>
      <c r="DET163" s="212"/>
      <c r="DEU163" s="212"/>
      <c r="DEV163" s="212"/>
      <c r="DEW163" s="212"/>
      <c r="DEX163" s="212"/>
      <c r="DEY163" s="212"/>
      <c r="DEZ163" s="212"/>
      <c r="DFA163" s="212"/>
      <c r="DFB163" s="212"/>
      <c r="DFC163" s="212"/>
      <c r="DFD163" s="212"/>
      <c r="DFE163" s="212"/>
      <c r="DFF163" s="212"/>
      <c r="DFG163" s="212"/>
      <c r="DFH163" s="212"/>
      <c r="DFI163" s="212"/>
      <c r="DFJ163" s="212"/>
      <c r="DFK163" s="212"/>
      <c r="DFL163" s="212"/>
      <c r="DFM163" s="212"/>
      <c r="DFN163" s="212"/>
      <c r="DFO163" s="212"/>
      <c r="DFP163" s="212"/>
      <c r="DFQ163" s="212"/>
      <c r="DFR163" s="212"/>
      <c r="DFS163" s="212"/>
      <c r="DFT163" s="212"/>
      <c r="DFU163" s="212"/>
      <c r="DFV163" s="212"/>
      <c r="DFW163" s="212"/>
      <c r="DFX163" s="212"/>
      <c r="DFY163" s="212"/>
      <c r="DFZ163" s="212"/>
      <c r="DGA163" s="212"/>
      <c r="DGB163" s="212"/>
      <c r="DGC163" s="212"/>
      <c r="DGD163" s="212"/>
      <c r="DGE163" s="212"/>
      <c r="DGF163" s="212"/>
      <c r="DGG163" s="212"/>
      <c r="DGH163" s="212"/>
      <c r="DGI163" s="212"/>
      <c r="DGJ163" s="212"/>
      <c r="DGK163" s="212"/>
      <c r="DGL163" s="212"/>
      <c r="DGM163" s="212"/>
      <c r="DGN163" s="212"/>
      <c r="DGO163" s="212"/>
      <c r="DGP163" s="212"/>
      <c r="DGQ163" s="212"/>
      <c r="DGR163" s="212"/>
      <c r="DGS163" s="212"/>
      <c r="DGT163" s="212"/>
      <c r="DGU163" s="212"/>
      <c r="DGV163" s="212"/>
      <c r="DGW163" s="212"/>
      <c r="DGX163" s="212"/>
      <c r="DGY163" s="212"/>
      <c r="DGZ163" s="212"/>
      <c r="DHA163" s="212"/>
      <c r="DHB163" s="212"/>
      <c r="DHC163" s="212"/>
      <c r="DHD163" s="212"/>
      <c r="DHE163" s="212"/>
      <c r="DHF163" s="212"/>
      <c r="DHG163" s="212"/>
      <c r="DHH163" s="212"/>
      <c r="DHI163" s="212"/>
      <c r="DHJ163" s="212"/>
      <c r="DHK163" s="212"/>
      <c r="DHL163" s="212"/>
      <c r="DHM163" s="212"/>
      <c r="DHN163" s="212"/>
      <c r="DHO163" s="212"/>
      <c r="DHP163" s="212"/>
      <c r="DHQ163" s="212"/>
      <c r="DHR163" s="212"/>
      <c r="DHS163" s="212"/>
      <c r="DHT163" s="212"/>
      <c r="DHU163" s="212"/>
      <c r="DHV163" s="212"/>
      <c r="DHW163" s="212"/>
      <c r="DHX163" s="212"/>
      <c r="DHY163" s="212"/>
      <c r="DHZ163" s="212"/>
      <c r="DIA163" s="212"/>
      <c r="DIB163" s="212"/>
      <c r="DIC163" s="212"/>
      <c r="DID163" s="212"/>
      <c r="DIE163" s="212"/>
      <c r="DIF163" s="212"/>
      <c r="DIG163" s="212"/>
      <c r="DIH163" s="212"/>
      <c r="DII163" s="212"/>
      <c r="DIJ163" s="212"/>
      <c r="DIK163" s="212"/>
      <c r="DIL163" s="212"/>
      <c r="DIM163" s="212"/>
      <c r="DIN163" s="212"/>
      <c r="DIO163" s="212"/>
      <c r="DIP163" s="212"/>
      <c r="DIQ163" s="212"/>
      <c r="DIR163" s="212"/>
      <c r="DIS163" s="212"/>
      <c r="DIT163" s="212"/>
      <c r="DIU163" s="212"/>
      <c r="DIV163" s="212"/>
      <c r="DIW163" s="212"/>
      <c r="DIX163" s="212"/>
      <c r="DIY163" s="212"/>
      <c r="DIZ163" s="212"/>
      <c r="DJA163" s="212"/>
      <c r="DJB163" s="212"/>
      <c r="DJC163" s="212"/>
      <c r="DJD163" s="212"/>
      <c r="DJE163" s="212"/>
      <c r="DJF163" s="212"/>
      <c r="DJG163" s="212"/>
      <c r="DJH163" s="212"/>
      <c r="DJI163" s="212"/>
      <c r="DJJ163" s="212"/>
      <c r="DJK163" s="212"/>
      <c r="DJL163" s="212"/>
      <c r="DJM163" s="212"/>
      <c r="DJN163" s="212"/>
      <c r="DJO163" s="212"/>
      <c r="DJP163" s="212"/>
      <c r="DJQ163" s="212"/>
      <c r="DJR163" s="212"/>
      <c r="DJS163" s="212"/>
      <c r="DJT163" s="212"/>
      <c r="DJU163" s="212"/>
      <c r="DJV163" s="212"/>
      <c r="DJW163" s="212"/>
      <c r="DJX163" s="212"/>
      <c r="DJY163" s="212"/>
      <c r="DJZ163" s="212"/>
      <c r="DKA163" s="212"/>
      <c r="DKB163" s="212"/>
      <c r="DKC163" s="212"/>
      <c r="DKD163" s="212"/>
      <c r="DKE163" s="212"/>
      <c r="DKF163" s="212"/>
      <c r="DKG163" s="212"/>
      <c r="DKH163" s="212"/>
      <c r="DKI163" s="212"/>
      <c r="DKJ163" s="212"/>
      <c r="DKK163" s="212"/>
      <c r="DKL163" s="212"/>
      <c r="DKM163" s="212"/>
      <c r="DKN163" s="212"/>
      <c r="DKO163" s="212"/>
      <c r="DKP163" s="212"/>
      <c r="DKQ163" s="212"/>
      <c r="DKR163" s="212"/>
      <c r="DKS163" s="212"/>
      <c r="DKT163" s="212"/>
      <c r="DKU163" s="212"/>
      <c r="DKV163" s="212"/>
      <c r="DKW163" s="212"/>
      <c r="DKX163" s="212"/>
      <c r="DKY163" s="212"/>
      <c r="DKZ163" s="212"/>
      <c r="DLA163" s="212"/>
      <c r="DLB163" s="212"/>
      <c r="DLC163" s="212"/>
      <c r="DLD163" s="212"/>
      <c r="DLE163" s="212"/>
      <c r="DLF163" s="212"/>
      <c r="DLG163" s="212"/>
      <c r="DLH163" s="212"/>
      <c r="DLI163" s="212"/>
      <c r="DLJ163" s="212"/>
      <c r="DLK163" s="212"/>
      <c r="DLL163" s="212"/>
      <c r="DLM163" s="212"/>
      <c r="DLN163" s="212"/>
      <c r="DLO163" s="212"/>
      <c r="DLP163" s="212"/>
      <c r="DLQ163" s="212"/>
      <c r="DLR163" s="212"/>
      <c r="DLS163" s="212"/>
      <c r="DLT163" s="212"/>
      <c r="DLU163" s="212"/>
      <c r="DLV163" s="212"/>
      <c r="DLW163" s="212"/>
      <c r="DLX163" s="212"/>
      <c r="DLY163" s="212"/>
      <c r="DLZ163" s="212"/>
      <c r="DMA163" s="212"/>
      <c r="DMB163" s="212"/>
      <c r="DMC163" s="212"/>
      <c r="DMD163" s="212"/>
      <c r="DME163" s="212"/>
      <c r="DMF163" s="212"/>
      <c r="DMG163" s="212"/>
      <c r="DMH163" s="212"/>
      <c r="DMI163" s="212"/>
      <c r="DMJ163" s="212"/>
      <c r="DMK163" s="212"/>
      <c r="DML163" s="212"/>
      <c r="DMM163" s="212"/>
      <c r="DMN163" s="212"/>
      <c r="DMO163" s="212"/>
      <c r="DMP163" s="212"/>
      <c r="DMQ163" s="212"/>
      <c r="DMR163" s="212"/>
      <c r="DMS163" s="212"/>
      <c r="DMT163" s="212"/>
      <c r="DMU163" s="212"/>
      <c r="DMV163" s="212"/>
      <c r="DMW163" s="212"/>
      <c r="DMX163" s="212"/>
      <c r="DMY163" s="212"/>
      <c r="DMZ163" s="212"/>
      <c r="DNA163" s="212"/>
      <c r="DNB163" s="212"/>
      <c r="DNC163" s="212"/>
      <c r="DND163" s="212"/>
      <c r="DNE163" s="212"/>
      <c r="DNF163" s="212"/>
      <c r="DNG163" s="212"/>
      <c r="DNN163" s="212"/>
      <c r="DNO163" s="212"/>
      <c r="DNP163" s="212"/>
      <c r="DNQ163" s="212"/>
      <c r="DNR163" s="212"/>
      <c r="DNS163" s="212"/>
      <c r="DNT163" s="212"/>
      <c r="DNU163" s="212"/>
      <c r="DNV163" s="212"/>
      <c r="DNW163" s="212"/>
      <c r="DNX163" s="212"/>
      <c r="DNY163" s="212"/>
      <c r="DNZ163" s="212"/>
      <c r="DOA163" s="212"/>
      <c r="DOB163" s="212"/>
      <c r="DOC163" s="212"/>
      <c r="DOD163" s="212"/>
      <c r="DOE163" s="212"/>
      <c r="DOF163" s="212"/>
      <c r="DOG163" s="212"/>
      <c r="DOH163" s="212"/>
      <c r="DOI163" s="212"/>
      <c r="DOJ163" s="212"/>
      <c r="DOK163" s="212"/>
      <c r="DOL163" s="212"/>
      <c r="DOM163" s="212"/>
      <c r="DON163" s="212"/>
      <c r="DOO163" s="212"/>
      <c r="DOP163" s="212"/>
      <c r="DOQ163" s="212"/>
      <c r="DOR163" s="212"/>
      <c r="DOS163" s="212"/>
      <c r="DOT163" s="212"/>
      <c r="DOU163" s="212"/>
      <c r="DOV163" s="212"/>
      <c r="DOW163" s="212"/>
      <c r="DOX163" s="212"/>
      <c r="DOY163" s="212"/>
      <c r="DOZ163" s="212"/>
      <c r="DPA163" s="212"/>
      <c r="DPB163" s="212"/>
      <c r="DPC163" s="212"/>
      <c r="DPD163" s="212"/>
      <c r="DPE163" s="212"/>
      <c r="DPF163" s="212"/>
      <c r="DPG163" s="212"/>
      <c r="DPH163" s="212"/>
      <c r="DPI163" s="212"/>
      <c r="DPJ163" s="212"/>
      <c r="DPK163" s="212"/>
      <c r="DPL163" s="212"/>
      <c r="DPM163" s="212"/>
      <c r="DPN163" s="212"/>
      <c r="DPO163" s="212"/>
      <c r="DPP163" s="212"/>
      <c r="DPQ163" s="212"/>
      <c r="DPR163" s="212"/>
      <c r="DPS163" s="212"/>
      <c r="DPT163" s="212"/>
      <c r="DPU163" s="212"/>
      <c r="DPV163" s="212"/>
      <c r="DPW163" s="212"/>
      <c r="DPX163" s="212"/>
      <c r="DPY163" s="212"/>
      <c r="DPZ163" s="212"/>
      <c r="DQA163" s="212"/>
      <c r="DQB163" s="212"/>
      <c r="DQC163" s="212"/>
      <c r="DQD163" s="212"/>
      <c r="DQE163" s="212"/>
      <c r="DQF163" s="212"/>
      <c r="DQG163" s="212"/>
      <c r="DQH163" s="212"/>
      <c r="DQI163" s="212"/>
      <c r="DQJ163" s="212"/>
      <c r="DQK163" s="212"/>
      <c r="DQL163" s="212"/>
      <c r="DQM163" s="212"/>
      <c r="DQN163" s="212"/>
      <c r="DQO163" s="212"/>
      <c r="DQP163" s="212"/>
      <c r="DQQ163" s="212"/>
      <c r="DQR163" s="212"/>
      <c r="DQS163" s="212"/>
      <c r="DQT163" s="212"/>
      <c r="DQU163" s="212"/>
      <c r="DQV163" s="212"/>
      <c r="DQW163" s="212"/>
      <c r="DQX163" s="212"/>
      <c r="DQY163" s="212"/>
      <c r="DQZ163" s="212"/>
      <c r="DRA163" s="212"/>
      <c r="DRB163" s="212"/>
      <c r="DRC163" s="212"/>
      <c r="DRD163" s="212"/>
      <c r="DRE163" s="212"/>
      <c r="DRF163" s="212"/>
      <c r="DRG163" s="212"/>
      <c r="DRH163" s="212"/>
      <c r="DRI163" s="212"/>
      <c r="DRJ163" s="212"/>
      <c r="DRK163" s="212"/>
      <c r="DRL163" s="212"/>
      <c r="DRM163" s="212"/>
      <c r="DRN163" s="212"/>
      <c r="DRO163" s="212"/>
      <c r="DRP163" s="212"/>
      <c r="DRQ163" s="212"/>
      <c r="DRR163" s="212"/>
      <c r="DRS163" s="212"/>
      <c r="DRT163" s="212"/>
      <c r="DRU163" s="212"/>
      <c r="DRV163" s="212"/>
      <c r="DRW163" s="212"/>
      <c r="DRX163" s="212"/>
      <c r="DRY163" s="212"/>
      <c r="DRZ163" s="212"/>
      <c r="DSA163" s="212"/>
      <c r="DSB163" s="212"/>
      <c r="DSC163" s="212"/>
      <c r="DSD163" s="212"/>
      <c r="DSE163" s="212"/>
      <c r="DSF163" s="212"/>
      <c r="DSG163" s="212"/>
      <c r="DSH163" s="212"/>
      <c r="DSI163" s="212"/>
      <c r="DSJ163" s="212"/>
      <c r="DSK163" s="212"/>
      <c r="DSL163" s="212"/>
      <c r="DSM163" s="212"/>
      <c r="DSN163" s="212"/>
      <c r="DSO163" s="212"/>
      <c r="DSP163" s="212"/>
      <c r="DSQ163" s="212"/>
      <c r="DSR163" s="212"/>
      <c r="DSS163" s="212"/>
      <c r="DST163" s="212"/>
      <c r="DSU163" s="212"/>
      <c r="DSV163" s="212"/>
      <c r="DSW163" s="212"/>
      <c r="DSX163" s="212"/>
      <c r="DSY163" s="212"/>
      <c r="DSZ163" s="212"/>
      <c r="DTA163" s="212"/>
      <c r="DTB163" s="212"/>
      <c r="DTC163" s="212"/>
      <c r="DTD163" s="212"/>
      <c r="DTE163" s="212"/>
      <c r="DTF163" s="212"/>
      <c r="DTG163" s="212"/>
      <c r="DTH163" s="212"/>
      <c r="DTI163" s="212"/>
      <c r="DTJ163" s="212"/>
      <c r="DTK163" s="212"/>
      <c r="DTL163" s="212"/>
      <c r="DTM163" s="212"/>
      <c r="DTN163" s="212"/>
      <c r="DTO163" s="212"/>
      <c r="DTP163" s="212"/>
      <c r="DTQ163" s="212"/>
      <c r="DTR163" s="212"/>
      <c r="DTS163" s="212"/>
      <c r="DTT163" s="212"/>
      <c r="DTU163" s="212"/>
      <c r="DTV163" s="212"/>
      <c r="DTW163" s="212"/>
      <c r="DTX163" s="212"/>
      <c r="DTY163" s="212"/>
      <c r="DTZ163" s="212"/>
      <c r="DUA163" s="212"/>
      <c r="DUB163" s="212"/>
      <c r="DUC163" s="212"/>
      <c r="DUD163" s="212"/>
      <c r="DUE163" s="212"/>
      <c r="DUF163" s="212"/>
      <c r="DUG163" s="212"/>
      <c r="DUH163" s="212"/>
      <c r="DUI163" s="212"/>
      <c r="DUJ163" s="212"/>
      <c r="DUK163" s="212"/>
      <c r="DUL163" s="212"/>
      <c r="DUM163" s="212"/>
      <c r="DUN163" s="212"/>
      <c r="DUO163" s="212"/>
      <c r="DUP163" s="212"/>
      <c r="DUQ163" s="212"/>
      <c r="DUR163" s="212"/>
      <c r="DUS163" s="212"/>
      <c r="DUT163" s="212"/>
      <c r="DUU163" s="212"/>
      <c r="DUV163" s="212"/>
      <c r="DUW163" s="212"/>
      <c r="DUX163" s="212"/>
      <c r="DUY163" s="212"/>
      <c r="DUZ163" s="212"/>
      <c r="DVA163" s="212"/>
      <c r="DVB163" s="212"/>
      <c r="DVC163" s="212"/>
      <c r="DVD163" s="212"/>
      <c r="DVE163" s="212"/>
      <c r="DVF163" s="212"/>
      <c r="DVG163" s="212"/>
      <c r="DVH163" s="212"/>
      <c r="DVI163" s="212"/>
      <c r="DVJ163" s="212"/>
      <c r="DVK163" s="212"/>
      <c r="DVL163" s="212"/>
      <c r="DVM163" s="212"/>
      <c r="DVN163" s="212"/>
      <c r="DVO163" s="212"/>
      <c r="DVP163" s="212"/>
      <c r="DVQ163" s="212"/>
      <c r="DVR163" s="212"/>
      <c r="DVS163" s="212"/>
      <c r="DVT163" s="212"/>
      <c r="DVU163" s="212"/>
      <c r="DVV163" s="212"/>
      <c r="DVW163" s="212"/>
      <c r="DVX163" s="212"/>
      <c r="DVY163" s="212"/>
      <c r="DVZ163" s="212"/>
      <c r="DWA163" s="212"/>
      <c r="DWB163" s="212"/>
      <c r="DWC163" s="212"/>
      <c r="DWD163" s="212"/>
      <c r="DWE163" s="212"/>
      <c r="DWF163" s="212"/>
      <c r="DWG163" s="212"/>
      <c r="DWH163" s="212"/>
      <c r="DWI163" s="212"/>
      <c r="DWJ163" s="212"/>
      <c r="DWK163" s="212"/>
      <c r="DWL163" s="212"/>
      <c r="DWM163" s="212"/>
      <c r="DWN163" s="212"/>
      <c r="DWO163" s="212"/>
      <c r="DWP163" s="212"/>
      <c r="DWQ163" s="212"/>
      <c r="DWR163" s="212"/>
      <c r="DWS163" s="212"/>
      <c r="DWT163" s="212"/>
      <c r="DWU163" s="212"/>
      <c r="DWV163" s="212"/>
      <c r="DWW163" s="212"/>
      <c r="DWX163" s="212"/>
      <c r="DWY163" s="212"/>
      <c r="DWZ163" s="212"/>
      <c r="DXA163" s="212"/>
      <c r="DXB163" s="212"/>
      <c r="DXC163" s="212"/>
      <c r="DXJ163" s="212"/>
      <c r="DXK163" s="212"/>
      <c r="DXL163" s="212"/>
      <c r="DXM163" s="212"/>
      <c r="DXN163" s="212"/>
      <c r="DXO163" s="212"/>
      <c r="DXP163" s="212"/>
      <c r="DXQ163" s="212"/>
      <c r="DXR163" s="212"/>
      <c r="DXS163" s="212"/>
      <c r="DXT163" s="212"/>
      <c r="DXU163" s="212"/>
      <c r="DXV163" s="212"/>
      <c r="DXW163" s="212"/>
      <c r="DXX163" s="212"/>
      <c r="DXY163" s="212"/>
      <c r="DXZ163" s="212"/>
      <c r="DYA163" s="212"/>
      <c r="DYB163" s="212"/>
      <c r="DYC163" s="212"/>
      <c r="DYD163" s="212"/>
      <c r="DYE163" s="212"/>
      <c r="DYF163" s="212"/>
      <c r="DYG163" s="212"/>
      <c r="DYH163" s="212"/>
      <c r="DYI163" s="212"/>
      <c r="DYJ163" s="212"/>
      <c r="DYK163" s="212"/>
      <c r="DYL163" s="212"/>
      <c r="DYM163" s="212"/>
      <c r="DYN163" s="212"/>
      <c r="DYO163" s="212"/>
      <c r="DYP163" s="212"/>
      <c r="DYQ163" s="212"/>
      <c r="DYR163" s="212"/>
      <c r="DYS163" s="212"/>
      <c r="DYT163" s="212"/>
      <c r="DYU163" s="212"/>
      <c r="DYV163" s="212"/>
      <c r="DYW163" s="212"/>
      <c r="DYX163" s="212"/>
      <c r="DYY163" s="212"/>
      <c r="DYZ163" s="212"/>
      <c r="DZA163" s="212"/>
      <c r="DZB163" s="212"/>
      <c r="DZC163" s="212"/>
      <c r="DZD163" s="212"/>
      <c r="DZE163" s="212"/>
      <c r="DZF163" s="212"/>
      <c r="DZG163" s="212"/>
      <c r="DZH163" s="212"/>
      <c r="DZI163" s="212"/>
      <c r="DZJ163" s="212"/>
      <c r="DZK163" s="212"/>
      <c r="DZL163" s="212"/>
      <c r="DZM163" s="212"/>
      <c r="DZN163" s="212"/>
      <c r="DZO163" s="212"/>
      <c r="DZP163" s="212"/>
      <c r="DZQ163" s="212"/>
      <c r="DZR163" s="212"/>
      <c r="DZS163" s="212"/>
      <c r="DZT163" s="212"/>
      <c r="DZU163" s="212"/>
      <c r="DZV163" s="212"/>
      <c r="DZW163" s="212"/>
      <c r="DZX163" s="212"/>
      <c r="DZY163" s="212"/>
      <c r="DZZ163" s="212"/>
      <c r="EAA163" s="212"/>
      <c r="EAB163" s="212"/>
      <c r="EAC163" s="212"/>
      <c r="EAD163" s="212"/>
      <c r="EAE163" s="212"/>
      <c r="EAF163" s="212"/>
      <c r="EAG163" s="212"/>
      <c r="EAH163" s="212"/>
      <c r="EAI163" s="212"/>
      <c r="EAJ163" s="212"/>
      <c r="EAK163" s="212"/>
      <c r="EAL163" s="212"/>
      <c r="EAM163" s="212"/>
      <c r="EAN163" s="212"/>
      <c r="EAO163" s="212"/>
      <c r="EAP163" s="212"/>
      <c r="EAQ163" s="212"/>
      <c r="EAR163" s="212"/>
      <c r="EAS163" s="212"/>
      <c r="EAT163" s="212"/>
      <c r="EAU163" s="212"/>
      <c r="EAV163" s="212"/>
      <c r="EAW163" s="212"/>
      <c r="EAX163" s="212"/>
      <c r="EAY163" s="212"/>
      <c r="EAZ163" s="212"/>
      <c r="EBA163" s="212"/>
      <c r="EBB163" s="212"/>
      <c r="EBC163" s="212"/>
      <c r="EBD163" s="212"/>
      <c r="EBE163" s="212"/>
      <c r="EBF163" s="212"/>
      <c r="EBG163" s="212"/>
      <c r="EBH163" s="212"/>
      <c r="EBI163" s="212"/>
      <c r="EBJ163" s="212"/>
      <c r="EBK163" s="212"/>
      <c r="EBL163" s="212"/>
      <c r="EBM163" s="212"/>
      <c r="EBN163" s="212"/>
      <c r="EBO163" s="212"/>
      <c r="EBP163" s="212"/>
      <c r="EBQ163" s="212"/>
      <c r="EBR163" s="212"/>
      <c r="EBS163" s="212"/>
      <c r="EBT163" s="212"/>
      <c r="EBU163" s="212"/>
      <c r="EBV163" s="212"/>
      <c r="EBW163" s="212"/>
      <c r="EBX163" s="212"/>
      <c r="EBY163" s="212"/>
      <c r="EBZ163" s="212"/>
      <c r="ECA163" s="212"/>
      <c r="ECB163" s="212"/>
      <c r="ECC163" s="212"/>
      <c r="ECD163" s="212"/>
      <c r="ECE163" s="212"/>
      <c r="ECF163" s="212"/>
      <c r="ECG163" s="212"/>
      <c r="ECH163" s="212"/>
      <c r="ECI163" s="212"/>
      <c r="ECJ163" s="212"/>
      <c r="ECK163" s="212"/>
      <c r="ECL163" s="212"/>
      <c r="ECM163" s="212"/>
      <c r="ECN163" s="212"/>
      <c r="ECO163" s="212"/>
      <c r="ECP163" s="212"/>
      <c r="ECQ163" s="212"/>
      <c r="ECR163" s="212"/>
      <c r="ECS163" s="212"/>
      <c r="ECT163" s="212"/>
      <c r="ECU163" s="212"/>
      <c r="ECV163" s="212"/>
      <c r="ECW163" s="212"/>
      <c r="ECX163" s="212"/>
      <c r="ECY163" s="212"/>
      <c r="ECZ163" s="212"/>
      <c r="EDA163" s="212"/>
      <c r="EDB163" s="212"/>
      <c r="EDC163" s="212"/>
      <c r="EDD163" s="212"/>
      <c r="EDE163" s="212"/>
      <c r="EDF163" s="212"/>
      <c r="EDG163" s="212"/>
      <c r="EDH163" s="212"/>
      <c r="EDI163" s="212"/>
      <c r="EDJ163" s="212"/>
      <c r="EDK163" s="212"/>
      <c r="EDL163" s="212"/>
      <c r="EDM163" s="212"/>
      <c r="EDN163" s="212"/>
      <c r="EDO163" s="212"/>
      <c r="EDP163" s="212"/>
      <c r="EDQ163" s="212"/>
      <c r="EDR163" s="212"/>
      <c r="EDS163" s="212"/>
      <c r="EDT163" s="212"/>
      <c r="EDU163" s="212"/>
      <c r="EDV163" s="212"/>
      <c r="EDW163" s="212"/>
      <c r="EDX163" s="212"/>
      <c r="EDY163" s="212"/>
      <c r="EDZ163" s="212"/>
      <c r="EEA163" s="212"/>
      <c r="EEB163" s="212"/>
      <c r="EEC163" s="212"/>
      <c r="EED163" s="212"/>
      <c r="EEE163" s="212"/>
      <c r="EEF163" s="212"/>
      <c r="EEG163" s="212"/>
      <c r="EEH163" s="212"/>
      <c r="EEI163" s="212"/>
      <c r="EEJ163" s="212"/>
      <c r="EEK163" s="212"/>
      <c r="EEL163" s="212"/>
      <c r="EEM163" s="212"/>
      <c r="EEN163" s="212"/>
      <c r="EEO163" s="212"/>
      <c r="EEP163" s="212"/>
      <c r="EEQ163" s="212"/>
      <c r="EER163" s="212"/>
      <c r="EES163" s="212"/>
      <c r="EET163" s="212"/>
      <c r="EEU163" s="212"/>
      <c r="EEV163" s="212"/>
      <c r="EEW163" s="212"/>
      <c r="EEX163" s="212"/>
      <c r="EEY163" s="212"/>
      <c r="EEZ163" s="212"/>
      <c r="EFA163" s="212"/>
      <c r="EFB163" s="212"/>
      <c r="EFC163" s="212"/>
      <c r="EFD163" s="212"/>
      <c r="EFE163" s="212"/>
      <c r="EFF163" s="212"/>
      <c r="EFG163" s="212"/>
      <c r="EFH163" s="212"/>
      <c r="EFI163" s="212"/>
      <c r="EFJ163" s="212"/>
      <c r="EFK163" s="212"/>
      <c r="EFL163" s="212"/>
      <c r="EFM163" s="212"/>
      <c r="EFN163" s="212"/>
      <c r="EFO163" s="212"/>
      <c r="EFP163" s="212"/>
      <c r="EFQ163" s="212"/>
      <c r="EFR163" s="212"/>
      <c r="EFS163" s="212"/>
      <c r="EFT163" s="212"/>
      <c r="EFU163" s="212"/>
      <c r="EFV163" s="212"/>
      <c r="EFW163" s="212"/>
      <c r="EFX163" s="212"/>
      <c r="EFY163" s="212"/>
      <c r="EFZ163" s="212"/>
      <c r="EGA163" s="212"/>
      <c r="EGB163" s="212"/>
      <c r="EGC163" s="212"/>
      <c r="EGD163" s="212"/>
      <c r="EGE163" s="212"/>
      <c r="EGF163" s="212"/>
      <c r="EGG163" s="212"/>
      <c r="EGH163" s="212"/>
      <c r="EGI163" s="212"/>
      <c r="EGJ163" s="212"/>
      <c r="EGK163" s="212"/>
      <c r="EGL163" s="212"/>
      <c r="EGM163" s="212"/>
      <c r="EGN163" s="212"/>
      <c r="EGO163" s="212"/>
      <c r="EGP163" s="212"/>
      <c r="EGQ163" s="212"/>
      <c r="EGR163" s="212"/>
      <c r="EGS163" s="212"/>
      <c r="EGT163" s="212"/>
      <c r="EGU163" s="212"/>
      <c r="EGV163" s="212"/>
      <c r="EGW163" s="212"/>
      <c r="EGX163" s="212"/>
      <c r="EGY163" s="212"/>
      <c r="EHF163" s="212"/>
      <c r="EHG163" s="212"/>
      <c r="EHH163" s="212"/>
      <c r="EHI163" s="212"/>
      <c r="EHJ163" s="212"/>
      <c r="EHK163" s="212"/>
      <c r="EHL163" s="212"/>
      <c r="EHM163" s="212"/>
      <c r="EHN163" s="212"/>
      <c r="EHO163" s="212"/>
      <c r="EHP163" s="212"/>
      <c r="EHQ163" s="212"/>
      <c r="EHR163" s="212"/>
      <c r="EHS163" s="212"/>
      <c r="EHT163" s="212"/>
      <c r="EHU163" s="212"/>
      <c r="EHV163" s="212"/>
      <c r="EHW163" s="212"/>
      <c r="EHX163" s="212"/>
      <c r="EHY163" s="212"/>
      <c r="EHZ163" s="212"/>
      <c r="EIA163" s="212"/>
      <c r="EIB163" s="212"/>
      <c r="EIC163" s="212"/>
      <c r="EID163" s="212"/>
      <c r="EIE163" s="212"/>
      <c r="EIF163" s="212"/>
      <c r="EIG163" s="212"/>
      <c r="EIH163" s="212"/>
      <c r="EII163" s="212"/>
      <c r="EIJ163" s="212"/>
      <c r="EIK163" s="212"/>
      <c r="EIL163" s="212"/>
      <c r="EIM163" s="212"/>
      <c r="EIN163" s="212"/>
      <c r="EIO163" s="212"/>
      <c r="EIP163" s="212"/>
      <c r="EIQ163" s="212"/>
      <c r="EIR163" s="212"/>
      <c r="EIS163" s="212"/>
      <c r="EIT163" s="212"/>
      <c r="EIU163" s="212"/>
      <c r="EIV163" s="212"/>
      <c r="EIW163" s="212"/>
      <c r="EIX163" s="212"/>
      <c r="EIY163" s="212"/>
      <c r="EIZ163" s="212"/>
      <c r="EJA163" s="212"/>
      <c r="EJB163" s="212"/>
      <c r="EJC163" s="212"/>
      <c r="EJD163" s="212"/>
      <c r="EJE163" s="212"/>
      <c r="EJF163" s="212"/>
      <c r="EJG163" s="212"/>
      <c r="EJH163" s="212"/>
      <c r="EJI163" s="212"/>
      <c r="EJJ163" s="212"/>
      <c r="EJK163" s="212"/>
      <c r="EJL163" s="212"/>
      <c r="EJM163" s="212"/>
      <c r="EJN163" s="212"/>
      <c r="EJO163" s="212"/>
      <c r="EJP163" s="212"/>
      <c r="EJQ163" s="212"/>
      <c r="EJR163" s="212"/>
      <c r="EJS163" s="212"/>
      <c r="EJT163" s="212"/>
      <c r="EJU163" s="212"/>
      <c r="EJV163" s="212"/>
      <c r="EJW163" s="212"/>
      <c r="EJX163" s="212"/>
      <c r="EJY163" s="212"/>
      <c r="EJZ163" s="212"/>
      <c r="EKA163" s="212"/>
      <c r="EKB163" s="212"/>
      <c r="EKC163" s="212"/>
      <c r="EKD163" s="212"/>
      <c r="EKE163" s="212"/>
      <c r="EKF163" s="212"/>
      <c r="EKG163" s="212"/>
      <c r="EKH163" s="212"/>
      <c r="EKI163" s="212"/>
      <c r="EKJ163" s="212"/>
      <c r="EKK163" s="212"/>
      <c r="EKL163" s="212"/>
      <c r="EKM163" s="212"/>
      <c r="EKN163" s="212"/>
      <c r="EKO163" s="212"/>
      <c r="EKP163" s="212"/>
      <c r="EKQ163" s="212"/>
      <c r="EKR163" s="212"/>
      <c r="EKS163" s="212"/>
      <c r="EKT163" s="212"/>
      <c r="EKU163" s="212"/>
      <c r="EKV163" s="212"/>
      <c r="EKW163" s="212"/>
      <c r="EKX163" s="212"/>
      <c r="EKY163" s="212"/>
      <c r="EKZ163" s="212"/>
      <c r="ELA163" s="212"/>
      <c r="ELB163" s="212"/>
      <c r="ELC163" s="212"/>
      <c r="ELD163" s="212"/>
      <c r="ELE163" s="212"/>
      <c r="ELF163" s="212"/>
      <c r="ELG163" s="212"/>
      <c r="ELH163" s="212"/>
      <c r="ELI163" s="212"/>
      <c r="ELJ163" s="212"/>
      <c r="ELK163" s="212"/>
      <c r="ELL163" s="212"/>
      <c r="ELM163" s="212"/>
      <c r="ELN163" s="212"/>
      <c r="ELO163" s="212"/>
      <c r="ELP163" s="212"/>
      <c r="ELQ163" s="212"/>
      <c r="ELR163" s="212"/>
      <c r="ELS163" s="212"/>
      <c r="ELT163" s="212"/>
      <c r="ELU163" s="212"/>
      <c r="ELV163" s="212"/>
      <c r="ELW163" s="212"/>
      <c r="ELX163" s="212"/>
      <c r="ELY163" s="212"/>
      <c r="ELZ163" s="212"/>
      <c r="EMA163" s="212"/>
      <c r="EMB163" s="212"/>
      <c r="EMC163" s="212"/>
      <c r="EMD163" s="212"/>
      <c r="EME163" s="212"/>
      <c r="EMF163" s="212"/>
      <c r="EMG163" s="212"/>
      <c r="EMH163" s="212"/>
      <c r="EMI163" s="212"/>
      <c r="EMJ163" s="212"/>
      <c r="EMK163" s="212"/>
      <c r="EML163" s="212"/>
      <c r="EMM163" s="212"/>
      <c r="EMN163" s="212"/>
      <c r="EMO163" s="212"/>
      <c r="EMP163" s="212"/>
      <c r="EMQ163" s="212"/>
      <c r="EMR163" s="212"/>
      <c r="EMS163" s="212"/>
      <c r="EMT163" s="212"/>
      <c r="EMU163" s="212"/>
      <c r="EMV163" s="212"/>
      <c r="EMW163" s="212"/>
      <c r="EMX163" s="212"/>
      <c r="EMY163" s="212"/>
      <c r="EMZ163" s="212"/>
      <c r="ENA163" s="212"/>
      <c r="ENB163" s="212"/>
      <c r="ENC163" s="212"/>
      <c r="END163" s="212"/>
      <c r="ENE163" s="212"/>
      <c r="ENF163" s="212"/>
      <c r="ENG163" s="212"/>
      <c r="ENH163" s="212"/>
      <c r="ENI163" s="212"/>
      <c r="ENJ163" s="212"/>
      <c r="ENK163" s="212"/>
      <c r="ENL163" s="212"/>
      <c r="ENM163" s="212"/>
      <c r="ENN163" s="212"/>
      <c r="ENO163" s="212"/>
      <c r="ENP163" s="212"/>
      <c r="ENQ163" s="212"/>
      <c r="ENR163" s="212"/>
      <c r="ENS163" s="212"/>
      <c r="ENT163" s="212"/>
      <c r="ENU163" s="212"/>
      <c r="ENV163" s="212"/>
      <c r="ENW163" s="212"/>
      <c r="ENX163" s="212"/>
      <c r="ENY163" s="212"/>
      <c r="ENZ163" s="212"/>
      <c r="EOA163" s="212"/>
      <c r="EOB163" s="212"/>
      <c r="EOC163" s="212"/>
      <c r="EOD163" s="212"/>
      <c r="EOE163" s="212"/>
      <c r="EOF163" s="212"/>
      <c r="EOG163" s="212"/>
      <c r="EOH163" s="212"/>
      <c r="EOI163" s="212"/>
      <c r="EOJ163" s="212"/>
      <c r="EOK163" s="212"/>
      <c r="EOL163" s="212"/>
      <c r="EOM163" s="212"/>
      <c r="EON163" s="212"/>
      <c r="EOO163" s="212"/>
      <c r="EOP163" s="212"/>
      <c r="EOQ163" s="212"/>
      <c r="EOR163" s="212"/>
      <c r="EOS163" s="212"/>
      <c r="EOT163" s="212"/>
      <c r="EOU163" s="212"/>
      <c r="EOV163" s="212"/>
      <c r="EOW163" s="212"/>
      <c r="EOX163" s="212"/>
      <c r="EOY163" s="212"/>
      <c r="EOZ163" s="212"/>
      <c r="EPA163" s="212"/>
      <c r="EPB163" s="212"/>
      <c r="EPC163" s="212"/>
      <c r="EPD163" s="212"/>
      <c r="EPE163" s="212"/>
      <c r="EPF163" s="212"/>
      <c r="EPG163" s="212"/>
      <c r="EPH163" s="212"/>
      <c r="EPI163" s="212"/>
      <c r="EPJ163" s="212"/>
      <c r="EPK163" s="212"/>
      <c r="EPL163" s="212"/>
      <c r="EPM163" s="212"/>
      <c r="EPN163" s="212"/>
      <c r="EPO163" s="212"/>
      <c r="EPP163" s="212"/>
      <c r="EPQ163" s="212"/>
      <c r="EPR163" s="212"/>
      <c r="EPS163" s="212"/>
      <c r="EPT163" s="212"/>
      <c r="EPU163" s="212"/>
      <c r="EPV163" s="212"/>
      <c r="EPW163" s="212"/>
      <c r="EPX163" s="212"/>
      <c r="EPY163" s="212"/>
      <c r="EPZ163" s="212"/>
      <c r="EQA163" s="212"/>
      <c r="EQB163" s="212"/>
      <c r="EQC163" s="212"/>
      <c r="EQD163" s="212"/>
      <c r="EQE163" s="212"/>
      <c r="EQF163" s="212"/>
      <c r="EQG163" s="212"/>
      <c r="EQH163" s="212"/>
      <c r="EQI163" s="212"/>
      <c r="EQJ163" s="212"/>
      <c r="EQK163" s="212"/>
      <c r="EQL163" s="212"/>
      <c r="EQM163" s="212"/>
      <c r="EQN163" s="212"/>
      <c r="EQO163" s="212"/>
      <c r="EQP163" s="212"/>
      <c r="EQQ163" s="212"/>
      <c r="EQR163" s="212"/>
      <c r="EQS163" s="212"/>
      <c r="EQT163" s="212"/>
      <c r="EQU163" s="212"/>
      <c r="ERB163" s="212"/>
      <c r="ERC163" s="212"/>
      <c r="ERD163" s="212"/>
      <c r="ERE163" s="212"/>
      <c r="ERF163" s="212"/>
      <c r="ERG163" s="212"/>
      <c r="ERH163" s="212"/>
      <c r="ERI163" s="212"/>
      <c r="ERJ163" s="212"/>
      <c r="ERK163" s="212"/>
      <c r="ERL163" s="212"/>
      <c r="ERM163" s="212"/>
      <c r="ERN163" s="212"/>
      <c r="ERO163" s="212"/>
      <c r="ERP163" s="212"/>
      <c r="ERQ163" s="212"/>
      <c r="ERR163" s="212"/>
      <c r="ERS163" s="212"/>
      <c r="ERT163" s="212"/>
      <c r="ERU163" s="212"/>
      <c r="ERV163" s="212"/>
      <c r="ERW163" s="212"/>
      <c r="ERX163" s="212"/>
      <c r="ERY163" s="212"/>
      <c r="ERZ163" s="212"/>
      <c r="ESA163" s="212"/>
      <c r="ESB163" s="212"/>
      <c r="ESC163" s="212"/>
      <c r="ESD163" s="212"/>
      <c r="ESE163" s="212"/>
      <c r="ESF163" s="212"/>
      <c r="ESG163" s="212"/>
      <c r="ESH163" s="212"/>
      <c r="ESI163" s="212"/>
      <c r="ESJ163" s="212"/>
      <c r="ESK163" s="212"/>
      <c r="ESL163" s="212"/>
      <c r="ESM163" s="212"/>
      <c r="ESN163" s="212"/>
      <c r="ESO163" s="212"/>
      <c r="ESP163" s="212"/>
      <c r="ESQ163" s="212"/>
      <c r="ESR163" s="212"/>
      <c r="ESS163" s="212"/>
      <c r="EST163" s="212"/>
      <c r="ESU163" s="212"/>
      <c r="ESV163" s="212"/>
      <c r="ESW163" s="212"/>
      <c r="ESX163" s="212"/>
      <c r="ESY163" s="212"/>
      <c r="ESZ163" s="212"/>
      <c r="ETA163" s="212"/>
      <c r="ETB163" s="212"/>
      <c r="ETC163" s="212"/>
      <c r="ETD163" s="212"/>
      <c r="ETE163" s="212"/>
      <c r="ETF163" s="212"/>
      <c r="ETG163" s="212"/>
      <c r="ETH163" s="212"/>
      <c r="ETI163" s="212"/>
      <c r="ETJ163" s="212"/>
      <c r="ETK163" s="212"/>
      <c r="ETL163" s="212"/>
      <c r="ETM163" s="212"/>
      <c r="ETN163" s="212"/>
      <c r="ETO163" s="212"/>
      <c r="ETP163" s="212"/>
      <c r="ETQ163" s="212"/>
      <c r="ETR163" s="212"/>
      <c r="ETS163" s="212"/>
      <c r="ETT163" s="212"/>
      <c r="ETU163" s="212"/>
      <c r="ETV163" s="212"/>
      <c r="ETW163" s="212"/>
      <c r="ETX163" s="212"/>
      <c r="ETY163" s="212"/>
      <c r="ETZ163" s="212"/>
      <c r="EUA163" s="212"/>
      <c r="EUB163" s="212"/>
      <c r="EUC163" s="212"/>
      <c r="EUD163" s="212"/>
      <c r="EUE163" s="212"/>
      <c r="EUF163" s="212"/>
      <c r="EUG163" s="212"/>
      <c r="EUH163" s="212"/>
      <c r="EUI163" s="212"/>
      <c r="EUJ163" s="212"/>
      <c r="EUK163" s="212"/>
      <c r="EUL163" s="212"/>
      <c r="EUM163" s="212"/>
      <c r="EUN163" s="212"/>
      <c r="EUO163" s="212"/>
      <c r="EUP163" s="212"/>
      <c r="EUQ163" s="212"/>
      <c r="EUR163" s="212"/>
      <c r="EUS163" s="212"/>
      <c r="EUT163" s="212"/>
      <c r="EUU163" s="212"/>
      <c r="EUV163" s="212"/>
      <c r="EUW163" s="212"/>
      <c r="EUX163" s="212"/>
      <c r="EUY163" s="212"/>
      <c r="EUZ163" s="212"/>
      <c r="EVA163" s="212"/>
      <c r="EVB163" s="212"/>
      <c r="EVC163" s="212"/>
      <c r="EVD163" s="212"/>
      <c r="EVE163" s="212"/>
      <c r="EVF163" s="212"/>
      <c r="EVG163" s="212"/>
      <c r="EVH163" s="212"/>
      <c r="EVI163" s="212"/>
      <c r="EVJ163" s="212"/>
      <c r="EVK163" s="212"/>
      <c r="EVL163" s="212"/>
      <c r="EVM163" s="212"/>
      <c r="EVN163" s="212"/>
      <c r="EVO163" s="212"/>
      <c r="EVP163" s="212"/>
      <c r="EVQ163" s="212"/>
      <c r="EVR163" s="212"/>
      <c r="EVS163" s="212"/>
      <c r="EVT163" s="212"/>
      <c r="EVU163" s="212"/>
      <c r="EVV163" s="212"/>
      <c r="EVW163" s="212"/>
      <c r="EVX163" s="212"/>
      <c r="EVY163" s="212"/>
      <c r="EVZ163" s="212"/>
      <c r="EWA163" s="212"/>
      <c r="EWB163" s="212"/>
      <c r="EWC163" s="212"/>
      <c r="EWD163" s="212"/>
      <c r="EWE163" s="212"/>
      <c r="EWF163" s="212"/>
      <c r="EWG163" s="212"/>
      <c r="EWH163" s="212"/>
      <c r="EWI163" s="212"/>
      <c r="EWJ163" s="212"/>
      <c r="EWK163" s="212"/>
      <c r="EWL163" s="212"/>
      <c r="EWM163" s="212"/>
      <c r="EWN163" s="212"/>
      <c r="EWO163" s="212"/>
      <c r="EWP163" s="212"/>
      <c r="EWQ163" s="212"/>
      <c r="EWR163" s="212"/>
      <c r="EWS163" s="212"/>
      <c r="EWT163" s="212"/>
      <c r="EWU163" s="212"/>
      <c r="EWV163" s="212"/>
      <c r="EWW163" s="212"/>
      <c r="EWX163" s="212"/>
      <c r="EWY163" s="212"/>
      <c r="EWZ163" s="212"/>
      <c r="EXA163" s="212"/>
      <c r="EXB163" s="212"/>
      <c r="EXC163" s="212"/>
      <c r="EXD163" s="212"/>
      <c r="EXE163" s="212"/>
      <c r="EXF163" s="212"/>
      <c r="EXG163" s="212"/>
      <c r="EXH163" s="212"/>
      <c r="EXI163" s="212"/>
      <c r="EXJ163" s="212"/>
      <c r="EXK163" s="212"/>
      <c r="EXL163" s="212"/>
      <c r="EXM163" s="212"/>
      <c r="EXN163" s="212"/>
      <c r="EXO163" s="212"/>
      <c r="EXP163" s="212"/>
      <c r="EXQ163" s="212"/>
      <c r="EXR163" s="212"/>
      <c r="EXS163" s="212"/>
      <c r="EXT163" s="212"/>
      <c r="EXU163" s="212"/>
      <c r="EXV163" s="212"/>
      <c r="EXW163" s="212"/>
      <c r="EXX163" s="212"/>
      <c r="EXY163" s="212"/>
      <c r="EXZ163" s="212"/>
      <c r="EYA163" s="212"/>
      <c r="EYB163" s="212"/>
      <c r="EYC163" s="212"/>
      <c r="EYD163" s="212"/>
      <c r="EYE163" s="212"/>
      <c r="EYF163" s="212"/>
      <c r="EYG163" s="212"/>
      <c r="EYH163" s="212"/>
      <c r="EYI163" s="212"/>
      <c r="EYJ163" s="212"/>
      <c r="EYK163" s="212"/>
      <c r="EYL163" s="212"/>
      <c r="EYM163" s="212"/>
      <c r="EYN163" s="212"/>
      <c r="EYO163" s="212"/>
      <c r="EYP163" s="212"/>
      <c r="EYQ163" s="212"/>
      <c r="EYR163" s="212"/>
      <c r="EYS163" s="212"/>
      <c r="EYT163" s="212"/>
      <c r="EYU163" s="212"/>
      <c r="EYV163" s="212"/>
      <c r="EYW163" s="212"/>
      <c r="EYX163" s="212"/>
      <c r="EYY163" s="212"/>
      <c r="EYZ163" s="212"/>
      <c r="EZA163" s="212"/>
      <c r="EZB163" s="212"/>
      <c r="EZC163" s="212"/>
      <c r="EZD163" s="212"/>
      <c r="EZE163" s="212"/>
      <c r="EZF163" s="212"/>
      <c r="EZG163" s="212"/>
      <c r="EZH163" s="212"/>
      <c r="EZI163" s="212"/>
      <c r="EZJ163" s="212"/>
      <c r="EZK163" s="212"/>
      <c r="EZL163" s="212"/>
      <c r="EZM163" s="212"/>
      <c r="EZN163" s="212"/>
      <c r="EZO163" s="212"/>
      <c r="EZP163" s="212"/>
      <c r="EZQ163" s="212"/>
      <c r="EZR163" s="212"/>
      <c r="EZS163" s="212"/>
      <c r="EZT163" s="212"/>
      <c r="EZU163" s="212"/>
      <c r="EZV163" s="212"/>
      <c r="EZW163" s="212"/>
      <c r="EZX163" s="212"/>
      <c r="EZY163" s="212"/>
      <c r="EZZ163" s="212"/>
      <c r="FAA163" s="212"/>
      <c r="FAB163" s="212"/>
      <c r="FAC163" s="212"/>
      <c r="FAD163" s="212"/>
      <c r="FAE163" s="212"/>
      <c r="FAF163" s="212"/>
      <c r="FAG163" s="212"/>
      <c r="FAH163" s="212"/>
      <c r="FAI163" s="212"/>
      <c r="FAJ163" s="212"/>
      <c r="FAK163" s="212"/>
      <c r="FAL163" s="212"/>
      <c r="FAM163" s="212"/>
      <c r="FAN163" s="212"/>
      <c r="FAO163" s="212"/>
      <c r="FAP163" s="212"/>
      <c r="FAQ163" s="212"/>
      <c r="FAX163" s="212"/>
      <c r="FAY163" s="212"/>
      <c r="FAZ163" s="212"/>
      <c r="FBA163" s="212"/>
      <c r="FBB163" s="212"/>
      <c r="FBC163" s="212"/>
      <c r="FBD163" s="212"/>
      <c r="FBE163" s="212"/>
      <c r="FBF163" s="212"/>
      <c r="FBG163" s="212"/>
      <c r="FBH163" s="212"/>
      <c r="FBI163" s="212"/>
      <c r="FBJ163" s="212"/>
      <c r="FBK163" s="212"/>
      <c r="FBL163" s="212"/>
      <c r="FBM163" s="212"/>
      <c r="FBN163" s="212"/>
      <c r="FBO163" s="212"/>
      <c r="FBP163" s="212"/>
      <c r="FBQ163" s="212"/>
      <c r="FBR163" s="212"/>
      <c r="FBS163" s="212"/>
      <c r="FBT163" s="212"/>
      <c r="FBU163" s="212"/>
      <c r="FBV163" s="212"/>
      <c r="FBW163" s="212"/>
      <c r="FBX163" s="212"/>
      <c r="FBY163" s="212"/>
      <c r="FBZ163" s="212"/>
      <c r="FCA163" s="212"/>
      <c r="FCB163" s="212"/>
      <c r="FCC163" s="212"/>
      <c r="FCD163" s="212"/>
      <c r="FCE163" s="212"/>
      <c r="FCF163" s="212"/>
      <c r="FCG163" s="212"/>
      <c r="FCH163" s="212"/>
      <c r="FCI163" s="212"/>
      <c r="FCJ163" s="212"/>
      <c r="FCK163" s="212"/>
      <c r="FCL163" s="212"/>
      <c r="FCM163" s="212"/>
      <c r="FCN163" s="212"/>
      <c r="FCO163" s="212"/>
      <c r="FCP163" s="212"/>
      <c r="FCQ163" s="212"/>
      <c r="FCR163" s="212"/>
      <c r="FCS163" s="212"/>
      <c r="FCT163" s="212"/>
      <c r="FCU163" s="212"/>
      <c r="FCV163" s="212"/>
      <c r="FCW163" s="212"/>
      <c r="FCX163" s="212"/>
      <c r="FCY163" s="212"/>
      <c r="FCZ163" s="212"/>
      <c r="FDA163" s="212"/>
      <c r="FDB163" s="212"/>
      <c r="FDC163" s="212"/>
      <c r="FDD163" s="212"/>
      <c r="FDE163" s="212"/>
      <c r="FDF163" s="212"/>
      <c r="FDG163" s="212"/>
      <c r="FDH163" s="212"/>
      <c r="FDI163" s="212"/>
      <c r="FDJ163" s="212"/>
      <c r="FDK163" s="212"/>
      <c r="FDL163" s="212"/>
      <c r="FDM163" s="212"/>
      <c r="FDN163" s="212"/>
      <c r="FDO163" s="212"/>
      <c r="FDP163" s="212"/>
      <c r="FDQ163" s="212"/>
      <c r="FDR163" s="212"/>
      <c r="FDS163" s="212"/>
      <c r="FDT163" s="212"/>
      <c r="FDU163" s="212"/>
      <c r="FDV163" s="212"/>
      <c r="FDW163" s="212"/>
      <c r="FDX163" s="212"/>
      <c r="FDY163" s="212"/>
      <c r="FDZ163" s="212"/>
      <c r="FEA163" s="212"/>
      <c r="FEB163" s="212"/>
      <c r="FEC163" s="212"/>
      <c r="FED163" s="212"/>
      <c r="FEE163" s="212"/>
      <c r="FEF163" s="212"/>
      <c r="FEG163" s="212"/>
      <c r="FEH163" s="212"/>
      <c r="FEI163" s="212"/>
      <c r="FEJ163" s="212"/>
      <c r="FEK163" s="212"/>
      <c r="FEL163" s="212"/>
      <c r="FEM163" s="212"/>
      <c r="FEN163" s="212"/>
      <c r="FEO163" s="212"/>
      <c r="FEP163" s="212"/>
      <c r="FEQ163" s="212"/>
      <c r="FER163" s="212"/>
      <c r="FES163" s="212"/>
      <c r="FET163" s="212"/>
      <c r="FEU163" s="212"/>
      <c r="FEV163" s="212"/>
      <c r="FEW163" s="212"/>
      <c r="FEX163" s="212"/>
      <c r="FEY163" s="212"/>
      <c r="FEZ163" s="212"/>
      <c r="FFA163" s="212"/>
      <c r="FFB163" s="212"/>
      <c r="FFC163" s="212"/>
      <c r="FFD163" s="212"/>
      <c r="FFE163" s="212"/>
      <c r="FFF163" s="212"/>
      <c r="FFG163" s="212"/>
      <c r="FFH163" s="212"/>
      <c r="FFI163" s="212"/>
      <c r="FFJ163" s="212"/>
      <c r="FFK163" s="212"/>
      <c r="FFL163" s="212"/>
      <c r="FFM163" s="212"/>
      <c r="FFN163" s="212"/>
      <c r="FFO163" s="212"/>
      <c r="FFP163" s="212"/>
      <c r="FFQ163" s="212"/>
      <c r="FFR163" s="212"/>
      <c r="FFS163" s="212"/>
      <c r="FFT163" s="212"/>
      <c r="FFU163" s="212"/>
      <c r="FFV163" s="212"/>
      <c r="FFW163" s="212"/>
      <c r="FFX163" s="212"/>
      <c r="FFY163" s="212"/>
      <c r="FFZ163" s="212"/>
      <c r="FGA163" s="212"/>
      <c r="FGB163" s="212"/>
      <c r="FGC163" s="212"/>
      <c r="FGD163" s="212"/>
      <c r="FGE163" s="212"/>
      <c r="FGF163" s="212"/>
      <c r="FGG163" s="212"/>
      <c r="FGH163" s="212"/>
      <c r="FGI163" s="212"/>
      <c r="FGJ163" s="212"/>
      <c r="FGK163" s="212"/>
      <c r="FGL163" s="212"/>
      <c r="FGM163" s="212"/>
      <c r="FGN163" s="212"/>
      <c r="FGO163" s="212"/>
      <c r="FGP163" s="212"/>
      <c r="FGQ163" s="212"/>
      <c r="FGR163" s="212"/>
      <c r="FGS163" s="212"/>
      <c r="FGT163" s="212"/>
      <c r="FGU163" s="212"/>
      <c r="FGV163" s="212"/>
      <c r="FGW163" s="212"/>
      <c r="FGX163" s="212"/>
      <c r="FGY163" s="212"/>
      <c r="FGZ163" s="212"/>
      <c r="FHA163" s="212"/>
      <c r="FHB163" s="212"/>
      <c r="FHC163" s="212"/>
      <c r="FHD163" s="212"/>
      <c r="FHE163" s="212"/>
      <c r="FHF163" s="212"/>
      <c r="FHG163" s="212"/>
      <c r="FHH163" s="212"/>
      <c r="FHI163" s="212"/>
      <c r="FHJ163" s="212"/>
      <c r="FHK163" s="212"/>
      <c r="FHL163" s="212"/>
      <c r="FHM163" s="212"/>
      <c r="FHN163" s="212"/>
      <c r="FHO163" s="212"/>
      <c r="FHP163" s="212"/>
      <c r="FHQ163" s="212"/>
      <c r="FHR163" s="212"/>
      <c r="FHS163" s="212"/>
      <c r="FHT163" s="212"/>
      <c r="FHU163" s="212"/>
      <c r="FHV163" s="212"/>
      <c r="FHW163" s="212"/>
      <c r="FHX163" s="212"/>
      <c r="FHY163" s="212"/>
      <c r="FHZ163" s="212"/>
      <c r="FIA163" s="212"/>
      <c r="FIB163" s="212"/>
      <c r="FIC163" s="212"/>
      <c r="FID163" s="212"/>
      <c r="FIE163" s="212"/>
      <c r="FIF163" s="212"/>
      <c r="FIG163" s="212"/>
      <c r="FIH163" s="212"/>
      <c r="FII163" s="212"/>
      <c r="FIJ163" s="212"/>
      <c r="FIK163" s="212"/>
      <c r="FIL163" s="212"/>
      <c r="FIM163" s="212"/>
      <c r="FIN163" s="212"/>
      <c r="FIO163" s="212"/>
      <c r="FIP163" s="212"/>
      <c r="FIQ163" s="212"/>
      <c r="FIR163" s="212"/>
      <c r="FIS163" s="212"/>
      <c r="FIT163" s="212"/>
      <c r="FIU163" s="212"/>
      <c r="FIV163" s="212"/>
      <c r="FIW163" s="212"/>
      <c r="FIX163" s="212"/>
      <c r="FIY163" s="212"/>
      <c r="FIZ163" s="212"/>
      <c r="FJA163" s="212"/>
      <c r="FJB163" s="212"/>
      <c r="FJC163" s="212"/>
      <c r="FJD163" s="212"/>
      <c r="FJE163" s="212"/>
      <c r="FJF163" s="212"/>
      <c r="FJG163" s="212"/>
      <c r="FJH163" s="212"/>
      <c r="FJI163" s="212"/>
      <c r="FJJ163" s="212"/>
      <c r="FJK163" s="212"/>
      <c r="FJL163" s="212"/>
      <c r="FJM163" s="212"/>
      <c r="FJN163" s="212"/>
      <c r="FJO163" s="212"/>
      <c r="FJP163" s="212"/>
      <c r="FJQ163" s="212"/>
      <c r="FJR163" s="212"/>
      <c r="FJS163" s="212"/>
      <c r="FJT163" s="212"/>
      <c r="FJU163" s="212"/>
      <c r="FJV163" s="212"/>
      <c r="FJW163" s="212"/>
      <c r="FJX163" s="212"/>
      <c r="FJY163" s="212"/>
      <c r="FJZ163" s="212"/>
      <c r="FKA163" s="212"/>
      <c r="FKB163" s="212"/>
      <c r="FKC163" s="212"/>
      <c r="FKD163" s="212"/>
      <c r="FKE163" s="212"/>
      <c r="FKF163" s="212"/>
      <c r="FKG163" s="212"/>
      <c r="FKH163" s="212"/>
      <c r="FKI163" s="212"/>
      <c r="FKJ163" s="212"/>
      <c r="FKK163" s="212"/>
      <c r="FKL163" s="212"/>
      <c r="FKM163" s="212"/>
      <c r="FKT163" s="212"/>
      <c r="FKU163" s="212"/>
      <c r="FKV163" s="212"/>
      <c r="FKW163" s="212"/>
      <c r="FKX163" s="212"/>
      <c r="FKY163" s="212"/>
      <c r="FKZ163" s="212"/>
      <c r="FLA163" s="212"/>
      <c r="FLB163" s="212"/>
      <c r="FLC163" s="212"/>
      <c r="FLD163" s="212"/>
      <c r="FLE163" s="212"/>
      <c r="FLF163" s="212"/>
      <c r="FLG163" s="212"/>
      <c r="FLH163" s="212"/>
      <c r="FLI163" s="212"/>
      <c r="FLJ163" s="212"/>
      <c r="FLK163" s="212"/>
      <c r="FLL163" s="212"/>
      <c r="FLM163" s="212"/>
      <c r="FLN163" s="212"/>
      <c r="FLO163" s="212"/>
      <c r="FLP163" s="212"/>
      <c r="FLQ163" s="212"/>
      <c r="FLR163" s="212"/>
      <c r="FLS163" s="212"/>
      <c r="FLT163" s="212"/>
      <c r="FLU163" s="212"/>
      <c r="FLV163" s="212"/>
      <c r="FLW163" s="212"/>
      <c r="FLX163" s="212"/>
      <c r="FLY163" s="212"/>
      <c r="FLZ163" s="212"/>
      <c r="FMA163" s="212"/>
      <c r="FMB163" s="212"/>
      <c r="FMC163" s="212"/>
      <c r="FMD163" s="212"/>
      <c r="FME163" s="212"/>
      <c r="FMF163" s="212"/>
      <c r="FMG163" s="212"/>
      <c r="FMH163" s="212"/>
      <c r="FMI163" s="212"/>
      <c r="FMJ163" s="212"/>
      <c r="FMK163" s="212"/>
      <c r="FML163" s="212"/>
      <c r="FMM163" s="212"/>
      <c r="FMN163" s="212"/>
      <c r="FMO163" s="212"/>
      <c r="FMP163" s="212"/>
      <c r="FMQ163" s="212"/>
      <c r="FMR163" s="212"/>
      <c r="FMS163" s="212"/>
      <c r="FMT163" s="212"/>
      <c r="FMU163" s="212"/>
      <c r="FMV163" s="212"/>
      <c r="FMW163" s="212"/>
      <c r="FMX163" s="212"/>
      <c r="FMY163" s="212"/>
      <c r="FMZ163" s="212"/>
      <c r="FNA163" s="212"/>
      <c r="FNB163" s="212"/>
      <c r="FNC163" s="212"/>
      <c r="FND163" s="212"/>
      <c r="FNE163" s="212"/>
      <c r="FNF163" s="212"/>
      <c r="FNG163" s="212"/>
      <c r="FNH163" s="212"/>
      <c r="FNI163" s="212"/>
      <c r="FNJ163" s="212"/>
      <c r="FNK163" s="212"/>
      <c r="FNL163" s="212"/>
      <c r="FNM163" s="212"/>
      <c r="FNN163" s="212"/>
      <c r="FNO163" s="212"/>
      <c r="FNP163" s="212"/>
      <c r="FNQ163" s="212"/>
      <c r="FNR163" s="212"/>
      <c r="FNS163" s="212"/>
      <c r="FNT163" s="212"/>
      <c r="FNU163" s="212"/>
      <c r="FNV163" s="212"/>
      <c r="FNW163" s="212"/>
      <c r="FNX163" s="212"/>
      <c r="FNY163" s="212"/>
      <c r="FNZ163" s="212"/>
      <c r="FOA163" s="212"/>
      <c r="FOB163" s="212"/>
      <c r="FOC163" s="212"/>
      <c r="FOD163" s="212"/>
      <c r="FOE163" s="212"/>
      <c r="FOF163" s="212"/>
      <c r="FOG163" s="212"/>
      <c r="FOH163" s="212"/>
      <c r="FOI163" s="212"/>
      <c r="FOJ163" s="212"/>
      <c r="FOK163" s="212"/>
      <c r="FOL163" s="212"/>
      <c r="FOM163" s="212"/>
      <c r="FON163" s="212"/>
      <c r="FOO163" s="212"/>
      <c r="FOP163" s="212"/>
      <c r="FOQ163" s="212"/>
      <c r="FOR163" s="212"/>
      <c r="FOS163" s="212"/>
      <c r="FOT163" s="212"/>
      <c r="FOU163" s="212"/>
      <c r="FOV163" s="212"/>
      <c r="FOW163" s="212"/>
      <c r="FOX163" s="212"/>
      <c r="FOY163" s="212"/>
      <c r="FOZ163" s="212"/>
      <c r="FPA163" s="212"/>
      <c r="FPB163" s="212"/>
      <c r="FPC163" s="212"/>
      <c r="FPD163" s="212"/>
      <c r="FPE163" s="212"/>
      <c r="FPF163" s="212"/>
      <c r="FPG163" s="212"/>
      <c r="FPH163" s="212"/>
      <c r="FPI163" s="212"/>
      <c r="FPJ163" s="212"/>
      <c r="FPK163" s="212"/>
      <c r="FPL163" s="212"/>
      <c r="FPM163" s="212"/>
      <c r="FPN163" s="212"/>
      <c r="FPO163" s="212"/>
      <c r="FPP163" s="212"/>
      <c r="FPQ163" s="212"/>
      <c r="FPR163" s="212"/>
      <c r="FPS163" s="212"/>
      <c r="FPT163" s="212"/>
      <c r="FPU163" s="212"/>
      <c r="FPV163" s="212"/>
      <c r="FPW163" s="212"/>
      <c r="FPX163" s="212"/>
      <c r="FPY163" s="212"/>
      <c r="FPZ163" s="212"/>
      <c r="FQA163" s="212"/>
      <c r="FQB163" s="212"/>
      <c r="FQC163" s="212"/>
      <c r="FQD163" s="212"/>
      <c r="FQE163" s="212"/>
      <c r="FQF163" s="212"/>
      <c r="FQG163" s="212"/>
      <c r="FQH163" s="212"/>
      <c r="FQI163" s="212"/>
      <c r="FQJ163" s="212"/>
      <c r="FQK163" s="212"/>
      <c r="FQL163" s="212"/>
      <c r="FQM163" s="212"/>
      <c r="FQN163" s="212"/>
      <c r="FQO163" s="212"/>
      <c r="FQP163" s="212"/>
      <c r="FQQ163" s="212"/>
      <c r="FQR163" s="212"/>
      <c r="FQS163" s="212"/>
      <c r="FQT163" s="212"/>
      <c r="FQU163" s="212"/>
      <c r="FQV163" s="212"/>
      <c r="FQW163" s="212"/>
      <c r="FQX163" s="212"/>
      <c r="FQY163" s="212"/>
      <c r="FQZ163" s="212"/>
      <c r="FRA163" s="212"/>
      <c r="FRB163" s="212"/>
      <c r="FRC163" s="212"/>
      <c r="FRD163" s="212"/>
      <c r="FRE163" s="212"/>
      <c r="FRF163" s="212"/>
      <c r="FRG163" s="212"/>
      <c r="FRH163" s="212"/>
      <c r="FRI163" s="212"/>
      <c r="FRJ163" s="212"/>
      <c r="FRK163" s="212"/>
      <c r="FRL163" s="212"/>
      <c r="FRM163" s="212"/>
      <c r="FRN163" s="212"/>
      <c r="FRO163" s="212"/>
      <c r="FRP163" s="212"/>
      <c r="FRQ163" s="212"/>
      <c r="FRR163" s="212"/>
      <c r="FRS163" s="212"/>
      <c r="FRT163" s="212"/>
      <c r="FRU163" s="212"/>
      <c r="FRV163" s="212"/>
      <c r="FRW163" s="212"/>
      <c r="FRX163" s="212"/>
      <c r="FRY163" s="212"/>
      <c r="FRZ163" s="212"/>
      <c r="FSA163" s="212"/>
      <c r="FSB163" s="212"/>
      <c r="FSC163" s="212"/>
      <c r="FSD163" s="212"/>
      <c r="FSE163" s="212"/>
      <c r="FSF163" s="212"/>
      <c r="FSG163" s="212"/>
      <c r="FSH163" s="212"/>
      <c r="FSI163" s="212"/>
      <c r="FSJ163" s="212"/>
      <c r="FSK163" s="212"/>
      <c r="FSL163" s="212"/>
      <c r="FSM163" s="212"/>
      <c r="FSN163" s="212"/>
      <c r="FSO163" s="212"/>
      <c r="FSP163" s="212"/>
      <c r="FSQ163" s="212"/>
      <c r="FSR163" s="212"/>
      <c r="FSS163" s="212"/>
      <c r="FST163" s="212"/>
      <c r="FSU163" s="212"/>
      <c r="FSV163" s="212"/>
      <c r="FSW163" s="212"/>
      <c r="FSX163" s="212"/>
      <c r="FSY163" s="212"/>
      <c r="FSZ163" s="212"/>
      <c r="FTA163" s="212"/>
      <c r="FTB163" s="212"/>
      <c r="FTC163" s="212"/>
      <c r="FTD163" s="212"/>
      <c r="FTE163" s="212"/>
      <c r="FTF163" s="212"/>
      <c r="FTG163" s="212"/>
      <c r="FTH163" s="212"/>
      <c r="FTI163" s="212"/>
      <c r="FTJ163" s="212"/>
      <c r="FTK163" s="212"/>
      <c r="FTL163" s="212"/>
      <c r="FTM163" s="212"/>
      <c r="FTN163" s="212"/>
      <c r="FTO163" s="212"/>
      <c r="FTP163" s="212"/>
      <c r="FTQ163" s="212"/>
      <c r="FTR163" s="212"/>
      <c r="FTS163" s="212"/>
      <c r="FTT163" s="212"/>
      <c r="FTU163" s="212"/>
      <c r="FTV163" s="212"/>
      <c r="FTW163" s="212"/>
      <c r="FTX163" s="212"/>
      <c r="FTY163" s="212"/>
      <c r="FTZ163" s="212"/>
      <c r="FUA163" s="212"/>
      <c r="FUB163" s="212"/>
      <c r="FUC163" s="212"/>
      <c r="FUD163" s="212"/>
      <c r="FUE163" s="212"/>
      <c r="FUF163" s="212"/>
      <c r="FUG163" s="212"/>
      <c r="FUH163" s="212"/>
      <c r="FUI163" s="212"/>
      <c r="FUP163" s="212"/>
      <c r="FUQ163" s="212"/>
      <c r="FUR163" s="212"/>
      <c r="FUS163" s="212"/>
      <c r="FUT163" s="212"/>
      <c r="FUU163" s="212"/>
      <c r="FUV163" s="212"/>
      <c r="FUW163" s="212"/>
      <c r="FUX163" s="212"/>
      <c r="FUY163" s="212"/>
      <c r="FUZ163" s="212"/>
      <c r="FVA163" s="212"/>
      <c r="FVB163" s="212"/>
      <c r="FVC163" s="212"/>
      <c r="FVD163" s="212"/>
      <c r="FVE163" s="212"/>
      <c r="FVF163" s="212"/>
      <c r="FVG163" s="212"/>
      <c r="FVH163" s="212"/>
      <c r="FVI163" s="212"/>
      <c r="FVJ163" s="212"/>
      <c r="FVK163" s="212"/>
      <c r="FVL163" s="212"/>
      <c r="FVM163" s="212"/>
      <c r="FVN163" s="212"/>
      <c r="FVO163" s="212"/>
      <c r="FVP163" s="212"/>
      <c r="FVQ163" s="212"/>
      <c r="FVR163" s="212"/>
      <c r="FVS163" s="212"/>
      <c r="FVT163" s="212"/>
      <c r="FVU163" s="212"/>
      <c r="FVV163" s="212"/>
      <c r="FVW163" s="212"/>
      <c r="FVX163" s="212"/>
      <c r="FVY163" s="212"/>
      <c r="FVZ163" s="212"/>
      <c r="FWA163" s="212"/>
      <c r="FWB163" s="212"/>
      <c r="FWC163" s="212"/>
      <c r="FWD163" s="212"/>
      <c r="FWE163" s="212"/>
      <c r="FWF163" s="212"/>
      <c r="FWG163" s="212"/>
      <c r="FWH163" s="212"/>
      <c r="FWI163" s="212"/>
      <c r="FWJ163" s="212"/>
      <c r="FWK163" s="212"/>
      <c r="FWL163" s="212"/>
      <c r="FWM163" s="212"/>
      <c r="FWN163" s="212"/>
      <c r="FWO163" s="212"/>
      <c r="FWP163" s="212"/>
      <c r="FWQ163" s="212"/>
      <c r="FWR163" s="212"/>
      <c r="FWS163" s="212"/>
      <c r="FWT163" s="212"/>
      <c r="FWU163" s="212"/>
      <c r="FWV163" s="212"/>
      <c r="FWW163" s="212"/>
      <c r="FWX163" s="212"/>
      <c r="FWY163" s="212"/>
      <c r="FWZ163" s="212"/>
      <c r="FXA163" s="212"/>
      <c r="FXB163" s="212"/>
      <c r="FXC163" s="212"/>
      <c r="FXD163" s="212"/>
      <c r="FXE163" s="212"/>
      <c r="FXF163" s="212"/>
      <c r="FXG163" s="212"/>
      <c r="FXH163" s="212"/>
      <c r="FXI163" s="212"/>
      <c r="FXJ163" s="212"/>
      <c r="FXK163" s="212"/>
      <c r="FXL163" s="212"/>
      <c r="FXM163" s="212"/>
      <c r="FXN163" s="212"/>
      <c r="FXO163" s="212"/>
      <c r="FXP163" s="212"/>
      <c r="FXQ163" s="212"/>
      <c r="FXR163" s="212"/>
      <c r="FXS163" s="212"/>
      <c r="FXT163" s="212"/>
      <c r="FXU163" s="212"/>
      <c r="FXV163" s="212"/>
      <c r="FXW163" s="212"/>
      <c r="FXX163" s="212"/>
      <c r="FXY163" s="212"/>
      <c r="FXZ163" s="212"/>
      <c r="FYA163" s="212"/>
      <c r="FYB163" s="212"/>
      <c r="FYC163" s="212"/>
      <c r="FYD163" s="212"/>
      <c r="FYE163" s="212"/>
      <c r="FYF163" s="212"/>
      <c r="FYG163" s="212"/>
      <c r="FYH163" s="212"/>
      <c r="FYI163" s="212"/>
      <c r="FYJ163" s="212"/>
      <c r="FYK163" s="212"/>
      <c r="FYL163" s="212"/>
      <c r="FYM163" s="212"/>
      <c r="FYN163" s="212"/>
      <c r="FYO163" s="212"/>
      <c r="FYP163" s="212"/>
      <c r="FYQ163" s="212"/>
      <c r="FYR163" s="212"/>
      <c r="FYS163" s="212"/>
      <c r="FYT163" s="212"/>
      <c r="FYU163" s="212"/>
      <c r="FYV163" s="212"/>
      <c r="FYW163" s="212"/>
      <c r="FYX163" s="212"/>
      <c r="FYY163" s="212"/>
      <c r="FYZ163" s="212"/>
      <c r="FZA163" s="212"/>
      <c r="FZB163" s="212"/>
      <c r="FZC163" s="212"/>
      <c r="FZD163" s="212"/>
      <c r="FZE163" s="212"/>
      <c r="FZF163" s="212"/>
      <c r="FZG163" s="212"/>
      <c r="FZH163" s="212"/>
      <c r="FZI163" s="212"/>
      <c r="FZJ163" s="212"/>
      <c r="FZK163" s="212"/>
      <c r="FZL163" s="212"/>
      <c r="FZM163" s="212"/>
      <c r="FZN163" s="212"/>
      <c r="FZO163" s="212"/>
      <c r="FZP163" s="212"/>
      <c r="FZQ163" s="212"/>
      <c r="FZR163" s="212"/>
      <c r="FZS163" s="212"/>
      <c r="FZT163" s="212"/>
      <c r="FZU163" s="212"/>
      <c r="FZV163" s="212"/>
      <c r="FZW163" s="212"/>
      <c r="FZX163" s="212"/>
      <c r="FZY163" s="212"/>
      <c r="FZZ163" s="212"/>
      <c r="GAA163" s="212"/>
      <c r="GAB163" s="212"/>
      <c r="GAC163" s="212"/>
      <c r="GAD163" s="212"/>
      <c r="GAE163" s="212"/>
      <c r="GAF163" s="212"/>
      <c r="GAG163" s="212"/>
      <c r="GAH163" s="212"/>
      <c r="GAI163" s="212"/>
      <c r="GAJ163" s="212"/>
      <c r="GAK163" s="212"/>
      <c r="GAL163" s="212"/>
      <c r="GAM163" s="212"/>
      <c r="GAN163" s="212"/>
      <c r="GAO163" s="212"/>
      <c r="GAP163" s="212"/>
      <c r="GAQ163" s="212"/>
      <c r="GAR163" s="212"/>
      <c r="GAS163" s="212"/>
      <c r="GAT163" s="212"/>
      <c r="GAU163" s="212"/>
      <c r="GAV163" s="212"/>
      <c r="GAW163" s="212"/>
      <c r="GAX163" s="212"/>
      <c r="GAY163" s="212"/>
      <c r="GAZ163" s="212"/>
      <c r="GBA163" s="212"/>
      <c r="GBB163" s="212"/>
      <c r="GBC163" s="212"/>
      <c r="GBD163" s="212"/>
      <c r="GBE163" s="212"/>
      <c r="GBF163" s="212"/>
      <c r="GBG163" s="212"/>
      <c r="GBH163" s="212"/>
      <c r="GBI163" s="212"/>
      <c r="GBJ163" s="212"/>
      <c r="GBK163" s="212"/>
      <c r="GBL163" s="212"/>
      <c r="GBM163" s="212"/>
      <c r="GBN163" s="212"/>
      <c r="GBO163" s="212"/>
      <c r="GBP163" s="212"/>
      <c r="GBQ163" s="212"/>
      <c r="GBR163" s="212"/>
      <c r="GBS163" s="212"/>
      <c r="GBT163" s="212"/>
      <c r="GBU163" s="212"/>
      <c r="GBV163" s="212"/>
      <c r="GBW163" s="212"/>
      <c r="GBX163" s="212"/>
      <c r="GBY163" s="212"/>
      <c r="GBZ163" s="212"/>
      <c r="GCA163" s="212"/>
      <c r="GCB163" s="212"/>
      <c r="GCC163" s="212"/>
      <c r="GCD163" s="212"/>
      <c r="GCE163" s="212"/>
      <c r="GCF163" s="212"/>
      <c r="GCG163" s="212"/>
      <c r="GCH163" s="212"/>
      <c r="GCI163" s="212"/>
      <c r="GCJ163" s="212"/>
      <c r="GCK163" s="212"/>
      <c r="GCL163" s="212"/>
      <c r="GCM163" s="212"/>
      <c r="GCN163" s="212"/>
      <c r="GCO163" s="212"/>
      <c r="GCP163" s="212"/>
      <c r="GCQ163" s="212"/>
      <c r="GCR163" s="212"/>
      <c r="GCS163" s="212"/>
      <c r="GCT163" s="212"/>
      <c r="GCU163" s="212"/>
      <c r="GCV163" s="212"/>
      <c r="GCW163" s="212"/>
      <c r="GCX163" s="212"/>
      <c r="GCY163" s="212"/>
      <c r="GCZ163" s="212"/>
      <c r="GDA163" s="212"/>
      <c r="GDB163" s="212"/>
      <c r="GDC163" s="212"/>
      <c r="GDD163" s="212"/>
      <c r="GDE163" s="212"/>
      <c r="GDF163" s="212"/>
      <c r="GDG163" s="212"/>
      <c r="GDH163" s="212"/>
      <c r="GDI163" s="212"/>
      <c r="GDJ163" s="212"/>
      <c r="GDK163" s="212"/>
      <c r="GDL163" s="212"/>
      <c r="GDM163" s="212"/>
      <c r="GDN163" s="212"/>
      <c r="GDO163" s="212"/>
      <c r="GDP163" s="212"/>
      <c r="GDQ163" s="212"/>
      <c r="GDR163" s="212"/>
      <c r="GDS163" s="212"/>
      <c r="GDT163" s="212"/>
      <c r="GDU163" s="212"/>
      <c r="GDV163" s="212"/>
      <c r="GDW163" s="212"/>
      <c r="GDX163" s="212"/>
      <c r="GDY163" s="212"/>
      <c r="GDZ163" s="212"/>
      <c r="GEA163" s="212"/>
      <c r="GEB163" s="212"/>
      <c r="GEC163" s="212"/>
      <c r="GED163" s="212"/>
      <c r="GEE163" s="212"/>
      <c r="GEL163" s="212"/>
      <c r="GEM163" s="212"/>
      <c r="GEN163" s="212"/>
      <c r="GEO163" s="212"/>
      <c r="GEP163" s="212"/>
      <c r="GEQ163" s="212"/>
      <c r="GER163" s="212"/>
      <c r="GES163" s="212"/>
      <c r="GET163" s="212"/>
      <c r="GEU163" s="212"/>
      <c r="GEV163" s="212"/>
      <c r="GEW163" s="212"/>
      <c r="GEX163" s="212"/>
      <c r="GEY163" s="212"/>
      <c r="GEZ163" s="212"/>
      <c r="GFA163" s="212"/>
      <c r="GFB163" s="212"/>
      <c r="GFC163" s="212"/>
      <c r="GFD163" s="212"/>
      <c r="GFE163" s="212"/>
      <c r="GFF163" s="212"/>
      <c r="GFG163" s="212"/>
      <c r="GFH163" s="212"/>
      <c r="GFI163" s="212"/>
      <c r="GFJ163" s="212"/>
      <c r="GFK163" s="212"/>
      <c r="GFL163" s="212"/>
      <c r="GFM163" s="212"/>
      <c r="GFN163" s="212"/>
      <c r="GFO163" s="212"/>
      <c r="GFP163" s="212"/>
      <c r="GFQ163" s="212"/>
      <c r="GFR163" s="212"/>
      <c r="GFS163" s="212"/>
      <c r="GFT163" s="212"/>
      <c r="GFU163" s="212"/>
      <c r="GFV163" s="212"/>
      <c r="GFW163" s="212"/>
      <c r="GFX163" s="212"/>
      <c r="GFY163" s="212"/>
      <c r="GFZ163" s="212"/>
      <c r="GGA163" s="212"/>
      <c r="GGB163" s="212"/>
      <c r="GGC163" s="212"/>
      <c r="GGD163" s="212"/>
      <c r="GGE163" s="212"/>
      <c r="GGF163" s="212"/>
      <c r="GGG163" s="212"/>
      <c r="GGH163" s="212"/>
      <c r="GGI163" s="212"/>
      <c r="GGJ163" s="212"/>
      <c r="GGK163" s="212"/>
      <c r="GGL163" s="212"/>
      <c r="GGM163" s="212"/>
      <c r="GGN163" s="212"/>
      <c r="GGO163" s="212"/>
      <c r="GGP163" s="212"/>
      <c r="GGQ163" s="212"/>
      <c r="GGR163" s="212"/>
      <c r="GGS163" s="212"/>
      <c r="GGT163" s="212"/>
      <c r="GGU163" s="212"/>
      <c r="GGV163" s="212"/>
      <c r="GGW163" s="212"/>
      <c r="GGX163" s="212"/>
      <c r="GGY163" s="212"/>
      <c r="GGZ163" s="212"/>
      <c r="GHA163" s="212"/>
      <c r="GHB163" s="212"/>
      <c r="GHC163" s="212"/>
      <c r="GHD163" s="212"/>
      <c r="GHE163" s="212"/>
      <c r="GHF163" s="212"/>
      <c r="GHG163" s="212"/>
      <c r="GHH163" s="212"/>
      <c r="GHI163" s="212"/>
      <c r="GHJ163" s="212"/>
      <c r="GHK163" s="212"/>
      <c r="GHL163" s="212"/>
      <c r="GHM163" s="212"/>
      <c r="GHN163" s="212"/>
      <c r="GHO163" s="212"/>
      <c r="GHP163" s="212"/>
      <c r="GHQ163" s="212"/>
      <c r="GHR163" s="212"/>
      <c r="GHS163" s="212"/>
      <c r="GHT163" s="212"/>
      <c r="GHU163" s="212"/>
      <c r="GHV163" s="212"/>
      <c r="GHW163" s="212"/>
      <c r="GHX163" s="212"/>
      <c r="GHY163" s="212"/>
      <c r="GHZ163" s="212"/>
      <c r="GIA163" s="212"/>
      <c r="GIB163" s="212"/>
      <c r="GIC163" s="212"/>
      <c r="GID163" s="212"/>
      <c r="GIE163" s="212"/>
      <c r="GIF163" s="212"/>
      <c r="GIG163" s="212"/>
      <c r="GIH163" s="212"/>
      <c r="GII163" s="212"/>
      <c r="GIJ163" s="212"/>
      <c r="GIK163" s="212"/>
      <c r="GIL163" s="212"/>
      <c r="GIM163" s="212"/>
      <c r="GIN163" s="212"/>
      <c r="GIO163" s="212"/>
      <c r="GIP163" s="212"/>
      <c r="GIQ163" s="212"/>
      <c r="GIR163" s="212"/>
      <c r="GIS163" s="212"/>
      <c r="GIT163" s="212"/>
      <c r="GIU163" s="212"/>
      <c r="GIV163" s="212"/>
      <c r="GIW163" s="212"/>
      <c r="GIX163" s="212"/>
      <c r="GIY163" s="212"/>
      <c r="GIZ163" s="212"/>
      <c r="GJA163" s="212"/>
      <c r="GJB163" s="212"/>
      <c r="GJC163" s="212"/>
      <c r="GJD163" s="212"/>
      <c r="GJE163" s="212"/>
      <c r="GJF163" s="212"/>
      <c r="GJG163" s="212"/>
      <c r="GJH163" s="212"/>
      <c r="GJI163" s="212"/>
      <c r="GJJ163" s="212"/>
      <c r="GJK163" s="212"/>
      <c r="GJL163" s="212"/>
      <c r="GJM163" s="212"/>
      <c r="GJN163" s="212"/>
      <c r="GJO163" s="212"/>
      <c r="GJP163" s="212"/>
      <c r="GJQ163" s="212"/>
      <c r="GJR163" s="212"/>
      <c r="GJS163" s="212"/>
      <c r="GJT163" s="212"/>
      <c r="GJU163" s="212"/>
      <c r="GJV163" s="212"/>
      <c r="GJW163" s="212"/>
      <c r="GJX163" s="212"/>
      <c r="GJY163" s="212"/>
      <c r="GJZ163" s="212"/>
      <c r="GKA163" s="212"/>
      <c r="GKB163" s="212"/>
      <c r="GKC163" s="212"/>
      <c r="GKD163" s="212"/>
      <c r="GKE163" s="212"/>
      <c r="GKF163" s="212"/>
      <c r="GKG163" s="212"/>
      <c r="GKH163" s="212"/>
      <c r="GKI163" s="212"/>
      <c r="GKJ163" s="212"/>
      <c r="GKK163" s="212"/>
      <c r="GKL163" s="212"/>
      <c r="GKM163" s="212"/>
      <c r="GKN163" s="212"/>
      <c r="GKO163" s="212"/>
      <c r="GKP163" s="212"/>
      <c r="GKQ163" s="212"/>
      <c r="GKR163" s="212"/>
      <c r="GKS163" s="212"/>
      <c r="GKT163" s="212"/>
      <c r="GKU163" s="212"/>
      <c r="GKV163" s="212"/>
      <c r="GKW163" s="212"/>
      <c r="GKX163" s="212"/>
      <c r="GKY163" s="212"/>
      <c r="GKZ163" s="212"/>
      <c r="GLA163" s="212"/>
      <c r="GLB163" s="212"/>
      <c r="GLC163" s="212"/>
      <c r="GLD163" s="212"/>
      <c r="GLE163" s="212"/>
      <c r="GLF163" s="212"/>
      <c r="GLG163" s="212"/>
      <c r="GLH163" s="212"/>
      <c r="GLI163" s="212"/>
      <c r="GLJ163" s="212"/>
      <c r="GLK163" s="212"/>
      <c r="GLL163" s="212"/>
      <c r="GLM163" s="212"/>
      <c r="GLN163" s="212"/>
      <c r="GLO163" s="212"/>
      <c r="GLP163" s="212"/>
      <c r="GLQ163" s="212"/>
      <c r="GLR163" s="212"/>
      <c r="GLS163" s="212"/>
      <c r="GLT163" s="212"/>
      <c r="GLU163" s="212"/>
      <c r="GLV163" s="212"/>
      <c r="GLW163" s="212"/>
      <c r="GLX163" s="212"/>
      <c r="GLY163" s="212"/>
      <c r="GLZ163" s="212"/>
      <c r="GMA163" s="212"/>
      <c r="GMB163" s="212"/>
      <c r="GMC163" s="212"/>
      <c r="GMD163" s="212"/>
      <c r="GME163" s="212"/>
      <c r="GMF163" s="212"/>
      <c r="GMG163" s="212"/>
      <c r="GMH163" s="212"/>
      <c r="GMI163" s="212"/>
      <c r="GMJ163" s="212"/>
      <c r="GMK163" s="212"/>
      <c r="GML163" s="212"/>
      <c r="GMM163" s="212"/>
      <c r="GMN163" s="212"/>
      <c r="GMO163" s="212"/>
      <c r="GMP163" s="212"/>
      <c r="GMQ163" s="212"/>
      <c r="GMR163" s="212"/>
      <c r="GMS163" s="212"/>
      <c r="GMT163" s="212"/>
      <c r="GMU163" s="212"/>
      <c r="GMV163" s="212"/>
      <c r="GMW163" s="212"/>
      <c r="GMX163" s="212"/>
      <c r="GMY163" s="212"/>
      <c r="GMZ163" s="212"/>
      <c r="GNA163" s="212"/>
      <c r="GNB163" s="212"/>
      <c r="GNC163" s="212"/>
      <c r="GND163" s="212"/>
      <c r="GNE163" s="212"/>
      <c r="GNF163" s="212"/>
      <c r="GNG163" s="212"/>
      <c r="GNH163" s="212"/>
      <c r="GNI163" s="212"/>
      <c r="GNJ163" s="212"/>
      <c r="GNK163" s="212"/>
      <c r="GNL163" s="212"/>
      <c r="GNM163" s="212"/>
      <c r="GNN163" s="212"/>
      <c r="GNO163" s="212"/>
      <c r="GNP163" s="212"/>
      <c r="GNQ163" s="212"/>
      <c r="GNR163" s="212"/>
      <c r="GNS163" s="212"/>
      <c r="GNT163" s="212"/>
      <c r="GNU163" s="212"/>
      <c r="GNV163" s="212"/>
      <c r="GNW163" s="212"/>
      <c r="GNX163" s="212"/>
      <c r="GNY163" s="212"/>
      <c r="GNZ163" s="212"/>
      <c r="GOA163" s="212"/>
      <c r="GOH163" s="212"/>
      <c r="GOI163" s="212"/>
      <c r="GOJ163" s="212"/>
      <c r="GOK163" s="212"/>
      <c r="GOL163" s="212"/>
      <c r="GOM163" s="212"/>
      <c r="GON163" s="212"/>
      <c r="GOO163" s="212"/>
      <c r="GOP163" s="212"/>
      <c r="GOQ163" s="212"/>
      <c r="GOR163" s="212"/>
      <c r="GOS163" s="212"/>
      <c r="GOT163" s="212"/>
      <c r="GOU163" s="212"/>
      <c r="GOV163" s="212"/>
      <c r="GOW163" s="212"/>
      <c r="GOX163" s="212"/>
      <c r="GOY163" s="212"/>
      <c r="GOZ163" s="212"/>
      <c r="GPA163" s="212"/>
      <c r="GPB163" s="212"/>
      <c r="GPC163" s="212"/>
      <c r="GPD163" s="212"/>
      <c r="GPE163" s="212"/>
      <c r="GPF163" s="212"/>
      <c r="GPG163" s="212"/>
      <c r="GPH163" s="212"/>
      <c r="GPI163" s="212"/>
      <c r="GPJ163" s="212"/>
      <c r="GPK163" s="212"/>
      <c r="GPL163" s="212"/>
      <c r="GPM163" s="212"/>
      <c r="GPN163" s="212"/>
      <c r="GPO163" s="212"/>
      <c r="GPP163" s="212"/>
      <c r="GPQ163" s="212"/>
      <c r="GPR163" s="212"/>
      <c r="GPS163" s="212"/>
      <c r="GPT163" s="212"/>
      <c r="GPU163" s="212"/>
      <c r="GPV163" s="212"/>
      <c r="GPW163" s="212"/>
      <c r="GPX163" s="212"/>
      <c r="GPY163" s="212"/>
      <c r="GPZ163" s="212"/>
      <c r="GQA163" s="212"/>
      <c r="GQB163" s="212"/>
      <c r="GQC163" s="212"/>
      <c r="GQD163" s="212"/>
      <c r="GQE163" s="212"/>
      <c r="GQF163" s="212"/>
      <c r="GQG163" s="212"/>
      <c r="GQH163" s="212"/>
      <c r="GQI163" s="212"/>
      <c r="GQJ163" s="212"/>
      <c r="GQK163" s="212"/>
      <c r="GQL163" s="212"/>
      <c r="GQM163" s="212"/>
      <c r="GQN163" s="212"/>
      <c r="GQO163" s="212"/>
      <c r="GQP163" s="212"/>
      <c r="GQQ163" s="212"/>
      <c r="GQR163" s="212"/>
      <c r="GQS163" s="212"/>
      <c r="GQT163" s="212"/>
      <c r="GQU163" s="212"/>
      <c r="GQV163" s="212"/>
      <c r="GQW163" s="212"/>
      <c r="GQX163" s="212"/>
      <c r="GQY163" s="212"/>
      <c r="GQZ163" s="212"/>
      <c r="GRA163" s="212"/>
      <c r="GRB163" s="212"/>
      <c r="GRC163" s="212"/>
      <c r="GRD163" s="212"/>
      <c r="GRE163" s="212"/>
      <c r="GRF163" s="212"/>
      <c r="GRG163" s="212"/>
      <c r="GRH163" s="212"/>
      <c r="GRI163" s="212"/>
      <c r="GRJ163" s="212"/>
      <c r="GRK163" s="212"/>
      <c r="GRL163" s="212"/>
      <c r="GRM163" s="212"/>
      <c r="GRN163" s="212"/>
      <c r="GRO163" s="212"/>
      <c r="GRP163" s="212"/>
      <c r="GRQ163" s="212"/>
      <c r="GRR163" s="212"/>
      <c r="GRS163" s="212"/>
      <c r="GRT163" s="212"/>
      <c r="GRU163" s="212"/>
      <c r="GRV163" s="212"/>
      <c r="GRW163" s="212"/>
      <c r="GRX163" s="212"/>
      <c r="GRY163" s="212"/>
      <c r="GRZ163" s="212"/>
      <c r="GSA163" s="212"/>
      <c r="GSB163" s="212"/>
      <c r="GSC163" s="212"/>
      <c r="GSD163" s="212"/>
      <c r="GSE163" s="212"/>
      <c r="GSF163" s="212"/>
      <c r="GSG163" s="212"/>
      <c r="GSH163" s="212"/>
      <c r="GSI163" s="212"/>
      <c r="GSJ163" s="212"/>
      <c r="GSK163" s="212"/>
      <c r="GSL163" s="212"/>
      <c r="GSM163" s="212"/>
      <c r="GSN163" s="212"/>
      <c r="GSO163" s="212"/>
      <c r="GSP163" s="212"/>
      <c r="GSQ163" s="212"/>
      <c r="GSR163" s="212"/>
      <c r="GSS163" s="212"/>
      <c r="GST163" s="212"/>
      <c r="GSU163" s="212"/>
      <c r="GSV163" s="212"/>
      <c r="GSW163" s="212"/>
      <c r="GSX163" s="212"/>
      <c r="GSY163" s="212"/>
      <c r="GSZ163" s="212"/>
      <c r="GTA163" s="212"/>
      <c r="GTB163" s="212"/>
      <c r="GTC163" s="212"/>
      <c r="GTD163" s="212"/>
      <c r="GTE163" s="212"/>
      <c r="GTF163" s="212"/>
      <c r="GTG163" s="212"/>
      <c r="GTH163" s="212"/>
      <c r="GTI163" s="212"/>
      <c r="GTJ163" s="212"/>
      <c r="GTK163" s="212"/>
      <c r="GTL163" s="212"/>
      <c r="GTM163" s="212"/>
      <c r="GTN163" s="212"/>
      <c r="GTO163" s="212"/>
      <c r="GTP163" s="212"/>
      <c r="GTQ163" s="212"/>
      <c r="GTR163" s="212"/>
      <c r="GTS163" s="212"/>
      <c r="GTT163" s="212"/>
      <c r="GTU163" s="212"/>
      <c r="GTV163" s="212"/>
      <c r="GTW163" s="212"/>
      <c r="GTX163" s="212"/>
      <c r="GTY163" s="212"/>
      <c r="GTZ163" s="212"/>
      <c r="GUA163" s="212"/>
      <c r="GUB163" s="212"/>
      <c r="GUC163" s="212"/>
      <c r="GUD163" s="212"/>
      <c r="GUE163" s="212"/>
      <c r="GUF163" s="212"/>
      <c r="GUG163" s="212"/>
      <c r="GUH163" s="212"/>
      <c r="GUI163" s="212"/>
      <c r="GUJ163" s="212"/>
      <c r="GUK163" s="212"/>
      <c r="GUL163" s="212"/>
      <c r="GUM163" s="212"/>
      <c r="GUN163" s="212"/>
      <c r="GUO163" s="212"/>
      <c r="GUP163" s="212"/>
      <c r="GUQ163" s="212"/>
      <c r="GUR163" s="212"/>
      <c r="GUS163" s="212"/>
      <c r="GUT163" s="212"/>
      <c r="GUU163" s="212"/>
      <c r="GUV163" s="212"/>
      <c r="GUW163" s="212"/>
      <c r="GUX163" s="212"/>
      <c r="GUY163" s="212"/>
      <c r="GUZ163" s="212"/>
      <c r="GVA163" s="212"/>
      <c r="GVB163" s="212"/>
      <c r="GVC163" s="212"/>
      <c r="GVD163" s="212"/>
      <c r="GVE163" s="212"/>
      <c r="GVF163" s="212"/>
      <c r="GVG163" s="212"/>
      <c r="GVH163" s="212"/>
      <c r="GVI163" s="212"/>
      <c r="GVJ163" s="212"/>
      <c r="GVK163" s="212"/>
      <c r="GVL163" s="212"/>
      <c r="GVM163" s="212"/>
      <c r="GVN163" s="212"/>
      <c r="GVO163" s="212"/>
      <c r="GVP163" s="212"/>
      <c r="GVQ163" s="212"/>
      <c r="GVR163" s="212"/>
      <c r="GVS163" s="212"/>
      <c r="GVT163" s="212"/>
      <c r="GVU163" s="212"/>
      <c r="GVV163" s="212"/>
      <c r="GVW163" s="212"/>
      <c r="GVX163" s="212"/>
      <c r="GVY163" s="212"/>
      <c r="GVZ163" s="212"/>
      <c r="GWA163" s="212"/>
      <c r="GWB163" s="212"/>
      <c r="GWC163" s="212"/>
      <c r="GWD163" s="212"/>
      <c r="GWE163" s="212"/>
      <c r="GWF163" s="212"/>
      <c r="GWG163" s="212"/>
      <c r="GWH163" s="212"/>
      <c r="GWI163" s="212"/>
      <c r="GWJ163" s="212"/>
      <c r="GWK163" s="212"/>
      <c r="GWL163" s="212"/>
      <c r="GWM163" s="212"/>
      <c r="GWN163" s="212"/>
      <c r="GWO163" s="212"/>
      <c r="GWP163" s="212"/>
      <c r="GWQ163" s="212"/>
      <c r="GWR163" s="212"/>
      <c r="GWS163" s="212"/>
      <c r="GWT163" s="212"/>
      <c r="GWU163" s="212"/>
      <c r="GWV163" s="212"/>
      <c r="GWW163" s="212"/>
      <c r="GWX163" s="212"/>
      <c r="GWY163" s="212"/>
      <c r="GWZ163" s="212"/>
      <c r="GXA163" s="212"/>
      <c r="GXB163" s="212"/>
      <c r="GXC163" s="212"/>
      <c r="GXD163" s="212"/>
      <c r="GXE163" s="212"/>
      <c r="GXF163" s="212"/>
      <c r="GXG163" s="212"/>
      <c r="GXH163" s="212"/>
      <c r="GXI163" s="212"/>
      <c r="GXJ163" s="212"/>
      <c r="GXK163" s="212"/>
      <c r="GXL163" s="212"/>
      <c r="GXM163" s="212"/>
      <c r="GXN163" s="212"/>
      <c r="GXO163" s="212"/>
      <c r="GXP163" s="212"/>
      <c r="GXQ163" s="212"/>
      <c r="GXR163" s="212"/>
      <c r="GXS163" s="212"/>
      <c r="GXT163" s="212"/>
      <c r="GXU163" s="212"/>
      <c r="GXV163" s="212"/>
      <c r="GXW163" s="212"/>
      <c r="GYD163" s="212"/>
      <c r="GYE163" s="212"/>
      <c r="GYF163" s="212"/>
      <c r="GYG163" s="212"/>
      <c r="GYH163" s="212"/>
      <c r="GYI163" s="212"/>
      <c r="GYJ163" s="212"/>
      <c r="GYK163" s="212"/>
      <c r="GYL163" s="212"/>
      <c r="GYM163" s="212"/>
      <c r="GYN163" s="212"/>
      <c r="GYO163" s="212"/>
      <c r="GYP163" s="212"/>
      <c r="GYQ163" s="212"/>
      <c r="GYR163" s="212"/>
      <c r="GYS163" s="212"/>
      <c r="GYT163" s="212"/>
      <c r="GYU163" s="212"/>
      <c r="GYV163" s="212"/>
      <c r="GYW163" s="212"/>
      <c r="GYX163" s="212"/>
      <c r="GYY163" s="212"/>
      <c r="GYZ163" s="212"/>
      <c r="GZA163" s="212"/>
      <c r="GZB163" s="212"/>
      <c r="GZC163" s="212"/>
      <c r="GZD163" s="212"/>
      <c r="GZE163" s="212"/>
      <c r="GZF163" s="212"/>
      <c r="GZG163" s="212"/>
      <c r="GZH163" s="212"/>
      <c r="GZI163" s="212"/>
      <c r="GZJ163" s="212"/>
      <c r="GZK163" s="212"/>
      <c r="GZL163" s="212"/>
      <c r="GZM163" s="212"/>
      <c r="GZN163" s="212"/>
      <c r="GZO163" s="212"/>
      <c r="GZP163" s="212"/>
      <c r="GZQ163" s="212"/>
      <c r="GZR163" s="212"/>
      <c r="GZS163" s="212"/>
      <c r="GZT163" s="212"/>
      <c r="GZU163" s="212"/>
      <c r="GZV163" s="212"/>
      <c r="GZW163" s="212"/>
      <c r="GZX163" s="212"/>
      <c r="GZY163" s="212"/>
      <c r="GZZ163" s="212"/>
      <c r="HAA163" s="212"/>
      <c r="HAB163" s="212"/>
      <c r="HAC163" s="212"/>
      <c r="HAD163" s="212"/>
      <c r="HAE163" s="212"/>
      <c r="HAF163" s="212"/>
      <c r="HAG163" s="212"/>
      <c r="HAH163" s="212"/>
      <c r="HAI163" s="212"/>
      <c r="HAJ163" s="212"/>
      <c r="HAK163" s="212"/>
      <c r="HAL163" s="212"/>
      <c r="HAM163" s="212"/>
      <c r="HAN163" s="212"/>
      <c r="HAO163" s="212"/>
      <c r="HAP163" s="212"/>
      <c r="HAQ163" s="212"/>
      <c r="HAR163" s="212"/>
      <c r="HAS163" s="212"/>
      <c r="HAT163" s="212"/>
      <c r="HAU163" s="212"/>
      <c r="HAV163" s="212"/>
      <c r="HAW163" s="212"/>
      <c r="HAX163" s="212"/>
      <c r="HAY163" s="212"/>
      <c r="HAZ163" s="212"/>
      <c r="HBA163" s="212"/>
      <c r="HBB163" s="212"/>
      <c r="HBC163" s="212"/>
      <c r="HBD163" s="212"/>
      <c r="HBE163" s="212"/>
      <c r="HBF163" s="212"/>
      <c r="HBG163" s="212"/>
      <c r="HBH163" s="212"/>
      <c r="HBI163" s="212"/>
      <c r="HBJ163" s="212"/>
      <c r="HBK163" s="212"/>
      <c r="HBL163" s="212"/>
      <c r="HBM163" s="212"/>
      <c r="HBN163" s="212"/>
      <c r="HBO163" s="212"/>
      <c r="HBP163" s="212"/>
      <c r="HBQ163" s="212"/>
      <c r="HBR163" s="212"/>
      <c r="HBS163" s="212"/>
      <c r="HBT163" s="212"/>
      <c r="HBU163" s="212"/>
      <c r="HBV163" s="212"/>
      <c r="HBW163" s="212"/>
      <c r="HBX163" s="212"/>
      <c r="HBY163" s="212"/>
      <c r="HBZ163" s="212"/>
      <c r="HCA163" s="212"/>
      <c r="HCB163" s="212"/>
      <c r="HCC163" s="212"/>
      <c r="HCD163" s="212"/>
      <c r="HCE163" s="212"/>
      <c r="HCF163" s="212"/>
      <c r="HCG163" s="212"/>
      <c r="HCH163" s="212"/>
      <c r="HCI163" s="212"/>
      <c r="HCJ163" s="212"/>
      <c r="HCK163" s="212"/>
      <c r="HCL163" s="212"/>
      <c r="HCM163" s="212"/>
      <c r="HCN163" s="212"/>
      <c r="HCO163" s="212"/>
      <c r="HCP163" s="212"/>
      <c r="HCQ163" s="212"/>
      <c r="HCR163" s="212"/>
      <c r="HCS163" s="212"/>
      <c r="HCT163" s="212"/>
      <c r="HCU163" s="212"/>
      <c r="HCV163" s="212"/>
      <c r="HCW163" s="212"/>
      <c r="HCX163" s="212"/>
      <c r="HCY163" s="212"/>
      <c r="HCZ163" s="212"/>
      <c r="HDA163" s="212"/>
      <c r="HDB163" s="212"/>
      <c r="HDC163" s="212"/>
      <c r="HDD163" s="212"/>
      <c r="HDE163" s="212"/>
      <c r="HDF163" s="212"/>
      <c r="HDG163" s="212"/>
      <c r="HDH163" s="212"/>
      <c r="HDI163" s="212"/>
      <c r="HDJ163" s="212"/>
      <c r="HDK163" s="212"/>
      <c r="HDL163" s="212"/>
      <c r="HDM163" s="212"/>
      <c r="HDN163" s="212"/>
      <c r="HDO163" s="212"/>
      <c r="HDP163" s="212"/>
      <c r="HDQ163" s="212"/>
      <c r="HDR163" s="212"/>
      <c r="HDS163" s="212"/>
      <c r="HDT163" s="212"/>
      <c r="HDU163" s="212"/>
      <c r="HDV163" s="212"/>
      <c r="HDW163" s="212"/>
      <c r="HDX163" s="212"/>
      <c r="HDY163" s="212"/>
      <c r="HDZ163" s="212"/>
      <c r="HEA163" s="212"/>
      <c r="HEB163" s="212"/>
      <c r="HEC163" s="212"/>
      <c r="HED163" s="212"/>
      <c r="HEE163" s="212"/>
      <c r="HEF163" s="212"/>
      <c r="HEG163" s="212"/>
      <c r="HEH163" s="212"/>
      <c r="HEI163" s="212"/>
      <c r="HEJ163" s="212"/>
      <c r="HEK163" s="212"/>
      <c r="HEL163" s="212"/>
      <c r="HEM163" s="212"/>
      <c r="HEN163" s="212"/>
      <c r="HEO163" s="212"/>
      <c r="HEP163" s="212"/>
      <c r="HEQ163" s="212"/>
      <c r="HER163" s="212"/>
      <c r="HES163" s="212"/>
      <c r="HET163" s="212"/>
      <c r="HEU163" s="212"/>
      <c r="HEV163" s="212"/>
      <c r="HEW163" s="212"/>
      <c r="HEX163" s="212"/>
      <c r="HEY163" s="212"/>
      <c r="HEZ163" s="212"/>
      <c r="HFA163" s="212"/>
      <c r="HFB163" s="212"/>
      <c r="HFC163" s="212"/>
      <c r="HFD163" s="212"/>
      <c r="HFE163" s="212"/>
      <c r="HFF163" s="212"/>
      <c r="HFG163" s="212"/>
      <c r="HFH163" s="212"/>
      <c r="HFI163" s="212"/>
      <c r="HFJ163" s="212"/>
      <c r="HFK163" s="212"/>
      <c r="HFL163" s="212"/>
      <c r="HFM163" s="212"/>
      <c r="HFN163" s="212"/>
      <c r="HFO163" s="212"/>
      <c r="HFP163" s="212"/>
      <c r="HFQ163" s="212"/>
      <c r="HFR163" s="212"/>
      <c r="HFS163" s="212"/>
      <c r="HFT163" s="212"/>
      <c r="HFU163" s="212"/>
      <c r="HFV163" s="212"/>
      <c r="HFW163" s="212"/>
      <c r="HFX163" s="212"/>
      <c r="HFY163" s="212"/>
      <c r="HFZ163" s="212"/>
      <c r="HGA163" s="212"/>
      <c r="HGB163" s="212"/>
      <c r="HGC163" s="212"/>
      <c r="HGD163" s="212"/>
      <c r="HGE163" s="212"/>
      <c r="HGF163" s="212"/>
      <c r="HGG163" s="212"/>
      <c r="HGH163" s="212"/>
      <c r="HGI163" s="212"/>
      <c r="HGJ163" s="212"/>
      <c r="HGK163" s="212"/>
      <c r="HGL163" s="212"/>
      <c r="HGM163" s="212"/>
      <c r="HGN163" s="212"/>
      <c r="HGO163" s="212"/>
      <c r="HGP163" s="212"/>
      <c r="HGQ163" s="212"/>
      <c r="HGR163" s="212"/>
      <c r="HGS163" s="212"/>
      <c r="HGT163" s="212"/>
      <c r="HGU163" s="212"/>
      <c r="HGV163" s="212"/>
      <c r="HGW163" s="212"/>
      <c r="HGX163" s="212"/>
      <c r="HGY163" s="212"/>
      <c r="HGZ163" s="212"/>
      <c r="HHA163" s="212"/>
      <c r="HHB163" s="212"/>
      <c r="HHC163" s="212"/>
      <c r="HHD163" s="212"/>
      <c r="HHE163" s="212"/>
      <c r="HHF163" s="212"/>
      <c r="HHG163" s="212"/>
      <c r="HHH163" s="212"/>
      <c r="HHI163" s="212"/>
      <c r="HHJ163" s="212"/>
      <c r="HHK163" s="212"/>
      <c r="HHL163" s="212"/>
      <c r="HHM163" s="212"/>
      <c r="HHN163" s="212"/>
      <c r="HHO163" s="212"/>
      <c r="HHP163" s="212"/>
      <c r="HHQ163" s="212"/>
      <c r="HHR163" s="212"/>
      <c r="HHS163" s="212"/>
      <c r="HHZ163" s="212"/>
      <c r="HIA163" s="212"/>
      <c r="HIB163" s="212"/>
      <c r="HIC163" s="212"/>
      <c r="HID163" s="212"/>
      <c r="HIE163" s="212"/>
      <c r="HIF163" s="212"/>
      <c r="HIG163" s="212"/>
      <c r="HIH163" s="212"/>
      <c r="HII163" s="212"/>
      <c r="HIJ163" s="212"/>
      <c r="HIK163" s="212"/>
      <c r="HIL163" s="212"/>
      <c r="HIM163" s="212"/>
      <c r="HIN163" s="212"/>
      <c r="HIO163" s="212"/>
      <c r="HIP163" s="212"/>
      <c r="HIQ163" s="212"/>
      <c r="HIR163" s="212"/>
      <c r="HIS163" s="212"/>
      <c r="HIT163" s="212"/>
      <c r="HIU163" s="212"/>
      <c r="HIV163" s="212"/>
      <c r="HIW163" s="212"/>
      <c r="HIX163" s="212"/>
      <c r="HIY163" s="212"/>
      <c r="HIZ163" s="212"/>
      <c r="HJA163" s="212"/>
      <c r="HJB163" s="212"/>
      <c r="HJC163" s="212"/>
      <c r="HJD163" s="212"/>
      <c r="HJE163" s="212"/>
      <c r="HJF163" s="212"/>
      <c r="HJG163" s="212"/>
      <c r="HJH163" s="212"/>
      <c r="HJI163" s="212"/>
      <c r="HJJ163" s="212"/>
      <c r="HJK163" s="212"/>
      <c r="HJL163" s="212"/>
      <c r="HJM163" s="212"/>
      <c r="HJN163" s="212"/>
      <c r="HJO163" s="212"/>
      <c r="HJP163" s="212"/>
      <c r="HJQ163" s="212"/>
      <c r="HJR163" s="212"/>
      <c r="HJS163" s="212"/>
      <c r="HJT163" s="212"/>
      <c r="HJU163" s="212"/>
      <c r="HJV163" s="212"/>
      <c r="HJW163" s="212"/>
      <c r="HJX163" s="212"/>
      <c r="HJY163" s="212"/>
      <c r="HJZ163" s="212"/>
      <c r="HKA163" s="212"/>
      <c r="HKB163" s="212"/>
      <c r="HKC163" s="212"/>
      <c r="HKD163" s="212"/>
      <c r="HKE163" s="212"/>
      <c r="HKF163" s="212"/>
      <c r="HKG163" s="212"/>
      <c r="HKH163" s="212"/>
      <c r="HKI163" s="212"/>
      <c r="HKJ163" s="212"/>
      <c r="HKK163" s="212"/>
      <c r="HKL163" s="212"/>
      <c r="HKM163" s="212"/>
      <c r="HKN163" s="212"/>
      <c r="HKO163" s="212"/>
      <c r="HKP163" s="212"/>
      <c r="HKQ163" s="212"/>
      <c r="HKR163" s="212"/>
      <c r="HKS163" s="212"/>
      <c r="HKT163" s="212"/>
      <c r="HKU163" s="212"/>
      <c r="HKV163" s="212"/>
      <c r="HKW163" s="212"/>
      <c r="HKX163" s="212"/>
      <c r="HKY163" s="212"/>
      <c r="HKZ163" s="212"/>
      <c r="HLA163" s="212"/>
      <c r="HLB163" s="212"/>
      <c r="HLC163" s="212"/>
      <c r="HLD163" s="212"/>
      <c r="HLE163" s="212"/>
      <c r="HLF163" s="212"/>
      <c r="HLG163" s="212"/>
      <c r="HLH163" s="212"/>
      <c r="HLI163" s="212"/>
      <c r="HLJ163" s="212"/>
      <c r="HLK163" s="212"/>
      <c r="HLL163" s="212"/>
      <c r="HLM163" s="212"/>
      <c r="HLN163" s="212"/>
      <c r="HLO163" s="212"/>
      <c r="HLP163" s="212"/>
      <c r="HLQ163" s="212"/>
      <c r="HLR163" s="212"/>
      <c r="HLS163" s="212"/>
      <c r="HLT163" s="212"/>
      <c r="HLU163" s="212"/>
      <c r="HLV163" s="212"/>
      <c r="HLW163" s="212"/>
      <c r="HLX163" s="212"/>
      <c r="HLY163" s="212"/>
      <c r="HLZ163" s="212"/>
      <c r="HMA163" s="212"/>
      <c r="HMB163" s="212"/>
      <c r="HMC163" s="212"/>
      <c r="HMD163" s="212"/>
      <c r="HME163" s="212"/>
      <c r="HMF163" s="212"/>
      <c r="HMG163" s="212"/>
      <c r="HMH163" s="212"/>
      <c r="HMI163" s="212"/>
      <c r="HMJ163" s="212"/>
      <c r="HMK163" s="212"/>
      <c r="HML163" s="212"/>
      <c r="HMM163" s="212"/>
      <c r="HMN163" s="212"/>
      <c r="HMO163" s="212"/>
      <c r="HMP163" s="212"/>
      <c r="HMQ163" s="212"/>
      <c r="HMR163" s="212"/>
      <c r="HMS163" s="212"/>
      <c r="HMT163" s="212"/>
      <c r="HMU163" s="212"/>
      <c r="HMV163" s="212"/>
      <c r="HMW163" s="212"/>
      <c r="HMX163" s="212"/>
      <c r="HMY163" s="212"/>
      <c r="HMZ163" s="212"/>
      <c r="HNA163" s="212"/>
      <c r="HNB163" s="212"/>
      <c r="HNC163" s="212"/>
      <c r="HND163" s="212"/>
      <c r="HNE163" s="212"/>
      <c r="HNF163" s="212"/>
      <c r="HNG163" s="212"/>
      <c r="HNH163" s="212"/>
      <c r="HNI163" s="212"/>
      <c r="HNJ163" s="212"/>
      <c r="HNK163" s="212"/>
      <c r="HNL163" s="212"/>
      <c r="HNM163" s="212"/>
      <c r="HNN163" s="212"/>
      <c r="HNO163" s="212"/>
      <c r="HNP163" s="212"/>
      <c r="HNQ163" s="212"/>
      <c r="HNR163" s="212"/>
      <c r="HNS163" s="212"/>
      <c r="HNT163" s="212"/>
      <c r="HNU163" s="212"/>
      <c r="HNV163" s="212"/>
      <c r="HNW163" s="212"/>
      <c r="HNX163" s="212"/>
      <c r="HNY163" s="212"/>
      <c r="HNZ163" s="212"/>
      <c r="HOA163" s="212"/>
      <c r="HOB163" s="212"/>
      <c r="HOC163" s="212"/>
      <c r="HOD163" s="212"/>
      <c r="HOE163" s="212"/>
      <c r="HOF163" s="212"/>
      <c r="HOG163" s="212"/>
      <c r="HOH163" s="212"/>
      <c r="HOI163" s="212"/>
      <c r="HOJ163" s="212"/>
      <c r="HOK163" s="212"/>
      <c r="HOL163" s="212"/>
      <c r="HOM163" s="212"/>
      <c r="HON163" s="212"/>
      <c r="HOO163" s="212"/>
      <c r="HOP163" s="212"/>
      <c r="HOQ163" s="212"/>
      <c r="HOR163" s="212"/>
      <c r="HOS163" s="212"/>
      <c r="HOT163" s="212"/>
      <c r="HOU163" s="212"/>
      <c r="HOV163" s="212"/>
      <c r="HOW163" s="212"/>
      <c r="HOX163" s="212"/>
      <c r="HOY163" s="212"/>
      <c r="HOZ163" s="212"/>
      <c r="HPA163" s="212"/>
      <c r="HPB163" s="212"/>
      <c r="HPC163" s="212"/>
      <c r="HPD163" s="212"/>
      <c r="HPE163" s="212"/>
      <c r="HPF163" s="212"/>
      <c r="HPG163" s="212"/>
      <c r="HPH163" s="212"/>
      <c r="HPI163" s="212"/>
      <c r="HPJ163" s="212"/>
      <c r="HPK163" s="212"/>
      <c r="HPL163" s="212"/>
      <c r="HPM163" s="212"/>
      <c r="HPN163" s="212"/>
      <c r="HPO163" s="212"/>
      <c r="HPP163" s="212"/>
      <c r="HPQ163" s="212"/>
      <c r="HPR163" s="212"/>
      <c r="HPS163" s="212"/>
      <c r="HPT163" s="212"/>
      <c r="HPU163" s="212"/>
      <c r="HPV163" s="212"/>
      <c r="HPW163" s="212"/>
      <c r="HPX163" s="212"/>
      <c r="HPY163" s="212"/>
      <c r="HPZ163" s="212"/>
      <c r="HQA163" s="212"/>
      <c r="HQB163" s="212"/>
      <c r="HQC163" s="212"/>
      <c r="HQD163" s="212"/>
      <c r="HQE163" s="212"/>
      <c r="HQF163" s="212"/>
      <c r="HQG163" s="212"/>
      <c r="HQH163" s="212"/>
      <c r="HQI163" s="212"/>
      <c r="HQJ163" s="212"/>
      <c r="HQK163" s="212"/>
      <c r="HQL163" s="212"/>
      <c r="HQM163" s="212"/>
      <c r="HQN163" s="212"/>
      <c r="HQO163" s="212"/>
      <c r="HQP163" s="212"/>
      <c r="HQQ163" s="212"/>
      <c r="HQR163" s="212"/>
      <c r="HQS163" s="212"/>
      <c r="HQT163" s="212"/>
      <c r="HQU163" s="212"/>
      <c r="HQV163" s="212"/>
      <c r="HQW163" s="212"/>
      <c r="HQX163" s="212"/>
      <c r="HQY163" s="212"/>
      <c r="HQZ163" s="212"/>
      <c r="HRA163" s="212"/>
      <c r="HRB163" s="212"/>
      <c r="HRC163" s="212"/>
      <c r="HRD163" s="212"/>
      <c r="HRE163" s="212"/>
      <c r="HRF163" s="212"/>
      <c r="HRG163" s="212"/>
      <c r="HRH163" s="212"/>
      <c r="HRI163" s="212"/>
      <c r="HRJ163" s="212"/>
      <c r="HRK163" s="212"/>
      <c r="HRL163" s="212"/>
      <c r="HRM163" s="212"/>
      <c r="HRN163" s="212"/>
      <c r="HRO163" s="212"/>
      <c r="HRV163" s="212"/>
      <c r="HRW163" s="212"/>
      <c r="HRX163" s="212"/>
      <c r="HRY163" s="212"/>
      <c r="HRZ163" s="212"/>
      <c r="HSA163" s="212"/>
      <c r="HSB163" s="212"/>
      <c r="HSC163" s="212"/>
      <c r="HSD163" s="212"/>
      <c r="HSE163" s="212"/>
      <c r="HSF163" s="212"/>
      <c r="HSG163" s="212"/>
      <c r="HSH163" s="212"/>
      <c r="HSI163" s="212"/>
      <c r="HSJ163" s="212"/>
      <c r="HSK163" s="212"/>
      <c r="HSL163" s="212"/>
      <c r="HSM163" s="212"/>
      <c r="HSN163" s="212"/>
      <c r="HSO163" s="212"/>
      <c r="HSP163" s="212"/>
      <c r="HSQ163" s="212"/>
      <c r="HSR163" s="212"/>
      <c r="HSS163" s="212"/>
      <c r="HST163" s="212"/>
      <c r="HSU163" s="212"/>
      <c r="HSV163" s="212"/>
      <c r="HSW163" s="212"/>
      <c r="HSX163" s="212"/>
      <c r="HSY163" s="212"/>
      <c r="HSZ163" s="212"/>
      <c r="HTA163" s="212"/>
      <c r="HTB163" s="212"/>
      <c r="HTC163" s="212"/>
      <c r="HTD163" s="212"/>
      <c r="HTE163" s="212"/>
      <c r="HTF163" s="212"/>
      <c r="HTG163" s="212"/>
      <c r="HTH163" s="212"/>
      <c r="HTI163" s="212"/>
      <c r="HTJ163" s="212"/>
      <c r="HTK163" s="212"/>
      <c r="HTL163" s="212"/>
      <c r="HTM163" s="212"/>
      <c r="HTN163" s="212"/>
      <c r="HTO163" s="212"/>
      <c r="HTP163" s="212"/>
      <c r="HTQ163" s="212"/>
      <c r="HTR163" s="212"/>
      <c r="HTS163" s="212"/>
      <c r="HTT163" s="212"/>
      <c r="HTU163" s="212"/>
      <c r="HTV163" s="212"/>
      <c r="HTW163" s="212"/>
      <c r="HTX163" s="212"/>
      <c r="HTY163" s="212"/>
      <c r="HTZ163" s="212"/>
      <c r="HUA163" s="212"/>
      <c r="HUB163" s="212"/>
      <c r="HUC163" s="212"/>
      <c r="HUD163" s="212"/>
      <c r="HUE163" s="212"/>
      <c r="HUF163" s="212"/>
      <c r="HUG163" s="212"/>
      <c r="HUH163" s="212"/>
      <c r="HUI163" s="212"/>
      <c r="HUJ163" s="212"/>
      <c r="HUK163" s="212"/>
      <c r="HUL163" s="212"/>
      <c r="HUM163" s="212"/>
      <c r="HUN163" s="212"/>
      <c r="HUO163" s="212"/>
      <c r="HUP163" s="212"/>
      <c r="HUQ163" s="212"/>
      <c r="HUR163" s="212"/>
      <c r="HUS163" s="212"/>
      <c r="HUT163" s="212"/>
      <c r="HUU163" s="212"/>
      <c r="HUV163" s="212"/>
      <c r="HUW163" s="212"/>
      <c r="HUX163" s="212"/>
      <c r="HUY163" s="212"/>
      <c r="HUZ163" s="212"/>
      <c r="HVA163" s="212"/>
      <c r="HVB163" s="212"/>
      <c r="HVC163" s="212"/>
      <c r="HVD163" s="212"/>
      <c r="HVE163" s="212"/>
      <c r="HVF163" s="212"/>
      <c r="HVG163" s="212"/>
      <c r="HVH163" s="212"/>
      <c r="HVI163" s="212"/>
      <c r="HVJ163" s="212"/>
      <c r="HVK163" s="212"/>
      <c r="HVL163" s="212"/>
      <c r="HVM163" s="212"/>
      <c r="HVN163" s="212"/>
      <c r="HVO163" s="212"/>
      <c r="HVP163" s="212"/>
      <c r="HVQ163" s="212"/>
      <c r="HVR163" s="212"/>
      <c r="HVS163" s="212"/>
      <c r="HVT163" s="212"/>
      <c r="HVU163" s="212"/>
      <c r="HVV163" s="212"/>
      <c r="HVW163" s="212"/>
      <c r="HVX163" s="212"/>
      <c r="HVY163" s="212"/>
      <c r="HVZ163" s="212"/>
      <c r="HWA163" s="212"/>
      <c r="HWB163" s="212"/>
      <c r="HWC163" s="212"/>
      <c r="HWD163" s="212"/>
      <c r="HWE163" s="212"/>
      <c r="HWF163" s="212"/>
      <c r="HWG163" s="212"/>
      <c r="HWH163" s="212"/>
      <c r="HWI163" s="212"/>
      <c r="HWJ163" s="212"/>
      <c r="HWK163" s="212"/>
      <c r="HWL163" s="212"/>
      <c r="HWM163" s="212"/>
      <c r="HWN163" s="212"/>
      <c r="HWO163" s="212"/>
      <c r="HWP163" s="212"/>
      <c r="HWQ163" s="212"/>
      <c r="HWR163" s="212"/>
      <c r="HWS163" s="212"/>
      <c r="HWT163" s="212"/>
      <c r="HWU163" s="212"/>
      <c r="HWV163" s="212"/>
      <c r="HWW163" s="212"/>
      <c r="HWX163" s="212"/>
      <c r="HWY163" s="212"/>
      <c r="HWZ163" s="212"/>
      <c r="HXA163" s="212"/>
      <c r="HXB163" s="212"/>
      <c r="HXC163" s="212"/>
      <c r="HXD163" s="212"/>
      <c r="HXE163" s="212"/>
      <c r="HXF163" s="212"/>
      <c r="HXG163" s="212"/>
      <c r="HXH163" s="212"/>
      <c r="HXI163" s="212"/>
      <c r="HXJ163" s="212"/>
      <c r="HXK163" s="212"/>
      <c r="HXL163" s="212"/>
      <c r="HXM163" s="212"/>
      <c r="HXN163" s="212"/>
      <c r="HXO163" s="212"/>
      <c r="HXP163" s="212"/>
      <c r="HXQ163" s="212"/>
      <c r="HXR163" s="212"/>
      <c r="HXS163" s="212"/>
      <c r="HXT163" s="212"/>
      <c r="HXU163" s="212"/>
      <c r="HXV163" s="212"/>
      <c r="HXW163" s="212"/>
      <c r="HXX163" s="212"/>
      <c r="HXY163" s="212"/>
      <c r="HXZ163" s="212"/>
      <c r="HYA163" s="212"/>
      <c r="HYB163" s="212"/>
      <c r="HYC163" s="212"/>
      <c r="HYD163" s="212"/>
      <c r="HYE163" s="212"/>
      <c r="HYF163" s="212"/>
      <c r="HYG163" s="212"/>
      <c r="HYH163" s="212"/>
      <c r="HYI163" s="212"/>
      <c r="HYJ163" s="212"/>
      <c r="HYK163" s="212"/>
      <c r="HYL163" s="212"/>
      <c r="HYM163" s="212"/>
      <c r="HYN163" s="212"/>
      <c r="HYO163" s="212"/>
      <c r="HYP163" s="212"/>
      <c r="HYQ163" s="212"/>
      <c r="HYR163" s="212"/>
      <c r="HYS163" s="212"/>
      <c r="HYT163" s="212"/>
      <c r="HYU163" s="212"/>
      <c r="HYV163" s="212"/>
      <c r="HYW163" s="212"/>
      <c r="HYX163" s="212"/>
      <c r="HYY163" s="212"/>
      <c r="HYZ163" s="212"/>
      <c r="HZA163" s="212"/>
      <c r="HZB163" s="212"/>
      <c r="HZC163" s="212"/>
      <c r="HZD163" s="212"/>
      <c r="HZE163" s="212"/>
      <c r="HZF163" s="212"/>
      <c r="HZG163" s="212"/>
      <c r="HZH163" s="212"/>
      <c r="HZI163" s="212"/>
      <c r="HZJ163" s="212"/>
      <c r="HZK163" s="212"/>
      <c r="HZL163" s="212"/>
      <c r="HZM163" s="212"/>
      <c r="HZN163" s="212"/>
      <c r="HZO163" s="212"/>
      <c r="HZP163" s="212"/>
      <c r="HZQ163" s="212"/>
      <c r="HZR163" s="212"/>
      <c r="HZS163" s="212"/>
      <c r="HZT163" s="212"/>
      <c r="HZU163" s="212"/>
      <c r="HZV163" s="212"/>
      <c r="HZW163" s="212"/>
      <c r="HZX163" s="212"/>
      <c r="HZY163" s="212"/>
      <c r="HZZ163" s="212"/>
      <c r="IAA163" s="212"/>
      <c r="IAB163" s="212"/>
      <c r="IAC163" s="212"/>
      <c r="IAD163" s="212"/>
      <c r="IAE163" s="212"/>
      <c r="IAF163" s="212"/>
      <c r="IAG163" s="212"/>
      <c r="IAH163" s="212"/>
      <c r="IAI163" s="212"/>
      <c r="IAJ163" s="212"/>
      <c r="IAK163" s="212"/>
      <c r="IAL163" s="212"/>
      <c r="IAM163" s="212"/>
      <c r="IAN163" s="212"/>
      <c r="IAO163" s="212"/>
      <c r="IAP163" s="212"/>
      <c r="IAQ163" s="212"/>
      <c r="IAR163" s="212"/>
      <c r="IAS163" s="212"/>
      <c r="IAT163" s="212"/>
      <c r="IAU163" s="212"/>
      <c r="IAV163" s="212"/>
      <c r="IAW163" s="212"/>
      <c r="IAX163" s="212"/>
      <c r="IAY163" s="212"/>
      <c r="IAZ163" s="212"/>
      <c r="IBA163" s="212"/>
      <c r="IBB163" s="212"/>
      <c r="IBC163" s="212"/>
      <c r="IBD163" s="212"/>
      <c r="IBE163" s="212"/>
      <c r="IBF163" s="212"/>
      <c r="IBG163" s="212"/>
      <c r="IBH163" s="212"/>
      <c r="IBI163" s="212"/>
      <c r="IBJ163" s="212"/>
      <c r="IBK163" s="212"/>
      <c r="IBR163" s="212"/>
      <c r="IBS163" s="212"/>
      <c r="IBT163" s="212"/>
      <c r="IBU163" s="212"/>
      <c r="IBV163" s="212"/>
      <c r="IBW163" s="212"/>
      <c r="IBX163" s="212"/>
      <c r="IBY163" s="212"/>
      <c r="IBZ163" s="212"/>
      <c r="ICA163" s="212"/>
      <c r="ICB163" s="212"/>
      <c r="ICC163" s="212"/>
      <c r="ICD163" s="212"/>
      <c r="ICE163" s="212"/>
      <c r="ICF163" s="212"/>
      <c r="ICG163" s="212"/>
      <c r="ICH163" s="212"/>
      <c r="ICI163" s="212"/>
      <c r="ICJ163" s="212"/>
      <c r="ICK163" s="212"/>
      <c r="ICL163" s="212"/>
      <c r="ICM163" s="212"/>
      <c r="ICN163" s="212"/>
      <c r="ICO163" s="212"/>
      <c r="ICP163" s="212"/>
      <c r="ICQ163" s="212"/>
      <c r="ICR163" s="212"/>
      <c r="ICS163" s="212"/>
      <c r="ICT163" s="212"/>
      <c r="ICU163" s="212"/>
      <c r="ICV163" s="212"/>
      <c r="ICW163" s="212"/>
      <c r="ICX163" s="212"/>
      <c r="ICY163" s="212"/>
      <c r="ICZ163" s="212"/>
      <c r="IDA163" s="212"/>
      <c r="IDB163" s="212"/>
      <c r="IDC163" s="212"/>
      <c r="IDD163" s="212"/>
      <c r="IDE163" s="212"/>
      <c r="IDF163" s="212"/>
      <c r="IDG163" s="212"/>
      <c r="IDH163" s="212"/>
      <c r="IDI163" s="212"/>
      <c r="IDJ163" s="212"/>
      <c r="IDK163" s="212"/>
      <c r="IDL163" s="212"/>
      <c r="IDM163" s="212"/>
      <c r="IDN163" s="212"/>
      <c r="IDO163" s="212"/>
      <c r="IDP163" s="212"/>
      <c r="IDQ163" s="212"/>
      <c r="IDR163" s="212"/>
      <c r="IDS163" s="212"/>
      <c r="IDT163" s="212"/>
      <c r="IDU163" s="212"/>
      <c r="IDV163" s="212"/>
      <c r="IDW163" s="212"/>
      <c r="IDX163" s="212"/>
      <c r="IDY163" s="212"/>
      <c r="IDZ163" s="212"/>
      <c r="IEA163" s="212"/>
      <c r="IEB163" s="212"/>
      <c r="IEC163" s="212"/>
      <c r="IED163" s="212"/>
      <c r="IEE163" s="212"/>
      <c r="IEF163" s="212"/>
      <c r="IEG163" s="212"/>
      <c r="IEH163" s="212"/>
      <c r="IEI163" s="212"/>
      <c r="IEJ163" s="212"/>
      <c r="IEK163" s="212"/>
      <c r="IEL163" s="212"/>
      <c r="IEM163" s="212"/>
      <c r="IEN163" s="212"/>
      <c r="IEO163" s="212"/>
      <c r="IEP163" s="212"/>
      <c r="IEQ163" s="212"/>
      <c r="IER163" s="212"/>
      <c r="IES163" s="212"/>
      <c r="IET163" s="212"/>
      <c r="IEU163" s="212"/>
      <c r="IEV163" s="212"/>
      <c r="IEW163" s="212"/>
      <c r="IEX163" s="212"/>
      <c r="IEY163" s="212"/>
      <c r="IEZ163" s="212"/>
      <c r="IFA163" s="212"/>
      <c r="IFB163" s="212"/>
      <c r="IFC163" s="212"/>
      <c r="IFD163" s="212"/>
      <c r="IFE163" s="212"/>
      <c r="IFF163" s="212"/>
      <c r="IFG163" s="212"/>
      <c r="IFH163" s="212"/>
      <c r="IFI163" s="212"/>
      <c r="IFJ163" s="212"/>
      <c r="IFK163" s="212"/>
      <c r="IFL163" s="212"/>
      <c r="IFM163" s="212"/>
      <c r="IFN163" s="212"/>
      <c r="IFO163" s="212"/>
      <c r="IFP163" s="212"/>
      <c r="IFQ163" s="212"/>
      <c r="IFR163" s="212"/>
      <c r="IFS163" s="212"/>
      <c r="IFT163" s="212"/>
      <c r="IFU163" s="212"/>
      <c r="IFV163" s="212"/>
      <c r="IFW163" s="212"/>
      <c r="IFX163" s="212"/>
      <c r="IFY163" s="212"/>
      <c r="IFZ163" s="212"/>
      <c r="IGA163" s="212"/>
      <c r="IGB163" s="212"/>
      <c r="IGC163" s="212"/>
      <c r="IGD163" s="212"/>
      <c r="IGE163" s="212"/>
      <c r="IGF163" s="212"/>
      <c r="IGG163" s="212"/>
      <c r="IGH163" s="212"/>
      <c r="IGI163" s="212"/>
      <c r="IGJ163" s="212"/>
      <c r="IGK163" s="212"/>
      <c r="IGL163" s="212"/>
      <c r="IGM163" s="212"/>
      <c r="IGN163" s="212"/>
      <c r="IGO163" s="212"/>
      <c r="IGP163" s="212"/>
      <c r="IGQ163" s="212"/>
      <c r="IGR163" s="212"/>
      <c r="IGS163" s="212"/>
      <c r="IGT163" s="212"/>
      <c r="IGU163" s="212"/>
      <c r="IGV163" s="212"/>
      <c r="IGW163" s="212"/>
      <c r="IGX163" s="212"/>
      <c r="IGY163" s="212"/>
      <c r="IGZ163" s="212"/>
      <c r="IHA163" s="212"/>
      <c r="IHB163" s="212"/>
      <c r="IHC163" s="212"/>
      <c r="IHD163" s="212"/>
      <c r="IHE163" s="212"/>
      <c r="IHF163" s="212"/>
      <c r="IHG163" s="212"/>
      <c r="IHH163" s="212"/>
      <c r="IHI163" s="212"/>
      <c r="IHJ163" s="212"/>
      <c r="IHK163" s="212"/>
      <c r="IHL163" s="212"/>
      <c r="IHM163" s="212"/>
      <c r="IHN163" s="212"/>
      <c r="IHO163" s="212"/>
      <c r="IHP163" s="212"/>
      <c r="IHQ163" s="212"/>
      <c r="IHR163" s="212"/>
      <c r="IHS163" s="212"/>
      <c r="IHT163" s="212"/>
      <c r="IHU163" s="212"/>
      <c r="IHV163" s="212"/>
      <c r="IHW163" s="212"/>
      <c r="IHX163" s="212"/>
      <c r="IHY163" s="212"/>
      <c r="IHZ163" s="212"/>
      <c r="IIA163" s="212"/>
      <c r="IIB163" s="212"/>
      <c r="IIC163" s="212"/>
      <c r="IID163" s="212"/>
      <c r="IIE163" s="212"/>
      <c r="IIF163" s="212"/>
      <c r="IIG163" s="212"/>
      <c r="IIH163" s="212"/>
      <c r="III163" s="212"/>
      <c r="IIJ163" s="212"/>
      <c r="IIK163" s="212"/>
      <c r="IIL163" s="212"/>
      <c r="IIM163" s="212"/>
      <c r="IIN163" s="212"/>
      <c r="IIO163" s="212"/>
      <c r="IIP163" s="212"/>
      <c r="IIQ163" s="212"/>
      <c r="IIR163" s="212"/>
      <c r="IIS163" s="212"/>
      <c r="IIT163" s="212"/>
      <c r="IIU163" s="212"/>
      <c r="IIV163" s="212"/>
      <c r="IIW163" s="212"/>
      <c r="IIX163" s="212"/>
      <c r="IIY163" s="212"/>
      <c r="IIZ163" s="212"/>
      <c r="IJA163" s="212"/>
      <c r="IJB163" s="212"/>
      <c r="IJC163" s="212"/>
      <c r="IJD163" s="212"/>
      <c r="IJE163" s="212"/>
      <c r="IJF163" s="212"/>
      <c r="IJG163" s="212"/>
      <c r="IJH163" s="212"/>
      <c r="IJI163" s="212"/>
      <c r="IJJ163" s="212"/>
      <c r="IJK163" s="212"/>
      <c r="IJL163" s="212"/>
      <c r="IJM163" s="212"/>
      <c r="IJN163" s="212"/>
      <c r="IJO163" s="212"/>
      <c r="IJP163" s="212"/>
      <c r="IJQ163" s="212"/>
      <c r="IJR163" s="212"/>
      <c r="IJS163" s="212"/>
      <c r="IJT163" s="212"/>
      <c r="IJU163" s="212"/>
      <c r="IJV163" s="212"/>
      <c r="IJW163" s="212"/>
      <c r="IJX163" s="212"/>
      <c r="IJY163" s="212"/>
      <c r="IJZ163" s="212"/>
      <c r="IKA163" s="212"/>
      <c r="IKB163" s="212"/>
      <c r="IKC163" s="212"/>
      <c r="IKD163" s="212"/>
      <c r="IKE163" s="212"/>
      <c r="IKF163" s="212"/>
      <c r="IKG163" s="212"/>
      <c r="IKH163" s="212"/>
      <c r="IKI163" s="212"/>
      <c r="IKJ163" s="212"/>
      <c r="IKK163" s="212"/>
      <c r="IKL163" s="212"/>
      <c r="IKM163" s="212"/>
      <c r="IKN163" s="212"/>
      <c r="IKO163" s="212"/>
      <c r="IKP163" s="212"/>
      <c r="IKQ163" s="212"/>
      <c r="IKR163" s="212"/>
      <c r="IKS163" s="212"/>
      <c r="IKT163" s="212"/>
      <c r="IKU163" s="212"/>
      <c r="IKV163" s="212"/>
      <c r="IKW163" s="212"/>
      <c r="IKX163" s="212"/>
      <c r="IKY163" s="212"/>
      <c r="IKZ163" s="212"/>
      <c r="ILA163" s="212"/>
      <c r="ILB163" s="212"/>
      <c r="ILC163" s="212"/>
      <c r="ILD163" s="212"/>
      <c r="ILE163" s="212"/>
      <c r="ILF163" s="212"/>
      <c r="ILG163" s="212"/>
      <c r="ILN163" s="212"/>
      <c r="ILO163" s="212"/>
      <c r="ILP163" s="212"/>
      <c r="ILQ163" s="212"/>
      <c r="ILR163" s="212"/>
      <c r="ILS163" s="212"/>
      <c r="ILT163" s="212"/>
      <c r="ILU163" s="212"/>
      <c r="ILV163" s="212"/>
      <c r="ILW163" s="212"/>
      <c r="ILX163" s="212"/>
      <c r="ILY163" s="212"/>
      <c r="ILZ163" s="212"/>
      <c r="IMA163" s="212"/>
      <c r="IMB163" s="212"/>
      <c r="IMC163" s="212"/>
      <c r="IMD163" s="212"/>
      <c r="IME163" s="212"/>
      <c r="IMF163" s="212"/>
      <c r="IMG163" s="212"/>
      <c r="IMH163" s="212"/>
      <c r="IMI163" s="212"/>
      <c r="IMJ163" s="212"/>
      <c r="IMK163" s="212"/>
      <c r="IML163" s="212"/>
      <c r="IMM163" s="212"/>
      <c r="IMN163" s="212"/>
      <c r="IMO163" s="212"/>
      <c r="IMP163" s="212"/>
      <c r="IMQ163" s="212"/>
      <c r="IMR163" s="212"/>
      <c r="IMS163" s="212"/>
      <c r="IMT163" s="212"/>
      <c r="IMU163" s="212"/>
      <c r="IMV163" s="212"/>
      <c r="IMW163" s="212"/>
      <c r="IMX163" s="212"/>
      <c r="IMY163" s="212"/>
      <c r="IMZ163" s="212"/>
      <c r="INA163" s="212"/>
      <c r="INB163" s="212"/>
      <c r="INC163" s="212"/>
      <c r="IND163" s="212"/>
      <c r="INE163" s="212"/>
      <c r="INF163" s="212"/>
      <c r="ING163" s="212"/>
      <c r="INH163" s="212"/>
      <c r="INI163" s="212"/>
      <c r="INJ163" s="212"/>
      <c r="INK163" s="212"/>
      <c r="INL163" s="212"/>
      <c r="INM163" s="212"/>
      <c r="INN163" s="212"/>
      <c r="INO163" s="212"/>
      <c r="INP163" s="212"/>
      <c r="INQ163" s="212"/>
      <c r="INR163" s="212"/>
      <c r="INS163" s="212"/>
      <c r="INT163" s="212"/>
      <c r="INU163" s="212"/>
      <c r="INV163" s="212"/>
      <c r="INW163" s="212"/>
      <c r="INX163" s="212"/>
      <c r="INY163" s="212"/>
      <c r="INZ163" s="212"/>
      <c r="IOA163" s="212"/>
      <c r="IOB163" s="212"/>
      <c r="IOC163" s="212"/>
      <c r="IOD163" s="212"/>
      <c r="IOE163" s="212"/>
      <c r="IOF163" s="212"/>
      <c r="IOG163" s="212"/>
      <c r="IOH163" s="212"/>
      <c r="IOI163" s="212"/>
      <c r="IOJ163" s="212"/>
      <c r="IOK163" s="212"/>
      <c r="IOL163" s="212"/>
      <c r="IOM163" s="212"/>
      <c r="ION163" s="212"/>
      <c r="IOO163" s="212"/>
      <c r="IOP163" s="212"/>
      <c r="IOQ163" s="212"/>
      <c r="IOR163" s="212"/>
      <c r="IOS163" s="212"/>
      <c r="IOT163" s="212"/>
      <c r="IOU163" s="212"/>
      <c r="IOV163" s="212"/>
      <c r="IOW163" s="212"/>
      <c r="IOX163" s="212"/>
      <c r="IOY163" s="212"/>
      <c r="IOZ163" s="212"/>
      <c r="IPA163" s="212"/>
      <c r="IPB163" s="212"/>
      <c r="IPC163" s="212"/>
      <c r="IPD163" s="212"/>
      <c r="IPE163" s="212"/>
      <c r="IPF163" s="212"/>
      <c r="IPG163" s="212"/>
      <c r="IPH163" s="212"/>
      <c r="IPI163" s="212"/>
      <c r="IPJ163" s="212"/>
      <c r="IPK163" s="212"/>
      <c r="IPL163" s="212"/>
      <c r="IPM163" s="212"/>
      <c r="IPN163" s="212"/>
      <c r="IPO163" s="212"/>
      <c r="IPP163" s="212"/>
      <c r="IPQ163" s="212"/>
      <c r="IPR163" s="212"/>
      <c r="IPS163" s="212"/>
      <c r="IPT163" s="212"/>
      <c r="IPU163" s="212"/>
      <c r="IPV163" s="212"/>
      <c r="IPW163" s="212"/>
      <c r="IPX163" s="212"/>
      <c r="IPY163" s="212"/>
      <c r="IPZ163" s="212"/>
      <c r="IQA163" s="212"/>
      <c r="IQB163" s="212"/>
      <c r="IQC163" s="212"/>
      <c r="IQD163" s="212"/>
      <c r="IQE163" s="212"/>
      <c r="IQF163" s="212"/>
      <c r="IQG163" s="212"/>
      <c r="IQH163" s="212"/>
      <c r="IQI163" s="212"/>
      <c r="IQJ163" s="212"/>
      <c r="IQK163" s="212"/>
      <c r="IQL163" s="212"/>
      <c r="IQM163" s="212"/>
      <c r="IQN163" s="212"/>
      <c r="IQO163" s="212"/>
      <c r="IQP163" s="212"/>
      <c r="IQQ163" s="212"/>
      <c r="IQR163" s="212"/>
      <c r="IQS163" s="212"/>
      <c r="IQT163" s="212"/>
      <c r="IQU163" s="212"/>
      <c r="IQV163" s="212"/>
      <c r="IQW163" s="212"/>
      <c r="IQX163" s="212"/>
      <c r="IQY163" s="212"/>
      <c r="IQZ163" s="212"/>
      <c r="IRA163" s="212"/>
      <c r="IRB163" s="212"/>
      <c r="IRC163" s="212"/>
      <c r="IRD163" s="212"/>
      <c r="IRE163" s="212"/>
      <c r="IRF163" s="212"/>
      <c r="IRG163" s="212"/>
      <c r="IRH163" s="212"/>
      <c r="IRI163" s="212"/>
      <c r="IRJ163" s="212"/>
      <c r="IRK163" s="212"/>
      <c r="IRL163" s="212"/>
      <c r="IRM163" s="212"/>
      <c r="IRN163" s="212"/>
      <c r="IRO163" s="212"/>
      <c r="IRP163" s="212"/>
      <c r="IRQ163" s="212"/>
      <c r="IRR163" s="212"/>
      <c r="IRS163" s="212"/>
      <c r="IRT163" s="212"/>
      <c r="IRU163" s="212"/>
      <c r="IRV163" s="212"/>
      <c r="IRW163" s="212"/>
      <c r="IRX163" s="212"/>
      <c r="IRY163" s="212"/>
      <c r="IRZ163" s="212"/>
      <c r="ISA163" s="212"/>
      <c r="ISB163" s="212"/>
      <c r="ISC163" s="212"/>
      <c r="ISD163" s="212"/>
      <c r="ISE163" s="212"/>
      <c r="ISF163" s="212"/>
      <c r="ISG163" s="212"/>
      <c r="ISH163" s="212"/>
      <c r="ISI163" s="212"/>
      <c r="ISJ163" s="212"/>
      <c r="ISK163" s="212"/>
      <c r="ISL163" s="212"/>
      <c r="ISM163" s="212"/>
      <c r="ISN163" s="212"/>
      <c r="ISO163" s="212"/>
      <c r="ISP163" s="212"/>
      <c r="ISQ163" s="212"/>
      <c r="ISR163" s="212"/>
      <c r="ISS163" s="212"/>
      <c r="IST163" s="212"/>
      <c r="ISU163" s="212"/>
      <c r="ISV163" s="212"/>
      <c r="ISW163" s="212"/>
      <c r="ISX163" s="212"/>
      <c r="ISY163" s="212"/>
      <c r="ISZ163" s="212"/>
      <c r="ITA163" s="212"/>
      <c r="ITB163" s="212"/>
      <c r="ITC163" s="212"/>
      <c r="ITD163" s="212"/>
      <c r="ITE163" s="212"/>
      <c r="ITF163" s="212"/>
      <c r="ITG163" s="212"/>
      <c r="ITH163" s="212"/>
      <c r="ITI163" s="212"/>
      <c r="ITJ163" s="212"/>
      <c r="ITK163" s="212"/>
      <c r="ITL163" s="212"/>
      <c r="ITM163" s="212"/>
      <c r="ITN163" s="212"/>
      <c r="ITO163" s="212"/>
      <c r="ITP163" s="212"/>
      <c r="ITQ163" s="212"/>
      <c r="ITR163" s="212"/>
      <c r="ITS163" s="212"/>
      <c r="ITT163" s="212"/>
      <c r="ITU163" s="212"/>
      <c r="ITV163" s="212"/>
      <c r="ITW163" s="212"/>
      <c r="ITX163" s="212"/>
      <c r="ITY163" s="212"/>
      <c r="ITZ163" s="212"/>
      <c r="IUA163" s="212"/>
      <c r="IUB163" s="212"/>
      <c r="IUC163" s="212"/>
      <c r="IUD163" s="212"/>
      <c r="IUE163" s="212"/>
      <c r="IUF163" s="212"/>
      <c r="IUG163" s="212"/>
      <c r="IUH163" s="212"/>
      <c r="IUI163" s="212"/>
      <c r="IUJ163" s="212"/>
      <c r="IUK163" s="212"/>
      <c r="IUL163" s="212"/>
      <c r="IUM163" s="212"/>
      <c r="IUN163" s="212"/>
      <c r="IUO163" s="212"/>
      <c r="IUP163" s="212"/>
      <c r="IUQ163" s="212"/>
      <c r="IUR163" s="212"/>
      <c r="IUS163" s="212"/>
      <c r="IUT163" s="212"/>
      <c r="IUU163" s="212"/>
      <c r="IUV163" s="212"/>
      <c r="IUW163" s="212"/>
      <c r="IUX163" s="212"/>
      <c r="IUY163" s="212"/>
      <c r="IUZ163" s="212"/>
      <c r="IVA163" s="212"/>
      <c r="IVB163" s="212"/>
      <c r="IVC163" s="212"/>
      <c r="IVJ163" s="212"/>
      <c r="IVK163" s="212"/>
      <c r="IVL163" s="212"/>
      <c r="IVM163" s="212"/>
      <c r="IVN163" s="212"/>
      <c r="IVO163" s="212"/>
      <c r="IVP163" s="212"/>
      <c r="IVQ163" s="212"/>
      <c r="IVR163" s="212"/>
      <c r="IVS163" s="212"/>
      <c r="IVT163" s="212"/>
      <c r="IVU163" s="212"/>
      <c r="IVV163" s="212"/>
      <c r="IVW163" s="212"/>
      <c r="IVX163" s="212"/>
      <c r="IVY163" s="212"/>
      <c r="IVZ163" s="212"/>
      <c r="IWA163" s="212"/>
      <c r="IWB163" s="212"/>
      <c r="IWC163" s="212"/>
      <c r="IWD163" s="212"/>
      <c r="IWE163" s="212"/>
      <c r="IWF163" s="212"/>
      <c r="IWG163" s="212"/>
      <c r="IWH163" s="212"/>
      <c r="IWI163" s="212"/>
      <c r="IWJ163" s="212"/>
      <c r="IWK163" s="212"/>
      <c r="IWL163" s="212"/>
      <c r="IWM163" s="212"/>
      <c r="IWN163" s="212"/>
      <c r="IWO163" s="212"/>
      <c r="IWP163" s="212"/>
      <c r="IWQ163" s="212"/>
      <c r="IWR163" s="212"/>
      <c r="IWS163" s="212"/>
      <c r="IWT163" s="212"/>
      <c r="IWU163" s="212"/>
      <c r="IWV163" s="212"/>
      <c r="IWW163" s="212"/>
      <c r="IWX163" s="212"/>
      <c r="IWY163" s="212"/>
      <c r="IWZ163" s="212"/>
      <c r="IXA163" s="212"/>
      <c r="IXB163" s="212"/>
      <c r="IXC163" s="212"/>
      <c r="IXD163" s="212"/>
      <c r="IXE163" s="212"/>
      <c r="IXF163" s="212"/>
      <c r="IXG163" s="212"/>
      <c r="IXH163" s="212"/>
      <c r="IXI163" s="212"/>
      <c r="IXJ163" s="212"/>
      <c r="IXK163" s="212"/>
      <c r="IXL163" s="212"/>
      <c r="IXM163" s="212"/>
      <c r="IXN163" s="212"/>
      <c r="IXO163" s="212"/>
      <c r="IXP163" s="212"/>
      <c r="IXQ163" s="212"/>
      <c r="IXR163" s="212"/>
      <c r="IXS163" s="212"/>
      <c r="IXT163" s="212"/>
      <c r="IXU163" s="212"/>
      <c r="IXV163" s="212"/>
      <c r="IXW163" s="212"/>
      <c r="IXX163" s="212"/>
      <c r="IXY163" s="212"/>
      <c r="IXZ163" s="212"/>
      <c r="IYA163" s="212"/>
      <c r="IYB163" s="212"/>
      <c r="IYC163" s="212"/>
      <c r="IYD163" s="212"/>
      <c r="IYE163" s="212"/>
      <c r="IYF163" s="212"/>
      <c r="IYG163" s="212"/>
      <c r="IYH163" s="212"/>
      <c r="IYI163" s="212"/>
      <c r="IYJ163" s="212"/>
      <c r="IYK163" s="212"/>
      <c r="IYL163" s="212"/>
      <c r="IYM163" s="212"/>
      <c r="IYN163" s="212"/>
      <c r="IYO163" s="212"/>
      <c r="IYP163" s="212"/>
      <c r="IYQ163" s="212"/>
      <c r="IYR163" s="212"/>
      <c r="IYS163" s="212"/>
      <c r="IYT163" s="212"/>
      <c r="IYU163" s="212"/>
      <c r="IYV163" s="212"/>
      <c r="IYW163" s="212"/>
      <c r="IYX163" s="212"/>
      <c r="IYY163" s="212"/>
      <c r="IYZ163" s="212"/>
      <c r="IZA163" s="212"/>
      <c r="IZB163" s="212"/>
      <c r="IZC163" s="212"/>
      <c r="IZD163" s="212"/>
      <c r="IZE163" s="212"/>
      <c r="IZF163" s="212"/>
      <c r="IZG163" s="212"/>
      <c r="IZH163" s="212"/>
      <c r="IZI163" s="212"/>
      <c r="IZJ163" s="212"/>
      <c r="IZK163" s="212"/>
      <c r="IZL163" s="212"/>
      <c r="IZM163" s="212"/>
      <c r="IZN163" s="212"/>
      <c r="IZO163" s="212"/>
      <c r="IZP163" s="212"/>
      <c r="IZQ163" s="212"/>
      <c r="IZR163" s="212"/>
      <c r="IZS163" s="212"/>
      <c r="IZT163" s="212"/>
      <c r="IZU163" s="212"/>
      <c r="IZV163" s="212"/>
      <c r="IZW163" s="212"/>
      <c r="IZX163" s="212"/>
      <c r="IZY163" s="212"/>
      <c r="IZZ163" s="212"/>
      <c r="JAA163" s="212"/>
      <c r="JAB163" s="212"/>
      <c r="JAC163" s="212"/>
      <c r="JAD163" s="212"/>
      <c r="JAE163" s="212"/>
      <c r="JAF163" s="212"/>
      <c r="JAG163" s="212"/>
      <c r="JAH163" s="212"/>
      <c r="JAI163" s="212"/>
      <c r="JAJ163" s="212"/>
      <c r="JAK163" s="212"/>
      <c r="JAL163" s="212"/>
      <c r="JAM163" s="212"/>
      <c r="JAN163" s="212"/>
      <c r="JAO163" s="212"/>
      <c r="JAP163" s="212"/>
      <c r="JAQ163" s="212"/>
      <c r="JAR163" s="212"/>
      <c r="JAS163" s="212"/>
      <c r="JAT163" s="212"/>
      <c r="JAU163" s="212"/>
      <c r="JAV163" s="212"/>
      <c r="JAW163" s="212"/>
      <c r="JAX163" s="212"/>
      <c r="JAY163" s="212"/>
      <c r="JAZ163" s="212"/>
      <c r="JBA163" s="212"/>
      <c r="JBB163" s="212"/>
      <c r="JBC163" s="212"/>
      <c r="JBD163" s="212"/>
      <c r="JBE163" s="212"/>
      <c r="JBF163" s="212"/>
      <c r="JBG163" s="212"/>
      <c r="JBH163" s="212"/>
      <c r="JBI163" s="212"/>
      <c r="JBJ163" s="212"/>
      <c r="JBK163" s="212"/>
      <c r="JBL163" s="212"/>
      <c r="JBM163" s="212"/>
      <c r="JBN163" s="212"/>
      <c r="JBO163" s="212"/>
      <c r="JBP163" s="212"/>
      <c r="JBQ163" s="212"/>
      <c r="JBR163" s="212"/>
      <c r="JBS163" s="212"/>
      <c r="JBT163" s="212"/>
      <c r="JBU163" s="212"/>
      <c r="JBV163" s="212"/>
      <c r="JBW163" s="212"/>
      <c r="JBX163" s="212"/>
      <c r="JBY163" s="212"/>
      <c r="JBZ163" s="212"/>
      <c r="JCA163" s="212"/>
      <c r="JCB163" s="212"/>
      <c r="JCC163" s="212"/>
      <c r="JCD163" s="212"/>
      <c r="JCE163" s="212"/>
      <c r="JCF163" s="212"/>
      <c r="JCG163" s="212"/>
      <c r="JCH163" s="212"/>
      <c r="JCI163" s="212"/>
      <c r="JCJ163" s="212"/>
      <c r="JCK163" s="212"/>
      <c r="JCL163" s="212"/>
      <c r="JCM163" s="212"/>
      <c r="JCN163" s="212"/>
      <c r="JCO163" s="212"/>
      <c r="JCP163" s="212"/>
      <c r="JCQ163" s="212"/>
      <c r="JCR163" s="212"/>
      <c r="JCS163" s="212"/>
      <c r="JCT163" s="212"/>
      <c r="JCU163" s="212"/>
      <c r="JCV163" s="212"/>
      <c r="JCW163" s="212"/>
      <c r="JCX163" s="212"/>
      <c r="JCY163" s="212"/>
      <c r="JCZ163" s="212"/>
      <c r="JDA163" s="212"/>
      <c r="JDB163" s="212"/>
      <c r="JDC163" s="212"/>
      <c r="JDD163" s="212"/>
      <c r="JDE163" s="212"/>
      <c r="JDF163" s="212"/>
      <c r="JDG163" s="212"/>
      <c r="JDH163" s="212"/>
      <c r="JDI163" s="212"/>
      <c r="JDJ163" s="212"/>
      <c r="JDK163" s="212"/>
      <c r="JDL163" s="212"/>
      <c r="JDM163" s="212"/>
      <c r="JDN163" s="212"/>
      <c r="JDO163" s="212"/>
      <c r="JDP163" s="212"/>
      <c r="JDQ163" s="212"/>
      <c r="JDR163" s="212"/>
      <c r="JDS163" s="212"/>
      <c r="JDT163" s="212"/>
      <c r="JDU163" s="212"/>
      <c r="JDV163" s="212"/>
      <c r="JDW163" s="212"/>
      <c r="JDX163" s="212"/>
      <c r="JDY163" s="212"/>
      <c r="JDZ163" s="212"/>
      <c r="JEA163" s="212"/>
      <c r="JEB163" s="212"/>
      <c r="JEC163" s="212"/>
      <c r="JED163" s="212"/>
      <c r="JEE163" s="212"/>
      <c r="JEF163" s="212"/>
      <c r="JEG163" s="212"/>
      <c r="JEH163" s="212"/>
      <c r="JEI163" s="212"/>
      <c r="JEJ163" s="212"/>
      <c r="JEK163" s="212"/>
      <c r="JEL163" s="212"/>
      <c r="JEM163" s="212"/>
      <c r="JEN163" s="212"/>
      <c r="JEO163" s="212"/>
      <c r="JEP163" s="212"/>
      <c r="JEQ163" s="212"/>
      <c r="JER163" s="212"/>
      <c r="JES163" s="212"/>
      <c r="JET163" s="212"/>
      <c r="JEU163" s="212"/>
      <c r="JEV163" s="212"/>
      <c r="JEW163" s="212"/>
      <c r="JEX163" s="212"/>
      <c r="JEY163" s="212"/>
      <c r="JFF163" s="212"/>
      <c r="JFG163" s="212"/>
      <c r="JFH163" s="212"/>
      <c r="JFI163" s="212"/>
      <c r="JFJ163" s="212"/>
      <c r="JFK163" s="212"/>
      <c r="JFL163" s="212"/>
      <c r="JFM163" s="212"/>
      <c r="JFN163" s="212"/>
      <c r="JFO163" s="212"/>
      <c r="JFP163" s="212"/>
      <c r="JFQ163" s="212"/>
      <c r="JFR163" s="212"/>
      <c r="JFS163" s="212"/>
      <c r="JFT163" s="212"/>
      <c r="JFU163" s="212"/>
      <c r="JFV163" s="212"/>
      <c r="JFW163" s="212"/>
      <c r="JFX163" s="212"/>
      <c r="JFY163" s="212"/>
      <c r="JFZ163" s="212"/>
      <c r="JGA163" s="212"/>
      <c r="JGB163" s="212"/>
      <c r="JGC163" s="212"/>
      <c r="JGD163" s="212"/>
      <c r="JGE163" s="212"/>
      <c r="JGF163" s="212"/>
      <c r="JGG163" s="212"/>
      <c r="JGH163" s="212"/>
      <c r="JGI163" s="212"/>
      <c r="JGJ163" s="212"/>
      <c r="JGK163" s="212"/>
      <c r="JGL163" s="212"/>
      <c r="JGM163" s="212"/>
      <c r="JGN163" s="212"/>
      <c r="JGO163" s="212"/>
      <c r="JGP163" s="212"/>
      <c r="JGQ163" s="212"/>
      <c r="JGR163" s="212"/>
      <c r="JGS163" s="212"/>
      <c r="JGT163" s="212"/>
      <c r="JGU163" s="212"/>
      <c r="JGV163" s="212"/>
      <c r="JGW163" s="212"/>
      <c r="JGX163" s="212"/>
      <c r="JGY163" s="212"/>
      <c r="JGZ163" s="212"/>
      <c r="JHA163" s="212"/>
      <c r="JHB163" s="212"/>
      <c r="JHC163" s="212"/>
      <c r="JHD163" s="212"/>
      <c r="JHE163" s="212"/>
      <c r="JHF163" s="212"/>
      <c r="JHG163" s="212"/>
      <c r="JHH163" s="212"/>
      <c r="JHI163" s="212"/>
      <c r="JHJ163" s="212"/>
      <c r="JHK163" s="212"/>
      <c r="JHL163" s="212"/>
      <c r="JHM163" s="212"/>
      <c r="JHN163" s="212"/>
      <c r="JHO163" s="212"/>
      <c r="JHP163" s="212"/>
      <c r="JHQ163" s="212"/>
      <c r="JHR163" s="212"/>
      <c r="JHS163" s="212"/>
      <c r="JHT163" s="212"/>
      <c r="JHU163" s="212"/>
      <c r="JHV163" s="212"/>
      <c r="JHW163" s="212"/>
      <c r="JHX163" s="212"/>
      <c r="JHY163" s="212"/>
      <c r="JHZ163" s="212"/>
      <c r="JIA163" s="212"/>
      <c r="JIB163" s="212"/>
      <c r="JIC163" s="212"/>
      <c r="JID163" s="212"/>
      <c r="JIE163" s="212"/>
      <c r="JIF163" s="212"/>
      <c r="JIG163" s="212"/>
      <c r="JIH163" s="212"/>
      <c r="JII163" s="212"/>
      <c r="JIJ163" s="212"/>
      <c r="JIK163" s="212"/>
      <c r="JIL163" s="212"/>
      <c r="JIM163" s="212"/>
      <c r="JIN163" s="212"/>
      <c r="JIO163" s="212"/>
      <c r="JIP163" s="212"/>
      <c r="JIQ163" s="212"/>
      <c r="JIR163" s="212"/>
      <c r="JIS163" s="212"/>
      <c r="JIT163" s="212"/>
      <c r="JIU163" s="212"/>
      <c r="JIV163" s="212"/>
      <c r="JIW163" s="212"/>
      <c r="JIX163" s="212"/>
      <c r="JIY163" s="212"/>
      <c r="JIZ163" s="212"/>
      <c r="JJA163" s="212"/>
      <c r="JJB163" s="212"/>
      <c r="JJC163" s="212"/>
      <c r="JJD163" s="212"/>
      <c r="JJE163" s="212"/>
      <c r="JJF163" s="212"/>
      <c r="JJG163" s="212"/>
      <c r="JJH163" s="212"/>
      <c r="JJI163" s="212"/>
      <c r="JJJ163" s="212"/>
      <c r="JJK163" s="212"/>
      <c r="JJL163" s="212"/>
      <c r="JJM163" s="212"/>
      <c r="JJN163" s="212"/>
      <c r="JJO163" s="212"/>
      <c r="JJP163" s="212"/>
      <c r="JJQ163" s="212"/>
      <c r="JJR163" s="212"/>
      <c r="JJS163" s="212"/>
      <c r="JJT163" s="212"/>
      <c r="JJU163" s="212"/>
      <c r="JJV163" s="212"/>
      <c r="JJW163" s="212"/>
      <c r="JJX163" s="212"/>
      <c r="JJY163" s="212"/>
      <c r="JJZ163" s="212"/>
      <c r="JKA163" s="212"/>
      <c r="JKB163" s="212"/>
      <c r="JKC163" s="212"/>
      <c r="JKD163" s="212"/>
      <c r="JKE163" s="212"/>
      <c r="JKF163" s="212"/>
      <c r="JKG163" s="212"/>
      <c r="JKH163" s="212"/>
      <c r="JKI163" s="212"/>
      <c r="JKJ163" s="212"/>
      <c r="JKK163" s="212"/>
      <c r="JKL163" s="212"/>
      <c r="JKM163" s="212"/>
      <c r="JKN163" s="212"/>
      <c r="JKO163" s="212"/>
      <c r="JKP163" s="212"/>
      <c r="JKQ163" s="212"/>
      <c r="JKR163" s="212"/>
      <c r="JKS163" s="212"/>
      <c r="JKT163" s="212"/>
      <c r="JKU163" s="212"/>
      <c r="JKV163" s="212"/>
      <c r="JKW163" s="212"/>
      <c r="JKX163" s="212"/>
      <c r="JKY163" s="212"/>
      <c r="JKZ163" s="212"/>
      <c r="JLA163" s="212"/>
      <c r="JLB163" s="212"/>
      <c r="JLC163" s="212"/>
      <c r="JLD163" s="212"/>
      <c r="JLE163" s="212"/>
      <c r="JLF163" s="212"/>
      <c r="JLG163" s="212"/>
      <c r="JLH163" s="212"/>
      <c r="JLI163" s="212"/>
      <c r="JLJ163" s="212"/>
      <c r="JLK163" s="212"/>
      <c r="JLL163" s="212"/>
      <c r="JLM163" s="212"/>
      <c r="JLN163" s="212"/>
      <c r="JLO163" s="212"/>
      <c r="JLP163" s="212"/>
      <c r="JLQ163" s="212"/>
      <c r="JLR163" s="212"/>
      <c r="JLS163" s="212"/>
      <c r="JLT163" s="212"/>
      <c r="JLU163" s="212"/>
      <c r="JLV163" s="212"/>
      <c r="JLW163" s="212"/>
      <c r="JLX163" s="212"/>
      <c r="JLY163" s="212"/>
      <c r="JLZ163" s="212"/>
      <c r="JMA163" s="212"/>
      <c r="JMB163" s="212"/>
      <c r="JMC163" s="212"/>
      <c r="JMD163" s="212"/>
      <c r="JME163" s="212"/>
      <c r="JMF163" s="212"/>
      <c r="JMG163" s="212"/>
      <c r="JMH163" s="212"/>
      <c r="JMI163" s="212"/>
      <c r="JMJ163" s="212"/>
      <c r="JMK163" s="212"/>
      <c r="JML163" s="212"/>
      <c r="JMM163" s="212"/>
      <c r="JMN163" s="212"/>
      <c r="JMO163" s="212"/>
      <c r="JMP163" s="212"/>
      <c r="JMQ163" s="212"/>
      <c r="JMR163" s="212"/>
      <c r="JMS163" s="212"/>
      <c r="JMT163" s="212"/>
      <c r="JMU163" s="212"/>
      <c r="JMV163" s="212"/>
      <c r="JMW163" s="212"/>
      <c r="JMX163" s="212"/>
      <c r="JMY163" s="212"/>
      <c r="JMZ163" s="212"/>
      <c r="JNA163" s="212"/>
      <c r="JNB163" s="212"/>
      <c r="JNC163" s="212"/>
      <c r="JND163" s="212"/>
      <c r="JNE163" s="212"/>
      <c r="JNF163" s="212"/>
      <c r="JNG163" s="212"/>
      <c r="JNH163" s="212"/>
      <c r="JNI163" s="212"/>
      <c r="JNJ163" s="212"/>
      <c r="JNK163" s="212"/>
      <c r="JNL163" s="212"/>
      <c r="JNM163" s="212"/>
      <c r="JNN163" s="212"/>
      <c r="JNO163" s="212"/>
      <c r="JNP163" s="212"/>
      <c r="JNQ163" s="212"/>
      <c r="JNR163" s="212"/>
      <c r="JNS163" s="212"/>
      <c r="JNT163" s="212"/>
      <c r="JNU163" s="212"/>
      <c r="JNV163" s="212"/>
      <c r="JNW163" s="212"/>
      <c r="JNX163" s="212"/>
      <c r="JNY163" s="212"/>
      <c r="JNZ163" s="212"/>
      <c r="JOA163" s="212"/>
      <c r="JOB163" s="212"/>
      <c r="JOC163" s="212"/>
      <c r="JOD163" s="212"/>
      <c r="JOE163" s="212"/>
      <c r="JOF163" s="212"/>
      <c r="JOG163" s="212"/>
      <c r="JOH163" s="212"/>
      <c r="JOI163" s="212"/>
      <c r="JOJ163" s="212"/>
      <c r="JOK163" s="212"/>
      <c r="JOL163" s="212"/>
      <c r="JOM163" s="212"/>
      <c r="JON163" s="212"/>
      <c r="JOO163" s="212"/>
      <c r="JOP163" s="212"/>
      <c r="JOQ163" s="212"/>
      <c r="JOR163" s="212"/>
      <c r="JOS163" s="212"/>
      <c r="JOT163" s="212"/>
      <c r="JOU163" s="212"/>
      <c r="JPB163" s="212"/>
      <c r="JPC163" s="212"/>
      <c r="JPD163" s="212"/>
      <c r="JPE163" s="212"/>
      <c r="JPF163" s="212"/>
      <c r="JPG163" s="212"/>
      <c r="JPH163" s="212"/>
      <c r="JPI163" s="212"/>
      <c r="JPJ163" s="212"/>
      <c r="JPK163" s="212"/>
      <c r="JPL163" s="212"/>
      <c r="JPM163" s="212"/>
      <c r="JPN163" s="212"/>
      <c r="JPO163" s="212"/>
      <c r="JPP163" s="212"/>
      <c r="JPQ163" s="212"/>
      <c r="JPR163" s="212"/>
      <c r="JPS163" s="212"/>
      <c r="JPT163" s="212"/>
      <c r="JPU163" s="212"/>
      <c r="JPV163" s="212"/>
      <c r="JPW163" s="212"/>
      <c r="JPX163" s="212"/>
      <c r="JPY163" s="212"/>
      <c r="JPZ163" s="212"/>
      <c r="JQA163" s="212"/>
      <c r="JQB163" s="212"/>
      <c r="JQC163" s="212"/>
      <c r="JQD163" s="212"/>
      <c r="JQE163" s="212"/>
      <c r="JQF163" s="212"/>
      <c r="JQG163" s="212"/>
      <c r="JQH163" s="212"/>
      <c r="JQI163" s="212"/>
      <c r="JQJ163" s="212"/>
      <c r="JQK163" s="212"/>
      <c r="JQL163" s="212"/>
      <c r="JQM163" s="212"/>
      <c r="JQN163" s="212"/>
      <c r="JQO163" s="212"/>
      <c r="JQP163" s="212"/>
      <c r="JQQ163" s="212"/>
      <c r="JQR163" s="212"/>
      <c r="JQS163" s="212"/>
      <c r="JQT163" s="212"/>
      <c r="JQU163" s="212"/>
      <c r="JQV163" s="212"/>
      <c r="JQW163" s="212"/>
      <c r="JQX163" s="212"/>
      <c r="JQY163" s="212"/>
      <c r="JQZ163" s="212"/>
      <c r="JRA163" s="212"/>
      <c r="JRB163" s="212"/>
      <c r="JRC163" s="212"/>
      <c r="JRD163" s="212"/>
      <c r="JRE163" s="212"/>
      <c r="JRF163" s="212"/>
      <c r="JRG163" s="212"/>
      <c r="JRH163" s="212"/>
      <c r="JRI163" s="212"/>
      <c r="JRJ163" s="212"/>
      <c r="JRK163" s="212"/>
      <c r="JRL163" s="212"/>
      <c r="JRM163" s="212"/>
      <c r="JRN163" s="212"/>
      <c r="JRO163" s="212"/>
      <c r="JRP163" s="212"/>
      <c r="JRQ163" s="212"/>
      <c r="JRR163" s="212"/>
      <c r="JRS163" s="212"/>
      <c r="JRT163" s="212"/>
      <c r="JRU163" s="212"/>
      <c r="JRV163" s="212"/>
      <c r="JRW163" s="212"/>
      <c r="JRX163" s="212"/>
      <c r="JRY163" s="212"/>
      <c r="JRZ163" s="212"/>
      <c r="JSA163" s="212"/>
      <c r="JSB163" s="212"/>
      <c r="JSC163" s="212"/>
      <c r="JSD163" s="212"/>
      <c r="JSE163" s="212"/>
      <c r="JSF163" s="212"/>
      <c r="JSG163" s="212"/>
      <c r="JSH163" s="212"/>
      <c r="JSI163" s="212"/>
      <c r="JSJ163" s="212"/>
      <c r="JSK163" s="212"/>
      <c r="JSL163" s="212"/>
      <c r="JSM163" s="212"/>
      <c r="JSN163" s="212"/>
      <c r="JSO163" s="212"/>
      <c r="JSP163" s="212"/>
      <c r="JSQ163" s="212"/>
      <c r="JSR163" s="212"/>
      <c r="JSS163" s="212"/>
      <c r="JST163" s="212"/>
      <c r="JSU163" s="212"/>
      <c r="JSV163" s="212"/>
      <c r="JSW163" s="212"/>
      <c r="JSX163" s="212"/>
      <c r="JSY163" s="212"/>
      <c r="JSZ163" s="212"/>
      <c r="JTA163" s="212"/>
      <c r="JTB163" s="212"/>
      <c r="JTC163" s="212"/>
      <c r="JTD163" s="212"/>
      <c r="JTE163" s="212"/>
      <c r="JTF163" s="212"/>
      <c r="JTG163" s="212"/>
      <c r="JTH163" s="212"/>
      <c r="JTI163" s="212"/>
      <c r="JTJ163" s="212"/>
      <c r="JTK163" s="212"/>
      <c r="JTL163" s="212"/>
      <c r="JTM163" s="212"/>
      <c r="JTN163" s="212"/>
      <c r="JTO163" s="212"/>
      <c r="JTP163" s="212"/>
      <c r="JTQ163" s="212"/>
      <c r="JTR163" s="212"/>
      <c r="JTS163" s="212"/>
      <c r="JTT163" s="212"/>
      <c r="JTU163" s="212"/>
      <c r="JTV163" s="212"/>
      <c r="JTW163" s="212"/>
      <c r="JTX163" s="212"/>
      <c r="JTY163" s="212"/>
      <c r="JTZ163" s="212"/>
      <c r="JUA163" s="212"/>
      <c r="JUB163" s="212"/>
      <c r="JUC163" s="212"/>
      <c r="JUD163" s="212"/>
      <c r="JUE163" s="212"/>
      <c r="JUF163" s="212"/>
      <c r="JUG163" s="212"/>
      <c r="JUH163" s="212"/>
      <c r="JUI163" s="212"/>
      <c r="JUJ163" s="212"/>
      <c r="JUK163" s="212"/>
      <c r="JUL163" s="212"/>
      <c r="JUM163" s="212"/>
      <c r="JUN163" s="212"/>
      <c r="JUO163" s="212"/>
      <c r="JUP163" s="212"/>
      <c r="JUQ163" s="212"/>
      <c r="JUR163" s="212"/>
      <c r="JUS163" s="212"/>
      <c r="JUT163" s="212"/>
      <c r="JUU163" s="212"/>
      <c r="JUV163" s="212"/>
      <c r="JUW163" s="212"/>
      <c r="JUX163" s="212"/>
      <c r="JUY163" s="212"/>
      <c r="JUZ163" s="212"/>
      <c r="JVA163" s="212"/>
      <c r="JVB163" s="212"/>
      <c r="JVC163" s="212"/>
      <c r="JVD163" s="212"/>
      <c r="JVE163" s="212"/>
      <c r="JVF163" s="212"/>
      <c r="JVG163" s="212"/>
      <c r="JVH163" s="212"/>
      <c r="JVI163" s="212"/>
      <c r="JVJ163" s="212"/>
      <c r="JVK163" s="212"/>
      <c r="JVL163" s="212"/>
      <c r="JVM163" s="212"/>
      <c r="JVN163" s="212"/>
      <c r="JVO163" s="212"/>
      <c r="JVP163" s="212"/>
      <c r="JVQ163" s="212"/>
      <c r="JVR163" s="212"/>
      <c r="JVS163" s="212"/>
      <c r="JVT163" s="212"/>
      <c r="JVU163" s="212"/>
      <c r="JVV163" s="212"/>
      <c r="JVW163" s="212"/>
      <c r="JVX163" s="212"/>
      <c r="JVY163" s="212"/>
      <c r="JVZ163" s="212"/>
      <c r="JWA163" s="212"/>
      <c r="JWB163" s="212"/>
      <c r="JWC163" s="212"/>
      <c r="JWD163" s="212"/>
      <c r="JWE163" s="212"/>
      <c r="JWF163" s="212"/>
      <c r="JWG163" s="212"/>
      <c r="JWH163" s="212"/>
      <c r="JWI163" s="212"/>
      <c r="JWJ163" s="212"/>
      <c r="JWK163" s="212"/>
      <c r="JWL163" s="212"/>
      <c r="JWM163" s="212"/>
      <c r="JWN163" s="212"/>
      <c r="JWO163" s="212"/>
      <c r="JWP163" s="212"/>
      <c r="JWQ163" s="212"/>
      <c r="JWR163" s="212"/>
      <c r="JWS163" s="212"/>
      <c r="JWT163" s="212"/>
      <c r="JWU163" s="212"/>
      <c r="JWV163" s="212"/>
      <c r="JWW163" s="212"/>
      <c r="JWX163" s="212"/>
      <c r="JWY163" s="212"/>
      <c r="JWZ163" s="212"/>
      <c r="JXA163" s="212"/>
      <c r="JXB163" s="212"/>
      <c r="JXC163" s="212"/>
      <c r="JXD163" s="212"/>
      <c r="JXE163" s="212"/>
      <c r="JXF163" s="212"/>
      <c r="JXG163" s="212"/>
      <c r="JXH163" s="212"/>
      <c r="JXI163" s="212"/>
      <c r="JXJ163" s="212"/>
      <c r="JXK163" s="212"/>
      <c r="JXL163" s="212"/>
      <c r="JXM163" s="212"/>
      <c r="JXN163" s="212"/>
      <c r="JXO163" s="212"/>
      <c r="JXP163" s="212"/>
      <c r="JXQ163" s="212"/>
      <c r="JXR163" s="212"/>
      <c r="JXS163" s="212"/>
      <c r="JXT163" s="212"/>
      <c r="JXU163" s="212"/>
      <c r="JXV163" s="212"/>
      <c r="JXW163" s="212"/>
      <c r="JXX163" s="212"/>
      <c r="JXY163" s="212"/>
      <c r="JXZ163" s="212"/>
      <c r="JYA163" s="212"/>
      <c r="JYB163" s="212"/>
      <c r="JYC163" s="212"/>
      <c r="JYD163" s="212"/>
      <c r="JYE163" s="212"/>
      <c r="JYF163" s="212"/>
      <c r="JYG163" s="212"/>
      <c r="JYH163" s="212"/>
      <c r="JYI163" s="212"/>
      <c r="JYJ163" s="212"/>
      <c r="JYK163" s="212"/>
      <c r="JYL163" s="212"/>
      <c r="JYM163" s="212"/>
      <c r="JYN163" s="212"/>
      <c r="JYO163" s="212"/>
      <c r="JYP163" s="212"/>
      <c r="JYQ163" s="212"/>
      <c r="JYX163" s="212"/>
      <c r="JYY163" s="212"/>
      <c r="JYZ163" s="212"/>
      <c r="JZA163" s="212"/>
      <c r="JZB163" s="212"/>
      <c r="JZC163" s="212"/>
      <c r="JZD163" s="212"/>
      <c r="JZE163" s="212"/>
      <c r="JZF163" s="212"/>
      <c r="JZG163" s="212"/>
      <c r="JZH163" s="212"/>
      <c r="JZI163" s="212"/>
      <c r="JZJ163" s="212"/>
      <c r="JZK163" s="212"/>
      <c r="JZL163" s="212"/>
      <c r="JZM163" s="212"/>
      <c r="JZN163" s="212"/>
      <c r="JZO163" s="212"/>
      <c r="JZP163" s="212"/>
      <c r="JZQ163" s="212"/>
      <c r="JZR163" s="212"/>
      <c r="JZS163" s="212"/>
      <c r="JZT163" s="212"/>
      <c r="JZU163" s="212"/>
      <c r="JZV163" s="212"/>
      <c r="JZW163" s="212"/>
      <c r="JZX163" s="212"/>
      <c r="JZY163" s="212"/>
      <c r="JZZ163" s="212"/>
      <c r="KAA163" s="212"/>
      <c r="KAB163" s="212"/>
      <c r="KAC163" s="212"/>
      <c r="KAD163" s="212"/>
      <c r="KAE163" s="212"/>
      <c r="KAF163" s="212"/>
      <c r="KAG163" s="212"/>
      <c r="KAH163" s="212"/>
      <c r="KAI163" s="212"/>
      <c r="KAJ163" s="212"/>
      <c r="KAK163" s="212"/>
      <c r="KAL163" s="212"/>
      <c r="KAM163" s="212"/>
      <c r="KAN163" s="212"/>
      <c r="KAO163" s="212"/>
      <c r="KAP163" s="212"/>
      <c r="KAQ163" s="212"/>
      <c r="KAR163" s="212"/>
      <c r="KAS163" s="212"/>
      <c r="KAT163" s="212"/>
      <c r="KAU163" s="212"/>
      <c r="KAV163" s="212"/>
      <c r="KAW163" s="212"/>
      <c r="KAX163" s="212"/>
      <c r="KAY163" s="212"/>
      <c r="KAZ163" s="212"/>
      <c r="KBA163" s="212"/>
      <c r="KBB163" s="212"/>
      <c r="KBC163" s="212"/>
      <c r="KBD163" s="212"/>
      <c r="KBE163" s="212"/>
      <c r="KBF163" s="212"/>
      <c r="KBG163" s="212"/>
      <c r="KBH163" s="212"/>
      <c r="KBI163" s="212"/>
      <c r="KBJ163" s="212"/>
      <c r="KBK163" s="212"/>
      <c r="KBL163" s="212"/>
      <c r="KBM163" s="212"/>
      <c r="KBN163" s="212"/>
      <c r="KBO163" s="212"/>
      <c r="KBP163" s="212"/>
      <c r="KBQ163" s="212"/>
      <c r="KBR163" s="212"/>
      <c r="KBS163" s="212"/>
      <c r="KBT163" s="212"/>
      <c r="KBU163" s="212"/>
      <c r="KBV163" s="212"/>
      <c r="KBW163" s="212"/>
      <c r="KBX163" s="212"/>
      <c r="KBY163" s="212"/>
      <c r="KBZ163" s="212"/>
      <c r="KCA163" s="212"/>
      <c r="KCB163" s="212"/>
      <c r="KCC163" s="212"/>
      <c r="KCD163" s="212"/>
      <c r="KCE163" s="212"/>
      <c r="KCF163" s="212"/>
      <c r="KCG163" s="212"/>
      <c r="KCH163" s="212"/>
      <c r="KCI163" s="212"/>
      <c r="KCJ163" s="212"/>
      <c r="KCK163" s="212"/>
      <c r="KCL163" s="212"/>
      <c r="KCM163" s="212"/>
      <c r="KCN163" s="212"/>
      <c r="KCO163" s="212"/>
      <c r="KCP163" s="212"/>
      <c r="KCQ163" s="212"/>
      <c r="KCR163" s="212"/>
      <c r="KCS163" s="212"/>
      <c r="KCT163" s="212"/>
      <c r="KCU163" s="212"/>
      <c r="KCV163" s="212"/>
      <c r="KCW163" s="212"/>
      <c r="KCX163" s="212"/>
      <c r="KCY163" s="212"/>
      <c r="KCZ163" s="212"/>
      <c r="KDA163" s="212"/>
      <c r="KDB163" s="212"/>
      <c r="KDC163" s="212"/>
      <c r="KDD163" s="212"/>
      <c r="KDE163" s="212"/>
      <c r="KDF163" s="212"/>
      <c r="KDG163" s="212"/>
      <c r="KDH163" s="212"/>
      <c r="KDI163" s="212"/>
      <c r="KDJ163" s="212"/>
      <c r="KDK163" s="212"/>
      <c r="KDL163" s="212"/>
      <c r="KDM163" s="212"/>
      <c r="KDN163" s="212"/>
      <c r="KDO163" s="212"/>
      <c r="KDP163" s="212"/>
      <c r="KDQ163" s="212"/>
      <c r="KDR163" s="212"/>
      <c r="KDS163" s="212"/>
      <c r="KDT163" s="212"/>
      <c r="KDU163" s="212"/>
      <c r="KDV163" s="212"/>
      <c r="KDW163" s="212"/>
      <c r="KDX163" s="212"/>
      <c r="KDY163" s="212"/>
      <c r="KDZ163" s="212"/>
      <c r="KEA163" s="212"/>
      <c r="KEB163" s="212"/>
      <c r="KEC163" s="212"/>
      <c r="KED163" s="212"/>
      <c r="KEE163" s="212"/>
      <c r="KEF163" s="212"/>
      <c r="KEG163" s="212"/>
      <c r="KEH163" s="212"/>
      <c r="KEI163" s="212"/>
      <c r="KEJ163" s="212"/>
      <c r="KEK163" s="212"/>
      <c r="KEL163" s="212"/>
      <c r="KEM163" s="212"/>
      <c r="KEN163" s="212"/>
      <c r="KEO163" s="212"/>
      <c r="KEP163" s="212"/>
      <c r="KEQ163" s="212"/>
      <c r="KER163" s="212"/>
      <c r="KES163" s="212"/>
      <c r="KET163" s="212"/>
      <c r="KEU163" s="212"/>
      <c r="KEV163" s="212"/>
      <c r="KEW163" s="212"/>
      <c r="KEX163" s="212"/>
      <c r="KEY163" s="212"/>
      <c r="KEZ163" s="212"/>
      <c r="KFA163" s="212"/>
      <c r="KFB163" s="212"/>
      <c r="KFC163" s="212"/>
      <c r="KFD163" s="212"/>
      <c r="KFE163" s="212"/>
      <c r="KFF163" s="212"/>
      <c r="KFG163" s="212"/>
      <c r="KFH163" s="212"/>
      <c r="KFI163" s="212"/>
      <c r="KFJ163" s="212"/>
      <c r="KFK163" s="212"/>
      <c r="KFL163" s="212"/>
      <c r="KFM163" s="212"/>
      <c r="KFN163" s="212"/>
      <c r="KFO163" s="212"/>
      <c r="KFP163" s="212"/>
      <c r="KFQ163" s="212"/>
      <c r="KFR163" s="212"/>
      <c r="KFS163" s="212"/>
      <c r="KFT163" s="212"/>
      <c r="KFU163" s="212"/>
      <c r="KFV163" s="212"/>
      <c r="KFW163" s="212"/>
      <c r="KFX163" s="212"/>
      <c r="KFY163" s="212"/>
      <c r="KFZ163" s="212"/>
      <c r="KGA163" s="212"/>
      <c r="KGB163" s="212"/>
      <c r="KGC163" s="212"/>
      <c r="KGD163" s="212"/>
      <c r="KGE163" s="212"/>
      <c r="KGF163" s="212"/>
      <c r="KGG163" s="212"/>
      <c r="KGH163" s="212"/>
      <c r="KGI163" s="212"/>
      <c r="KGJ163" s="212"/>
      <c r="KGK163" s="212"/>
      <c r="KGL163" s="212"/>
      <c r="KGM163" s="212"/>
      <c r="KGN163" s="212"/>
      <c r="KGO163" s="212"/>
      <c r="KGP163" s="212"/>
      <c r="KGQ163" s="212"/>
      <c r="KGR163" s="212"/>
      <c r="KGS163" s="212"/>
      <c r="KGT163" s="212"/>
      <c r="KGU163" s="212"/>
      <c r="KGV163" s="212"/>
      <c r="KGW163" s="212"/>
      <c r="KGX163" s="212"/>
      <c r="KGY163" s="212"/>
      <c r="KGZ163" s="212"/>
      <c r="KHA163" s="212"/>
      <c r="KHB163" s="212"/>
      <c r="KHC163" s="212"/>
      <c r="KHD163" s="212"/>
      <c r="KHE163" s="212"/>
      <c r="KHF163" s="212"/>
      <c r="KHG163" s="212"/>
      <c r="KHH163" s="212"/>
      <c r="KHI163" s="212"/>
      <c r="KHJ163" s="212"/>
      <c r="KHK163" s="212"/>
      <c r="KHL163" s="212"/>
      <c r="KHM163" s="212"/>
      <c r="KHN163" s="212"/>
      <c r="KHO163" s="212"/>
      <c r="KHP163" s="212"/>
      <c r="KHQ163" s="212"/>
      <c r="KHR163" s="212"/>
      <c r="KHS163" s="212"/>
      <c r="KHT163" s="212"/>
      <c r="KHU163" s="212"/>
      <c r="KHV163" s="212"/>
      <c r="KHW163" s="212"/>
      <c r="KHX163" s="212"/>
      <c r="KHY163" s="212"/>
      <c r="KHZ163" s="212"/>
      <c r="KIA163" s="212"/>
      <c r="KIB163" s="212"/>
      <c r="KIC163" s="212"/>
      <c r="KID163" s="212"/>
      <c r="KIE163" s="212"/>
      <c r="KIF163" s="212"/>
      <c r="KIG163" s="212"/>
      <c r="KIH163" s="212"/>
      <c r="KII163" s="212"/>
      <c r="KIJ163" s="212"/>
      <c r="KIK163" s="212"/>
      <c r="KIL163" s="212"/>
      <c r="KIM163" s="212"/>
      <c r="KIT163" s="212"/>
      <c r="KIU163" s="212"/>
      <c r="KIV163" s="212"/>
      <c r="KIW163" s="212"/>
      <c r="KIX163" s="212"/>
      <c r="KIY163" s="212"/>
      <c r="KIZ163" s="212"/>
      <c r="KJA163" s="212"/>
      <c r="KJB163" s="212"/>
      <c r="KJC163" s="212"/>
      <c r="KJD163" s="212"/>
      <c r="KJE163" s="212"/>
      <c r="KJF163" s="212"/>
      <c r="KJG163" s="212"/>
      <c r="KJH163" s="212"/>
      <c r="KJI163" s="212"/>
      <c r="KJJ163" s="212"/>
      <c r="KJK163" s="212"/>
      <c r="KJL163" s="212"/>
      <c r="KJM163" s="212"/>
      <c r="KJN163" s="212"/>
      <c r="KJO163" s="212"/>
      <c r="KJP163" s="212"/>
      <c r="KJQ163" s="212"/>
      <c r="KJR163" s="212"/>
      <c r="KJS163" s="212"/>
      <c r="KJT163" s="212"/>
      <c r="KJU163" s="212"/>
      <c r="KJV163" s="212"/>
      <c r="KJW163" s="212"/>
      <c r="KJX163" s="212"/>
      <c r="KJY163" s="212"/>
      <c r="KJZ163" s="212"/>
      <c r="KKA163" s="212"/>
      <c r="KKB163" s="212"/>
      <c r="KKC163" s="212"/>
      <c r="KKD163" s="212"/>
      <c r="KKE163" s="212"/>
      <c r="KKF163" s="212"/>
      <c r="KKG163" s="212"/>
      <c r="KKH163" s="212"/>
      <c r="KKI163" s="212"/>
      <c r="KKJ163" s="212"/>
      <c r="KKK163" s="212"/>
      <c r="KKL163" s="212"/>
      <c r="KKM163" s="212"/>
      <c r="KKN163" s="212"/>
      <c r="KKO163" s="212"/>
      <c r="KKP163" s="212"/>
      <c r="KKQ163" s="212"/>
      <c r="KKR163" s="212"/>
      <c r="KKS163" s="212"/>
      <c r="KKT163" s="212"/>
      <c r="KKU163" s="212"/>
      <c r="KKV163" s="212"/>
      <c r="KKW163" s="212"/>
      <c r="KKX163" s="212"/>
      <c r="KKY163" s="212"/>
      <c r="KKZ163" s="212"/>
      <c r="KLA163" s="212"/>
      <c r="KLB163" s="212"/>
      <c r="KLC163" s="212"/>
      <c r="KLD163" s="212"/>
      <c r="KLE163" s="212"/>
      <c r="KLF163" s="212"/>
      <c r="KLG163" s="212"/>
      <c r="KLH163" s="212"/>
      <c r="KLI163" s="212"/>
      <c r="KLJ163" s="212"/>
      <c r="KLK163" s="212"/>
      <c r="KLL163" s="212"/>
      <c r="KLM163" s="212"/>
      <c r="KLN163" s="212"/>
      <c r="KLO163" s="212"/>
      <c r="KLP163" s="212"/>
      <c r="KLQ163" s="212"/>
      <c r="KLR163" s="212"/>
      <c r="KLS163" s="212"/>
      <c r="KLT163" s="212"/>
      <c r="KLU163" s="212"/>
      <c r="KLV163" s="212"/>
      <c r="KLW163" s="212"/>
      <c r="KLX163" s="212"/>
      <c r="KLY163" s="212"/>
      <c r="KLZ163" s="212"/>
      <c r="KMA163" s="212"/>
      <c r="KMB163" s="212"/>
      <c r="KMC163" s="212"/>
      <c r="KMD163" s="212"/>
      <c r="KME163" s="212"/>
      <c r="KMF163" s="212"/>
      <c r="KMG163" s="212"/>
      <c r="KMH163" s="212"/>
      <c r="KMI163" s="212"/>
      <c r="KMJ163" s="212"/>
      <c r="KMK163" s="212"/>
      <c r="KML163" s="212"/>
      <c r="KMM163" s="212"/>
      <c r="KMN163" s="212"/>
      <c r="KMO163" s="212"/>
      <c r="KMP163" s="212"/>
      <c r="KMQ163" s="212"/>
      <c r="KMR163" s="212"/>
      <c r="KMS163" s="212"/>
      <c r="KMT163" s="212"/>
      <c r="KMU163" s="212"/>
      <c r="KMV163" s="212"/>
      <c r="KMW163" s="212"/>
      <c r="KMX163" s="212"/>
      <c r="KMY163" s="212"/>
      <c r="KMZ163" s="212"/>
      <c r="KNA163" s="212"/>
      <c r="KNB163" s="212"/>
      <c r="KNC163" s="212"/>
      <c r="KND163" s="212"/>
      <c r="KNE163" s="212"/>
      <c r="KNF163" s="212"/>
      <c r="KNG163" s="212"/>
      <c r="KNH163" s="212"/>
      <c r="KNI163" s="212"/>
      <c r="KNJ163" s="212"/>
      <c r="KNK163" s="212"/>
      <c r="KNL163" s="212"/>
      <c r="KNM163" s="212"/>
      <c r="KNN163" s="212"/>
      <c r="KNO163" s="212"/>
      <c r="KNP163" s="212"/>
      <c r="KNQ163" s="212"/>
      <c r="KNR163" s="212"/>
      <c r="KNS163" s="212"/>
      <c r="KNT163" s="212"/>
      <c r="KNU163" s="212"/>
      <c r="KNV163" s="212"/>
      <c r="KNW163" s="212"/>
      <c r="KNX163" s="212"/>
      <c r="KNY163" s="212"/>
      <c r="KNZ163" s="212"/>
      <c r="KOA163" s="212"/>
      <c r="KOB163" s="212"/>
      <c r="KOC163" s="212"/>
      <c r="KOD163" s="212"/>
      <c r="KOE163" s="212"/>
      <c r="KOF163" s="212"/>
      <c r="KOG163" s="212"/>
      <c r="KOH163" s="212"/>
      <c r="KOI163" s="212"/>
      <c r="KOJ163" s="212"/>
      <c r="KOK163" s="212"/>
      <c r="KOL163" s="212"/>
      <c r="KOM163" s="212"/>
      <c r="KON163" s="212"/>
      <c r="KOO163" s="212"/>
      <c r="KOP163" s="212"/>
      <c r="KOQ163" s="212"/>
      <c r="KOR163" s="212"/>
      <c r="KOS163" s="212"/>
      <c r="KOT163" s="212"/>
      <c r="KOU163" s="212"/>
      <c r="KOV163" s="212"/>
      <c r="KOW163" s="212"/>
      <c r="KOX163" s="212"/>
      <c r="KOY163" s="212"/>
      <c r="KOZ163" s="212"/>
      <c r="KPA163" s="212"/>
      <c r="KPB163" s="212"/>
      <c r="KPC163" s="212"/>
      <c r="KPD163" s="212"/>
      <c r="KPE163" s="212"/>
      <c r="KPF163" s="212"/>
      <c r="KPG163" s="212"/>
      <c r="KPH163" s="212"/>
      <c r="KPI163" s="212"/>
      <c r="KPJ163" s="212"/>
      <c r="KPK163" s="212"/>
      <c r="KPL163" s="212"/>
      <c r="KPM163" s="212"/>
      <c r="KPN163" s="212"/>
      <c r="KPO163" s="212"/>
      <c r="KPP163" s="212"/>
      <c r="KPQ163" s="212"/>
      <c r="KPR163" s="212"/>
      <c r="KPS163" s="212"/>
      <c r="KPT163" s="212"/>
      <c r="KPU163" s="212"/>
      <c r="KPV163" s="212"/>
      <c r="KPW163" s="212"/>
      <c r="KPX163" s="212"/>
      <c r="KPY163" s="212"/>
      <c r="KPZ163" s="212"/>
      <c r="KQA163" s="212"/>
      <c r="KQB163" s="212"/>
      <c r="KQC163" s="212"/>
      <c r="KQD163" s="212"/>
      <c r="KQE163" s="212"/>
      <c r="KQF163" s="212"/>
      <c r="KQG163" s="212"/>
      <c r="KQH163" s="212"/>
      <c r="KQI163" s="212"/>
      <c r="KQJ163" s="212"/>
      <c r="KQK163" s="212"/>
      <c r="KQL163" s="212"/>
      <c r="KQM163" s="212"/>
      <c r="KQN163" s="212"/>
      <c r="KQO163" s="212"/>
      <c r="KQP163" s="212"/>
      <c r="KQQ163" s="212"/>
      <c r="KQR163" s="212"/>
      <c r="KQS163" s="212"/>
      <c r="KQT163" s="212"/>
      <c r="KQU163" s="212"/>
      <c r="KQV163" s="212"/>
      <c r="KQW163" s="212"/>
      <c r="KQX163" s="212"/>
      <c r="KQY163" s="212"/>
      <c r="KQZ163" s="212"/>
      <c r="KRA163" s="212"/>
      <c r="KRB163" s="212"/>
      <c r="KRC163" s="212"/>
      <c r="KRD163" s="212"/>
      <c r="KRE163" s="212"/>
      <c r="KRF163" s="212"/>
      <c r="KRG163" s="212"/>
      <c r="KRH163" s="212"/>
      <c r="KRI163" s="212"/>
      <c r="KRJ163" s="212"/>
      <c r="KRK163" s="212"/>
      <c r="KRL163" s="212"/>
      <c r="KRM163" s="212"/>
      <c r="KRN163" s="212"/>
      <c r="KRO163" s="212"/>
      <c r="KRP163" s="212"/>
      <c r="KRQ163" s="212"/>
      <c r="KRR163" s="212"/>
      <c r="KRS163" s="212"/>
      <c r="KRT163" s="212"/>
      <c r="KRU163" s="212"/>
      <c r="KRV163" s="212"/>
      <c r="KRW163" s="212"/>
      <c r="KRX163" s="212"/>
      <c r="KRY163" s="212"/>
      <c r="KRZ163" s="212"/>
      <c r="KSA163" s="212"/>
      <c r="KSB163" s="212"/>
      <c r="KSC163" s="212"/>
      <c r="KSD163" s="212"/>
      <c r="KSE163" s="212"/>
      <c r="KSF163" s="212"/>
      <c r="KSG163" s="212"/>
      <c r="KSH163" s="212"/>
      <c r="KSI163" s="212"/>
      <c r="KSP163" s="212"/>
      <c r="KSQ163" s="212"/>
      <c r="KSR163" s="212"/>
      <c r="KSS163" s="212"/>
      <c r="KST163" s="212"/>
      <c r="KSU163" s="212"/>
      <c r="KSV163" s="212"/>
      <c r="KSW163" s="212"/>
      <c r="KSX163" s="212"/>
      <c r="KSY163" s="212"/>
      <c r="KSZ163" s="212"/>
      <c r="KTA163" s="212"/>
      <c r="KTB163" s="212"/>
      <c r="KTC163" s="212"/>
      <c r="KTD163" s="212"/>
      <c r="KTE163" s="212"/>
      <c r="KTF163" s="212"/>
      <c r="KTG163" s="212"/>
      <c r="KTH163" s="212"/>
      <c r="KTI163" s="212"/>
      <c r="KTJ163" s="212"/>
      <c r="KTK163" s="212"/>
      <c r="KTL163" s="212"/>
      <c r="KTM163" s="212"/>
      <c r="KTN163" s="212"/>
      <c r="KTO163" s="212"/>
      <c r="KTP163" s="212"/>
      <c r="KTQ163" s="212"/>
      <c r="KTR163" s="212"/>
      <c r="KTS163" s="212"/>
      <c r="KTT163" s="212"/>
      <c r="KTU163" s="212"/>
      <c r="KTV163" s="212"/>
      <c r="KTW163" s="212"/>
      <c r="KTX163" s="212"/>
      <c r="KTY163" s="212"/>
      <c r="KTZ163" s="212"/>
      <c r="KUA163" s="212"/>
      <c r="KUB163" s="212"/>
      <c r="KUC163" s="212"/>
      <c r="KUD163" s="212"/>
      <c r="KUE163" s="212"/>
      <c r="KUF163" s="212"/>
      <c r="KUG163" s="212"/>
      <c r="KUH163" s="212"/>
      <c r="KUI163" s="212"/>
      <c r="KUJ163" s="212"/>
      <c r="KUK163" s="212"/>
      <c r="KUL163" s="212"/>
      <c r="KUM163" s="212"/>
      <c r="KUN163" s="212"/>
      <c r="KUO163" s="212"/>
      <c r="KUP163" s="212"/>
      <c r="KUQ163" s="212"/>
      <c r="KUR163" s="212"/>
      <c r="KUS163" s="212"/>
      <c r="KUT163" s="212"/>
      <c r="KUU163" s="212"/>
      <c r="KUV163" s="212"/>
      <c r="KUW163" s="212"/>
      <c r="KUX163" s="212"/>
      <c r="KUY163" s="212"/>
      <c r="KUZ163" s="212"/>
      <c r="KVA163" s="212"/>
      <c r="KVB163" s="212"/>
      <c r="KVC163" s="212"/>
      <c r="KVD163" s="212"/>
      <c r="KVE163" s="212"/>
      <c r="KVF163" s="212"/>
      <c r="KVG163" s="212"/>
      <c r="KVH163" s="212"/>
      <c r="KVI163" s="212"/>
      <c r="KVJ163" s="212"/>
      <c r="KVK163" s="212"/>
      <c r="KVL163" s="212"/>
      <c r="KVM163" s="212"/>
      <c r="KVN163" s="212"/>
      <c r="KVO163" s="212"/>
      <c r="KVP163" s="212"/>
      <c r="KVQ163" s="212"/>
      <c r="KVR163" s="212"/>
      <c r="KVS163" s="212"/>
      <c r="KVT163" s="212"/>
      <c r="KVU163" s="212"/>
      <c r="KVV163" s="212"/>
      <c r="KVW163" s="212"/>
      <c r="KVX163" s="212"/>
      <c r="KVY163" s="212"/>
      <c r="KVZ163" s="212"/>
      <c r="KWA163" s="212"/>
      <c r="KWB163" s="212"/>
      <c r="KWC163" s="212"/>
      <c r="KWD163" s="212"/>
      <c r="KWE163" s="212"/>
      <c r="KWF163" s="212"/>
      <c r="KWG163" s="212"/>
      <c r="KWH163" s="212"/>
      <c r="KWI163" s="212"/>
      <c r="KWJ163" s="212"/>
      <c r="KWK163" s="212"/>
      <c r="KWL163" s="212"/>
      <c r="KWM163" s="212"/>
      <c r="KWN163" s="212"/>
      <c r="KWO163" s="212"/>
      <c r="KWP163" s="212"/>
      <c r="KWQ163" s="212"/>
      <c r="KWR163" s="212"/>
      <c r="KWS163" s="212"/>
      <c r="KWT163" s="212"/>
      <c r="KWU163" s="212"/>
      <c r="KWV163" s="212"/>
      <c r="KWW163" s="212"/>
      <c r="KWX163" s="212"/>
      <c r="KWY163" s="212"/>
      <c r="KWZ163" s="212"/>
      <c r="KXA163" s="212"/>
      <c r="KXB163" s="212"/>
      <c r="KXC163" s="212"/>
      <c r="KXD163" s="212"/>
      <c r="KXE163" s="212"/>
      <c r="KXF163" s="212"/>
      <c r="KXG163" s="212"/>
      <c r="KXH163" s="212"/>
      <c r="KXI163" s="212"/>
      <c r="KXJ163" s="212"/>
      <c r="KXK163" s="212"/>
      <c r="KXL163" s="212"/>
      <c r="KXM163" s="212"/>
      <c r="KXN163" s="212"/>
      <c r="KXO163" s="212"/>
      <c r="KXP163" s="212"/>
      <c r="KXQ163" s="212"/>
      <c r="KXR163" s="212"/>
      <c r="KXS163" s="212"/>
      <c r="KXT163" s="212"/>
      <c r="KXU163" s="212"/>
      <c r="KXV163" s="212"/>
      <c r="KXW163" s="212"/>
      <c r="KXX163" s="212"/>
      <c r="KXY163" s="212"/>
      <c r="KXZ163" s="212"/>
      <c r="KYA163" s="212"/>
      <c r="KYB163" s="212"/>
      <c r="KYC163" s="212"/>
      <c r="KYD163" s="212"/>
      <c r="KYE163" s="212"/>
      <c r="KYF163" s="212"/>
      <c r="KYG163" s="212"/>
      <c r="KYH163" s="212"/>
      <c r="KYI163" s="212"/>
      <c r="KYJ163" s="212"/>
      <c r="KYK163" s="212"/>
      <c r="KYL163" s="212"/>
      <c r="KYM163" s="212"/>
      <c r="KYN163" s="212"/>
      <c r="KYO163" s="212"/>
      <c r="KYP163" s="212"/>
      <c r="KYQ163" s="212"/>
      <c r="KYR163" s="212"/>
      <c r="KYS163" s="212"/>
      <c r="KYT163" s="212"/>
      <c r="KYU163" s="212"/>
      <c r="KYV163" s="212"/>
      <c r="KYW163" s="212"/>
      <c r="KYX163" s="212"/>
      <c r="KYY163" s="212"/>
      <c r="KYZ163" s="212"/>
      <c r="KZA163" s="212"/>
      <c r="KZB163" s="212"/>
      <c r="KZC163" s="212"/>
      <c r="KZD163" s="212"/>
      <c r="KZE163" s="212"/>
      <c r="KZF163" s="212"/>
      <c r="KZG163" s="212"/>
      <c r="KZH163" s="212"/>
      <c r="KZI163" s="212"/>
      <c r="KZJ163" s="212"/>
      <c r="KZK163" s="212"/>
      <c r="KZL163" s="212"/>
      <c r="KZM163" s="212"/>
      <c r="KZN163" s="212"/>
      <c r="KZO163" s="212"/>
      <c r="KZP163" s="212"/>
      <c r="KZQ163" s="212"/>
      <c r="KZR163" s="212"/>
      <c r="KZS163" s="212"/>
      <c r="KZT163" s="212"/>
      <c r="KZU163" s="212"/>
      <c r="KZV163" s="212"/>
      <c r="KZW163" s="212"/>
      <c r="KZX163" s="212"/>
      <c r="KZY163" s="212"/>
      <c r="KZZ163" s="212"/>
      <c r="LAA163" s="212"/>
      <c r="LAB163" s="212"/>
      <c r="LAC163" s="212"/>
      <c r="LAD163" s="212"/>
      <c r="LAE163" s="212"/>
      <c r="LAF163" s="212"/>
      <c r="LAG163" s="212"/>
      <c r="LAH163" s="212"/>
      <c r="LAI163" s="212"/>
      <c r="LAJ163" s="212"/>
      <c r="LAK163" s="212"/>
      <c r="LAL163" s="212"/>
      <c r="LAM163" s="212"/>
      <c r="LAN163" s="212"/>
      <c r="LAO163" s="212"/>
      <c r="LAP163" s="212"/>
      <c r="LAQ163" s="212"/>
      <c r="LAR163" s="212"/>
      <c r="LAS163" s="212"/>
      <c r="LAT163" s="212"/>
      <c r="LAU163" s="212"/>
      <c r="LAV163" s="212"/>
      <c r="LAW163" s="212"/>
      <c r="LAX163" s="212"/>
      <c r="LAY163" s="212"/>
      <c r="LAZ163" s="212"/>
      <c r="LBA163" s="212"/>
      <c r="LBB163" s="212"/>
      <c r="LBC163" s="212"/>
      <c r="LBD163" s="212"/>
      <c r="LBE163" s="212"/>
      <c r="LBF163" s="212"/>
      <c r="LBG163" s="212"/>
      <c r="LBH163" s="212"/>
      <c r="LBI163" s="212"/>
      <c r="LBJ163" s="212"/>
      <c r="LBK163" s="212"/>
      <c r="LBL163" s="212"/>
      <c r="LBM163" s="212"/>
      <c r="LBN163" s="212"/>
      <c r="LBO163" s="212"/>
      <c r="LBP163" s="212"/>
      <c r="LBQ163" s="212"/>
      <c r="LBR163" s="212"/>
      <c r="LBS163" s="212"/>
      <c r="LBT163" s="212"/>
      <c r="LBU163" s="212"/>
      <c r="LBV163" s="212"/>
      <c r="LBW163" s="212"/>
      <c r="LBX163" s="212"/>
      <c r="LBY163" s="212"/>
      <c r="LBZ163" s="212"/>
      <c r="LCA163" s="212"/>
      <c r="LCB163" s="212"/>
      <c r="LCC163" s="212"/>
      <c r="LCD163" s="212"/>
      <c r="LCE163" s="212"/>
      <c r="LCL163" s="212"/>
      <c r="LCM163" s="212"/>
      <c r="LCN163" s="212"/>
      <c r="LCO163" s="212"/>
      <c r="LCP163" s="212"/>
      <c r="LCQ163" s="212"/>
      <c r="LCR163" s="212"/>
      <c r="LCS163" s="212"/>
      <c r="LCT163" s="212"/>
      <c r="LCU163" s="212"/>
      <c r="LCV163" s="212"/>
      <c r="LCW163" s="212"/>
      <c r="LCX163" s="212"/>
      <c r="LCY163" s="212"/>
      <c r="LCZ163" s="212"/>
      <c r="LDA163" s="212"/>
      <c r="LDB163" s="212"/>
      <c r="LDC163" s="212"/>
      <c r="LDD163" s="212"/>
      <c r="LDE163" s="212"/>
      <c r="LDF163" s="212"/>
      <c r="LDG163" s="212"/>
      <c r="LDH163" s="212"/>
      <c r="LDI163" s="212"/>
      <c r="LDJ163" s="212"/>
      <c r="LDK163" s="212"/>
      <c r="LDL163" s="212"/>
      <c r="LDM163" s="212"/>
      <c r="LDN163" s="212"/>
      <c r="LDO163" s="212"/>
      <c r="LDP163" s="212"/>
      <c r="LDQ163" s="212"/>
      <c r="LDR163" s="212"/>
      <c r="LDS163" s="212"/>
      <c r="LDT163" s="212"/>
      <c r="LDU163" s="212"/>
      <c r="LDV163" s="212"/>
      <c r="LDW163" s="212"/>
      <c r="LDX163" s="212"/>
      <c r="LDY163" s="212"/>
      <c r="LDZ163" s="212"/>
      <c r="LEA163" s="212"/>
      <c r="LEB163" s="212"/>
      <c r="LEC163" s="212"/>
      <c r="LED163" s="212"/>
      <c r="LEE163" s="212"/>
      <c r="LEF163" s="212"/>
      <c r="LEG163" s="212"/>
      <c r="LEH163" s="212"/>
      <c r="LEI163" s="212"/>
      <c r="LEJ163" s="212"/>
      <c r="LEK163" s="212"/>
      <c r="LEL163" s="212"/>
      <c r="LEM163" s="212"/>
      <c r="LEN163" s="212"/>
      <c r="LEO163" s="212"/>
      <c r="LEP163" s="212"/>
      <c r="LEQ163" s="212"/>
      <c r="LER163" s="212"/>
      <c r="LES163" s="212"/>
      <c r="LET163" s="212"/>
      <c r="LEU163" s="212"/>
      <c r="LEV163" s="212"/>
      <c r="LEW163" s="212"/>
      <c r="LEX163" s="212"/>
      <c r="LEY163" s="212"/>
      <c r="LEZ163" s="212"/>
      <c r="LFA163" s="212"/>
      <c r="LFB163" s="212"/>
      <c r="LFC163" s="212"/>
      <c r="LFD163" s="212"/>
      <c r="LFE163" s="212"/>
      <c r="LFF163" s="212"/>
      <c r="LFG163" s="212"/>
      <c r="LFH163" s="212"/>
      <c r="LFI163" s="212"/>
      <c r="LFJ163" s="212"/>
      <c r="LFK163" s="212"/>
      <c r="LFL163" s="212"/>
      <c r="LFM163" s="212"/>
      <c r="LFN163" s="212"/>
      <c r="LFO163" s="212"/>
      <c r="LFP163" s="212"/>
      <c r="LFQ163" s="212"/>
      <c r="LFR163" s="212"/>
      <c r="LFS163" s="212"/>
      <c r="LFT163" s="212"/>
      <c r="LFU163" s="212"/>
      <c r="LFV163" s="212"/>
      <c r="LFW163" s="212"/>
      <c r="LFX163" s="212"/>
      <c r="LFY163" s="212"/>
      <c r="LFZ163" s="212"/>
      <c r="LGA163" s="212"/>
      <c r="LGB163" s="212"/>
      <c r="LGC163" s="212"/>
      <c r="LGD163" s="212"/>
      <c r="LGE163" s="212"/>
      <c r="LGF163" s="212"/>
      <c r="LGG163" s="212"/>
      <c r="LGH163" s="212"/>
      <c r="LGI163" s="212"/>
      <c r="LGJ163" s="212"/>
      <c r="LGK163" s="212"/>
      <c r="LGL163" s="212"/>
      <c r="LGM163" s="212"/>
      <c r="LGN163" s="212"/>
      <c r="LGO163" s="212"/>
      <c r="LGP163" s="212"/>
      <c r="LGQ163" s="212"/>
      <c r="LGR163" s="212"/>
      <c r="LGS163" s="212"/>
      <c r="LGT163" s="212"/>
      <c r="LGU163" s="212"/>
      <c r="LGV163" s="212"/>
      <c r="LGW163" s="212"/>
      <c r="LGX163" s="212"/>
      <c r="LGY163" s="212"/>
      <c r="LGZ163" s="212"/>
      <c r="LHA163" s="212"/>
      <c r="LHB163" s="212"/>
      <c r="LHC163" s="212"/>
      <c r="LHD163" s="212"/>
      <c r="LHE163" s="212"/>
      <c r="LHF163" s="212"/>
      <c r="LHG163" s="212"/>
      <c r="LHH163" s="212"/>
      <c r="LHI163" s="212"/>
      <c r="LHJ163" s="212"/>
      <c r="LHK163" s="212"/>
      <c r="LHL163" s="212"/>
      <c r="LHM163" s="212"/>
      <c r="LHN163" s="212"/>
      <c r="LHO163" s="212"/>
      <c r="LHP163" s="212"/>
      <c r="LHQ163" s="212"/>
      <c r="LHR163" s="212"/>
      <c r="LHS163" s="212"/>
      <c r="LHT163" s="212"/>
      <c r="LHU163" s="212"/>
      <c r="LHV163" s="212"/>
      <c r="LHW163" s="212"/>
      <c r="LHX163" s="212"/>
      <c r="LHY163" s="212"/>
      <c r="LHZ163" s="212"/>
      <c r="LIA163" s="212"/>
      <c r="LIB163" s="212"/>
      <c r="LIC163" s="212"/>
      <c r="LID163" s="212"/>
      <c r="LIE163" s="212"/>
      <c r="LIF163" s="212"/>
      <c r="LIG163" s="212"/>
      <c r="LIH163" s="212"/>
      <c r="LII163" s="212"/>
      <c r="LIJ163" s="212"/>
      <c r="LIK163" s="212"/>
      <c r="LIL163" s="212"/>
      <c r="LIM163" s="212"/>
      <c r="LIN163" s="212"/>
      <c r="LIO163" s="212"/>
      <c r="LIP163" s="212"/>
      <c r="LIQ163" s="212"/>
      <c r="LIR163" s="212"/>
      <c r="LIS163" s="212"/>
      <c r="LIT163" s="212"/>
      <c r="LIU163" s="212"/>
      <c r="LIV163" s="212"/>
      <c r="LIW163" s="212"/>
      <c r="LIX163" s="212"/>
      <c r="LIY163" s="212"/>
      <c r="LIZ163" s="212"/>
      <c r="LJA163" s="212"/>
      <c r="LJB163" s="212"/>
      <c r="LJC163" s="212"/>
      <c r="LJD163" s="212"/>
      <c r="LJE163" s="212"/>
      <c r="LJF163" s="212"/>
      <c r="LJG163" s="212"/>
      <c r="LJH163" s="212"/>
      <c r="LJI163" s="212"/>
      <c r="LJJ163" s="212"/>
      <c r="LJK163" s="212"/>
      <c r="LJL163" s="212"/>
      <c r="LJM163" s="212"/>
      <c r="LJN163" s="212"/>
      <c r="LJO163" s="212"/>
      <c r="LJP163" s="212"/>
      <c r="LJQ163" s="212"/>
      <c r="LJR163" s="212"/>
      <c r="LJS163" s="212"/>
      <c r="LJT163" s="212"/>
      <c r="LJU163" s="212"/>
      <c r="LJV163" s="212"/>
      <c r="LJW163" s="212"/>
      <c r="LJX163" s="212"/>
      <c r="LJY163" s="212"/>
      <c r="LJZ163" s="212"/>
      <c r="LKA163" s="212"/>
      <c r="LKB163" s="212"/>
      <c r="LKC163" s="212"/>
      <c r="LKD163" s="212"/>
      <c r="LKE163" s="212"/>
      <c r="LKF163" s="212"/>
      <c r="LKG163" s="212"/>
      <c r="LKH163" s="212"/>
      <c r="LKI163" s="212"/>
      <c r="LKJ163" s="212"/>
      <c r="LKK163" s="212"/>
      <c r="LKL163" s="212"/>
      <c r="LKM163" s="212"/>
      <c r="LKN163" s="212"/>
      <c r="LKO163" s="212"/>
      <c r="LKP163" s="212"/>
      <c r="LKQ163" s="212"/>
      <c r="LKR163" s="212"/>
      <c r="LKS163" s="212"/>
      <c r="LKT163" s="212"/>
      <c r="LKU163" s="212"/>
      <c r="LKV163" s="212"/>
      <c r="LKW163" s="212"/>
      <c r="LKX163" s="212"/>
      <c r="LKY163" s="212"/>
      <c r="LKZ163" s="212"/>
      <c r="LLA163" s="212"/>
      <c r="LLB163" s="212"/>
      <c r="LLC163" s="212"/>
      <c r="LLD163" s="212"/>
      <c r="LLE163" s="212"/>
      <c r="LLF163" s="212"/>
      <c r="LLG163" s="212"/>
      <c r="LLH163" s="212"/>
      <c r="LLI163" s="212"/>
      <c r="LLJ163" s="212"/>
      <c r="LLK163" s="212"/>
      <c r="LLL163" s="212"/>
      <c r="LLM163" s="212"/>
      <c r="LLN163" s="212"/>
      <c r="LLO163" s="212"/>
      <c r="LLP163" s="212"/>
      <c r="LLQ163" s="212"/>
      <c r="LLR163" s="212"/>
      <c r="LLS163" s="212"/>
      <c r="LLT163" s="212"/>
      <c r="LLU163" s="212"/>
      <c r="LLV163" s="212"/>
      <c r="LLW163" s="212"/>
      <c r="LLX163" s="212"/>
      <c r="LLY163" s="212"/>
      <c r="LLZ163" s="212"/>
      <c r="LMA163" s="212"/>
      <c r="LMH163" s="212"/>
      <c r="LMI163" s="212"/>
      <c r="LMJ163" s="212"/>
      <c r="LMK163" s="212"/>
      <c r="LML163" s="212"/>
      <c r="LMM163" s="212"/>
      <c r="LMN163" s="212"/>
      <c r="LMO163" s="212"/>
      <c r="LMP163" s="212"/>
      <c r="LMQ163" s="212"/>
      <c r="LMR163" s="212"/>
      <c r="LMS163" s="212"/>
      <c r="LMT163" s="212"/>
      <c r="LMU163" s="212"/>
      <c r="LMV163" s="212"/>
      <c r="LMW163" s="212"/>
      <c r="LMX163" s="212"/>
      <c r="LMY163" s="212"/>
      <c r="LMZ163" s="212"/>
      <c r="LNA163" s="212"/>
      <c r="LNB163" s="212"/>
      <c r="LNC163" s="212"/>
      <c r="LND163" s="212"/>
      <c r="LNE163" s="212"/>
      <c r="LNF163" s="212"/>
      <c r="LNG163" s="212"/>
      <c r="LNH163" s="212"/>
      <c r="LNI163" s="212"/>
      <c r="LNJ163" s="212"/>
      <c r="LNK163" s="212"/>
      <c r="LNL163" s="212"/>
      <c r="LNM163" s="212"/>
      <c r="LNN163" s="212"/>
      <c r="LNO163" s="212"/>
      <c r="LNP163" s="212"/>
      <c r="LNQ163" s="212"/>
      <c r="LNR163" s="212"/>
      <c r="LNS163" s="212"/>
      <c r="LNT163" s="212"/>
      <c r="LNU163" s="212"/>
      <c r="LNV163" s="212"/>
      <c r="LNW163" s="212"/>
      <c r="LNX163" s="212"/>
      <c r="LNY163" s="212"/>
      <c r="LNZ163" s="212"/>
      <c r="LOA163" s="212"/>
      <c r="LOB163" s="212"/>
      <c r="LOC163" s="212"/>
      <c r="LOD163" s="212"/>
      <c r="LOE163" s="212"/>
      <c r="LOF163" s="212"/>
      <c r="LOG163" s="212"/>
      <c r="LOH163" s="212"/>
      <c r="LOI163" s="212"/>
      <c r="LOJ163" s="212"/>
      <c r="LOK163" s="212"/>
      <c r="LOL163" s="212"/>
      <c r="LOM163" s="212"/>
      <c r="LON163" s="212"/>
      <c r="LOO163" s="212"/>
      <c r="LOP163" s="212"/>
      <c r="LOQ163" s="212"/>
      <c r="LOR163" s="212"/>
      <c r="LOS163" s="212"/>
      <c r="LOT163" s="212"/>
      <c r="LOU163" s="212"/>
      <c r="LOV163" s="212"/>
      <c r="LOW163" s="212"/>
      <c r="LOX163" s="212"/>
      <c r="LOY163" s="212"/>
      <c r="LOZ163" s="212"/>
      <c r="LPA163" s="212"/>
      <c r="LPB163" s="212"/>
      <c r="LPC163" s="212"/>
      <c r="LPD163" s="212"/>
      <c r="LPE163" s="212"/>
      <c r="LPF163" s="212"/>
      <c r="LPG163" s="212"/>
      <c r="LPH163" s="212"/>
      <c r="LPI163" s="212"/>
      <c r="LPJ163" s="212"/>
      <c r="LPK163" s="212"/>
      <c r="LPL163" s="212"/>
      <c r="LPM163" s="212"/>
      <c r="LPN163" s="212"/>
      <c r="LPO163" s="212"/>
      <c r="LPP163" s="212"/>
      <c r="LPQ163" s="212"/>
      <c r="LPR163" s="212"/>
      <c r="LPS163" s="212"/>
      <c r="LPT163" s="212"/>
      <c r="LPU163" s="212"/>
      <c r="LPV163" s="212"/>
      <c r="LPW163" s="212"/>
      <c r="LPX163" s="212"/>
      <c r="LPY163" s="212"/>
      <c r="LPZ163" s="212"/>
      <c r="LQA163" s="212"/>
      <c r="LQB163" s="212"/>
      <c r="LQC163" s="212"/>
      <c r="LQD163" s="212"/>
      <c r="LQE163" s="212"/>
      <c r="LQF163" s="212"/>
      <c r="LQG163" s="212"/>
      <c r="LQH163" s="212"/>
      <c r="LQI163" s="212"/>
      <c r="LQJ163" s="212"/>
      <c r="LQK163" s="212"/>
      <c r="LQL163" s="212"/>
      <c r="LQM163" s="212"/>
      <c r="LQN163" s="212"/>
      <c r="LQO163" s="212"/>
      <c r="LQP163" s="212"/>
      <c r="LQQ163" s="212"/>
      <c r="LQR163" s="212"/>
      <c r="LQS163" s="212"/>
      <c r="LQT163" s="212"/>
      <c r="LQU163" s="212"/>
      <c r="LQV163" s="212"/>
      <c r="LQW163" s="212"/>
      <c r="LQX163" s="212"/>
      <c r="LQY163" s="212"/>
      <c r="LQZ163" s="212"/>
      <c r="LRA163" s="212"/>
      <c r="LRB163" s="212"/>
      <c r="LRC163" s="212"/>
      <c r="LRD163" s="212"/>
      <c r="LRE163" s="212"/>
      <c r="LRF163" s="212"/>
      <c r="LRG163" s="212"/>
      <c r="LRH163" s="212"/>
      <c r="LRI163" s="212"/>
      <c r="LRJ163" s="212"/>
      <c r="LRK163" s="212"/>
      <c r="LRL163" s="212"/>
      <c r="LRM163" s="212"/>
      <c r="LRN163" s="212"/>
      <c r="LRO163" s="212"/>
      <c r="LRP163" s="212"/>
      <c r="LRQ163" s="212"/>
      <c r="LRR163" s="212"/>
      <c r="LRS163" s="212"/>
      <c r="LRT163" s="212"/>
      <c r="LRU163" s="212"/>
      <c r="LRV163" s="212"/>
      <c r="LRW163" s="212"/>
      <c r="LRX163" s="212"/>
      <c r="LRY163" s="212"/>
      <c r="LRZ163" s="212"/>
      <c r="LSA163" s="212"/>
      <c r="LSB163" s="212"/>
      <c r="LSC163" s="212"/>
      <c r="LSD163" s="212"/>
      <c r="LSE163" s="212"/>
      <c r="LSF163" s="212"/>
      <c r="LSG163" s="212"/>
      <c r="LSH163" s="212"/>
      <c r="LSI163" s="212"/>
      <c r="LSJ163" s="212"/>
      <c r="LSK163" s="212"/>
      <c r="LSL163" s="212"/>
      <c r="LSM163" s="212"/>
      <c r="LSN163" s="212"/>
      <c r="LSO163" s="212"/>
      <c r="LSP163" s="212"/>
      <c r="LSQ163" s="212"/>
      <c r="LSR163" s="212"/>
      <c r="LSS163" s="212"/>
      <c r="LST163" s="212"/>
      <c r="LSU163" s="212"/>
      <c r="LSV163" s="212"/>
      <c r="LSW163" s="212"/>
      <c r="LSX163" s="212"/>
      <c r="LSY163" s="212"/>
      <c r="LSZ163" s="212"/>
      <c r="LTA163" s="212"/>
      <c r="LTB163" s="212"/>
      <c r="LTC163" s="212"/>
      <c r="LTD163" s="212"/>
      <c r="LTE163" s="212"/>
      <c r="LTF163" s="212"/>
      <c r="LTG163" s="212"/>
      <c r="LTH163" s="212"/>
      <c r="LTI163" s="212"/>
      <c r="LTJ163" s="212"/>
      <c r="LTK163" s="212"/>
      <c r="LTL163" s="212"/>
      <c r="LTM163" s="212"/>
      <c r="LTN163" s="212"/>
      <c r="LTO163" s="212"/>
      <c r="LTP163" s="212"/>
      <c r="LTQ163" s="212"/>
      <c r="LTR163" s="212"/>
      <c r="LTS163" s="212"/>
      <c r="LTT163" s="212"/>
      <c r="LTU163" s="212"/>
      <c r="LTV163" s="212"/>
      <c r="LTW163" s="212"/>
      <c r="LTX163" s="212"/>
      <c r="LTY163" s="212"/>
      <c r="LTZ163" s="212"/>
      <c r="LUA163" s="212"/>
      <c r="LUB163" s="212"/>
      <c r="LUC163" s="212"/>
      <c r="LUD163" s="212"/>
      <c r="LUE163" s="212"/>
      <c r="LUF163" s="212"/>
      <c r="LUG163" s="212"/>
      <c r="LUH163" s="212"/>
      <c r="LUI163" s="212"/>
      <c r="LUJ163" s="212"/>
      <c r="LUK163" s="212"/>
      <c r="LUL163" s="212"/>
      <c r="LUM163" s="212"/>
      <c r="LUN163" s="212"/>
      <c r="LUO163" s="212"/>
      <c r="LUP163" s="212"/>
      <c r="LUQ163" s="212"/>
      <c r="LUR163" s="212"/>
      <c r="LUS163" s="212"/>
      <c r="LUT163" s="212"/>
      <c r="LUU163" s="212"/>
      <c r="LUV163" s="212"/>
      <c r="LUW163" s="212"/>
      <c r="LUX163" s="212"/>
      <c r="LUY163" s="212"/>
      <c r="LUZ163" s="212"/>
      <c r="LVA163" s="212"/>
      <c r="LVB163" s="212"/>
      <c r="LVC163" s="212"/>
      <c r="LVD163" s="212"/>
      <c r="LVE163" s="212"/>
      <c r="LVF163" s="212"/>
      <c r="LVG163" s="212"/>
      <c r="LVH163" s="212"/>
      <c r="LVI163" s="212"/>
      <c r="LVJ163" s="212"/>
      <c r="LVK163" s="212"/>
      <c r="LVL163" s="212"/>
      <c r="LVM163" s="212"/>
      <c r="LVN163" s="212"/>
      <c r="LVO163" s="212"/>
      <c r="LVP163" s="212"/>
      <c r="LVQ163" s="212"/>
      <c r="LVR163" s="212"/>
      <c r="LVS163" s="212"/>
      <c r="LVT163" s="212"/>
      <c r="LVU163" s="212"/>
      <c r="LVV163" s="212"/>
      <c r="LVW163" s="212"/>
      <c r="LWD163" s="212"/>
      <c r="LWE163" s="212"/>
      <c r="LWF163" s="212"/>
      <c r="LWG163" s="212"/>
      <c r="LWH163" s="212"/>
      <c r="LWI163" s="212"/>
      <c r="LWJ163" s="212"/>
      <c r="LWK163" s="212"/>
      <c r="LWL163" s="212"/>
      <c r="LWM163" s="212"/>
      <c r="LWN163" s="212"/>
      <c r="LWO163" s="212"/>
      <c r="LWP163" s="212"/>
      <c r="LWQ163" s="212"/>
      <c r="LWR163" s="212"/>
      <c r="LWS163" s="212"/>
      <c r="LWT163" s="212"/>
      <c r="LWU163" s="212"/>
      <c r="LWV163" s="212"/>
      <c r="LWW163" s="212"/>
      <c r="LWX163" s="212"/>
      <c r="LWY163" s="212"/>
      <c r="LWZ163" s="212"/>
      <c r="LXA163" s="212"/>
      <c r="LXB163" s="212"/>
      <c r="LXC163" s="212"/>
      <c r="LXD163" s="212"/>
      <c r="LXE163" s="212"/>
      <c r="LXF163" s="212"/>
      <c r="LXG163" s="212"/>
      <c r="LXH163" s="212"/>
      <c r="LXI163" s="212"/>
      <c r="LXJ163" s="212"/>
      <c r="LXK163" s="212"/>
      <c r="LXL163" s="212"/>
      <c r="LXM163" s="212"/>
      <c r="LXN163" s="212"/>
      <c r="LXO163" s="212"/>
      <c r="LXP163" s="212"/>
      <c r="LXQ163" s="212"/>
      <c r="LXR163" s="212"/>
      <c r="LXS163" s="212"/>
      <c r="LXT163" s="212"/>
      <c r="LXU163" s="212"/>
      <c r="LXV163" s="212"/>
      <c r="LXW163" s="212"/>
      <c r="LXX163" s="212"/>
      <c r="LXY163" s="212"/>
      <c r="LXZ163" s="212"/>
      <c r="LYA163" s="212"/>
      <c r="LYB163" s="212"/>
      <c r="LYC163" s="212"/>
      <c r="LYD163" s="212"/>
      <c r="LYE163" s="212"/>
      <c r="LYF163" s="212"/>
      <c r="LYG163" s="212"/>
      <c r="LYH163" s="212"/>
      <c r="LYI163" s="212"/>
      <c r="LYJ163" s="212"/>
      <c r="LYK163" s="212"/>
      <c r="LYL163" s="212"/>
      <c r="LYM163" s="212"/>
      <c r="LYN163" s="212"/>
      <c r="LYO163" s="212"/>
      <c r="LYP163" s="212"/>
      <c r="LYQ163" s="212"/>
      <c r="LYR163" s="212"/>
      <c r="LYS163" s="212"/>
      <c r="LYT163" s="212"/>
      <c r="LYU163" s="212"/>
      <c r="LYV163" s="212"/>
      <c r="LYW163" s="212"/>
      <c r="LYX163" s="212"/>
      <c r="LYY163" s="212"/>
      <c r="LYZ163" s="212"/>
      <c r="LZA163" s="212"/>
      <c r="LZB163" s="212"/>
      <c r="LZC163" s="212"/>
      <c r="LZD163" s="212"/>
      <c r="LZE163" s="212"/>
      <c r="LZF163" s="212"/>
      <c r="LZG163" s="212"/>
      <c r="LZH163" s="212"/>
      <c r="LZI163" s="212"/>
      <c r="LZJ163" s="212"/>
      <c r="LZK163" s="212"/>
      <c r="LZL163" s="212"/>
      <c r="LZM163" s="212"/>
      <c r="LZN163" s="212"/>
      <c r="LZO163" s="212"/>
      <c r="LZP163" s="212"/>
      <c r="LZQ163" s="212"/>
      <c r="LZR163" s="212"/>
      <c r="LZS163" s="212"/>
      <c r="LZT163" s="212"/>
      <c r="LZU163" s="212"/>
      <c r="LZV163" s="212"/>
      <c r="LZW163" s="212"/>
      <c r="LZX163" s="212"/>
      <c r="LZY163" s="212"/>
      <c r="LZZ163" s="212"/>
      <c r="MAA163" s="212"/>
      <c r="MAB163" s="212"/>
      <c r="MAC163" s="212"/>
      <c r="MAD163" s="212"/>
      <c r="MAE163" s="212"/>
      <c r="MAF163" s="212"/>
      <c r="MAG163" s="212"/>
      <c r="MAH163" s="212"/>
      <c r="MAI163" s="212"/>
      <c r="MAJ163" s="212"/>
      <c r="MAK163" s="212"/>
      <c r="MAL163" s="212"/>
      <c r="MAM163" s="212"/>
      <c r="MAN163" s="212"/>
      <c r="MAO163" s="212"/>
      <c r="MAP163" s="212"/>
      <c r="MAQ163" s="212"/>
      <c r="MAR163" s="212"/>
      <c r="MAS163" s="212"/>
      <c r="MAT163" s="212"/>
      <c r="MAU163" s="212"/>
      <c r="MAV163" s="212"/>
      <c r="MAW163" s="212"/>
      <c r="MAX163" s="212"/>
      <c r="MAY163" s="212"/>
      <c r="MAZ163" s="212"/>
      <c r="MBA163" s="212"/>
      <c r="MBB163" s="212"/>
      <c r="MBC163" s="212"/>
      <c r="MBD163" s="212"/>
      <c r="MBE163" s="212"/>
      <c r="MBF163" s="212"/>
      <c r="MBG163" s="212"/>
      <c r="MBH163" s="212"/>
      <c r="MBI163" s="212"/>
      <c r="MBJ163" s="212"/>
      <c r="MBK163" s="212"/>
      <c r="MBL163" s="212"/>
      <c r="MBM163" s="212"/>
      <c r="MBN163" s="212"/>
      <c r="MBO163" s="212"/>
      <c r="MBP163" s="212"/>
      <c r="MBQ163" s="212"/>
      <c r="MBR163" s="212"/>
      <c r="MBS163" s="212"/>
      <c r="MBT163" s="212"/>
      <c r="MBU163" s="212"/>
      <c r="MBV163" s="212"/>
      <c r="MBW163" s="212"/>
      <c r="MBX163" s="212"/>
      <c r="MBY163" s="212"/>
      <c r="MBZ163" s="212"/>
      <c r="MCA163" s="212"/>
      <c r="MCB163" s="212"/>
      <c r="MCC163" s="212"/>
      <c r="MCD163" s="212"/>
      <c r="MCE163" s="212"/>
      <c r="MCF163" s="212"/>
      <c r="MCG163" s="212"/>
      <c r="MCH163" s="212"/>
      <c r="MCI163" s="212"/>
      <c r="MCJ163" s="212"/>
      <c r="MCK163" s="212"/>
      <c r="MCL163" s="212"/>
      <c r="MCM163" s="212"/>
      <c r="MCN163" s="212"/>
      <c r="MCO163" s="212"/>
      <c r="MCP163" s="212"/>
      <c r="MCQ163" s="212"/>
      <c r="MCR163" s="212"/>
      <c r="MCS163" s="212"/>
      <c r="MCT163" s="212"/>
      <c r="MCU163" s="212"/>
      <c r="MCV163" s="212"/>
      <c r="MCW163" s="212"/>
      <c r="MCX163" s="212"/>
      <c r="MCY163" s="212"/>
      <c r="MCZ163" s="212"/>
      <c r="MDA163" s="212"/>
      <c r="MDB163" s="212"/>
      <c r="MDC163" s="212"/>
      <c r="MDD163" s="212"/>
      <c r="MDE163" s="212"/>
      <c r="MDF163" s="212"/>
      <c r="MDG163" s="212"/>
      <c r="MDH163" s="212"/>
      <c r="MDI163" s="212"/>
      <c r="MDJ163" s="212"/>
      <c r="MDK163" s="212"/>
      <c r="MDL163" s="212"/>
      <c r="MDM163" s="212"/>
      <c r="MDN163" s="212"/>
      <c r="MDO163" s="212"/>
      <c r="MDP163" s="212"/>
      <c r="MDQ163" s="212"/>
      <c r="MDR163" s="212"/>
      <c r="MDS163" s="212"/>
      <c r="MDT163" s="212"/>
      <c r="MDU163" s="212"/>
      <c r="MDV163" s="212"/>
      <c r="MDW163" s="212"/>
      <c r="MDX163" s="212"/>
      <c r="MDY163" s="212"/>
      <c r="MDZ163" s="212"/>
      <c r="MEA163" s="212"/>
      <c r="MEB163" s="212"/>
      <c r="MEC163" s="212"/>
      <c r="MED163" s="212"/>
      <c r="MEE163" s="212"/>
      <c r="MEF163" s="212"/>
      <c r="MEG163" s="212"/>
      <c r="MEH163" s="212"/>
      <c r="MEI163" s="212"/>
      <c r="MEJ163" s="212"/>
      <c r="MEK163" s="212"/>
      <c r="MEL163" s="212"/>
      <c r="MEM163" s="212"/>
      <c r="MEN163" s="212"/>
      <c r="MEO163" s="212"/>
      <c r="MEP163" s="212"/>
      <c r="MEQ163" s="212"/>
      <c r="MER163" s="212"/>
      <c r="MES163" s="212"/>
      <c r="MET163" s="212"/>
      <c r="MEU163" s="212"/>
      <c r="MEV163" s="212"/>
      <c r="MEW163" s="212"/>
      <c r="MEX163" s="212"/>
      <c r="MEY163" s="212"/>
      <c r="MEZ163" s="212"/>
      <c r="MFA163" s="212"/>
      <c r="MFB163" s="212"/>
      <c r="MFC163" s="212"/>
      <c r="MFD163" s="212"/>
      <c r="MFE163" s="212"/>
      <c r="MFF163" s="212"/>
      <c r="MFG163" s="212"/>
      <c r="MFH163" s="212"/>
      <c r="MFI163" s="212"/>
      <c r="MFJ163" s="212"/>
      <c r="MFK163" s="212"/>
      <c r="MFL163" s="212"/>
      <c r="MFM163" s="212"/>
      <c r="MFN163" s="212"/>
      <c r="MFO163" s="212"/>
      <c r="MFP163" s="212"/>
      <c r="MFQ163" s="212"/>
      <c r="MFR163" s="212"/>
      <c r="MFS163" s="212"/>
      <c r="MFZ163" s="212"/>
      <c r="MGA163" s="212"/>
      <c r="MGB163" s="212"/>
      <c r="MGC163" s="212"/>
      <c r="MGD163" s="212"/>
      <c r="MGE163" s="212"/>
      <c r="MGF163" s="212"/>
      <c r="MGG163" s="212"/>
      <c r="MGH163" s="212"/>
      <c r="MGI163" s="212"/>
      <c r="MGJ163" s="212"/>
      <c r="MGK163" s="212"/>
      <c r="MGL163" s="212"/>
      <c r="MGM163" s="212"/>
      <c r="MGN163" s="212"/>
      <c r="MGO163" s="212"/>
      <c r="MGP163" s="212"/>
      <c r="MGQ163" s="212"/>
      <c r="MGR163" s="212"/>
      <c r="MGS163" s="212"/>
      <c r="MGT163" s="212"/>
      <c r="MGU163" s="212"/>
      <c r="MGV163" s="212"/>
      <c r="MGW163" s="212"/>
      <c r="MGX163" s="212"/>
      <c r="MGY163" s="212"/>
      <c r="MGZ163" s="212"/>
      <c r="MHA163" s="212"/>
      <c r="MHB163" s="212"/>
      <c r="MHC163" s="212"/>
      <c r="MHD163" s="212"/>
      <c r="MHE163" s="212"/>
      <c r="MHF163" s="212"/>
      <c r="MHG163" s="212"/>
      <c r="MHH163" s="212"/>
      <c r="MHI163" s="212"/>
      <c r="MHJ163" s="212"/>
      <c r="MHK163" s="212"/>
      <c r="MHL163" s="212"/>
      <c r="MHM163" s="212"/>
      <c r="MHN163" s="212"/>
      <c r="MHO163" s="212"/>
      <c r="MHP163" s="212"/>
      <c r="MHQ163" s="212"/>
      <c r="MHR163" s="212"/>
      <c r="MHS163" s="212"/>
      <c r="MHT163" s="212"/>
      <c r="MHU163" s="212"/>
      <c r="MHV163" s="212"/>
      <c r="MHW163" s="212"/>
      <c r="MHX163" s="212"/>
      <c r="MHY163" s="212"/>
      <c r="MHZ163" s="212"/>
      <c r="MIA163" s="212"/>
      <c r="MIB163" s="212"/>
      <c r="MIC163" s="212"/>
      <c r="MID163" s="212"/>
      <c r="MIE163" s="212"/>
      <c r="MIF163" s="212"/>
      <c r="MIG163" s="212"/>
      <c r="MIH163" s="212"/>
      <c r="MII163" s="212"/>
      <c r="MIJ163" s="212"/>
      <c r="MIK163" s="212"/>
      <c r="MIL163" s="212"/>
      <c r="MIM163" s="212"/>
      <c r="MIN163" s="212"/>
      <c r="MIO163" s="212"/>
      <c r="MIP163" s="212"/>
      <c r="MIQ163" s="212"/>
      <c r="MIR163" s="212"/>
      <c r="MIS163" s="212"/>
      <c r="MIT163" s="212"/>
      <c r="MIU163" s="212"/>
      <c r="MIV163" s="212"/>
      <c r="MIW163" s="212"/>
      <c r="MIX163" s="212"/>
      <c r="MIY163" s="212"/>
      <c r="MIZ163" s="212"/>
      <c r="MJA163" s="212"/>
      <c r="MJB163" s="212"/>
      <c r="MJC163" s="212"/>
      <c r="MJD163" s="212"/>
      <c r="MJE163" s="212"/>
      <c r="MJF163" s="212"/>
      <c r="MJG163" s="212"/>
      <c r="MJH163" s="212"/>
      <c r="MJI163" s="212"/>
      <c r="MJJ163" s="212"/>
      <c r="MJK163" s="212"/>
      <c r="MJL163" s="212"/>
      <c r="MJM163" s="212"/>
      <c r="MJN163" s="212"/>
      <c r="MJO163" s="212"/>
      <c r="MJP163" s="212"/>
      <c r="MJQ163" s="212"/>
      <c r="MJR163" s="212"/>
      <c r="MJS163" s="212"/>
      <c r="MJT163" s="212"/>
      <c r="MJU163" s="212"/>
      <c r="MJV163" s="212"/>
      <c r="MJW163" s="212"/>
      <c r="MJX163" s="212"/>
      <c r="MJY163" s="212"/>
      <c r="MJZ163" s="212"/>
      <c r="MKA163" s="212"/>
      <c r="MKB163" s="212"/>
      <c r="MKC163" s="212"/>
      <c r="MKD163" s="212"/>
      <c r="MKE163" s="212"/>
      <c r="MKF163" s="212"/>
      <c r="MKG163" s="212"/>
      <c r="MKH163" s="212"/>
      <c r="MKI163" s="212"/>
      <c r="MKJ163" s="212"/>
      <c r="MKK163" s="212"/>
      <c r="MKL163" s="212"/>
      <c r="MKM163" s="212"/>
      <c r="MKN163" s="212"/>
      <c r="MKO163" s="212"/>
      <c r="MKP163" s="212"/>
      <c r="MKQ163" s="212"/>
      <c r="MKR163" s="212"/>
      <c r="MKS163" s="212"/>
      <c r="MKT163" s="212"/>
      <c r="MKU163" s="212"/>
      <c r="MKV163" s="212"/>
      <c r="MKW163" s="212"/>
      <c r="MKX163" s="212"/>
      <c r="MKY163" s="212"/>
      <c r="MKZ163" s="212"/>
      <c r="MLA163" s="212"/>
      <c r="MLB163" s="212"/>
      <c r="MLC163" s="212"/>
      <c r="MLD163" s="212"/>
      <c r="MLE163" s="212"/>
      <c r="MLF163" s="212"/>
      <c r="MLG163" s="212"/>
      <c r="MLH163" s="212"/>
      <c r="MLI163" s="212"/>
      <c r="MLJ163" s="212"/>
      <c r="MLK163" s="212"/>
      <c r="MLL163" s="212"/>
      <c r="MLM163" s="212"/>
      <c r="MLN163" s="212"/>
      <c r="MLO163" s="212"/>
      <c r="MLP163" s="212"/>
      <c r="MLQ163" s="212"/>
      <c r="MLR163" s="212"/>
      <c r="MLS163" s="212"/>
      <c r="MLT163" s="212"/>
      <c r="MLU163" s="212"/>
      <c r="MLV163" s="212"/>
      <c r="MLW163" s="212"/>
      <c r="MLX163" s="212"/>
      <c r="MLY163" s="212"/>
      <c r="MLZ163" s="212"/>
      <c r="MMA163" s="212"/>
      <c r="MMB163" s="212"/>
      <c r="MMC163" s="212"/>
      <c r="MMD163" s="212"/>
      <c r="MME163" s="212"/>
      <c r="MMF163" s="212"/>
      <c r="MMG163" s="212"/>
      <c r="MMH163" s="212"/>
      <c r="MMI163" s="212"/>
      <c r="MMJ163" s="212"/>
      <c r="MMK163" s="212"/>
      <c r="MML163" s="212"/>
      <c r="MMM163" s="212"/>
      <c r="MMN163" s="212"/>
      <c r="MMO163" s="212"/>
      <c r="MMP163" s="212"/>
      <c r="MMQ163" s="212"/>
      <c r="MMR163" s="212"/>
      <c r="MMS163" s="212"/>
      <c r="MMT163" s="212"/>
      <c r="MMU163" s="212"/>
      <c r="MMV163" s="212"/>
      <c r="MMW163" s="212"/>
      <c r="MMX163" s="212"/>
      <c r="MMY163" s="212"/>
      <c r="MMZ163" s="212"/>
      <c r="MNA163" s="212"/>
      <c r="MNB163" s="212"/>
      <c r="MNC163" s="212"/>
      <c r="MND163" s="212"/>
      <c r="MNE163" s="212"/>
      <c r="MNF163" s="212"/>
      <c r="MNG163" s="212"/>
      <c r="MNH163" s="212"/>
      <c r="MNI163" s="212"/>
      <c r="MNJ163" s="212"/>
      <c r="MNK163" s="212"/>
      <c r="MNL163" s="212"/>
      <c r="MNM163" s="212"/>
      <c r="MNN163" s="212"/>
      <c r="MNO163" s="212"/>
      <c r="MNP163" s="212"/>
      <c r="MNQ163" s="212"/>
      <c r="MNR163" s="212"/>
      <c r="MNS163" s="212"/>
      <c r="MNT163" s="212"/>
      <c r="MNU163" s="212"/>
      <c r="MNV163" s="212"/>
      <c r="MNW163" s="212"/>
      <c r="MNX163" s="212"/>
      <c r="MNY163" s="212"/>
      <c r="MNZ163" s="212"/>
      <c r="MOA163" s="212"/>
      <c r="MOB163" s="212"/>
      <c r="MOC163" s="212"/>
      <c r="MOD163" s="212"/>
      <c r="MOE163" s="212"/>
      <c r="MOF163" s="212"/>
      <c r="MOG163" s="212"/>
      <c r="MOH163" s="212"/>
      <c r="MOI163" s="212"/>
      <c r="MOJ163" s="212"/>
      <c r="MOK163" s="212"/>
      <c r="MOL163" s="212"/>
      <c r="MOM163" s="212"/>
      <c r="MON163" s="212"/>
      <c r="MOO163" s="212"/>
      <c r="MOP163" s="212"/>
      <c r="MOQ163" s="212"/>
      <c r="MOR163" s="212"/>
      <c r="MOS163" s="212"/>
      <c r="MOT163" s="212"/>
      <c r="MOU163" s="212"/>
      <c r="MOV163" s="212"/>
      <c r="MOW163" s="212"/>
      <c r="MOX163" s="212"/>
      <c r="MOY163" s="212"/>
      <c r="MOZ163" s="212"/>
      <c r="MPA163" s="212"/>
      <c r="MPB163" s="212"/>
      <c r="MPC163" s="212"/>
      <c r="MPD163" s="212"/>
      <c r="MPE163" s="212"/>
      <c r="MPF163" s="212"/>
      <c r="MPG163" s="212"/>
      <c r="MPH163" s="212"/>
      <c r="MPI163" s="212"/>
      <c r="MPJ163" s="212"/>
      <c r="MPK163" s="212"/>
      <c r="MPL163" s="212"/>
      <c r="MPM163" s="212"/>
      <c r="MPN163" s="212"/>
      <c r="MPO163" s="212"/>
      <c r="MPV163" s="212"/>
      <c r="MPW163" s="212"/>
      <c r="MPX163" s="212"/>
      <c r="MPY163" s="212"/>
      <c r="MPZ163" s="212"/>
      <c r="MQA163" s="212"/>
      <c r="MQB163" s="212"/>
      <c r="MQC163" s="212"/>
      <c r="MQD163" s="212"/>
      <c r="MQE163" s="212"/>
      <c r="MQF163" s="212"/>
      <c r="MQG163" s="212"/>
      <c r="MQH163" s="212"/>
      <c r="MQI163" s="212"/>
      <c r="MQJ163" s="212"/>
      <c r="MQK163" s="212"/>
      <c r="MQL163" s="212"/>
      <c r="MQM163" s="212"/>
      <c r="MQN163" s="212"/>
      <c r="MQO163" s="212"/>
      <c r="MQP163" s="212"/>
      <c r="MQQ163" s="212"/>
      <c r="MQR163" s="212"/>
      <c r="MQS163" s="212"/>
      <c r="MQT163" s="212"/>
      <c r="MQU163" s="212"/>
      <c r="MQV163" s="212"/>
      <c r="MQW163" s="212"/>
      <c r="MQX163" s="212"/>
      <c r="MQY163" s="212"/>
      <c r="MQZ163" s="212"/>
      <c r="MRA163" s="212"/>
      <c r="MRB163" s="212"/>
      <c r="MRC163" s="212"/>
      <c r="MRD163" s="212"/>
      <c r="MRE163" s="212"/>
      <c r="MRF163" s="212"/>
      <c r="MRG163" s="212"/>
      <c r="MRH163" s="212"/>
      <c r="MRI163" s="212"/>
      <c r="MRJ163" s="212"/>
      <c r="MRK163" s="212"/>
      <c r="MRL163" s="212"/>
      <c r="MRM163" s="212"/>
      <c r="MRN163" s="212"/>
      <c r="MRO163" s="212"/>
      <c r="MRP163" s="212"/>
      <c r="MRQ163" s="212"/>
      <c r="MRR163" s="212"/>
      <c r="MRS163" s="212"/>
      <c r="MRT163" s="212"/>
      <c r="MRU163" s="212"/>
      <c r="MRV163" s="212"/>
      <c r="MRW163" s="212"/>
      <c r="MRX163" s="212"/>
      <c r="MRY163" s="212"/>
      <c r="MRZ163" s="212"/>
      <c r="MSA163" s="212"/>
      <c r="MSB163" s="212"/>
      <c r="MSC163" s="212"/>
      <c r="MSD163" s="212"/>
      <c r="MSE163" s="212"/>
      <c r="MSF163" s="212"/>
      <c r="MSG163" s="212"/>
      <c r="MSH163" s="212"/>
      <c r="MSI163" s="212"/>
      <c r="MSJ163" s="212"/>
      <c r="MSK163" s="212"/>
      <c r="MSL163" s="212"/>
      <c r="MSM163" s="212"/>
      <c r="MSN163" s="212"/>
      <c r="MSO163" s="212"/>
      <c r="MSP163" s="212"/>
      <c r="MSQ163" s="212"/>
      <c r="MSR163" s="212"/>
      <c r="MSS163" s="212"/>
      <c r="MST163" s="212"/>
      <c r="MSU163" s="212"/>
      <c r="MSV163" s="212"/>
      <c r="MSW163" s="212"/>
      <c r="MSX163" s="212"/>
      <c r="MSY163" s="212"/>
      <c r="MSZ163" s="212"/>
      <c r="MTA163" s="212"/>
      <c r="MTB163" s="212"/>
      <c r="MTC163" s="212"/>
      <c r="MTD163" s="212"/>
      <c r="MTE163" s="212"/>
      <c r="MTF163" s="212"/>
      <c r="MTG163" s="212"/>
      <c r="MTH163" s="212"/>
      <c r="MTI163" s="212"/>
      <c r="MTJ163" s="212"/>
      <c r="MTK163" s="212"/>
      <c r="MTL163" s="212"/>
      <c r="MTM163" s="212"/>
      <c r="MTN163" s="212"/>
      <c r="MTO163" s="212"/>
      <c r="MTP163" s="212"/>
      <c r="MTQ163" s="212"/>
      <c r="MTR163" s="212"/>
      <c r="MTS163" s="212"/>
      <c r="MTT163" s="212"/>
      <c r="MTU163" s="212"/>
      <c r="MTV163" s="212"/>
      <c r="MTW163" s="212"/>
      <c r="MTX163" s="212"/>
      <c r="MTY163" s="212"/>
      <c r="MTZ163" s="212"/>
      <c r="MUA163" s="212"/>
      <c r="MUB163" s="212"/>
      <c r="MUC163" s="212"/>
      <c r="MUD163" s="212"/>
      <c r="MUE163" s="212"/>
      <c r="MUF163" s="212"/>
      <c r="MUG163" s="212"/>
      <c r="MUH163" s="212"/>
      <c r="MUI163" s="212"/>
      <c r="MUJ163" s="212"/>
      <c r="MUK163" s="212"/>
      <c r="MUL163" s="212"/>
      <c r="MUM163" s="212"/>
      <c r="MUN163" s="212"/>
      <c r="MUO163" s="212"/>
      <c r="MUP163" s="212"/>
      <c r="MUQ163" s="212"/>
      <c r="MUR163" s="212"/>
      <c r="MUS163" s="212"/>
      <c r="MUT163" s="212"/>
      <c r="MUU163" s="212"/>
      <c r="MUV163" s="212"/>
      <c r="MUW163" s="212"/>
      <c r="MUX163" s="212"/>
      <c r="MUY163" s="212"/>
      <c r="MUZ163" s="212"/>
      <c r="MVA163" s="212"/>
      <c r="MVB163" s="212"/>
      <c r="MVC163" s="212"/>
      <c r="MVD163" s="212"/>
      <c r="MVE163" s="212"/>
      <c r="MVF163" s="212"/>
      <c r="MVG163" s="212"/>
      <c r="MVH163" s="212"/>
      <c r="MVI163" s="212"/>
      <c r="MVJ163" s="212"/>
      <c r="MVK163" s="212"/>
      <c r="MVL163" s="212"/>
      <c r="MVM163" s="212"/>
      <c r="MVN163" s="212"/>
      <c r="MVO163" s="212"/>
      <c r="MVP163" s="212"/>
      <c r="MVQ163" s="212"/>
      <c r="MVR163" s="212"/>
      <c r="MVS163" s="212"/>
      <c r="MVT163" s="212"/>
      <c r="MVU163" s="212"/>
      <c r="MVV163" s="212"/>
      <c r="MVW163" s="212"/>
      <c r="MVX163" s="212"/>
      <c r="MVY163" s="212"/>
      <c r="MVZ163" s="212"/>
      <c r="MWA163" s="212"/>
      <c r="MWB163" s="212"/>
      <c r="MWC163" s="212"/>
      <c r="MWD163" s="212"/>
      <c r="MWE163" s="212"/>
      <c r="MWF163" s="212"/>
      <c r="MWG163" s="212"/>
      <c r="MWH163" s="212"/>
      <c r="MWI163" s="212"/>
      <c r="MWJ163" s="212"/>
      <c r="MWK163" s="212"/>
      <c r="MWL163" s="212"/>
      <c r="MWM163" s="212"/>
      <c r="MWN163" s="212"/>
      <c r="MWO163" s="212"/>
      <c r="MWP163" s="212"/>
      <c r="MWQ163" s="212"/>
      <c r="MWR163" s="212"/>
      <c r="MWS163" s="212"/>
      <c r="MWT163" s="212"/>
      <c r="MWU163" s="212"/>
      <c r="MWV163" s="212"/>
      <c r="MWW163" s="212"/>
      <c r="MWX163" s="212"/>
      <c r="MWY163" s="212"/>
      <c r="MWZ163" s="212"/>
      <c r="MXA163" s="212"/>
      <c r="MXB163" s="212"/>
      <c r="MXC163" s="212"/>
      <c r="MXD163" s="212"/>
      <c r="MXE163" s="212"/>
      <c r="MXF163" s="212"/>
      <c r="MXG163" s="212"/>
      <c r="MXH163" s="212"/>
      <c r="MXI163" s="212"/>
      <c r="MXJ163" s="212"/>
      <c r="MXK163" s="212"/>
      <c r="MXL163" s="212"/>
      <c r="MXM163" s="212"/>
      <c r="MXN163" s="212"/>
      <c r="MXO163" s="212"/>
      <c r="MXP163" s="212"/>
      <c r="MXQ163" s="212"/>
      <c r="MXR163" s="212"/>
      <c r="MXS163" s="212"/>
      <c r="MXT163" s="212"/>
      <c r="MXU163" s="212"/>
      <c r="MXV163" s="212"/>
      <c r="MXW163" s="212"/>
      <c r="MXX163" s="212"/>
      <c r="MXY163" s="212"/>
      <c r="MXZ163" s="212"/>
      <c r="MYA163" s="212"/>
      <c r="MYB163" s="212"/>
      <c r="MYC163" s="212"/>
      <c r="MYD163" s="212"/>
      <c r="MYE163" s="212"/>
      <c r="MYF163" s="212"/>
      <c r="MYG163" s="212"/>
      <c r="MYH163" s="212"/>
      <c r="MYI163" s="212"/>
      <c r="MYJ163" s="212"/>
      <c r="MYK163" s="212"/>
      <c r="MYL163" s="212"/>
      <c r="MYM163" s="212"/>
      <c r="MYN163" s="212"/>
      <c r="MYO163" s="212"/>
      <c r="MYP163" s="212"/>
      <c r="MYQ163" s="212"/>
      <c r="MYR163" s="212"/>
      <c r="MYS163" s="212"/>
      <c r="MYT163" s="212"/>
      <c r="MYU163" s="212"/>
      <c r="MYV163" s="212"/>
      <c r="MYW163" s="212"/>
      <c r="MYX163" s="212"/>
      <c r="MYY163" s="212"/>
      <c r="MYZ163" s="212"/>
      <c r="MZA163" s="212"/>
      <c r="MZB163" s="212"/>
      <c r="MZC163" s="212"/>
      <c r="MZD163" s="212"/>
      <c r="MZE163" s="212"/>
      <c r="MZF163" s="212"/>
      <c r="MZG163" s="212"/>
      <c r="MZH163" s="212"/>
      <c r="MZI163" s="212"/>
      <c r="MZJ163" s="212"/>
      <c r="MZK163" s="212"/>
      <c r="MZR163" s="212"/>
      <c r="MZS163" s="212"/>
      <c r="MZT163" s="212"/>
      <c r="MZU163" s="212"/>
      <c r="MZV163" s="212"/>
      <c r="MZW163" s="212"/>
      <c r="MZX163" s="212"/>
      <c r="MZY163" s="212"/>
      <c r="MZZ163" s="212"/>
      <c r="NAA163" s="212"/>
      <c r="NAB163" s="212"/>
      <c r="NAC163" s="212"/>
      <c r="NAD163" s="212"/>
      <c r="NAE163" s="212"/>
      <c r="NAF163" s="212"/>
      <c r="NAG163" s="212"/>
      <c r="NAH163" s="212"/>
      <c r="NAI163" s="212"/>
      <c r="NAJ163" s="212"/>
      <c r="NAK163" s="212"/>
      <c r="NAL163" s="212"/>
      <c r="NAM163" s="212"/>
      <c r="NAN163" s="212"/>
      <c r="NAO163" s="212"/>
      <c r="NAP163" s="212"/>
      <c r="NAQ163" s="212"/>
      <c r="NAR163" s="212"/>
      <c r="NAS163" s="212"/>
      <c r="NAT163" s="212"/>
      <c r="NAU163" s="212"/>
      <c r="NAV163" s="212"/>
      <c r="NAW163" s="212"/>
      <c r="NAX163" s="212"/>
      <c r="NAY163" s="212"/>
      <c r="NAZ163" s="212"/>
      <c r="NBA163" s="212"/>
      <c r="NBB163" s="212"/>
      <c r="NBC163" s="212"/>
      <c r="NBD163" s="212"/>
      <c r="NBE163" s="212"/>
      <c r="NBF163" s="212"/>
      <c r="NBG163" s="212"/>
      <c r="NBH163" s="212"/>
      <c r="NBI163" s="212"/>
      <c r="NBJ163" s="212"/>
      <c r="NBK163" s="212"/>
      <c r="NBL163" s="212"/>
      <c r="NBM163" s="212"/>
      <c r="NBN163" s="212"/>
      <c r="NBO163" s="212"/>
      <c r="NBP163" s="212"/>
      <c r="NBQ163" s="212"/>
      <c r="NBR163" s="212"/>
      <c r="NBS163" s="212"/>
      <c r="NBT163" s="212"/>
      <c r="NBU163" s="212"/>
      <c r="NBV163" s="212"/>
      <c r="NBW163" s="212"/>
      <c r="NBX163" s="212"/>
      <c r="NBY163" s="212"/>
      <c r="NBZ163" s="212"/>
      <c r="NCA163" s="212"/>
      <c r="NCB163" s="212"/>
      <c r="NCC163" s="212"/>
      <c r="NCD163" s="212"/>
      <c r="NCE163" s="212"/>
      <c r="NCF163" s="212"/>
      <c r="NCG163" s="212"/>
      <c r="NCH163" s="212"/>
      <c r="NCI163" s="212"/>
      <c r="NCJ163" s="212"/>
      <c r="NCK163" s="212"/>
      <c r="NCL163" s="212"/>
      <c r="NCM163" s="212"/>
      <c r="NCN163" s="212"/>
      <c r="NCO163" s="212"/>
      <c r="NCP163" s="212"/>
      <c r="NCQ163" s="212"/>
      <c r="NCR163" s="212"/>
      <c r="NCS163" s="212"/>
      <c r="NCT163" s="212"/>
      <c r="NCU163" s="212"/>
      <c r="NCV163" s="212"/>
      <c r="NCW163" s="212"/>
      <c r="NCX163" s="212"/>
      <c r="NCY163" s="212"/>
      <c r="NCZ163" s="212"/>
      <c r="NDA163" s="212"/>
      <c r="NDB163" s="212"/>
      <c r="NDC163" s="212"/>
      <c r="NDD163" s="212"/>
      <c r="NDE163" s="212"/>
      <c r="NDF163" s="212"/>
      <c r="NDG163" s="212"/>
      <c r="NDH163" s="212"/>
      <c r="NDI163" s="212"/>
      <c r="NDJ163" s="212"/>
      <c r="NDK163" s="212"/>
      <c r="NDL163" s="212"/>
      <c r="NDM163" s="212"/>
      <c r="NDN163" s="212"/>
      <c r="NDO163" s="212"/>
      <c r="NDP163" s="212"/>
      <c r="NDQ163" s="212"/>
      <c r="NDR163" s="212"/>
      <c r="NDS163" s="212"/>
      <c r="NDT163" s="212"/>
      <c r="NDU163" s="212"/>
      <c r="NDV163" s="212"/>
      <c r="NDW163" s="212"/>
      <c r="NDX163" s="212"/>
      <c r="NDY163" s="212"/>
      <c r="NDZ163" s="212"/>
      <c r="NEA163" s="212"/>
      <c r="NEB163" s="212"/>
      <c r="NEC163" s="212"/>
      <c r="NED163" s="212"/>
      <c r="NEE163" s="212"/>
      <c r="NEF163" s="212"/>
      <c r="NEG163" s="212"/>
      <c r="NEH163" s="212"/>
      <c r="NEI163" s="212"/>
      <c r="NEJ163" s="212"/>
      <c r="NEK163" s="212"/>
      <c r="NEL163" s="212"/>
      <c r="NEM163" s="212"/>
      <c r="NEN163" s="212"/>
      <c r="NEO163" s="212"/>
      <c r="NEP163" s="212"/>
      <c r="NEQ163" s="212"/>
      <c r="NER163" s="212"/>
      <c r="NES163" s="212"/>
      <c r="NET163" s="212"/>
      <c r="NEU163" s="212"/>
      <c r="NEV163" s="212"/>
      <c r="NEW163" s="212"/>
      <c r="NEX163" s="212"/>
      <c r="NEY163" s="212"/>
      <c r="NEZ163" s="212"/>
      <c r="NFA163" s="212"/>
      <c r="NFB163" s="212"/>
      <c r="NFC163" s="212"/>
      <c r="NFD163" s="212"/>
      <c r="NFE163" s="212"/>
      <c r="NFF163" s="212"/>
      <c r="NFG163" s="212"/>
      <c r="NFH163" s="212"/>
      <c r="NFI163" s="212"/>
      <c r="NFJ163" s="212"/>
      <c r="NFK163" s="212"/>
      <c r="NFL163" s="212"/>
      <c r="NFM163" s="212"/>
      <c r="NFN163" s="212"/>
      <c r="NFO163" s="212"/>
      <c r="NFP163" s="212"/>
      <c r="NFQ163" s="212"/>
      <c r="NFR163" s="212"/>
      <c r="NFS163" s="212"/>
      <c r="NFT163" s="212"/>
      <c r="NFU163" s="212"/>
      <c r="NFV163" s="212"/>
      <c r="NFW163" s="212"/>
      <c r="NFX163" s="212"/>
      <c r="NFY163" s="212"/>
      <c r="NFZ163" s="212"/>
      <c r="NGA163" s="212"/>
      <c r="NGB163" s="212"/>
      <c r="NGC163" s="212"/>
      <c r="NGD163" s="212"/>
      <c r="NGE163" s="212"/>
      <c r="NGF163" s="212"/>
      <c r="NGG163" s="212"/>
      <c r="NGH163" s="212"/>
      <c r="NGI163" s="212"/>
      <c r="NGJ163" s="212"/>
      <c r="NGK163" s="212"/>
      <c r="NGL163" s="212"/>
      <c r="NGM163" s="212"/>
      <c r="NGN163" s="212"/>
      <c r="NGO163" s="212"/>
      <c r="NGP163" s="212"/>
      <c r="NGQ163" s="212"/>
      <c r="NGR163" s="212"/>
      <c r="NGS163" s="212"/>
      <c r="NGT163" s="212"/>
      <c r="NGU163" s="212"/>
      <c r="NGV163" s="212"/>
      <c r="NGW163" s="212"/>
      <c r="NGX163" s="212"/>
      <c r="NGY163" s="212"/>
      <c r="NGZ163" s="212"/>
      <c r="NHA163" s="212"/>
      <c r="NHB163" s="212"/>
      <c r="NHC163" s="212"/>
      <c r="NHD163" s="212"/>
      <c r="NHE163" s="212"/>
      <c r="NHF163" s="212"/>
      <c r="NHG163" s="212"/>
      <c r="NHH163" s="212"/>
      <c r="NHI163" s="212"/>
      <c r="NHJ163" s="212"/>
      <c r="NHK163" s="212"/>
      <c r="NHL163" s="212"/>
      <c r="NHM163" s="212"/>
      <c r="NHN163" s="212"/>
      <c r="NHO163" s="212"/>
      <c r="NHP163" s="212"/>
      <c r="NHQ163" s="212"/>
      <c r="NHR163" s="212"/>
      <c r="NHS163" s="212"/>
      <c r="NHT163" s="212"/>
      <c r="NHU163" s="212"/>
      <c r="NHV163" s="212"/>
      <c r="NHW163" s="212"/>
      <c r="NHX163" s="212"/>
      <c r="NHY163" s="212"/>
      <c r="NHZ163" s="212"/>
      <c r="NIA163" s="212"/>
      <c r="NIB163" s="212"/>
      <c r="NIC163" s="212"/>
      <c r="NID163" s="212"/>
      <c r="NIE163" s="212"/>
      <c r="NIF163" s="212"/>
      <c r="NIG163" s="212"/>
      <c r="NIH163" s="212"/>
      <c r="NII163" s="212"/>
      <c r="NIJ163" s="212"/>
      <c r="NIK163" s="212"/>
      <c r="NIL163" s="212"/>
      <c r="NIM163" s="212"/>
      <c r="NIN163" s="212"/>
      <c r="NIO163" s="212"/>
      <c r="NIP163" s="212"/>
      <c r="NIQ163" s="212"/>
      <c r="NIR163" s="212"/>
      <c r="NIS163" s="212"/>
      <c r="NIT163" s="212"/>
      <c r="NIU163" s="212"/>
      <c r="NIV163" s="212"/>
      <c r="NIW163" s="212"/>
      <c r="NIX163" s="212"/>
      <c r="NIY163" s="212"/>
      <c r="NIZ163" s="212"/>
      <c r="NJA163" s="212"/>
      <c r="NJB163" s="212"/>
      <c r="NJC163" s="212"/>
      <c r="NJD163" s="212"/>
      <c r="NJE163" s="212"/>
      <c r="NJF163" s="212"/>
      <c r="NJG163" s="212"/>
      <c r="NJN163" s="212"/>
      <c r="NJO163" s="212"/>
      <c r="NJP163" s="212"/>
      <c r="NJQ163" s="212"/>
      <c r="NJR163" s="212"/>
      <c r="NJS163" s="212"/>
      <c r="NJT163" s="212"/>
      <c r="NJU163" s="212"/>
      <c r="NJV163" s="212"/>
      <c r="NJW163" s="212"/>
      <c r="NJX163" s="212"/>
      <c r="NJY163" s="212"/>
      <c r="NJZ163" s="212"/>
      <c r="NKA163" s="212"/>
      <c r="NKB163" s="212"/>
      <c r="NKC163" s="212"/>
      <c r="NKD163" s="212"/>
      <c r="NKE163" s="212"/>
      <c r="NKF163" s="212"/>
      <c r="NKG163" s="212"/>
      <c r="NKH163" s="212"/>
      <c r="NKI163" s="212"/>
      <c r="NKJ163" s="212"/>
      <c r="NKK163" s="212"/>
      <c r="NKL163" s="212"/>
      <c r="NKM163" s="212"/>
      <c r="NKN163" s="212"/>
      <c r="NKO163" s="212"/>
      <c r="NKP163" s="212"/>
      <c r="NKQ163" s="212"/>
      <c r="NKR163" s="212"/>
      <c r="NKS163" s="212"/>
      <c r="NKT163" s="212"/>
      <c r="NKU163" s="212"/>
      <c r="NKV163" s="212"/>
      <c r="NKW163" s="212"/>
      <c r="NKX163" s="212"/>
      <c r="NKY163" s="212"/>
      <c r="NKZ163" s="212"/>
      <c r="NLA163" s="212"/>
      <c r="NLB163" s="212"/>
      <c r="NLC163" s="212"/>
      <c r="NLD163" s="212"/>
      <c r="NLE163" s="212"/>
      <c r="NLF163" s="212"/>
      <c r="NLG163" s="212"/>
      <c r="NLH163" s="212"/>
      <c r="NLI163" s="212"/>
      <c r="NLJ163" s="212"/>
      <c r="NLK163" s="212"/>
      <c r="NLL163" s="212"/>
      <c r="NLM163" s="212"/>
      <c r="NLN163" s="212"/>
      <c r="NLO163" s="212"/>
      <c r="NLP163" s="212"/>
      <c r="NLQ163" s="212"/>
      <c r="NLR163" s="212"/>
      <c r="NLS163" s="212"/>
      <c r="NLT163" s="212"/>
      <c r="NLU163" s="212"/>
      <c r="NLV163" s="212"/>
      <c r="NLW163" s="212"/>
      <c r="NLX163" s="212"/>
      <c r="NLY163" s="212"/>
      <c r="NLZ163" s="212"/>
      <c r="NMA163" s="212"/>
      <c r="NMB163" s="212"/>
      <c r="NMC163" s="212"/>
      <c r="NMD163" s="212"/>
      <c r="NME163" s="212"/>
      <c r="NMF163" s="212"/>
      <c r="NMG163" s="212"/>
      <c r="NMH163" s="212"/>
      <c r="NMI163" s="212"/>
      <c r="NMJ163" s="212"/>
      <c r="NMK163" s="212"/>
      <c r="NML163" s="212"/>
      <c r="NMM163" s="212"/>
      <c r="NMN163" s="212"/>
      <c r="NMO163" s="212"/>
      <c r="NMP163" s="212"/>
      <c r="NMQ163" s="212"/>
      <c r="NMR163" s="212"/>
      <c r="NMS163" s="212"/>
      <c r="NMT163" s="212"/>
      <c r="NMU163" s="212"/>
      <c r="NMV163" s="212"/>
      <c r="NMW163" s="212"/>
      <c r="NMX163" s="212"/>
      <c r="NMY163" s="212"/>
      <c r="NMZ163" s="212"/>
      <c r="NNA163" s="212"/>
      <c r="NNB163" s="212"/>
      <c r="NNC163" s="212"/>
      <c r="NND163" s="212"/>
      <c r="NNE163" s="212"/>
      <c r="NNF163" s="212"/>
      <c r="NNG163" s="212"/>
      <c r="NNH163" s="212"/>
      <c r="NNI163" s="212"/>
      <c r="NNJ163" s="212"/>
      <c r="NNK163" s="212"/>
      <c r="NNL163" s="212"/>
      <c r="NNM163" s="212"/>
      <c r="NNN163" s="212"/>
      <c r="NNO163" s="212"/>
      <c r="NNP163" s="212"/>
      <c r="NNQ163" s="212"/>
      <c r="NNR163" s="212"/>
      <c r="NNS163" s="212"/>
      <c r="NNT163" s="212"/>
      <c r="NNU163" s="212"/>
      <c r="NNV163" s="212"/>
      <c r="NNW163" s="212"/>
      <c r="NNX163" s="212"/>
      <c r="NNY163" s="212"/>
      <c r="NNZ163" s="212"/>
      <c r="NOA163" s="212"/>
      <c r="NOB163" s="212"/>
      <c r="NOC163" s="212"/>
      <c r="NOD163" s="212"/>
      <c r="NOE163" s="212"/>
      <c r="NOF163" s="212"/>
      <c r="NOG163" s="212"/>
      <c r="NOH163" s="212"/>
      <c r="NOI163" s="212"/>
      <c r="NOJ163" s="212"/>
      <c r="NOK163" s="212"/>
      <c r="NOL163" s="212"/>
      <c r="NOM163" s="212"/>
      <c r="NON163" s="212"/>
      <c r="NOO163" s="212"/>
      <c r="NOP163" s="212"/>
      <c r="NOQ163" s="212"/>
      <c r="NOR163" s="212"/>
      <c r="NOS163" s="212"/>
      <c r="NOT163" s="212"/>
      <c r="NOU163" s="212"/>
      <c r="NOV163" s="212"/>
      <c r="NOW163" s="212"/>
      <c r="NOX163" s="212"/>
      <c r="NOY163" s="212"/>
      <c r="NOZ163" s="212"/>
      <c r="NPA163" s="212"/>
      <c r="NPB163" s="212"/>
      <c r="NPC163" s="212"/>
      <c r="NPD163" s="212"/>
      <c r="NPE163" s="212"/>
      <c r="NPF163" s="212"/>
      <c r="NPG163" s="212"/>
      <c r="NPH163" s="212"/>
      <c r="NPI163" s="212"/>
      <c r="NPJ163" s="212"/>
      <c r="NPK163" s="212"/>
      <c r="NPL163" s="212"/>
      <c r="NPM163" s="212"/>
      <c r="NPN163" s="212"/>
      <c r="NPO163" s="212"/>
      <c r="NPP163" s="212"/>
      <c r="NPQ163" s="212"/>
      <c r="NPR163" s="212"/>
      <c r="NPS163" s="212"/>
      <c r="NPT163" s="212"/>
      <c r="NPU163" s="212"/>
      <c r="NPV163" s="212"/>
      <c r="NPW163" s="212"/>
      <c r="NPX163" s="212"/>
      <c r="NPY163" s="212"/>
      <c r="NPZ163" s="212"/>
      <c r="NQA163" s="212"/>
      <c r="NQB163" s="212"/>
      <c r="NQC163" s="212"/>
      <c r="NQD163" s="212"/>
      <c r="NQE163" s="212"/>
      <c r="NQF163" s="212"/>
      <c r="NQG163" s="212"/>
      <c r="NQH163" s="212"/>
      <c r="NQI163" s="212"/>
      <c r="NQJ163" s="212"/>
      <c r="NQK163" s="212"/>
      <c r="NQL163" s="212"/>
      <c r="NQM163" s="212"/>
      <c r="NQN163" s="212"/>
      <c r="NQO163" s="212"/>
      <c r="NQP163" s="212"/>
      <c r="NQQ163" s="212"/>
      <c r="NQR163" s="212"/>
      <c r="NQS163" s="212"/>
      <c r="NQT163" s="212"/>
      <c r="NQU163" s="212"/>
      <c r="NQV163" s="212"/>
      <c r="NQW163" s="212"/>
      <c r="NQX163" s="212"/>
      <c r="NQY163" s="212"/>
      <c r="NQZ163" s="212"/>
      <c r="NRA163" s="212"/>
      <c r="NRB163" s="212"/>
      <c r="NRC163" s="212"/>
      <c r="NRD163" s="212"/>
      <c r="NRE163" s="212"/>
      <c r="NRF163" s="212"/>
      <c r="NRG163" s="212"/>
      <c r="NRH163" s="212"/>
      <c r="NRI163" s="212"/>
      <c r="NRJ163" s="212"/>
      <c r="NRK163" s="212"/>
      <c r="NRL163" s="212"/>
      <c r="NRM163" s="212"/>
      <c r="NRN163" s="212"/>
      <c r="NRO163" s="212"/>
      <c r="NRP163" s="212"/>
      <c r="NRQ163" s="212"/>
      <c r="NRR163" s="212"/>
      <c r="NRS163" s="212"/>
      <c r="NRT163" s="212"/>
      <c r="NRU163" s="212"/>
      <c r="NRV163" s="212"/>
      <c r="NRW163" s="212"/>
      <c r="NRX163" s="212"/>
      <c r="NRY163" s="212"/>
      <c r="NRZ163" s="212"/>
      <c r="NSA163" s="212"/>
      <c r="NSB163" s="212"/>
      <c r="NSC163" s="212"/>
      <c r="NSD163" s="212"/>
      <c r="NSE163" s="212"/>
      <c r="NSF163" s="212"/>
      <c r="NSG163" s="212"/>
      <c r="NSH163" s="212"/>
      <c r="NSI163" s="212"/>
      <c r="NSJ163" s="212"/>
      <c r="NSK163" s="212"/>
      <c r="NSL163" s="212"/>
      <c r="NSM163" s="212"/>
      <c r="NSN163" s="212"/>
      <c r="NSO163" s="212"/>
      <c r="NSP163" s="212"/>
      <c r="NSQ163" s="212"/>
      <c r="NSR163" s="212"/>
      <c r="NSS163" s="212"/>
      <c r="NST163" s="212"/>
      <c r="NSU163" s="212"/>
      <c r="NSV163" s="212"/>
      <c r="NSW163" s="212"/>
      <c r="NSX163" s="212"/>
      <c r="NSY163" s="212"/>
      <c r="NSZ163" s="212"/>
      <c r="NTA163" s="212"/>
      <c r="NTB163" s="212"/>
      <c r="NTC163" s="212"/>
      <c r="NTJ163" s="212"/>
      <c r="NTK163" s="212"/>
      <c r="NTL163" s="212"/>
      <c r="NTM163" s="212"/>
      <c r="NTN163" s="212"/>
      <c r="NTO163" s="212"/>
      <c r="NTP163" s="212"/>
      <c r="NTQ163" s="212"/>
      <c r="NTR163" s="212"/>
      <c r="NTS163" s="212"/>
      <c r="NTT163" s="212"/>
      <c r="NTU163" s="212"/>
      <c r="NTV163" s="212"/>
      <c r="NTW163" s="212"/>
      <c r="NTX163" s="212"/>
      <c r="NTY163" s="212"/>
      <c r="NTZ163" s="212"/>
      <c r="NUA163" s="212"/>
      <c r="NUB163" s="212"/>
      <c r="NUC163" s="212"/>
      <c r="NUD163" s="212"/>
      <c r="NUE163" s="212"/>
      <c r="NUF163" s="212"/>
      <c r="NUG163" s="212"/>
      <c r="NUH163" s="212"/>
      <c r="NUI163" s="212"/>
      <c r="NUJ163" s="212"/>
      <c r="NUK163" s="212"/>
      <c r="NUL163" s="212"/>
      <c r="NUM163" s="212"/>
      <c r="NUN163" s="212"/>
      <c r="NUO163" s="212"/>
      <c r="NUP163" s="212"/>
      <c r="NUQ163" s="212"/>
      <c r="NUR163" s="212"/>
      <c r="NUS163" s="212"/>
      <c r="NUT163" s="212"/>
      <c r="NUU163" s="212"/>
      <c r="NUV163" s="212"/>
      <c r="NUW163" s="212"/>
      <c r="NUX163" s="212"/>
      <c r="NUY163" s="212"/>
      <c r="NUZ163" s="212"/>
      <c r="NVA163" s="212"/>
      <c r="NVB163" s="212"/>
      <c r="NVC163" s="212"/>
      <c r="NVD163" s="212"/>
      <c r="NVE163" s="212"/>
      <c r="NVF163" s="212"/>
      <c r="NVG163" s="212"/>
      <c r="NVH163" s="212"/>
      <c r="NVI163" s="212"/>
      <c r="NVJ163" s="212"/>
      <c r="NVK163" s="212"/>
      <c r="NVL163" s="212"/>
      <c r="NVM163" s="212"/>
      <c r="NVN163" s="212"/>
      <c r="NVO163" s="212"/>
      <c r="NVP163" s="212"/>
      <c r="NVQ163" s="212"/>
      <c r="NVR163" s="212"/>
      <c r="NVS163" s="212"/>
      <c r="NVT163" s="212"/>
      <c r="NVU163" s="212"/>
      <c r="NVV163" s="212"/>
      <c r="NVW163" s="212"/>
      <c r="NVX163" s="212"/>
      <c r="NVY163" s="212"/>
      <c r="NVZ163" s="212"/>
      <c r="NWA163" s="212"/>
      <c r="NWB163" s="212"/>
      <c r="NWC163" s="212"/>
      <c r="NWD163" s="212"/>
      <c r="NWE163" s="212"/>
      <c r="NWF163" s="212"/>
      <c r="NWG163" s="212"/>
      <c r="NWH163" s="212"/>
      <c r="NWI163" s="212"/>
      <c r="NWJ163" s="212"/>
      <c r="NWK163" s="212"/>
      <c r="NWL163" s="212"/>
      <c r="NWM163" s="212"/>
      <c r="NWN163" s="212"/>
      <c r="NWO163" s="212"/>
      <c r="NWP163" s="212"/>
      <c r="NWQ163" s="212"/>
      <c r="NWR163" s="212"/>
      <c r="NWS163" s="212"/>
      <c r="NWT163" s="212"/>
      <c r="NWU163" s="212"/>
      <c r="NWV163" s="212"/>
      <c r="NWW163" s="212"/>
      <c r="NWX163" s="212"/>
      <c r="NWY163" s="212"/>
      <c r="NWZ163" s="212"/>
      <c r="NXA163" s="212"/>
      <c r="NXB163" s="212"/>
      <c r="NXC163" s="212"/>
      <c r="NXD163" s="212"/>
      <c r="NXE163" s="212"/>
      <c r="NXF163" s="212"/>
      <c r="NXG163" s="212"/>
      <c r="NXH163" s="212"/>
      <c r="NXI163" s="212"/>
      <c r="NXJ163" s="212"/>
      <c r="NXK163" s="212"/>
      <c r="NXL163" s="212"/>
      <c r="NXM163" s="212"/>
      <c r="NXN163" s="212"/>
      <c r="NXO163" s="212"/>
      <c r="NXP163" s="212"/>
      <c r="NXQ163" s="212"/>
      <c r="NXR163" s="212"/>
      <c r="NXS163" s="212"/>
      <c r="NXT163" s="212"/>
      <c r="NXU163" s="212"/>
      <c r="NXV163" s="212"/>
      <c r="NXW163" s="212"/>
      <c r="NXX163" s="212"/>
      <c r="NXY163" s="212"/>
      <c r="NXZ163" s="212"/>
      <c r="NYA163" s="212"/>
      <c r="NYB163" s="212"/>
      <c r="NYC163" s="212"/>
      <c r="NYD163" s="212"/>
      <c r="NYE163" s="212"/>
      <c r="NYF163" s="212"/>
      <c r="NYG163" s="212"/>
      <c r="NYH163" s="212"/>
      <c r="NYI163" s="212"/>
      <c r="NYJ163" s="212"/>
      <c r="NYK163" s="212"/>
      <c r="NYL163" s="212"/>
      <c r="NYM163" s="212"/>
      <c r="NYN163" s="212"/>
      <c r="NYO163" s="212"/>
      <c r="NYP163" s="212"/>
      <c r="NYQ163" s="212"/>
      <c r="NYR163" s="212"/>
      <c r="NYS163" s="212"/>
      <c r="NYT163" s="212"/>
      <c r="NYU163" s="212"/>
      <c r="NYV163" s="212"/>
      <c r="NYW163" s="212"/>
      <c r="NYX163" s="212"/>
      <c r="NYY163" s="212"/>
      <c r="NYZ163" s="212"/>
      <c r="NZA163" s="212"/>
      <c r="NZB163" s="212"/>
      <c r="NZC163" s="212"/>
      <c r="NZD163" s="212"/>
      <c r="NZE163" s="212"/>
      <c r="NZF163" s="212"/>
      <c r="NZG163" s="212"/>
      <c r="NZH163" s="212"/>
      <c r="NZI163" s="212"/>
      <c r="NZJ163" s="212"/>
      <c r="NZK163" s="212"/>
      <c r="NZL163" s="212"/>
      <c r="NZM163" s="212"/>
      <c r="NZN163" s="212"/>
      <c r="NZO163" s="212"/>
      <c r="NZP163" s="212"/>
      <c r="NZQ163" s="212"/>
      <c r="NZR163" s="212"/>
      <c r="NZS163" s="212"/>
      <c r="NZT163" s="212"/>
      <c r="NZU163" s="212"/>
      <c r="NZV163" s="212"/>
      <c r="NZW163" s="212"/>
      <c r="NZX163" s="212"/>
      <c r="NZY163" s="212"/>
      <c r="NZZ163" s="212"/>
      <c r="OAA163" s="212"/>
      <c r="OAB163" s="212"/>
      <c r="OAC163" s="212"/>
      <c r="OAD163" s="212"/>
      <c r="OAE163" s="212"/>
      <c r="OAF163" s="212"/>
      <c r="OAG163" s="212"/>
      <c r="OAH163" s="212"/>
      <c r="OAI163" s="212"/>
      <c r="OAJ163" s="212"/>
      <c r="OAK163" s="212"/>
      <c r="OAL163" s="212"/>
      <c r="OAM163" s="212"/>
      <c r="OAN163" s="212"/>
      <c r="OAO163" s="212"/>
      <c r="OAP163" s="212"/>
      <c r="OAQ163" s="212"/>
      <c r="OAR163" s="212"/>
      <c r="OAS163" s="212"/>
      <c r="OAT163" s="212"/>
      <c r="OAU163" s="212"/>
      <c r="OAV163" s="212"/>
      <c r="OAW163" s="212"/>
      <c r="OAX163" s="212"/>
      <c r="OAY163" s="212"/>
      <c r="OAZ163" s="212"/>
      <c r="OBA163" s="212"/>
      <c r="OBB163" s="212"/>
      <c r="OBC163" s="212"/>
      <c r="OBD163" s="212"/>
      <c r="OBE163" s="212"/>
      <c r="OBF163" s="212"/>
      <c r="OBG163" s="212"/>
      <c r="OBH163" s="212"/>
      <c r="OBI163" s="212"/>
      <c r="OBJ163" s="212"/>
      <c r="OBK163" s="212"/>
      <c r="OBL163" s="212"/>
      <c r="OBM163" s="212"/>
      <c r="OBN163" s="212"/>
      <c r="OBO163" s="212"/>
      <c r="OBP163" s="212"/>
      <c r="OBQ163" s="212"/>
      <c r="OBR163" s="212"/>
      <c r="OBS163" s="212"/>
      <c r="OBT163" s="212"/>
      <c r="OBU163" s="212"/>
      <c r="OBV163" s="212"/>
      <c r="OBW163" s="212"/>
      <c r="OBX163" s="212"/>
      <c r="OBY163" s="212"/>
      <c r="OBZ163" s="212"/>
      <c r="OCA163" s="212"/>
      <c r="OCB163" s="212"/>
      <c r="OCC163" s="212"/>
      <c r="OCD163" s="212"/>
      <c r="OCE163" s="212"/>
      <c r="OCF163" s="212"/>
      <c r="OCG163" s="212"/>
      <c r="OCH163" s="212"/>
      <c r="OCI163" s="212"/>
      <c r="OCJ163" s="212"/>
      <c r="OCK163" s="212"/>
      <c r="OCL163" s="212"/>
      <c r="OCM163" s="212"/>
      <c r="OCN163" s="212"/>
      <c r="OCO163" s="212"/>
      <c r="OCP163" s="212"/>
      <c r="OCQ163" s="212"/>
      <c r="OCR163" s="212"/>
      <c r="OCS163" s="212"/>
      <c r="OCT163" s="212"/>
      <c r="OCU163" s="212"/>
      <c r="OCV163" s="212"/>
      <c r="OCW163" s="212"/>
      <c r="OCX163" s="212"/>
      <c r="OCY163" s="212"/>
      <c r="ODF163" s="212"/>
      <c r="ODG163" s="212"/>
      <c r="ODH163" s="212"/>
      <c r="ODI163" s="212"/>
      <c r="ODJ163" s="212"/>
      <c r="ODK163" s="212"/>
      <c r="ODL163" s="212"/>
      <c r="ODM163" s="212"/>
      <c r="ODN163" s="212"/>
      <c r="ODO163" s="212"/>
      <c r="ODP163" s="212"/>
      <c r="ODQ163" s="212"/>
      <c r="ODR163" s="212"/>
      <c r="ODS163" s="212"/>
      <c r="ODT163" s="212"/>
      <c r="ODU163" s="212"/>
      <c r="ODV163" s="212"/>
      <c r="ODW163" s="212"/>
      <c r="ODX163" s="212"/>
      <c r="ODY163" s="212"/>
      <c r="ODZ163" s="212"/>
      <c r="OEA163" s="212"/>
      <c r="OEB163" s="212"/>
      <c r="OEC163" s="212"/>
      <c r="OED163" s="212"/>
      <c r="OEE163" s="212"/>
      <c r="OEF163" s="212"/>
      <c r="OEG163" s="212"/>
      <c r="OEH163" s="212"/>
      <c r="OEI163" s="212"/>
      <c r="OEJ163" s="212"/>
      <c r="OEK163" s="212"/>
      <c r="OEL163" s="212"/>
      <c r="OEM163" s="212"/>
      <c r="OEN163" s="212"/>
      <c r="OEO163" s="212"/>
      <c r="OEP163" s="212"/>
      <c r="OEQ163" s="212"/>
      <c r="OER163" s="212"/>
      <c r="OES163" s="212"/>
      <c r="OET163" s="212"/>
      <c r="OEU163" s="212"/>
      <c r="OEV163" s="212"/>
      <c r="OEW163" s="212"/>
      <c r="OEX163" s="212"/>
      <c r="OEY163" s="212"/>
      <c r="OEZ163" s="212"/>
      <c r="OFA163" s="212"/>
      <c r="OFB163" s="212"/>
      <c r="OFC163" s="212"/>
      <c r="OFD163" s="212"/>
      <c r="OFE163" s="212"/>
      <c r="OFF163" s="212"/>
      <c r="OFG163" s="212"/>
      <c r="OFH163" s="212"/>
      <c r="OFI163" s="212"/>
      <c r="OFJ163" s="212"/>
      <c r="OFK163" s="212"/>
      <c r="OFL163" s="212"/>
      <c r="OFM163" s="212"/>
      <c r="OFN163" s="212"/>
      <c r="OFO163" s="212"/>
      <c r="OFP163" s="212"/>
      <c r="OFQ163" s="212"/>
      <c r="OFR163" s="212"/>
      <c r="OFS163" s="212"/>
      <c r="OFT163" s="212"/>
      <c r="OFU163" s="212"/>
      <c r="OFV163" s="212"/>
      <c r="OFW163" s="212"/>
      <c r="OFX163" s="212"/>
      <c r="OFY163" s="212"/>
      <c r="OFZ163" s="212"/>
      <c r="OGA163" s="212"/>
      <c r="OGB163" s="212"/>
      <c r="OGC163" s="212"/>
      <c r="OGD163" s="212"/>
      <c r="OGE163" s="212"/>
      <c r="OGF163" s="212"/>
      <c r="OGG163" s="212"/>
      <c r="OGH163" s="212"/>
      <c r="OGI163" s="212"/>
      <c r="OGJ163" s="212"/>
      <c r="OGK163" s="212"/>
      <c r="OGL163" s="212"/>
      <c r="OGM163" s="212"/>
      <c r="OGN163" s="212"/>
      <c r="OGO163" s="212"/>
      <c r="OGP163" s="212"/>
      <c r="OGQ163" s="212"/>
      <c r="OGR163" s="212"/>
      <c r="OGS163" s="212"/>
      <c r="OGT163" s="212"/>
      <c r="OGU163" s="212"/>
      <c r="OGV163" s="212"/>
      <c r="OGW163" s="212"/>
      <c r="OGX163" s="212"/>
      <c r="OGY163" s="212"/>
      <c r="OGZ163" s="212"/>
      <c r="OHA163" s="212"/>
      <c r="OHB163" s="212"/>
      <c r="OHC163" s="212"/>
      <c r="OHD163" s="212"/>
      <c r="OHE163" s="212"/>
      <c r="OHF163" s="212"/>
      <c r="OHG163" s="212"/>
      <c r="OHH163" s="212"/>
      <c r="OHI163" s="212"/>
      <c r="OHJ163" s="212"/>
      <c r="OHK163" s="212"/>
      <c r="OHL163" s="212"/>
      <c r="OHM163" s="212"/>
      <c r="OHN163" s="212"/>
      <c r="OHO163" s="212"/>
      <c r="OHP163" s="212"/>
      <c r="OHQ163" s="212"/>
      <c r="OHR163" s="212"/>
      <c r="OHS163" s="212"/>
      <c r="OHT163" s="212"/>
      <c r="OHU163" s="212"/>
      <c r="OHV163" s="212"/>
      <c r="OHW163" s="212"/>
      <c r="OHX163" s="212"/>
      <c r="OHY163" s="212"/>
      <c r="OHZ163" s="212"/>
      <c r="OIA163" s="212"/>
      <c r="OIB163" s="212"/>
      <c r="OIC163" s="212"/>
      <c r="OID163" s="212"/>
      <c r="OIE163" s="212"/>
      <c r="OIF163" s="212"/>
      <c r="OIG163" s="212"/>
      <c r="OIH163" s="212"/>
      <c r="OII163" s="212"/>
      <c r="OIJ163" s="212"/>
      <c r="OIK163" s="212"/>
      <c r="OIL163" s="212"/>
      <c r="OIM163" s="212"/>
      <c r="OIN163" s="212"/>
      <c r="OIO163" s="212"/>
      <c r="OIP163" s="212"/>
      <c r="OIQ163" s="212"/>
      <c r="OIR163" s="212"/>
      <c r="OIS163" s="212"/>
      <c r="OIT163" s="212"/>
      <c r="OIU163" s="212"/>
      <c r="OIV163" s="212"/>
      <c r="OIW163" s="212"/>
      <c r="OIX163" s="212"/>
      <c r="OIY163" s="212"/>
      <c r="OIZ163" s="212"/>
      <c r="OJA163" s="212"/>
      <c r="OJB163" s="212"/>
      <c r="OJC163" s="212"/>
      <c r="OJD163" s="212"/>
      <c r="OJE163" s="212"/>
      <c r="OJF163" s="212"/>
      <c r="OJG163" s="212"/>
      <c r="OJH163" s="212"/>
      <c r="OJI163" s="212"/>
      <c r="OJJ163" s="212"/>
      <c r="OJK163" s="212"/>
      <c r="OJL163" s="212"/>
      <c r="OJM163" s="212"/>
      <c r="OJN163" s="212"/>
      <c r="OJO163" s="212"/>
      <c r="OJP163" s="212"/>
      <c r="OJQ163" s="212"/>
      <c r="OJR163" s="212"/>
      <c r="OJS163" s="212"/>
      <c r="OJT163" s="212"/>
      <c r="OJU163" s="212"/>
      <c r="OJV163" s="212"/>
      <c r="OJW163" s="212"/>
      <c r="OJX163" s="212"/>
      <c r="OJY163" s="212"/>
      <c r="OJZ163" s="212"/>
      <c r="OKA163" s="212"/>
      <c r="OKB163" s="212"/>
      <c r="OKC163" s="212"/>
      <c r="OKD163" s="212"/>
      <c r="OKE163" s="212"/>
      <c r="OKF163" s="212"/>
      <c r="OKG163" s="212"/>
      <c r="OKH163" s="212"/>
      <c r="OKI163" s="212"/>
      <c r="OKJ163" s="212"/>
      <c r="OKK163" s="212"/>
      <c r="OKL163" s="212"/>
      <c r="OKM163" s="212"/>
      <c r="OKN163" s="212"/>
      <c r="OKO163" s="212"/>
      <c r="OKP163" s="212"/>
      <c r="OKQ163" s="212"/>
      <c r="OKR163" s="212"/>
      <c r="OKS163" s="212"/>
      <c r="OKT163" s="212"/>
      <c r="OKU163" s="212"/>
      <c r="OKV163" s="212"/>
      <c r="OKW163" s="212"/>
      <c r="OKX163" s="212"/>
      <c r="OKY163" s="212"/>
      <c r="OKZ163" s="212"/>
      <c r="OLA163" s="212"/>
      <c r="OLB163" s="212"/>
      <c r="OLC163" s="212"/>
      <c r="OLD163" s="212"/>
      <c r="OLE163" s="212"/>
      <c r="OLF163" s="212"/>
      <c r="OLG163" s="212"/>
      <c r="OLH163" s="212"/>
      <c r="OLI163" s="212"/>
      <c r="OLJ163" s="212"/>
      <c r="OLK163" s="212"/>
      <c r="OLL163" s="212"/>
      <c r="OLM163" s="212"/>
      <c r="OLN163" s="212"/>
      <c r="OLO163" s="212"/>
      <c r="OLP163" s="212"/>
      <c r="OLQ163" s="212"/>
      <c r="OLR163" s="212"/>
      <c r="OLS163" s="212"/>
      <c r="OLT163" s="212"/>
      <c r="OLU163" s="212"/>
      <c r="OLV163" s="212"/>
      <c r="OLW163" s="212"/>
      <c r="OLX163" s="212"/>
      <c r="OLY163" s="212"/>
      <c r="OLZ163" s="212"/>
      <c r="OMA163" s="212"/>
      <c r="OMB163" s="212"/>
      <c r="OMC163" s="212"/>
      <c r="OMD163" s="212"/>
      <c r="OME163" s="212"/>
      <c r="OMF163" s="212"/>
      <c r="OMG163" s="212"/>
      <c r="OMH163" s="212"/>
      <c r="OMI163" s="212"/>
      <c r="OMJ163" s="212"/>
      <c r="OMK163" s="212"/>
      <c r="OML163" s="212"/>
      <c r="OMM163" s="212"/>
      <c r="OMN163" s="212"/>
      <c r="OMO163" s="212"/>
      <c r="OMP163" s="212"/>
      <c r="OMQ163" s="212"/>
      <c r="OMR163" s="212"/>
      <c r="OMS163" s="212"/>
      <c r="OMT163" s="212"/>
      <c r="OMU163" s="212"/>
      <c r="ONB163" s="212"/>
      <c r="ONC163" s="212"/>
      <c r="OND163" s="212"/>
      <c r="ONE163" s="212"/>
      <c r="ONF163" s="212"/>
      <c r="ONG163" s="212"/>
      <c r="ONH163" s="212"/>
      <c r="ONI163" s="212"/>
      <c r="ONJ163" s="212"/>
      <c r="ONK163" s="212"/>
      <c r="ONL163" s="212"/>
      <c r="ONM163" s="212"/>
      <c r="ONN163" s="212"/>
      <c r="ONO163" s="212"/>
      <c r="ONP163" s="212"/>
      <c r="ONQ163" s="212"/>
      <c r="ONR163" s="212"/>
      <c r="ONS163" s="212"/>
      <c r="ONT163" s="212"/>
      <c r="ONU163" s="212"/>
      <c r="ONV163" s="212"/>
      <c r="ONW163" s="212"/>
      <c r="ONX163" s="212"/>
      <c r="ONY163" s="212"/>
      <c r="ONZ163" s="212"/>
      <c r="OOA163" s="212"/>
      <c r="OOB163" s="212"/>
      <c r="OOC163" s="212"/>
      <c r="OOD163" s="212"/>
      <c r="OOE163" s="212"/>
      <c r="OOF163" s="212"/>
      <c r="OOG163" s="212"/>
      <c r="OOH163" s="212"/>
      <c r="OOI163" s="212"/>
      <c r="OOJ163" s="212"/>
      <c r="OOK163" s="212"/>
      <c r="OOL163" s="212"/>
      <c r="OOM163" s="212"/>
      <c r="OON163" s="212"/>
      <c r="OOO163" s="212"/>
      <c r="OOP163" s="212"/>
      <c r="OOQ163" s="212"/>
      <c r="OOR163" s="212"/>
      <c r="OOS163" s="212"/>
      <c r="OOT163" s="212"/>
      <c r="OOU163" s="212"/>
      <c r="OOV163" s="212"/>
      <c r="OOW163" s="212"/>
      <c r="OOX163" s="212"/>
      <c r="OOY163" s="212"/>
      <c r="OOZ163" s="212"/>
      <c r="OPA163" s="212"/>
      <c r="OPB163" s="212"/>
      <c r="OPC163" s="212"/>
      <c r="OPD163" s="212"/>
      <c r="OPE163" s="212"/>
      <c r="OPF163" s="212"/>
      <c r="OPG163" s="212"/>
      <c r="OPH163" s="212"/>
      <c r="OPI163" s="212"/>
      <c r="OPJ163" s="212"/>
      <c r="OPK163" s="212"/>
      <c r="OPL163" s="212"/>
      <c r="OPM163" s="212"/>
      <c r="OPN163" s="212"/>
      <c r="OPO163" s="212"/>
      <c r="OPP163" s="212"/>
      <c r="OPQ163" s="212"/>
      <c r="OPR163" s="212"/>
      <c r="OPS163" s="212"/>
      <c r="OPT163" s="212"/>
      <c r="OPU163" s="212"/>
      <c r="OPV163" s="212"/>
      <c r="OPW163" s="212"/>
      <c r="OPX163" s="212"/>
      <c r="OPY163" s="212"/>
      <c r="OPZ163" s="212"/>
      <c r="OQA163" s="212"/>
      <c r="OQB163" s="212"/>
      <c r="OQC163" s="212"/>
      <c r="OQD163" s="212"/>
      <c r="OQE163" s="212"/>
      <c r="OQF163" s="212"/>
      <c r="OQG163" s="212"/>
      <c r="OQH163" s="212"/>
      <c r="OQI163" s="212"/>
      <c r="OQJ163" s="212"/>
      <c r="OQK163" s="212"/>
      <c r="OQL163" s="212"/>
      <c r="OQM163" s="212"/>
      <c r="OQN163" s="212"/>
      <c r="OQO163" s="212"/>
      <c r="OQP163" s="212"/>
      <c r="OQQ163" s="212"/>
      <c r="OQR163" s="212"/>
      <c r="OQS163" s="212"/>
      <c r="OQT163" s="212"/>
      <c r="OQU163" s="212"/>
      <c r="OQV163" s="212"/>
      <c r="OQW163" s="212"/>
      <c r="OQX163" s="212"/>
      <c r="OQY163" s="212"/>
      <c r="OQZ163" s="212"/>
      <c r="ORA163" s="212"/>
      <c r="ORB163" s="212"/>
      <c r="ORC163" s="212"/>
      <c r="ORD163" s="212"/>
      <c r="ORE163" s="212"/>
      <c r="ORF163" s="212"/>
      <c r="ORG163" s="212"/>
      <c r="ORH163" s="212"/>
      <c r="ORI163" s="212"/>
      <c r="ORJ163" s="212"/>
      <c r="ORK163" s="212"/>
      <c r="ORL163" s="212"/>
      <c r="ORM163" s="212"/>
      <c r="ORN163" s="212"/>
      <c r="ORO163" s="212"/>
      <c r="ORP163" s="212"/>
      <c r="ORQ163" s="212"/>
      <c r="ORR163" s="212"/>
      <c r="ORS163" s="212"/>
      <c r="ORT163" s="212"/>
      <c r="ORU163" s="212"/>
      <c r="ORV163" s="212"/>
      <c r="ORW163" s="212"/>
      <c r="ORX163" s="212"/>
      <c r="ORY163" s="212"/>
      <c r="ORZ163" s="212"/>
      <c r="OSA163" s="212"/>
      <c r="OSB163" s="212"/>
      <c r="OSC163" s="212"/>
      <c r="OSD163" s="212"/>
      <c r="OSE163" s="212"/>
      <c r="OSF163" s="212"/>
      <c r="OSG163" s="212"/>
      <c r="OSH163" s="212"/>
      <c r="OSI163" s="212"/>
      <c r="OSJ163" s="212"/>
      <c r="OSK163" s="212"/>
      <c r="OSL163" s="212"/>
      <c r="OSM163" s="212"/>
      <c r="OSN163" s="212"/>
      <c r="OSO163" s="212"/>
      <c r="OSP163" s="212"/>
      <c r="OSQ163" s="212"/>
      <c r="OSR163" s="212"/>
      <c r="OSS163" s="212"/>
      <c r="OST163" s="212"/>
      <c r="OSU163" s="212"/>
      <c r="OSV163" s="212"/>
      <c r="OSW163" s="212"/>
      <c r="OSX163" s="212"/>
      <c r="OSY163" s="212"/>
      <c r="OSZ163" s="212"/>
      <c r="OTA163" s="212"/>
      <c r="OTB163" s="212"/>
      <c r="OTC163" s="212"/>
      <c r="OTD163" s="212"/>
      <c r="OTE163" s="212"/>
      <c r="OTF163" s="212"/>
      <c r="OTG163" s="212"/>
      <c r="OTH163" s="212"/>
      <c r="OTI163" s="212"/>
      <c r="OTJ163" s="212"/>
      <c r="OTK163" s="212"/>
      <c r="OTL163" s="212"/>
      <c r="OTM163" s="212"/>
      <c r="OTN163" s="212"/>
      <c r="OTO163" s="212"/>
      <c r="OTP163" s="212"/>
      <c r="OTQ163" s="212"/>
      <c r="OTR163" s="212"/>
      <c r="OTS163" s="212"/>
      <c r="OTT163" s="212"/>
      <c r="OTU163" s="212"/>
      <c r="OTV163" s="212"/>
      <c r="OTW163" s="212"/>
      <c r="OTX163" s="212"/>
      <c r="OTY163" s="212"/>
      <c r="OTZ163" s="212"/>
      <c r="OUA163" s="212"/>
      <c r="OUB163" s="212"/>
      <c r="OUC163" s="212"/>
      <c r="OUD163" s="212"/>
      <c r="OUE163" s="212"/>
      <c r="OUF163" s="212"/>
      <c r="OUG163" s="212"/>
      <c r="OUH163" s="212"/>
      <c r="OUI163" s="212"/>
      <c r="OUJ163" s="212"/>
      <c r="OUK163" s="212"/>
      <c r="OUL163" s="212"/>
      <c r="OUM163" s="212"/>
      <c r="OUN163" s="212"/>
      <c r="OUO163" s="212"/>
      <c r="OUP163" s="212"/>
      <c r="OUQ163" s="212"/>
      <c r="OUR163" s="212"/>
      <c r="OUS163" s="212"/>
      <c r="OUT163" s="212"/>
      <c r="OUU163" s="212"/>
      <c r="OUV163" s="212"/>
      <c r="OUW163" s="212"/>
      <c r="OUX163" s="212"/>
      <c r="OUY163" s="212"/>
      <c r="OUZ163" s="212"/>
      <c r="OVA163" s="212"/>
      <c r="OVB163" s="212"/>
      <c r="OVC163" s="212"/>
      <c r="OVD163" s="212"/>
      <c r="OVE163" s="212"/>
      <c r="OVF163" s="212"/>
      <c r="OVG163" s="212"/>
      <c r="OVH163" s="212"/>
      <c r="OVI163" s="212"/>
      <c r="OVJ163" s="212"/>
      <c r="OVK163" s="212"/>
      <c r="OVL163" s="212"/>
      <c r="OVM163" s="212"/>
      <c r="OVN163" s="212"/>
      <c r="OVO163" s="212"/>
      <c r="OVP163" s="212"/>
      <c r="OVQ163" s="212"/>
      <c r="OVR163" s="212"/>
      <c r="OVS163" s="212"/>
      <c r="OVT163" s="212"/>
      <c r="OVU163" s="212"/>
      <c r="OVV163" s="212"/>
      <c r="OVW163" s="212"/>
      <c r="OVX163" s="212"/>
      <c r="OVY163" s="212"/>
      <c r="OVZ163" s="212"/>
      <c r="OWA163" s="212"/>
      <c r="OWB163" s="212"/>
      <c r="OWC163" s="212"/>
      <c r="OWD163" s="212"/>
      <c r="OWE163" s="212"/>
      <c r="OWF163" s="212"/>
      <c r="OWG163" s="212"/>
      <c r="OWH163" s="212"/>
      <c r="OWI163" s="212"/>
      <c r="OWJ163" s="212"/>
      <c r="OWK163" s="212"/>
      <c r="OWL163" s="212"/>
      <c r="OWM163" s="212"/>
      <c r="OWN163" s="212"/>
      <c r="OWO163" s="212"/>
      <c r="OWP163" s="212"/>
      <c r="OWQ163" s="212"/>
      <c r="OWX163" s="212"/>
      <c r="OWY163" s="212"/>
      <c r="OWZ163" s="212"/>
      <c r="OXA163" s="212"/>
      <c r="OXB163" s="212"/>
      <c r="OXC163" s="212"/>
      <c r="OXD163" s="212"/>
      <c r="OXE163" s="212"/>
      <c r="OXF163" s="212"/>
      <c r="OXG163" s="212"/>
      <c r="OXH163" s="212"/>
      <c r="OXI163" s="212"/>
      <c r="OXJ163" s="212"/>
      <c r="OXK163" s="212"/>
      <c r="OXL163" s="212"/>
      <c r="OXM163" s="212"/>
      <c r="OXN163" s="212"/>
      <c r="OXO163" s="212"/>
      <c r="OXP163" s="212"/>
      <c r="OXQ163" s="212"/>
      <c r="OXR163" s="212"/>
      <c r="OXS163" s="212"/>
      <c r="OXT163" s="212"/>
      <c r="OXU163" s="212"/>
      <c r="OXV163" s="212"/>
      <c r="OXW163" s="212"/>
      <c r="OXX163" s="212"/>
      <c r="OXY163" s="212"/>
      <c r="OXZ163" s="212"/>
      <c r="OYA163" s="212"/>
      <c r="OYB163" s="212"/>
      <c r="OYC163" s="212"/>
      <c r="OYD163" s="212"/>
      <c r="OYE163" s="212"/>
      <c r="OYF163" s="212"/>
      <c r="OYG163" s="212"/>
      <c r="OYH163" s="212"/>
      <c r="OYI163" s="212"/>
      <c r="OYJ163" s="212"/>
      <c r="OYK163" s="212"/>
      <c r="OYL163" s="212"/>
      <c r="OYM163" s="212"/>
      <c r="OYN163" s="212"/>
      <c r="OYO163" s="212"/>
      <c r="OYP163" s="212"/>
      <c r="OYQ163" s="212"/>
      <c r="OYR163" s="212"/>
      <c r="OYS163" s="212"/>
      <c r="OYT163" s="212"/>
      <c r="OYU163" s="212"/>
      <c r="OYV163" s="212"/>
      <c r="OYW163" s="212"/>
      <c r="OYX163" s="212"/>
      <c r="OYY163" s="212"/>
      <c r="OYZ163" s="212"/>
      <c r="OZA163" s="212"/>
      <c r="OZB163" s="212"/>
      <c r="OZC163" s="212"/>
      <c r="OZD163" s="212"/>
      <c r="OZE163" s="212"/>
      <c r="OZF163" s="212"/>
      <c r="OZG163" s="212"/>
      <c r="OZH163" s="212"/>
      <c r="OZI163" s="212"/>
      <c r="OZJ163" s="212"/>
      <c r="OZK163" s="212"/>
      <c r="OZL163" s="212"/>
      <c r="OZM163" s="212"/>
      <c r="OZN163" s="212"/>
      <c r="OZO163" s="212"/>
      <c r="OZP163" s="212"/>
      <c r="OZQ163" s="212"/>
      <c r="OZR163" s="212"/>
      <c r="OZS163" s="212"/>
      <c r="OZT163" s="212"/>
      <c r="OZU163" s="212"/>
      <c r="OZV163" s="212"/>
      <c r="OZW163" s="212"/>
      <c r="OZX163" s="212"/>
      <c r="OZY163" s="212"/>
      <c r="OZZ163" s="212"/>
      <c r="PAA163" s="212"/>
      <c r="PAB163" s="212"/>
      <c r="PAC163" s="212"/>
      <c r="PAD163" s="212"/>
      <c r="PAE163" s="212"/>
      <c r="PAF163" s="212"/>
      <c r="PAG163" s="212"/>
      <c r="PAH163" s="212"/>
      <c r="PAI163" s="212"/>
      <c r="PAJ163" s="212"/>
      <c r="PAK163" s="212"/>
      <c r="PAL163" s="212"/>
      <c r="PAM163" s="212"/>
      <c r="PAN163" s="212"/>
      <c r="PAO163" s="212"/>
      <c r="PAP163" s="212"/>
      <c r="PAQ163" s="212"/>
      <c r="PAR163" s="212"/>
      <c r="PAS163" s="212"/>
      <c r="PAT163" s="212"/>
      <c r="PAU163" s="212"/>
      <c r="PAV163" s="212"/>
      <c r="PAW163" s="212"/>
      <c r="PAX163" s="212"/>
      <c r="PAY163" s="212"/>
      <c r="PAZ163" s="212"/>
      <c r="PBA163" s="212"/>
      <c r="PBB163" s="212"/>
      <c r="PBC163" s="212"/>
      <c r="PBD163" s="212"/>
      <c r="PBE163" s="212"/>
      <c r="PBF163" s="212"/>
      <c r="PBG163" s="212"/>
      <c r="PBH163" s="212"/>
      <c r="PBI163" s="212"/>
      <c r="PBJ163" s="212"/>
      <c r="PBK163" s="212"/>
      <c r="PBL163" s="212"/>
      <c r="PBM163" s="212"/>
      <c r="PBN163" s="212"/>
      <c r="PBO163" s="212"/>
      <c r="PBP163" s="212"/>
      <c r="PBQ163" s="212"/>
      <c r="PBR163" s="212"/>
      <c r="PBS163" s="212"/>
      <c r="PBT163" s="212"/>
      <c r="PBU163" s="212"/>
      <c r="PBV163" s="212"/>
      <c r="PBW163" s="212"/>
      <c r="PBX163" s="212"/>
      <c r="PBY163" s="212"/>
      <c r="PBZ163" s="212"/>
      <c r="PCA163" s="212"/>
      <c r="PCB163" s="212"/>
      <c r="PCC163" s="212"/>
      <c r="PCD163" s="212"/>
      <c r="PCE163" s="212"/>
      <c r="PCF163" s="212"/>
      <c r="PCG163" s="212"/>
      <c r="PCH163" s="212"/>
      <c r="PCI163" s="212"/>
      <c r="PCJ163" s="212"/>
      <c r="PCK163" s="212"/>
      <c r="PCL163" s="212"/>
      <c r="PCM163" s="212"/>
      <c r="PCN163" s="212"/>
      <c r="PCO163" s="212"/>
      <c r="PCP163" s="212"/>
      <c r="PCQ163" s="212"/>
      <c r="PCR163" s="212"/>
      <c r="PCS163" s="212"/>
      <c r="PCT163" s="212"/>
      <c r="PCU163" s="212"/>
      <c r="PCV163" s="212"/>
      <c r="PCW163" s="212"/>
      <c r="PCX163" s="212"/>
      <c r="PCY163" s="212"/>
      <c r="PCZ163" s="212"/>
      <c r="PDA163" s="212"/>
      <c r="PDB163" s="212"/>
      <c r="PDC163" s="212"/>
      <c r="PDD163" s="212"/>
      <c r="PDE163" s="212"/>
      <c r="PDF163" s="212"/>
      <c r="PDG163" s="212"/>
      <c r="PDH163" s="212"/>
      <c r="PDI163" s="212"/>
      <c r="PDJ163" s="212"/>
      <c r="PDK163" s="212"/>
      <c r="PDL163" s="212"/>
      <c r="PDM163" s="212"/>
      <c r="PDN163" s="212"/>
      <c r="PDO163" s="212"/>
      <c r="PDP163" s="212"/>
      <c r="PDQ163" s="212"/>
      <c r="PDR163" s="212"/>
      <c r="PDS163" s="212"/>
      <c r="PDT163" s="212"/>
      <c r="PDU163" s="212"/>
      <c r="PDV163" s="212"/>
      <c r="PDW163" s="212"/>
      <c r="PDX163" s="212"/>
      <c r="PDY163" s="212"/>
      <c r="PDZ163" s="212"/>
      <c r="PEA163" s="212"/>
      <c r="PEB163" s="212"/>
      <c r="PEC163" s="212"/>
      <c r="PED163" s="212"/>
      <c r="PEE163" s="212"/>
      <c r="PEF163" s="212"/>
      <c r="PEG163" s="212"/>
      <c r="PEH163" s="212"/>
      <c r="PEI163" s="212"/>
      <c r="PEJ163" s="212"/>
      <c r="PEK163" s="212"/>
      <c r="PEL163" s="212"/>
      <c r="PEM163" s="212"/>
      <c r="PEN163" s="212"/>
      <c r="PEO163" s="212"/>
      <c r="PEP163" s="212"/>
      <c r="PEQ163" s="212"/>
      <c r="PER163" s="212"/>
      <c r="PES163" s="212"/>
      <c r="PET163" s="212"/>
      <c r="PEU163" s="212"/>
      <c r="PEV163" s="212"/>
      <c r="PEW163" s="212"/>
      <c r="PEX163" s="212"/>
      <c r="PEY163" s="212"/>
      <c r="PEZ163" s="212"/>
      <c r="PFA163" s="212"/>
      <c r="PFB163" s="212"/>
      <c r="PFC163" s="212"/>
      <c r="PFD163" s="212"/>
      <c r="PFE163" s="212"/>
      <c r="PFF163" s="212"/>
      <c r="PFG163" s="212"/>
      <c r="PFH163" s="212"/>
      <c r="PFI163" s="212"/>
      <c r="PFJ163" s="212"/>
      <c r="PFK163" s="212"/>
      <c r="PFL163" s="212"/>
      <c r="PFM163" s="212"/>
      <c r="PFN163" s="212"/>
      <c r="PFO163" s="212"/>
      <c r="PFP163" s="212"/>
      <c r="PFQ163" s="212"/>
      <c r="PFR163" s="212"/>
      <c r="PFS163" s="212"/>
      <c r="PFT163" s="212"/>
      <c r="PFU163" s="212"/>
      <c r="PFV163" s="212"/>
      <c r="PFW163" s="212"/>
      <c r="PFX163" s="212"/>
      <c r="PFY163" s="212"/>
      <c r="PFZ163" s="212"/>
      <c r="PGA163" s="212"/>
      <c r="PGB163" s="212"/>
      <c r="PGC163" s="212"/>
      <c r="PGD163" s="212"/>
      <c r="PGE163" s="212"/>
      <c r="PGF163" s="212"/>
      <c r="PGG163" s="212"/>
      <c r="PGH163" s="212"/>
      <c r="PGI163" s="212"/>
      <c r="PGJ163" s="212"/>
      <c r="PGK163" s="212"/>
      <c r="PGL163" s="212"/>
      <c r="PGM163" s="212"/>
      <c r="PGT163" s="212"/>
      <c r="PGU163" s="212"/>
      <c r="PGV163" s="212"/>
      <c r="PGW163" s="212"/>
      <c r="PGX163" s="212"/>
      <c r="PGY163" s="212"/>
      <c r="PGZ163" s="212"/>
      <c r="PHA163" s="212"/>
      <c r="PHB163" s="212"/>
      <c r="PHC163" s="212"/>
      <c r="PHD163" s="212"/>
      <c r="PHE163" s="212"/>
      <c r="PHF163" s="212"/>
      <c r="PHG163" s="212"/>
      <c r="PHH163" s="212"/>
      <c r="PHI163" s="212"/>
      <c r="PHJ163" s="212"/>
      <c r="PHK163" s="212"/>
      <c r="PHL163" s="212"/>
      <c r="PHM163" s="212"/>
      <c r="PHN163" s="212"/>
      <c r="PHO163" s="212"/>
      <c r="PHP163" s="212"/>
      <c r="PHQ163" s="212"/>
      <c r="PHR163" s="212"/>
      <c r="PHS163" s="212"/>
      <c r="PHT163" s="212"/>
      <c r="PHU163" s="212"/>
      <c r="PHV163" s="212"/>
      <c r="PHW163" s="212"/>
      <c r="PHX163" s="212"/>
      <c r="PHY163" s="212"/>
      <c r="PHZ163" s="212"/>
      <c r="PIA163" s="212"/>
      <c r="PIB163" s="212"/>
      <c r="PIC163" s="212"/>
      <c r="PID163" s="212"/>
      <c r="PIE163" s="212"/>
      <c r="PIF163" s="212"/>
      <c r="PIG163" s="212"/>
      <c r="PIH163" s="212"/>
      <c r="PII163" s="212"/>
      <c r="PIJ163" s="212"/>
      <c r="PIK163" s="212"/>
      <c r="PIL163" s="212"/>
      <c r="PIM163" s="212"/>
      <c r="PIN163" s="212"/>
      <c r="PIO163" s="212"/>
      <c r="PIP163" s="212"/>
      <c r="PIQ163" s="212"/>
      <c r="PIR163" s="212"/>
      <c r="PIS163" s="212"/>
      <c r="PIT163" s="212"/>
      <c r="PIU163" s="212"/>
      <c r="PIV163" s="212"/>
      <c r="PIW163" s="212"/>
      <c r="PIX163" s="212"/>
      <c r="PIY163" s="212"/>
      <c r="PIZ163" s="212"/>
      <c r="PJA163" s="212"/>
      <c r="PJB163" s="212"/>
      <c r="PJC163" s="212"/>
      <c r="PJD163" s="212"/>
      <c r="PJE163" s="212"/>
      <c r="PJF163" s="212"/>
      <c r="PJG163" s="212"/>
      <c r="PJH163" s="212"/>
      <c r="PJI163" s="212"/>
      <c r="PJJ163" s="212"/>
      <c r="PJK163" s="212"/>
      <c r="PJL163" s="212"/>
      <c r="PJM163" s="212"/>
      <c r="PJN163" s="212"/>
      <c r="PJO163" s="212"/>
      <c r="PJP163" s="212"/>
      <c r="PJQ163" s="212"/>
      <c r="PJR163" s="212"/>
      <c r="PJS163" s="212"/>
      <c r="PJT163" s="212"/>
      <c r="PJU163" s="212"/>
      <c r="PJV163" s="212"/>
      <c r="PJW163" s="212"/>
      <c r="PJX163" s="212"/>
      <c r="PJY163" s="212"/>
      <c r="PJZ163" s="212"/>
      <c r="PKA163" s="212"/>
      <c r="PKB163" s="212"/>
      <c r="PKC163" s="212"/>
      <c r="PKD163" s="212"/>
      <c r="PKE163" s="212"/>
      <c r="PKF163" s="212"/>
      <c r="PKG163" s="212"/>
      <c r="PKH163" s="212"/>
      <c r="PKI163" s="212"/>
      <c r="PKJ163" s="212"/>
      <c r="PKK163" s="212"/>
      <c r="PKL163" s="212"/>
      <c r="PKM163" s="212"/>
      <c r="PKN163" s="212"/>
      <c r="PKO163" s="212"/>
      <c r="PKP163" s="212"/>
      <c r="PKQ163" s="212"/>
      <c r="PKR163" s="212"/>
      <c r="PKS163" s="212"/>
      <c r="PKT163" s="212"/>
      <c r="PKU163" s="212"/>
      <c r="PKV163" s="212"/>
      <c r="PKW163" s="212"/>
      <c r="PKX163" s="212"/>
      <c r="PKY163" s="212"/>
      <c r="PKZ163" s="212"/>
      <c r="PLA163" s="212"/>
      <c r="PLB163" s="212"/>
      <c r="PLC163" s="212"/>
      <c r="PLD163" s="212"/>
      <c r="PLE163" s="212"/>
      <c r="PLF163" s="212"/>
      <c r="PLG163" s="212"/>
      <c r="PLH163" s="212"/>
      <c r="PLI163" s="212"/>
      <c r="PLJ163" s="212"/>
      <c r="PLK163" s="212"/>
      <c r="PLL163" s="212"/>
      <c r="PLM163" s="212"/>
      <c r="PLN163" s="212"/>
      <c r="PLO163" s="212"/>
      <c r="PLP163" s="212"/>
      <c r="PLQ163" s="212"/>
      <c r="PLR163" s="212"/>
      <c r="PLS163" s="212"/>
      <c r="PLT163" s="212"/>
      <c r="PLU163" s="212"/>
      <c r="PLV163" s="212"/>
      <c r="PLW163" s="212"/>
      <c r="PLX163" s="212"/>
      <c r="PLY163" s="212"/>
      <c r="PLZ163" s="212"/>
      <c r="PMA163" s="212"/>
      <c r="PMB163" s="212"/>
      <c r="PMC163" s="212"/>
      <c r="PMD163" s="212"/>
      <c r="PME163" s="212"/>
      <c r="PMF163" s="212"/>
      <c r="PMG163" s="212"/>
      <c r="PMH163" s="212"/>
      <c r="PMI163" s="212"/>
      <c r="PMJ163" s="212"/>
      <c r="PMK163" s="212"/>
      <c r="PML163" s="212"/>
      <c r="PMM163" s="212"/>
      <c r="PMN163" s="212"/>
      <c r="PMO163" s="212"/>
      <c r="PMP163" s="212"/>
      <c r="PMQ163" s="212"/>
      <c r="PMR163" s="212"/>
      <c r="PMS163" s="212"/>
      <c r="PMT163" s="212"/>
      <c r="PMU163" s="212"/>
      <c r="PMV163" s="212"/>
      <c r="PMW163" s="212"/>
      <c r="PMX163" s="212"/>
      <c r="PMY163" s="212"/>
      <c r="PMZ163" s="212"/>
      <c r="PNA163" s="212"/>
      <c r="PNB163" s="212"/>
      <c r="PNC163" s="212"/>
      <c r="PND163" s="212"/>
      <c r="PNE163" s="212"/>
      <c r="PNF163" s="212"/>
      <c r="PNG163" s="212"/>
      <c r="PNH163" s="212"/>
      <c r="PNI163" s="212"/>
      <c r="PNJ163" s="212"/>
      <c r="PNK163" s="212"/>
      <c r="PNL163" s="212"/>
      <c r="PNM163" s="212"/>
      <c r="PNN163" s="212"/>
      <c r="PNO163" s="212"/>
      <c r="PNP163" s="212"/>
      <c r="PNQ163" s="212"/>
      <c r="PNR163" s="212"/>
      <c r="PNS163" s="212"/>
      <c r="PNT163" s="212"/>
      <c r="PNU163" s="212"/>
      <c r="PNV163" s="212"/>
      <c r="PNW163" s="212"/>
      <c r="PNX163" s="212"/>
      <c r="PNY163" s="212"/>
      <c r="PNZ163" s="212"/>
      <c r="POA163" s="212"/>
      <c r="POB163" s="212"/>
      <c r="POC163" s="212"/>
      <c r="POD163" s="212"/>
      <c r="POE163" s="212"/>
      <c r="POF163" s="212"/>
      <c r="POG163" s="212"/>
      <c r="POH163" s="212"/>
      <c r="POI163" s="212"/>
      <c r="POJ163" s="212"/>
      <c r="POK163" s="212"/>
      <c r="POL163" s="212"/>
      <c r="POM163" s="212"/>
      <c r="PON163" s="212"/>
      <c r="POO163" s="212"/>
      <c r="POP163" s="212"/>
      <c r="POQ163" s="212"/>
      <c r="POR163" s="212"/>
      <c r="POS163" s="212"/>
      <c r="POT163" s="212"/>
      <c r="POU163" s="212"/>
      <c r="POV163" s="212"/>
      <c r="POW163" s="212"/>
      <c r="POX163" s="212"/>
      <c r="POY163" s="212"/>
      <c r="POZ163" s="212"/>
      <c r="PPA163" s="212"/>
      <c r="PPB163" s="212"/>
      <c r="PPC163" s="212"/>
      <c r="PPD163" s="212"/>
      <c r="PPE163" s="212"/>
      <c r="PPF163" s="212"/>
      <c r="PPG163" s="212"/>
      <c r="PPH163" s="212"/>
      <c r="PPI163" s="212"/>
      <c r="PPJ163" s="212"/>
      <c r="PPK163" s="212"/>
      <c r="PPL163" s="212"/>
      <c r="PPM163" s="212"/>
      <c r="PPN163" s="212"/>
      <c r="PPO163" s="212"/>
      <c r="PPP163" s="212"/>
      <c r="PPQ163" s="212"/>
      <c r="PPR163" s="212"/>
      <c r="PPS163" s="212"/>
      <c r="PPT163" s="212"/>
      <c r="PPU163" s="212"/>
      <c r="PPV163" s="212"/>
      <c r="PPW163" s="212"/>
      <c r="PPX163" s="212"/>
      <c r="PPY163" s="212"/>
      <c r="PPZ163" s="212"/>
      <c r="PQA163" s="212"/>
      <c r="PQB163" s="212"/>
      <c r="PQC163" s="212"/>
      <c r="PQD163" s="212"/>
      <c r="PQE163" s="212"/>
      <c r="PQF163" s="212"/>
      <c r="PQG163" s="212"/>
      <c r="PQH163" s="212"/>
      <c r="PQI163" s="212"/>
      <c r="PQP163" s="212"/>
      <c r="PQQ163" s="212"/>
      <c r="PQR163" s="212"/>
      <c r="PQS163" s="212"/>
      <c r="PQT163" s="212"/>
      <c r="PQU163" s="212"/>
      <c r="PQV163" s="212"/>
      <c r="PQW163" s="212"/>
      <c r="PQX163" s="212"/>
      <c r="PQY163" s="212"/>
      <c r="PQZ163" s="212"/>
      <c r="PRA163" s="212"/>
      <c r="PRB163" s="212"/>
      <c r="PRC163" s="212"/>
      <c r="PRD163" s="212"/>
      <c r="PRE163" s="212"/>
      <c r="PRF163" s="212"/>
      <c r="PRG163" s="212"/>
      <c r="PRH163" s="212"/>
      <c r="PRI163" s="212"/>
      <c r="PRJ163" s="212"/>
      <c r="PRK163" s="212"/>
      <c r="PRL163" s="212"/>
      <c r="PRM163" s="212"/>
      <c r="PRN163" s="212"/>
      <c r="PRO163" s="212"/>
      <c r="PRP163" s="212"/>
      <c r="PRQ163" s="212"/>
      <c r="PRR163" s="212"/>
      <c r="PRS163" s="212"/>
      <c r="PRT163" s="212"/>
      <c r="PRU163" s="212"/>
      <c r="PRV163" s="212"/>
      <c r="PRW163" s="212"/>
      <c r="PRX163" s="212"/>
      <c r="PRY163" s="212"/>
      <c r="PRZ163" s="212"/>
      <c r="PSA163" s="212"/>
      <c r="PSB163" s="212"/>
      <c r="PSC163" s="212"/>
      <c r="PSD163" s="212"/>
      <c r="PSE163" s="212"/>
      <c r="PSF163" s="212"/>
      <c r="PSG163" s="212"/>
      <c r="PSH163" s="212"/>
      <c r="PSI163" s="212"/>
      <c r="PSJ163" s="212"/>
      <c r="PSK163" s="212"/>
      <c r="PSL163" s="212"/>
      <c r="PSM163" s="212"/>
      <c r="PSN163" s="212"/>
      <c r="PSO163" s="212"/>
      <c r="PSP163" s="212"/>
      <c r="PSQ163" s="212"/>
      <c r="PSR163" s="212"/>
      <c r="PSS163" s="212"/>
      <c r="PST163" s="212"/>
      <c r="PSU163" s="212"/>
      <c r="PSV163" s="212"/>
      <c r="PSW163" s="212"/>
      <c r="PSX163" s="212"/>
      <c r="PSY163" s="212"/>
      <c r="PSZ163" s="212"/>
      <c r="PTA163" s="212"/>
      <c r="PTB163" s="212"/>
      <c r="PTC163" s="212"/>
      <c r="PTD163" s="212"/>
      <c r="PTE163" s="212"/>
      <c r="PTF163" s="212"/>
      <c r="PTG163" s="212"/>
      <c r="PTH163" s="212"/>
      <c r="PTI163" s="212"/>
      <c r="PTJ163" s="212"/>
      <c r="PTK163" s="212"/>
      <c r="PTL163" s="212"/>
      <c r="PTM163" s="212"/>
      <c r="PTN163" s="212"/>
      <c r="PTO163" s="212"/>
      <c r="PTP163" s="212"/>
      <c r="PTQ163" s="212"/>
      <c r="PTR163" s="212"/>
      <c r="PTS163" s="212"/>
      <c r="PTT163" s="212"/>
      <c r="PTU163" s="212"/>
      <c r="PTV163" s="212"/>
      <c r="PTW163" s="212"/>
      <c r="PTX163" s="212"/>
      <c r="PTY163" s="212"/>
      <c r="PTZ163" s="212"/>
      <c r="PUA163" s="212"/>
      <c r="PUB163" s="212"/>
      <c r="PUC163" s="212"/>
      <c r="PUD163" s="212"/>
      <c r="PUE163" s="212"/>
      <c r="PUF163" s="212"/>
      <c r="PUG163" s="212"/>
      <c r="PUH163" s="212"/>
      <c r="PUI163" s="212"/>
      <c r="PUJ163" s="212"/>
      <c r="PUK163" s="212"/>
      <c r="PUL163" s="212"/>
      <c r="PUM163" s="212"/>
      <c r="PUN163" s="212"/>
      <c r="PUO163" s="212"/>
      <c r="PUP163" s="212"/>
      <c r="PUQ163" s="212"/>
      <c r="PUR163" s="212"/>
      <c r="PUS163" s="212"/>
      <c r="PUT163" s="212"/>
      <c r="PUU163" s="212"/>
      <c r="PUV163" s="212"/>
      <c r="PUW163" s="212"/>
      <c r="PUX163" s="212"/>
      <c r="PUY163" s="212"/>
      <c r="PUZ163" s="212"/>
      <c r="PVA163" s="212"/>
      <c r="PVB163" s="212"/>
      <c r="PVC163" s="212"/>
      <c r="PVD163" s="212"/>
      <c r="PVE163" s="212"/>
      <c r="PVF163" s="212"/>
      <c r="PVG163" s="212"/>
      <c r="PVH163" s="212"/>
      <c r="PVI163" s="212"/>
      <c r="PVJ163" s="212"/>
      <c r="PVK163" s="212"/>
      <c r="PVL163" s="212"/>
      <c r="PVM163" s="212"/>
      <c r="PVN163" s="212"/>
      <c r="PVO163" s="212"/>
      <c r="PVP163" s="212"/>
      <c r="PVQ163" s="212"/>
      <c r="PVR163" s="212"/>
      <c r="PVS163" s="212"/>
      <c r="PVT163" s="212"/>
      <c r="PVU163" s="212"/>
      <c r="PVV163" s="212"/>
      <c r="PVW163" s="212"/>
      <c r="PVX163" s="212"/>
      <c r="PVY163" s="212"/>
      <c r="PVZ163" s="212"/>
      <c r="PWA163" s="212"/>
      <c r="PWB163" s="212"/>
      <c r="PWC163" s="212"/>
      <c r="PWD163" s="212"/>
      <c r="PWE163" s="212"/>
      <c r="PWF163" s="212"/>
      <c r="PWG163" s="212"/>
      <c r="PWH163" s="212"/>
      <c r="PWI163" s="212"/>
      <c r="PWJ163" s="212"/>
      <c r="PWK163" s="212"/>
      <c r="PWL163" s="212"/>
      <c r="PWM163" s="212"/>
      <c r="PWN163" s="212"/>
      <c r="PWO163" s="212"/>
      <c r="PWP163" s="212"/>
      <c r="PWQ163" s="212"/>
      <c r="PWR163" s="212"/>
      <c r="PWS163" s="212"/>
      <c r="PWT163" s="212"/>
      <c r="PWU163" s="212"/>
      <c r="PWV163" s="212"/>
      <c r="PWW163" s="212"/>
      <c r="PWX163" s="212"/>
      <c r="PWY163" s="212"/>
      <c r="PWZ163" s="212"/>
      <c r="PXA163" s="212"/>
      <c r="PXB163" s="212"/>
      <c r="PXC163" s="212"/>
      <c r="PXD163" s="212"/>
      <c r="PXE163" s="212"/>
      <c r="PXF163" s="212"/>
      <c r="PXG163" s="212"/>
      <c r="PXH163" s="212"/>
      <c r="PXI163" s="212"/>
      <c r="PXJ163" s="212"/>
      <c r="PXK163" s="212"/>
      <c r="PXL163" s="212"/>
      <c r="PXM163" s="212"/>
      <c r="PXN163" s="212"/>
      <c r="PXO163" s="212"/>
      <c r="PXP163" s="212"/>
      <c r="PXQ163" s="212"/>
      <c r="PXR163" s="212"/>
      <c r="PXS163" s="212"/>
      <c r="PXT163" s="212"/>
      <c r="PXU163" s="212"/>
      <c r="PXV163" s="212"/>
      <c r="PXW163" s="212"/>
      <c r="PXX163" s="212"/>
      <c r="PXY163" s="212"/>
      <c r="PXZ163" s="212"/>
      <c r="PYA163" s="212"/>
      <c r="PYB163" s="212"/>
      <c r="PYC163" s="212"/>
      <c r="PYD163" s="212"/>
      <c r="PYE163" s="212"/>
      <c r="PYF163" s="212"/>
      <c r="PYG163" s="212"/>
      <c r="PYH163" s="212"/>
      <c r="PYI163" s="212"/>
      <c r="PYJ163" s="212"/>
      <c r="PYK163" s="212"/>
      <c r="PYL163" s="212"/>
      <c r="PYM163" s="212"/>
      <c r="PYN163" s="212"/>
      <c r="PYO163" s="212"/>
      <c r="PYP163" s="212"/>
      <c r="PYQ163" s="212"/>
      <c r="PYR163" s="212"/>
      <c r="PYS163" s="212"/>
      <c r="PYT163" s="212"/>
      <c r="PYU163" s="212"/>
      <c r="PYV163" s="212"/>
      <c r="PYW163" s="212"/>
      <c r="PYX163" s="212"/>
      <c r="PYY163" s="212"/>
      <c r="PYZ163" s="212"/>
      <c r="PZA163" s="212"/>
      <c r="PZB163" s="212"/>
      <c r="PZC163" s="212"/>
      <c r="PZD163" s="212"/>
      <c r="PZE163" s="212"/>
      <c r="PZF163" s="212"/>
      <c r="PZG163" s="212"/>
      <c r="PZH163" s="212"/>
      <c r="PZI163" s="212"/>
      <c r="PZJ163" s="212"/>
      <c r="PZK163" s="212"/>
      <c r="PZL163" s="212"/>
      <c r="PZM163" s="212"/>
      <c r="PZN163" s="212"/>
      <c r="PZO163" s="212"/>
      <c r="PZP163" s="212"/>
      <c r="PZQ163" s="212"/>
      <c r="PZR163" s="212"/>
      <c r="PZS163" s="212"/>
      <c r="PZT163" s="212"/>
      <c r="PZU163" s="212"/>
      <c r="PZV163" s="212"/>
      <c r="PZW163" s="212"/>
      <c r="PZX163" s="212"/>
      <c r="PZY163" s="212"/>
      <c r="PZZ163" s="212"/>
      <c r="QAA163" s="212"/>
      <c r="QAB163" s="212"/>
      <c r="QAC163" s="212"/>
      <c r="QAD163" s="212"/>
      <c r="QAE163" s="212"/>
      <c r="QAL163" s="212"/>
      <c r="QAM163" s="212"/>
      <c r="QAN163" s="212"/>
      <c r="QAO163" s="212"/>
      <c r="QAP163" s="212"/>
      <c r="QAQ163" s="212"/>
      <c r="QAR163" s="212"/>
      <c r="QAS163" s="212"/>
      <c r="QAT163" s="212"/>
      <c r="QAU163" s="212"/>
      <c r="QAV163" s="212"/>
      <c r="QAW163" s="212"/>
      <c r="QAX163" s="212"/>
      <c r="QAY163" s="212"/>
      <c r="QAZ163" s="212"/>
      <c r="QBA163" s="212"/>
      <c r="QBB163" s="212"/>
      <c r="QBC163" s="212"/>
      <c r="QBD163" s="212"/>
      <c r="QBE163" s="212"/>
      <c r="QBF163" s="212"/>
      <c r="QBG163" s="212"/>
      <c r="QBH163" s="212"/>
      <c r="QBI163" s="212"/>
      <c r="QBJ163" s="212"/>
      <c r="QBK163" s="212"/>
      <c r="QBL163" s="212"/>
      <c r="QBM163" s="212"/>
      <c r="QBN163" s="212"/>
      <c r="QBO163" s="212"/>
      <c r="QBP163" s="212"/>
      <c r="QBQ163" s="212"/>
      <c r="QBR163" s="212"/>
      <c r="QBS163" s="212"/>
      <c r="QBT163" s="212"/>
      <c r="QBU163" s="212"/>
      <c r="QBV163" s="212"/>
      <c r="QBW163" s="212"/>
      <c r="QBX163" s="212"/>
      <c r="QBY163" s="212"/>
      <c r="QBZ163" s="212"/>
      <c r="QCA163" s="212"/>
      <c r="QCB163" s="212"/>
      <c r="QCC163" s="212"/>
      <c r="QCD163" s="212"/>
      <c r="QCE163" s="212"/>
      <c r="QCF163" s="212"/>
      <c r="QCG163" s="212"/>
      <c r="QCH163" s="212"/>
      <c r="QCI163" s="212"/>
      <c r="QCJ163" s="212"/>
      <c r="QCK163" s="212"/>
      <c r="QCL163" s="212"/>
      <c r="QCM163" s="212"/>
      <c r="QCN163" s="212"/>
      <c r="QCO163" s="212"/>
      <c r="QCP163" s="212"/>
      <c r="QCQ163" s="212"/>
      <c r="QCR163" s="212"/>
      <c r="QCS163" s="212"/>
      <c r="QCT163" s="212"/>
      <c r="QCU163" s="212"/>
      <c r="QCV163" s="212"/>
      <c r="QCW163" s="212"/>
      <c r="QCX163" s="212"/>
      <c r="QCY163" s="212"/>
      <c r="QCZ163" s="212"/>
      <c r="QDA163" s="212"/>
      <c r="QDB163" s="212"/>
      <c r="QDC163" s="212"/>
      <c r="QDD163" s="212"/>
      <c r="QDE163" s="212"/>
      <c r="QDF163" s="212"/>
      <c r="QDG163" s="212"/>
      <c r="QDH163" s="212"/>
      <c r="QDI163" s="212"/>
      <c r="QDJ163" s="212"/>
      <c r="QDK163" s="212"/>
      <c r="QDL163" s="212"/>
      <c r="QDM163" s="212"/>
      <c r="QDN163" s="212"/>
      <c r="QDO163" s="212"/>
      <c r="QDP163" s="212"/>
      <c r="QDQ163" s="212"/>
      <c r="QDR163" s="212"/>
      <c r="QDS163" s="212"/>
      <c r="QDT163" s="212"/>
      <c r="QDU163" s="212"/>
      <c r="QDV163" s="212"/>
      <c r="QDW163" s="212"/>
      <c r="QDX163" s="212"/>
      <c r="QDY163" s="212"/>
      <c r="QDZ163" s="212"/>
      <c r="QEA163" s="212"/>
      <c r="QEB163" s="212"/>
      <c r="QEC163" s="212"/>
      <c r="QED163" s="212"/>
      <c r="QEE163" s="212"/>
      <c r="QEF163" s="212"/>
      <c r="QEG163" s="212"/>
      <c r="QEH163" s="212"/>
      <c r="QEI163" s="212"/>
      <c r="QEJ163" s="212"/>
      <c r="QEK163" s="212"/>
      <c r="QEL163" s="212"/>
      <c r="QEM163" s="212"/>
      <c r="QEN163" s="212"/>
      <c r="QEO163" s="212"/>
      <c r="QEP163" s="212"/>
      <c r="QEQ163" s="212"/>
      <c r="QER163" s="212"/>
      <c r="QES163" s="212"/>
      <c r="QET163" s="212"/>
      <c r="QEU163" s="212"/>
      <c r="QEV163" s="212"/>
      <c r="QEW163" s="212"/>
      <c r="QEX163" s="212"/>
      <c r="QEY163" s="212"/>
      <c r="QEZ163" s="212"/>
      <c r="QFA163" s="212"/>
      <c r="QFB163" s="212"/>
      <c r="QFC163" s="212"/>
      <c r="QFD163" s="212"/>
      <c r="QFE163" s="212"/>
      <c r="QFF163" s="212"/>
      <c r="QFG163" s="212"/>
      <c r="QFH163" s="212"/>
      <c r="QFI163" s="212"/>
      <c r="QFJ163" s="212"/>
      <c r="QFK163" s="212"/>
      <c r="QFL163" s="212"/>
      <c r="QFM163" s="212"/>
      <c r="QFN163" s="212"/>
      <c r="QFO163" s="212"/>
      <c r="QFP163" s="212"/>
      <c r="QFQ163" s="212"/>
      <c r="QFR163" s="212"/>
      <c r="QFS163" s="212"/>
      <c r="QFT163" s="212"/>
      <c r="QFU163" s="212"/>
      <c r="QFV163" s="212"/>
      <c r="QFW163" s="212"/>
      <c r="QFX163" s="212"/>
      <c r="QFY163" s="212"/>
      <c r="QFZ163" s="212"/>
      <c r="QGA163" s="212"/>
      <c r="QGB163" s="212"/>
      <c r="QGC163" s="212"/>
      <c r="QGD163" s="212"/>
      <c r="QGE163" s="212"/>
      <c r="QGF163" s="212"/>
      <c r="QGG163" s="212"/>
      <c r="QGH163" s="212"/>
      <c r="QGI163" s="212"/>
      <c r="QGJ163" s="212"/>
      <c r="QGK163" s="212"/>
      <c r="QGL163" s="212"/>
      <c r="QGM163" s="212"/>
      <c r="QGN163" s="212"/>
      <c r="QGO163" s="212"/>
      <c r="QGP163" s="212"/>
      <c r="QGQ163" s="212"/>
      <c r="QGR163" s="212"/>
      <c r="QGS163" s="212"/>
      <c r="QGT163" s="212"/>
      <c r="QGU163" s="212"/>
      <c r="QGV163" s="212"/>
      <c r="QGW163" s="212"/>
      <c r="QGX163" s="212"/>
      <c r="QGY163" s="212"/>
      <c r="QGZ163" s="212"/>
      <c r="QHA163" s="212"/>
      <c r="QHB163" s="212"/>
      <c r="QHC163" s="212"/>
      <c r="QHD163" s="212"/>
      <c r="QHE163" s="212"/>
      <c r="QHF163" s="212"/>
      <c r="QHG163" s="212"/>
      <c r="QHH163" s="212"/>
      <c r="QHI163" s="212"/>
      <c r="QHJ163" s="212"/>
      <c r="QHK163" s="212"/>
      <c r="QHL163" s="212"/>
      <c r="QHM163" s="212"/>
      <c r="QHN163" s="212"/>
      <c r="QHO163" s="212"/>
      <c r="QHP163" s="212"/>
      <c r="QHQ163" s="212"/>
      <c r="QHR163" s="212"/>
      <c r="QHS163" s="212"/>
      <c r="QHT163" s="212"/>
      <c r="QHU163" s="212"/>
      <c r="QHV163" s="212"/>
      <c r="QHW163" s="212"/>
      <c r="QHX163" s="212"/>
      <c r="QHY163" s="212"/>
      <c r="QHZ163" s="212"/>
      <c r="QIA163" s="212"/>
      <c r="QIB163" s="212"/>
      <c r="QIC163" s="212"/>
      <c r="QID163" s="212"/>
      <c r="QIE163" s="212"/>
      <c r="QIF163" s="212"/>
      <c r="QIG163" s="212"/>
      <c r="QIH163" s="212"/>
      <c r="QII163" s="212"/>
      <c r="QIJ163" s="212"/>
      <c r="QIK163" s="212"/>
      <c r="QIL163" s="212"/>
      <c r="QIM163" s="212"/>
      <c r="QIN163" s="212"/>
      <c r="QIO163" s="212"/>
      <c r="QIP163" s="212"/>
      <c r="QIQ163" s="212"/>
      <c r="QIR163" s="212"/>
      <c r="QIS163" s="212"/>
      <c r="QIT163" s="212"/>
      <c r="QIU163" s="212"/>
      <c r="QIV163" s="212"/>
      <c r="QIW163" s="212"/>
      <c r="QIX163" s="212"/>
      <c r="QIY163" s="212"/>
      <c r="QIZ163" s="212"/>
      <c r="QJA163" s="212"/>
      <c r="QJB163" s="212"/>
      <c r="QJC163" s="212"/>
      <c r="QJD163" s="212"/>
      <c r="QJE163" s="212"/>
      <c r="QJF163" s="212"/>
      <c r="QJG163" s="212"/>
      <c r="QJH163" s="212"/>
      <c r="QJI163" s="212"/>
      <c r="QJJ163" s="212"/>
      <c r="QJK163" s="212"/>
      <c r="QJL163" s="212"/>
      <c r="QJM163" s="212"/>
      <c r="QJN163" s="212"/>
      <c r="QJO163" s="212"/>
      <c r="QJP163" s="212"/>
      <c r="QJQ163" s="212"/>
      <c r="QJR163" s="212"/>
      <c r="QJS163" s="212"/>
      <c r="QJT163" s="212"/>
      <c r="QJU163" s="212"/>
      <c r="QJV163" s="212"/>
      <c r="QJW163" s="212"/>
      <c r="QJX163" s="212"/>
      <c r="QJY163" s="212"/>
      <c r="QJZ163" s="212"/>
      <c r="QKA163" s="212"/>
      <c r="QKH163" s="212"/>
      <c r="QKI163" s="212"/>
      <c r="QKJ163" s="212"/>
      <c r="QKK163" s="212"/>
      <c r="QKL163" s="212"/>
      <c r="QKM163" s="212"/>
      <c r="QKN163" s="212"/>
      <c r="QKO163" s="212"/>
      <c r="QKP163" s="212"/>
      <c r="QKQ163" s="212"/>
      <c r="QKR163" s="212"/>
      <c r="QKS163" s="212"/>
      <c r="QKT163" s="212"/>
      <c r="QKU163" s="212"/>
      <c r="QKV163" s="212"/>
      <c r="QKW163" s="212"/>
      <c r="QKX163" s="212"/>
      <c r="QKY163" s="212"/>
      <c r="QKZ163" s="212"/>
      <c r="QLA163" s="212"/>
      <c r="QLB163" s="212"/>
      <c r="QLC163" s="212"/>
      <c r="QLD163" s="212"/>
      <c r="QLE163" s="212"/>
      <c r="QLF163" s="212"/>
      <c r="QLG163" s="212"/>
      <c r="QLH163" s="212"/>
      <c r="QLI163" s="212"/>
      <c r="QLJ163" s="212"/>
      <c r="QLK163" s="212"/>
      <c r="QLL163" s="212"/>
      <c r="QLM163" s="212"/>
      <c r="QLN163" s="212"/>
      <c r="QLO163" s="212"/>
      <c r="QLP163" s="212"/>
      <c r="QLQ163" s="212"/>
      <c r="QLR163" s="212"/>
      <c r="QLS163" s="212"/>
      <c r="QLT163" s="212"/>
      <c r="QLU163" s="212"/>
      <c r="QLV163" s="212"/>
      <c r="QLW163" s="212"/>
      <c r="QLX163" s="212"/>
      <c r="QLY163" s="212"/>
      <c r="QLZ163" s="212"/>
      <c r="QMA163" s="212"/>
      <c r="QMB163" s="212"/>
      <c r="QMC163" s="212"/>
      <c r="QMD163" s="212"/>
      <c r="QME163" s="212"/>
      <c r="QMF163" s="212"/>
      <c r="QMG163" s="212"/>
      <c r="QMH163" s="212"/>
      <c r="QMI163" s="212"/>
      <c r="QMJ163" s="212"/>
      <c r="QMK163" s="212"/>
      <c r="QML163" s="212"/>
      <c r="QMM163" s="212"/>
      <c r="QMN163" s="212"/>
      <c r="QMO163" s="212"/>
      <c r="QMP163" s="212"/>
      <c r="QMQ163" s="212"/>
      <c r="QMR163" s="212"/>
      <c r="QMS163" s="212"/>
      <c r="QMT163" s="212"/>
      <c r="QMU163" s="212"/>
      <c r="QMV163" s="212"/>
      <c r="QMW163" s="212"/>
      <c r="QMX163" s="212"/>
      <c r="QMY163" s="212"/>
      <c r="QMZ163" s="212"/>
      <c r="QNA163" s="212"/>
      <c r="QNB163" s="212"/>
      <c r="QNC163" s="212"/>
      <c r="QND163" s="212"/>
      <c r="QNE163" s="212"/>
      <c r="QNF163" s="212"/>
      <c r="QNG163" s="212"/>
      <c r="QNH163" s="212"/>
      <c r="QNI163" s="212"/>
      <c r="QNJ163" s="212"/>
      <c r="QNK163" s="212"/>
      <c r="QNL163" s="212"/>
      <c r="QNM163" s="212"/>
      <c r="QNN163" s="212"/>
      <c r="QNO163" s="212"/>
      <c r="QNP163" s="212"/>
      <c r="QNQ163" s="212"/>
      <c r="QNR163" s="212"/>
      <c r="QNS163" s="212"/>
      <c r="QNT163" s="212"/>
      <c r="QNU163" s="212"/>
      <c r="QNV163" s="212"/>
      <c r="QNW163" s="212"/>
      <c r="QNX163" s="212"/>
      <c r="QNY163" s="212"/>
      <c r="QNZ163" s="212"/>
      <c r="QOA163" s="212"/>
      <c r="QOB163" s="212"/>
      <c r="QOC163" s="212"/>
      <c r="QOD163" s="212"/>
      <c r="QOE163" s="212"/>
      <c r="QOF163" s="212"/>
      <c r="QOG163" s="212"/>
      <c r="QOH163" s="212"/>
      <c r="QOI163" s="212"/>
      <c r="QOJ163" s="212"/>
      <c r="QOK163" s="212"/>
      <c r="QOL163" s="212"/>
      <c r="QOM163" s="212"/>
      <c r="QON163" s="212"/>
      <c r="QOO163" s="212"/>
      <c r="QOP163" s="212"/>
      <c r="QOQ163" s="212"/>
      <c r="QOR163" s="212"/>
      <c r="QOS163" s="212"/>
      <c r="QOT163" s="212"/>
      <c r="QOU163" s="212"/>
      <c r="QOV163" s="212"/>
      <c r="QOW163" s="212"/>
      <c r="QOX163" s="212"/>
      <c r="QOY163" s="212"/>
      <c r="QOZ163" s="212"/>
      <c r="QPA163" s="212"/>
      <c r="QPB163" s="212"/>
      <c r="QPC163" s="212"/>
      <c r="QPD163" s="212"/>
      <c r="QPE163" s="212"/>
      <c r="QPF163" s="212"/>
      <c r="QPG163" s="212"/>
      <c r="QPH163" s="212"/>
      <c r="QPI163" s="212"/>
      <c r="QPJ163" s="212"/>
      <c r="QPK163" s="212"/>
      <c r="QPL163" s="212"/>
      <c r="QPM163" s="212"/>
      <c r="QPN163" s="212"/>
      <c r="QPO163" s="212"/>
      <c r="QPP163" s="212"/>
      <c r="QPQ163" s="212"/>
      <c r="QPR163" s="212"/>
      <c r="QPS163" s="212"/>
      <c r="QPT163" s="212"/>
      <c r="QPU163" s="212"/>
      <c r="QPV163" s="212"/>
      <c r="QPW163" s="212"/>
      <c r="QPX163" s="212"/>
      <c r="QPY163" s="212"/>
      <c r="QPZ163" s="212"/>
      <c r="QQA163" s="212"/>
      <c r="QQB163" s="212"/>
      <c r="QQC163" s="212"/>
      <c r="QQD163" s="212"/>
      <c r="QQE163" s="212"/>
      <c r="QQF163" s="212"/>
      <c r="QQG163" s="212"/>
      <c r="QQH163" s="212"/>
      <c r="QQI163" s="212"/>
      <c r="QQJ163" s="212"/>
      <c r="QQK163" s="212"/>
      <c r="QQL163" s="212"/>
      <c r="QQM163" s="212"/>
      <c r="QQN163" s="212"/>
      <c r="QQO163" s="212"/>
      <c r="QQP163" s="212"/>
      <c r="QQQ163" s="212"/>
      <c r="QQR163" s="212"/>
      <c r="QQS163" s="212"/>
      <c r="QQT163" s="212"/>
      <c r="QQU163" s="212"/>
      <c r="QQV163" s="212"/>
      <c r="QQW163" s="212"/>
      <c r="QQX163" s="212"/>
      <c r="QQY163" s="212"/>
      <c r="QQZ163" s="212"/>
      <c r="QRA163" s="212"/>
      <c r="QRB163" s="212"/>
      <c r="QRC163" s="212"/>
      <c r="QRD163" s="212"/>
      <c r="QRE163" s="212"/>
      <c r="QRF163" s="212"/>
      <c r="QRG163" s="212"/>
      <c r="QRH163" s="212"/>
      <c r="QRI163" s="212"/>
      <c r="QRJ163" s="212"/>
      <c r="QRK163" s="212"/>
      <c r="QRL163" s="212"/>
      <c r="QRM163" s="212"/>
      <c r="QRN163" s="212"/>
      <c r="QRO163" s="212"/>
      <c r="QRP163" s="212"/>
      <c r="QRQ163" s="212"/>
      <c r="QRR163" s="212"/>
      <c r="QRS163" s="212"/>
      <c r="QRT163" s="212"/>
      <c r="QRU163" s="212"/>
      <c r="QRV163" s="212"/>
      <c r="QRW163" s="212"/>
      <c r="QRX163" s="212"/>
      <c r="QRY163" s="212"/>
      <c r="QRZ163" s="212"/>
      <c r="QSA163" s="212"/>
      <c r="QSB163" s="212"/>
      <c r="QSC163" s="212"/>
      <c r="QSD163" s="212"/>
      <c r="QSE163" s="212"/>
      <c r="QSF163" s="212"/>
      <c r="QSG163" s="212"/>
      <c r="QSH163" s="212"/>
      <c r="QSI163" s="212"/>
      <c r="QSJ163" s="212"/>
      <c r="QSK163" s="212"/>
      <c r="QSL163" s="212"/>
      <c r="QSM163" s="212"/>
      <c r="QSN163" s="212"/>
      <c r="QSO163" s="212"/>
      <c r="QSP163" s="212"/>
      <c r="QSQ163" s="212"/>
      <c r="QSR163" s="212"/>
      <c r="QSS163" s="212"/>
      <c r="QST163" s="212"/>
      <c r="QSU163" s="212"/>
      <c r="QSV163" s="212"/>
      <c r="QSW163" s="212"/>
      <c r="QSX163" s="212"/>
      <c r="QSY163" s="212"/>
      <c r="QSZ163" s="212"/>
      <c r="QTA163" s="212"/>
      <c r="QTB163" s="212"/>
      <c r="QTC163" s="212"/>
      <c r="QTD163" s="212"/>
      <c r="QTE163" s="212"/>
      <c r="QTF163" s="212"/>
      <c r="QTG163" s="212"/>
      <c r="QTH163" s="212"/>
      <c r="QTI163" s="212"/>
      <c r="QTJ163" s="212"/>
      <c r="QTK163" s="212"/>
      <c r="QTL163" s="212"/>
      <c r="QTM163" s="212"/>
      <c r="QTN163" s="212"/>
      <c r="QTO163" s="212"/>
      <c r="QTP163" s="212"/>
      <c r="QTQ163" s="212"/>
      <c r="QTR163" s="212"/>
      <c r="QTS163" s="212"/>
      <c r="QTT163" s="212"/>
      <c r="QTU163" s="212"/>
      <c r="QTV163" s="212"/>
      <c r="QTW163" s="212"/>
      <c r="QUD163" s="212"/>
      <c r="QUE163" s="212"/>
      <c r="QUF163" s="212"/>
      <c r="QUG163" s="212"/>
      <c r="QUH163" s="212"/>
      <c r="QUI163" s="212"/>
      <c r="QUJ163" s="212"/>
      <c r="QUK163" s="212"/>
      <c r="QUL163" s="212"/>
      <c r="QUM163" s="212"/>
      <c r="QUN163" s="212"/>
      <c r="QUO163" s="212"/>
      <c r="QUP163" s="212"/>
      <c r="QUQ163" s="212"/>
      <c r="QUR163" s="212"/>
      <c r="QUS163" s="212"/>
      <c r="QUT163" s="212"/>
      <c r="QUU163" s="212"/>
      <c r="QUV163" s="212"/>
      <c r="QUW163" s="212"/>
      <c r="QUX163" s="212"/>
      <c r="QUY163" s="212"/>
      <c r="QUZ163" s="212"/>
      <c r="QVA163" s="212"/>
      <c r="QVB163" s="212"/>
      <c r="QVC163" s="212"/>
      <c r="QVD163" s="212"/>
      <c r="QVE163" s="212"/>
      <c r="QVF163" s="212"/>
      <c r="QVG163" s="212"/>
      <c r="QVH163" s="212"/>
      <c r="QVI163" s="212"/>
      <c r="QVJ163" s="212"/>
      <c r="QVK163" s="212"/>
      <c r="QVL163" s="212"/>
      <c r="QVM163" s="212"/>
      <c r="QVN163" s="212"/>
      <c r="QVO163" s="212"/>
      <c r="QVP163" s="212"/>
      <c r="QVQ163" s="212"/>
      <c r="QVR163" s="212"/>
      <c r="QVS163" s="212"/>
      <c r="QVT163" s="212"/>
      <c r="QVU163" s="212"/>
      <c r="QVV163" s="212"/>
      <c r="QVW163" s="212"/>
      <c r="QVX163" s="212"/>
      <c r="QVY163" s="212"/>
      <c r="QVZ163" s="212"/>
      <c r="QWA163" s="212"/>
      <c r="QWB163" s="212"/>
      <c r="QWC163" s="212"/>
      <c r="QWD163" s="212"/>
      <c r="QWE163" s="212"/>
      <c r="QWF163" s="212"/>
      <c r="QWG163" s="212"/>
      <c r="QWH163" s="212"/>
      <c r="QWI163" s="212"/>
      <c r="QWJ163" s="212"/>
      <c r="QWK163" s="212"/>
      <c r="QWL163" s="212"/>
      <c r="QWM163" s="212"/>
      <c r="QWN163" s="212"/>
      <c r="QWO163" s="212"/>
      <c r="QWP163" s="212"/>
      <c r="QWQ163" s="212"/>
      <c r="QWR163" s="212"/>
      <c r="QWS163" s="212"/>
      <c r="QWT163" s="212"/>
      <c r="QWU163" s="212"/>
      <c r="QWV163" s="212"/>
      <c r="QWW163" s="212"/>
      <c r="QWX163" s="212"/>
      <c r="QWY163" s="212"/>
      <c r="QWZ163" s="212"/>
      <c r="QXA163" s="212"/>
      <c r="QXB163" s="212"/>
      <c r="QXC163" s="212"/>
      <c r="QXD163" s="212"/>
      <c r="QXE163" s="212"/>
      <c r="QXF163" s="212"/>
      <c r="QXG163" s="212"/>
      <c r="QXH163" s="212"/>
      <c r="QXI163" s="212"/>
      <c r="QXJ163" s="212"/>
      <c r="QXK163" s="212"/>
      <c r="QXL163" s="212"/>
      <c r="QXM163" s="212"/>
      <c r="QXN163" s="212"/>
      <c r="QXO163" s="212"/>
      <c r="QXP163" s="212"/>
      <c r="QXQ163" s="212"/>
      <c r="QXR163" s="212"/>
      <c r="QXS163" s="212"/>
      <c r="QXT163" s="212"/>
      <c r="QXU163" s="212"/>
      <c r="QXV163" s="212"/>
      <c r="QXW163" s="212"/>
      <c r="QXX163" s="212"/>
      <c r="QXY163" s="212"/>
      <c r="QXZ163" s="212"/>
      <c r="QYA163" s="212"/>
      <c r="QYB163" s="212"/>
      <c r="QYC163" s="212"/>
      <c r="QYD163" s="212"/>
      <c r="QYE163" s="212"/>
      <c r="QYF163" s="212"/>
      <c r="QYG163" s="212"/>
      <c r="QYH163" s="212"/>
      <c r="QYI163" s="212"/>
      <c r="QYJ163" s="212"/>
      <c r="QYK163" s="212"/>
      <c r="QYL163" s="212"/>
      <c r="QYM163" s="212"/>
      <c r="QYN163" s="212"/>
      <c r="QYO163" s="212"/>
      <c r="QYP163" s="212"/>
      <c r="QYQ163" s="212"/>
      <c r="QYR163" s="212"/>
      <c r="QYS163" s="212"/>
      <c r="QYT163" s="212"/>
      <c r="QYU163" s="212"/>
      <c r="QYV163" s="212"/>
      <c r="QYW163" s="212"/>
      <c r="QYX163" s="212"/>
      <c r="QYY163" s="212"/>
      <c r="QYZ163" s="212"/>
      <c r="QZA163" s="212"/>
      <c r="QZB163" s="212"/>
      <c r="QZC163" s="212"/>
      <c r="QZD163" s="212"/>
      <c r="QZE163" s="212"/>
      <c r="QZF163" s="212"/>
      <c r="QZG163" s="212"/>
      <c r="QZH163" s="212"/>
      <c r="QZI163" s="212"/>
      <c r="QZJ163" s="212"/>
      <c r="QZK163" s="212"/>
      <c r="QZL163" s="212"/>
      <c r="QZM163" s="212"/>
      <c r="QZN163" s="212"/>
      <c r="QZO163" s="212"/>
      <c r="QZP163" s="212"/>
      <c r="QZQ163" s="212"/>
      <c r="QZR163" s="212"/>
      <c r="QZS163" s="212"/>
      <c r="QZT163" s="212"/>
      <c r="QZU163" s="212"/>
      <c r="QZV163" s="212"/>
      <c r="QZW163" s="212"/>
      <c r="QZX163" s="212"/>
      <c r="QZY163" s="212"/>
      <c r="QZZ163" s="212"/>
      <c r="RAA163" s="212"/>
      <c r="RAB163" s="212"/>
      <c r="RAC163" s="212"/>
      <c r="RAD163" s="212"/>
      <c r="RAE163" s="212"/>
      <c r="RAF163" s="212"/>
      <c r="RAG163" s="212"/>
      <c r="RAH163" s="212"/>
      <c r="RAI163" s="212"/>
      <c r="RAJ163" s="212"/>
      <c r="RAK163" s="212"/>
      <c r="RAL163" s="212"/>
      <c r="RAM163" s="212"/>
      <c r="RAN163" s="212"/>
      <c r="RAO163" s="212"/>
      <c r="RAP163" s="212"/>
      <c r="RAQ163" s="212"/>
      <c r="RAR163" s="212"/>
      <c r="RAS163" s="212"/>
      <c r="RAT163" s="212"/>
      <c r="RAU163" s="212"/>
      <c r="RAV163" s="212"/>
      <c r="RAW163" s="212"/>
      <c r="RAX163" s="212"/>
      <c r="RAY163" s="212"/>
      <c r="RAZ163" s="212"/>
      <c r="RBA163" s="212"/>
      <c r="RBB163" s="212"/>
      <c r="RBC163" s="212"/>
      <c r="RBD163" s="212"/>
      <c r="RBE163" s="212"/>
      <c r="RBF163" s="212"/>
      <c r="RBG163" s="212"/>
      <c r="RBH163" s="212"/>
      <c r="RBI163" s="212"/>
      <c r="RBJ163" s="212"/>
      <c r="RBK163" s="212"/>
      <c r="RBL163" s="212"/>
      <c r="RBM163" s="212"/>
      <c r="RBN163" s="212"/>
      <c r="RBO163" s="212"/>
      <c r="RBP163" s="212"/>
      <c r="RBQ163" s="212"/>
      <c r="RBR163" s="212"/>
      <c r="RBS163" s="212"/>
      <c r="RBT163" s="212"/>
      <c r="RBU163" s="212"/>
      <c r="RBV163" s="212"/>
      <c r="RBW163" s="212"/>
      <c r="RBX163" s="212"/>
      <c r="RBY163" s="212"/>
      <c r="RBZ163" s="212"/>
      <c r="RCA163" s="212"/>
      <c r="RCB163" s="212"/>
      <c r="RCC163" s="212"/>
      <c r="RCD163" s="212"/>
      <c r="RCE163" s="212"/>
      <c r="RCF163" s="212"/>
      <c r="RCG163" s="212"/>
      <c r="RCH163" s="212"/>
      <c r="RCI163" s="212"/>
      <c r="RCJ163" s="212"/>
      <c r="RCK163" s="212"/>
      <c r="RCL163" s="212"/>
      <c r="RCM163" s="212"/>
      <c r="RCN163" s="212"/>
      <c r="RCO163" s="212"/>
      <c r="RCP163" s="212"/>
      <c r="RCQ163" s="212"/>
      <c r="RCR163" s="212"/>
      <c r="RCS163" s="212"/>
      <c r="RCT163" s="212"/>
      <c r="RCU163" s="212"/>
      <c r="RCV163" s="212"/>
      <c r="RCW163" s="212"/>
      <c r="RCX163" s="212"/>
      <c r="RCY163" s="212"/>
      <c r="RCZ163" s="212"/>
      <c r="RDA163" s="212"/>
      <c r="RDB163" s="212"/>
      <c r="RDC163" s="212"/>
      <c r="RDD163" s="212"/>
      <c r="RDE163" s="212"/>
      <c r="RDF163" s="212"/>
      <c r="RDG163" s="212"/>
      <c r="RDH163" s="212"/>
      <c r="RDI163" s="212"/>
      <c r="RDJ163" s="212"/>
      <c r="RDK163" s="212"/>
      <c r="RDL163" s="212"/>
      <c r="RDM163" s="212"/>
      <c r="RDN163" s="212"/>
      <c r="RDO163" s="212"/>
      <c r="RDP163" s="212"/>
      <c r="RDQ163" s="212"/>
      <c r="RDR163" s="212"/>
      <c r="RDS163" s="212"/>
      <c r="RDZ163" s="212"/>
      <c r="REA163" s="212"/>
      <c r="REB163" s="212"/>
      <c r="REC163" s="212"/>
      <c r="RED163" s="212"/>
      <c r="REE163" s="212"/>
      <c r="REF163" s="212"/>
      <c r="REG163" s="212"/>
      <c r="REH163" s="212"/>
      <c r="REI163" s="212"/>
      <c r="REJ163" s="212"/>
      <c r="REK163" s="212"/>
      <c r="REL163" s="212"/>
      <c r="REM163" s="212"/>
      <c r="REN163" s="212"/>
      <c r="REO163" s="212"/>
      <c r="REP163" s="212"/>
      <c r="REQ163" s="212"/>
      <c r="RER163" s="212"/>
      <c r="RES163" s="212"/>
      <c r="RET163" s="212"/>
      <c r="REU163" s="212"/>
      <c r="REV163" s="212"/>
      <c r="REW163" s="212"/>
      <c r="REX163" s="212"/>
      <c r="REY163" s="212"/>
      <c r="REZ163" s="212"/>
      <c r="RFA163" s="212"/>
      <c r="RFB163" s="212"/>
      <c r="RFC163" s="212"/>
      <c r="RFD163" s="212"/>
      <c r="RFE163" s="212"/>
      <c r="RFF163" s="212"/>
      <c r="RFG163" s="212"/>
      <c r="RFH163" s="212"/>
      <c r="RFI163" s="212"/>
      <c r="RFJ163" s="212"/>
      <c r="RFK163" s="212"/>
      <c r="RFL163" s="212"/>
      <c r="RFM163" s="212"/>
      <c r="RFN163" s="212"/>
      <c r="RFO163" s="212"/>
      <c r="RFP163" s="212"/>
      <c r="RFQ163" s="212"/>
      <c r="RFR163" s="212"/>
      <c r="RFS163" s="212"/>
      <c r="RFT163" s="212"/>
      <c r="RFU163" s="212"/>
      <c r="RFV163" s="212"/>
      <c r="RFW163" s="212"/>
      <c r="RFX163" s="212"/>
      <c r="RFY163" s="212"/>
      <c r="RFZ163" s="212"/>
      <c r="RGA163" s="212"/>
      <c r="RGB163" s="212"/>
      <c r="RGC163" s="212"/>
      <c r="RGD163" s="212"/>
      <c r="RGE163" s="212"/>
      <c r="RGF163" s="212"/>
      <c r="RGG163" s="212"/>
      <c r="RGH163" s="212"/>
      <c r="RGI163" s="212"/>
      <c r="RGJ163" s="212"/>
      <c r="RGK163" s="212"/>
      <c r="RGL163" s="212"/>
      <c r="RGM163" s="212"/>
      <c r="RGN163" s="212"/>
      <c r="RGO163" s="212"/>
      <c r="RGP163" s="212"/>
      <c r="RGQ163" s="212"/>
      <c r="RGR163" s="212"/>
      <c r="RGS163" s="212"/>
      <c r="RGT163" s="212"/>
      <c r="RGU163" s="212"/>
      <c r="RGV163" s="212"/>
      <c r="RGW163" s="212"/>
      <c r="RGX163" s="212"/>
      <c r="RGY163" s="212"/>
      <c r="RGZ163" s="212"/>
      <c r="RHA163" s="212"/>
      <c r="RHB163" s="212"/>
      <c r="RHC163" s="212"/>
      <c r="RHD163" s="212"/>
      <c r="RHE163" s="212"/>
      <c r="RHF163" s="212"/>
      <c r="RHG163" s="212"/>
      <c r="RHH163" s="212"/>
      <c r="RHI163" s="212"/>
      <c r="RHJ163" s="212"/>
      <c r="RHK163" s="212"/>
      <c r="RHL163" s="212"/>
      <c r="RHM163" s="212"/>
      <c r="RHN163" s="212"/>
      <c r="RHO163" s="212"/>
      <c r="RHP163" s="212"/>
      <c r="RHQ163" s="212"/>
      <c r="RHR163" s="212"/>
      <c r="RHS163" s="212"/>
      <c r="RHT163" s="212"/>
      <c r="RHU163" s="212"/>
      <c r="RHV163" s="212"/>
      <c r="RHW163" s="212"/>
      <c r="RHX163" s="212"/>
      <c r="RHY163" s="212"/>
      <c r="RHZ163" s="212"/>
      <c r="RIA163" s="212"/>
      <c r="RIB163" s="212"/>
      <c r="RIC163" s="212"/>
      <c r="RID163" s="212"/>
      <c r="RIE163" s="212"/>
      <c r="RIF163" s="212"/>
      <c r="RIG163" s="212"/>
      <c r="RIH163" s="212"/>
      <c r="RII163" s="212"/>
      <c r="RIJ163" s="212"/>
      <c r="RIK163" s="212"/>
      <c r="RIL163" s="212"/>
      <c r="RIM163" s="212"/>
      <c r="RIN163" s="212"/>
      <c r="RIO163" s="212"/>
      <c r="RIP163" s="212"/>
      <c r="RIQ163" s="212"/>
      <c r="RIR163" s="212"/>
      <c r="RIS163" s="212"/>
      <c r="RIT163" s="212"/>
      <c r="RIU163" s="212"/>
      <c r="RIV163" s="212"/>
      <c r="RIW163" s="212"/>
      <c r="RIX163" s="212"/>
      <c r="RIY163" s="212"/>
      <c r="RIZ163" s="212"/>
      <c r="RJA163" s="212"/>
      <c r="RJB163" s="212"/>
      <c r="RJC163" s="212"/>
      <c r="RJD163" s="212"/>
      <c r="RJE163" s="212"/>
      <c r="RJF163" s="212"/>
      <c r="RJG163" s="212"/>
      <c r="RJH163" s="212"/>
      <c r="RJI163" s="212"/>
      <c r="RJJ163" s="212"/>
      <c r="RJK163" s="212"/>
      <c r="RJL163" s="212"/>
      <c r="RJM163" s="212"/>
      <c r="RJN163" s="212"/>
      <c r="RJO163" s="212"/>
      <c r="RJP163" s="212"/>
      <c r="RJQ163" s="212"/>
      <c r="RJR163" s="212"/>
      <c r="RJS163" s="212"/>
      <c r="RJT163" s="212"/>
      <c r="RJU163" s="212"/>
      <c r="RJV163" s="212"/>
      <c r="RJW163" s="212"/>
      <c r="RJX163" s="212"/>
      <c r="RJY163" s="212"/>
      <c r="RJZ163" s="212"/>
      <c r="RKA163" s="212"/>
      <c r="RKB163" s="212"/>
      <c r="RKC163" s="212"/>
      <c r="RKD163" s="212"/>
      <c r="RKE163" s="212"/>
      <c r="RKF163" s="212"/>
      <c r="RKG163" s="212"/>
      <c r="RKH163" s="212"/>
      <c r="RKI163" s="212"/>
      <c r="RKJ163" s="212"/>
      <c r="RKK163" s="212"/>
      <c r="RKL163" s="212"/>
      <c r="RKM163" s="212"/>
      <c r="RKN163" s="212"/>
      <c r="RKO163" s="212"/>
      <c r="RKP163" s="212"/>
      <c r="RKQ163" s="212"/>
      <c r="RKR163" s="212"/>
      <c r="RKS163" s="212"/>
      <c r="RKT163" s="212"/>
      <c r="RKU163" s="212"/>
      <c r="RKV163" s="212"/>
      <c r="RKW163" s="212"/>
      <c r="RKX163" s="212"/>
      <c r="RKY163" s="212"/>
      <c r="RKZ163" s="212"/>
      <c r="RLA163" s="212"/>
      <c r="RLB163" s="212"/>
      <c r="RLC163" s="212"/>
      <c r="RLD163" s="212"/>
      <c r="RLE163" s="212"/>
      <c r="RLF163" s="212"/>
      <c r="RLG163" s="212"/>
      <c r="RLH163" s="212"/>
      <c r="RLI163" s="212"/>
      <c r="RLJ163" s="212"/>
      <c r="RLK163" s="212"/>
      <c r="RLL163" s="212"/>
      <c r="RLM163" s="212"/>
      <c r="RLN163" s="212"/>
      <c r="RLO163" s="212"/>
      <c r="RLP163" s="212"/>
      <c r="RLQ163" s="212"/>
      <c r="RLR163" s="212"/>
      <c r="RLS163" s="212"/>
      <c r="RLT163" s="212"/>
      <c r="RLU163" s="212"/>
      <c r="RLV163" s="212"/>
      <c r="RLW163" s="212"/>
      <c r="RLX163" s="212"/>
      <c r="RLY163" s="212"/>
      <c r="RLZ163" s="212"/>
      <c r="RMA163" s="212"/>
      <c r="RMB163" s="212"/>
      <c r="RMC163" s="212"/>
      <c r="RMD163" s="212"/>
      <c r="RME163" s="212"/>
      <c r="RMF163" s="212"/>
      <c r="RMG163" s="212"/>
      <c r="RMH163" s="212"/>
      <c r="RMI163" s="212"/>
      <c r="RMJ163" s="212"/>
      <c r="RMK163" s="212"/>
      <c r="RML163" s="212"/>
      <c r="RMM163" s="212"/>
      <c r="RMN163" s="212"/>
      <c r="RMO163" s="212"/>
      <c r="RMP163" s="212"/>
      <c r="RMQ163" s="212"/>
      <c r="RMR163" s="212"/>
      <c r="RMS163" s="212"/>
      <c r="RMT163" s="212"/>
      <c r="RMU163" s="212"/>
      <c r="RMV163" s="212"/>
      <c r="RMW163" s="212"/>
      <c r="RMX163" s="212"/>
      <c r="RMY163" s="212"/>
      <c r="RMZ163" s="212"/>
      <c r="RNA163" s="212"/>
      <c r="RNB163" s="212"/>
      <c r="RNC163" s="212"/>
      <c r="RND163" s="212"/>
      <c r="RNE163" s="212"/>
      <c r="RNF163" s="212"/>
      <c r="RNG163" s="212"/>
      <c r="RNH163" s="212"/>
      <c r="RNI163" s="212"/>
      <c r="RNJ163" s="212"/>
      <c r="RNK163" s="212"/>
      <c r="RNL163" s="212"/>
      <c r="RNM163" s="212"/>
      <c r="RNN163" s="212"/>
      <c r="RNO163" s="212"/>
      <c r="RNV163" s="212"/>
      <c r="RNW163" s="212"/>
      <c r="RNX163" s="212"/>
      <c r="RNY163" s="212"/>
      <c r="RNZ163" s="212"/>
      <c r="ROA163" s="212"/>
      <c r="ROB163" s="212"/>
      <c r="ROC163" s="212"/>
      <c r="ROD163" s="212"/>
      <c r="ROE163" s="212"/>
      <c r="ROF163" s="212"/>
      <c r="ROG163" s="212"/>
      <c r="ROH163" s="212"/>
      <c r="ROI163" s="212"/>
      <c r="ROJ163" s="212"/>
      <c r="ROK163" s="212"/>
      <c r="ROL163" s="212"/>
      <c r="ROM163" s="212"/>
      <c r="RON163" s="212"/>
      <c r="ROO163" s="212"/>
      <c r="ROP163" s="212"/>
      <c r="ROQ163" s="212"/>
      <c r="ROR163" s="212"/>
      <c r="ROS163" s="212"/>
      <c r="ROT163" s="212"/>
      <c r="ROU163" s="212"/>
      <c r="ROV163" s="212"/>
      <c r="ROW163" s="212"/>
      <c r="ROX163" s="212"/>
      <c r="ROY163" s="212"/>
      <c r="ROZ163" s="212"/>
      <c r="RPA163" s="212"/>
      <c r="RPB163" s="212"/>
      <c r="RPC163" s="212"/>
      <c r="RPD163" s="212"/>
      <c r="RPE163" s="212"/>
      <c r="RPF163" s="212"/>
      <c r="RPG163" s="212"/>
      <c r="RPH163" s="212"/>
      <c r="RPI163" s="212"/>
      <c r="RPJ163" s="212"/>
      <c r="RPK163" s="212"/>
      <c r="RPL163" s="212"/>
      <c r="RPM163" s="212"/>
      <c r="RPN163" s="212"/>
      <c r="RPO163" s="212"/>
      <c r="RPP163" s="212"/>
      <c r="RPQ163" s="212"/>
      <c r="RPR163" s="212"/>
      <c r="RPS163" s="212"/>
      <c r="RPT163" s="212"/>
      <c r="RPU163" s="212"/>
      <c r="RPV163" s="212"/>
      <c r="RPW163" s="212"/>
      <c r="RPX163" s="212"/>
      <c r="RPY163" s="212"/>
      <c r="RPZ163" s="212"/>
      <c r="RQA163" s="212"/>
      <c r="RQB163" s="212"/>
      <c r="RQC163" s="212"/>
      <c r="RQD163" s="212"/>
      <c r="RQE163" s="212"/>
      <c r="RQF163" s="212"/>
      <c r="RQG163" s="212"/>
      <c r="RQH163" s="212"/>
      <c r="RQI163" s="212"/>
      <c r="RQJ163" s="212"/>
      <c r="RQK163" s="212"/>
      <c r="RQL163" s="212"/>
      <c r="RQM163" s="212"/>
      <c r="RQN163" s="212"/>
      <c r="RQO163" s="212"/>
      <c r="RQP163" s="212"/>
      <c r="RQQ163" s="212"/>
      <c r="RQR163" s="212"/>
      <c r="RQS163" s="212"/>
      <c r="RQT163" s="212"/>
      <c r="RQU163" s="212"/>
      <c r="RQV163" s="212"/>
      <c r="RQW163" s="212"/>
      <c r="RQX163" s="212"/>
      <c r="RQY163" s="212"/>
      <c r="RQZ163" s="212"/>
      <c r="RRA163" s="212"/>
      <c r="RRB163" s="212"/>
      <c r="RRC163" s="212"/>
      <c r="RRD163" s="212"/>
      <c r="RRE163" s="212"/>
      <c r="RRF163" s="212"/>
      <c r="RRG163" s="212"/>
      <c r="RRH163" s="212"/>
      <c r="RRI163" s="212"/>
      <c r="RRJ163" s="212"/>
      <c r="RRK163" s="212"/>
      <c r="RRL163" s="212"/>
      <c r="RRM163" s="212"/>
      <c r="RRN163" s="212"/>
      <c r="RRO163" s="212"/>
      <c r="RRP163" s="212"/>
      <c r="RRQ163" s="212"/>
      <c r="RRR163" s="212"/>
      <c r="RRS163" s="212"/>
      <c r="RRT163" s="212"/>
      <c r="RRU163" s="212"/>
      <c r="RRV163" s="212"/>
      <c r="RRW163" s="212"/>
      <c r="RRX163" s="212"/>
      <c r="RRY163" s="212"/>
      <c r="RRZ163" s="212"/>
      <c r="RSA163" s="212"/>
      <c r="RSB163" s="212"/>
      <c r="RSC163" s="212"/>
      <c r="RSD163" s="212"/>
      <c r="RSE163" s="212"/>
      <c r="RSF163" s="212"/>
      <c r="RSG163" s="212"/>
      <c r="RSH163" s="212"/>
      <c r="RSI163" s="212"/>
      <c r="RSJ163" s="212"/>
      <c r="RSK163" s="212"/>
      <c r="RSL163" s="212"/>
      <c r="RSM163" s="212"/>
      <c r="RSN163" s="212"/>
      <c r="RSO163" s="212"/>
      <c r="RSP163" s="212"/>
      <c r="RSQ163" s="212"/>
      <c r="RSR163" s="212"/>
      <c r="RSS163" s="212"/>
      <c r="RST163" s="212"/>
      <c r="RSU163" s="212"/>
      <c r="RSV163" s="212"/>
      <c r="RSW163" s="212"/>
      <c r="RSX163" s="212"/>
      <c r="RSY163" s="212"/>
      <c r="RSZ163" s="212"/>
      <c r="RTA163" s="212"/>
      <c r="RTB163" s="212"/>
      <c r="RTC163" s="212"/>
      <c r="RTD163" s="212"/>
      <c r="RTE163" s="212"/>
      <c r="RTF163" s="212"/>
      <c r="RTG163" s="212"/>
      <c r="RTH163" s="212"/>
      <c r="RTI163" s="212"/>
      <c r="RTJ163" s="212"/>
      <c r="RTK163" s="212"/>
      <c r="RTL163" s="212"/>
      <c r="RTM163" s="212"/>
      <c r="RTN163" s="212"/>
      <c r="RTO163" s="212"/>
      <c r="RTP163" s="212"/>
      <c r="RTQ163" s="212"/>
      <c r="RTR163" s="212"/>
      <c r="RTS163" s="212"/>
      <c r="RTT163" s="212"/>
      <c r="RTU163" s="212"/>
      <c r="RTV163" s="212"/>
      <c r="RTW163" s="212"/>
      <c r="RTX163" s="212"/>
      <c r="RTY163" s="212"/>
      <c r="RTZ163" s="212"/>
      <c r="RUA163" s="212"/>
      <c r="RUB163" s="212"/>
      <c r="RUC163" s="212"/>
      <c r="RUD163" s="212"/>
      <c r="RUE163" s="212"/>
      <c r="RUF163" s="212"/>
      <c r="RUG163" s="212"/>
      <c r="RUH163" s="212"/>
      <c r="RUI163" s="212"/>
      <c r="RUJ163" s="212"/>
      <c r="RUK163" s="212"/>
      <c r="RUL163" s="212"/>
      <c r="RUM163" s="212"/>
      <c r="RUN163" s="212"/>
      <c r="RUO163" s="212"/>
      <c r="RUP163" s="212"/>
      <c r="RUQ163" s="212"/>
      <c r="RUR163" s="212"/>
      <c r="RUS163" s="212"/>
      <c r="RUT163" s="212"/>
      <c r="RUU163" s="212"/>
      <c r="RUV163" s="212"/>
      <c r="RUW163" s="212"/>
      <c r="RUX163" s="212"/>
      <c r="RUY163" s="212"/>
      <c r="RUZ163" s="212"/>
      <c r="RVA163" s="212"/>
      <c r="RVB163" s="212"/>
      <c r="RVC163" s="212"/>
      <c r="RVD163" s="212"/>
      <c r="RVE163" s="212"/>
      <c r="RVF163" s="212"/>
      <c r="RVG163" s="212"/>
      <c r="RVH163" s="212"/>
      <c r="RVI163" s="212"/>
      <c r="RVJ163" s="212"/>
      <c r="RVK163" s="212"/>
      <c r="RVL163" s="212"/>
      <c r="RVM163" s="212"/>
      <c r="RVN163" s="212"/>
      <c r="RVO163" s="212"/>
      <c r="RVP163" s="212"/>
      <c r="RVQ163" s="212"/>
      <c r="RVR163" s="212"/>
      <c r="RVS163" s="212"/>
      <c r="RVT163" s="212"/>
      <c r="RVU163" s="212"/>
      <c r="RVV163" s="212"/>
      <c r="RVW163" s="212"/>
      <c r="RVX163" s="212"/>
      <c r="RVY163" s="212"/>
      <c r="RVZ163" s="212"/>
      <c r="RWA163" s="212"/>
      <c r="RWB163" s="212"/>
      <c r="RWC163" s="212"/>
      <c r="RWD163" s="212"/>
      <c r="RWE163" s="212"/>
      <c r="RWF163" s="212"/>
      <c r="RWG163" s="212"/>
      <c r="RWH163" s="212"/>
      <c r="RWI163" s="212"/>
      <c r="RWJ163" s="212"/>
      <c r="RWK163" s="212"/>
      <c r="RWL163" s="212"/>
      <c r="RWM163" s="212"/>
      <c r="RWN163" s="212"/>
      <c r="RWO163" s="212"/>
      <c r="RWP163" s="212"/>
      <c r="RWQ163" s="212"/>
      <c r="RWR163" s="212"/>
      <c r="RWS163" s="212"/>
      <c r="RWT163" s="212"/>
      <c r="RWU163" s="212"/>
      <c r="RWV163" s="212"/>
      <c r="RWW163" s="212"/>
      <c r="RWX163" s="212"/>
      <c r="RWY163" s="212"/>
      <c r="RWZ163" s="212"/>
      <c r="RXA163" s="212"/>
      <c r="RXB163" s="212"/>
      <c r="RXC163" s="212"/>
      <c r="RXD163" s="212"/>
      <c r="RXE163" s="212"/>
      <c r="RXF163" s="212"/>
      <c r="RXG163" s="212"/>
      <c r="RXH163" s="212"/>
      <c r="RXI163" s="212"/>
      <c r="RXJ163" s="212"/>
      <c r="RXK163" s="212"/>
      <c r="RXR163" s="212"/>
      <c r="RXS163" s="212"/>
      <c r="RXT163" s="212"/>
      <c r="RXU163" s="212"/>
      <c r="RXV163" s="212"/>
      <c r="RXW163" s="212"/>
      <c r="RXX163" s="212"/>
      <c r="RXY163" s="212"/>
      <c r="RXZ163" s="212"/>
      <c r="RYA163" s="212"/>
      <c r="RYB163" s="212"/>
      <c r="RYC163" s="212"/>
      <c r="RYD163" s="212"/>
      <c r="RYE163" s="212"/>
      <c r="RYF163" s="212"/>
      <c r="RYG163" s="212"/>
      <c r="RYH163" s="212"/>
      <c r="RYI163" s="212"/>
      <c r="RYJ163" s="212"/>
      <c r="RYK163" s="212"/>
      <c r="RYL163" s="212"/>
      <c r="RYM163" s="212"/>
      <c r="RYN163" s="212"/>
      <c r="RYO163" s="212"/>
      <c r="RYP163" s="212"/>
      <c r="RYQ163" s="212"/>
      <c r="RYR163" s="212"/>
      <c r="RYS163" s="212"/>
      <c r="RYT163" s="212"/>
      <c r="RYU163" s="212"/>
      <c r="RYV163" s="212"/>
      <c r="RYW163" s="212"/>
      <c r="RYX163" s="212"/>
      <c r="RYY163" s="212"/>
      <c r="RYZ163" s="212"/>
      <c r="RZA163" s="212"/>
      <c r="RZB163" s="212"/>
      <c r="RZC163" s="212"/>
      <c r="RZD163" s="212"/>
      <c r="RZE163" s="212"/>
      <c r="RZF163" s="212"/>
      <c r="RZG163" s="212"/>
      <c r="RZH163" s="212"/>
      <c r="RZI163" s="212"/>
      <c r="RZJ163" s="212"/>
      <c r="RZK163" s="212"/>
      <c r="RZL163" s="212"/>
      <c r="RZM163" s="212"/>
      <c r="RZN163" s="212"/>
      <c r="RZO163" s="212"/>
      <c r="RZP163" s="212"/>
      <c r="RZQ163" s="212"/>
      <c r="RZR163" s="212"/>
      <c r="RZS163" s="212"/>
      <c r="RZT163" s="212"/>
      <c r="RZU163" s="212"/>
      <c r="RZV163" s="212"/>
      <c r="RZW163" s="212"/>
      <c r="RZX163" s="212"/>
      <c r="RZY163" s="212"/>
      <c r="RZZ163" s="212"/>
      <c r="SAA163" s="212"/>
      <c r="SAB163" s="212"/>
      <c r="SAC163" s="212"/>
      <c r="SAD163" s="212"/>
      <c r="SAE163" s="212"/>
      <c r="SAF163" s="212"/>
      <c r="SAG163" s="212"/>
      <c r="SAH163" s="212"/>
      <c r="SAI163" s="212"/>
      <c r="SAJ163" s="212"/>
      <c r="SAK163" s="212"/>
      <c r="SAL163" s="212"/>
      <c r="SAM163" s="212"/>
      <c r="SAN163" s="212"/>
      <c r="SAO163" s="212"/>
      <c r="SAP163" s="212"/>
      <c r="SAQ163" s="212"/>
      <c r="SAR163" s="212"/>
      <c r="SAS163" s="212"/>
      <c r="SAT163" s="212"/>
      <c r="SAU163" s="212"/>
      <c r="SAV163" s="212"/>
      <c r="SAW163" s="212"/>
      <c r="SAX163" s="212"/>
      <c r="SAY163" s="212"/>
      <c r="SAZ163" s="212"/>
      <c r="SBA163" s="212"/>
      <c r="SBB163" s="212"/>
      <c r="SBC163" s="212"/>
      <c r="SBD163" s="212"/>
      <c r="SBE163" s="212"/>
      <c r="SBF163" s="212"/>
      <c r="SBG163" s="212"/>
      <c r="SBH163" s="212"/>
      <c r="SBI163" s="212"/>
      <c r="SBJ163" s="212"/>
      <c r="SBK163" s="212"/>
      <c r="SBL163" s="212"/>
      <c r="SBM163" s="212"/>
      <c r="SBN163" s="212"/>
      <c r="SBO163" s="212"/>
      <c r="SBP163" s="212"/>
      <c r="SBQ163" s="212"/>
      <c r="SBR163" s="212"/>
      <c r="SBS163" s="212"/>
      <c r="SBT163" s="212"/>
      <c r="SBU163" s="212"/>
      <c r="SBV163" s="212"/>
      <c r="SBW163" s="212"/>
      <c r="SBX163" s="212"/>
      <c r="SBY163" s="212"/>
      <c r="SBZ163" s="212"/>
      <c r="SCA163" s="212"/>
      <c r="SCB163" s="212"/>
      <c r="SCC163" s="212"/>
      <c r="SCD163" s="212"/>
      <c r="SCE163" s="212"/>
      <c r="SCF163" s="212"/>
      <c r="SCG163" s="212"/>
      <c r="SCH163" s="212"/>
      <c r="SCI163" s="212"/>
      <c r="SCJ163" s="212"/>
      <c r="SCK163" s="212"/>
      <c r="SCL163" s="212"/>
      <c r="SCM163" s="212"/>
      <c r="SCN163" s="212"/>
      <c r="SCO163" s="212"/>
      <c r="SCP163" s="212"/>
      <c r="SCQ163" s="212"/>
      <c r="SCR163" s="212"/>
      <c r="SCS163" s="212"/>
      <c r="SCT163" s="212"/>
      <c r="SCU163" s="212"/>
      <c r="SCV163" s="212"/>
      <c r="SCW163" s="212"/>
      <c r="SCX163" s="212"/>
      <c r="SCY163" s="212"/>
      <c r="SCZ163" s="212"/>
      <c r="SDA163" s="212"/>
      <c r="SDB163" s="212"/>
      <c r="SDC163" s="212"/>
      <c r="SDD163" s="212"/>
      <c r="SDE163" s="212"/>
      <c r="SDF163" s="212"/>
      <c r="SDG163" s="212"/>
      <c r="SDH163" s="212"/>
      <c r="SDI163" s="212"/>
      <c r="SDJ163" s="212"/>
      <c r="SDK163" s="212"/>
      <c r="SDL163" s="212"/>
      <c r="SDM163" s="212"/>
      <c r="SDN163" s="212"/>
      <c r="SDO163" s="212"/>
      <c r="SDP163" s="212"/>
      <c r="SDQ163" s="212"/>
      <c r="SDR163" s="212"/>
      <c r="SDS163" s="212"/>
      <c r="SDT163" s="212"/>
      <c r="SDU163" s="212"/>
      <c r="SDV163" s="212"/>
      <c r="SDW163" s="212"/>
      <c r="SDX163" s="212"/>
      <c r="SDY163" s="212"/>
      <c r="SDZ163" s="212"/>
      <c r="SEA163" s="212"/>
      <c r="SEB163" s="212"/>
      <c r="SEC163" s="212"/>
      <c r="SED163" s="212"/>
      <c r="SEE163" s="212"/>
      <c r="SEF163" s="212"/>
      <c r="SEG163" s="212"/>
      <c r="SEH163" s="212"/>
      <c r="SEI163" s="212"/>
      <c r="SEJ163" s="212"/>
      <c r="SEK163" s="212"/>
      <c r="SEL163" s="212"/>
      <c r="SEM163" s="212"/>
      <c r="SEN163" s="212"/>
      <c r="SEO163" s="212"/>
      <c r="SEP163" s="212"/>
      <c r="SEQ163" s="212"/>
      <c r="SER163" s="212"/>
      <c r="SES163" s="212"/>
      <c r="SET163" s="212"/>
      <c r="SEU163" s="212"/>
      <c r="SEV163" s="212"/>
      <c r="SEW163" s="212"/>
      <c r="SEX163" s="212"/>
      <c r="SEY163" s="212"/>
      <c r="SEZ163" s="212"/>
      <c r="SFA163" s="212"/>
      <c r="SFB163" s="212"/>
      <c r="SFC163" s="212"/>
      <c r="SFD163" s="212"/>
      <c r="SFE163" s="212"/>
      <c r="SFF163" s="212"/>
      <c r="SFG163" s="212"/>
      <c r="SFH163" s="212"/>
      <c r="SFI163" s="212"/>
      <c r="SFJ163" s="212"/>
      <c r="SFK163" s="212"/>
      <c r="SFL163" s="212"/>
      <c r="SFM163" s="212"/>
      <c r="SFN163" s="212"/>
      <c r="SFO163" s="212"/>
      <c r="SFP163" s="212"/>
      <c r="SFQ163" s="212"/>
      <c r="SFR163" s="212"/>
      <c r="SFS163" s="212"/>
      <c r="SFT163" s="212"/>
      <c r="SFU163" s="212"/>
      <c r="SFV163" s="212"/>
      <c r="SFW163" s="212"/>
      <c r="SFX163" s="212"/>
      <c r="SFY163" s="212"/>
      <c r="SFZ163" s="212"/>
      <c r="SGA163" s="212"/>
      <c r="SGB163" s="212"/>
      <c r="SGC163" s="212"/>
      <c r="SGD163" s="212"/>
      <c r="SGE163" s="212"/>
      <c r="SGF163" s="212"/>
      <c r="SGG163" s="212"/>
      <c r="SGH163" s="212"/>
      <c r="SGI163" s="212"/>
      <c r="SGJ163" s="212"/>
      <c r="SGK163" s="212"/>
      <c r="SGL163" s="212"/>
      <c r="SGM163" s="212"/>
      <c r="SGN163" s="212"/>
      <c r="SGO163" s="212"/>
      <c r="SGP163" s="212"/>
      <c r="SGQ163" s="212"/>
      <c r="SGR163" s="212"/>
      <c r="SGS163" s="212"/>
      <c r="SGT163" s="212"/>
      <c r="SGU163" s="212"/>
      <c r="SGV163" s="212"/>
      <c r="SGW163" s="212"/>
      <c r="SGX163" s="212"/>
      <c r="SGY163" s="212"/>
      <c r="SGZ163" s="212"/>
      <c r="SHA163" s="212"/>
      <c r="SHB163" s="212"/>
      <c r="SHC163" s="212"/>
      <c r="SHD163" s="212"/>
      <c r="SHE163" s="212"/>
      <c r="SHF163" s="212"/>
      <c r="SHG163" s="212"/>
      <c r="SHN163" s="212"/>
      <c r="SHO163" s="212"/>
      <c r="SHP163" s="212"/>
      <c r="SHQ163" s="212"/>
      <c r="SHR163" s="212"/>
      <c r="SHS163" s="212"/>
      <c r="SHT163" s="212"/>
      <c r="SHU163" s="212"/>
      <c r="SHV163" s="212"/>
      <c r="SHW163" s="212"/>
      <c r="SHX163" s="212"/>
      <c r="SHY163" s="212"/>
      <c r="SHZ163" s="212"/>
      <c r="SIA163" s="212"/>
      <c r="SIB163" s="212"/>
      <c r="SIC163" s="212"/>
      <c r="SID163" s="212"/>
      <c r="SIE163" s="212"/>
      <c r="SIF163" s="212"/>
      <c r="SIG163" s="212"/>
      <c r="SIH163" s="212"/>
      <c r="SII163" s="212"/>
      <c r="SIJ163" s="212"/>
      <c r="SIK163" s="212"/>
      <c r="SIL163" s="212"/>
      <c r="SIM163" s="212"/>
      <c r="SIN163" s="212"/>
      <c r="SIO163" s="212"/>
      <c r="SIP163" s="212"/>
      <c r="SIQ163" s="212"/>
      <c r="SIR163" s="212"/>
      <c r="SIS163" s="212"/>
      <c r="SIT163" s="212"/>
      <c r="SIU163" s="212"/>
      <c r="SIV163" s="212"/>
      <c r="SIW163" s="212"/>
      <c r="SIX163" s="212"/>
      <c r="SIY163" s="212"/>
      <c r="SIZ163" s="212"/>
      <c r="SJA163" s="212"/>
      <c r="SJB163" s="212"/>
      <c r="SJC163" s="212"/>
      <c r="SJD163" s="212"/>
      <c r="SJE163" s="212"/>
      <c r="SJF163" s="212"/>
      <c r="SJG163" s="212"/>
      <c r="SJH163" s="212"/>
      <c r="SJI163" s="212"/>
      <c r="SJJ163" s="212"/>
      <c r="SJK163" s="212"/>
      <c r="SJL163" s="212"/>
      <c r="SJM163" s="212"/>
      <c r="SJN163" s="212"/>
      <c r="SJO163" s="212"/>
      <c r="SJP163" s="212"/>
      <c r="SJQ163" s="212"/>
      <c r="SJR163" s="212"/>
      <c r="SJS163" s="212"/>
      <c r="SJT163" s="212"/>
      <c r="SJU163" s="212"/>
      <c r="SJV163" s="212"/>
      <c r="SJW163" s="212"/>
      <c r="SJX163" s="212"/>
      <c r="SJY163" s="212"/>
      <c r="SJZ163" s="212"/>
      <c r="SKA163" s="212"/>
      <c r="SKB163" s="212"/>
      <c r="SKC163" s="212"/>
      <c r="SKD163" s="212"/>
      <c r="SKE163" s="212"/>
      <c r="SKF163" s="212"/>
      <c r="SKG163" s="212"/>
      <c r="SKH163" s="212"/>
      <c r="SKI163" s="212"/>
      <c r="SKJ163" s="212"/>
      <c r="SKK163" s="212"/>
      <c r="SKL163" s="212"/>
      <c r="SKM163" s="212"/>
      <c r="SKN163" s="212"/>
      <c r="SKO163" s="212"/>
      <c r="SKP163" s="212"/>
      <c r="SKQ163" s="212"/>
      <c r="SKR163" s="212"/>
      <c r="SKS163" s="212"/>
      <c r="SKT163" s="212"/>
      <c r="SKU163" s="212"/>
      <c r="SKV163" s="212"/>
      <c r="SKW163" s="212"/>
      <c r="SKX163" s="212"/>
      <c r="SKY163" s="212"/>
      <c r="SKZ163" s="212"/>
      <c r="SLA163" s="212"/>
      <c r="SLB163" s="212"/>
      <c r="SLC163" s="212"/>
      <c r="SLD163" s="212"/>
      <c r="SLE163" s="212"/>
      <c r="SLF163" s="212"/>
      <c r="SLG163" s="212"/>
      <c r="SLH163" s="212"/>
      <c r="SLI163" s="212"/>
      <c r="SLJ163" s="212"/>
      <c r="SLK163" s="212"/>
      <c r="SLL163" s="212"/>
      <c r="SLM163" s="212"/>
      <c r="SLN163" s="212"/>
      <c r="SLO163" s="212"/>
      <c r="SLP163" s="212"/>
      <c r="SLQ163" s="212"/>
      <c r="SLR163" s="212"/>
      <c r="SLS163" s="212"/>
      <c r="SLT163" s="212"/>
      <c r="SLU163" s="212"/>
      <c r="SLV163" s="212"/>
      <c r="SLW163" s="212"/>
      <c r="SLX163" s="212"/>
      <c r="SLY163" s="212"/>
      <c r="SLZ163" s="212"/>
      <c r="SMA163" s="212"/>
      <c r="SMB163" s="212"/>
      <c r="SMC163" s="212"/>
      <c r="SMD163" s="212"/>
      <c r="SME163" s="212"/>
      <c r="SMF163" s="212"/>
      <c r="SMG163" s="212"/>
      <c r="SMH163" s="212"/>
      <c r="SMI163" s="212"/>
      <c r="SMJ163" s="212"/>
      <c r="SMK163" s="212"/>
      <c r="SML163" s="212"/>
      <c r="SMM163" s="212"/>
      <c r="SMN163" s="212"/>
      <c r="SMO163" s="212"/>
      <c r="SMP163" s="212"/>
      <c r="SMQ163" s="212"/>
      <c r="SMR163" s="212"/>
      <c r="SMS163" s="212"/>
      <c r="SMT163" s="212"/>
      <c r="SMU163" s="212"/>
      <c r="SMV163" s="212"/>
      <c r="SMW163" s="212"/>
      <c r="SMX163" s="212"/>
      <c r="SMY163" s="212"/>
      <c r="SMZ163" s="212"/>
      <c r="SNA163" s="212"/>
      <c r="SNB163" s="212"/>
      <c r="SNC163" s="212"/>
      <c r="SND163" s="212"/>
      <c r="SNE163" s="212"/>
      <c r="SNF163" s="212"/>
      <c r="SNG163" s="212"/>
      <c r="SNH163" s="212"/>
      <c r="SNI163" s="212"/>
      <c r="SNJ163" s="212"/>
      <c r="SNK163" s="212"/>
      <c r="SNL163" s="212"/>
      <c r="SNM163" s="212"/>
      <c r="SNN163" s="212"/>
      <c r="SNO163" s="212"/>
      <c r="SNP163" s="212"/>
      <c r="SNQ163" s="212"/>
      <c r="SNR163" s="212"/>
      <c r="SNS163" s="212"/>
      <c r="SNT163" s="212"/>
      <c r="SNU163" s="212"/>
      <c r="SNV163" s="212"/>
      <c r="SNW163" s="212"/>
      <c r="SNX163" s="212"/>
      <c r="SNY163" s="212"/>
      <c r="SNZ163" s="212"/>
      <c r="SOA163" s="212"/>
      <c r="SOB163" s="212"/>
      <c r="SOC163" s="212"/>
      <c r="SOD163" s="212"/>
      <c r="SOE163" s="212"/>
      <c r="SOF163" s="212"/>
      <c r="SOG163" s="212"/>
      <c r="SOH163" s="212"/>
      <c r="SOI163" s="212"/>
      <c r="SOJ163" s="212"/>
      <c r="SOK163" s="212"/>
      <c r="SOL163" s="212"/>
      <c r="SOM163" s="212"/>
      <c r="SON163" s="212"/>
      <c r="SOO163" s="212"/>
      <c r="SOP163" s="212"/>
      <c r="SOQ163" s="212"/>
      <c r="SOR163" s="212"/>
      <c r="SOS163" s="212"/>
      <c r="SOT163" s="212"/>
      <c r="SOU163" s="212"/>
      <c r="SOV163" s="212"/>
      <c r="SOW163" s="212"/>
      <c r="SOX163" s="212"/>
      <c r="SOY163" s="212"/>
      <c r="SOZ163" s="212"/>
      <c r="SPA163" s="212"/>
      <c r="SPB163" s="212"/>
      <c r="SPC163" s="212"/>
      <c r="SPD163" s="212"/>
      <c r="SPE163" s="212"/>
      <c r="SPF163" s="212"/>
      <c r="SPG163" s="212"/>
      <c r="SPH163" s="212"/>
      <c r="SPI163" s="212"/>
      <c r="SPJ163" s="212"/>
      <c r="SPK163" s="212"/>
      <c r="SPL163" s="212"/>
      <c r="SPM163" s="212"/>
      <c r="SPN163" s="212"/>
      <c r="SPO163" s="212"/>
      <c r="SPP163" s="212"/>
      <c r="SPQ163" s="212"/>
      <c r="SPR163" s="212"/>
      <c r="SPS163" s="212"/>
      <c r="SPT163" s="212"/>
      <c r="SPU163" s="212"/>
      <c r="SPV163" s="212"/>
      <c r="SPW163" s="212"/>
      <c r="SPX163" s="212"/>
      <c r="SPY163" s="212"/>
      <c r="SPZ163" s="212"/>
      <c r="SQA163" s="212"/>
      <c r="SQB163" s="212"/>
      <c r="SQC163" s="212"/>
      <c r="SQD163" s="212"/>
      <c r="SQE163" s="212"/>
      <c r="SQF163" s="212"/>
      <c r="SQG163" s="212"/>
      <c r="SQH163" s="212"/>
      <c r="SQI163" s="212"/>
      <c r="SQJ163" s="212"/>
      <c r="SQK163" s="212"/>
      <c r="SQL163" s="212"/>
      <c r="SQM163" s="212"/>
      <c r="SQN163" s="212"/>
      <c r="SQO163" s="212"/>
      <c r="SQP163" s="212"/>
      <c r="SQQ163" s="212"/>
      <c r="SQR163" s="212"/>
      <c r="SQS163" s="212"/>
      <c r="SQT163" s="212"/>
      <c r="SQU163" s="212"/>
      <c r="SQV163" s="212"/>
      <c r="SQW163" s="212"/>
      <c r="SQX163" s="212"/>
      <c r="SQY163" s="212"/>
      <c r="SQZ163" s="212"/>
      <c r="SRA163" s="212"/>
      <c r="SRB163" s="212"/>
      <c r="SRC163" s="212"/>
      <c r="SRJ163" s="212"/>
      <c r="SRK163" s="212"/>
      <c r="SRL163" s="212"/>
      <c r="SRM163" s="212"/>
      <c r="SRN163" s="212"/>
      <c r="SRO163" s="212"/>
      <c r="SRP163" s="212"/>
      <c r="SRQ163" s="212"/>
      <c r="SRR163" s="212"/>
      <c r="SRS163" s="212"/>
      <c r="SRT163" s="212"/>
      <c r="SRU163" s="212"/>
      <c r="SRV163" s="212"/>
      <c r="SRW163" s="212"/>
      <c r="SRX163" s="212"/>
      <c r="SRY163" s="212"/>
      <c r="SRZ163" s="212"/>
      <c r="SSA163" s="212"/>
      <c r="SSB163" s="212"/>
      <c r="SSC163" s="212"/>
      <c r="SSD163" s="212"/>
      <c r="SSE163" s="212"/>
      <c r="SSF163" s="212"/>
      <c r="SSG163" s="212"/>
      <c r="SSH163" s="212"/>
      <c r="SSI163" s="212"/>
      <c r="SSJ163" s="212"/>
      <c r="SSK163" s="212"/>
      <c r="SSL163" s="212"/>
      <c r="SSM163" s="212"/>
      <c r="SSN163" s="212"/>
      <c r="SSO163" s="212"/>
      <c r="SSP163" s="212"/>
      <c r="SSQ163" s="212"/>
      <c r="SSR163" s="212"/>
      <c r="SSS163" s="212"/>
      <c r="SST163" s="212"/>
      <c r="SSU163" s="212"/>
      <c r="SSV163" s="212"/>
      <c r="SSW163" s="212"/>
      <c r="SSX163" s="212"/>
      <c r="SSY163" s="212"/>
      <c r="SSZ163" s="212"/>
      <c r="STA163" s="212"/>
      <c r="STB163" s="212"/>
      <c r="STC163" s="212"/>
      <c r="STD163" s="212"/>
      <c r="STE163" s="212"/>
      <c r="STF163" s="212"/>
      <c r="STG163" s="212"/>
      <c r="STH163" s="212"/>
      <c r="STI163" s="212"/>
      <c r="STJ163" s="212"/>
      <c r="STK163" s="212"/>
      <c r="STL163" s="212"/>
      <c r="STM163" s="212"/>
      <c r="STN163" s="212"/>
      <c r="STO163" s="212"/>
      <c r="STP163" s="212"/>
      <c r="STQ163" s="212"/>
      <c r="STR163" s="212"/>
      <c r="STS163" s="212"/>
      <c r="STT163" s="212"/>
      <c r="STU163" s="212"/>
      <c r="STV163" s="212"/>
      <c r="STW163" s="212"/>
      <c r="STX163" s="212"/>
      <c r="STY163" s="212"/>
      <c r="STZ163" s="212"/>
      <c r="SUA163" s="212"/>
      <c r="SUB163" s="212"/>
      <c r="SUC163" s="212"/>
      <c r="SUD163" s="212"/>
      <c r="SUE163" s="212"/>
      <c r="SUF163" s="212"/>
      <c r="SUG163" s="212"/>
      <c r="SUH163" s="212"/>
      <c r="SUI163" s="212"/>
      <c r="SUJ163" s="212"/>
      <c r="SUK163" s="212"/>
      <c r="SUL163" s="212"/>
      <c r="SUM163" s="212"/>
      <c r="SUN163" s="212"/>
      <c r="SUO163" s="212"/>
      <c r="SUP163" s="212"/>
      <c r="SUQ163" s="212"/>
      <c r="SUR163" s="212"/>
      <c r="SUS163" s="212"/>
      <c r="SUT163" s="212"/>
      <c r="SUU163" s="212"/>
      <c r="SUV163" s="212"/>
      <c r="SUW163" s="212"/>
      <c r="SUX163" s="212"/>
      <c r="SUY163" s="212"/>
      <c r="SUZ163" s="212"/>
      <c r="SVA163" s="212"/>
      <c r="SVB163" s="212"/>
      <c r="SVC163" s="212"/>
      <c r="SVD163" s="212"/>
      <c r="SVE163" s="212"/>
      <c r="SVF163" s="212"/>
      <c r="SVG163" s="212"/>
      <c r="SVH163" s="212"/>
      <c r="SVI163" s="212"/>
      <c r="SVJ163" s="212"/>
      <c r="SVK163" s="212"/>
      <c r="SVL163" s="212"/>
      <c r="SVM163" s="212"/>
      <c r="SVN163" s="212"/>
      <c r="SVO163" s="212"/>
      <c r="SVP163" s="212"/>
      <c r="SVQ163" s="212"/>
      <c r="SVR163" s="212"/>
      <c r="SVS163" s="212"/>
      <c r="SVT163" s="212"/>
      <c r="SVU163" s="212"/>
      <c r="SVV163" s="212"/>
      <c r="SVW163" s="212"/>
      <c r="SVX163" s="212"/>
      <c r="SVY163" s="212"/>
      <c r="SVZ163" s="212"/>
      <c r="SWA163" s="212"/>
      <c r="SWB163" s="212"/>
      <c r="SWC163" s="212"/>
      <c r="SWD163" s="212"/>
      <c r="SWE163" s="212"/>
      <c r="SWF163" s="212"/>
      <c r="SWG163" s="212"/>
      <c r="SWH163" s="212"/>
      <c r="SWI163" s="212"/>
      <c r="SWJ163" s="212"/>
      <c r="SWK163" s="212"/>
      <c r="SWL163" s="212"/>
      <c r="SWM163" s="212"/>
      <c r="SWN163" s="212"/>
      <c r="SWO163" s="212"/>
      <c r="SWP163" s="212"/>
      <c r="SWQ163" s="212"/>
      <c r="SWR163" s="212"/>
      <c r="SWS163" s="212"/>
      <c r="SWT163" s="212"/>
      <c r="SWU163" s="212"/>
      <c r="SWV163" s="212"/>
      <c r="SWW163" s="212"/>
      <c r="SWX163" s="212"/>
      <c r="SWY163" s="212"/>
      <c r="SWZ163" s="212"/>
      <c r="SXA163" s="212"/>
      <c r="SXB163" s="212"/>
      <c r="SXC163" s="212"/>
      <c r="SXD163" s="212"/>
      <c r="SXE163" s="212"/>
      <c r="SXF163" s="212"/>
      <c r="SXG163" s="212"/>
      <c r="SXH163" s="212"/>
      <c r="SXI163" s="212"/>
      <c r="SXJ163" s="212"/>
      <c r="SXK163" s="212"/>
      <c r="SXL163" s="212"/>
      <c r="SXM163" s="212"/>
      <c r="SXN163" s="212"/>
      <c r="SXO163" s="212"/>
      <c r="SXP163" s="212"/>
      <c r="SXQ163" s="212"/>
      <c r="SXR163" s="212"/>
      <c r="SXS163" s="212"/>
      <c r="SXT163" s="212"/>
      <c r="SXU163" s="212"/>
      <c r="SXV163" s="212"/>
      <c r="SXW163" s="212"/>
      <c r="SXX163" s="212"/>
      <c r="SXY163" s="212"/>
      <c r="SXZ163" s="212"/>
      <c r="SYA163" s="212"/>
      <c r="SYB163" s="212"/>
      <c r="SYC163" s="212"/>
      <c r="SYD163" s="212"/>
      <c r="SYE163" s="212"/>
      <c r="SYF163" s="212"/>
      <c r="SYG163" s="212"/>
      <c r="SYH163" s="212"/>
      <c r="SYI163" s="212"/>
      <c r="SYJ163" s="212"/>
      <c r="SYK163" s="212"/>
      <c r="SYL163" s="212"/>
      <c r="SYM163" s="212"/>
      <c r="SYN163" s="212"/>
      <c r="SYO163" s="212"/>
      <c r="SYP163" s="212"/>
      <c r="SYQ163" s="212"/>
      <c r="SYR163" s="212"/>
      <c r="SYS163" s="212"/>
      <c r="SYT163" s="212"/>
      <c r="SYU163" s="212"/>
      <c r="SYV163" s="212"/>
      <c r="SYW163" s="212"/>
      <c r="SYX163" s="212"/>
      <c r="SYY163" s="212"/>
      <c r="SYZ163" s="212"/>
      <c r="SZA163" s="212"/>
      <c r="SZB163" s="212"/>
      <c r="SZC163" s="212"/>
      <c r="SZD163" s="212"/>
      <c r="SZE163" s="212"/>
      <c r="SZF163" s="212"/>
      <c r="SZG163" s="212"/>
      <c r="SZH163" s="212"/>
      <c r="SZI163" s="212"/>
      <c r="SZJ163" s="212"/>
      <c r="SZK163" s="212"/>
      <c r="SZL163" s="212"/>
      <c r="SZM163" s="212"/>
      <c r="SZN163" s="212"/>
      <c r="SZO163" s="212"/>
      <c r="SZP163" s="212"/>
      <c r="SZQ163" s="212"/>
      <c r="SZR163" s="212"/>
      <c r="SZS163" s="212"/>
      <c r="SZT163" s="212"/>
      <c r="SZU163" s="212"/>
      <c r="SZV163" s="212"/>
      <c r="SZW163" s="212"/>
      <c r="SZX163" s="212"/>
      <c r="SZY163" s="212"/>
      <c r="SZZ163" s="212"/>
      <c r="TAA163" s="212"/>
      <c r="TAB163" s="212"/>
      <c r="TAC163" s="212"/>
      <c r="TAD163" s="212"/>
      <c r="TAE163" s="212"/>
      <c r="TAF163" s="212"/>
      <c r="TAG163" s="212"/>
      <c r="TAH163" s="212"/>
      <c r="TAI163" s="212"/>
      <c r="TAJ163" s="212"/>
      <c r="TAK163" s="212"/>
      <c r="TAL163" s="212"/>
      <c r="TAM163" s="212"/>
      <c r="TAN163" s="212"/>
      <c r="TAO163" s="212"/>
      <c r="TAP163" s="212"/>
      <c r="TAQ163" s="212"/>
      <c r="TAR163" s="212"/>
      <c r="TAS163" s="212"/>
      <c r="TAT163" s="212"/>
      <c r="TAU163" s="212"/>
      <c r="TAV163" s="212"/>
      <c r="TAW163" s="212"/>
      <c r="TAX163" s="212"/>
      <c r="TAY163" s="212"/>
      <c r="TBF163" s="212"/>
      <c r="TBG163" s="212"/>
      <c r="TBH163" s="212"/>
      <c r="TBI163" s="212"/>
      <c r="TBJ163" s="212"/>
      <c r="TBK163" s="212"/>
      <c r="TBL163" s="212"/>
      <c r="TBM163" s="212"/>
      <c r="TBN163" s="212"/>
      <c r="TBO163" s="212"/>
      <c r="TBP163" s="212"/>
      <c r="TBQ163" s="212"/>
      <c r="TBR163" s="212"/>
      <c r="TBS163" s="212"/>
      <c r="TBT163" s="212"/>
      <c r="TBU163" s="212"/>
      <c r="TBV163" s="212"/>
      <c r="TBW163" s="212"/>
      <c r="TBX163" s="212"/>
      <c r="TBY163" s="212"/>
      <c r="TBZ163" s="212"/>
      <c r="TCA163" s="212"/>
      <c r="TCB163" s="212"/>
      <c r="TCC163" s="212"/>
      <c r="TCD163" s="212"/>
      <c r="TCE163" s="212"/>
      <c r="TCF163" s="212"/>
      <c r="TCG163" s="212"/>
      <c r="TCH163" s="212"/>
      <c r="TCI163" s="212"/>
      <c r="TCJ163" s="212"/>
      <c r="TCK163" s="212"/>
      <c r="TCL163" s="212"/>
      <c r="TCM163" s="212"/>
      <c r="TCN163" s="212"/>
      <c r="TCO163" s="212"/>
      <c r="TCP163" s="212"/>
      <c r="TCQ163" s="212"/>
      <c r="TCR163" s="212"/>
      <c r="TCS163" s="212"/>
      <c r="TCT163" s="212"/>
      <c r="TCU163" s="212"/>
      <c r="TCV163" s="212"/>
      <c r="TCW163" s="212"/>
      <c r="TCX163" s="212"/>
      <c r="TCY163" s="212"/>
      <c r="TCZ163" s="212"/>
      <c r="TDA163" s="212"/>
      <c r="TDB163" s="212"/>
      <c r="TDC163" s="212"/>
      <c r="TDD163" s="212"/>
      <c r="TDE163" s="212"/>
      <c r="TDF163" s="212"/>
      <c r="TDG163" s="212"/>
      <c r="TDH163" s="212"/>
      <c r="TDI163" s="212"/>
      <c r="TDJ163" s="212"/>
      <c r="TDK163" s="212"/>
      <c r="TDL163" s="212"/>
      <c r="TDM163" s="212"/>
      <c r="TDN163" s="212"/>
      <c r="TDO163" s="212"/>
      <c r="TDP163" s="212"/>
      <c r="TDQ163" s="212"/>
      <c r="TDR163" s="212"/>
      <c r="TDS163" s="212"/>
      <c r="TDT163" s="212"/>
      <c r="TDU163" s="212"/>
      <c r="TDV163" s="212"/>
      <c r="TDW163" s="212"/>
      <c r="TDX163" s="212"/>
      <c r="TDY163" s="212"/>
      <c r="TDZ163" s="212"/>
      <c r="TEA163" s="212"/>
      <c r="TEB163" s="212"/>
      <c r="TEC163" s="212"/>
      <c r="TED163" s="212"/>
      <c r="TEE163" s="212"/>
      <c r="TEF163" s="212"/>
      <c r="TEG163" s="212"/>
      <c r="TEH163" s="212"/>
      <c r="TEI163" s="212"/>
      <c r="TEJ163" s="212"/>
      <c r="TEK163" s="212"/>
      <c r="TEL163" s="212"/>
      <c r="TEM163" s="212"/>
      <c r="TEN163" s="212"/>
      <c r="TEO163" s="212"/>
      <c r="TEP163" s="212"/>
      <c r="TEQ163" s="212"/>
      <c r="TER163" s="212"/>
      <c r="TES163" s="212"/>
      <c r="TET163" s="212"/>
      <c r="TEU163" s="212"/>
      <c r="TEV163" s="212"/>
      <c r="TEW163" s="212"/>
      <c r="TEX163" s="212"/>
      <c r="TEY163" s="212"/>
      <c r="TEZ163" s="212"/>
      <c r="TFA163" s="212"/>
      <c r="TFB163" s="212"/>
      <c r="TFC163" s="212"/>
      <c r="TFD163" s="212"/>
      <c r="TFE163" s="212"/>
      <c r="TFF163" s="212"/>
      <c r="TFG163" s="212"/>
      <c r="TFH163" s="212"/>
      <c r="TFI163" s="212"/>
      <c r="TFJ163" s="212"/>
      <c r="TFK163" s="212"/>
      <c r="TFL163" s="212"/>
      <c r="TFM163" s="212"/>
      <c r="TFN163" s="212"/>
      <c r="TFO163" s="212"/>
      <c r="TFP163" s="212"/>
      <c r="TFQ163" s="212"/>
      <c r="TFR163" s="212"/>
      <c r="TFS163" s="212"/>
      <c r="TFT163" s="212"/>
      <c r="TFU163" s="212"/>
      <c r="TFV163" s="212"/>
      <c r="TFW163" s="212"/>
      <c r="TFX163" s="212"/>
      <c r="TFY163" s="212"/>
      <c r="TFZ163" s="212"/>
      <c r="TGA163" s="212"/>
      <c r="TGB163" s="212"/>
      <c r="TGC163" s="212"/>
      <c r="TGD163" s="212"/>
      <c r="TGE163" s="212"/>
      <c r="TGF163" s="212"/>
      <c r="TGG163" s="212"/>
      <c r="TGH163" s="212"/>
      <c r="TGI163" s="212"/>
      <c r="TGJ163" s="212"/>
      <c r="TGK163" s="212"/>
      <c r="TGL163" s="212"/>
      <c r="TGM163" s="212"/>
      <c r="TGN163" s="212"/>
      <c r="TGO163" s="212"/>
      <c r="TGP163" s="212"/>
      <c r="TGQ163" s="212"/>
      <c r="TGR163" s="212"/>
      <c r="TGS163" s="212"/>
      <c r="TGT163" s="212"/>
      <c r="TGU163" s="212"/>
      <c r="TGV163" s="212"/>
      <c r="TGW163" s="212"/>
      <c r="TGX163" s="212"/>
      <c r="TGY163" s="212"/>
      <c r="TGZ163" s="212"/>
      <c r="THA163" s="212"/>
      <c r="THB163" s="212"/>
      <c r="THC163" s="212"/>
      <c r="THD163" s="212"/>
      <c r="THE163" s="212"/>
      <c r="THF163" s="212"/>
      <c r="THG163" s="212"/>
      <c r="THH163" s="212"/>
      <c r="THI163" s="212"/>
      <c r="THJ163" s="212"/>
      <c r="THK163" s="212"/>
      <c r="THL163" s="212"/>
      <c r="THM163" s="212"/>
      <c r="THN163" s="212"/>
      <c r="THO163" s="212"/>
      <c r="THP163" s="212"/>
      <c r="THQ163" s="212"/>
      <c r="THR163" s="212"/>
      <c r="THS163" s="212"/>
      <c r="THT163" s="212"/>
      <c r="THU163" s="212"/>
      <c r="THV163" s="212"/>
      <c r="THW163" s="212"/>
      <c r="THX163" s="212"/>
      <c r="THY163" s="212"/>
      <c r="THZ163" s="212"/>
      <c r="TIA163" s="212"/>
      <c r="TIB163" s="212"/>
      <c r="TIC163" s="212"/>
      <c r="TID163" s="212"/>
      <c r="TIE163" s="212"/>
      <c r="TIF163" s="212"/>
      <c r="TIG163" s="212"/>
      <c r="TIH163" s="212"/>
      <c r="TII163" s="212"/>
      <c r="TIJ163" s="212"/>
      <c r="TIK163" s="212"/>
      <c r="TIL163" s="212"/>
      <c r="TIM163" s="212"/>
      <c r="TIN163" s="212"/>
      <c r="TIO163" s="212"/>
      <c r="TIP163" s="212"/>
      <c r="TIQ163" s="212"/>
      <c r="TIR163" s="212"/>
      <c r="TIS163" s="212"/>
      <c r="TIT163" s="212"/>
      <c r="TIU163" s="212"/>
      <c r="TIV163" s="212"/>
      <c r="TIW163" s="212"/>
      <c r="TIX163" s="212"/>
      <c r="TIY163" s="212"/>
      <c r="TIZ163" s="212"/>
      <c r="TJA163" s="212"/>
      <c r="TJB163" s="212"/>
      <c r="TJC163" s="212"/>
      <c r="TJD163" s="212"/>
      <c r="TJE163" s="212"/>
      <c r="TJF163" s="212"/>
      <c r="TJG163" s="212"/>
      <c r="TJH163" s="212"/>
      <c r="TJI163" s="212"/>
      <c r="TJJ163" s="212"/>
      <c r="TJK163" s="212"/>
      <c r="TJL163" s="212"/>
      <c r="TJM163" s="212"/>
      <c r="TJN163" s="212"/>
      <c r="TJO163" s="212"/>
      <c r="TJP163" s="212"/>
      <c r="TJQ163" s="212"/>
      <c r="TJR163" s="212"/>
      <c r="TJS163" s="212"/>
      <c r="TJT163" s="212"/>
      <c r="TJU163" s="212"/>
      <c r="TJV163" s="212"/>
      <c r="TJW163" s="212"/>
      <c r="TJX163" s="212"/>
      <c r="TJY163" s="212"/>
      <c r="TJZ163" s="212"/>
      <c r="TKA163" s="212"/>
      <c r="TKB163" s="212"/>
      <c r="TKC163" s="212"/>
      <c r="TKD163" s="212"/>
      <c r="TKE163" s="212"/>
      <c r="TKF163" s="212"/>
      <c r="TKG163" s="212"/>
      <c r="TKH163" s="212"/>
      <c r="TKI163" s="212"/>
      <c r="TKJ163" s="212"/>
      <c r="TKK163" s="212"/>
      <c r="TKL163" s="212"/>
      <c r="TKM163" s="212"/>
      <c r="TKN163" s="212"/>
      <c r="TKO163" s="212"/>
      <c r="TKP163" s="212"/>
      <c r="TKQ163" s="212"/>
      <c r="TKR163" s="212"/>
      <c r="TKS163" s="212"/>
      <c r="TKT163" s="212"/>
      <c r="TKU163" s="212"/>
      <c r="TLB163" s="212"/>
      <c r="TLC163" s="212"/>
      <c r="TLD163" s="212"/>
      <c r="TLE163" s="212"/>
      <c r="TLF163" s="212"/>
      <c r="TLG163" s="212"/>
      <c r="TLH163" s="212"/>
      <c r="TLI163" s="212"/>
      <c r="TLJ163" s="212"/>
      <c r="TLK163" s="212"/>
      <c r="TLL163" s="212"/>
      <c r="TLM163" s="212"/>
      <c r="TLN163" s="212"/>
      <c r="TLO163" s="212"/>
      <c r="TLP163" s="212"/>
      <c r="TLQ163" s="212"/>
      <c r="TLR163" s="212"/>
      <c r="TLS163" s="212"/>
      <c r="TLT163" s="212"/>
      <c r="TLU163" s="212"/>
      <c r="TLV163" s="212"/>
      <c r="TLW163" s="212"/>
      <c r="TLX163" s="212"/>
      <c r="TLY163" s="212"/>
      <c r="TLZ163" s="212"/>
      <c r="TMA163" s="212"/>
      <c r="TMB163" s="212"/>
      <c r="TMC163" s="212"/>
      <c r="TMD163" s="212"/>
      <c r="TME163" s="212"/>
      <c r="TMF163" s="212"/>
      <c r="TMG163" s="212"/>
      <c r="TMH163" s="212"/>
      <c r="TMI163" s="212"/>
      <c r="TMJ163" s="212"/>
      <c r="TMK163" s="212"/>
      <c r="TML163" s="212"/>
      <c r="TMM163" s="212"/>
      <c r="TMN163" s="212"/>
      <c r="TMO163" s="212"/>
      <c r="TMP163" s="212"/>
      <c r="TMQ163" s="212"/>
      <c r="TMR163" s="212"/>
      <c r="TMS163" s="212"/>
      <c r="TMT163" s="212"/>
      <c r="TMU163" s="212"/>
      <c r="TMV163" s="212"/>
      <c r="TMW163" s="212"/>
      <c r="TMX163" s="212"/>
      <c r="TMY163" s="212"/>
      <c r="TMZ163" s="212"/>
      <c r="TNA163" s="212"/>
      <c r="TNB163" s="212"/>
      <c r="TNC163" s="212"/>
      <c r="TND163" s="212"/>
      <c r="TNE163" s="212"/>
      <c r="TNF163" s="212"/>
      <c r="TNG163" s="212"/>
      <c r="TNH163" s="212"/>
      <c r="TNI163" s="212"/>
      <c r="TNJ163" s="212"/>
      <c r="TNK163" s="212"/>
      <c r="TNL163" s="212"/>
      <c r="TNM163" s="212"/>
      <c r="TNN163" s="212"/>
      <c r="TNO163" s="212"/>
      <c r="TNP163" s="212"/>
      <c r="TNQ163" s="212"/>
      <c r="TNR163" s="212"/>
      <c r="TNS163" s="212"/>
      <c r="TNT163" s="212"/>
      <c r="TNU163" s="212"/>
      <c r="TNV163" s="212"/>
      <c r="TNW163" s="212"/>
      <c r="TNX163" s="212"/>
      <c r="TNY163" s="212"/>
      <c r="TNZ163" s="212"/>
      <c r="TOA163" s="212"/>
      <c r="TOB163" s="212"/>
      <c r="TOC163" s="212"/>
      <c r="TOD163" s="212"/>
      <c r="TOE163" s="212"/>
      <c r="TOF163" s="212"/>
      <c r="TOG163" s="212"/>
      <c r="TOH163" s="212"/>
      <c r="TOI163" s="212"/>
      <c r="TOJ163" s="212"/>
      <c r="TOK163" s="212"/>
      <c r="TOL163" s="212"/>
      <c r="TOM163" s="212"/>
      <c r="TON163" s="212"/>
      <c r="TOO163" s="212"/>
      <c r="TOP163" s="212"/>
      <c r="TOQ163" s="212"/>
      <c r="TOR163" s="212"/>
      <c r="TOS163" s="212"/>
      <c r="TOT163" s="212"/>
      <c r="TOU163" s="212"/>
      <c r="TOV163" s="212"/>
      <c r="TOW163" s="212"/>
      <c r="TOX163" s="212"/>
      <c r="TOY163" s="212"/>
      <c r="TOZ163" s="212"/>
      <c r="TPA163" s="212"/>
      <c r="TPB163" s="212"/>
      <c r="TPC163" s="212"/>
      <c r="TPD163" s="212"/>
      <c r="TPE163" s="212"/>
      <c r="TPF163" s="212"/>
      <c r="TPG163" s="212"/>
      <c r="TPH163" s="212"/>
      <c r="TPI163" s="212"/>
      <c r="TPJ163" s="212"/>
      <c r="TPK163" s="212"/>
      <c r="TPL163" s="212"/>
      <c r="TPM163" s="212"/>
      <c r="TPN163" s="212"/>
      <c r="TPO163" s="212"/>
      <c r="TPP163" s="212"/>
      <c r="TPQ163" s="212"/>
      <c r="TPR163" s="212"/>
      <c r="TPS163" s="212"/>
      <c r="TPT163" s="212"/>
      <c r="TPU163" s="212"/>
      <c r="TPV163" s="212"/>
      <c r="TPW163" s="212"/>
      <c r="TPX163" s="212"/>
      <c r="TPY163" s="212"/>
      <c r="TPZ163" s="212"/>
      <c r="TQA163" s="212"/>
      <c r="TQB163" s="212"/>
      <c r="TQC163" s="212"/>
      <c r="TQD163" s="212"/>
      <c r="TQE163" s="212"/>
      <c r="TQF163" s="212"/>
      <c r="TQG163" s="212"/>
      <c r="TQH163" s="212"/>
      <c r="TQI163" s="212"/>
      <c r="TQJ163" s="212"/>
      <c r="TQK163" s="212"/>
      <c r="TQL163" s="212"/>
      <c r="TQM163" s="212"/>
      <c r="TQN163" s="212"/>
      <c r="TQO163" s="212"/>
      <c r="TQP163" s="212"/>
      <c r="TQQ163" s="212"/>
      <c r="TQR163" s="212"/>
      <c r="TQS163" s="212"/>
      <c r="TQT163" s="212"/>
      <c r="TQU163" s="212"/>
      <c r="TQV163" s="212"/>
      <c r="TQW163" s="212"/>
      <c r="TQX163" s="212"/>
      <c r="TQY163" s="212"/>
      <c r="TQZ163" s="212"/>
      <c r="TRA163" s="212"/>
      <c r="TRB163" s="212"/>
      <c r="TRC163" s="212"/>
      <c r="TRD163" s="212"/>
      <c r="TRE163" s="212"/>
      <c r="TRF163" s="212"/>
      <c r="TRG163" s="212"/>
      <c r="TRH163" s="212"/>
      <c r="TRI163" s="212"/>
      <c r="TRJ163" s="212"/>
      <c r="TRK163" s="212"/>
      <c r="TRL163" s="212"/>
      <c r="TRM163" s="212"/>
      <c r="TRN163" s="212"/>
      <c r="TRO163" s="212"/>
      <c r="TRP163" s="212"/>
      <c r="TRQ163" s="212"/>
      <c r="TRR163" s="212"/>
      <c r="TRS163" s="212"/>
      <c r="TRT163" s="212"/>
      <c r="TRU163" s="212"/>
      <c r="TRV163" s="212"/>
      <c r="TRW163" s="212"/>
      <c r="TRX163" s="212"/>
      <c r="TRY163" s="212"/>
      <c r="TRZ163" s="212"/>
      <c r="TSA163" s="212"/>
      <c r="TSB163" s="212"/>
      <c r="TSC163" s="212"/>
      <c r="TSD163" s="212"/>
      <c r="TSE163" s="212"/>
      <c r="TSF163" s="212"/>
      <c r="TSG163" s="212"/>
      <c r="TSH163" s="212"/>
      <c r="TSI163" s="212"/>
      <c r="TSJ163" s="212"/>
      <c r="TSK163" s="212"/>
      <c r="TSL163" s="212"/>
      <c r="TSM163" s="212"/>
      <c r="TSN163" s="212"/>
      <c r="TSO163" s="212"/>
      <c r="TSP163" s="212"/>
      <c r="TSQ163" s="212"/>
      <c r="TSR163" s="212"/>
      <c r="TSS163" s="212"/>
      <c r="TST163" s="212"/>
      <c r="TSU163" s="212"/>
      <c r="TSV163" s="212"/>
      <c r="TSW163" s="212"/>
      <c r="TSX163" s="212"/>
      <c r="TSY163" s="212"/>
      <c r="TSZ163" s="212"/>
      <c r="TTA163" s="212"/>
      <c r="TTB163" s="212"/>
      <c r="TTC163" s="212"/>
      <c r="TTD163" s="212"/>
      <c r="TTE163" s="212"/>
      <c r="TTF163" s="212"/>
      <c r="TTG163" s="212"/>
      <c r="TTH163" s="212"/>
      <c r="TTI163" s="212"/>
      <c r="TTJ163" s="212"/>
      <c r="TTK163" s="212"/>
      <c r="TTL163" s="212"/>
      <c r="TTM163" s="212"/>
      <c r="TTN163" s="212"/>
      <c r="TTO163" s="212"/>
      <c r="TTP163" s="212"/>
      <c r="TTQ163" s="212"/>
      <c r="TTR163" s="212"/>
      <c r="TTS163" s="212"/>
      <c r="TTT163" s="212"/>
      <c r="TTU163" s="212"/>
      <c r="TTV163" s="212"/>
      <c r="TTW163" s="212"/>
      <c r="TTX163" s="212"/>
      <c r="TTY163" s="212"/>
      <c r="TTZ163" s="212"/>
      <c r="TUA163" s="212"/>
      <c r="TUB163" s="212"/>
      <c r="TUC163" s="212"/>
      <c r="TUD163" s="212"/>
      <c r="TUE163" s="212"/>
      <c r="TUF163" s="212"/>
      <c r="TUG163" s="212"/>
      <c r="TUH163" s="212"/>
      <c r="TUI163" s="212"/>
      <c r="TUJ163" s="212"/>
      <c r="TUK163" s="212"/>
      <c r="TUL163" s="212"/>
      <c r="TUM163" s="212"/>
      <c r="TUN163" s="212"/>
      <c r="TUO163" s="212"/>
      <c r="TUP163" s="212"/>
      <c r="TUQ163" s="212"/>
      <c r="TUX163" s="212"/>
      <c r="TUY163" s="212"/>
      <c r="TUZ163" s="212"/>
      <c r="TVA163" s="212"/>
      <c r="TVB163" s="212"/>
      <c r="TVC163" s="212"/>
      <c r="TVD163" s="212"/>
      <c r="TVE163" s="212"/>
      <c r="TVF163" s="212"/>
      <c r="TVG163" s="212"/>
      <c r="TVH163" s="212"/>
      <c r="TVI163" s="212"/>
      <c r="TVJ163" s="212"/>
      <c r="TVK163" s="212"/>
      <c r="TVL163" s="212"/>
      <c r="TVM163" s="212"/>
      <c r="TVN163" s="212"/>
      <c r="TVO163" s="212"/>
      <c r="TVP163" s="212"/>
      <c r="TVQ163" s="212"/>
      <c r="TVR163" s="212"/>
      <c r="TVS163" s="212"/>
      <c r="TVT163" s="212"/>
      <c r="TVU163" s="212"/>
      <c r="TVV163" s="212"/>
      <c r="TVW163" s="212"/>
      <c r="TVX163" s="212"/>
      <c r="TVY163" s="212"/>
      <c r="TVZ163" s="212"/>
      <c r="TWA163" s="212"/>
      <c r="TWB163" s="212"/>
      <c r="TWC163" s="212"/>
      <c r="TWD163" s="212"/>
      <c r="TWE163" s="212"/>
      <c r="TWF163" s="212"/>
      <c r="TWG163" s="212"/>
      <c r="TWH163" s="212"/>
      <c r="TWI163" s="212"/>
      <c r="TWJ163" s="212"/>
      <c r="TWK163" s="212"/>
      <c r="TWL163" s="212"/>
      <c r="TWM163" s="212"/>
      <c r="TWN163" s="212"/>
      <c r="TWO163" s="212"/>
      <c r="TWP163" s="212"/>
      <c r="TWQ163" s="212"/>
      <c r="TWR163" s="212"/>
      <c r="TWS163" s="212"/>
      <c r="TWT163" s="212"/>
      <c r="TWU163" s="212"/>
      <c r="TWV163" s="212"/>
      <c r="TWW163" s="212"/>
      <c r="TWX163" s="212"/>
      <c r="TWY163" s="212"/>
      <c r="TWZ163" s="212"/>
      <c r="TXA163" s="212"/>
      <c r="TXB163" s="212"/>
      <c r="TXC163" s="212"/>
      <c r="TXD163" s="212"/>
      <c r="TXE163" s="212"/>
      <c r="TXF163" s="212"/>
      <c r="TXG163" s="212"/>
      <c r="TXH163" s="212"/>
      <c r="TXI163" s="212"/>
      <c r="TXJ163" s="212"/>
      <c r="TXK163" s="212"/>
      <c r="TXL163" s="212"/>
      <c r="TXM163" s="212"/>
      <c r="TXN163" s="212"/>
      <c r="TXO163" s="212"/>
      <c r="TXP163" s="212"/>
      <c r="TXQ163" s="212"/>
      <c r="TXR163" s="212"/>
      <c r="TXS163" s="212"/>
      <c r="TXT163" s="212"/>
      <c r="TXU163" s="212"/>
      <c r="TXV163" s="212"/>
      <c r="TXW163" s="212"/>
      <c r="TXX163" s="212"/>
      <c r="TXY163" s="212"/>
      <c r="TXZ163" s="212"/>
      <c r="TYA163" s="212"/>
      <c r="TYB163" s="212"/>
      <c r="TYC163" s="212"/>
      <c r="TYD163" s="212"/>
      <c r="TYE163" s="212"/>
      <c r="TYF163" s="212"/>
      <c r="TYG163" s="212"/>
      <c r="TYH163" s="212"/>
      <c r="TYI163" s="212"/>
      <c r="TYJ163" s="212"/>
      <c r="TYK163" s="212"/>
      <c r="TYL163" s="212"/>
      <c r="TYM163" s="212"/>
      <c r="TYN163" s="212"/>
      <c r="TYO163" s="212"/>
      <c r="TYP163" s="212"/>
      <c r="TYQ163" s="212"/>
      <c r="TYR163" s="212"/>
      <c r="TYS163" s="212"/>
      <c r="TYT163" s="212"/>
      <c r="TYU163" s="212"/>
      <c r="TYV163" s="212"/>
      <c r="TYW163" s="212"/>
      <c r="TYX163" s="212"/>
      <c r="TYY163" s="212"/>
      <c r="TYZ163" s="212"/>
      <c r="TZA163" s="212"/>
      <c r="TZB163" s="212"/>
      <c r="TZC163" s="212"/>
      <c r="TZD163" s="212"/>
      <c r="TZE163" s="212"/>
      <c r="TZF163" s="212"/>
      <c r="TZG163" s="212"/>
      <c r="TZH163" s="212"/>
      <c r="TZI163" s="212"/>
      <c r="TZJ163" s="212"/>
      <c r="TZK163" s="212"/>
      <c r="TZL163" s="212"/>
      <c r="TZM163" s="212"/>
      <c r="TZN163" s="212"/>
      <c r="TZO163" s="212"/>
      <c r="TZP163" s="212"/>
      <c r="TZQ163" s="212"/>
      <c r="TZR163" s="212"/>
      <c r="TZS163" s="212"/>
      <c r="TZT163" s="212"/>
      <c r="TZU163" s="212"/>
      <c r="TZV163" s="212"/>
      <c r="TZW163" s="212"/>
      <c r="TZX163" s="212"/>
      <c r="TZY163" s="212"/>
      <c r="TZZ163" s="212"/>
      <c r="UAA163" s="212"/>
      <c r="UAB163" s="212"/>
      <c r="UAC163" s="212"/>
      <c r="UAD163" s="212"/>
      <c r="UAE163" s="212"/>
      <c r="UAF163" s="212"/>
      <c r="UAG163" s="212"/>
      <c r="UAH163" s="212"/>
      <c r="UAI163" s="212"/>
      <c r="UAJ163" s="212"/>
      <c r="UAK163" s="212"/>
      <c r="UAL163" s="212"/>
      <c r="UAM163" s="212"/>
      <c r="UAN163" s="212"/>
      <c r="UAO163" s="212"/>
      <c r="UAP163" s="212"/>
      <c r="UAQ163" s="212"/>
      <c r="UAR163" s="212"/>
      <c r="UAS163" s="212"/>
      <c r="UAT163" s="212"/>
      <c r="UAU163" s="212"/>
      <c r="UAV163" s="212"/>
      <c r="UAW163" s="212"/>
      <c r="UAX163" s="212"/>
      <c r="UAY163" s="212"/>
      <c r="UAZ163" s="212"/>
      <c r="UBA163" s="212"/>
      <c r="UBB163" s="212"/>
      <c r="UBC163" s="212"/>
      <c r="UBD163" s="212"/>
      <c r="UBE163" s="212"/>
      <c r="UBF163" s="212"/>
      <c r="UBG163" s="212"/>
      <c r="UBH163" s="212"/>
      <c r="UBI163" s="212"/>
      <c r="UBJ163" s="212"/>
      <c r="UBK163" s="212"/>
      <c r="UBL163" s="212"/>
      <c r="UBM163" s="212"/>
      <c r="UBN163" s="212"/>
      <c r="UBO163" s="212"/>
      <c r="UBP163" s="212"/>
      <c r="UBQ163" s="212"/>
      <c r="UBR163" s="212"/>
      <c r="UBS163" s="212"/>
      <c r="UBT163" s="212"/>
      <c r="UBU163" s="212"/>
      <c r="UBV163" s="212"/>
      <c r="UBW163" s="212"/>
      <c r="UBX163" s="212"/>
      <c r="UBY163" s="212"/>
      <c r="UBZ163" s="212"/>
      <c r="UCA163" s="212"/>
      <c r="UCB163" s="212"/>
      <c r="UCC163" s="212"/>
      <c r="UCD163" s="212"/>
      <c r="UCE163" s="212"/>
      <c r="UCF163" s="212"/>
      <c r="UCG163" s="212"/>
      <c r="UCH163" s="212"/>
      <c r="UCI163" s="212"/>
      <c r="UCJ163" s="212"/>
      <c r="UCK163" s="212"/>
      <c r="UCL163" s="212"/>
      <c r="UCM163" s="212"/>
      <c r="UCN163" s="212"/>
      <c r="UCO163" s="212"/>
      <c r="UCP163" s="212"/>
      <c r="UCQ163" s="212"/>
      <c r="UCR163" s="212"/>
      <c r="UCS163" s="212"/>
      <c r="UCT163" s="212"/>
      <c r="UCU163" s="212"/>
      <c r="UCV163" s="212"/>
      <c r="UCW163" s="212"/>
      <c r="UCX163" s="212"/>
      <c r="UCY163" s="212"/>
      <c r="UCZ163" s="212"/>
      <c r="UDA163" s="212"/>
      <c r="UDB163" s="212"/>
      <c r="UDC163" s="212"/>
      <c r="UDD163" s="212"/>
      <c r="UDE163" s="212"/>
      <c r="UDF163" s="212"/>
      <c r="UDG163" s="212"/>
      <c r="UDH163" s="212"/>
      <c r="UDI163" s="212"/>
      <c r="UDJ163" s="212"/>
      <c r="UDK163" s="212"/>
      <c r="UDL163" s="212"/>
      <c r="UDM163" s="212"/>
      <c r="UDN163" s="212"/>
      <c r="UDO163" s="212"/>
      <c r="UDP163" s="212"/>
      <c r="UDQ163" s="212"/>
      <c r="UDR163" s="212"/>
      <c r="UDS163" s="212"/>
      <c r="UDT163" s="212"/>
      <c r="UDU163" s="212"/>
      <c r="UDV163" s="212"/>
      <c r="UDW163" s="212"/>
      <c r="UDX163" s="212"/>
      <c r="UDY163" s="212"/>
      <c r="UDZ163" s="212"/>
      <c r="UEA163" s="212"/>
      <c r="UEB163" s="212"/>
      <c r="UEC163" s="212"/>
      <c r="UED163" s="212"/>
      <c r="UEE163" s="212"/>
      <c r="UEF163" s="212"/>
      <c r="UEG163" s="212"/>
      <c r="UEH163" s="212"/>
      <c r="UEI163" s="212"/>
      <c r="UEJ163" s="212"/>
      <c r="UEK163" s="212"/>
      <c r="UEL163" s="212"/>
      <c r="UEM163" s="212"/>
      <c r="UET163" s="212"/>
      <c r="UEU163" s="212"/>
      <c r="UEV163" s="212"/>
      <c r="UEW163" s="212"/>
      <c r="UEX163" s="212"/>
      <c r="UEY163" s="212"/>
      <c r="UEZ163" s="212"/>
      <c r="UFA163" s="212"/>
      <c r="UFB163" s="212"/>
      <c r="UFC163" s="212"/>
      <c r="UFD163" s="212"/>
      <c r="UFE163" s="212"/>
      <c r="UFF163" s="212"/>
      <c r="UFG163" s="212"/>
      <c r="UFH163" s="212"/>
      <c r="UFI163" s="212"/>
      <c r="UFJ163" s="212"/>
      <c r="UFK163" s="212"/>
      <c r="UFL163" s="212"/>
      <c r="UFM163" s="212"/>
      <c r="UFN163" s="212"/>
      <c r="UFO163" s="212"/>
      <c r="UFP163" s="212"/>
      <c r="UFQ163" s="212"/>
      <c r="UFR163" s="212"/>
      <c r="UFS163" s="212"/>
      <c r="UFT163" s="212"/>
      <c r="UFU163" s="212"/>
      <c r="UFV163" s="212"/>
      <c r="UFW163" s="212"/>
      <c r="UFX163" s="212"/>
      <c r="UFY163" s="212"/>
      <c r="UFZ163" s="212"/>
      <c r="UGA163" s="212"/>
      <c r="UGB163" s="212"/>
      <c r="UGC163" s="212"/>
      <c r="UGD163" s="212"/>
      <c r="UGE163" s="212"/>
      <c r="UGF163" s="212"/>
      <c r="UGG163" s="212"/>
      <c r="UGH163" s="212"/>
      <c r="UGI163" s="212"/>
      <c r="UGJ163" s="212"/>
      <c r="UGK163" s="212"/>
      <c r="UGL163" s="212"/>
      <c r="UGM163" s="212"/>
      <c r="UGN163" s="212"/>
      <c r="UGO163" s="212"/>
      <c r="UGP163" s="212"/>
      <c r="UGQ163" s="212"/>
      <c r="UGR163" s="212"/>
      <c r="UGS163" s="212"/>
      <c r="UGT163" s="212"/>
      <c r="UGU163" s="212"/>
      <c r="UGV163" s="212"/>
      <c r="UGW163" s="212"/>
      <c r="UGX163" s="212"/>
      <c r="UGY163" s="212"/>
      <c r="UGZ163" s="212"/>
      <c r="UHA163" s="212"/>
      <c r="UHB163" s="212"/>
      <c r="UHC163" s="212"/>
      <c r="UHD163" s="212"/>
      <c r="UHE163" s="212"/>
      <c r="UHF163" s="212"/>
      <c r="UHG163" s="212"/>
      <c r="UHH163" s="212"/>
      <c r="UHI163" s="212"/>
      <c r="UHJ163" s="212"/>
      <c r="UHK163" s="212"/>
      <c r="UHL163" s="212"/>
      <c r="UHM163" s="212"/>
      <c r="UHN163" s="212"/>
      <c r="UHO163" s="212"/>
      <c r="UHP163" s="212"/>
      <c r="UHQ163" s="212"/>
      <c r="UHR163" s="212"/>
      <c r="UHS163" s="212"/>
      <c r="UHT163" s="212"/>
      <c r="UHU163" s="212"/>
      <c r="UHV163" s="212"/>
      <c r="UHW163" s="212"/>
      <c r="UHX163" s="212"/>
      <c r="UHY163" s="212"/>
      <c r="UHZ163" s="212"/>
      <c r="UIA163" s="212"/>
      <c r="UIB163" s="212"/>
      <c r="UIC163" s="212"/>
      <c r="UID163" s="212"/>
      <c r="UIE163" s="212"/>
      <c r="UIF163" s="212"/>
      <c r="UIG163" s="212"/>
      <c r="UIH163" s="212"/>
      <c r="UII163" s="212"/>
      <c r="UIJ163" s="212"/>
      <c r="UIK163" s="212"/>
      <c r="UIL163" s="212"/>
      <c r="UIM163" s="212"/>
      <c r="UIN163" s="212"/>
      <c r="UIO163" s="212"/>
      <c r="UIP163" s="212"/>
      <c r="UIQ163" s="212"/>
      <c r="UIR163" s="212"/>
      <c r="UIS163" s="212"/>
      <c r="UIT163" s="212"/>
      <c r="UIU163" s="212"/>
      <c r="UIV163" s="212"/>
      <c r="UIW163" s="212"/>
      <c r="UIX163" s="212"/>
      <c r="UIY163" s="212"/>
      <c r="UIZ163" s="212"/>
      <c r="UJA163" s="212"/>
      <c r="UJB163" s="212"/>
      <c r="UJC163" s="212"/>
      <c r="UJD163" s="212"/>
      <c r="UJE163" s="212"/>
      <c r="UJF163" s="212"/>
      <c r="UJG163" s="212"/>
      <c r="UJH163" s="212"/>
      <c r="UJI163" s="212"/>
      <c r="UJJ163" s="212"/>
      <c r="UJK163" s="212"/>
      <c r="UJL163" s="212"/>
      <c r="UJM163" s="212"/>
      <c r="UJN163" s="212"/>
      <c r="UJO163" s="212"/>
      <c r="UJP163" s="212"/>
      <c r="UJQ163" s="212"/>
      <c r="UJR163" s="212"/>
      <c r="UJS163" s="212"/>
      <c r="UJT163" s="212"/>
      <c r="UJU163" s="212"/>
      <c r="UJV163" s="212"/>
      <c r="UJW163" s="212"/>
      <c r="UJX163" s="212"/>
      <c r="UJY163" s="212"/>
      <c r="UJZ163" s="212"/>
      <c r="UKA163" s="212"/>
      <c r="UKB163" s="212"/>
      <c r="UKC163" s="212"/>
      <c r="UKD163" s="212"/>
      <c r="UKE163" s="212"/>
      <c r="UKF163" s="212"/>
      <c r="UKG163" s="212"/>
      <c r="UKH163" s="212"/>
      <c r="UKI163" s="212"/>
      <c r="UKJ163" s="212"/>
      <c r="UKK163" s="212"/>
      <c r="UKL163" s="212"/>
      <c r="UKM163" s="212"/>
      <c r="UKN163" s="212"/>
      <c r="UKO163" s="212"/>
      <c r="UKP163" s="212"/>
      <c r="UKQ163" s="212"/>
      <c r="UKR163" s="212"/>
      <c r="UKS163" s="212"/>
      <c r="UKT163" s="212"/>
      <c r="UKU163" s="212"/>
      <c r="UKV163" s="212"/>
      <c r="UKW163" s="212"/>
      <c r="UKX163" s="212"/>
      <c r="UKY163" s="212"/>
      <c r="UKZ163" s="212"/>
      <c r="ULA163" s="212"/>
      <c r="ULB163" s="212"/>
      <c r="ULC163" s="212"/>
      <c r="ULD163" s="212"/>
      <c r="ULE163" s="212"/>
      <c r="ULF163" s="212"/>
      <c r="ULG163" s="212"/>
      <c r="ULH163" s="212"/>
      <c r="ULI163" s="212"/>
      <c r="ULJ163" s="212"/>
      <c r="ULK163" s="212"/>
      <c r="ULL163" s="212"/>
      <c r="ULM163" s="212"/>
      <c r="ULN163" s="212"/>
      <c r="ULO163" s="212"/>
      <c r="ULP163" s="212"/>
      <c r="ULQ163" s="212"/>
      <c r="ULR163" s="212"/>
      <c r="ULS163" s="212"/>
      <c r="ULT163" s="212"/>
      <c r="ULU163" s="212"/>
      <c r="ULV163" s="212"/>
      <c r="ULW163" s="212"/>
      <c r="ULX163" s="212"/>
      <c r="ULY163" s="212"/>
      <c r="ULZ163" s="212"/>
      <c r="UMA163" s="212"/>
      <c r="UMB163" s="212"/>
      <c r="UMC163" s="212"/>
      <c r="UMD163" s="212"/>
      <c r="UME163" s="212"/>
      <c r="UMF163" s="212"/>
      <c r="UMG163" s="212"/>
      <c r="UMH163" s="212"/>
      <c r="UMI163" s="212"/>
      <c r="UMJ163" s="212"/>
      <c r="UMK163" s="212"/>
      <c r="UML163" s="212"/>
      <c r="UMM163" s="212"/>
      <c r="UMN163" s="212"/>
      <c r="UMO163" s="212"/>
      <c r="UMP163" s="212"/>
      <c r="UMQ163" s="212"/>
      <c r="UMR163" s="212"/>
      <c r="UMS163" s="212"/>
      <c r="UMT163" s="212"/>
      <c r="UMU163" s="212"/>
      <c r="UMV163" s="212"/>
      <c r="UMW163" s="212"/>
      <c r="UMX163" s="212"/>
      <c r="UMY163" s="212"/>
      <c r="UMZ163" s="212"/>
      <c r="UNA163" s="212"/>
      <c r="UNB163" s="212"/>
      <c r="UNC163" s="212"/>
      <c r="UND163" s="212"/>
      <c r="UNE163" s="212"/>
      <c r="UNF163" s="212"/>
      <c r="UNG163" s="212"/>
      <c r="UNH163" s="212"/>
      <c r="UNI163" s="212"/>
      <c r="UNJ163" s="212"/>
      <c r="UNK163" s="212"/>
      <c r="UNL163" s="212"/>
      <c r="UNM163" s="212"/>
      <c r="UNN163" s="212"/>
      <c r="UNO163" s="212"/>
      <c r="UNP163" s="212"/>
      <c r="UNQ163" s="212"/>
      <c r="UNR163" s="212"/>
      <c r="UNS163" s="212"/>
      <c r="UNT163" s="212"/>
      <c r="UNU163" s="212"/>
      <c r="UNV163" s="212"/>
      <c r="UNW163" s="212"/>
      <c r="UNX163" s="212"/>
      <c r="UNY163" s="212"/>
      <c r="UNZ163" s="212"/>
      <c r="UOA163" s="212"/>
      <c r="UOB163" s="212"/>
      <c r="UOC163" s="212"/>
      <c r="UOD163" s="212"/>
      <c r="UOE163" s="212"/>
      <c r="UOF163" s="212"/>
      <c r="UOG163" s="212"/>
      <c r="UOH163" s="212"/>
      <c r="UOI163" s="212"/>
      <c r="UOP163" s="212"/>
      <c r="UOQ163" s="212"/>
      <c r="UOR163" s="212"/>
      <c r="UOS163" s="212"/>
      <c r="UOT163" s="212"/>
      <c r="UOU163" s="212"/>
      <c r="UOV163" s="212"/>
      <c r="UOW163" s="212"/>
      <c r="UOX163" s="212"/>
      <c r="UOY163" s="212"/>
      <c r="UOZ163" s="212"/>
      <c r="UPA163" s="212"/>
      <c r="UPB163" s="212"/>
      <c r="UPC163" s="212"/>
      <c r="UPD163" s="212"/>
      <c r="UPE163" s="212"/>
      <c r="UPF163" s="212"/>
      <c r="UPG163" s="212"/>
      <c r="UPH163" s="212"/>
      <c r="UPI163" s="212"/>
      <c r="UPJ163" s="212"/>
      <c r="UPK163" s="212"/>
      <c r="UPL163" s="212"/>
      <c r="UPM163" s="212"/>
      <c r="UPN163" s="212"/>
      <c r="UPO163" s="212"/>
      <c r="UPP163" s="212"/>
      <c r="UPQ163" s="212"/>
      <c r="UPR163" s="212"/>
      <c r="UPS163" s="212"/>
      <c r="UPT163" s="212"/>
      <c r="UPU163" s="212"/>
      <c r="UPV163" s="212"/>
      <c r="UPW163" s="212"/>
      <c r="UPX163" s="212"/>
      <c r="UPY163" s="212"/>
      <c r="UPZ163" s="212"/>
      <c r="UQA163" s="212"/>
      <c r="UQB163" s="212"/>
      <c r="UQC163" s="212"/>
      <c r="UQD163" s="212"/>
      <c r="UQE163" s="212"/>
      <c r="UQF163" s="212"/>
      <c r="UQG163" s="212"/>
      <c r="UQH163" s="212"/>
      <c r="UQI163" s="212"/>
      <c r="UQJ163" s="212"/>
      <c r="UQK163" s="212"/>
      <c r="UQL163" s="212"/>
      <c r="UQM163" s="212"/>
      <c r="UQN163" s="212"/>
      <c r="UQO163" s="212"/>
      <c r="UQP163" s="212"/>
      <c r="UQQ163" s="212"/>
      <c r="UQR163" s="212"/>
      <c r="UQS163" s="212"/>
      <c r="UQT163" s="212"/>
      <c r="UQU163" s="212"/>
      <c r="UQV163" s="212"/>
      <c r="UQW163" s="212"/>
      <c r="UQX163" s="212"/>
      <c r="UQY163" s="212"/>
      <c r="UQZ163" s="212"/>
      <c r="URA163" s="212"/>
      <c r="URB163" s="212"/>
      <c r="URC163" s="212"/>
      <c r="URD163" s="212"/>
      <c r="URE163" s="212"/>
      <c r="URF163" s="212"/>
      <c r="URG163" s="212"/>
      <c r="URH163" s="212"/>
      <c r="URI163" s="212"/>
      <c r="URJ163" s="212"/>
      <c r="URK163" s="212"/>
      <c r="URL163" s="212"/>
      <c r="URM163" s="212"/>
      <c r="URN163" s="212"/>
      <c r="URO163" s="212"/>
      <c r="URP163" s="212"/>
      <c r="URQ163" s="212"/>
      <c r="URR163" s="212"/>
      <c r="URS163" s="212"/>
      <c r="URT163" s="212"/>
      <c r="URU163" s="212"/>
      <c r="URV163" s="212"/>
      <c r="URW163" s="212"/>
      <c r="URX163" s="212"/>
      <c r="URY163" s="212"/>
      <c r="URZ163" s="212"/>
      <c r="USA163" s="212"/>
      <c r="USB163" s="212"/>
      <c r="USC163" s="212"/>
      <c r="USD163" s="212"/>
      <c r="USE163" s="212"/>
      <c r="USF163" s="212"/>
      <c r="USG163" s="212"/>
      <c r="USH163" s="212"/>
      <c r="USI163" s="212"/>
      <c r="USJ163" s="212"/>
      <c r="USK163" s="212"/>
      <c r="USL163" s="212"/>
      <c r="USM163" s="212"/>
      <c r="USN163" s="212"/>
      <c r="USO163" s="212"/>
      <c r="USP163" s="212"/>
      <c r="USQ163" s="212"/>
      <c r="USR163" s="212"/>
      <c r="USS163" s="212"/>
      <c r="UST163" s="212"/>
      <c r="USU163" s="212"/>
      <c r="USV163" s="212"/>
      <c r="USW163" s="212"/>
      <c r="USX163" s="212"/>
      <c r="USY163" s="212"/>
      <c r="USZ163" s="212"/>
      <c r="UTA163" s="212"/>
      <c r="UTB163" s="212"/>
      <c r="UTC163" s="212"/>
      <c r="UTD163" s="212"/>
      <c r="UTE163" s="212"/>
      <c r="UTF163" s="212"/>
      <c r="UTG163" s="212"/>
      <c r="UTH163" s="212"/>
      <c r="UTI163" s="212"/>
      <c r="UTJ163" s="212"/>
      <c r="UTK163" s="212"/>
      <c r="UTL163" s="212"/>
      <c r="UTM163" s="212"/>
      <c r="UTN163" s="212"/>
      <c r="UTO163" s="212"/>
      <c r="UTP163" s="212"/>
      <c r="UTQ163" s="212"/>
      <c r="UTR163" s="212"/>
      <c r="UTS163" s="212"/>
      <c r="UTT163" s="212"/>
      <c r="UTU163" s="212"/>
      <c r="UTV163" s="212"/>
      <c r="UTW163" s="212"/>
      <c r="UTX163" s="212"/>
      <c r="UTY163" s="212"/>
      <c r="UTZ163" s="212"/>
      <c r="UUA163" s="212"/>
      <c r="UUB163" s="212"/>
      <c r="UUC163" s="212"/>
      <c r="UUD163" s="212"/>
      <c r="UUE163" s="212"/>
      <c r="UUF163" s="212"/>
      <c r="UUG163" s="212"/>
      <c r="UUH163" s="212"/>
      <c r="UUI163" s="212"/>
      <c r="UUJ163" s="212"/>
      <c r="UUK163" s="212"/>
      <c r="UUL163" s="212"/>
      <c r="UUM163" s="212"/>
      <c r="UUN163" s="212"/>
      <c r="UUO163" s="212"/>
      <c r="UUP163" s="212"/>
      <c r="UUQ163" s="212"/>
      <c r="UUR163" s="212"/>
      <c r="UUS163" s="212"/>
      <c r="UUT163" s="212"/>
      <c r="UUU163" s="212"/>
      <c r="UUV163" s="212"/>
      <c r="UUW163" s="212"/>
      <c r="UUX163" s="212"/>
      <c r="UUY163" s="212"/>
      <c r="UUZ163" s="212"/>
      <c r="UVA163" s="212"/>
      <c r="UVB163" s="212"/>
      <c r="UVC163" s="212"/>
      <c r="UVD163" s="212"/>
      <c r="UVE163" s="212"/>
      <c r="UVF163" s="212"/>
      <c r="UVG163" s="212"/>
      <c r="UVH163" s="212"/>
      <c r="UVI163" s="212"/>
      <c r="UVJ163" s="212"/>
      <c r="UVK163" s="212"/>
      <c r="UVL163" s="212"/>
      <c r="UVM163" s="212"/>
      <c r="UVN163" s="212"/>
      <c r="UVO163" s="212"/>
      <c r="UVP163" s="212"/>
      <c r="UVQ163" s="212"/>
      <c r="UVR163" s="212"/>
      <c r="UVS163" s="212"/>
      <c r="UVT163" s="212"/>
      <c r="UVU163" s="212"/>
      <c r="UVV163" s="212"/>
      <c r="UVW163" s="212"/>
      <c r="UVX163" s="212"/>
      <c r="UVY163" s="212"/>
      <c r="UVZ163" s="212"/>
      <c r="UWA163" s="212"/>
      <c r="UWB163" s="212"/>
      <c r="UWC163" s="212"/>
      <c r="UWD163" s="212"/>
      <c r="UWE163" s="212"/>
      <c r="UWF163" s="212"/>
      <c r="UWG163" s="212"/>
      <c r="UWH163" s="212"/>
      <c r="UWI163" s="212"/>
      <c r="UWJ163" s="212"/>
      <c r="UWK163" s="212"/>
      <c r="UWL163" s="212"/>
      <c r="UWM163" s="212"/>
      <c r="UWN163" s="212"/>
      <c r="UWO163" s="212"/>
      <c r="UWP163" s="212"/>
      <c r="UWQ163" s="212"/>
      <c r="UWR163" s="212"/>
      <c r="UWS163" s="212"/>
      <c r="UWT163" s="212"/>
      <c r="UWU163" s="212"/>
      <c r="UWV163" s="212"/>
      <c r="UWW163" s="212"/>
      <c r="UWX163" s="212"/>
      <c r="UWY163" s="212"/>
      <c r="UWZ163" s="212"/>
      <c r="UXA163" s="212"/>
      <c r="UXB163" s="212"/>
      <c r="UXC163" s="212"/>
      <c r="UXD163" s="212"/>
      <c r="UXE163" s="212"/>
      <c r="UXF163" s="212"/>
      <c r="UXG163" s="212"/>
      <c r="UXH163" s="212"/>
      <c r="UXI163" s="212"/>
      <c r="UXJ163" s="212"/>
      <c r="UXK163" s="212"/>
      <c r="UXL163" s="212"/>
      <c r="UXM163" s="212"/>
      <c r="UXN163" s="212"/>
      <c r="UXO163" s="212"/>
      <c r="UXP163" s="212"/>
      <c r="UXQ163" s="212"/>
      <c r="UXR163" s="212"/>
      <c r="UXS163" s="212"/>
      <c r="UXT163" s="212"/>
      <c r="UXU163" s="212"/>
      <c r="UXV163" s="212"/>
      <c r="UXW163" s="212"/>
      <c r="UXX163" s="212"/>
      <c r="UXY163" s="212"/>
      <c r="UXZ163" s="212"/>
      <c r="UYA163" s="212"/>
      <c r="UYB163" s="212"/>
      <c r="UYC163" s="212"/>
      <c r="UYD163" s="212"/>
      <c r="UYE163" s="212"/>
      <c r="UYL163" s="212"/>
      <c r="UYM163" s="212"/>
      <c r="UYN163" s="212"/>
      <c r="UYO163" s="212"/>
      <c r="UYP163" s="212"/>
      <c r="UYQ163" s="212"/>
      <c r="UYR163" s="212"/>
      <c r="UYS163" s="212"/>
      <c r="UYT163" s="212"/>
      <c r="UYU163" s="212"/>
      <c r="UYV163" s="212"/>
      <c r="UYW163" s="212"/>
      <c r="UYX163" s="212"/>
      <c r="UYY163" s="212"/>
      <c r="UYZ163" s="212"/>
      <c r="UZA163" s="212"/>
      <c r="UZB163" s="212"/>
      <c r="UZC163" s="212"/>
      <c r="UZD163" s="212"/>
      <c r="UZE163" s="212"/>
      <c r="UZF163" s="212"/>
      <c r="UZG163" s="212"/>
      <c r="UZH163" s="212"/>
      <c r="UZI163" s="212"/>
      <c r="UZJ163" s="212"/>
      <c r="UZK163" s="212"/>
      <c r="UZL163" s="212"/>
      <c r="UZM163" s="212"/>
      <c r="UZN163" s="212"/>
      <c r="UZO163" s="212"/>
      <c r="UZP163" s="212"/>
      <c r="UZQ163" s="212"/>
      <c r="UZR163" s="212"/>
      <c r="UZS163" s="212"/>
      <c r="UZT163" s="212"/>
      <c r="UZU163" s="212"/>
      <c r="UZV163" s="212"/>
      <c r="UZW163" s="212"/>
      <c r="UZX163" s="212"/>
      <c r="UZY163" s="212"/>
      <c r="UZZ163" s="212"/>
      <c r="VAA163" s="212"/>
      <c r="VAB163" s="212"/>
      <c r="VAC163" s="212"/>
      <c r="VAD163" s="212"/>
      <c r="VAE163" s="212"/>
      <c r="VAF163" s="212"/>
      <c r="VAG163" s="212"/>
      <c r="VAH163" s="212"/>
      <c r="VAI163" s="212"/>
      <c r="VAJ163" s="212"/>
      <c r="VAK163" s="212"/>
      <c r="VAL163" s="212"/>
      <c r="VAM163" s="212"/>
      <c r="VAN163" s="212"/>
      <c r="VAO163" s="212"/>
      <c r="VAP163" s="212"/>
      <c r="VAQ163" s="212"/>
      <c r="VAR163" s="212"/>
      <c r="VAS163" s="212"/>
      <c r="VAT163" s="212"/>
      <c r="VAU163" s="212"/>
      <c r="VAV163" s="212"/>
      <c r="VAW163" s="212"/>
      <c r="VAX163" s="212"/>
      <c r="VAY163" s="212"/>
      <c r="VAZ163" s="212"/>
      <c r="VBA163" s="212"/>
      <c r="VBB163" s="212"/>
      <c r="VBC163" s="212"/>
      <c r="VBD163" s="212"/>
      <c r="VBE163" s="212"/>
      <c r="VBF163" s="212"/>
      <c r="VBG163" s="212"/>
      <c r="VBH163" s="212"/>
      <c r="VBI163" s="212"/>
      <c r="VBJ163" s="212"/>
      <c r="VBK163" s="212"/>
      <c r="VBL163" s="212"/>
      <c r="VBM163" s="212"/>
      <c r="VBN163" s="212"/>
      <c r="VBO163" s="212"/>
      <c r="VBP163" s="212"/>
      <c r="VBQ163" s="212"/>
      <c r="VBR163" s="212"/>
      <c r="VBS163" s="212"/>
      <c r="VBT163" s="212"/>
      <c r="VBU163" s="212"/>
      <c r="VBV163" s="212"/>
      <c r="VBW163" s="212"/>
      <c r="VBX163" s="212"/>
      <c r="VBY163" s="212"/>
      <c r="VBZ163" s="212"/>
      <c r="VCA163" s="212"/>
      <c r="VCB163" s="212"/>
      <c r="VCC163" s="212"/>
      <c r="VCD163" s="212"/>
      <c r="VCE163" s="212"/>
      <c r="VCF163" s="212"/>
      <c r="VCG163" s="212"/>
      <c r="VCH163" s="212"/>
      <c r="VCI163" s="212"/>
      <c r="VCJ163" s="212"/>
      <c r="VCK163" s="212"/>
      <c r="VCL163" s="212"/>
      <c r="VCM163" s="212"/>
      <c r="VCN163" s="212"/>
      <c r="VCO163" s="212"/>
      <c r="VCP163" s="212"/>
      <c r="VCQ163" s="212"/>
      <c r="VCR163" s="212"/>
      <c r="VCS163" s="212"/>
      <c r="VCT163" s="212"/>
      <c r="VCU163" s="212"/>
      <c r="VCV163" s="212"/>
      <c r="VCW163" s="212"/>
      <c r="VCX163" s="212"/>
      <c r="VCY163" s="212"/>
      <c r="VCZ163" s="212"/>
      <c r="VDA163" s="212"/>
      <c r="VDB163" s="212"/>
      <c r="VDC163" s="212"/>
      <c r="VDD163" s="212"/>
      <c r="VDE163" s="212"/>
      <c r="VDF163" s="212"/>
      <c r="VDG163" s="212"/>
      <c r="VDH163" s="212"/>
      <c r="VDI163" s="212"/>
      <c r="VDJ163" s="212"/>
      <c r="VDK163" s="212"/>
      <c r="VDL163" s="212"/>
      <c r="VDM163" s="212"/>
      <c r="VDN163" s="212"/>
      <c r="VDO163" s="212"/>
      <c r="VDP163" s="212"/>
      <c r="VDQ163" s="212"/>
      <c r="VDR163" s="212"/>
      <c r="VDS163" s="212"/>
      <c r="VDT163" s="212"/>
      <c r="VDU163" s="212"/>
      <c r="VDV163" s="212"/>
      <c r="VDW163" s="212"/>
      <c r="VDX163" s="212"/>
      <c r="VDY163" s="212"/>
      <c r="VDZ163" s="212"/>
      <c r="VEA163" s="212"/>
      <c r="VEB163" s="212"/>
      <c r="VEC163" s="212"/>
      <c r="VED163" s="212"/>
      <c r="VEE163" s="212"/>
      <c r="VEF163" s="212"/>
      <c r="VEG163" s="212"/>
      <c r="VEH163" s="212"/>
      <c r="VEI163" s="212"/>
      <c r="VEJ163" s="212"/>
      <c r="VEK163" s="212"/>
      <c r="VEL163" s="212"/>
      <c r="VEM163" s="212"/>
      <c r="VEN163" s="212"/>
      <c r="VEO163" s="212"/>
      <c r="VEP163" s="212"/>
      <c r="VEQ163" s="212"/>
      <c r="VER163" s="212"/>
      <c r="VES163" s="212"/>
      <c r="VET163" s="212"/>
      <c r="VEU163" s="212"/>
      <c r="VEV163" s="212"/>
      <c r="VEW163" s="212"/>
      <c r="VEX163" s="212"/>
      <c r="VEY163" s="212"/>
      <c r="VEZ163" s="212"/>
      <c r="VFA163" s="212"/>
      <c r="VFB163" s="212"/>
      <c r="VFC163" s="212"/>
      <c r="VFD163" s="212"/>
      <c r="VFE163" s="212"/>
      <c r="VFF163" s="212"/>
      <c r="VFG163" s="212"/>
      <c r="VFH163" s="212"/>
      <c r="VFI163" s="212"/>
      <c r="VFJ163" s="212"/>
      <c r="VFK163" s="212"/>
      <c r="VFL163" s="212"/>
      <c r="VFM163" s="212"/>
      <c r="VFN163" s="212"/>
      <c r="VFO163" s="212"/>
      <c r="VFP163" s="212"/>
      <c r="VFQ163" s="212"/>
      <c r="VFR163" s="212"/>
      <c r="VFS163" s="212"/>
      <c r="VFT163" s="212"/>
      <c r="VFU163" s="212"/>
      <c r="VFV163" s="212"/>
      <c r="VFW163" s="212"/>
      <c r="VFX163" s="212"/>
      <c r="VFY163" s="212"/>
      <c r="VFZ163" s="212"/>
      <c r="VGA163" s="212"/>
      <c r="VGB163" s="212"/>
      <c r="VGC163" s="212"/>
      <c r="VGD163" s="212"/>
      <c r="VGE163" s="212"/>
      <c r="VGF163" s="212"/>
      <c r="VGG163" s="212"/>
      <c r="VGH163" s="212"/>
      <c r="VGI163" s="212"/>
      <c r="VGJ163" s="212"/>
      <c r="VGK163" s="212"/>
      <c r="VGL163" s="212"/>
      <c r="VGM163" s="212"/>
      <c r="VGN163" s="212"/>
      <c r="VGO163" s="212"/>
      <c r="VGP163" s="212"/>
      <c r="VGQ163" s="212"/>
      <c r="VGR163" s="212"/>
      <c r="VGS163" s="212"/>
      <c r="VGT163" s="212"/>
      <c r="VGU163" s="212"/>
      <c r="VGV163" s="212"/>
      <c r="VGW163" s="212"/>
      <c r="VGX163" s="212"/>
      <c r="VGY163" s="212"/>
      <c r="VGZ163" s="212"/>
      <c r="VHA163" s="212"/>
      <c r="VHB163" s="212"/>
      <c r="VHC163" s="212"/>
      <c r="VHD163" s="212"/>
      <c r="VHE163" s="212"/>
      <c r="VHF163" s="212"/>
      <c r="VHG163" s="212"/>
      <c r="VHH163" s="212"/>
      <c r="VHI163" s="212"/>
      <c r="VHJ163" s="212"/>
      <c r="VHK163" s="212"/>
      <c r="VHL163" s="212"/>
      <c r="VHM163" s="212"/>
      <c r="VHN163" s="212"/>
      <c r="VHO163" s="212"/>
      <c r="VHP163" s="212"/>
      <c r="VHQ163" s="212"/>
      <c r="VHR163" s="212"/>
      <c r="VHS163" s="212"/>
      <c r="VHT163" s="212"/>
      <c r="VHU163" s="212"/>
      <c r="VHV163" s="212"/>
      <c r="VHW163" s="212"/>
      <c r="VHX163" s="212"/>
      <c r="VHY163" s="212"/>
      <c r="VHZ163" s="212"/>
      <c r="VIA163" s="212"/>
      <c r="VIH163" s="212"/>
      <c r="VII163" s="212"/>
      <c r="VIJ163" s="212"/>
      <c r="VIK163" s="212"/>
      <c r="VIL163" s="212"/>
      <c r="VIM163" s="212"/>
      <c r="VIN163" s="212"/>
      <c r="VIO163" s="212"/>
      <c r="VIP163" s="212"/>
      <c r="VIQ163" s="212"/>
      <c r="VIR163" s="212"/>
      <c r="VIS163" s="212"/>
      <c r="VIT163" s="212"/>
      <c r="VIU163" s="212"/>
      <c r="VIV163" s="212"/>
      <c r="VIW163" s="212"/>
      <c r="VIX163" s="212"/>
      <c r="VIY163" s="212"/>
      <c r="VIZ163" s="212"/>
      <c r="VJA163" s="212"/>
      <c r="VJB163" s="212"/>
      <c r="VJC163" s="212"/>
      <c r="VJD163" s="212"/>
      <c r="VJE163" s="212"/>
      <c r="VJF163" s="212"/>
      <c r="VJG163" s="212"/>
      <c r="VJH163" s="212"/>
      <c r="VJI163" s="212"/>
      <c r="VJJ163" s="212"/>
      <c r="VJK163" s="212"/>
      <c r="VJL163" s="212"/>
      <c r="VJM163" s="212"/>
      <c r="VJN163" s="212"/>
      <c r="VJO163" s="212"/>
      <c r="VJP163" s="212"/>
      <c r="VJQ163" s="212"/>
      <c r="VJR163" s="212"/>
      <c r="VJS163" s="212"/>
      <c r="VJT163" s="212"/>
      <c r="VJU163" s="212"/>
      <c r="VJV163" s="212"/>
      <c r="VJW163" s="212"/>
      <c r="VJX163" s="212"/>
      <c r="VJY163" s="212"/>
      <c r="VJZ163" s="212"/>
      <c r="VKA163" s="212"/>
      <c r="VKB163" s="212"/>
      <c r="VKC163" s="212"/>
      <c r="VKD163" s="212"/>
      <c r="VKE163" s="212"/>
      <c r="VKF163" s="212"/>
      <c r="VKG163" s="212"/>
      <c r="VKH163" s="212"/>
      <c r="VKI163" s="212"/>
      <c r="VKJ163" s="212"/>
      <c r="VKK163" s="212"/>
      <c r="VKL163" s="212"/>
      <c r="VKM163" s="212"/>
      <c r="VKN163" s="212"/>
      <c r="VKO163" s="212"/>
      <c r="VKP163" s="212"/>
      <c r="VKQ163" s="212"/>
      <c r="VKR163" s="212"/>
      <c r="VKS163" s="212"/>
      <c r="VKT163" s="212"/>
      <c r="VKU163" s="212"/>
      <c r="VKV163" s="212"/>
      <c r="VKW163" s="212"/>
      <c r="VKX163" s="212"/>
      <c r="VKY163" s="212"/>
      <c r="VKZ163" s="212"/>
      <c r="VLA163" s="212"/>
      <c r="VLB163" s="212"/>
      <c r="VLC163" s="212"/>
      <c r="VLD163" s="212"/>
      <c r="VLE163" s="212"/>
      <c r="VLF163" s="212"/>
      <c r="VLG163" s="212"/>
      <c r="VLH163" s="212"/>
      <c r="VLI163" s="212"/>
      <c r="VLJ163" s="212"/>
      <c r="VLK163" s="212"/>
      <c r="VLL163" s="212"/>
      <c r="VLM163" s="212"/>
      <c r="VLN163" s="212"/>
      <c r="VLO163" s="212"/>
      <c r="VLP163" s="212"/>
      <c r="VLQ163" s="212"/>
      <c r="VLR163" s="212"/>
      <c r="VLS163" s="212"/>
      <c r="VLT163" s="212"/>
      <c r="VLU163" s="212"/>
      <c r="VLV163" s="212"/>
      <c r="VLW163" s="212"/>
      <c r="VLX163" s="212"/>
      <c r="VLY163" s="212"/>
      <c r="VLZ163" s="212"/>
      <c r="VMA163" s="212"/>
      <c r="VMB163" s="212"/>
      <c r="VMC163" s="212"/>
      <c r="VMD163" s="212"/>
      <c r="VME163" s="212"/>
      <c r="VMF163" s="212"/>
      <c r="VMG163" s="212"/>
      <c r="VMH163" s="212"/>
      <c r="VMI163" s="212"/>
      <c r="VMJ163" s="212"/>
      <c r="VMK163" s="212"/>
      <c r="VML163" s="212"/>
      <c r="VMM163" s="212"/>
      <c r="VMN163" s="212"/>
      <c r="VMO163" s="212"/>
      <c r="VMP163" s="212"/>
      <c r="VMQ163" s="212"/>
      <c r="VMR163" s="212"/>
      <c r="VMS163" s="212"/>
      <c r="VMT163" s="212"/>
      <c r="VMU163" s="212"/>
      <c r="VMV163" s="212"/>
      <c r="VMW163" s="212"/>
      <c r="VMX163" s="212"/>
      <c r="VMY163" s="212"/>
      <c r="VMZ163" s="212"/>
      <c r="VNA163" s="212"/>
      <c r="VNB163" s="212"/>
      <c r="VNC163" s="212"/>
      <c r="VND163" s="212"/>
      <c r="VNE163" s="212"/>
      <c r="VNF163" s="212"/>
      <c r="VNG163" s="212"/>
      <c r="VNH163" s="212"/>
      <c r="VNI163" s="212"/>
      <c r="VNJ163" s="212"/>
      <c r="VNK163" s="212"/>
      <c r="VNL163" s="212"/>
      <c r="VNM163" s="212"/>
      <c r="VNN163" s="212"/>
      <c r="VNO163" s="212"/>
      <c r="VNP163" s="212"/>
      <c r="VNQ163" s="212"/>
      <c r="VNR163" s="212"/>
      <c r="VNS163" s="212"/>
      <c r="VNT163" s="212"/>
      <c r="VNU163" s="212"/>
      <c r="VNV163" s="212"/>
      <c r="VNW163" s="212"/>
      <c r="VNX163" s="212"/>
      <c r="VNY163" s="212"/>
      <c r="VNZ163" s="212"/>
      <c r="VOA163" s="212"/>
      <c r="VOB163" s="212"/>
      <c r="VOC163" s="212"/>
      <c r="VOD163" s="212"/>
      <c r="VOE163" s="212"/>
      <c r="VOF163" s="212"/>
      <c r="VOG163" s="212"/>
      <c r="VOH163" s="212"/>
      <c r="VOI163" s="212"/>
      <c r="VOJ163" s="212"/>
      <c r="VOK163" s="212"/>
      <c r="VOL163" s="212"/>
      <c r="VOM163" s="212"/>
      <c r="VON163" s="212"/>
      <c r="VOO163" s="212"/>
      <c r="VOP163" s="212"/>
      <c r="VOQ163" s="212"/>
      <c r="VOR163" s="212"/>
      <c r="VOS163" s="212"/>
      <c r="VOT163" s="212"/>
      <c r="VOU163" s="212"/>
      <c r="VOV163" s="212"/>
      <c r="VOW163" s="212"/>
      <c r="VOX163" s="212"/>
      <c r="VOY163" s="212"/>
      <c r="VOZ163" s="212"/>
      <c r="VPA163" s="212"/>
      <c r="VPB163" s="212"/>
      <c r="VPC163" s="212"/>
      <c r="VPD163" s="212"/>
      <c r="VPE163" s="212"/>
      <c r="VPF163" s="212"/>
      <c r="VPG163" s="212"/>
      <c r="VPH163" s="212"/>
      <c r="VPI163" s="212"/>
      <c r="VPJ163" s="212"/>
      <c r="VPK163" s="212"/>
      <c r="VPL163" s="212"/>
      <c r="VPM163" s="212"/>
      <c r="VPN163" s="212"/>
      <c r="VPO163" s="212"/>
      <c r="VPP163" s="212"/>
      <c r="VPQ163" s="212"/>
      <c r="VPR163" s="212"/>
      <c r="VPS163" s="212"/>
      <c r="VPT163" s="212"/>
      <c r="VPU163" s="212"/>
      <c r="VPV163" s="212"/>
      <c r="VPW163" s="212"/>
      <c r="VPX163" s="212"/>
      <c r="VPY163" s="212"/>
      <c r="VPZ163" s="212"/>
      <c r="VQA163" s="212"/>
      <c r="VQB163" s="212"/>
      <c r="VQC163" s="212"/>
      <c r="VQD163" s="212"/>
      <c r="VQE163" s="212"/>
      <c r="VQF163" s="212"/>
      <c r="VQG163" s="212"/>
      <c r="VQH163" s="212"/>
      <c r="VQI163" s="212"/>
      <c r="VQJ163" s="212"/>
      <c r="VQK163" s="212"/>
      <c r="VQL163" s="212"/>
      <c r="VQM163" s="212"/>
      <c r="VQN163" s="212"/>
      <c r="VQO163" s="212"/>
      <c r="VQP163" s="212"/>
      <c r="VQQ163" s="212"/>
      <c r="VQR163" s="212"/>
      <c r="VQS163" s="212"/>
      <c r="VQT163" s="212"/>
      <c r="VQU163" s="212"/>
      <c r="VQV163" s="212"/>
      <c r="VQW163" s="212"/>
      <c r="VQX163" s="212"/>
      <c r="VQY163" s="212"/>
      <c r="VQZ163" s="212"/>
      <c r="VRA163" s="212"/>
      <c r="VRB163" s="212"/>
      <c r="VRC163" s="212"/>
      <c r="VRD163" s="212"/>
      <c r="VRE163" s="212"/>
      <c r="VRF163" s="212"/>
      <c r="VRG163" s="212"/>
      <c r="VRH163" s="212"/>
      <c r="VRI163" s="212"/>
      <c r="VRJ163" s="212"/>
      <c r="VRK163" s="212"/>
      <c r="VRL163" s="212"/>
      <c r="VRM163" s="212"/>
      <c r="VRN163" s="212"/>
      <c r="VRO163" s="212"/>
      <c r="VRP163" s="212"/>
      <c r="VRQ163" s="212"/>
      <c r="VRR163" s="212"/>
      <c r="VRS163" s="212"/>
      <c r="VRT163" s="212"/>
      <c r="VRU163" s="212"/>
      <c r="VRV163" s="212"/>
      <c r="VRW163" s="212"/>
      <c r="VSD163" s="212"/>
      <c r="VSE163" s="212"/>
      <c r="VSF163" s="212"/>
      <c r="VSG163" s="212"/>
      <c r="VSH163" s="212"/>
      <c r="VSI163" s="212"/>
      <c r="VSJ163" s="212"/>
      <c r="VSK163" s="212"/>
      <c r="VSL163" s="212"/>
      <c r="VSM163" s="212"/>
      <c r="VSN163" s="212"/>
      <c r="VSO163" s="212"/>
      <c r="VSP163" s="212"/>
      <c r="VSQ163" s="212"/>
      <c r="VSR163" s="212"/>
      <c r="VSS163" s="212"/>
      <c r="VST163" s="212"/>
      <c r="VSU163" s="212"/>
      <c r="VSV163" s="212"/>
      <c r="VSW163" s="212"/>
      <c r="VSX163" s="212"/>
      <c r="VSY163" s="212"/>
      <c r="VSZ163" s="212"/>
      <c r="VTA163" s="212"/>
      <c r="VTB163" s="212"/>
      <c r="VTC163" s="212"/>
      <c r="VTD163" s="212"/>
      <c r="VTE163" s="212"/>
      <c r="VTF163" s="212"/>
      <c r="VTG163" s="212"/>
      <c r="VTH163" s="212"/>
      <c r="VTI163" s="212"/>
      <c r="VTJ163" s="212"/>
      <c r="VTK163" s="212"/>
      <c r="VTL163" s="212"/>
      <c r="VTM163" s="212"/>
      <c r="VTN163" s="212"/>
      <c r="VTO163" s="212"/>
      <c r="VTP163" s="212"/>
      <c r="VTQ163" s="212"/>
      <c r="VTR163" s="212"/>
      <c r="VTS163" s="212"/>
      <c r="VTT163" s="212"/>
      <c r="VTU163" s="212"/>
      <c r="VTV163" s="212"/>
      <c r="VTW163" s="212"/>
      <c r="VTX163" s="212"/>
      <c r="VTY163" s="212"/>
      <c r="VTZ163" s="212"/>
      <c r="VUA163" s="212"/>
      <c r="VUB163" s="212"/>
      <c r="VUC163" s="212"/>
      <c r="VUD163" s="212"/>
      <c r="VUE163" s="212"/>
      <c r="VUF163" s="212"/>
      <c r="VUG163" s="212"/>
      <c r="VUH163" s="212"/>
      <c r="VUI163" s="212"/>
      <c r="VUJ163" s="212"/>
      <c r="VUK163" s="212"/>
      <c r="VUL163" s="212"/>
      <c r="VUM163" s="212"/>
      <c r="VUN163" s="212"/>
      <c r="VUO163" s="212"/>
      <c r="VUP163" s="212"/>
      <c r="VUQ163" s="212"/>
      <c r="VUR163" s="212"/>
      <c r="VUS163" s="212"/>
      <c r="VUT163" s="212"/>
      <c r="VUU163" s="212"/>
      <c r="VUV163" s="212"/>
      <c r="VUW163" s="212"/>
      <c r="VUX163" s="212"/>
      <c r="VUY163" s="212"/>
      <c r="VUZ163" s="212"/>
      <c r="VVA163" s="212"/>
      <c r="VVB163" s="212"/>
      <c r="VVC163" s="212"/>
      <c r="VVD163" s="212"/>
      <c r="VVE163" s="212"/>
      <c r="VVF163" s="212"/>
      <c r="VVG163" s="212"/>
      <c r="VVH163" s="212"/>
      <c r="VVI163" s="212"/>
      <c r="VVJ163" s="212"/>
      <c r="VVK163" s="212"/>
      <c r="VVL163" s="212"/>
      <c r="VVM163" s="212"/>
      <c r="VVN163" s="212"/>
      <c r="VVO163" s="212"/>
      <c r="VVP163" s="212"/>
      <c r="VVQ163" s="212"/>
      <c r="VVR163" s="212"/>
      <c r="VVS163" s="212"/>
      <c r="VVT163" s="212"/>
      <c r="VVU163" s="212"/>
      <c r="VVV163" s="212"/>
      <c r="VVW163" s="212"/>
      <c r="VVX163" s="212"/>
      <c r="VVY163" s="212"/>
      <c r="VVZ163" s="212"/>
      <c r="VWA163" s="212"/>
      <c r="VWB163" s="212"/>
      <c r="VWC163" s="212"/>
      <c r="VWD163" s="212"/>
      <c r="VWE163" s="212"/>
      <c r="VWF163" s="212"/>
      <c r="VWG163" s="212"/>
      <c r="VWH163" s="212"/>
      <c r="VWI163" s="212"/>
      <c r="VWJ163" s="212"/>
      <c r="VWK163" s="212"/>
      <c r="VWL163" s="212"/>
      <c r="VWM163" s="212"/>
      <c r="VWN163" s="212"/>
      <c r="VWO163" s="212"/>
      <c r="VWP163" s="212"/>
      <c r="VWQ163" s="212"/>
      <c r="VWR163" s="212"/>
      <c r="VWS163" s="212"/>
      <c r="VWT163" s="212"/>
      <c r="VWU163" s="212"/>
      <c r="VWV163" s="212"/>
      <c r="VWW163" s="212"/>
      <c r="VWX163" s="212"/>
      <c r="VWY163" s="212"/>
      <c r="VWZ163" s="212"/>
      <c r="VXA163" s="212"/>
      <c r="VXB163" s="212"/>
      <c r="VXC163" s="212"/>
      <c r="VXD163" s="212"/>
      <c r="VXE163" s="212"/>
      <c r="VXF163" s="212"/>
      <c r="VXG163" s="212"/>
      <c r="VXH163" s="212"/>
      <c r="VXI163" s="212"/>
      <c r="VXJ163" s="212"/>
      <c r="VXK163" s="212"/>
      <c r="VXL163" s="212"/>
      <c r="VXM163" s="212"/>
      <c r="VXN163" s="212"/>
      <c r="VXO163" s="212"/>
      <c r="VXP163" s="212"/>
      <c r="VXQ163" s="212"/>
      <c r="VXR163" s="212"/>
      <c r="VXS163" s="212"/>
      <c r="VXT163" s="212"/>
      <c r="VXU163" s="212"/>
      <c r="VXV163" s="212"/>
      <c r="VXW163" s="212"/>
      <c r="VXX163" s="212"/>
      <c r="VXY163" s="212"/>
      <c r="VXZ163" s="212"/>
      <c r="VYA163" s="212"/>
      <c r="VYB163" s="212"/>
      <c r="VYC163" s="212"/>
      <c r="VYD163" s="212"/>
      <c r="VYE163" s="212"/>
      <c r="VYF163" s="212"/>
      <c r="VYG163" s="212"/>
      <c r="VYH163" s="212"/>
      <c r="VYI163" s="212"/>
      <c r="VYJ163" s="212"/>
      <c r="VYK163" s="212"/>
      <c r="VYL163" s="212"/>
      <c r="VYM163" s="212"/>
      <c r="VYN163" s="212"/>
      <c r="VYO163" s="212"/>
      <c r="VYP163" s="212"/>
      <c r="VYQ163" s="212"/>
      <c r="VYR163" s="212"/>
      <c r="VYS163" s="212"/>
      <c r="VYT163" s="212"/>
      <c r="VYU163" s="212"/>
      <c r="VYV163" s="212"/>
      <c r="VYW163" s="212"/>
      <c r="VYX163" s="212"/>
      <c r="VYY163" s="212"/>
      <c r="VYZ163" s="212"/>
      <c r="VZA163" s="212"/>
      <c r="VZB163" s="212"/>
      <c r="VZC163" s="212"/>
      <c r="VZD163" s="212"/>
      <c r="VZE163" s="212"/>
      <c r="VZF163" s="212"/>
      <c r="VZG163" s="212"/>
      <c r="VZH163" s="212"/>
      <c r="VZI163" s="212"/>
      <c r="VZJ163" s="212"/>
      <c r="VZK163" s="212"/>
      <c r="VZL163" s="212"/>
      <c r="VZM163" s="212"/>
      <c r="VZN163" s="212"/>
      <c r="VZO163" s="212"/>
      <c r="VZP163" s="212"/>
      <c r="VZQ163" s="212"/>
      <c r="VZR163" s="212"/>
      <c r="VZS163" s="212"/>
      <c r="VZT163" s="212"/>
      <c r="VZU163" s="212"/>
      <c r="VZV163" s="212"/>
      <c r="VZW163" s="212"/>
      <c r="VZX163" s="212"/>
      <c r="VZY163" s="212"/>
      <c r="VZZ163" s="212"/>
      <c r="WAA163" s="212"/>
      <c r="WAB163" s="212"/>
      <c r="WAC163" s="212"/>
      <c r="WAD163" s="212"/>
      <c r="WAE163" s="212"/>
      <c r="WAF163" s="212"/>
      <c r="WAG163" s="212"/>
      <c r="WAH163" s="212"/>
      <c r="WAI163" s="212"/>
      <c r="WAJ163" s="212"/>
      <c r="WAK163" s="212"/>
      <c r="WAL163" s="212"/>
      <c r="WAM163" s="212"/>
      <c r="WAN163" s="212"/>
      <c r="WAO163" s="212"/>
      <c r="WAP163" s="212"/>
      <c r="WAQ163" s="212"/>
      <c r="WAR163" s="212"/>
      <c r="WAS163" s="212"/>
      <c r="WAT163" s="212"/>
      <c r="WAU163" s="212"/>
      <c r="WAV163" s="212"/>
      <c r="WAW163" s="212"/>
      <c r="WAX163" s="212"/>
      <c r="WAY163" s="212"/>
      <c r="WAZ163" s="212"/>
      <c r="WBA163" s="212"/>
      <c r="WBB163" s="212"/>
      <c r="WBC163" s="212"/>
      <c r="WBD163" s="212"/>
      <c r="WBE163" s="212"/>
      <c r="WBF163" s="212"/>
      <c r="WBG163" s="212"/>
      <c r="WBH163" s="212"/>
      <c r="WBI163" s="212"/>
      <c r="WBJ163" s="212"/>
      <c r="WBK163" s="212"/>
      <c r="WBL163" s="212"/>
      <c r="WBM163" s="212"/>
      <c r="WBN163" s="212"/>
      <c r="WBO163" s="212"/>
      <c r="WBP163" s="212"/>
      <c r="WBQ163" s="212"/>
      <c r="WBR163" s="212"/>
      <c r="WBS163" s="212"/>
      <c r="WBZ163" s="212"/>
      <c r="WCA163" s="212"/>
      <c r="WCB163" s="212"/>
      <c r="WCC163" s="212"/>
      <c r="WCD163" s="212"/>
      <c r="WCE163" s="212"/>
      <c r="WCF163" s="212"/>
      <c r="WCG163" s="212"/>
      <c r="WCH163" s="212"/>
      <c r="WCI163" s="212"/>
      <c r="WCJ163" s="212"/>
      <c r="WCK163" s="212"/>
      <c r="WCL163" s="212"/>
      <c r="WCM163" s="212"/>
      <c r="WCN163" s="212"/>
      <c r="WCO163" s="212"/>
      <c r="WCP163" s="212"/>
      <c r="WCQ163" s="212"/>
      <c r="WCR163" s="212"/>
      <c r="WCS163" s="212"/>
      <c r="WCT163" s="212"/>
      <c r="WCU163" s="212"/>
      <c r="WCV163" s="212"/>
      <c r="WCW163" s="212"/>
      <c r="WCX163" s="212"/>
      <c r="WCY163" s="212"/>
      <c r="WCZ163" s="212"/>
      <c r="WDA163" s="212"/>
      <c r="WDB163" s="212"/>
      <c r="WDC163" s="212"/>
      <c r="WDD163" s="212"/>
      <c r="WDE163" s="212"/>
      <c r="WDF163" s="212"/>
      <c r="WDG163" s="212"/>
      <c r="WDH163" s="212"/>
      <c r="WDI163" s="212"/>
      <c r="WDJ163" s="212"/>
      <c r="WDK163" s="212"/>
      <c r="WDL163" s="212"/>
      <c r="WDM163" s="212"/>
      <c r="WDN163" s="212"/>
      <c r="WDO163" s="212"/>
      <c r="WDP163" s="212"/>
      <c r="WDQ163" s="212"/>
      <c r="WDR163" s="212"/>
      <c r="WDS163" s="212"/>
      <c r="WDT163" s="212"/>
      <c r="WDU163" s="212"/>
      <c r="WDV163" s="212"/>
      <c r="WDW163" s="212"/>
      <c r="WDX163" s="212"/>
      <c r="WDY163" s="212"/>
      <c r="WDZ163" s="212"/>
      <c r="WEA163" s="212"/>
      <c r="WEB163" s="212"/>
      <c r="WEC163" s="212"/>
      <c r="WED163" s="212"/>
      <c r="WEE163" s="212"/>
      <c r="WEF163" s="212"/>
      <c r="WEG163" s="212"/>
      <c r="WEH163" s="212"/>
      <c r="WEI163" s="212"/>
      <c r="WEJ163" s="212"/>
      <c r="WEK163" s="212"/>
      <c r="WEL163" s="212"/>
      <c r="WEM163" s="212"/>
      <c r="WEN163" s="212"/>
      <c r="WEO163" s="212"/>
      <c r="WEP163" s="212"/>
      <c r="WEQ163" s="212"/>
      <c r="WER163" s="212"/>
      <c r="WES163" s="212"/>
      <c r="WET163" s="212"/>
      <c r="WEU163" s="212"/>
      <c r="WEV163" s="212"/>
      <c r="WEW163" s="212"/>
      <c r="WEX163" s="212"/>
      <c r="WEY163" s="212"/>
      <c r="WEZ163" s="212"/>
      <c r="WFA163" s="212"/>
      <c r="WFB163" s="212"/>
      <c r="WFC163" s="212"/>
      <c r="WFD163" s="212"/>
      <c r="WFE163" s="212"/>
      <c r="WFF163" s="212"/>
      <c r="WFG163" s="212"/>
      <c r="WFH163" s="212"/>
      <c r="WFI163" s="212"/>
      <c r="WFJ163" s="212"/>
      <c r="WFK163" s="212"/>
      <c r="WFL163" s="212"/>
      <c r="WFM163" s="212"/>
      <c r="WFN163" s="212"/>
      <c r="WFO163" s="212"/>
      <c r="WFP163" s="212"/>
      <c r="WFQ163" s="212"/>
      <c r="WFR163" s="212"/>
      <c r="WFS163" s="212"/>
      <c r="WFT163" s="212"/>
      <c r="WFU163" s="212"/>
      <c r="WFV163" s="212"/>
      <c r="WFW163" s="212"/>
      <c r="WFX163" s="212"/>
      <c r="WFY163" s="212"/>
      <c r="WFZ163" s="212"/>
      <c r="WGA163" s="212"/>
      <c r="WGB163" s="212"/>
      <c r="WGC163" s="212"/>
      <c r="WGD163" s="212"/>
      <c r="WGE163" s="212"/>
      <c r="WGF163" s="212"/>
      <c r="WGG163" s="212"/>
      <c r="WGH163" s="212"/>
      <c r="WGI163" s="212"/>
      <c r="WGJ163" s="212"/>
      <c r="WGK163" s="212"/>
      <c r="WGL163" s="212"/>
      <c r="WGM163" s="212"/>
      <c r="WGN163" s="212"/>
      <c r="WGO163" s="212"/>
      <c r="WGP163" s="212"/>
      <c r="WGQ163" s="212"/>
      <c r="WGR163" s="212"/>
      <c r="WGS163" s="212"/>
      <c r="WGT163" s="212"/>
      <c r="WGU163" s="212"/>
      <c r="WGV163" s="212"/>
      <c r="WGW163" s="212"/>
      <c r="WGX163" s="212"/>
      <c r="WGY163" s="212"/>
      <c r="WGZ163" s="212"/>
      <c r="WHA163" s="212"/>
      <c r="WHB163" s="212"/>
      <c r="WHC163" s="212"/>
      <c r="WHD163" s="212"/>
      <c r="WHE163" s="212"/>
      <c r="WHF163" s="212"/>
      <c r="WHG163" s="212"/>
      <c r="WHH163" s="212"/>
      <c r="WHI163" s="212"/>
      <c r="WHJ163" s="212"/>
      <c r="WHK163" s="212"/>
      <c r="WHL163" s="212"/>
      <c r="WHM163" s="212"/>
      <c r="WHN163" s="212"/>
      <c r="WHO163" s="212"/>
      <c r="WHP163" s="212"/>
      <c r="WHQ163" s="212"/>
      <c r="WHR163" s="212"/>
      <c r="WHS163" s="212"/>
      <c r="WHT163" s="212"/>
      <c r="WHU163" s="212"/>
      <c r="WHV163" s="212"/>
      <c r="WHW163" s="212"/>
      <c r="WHX163" s="212"/>
      <c r="WHY163" s="212"/>
      <c r="WHZ163" s="212"/>
      <c r="WIA163" s="212"/>
      <c r="WIB163" s="212"/>
      <c r="WIC163" s="212"/>
      <c r="WID163" s="212"/>
      <c r="WIE163" s="212"/>
      <c r="WIF163" s="212"/>
      <c r="WIG163" s="212"/>
      <c r="WIH163" s="212"/>
      <c r="WII163" s="212"/>
      <c r="WIJ163" s="212"/>
      <c r="WIK163" s="212"/>
      <c r="WIL163" s="212"/>
      <c r="WIM163" s="212"/>
      <c r="WIN163" s="212"/>
      <c r="WIO163" s="212"/>
      <c r="WIP163" s="212"/>
      <c r="WIQ163" s="212"/>
      <c r="WIR163" s="212"/>
      <c r="WIS163" s="212"/>
      <c r="WIT163" s="212"/>
      <c r="WIU163" s="212"/>
      <c r="WIV163" s="212"/>
      <c r="WIW163" s="212"/>
      <c r="WIX163" s="212"/>
      <c r="WIY163" s="212"/>
      <c r="WIZ163" s="212"/>
      <c r="WJA163" s="212"/>
      <c r="WJB163" s="212"/>
      <c r="WJC163" s="212"/>
      <c r="WJD163" s="212"/>
      <c r="WJE163" s="212"/>
      <c r="WJF163" s="212"/>
      <c r="WJG163" s="212"/>
      <c r="WJH163" s="212"/>
      <c r="WJI163" s="212"/>
      <c r="WJJ163" s="212"/>
      <c r="WJK163" s="212"/>
      <c r="WJL163" s="212"/>
      <c r="WJM163" s="212"/>
      <c r="WJN163" s="212"/>
      <c r="WJO163" s="212"/>
      <c r="WJP163" s="212"/>
      <c r="WJQ163" s="212"/>
      <c r="WJR163" s="212"/>
      <c r="WJS163" s="212"/>
      <c r="WJT163" s="212"/>
      <c r="WJU163" s="212"/>
      <c r="WJV163" s="212"/>
      <c r="WJW163" s="212"/>
      <c r="WJX163" s="212"/>
      <c r="WJY163" s="212"/>
      <c r="WJZ163" s="212"/>
      <c r="WKA163" s="212"/>
      <c r="WKB163" s="212"/>
      <c r="WKC163" s="212"/>
      <c r="WKD163" s="212"/>
      <c r="WKE163" s="212"/>
      <c r="WKF163" s="212"/>
      <c r="WKG163" s="212"/>
      <c r="WKH163" s="212"/>
      <c r="WKI163" s="212"/>
      <c r="WKJ163" s="212"/>
      <c r="WKK163" s="212"/>
      <c r="WKL163" s="212"/>
      <c r="WKM163" s="212"/>
      <c r="WKN163" s="212"/>
      <c r="WKO163" s="212"/>
      <c r="WKP163" s="212"/>
      <c r="WKQ163" s="212"/>
      <c r="WKR163" s="212"/>
      <c r="WKS163" s="212"/>
      <c r="WKT163" s="212"/>
      <c r="WKU163" s="212"/>
      <c r="WKV163" s="212"/>
      <c r="WKW163" s="212"/>
      <c r="WKX163" s="212"/>
      <c r="WKY163" s="212"/>
      <c r="WKZ163" s="212"/>
      <c r="WLA163" s="212"/>
      <c r="WLB163" s="212"/>
      <c r="WLC163" s="212"/>
      <c r="WLD163" s="212"/>
      <c r="WLE163" s="212"/>
      <c r="WLF163" s="212"/>
      <c r="WLG163" s="212"/>
      <c r="WLH163" s="212"/>
      <c r="WLI163" s="212"/>
      <c r="WLJ163" s="212"/>
      <c r="WLK163" s="212"/>
      <c r="WLL163" s="212"/>
      <c r="WLM163" s="212"/>
      <c r="WLN163" s="212"/>
      <c r="WLO163" s="212"/>
      <c r="WLV163" s="212"/>
      <c r="WLW163" s="212"/>
      <c r="WLX163" s="212"/>
      <c r="WLY163" s="212"/>
      <c r="WLZ163" s="212"/>
      <c r="WMA163" s="212"/>
      <c r="WMB163" s="212"/>
      <c r="WMC163" s="212"/>
      <c r="WMD163" s="212"/>
      <c r="WME163" s="212"/>
      <c r="WMF163" s="212"/>
      <c r="WMG163" s="212"/>
      <c r="WMH163" s="212"/>
      <c r="WMI163" s="212"/>
      <c r="WMJ163" s="212"/>
      <c r="WMK163" s="212"/>
      <c r="WML163" s="212"/>
      <c r="WMM163" s="212"/>
      <c r="WMN163" s="212"/>
      <c r="WMO163" s="212"/>
      <c r="WMP163" s="212"/>
      <c r="WMQ163" s="212"/>
      <c r="WMR163" s="212"/>
      <c r="WMS163" s="212"/>
      <c r="WMT163" s="212"/>
      <c r="WMU163" s="212"/>
      <c r="WMV163" s="212"/>
      <c r="WMW163" s="212"/>
      <c r="WMX163" s="212"/>
      <c r="WMY163" s="212"/>
      <c r="WMZ163" s="212"/>
      <c r="WNA163" s="212"/>
      <c r="WNB163" s="212"/>
      <c r="WNC163" s="212"/>
      <c r="WND163" s="212"/>
      <c r="WNE163" s="212"/>
      <c r="WNF163" s="212"/>
      <c r="WNG163" s="212"/>
      <c r="WNH163" s="212"/>
      <c r="WNI163" s="212"/>
      <c r="WNJ163" s="212"/>
      <c r="WNK163" s="212"/>
      <c r="WNL163" s="212"/>
      <c r="WNM163" s="212"/>
      <c r="WNN163" s="212"/>
      <c r="WNO163" s="212"/>
      <c r="WNP163" s="212"/>
      <c r="WNQ163" s="212"/>
      <c r="WNR163" s="212"/>
      <c r="WNS163" s="212"/>
      <c r="WNT163" s="212"/>
      <c r="WNU163" s="212"/>
      <c r="WNV163" s="212"/>
      <c r="WNW163" s="212"/>
      <c r="WNX163" s="212"/>
      <c r="WNY163" s="212"/>
      <c r="WNZ163" s="212"/>
      <c r="WOA163" s="212"/>
      <c r="WOB163" s="212"/>
      <c r="WOC163" s="212"/>
      <c r="WOD163" s="212"/>
      <c r="WOE163" s="212"/>
      <c r="WOF163" s="212"/>
      <c r="WOG163" s="212"/>
      <c r="WOH163" s="212"/>
      <c r="WOI163" s="212"/>
      <c r="WOJ163" s="212"/>
      <c r="WOK163" s="212"/>
      <c r="WOL163" s="212"/>
      <c r="WOM163" s="212"/>
      <c r="WON163" s="212"/>
      <c r="WOO163" s="212"/>
      <c r="WOP163" s="212"/>
      <c r="WOQ163" s="212"/>
      <c r="WOR163" s="212"/>
      <c r="WOS163" s="212"/>
      <c r="WOT163" s="212"/>
      <c r="WOU163" s="212"/>
      <c r="WOV163" s="212"/>
      <c r="WOW163" s="212"/>
      <c r="WOX163" s="212"/>
      <c r="WOY163" s="212"/>
      <c r="WOZ163" s="212"/>
      <c r="WPA163" s="212"/>
      <c r="WPB163" s="212"/>
      <c r="WPC163" s="212"/>
      <c r="WPD163" s="212"/>
      <c r="WPE163" s="212"/>
      <c r="WPF163" s="212"/>
      <c r="WPG163" s="212"/>
      <c r="WPH163" s="212"/>
      <c r="WPI163" s="212"/>
      <c r="WPJ163" s="212"/>
      <c r="WPK163" s="212"/>
      <c r="WPL163" s="212"/>
      <c r="WPM163" s="212"/>
      <c r="WPN163" s="212"/>
      <c r="WPO163" s="212"/>
      <c r="WPP163" s="212"/>
      <c r="WPQ163" s="212"/>
      <c r="WPR163" s="212"/>
      <c r="WPS163" s="212"/>
      <c r="WPT163" s="212"/>
      <c r="WPU163" s="212"/>
      <c r="WPV163" s="212"/>
      <c r="WPW163" s="212"/>
      <c r="WPX163" s="212"/>
      <c r="WPY163" s="212"/>
      <c r="WPZ163" s="212"/>
      <c r="WQA163" s="212"/>
      <c r="WQB163" s="212"/>
      <c r="WQC163" s="212"/>
      <c r="WQD163" s="212"/>
      <c r="WQE163" s="212"/>
      <c r="WQF163" s="212"/>
      <c r="WQG163" s="212"/>
      <c r="WQH163" s="212"/>
      <c r="WQI163" s="212"/>
      <c r="WQJ163" s="212"/>
      <c r="WQK163" s="212"/>
      <c r="WQL163" s="212"/>
      <c r="WQM163" s="212"/>
      <c r="WQN163" s="212"/>
      <c r="WQO163" s="212"/>
      <c r="WQP163" s="212"/>
      <c r="WQQ163" s="212"/>
      <c r="WQR163" s="212"/>
      <c r="WQS163" s="212"/>
      <c r="WQT163" s="212"/>
      <c r="WQU163" s="212"/>
      <c r="WQV163" s="212"/>
      <c r="WQW163" s="212"/>
      <c r="WQX163" s="212"/>
      <c r="WQY163" s="212"/>
      <c r="WQZ163" s="212"/>
      <c r="WRA163" s="212"/>
      <c r="WRB163" s="212"/>
      <c r="WRC163" s="212"/>
      <c r="WRD163" s="212"/>
      <c r="WRE163" s="212"/>
      <c r="WRF163" s="212"/>
      <c r="WRG163" s="212"/>
      <c r="WRH163" s="212"/>
      <c r="WRI163" s="212"/>
      <c r="WRJ163" s="212"/>
      <c r="WRK163" s="212"/>
      <c r="WRL163" s="212"/>
      <c r="WRM163" s="212"/>
      <c r="WRN163" s="212"/>
      <c r="WRO163" s="212"/>
      <c r="WRP163" s="212"/>
      <c r="WRQ163" s="212"/>
      <c r="WRR163" s="212"/>
      <c r="WRS163" s="212"/>
      <c r="WRT163" s="212"/>
      <c r="WRU163" s="212"/>
      <c r="WRV163" s="212"/>
      <c r="WRW163" s="212"/>
      <c r="WRX163" s="212"/>
      <c r="WRY163" s="212"/>
      <c r="WRZ163" s="212"/>
      <c r="WSA163" s="212"/>
      <c r="WSB163" s="212"/>
      <c r="WSC163" s="212"/>
      <c r="WSD163" s="212"/>
      <c r="WSE163" s="212"/>
      <c r="WSF163" s="212"/>
      <c r="WSG163" s="212"/>
      <c r="WSH163" s="212"/>
      <c r="WSI163" s="212"/>
      <c r="WSJ163" s="212"/>
      <c r="WSK163" s="212"/>
      <c r="WSL163" s="212"/>
      <c r="WSM163" s="212"/>
      <c r="WSN163" s="212"/>
      <c r="WSO163" s="212"/>
      <c r="WSP163" s="212"/>
      <c r="WSQ163" s="212"/>
      <c r="WSR163" s="212"/>
      <c r="WSS163" s="212"/>
      <c r="WST163" s="212"/>
      <c r="WSU163" s="212"/>
      <c r="WSV163" s="212"/>
      <c r="WSW163" s="212"/>
      <c r="WSX163" s="212"/>
      <c r="WSY163" s="212"/>
      <c r="WSZ163" s="212"/>
      <c r="WTA163" s="212"/>
      <c r="WTB163" s="212"/>
      <c r="WTC163" s="212"/>
      <c r="WTD163" s="212"/>
      <c r="WTE163" s="212"/>
      <c r="WTF163" s="212"/>
      <c r="WTG163" s="212"/>
      <c r="WTH163" s="212"/>
      <c r="WTI163" s="212"/>
      <c r="WTJ163" s="212"/>
      <c r="WTK163" s="212"/>
      <c r="WTL163" s="212"/>
      <c r="WTM163" s="212"/>
      <c r="WTN163" s="212"/>
      <c r="WTO163" s="212"/>
      <c r="WTP163" s="212"/>
      <c r="WTQ163" s="212"/>
      <c r="WTR163" s="212"/>
      <c r="WTS163" s="212"/>
      <c r="WTT163" s="212"/>
      <c r="WTU163" s="212"/>
      <c r="WTV163" s="212"/>
      <c r="WTW163" s="212"/>
      <c r="WTX163" s="212"/>
      <c r="WTY163" s="212"/>
      <c r="WTZ163" s="212"/>
      <c r="WUA163" s="212"/>
      <c r="WUB163" s="212"/>
      <c r="WUC163" s="212"/>
      <c r="WUD163" s="212"/>
      <c r="WUE163" s="212"/>
      <c r="WUF163" s="212"/>
      <c r="WUG163" s="212"/>
      <c r="WUH163" s="212"/>
      <c r="WUI163" s="212"/>
      <c r="WUJ163" s="212"/>
      <c r="WUK163" s="212"/>
      <c r="WUL163" s="212"/>
      <c r="WUM163" s="212"/>
      <c r="WUN163" s="212"/>
      <c r="WUO163" s="212"/>
      <c r="WUP163" s="212"/>
      <c r="WUQ163" s="212"/>
      <c r="WUR163" s="212"/>
      <c r="WUS163" s="212"/>
      <c r="WUT163" s="212"/>
      <c r="WUU163" s="212"/>
      <c r="WUV163" s="212"/>
      <c r="WUW163" s="212"/>
      <c r="WUX163" s="212"/>
      <c r="WUY163" s="212"/>
      <c r="WUZ163" s="212"/>
      <c r="WVA163" s="212"/>
      <c r="WVB163" s="212"/>
      <c r="WVC163" s="212"/>
      <c r="WVD163" s="212"/>
      <c r="WVE163" s="212"/>
      <c r="WVF163" s="212"/>
      <c r="WVG163" s="212"/>
      <c r="WVH163" s="212"/>
      <c r="WVI163" s="212"/>
      <c r="WVJ163" s="212"/>
      <c r="WVK163" s="212"/>
      <c r="WVR163" s="212"/>
      <c r="WVS163" s="212"/>
      <c r="WVT163" s="212"/>
      <c r="WVU163" s="212"/>
      <c r="WVV163" s="212"/>
      <c r="WVW163" s="212"/>
      <c r="WVX163" s="212"/>
      <c r="WVY163" s="212"/>
      <c r="WVZ163" s="212"/>
      <c r="WWA163" s="212"/>
      <c r="WWB163" s="212"/>
      <c r="WWC163" s="212"/>
      <c r="WWD163" s="212"/>
      <c r="WWE163" s="212"/>
      <c r="WWF163" s="212"/>
      <c r="WWG163" s="212"/>
      <c r="WWH163" s="212"/>
      <c r="WWI163" s="212"/>
      <c r="WWJ163" s="212"/>
      <c r="WWK163" s="212"/>
      <c r="WWL163" s="212"/>
      <c r="WWM163" s="212"/>
      <c r="WWN163" s="212"/>
      <c r="WWO163" s="212"/>
      <c r="WWP163" s="212"/>
      <c r="WWQ163" s="212"/>
      <c r="WWR163" s="212"/>
      <c r="WWS163" s="212"/>
      <c r="WWT163" s="212"/>
      <c r="WWU163" s="212"/>
      <c r="WWV163" s="212"/>
      <c r="WWW163" s="212"/>
      <c r="WWX163" s="212"/>
      <c r="WWY163" s="212"/>
      <c r="WWZ163" s="212"/>
      <c r="WXA163" s="212"/>
      <c r="WXB163" s="212"/>
      <c r="WXC163" s="212"/>
      <c r="WXD163" s="212"/>
      <c r="WXE163" s="212"/>
      <c r="WXF163" s="212"/>
      <c r="WXG163" s="212"/>
      <c r="WXH163" s="212"/>
      <c r="WXI163" s="212"/>
      <c r="WXJ163" s="212"/>
      <c r="WXK163" s="212"/>
      <c r="WXL163" s="212"/>
      <c r="WXM163" s="212"/>
      <c r="WXN163" s="212"/>
      <c r="WXO163" s="212"/>
      <c r="WXP163" s="212"/>
      <c r="WXQ163" s="212"/>
      <c r="WXR163" s="212"/>
      <c r="WXS163" s="212"/>
      <c r="WXT163" s="212"/>
      <c r="WXU163" s="212"/>
      <c r="WXV163" s="212"/>
      <c r="WXW163" s="212"/>
      <c r="WXX163" s="212"/>
      <c r="WXY163" s="212"/>
      <c r="WXZ163" s="212"/>
      <c r="WYA163" s="212"/>
      <c r="WYB163" s="212"/>
      <c r="WYC163" s="212"/>
      <c r="WYD163" s="212"/>
      <c r="WYE163" s="212"/>
      <c r="WYF163" s="212"/>
      <c r="WYG163" s="212"/>
      <c r="WYH163" s="212"/>
      <c r="WYI163" s="212"/>
      <c r="WYJ163" s="212"/>
      <c r="WYK163" s="212"/>
      <c r="WYL163" s="212"/>
      <c r="WYM163" s="212"/>
      <c r="WYN163" s="212"/>
      <c r="WYO163" s="212"/>
      <c r="WYP163" s="212"/>
      <c r="WYQ163" s="212"/>
      <c r="WYR163" s="212"/>
      <c r="WYS163" s="212"/>
      <c r="WYT163" s="212"/>
      <c r="WYU163" s="212"/>
      <c r="WYV163" s="212"/>
      <c r="WYW163" s="212"/>
      <c r="WYX163" s="212"/>
      <c r="WYY163" s="212"/>
      <c r="WYZ163" s="212"/>
      <c r="WZA163" s="212"/>
      <c r="WZB163" s="212"/>
      <c r="WZC163" s="212"/>
      <c r="WZD163" s="212"/>
      <c r="WZE163" s="212"/>
      <c r="WZF163" s="212"/>
      <c r="WZG163" s="212"/>
      <c r="WZH163" s="212"/>
      <c r="WZI163" s="212"/>
      <c r="WZJ163" s="212"/>
      <c r="WZK163" s="212"/>
      <c r="WZL163" s="212"/>
      <c r="WZM163" s="212"/>
      <c r="WZN163" s="212"/>
      <c r="WZO163" s="212"/>
      <c r="WZP163" s="212"/>
      <c r="WZQ163" s="212"/>
      <c r="WZR163" s="212"/>
      <c r="WZS163" s="212"/>
      <c r="WZT163" s="212"/>
      <c r="WZU163" s="212"/>
      <c r="WZV163" s="212"/>
      <c r="WZW163" s="212"/>
      <c r="WZX163" s="212"/>
      <c r="WZY163" s="212"/>
      <c r="WZZ163" s="212"/>
      <c r="XAA163" s="212"/>
      <c r="XAB163" s="212"/>
      <c r="XAC163" s="212"/>
      <c r="XAD163" s="212"/>
      <c r="XAE163" s="212"/>
      <c r="XAF163" s="212"/>
      <c r="XAG163" s="212"/>
      <c r="XAH163" s="212"/>
      <c r="XAI163" s="212"/>
      <c r="XAJ163" s="212"/>
      <c r="XAK163" s="212"/>
      <c r="XAL163" s="212"/>
      <c r="XAM163" s="212"/>
      <c r="XAN163" s="212"/>
      <c r="XAO163" s="212"/>
      <c r="XAP163" s="212"/>
      <c r="XAQ163" s="212"/>
      <c r="XAR163" s="212"/>
      <c r="XAS163" s="212"/>
      <c r="XAT163" s="212"/>
      <c r="XAU163" s="212"/>
      <c r="XAV163" s="212"/>
      <c r="XAW163" s="212"/>
      <c r="XAX163" s="212"/>
      <c r="XAY163" s="212"/>
      <c r="XAZ163" s="212"/>
      <c r="XBA163" s="212"/>
      <c r="XBB163" s="212"/>
      <c r="XBC163" s="212"/>
      <c r="XBD163" s="212"/>
      <c r="XBE163" s="212"/>
      <c r="XBF163" s="212"/>
      <c r="XBG163" s="212"/>
      <c r="XBH163" s="212"/>
      <c r="XBI163" s="212"/>
      <c r="XBJ163" s="212"/>
      <c r="XBK163" s="212"/>
      <c r="XBL163" s="212"/>
      <c r="XBM163" s="212"/>
      <c r="XBN163" s="212"/>
      <c r="XBO163" s="212"/>
      <c r="XBP163" s="212"/>
      <c r="XBQ163" s="212"/>
      <c r="XBR163" s="212"/>
      <c r="XBS163" s="212"/>
      <c r="XBT163" s="212"/>
      <c r="XBU163" s="212"/>
      <c r="XBV163" s="212"/>
      <c r="XBW163" s="212"/>
      <c r="XBX163" s="212"/>
      <c r="XBY163" s="212"/>
      <c r="XBZ163" s="212"/>
      <c r="XCA163" s="212"/>
      <c r="XCB163" s="212"/>
      <c r="XCC163" s="212"/>
      <c r="XCD163" s="212"/>
      <c r="XCE163" s="212"/>
      <c r="XCF163" s="212"/>
      <c r="XCG163" s="212"/>
      <c r="XCH163" s="212"/>
      <c r="XCI163" s="212"/>
      <c r="XCJ163" s="212"/>
      <c r="XCK163" s="212"/>
      <c r="XCL163" s="212"/>
      <c r="XCM163" s="212"/>
      <c r="XCN163" s="212"/>
      <c r="XCO163" s="212"/>
      <c r="XCP163" s="212"/>
      <c r="XCQ163" s="212"/>
      <c r="XCR163" s="212"/>
      <c r="XCS163" s="212"/>
      <c r="XCT163" s="212"/>
      <c r="XCU163" s="212"/>
      <c r="XCV163" s="212"/>
      <c r="XCW163" s="212"/>
      <c r="XCX163" s="212"/>
      <c r="XCY163" s="212"/>
      <c r="XCZ163" s="212"/>
      <c r="XDA163" s="212"/>
      <c r="XDB163" s="212"/>
      <c r="XDC163" s="212"/>
      <c r="XDD163" s="212"/>
      <c r="XDE163" s="212"/>
      <c r="XDF163" s="212"/>
      <c r="XDG163" s="212"/>
      <c r="XDH163" s="212"/>
      <c r="XDI163" s="212"/>
      <c r="XDJ163" s="212"/>
      <c r="XDK163" s="212"/>
      <c r="XDL163" s="212"/>
      <c r="XDM163" s="212"/>
      <c r="XDN163" s="212"/>
      <c r="XDO163" s="212"/>
      <c r="XDP163" s="212"/>
      <c r="XDQ163" s="212"/>
      <c r="XDR163" s="212"/>
      <c r="XDS163" s="212"/>
      <c r="XDT163" s="212"/>
      <c r="XDU163" s="212"/>
      <c r="XDV163" s="212"/>
      <c r="XDW163" s="212"/>
      <c r="XDX163" s="212"/>
      <c r="XDY163" s="212"/>
      <c r="XDZ163" s="212"/>
      <c r="XEA163" s="212"/>
      <c r="XEB163" s="212"/>
      <c r="XEC163" s="212"/>
      <c r="XED163" s="212"/>
      <c r="XEE163" s="212"/>
      <c r="XEF163" s="212"/>
      <c r="XEG163" s="212"/>
      <c r="XEH163" s="212"/>
      <c r="XEI163" s="212"/>
      <c r="XEJ163" s="212"/>
      <c r="XEK163" s="212"/>
      <c r="XEL163" s="212"/>
      <c r="XEM163" s="212"/>
      <c r="XEN163" s="212"/>
      <c r="XEO163" s="212"/>
      <c r="XEP163" s="212"/>
      <c r="XEQ163" s="212"/>
      <c r="XER163" s="212"/>
      <c r="XES163" s="212"/>
      <c r="XET163" s="212"/>
      <c r="XEU163" s="212"/>
      <c r="XEV163" s="212"/>
      <c r="XEW163" s="212"/>
      <c r="XEX163" s="212"/>
      <c r="XEY163" s="212"/>
      <c r="XEZ163" s="212"/>
      <c r="XFA163" s="212"/>
      <c r="XFB163" s="212"/>
      <c r="XFC163" s="212"/>
    </row>
    <row r="164" spans="1:16384" ht="30.75" x14ac:dyDescent="0.25">
      <c r="A164" s="129" t="s">
        <v>304</v>
      </c>
      <c r="B164" s="133">
        <v>2930000000</v>
      </c>
      <c r="C164" s="257">
        <v>400</v>
      </c>
      <c r="D164" s="120">
        <v>2206011.25</v>
      </c>
      <c r="E164" s="120"/>
      <c r="F164" s="120"/>
      <c r="G164" s="154"/>
      <c r="H164" s="155"/>
      <c r="I164" s="155"/>
      <c r="J164" s="154"/>
      <c r="K164" s="154"/>
      <c r="L164" s="211"/>
      <c r="M164" s="211"/>
      <c r="N164" s="212"/>
      <c r="O164" s="213"/>
      <c r="P164" s="211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  <c r="CA164" s="212"/>
      <c r="CB164" s="212"/>
      <c r="CC164" s="212"/>
      <c r="CD164" s="212"/>
      <c r="CE164" s="212"/>
      <c r="CF164" s="212"/>
      <c r="CG164" s="212"/>
      <c r="CH164" s="212"/>
      <c r="CI164" s="212"/>
      <c r="CJ164" s="212"/>
      <c r="CK164" s="212"/>
      <c r="CL164" s="212"/>
      <c r="CM164" s="212"/>
      <c r="CN164" s="212"/>
      <c r="CO164" s="212"/>
      <c r="CP164" s="212"/>
      <c r="CQ164" s="212"/>
      <c r="CR164" s="212"/>
      <c r="CS164" s="212"/>
      <c r="CT164" s="212"/>
      <c r="CU164" s="212"/>
      <c r="CV164" s="212"/>
      <c r="CW164" s="212"/>
      <c r="CX164" s="212"/>
      <c r="CY164" s="212"/>
      <c r="CZ164" s="212"/>
      <c r="DA164" s="212"/>
      <c r="DB164" s="212"/>
      <c r="DC164" s="212"/>
      <c r="DD164" s="212"/>
      <c r="DE164" s="212"/>
      <c r="DF164" s="212"/>
      <c r="DG164" s="212"/>
      <c r="DH164" s="212"/>
      <c r="DI164" s="212"/>
      <c r="DJ164" s="212"/>
      <c r="DK164" s="212"/>
      <c r="DL164" s="212"/>
      <c r="DM164" s="212"/>
      <c r="DN164" s="212"/>
      <c r="DO164" s="212"/>
      <c r="DP164" s="212"/>
      <c r="DQ164" s="212"/>
      <c r="DR164" s="212"/>
      <c r="DS164" s="212"/>
      <c r="DT164" s="212"/>
      <c r="DU164" s="212"/>
      <c r="DV164" s="212"/>
      <c r="DW164" s="212"/>
      <c r="DX164" s="212"/>
      <c r="DY164" s="212"/>
      <c r="DZ164" s="212"/>
      <c r="EA164" s="212"/>
      <c r="EB164" s="212"/>
      <c r="EC164" s="212"/>
      <c r="ED164" s="212"/>
      <c r="EE164" s="212"/>
      <c r="EF164" s="212"/>
      <c r="EG164" s="212"/>
      <c r="EH164" s="212"/>
      <c r="EI164" s="212"/>
      <c r="EJ164" s="212"/>
      <c r="EK164" s="212"/>
      <c r="EL164" s="212"/>
      <c r="EM164" s="212"/>
      <c r="EN164" s="212"/>
      <c r="EO164" s="212"/>
      <c r="EP164" s="212"/>
      <c r="EQ164" s="212"/>
      <c r="ER164" s="212"/>
      <c r="ES164" s="212"/>
      <c r="ET164" s="212"/>
      <c r="EU164" s="212"/>
      <c r="EV164" s="212"/>
      <c r="EW164" s="212"/>
      <c r="EX164" s="212"/>
      <c r="EY164" s="212"/>
      <c r="EZ164" s="212"/>
      <c r="FA164" s="212"/>
      <c r="FB164" s="212"/>
      <c r="FC164" s="212"/>
      <c r="FD164" s="212"/>
      <c r="FE164" s="212"/>
      <c r="FF164" s="212"/>
      <c r="FG164" s="212"/>
      <c r="FH164" s="212"/>
      <c r="FI164" s="212"/>
      <c r="FJ164" s="212"/>
      <c r="FK164" s="212"/>
      <c r="FL164" s="212"/>
      <c r="FM164" s="212"/>
      <c r="FN164" s="212"/>
      <c r="FO164" s="212"/>
      <c r="FP164" s="212"/>
      <c r="FQ164" s="212"/>
      <c r="FR164" s="212"/>
      <c r="FS164" s="212"/>
      <c r="FT164" s="212"/>
      <c r="FU164" s="212"/>
      <c r="FV164" s="212"/>
      <c r="FW164" s="212"/>
      <c r="FX164" s="212"/>
      <c r="FY164" s="212"/>
      <c r="FZ164" s="212"/>
      <c r="GA164" s="212"/>
      <c r="GB164" s="212"/>
      <c r="GC164" s="212"/>
      <c r="GD164" s="212"/>
      <c r="GE164" s="212"/>
      <c r="GF164" s="212"/>
      <c r="GG164" s="212"/>
      <c r="GH164" s="212"/>
      <c r="GI164" s="212"/>
      <c r="GJ164" s="212"/>
      <c r="GK164" s="212"/>
      <c r="GL164" s="212"/>
      <c r="GM164" s="212"/>
      <c r="GN164" s="212"/>
      <c r="GO164" s="212"/>
      <c r="GP164" s="212"/>
      <c r="GQ164" s="212"/>
      <c r="GR164" s="212"/>
      <c r="GS164" s="212"/>
      <c r="GT164" s="212"/>
      <c r="GU164" s="212"/>
      <c r="GV164" s="212"/>
      <c r="GW164" s="212"/>
      <c r="GX164" s="212"/>
      <c r="GY164" s="212"/>
      <c r="GZ164" s="212"/>
      <c r="HA164" s="212"/>
      <c r="HB164" s="212"/>
      <c r="HC164" s="212"/>
      <c r="HD164" s="212"/>
      <c r="HE164" s="212"/>
      <c r="HF164" s="212"/>
      <c r="HG164" s="212"/>
      <c r="HH164" s="212"/>
      <c r="HI164" s="212"/>
      <c r="HJ164" s="212"/>
      <c r="HK164" s="212"/>
      <c r="HL164" s="212"/>
      <c r="HM164" s="212"/>
      <c r="HN164" s="212"/>
      <c r="HO164" s="212"/>
      <c r="HP164" s="212"/>
      <c r="HQ164" s="212"/>
      <c r="HR164" s="212"/>
      <c r="HS164" s="212"/>
      <c r="HT164" s="212"/>
      <c r="HU164" s="212"/>
      <c r="HV164" s="212"/>
      <c r="HW164" s="212"/>
      <c r="HX164" s="212"/>
      <c r="HY164" s="212"/>
      <c r="HZ164" s="212"/>
      <c r="IA164" s="212"/>
      <c r="IB164" s="212"/>
      <c r="IC164" s="212"/>
      <c r="ID164" s="212"/>
      <c r="IE164" s="212"/>
      <c r="IF164" s="212"/>
      <c r="IG164" s="212"/>
      <c r="IH164" s="212"/>
      <c r="II164" s="212"/>
      <c r="IJ164" s="212"/>
      <c r="IK164" s="212"/>
      <c r="IL164" s="212"/>
      <c r="IM164" s="212"/>
      <c r="IN164" s="212"/>
      <c r="IO164" s="212"/>
      <c r="IP164" s="212"/>
      <c r="IQ164" s="212"/>
      <c r="IR164" s="212"/>
      <c r="IS164" s="212"/>
      <c r="IT164" s="212"/>
      <c r="IU164" s="212"/>
      <c r="IV164" s="212"/>
      <c r="IW164" s="212"/>
      <c r="IX164" s="212"/>
      <c r="IY164" s="212"/>
      <c r="JF164" s="212"/>
      <c r="JG164" s="212"/>
      <c r="JH164" s="212"/>
      <c r="JI164" s="212"/>
      <c r="JJ164" s="212"/>
      <c r="JK164" s="212"/>
      <c r="JL164" s="212"/>
      <c r="JM164" s="212"/>
      <c r="JN164" s="212"/>
      <c r="JO164" s="212"/>
      <c r="JP164" s="212"/>
      <c r="JQ164" s="212"/>
      <c r="JR164" s="212"/>
      <c r="JS164" s="212"/>
      <c r="JT164" s="212"/>
      <c r="JU164" s="212"/>
      <c r="JV164" s="212"/>
      <c r="JW164" s="212"/>
      <c r="JX164" s="212"/>
      <c r="JY164" s="212"/>
      <c r="JZ164" s="212"/>
      <c r="KA164" s="212"/>
      <c r="KB164" s="212"/>
      <c r="KC164" s="212"/>
      <c r="KD164" s="212"/>
      <c r="KE164" s="212"/>
      <c r="KF164" s="212"/>
      <c r="KG164" s="212"/>
      <c r="KH164" s="212"/>
      <c r="KI164" s="212"/>
      <c r="KJ164" s="212"/>
      <c r="KK164" s="212"/>
      <c r="KL164" s="212"/>
      <c r="KM164" s="212"/>
      <c r="KN164" s="212"/>
      <c r="KO164" s="212"/>
      <c r="KP164" s="212"/>
      <c r="KQ164" s="212"/>
      <c r="KR164" s="212"/>
      <c r="KS164" s="212"/>
      <c r="KT164" s="212"/>
      <c r="KU164" s="212"/>
      <c r="KV164" s="212"/>
      <c r="KW164" s="212"/>
      <c r="KX164" s="212"/>
      <c r="KY164" s="212"/>
      <c r="KZ164" s="212"/>
      <c r="LA164" s="212"/>
      <c r="LB164" s="212"/>
      <c r="LC164" s="212"/>
      <c r="LD164" s="212"/>
      <c r="LE164" s="212"/>
      <c r="LF164" s="212"/>
      <c r="LG164" s="212"/>
      <c r="LH164" s="212"/>
      <c r="LI164" s="212"/>
      <c r="LJ164" s="212"/>
      <c r="LK164" s="212"/>
      <c r="LL164" s="212"/>
      <c r="LM164" s="212"/>
      <c r="LN164" s="212"/>
      <c r="LO164" s="212"/>
      <c r="LP164" s="212"/>
      <c r="LQ164" s="212"/>
      <c r="LR164" s="212"/>
      <c r="LS164" s="212"/>
      <c r="LT164" s="212"/>
      <c r="LU164" s="212"/>
      <c r="LV164" s="212"/>
      <c r="LW164" s="212"/>
      <c r="LX164" s="212"/>
      <c r="LY164" s="212"/>
      <c r="LZ164" s="212"/>
      <c r="MA164" s="212"/>
      <c r="MB164" s="212"/>
      <c r="MC164" s="212"/>
      <c r="MD164" s="212"/>
      <c r="ME164" s="212"/>
      <c r="MF164" s="212"/>
      <c r="MG164" s="212"/>
      <c r="MH164" s="212"/>
      <c r="MI164" s="212"/>
      <c r="MJ164" s="212"/>
      <c r="MK164" s="212"/>
      <c r="ML164" s="212"/>
      <c r="MM164" s="212"/>
      <c r="MN164" s="212"/>
      <c r="MO164" s="212"/>
      <c r="MP164" s="212"/>
      <c r="MQ164" s="212"/>
      <c r="MR164" s="212"/>
      <c r="MS164" s="212"/>
      <c r="MT164" s="212"/>
      <c r="MU164" s="212"/>
      <c r="MV164" s="212"/>
      <c r="MW164" s="212"/>
      <c r="MX164" s="212"/>
      <c r="MY164" s="212"/>
      <c r="MZ164" s="212"/>
      <c r="NA164" s="212"/>
      <c r="NB164" s="212"/>
      <c r="NC164" s="212"/>
      <c r="ND164" s="212"/>
      <c r="NE164" s="212"/>
      <c r="NF164" s="212"/>
      <c r="NG164" s="212"/>
      <c r="NH164" s="212"/>
      <c r="NI164" s="212"/>
      <c r="NJ164" s="212"/>
      <c r="NK164" s="212"/>
      <c r="NL164" s="212"/>
      <c r="NM164" s="212"/>
      <c r="NN164" s="212"/>
      <c r="NO164" s="212"/>
      <c r="NP164" s="212"/>
      <c r="NQ164" s="212"/>
      <c r="NR164" s="212"/>
      <c r="NS164" s="212"/>
      <c r="NT164" s="212"/>
      <c r="NU164" s="212"/>
      <c r="NV164" s="212"/>
      <c r="NW164" s="212"/>
      <c r="NX164" s="212"/>
      <c r="NY164" s="212"/>
      <c r="NZ164" s="212"/>
      <c r="OA164" s="212"/>
      <c r="OB164" s="212"/>
      <c r="OC164" s="212"/>
      <c r="OD164" s="212"/>
      <c r="OE164" s="212"/>
      <c r="OF164" s="212"/>
      <c r="OG164" s="212"/>
      <c r="OH164" s="212"/>
      <c r="OI164" s="212"/>
      <c r="OJ164" s="212"/>
      <c r="OK164" s="212"/>
      <c r="OL164" s="212"/>
      <c r="OM164" s="212"/>
      <c r="ON164" s="212"/>
      <c r="OO164" s="212"/>
      <c r="OP164" s="212"/>
      <c r="OQ164" s="212"/>
      <c r="OR164" s="212"/>
      <c r="OS164" s="212"/>
      <c r="OT164" s="212"/>
      <c r="OU164" s="212"/>
      <c r="OV164" s="212"/>
      <c r="OW164" s="212"/>
      <c r="OX164" s="212"/>
      <c r="OY164" s="212"/>
      <c r="OZ164" s="212"/>
      <c r="PA164" s="212"/>
      <c r="PB164" s="212"/>
      <c r="PC164" s="212"/>
      <c r="PD164" s="212"/>
      <c r="PE164" s="212"/>
      <c r="PF164" s="212"/>
      <c r="PG164" s="212"/>
      <c r="PH164" s="212"/>
      <c r="PI164" s="212"/>
      <c r="PJ164" s="212"/>
      <c r="PK164" s="212"/>
      <c r="PL164" s="212"/>
      <c r="PM164" s="212"/>
      <c r="PN164" s="212"/>
      <c r="PO164" s="212"/>
      <c r="PP164" s="212"/>
      <c r="PQ164" s="212"/>
      <c r="PR164" s="212"/>
      <c r="PS164" s="212"/>
      <c r="PT164" s="212"/>
      <c r="PU164" s="212"/>
      <c r="PV164" s="212"/>
      <c r="PW164" s="212"/>
      <c r="PX164" s="212"/>
      <c r="PY164" s="212"/>
      <c r="PZ164" s="212"/>
      <c r="QA164" s="212"/>
      <c r="QB164" s="212"/>
      <c r="QC164" s="212"/>
      <c r="QD164" s="212"/>
      <c r="QE164" s="212"/>
      <c r="QF164" s="212"/>
      <c r="QG164" s="212"/>
      <c r="QH164" s="212"/>
      <c r="QI164" s="212"/>
      <c r="QJ164" s="212"/>
      <c r="QK164" s="212"/>
      <c r="QL164" s="212"/>
      <c r="QM164" s="212"/>
      <c r="QN164" s="212"/>
      <c r="QO164" s="212"/>
      <c r="QP164" s="212"/>
      <c r="QQ164" s="212"/>
      <c r="QR164" s="212"/>
      <c r="QS164" s="212"/>
      <c r="QT164" s="212"/>
      <c r="QU164" s="212"/>
      <c r="QV164" s="212"/>
      <c r="QW164" s="212"/>
      <c r="QX164" s="212"/>
      <c r="QY164" s="212"/>
      <c r="QZ164" s="212"/>
      <c r="RA164" s="212"/>
      <c r="RB164" s="212"/>
      <c r="RC164" s="212"/>
      <c r="RD164" s="212"/>
      <c r="RE164" s="212"/>
      <c r="RF164" s="212"/>
      <c r="RG164" s="212"/>
      <c r="RH164" s="212"/>
      <c r="RI164" s="212"/>
      <c r="RJ164" s="212"/>
      <c r="RK164" s="212"/>
      <c r="RL164" s="212"/>
      <c r="RM164" s="212"/>
      <c r="RN164" s="212"/>
      <c r="RO164" s="212"/>
      <c r="RP164" s="212"/>
      <c r="RQ164" s="212"/>
      <c r="RR164" s="212"/>
      <c r="RS164" s="212"/>
      <c r="RT164" s="212"/>
      <c r="RU164" s="212"/>
      <c r="RV164" s="212"/>
      <c r="RW164" s="212"/>
      <c r="RX164" s="212"/>
      <c r="RY164" s="212"/>
      <c r="RZ164" s="212"/>
      <c r="SA164" s="212"/>
      <c r="SB164" s="212"/>
      <c r="SC164" s="212"/>
      <c r="SD164" s="212"/>
      <c r="SE164" s="212"/>
      <c r="SF164" s="212"/>
      <c r="SG164" s="212"/>
      <c r="SH164" s="212"/>
      <c r="SI164" s="212"/>
      <c r="SJ164" s="212"/>
      <c r="SK164" s="212"/>
      <c r="SL164" s="212"/>
      <c r="SM164" s="212"/>
      <c r="SN164" s="212"/>
      <c r="SO164" s="212"/>
      <c r="SP164" s="212"/>
      <c r="SQ164" s="212"/>
      <c r="SR164" s="212"/>
      <c r="SS164" s="212"/>
      <c r="ST164" s="212"/>
      <c r="SU164" s="212"/>
      <c r="TB164" s="212"/>
      <c r="TC164" s="212"/>
      <c r="TD164" s="212"/>
      <c r="TE164" s="212"/>
      <c r="TF164" s="212"/>
      <c r="TG164" s="212"/>
      <c r="TH164" s="212"/>
      <c r="TI164" s="212"/>
      <c r="TJ164" s="212"/>
      <c r="TK164" s="212"/>
      <c r="TL164" s="212"/>
      <c r="TM164" s="212"/>
      <c r="TN164" s="212"/>
      <c r="TO164" s="212"/>
      <c r="TP164" s="212"/>
      <c r="TQ164" s="212"/>
      <c r="TR164" s="212"/>
      <c r="TS164" s="212"/>
      <c r="TT164" s="212"/>
      <c r="TU164" s="212"/>
      <c r="TV164" s="212"/>
      <c r="TW164" s="212"/>
      <c r="TX164" s="212"/>
      <c r="TY164" s="212"/>
      <c r="TZ164" s="212"/>
      <c r="UA164" s="212"/>
      <c r="UB164" s="212"/>
      <c r="UC164" s="212"/>
      <c r="UD164" s="212"/>
      <c r="UE164" s="212"/>
      <c r="UF164" s="212"/>
      <c r="UG164" s="212"/>
      <c r="UH164" s="212"/>
      <c r="UI164" s="212"/>
      <c r="UJ164" s="212"/>
      <c r="UK164" s="212"/>
      <c r="UL164" s="212"/>
      <c r="UM164" s="212"/>
      <c r="UN164" s="212"/>
      <c r="UO164" s="212"/>
      <c r="UP164" s="212"/>
      <c r="UQ164" s="212"/>
      <c r="UR164" s="212"/>
      <c r="US164" s="212"/>
      <c r="UT164" s="212"/>
      <c r="UU164" s="212"/>
      <c r="UV164" s="212"/>
      <c r="UW164" s="212"/>
      <c r="UX164" s="212"/>
      <c r="UY164" s="212"/>
      <c r="UZ164" s="212"/>
      <c r="VA164" s="212"/>
      <c r="VB164" s="212"/>
      <c r="VC164" s="212"/>
      <c r="VD164" s="212"/>
      <c r="VE164" s="212"/>
      <c r="VF164" s="212"/>
      <c r="VG164" s="212"/>
      <c r="VH164" s="212"/>
      <c r="VI164" s="212"/>
      <c r="VJ164" s="212"/>
      <c r="VK164" s="212"/>
      <c r="VL164" s="212"/>
      <c r="VM164" s="212"/>
      <c r="VN164" s="212"/>
      <c r="VO164" s="212"/>
      <c r="VP164" s="212"/>
      <c r="VQ164" s="212"/>
      <c r="VR164" s="212"/>
      <c r="VS164" s="212"/>
      <c r="VT164" s="212"/>
      <c r="VU164" s="212"/>
      <c r="VV164" s="212"/>
      <c r="VW164" s="212"/>
      <c r="VX164" s="212"/>
      <c r="VY164" s="212"/>
      <c r="VZ164" s="212"/>
      <c r="WA164" s="212"/>
      <c r="WB164" s="212"/>
      <c r="WC164" s="212"/>
      <c r="WD164" s="212"/>
      <c r="WE164" s="212"/>
      <c r="WF164" s="212"/>
      <c r="WG164" s="212"/>
      <c r="WH164" s="212"/>
      <c r="WI164" s="212"/>
      <c r="WJ164" s="212"/>
      <c r="WK164" s="212"/>
      <c r="WL164" s="212"/>
      <c r="WM164" s="212"/>
      <c r="WN164" s="212"/>
      <c r="WO164" s="212"/>
      <c r="WP164" s="212"/>
      <c r="WQ164" s="212"/>
      <c r="WR164" s="212"/>
      <c r="WS164" s="212"/>
      <c r="WT164" s="212"/>
      <c r="WU164" s="212"/>
      <c r="WV164" s="212"/>
      <c r="WW164" s="212"/>
      <c r="WX164" s="212"/>
      <c r="WY164" s="212"/>
      <c r="WZ164" s="212"/>
      <c r="XA164" s="212"/>
      <c r="XB164" s="212"/>
      <c r="XC164" s="212"/>
      <c r="XD164" s="212"/>
      <c r="XE164" s="212"/>
      <c r="XF164" s="212"/>
      <c r="XG164" s="212"/>
      <c r="XH164" s="212"/>
      <c r="XI164" s="212"/>
      <c r="XJ164" s="212"/>
      <c r="XK164" s="212"/>
      <c r="XL164" s="212"/>
      <c r="XM164" s="212"/>
      <c r="XN164" s="212"/>
      <c r="XO164" s="212"/>
      <c r="XP164" s="212"/>
      <c r="XQ164" s="212"/>
      <c r="XR164" s="212"/>
      <c r="XS164" s="212"/>
      <c r="XT164" s="212"/>
      <c r="XU164" s="212"/>
      <c r="XV164" s="212"/>
      <c r="XW164" s="212"/>
      <c r="XX164" s="212"/>
      <c r="XY164" s="212"/>
      <c r="XZ164" s="212"/>
      <c r="YA164" s="212"/>
      <c r="YB164" s="212"/>
      <c r="YC164" s="212"/>
      <c r="YD164" s="212"/>
      <c r="YE164" s="212"/>
      <c r="YF164" s="212"/>
      <c r="YG164" s="212"/>
      <c r="YH164" s="212"/>
      <c r="YI164" s="212"/>
      <c r="YJ164" s="212"/>
      <c r="YK164" s="212"/>
      <c r="YL164" s="212"/>
      <c r="YM164" s="212"/>
      <c r="YN164" s="212"/>
      <c r="YO164" s="212"/>
      <c r="YP164" s="212"/>
      <c r="YQ164" s="212"/>
      <c r="YR164" s="212"/>
      <c r="YS164" s="212"/>
      <c r="YT164" s="212"/>
      <c r="YU164" s="212"/>
      <c r="YV164" s="212"/>
      <c r="YW164" s="212"/>
      <c r="YX164" s="212"/>
      <c r="YY164" s="212"/>
      <c r="YZ164" s="212"/>
      <c r="ZA164" s="212"/>
      <c r="ZB164" s="212"/>
      <c r="ZC164" s="212"/>
      <c r="ZD164" s="212"/>
      <c r="ZE164" s="212"/>
      <c r="ZF164" s="212"/>
      <c r="ZG164" s="212"/>
      <c r="ZH164" s="212"/>
      <c r="ZI164" s="212"/>
      <c r="ZJ164" s="212"/>
      <c r="ZK164" s="212"/>
      <c r="ZL164" s="212"/>
      <c r="ZM164" s="212"/>
      <c r="ZN164" s="212"/>
      <c r="ZO164" s="212"/>
      <c r="ZP164" s="212"/>
      <c r="ZQ164" s="212"/>
      <c r="ZR164" s="212"/>
      <c r="ZS164" s="212"/>
      <c r="ZT164" s="212"/>
      <c r="ZU164" s="212"/>
      <c r="ZV164" s="212"/>
      <c r="ZW164" s="212"/>
      <c r="ZX164" s="212"/>
      <c r="ZY164" s="212"/>
      <c r="ZZ164" s="212"/>
      <c r="AAA164" s="212"/>
      <c r="AAB164" s="212"/>
      <c r="AAC164" s="212"/>
      <c r="AAD164" s="212"/>
      <c r="AAE164" s="212"/>
      <c r="AAF164" s="212"/>
      <c r="AAG164" s="212"/>
      <c r="AAH164" s="212"/>
      <c r="AAI164" s="212"/>
      <c r="AAJ164" s="212"/>
      <c r="AAK164" s="212"/>
      <c r="AAL164" s="212"/>
      <c r="AAM164" s="212"/>
      <c r="AAN164" s="212"/>
      <c r="AAO164" s="212"/>
      <c r="AAP164" s="212"/>
      <c r="AAQ164" s="212"/>
      <c r="AAR164" s="212"/>
      <c r="AAS164" s="212"/>
      <c r="AAT164" s="212"/>
      <c r="AAU164" s="212"/>
      <c r="AAV164" s="212"/>
      <c r="AAW164" s="212"/>
      <c r="AAX164" s="212"/>
      <c r="AAY164" s="212"/>
      <c r="AAZ164" s="212"/>
      <c r="ABA164" s="212"/>
      <c r="ABB164" s="212"/>
      <c r="ABC164" s="212"/>
      <c r="ABD164" s="212"/>
      <c r="ABE164" s="212"/>
      <c r="ABF164" s="212"/>
      <c r="ABG164" s="212"/>
      <c r="ABH164" s="212"/>
      <c r="ABI164" s="212"/>
      <c r="ABJ164" s="212"/>
      <c r="ABK164" s="212"/>
      <c r="ABL164" s="212"/>
      <c r="ABM164" s="212"/>
      <c r="ABN164" s="212"/>
      <c r="ABO164" s="212"/>
      <c r="ABP164" s="212"/>
      <c r="ABQ164" s="212"/>
      <c r="ABR164" s="212"/>
      <c r="ABS164" s="212"/>
      <c r="ABT164" s="212"/>
      <c r="ABU164" s="212"/>
      <c r="ABV164" s="212"/>
      <c r="ABW164" s="212"/>
      <c r="ABX164" s="212"/>
      <c r="ABY164" s="212"/>
      <c r="ABZ164" s="212"/>
      <c r="ACA164" s="212"/>
      <c r="ACB164" s="212"/>
      <c r="ACC164" s="212"/>
      <c r="ACD164" s="212"/>
      <c r="ACE164" s="212"/>
      <c r="ACF164" s="212"/>
      <c r="ACG164" s="212"/>
      <c r="ACH164" s="212"/>
      <c r="ACI164" s="212"/>
      <c r="ACJ164" s="212"/>
      <c r="ACK164" s="212"/>
      <c r="ACL164" s="212"/>
      <c r="ACM164" s="212"/>
      <c r="ACN164" s="212"/>
      <c r="ACO164" s="212"/>
      <c r="ACP164" s="212"/>
      <c r="ACQ164" s="212"/>
      <c r="ACX164" s="212"/>
      <c r="ACY164" s="212"/>
      <c r="ACZ164" s="212"/>
      <c r="ADA164" s="212"/>
      <c r="ADB164" s="212"/>
      <c r="ADC164" s="212"/>
      <c r="ADD164" s="212"/>
      <c r="ADE164" s="212"/>
      <c r="ADF164" s="212"/>
      <c r="ADG164" s="212"/>
      <c r="ADH164" s="212"/>
      <c r="ADI164" s="212"/>
      <c r="ADJ164" s="212"/>
      <c r="ADK164" s="212"/>
      <c r="ADL164" s="212"/>
      <c r="ADM164" s="212"/>
      <c r="ADN164" s="212"/>
      <c r="ADO164" s="212"/>
      <c r="ADP164" s="212"/>
      <c r="ADQ164" s="212"/>
      <c r="ADR164" s="212"/>
      <c r="ADS164" s="212"/>
      <c r="ADT164" s="212"/>
      <c r="ADU164" s="212"/>
      <c r="ADV164" s="212"/>
      <c r="ADW164" s="212"/>
      <c r="ADX164" s="212"/>
      <c r="ADY164" s="212"/>
      <c r="ADZ164" s="212"/>
      <c r="AEA164" s="212"/>
      <c r="AEB164" s="212"/>
      <c r="AEC164" s="212"/>
      <c r="AED164" s="212"/>
      <c r="AEE164" s="212"/>
      <c r="AEF164" s="212"/>
      <c r="AEG164" s="212"/>
      <c r="AEH164" s="212"/>
      <c r="AEI164" s="212"/>
      <c r="AEJ164" s="212"/>
      <c r="AEK164" s="212"/>
      <c r="AEL164" s="212"/>
      <c r="AEM164" s="212"/>
      <c r="AEN164" s="212"/>
      <c r="AEO164" s="212"/>
      <c r="AEP164" s="212"/>
      <c r="AEQ164" s="212"/>
      <c r="AER164" s="212"/>
      <c r="AES164" s="212"/>
      <c r="AET164" s="212"/>
      <c r="AEU164" s="212"/>
      <c r="AEV164" s="212"/>
      <c r="AEW164" s="212"/>
      <c r="AEX164" s="212"/>
      <c r="AEY164" s="212"/>
      <c r="AEZ164" s="212"/>
      <c r="AFA164" s="212"/>
      <c r="AFB164" s="212"/>
      <c r="AFC164" s="212"/>
      <c r="AFD164" s="212"/>
      <c r="AFE164" s="212"/>
      <c r="AFF164" s="212"/>
      <c r="AFG164" s="212"/>
      <c r="AFH164" s="212"/>
      <c r="AFI164" s="212"/>
      <c r="AFJ164" s="212"/>
      <c r="AFK164" s="212"/>
      <c r="AFL164" s="212"/>
      <c r="AFM164" s="212"/>
      <c r="AFN164" s="212"/>
      <c r="AFO164" s="212"/>
      <c r="AFP164" s="212"/>
      <c r="AFQ164" s="212"/>
      <c r="AFR164" s="212"/>
      <c r="AFS164" s="212"/>
      <c r="AFT164" s="212"/>
      <c r="AFU164" s="212"/>
      <c r="AFV164" s="212"/>
      <c r="AFW164" s="212"/>
      <c r="AFX164" s="212"/>
      <c r="AFY164" s="212"/>
      <c r="AFZ164" s="212"/>
      <c r="AGA164" s="212"/>
      <c r="AGB164" s="212"/>
      <c r="AGC164" s="212"/>
      <c r="AGD164" s="212"/>
      <c r="AGE164" s="212"/>
      <c r="AGF164" s="212"/>
      <c r="AGG164" s="212"/>
      <c r="AGH164" s="212"/>
      <c r="AGI164" s="212"/>
      <c r="AGJ164" s="212"/>
      <c r="AGK164" s="212"/>
      <c r="AGL164" s="212"/>
      <c r="AGM164" s="212"/>
      <c r="AGN164" s="212"/>
      <c r="AGO164" s="212"/>
      <c r="AGP164" s="212"/>
      <c r="AGQ164" s="212"/>
      <c r="AGR164" s="212"/>
      <c r="AGS164" s="212"/>
      <c r="AGT164" s="212"/>
      <c r="AGU164" s="212"/>
      <c r="AGV164" s="212"/>
      <c r="AGW164" s="212"/>
      <c r="AGX164" s="212"/>
      <c r="AGY164" s="212"/>
      <c r="AGZ164" s="212"/>
      <c r="AHA164" s="212"/>
      <c r="AHB164" s="212"/>
      <c r="AHC164" s="212"/>
      <c r="AHD164" s="212"/>
      <c r="AHE164" s="212"/>
      <c r="AHF164" s="212"/>
      <c r="AHG164" s="212"/>
      <c r="AHH164" s="212"/>
      <c r="AHI164" s="212"/>
      <c r="AHJ164" s="212"/>
      <c r="AHK164" s="212"/>
      <c r="AHL164" s="212"/>
      <c r="AHM164" s="212"/>
      <c r="AHN164" s="212"/>
      <c r="AHO164" s="212"/>
      <c r="AHP164" s="212"/>
      <c r="AHQ164" s="212"/>
      <c r="AHR164" s="212"/>
      <c r="AHS164" s="212"/>
      <c r="AHT164" s="212"/>
      <c r="AHU164" s="212"/>
      <c r="AHV164" s="212"/>
      <c r="AHW164" s="212"/>
      <c r="AHX164" s="212"/>
      <c r="AHY164" s="212"/>
      <c r="AHZ164" s="212"/>
      <c r="AIA164" s="212"/>
      <c r="AIB164" s="212"/>
      <c r="AIC164" s="212"/>
      <c r="AID164" s="212"/>
      <c r="AIE164" s="212"/>
      <c r="AIF164" s="212"/>
      <c r="AIG164" s="212"/>
      <c r="AIH164" s="212"/>
      <c r="AII164" s="212"/>
      <c r="AIJ164" s="212"/>
      <c r="AIK164" s="212"/>
      <c r="AIL164" s="212"/>
      <c r="AIM164" s="212"/>
      <c r="AIN164" s="212"/>
      <c r="AIO164" s="212"/>
      <c r="AIP164" s="212"/>
      <c r="AIQ164" s="212"/>
      <c r="AIR164" s="212"/>
      <c r="AIS164" s="212"/>
      <c r="AIT164" s="212"/>
      <c r="AIU164" s="212"/>
      <c r="AIV164" s="212"/>
      <c r="AIW164" s="212"/>
      <c r="AIX164" s="212"/>
      <c r="AIY164" s="212"/>
      <c r="AIZ164" s="212"/>
      <c r="AJA164" s="212"/>
      <c r="AJB164" s="212"/>
      <c r="AJC164" s="212"/>
      <c r="AJD164" s="212"/>
      <c r="AJE164" s="212"/>
      <c r="AJF164" s="212"/>
      <c r="AJG164" s="212"/>
      <c r="AJH164" s="212"/>
      <c r="AJI164" s="212"/>
      <c r="AJJ164" s="212"/>
      <c r="AJK164" s="212"/>
      <c r="AJL164" s="212"/>
      <c r="AJM164" s="212"/>
      <c r="AJN164" s="212"/>
      <c r="AJO164" s="212"/>
      <c r="AJP164" s="212"/>
      <c r="AJQ164" s="212"/>
      <c r="AJR164" s="212"/>
      <c r="AJS164" s="212"/>
      <c r="AJT164" s="212"/>
      <c r="AJU164" s="212"/>
      <c r="AJV164" s="212"/>
      <c r="AJW164" s="212"/>
      <c r="AJX164" s="212"/>
      <c r="AJY164" s="212"/>
      <c r="AJZ164" s="212"/>
      <c r="AKA164" s="212"/>
      <c r="AKB164" s="212"/>
      <c r="AKC164" s="212"/>
      <c r="AKD164" s="212"/>
      <c r="AKE164" s="212"/>
      <c r="AKF164" s="212"/>
      <c r="AKG164" s="212"/>
      <c r="AKH164" s="212"/>
      <c r="AKI164" s="212"/>
      <c r="AKJ164" s="212"/>
      <c r="AKK164" s="212"/>
      <c r="AKL164" s="212"/>
      <c r="AKM164" s="212"/>
      <c r="AKN164" s="212"/>
      <c r="AKO164" s="212"/>
      <c r="AKP164" s="212"/>
      <c r="AKQ164" s="212"/>
      <c r="AKR164" s="212"/>
      <c r="AKS164" s="212"/>
      <c r="AKT164" s="212"/>
      <c r="AKU164" s="212"/>
      <c r="AKV164" s="212"/>
      <c r="AKW164" s="212"/>
      <c r="AKX164" s="212"/>
      <c r="AKY164" s="212"/>
      <c r="AKZ164" s="212"/>
      <c r="ALA164" s="212"/>
      <c r="ALB164" s="212"/>
      <c r="ALC164" s="212"/>
      <c r="ALD164" s="212"/>
      <c r="ALE164" s="212"/>
      <c r="ALF164" s="212"/>
      <c r="ALG164" s="212"/>
      <c r="ALH164" s="212"/>
      <c r="ALI164" s="212"/>
      <c r="ALJ164" s="212"/>
      <c r="ALK164" s="212"/>
      <c r="ALL164" s="212"/>
      <c r="ALM164" s="212"/>
      <c r="ALN164" s="212"/>
      <c r="ALO164" s="212"/>
      <c r="ALP164" s="212"/>
      <c r="ALQ164" s="212"/>
      <c r="ALR164" s="212"/>
      <c r="ALS164" s="212"/>
      <c r="ALT164" s="212"/>
      <c r="ALU164" s="212"/>
      <c r="ALV164" s="212"/>
      <c r="ALW164" s="212"/>
      <c r="ALX164" s="212"/>
      <c r="ALY164" s="212"/>
      <c r="ALZ164" s="212"/>
      <c r="AMA164" s="212"/>
      <c r="AMB164" s="212"/>
      <c r="AMC164" s="212"/>
      <c r="AMD164" s="212"/>
      <c r="AME164" s="212"/>
      <c r="AMF164" s="212"/>
      <c r="AMG164" s="212"/>
      <c r="AMH164" s="212"/>
      <c r="AMI164" s="212"/>
      <c r="AMJ164" s="212"/>
      <c r="AMK164" s="212"/>
      <c r="AML164" s="212"/>
      <c r="AMM164" s="212"/>
      <c r="AMT164" s="212"/>
      <c r="AMU164" s="212"/>
      <c r="AMV164" s="212"/>
      <c r="AMW164" s="212"/>
      <c r="AMX164" s="212"/>
      <c r="AMY164" s="212"/>
      <c r="AMZ164" s="212"/>
      <c r="ANA164" s="212"/>
      <c r="ANB164" s="212"/>
      <c r="ANC164" s="212"/>
      <c r="AND164" s="212"/>
      <c r="ANE164" s="212"/>
      <c r="ANF164" s="212"/>
      <c r="ANG164" s="212"/>
      <c r="ANH164" s="212"/>
      <c r="ANI164" s="212"/>
      <c r="ANJ164" s="212"/>
      <c r="ANK164" s="212"/>
      <c r="ANL164" s="212"/>
      <c r="ANM164" s="212"/>
      <c r="ANN164" s="212"/>
      <c r="ANO164" s="212"/>
      <c r="ANP164" s="212"/>
      <c r="ANQ164" s="212"/>
      <c r="ANR164" s="212"/>
      <c r="ANS164" s="212"/>
      <c r="ANT164" s="212"/>
      <c r="ANU164" s="212"/>
      <c r="ANV164" s="212"/>
      <c r="ANW164" s="212"/>
      <c r="ANX164" s="212"/>
      <c r="ANY164" s="212"/>
      <c r="ANZ164" s="212"/>
      <c r="AOA164" s="212"/>
      <c r="AOB164" s="212"/>
      <c r="AOC164" s="212"/>
      <c r="AOD164" s="212"/>
      <c r="AOE164" s="212"/>
      <c r="AOF164" s="212"/>
      <c r="AOG164" s="212"/>
      <c r="AOH164" s="212"/>
      <c r="AOI164" s="212"/>
      <c r="AOJ164" s="212"/>
      <c r="AOK164" s="212"/>
      <c r="AOL164" s="212"/>
      <c r="AOM164" s="212"/>
      <c r="AON164" s="212"/>
      <c r="AOO164" s="212"/>
      <c r="AOP164" s="212"/>
      <c r="AOQ164" s="212"/>
      <c r="AOR164" s="212"/>
      <c r="AOS164" s="212"/>
      <c r="AOT164" s="212"/>
      <c r="AOU164" s="212"/>
      <c r="AOV164" s="212"/>
      <c r="AOW164" s="212"/>
      <c r="AOX164" s="212"/>
      <c r="AOY164" s="212"/>
      <c r="AOZ164" s="212"/>
      <c r="APA164" s="212"/>
      <c r="APB164" s="212"/>
      <c r="APC164" s="212"/>
      <c r="APD164" s="212"/>
      <c r="APE164" s="212"/>
      <c r="APF164" s="212"/>
      <c r="APG164" s="212"/>
      <c r="APH164" s="212"/>
      <c r="API164" s="212"/>
      <c r="APJ164" s="212"/>
      <c r="APK164" s="212"/>
      <c r="APL164" s="212"/>
      <c r="APM164" s="212"/>
      <c r="APN164" s="212"/>
      <c r="APO164" s="212"/>
      <c r="APP164" s="212"/>
      <c r="APQ164" s="212"/>
      <c r="APR164" s="212"/>
      <c r="APS164" s="212"/>
      <c r="APT164" s="212"/>
      <c r="APU164" s="212"/>
      <c r="APV164" s="212"/>
      <c r="APW164" s="212"/>
      <c r="APX164" s="212"/>
      <c r="APY164" s="212"/>
      <c r="APZ164" s="212"/>
      <c r="AQA164" s="212"/>
      <c r="AQB164" s="212"/>
      <c r="AQC164" s="212"/>
      <c r="AQD164" s="212"/>
      <c r="AQE164" s="212"/>
      <c r="AQF164" s="212"/>
      <c r="AQG164" s="212"/>
      <c r="AQH164" s="212"/>
      <c r="AQI164" s="212"/>
      <c r="AQJ164" s="212"/>
      <c r="AQK164" s="212"/>
      <c r="AQL164" s="212"/>
      <c r="AQM164" s="212"/>
      <c r="AQN164" s="212"/>
      <c r="AQO164" s="212"/>
      <c r="AQP164" s="212"/>
      <c r="AQQ164" s="212"/>
      <c r="AQR164" s="212"/>
      <c r="AQS164" s="212"/>
      <c r="AQT164" s="212"/>
      <c r="AQU164" s="212"/>
      <c r="AQV164" s="212"/>
      <c r="AQW164" s="212"/>
      <c r="AQX164" s="212"/>
      <c r="AQY164" s="212"/>
      <c r="AQZ164" s="212"/>
      <c r="ARA164" s="212"/>
      <c r="ARB164" s="212"/>
      <c r="ARC164" s="212"/>
      <c r="ARD164" s="212"/>
      <c r="ARE164" s="212"/>
      <c r="ARF164" s="212"/>
      <c r="ARG164" s="212"/>
      <c r="ARH164" s="212"/>
      <c r="ARI164" s="212"/>
      <c r="ARJ164" s="212"/>
      <c r="ARK164" s="212"/>
      <c r="ARL164" s="212"/>
      <c r="ARM164" s="212"/>
      <c r="ARN164" s="212"/>
      <c r="ARO164" s="212"/>
      <c r="ARP164" s="212"/>
      <c r="ARQ164" s="212"/>
      <c r="ARR164" s="212"/>
      <c r="ARS164" s="212"/>
      <c r="ART164" s="212"/>
      <c r="ARU164" s="212"/>
      <c r="ARV164" s="212"/>
      <c r="ARW164" s="212"/>
      <c r="ARX164" s="212"/>
      <c r="ARY164" s="212"/>
      <c r="ARZ164" s="212"/>
      <c r="ASA164" s="212"/>
      <c r="ASB164" s="212"/>
      <c r="ASC164" s="212"/>
      <c r="ASD164" s="212"/>
      <c r="ASE164" s="212"/>
      <c r="ASF164" s="212"/>
      <c r="ASG164" s="212"/>
      <c r="ASH164" s="212"/>
      <c r="ASI164" s="212"/>
      <c r="ASJ164" s="212"/>
      <c r="ASK164" s="212"/>
      <c r="ASL164" s="212"/>
      <c r="ASM164" s="212"/>
      <c r="ASN164" s="212"/>
      <c r="ASO164" s="212"/>
      <c r="ASP164" s="212"/>
      <c r="ASQ164" s="212"/>
      <c r="ASR164" s="212"/>
      <c r="ASS164" s="212"/>
      <c r="AST164" s="212"/>
      <c r="ASU164" s="212"/>
      <c r="ASV164" s="212"/>
      <c r="ASW164" s="212"/>
      <c r="ASX164" s="212"/>
      <c r="ASY164" s="212"/>
      <c r="ASZ164" s="212"/>
      <c r="ATA164" s="212"/>
      <c r="ATB164" s="212"/>
      <c r="ATC164" s="212"/>
      <c r="ATD164" s="212"/>
      <c r="ATE164" s="212"/>
      <c r="ATF164" s="212"/>
      <c r="ATG164" s="212"/>
      <c r="ATH164" s="212"/>
      <c r="ATI164" s="212"/>
      <c r="ATJ164" s="212"/>
      <c r="ATK164" s="212"/>
      <c r="ATL164" s="212"/>
      <c r="ATM164" s="212"/>
      <c r="ATN164" s="212"/>
      <c r="ATO164" s="212"/>
      <c r="ATP164" s="212"/>
      <c r="ATQ164" s="212"/>
      <c r="ATR164" s="212"/>
      <c r="ATS164" s="212"/>
      <c r="ATT164" s="212"/>
      <c r="ATU164" s="212"/>
      <c r="ATV164" s="212"/>
      <c r="ATW164" s="212"/>
      <c r="ATX164" s="212"/>
      <c r="ATY164" s="212"/>
      <c r="ATZ164" s="212"/>
      <c r="AUA164" s="212"/>
      <c r="AUB164" s="212"/>
      <c r="AUC164" s="212"/>
      <c r="AUD164" s="212"/>
      <c r="AUE164" s="212"/>
      <c r="AUF164" s="212"/>
      <c r="AUG164" s="212"/>
      <c r="AUH164" s="212"/>
      <c r="AUI164" s="212"/>
      <c r="AUJ164" s="212"/>
      <c r="AUK164" s="212"/>
      <c r="AUL164" s="212"/>
      <c r="AUM164" s="212"/>
      <c r="AUN164" s="212"/>
      <c r="AUO164" s="212"/>
      <c r="AUP164" s="212"/>
      <c r="AUQ164" s="212"/>
      <c r="AUR164" s="212"/>
      <c r="AUS164" s="212"/>
      <c r="AUT164" s="212"/>
      <c r="AUU164" s="212"/>
      <c r="AUV164" s="212"/>
      <c r="AUW164" s="212"/>
      <c r="AUX164" s="212"/>
      <c r="AUY164" s="212"/>
      <c r="AUZ164" s="212"/>
      <c r="AVA164" s="212"/>
      <c r="AVB164" s="212"/>
      <c r="AVC164" s="212"/>
      <c r="AVD164" s="212"/>
      <c r="AVE164" s="212"/>
      <c r="AVF164" s="212"/>
      <c r="AVG164" s="212"/>
      <c r="AVH164" s="212"/>
      <c r="AVI164" s="212"/>
      <c r="AVJ164" s="212"/>
      <c r="AVK164" s="212"/>
      <c r="AVL164" s="212"/>
      <c r="AVM164" s="212"/>
      <c r="AVN164" s="212"/>
      <c r="AVO164" s="212"/>
      <c r="AVP164" s="212"/>
      <c r="AVQ164" s="212"/>
      <c r="AVR164" s="212"/>
      <c r="AVS164" s="212"/>
      <c r="AVT164" s="212"/>
      <c r="AVU164" s="212"/>
      <c r="AVV164" s="212"/>
      <c r="AVW164" s="212"/>
      <c r="AVX164" s="212"/>
      <c r="AVY164" s="212"/>
      <c r="AVZ164" s="212"/>
      <c r="AWA164" s="212"/>
      <c r="AWB164" s="212"/>
      <c r="AWC164" s="212"/>
      <c r="AWD164" s="212"/>
      <c r="AWE164" s="212"/>
      <c r="AWF164" s="212"/>
      <c r="AWG164" s="212"/>
      <c r="AWH164" s="212"/>
      <c r="AWI164" s="212"/>
      <c r="AWP164" s="212"/>
      <c r="AWQ164" s="212"/>
      <c r="AWR164" s="212"/>
      <c r="AWS164" s="212"/>
      <c r="AWT164" s="212"/>
      <c r="AWU164" s="212"/>
      <c r="AWV164" s="212"/>
      <c r="AWW164" s="212"/>
      <c r="AWX164" s="212"/>
      <c r="AWY164" s="212"/>
      <c r="AWZ164" s="212"/>
      <c r="AXA164" s="212"/>
      <c r="AXB164" s="212"/>
      <c r="AXC164" s="212"/>
      <c r="AXD164" s="212"/>
      <c r="AXE164" s="212"/>
      <c r="AXF164" s="212"/>
      <c r="AXG164" s="212"/>
      <c r="AXH164" s="212"/>
      <c r="AXI164" s="212"/>
      <c r="AXJ164" s="212"/>
      <c r="AXK164" s="212"/>
      <c r="AXL164" s="212"/>
      <c r="AXM164" s="212"/>
      <c r="AXN164" s="212"/>
      <c r="AXO164" s="212"/>
      <c r="AXP164" s="212"/>
      <c r="AXQ164" s="212"/>
      <c r="AXR164" s="212"/>
      <c r="AXS164" s="212"/>
      <c r="AXT164" s="212"/>
      <c r="AXU164" s="212"/>
      <c r="AXV164" s="212"/>
      <c r="AXW164" s="212"/>
      <c r="AXX164" s="212"/>
      <c r="AXY164" s="212"/>
      <c r="AXZ164" s="212"/>
      <c r="AYA164" s="212"/>
      <c r="AYB164" s="212"/>
      <c r="AYC164" s="212"/>
      <c r="AYD164" s="212"/>
      <c r="AYE164" s="212"/>
      <c r="AYF164" s="212"/>
      <c r="AYG164" s="212"/>
      <c r="AYH164" s="212"/>
      <c r="AYI164" s="212"/>
      <c r="AYJ164" s="212"/>
      <c r="AYK164" s="212"/>
      <c r="AYL164" s="212"/>
      <c r="AYM164" s="212"/>
      <c r="AYN164" s="212"/>
      <c r="AYO164" s="212"/>
      <c r="AYP164" s="212"/>
      <c r="AYQ164" s="212"/>
      <c r="AYR164" s="212"/>
      <c r="AYS164" s="212"/>
      <c r="AYT164" s="212"/>
      <c r="AYU164" s="212"/>
      <c r="AYV164" s="212"/>
      <c r="AYW164" s="212"/>
      <c r="AYX164" s="212"/>
      <c r="AYY164" s="212"/>
      <c r="AYZ164" s="212"/>
      <c r="AZA164" s="212"/>
      <c r="AZB164" s="212"/>
      <c r="AZC164" s="212"/>
      <c r="AZD164" s="212"/>
      <c r="AZE164" s="212"/>
      <c r="AZF164" s="212"/>
      <c r="AZG164" s="212"/>
      <c r="AZH164" s="212"/>
      <c r="AZI164" s="212"/>
      <c r="AZJ164" s="212"/>
      <c r="AZK164" s="212"/>
      <c r="AZL164" s="212"/>
      <c r="AZM164" s="212"/>
      <c r="AZN164" s="212"/>
      <c r="AZO164" s="212"/>
      <c r="AZP164" s="212"/>
      <c r="AZQ164" s="212"/>
      <c r="AZR164" s="212"/>
      <c r="AZS164" s="212"/>
      <c r="AZT164" s="212"/>
      <c r="AZU164" s="212"/>
      <c r="AZV164" s="212"/>
      <c r="AZW164" s="212"/>
      <c r="AZX164" s="212"/>
      <c r="AZY164" s="212"/>
      <c r="AZZ164" s="212"/>
      <c r="BAA164" s="212"/>
      <c r="BAB164" s="212"/>
      <c r="BAC164" s="212"/>
      <c r="BAD164" s="212"/>
      <c r="BAE164" s="212"/>
      <c r="BAF164" s="212"/>
      <c r="BAG164" s="212"/>
      <c r="BAH164" s="212"/>
      <c r="BAI164" s="212"/>
      <c r="BAJ164" s="212"/>
      <c r="BAK164" s="212"/>
      <c r="BAL164" s="212"/>
      <c r="BAM164" s="212"/>
      <c r="BAN164" s="212"/>
      <c r="BAO164" s="212"/>
      <c r="BAP164" s="212"/>
      <c r="BAQ164" s="212"/>
      <c r="BAR164" s="212"/>
      <c r="BAS164" s="212"/>
      <c r="BAT164" s="212"/>
      <c r="BAU164" s="212"/>
      <c r="BAV164" s="212"/>
      <c r="BAW164" s="212"/>
      <c r="BAX164" s="212"/>
      <c r="BAY164" s="212"/>
      <c r="BAZ164" s="212"/>
      <c r="BBA164" s="212"/>
      <c r="BBB164" s="212"/>
      <c r="BBC164" s="212"/>
      <c r="BBD164" s="212"/>
      <c r="BBE164" s="212"/>
      <c r="BBF164" s="212"/>
      <c r="BBG164" s="212"/>
      <c r="BBH164" s="212"/>
      <c r="BBI164" s="212"/>
      <c r="BBJ164" s="212"/>
      <c r="BBK164" s="212"/>
      <c r="BBL164" s="212"/>
      <c r="BBM164" s="212"/>
      <c r="BBN164" s="212"/>
      <c r="BBO164" s="212"/>
      <c r="BBP164" s="212"/>
      <c r="BBQ164" s="212"/>
      <c r="BBR164" s="212"/>
      <c r="BBS164" s="212"/>
      <c r="BBT164" s="212"/>
      <c r="BBU164" s="212"/>
      <c r="BBV164" s="212"/>
      <c r="BBW164" s="212"/>
      <c r="BBX164" s="212"/>
      <c r="BBY164" s="212"/>
      <c r="BBZ164" s="212"/>
      <c r="BCA164" s="212"/>
      <c r="BCB164" s="212"/>
      <c r="BCC164" s="212"/>
      <c r="BCD164" s="212"/>
      <c r="BCE164" s="212"/>
      <c r="BCF164" s="212"/>
      <c r="BCG164" s="212"/>
      <c r="BCH164" s="212"/>
      <c r="BCI164" s="212"/>
      <c r="BCJ164" s="212"/>
      <c r="BCK164" s="212"/>
      <c r="BCL164" s="212"/>
      <c r="BCM164" s="212"/>
      <c r="BCN164" s="212"/>
      <c r="BCO164" s="212"/>
      <c r="BCP164" s="212"/>
      <c r="BCQ164" s="212"/>
      <c r="BCR164" s="212"/>
      <c r="BCS164" s="212"/>
      <c r="BCT164" s="212"/>
      <c r="BCU164" s="212"/>
      <c r="BCV164" s="212"/>
      <c r="BCW164" s="212"/>
      <c r="BCX164" s="212"/>
      <c r="BCY164" s="212"/>
      <c r="BCZ164" s="212"/>
      <c r="BDA164" s="212"/>
      <c r="BDB164" s="212"/>
      <c r="BDC164" s="212"/>
      <c r="BDD164" s="212"/>
      <c r="BDE164" s="212"/>
      <c r="BDF164" s="212"/>
      <c r="BDG164" s="212"/>
      <c r="BDH164" s="212"/>
      <c r="BDI164" s="212"/>
      <c r="BDJ164" s="212"/>
      <c r="BDK164" s="212"/>
      <c r="BDL164" s="212"/>
      <c r="BDM164" s="212"/>
      <c r="BDN164" s="212"/>
      <c r="BDO164" s="212"/>
      <c r="BDP164" s="212"/>
      <c r="BDQ164" s="212"/>
      <c r="BDR164" s="212"/>
      <c r="BDS164" s="212"/>
      <c r="BDT164" s="212"/>
      <c r="BDU164" s="212"/>
      <c r="BDV164" s="212"/>
      <c r="BDW164" s="212"/>
      <c r="BDX164" s="212"/>
      <c r="BDY164" s="212"/>
      <c r="BDZ164" s="212"/>
      <c r="BEA164" s="212"/>
      <c r="BEB164" s="212"/>
      <c r="BEC164" s="212"/>
      <c r="BED164" s="212"/>
      <c r="BEE164" s="212"/>
      <c r="BEF164" s="212"/>
      <c r="BEG164" s="212"/>
      <c r="BEH164" s="212"/>
      <c r="BEI164" s="212"/>
      <c r="BEJ164" s="212"/>
      <c r="BEK164" s="212"/>
      <c r="BEL164" s="212"/>
      <c r="BEM164" s="212"/>
      <c r="BEN164" s="212"/>
      <c r="BEO164" s="212"/>
      <c r="BEP164" s="212"/>
      <c r="BEQ164" s="212"/>
      <c r="BER164" s="212"/>
      <c r="BES164" s="212"/>
      <c r="BET164" s="212"/>
      <c r="BEU164" s="212"/>
      <c r="BEV164" s="212"/>
      <c r="BEW164" s="212"/>
      <c r="BEX164" s="212"/>
      <c r="BEY164" s="212"/>
      <c r="BEZ164" s="212"/>
      <c r="BFA164" s="212"/>
      <c r="BFB164" s="212"/>
      <c r="BFC164" s="212"/>
      <c r="BFD164" s="212"/>
      <c r="BFE164" s="212"/>
      <c r="BFF164" s="212"/>
      <c r="BFG164" s="212"/>
      <c r="BFH164" s="212"/>
      <c r="BFI164" s="212"/>
      <c r="BFJ164" s="212"/>
      <c r="BFK164" s="212"/>
      <c r="BFL164" s="212"/>
      <c r="BFM164" s="212"/>
      <c r="BFN164" s="212"/>
      <c r="BFO164" s="212"/>
      <c r="BFP164" s="212"/>
      <c r="BFQ164" s="212"/>
      <c r="BFR164" s="212"/>
      <c r="BFS164" s="212"/>
      <c r="BFT164" s="212"/>
      <c r="BFU164" s="212"/>
      <c r="BFV164" s="212"/>
      <c r="BFW164" s="212"/>
      <c r="BFX164" s="212"/>
      <c r="BFY164" s="212"/>
      <c r="BFZ164" s="212"/>
      <c r="BGA164" s="212"/>
      <c r="BGB164" s="212"/>
      <c r="BGC164" s="212"/>
      <c r="BGD164" s="212"/>
      <c r="BGE164" s="212"/>
      <c r="BGL164" s="212"/>
      <c r="BGM164" s="212"/>
      <c r="BGN164" s="212"/>
      <c r="BGO164" s="212"/>
      <c r="BGP164" s="212"/>
      <c r="BGQ164" s="212"/>
      <c r="BGR164" s="212"/>
      <c r="BGS164" s="212"/>
      <c r="BGT164" s="212"/>
      <c r="BGU164" s="212"/>
      <c r="BGV164" s="212"/>
      <c r="BGW164" s="212"/>
      <c r="BGX164" s="212"/>
      <c r="BGY164" s="212"/>
      <c r="BGZ164" s="212"/>
      <c r="BHA164" s="212"/>
      <c r="BHB164" s="212"/>
      <c r="BHC164" s="212"/>
      <c r="BHD164" s="212"/>
      <c r="BHE164" s="212"/>
      <c r="BHF164" s="212"/>
      <c r="BHG164" s="212"/>
      <c r="BHH164" s="212"/>
      <c r="BHI164" s="212"/>
      <c r="BHJ164" s="212"/>
      <c r="BHK164" s="212"/>
      <c r="BHL164" s="212"/>
      <c r="BHM164" s="212"/>
      <c r="BHN164" s="212"/>
      <c r="BHO164" s="212"/>
      <c r="BHP164" s="212"/>
      <c r="BHQ164" s="212"/>
      <c r="BHR164" s="212"/>
      <c r="BHS164" s="212"/>
      <c r="BHT164" s="212"/>
      <c r="BHU164" s="212"/>
      <c r="BHV164" s="212"/>
      <c r="BHW164" s="212"/>
      <c r="BHX164" s="212"/>
      <c r="BHY164" s="212"/>
      <c r="BHZ164" s="212"/>
      <c r="BIA164" s="212"/>
      <c r="BIB164" s="212"/>
      <c r="BIC164" s="212"/>
      <c r="BID164" s="212"/>
      <c r="BIE164" s="212"/>
      <c r="BIF164" s="212"/>
      <c r="BIG164" s="212"/>
      <c r="BIH164" s="212"/>
      <c r="BII164" s="212"/>
      <c r="BIJ164" s="212"/>
      <c r="BIK164" s="212"/>
      <c r="BIL164" s="212"/>
      <c r="BIM164" s="212"/>
      <c r="BIN164" s="212"/>
      <c r="BIO164" s="212"/>
      <c r="BIP164" s="212"/>
      <c r="BIQ164" s="212"/>
      <c r="BIR164" s="212"/>
      <c r="BIS164" s="212"/>
      <c r="BIT164" s="212"/>
      <c r="BIU164" s="212"/>
      <c r="BIV164" s="212"/>
      <c r="BIW164" s="212"/>
      <c r="BIX164" s="212"/>
      <c r="BIY164" s="212"/>
      <c r="BIZ164" s="212"/>
      <c r="BJA164" s="212"/>
      <c r="BJB164" s="212"/>
      <c r="BJC164" s="212"/>
      <c r="BJD164" s="212"/>
      <c r="BJE164" s="212"/>
      <c r="BJF164" s="212"/>
      <c r="BJG164" s="212"/>
      <c r="BJH164" s="212"/>
      <c r="BJI164" s="212"/>
      <c r="BJJ164" s="212"/>
      <c r="BJK164" s="212"/>
      <c r="BJL164" s="212"/>
      <c r="BJM164" s="212"/>
      <c r="BJN164" s="212"/>
      <c r="BJO164" s="212"/>
      <c r="BJP164" s="212"/>
      <c r="BJQ164" s="212"/>
      <c r="BJR164" s="212"/>
      <c r="BJS164" s="212"/>
      <c r="BJT164" s="212"/>
      <c r="BJU164" s="212"/>
      <c r="BJV164" s="212"/>
      <c r="BJW164" s="212"/>
      <c r="BJX164" s="212"/>
      <c r="BJY164" s="212"/>
      <c r="BJZ164" s="212"/>
      <c r="BKA164" s="212"/>
      <c r="BKB164" s="212"/>
      <c r="BKC164" s="212"/>
      <c r="BKD164" s="212"/>
      <c r="BKE164" s="212"/>
      <c r="BKF164" s="212"/>
      <c r="BKG164" s="212"/>
      <c r="BKH164" s="212"/>
      <c r="BKI164" s="212"/>
      <c r="BKJ164" s="212"/>
      <c r="BKK164" s="212"/>
      <c r="BKL164" s="212"/>
      <c r="BKM164" s="212"/>
      <c r="BKN164" s="212"/>
      <c r="BKO164" s="212"/>
      <c r="BKP164" s="212"/>
      <c r="BKQ164" s="212"/>
      <c r="BKR164" s="212"/>
      <c r="BKS164" s="212"/>
      <c r="BKT164" s="212"/>
      <c r="BKU164" s="212"/>
      <c r="BKV164" s="212"/>
      <c r="BKW164" s="212"/>
      <c r="BKX164" s="212"/>
      <c r="BKY164" s="212"/>
      <c r="BKZ164" s="212"/>
      <c r="BLA164" s="212"/>
      <c r="BLB164" s="212"/>
      <c r="BLC164" s="212"/>
      <c r="BLD164" s="212"/>
      <c r="BLE164" s="212"/>
      <c r="BLF164" s="212"/>
      <c r="BLG164" s="212"/>
      <c r="BLH164" s="212"/>
      <c r="BLI164" s="212"/>
      <c r="BLJ164" s="212"/>
      <c r="BLK164" s="212"/>
      <c r="BLL164" s="212"/>
      <c r="BLM164" s="212"/>
      <c r="BLN164" s="212"/>
      <c r="BLO164" s="212"/>
      <c r="BLP164" s="212"/>
      <c r="BLQ164" s="212"/>
      <c r="BLR164" s="212"/>
      <c r="BLS164" s="212"/>
      <c r="BLT164" s="212"/>
      <c r="BLU164" s="212"/>
      <c r="BLV164" s="212"/>
      <c r="BLW164" s="212"/>
      <c r="BLX164" s="212"/>
      <c r="BLY164" s="212"/>
      <c r="BLZ164" s="212"/>
      <c r="BMA164" s="212"/>
      <c r="BMB164" s="212"/>
      <c r="BMC164" s="212"/>
      <c r="BMD164" s="212"/>
      <c r="BME164" s="212"/>
      <c r="BMF164" s="212"/>
      <c r="BMG164" s="212"/>
      <c r="BMH164" s="212"/>
      <c r="BMI164" s="212"/>
      <c r="BMJ164" s="212"/>
      <c r="BMK164" s="212"/>
      <c r="BML164" s="212"/>
      <c r="BMM164" s="212"/>
      <c r="BMN164" s="212"/>
      <c r="BMO164" s="212"/>
      <c r="BMP164" s="212"/>
      <c r="BMQ164" s="212"/>
      <c r="BMR164" s="212"/>
      <c r="BMS164" s="212"/>
      <c r="BMT164" s="212"/>
      <c r="BMU164" s="212"/>
      <c r="BMV164" s="212"/>
      <c r="BMW164" s="212"/>
      <c r="BMX164" s="212"/>
      <c r="BMY164" s="212"/>
      <c r="BMZ164" s="212"/>
      <c r="BNA164" s="212"/>
      <c r="BNB164" s="212"/>
      <c r="BNC164" s="212"/>
      <c r="BND164" s="212"/>
      <c r="BNE164" s="212"/>
      <c r="BNF164" s="212"/>
      <c r="BNG164" s="212"/>
      <c r="BNH164" s="212"/>
      <c r="BNI164" s="212"/>
      <c r="BNJ164" s="212"/>
      <c r="BNK164" s="212"/>
      <c r="BNL164" s="212"/>
      <c r="BNM164" s="212"/>
      <c r="BNN164" s="212"/>
      <c r="BNO164" s="212"/>
      <c r="BNP164" s="212"/>
      <c r="BNQ164" s="212"/>
      <c r="BNR164" s="212"/>
      <c r="BNS164" s="212"/>
      <c r="BNT164" s="212"/>
      <c r="BNU164" s="212"/>
      <c r="BNV164" s="212"/>
      <c r="BNW164" s="212"/>
      <c r="BNX164" s="212"/>
      <c r="BNY164" s="212"/>
      <c r="BNZ164" s="212"/>
      <c r="BOA164" s="212"/>
      <c r="BOB164" s="212"/>
      <c r="BOC164" s="212"/>
      <c r="BOD164" s="212"/>
      <c r="BOE164" s="212"/>
      <c r="BOF164" s="212"/>
      <c r="BOG164" s="212"/>
      <c r="BOH164" s="212"/>
      <c r="BOI164" s="212"/>
      <c r="BOJ164" s="212"/>
      <c r="BOK164" s="212"/>
      <c r="BOL164" s="212"/>
      <c r="BOM164" s="212"/>
      <c r="BON164" s="212"/>
      <c r="BOO164" s="212"/>
      <c r="BOP164" s="212"/>
      <c r="BOQ164" s="212"/>
      <c r="BOR164" s="212"/>
      <c r="BOS164" s="212"/>
      <c r="BOT164" s="212"/>
      <c r="BOU164" s="212"/>
      <c r="BOV164" s="212"/>
      <c r="BOW164" s="212"/>
      <c r="BOX164" s="212"/>
      <c r="BOY164" s="212"/>
      <c r="BOZ164" s="212"/>
      <c r="BPA164" s="212"/>
      <c r="BPB164" s="212"/>
      <c r="BPC164" s="212"/>
      <c r="BPD164" s="212"/>
      <c r="BPE164" s="212"/>
      <c r="BPF164" s="212"/>
      <c r="BPG164" s="212"/>
      <c r="BPH164" s="212"/>
      <c r="BPI164" s="212"/>
      <c r="BPJ164" s="212"/>
      <c r="BPK164" s="212"/>
      <c r="BPL164" s="212"/>
      <c r="BPM164" s="212"/>
      <c r="BPN164" s="212"/>
      <c r="BPO164" s="212"/>
      <c r="BPP164" s="212"/>
      <c r="BPQ164" s="212"/>
      <c r="BPR164" s="212"/>
      <c r="BPS164" s="212"/>
      <c r="BPT164" s="212"/>
      <c r="BPU164" s="212"/>
      <c r="BPV164" s="212"/>
      <c r="BPW164" s="212"/>
      <c r="BPX164" s="212"/>
      <c r="BPY164" s="212"/>
      <c r="BPZ164" s="212"/>
      <c r="BQA164" s="212"/>
      <c r="BQH164" s="212"/>
      <c r="BQI164" s="212"/>
      <c r="BQJ164" s="212"/>
      <c r="BQK164" s="212"/>
      <c r="BQL164" s="212"/>
      <c r="BQM164" s="212"/>
      <c r="BQN164" s="212"/>
      <c r="BQO164" s="212"/>
      <c r="BQP164" s="212"/>
      <c r="BQQ164" s="212"/>
      <c r="BQR164" s="212"/>
      <c r="BQS164" s="212"/>
      <c r="BQT164" s="212"/>
      <c r="BQU164" s="212"/>
      <c r="BQV164" s="212"/>
      <c r="BQW164" s="212"/>
      <c r="BQX164" s="212"/>
      <c r="BQY164" s="212"/>
      <c r="BQZ164" s="212"/>
      <c r="BRA164" s="212"/>
      <c r="BRB164" s="212"/>
      <c r="BRC164" s="212"/>
      <c r="BRD164" s="212"/>
      <c r="BRE164" s="212"/>
      <c r="BRF164" s="212"/>
      <c r="BRG164" s="212"/>
      <c r="BRH164" s="212"/>
      <c r="BRI164" s="212"/>
      <c r="BRJ164" s="212"/>
      <c r="BRK164" s="212"/>
      <c r="BRL164" s="212"/>
      <c r="BRM164" s="212"/>
      <c r="BRN164" s="212"/>
      <c r="BRO164" s="212"/>
      <c r="BRP164" s="212"/>
      <c r="BRQ164" s="212"/>
      <c r="BRR164" s="212"/>
      <c r="BRS164" s="212"/>
      <c r="BRT164" s="212"/>
      <c r="BRU164" s="212"/>
      <c r="BRV164" s="212"/>
      <c r="BRW164" s="212"/>
      <c r="BRX164" s="212"/>
      <c r="BRY164" s="212"/>
      <c r="BRZ164" s="212"/>
      <c r="BSA164" s="212"/>
      <c r="BSB164" s="212"/>
      <c r="BSC164" s="212"/>
      <c r="BSD164" s="212"/>
      <c r="BSE164" s="212"/>
      <c r="BSF164" s="212"/>
      <c r="BSG164" s="212"/>
      <c r="BSH164" s="212"/>
      <c r="BSI164" s="212"/>
      <c r="BSJ164" s="212"/>
      <c r="BSK164" s="212"/>
      <c r="BSL164" s="212"/>
      <c r="BSM164" s="212"/>
      <c r="BSN164" s="212"/>
      <c r="BSO164" s="212"/>
      <c r="BSP164" s="212"/>
      <c r="BSQ164" s="212"/>
      <c r="BSR164" s="212"/>
      <c r="BSS164" s="212"/>
      <c r="BST164" s="212"/>
      <c r="BSU164" s="212"/>
      <c r="BSV164" s="212"/>
      <c r="BSW164" s="212"/>
      <c r="BSX164" s="212"/>
      <c r="BSY164" s="212"/>
      <c r="BSZ164" s="212"/>
      <c r="BTA164" s="212"/>
      <c r="BTB164" s="212"/>
      <c r="BTC164" s="212"/>
      <c r="BTD164" s="212"/>
      <c r="BTE164" s="212"/>
      <c r="BTF164" s="212"/>
      <c r="BTG164" s="212"/>
      <c r="BTH164" s="212"/>
      <c r="BTI164" s="212"/>
      <c r="BTJ164" s="212"/>
      <c r="BTK164" s="212"/>
      <c r="BTL164" s="212"/>
      <c r="BTM164" s="212"/>
      <c r="BTN164" s="212"/>
      <c r="BTO164" s="212"/>
      <c r="BTP164" s="212"/>
      <c r="BTQ164" s="212"/>
      <c r="BTR164" s="212"/>
      <c r="BTS164" s="212"/>
      <c r="BTT164" s="212"/>
      <c r="BTU164" s="212"/>
      <c r="BTV164" s="212"/>
      <c r="BTW164" s="212"/>
      <c r="BTX164" s="212"/>
      <c r="BTY164" s="212"/>
      <c r="BTZ164" s="212"/>
      <c r="BUA164" s="212"/>
      <c r="BUB164" s="212"/>
      <c r="BUC164" s="212"/>
      <c r="BUD164" s="212"/>
      <c r="BUE164" s="212"/>
      <c r="BUF164" s="212"/>
      <c r="BUG164" s="212"/>
      <c r="BUH164" s="212"/>
      <c r="BUI164" s="212"/>
      <c r="BUJ164" s="212"/>
      <c r="BUK164" s="212"/>
      <c r="BUL164" s="212"/>
      <c r="BUM164" s="212"/>
      <c r="BUN164" s="212"/>
      <c r="BUO164" s="212"/>
      <c r="BUP164" s="212"/>
      <c r="BUQ164" s="212"/>
      <c r="BUR164" s="212"/>
      <c r="BUS164" s="212"/>
      <c r="BUT164" s="212"/>
      <c r="BUU164" s="212"/>
      <c r="BUV164" s="212"/>
      <c r="BUW164" s="212"/>
      <c r="BUX164" s="212"/>
      <c r="BUY164" s="212"/>
      <c r="BUZ164" s="212"/>
      <c r="BVA164" s="212"/>
      <c r="BVB164" s="212"/>
      <c r="BVC164" s="212"/>
      <c r="BVD164" s="212"/>
      <c r="BVE164" s="212"/>
      <c r="BVF164" s="212"/>
      <c r="BVG164" s="212"/>
      <c r="BVH164" s="212"/>
      <c r="BVI164" s="212"/>
      <c r="BVJ164" s="212"/>
      <c r="BVK164" s="212"/>
      <c r="BVL164" s="212"/>
      <c r="BVM164" s="212"/>
      <c r="BVN164" s="212"/>
      <c r="BVO164" s="212"/>
      <c r="BVP164" s="212"/>
      <c r="BVQ164" s="212"/>
      <c r="BVR164" s="212"/>
      <c r="BVS164" s="212"/>
      <c r="BVT164" s="212"/>
      <c r="BVU164" s="212"/>
      <c r="BVV164" s="212"/>
      <c r="BVW164" s="212"/>
      <c r="BVX164" s="212"/>
      <c r="BVY164" s="212"/>
      <c r="BVZ164" s="212"/>
      <c r="BWA164" s="212"/>
      <c r="BWB164" s="212"/>
      <c r="BWC164" s="212"/>
      <c r="BWD164" s="212"/>
      <c r="BWE164" s="212"/>
      <c r="BWF164" s="212"/>
      <c r="BWG164" s="212"/>
      <c r="BWH164" s="212"/>
      <c r="BWI164" s="212"/>
      <c r="BWJ164" s="212"/>
      <c r="BWK164" s="212"/>
      <c r="BWL164" s="212"/>
      <c r="BWM164" s="212"/>
      <c r="BWN164" s="212"/>
      <c r="BWO164" s="212"/>
      <c r="BWP164" s="212"/>
      <c r="BWQ164" s="212"/>
      <c r="BWR164" s="212"/>
      <c r="BWS164" s="212"/>
      <c r="BWT164" s="212"/>
      <c r="BWU164" s="212"/>
      <c r="BWV164" s="212"/>
      <c r="BWW164" s="212"/>
      <c r="BWX164" s="212"/>
      <c r="BWY164" s="212"/>
      <c r="BWZ164" s="212"/>
      <c r="BXA164" s="212"/>
      <c r="BXB164" s="212"/>
      <c r="BXC164" s="212"/>
      <c r="BXD164" s="212"/>
      <c r="BXE164" s="212"/>
      <c r="BXF164" s="212"/>
      <c r="BXG164" s="212"/>
      <c r="BXH164" s="212"/>
      <c r="BXI164" s="212"/>
      <c r="BXJ164" s="212"/>
      <c r="BXK164" s="212"/>
      <c r="BXL164" s="212"/>
      <c r="BXM164" s="212"/>
      <c r="BXN164" s="212"/>
      <c r="BXO164" s="212"/>
      <c r="BXP164" s="212"/>
      <c r="BXQ164" s="212"/>
      <c r="BXR164" s="212"/>
      <c r="BXS164" s="212"/>
      <c r="BXT164" s="212"/>
      <c r="BXU164" s="212"/>
      <c r="BXV164" s="212"/>
      <c r="BXW164" s="212"/>
      <c r="BXX164" s="212"/>
      <c r="BXY164" s="212"/>
      <c r="BXZ164" s="212"/>
      <c r="BYA164" s="212"/>
      <c r="BYB164" s="212"/>
      <c r="BYC164" s="212"/>
      <c r="BYD164" s="212"/>
      <c r="BYE164" s="212"/>
      <c r="BYF164" s="212"/>
      <c r="BYG164" s="212"/>
      <c r="BYH164" s="212"/>
      <c r="BYI164" s="212"/>
      <c r="BYJ164" s="212"/>
      <c r="BYK164" s="212"/>
      <c r="BYL164" s="212"/>
      <c r="BYM164" s="212"/>
      <c r="BYN164" s="212"/>
      <c r="BYO164" s="212"/>
      <c r="BYP164" s="212"/>
      <c r="BYQ164" s="212"/>
      <c r="BYR164" s="212"/>
      <c r="BYS164" s="212"/>
      <c r="BYT164" s="212"/>
      <c r="BYU164" s="212"/>
      <c r="BYV164" s="212"/>
      <c r="BYW164" s="212"/>
      <c r="BYX164" s="212"/>
      <c r="BYY164" s="212"/>
      <c r="BYZ164" s="212"/>
      <c r="BZA164" s="212"/>
      <c r="BZB164" s="212"/>
      <c r="BZC164" s="212"/>
      <c r="BZD164" s="212"/>
      <c r="BZE164" s="212"/>
      <c r="BZF164" s="212"/>
      <c r="BZG164" s="212"/>
      <c r="BZH164" s="212"/>
      <c r="BZI164" s="212"/>
      <c r="BZJ164" s="212"/>
      <c r="BZK164" s="212"/>
      <c r="BZL164" s="212"/>
      <c r="BZM164" s="212"/>
      <c r="BZN164" s="212"/>
      <c r="BZO164" s="212"/>
      <c r="BZP164" s="212"/>
      <c r="BZQ164" s="212"/>
      <c r="BZR164" s="212"/>
      <c r="BZS164" s="212"/>
      <c r="BZT164" s="212"/>
      <c r="BZU164" s="212"/>
      <c r="BZV164" s="212"/>
      <c r="BZW164" s="212"/>
      <c r="CAD164" s="212"/>
      <c r="CAE164" s="212"/>
      <c r="CAF164" s="212"/>
      <c r="CAG164" s="212"/>
      <c r="CAH164" s="212"/>
      <c r="CAI164" s="212"/>
      <c r="CAJ164" s="212"/>
      <c r="CAK164" s="212"/>
      <c r="CAL164" s="212"/>
      <c r="CAM164" s="212"/>
      <c r="CAN164" s="212"/>
      <c r="CAO164" s="212"/>
      <c r="CAP164" s="212"/>
      <c r="CAQ164" s="212"/>
      <c r="CAR164" s="212"/>
      <c r="CAS164" s="212"/>
      <c r="CAT164" s="212"/>
      <c r="CAU164" s="212"/>
      <c r="CAV164" s="212"/>
      <c r="CAW164" s="212"/>
      <c r="CAX164" s="212"/>
      <c r="CAY164" s="212"/>
      <c r="CAZ164" s="212"/>
      <c r="CBA164" s="212"/>
      <c r="CBB164" s="212"/>
      <c r="CBC164" s="212"/>
      <c r="CBD164" s="212"/>
      <c r="CBE164" s="212"/>
      <c r="CBF164" s="212"/>
      <c r="CBG164" s="212"/>
      <c r="CBH164" s="212"/>
      <c r="CBI164" s="212"/>
      <c r="CBJ164" s="212"/>
      <c r="CBK164" s="212"/>
      <c r="CBL164" s="212"/>
      <c r="CBM164" s="212"/>
      <c r="CBN164" s="212"/>
      <c r="CBO164" s="212"/>
      <c r="CBP164" s="212"/>
      <c r="CBQ164" s="212"/>
      <c r="CBR164" s="212"/>
      <c r="CBS164" s="212"/>
      <c r="CBT164" s="212"/>
      <c r="CBU164" s="212"/>
      <c r="CBV164" s="212"/>
      <c r="CBW164" s="212"/>
      <c r="CBX164" s="212"/>
      <c r="CBY164" s="212"/>
      <c r="CBZ164" s="212"/>
      <c r="CCA164" s="212"/>
      <c r="CCB164" s="212"/>
      <c r="CCC164" s="212"/>
      <c r="CCD164" s="212"/>
      <c r="CCE164" s="212"/>
      <c r="CCF164" s="212"/>
      <c r="CCG164" s="212"/>
      <c r="CCH164" s="212"/>
      <c r="CCI164" s="212"/>
      <c r="CCJ164" s="212"/>
      <c r="CCK164" s="212"/>
      <c r="CCL164" s="212"/>
      <c r="CCM164" s="212"/>
      <c r="CCN164" s="212"/>
      <c r="CCO164" s="212"/>
      <c r="CCP164" s="212"/>
      <c r="CCQ164" s="212"/>
      <c r="CCR164" s="212"/>
      <c r="CCS164" s="212"/>
      <c r="CCT164" s="212"/>
      <c r="CCU164" s="212"/>
      <c r="CCV164" s="212"/>
      <c r="CCW164" s="212"/>
      <c r="CCX164" s="212"/>
      <c r="CCY164" s="212"/>
      <c r="CCZ164" s="212"/>
      <c r="CDA164" s="212"/>
      <c r="CDB164" s="212"/>
      <c r="CDC164" s="212"/>
      <c r="CDD164" s="212"/>
      <c r="CDE164" s="212"/>
      <c r="CDF164" s="212"/>
      <c r="CDG164" s="212"/>
      <c r="CDH164" s="212"/>
      <c r="CDI164" s="212"/>
      <c r="CDJ164" s="212"/>
      <c r="CDK164" s="212"/>
      <c r="CDL164" s="212"/>
      <c r="CDM164" s="212"/>
      <c r="CDN164" s="212"/>
      <c r="CDO164" s="212"/>
      <c r="CDP164" s="212"/>
      <c r="CDQ164" s="212"/>
      <c r="CDR164" s="212"/>
      <c r="CDS164" s="212"/>
      <c r="CDT164" s="212"/>
      <c r="CDU164" s="212"/>
      <c r="CDV164" s="212"/>
      <c r="CDW164" s="212"/>
      <c r="CDX164" s="212"/>
      <c r="CDY164" s="212"/>
      <c r="CDZ164" s="212"/>
      <c r="CEA164" s="212"/>
      <c r="CEB164" s="212"/>
      <c r="CEC164" s="212"/>
      <c r="CED164" s="212"/>
      <c r="CEE164" s="212"/>
      <c r="CEF164" s="212"/>
      <c r="CEG164" s="212"/>
      <c r="CEH164" s="212"/>
      <c r="CEI164" s="212"/>
      <c r="CEJ164" s="212"/>
      <c r="CEK164" s="212"/>
      <c r="CEL164" s="212"/>
      <c r="CEM164" s="212"/>
      <c r="CEN164" s="212"/>
      <c r="CEO164" s="212"/>
      <c r="CEP164" s="212"/>
      <c r="CEQ164" s="212"/>
      <c r="CER164" s="212"/>
      <c r="CES164" s="212"/>
      <c r="CET164" s="212"/>
      <c r="CEU164" s="212"/>
      <c r="CEV164" s="212"/>
      <c r="CEW164" s="212"/>
      <c r="CEX164" s="212"/>
      <c r="CEY164" s="212"/>
      <c r="CEZ164" s="212"/>
      <c r="CFA164" s="212"/>
      <c r="CFB164" s="212"/>
      <c r="CFC164" s="212"/>
      <c r="CFD164" s="212"/>
      <c r="CFE164" s="212"/>
      <c r="CFF164" s="212"/>
      <c r="CFG164" s="212"/>
      <c r="CFH164" s="212"/>
      <c r="CFI164" s="212"/>
      <c r="CFJ164" s="212"/>
      <c r="CFK164" s="212"/>
      <c r="CFL164" s="212"/>
      <c r="CFM164" s="212"/>
      <c r="CFN164" s="212"/>
      <c r="CFO164" s="212"/>
      <c r="CFP164" s="212"/>
      <c r="CFQ164" s="212"/>
      <c r="CFR164" s="212"/>
      <c r="CFS164" s="212"/>
      <c r="CFT164" s="212"/>
      <c r="CFU164" s="212"/>
      <c r="CFV164" s="212"/>
      <c r="CFW164" s="212"/>
      <c r="CFX164" s="212"/>
      <c r="CFY164" s="212"/>
      <c r="CFZ164" s="212"/>
      <c r="CGA164" s="212"/>
      <c r="CGB164" s="212"/>
      <c r="CGC164" s="212"/>
      <c r="CGD164" s="212"/>
      <c r="CGE164" s="212"/>
      <c r="CGF164" s="212"/>
      <c r="CGG164" s="212"/>
      <c r="CGH164" s="212"/>
      <c r="CGI164" s="212"/>
      <c r="CGJ164" s="212"/>
      <c r="CGK164" s="212"/>
      <c r="CGL164" s="212"/>
      <c r="CGM164" s="212"/>
      <c r="CGN164" s="212"/>
      <c r="CGO164" s="212"/>
      <c r="CGP164" s="212"/>
      <c r="CGQ164" s="212"/>
      <c r="CGR164" s="212"/>
      <c r="CGS164" s="212"/>
      <c r="CGT164" s="212"/>
      <c r="CGU164" s="212"/>
      <c r="CGV164" s="212"/>
      <c r="CGW164" s="212"/>
      <c r="CGX164" s="212"/>
      <c r="CGY164" s="212"/>
      <c r="CGZ164" s="212"/>
      <c r="CHA164" s="212"/>
      <c r="CHB164" s="212"/>
      <c r="CHC164" s="212"/>
      <c r="CHD164" s="212"/>
      <c r="CHE164" s="212"/>
      <c r="CHF164" s="212"/>
      <c r="CHG164" s="212"/>
      <c r="CHH164" s="212"/>
      <c r="CHI164" s="212"/>
      <c r="CHJ164" s="212"/>
      <c r="CHK164" s="212"/>
      <c r="CHL164" s="212"/>
      <c r="CHM164" s="212"/>
      <c r="CHN164" s="212"/>
      <c r="CHO164" s="212"/>
      <c r="CHP164" s="212"/>
      <c r="CHQ164" s="212"/>
      <c r="CHR164" s="212"/>
      <c r="CHS164" s="212"/>
      <c r="CHT164" s="212"/>
      <c r="CHU164" s="212"/>
      <c r="CHV164" s="212"/>
      <c r="CHW164" s="212"/>
      <c r="CHX164" s="212"/>
      <c r="CHY164" s="212"/>
      <c r="CHZ164" s="212"/>
      <c r="CIA164" s="212"/>
      <c r="CIB164" s="212"/>
      <c r="CIC164" s="212"/>
      <c r="CID164" s="212"/>
      <c r="CIE164" s="212"/>
      <c r="CIF164" s="212"/>
      <c r="CIG164" s="212"/>
      <c r="CIH164" s="212"/>
      <c r="CII164" s="212"/>
      <c r="CIJ164" s="212"/>
      <c r="CIK164" s="212"/>
      <c r="CIL164" s="212"/>
      <c r="CIM164" s="212"/>
      <c r="CIN164" s="212"/>
      <c r="CIO164" s="212"/>
      <c r="CIP164" s="212"/>
      <c r="CIQ164" s="212"/>
      <c r="CIR164" s="212"/>
      <c r="CIS164" s="212"/>
      <c r="CIT164" s="212"/>
      <c r="CIU164" s="212"/>
      <c r="CIV164" s="212"/>
      <c r="CIW164" s="212"/>
      <c r="CIX164" s="212"/>
      <c r="CIY164" s="212"/>
      <c r="CIZ164" s="212"/>
      <c r="CJA164" s="212"/>
      <c r="CJB164" s="212"/>
      <c r="CJC164" s="212"/>
      <c r="CJD164" s="212"/>
      <c r="CJE164" s="212"/>
      <c r="CJF164" s="212"/>
      <c r="CJG164" s="212"/>
      <c r="CJH164" s="212"/>
      <c r="CJI164" s="212"/>
      <c r="CJJ164" s="212"/>
      <c r="CJK164" s="212"/>
      <c r="CJL164" s="212"/>
      <c r="CJM164" s="212"/>
      <c r="CJN164" s="212"/>
      <c r="CJO164" s="212"/>
      <c r="CJP164" s="212"/>
      <c r="CJQ164" s="212"/>
      <c r="CJR164" s="212"/>
      <c r="CJS164" s="212"/>
      <c r="CJZ164" s="212"/>
      <c r="CKA164" s="212"/>
      <c r="CKB164" s="212"/>
      <c r="CKC164" s="212"/>
      <c r="CKD164" s="212"/>
      <c r="CKE164" s="212"/>
      <c r="CKF164" s="212"/>
      <c r="CKG164" s="212"/>
      <c r="CKH164" s="212"/>
      <c r="CKI164" s="212"/>
      <c r="CKJ164" s="212"/>
      <c r="CKK164" s="212"/>
      <c r="CKL164" s="212"/>
      <c r="CKM164" s="212"/>
      <c r="CKN164" s="212"/>
      <c r="CKO164" s="212"/>
      <c r="CKP164" s="212"/>
      <c r="CKQ164" s="212"/>
      <c r="CKR164" s="212"/>
      <c r="CKS164" s="212"/>
      <c r="CKT164" s="212"/>
      <c r="CKU164" s="212"/>
      <c r="CKV164" s="212"/>
      <c r="CKW164" s="212"/>
      <c r="CKX164" s="212"/>
      <c r="CKY164" s="212"/>
      <c r="CKZ164" s="212"/>
      <c r="CLA164" s="212"/>
      <c r="CLB164" s="212"/>
      <c r="CLC164" s="212"/>
      <c r="CLD164" s="212"/>
      <c r="CLE164" s="212"/>
      <c r="CLF164" s="212"/>
      <c r="CLG164" s="212"/>
      <c r="CLH164" s="212"/>
      <c r="CLI164" s="212"/>
      <c r="CLJ164" s="212"/>
      <c r="CLK164" s="212"/>
      <c r="CLL164" s="212"/>
      <c r="CLM164" s="212"/>
      <c r="CLN164" s="212"/>
      <c r="CLO164" s="212"/>
      <c r="CLP164" s="212"/>
      <c r="CLQ164" s="212"/>
      <c r="CLR164" s="212"/>
      <c r="CLS164" s="212"/>
      <c r="CLT164" s="212"/>
      <c r="CLU164" s="212"/>
      <c r="CLV164" s="212"/>
      <c r="CLW164" s="212"/>
      <c r="CLX164" s="212"/>
      <c r="CLY164" s="212"/>
      <c r="CLZ164" s="212"/>
      <c r="CMA164" s="212"/>
      <c r="CMB164" s="212"/>
      <c r="CMC164" s="212"/>
      <c r="CMD164" s="212"/>
      <c r="CME164" s="212"/>
      <c r="CMF164" s="212"/>
      <c r="CMG164" s="212"/>
      <c r="CMH164" s="212"/>
      <c r="CMI164" s="212"/>
      <c r="CMJ164" s="212"/>
      <c r="CMK164" s="212"/>
      <c r="CML164" s="212"/>
      <c r="CMM164" s="212"/>
      <c r="CMN164" s="212"/>
      <c r="CMO164" s="212"/>
      <c r="CMP164" s="212"/>
      <c r="CMQ164" s="212"/>
      <c r="CMR164" s="212"/>
      <c r="CMS164" s="212"/>
      <c r="CMT164" s="212"/>
      <c r="CMU164" s="212"/>
      <c r="CMV164" s="212"/>
      <c r="CMW164" s="212"/>
      <c r="CMX164" s="212"/>
      <c r="CMY164" s="212"/>
      <c r="CMZ164" s="212"/>
      <c r="CNA164" s="212"/>
      <c r="CNB164" s="212"/>
      <c r="CNC164" s="212"/>
      <c r="CND164" s="212"/>
      <c r="CNE164" s="212"/>
      <c r="CNF164" s="212"/>
      <c r="CNG164" s="212"/>
      <c r="CNH164" s="212"/>
      <c r="CNI164" s="212"/>
      <c r="CNJ164" s="212"/>
      <c r="CNK164" s="212"/>
      <c r="CNL164" s="212"/>
      <c r="CNM164" s="212"/>
      <c r="CNN164" s="212"/>
      <c r="CNO164" s="212"/>
      <c r="CNP164" s="212"/>
      <c r="CNQ164" s="212"/>
      <c r="CNR164" s="212"/>
      <c r="CNS164" s="212"/>
      <c r="CNT164" s="212"/>
      <c r="CNU164" s="212"/>
      <c r="CNV164" s="212"/>
      <c r="CNW164" s="212"/>
      <c r="CNX164" s="212"/>
      <c r="CNY164" s="212"/>
      <c r="CNZ164" s="212"/>
      <c r="COA164" s="212"/>
      <c r="COB164" s="212"/>
      <c r="COC164" s="212"/>
      <c r="COD164" s="212"/>
      <c r="COE164" s="212"/>
      <c r="COF164" s="212"/>
      <c r="COG164" s="212"/>
      <c r="COH164" s="212"/>
      <c r="COI164" s="212"/>
      <c r="COJ164" s="212"/>
      <c r="COK164" s="212"/>
      <c r="COL164" s="212"/>
      <c r="COM164" s="212"/>
      <c r="CON164" s="212"/>
      <c r="COO164" s="212"/>
      <c r="COP164" s="212"/>
      <c r="COQ164" s="212"/>
      <c r="COR164" s="212"/>
      <c r="COS164" s="212"/>
      <c r="COT164" s="212"/>
      <c r="COU164" s="212"/>
      <c r="COV164" s="212"/>
      <c r="COW164" s="212"/>
      <c r="COX164" s="212"/>
      <c r="COY164" s="212"/>
      <c r="COZ164" s="212"/>
      <c r="CPA164" s="212"/>
      <c r="CPB164" s="212"/>
      <c r="CPC164" s="212"/>
      <c r="CPD164" s="212"/>
      <c r="CPE164" s="212"/>
      <c r="CPF164" s="212"/>
      <c r="CPG164" s="212"/>
      <c r="CPH164" s="212"/>
      <c r="CPI164" s="212"/>
      <c r="CPJ164" s="212"/>
      <c r="CPK164" s="212"/>
      <c r="CPL164" s="212"/>
      <c r="CPM164" s="212"/>
      <c r="CPN164" s="212"/>
      <c r="CPO164" s="212"/>
      <c r="CPP164" s="212"/>
      <c r="CPQ164" s="212"/>
      <c r="CPR164" s="212"/>
      <c r="CPS164" s="212"/>
      <c r="CPT164" s="212"/>
      <c r="CPU164" s="212"/>
      <c r="CPV164" s="212"/>
      <c r="CPW164" s="212"/>
      <c r="CPX164" s="212"/>
      <c r="CPY164" s="212"/>
      <c r="CPZ164" s="212"/>
      <c r="CQA164" s="212"/>
      <c r="CQB164" s="212"/>
      <c r="CQC164" s="212"/>
      <c r="CQD164" s="212"/>
      <c r="CQE164" s="212"/>
      <c r="CQF164" s="212"/>
      <c r="CQG164" s="212"/>
      <c r="CQH164" s="212"/>
      <c r="CQI164" s="212"/>
      <c r="CQJ164" s="212"/>
      <c r="CQK164" s="212"/>
      <c r="CQL164" s="212"/>
      <c r="CQM164" s="212"/>
      <c r="CQN164" s="212"/>
      <c r="CQO164" s="212"/>
      <c r="CQP164" s="212"/>
      <c r="CQQ164" s="212"/>
      <c r="CQR164" s="212"/>
      <c r="CQS164" s="212"/>
      <c r="CQT164" s="212"/>
      <c r="CQU164" s="212"/>
      <c r="CQV164" s="212"/>
      <c r="CQW164" s="212"/>
      <c r="CQX164" s="212"/>
      <c r="CQY164" s="212"/>
      <c r="CQZ164" s="212"/>
      <c r="CRA164" s="212"/>
      <c r="CRB164" s="212"/>
      <c r="CRC164" s="212"/>
      <c r="CRD164" s="212"/>
      <c r="CRE164" s="212"/>
      <c r="CRF164" s="212"/>
      <c r="CRG164" s="212"/>
      <c r="CRH164" s="212"/>
      <c r="CRI164" s="212"/>
      <c r="CRJ164" s="212"/>
      <c r="CRK164" s="212"/>
      <c r="CRL164" s="212"/>
      <c r="CRM164" s="212"/>
      <c r="CRN164" s="212"/>
      <c r="CRO164" s="212"/>
      <c r="CRP164" s="212"/>
      <c r="CRQ164" s="212"/>
      <c r="CRR164" s="212"/>
      <c r="CRS164" s="212"/>
      <c r="CRT164" s="212"/>
      <c r="CRU164" s="212"/>
      <c r="CRV164" s="212"/>
      <c r="CRW164" s="212"/>
      <c r="CRX164" s="212"/>
      <c r="CRY164" s="212"/>
      <c r="CRZ164" s="212"/>
      <c r="CSA164" s="212"/>
      <c r="CSB164" s="212"/>
      <c r="CSC164" s="212"/>
      <c r="CSD164" s="212"/>
      <c r="CSE164" s="212"/>
      <c r="CSF164" s="212"/>
      <c r="CSG164" s="212"/>
      <c r="CSH164" s="212"/>
      <c r="CSI164" s="212"/>
      <c r="CSJ164" s="212"/>
      <c r="CSK164" s="212"/>
      <c r="CSL164" s="212"/>
      <c r="CSM164" s="212"/>
      <c r="CSN164" s="212"/>
      <c r="CSO164" s="212"/>
      <c r="CSP164" s="212"/>
      <c r="CSQ164" s="212"/>
      <c r="CSR164" s="212"/>
      <c r="CSS164" s="212"/>
      <c r="CST164" s="212"/>
      <c r="CSU164" s="212"/>
      <c r="CSV164" s="212"/>
      <c r="CSW164" s="212"/>
      <c r="CSX164" s="212"/>
      <c r="CSY164" s="212"/>
      <c r="CSZ164" s="212"/>
      <c r="CTA164" s="212"/>
      <c r="CTB164" s="212"/>
      <c r="CTC164" s="212"/>
      <c r="CTD164" s="212"/>
      <c r="CTE164" s="212"/>
      <c r="CTF164" s="212"/>
      <c r="CTG164" s="212"/>
      <c r="CTH164" s="212"/>
      <c r="CTI164" s="212"/>
      <c r="CTJ164" s="212"/>
      <c r="CTK164" s="212"/>
      <c r="CTL164" s="212"/>
      <c r="CTM164" s="212"/>
      <c r="CTN164" s="212"/>
      <c r="CTO164" s="212"/>
      <c r="CTV164" s="212"/>
      <c r="CTW164" s="212"/>
      <c r="CTX164" s="212"/>
      <c r="CTY164" s="212"/>
      <c r="CTZ164" s="212"/>
      <c r="CUA164" s="212"/>
      <c r="CUB164" s="212"/>
      <c r="CUC164" s="212"/>
      <c r="CUD164" s="212"/>
      <c r="CUE164" s="212"/>
      <c r="CUF164" s="212"/>
      <c r="CUG164" s="212"/>
      <c r="CUH164" s="212"/>
      <c r="CUI164" s="212"/>
      <c r="CUJ164" s="212"/>
      <c r="CUK164" s="212"/>
      <c r="CUL164" s="212"/>
      <c r="CUM164" s="212"/>
      <c r="CUN164" s="212"/>
      <c r="CUO164" s="212"/>
      <c r="CUP164" s="212"/>
      <c r="CUQ164" s="212"/>
      <c r="CUR164" s="212"/>
      <c r="CUS164" s="212"/>
      <c r="CUT164" s="212"/>
      <c r="CUU164" s="212"/>
      <c r="CUV164" s="212"/>
      <c r="CUW164" s="212"/>
      <c r="CUX164" s="212"/>
      <c r="CUY164" s="212"/>
      <c r="CUZ164" s="212"/>
      <c r="CVA164" s="212"/>
      <c r="CVB164" s="212"/>
      <c r="CVC164" s="212"/>
      <c r="CVD164" s="212"/>
      <c r="CVE164" s="212"/>
      <c r="CVF164" s="212"/>
      <c r="CVG164" s="212"/>
      <c r="CVH164" s="212"/>
      <c r="CVI164" s="212"/>
      <c r="CVJ164" s="212"/>
      <c r="CVK164" s="212"/>
      <c r="CVL164" s="212"/>
      <c r="CVM164" s="212"/>
      <c r="CVN164" s="212"/>
      <c r="CVO164" s="212"/>
      <c r="CVP164" s="212"/>
      <c r="CVQ164" s="212"/>
      <c r="CVR164" s="212"/>
      <c r="CVS164" s="212"/>
      <c r="CVT164" s="212"/>
      <c r="CVU164" s="212"/>
      <c r="CVV164" s="212"/>
      <c r="CVW164" s="212"/>
      <c r="CVX164" s="212"/>
      <c r="CVY164" s="212"/>
      <c r="CVZ164" s="212"/>
      <c r="CWA164" s="212"/>
      <c r="CWB164" s="212"/>
      <c r="CWC164" s="212"/>
      <c r="CWD164" s="212"/>
      <c r="CWE164" s="212"/>
      <c r="CWF164" s="212"/>
      <c r="CWG164" s="212"/>
      <c r="CWH164" s="212"/>
      <c r="CWI164" s="212"/>
      <c r="CWJ164" s="212"/>
      <c r="CWK164" s="212"/>
      <c r="CWL164" s="212"/>
      <c r="CWM164" s="212"/>
      <c r="CWN164" s="212"/>
      <c r="CWO164" s="212"/>
      <c r="CWP164" s="212"/>
      <c r="CWQ164" s="212"/>
      <c r="CWR164" s="212"/>
      <c r="CWS164" s="212"/>
      <c r="CWT164" s="212"/>
      <c r="CWU164" s="212"/>
      <c r="CWV164" s="212"/>
      <c r="CWW164" s="212"/>
      <c r="CWX164" s="212"/>
      <c r="CWY164" s="212"/>
      <c r="CWZ164" s="212"/>
      <c r="CXA164" s="212"/>
      <c r="CXB164" s="212"/>
      <c r="CXC164" s="212"/>
      <c r="CXD164" s="212"/>
      <c r="CXE164" s="212"/>
      <c r="CXF164" s="212"/>
      <c r="CXG164" s="212"/>
      <c r="CXH164" s="212"/>
      <c r="CXI164" s="212"/>
      <c r="CXJ164" s="212"/>
      <c r="CXK164" s="212"/>
      <c r="CXL164" s="212"/>
      <c r="CXM164" s="212"/>
      <c r="CXN164" s="212"/>
      <c r="CXO164" s="212"/>
      <c r="CXP164" s="212"/>
      <c r="CXQ164" s="212"/>
      <c r="CXR164" s="212"/>
      <c r="CXS164" s="212"/>
      <c r="CXT164" s="212"/>
      <c r="CXU164" s="212"/>
      <c r="CXV164" s="212"/>
      <c r="CXW164" s="212"/>
      <c r="CXX164" s="212"/>
      <c r="CXY164" s="212"/>
      <c r="CXZ164" s="212"/>
      <c r="CYA164" s="212"/>
      <c r="CYB164" s="212"/>
      <c r="CYC164" s="212"/>
      <c r="CYD164" s="212"/>
      <c r="CYE164" s="212"/>
      <c r="CYF164" s="212"/>
      <c r="CYG164" s="212"/>
      <c r="CYH164" s="212"/>
      <c r="CYI164" s="212"/>
      <c r="CYJ164" s="212"/>
      <c r="CYK164" s="212"/>
      <c r="CYL164" s="212"/>
      <c r="CYM164" s="212"/>
      <c r="CYN164" s="212"/>
      <c r="CYO164" s="212"/>
      <c r="CYP164" s="212"/>
      <c r="CYQ164" s="212"/>
      <c r="CYR164" s="212"/>
      <c r="CYS164" s="212"/>
      <c r="CYT164" s="212"/>
      <c r="CYU164" s="212"/>
      <c r="CYV164" s="212"/>
      <c r="CYW164" s="212"/>
      <c r="CYX164" s="212"/>
      <c r="CYY164" s="212"/>
      <c r="CYZ164" s="212"/>
      <c r="CZA164" s="212"/>
      <c r="CZB164" s="212"/>
      <c r="CZC164" s="212"/>
      <c r="CZD164" s="212"/>
      <c r="CZE164" s="212"/>
      <c r="CZF164" s="212"/>
      <c r="CZG164" s="212"/>
      <c r="CZH164" s="212"/>
      <c r="CZI164" s="212"/>
      <c r="CZJ164" s="212"/>
      <c r="CZK164" s="212"/>
      <c r="CZL164" s="212"/>
      <c r="CZM164" s="212"/>
      <c r="CZN164" s="212"/>
      <c r="CZO164" s="212"/>
      <c r="CZP164" s="212"/>
      <c r="CZQ164" s="212"/>
      <c r="CZR164" s="212"/>
      <c r="CZS164" s="212"/>
      <c r="CZT164" s="212"/>
      <c r="CZU164" s="212"/>
      <c r="CZV164" s="212"/>
      <c r="CZW164" s="212"/>
      <c r="CZX164" s="212"/>
      <c r="CZY164" s="212"/>
      <c r="CZZ164" s="212"/>
      <c r="DAA164" s="212"/>
      <c r="DAB164" s="212"/>
      <c r="DAC164" s="212"/>
      <c r="DAD164" s="212"/>
      <c r="DAE164" s="212"/>
      <c r="DAF164" s="212"/>
      <c r="DAG164" s="212"/>
      <c r="DAH164" s="212"/>
      <c r="DAI164" s="212"/>
      <c r="DAJ164" s="212"/>
      <c r="DAK164" s="212"/>
      <c r="DAL164" s="212"/>
      <c r="DAM164" s="212"/>
      <c r="DAN164" s="212"/>
      <c r="DAO164" s="212"/>
      <c r="DAP164" s="212"/>
      <c r="DAQ164" s="212"/>
      <c r="DAR164" s="212"/>
      <c r="DAS164" s="212"/>
      <c r="DAT164" s="212"/>
      <c r="DAU164" s="212"/>
      <c r="DAV164" s="212"/>
      <c r="DAW164" s="212"/>
      <c r="DAX164" s="212"/>
      <c r="DAY164" s="212"/>
      <c r="DAZ164" s="212"/>
      <c r="DBA164" s="212"/>
      <c r="DBB164" s="212"/>
      <c r="DBC164" s="212"/>
      <c r="DBD164" s="212"/>
      <c r="DBE164" s="212"/>
      <c r="DBF164" s="212"/>
      <c r="DBG164" s="212"/>
      <c r="DBH164" s="212"/>
      <c r="DBI164" s="212"/>
      <c r="DBJ164" s="212"/>
      <c r="DBK164" s="212"/>
      <c r="DBL164" s="212"/>
      <c r="DBM164" s="212"/>
      <c r="DBN164" s="212"/>
      <c r="DBO164" s="212"/>
      <c r="DBP164" s="212"/>
      <c r="DBQ164" s="212"/>
      <c r="DBR164" s="212"/>
      <c r="DBS164" s="212"/>
      <c r="DBT164" s="212"/>
      <c r="DBU164" s="212"/>
      <c r="DBV164" s="212"/>
      <c r="DBW164" s="212"/>
      <c r="DBX164" s="212"/>
      <c r="DBY164" s="212"/>
      <c r="DBZ164" s="212"/>
      <c r="DCA164" s="212"/>
      <c r="DCB164" s="212"/>
      <c r="DCC164" s="212"/>
      <c r="DCD164" s="212"/>
      <c r="DCE164" s="212"/>
      <c r="DCF164" s="212"/>
      <c r="DCG164" s="212"/>
      <c r="DCH164" s="212"/>
      <c r="DCI164" s="212"/>
      <c r="DCJ164" s="212"/>
      <c r="DCK164" s="212"/>
      <c r="DCL164" s="212"/>
      <c r="DCM164" s="212"/>
      <c r="DCN164" s="212"/>
      <c r="DCO164" s="212"/>
      <c r="DCP164" s="212"/>
      <c r="DCQ164" s="212"/>
      <c r="DCR164" s="212"/>
      <c r="DCS164" s="212"/>
      <c r="DCT164" s="212"/>
      <c r="DCU164" s="212"/>
      <c r="DCV164" s="212"/>
      <c r="DCW164" s="212"/>
      <c r="DCX164" s="212"/>
      <c r="DCY164" s="212"/>
      <c r="DCZ164" s="212"/>
      <c r="DDA164" s="212"/>
      <c r="DDB164" s="212"/>
      <c r="DDC164" s="212"/>
      <c r="DDD164" s="212"/>
      <c r="DDE164" s="212"/>
      <c r="DDF164" s="212"/>
      <c r="DDG164" s="212"/>
      <c r="DDH164" s="212"/>
      <c r="DDI164" s="212"/>
      <c r="DDJ164" s="212"/>
      <c r="DDK164" s="212"/>
      <c r="DDR164" s="212"/>
      <c r="DDS164" s="212"/>
      <c r="DDT164" s="212"/>
      <c r="DDU164" s="212"/>
      <c r="DDV164" s="212"/>
      <c r="DDW164" s="212"/>
      <c r="DDX164" s="212"/>
      <c r="DDY164" s="212"/>
      <c r="DDZ164" s="212"/>
      <c r="DEA164" s="212"/>
      <c r="DEB164" s="212"/>
      <c r="DEC164" s="212"/>
      <c r="DED164" s="212"/>
      <c r="DEE164" s="212"/>
      <c r="DEF164" s="212"/>
      <c r="DEG164" s="212"/>
      <c r="DEH164" s="212"/>
      <c r="DEI164" s="212"/>
      <c r="DEJ164" s="212"/>
      <c r="DEK164" s="212"/>
      <c r="DEL164" s="212"/>
      <c r="DEM164" s="212"/>
      <c r="DEN164" s="212"/>
      <c r="DEO164" s="212"/>
      <c r="DEP164" s="212"/>
      <c r="DEQ164" s="212"/>
      <c r="DER164" s="212"/>
      <c r="DES164" s="212"/>
      <c r="DET164" s="212"/>
      <c r="DEU164" s="212"/>
      <c r="DEV164" s="212"/>
      <c r="DEW164" s="212"/>
      <c r="DEX164" s="212"/>
      <c r="DEY164" s="212"/>
      <c r="DEZ164" s="212"/>
      <c r="DFA164" s="212"/>
      <c r="DFB164" s="212"/>
      <c r="DFC164" s="212"/>
      <c r="DFD164" s="212"/>
      <c r="DFE164" s="212"/>
      <c r="DFF164" s="212"/>
      <c r="DFG164" s="212"/>
      <c r="DFH164" s="212"/>
      <c r="DFI164" s="212"/>
      <c r="DFJ164" s="212"/>
      <c r="DFK164" s="212"/>
      <c r="DFL164" s="212"/>
      <c r="DFM164" s="212"/>
      <c r="DFN164" s="212"/>
      <c r="DFO164" s="212"/>
      <c r="DFP164" s="212"/>
      <c r="DFQ164" s="212"/>
      <c r="DFR164" s="212"/>
      <c r="DFS164" s="212"/>
      <c r="DFT164" s="212"/>
      <c r="DFU164" s="212"/>
      <c r="DFV164" s="212"/>
      <c r="DFW164" s="212"/>
      <c r="DFX164" s="212"/>
      <c r="DFY164" s="212"/>
      <c r="DFZ164" s="212"/>
      <c r="DGA164" s="212"/>
      <c r="DGB164" s="212"/>
      <c r="DGC164" s="212"/>
      <c r="DGD164" s="212"/>
      <c r="DGE164" s="212"/>
      <c r="DGF164" s="212"/>
      <c r="DGG164" s="212"/>
      <c r="DGH164" s="212"/>
      <c r="DGI164" s="212"/>
      <c r="DGJ164" s="212"/>
      <c r="DGK164" s="212"/>
      <c r="DGL164" s="212"/>
      <c r="DGM164" s="212"/>
      <c r="DGN164" s="212"/>
      <c r="DGO164" s="212"/>
      <c r="DGP164" s="212"/>
      <c r="DGQ164" s="212"/>
      <c r="DGR164" s="212"/>
      <c r="DGS164" s="212"/>
      <c r="DGT164" s="212"/>
      <c r="DGU164" s="212"/>
      <c r="DGV164" s="212"/>
      <c r="DGW164" s="212"/>
      <c r="DGX164" s="212"/>
      <c r="DGY164" s="212"/>
      <c r="DGZ164" s="212"/>
      <c r="DHA164" s="212"/>
      <c r="DHB164" s="212"/>
      <c r="DHC164" s="212"/>
      <c r="DHD164" s="212"/>
      <c r="DHE164" s="212"/>
      <c r="DHF164" s="212"/>
      <c r="DHG164" s="212"/>
      <c r="DHH164" s="212"/>
      <c r="DHI164" s="212"/>
      <c r="DHJ164" s="212"/>
      <c r="DHK164" s="212"/>
      <c r="DHL164" s="212"/>
      <c r="DHM164" s="212"/>
      <c r="DHN164" s="212"/>
      <c r="DHO164" s="212"/>
      <c r="DHP164" s="212"/>
      <c r="DHQ164" s="212"/>
      <c r="DHR164" s="212"/>
      <c r="DHS164" s="212"/>
      <c r="DHT164" s="212"/>
      <c r="DHU164" s="212"/>
      <c r="DHV164" s="212"/>
      <c r="DHW164" s="212"/>
      <c r="DHX164" s="212"/>
      <c r="DHY164" s="212"/>
      <c r="DHZ164" s="212"/>
      <c r="DIA164" s="212"/>
      <c r="DIB164" s="212"/>
      <c r="DIC164" s="212"/>
      <c r="DID164" s="212"/>
      <c r="DIE164" s="212"/>
      <c r="DIF164" s="212"/>
      <c r="DIG164" s="212"/>
      <c r="DIH164" s="212"/>
      <c r="DII164" s="212"/>
      <c r="DIJ164" s="212"/>
      <c r="DIK164" s="212"/>
      <c r="DIL164" s="212"/>
      <c r="DIM164" s="212"/>
      <c r="DIN164" s="212"/>
      <c r="DIO164" s="212"/>
      <c r="DIP164" s="212"/>
      <c r="DIQ164" s="212"/>
      <c r="DIR164" s="212"/>
      <c r="DIS164" s="212"/>
      <c r="DIT164" s="212"/>
      <c r="DIU164" s="212"/>
      <c r="DIV164" s="212"/>
      <c r="DIW164" s="212"/>
      <c r="DIX164" s="212"/>
      <c r="DIY164" s="212"/>
      <c r="DIZ164" s="212"/>
      <c r="DJA164" s="212"/>
      <c r="DJB164" s="212"/>
      <c r="DJC164" s="212"/>
      <c r="DJD164" s="212"/>
      <c r="DJE164" s="212"/>
      <c r="DJF164" s="212"/>
      <c r="DJG164" s="212"/>
      <c r="DJH164" s="212"/>
      <c r="DJI164" s="212"/>
      <c r="DJJ164" s="212"/>
      <c r="DJK164" s="212"/>
      <c r="DJL164" s="212"/>
      <c r="DJM164" s="212"/>
      <c r="DJN164" s="212"/>
      <c r="DJO164" s="212"/>
      <c r="DJP164" s="212"/>
      <c r="DJQ164" s="212"/>
      <c r="DJR164" s="212"/>
      <c r="DJS164" s="212"/>
      <c r="DJT164" s="212"/>
      <c r="DJU164" s="212"/>
      <c r="DJV164" s="212"/>
      <c r="DJW164" s="212"/>
      <c r="DJX164" s="212"/>
      <c r="DJY164" s="212"/>
      <c r="DJZ164" s="212"/>
      <c r="DKA164" s="212"/>
      <c r="DKB164" s="212"/>
      <c r="DKC164" s="212"/>
      <c r="DKD164" s="212"/>
      <c r="DKE164" s="212"/>
      <c r="DKF164" s="212"/>
      <c r="DKG164" s="212"/>
      <c r="DKH164" s="212"/>
      <c r="DKI164" s="212"/>
      <c r="DKJ164" s="212"/>
      <c r="DKK164" s="212"/>
      <c r="DKL164" s="212"/>
      <c r="DKM164" s="212"/>
      <c r="DKN164" s="212"/>
      <c r="DKO164" s="212"/>
      <c r="DKP164" s="212"/>
      <c r="DKQ164" s="212"/>
      <c r="DKR164" s="212"/>
      <c r="DKS164" s="212"/>
      <c r="DKT164" s="212"/>
      <c r="DKU164" s="212"/>
      <c r="DKV164" s="212"/>
      <c r="DKW164" s="212"/>
      <c r="DKX164" s="212"/>
      <c r="DKY164" s="212"/>
      <c r="DKZ164" s="212"/>
      <c r="DLA164" s="212"/>
      <c r="DLB164" s="212"/>
      <c r="DLC164" s="212"/>
      <c r="DLD164" s="212"/>
      <c r="DLE164" s="212"/>
      <c r="DLF164" s="212"/>
      <c r="DLG164" s="212"/>
      <c r="DLH164" s="212"/>
      <c r="DLI164" s="212"/>
      <c r="DLJ164" s="212"/>
      <c r="DLK164" s="212"/>
      <c r="DLL164" s="212"/>
      <c r="DLM164" s="212"/>
      <c r="DLN164" s="212"/>
      <c r="DLO164" s="212"/>
      <c r="DLP164" s="212"/>
      <c r="DLQ164" s="212"/>
      <c r="DLR164" s="212"/>
      <c r="DLS164" s="212"/>
      <c r="DLT164" s="212"/>
      <c r="DLU164" s="212"/>
      <c r="DLV164" s="212"/>
      <c r="DLW164" s="212"/>
      <c r="DLX164" s="212"/>
      <c r="DLY164" s="212"/>
      <c r="DLZ164" s="212"/>
      <c r="DMA164" s="212"/>
      <c r="DMB164" s="212"/>
      <c r="DMC164" s="212"/>
      <c r="DMD164" s="212"/>
      <c r="DME164" s="212"/>
      <c r="DMF164" s="212"/>
      <c r="DMG164" s="212"/>
      <c r="DMH164" s="212"/>
      <c r="DMI164" s="212"/>
      <c r="DMJ164" s="212"/>
      <c r="DMK164" s="212"/>
      <c r="DML164" s="212"/>
      <c r="DMM164" s="212"/>
      <c r="DMN164" s="212"/>
      <c r="DMO164" s="212"/>
      <c r="DMP164" s="212"/>
      <c r="DMQ164" s="212"/>
      <c r="DMR164" s="212"/>
      <c r="DMS164" s="212"/>
      <c r="DMT164" s="212"/>
      <c r="DMU164" s="212"/>
      <c r="DMV164" s="212"/>
      <c r="DMW164" s="212"/>
      <c r="DMX164" s="212"/>
      <c r="DMY164" s="212"/>
      <c r="DMZ164" s="212"/>
      <c r="DNA164" s="212"/>
      <c r="DNB164" s="212"/>
      <c r="DNC164" s="212"/>
      <c r="DND164" s="212"/>
      <c r="DNE164" s="212"/>
      <c r="DNF164" s="212"/>
      <c r="DNG164" s="212"/>
      <c r="DNN164" s="212"/>
      <c r="DNO164" s="212"/>
      <c r="DNP164" s="212"/>
      <c r="DNQ164" s="212"/>
      <c r="DNR164" s="212"/>
      <c r="DNS164" s="212"/>
      <c r="DNT164" s="212"/>
      <c r="DNU164" s="212"/>
      <c r="DNV164" s="212"/>
      <c r="DNW164" s="212"/>
      <c r="DNX164" s="212"/>
      <c r="DNY164" s="212"/>
      <c r="DNZ164" s="212"/>
      <c r="DOA164" s="212"/>
      <c r="DOB164" s="212"/>
      <c r="DOC164" s="212"/>
      <c r="DOD164" s="212"/>
      <c r="DOE164" s="212"/>
      <c r="DOF164" s="212"/>
      <c r="DOG164" s="212"/>
      <c r="DOH164" s="212"/>
      <c r="DOI164" s="212"/>
      <c r="DOJ164" s="212"/>
      <c r="DOK164" s="212"/>
      <c r="DOL164" s="212"/>
      <c r="DOM164" s="212"/>
      <c r="DON164" s="212"/>
      <c r="DOO164" s="212"/>
      <c r="DOP164" s="212"/>
      <c r="DOQ164" s="212"/>
      <c r="DOR164" s="212"/>
      <c r="DOS164" s="212"/>
      <c r="DOT164" s="212"/>
      <c r="DOU164" s="212"/>
      <c r="DOV164" s="212"/>
      <c r="DOW164" s="212"/>
      <c r="DOX164" s="212"/>
      <c r="DOY164" s="212"/>
      <c r="DOZ164" s="212"/>
      <c r="DPA164" s="212"/>
      <c r="DPB164" s="212"/>
      <c r="DPC164" s="212"/>
      <c r="DPD164" s="212"/>
      <c r="DPE164" s="212"/>
      <c r="DPF164" s="212"/>
      <c r="DPG164" s="212"/>
      <c r="DPH164" s="212"/>
      <c r="DPI164" s="212"/>
      <c r="DPJ164" s="212"/>
      <c r="DPK164" s="212"/>
      <c r="DPL164" s="212"/>
      <c r="DPM164" s="212"/>
      <c r="DPN164" s="212"/>
      <c r="DPO164" s="212"/>
      <c r="DPP164" s="212"/>
      <c r="DPQ164" s="212"/>
      <c r="DPR164" s="212"/>
      <c r="DPS164" s="212"/>
      <c r="DPT164" s="212"/>
      <c r="DPU164" s="212"/>
      <c r="DPV164" s="212"/>
      <c r="DPW164" s="212"/>
      <c r="DPX164" s="212"/>
      <c r="DPY164" s="212"/>
      <c r="DPZ164" s="212"/>
      <c r="DQA164" s="212"/>
      <c r="DQB164" s="212"/>
      <c r="DQC164" s="212"/>
      <c r="DQD164" s="212"/>
      <c r="DQE164" s="212"/>
      <c r="DQF164" s="212"/>
      <c r="DQG164" s="212"/>
      <c r="DQH164" s="212"/>
      <c r="DQI164" s="212"/>
      <c r="DQJ164" s="212"/>
      <c r="DQK164" s="212"/>
      <c r="DQL164" s="212"/>
      <c r="DQM164" s="212"/>
      <c r="DQN164" s="212"/>
      <c r="DQO164" s="212"/>
      <c r="DQP164" s="212"/>
      <c r="DQQ164" s="212"/>
      <c r="DQR164" s="212"/>
      <c r="DQS164" s="212"/>
      <c r="DQT164" s="212"/>
      <c r="DQU164" s="212"/>
      <c r="DQV164" s="212"/>
      <c r="DQW164" s="212"/>
      <c r="DQX164" s="212"/>
      <c r="DQY164" s="212"/>
      <c r="DQZ164" s="212"/>
      <c r="DRA164" s="212"/>
      <c r="DRB164" s="212"/>
      <c r="DRC164" s="212"/>
      <c r="DRD164" s="212"/>
      <c r="DRE164" s="212"/>
      <c r="DRF164" s="212"/>
      <c r="DRG164" s="212"/>
      <c r="DRH164" s="212"/>
      <c r="DRI164" s="212"/>
      <c r="DRJ164" s="212"/>
      <c r="DRK164" s="212"/>
      <c r="DRL164" s="212"/>
      <c r="DRM164" s="212"/>
      <c r="DRN164" s="212"/>
      <c r="DRO164" s="212"/>
      <c r="DRP164" s="212"/>
      <c r="DRQ164" s="212"/>
      <c r="DRR164" s="212"/>
      <c r="DRS164" s="212"/>
      <c r="DRT164" s="212"/>
      <c r="DRU164" s="212"/>
      <c r="DRV164" s="212"/>
      <c r="DRW164" s="212"/>
      <c r="DRX164" s="212"/>
      <c r="DRY164" s="212"/>
      <c r="DRZ164" s="212"/>
      <c r="DSA164" s="212"/>
      <c r="DSB164" s="212"/>
      <c r="DSC164" s="212"/>
      <c r="DSD164" s="212"/>
      <c r="DSE164" s="212"/>
      <c r="DSF164" s="212"/>
      <c r="DSG164" s="212"/>
      <c r="DSH164" s="212"/>
      <c r="DSI164" s="212"/>
      <c r="DSJ164" s="212"/>
      <c r="DSK164" s="212"/>
      <c r="DSL164" s="212"/>
      <c r="DSM164" s="212"/>
      <c r="DSN164" s="212"/>
      <c r="DSO164" s="212"/>
      <c r="DSP164" s="212"/>
      <c r="DSQ164" s="212"/>
      <c r="DSR164" s="212"/>
      <c r="DSS164" s="212"/>
      <c r="DST164" s="212"/>
      <c r="DSU164" s="212"/>
      <c r="DSV164" s="212"/>
      <c r="DSW164" s="212"/>
      <c r="DSX164" s="212"/>
      <c r="DSY164" s="212"/>
      <c r="DSZ164" s="212"/>
      <c r="DTA164" s="212"/>
      <c r="DTB164" s="212"/>
      <c r="DTC164" s="212"/>
      <c r="DTD164" s="212"/>
      <c r="DTE164" s="212"/>
      <c r="DTF164" s="212"/>
      <c r="DTG164" s="212"/>
      <c r="DTH164" s="212"/>
      <c r="DTI164" s="212"/>
      <c r="DTJ164" s="212"/>
      <c r="DTK164" s="212"/>
      <c r="DTL164" s="212"/>
      <c r="DTM164" s="212"/>
      <c r="DTN164" s="212"/>
      <c r="DTO164" s="212"/>
      <c r="DTP164" s="212"/>
      <c r="DTQ164" s="212"/>
      <c r="DTR164" s="212"/>
      <c r="DTS164" s="212"/>
      <c r="DTT164" s="212"/>
      <c r="DTU164" s="212"/>
      <c r="DTV164" s="212"/>
      <c r="DTW164" s="212"/>
      <c r="DTX164" s="212"/>
      <c r="DTY164" s="212"/>
      <c r="DTZ164" s="212"/>
      <c r="DUA164" s="212"/>
      <c r="DUB164" s="212"/>
      <c r="DUC164" s="212"/>
      <c r="DUD164" s="212"/>
      <c r="DUE164" s="212"/>
      <c r="DUF164" s="212"/>
      <c r="DUG164" s="212"/>
      <c r="DUH164" s="212"/>
      <c r="DUI164" s="212"/>
      <c r="DUJ164" s="212"/>
      <c r="DUK164" s="212"/>
      <c r="DUL164" s="212"/>
      <c r="DUM164" s="212"/>
      <c r="DUN164" s="212"/>
      <c r="DUO164" s="212"/>
      <c r="DUP164" s="212"/>
      <c r="DUQ164" s="212"/>
      <c r="DUR164" s="212"/>
      <c r="DUS164" s="212"/>
      <c r="DUT164" s="212"/>
      <c r="DUU164" s="212"/>
      <c r="DUV164" s="212"/>
      <c r="DUW164" s="212"/>
      <c r="DUX164" s="212"/>
      <c r="DUY164" s="212"/>
      <c r="DUZ164" s="212"/>
      <c r="DVA164" s="212"/>
      <c r="DVB164" s="212"/>
      <c r="DVC164" s="212"/>
      <c r="DVD164" s="212"/>
      <c r="DVE164" s="212"/>
      <c r="DVF164" s="212"/>
      <c r="DVG164" s="212"/>
      <c r="DVH164" s="212"/>
      <c r="DVI164" s="212"/>
      <c r="DVJ164" s="212"/>
      <c r="DVK164" s="212"/>
      <c r="DVL164" s="212"/>
      <c r="DVM164" s="212"/>
      <c r="DVN164" s="212"/>
      <c r="DVO164" s="212"/>
      <c r="DVP164" s="212"/>
      <c r="DVQ164" s="212"/>
      <c r="DVR164" s="212"/>
      <c r="DVS164" s="212"/>
      <c r="DVT164" s="212"/>
      <c r="DVU164" s="212"/>
      <c r="DVV164" s="212"/>
      <c r="DVW164" s="212"/>
      <c r="DVX164" s="212"/>
      <c r="DVY164" s="212"/>
      <c r="DVZ164" s="212"/>
      <c r="DWA164" s="212"/>
      <c r="DWB164" s="212"/>
      <c r="DWC164" s="212"/>
      <c r="DWD164" s="212"/>
      <c r="DWE164" s="212"/>
      <c r="DWF164" s="212"/>
      <c r="DWG164" s="212"/>
      <c r="DWH164" s="212"/>
      <c r="DWI164" s="212"/>
      <c r="DWJ164" s="212"/>
      <c r="DWK164" s="212"/>
      <c r="DWL164" s="212"/>
      <c r="DWM164" s="212"/>
      <c r="DWN164" s="212"/>
      <c r="DWO164" s="212"/>
      <c r="DWP164" s="212"/>
      <c r="DWQ164" s="212"/>
      <c r="DWR164" s="212"/>
      <c r="DWS164" s="212"/>
      <c r="DWT164" s="212"/>
      <c r="DWU164" s="212"/>
      <c r="DWV164" s="212"/>
      <c r="DWW164" s="212"/>
      <c r="DWX164" s="212"/>
      <c r="DWY164" s="212"/>
      <c r="DWZ164" s="212"/>
      <c r="DXA164" s="212"/>
      <c r="DXB164" s="212"/>
      <c r="DXC164" s="212"/>
      <c r="DXJ164" s="212"/>
      <c r="DXK164" s="212"/>
      <c r="DXL164" s="212"/>
      <c r="DXM164" s="212"/>
      <c r="DXN164" s="212"/>
      <c r="DXO164" s="212"/>
      <c r="DXP164" s="212"/>
      <c r="DXQ164" s="212"/>
      <c r="DXR164" s="212"/>
      <c r="DXS164" s="212"/>
      <c r="DXT164" s="212"/>
      <c r="DXU164" s="212"/>
      <c r="DXV164" s="212"/>
      <c r="DXW164" s="212"/>
      <c r="DXX164" s="212"/>
      <c r="DXY164" s="212"/>
      <c r="DXZ164" s="212"/>
      <c r="DYA164" s="212"/>
      <c r="DYB164" s="212"/>
      <c r="DYC164" s="212"/>
      <c r="DYD164" s="212"/>
      <c r="DYE164" s="212"/>
      <c r="DYF164" s="212"/>
      <c r="DYG164" s="212"/>
      <c r="DYH164" s="212"/>
      <c r="DYI164" s="212"/>
      <c r="DYJ164" s="212"/>
      <c r="DYK164" s="212"/>
      <c r="DYL164" s="212"/>
      <c r="DYM164" s="212"/>
      <c r="DYN164" s="212"/>
      <c r="DYO164" s="212"/>
      <c r="DYP164" s="212"/>
      <c r="DYQ164" s="212"/>
      <c r="DYR164" s="212"/>
      <c r="DYS164" s="212"/>
      <c r="DYT164" s="212"/>
      <c r="DYU164" s="212"/>
      <c r="DYV164" s="212"/>
      <c r="DYW164" s="212"/>
      <c r="DYX164" s="212"/>
      <c r="DYY164" s="212"/>
      <c r="DYZ164" s="212"/>
      <c r="DZA164" s="212"/>
      <c r="DZB164" s="212"/>
      <c r="DZC164" s="212"/>
      <c r="DZD164" s="212"/>
      <c r="DZE164" s="212"/>
      <c r="DZF164" s="212"/>
      <c r="DZG164" s="212"/>
      <c r="DZH164" s="212"/>
      <c r="DZI164" s="212"/>
      <c r="DZJ164" s="212"/>
      <c r="DZK164" s="212"/>
      <c r="DZL164" s="212"/>
      <c r="DZM164" s="212"/>
      <c r="DZN164" s="212"/>
      <c r="DZO164" s="212"/>
      <c r="DZP164" s="212"/>
      <c r="DZQ164" s="212"/>
      <c r="DZR164" s="212"/>
      <c r="DZS164" s="212"/>
      <c r="DZT164" s="212"/>
      <c r="DZU164" s="212"/>
      <c r="DZV164" s="212"/>
      <c r="DZW164" s="212"/>
      <c r="DZX164" s="212"/>
      <c r="DZY164" s="212"/>
      <c r="DZZ164" s="212"/>
      <c r="EAA164" s="212"/>
      <c r="EAB164" s="212"/>
      <c r="EAC164" s="212"/>
      <c r="EAD164" s="212"/>
      <c r="EAE164" s="212"/>
      <c r="EAF164" s="212"/>
      <c r="EAG164" s="212"/>
      <c r="EAH164" s="212"/>
      <c r="EAI164" s="212"/>
      <c r="EAJ164" s="212"/>
      <c r="EAK164" s="212"/>
      <c r="EAL164" s="212"/>
      <c r="EAM164" s="212"/>
      <c r="EAN164" s="212"/>
      <c r="EAO164" s="212"/>
      <c r="EAP164" s="212"/>
      <c r="EAQ164" s="212"/>
      <c r="EAR164" s="212"/>
      <c r="EAS164" s="212"/>
      <c r="EAT164" s="212"/>
      <c r="EAU164" s="212"/>
      <c r="EAV164" s="212"/>
      <c r="EAW164" s="212"/>
      <c r="EAX164" s="212"/>
      <c r="EAY164" s="212"/>
      <c r="EAZ164" s="212"/>
      <c r="EBA164" s="212"/>
      <c r="EBB164" s="212"/>
      <c r="EBC164" s="212"/>
      <c r="EBD164" s="212"/>
      <c r="EBE164" s="212"/>
      <c r="EBF164" s="212"/>
      <c r="EBG164" s="212"/>
      <c r="EBH164" s="212"/>
      <c r="EBI164" s="212"/>
      <c r="EBJ164" s="212"/>
      <c r="EBK164" s="212"/>
      <c r="EBL164" s="212"/>
      <c r="EBM164" s="212"/>
      <c r="EBN164" s="212"/>
      <c r="EBO164" s="212"/>
      <c r="EBP164" s="212"/>
      <c r="EBQ164" s="212"/>
      <c r="EBR164" s="212"/>
      <c r="EBS164" s="212"/>
      <c r="EBT164" s="212"/>
      <c r="EBU164" s="212"/>
      <c r="EBV164" s="212"/>
      <c r="EBW164" s="212"/>
      <c r="EBX164" s="212"/>
      <c r="EBY164" s="212"/>
      <c r="EBZ164" s="212"/>
      <c r="ECA164" s="212"/>
      <c r="ECB164" s="212"/>
      <c r="ECC164" s="212"/>
      <c r="ECD164" s="212"/>
      <c r="ECE164" s="212"/>
      <c r="ECF164" s="212"/>
      <c r="ECG164" s="212"/>
      <c r="ECH164" s="212"/>
      <c r="ECI164" s="212"/>
      <c r="ECJ164" s="212"/>
      <c r="ECK164" s="212"/>
      <c r="ECL164" s="212"/>
      <c r="ECM164" s="212"/>
      <c r="ECN164" s="212"/>
      <c r="ECO164" s="212"/>
      <c r="ECP164" s="212"/>
      <c r="ECQ164" s="212"/>
      <c r="ECR164" s="212"/>
      <c r="ECS164" s="212"/>
      <c r="ECT164" s="212"/>
      <c r="ECU164" s="212"/>
      <c r="ECV164" s="212"/>
      <c r="ECW164" s="212"/>
      <c r="ECX164" s="212"/>
      <c r="ECY164" s="212"/>
      <c r="ECZ164" s="212"/>
      <c r="EDA164" s="212"/>
      <c r="EDB164" s="212"/>
      <c r="EDC164" s="212"/>
      <c r="EDD164" s="212"/>
      <c r="EDE164" s="212"/>
      <c r="EDF164" s="212"/>
      <c r="EDG164" s="212"/>
      <c r="EDH164" s="212"/>
      <c r="EDI164" s="212"/>
      <c r="EDJ164" s="212"/>
      <c r="EDK164" s="212"/>
      <c r="EDL164" s="212"/>
      <c r="EDM164" s="212"/>
      <c r="EDN164" s="212"/>
      <c r="EDO164" s="212"/>
      <c r="EDP164" s="212"/>
      <c r="EDQ164" s="212"/>
      <c r="EDR164" s="212"/>
      <c r="EDS164" s="212"/>
      <c r="EDT164" s="212"/>
      <c r="EDU164" s="212"/>
      <c r="EDV164" s="212"/>
      <c r="EDW164" s="212"/>
      <c r="EDX164" s="212"/>
      <c r="EDY164" s="212"/>
      <c r="EDZ164" s="212"/>
      <c r="EEA164" s="212"/>
      <c r="EEB164" s="212"/>
      <c r="EEC164" s="212"/>
      <c r="EED164" s="212"/>
      <c r="EEE164" s="212"/>
      <c r="EEF164" s="212"/>
      <c r="EEG164" s="212"/>
      <c r="EEH164" s="212"/>
      <c r="EEI164" s="212"/>
      <c r="EEJ164" s="212"/>
      <c r="EEK164" s="212"/>
      <c r="EEL164" s="212"/>
      <c r="EEM164" s="212"/>
      <c r="EEN164" s="212"/>
      <c r="EEO164" s="212"/>
      <c r="EEP164" s="212"/>
      <c r="EEQ164" s="212"/>
      <c r="EER164" s="212"/>
      <c r="EES164" s="212"/>
      <c r="EET164" s="212"/>
      <c r="EEU164" s="212"/>
      <c r="EEV164" s="212"/>
      <c r="EEW164" s="212"/>
      <c r="EEX164" s="212"/>
      <c r="EEY164" s="212"/>
      <c r="EEZ164" s="212"/>
      <c r="EFA164" s="212"/>
      <c r="EFB164" s="212"/>
      <c r="EFC164" s="212"/>
      <c r="EFD164" s="212"/>
      <c r="EFE164" s="212"/>
      <c r="EFF164" s="212"/>
      <c r="EFG164" s="212"/>
      <c r="EFH164" s="212"/>
      <c r="EFI164" s="212"/>
      <c r="EFJ164" s="212"/>
      <c r="EFK164" s="212"/>
      <c r="EFL164" s="212"/>
      <c r="EFM164" s="212"/>
      <c r="EFN164" s="212"/>
      <c r="EFO164" s="212"/>
      <c r="EFP164" s="212"/>
      <c r="EFQ164" s="212"/>
      <c r="EFR164" s="212"/>
      <c r="EFS164" s="212"/>
      <c r="EFT164" s="212"/>
      <c r="EFU164" s="212"/>
      <c r="EFV164" s="212"/>
      <c r="EFW164" s="212"/>
      <c r="EFX164" s="212"/>
      <c r="EFY164" s="212"/>
      <c r="EFZ164" s="212"/>
      <c r="EGA164" s="212"/>
      <c r="EGB164" s="212"/>
      <c r="EGC164" s="212"/>
      <c r="EGD164" s="212"/>
      <c r="EGE164" s="212"/>
      <c r="EGF164" s="212"/>
      <c r="EGG164" s="212"/>
      <c r="EGH164" s="212"/>
      <c r="EGI164" s="212"/>
      <c r="EGJ164" s="212"/>
      <c r="EGK164" s="212"/>
      <c r="EGL164" s="212"/>
      <c r="EGM164" s="212"/>
      <c r="EGN164" s="212"/>
      <c r="EGO164" s="212"/>
      <c r="EGP164" s="212"/>
      <c r="EGQ164" s="212"/>
      <c r="EGR164" s="212"/>
      <c r="EGS164" s="212"/>
      <c r="EGT164" s="212"/>
      <c r="EGU164" s="212"/>
      <c r="EGV164" s="212"/>
      <c r="EGW164" s="212"/>
      <c r="EGX164" s="212"/>
      <c r="EGY164" s="212"/>
      <c r="EHF164" s="212"/>
      <c r="EHG164" s="212"/>
      <c r="EHH164" s="212"/>
      <c r="EHI164" s="212"/>
      <c r="EHJ164" s="212"/>
      <c r="EHK164" s="212"/>
      <c r="EHL164" s="212"/>
      <c r="EHM164" s="212"/>
      <c r="EHN164" s="212"/>
      <c r="EHO164" s="212"/>
      <c r="EHP164" s="212"/>
      <c r="EHQ164" s="212"/>
      <c r="EHR164" s="212"/>
      <c r="EHS164" s="212"/>
      <c r="EHT164" s="212"/>
      <c r="EHU164" s="212"/>
      <c r="EHV164" s="212"/>
      <c r="EHW164" s="212"/>
      <c r="EHX164" s="212"/>
      <c r="EHY164" s="212"/>
      <c r="EHZ164" s="212"/>
      <c r="EIA164" s="212"/>
      <c r="EIB164" s="212"/>
      <c r="EIC164" s="212"/>
      <c r="EID164" s="212"/>
      <c r="EIE164" s="212"/>
      <c r="EIF164" s="212"/>
      <c r="EIG164" s="212"/>
      <c r="EIH164" s="212"/>
      <c r="EII164" s="212"/>
      <c r="EIJ164" s="212"/>
      <c r="EIK164" s="212"/>
      <c r="EIL164" s="212"/>
      <c r="EIM164" s="212"/>
      <c r="EIN164" s="212"/>
      <c r="EIO164" s="212"/>
      <c r="EIP164" s="212"/>
      <c r="EIQ164" s="212"/>
      <c r="EIR164" s="212"/>
      <c r="EIS164" s="212"/>
      <c r="EIT164" s="212"/>
      <c r="EIU164" s="212"/>
      <c r="EIV164" s="212"/>
      <c r="EIW164" s="212"/>
      <c r="EIX164" s="212"/>
      <c r="EIY164" s="212"/>
      <c r="EIZ164" s="212"/>
      <c r="EJA164" s="212"/>
      <c r="EJB164" s="212"/>
      <c r="EJC164" s="212"/>
      <c r="EJD164" s="212"/>
      <c r="EJE164" s="212"/>
      <c r="EJF164" s="212"/>
      <c r="EJG164" s="212"/>
      <c r="EJH164" s="212"/>
      <c r="EJI164" s="212"/>
      <c r="EJJ164" s="212"/>
      <c r="EJK164" s="212"/>
      <c r="EJL164" s="212"/>
      <c r="EJM164" s="212"/>
      <c r="EJN164" s="212"/>
      <c r="EJO164" s="212"/>
      <c r="EJP164" s="212"/>
      <c r="EJQ164" s="212"/>
      <c r="EJR164" s="212"/>
      <c r="EJS164" s="212"/>
      <c r="EJT164" s="212"/>
      <c r="EJU164" s="212"/>
      <c r="EJV164" s="212"/>
      <c r="EJW164" s="212"/>
      <c r="EJX164" s="212"/>
      <c r="EJY164" s="212"/>
      <c r="EJZ164" s="212"/>
      <c r="EKA164" s="212"/>
      <c r="EKB164" s="212"/>
      <c r="EKC164" s="212"/>
      <c r="EKD164" s="212"/>
      <c r="EKE164" s="212"/>
      <c r="EKF164" s="212"/>
      <c r="EKG164" s="212"/>
      <c r="EKH164" s="212"/>
      <c r="EKI164" s="212"/>
      <c r="EKJ164" s="212"/>
      <c r="EKK164" s="212"/>
      <c r="EKL164" s="212"/>
      <c r="EKM164" s="212"/>
      <c r="EKN164" s="212"/>
      <c r="EKO164" s="212"/>
      <c r="EKP164" s="212"/>
      <c r="EKQ164" s="212"/>
      <c r="EKR164" s="212"/>
      <c r="EKS164" s="212"/>
      <c r="EKT164" s="212"/>
      <c r="EKU164" s="212"/>
      <c r="EKV164" s="212"/>
      <c r="EKW164" s="212"/>
      <c r="EKX164" s="212"/>
      <c r="EKY164" s="212"/>
      <c r="EKZ164" s="212"/>
      <c r="ELA164" s="212"/>
      <c r="ELB164" s="212"/>
      <c r="ELC164" s="212"/>
      <c r="ELD164" s="212"/>
      <c r="ELE164" s="212"/>
      <c r="ELF164" s="212"/>
      <c r="ELG164" s="212"/>
      <c r="ELH164" s="212"/>
      <c r="ELI164" s="212"/>
      <c r="ELJ164" s="212"/>
      <c r="ELK164" s="212"/>
      <c r="ELL164" s="212"/>
      <c r="ELM164" s="212"/>
      <c r="ELN164" s="212"/>
      <c r="ELO164" s="212"/>
      <c r="ELP164" s="212"/>
      <c r="ELQ164" s="212"/>
      <c r="ELR164" s="212"/>
      <c r="ELS164" s="212"/>
      <c r="ELT164" s="212"/>
      <c r="ELU164" s="212"/>
      <c r="ELV164" s="212"/>
      <c r="ELW164" s="212"/>
      <c r="ELX164" s="212"/>
      <c r="ELY164" s="212"/>
      <c r="ELZ164" s="212"/>
      <c r="EMA164" s="212"/>
      <c r="EMB164" s="212"/>
      <c r="EMC164" s="212"/>
      <c r="EMD164" s="212"/>
      <c r="EME164" s="212"/>
      <c r="EMF164" s="212"/>
      <c r="EMG164" s="212"/>
      <c r="EMH164" s="212"/>
      <c r="EMI164" s="212"/>
      <c r="EMJ164" s="212"/>
      <c r="EMK164" s="212"/>
      <c r="EML164" s="212"/>
      <c r="EMM164" s="212"/>
      <c r="EMN164" s="212"/>
      <c r="EMO164" s="212"/>
      <c r="EMP164" s="212"/>
      <c r="EMQ164" s="212"/>
      <c r="EMR164" s="212"/>
      <c r="EMS164" s="212"/>
      <c r="EMT164" s="212"/>
      <c r="EMU164" s="212"/>
      <c r="EMV164" s="212"/>
      <c r="EMW164" s="212"/>
      <c r="EMX164" s="212"/>
      <c r="EMY164" s="212"/>
      <c r="EMZ164" s="212"/>
      <c r="ENA164" s="212"/>
      <c r="ENB164" s="212"/>
      <c r="ENC164" s="212"/>
      <c r="END164" s="212"/>
      <c r="ENE164" s="212"/>
      <c r="ENF164" s="212"/>
      <c r="ENG164" s="212"/>
      <c r="ENH164" s="212"/>
      <c r="ENI164" s="212"/>
      <c r="ENJ164" s="212"/>
      <c r="ENK164" s="212"/>
      <c r="ENL164" s="212"/>
      <c r="ENM164" s="212"/>
      <c r="ENN164" s="212"/>
      <c r="ENO164" s="212"/>
      <c r="ENP164" s="212"/>
      <c r="ENQ164" s="212"/>
      <c r="ENR164" s="212"/>
      <c r="ENS164" s="212"/>
      <c r="ENT164" s="212"/>
      <c r="ENU164" s="212"/>
      <c r="ENV164" s="212"/>
      <c r="ENW164" s="212"/>
      <c r="ENX164" s="212"/>
      <c r="ENY164" s="212"/>
      <c r="ENZ164" s="212"/>
      <c r="EOA164" s="212"/>
      <c r="EOB164" s="212"/>
      <c r="EOC164" s="212"/>
      <c r="EOD164" s="212"/>
      <c r="EOE164" s="212"/>
      <c r="EOF164" s="212"/>
      <c r="EOG164" s="212"/>
      <c r="EOH164" s="212"/>
      <c r="EOI164" s="212"/>
      <c r="EOJ164" s="212"/>
      <c r="EOK164" s="212"/>
      <c r="EOL164" s="212"/>
      <c r="EOM164" s="212"/>
      <c r="EON164" s="212"/>
      <c r="EOO164" s="212"/>
      <c r="EOP164" s="212"/>
      <c r="EOQ164" s="212"/>
      <c r="EOR164" s="212"/>
      <c r="EOS164" s="212"/>
      <c r="EOT164" s="212"/>
      <c r="EOU164" s="212"/>
      <c r="EOV164" s="212"/>
      <c r="EOW164" s="212"/>
      <c r="EOX164" s="212"/>
      <c r="EOY164" s="212"/>
      <c r="EOZ164" s="212"/>
      <c r="EPA164" s="212"/>
      <c r="EPB164" s="212"/>
      <c r="EPC164" s="212"/>
      <c r="EPD164" s="212"/>
      <c r="EPE164" s="212"/>
      <c r="EPF164" s="212"/>
      <c r="EPG164" s="212"/>
      <c r="EPH164" s="212"/>
      <c r="EPI164" s="212"/>
      <c r="EPJ164" s="212"/>
      <c r="EPK164" s="212"/>
      <c r="EPL164" s="212"/>
      <c r="EPM164" s="212"/>
      <c r="EPN164" s="212"/>
      <c r="EPO164" s="212"/>
      <c r="EPP164" s="212"/>
      <c r="EPQ164" s="212"/>
      <c r="EPR164" s="212"/>
      <c r="EPS164" s="212"/>
      <c r="EPT164" s="212"/>
      <c r="EPU164" s="212"/>
      <c r="EPV164" s="212"/>
      <c r="EPW164" s="212"/>
      <c r="EPX164" s="212"/>
      <c r="EPY164" s="212"/>
      <c r="EPZ164" s="212"/>
      <c r="EQA164" s="212"/>
      <c r="EQB164" s="212"/>
      <c r="EQC164" s="212"/>
      <c r="EQD164" s="212"/>
      <c r="EQE164" s="212"/>
      <c r="EQF164" s="212"/>
      <c r="EQG164" s="212"/>
      <c r="EQH164" s="212"/>
      <c r="EQI164" s="212"/>
      <c r="EQJ164" s="212"/>
      <c r="EQK164" s="212"/>
      <c r="EQL164" s="212"/>
      <c r="EQM164" s="212"/>
      <c r="EQN164" s="212"/>
      <c r="EQO164" s="212"/>
      <c r="EQP164" s="212"/>
      <c r="EQQ164" s="212"/>
      <c r="EQR164" s="212"/>
      <c r="EQS164" s="212"/>
      <c r="EQT164" s="212"/>
      <c r="EQU164" s="212"/>
      <c r="ERB164" s="212"/>
      <c r="ERC164" s="212"/>
      <c r="ERD164" s="212"/>
      <c r="ERE164" s="212"/>
      <c r="ERF164" s="212"/>
      <c r="ERG164" s="212"/>
      <c r="ERH164" s="212"/>
      <c r="ERI164" s="212"/>
      <c r="ERJ164" s="212"/>
      <c r="ERK164" s="212"/>
      <c r="ERL164" s="212"/>
      <c r="ERM164" s="212"/>
      <c r="ERN164" s="212"/>
      <c r="ERO164" s="212"/>
      <c r="ERP164" s="212"/>
      <c r="ERQ164" s="212"/>
      <c r="ERR164" s="212"/>
      <c r="ERS164" s="212"/>
      <c r="ERT164" s="212"/>
      <c r="ERU164" s="212"/>
      <c r="ERV164" s="212"/>
      <c r="ERW164" s="212"/>
      <c r="ERX164" s="212"/>
      <c r="ERY164" s="212"/>
      <c r="ERZ164" s="212"/>
      <c r="ESA164" s="212"/>
      <c r="ESB164" s="212"/>
      <c r="ESC164" s="212"/>
      <c r="ESD164" s="212"/>
      <c r="ESE164" s="212"/>
      <c r="ESF164" s="212"/>
      <c r="ESG164" s="212"/>
      <c r="ESH164" s="212"/>
      <c r="ESI164" s="212"/>
      <c r="ESJ164" s="212"/>
      <c r="ESK164" s="212"/>
      <c r="ESL164" s="212"/>
      <c r="ESM164" s="212"/>
      <c r="ESN164" s="212"/>
      <c r="ESO164" s="212"/>
      <c r="ESP164" s="212"/>
      <c r="ESQ164" s="212"/>
      <c r="ESR164" s="212"/>
      <c r="ESS164" s="212"/>
      <c r="EST164" s="212"/>
      <c r="ESU164" s="212"/>
      <c r="ESV164" s="212"/>
      <c r="ESW164" s="212"/>
      <c r="ESX164" s="212"/>
      <c r="ESY164" s="212"/>
      <c r="ESZ164" s="212"/>
      <c r="ETA164" s="212"/>
      <c r="ETB164" s="212"/>
      <c r="ETC164" s="212"/>
      <c r="ETD164" s="212"/>
      <c r="ETE164" s="212"/>
      <c r="ETF164" s="212"/>
      <c r="ETG164" s="212"/>
      <c r="ETH164" s="212"/>
      <c r="ETI164" s="212"/>
      <c r="ETJ164" s="212"/>
      <c r="ETK164" s="212"/>
      <c r="ETL164" s="212"/>
      <c r="ETM164" s="212"/>
      <c r="ETN164" s="212"/>
      <c r="ETO164" s="212"/>
      <c r="ETP164" s="212"/>
      <c r="ETQ164" s="212"/>
      <c r="ETR164" s="212"/>
      <c r="ETS164" s="212"/>
      <c r="ETT164" s="212"/>
      <c r="ETU164" s="212"/>
      <c r="ETV164" s="212"/>
      <c r="ETW164" s="212"/>
      <c r="ETX164" s="212"/>
      <c r="ETY164" s="212"/>
      <c r="ETZ164" s="212"/>
      <c r="EUA164" s="212"/>
      <c r="EUB164" s="212"/>
      <c r="EUC164" s="212"/>
      <c r="EUD164" s="212"/>
      <c r="EUE164" s="212"/>
      <c r="EUF164" s="212"/>
      <c r="EUG164" s="212"/>
      <c r="EUH164" s="212"/>
      <c r="EUI164" s="212"/>
      <c r="EUJ164" s="212"/>
      <c r="EUK164" s="212"/>
      <c r="EUL164" s="212"/>
      <c r="EUM164" s="212"/>
      <c r="EUN164" s="212"/>
      <c r="EUO164" s="212"/>
      <c r="EUP164" s="212"/>
      <c r="EUQ164" s="212"/>
      <c r="EUR164" s="212"/>
      <c r="EUS164" s="212"/>
      <c r="EUT164" s="212"/>
      <c r="EUU164" s="212"/>
      <c r="EUV164" s="212"/>
      <c r="EUW164" s="212"/>
      <c r="EUX164" s="212"/>
      <c r="EUY164" s="212"/>
      <c r="EUZ164" s="212"/>
      <c r="EVA164" s="212"/>
      <c r="EVB164" s="212"/>
      <c r="EVC164" s="212"/>
      <c r="EVD164" s="212"/>
      <c r="EVE164" s="212"/>
      <c r="EVF164" s="212"/>
      <c r="EVG164" s="212"/>
      <c r="EVH164" s="212"/>
      <c r="EVI164" s="212"/>
      <c r="EVJ164" s="212"/>
      <c r="EVK164" s="212"/>
      <c r="EVL164" s="212"/>
      <c r="EVM164" s="212"/>
      <c r="EVN164" s="212"/>
      <c r="EVO164" s="212"/>
      <c r="EVP164" s="212"/>
      <c r="EVQ164" s="212"/>
      <c r="EVR164" s="212"/>
      <c r="EVS164" s="212"/>
      <c r="EVT164" s="212"/>
      <c r="EVU164" s="212"/>
      <c r="EVV164" s="212"/>
      <c r="EVW164" s="212"/>
      <c r="EVX164" s="212"/>
      <c r="EVY164" s="212"/>
      <c r="EVZ164" s="212"/>
      <c r="EWA164" s="212"/>
      <c r="EWB164" s="212"/>
      <c r="EWC164" s="212"/>
      <c r="EWD164" s="212"/>
      <c r="EWE164" s="212"/>
      <c r="EWF164" s="212"/>
      <c r="EWG164" s="212"/>
      <c r="EWH164" s="212"/>
      <c r="EWI164" s="212"/>
      <c r="EWJ164" s="212"/>
      <c r="EWK164" s="212"/>
      <c r="EWL164" s="212"/>
      <c r="EWM164" s="212"/>
      <c r="EWN164" s="212"/>
      <c r="EWO164" s="212"/>
      <c r="EWP164" s="212"/>
      <c r="EWQ164" s="212"/>
      <c r="EWR164" s="212"/>
      <c r="EWS164" s="212"/>
      <c r="EWT164" s="212"/>
      <c r="EWU164" s="212"/>
      <c r="EWV164" s="212"/>
      <c r="EWW164" s="212"/>
      <c r="EWX164" s="212"/>
      <c r="EWY164" s="212"/>
      <c r="EWZ164" s="212"/>
      <c r="EXA164" s="212"/>
      <c r="EXB164" s="212"/>
      <c r="EXC164" s="212"/>
      <c r="EXD164" s="212"/>
      <c r="EXE164" s="212"/>
      <c r="EXF164" s="212"/>
      <c r="EXG164" s="212"/>
      <c r="EXH164" s="212"/>
      <c r="EXI164" s="212"/>
      <c r="EXJ164" s="212"/>
      <c r="EXK164" s="212"/>
      <c r="EXL164" s="212"/>
      <c r="EXM164" s="212"/>
      <c r="EXN164" s="212"/>
      <c r="EXO164" s="212"/>
      <c r="EXP164" s="212"/>
      <c r="EXQ164" s="212"/>
      <c r="EXR164" s="212"/>
      <c r="EXS164" s="212"/>
      <c r="EXT164" s="212"/>
      <c r="EXU164" s="212"/>
      <c r="EXV164" s="212"/>
      <c r="EXW164" s="212"/>
      <c r="EXX164" s="212"/>
      <c r="EXY164" s="212"/>
      <c r="EXZ164" s="212"/>
      <c r="EYA164" s="212"/>
      <c r="EYB164" s="212"/>
      <c r="EYC164" s="212"/>
      <c r="EYD164" s="212"/>
      <c r="EYE164" s="212"/>
      <c r="EYF164" s="212"/>
      <c r="EYG164" s="212"/>
      <c r="EYH164" s="212"/>
      <c r="EYI164" s="212"/>
      <c r="EYJ164" s="212"/>
      <c r="EYK164" s="212"/>
      <c r="EYL164" s="212"/>
      <c r="EYM164" s="212"/>
      <c r="EYN164" s="212"/>
      <c r="EYO164" s="212"/>
      <c r="EYP164" s="212"/>
      <c r="EYQ164" s="212"/>
      <c r="EYR164" s="212"/>
      <c r="EYS164" s="212"/>
      <c r="EYT164" s="212"/>
      <c r="EYU164" s="212"/>
      <c r="EYV164" s="212"/>
      <c r="EYW164" s="212"/>
      <c r="EYX164" s="212"/>
      <c r="EYY164" s="212"/>
      <c r="EYZ164" s="212"/>
      <c r="EZA164" s="212"/>
      <c r="EZB164" s="212"/>
      <c r="EZC164" s="212"/>
      <c r="EZD164" s="212"/>
      <c r="EZE164" s="212"/>
      <c r="EZF164" s="212"/>
      <c r="EZG164" s="212"/>
      <c r="EZH164" s="212"/>
      <c r="EZI164" s="212"/>
      <c r="EZJ164" s="212"/>
      <c r="EZK164" s="212"/>
      <c r="EZL164" s="212"/>
      <c r="EZM164" s="212"/>
      <c r="EZN164" s="212"/>
      <c r="EZO164" s="212"/>
      <c r="EZP164" s="212"/>
      <c r="EZQ164" s="212"/>
      <c r="EZR164" s="212"/>
      <c r="EZS164" s="212"/>
      <c r="EZT164" s="212"/>
      <c r="EZU164" s="212"/>
      <c r="EZV164" s="212"/>
      <c r="EZW164" s="212"/>
      <c r="EZX164" s="212"/>
      <c r="EZY164" s="212"/>
      <c r="EZZ164" s="212"/>
      <c r="FAA164" s="212"/>
      <c r="FAB164" s="212"/>
      <c r="FAC164" s="212"/>
      <c r="FAD164" s="212"/>
      <c r="FAE164" s="212"/>
      <c r="FAF164" s="212"/>
      <c r="FAG164" s="212"/>
      <c r="FAH164" s="212"/>
      <c r="FAI164" s="212"/>
      <c r="FAJ164" s="212"/>
      <c r="FAK164" s="212"/>
      <c r="FAL164" s="212"/>
      <c r="FAM164" s="212"/>
      <c r="FAN164" s="212"/>
      <c r="FAO164" s="212"/>
      <c r="FAP164" s="212"/>
      <c r="FAQ164" s="212"/>
      <c r="FAX164" s="212"/>
      <c r="FAY164" s="212"/>
      <c r="FAZ164" s="212"/>
      <c r="FBA164" s="212"/>
      <c r="FBB164" s="212"/>
      <c r="FBC164" s="212"/>
      <c r="FBD164" s="212"/>
      <c r="FBE164" s="212"/>
      <c r="FBF164" s="212"/>
      <c r="FBG164" s="212"/>
      <c r="FBH164" s="212"/>
      <c r="FBI164" s="212"/>
      <c r="FBJ164" s="212"/>
      <c r="FBK164" s="212"/>
      <c r="FBL164" s="212"/>
      <c r="FBM164" s="212"/>
      <c r="FBN164" s="212"/>
      <c r="FBO164" s="212"/>
      <c r="FBP164" s="212"/>
      <c r="FBQ164" s="212"/>
      <c r="FBR164" s="212"/>
      <c r="FBS164" s="212"/>
      <c r="FBT164" s="212"/>
      <c r="FBU164" s="212"/>
      <c r="FBV164" s="212"/>
      <c r="FBW164" s="212"/>
      <c r="FBX164" s="212"/>
      <c r="FBY164" s="212"/>
      <c r="FBZ164" s="212"/>
      <c r="FCA164" s="212"/>
      <c r="FCB164" s="212"/>
      <c r="FCC164" s="212"/>
      <c r="FCD164" s="212"/>
      <c r="FCE164" s="212"/>
      <c r="FCF164" s="212"/>
      <c r="FCG164" s="212"/>
      <c r="FCH164" s="212"/>
      <c r="FCI164" s="212"/>
      <c r="FCJ164" s="212"/>
      <c r="FCK164" s="212"/>
      <c r="FCL164" s="212"/>
      <c r="FCM164" s="212"/>
      <c r="FCN164" s="212"/>
      <c r="FCO164" s="212"/>
      <c r="FCP164" s="212"/>
      <c r="FCQ164" s="212"/>
      <c r="FCR164" s="212"/>
      <c r="FCS164" s="212"/>
      <c r="FCT164" s="212"/>
      <c r="FCU164" s="212"/>
      <c r="FCV164" s="212"/>
      <c r="FCW164" s="212"/>
      <c r="FCX164" s="212"/>
      <c r="FCY164" s="212"/>
      <c r="FCZ164" s="212"/>
      <c r="FDA164" s="212"/>
      <c r="FDB164" s="212"/>
      <c r="FDC164" s="212"/>
      <c r="FDD164" s="212"/>
      <c r="FDE164" s="212"/>
      <c r="FDF164" s="212"/>
      <c r="FDG164" s="212"/>
      <c r="FDH164" s="212"/>
      <c r="FDI164" s="212"/>
      <c r="FDJ164" s="212"/>
      <c r="FDK164" s="212"/>
      <c r="FDL164" s="212"/>
      <c r="FDM164" s="212"/>
      <c r="FDN164" s="212"/>
      <c r="FDO164" s="212"/>
      <c r="FDP164" s="212"/>
      <c r="FDQ164" s="212"/>
      <c r="FDR164" s="212"/>
      <c r="FDS164" s="212"/>
      <c r="FDT164" s="212"/>
      <c r="FDU164" s="212"/>
      <c r="FDV164" s="212"/>
      <c r="FDW164" s="212"/>
      <c r="FDX164" s="212"/>
      <c r="FDY164" s="212"/>
      <c r="FDZ164" s="212"/>
      <c r="FEA164" s="212"/>
      <c r="FEB164" s="212"/>
      <c r="FEC164" s="212"/>
      <c r="FED164" s="212"/>
      <c r="FEE164" s="212"/>
      <c r="FEF164" s="212"/>
      <c r="FEG164" s="212"/>
      <c r="FEH164" s="212"/>
      <c r="FEI164" s="212"/>
      <c r="FEJ164" s="212"/>
      <c r="FEK164" s="212"/>
      <c r="FEL164" s="212"/>
      <c r="FEM164" s="212"/>
      <c r="FEN164" s="212"/>
      <c r="FEO164" s="212"/>
      <c r="FEP164" s="212"/>
      <c r="FEQ164" s="212"/>
      <c r="FER164" s="212"/>
      <c r="FES164" s="212"/>
      <c r="FET164" s="212"/>
      <c r="FEU164" s="212"/>
      <c r="FEV164" s="212"/>
      <c r="FEW164" s="212"/>
      <c r="FEX164" s="212"/>
      <c r="FEY164" s="212"/>
      <c r="FEZ164" s="212"/>
      <c r="FFA164" s="212"/>
      <c r="FFB164" s="212"/>
      <c r="FFC164" s="212"/>
      <c r="FFD164" s="212"/>
      <c r="FFE164" s="212"/>
      <c r="FFF164" s="212"/>
      <c r="FFG164" s="212"/>
      <c r="FFH164" s="212"/>
      <c r="FFI164" s="212"/>
      <c r="FFJ164" s="212"/>
      <c r="FFK164" s="212"/>
      <c r="FFL164" s="212"/>
      <c r="FFM164" s="212"/>
      <c r="FFN164" s="212"/>
      <c r="FFO164" s="212"/>
      <c r="FFP164" s="212"/>
      <c r="FFQ164" s="212"/>
      <c r="FFR164" s="212"/>
      <c r="FFS164" s="212"/>
      <c r="FFT164" s="212"/>
      <c r="FFU164" s="212"/>
      <c r="FFV164" s="212"/>
      <c r="FFW164" s="212"/>
      <c r="FFX164" s="212"/>
      <c r="FFY164" s="212"/>
      <c r="FFZ164" s="212"/>
      <c r="FGA164" s="212"/>
      <c r="FGB164" s="212"/>
      <c r="FGC164" s="212"/>
      <c r="FGD164" s="212"/>
      <c r="FGE164" s="212"/>
      <c r="FGF164" s="212"/>
      <c r="FGG164" s="212"/>
      <c r="FGH164" s="212"/>
      <c r="FGI164" s="212"/>
      <c r="FGJ164" s="212"/>
      <c r="FGK164" s="212"/>
      <c r="FGL164" s="212"/>
      <c r="FGM164" s="212"/>
      <c r="FGN164" s="212"/>
      <c r="FGO164" s="212"/>
      <c r="FGP164" s="212"/>
      <c r="FGQ164" s="212"/>
      <c r="FGR164" s="212"/>
      <c r="FGS164" s="212"/>
      <c r="FGT164" s="212"/>
      <c r="FGU164" s="212"/>
      <c r="FGV164" s="212"/>
      <c r="FGW164" s="212"/>
      <c r="FGX164" s="212"/>
      <c r="FGY164" s="212"/>
      <c r="FGZ164" s="212"/>
      <c r="FHA164" s="212"/>
      <c r="FHB164" s="212"/>
      <c r="FHC164" s="212"/>
      <c r="FHD164" s="212"/>
      <c r="FHE164" s="212"/>
      <c r="FHF164" s="212"/>
      <c r="FHG164" s="212"/>
      <c r="FHH164" s="212"/>
      <c r="FHI164" s="212"/>
      <c r="FHJ164" s="212"/>
      <c r="FHK164" s="212"/>
      <c r="FHL164" s="212"/>
      <c r="FHM164" s="212"/>
      <c r="FHN164" s="212"/>
      <c r="FHO164" s="212"/>
      <c r="FHP164" s="212"/>
      <c r="FHQ164" s="212"/>
      <c r="FHR164" s="212"/>
      <c r="FHS164" s="212"/>
      <c r="FHT164" s="212"/>
      <c r="FHU164" s="212"/>
      <c r="FHV164" s="212"/>
      <c r="FHW164" s="212"/>
      <c r="FHX164" s="212"/>
      <c r="FHY164" s="212"/>
      <c r="FHZ164" s="212"/>
      <c r="FIA164" s="212"/>
      <c r="FIB164" s="212"/>
      <c r="FIC164" s="212"/>
      <c r="FID164" s="212"/>
      <c r="FIE164" s="212"/>
      <c r="FIF164" s="212"/>
      <c r="FIG164" s="212"/>
      <c r="FIH164" s="212"/>
      <c r="FII164" s="212"/>
      <c r="FIJ164" s="212"/>
      <c r="FIK164" s="212"/>
      <c r="FIL164" s="212"/>
      <c r="FIM164" s="212"/>
      <c r="FIN164" s="212"/>
      <c r="FIO164" s="212"/>
      <c r="FIP164" s="212"/>
      <c r="FIQ164" s="212"/>
      <c r="FIR164" s="212"/>
      <c r="FIS164" s="212"/>
      <c r="FIT164" s="212"/>
      <c r="FIU164" s="212"/>
      <c r="FIV164" s="212"/>
      <c r="FIW164" s="212"/>
      <c r="FIX164" s="212"/>
      <c r="FIY164" s="212"/>
      <c r="FIZ164" s="212"/>
      <c r="FJA164" s="212"/>
      <c r="FJB164" s="212"/>
      <c r="FJC164" s="212"/>
      <c r="FJD164" s="212"/>
      <c r="FJE164" s="212"/>
      <c r="FJF164" s="212"/>
      <c r="FJG164" s="212"/>
      <c r="FJH164" s="212"/>
      <c r="FJI164" s="212"/>
      <c r="FJJ164" s="212"/>
      <c r="FJK164" s="212"/>
      <c r="FJL164" s="212"/>
      <c r="FJM164" s="212"/>
      <c r="FJN164" s="212"/>
      <c r="FJO164" s="212"/>
      <c r="FJP164" s="212"/>
      <c r="FJQ164" s="212"/>
      <c r="FJR164" s="212"/>
      <c r="FJS164" s="212"/>
      <c r="FJT164" s="212"/>
      <c r="FJU164" s="212"/>
      <c r="FJV164" s="212"/>
      <c r="FJW164" s="212"/>
      <c r="FJX164" s="212"/>
      <c r="FJY164" s="212"/>
      <c r="FJZ164" s="212"/>
      <c r="FKA164" s="212"/>
      <c r="FKB164" s="212"/>
      <c r="FKC164" s="212"/>
      <c r="FKD164" s="212"/>
      <c r="FKE164" s="212"/>
      <c r="FKF164" s="212"/>
      <c r="FKG164" s="212"/>
      <c r="FKH164" s="212"/>
      <c r="FKI164" s="212"/>
      <c r="FKJ164" s="212"/>
      <c r="FKK164" s="212"/>
      <c r="FKL164" s="212"/>
      <c r="FKM164" s="212"/>
      <c r="FKT164" s="212"/>
      <c r="FKU164" s="212"/>
      <c r="FKV164" s="212"/>
      <c r="FKW164" s="212"/>
      <c r="FKX164" s="212"/>
      <c r="FKY164" s="212"/>
      <c r="FKZ164" s="212"/>
      <c r="FLA164" s="212"/>
      <c r="FLB164" s="212"/>
      <c r="FLC164" s="212"/>
      <c r="FLD164" s="212"/>
      <c r="FLE164" s="212"/>
      <c r="FLF164" s="212"/>
      <c r="FLG164" s="212"/>
      <c r="FLH164" s="212"/>
      <c r="FLI164" s="212"/>
      <c r="FLJ164" s="212"/>
      <c r="FLK164" s="212"/>
      <c r="FLL164" s="212"/>
      <c r="FLM164" s="212"/>
      <c r="FLN164" s="212"/>
      <c r="FLO164" s="212"/>
      <c r="FLP164" s="212"/>
      <c r="FLQ164" s="212"/>
      <c r="FLR164" s="212"/>
      <c r="FLS164" s="212"/>
      <c r="FLT164" s="212"/>
      <c r="FLU164" s="212"/>
      <c r="FLV164" s="212"/>
      <c r="FLW164" s="212"/>
      <c r="FLX164" s="212"/>
      <c r="FLY164" s="212"/>
      <c r="FLZ164" s="212"/>
      <c r="FMA164" s="212"/>
      <c r="FMB164" s="212"/>
      <c r="FMC164" s="212"/>
      <c r="FMD164" s="212"/>
      <c r="FME164" s="212"/>
      <c r="FMF164" s="212"/>
      <c r="FMG164" s="212"/>
      <c r="FMH164" s="212"/>
      <c r="FMI164" s="212"/>
      <c r="FMJ164" s="212"/>
      <c r="FMK164" s="212"/>
      <c r="FML164" s="212"/>
      <c r="FMM164" s="212"/>
      <c r="FMN164" s="212"/>
      <c r="FMO164" s="212"/>
      <c r="FMP164" s="212"/>
      <c r="FMQ164" s="212"/>
      <c r="FMR164" s="212"/>
      <c r="FMS164" s="212"/>
      <c r="FMT164" s="212"/>
      <c r="FMU164" s="212"/>
      <c r="FMV164" s="212"/>
      <c r="FMW164" s="212"/>
      <c r="FMX164" s="212"/>
      <c r="FMY164" s="212"/>
      <c r="FMZ164" s="212"/>
      <c r="FNA164" s="212"/>
      <c r="FNB164" s="212"/>
      <c r="FNC164" s="212"/>
      <c r="FND164" s="212"/>
      <c r="FNE164" s="212"/>
      <c r="FNF164" s="212"/>
      <c r="FNG164" s="212"/>
      <c r="FNH164" s="212"/>
      <c r="FNI164" s="212"/>
      <c r="FNJ164" s="212"/>
      <c r="FNK164" s="212"/>
      <c r="FNL164" s="212"/>
      <c r="FNM164" s="212"/>
      <c r="FNN164" s="212"/>
      <c r="FNO164" s="212"/>
      <c r="FNP164" s="212"/>
      <c r="FNQ164" s="212"/>
      <c r="FNR164" s="212"/>
      <c r="FNS164" s="212"/>
      <c r="FNT164" s="212"/>
      <c r="FNU164" s="212"/>
      <c r="FNV164" s="212"/>
      <c r="FNW164" s="212"/>
      <c r="FNX164" s="212"/>
      <c r="FNY164" s="212"/>
      <c r="FNZ164" s="212"/>
      <c r="FOA164" s="212"/>
      <c r="FOB164" s="212"/>
      <c r="FOC164" s="212"/>
      <c r="FOD164" s="212"/>
      <c r="FOE164" s="212"/>
      <c r="FOF164" s="212"/>
      <c r="FOG164" s="212"/>
      <c r="FOH164" s="212"/>
      <c r="FOI164" s="212"/>
      <c r="FOJ164" s="212"/>
      <c r="FOK164" s="212"/>
      <c r="FOL164" s="212"/>
      <c r="FOM164" s="212"/>
      <c r="FON164" s="212"/>
      <c r="FOO164" s="212"/>
      <c r="FOP164" s="212"/>
      <c r="FOQ164" s="212"/>
      <c r="FOR164" s="212"/>
      <c r="FOS164" s="212"/>
      <c r="FOT164" s="212"/>
      <c r="FOU164" s="212"/>
      <c r="FOV164" s="212"/>
      <c r="FOW164" s="212"/>
      <c r="FOX164" s="212"/>
      <c r="FOY164" s="212"/>
      <c r="FOZ164" s="212"/>
      <c r="FPA164" s="212"/>
      <c r="FPB164" s="212"/>
      <c r="FPC164" s="212"/>
      <c r="FPD164" s="212"/>
      <c r="FPE164" s="212"/>
      <c r="FPF164" s="212"/>
      <c r="FPG164" s="212"/>
      <c r="FPH164" s="212"/>
      <c r="FPI164" s="212"/>
      <c r="FPJ164" s="212"/>
      <c r="FPK164" s="212"/>
      <c r="FPL164" s="212"/>
      <c r="FPM164" s="212"/>
      <c r="FPN164" s="212"/>
      <c r="FPO164" s="212"/>
      <c r="FPP164" s="212"/>
      <c r="FPQ164" s="212"/>
      <c r="FPR164" s="212"/>
      <c r="FPS164" s="212"/>
      <c r="FPT164" s="212"/>
      <c r="FPU164" s="212"/>
      <c r="FPV164" s="212"/>
      <c r="FPW164" s="212"/>
      <c r="FPX164" s="212"/>
      <c r="FPY164" s="212"/>
      <c r="FPZ164" s="212"/>
      <c r="FQA164" s="212"/>
      <c r="FQB164" s="212"/>
      <c r="FQC164" s="212"/>
      <c r="FQD164" s="212"/>
      <c r="FQE164" s="212"/>
      <c r="FQF164" s="212"/>
      <c r="FQG164" s="212"/>
      <c r="FQH164" s="212"/>
      <c r="FQI164" s="212"/>
      <c r="FQJ164" s="212"/>
      <c r="FQK164" s="212"/>
      <c r="FQL164" s="212"/>
      <c r="FQM164" s="212"/>
      <c r="FQN164" s="212"/>
      <c r="FQO164" s="212"/>
      <c r="FQP164" s="212"/>
      <c r="FQQ164" s="212"/>
      <c r="FQR164" s="212"/>
      <c r="FQS164" s="212"/>
      <c r="FQT164" s="212"/>
      <c r="FQU164" s="212"/>
      <c r="FQV164" s="212"/>
      <c r="FQW164" s="212"/>
      <c r="FQX164" s="212"/>
      <c r="FQY164" s="212"/>
      <c r="FQZ164" s="212"/>
      <c r="FRA164" s="212"/>
      <c r="FRB164" s="212"/>
      <c r="FRC164" s="212"/>
      <c r="FRD164" s="212"/>
      <c r="FRE164" s="212"/>
      <c r="FRF164" s="212"/>
      <c r="FRG164" s="212"/>
      <c r="FRH164" s="212"/>
      <c r="FRI164" s="212"/>
      <c r="FRJ164" s="212"/>
      <c r="FRK164" s="212"/>
      <c r="FRL164" s="212"/>
      <c r="FRM164" s="212"/>
      <c r="FRN164" s="212"/>
      <c r="FRO164" s="212"/>
      <c r="FRP164" s="212"/>
      <c r="FRQ164" s="212"/>
      <c r="FRR164" s="212"/>
      <c r="FRS164" s="212"/>
      <c r="FRT164" s="212"/>
      <c r="FRU164" s="212"/>
      <c r="FRV164" s="212"/>
      <c r="FRW164" s="212"/>
      <c r="FRX164" s="212"/>
      <c r="FRY164" s="212"/>
      <c r="FRZ164" s="212"/>
      <c r="FSA164" s="212"/>
      <c r="FSB164" s="212"/>
      <c r="FSC164" s="212"/>
      <c r="FSD164" s="212"/>
      <c r="FSE164" s="212"/>
      <c r="FSF164" s="212"/>
      <c r="FSG164" s="212"/>
      <c r="FSH164" s="212"/>
      <c r="FSI164" s="212"/>
      <c r="FSJ164" s="212"/>
      <c r="FSK164" s="212"/>
      <c r="FSL164" s="212"/>
      <c r="FSM164" s="212"/>
      <c r="FSN164" s="212"/>
      <c r="FSO164" s="212"/>
      <c r="FSP164" s="212"/>
      <c r="FSQ164" s="212"/>
      <c r="FSR164" s="212"/>
      <c r="FSS164" s="212"/>
      <c r="FST164" s="212"/>
      <c r="FSU164" s="212"/>
      <c r="FSV164" s="212"/>
      <c r="FSW164" s="212"/>
      <c r="FSX164" s="212"/>
      <c r="FSY164" s="212"/>
      <c r="FSZ164" s="212"/>
      <c r="FTA164" s="212"/>
      <c r="FTB164" s="212"/>
      <c r="FTC164" s="212"/>
      <c r="FTD164" s="212"/>
      <c r="FTE164" s="212"/>
      <c r="FTF164" s="212"/>
      <c r="FTG164" s="212"/>
      <c r="FTH164" s="212"/>
      <c r="FTI164" s="212"/>
      <c r="FTJ164" s="212"/>
      <c r="FTK164" s="212"/>
      <c r="FTL164" s="212"/>
      <c r="FTM164" s="212"/>
      <c r="FTN164" s="212"/>
      <c r="FTO164" s="212"/>
      <c r="FTP164" s="212"/>
      <c r="FTQ164" s="212"/>
      <c r="FTR164" s="212"/>
      <c r="FTS164" s="212"/>
      <c r="FTT164" s="212"/>
      <c r="FTU164" s="212"/>
      <c r="FTV164" s="212"/>
      <c r="FTW164" s="212"/>
      <c r="FTX164" s="212"/>
      <c r="FTY164" s="212"/>
      <c r="FTZ164" s="212"/>
      <c r="FUA164" s="212"/>
      <c r="FUB164" s="212"/>
      <c r="FUC164" s="212"/>
      <c r="FUD164" s="212"/>
      <c r="FUE164" s="212"/>
      <c r="FUF164" s="212"/>
      <c r="FUG164" s="212"/>
      <c r="FUH164" s="212"/>
      <c r="FUI164" s="212"/>
      <c r="FUP164" s="212"/>
      <c r="FUQ164" s="212"/>
      <c r="FUR164" s="212"/>
      <c r="FUS164" s="212"/>
      <c r="FUT164" s="212"/>
      <c r="FUU164" s="212"/>
      <c r="FUV164" s="212"/>
      <c r="FUW164" s="212"/>
      <c r="FUX164" s="212"/>
      <c r="FUY164" s="212"/>
      <c r="FUZ164" s="212"/>
      <c r="FVA164" s="212"/>
      <c r="FVB164" s="212"/>
      <c r="FVC164" s="212"/>
      <c r="FVD164" s="212"/>
      <c r="FVE164" s="212"/>
      <c r="FVF164" s="212"/>
      <c r="FVG164" s="212"/>
      <c r="FVH164" s="212"/>
      <c r="FVI164" s="212"/>
      <c r="FVJ164" s="212"/>
      <c r="FVK164" s="212"/>
      <c r="FVL164" s="212"/>
      <c r="FVM164" s="212"/>
      <c r="FVN164" s="212"/>
      <c r="FVO164" s="212"/>
      <c r="FVP164" s="212"/>
      <c r="FVQ164" s="212"/>
      <c r="FVR164" s="212"/>
      <c r="FVS164" s="212"/>
      <c r="FVT164" s="212"/>
      <c r="FVU164" s="212"/>
      <c r="FVV164" s="212"/>
      <c r="FVW164" s="212"/>
      <c r="FVX164" s="212"/>
      <c r="FVY164" s="212"/>
      <c r="FVZ164" s="212"/>
      <c r="FWA164" s="212"/>
      <c r="FWB164" s="212"/>
      <c r="FWC164" s="212"/>
      <c r="FWD164" s="212"/>
      <c r="FWE164" s="212"/>
      <c r="FWF164" s="212"/>
      <c r="FWG164" s="212"/>
      <c r="FWH164" s="212"/>
      <c r="FWI164" s="212"/>
      <c r="FWJ164" s="212"/>
      <c r="FWK164" s="212"/>
      <c r="FWL164" s="212"/>
      <c r="FWM164" s="212"/>
      <c r="FWN164" s="212"/>
      <c r="FWO164" s="212"/>
      <c r="FWP164" s="212"/>
      <c r="FWQ164" s="212"/>
      <c r="FWR164" s="212"/>
      <c r="FWS164" s="212"/>
      <c r="FWT164" s="212"/>
      <c r="FWU164" s="212"/>
      <c r="FWV164" s="212"/>
      <c r="FWW164" s="212"/>
      <c r="FWX164" s="212"/>
      <c r="FWY164" s="212"/>
      <c r="FWZ164" s="212"/>
      <c r="FXA164" s="212"/>
      <c r="FXB164" s="212"/>
      <c r="FXC164" s="212"/>
      <c r="FXD164" s="212"/>
      <c r="FXE164" s="212"/>
      <c r="FXF164" s="212"/>
      <c r="FXG164" s="212"/>
      <c r="FXH164" s="212"/>
      <c r="FXI164" s="212"/>
      <c r="FXJ164" s="212"/>
      <c r="FXK164" s="212"/>
      <c r="FXL164" s="212"/>
      <c r="FXM164" s="212"/>
      <c r="FXN164" s="212"/>
      <c r="FXO164" s="212"/>
      <c r="FXP164" s="212"/>
      <c r="FXQ164" s="212"/>
      <c r="FXR164" s="212"/>
      <c r="FXS164" s="212"/>
      <c r="FXT164" s="212"/>
      <c r="FXU164" s="212"/>
      <c r="FXV164" s="212"/>
      <c r="FXW164" s="212"/>
      <c r="FXX164" s="212"/>
      <c r="FXY164" s="212"/>
      <c r="FXZ164" s="212"/>
      <c r="FYA164" s="212"/>
      <c r="FYB164" s="212"/>
      <c r="FYC164" s="212"/>
      <c r="FYD164" s="212"/>
      <c r="FYE164" s="212"/>
      <c r="FYF164" s="212"/>
      <c r="FYG164" s="212"/>
      <c r="FYH164" s="212"/>
      <c r="FYI164" s="212"/>
      <c r="FYJ164" s="212"/>
      <c r="FYK164" s="212"/>
      <c r="FYL164" s="212"/>
      <c r="FYM164" s="212"/>
      <c r="FYN164" s="212"/>
      <c r="FYO164" s="212"/>
      <c r="FYP164" s="212"/>
      <c r="FYQ164" s="212"/>
      <c r="FYR164" s="212"/>
      <c r="FYS164" s="212"/>
      <c r="FYT164" s="212"/>
      <c r="FYU164" s="212"/>
      <c r="FYV164" s="212"/>
      <c r="FYW164" s="212"/>
      <c r="FYX164" s="212"/>
      <c r="FYY164" s="212"/>
      <c r="FYZ164" s="212"/>
      <c r="FZA164" s="212"/>
      <c r="FZB164" s="212"/>
      <c r="FZC164" s="212"/>
      <c r="FZD164" s="212"/>
      <c r="FZE164" s="212"/>
      <c r="FZF164" s="212"/>
      <c r="FZG164" s="212"/>
      <c r="FZH164" s="212"/>
      <c r="FZI164" s="212"/>
      <c r="FZJ164" s="212"/>
      <c r="FZK164" s="212"/>
      <c r="FZL164" s="212"/>
      <c r="FZM164" s="212"/>
      <c r="FZN164" s="212"/>
      <c r="FZO164" s="212"/>
      <c r="FZP164" s="212"/>
      <c r="FZQ164" s="212"/>
      <c r="FZR164" s="212"/>
      <c r="FZS164" s="212"/>
      <c r="FZT164" s="212"/>
      <c r="FZU164" s="212"/>
      <c r="FZV164" s="212"/>
      <c r="FZW164" s="212"/>
      <c r="FZX164" s="212"/>
      <c r="FZY164" s="212"/>
      <c r="FZZ164" s="212"/>
      <c r="GAA164" s="212"/>
      <c r="GAB164" s="212"/>
      <c r="GAC164" s="212"/>
      <c r="GAD164" s="212"/>
      <c r="GAE164" s="212"/>
      <c r="GAF164" s="212"/>
      <c r="GAG164" s="212"/>
      <c r="GAH164" s="212"/>
      <c r="GAI164" s="212"/>
      <c r="GAJ164" s="212"/>
      <c r="GAK164" s="212"/>
      <c r="GAL164" s="212"/>
      <c r="GAM164" s="212"/>
      <c r="GAN164" s="212"/>
      <c r="GAO164" s="212"/>
      <c r="GAP164" s="212"/>
      <c r="GAQ164" s="212"/>
      <c r="GAR164" s="212"/>
      <c r="GAS164" s="212"/>
      <c r="GAT164" s="212"/>
      <c r="GAU164" s="212"/>
      <c r="GAV164" s="212"/>
      <c r="GAW164" s="212"/>
      <c r="GAX164" s="212"/>
      <c r="GAY164" s="212"/>
      <c r="GAZ164" s="212"/>
      <c r="GBA164" s="212"/>
      <c r="GBB164" s="212"/>
      <c r="GBC164" s="212"/>
      <c r="GBD164" s="212"/>
      <c r="GBE164" s="212"/>
      <c r="GBF164" s="212"/>
      <c r="GBG164" s="212"/>
      <c r="GBH164" s="212"/>
      <c r="GBI164" s="212"/>
      <c r="GBJ164" s="212"/>
      <c r="GBK164" s="212"/>
      <c r="GBL164" s="212"/>
      <c r="GBM164" s="212"/>
      <c r="GBN164" s="212"/>
      <c r="GBO164" s="212"/>
      <c r="GBP164" s="212"/>
      <c r="GBQ164" s="212"/>
      <c r="GBR164" s="212"/>
      <c r="GBS164" s="212"/>
      <c r="GBT164" s="212"/>
      <c r="GBU164" s="212"/>
      <c r="GBV164" s="212"/>
      <c r="GBW164" s="212"/>
      <c r="GBX164" s="212"/>
      <c r="GBY164" s="212"/>
      <c r="GBZ164" s="212"/>
      <c r="GCA164" s="212"/>
      <c r="GCB164" s="212"/>
      <c r="GCC164" s="212"/>
      <c r="GCD164" s="212"/>
      <c r="GCE164" s="212"/>
      <c r="GCF164" s="212"/>
      <c r="GCG164" s="212"/>
      <c r="GCH164" s="212"/>
      <c r="GCI164" s="212"/>
      <c r="GCJ164" s="212"/>
      <c r="GCK164" s="212"/>
      <c r="GCL164" s="212"/>
      <c r="GCM164" s="212"/>
      <c r="GCN164" s="212"/>
      <c r="GCO164" s="212"/>
      <c r="GCP164" s="212"/>
      <c r="GCQ164" s="212"/>
      <c r="GCR164" s="212"/>
      <c r="GCS164" s="212"/>
      <c r="GCT164" s="212"/>
      <c r="GCU164" s="212"/>
      <c r="GCV164" s="212"/>
      <c r="GCW164" s="212"/>
      <c r="GCX164" s="212"/>
      <c r="GCY164" s="212"/>
      <c r="GCZ164" s="212"/>
      <c r="GDA164" s="212"/>
      <c r="GDB164" s="212"/>
      <c r="GDC164" s="212"/>
      <c r="GDD164" s="212"/>
      <c r="GDE164" s="212"/>
      <c r="GDF164" s="212"/>
      <c r="GDG164" s="212"/>
      <c r="GDH164" s="212"/>
      <c r="GDI164" s="212"/>
      <c r="GDJ164" s="212"/>
      <c r="GDK164" s="212"/>
      <c r="GDL164" s="212"/>
      <c r="GDM164" s="212"/>
      <c r="GDN164" s="212"/>
      <c r="GDO164" s="212"/>
      <c r="GDP164" s="212"/>
      <c r="GDQ164" s="212"/>
      <c r="GDR164" s="212"/>
      <c r="GDS164" s="212"/>
      <c r="GDT164" s="212"/>
      <c r="GDU164" s="212"/>
      <c r="GDV164" s="212"/>
      <c r="GDW164" s="212"/>
      <c r="GDX164" s="212"/>
      <c r="GDY164" s="212"/>
      <c r="GDZ164" s="212"/>
      <c r="GEA164" s="212"/>
      <c r="GEB164" s="212"/>
      <c r="GEC164" s="212"/>
      <c r="GED164" s="212"/>
      <c r="GEE164" s="212"/>
      <c r="GEL164" s="212"/>
      <c r="GEM164" s="212"/>
      <c r="GEN164" s="212"/>
      <c r="GEO164" s="212"/>
      <c r="GEP164" s="212"/>
      <c r="GEQ164" s="212"/>
      <c r="GER164" s="212"/>
      <c r="GES164" s="212"/>
      <c r="GET164" s="212"/>
      <c r="GEU164" s="212"/>
      <c r="GEV164" s="212"/>
      <c r="GEW164" s="212"/>
      <c r="GEX164" s="212"/>
      <c r="GEY164" s="212"/>
      <c r="GEZ164" s="212"/>
      <c r="GFA164" s="212"/>
      <c r="GFB164" s="212"/>
      <c r="GFC164" s="212"/>
      <c r="GFD164" s="212"/>
      <c r="GFE164" s="212"/>
      <c r="GFF164" s="212"/>
      <c r="GFG164" s="212"/>
      <c r="GFH164" s="212"/>
      <c r="GFI164" s="212"/>
      <c r="GFJ164" s="212"/>
      <c r="GFK164" s="212"/>
      <c r="GFL164" s="212"/>
      <c r="GFM164" s="212"/>
      <c r="GFN164" s="212"/>
      <c r="GFO164" s="212"/>
      <c r="GFP164" s="212"/>
      <c r="GFQ164" s="212"/>
      <c r="GFR164" s="212"/>
      <c r="GFS164" s="212"/>
      <c r="GFT164" s="212"/>
      <c r="GFU164" s="212"/>
      <c r="GFV164" s="212"/>
      <c r="GFW164" s="212"/>
      <c r="GFX164" s="212"/>
      <c r="GFY164" s="212"/>
      <c r="GFZ164" s="212"/>
      <c r="GGA164" s="212"/>
      <c r="GGB164" s="212"/>
      <c r="GGC164" s="212"/>
      <c r="GGD164" s="212"/>
      <c r="GGE164" s="212"/>
      <c r="GGF164" s="212"/>
      <c r="GGG164" s="212"/>
      <c r="GGH164" s="212"/>
      <c r="GGI164" s="212"/>
      <c r="GGJ164" s="212"/>
      <c r="GGK164" s="212"/>
      <c r="GGL164" s="212"/>
      <c r="GGM164" s="212"/>
      <c r="GGN164" s="212"/>
      <c r="GGO164" s="212"/>
      <c r="GGP164" s="212"/>
      <c r="GGQ164" s="212"/>
      <c r="GGR164" s="212"/>
      <c r="GGS164" s="212"/>
      <c r="GGT164" s="212"/>
      <c r="GGU164" s="212"/>
      <c r="GGV164" s="212"/>
      <c r="GGW164" s="212"/>
      <c r="GGX164" s="212"/>
      <c r="GGY164" s="212"/>
      <c r="GGZ164" s="212"/>
      <c r="GHA164" s="212"/>
      <c r="GHB164" s="212"/>
      <c r="GHC164" s="212"/>
      <c r="GHD164" s="212"/>
      <c r="GHE164" s="212"/>
      <c r="GHF164" s="212"/>
      <c r="GHG164" s="212"/>
      <c r="GHH164" s="212"/>
      <c r="GHI164" s="212"/>
      <c r="GHJ164" s="212"/>
      <c r="GHK164" s="212"/>
      <c r="GHL164" s="212"/>
      <c r="GHM164" s="212"/>
      <c r="GHN164" s="212"/>
      <c r="GHO164" s="212"/>
      <c r="GHP164" s="212"/>
      <c r="GHQ164" s="212"/>
      <c r="GHR164" s="212"/>
      <c r="GHS164" s="212"/>
      <c r="GHT164" s="212"/>
      <c r="GHU164" s="212"/>
      <c r="GHV164" s="212"/>
      <c r="GHW164" s="212"/>
      <c r="GHX164" s="212"/>
      <c r="GHY164" s="212"/>
      <c r="GHZ164" s="212"/>
      <c r="GIA164" s="212"/>
      <c r="GIB164" s="212"/>
      <c r="GIC164" s="212"/>
      <c r="GID164" s="212"/>
      <c r="GIE164" s="212"/>
      <c r="GIF164" s="212"/>
      <c r="GIG164" s="212"/>
      <c r="GIH164" s="212"/>
      <c r="GII164" s="212"/>
      <c r="GIJ164" s="212"/>
      <c r="GIK164" s="212"/>
      <c r="GIL164" s="212"/>
      <c r="GIM164" s="212"/>
      <c r="GIN164" s="212"/>
      <c r="GIO164" s="212"/>
      <c r="GIP164" s="212"/>
      <c r="GIQ164" s="212"/>
      <c r="GIR164" s="212"/>
      <c r="GIS164" s="212"/>
      <c r="GIT164" s="212"/>
      <c r="GIU164" s="212"/>
      <c r="GIV164" s="212"/>
      <c r="GIW164" s="212"/>
      <c r="GIX164" s="212"/>
      <c r="GIY164" s="212"/>
      <c r="GIZ164" s="212"/>
      <c r="GJA164" s="212"/>
      <c r="GJB164" s="212"/>
      <c r="GJC164" s="212"/>
      <c r="GJD164" s="212"/>
      <c r="GJE164" s="212"/>
      <c r="GJF164" s="212"/>
      <c r="GJG164" s="212"/>
      <c r="GJH164" s="212"/>
      <c r="GJI164" s="212"/>
      <c r="GJJ164" s="212"/>
      <c r="GJK164" s="212"/>
      <c r="GJL164" s="212"/>
      <c r="GJM164" s="212"/>
      <c r="GJN164" s="212"/>
      <c r="GJO164" s="212"/>
      <c r="GJP164" s="212"/>
      <c r="GJQ164" s="212"/>
      <c r="GJR164" s="212"/>
      <c r="GJS164" s="212"/>
      <c r="GJT164" s="212"/>
      <c r="GJU164" s="212"/>
      <c r="GJV164" s="212"/>
      <c r="GJW164" s="212"/>
      <c r="GJX164" s="212"/>
      <c r="GJY164" s="212"/>
      <c r="GJZ164" s="212"/>
      <c r="GKA164" s="212"/>
      <c r="GKB164" s="212"/>
      <c r="GKC164" s="212"/>
      <c r="GKD164" s="212"/>
      <c r="GKE164" s="212"/>
      <c r="GKF164" s="212"/>
      <c r="GKG164" s="212"/>
      <c r="GKH164" s="212"/>
      <c r="GKI164" s="212"/>
      <c r="GKJ164" s="212"/>
      <c r="GKK164" s="212"/>
      <c r="GKL164" s="212"/>
      <c r="GKM164" s="212"/>
      <c r="GKN164" s="212"/>
      <c r="GKO164" s="212"/>
      <c r="GKP164" s="212"/>
      <c r="GKQ164" s="212"/>
      <c r="GKR164" s="212"/>
      <c r="GKS164" s="212"/>
      <c r="GKT164" s="212"/>
      <c r="GKU164" s="212"/>
      <c r="GKV164" s="212"/>
      <c r="GKW164" s="212"/>
      <c r="GKX164" s="212"/>
      <c r="GKY164" s="212"/>
      <c r="GKZ164" s="212"/>
      <c r="GLA164" s="212"/>
      <c r="GLB164" s="212"/>
      <c r="GLC164" s="212"/>
      <c r="GLD164" s="212"/>
      <c r="GLE164" s="212"/>
      <c r="GLF164" s="212"/>
      <c r="GLG164" s="212"/>
      <c r="GLH164" s="212"/>
      <c r="GLI164" s="212"/>
      <c r="GLJ164" s="212"/>
      <c r="GLK164" s="212"/>
      <c r="GLL164" s="212"/>
      <c r="GLM164" s="212"/>
      <c r="GLN164" s="212"/>
      <c r="GLO164" s="212"/>
      <c r="GLP164" s="212"/>
      <c r="GLQ164" s="212"/>
      <c r="GLR164" s="212"/>
      <c r="GLS164" s="212"/>
      <c r="GLT164" s="212"/>
      <c r="GLU164" s="212"/>
      <c r="GLV164" s="212"/>
      <c r="GLW164" s="212"/>
      <c r="GLX164" s="212"/>
      <c r="GLY164" s="212"/>
      <c r="GLZ164" s="212"/>
      <c r="GMA164" s="212"/>
      <c r="GMB164" s="212"/>
      <c r="GMC164" s="212"/>
      <c r="GMD164" s="212"/>
      <c r="GME164" s="212"/>
      <c r="GMF164" s="212"/>
      <c r="GMG164" s="212"/>
      <c r="GMH164" s="212"/>
      <c r="GMI164" s="212"/>
      <c r="GMJ164" s="212"/>
      <c r="GMK164" s="212"/>
      <c r="GML164" s="212"/>
      <c r="GMM164" s="212"/>
      <c r="GMN164" s="212"/>
      <c r="GMO164" s="212"/>
      <c r="GMP164" s="212"/>
      <c r="GMQ164" s="212"/>
      <c r="GMR164" s="212"/>
      <c r="GMS164" s="212"/>
      <c r="GMT164" s="212"/>
      <c r="GMU164" s="212"/>
      <c r="GMV164" s="212"/>
      <c r="GMW164" s="212"/>
      <c r="GMX164" s="212"/>
      <c r="GMY164" s="212"/>
      <c r="GMZ164" s="212"/>
      <c r="GNA164" s="212"/>
      <c r="GNB164" s="212"/>
      <c r="GNC164" s="212"/>
      <c r="GND164" s="212"/>
      <c r="GNE164" s="212"/>
      <c r="GNF164" s="212"/>
      <c r="GNG164" s="212"/>
      <c r="GNH164" s="212"/>
      <c r="GNI164" s="212"/>
      <c r="GNJ164" s="212"/>
      <c r="GNK164" s="212"/>
      <c r="GNL164" s="212"/>
      <c r="GNM164" s="212"/>
      <c r="GNN164" s="212"/>
      <c r="GNO164" s="212"/>
      <c r="GNP164" s="212"/>
      <c r="GNQ164" s="212"/>
      <c r="GNR164" s="212"/>
      <c r="GNS164" s="212"/>
      <c r="GNT164" s="212"/>
      <c r="GNU164" s="212"/>
      <c r="GNV164" s="212"/>
      <c r="GNW164" s="212"/>
      <c r="GNX164" s="212"/>
      <c r="GNY164" s="212"/>
      <c r="GNZ164" s="212"/>
      <c r="GOA164" s="212"/>
      <c r="GOH164" s="212"/>
      <c r="GOI164" s="212"/>
      <c r="GOJ164" s="212"/>
      <c r="GOK164" s="212"/>
      <c r="GOL164" s="212"/>
      <c r="GOM164" s="212"/>
      <c r="GON164" s="212"/>
      <c r="GOO164" s="212"/>
      <c r="GOP164" s="212"/>
      <c r="GOQ164" s="212"/>
      <c r="GOR164" s="212"/>
      <c r="GOS164" s="212"/>
      <c r="GOT164" s="212"/>
      <c r="GOU164" s="212"/>
      <c r="GOV164" s="212"/>
      <c r="GOW164" s="212"/>
      <c r="GOX164" s="212"/>
      <c r="GOY164" s="212"/>
      <c r="GOZ164" s="212"/>
      <c r="GPA164" s="212"/>
      <c r="GPB164" s="212"/>
      <c r="GPC164" s="212"/>
      <c r="GPD164" s="212"/>
      <c r="GPE164" s="212"/>
      <c r="GPF164" s="212"/>
      <c r="GPG164" s="212"/>
      <c r="GPH164" s="212"/>
      <c r="GPI164" s="212"/>
      <c r="GPJ164" s="212"/>
      <c r="GPK164" s="212"/>
      <c r="GPL164" s="212"/>
      <c r="GPM164" s="212"/>
      <c r="GPN164" s="212"/>
      <c r="GPO164" s="212"/>
      <c r="GPP164" s="212"/>
      <c r="GPQ164" s="212"/>
      <c r="GPR164" s="212"/>
      <c r="GPS164" s="212"/>
      <c r="GPT164" s="212"/>
      <c r="GPU164" s="212"/>
      <c r="GPV164" s="212"/>
      <c r="GPW164" s="212"/>
      <c r="GPX164" s="212"/>
      <c r="GPY164" s="212"/>
      <c r="GPZ164" s="212"/>
      <c r="GQA164" s="212"/>
      <c r="GQB164" s="212"/>
      <c r="GQC164" s="212"/>
      <c r="GQD164" s="212"/>
      <c r="GQE164" s="212"/>
      <c r="GQF164" s="212"/>
      <c r="GQG164" s="212"/>
      <c r="GQH164" s="212"/>
      <c r="GQI164" s="212"/>
      <c r="GQJ164" s="212"/>
      <c r="GQK164" s="212"/>
      <c r="GQL164" s="212"/>
      <c r="GQM164" s="212"/>
      <c r="GQN164" s="212"/>
      <c r="GQO164" s="212"/>
      <c r="GQP164" s="212"/>
      <c r="GQQ164" s="212"/>
      <c r="GQR164" s="212"/>
      <c r="GQS164" s="212"/>
      <c r="GQT164" s="212"/>
      <c r="GQU164" s="212"/>
      <c r="GQV164" s="212"/>
      <c r="GQW164" s="212"/>
      <c r="GQX164" s="212"/>
      <c r="GQY164" s="212"/>
      <c r="GQZ164" s="212"/>
      <c r="GRA164" s="212"/>
      <c r="GRB164" s="212"/>
      <c r="GRC164" s="212"/>
      <c r="GRD164" s="212"/>
      <c r="GRE164" s="212"/>
      <c r="GRF164" s="212"/>
      <c r="GRG164" s="212"/>
      <c r="GRH164" s="212"/>
      <c r="GRI164" s="212"/>
      <c r="GRJ164" s="212"/>
      <c r="GRK164" s="212"/>
      <c r="GRL164" s="212"/>
      <c r="GRM164" s="212"/>
      <c r="GRN164" s="212"/>
      <c r="GRO164" s="212"/>
      <c r="GRP164" s="212"/>
      <c r="GRQ164" s="212"/>
      <c r="GRR164" s="212"/>
      <c r="GRS164" s="212"/>
      <c r="GRT164" s="212"/>
      <c r="GRU164" s="212"/>
      <c r="GRV164" s="212"/>
      <c r="GRW164" s="212"/>
      <c r="GRX164" s="212"/>
      <c r="GRY164" s="212"/>
      <c r="GRZ164" s="212"/>
      <c r="GSA164" s="212"/>
      <c r="GSB164" s="212"/>
      <c r="GSC164" s="212"/>
      <c r="GSD164" s="212"/>
      <c r="GSE164" s="212"/>
      <c r="GSF164" s="212"/>
      <c r="GSG164" s="212"/>
      <c r="GSH164" s="212"/>
      <c r="GSI164" s="212"/>
      <c r="GSJ164" s="212"/>
      <c r="GSK164" s="212"/>
      <c r="GSL164" s="212"/>
      <c r="GSM164" s="212"/>
      <c r="GSN164" s="212"/>
      <c r="GSO164" s="212"/>
      <c r="GSP164" s="212"/>
      <c r="GSQ164" s="212"/>
      <c r="GSR164" s="212"/>
      <c r="GSS164" s="212"/>
      <c r="GST164" s="212"/>
      <c r="GSU164" s="212"/>
      <c r="GSV164" s="212"/>
      <c r="GSW164" s="212"/>
      <c r="GSX164" s="212"/>
      <c r="GSY164" s="212"/>
      <c r="GSZ164" s="212"/>
      <c r="GTA164" s="212"/>
      <c r="GTB164" s="212"/>
      <c r="GTC164" s="212"/>
      <c r="GTD164" s="212"/>
      <c r="GTE164" s="212"/>
      <c r="GTF164" s="212"/>
      <c r="GTG164" s="212"/>
      <c r="GTH164" s="212"/>
      <c r="GTI164" s="212"/>
      <c r="GTJ164" s="212"/>
      <c r="GTK164" s="212"/>
      <c r="GTL164" s="212"/>
      <c r="GTM164" s="212"/>
      <c r="GTN164" s="212"/>
      <c r="GTO164" s="212"/>
      <c r="GTP164" s="212"/>
      <c r="GTQ164" s="212"/>
      <c r="GTR164" s="212"/>
      <c r="GTS164" s="212"/>
      <c r="GTT164" s="212"/>
      <c r="GTU164" s="212"/>
      <c r="GTV164" s="212"/>
      <c r="GTW164" s="212"/>
      <c r="GTX164" s="212"/>
      <c r="GTY164" s="212"/>
      <c r="GTZ164" s="212"/>
      <c r="GUA164" s="212"/>
      <c r="GUB164" s="212"/>
      <c r="GUC164" s="212"/>
      <c r="GUD164" s="212"/>
      <c r="GUE164" s="212"/>
      <c r="GUF164" s="212"/>
      <c r="GUG164" s="212"/>
      <c r="GUH164" s="212"/>
      <c r="GUI164" s="212"/>
      <c r="GUJ164" s="212"/>
      <c r="GUK164" s="212"/>
      <c r="GUL164" s="212"/>
      <c r="GUM164" s="212"/>
      <c r="GUN164" s="212"/>
      <c r="GUO164" s="212"/>
      <c r="GUP164" s="212"/>
      <c r="GUQ164" s="212"/>
      <c r="GUR164" s="212"/>
      <c r="GUS164" s="212"/>
      <c r="GUT164" s="212"/>
      <c r="GUU164" s="212"/>
      <c r="GUV164" s="212"/>
      <c r="GUW164" s="212"/>
      <c r="GUX164" s="212"/>
      <c r="GUY164" s="212"/>
      <c r="GUZ164" s="212"/>
      <c r="GVA164" s="212"/>
      <c r="GVB164" s="212"/>
      <c r="GVC164" s="212"/>
      <c r="GVD164" s="212"/>
      <c r="GVE164" s="212"/>
      <c r="GVF164" s="212"/>
      <c r="GVG164" s="212"/>
      <c r="GVH164" s="212"/>
      <c r="GVI164" s="212"/>
      <c r="GVJ164" s="212"/>
      <c r="GVK164" s="212"/>
      <c r="GVL164" s="212"/>
      <c r="GVM164" s="212"/>
      <c r="GVN164" s="212"/>
      <c r="GVO164" s="212"/>
      <c r="GVP164" s="212"/>
      <c r="GVQ164" s="212"/>
      <c r="GVR164" s="212"/>
      <c r="GVS164" s="212"/>
      <c r="GVT164" s="212"/>
      <c r="GVU164" s="212"/>
      <c r="GVV164" s="212"/>
      <c r="GVW164" s="212"/>
      <c r="GVX164" s="212"/>
      <c r="GVY164" s="212"/>
      <c r="GVZ164" s="212"/>
      <c r="GWA164" s="212"/>
      <c r="GWB164" s="212"/>
      <c r="GWC164" s="212"/>
      <c r="GWD164" s="212"/>
      <c r="GWE164" s="212"/>
      <c r="GWF164" s="212"/>
      <c r="GWG164" s="212"/>
      <c r="GWH164" s="212"/>
      <c r="GWI164" s="212"/>
      <c r="GWJ164" s="212"/>
      <c r="GWK164" s="212"/>
      <c r="GWL164" s="212"/>
      <c r="GWM164" s="212"/>
      <c r="GWN164" s="212"/>
      <c r="GWO164" s="212"/>
      <c r="GWP164" s="212"/>
      <c r="GWQ164" s="212"/>
      <c r="GWR164" s="212"/>
      <c r="GWS164" s="212"/>
      <c r="GWT164" s="212"/>
      <c r="GWU164" s="212"/>
      <c r="GWV164" s="212"/>
      <c r="GWW164" s="212"/>
      <c r="GWX164" s="212"/>
      <c r="GWY164" s="212"/>
      <c r="GWZ164" s="212"/>
      <c r="GXA164" s="212"/>
      <c r="GXB164" s="212"/>
      <c r="GXC164" s="212"/>
      <c r="GXD164" s="212"/>
      <c r="GXE164" s="212"/>
      <c r="GXF164" s="212"/>
      <c r="GXG164" s="212"/>
      <c r="GXH164" s="212"/>
      <c r="GXI164" s="212"/>
      <c r="GXJ164" s="212"/>
      <c r="GXK164" s="212"/>
      <c r="GXL164" s="212"/>
      <c r="GXM164" s="212"/>
      <c r="GXN164" s="212"/>
      <c r="GXO164" s="212"/>
      <c r="GXP164" s="212"/>
      <c r="GXQ164" s="212"/>
      <c r="GXR164" s="212"/>
      <c r="GXS164" s="212"/>
      <c r="GXT164" s="212"/>
      <c r="GXU164" s="212"/>
      <c r="GXV164" s="212"/>
      <c r="GXW164" s="212"/>
      <c r="GYD164" s="212"/>
      <c r="GYE164" s="212"/>
      <c r="GYF164" s="212"/>
      <c r="GYG164" s="212"/>
      <c r="GYH164" s="212"/>
      <c r="GYI164" s="212"/>
      <c r="GYJ164" s="212"/>
      <c r="GYK164" s="212"/>
      <c r="GYL164" s="212"/>
      <c r="GYM164" s="212"/>
      <c r="GYN164" s="212"/>
      <c r="GYO164" s="212"/>
      <c r="GYP164" s="212"/>
      <c r="GYQ164" s="212"/>
      <c r="GYR164" s="212"/>
      <c r="GYS164" s="212"/>
      <c r="GYT164" s="212"/>
      <c r="GYU164" s="212"/>
      <c r="GYV164" s="212"/>
      <c r="GYW164" s="212"/>
      <c r="GYX164" s="212"/>
      <c r="GYY164" s="212"/>
      <c r="GYZ164" s="212"/>
      <c r="GZA164" s="212"/>
      <c r="GZB164" s="212"/>
      <c r="GZC164" s="212"/>
      <c r="GZD164" s="212"/>
      <c r="GZE164" s="212"/>
      <c r="GZF164" s="212"/>
      <c r="GZG164" s="212"/>
      <c r="GZH164" s="212"/>
      <c r="GZI164" s="212"/>
      <c r="GZJ164" s="212"/>
      <c r="GZK164" s="212"/>
      <c r="GZL164" s="212"/>
      <c r="GZM164" s="212"/>
      <c r="GZN164" s="212"/>
      <c r="GZO164" s="212"/>
      <c r="GZP164" s="212"/>
      <c r="GZQ164" s="212"/>
      <c r="GZR164" s="212"/>
      <c r="GZS164" s="212"/>
      <c r="GZT164" s="212"/>
      <c r="GZU164" s="212"/>
      <c r="GZV164" s="212"/>
      <c r="GZW164" s="212"/>
      <c r="GZX164" s="212"/>
      <c r="GZY164" s="212"/>
      <c r="GZZ164" s="212"/>
      <c r="HAA164" s="212"/>
      <c r="HAB164" s="212"/>
      <c r="HAC164" s="212"/>
      <c r="HAD164" s="212"/>
      <c r="HAE164" s="212"/>
      <c r="HAF164" s="212"/>
      <c r="HAG164" s="212"/>
      <c r="HAH164" s="212"/>
      <c r="HAI164" s="212"/>
      <c r="HAJ164" s="212"/>
      <c r="HAK164" s="212"/>
      <c r="HAL164" s="212"/>
      <c r="HAM164" s="212"/>
      <c r="HAN164" s="212"/>
      <c r="HAO164" s="212"/>
      <c r="HAP164" s="212"/>
      <c r="HAQ164" s="212"/>
      <c r="HAR164" s="212"/>
      <c r="HAS164" s="212"/>
      <c r="HAT164" s="212"/>
      <c r="HAU164" s="212"/>
      <c r="HAV164" s="212"/>
      <c r="HAW164" s="212"/>
      <c r="HAX164" s="212"/>
      <c r="HAY164" s="212"/>
      <c r="HAZ164" s="212"/>
      <c r="HBA164" s="212"/>
      <c r="HBB164" s="212"/>
      <c r="HBC164" s="212"/>
      <c r="HBD164" s="212"/>
      <c r="HBE164" s="212"/>
      <c r="HBF164" s="212"/>
      <c r="HBG164" s="212"/>
      <c r="HBH164" s="212"/>
      <c r="HBI164" s="212"/>
      <c r="HBJ164" s="212"/>
      <c r="HBK164" s="212"/>
      <c r="HBL164" s="212"/>
      <c r="HBM164" s="212"/>
      <c r="HBN164" s="212"/>
      <c r="HBO164" s="212"/>
      <c r="HBP164" s="212"/>
      <c r="HBQ164" s="212"/>
      <c r="HBR164" s="212"/>
      <c r="HBS164" s="212"/>
      <c r="HBT164" s="212"/>
      <c r="HBU164" s="212"/>
      <c r="HBV164" s="212"/>
      <c r="HBW164" s="212"/>
      <c r="HBX164" s="212"/>
      <c r="HBY164" s="212"/>
      <c r="HBZ164" s="212"/>
      <c r="HCA164" s="212"/>
      <c r="HCB164" s="212"/>
      <c r="HCC164" s="212"/>
      <c r="HCD164" s="212"/>
      <c r="HCE164" s="212"/>
      <c r="HCF164" s="212"/>
      <c r="HCG164" s="212"/>
      <c r="HCH164" s="212"/>
      <c r="HCI164" s="212"/>
      <c r="HCJ164" s="212"/>
      <c r="HCK164" s="212"/>
      <c r="HCL164" s="212"/>
      <c r="HCM164" s="212"/>
      <c r="HCN164" s="212"/>
      <c r="HCO164" s="212"/>
      <c r="HCP164" s="212"/>
      <c r="HCQ164" s="212"/>
      <c r="HCR164" s="212"/>
      <c r="HCS164" s="212"/>
      <c r="HCT164" s="212"/>
      <c r="HCU164" s="212"/>
      <c r="HCV164" s="212"/>
      <c r="HCW164" s="212"/>
      <c r="HCX164" s="212"/>
      <c r="HCY164" s="212"/>
      <c r="HCZ164" s="212"/>
      <c r="HDA164" s="212"/>
      <c r="HDB164" s="212"/>
      <c r="HDC164" s="212"/>
      <c r="HDD164" s="212"/>
      <c r="HDE164" s="212"/>
      <c r="HDF164" s="212"/>
      <c r="HDG164" s="212"/>
      <c r="HDH164" s="212"/>
      <c r="HDI164" s="212"/>
      <c r="HDJ164" s="212"/>
      <c r="HDK164" s="212"/>
      <c r="HDL164" s="212"/>
      <c r="HDM164" s="212"/>
      <c r="HDN164" s="212"/>
      <c r="HDO164" s="212"/>
      <c r="HDP164" s="212"/>
      <c r="HDQ164" s="212"/>
      <c r="HDR164" s="212"/>
      <c r="HDS164" s="212"/>
      <c r="HDT164" s="212"/>
      <c r="HDU164" s="212"/>
      <c r="HDV164" s="212"/>
      <c r="HDW164" s="212"/>
      <c r="HDX164" s="212"/>
      <c r="HDY164" s="212"/>
      <c r="HDZ164" s="212"/>
      <c r="HEA164" s="212"/>
      <c r="HEB164" s="212"/>
      <c r="HEC164" s="212"/>
      <c r="HED164" s="212"/>
      <c r="HEE164" s="212"/>
      <c r="HEF164" s="212"/>
      <c r="HEG164" s="212"/>
      <c r="HEH164" s="212"/>
      <c r="HEI164" s="212"/>
      <c r="HEJ164" s="212"/>
      <c r="HEK164" s="212"/>
      <c r="HEL164" s="212"/>
      <c r="HEM164" s="212"/>
      <c r="HEN164" s="212"/>
      <c r="HEO164" s="212"/>
      <c r="HEP164" s="212"/>
      <c r="HEQ164" s="212"/>
      <c r="HER164" s="212"/>
      <c r="HES164" s="212"/>
      <c r="HET164" s="212"/>
      <c r="HEU164" s="212"/>
      <c r="HEV164" s="212"/>
      <c r="HEW164" s="212"/>
      <c r="HEX164" s="212"/>
      <c r="HEY164" s="212"/>
      <c r="HEZ164" s="212"/>
      <c r="HFA164" s="212"/>
      <c r="HFB164" s="212"/>
      <c r="HFC164" s="212"/>
      <c r="HFD164" s="212"/>
      <c r="HFE164" s="212"/>
      <c r="HFF164" s="212"/>
      <c r="HFG164" s="212"/>
      <c r="HFH164" s="212"/>
      <c r="HFI164" s="212"/>
      <c r="HFJ164" s="212"/>
      <c r="HFK164" s="212"/>
      <c r="HFL164" s="212"/>
      <c r="HFM164" s="212"/>
      <c r="HFN164" s="212"/>
      <c r="HFO164" s="212"/>
      <c r="HFP164" s="212"/>
      <c r="HFQ164" s="212"/>
      <c r="HFR164" s="212"/>
      <c r="HFS164" s="212"/>
      <c r="HFT164" s="212"/>
      <c r="HFU164" s="212"/>
      <c r="HFV164" s="212"/>
      <c r="HFW164" s="212"/>
      <c r="HFX164" s="212"/>
      <c r="HFY164" s="212"/>
      <c r="HFZ164" s="212"/>
      <c r="HGA164" s="212"/>
      <c r="HGB164" s="212"/>
      <c r="HGC164" s="212"/>
      <c r="HGD164" s="212"/>
      <c r="HGE164" s="212"/>
      <c r="HGF164" s="212"/>
      <c r="HGG164" s="212"/>
      <c r="HGH164" s="212"/>
      <c r="HGI164" s="212"/>
      <c r="HGJ164" s="212"/>
      <c r="HGK164" s="212"/>
      <c r="HGL164" s="212"/>
      <c r="HGM164" s="212"/>
      <c r="HGN164" s="212"/>
      <c r="HGO164" s="212"/>
      <c r="HGP164" s="212"/>
      <c r="HGQ164" s="212"/>
      <c r="HGR164" s="212"/>
      <c r="HGS164" s="212"/>
      <c r="HGT164" s="212"/>
      <c r="HGU164" s="212"/>
      <c r="HGV164" s="212"/>
      <c r="HGW164" s="212"/>
      <c r="HGX164" s="212"/>
      <c r="HGY164" s="212"/>
      <c r="HGZ164" s="212"/>
      <c r="HHA164" s="212"/>
      <c r="HHB164" s="212"/>
      <c r="HHC164" s="212"/>
      <c r="HHD164" s="212"/>
      <c r="HHE164" s="212"/>
      <c r="HHF164" s="212"/>
      <c r="HHG164" s="212"/>
      <c r="HHH164" s="212"/>
      <c r="HHI164" s="212"/>
      <c r="HHJ164" s="212"/>
      <c r="HHK164" s="212"/>
      <c r="HHL164" s="212"/>
      <c r="HHM164" s="212"/>
      <c r="HHN164" s="212"/>
      <c r="HHO164" s="212"/>
      <c r="HHP164" s="212"/>
      <c r="HHQ164" s="212"/>
      <c r="HHR164" s="212"/>
      <c r="HHS164" s="212"/>
      <c r="HHZ164" s="212"/>
      <c r="HIA164" s="212"/>
      <c r="HIB164" s="212"/>
      <c r="HIC164" s="212"/>
      <c r="HID164" s="212"/>
      <c r="HIE164" s="212"/>
      <c r="HIF164" s="212"/>
      <c r="HIG164" s="212"/>
      <c r="HIH164" s="212"/>
      <c r="HII164" s="212"/>
      <c r="HIJ164" s="212"/>
      <c r="HIK164" s="212"/>
      <c r="HIL164" s="212"/>
      <c r="HIM164" s="212"/>
      <c r="HIN164" s="212"/>
      <c r="HIO164" s="212"/>
      <c r="HIP164" s="212"/>
      <c r="HIQ164" s="212"/>
      <c r="HIR164" s="212"/>
      <c r="HIS164" s="212"/>
      <c r="HIT164" s="212"/>
      <c r="HIU164" s="212"/>
      <c r="HIV164" s="212"/>
      <c r="HIW164" s="212"/>
      <c r="HIX164" s="212"/>
      <c r="HIY164" s="212"/>
      <c r="HIZ164" s="212"/>
      <c r="HJA164" s="212"/>
      <c r="HJB164" s="212"/>
      <c r="HJC164" s="212"/>
      <c r="HJD164" s="212"/>
      <c r="HJE164" s="212"/>
      <c r="HJF164" s="212"/>
      <c r="HJG164" s="212"/>
      <c r="HJH164" s="212"/>
      <c r="HJI164" s="212"/>
      <c r="HJJ164" s="212"/>
      <c r="HJK164" s="212"/>
      <c r="HJL164" s="212"/>
      <c r="HJM164" s="212"/>
      <c r="HJN164" s="212"/>
      <c r="HJO164" s="212"/>
      <c r="HJP164" s="212"/>
      <c r="HJQ164" s="212"/>
      <c r="HJR164" s="212"/>
      <c r="HJS164" s="212"/>
      <c r="HJT164" s="212"/>
      <c r="HJU164" s="212"/>
      <c r="HJV164" s="212"/>
      <c r="HJW164" s="212"/>
      <c r="HJX164" s="212"/>
      <c r="HJY164" s="212"/>
      <c r="HJZ164" s="212"/>
      <c r="HKA164" s="212"/>
      <c r="HKB164" s="212"/>
      <c r="HKC164" s="212"/>
      <c r="HKD164" s="212"/>
      <c r="HKE164" s="212"/>
      <c r="HKF164" s="212"/>
      <c r="HKG164" s="212"/>
      <c r="HKH164" s="212"/>
      <c r="HKI164" s="212"/>
      <c r="HKJ164" s="212"/>
      <c r="HKK164" s="212"/>
      <c r="HKL164" s="212"/>
      <c r="HKM164" s="212"/>
      <c r="HKN164" s="212"/>
      <c r="HKO164" s="212"/>
      <c r="HKP164" s="212"/>
      <c r="HKQ164" s="212"/>
      <c r="HKR164" s="212"/>
      <c r="HKS164" s="212"/>
      <c r="HKT164" s="212"/>
      <c r="HKU164" s="212"/>
      <c r="HKV164" s="212"/>
      <c r="HKW164" s="212"/>
      <c r="HKX164" s="212"/>
      <c r="HKY164" s="212"/>
      <c r="HKZ164" s="212"/>
      <c r="HLA164" s="212"/>
      <c r="HLB164" s="212"/>
      <c r="HLC164" s="212"/>
      <c r="HLD164" s="212"/>
      <c r="HLE164" s="212"/>
      <c r="HLF164" s="212"/>
      <c r="HLG164" s="212"/>
      <c r="HLH164" s="212"/>
      <c r="HLI164" s="212"/>
      <c r="HLJ164" s="212"/>
      <c r="HLK164" s="212"/>
      <c r="HLL164" s="212"/>
      <c r="HLM164" s="212"/>
      <c r="HLN164" s="212"/>
      <c r="HLO164" s="212"/>
      <c r="HLP164" s="212"/>
      <c r="HLQ164" s="212"/>
      <c r="HLR164" s="212"/>
      <c r="HLS164" s="212"/>
      <c r="HLT164" s="212"/>
      <c r="HLU164" s="212"/>
      <c r="HLV164" s="212"/>
      <c r="HLW164" s="212"/>
      <c r="HLX164" s="212"/>
      <c r="HLY164" s="212"/>
      <c r="HLZ164" s="212"/>
      <c r="HMA164" s="212"/>
      <c r="HMB164" s="212"/>
      <c r="HMC164" s="212"/>
      <c r="HMD164" s="212"/>
      <c r="HME164" s="212"/>
      <c r="HMF164" s="212"/>
      <c r="HMG164" s="212"/>
      <c r="HMH164" s="212"/>
      <c r="HMI164" s="212"/>
      <c r="HMJ164" s="212"/>
      <c r="HMK164" s="212"/>
      <c r="HML164" s="212"/>
      <c r="HMM164" s="212"/>
      <c r="HMN164" s="212"/>
      <c r="HMO164" s="212"/>
      <c r="HMP164" s="212"/>
      <c r="HMQ164" s="212"/>
      <c r="HMR164" s="212"/>
      <c r="HMS164" s="212"/>
      <c r="HMT164" s="212"/>
      <c r="HMU164" s="212"/>
      <c r="HMV164" s="212"/>
      <c r="HMW164" s="212"/>
      <c r="HMX164" s="212"/>
      <c r="HMY164" s="212"/>
      <c r="HMZ164" s="212"/>
      <c r="HNA164" s="212"/>
      <c r="HNB164" s="212"/>
      <c r="HNC164" s="212"/>
      <c r="HND164" s="212"/>
      <c r="HNE164" s="212"/>
      <c r="HNF164" s="212"/>
      <c r="HNG164" s="212"/>
      <c r="HNH164" s="212"/>
      <c r="HNI164" s="212"/>
      <c r="HNJ164" s="212"/>
      <c r="HNK164" s="212"/>
      <c r="HNL164" s="212"/>
      <c r="HNM164" s="212"/>
      <c r="HNN164" s="212"/>
      <c r="HNO164" s="212"/>
      <c r="HNP164" s="212"/>
      <c r="HNQ164" s="212"/>
      <c r="HNR164" s="212"/>
      <c r="HNS164" s="212"/>
      <c r="HNT164" s="212"/>
      <c r="HNU164" s="212"/>
      <c r="HNV164" s="212"/>
      <c r="HNW164" s="212"/>
      <c r="HNX164" s="212"/>
      <c r="HNY164" s="212"/>
      <c r="HNZ164" s="212"/>
      <c r="HOA164" s="212"/>
      <c r="HOB164" s="212"/>
      <c r="HOC164" s="212"/>
      <c r="HOD164" s="212"/>
      <c r="HOE164" s="212"/>
      <c r="HOF164" s="212"/>
      <c r="HOG164" s="212"/>
      <c r="HOH164" s="212"/>
      <c r="HOI164" s="212"/>
      <c r="HOJ164" s="212"/>
      <c r="HOK164" s="212"/>
      <c r="HOL164" s="212"/>
      <c r="HOM164" s="212"/>
      <c r="HON164" s="212"/>
      <c r="HOO164" s="212"/>
      <c r="HOP164" s="212"/>
      <c r="HOQ164" s="212"/>
      <c r="HOR164" s="212"/>
      <c r="HOS164" s="212"/>
      <c r="HOT164" s="212"/>
      <c r="HOU164" s="212"/>
      <c r="HOV164" s="212"/>
      <c r="HOW164" s="212"/>
      <c r="HOX164" s="212"/>
      <c r="HOY164" s="212"/>
      <c r="HOZ164" s="212"/>
      <c r="HPA164" s="212"/>
      <c r="HPB164" s="212"/>
      <c r="HPC164" s="212"/>
      <c r="HPD164" s="212"/>
      <c r="HPE164" s="212"/>
      <c r="HPF164" s="212"/>
      <c r="HPG164" s="212"/>
      <c r="HPH164" s="212"/>
      <c r="HPI164" s="212"/>
      <c r="HPJ164" s="212"/>
      <c r="HPK164" s="212"/>
      <c r="HPL164" s="212"/>
      <c r="HPM164" s="212"/>
      <c r="HPN164" s="212"/>
      <c r="HPO164" s="212"/>
      <c r="HPP164" s="212"/>
      <c r="HPQ164" s="212"/>
      <c r="HPR164" s="212"/>
      <c r="HPS164" s="212"/>
      <c r="HPT164" s="212"/>
      <c r="HPU164" s="212"/>
      <c r="HPV164" s="212"/>
      <c r="HPW164" s="212"/>
      <c r="HPX164" s="212"/>
      <c r="HPY164" s="212"/>
      <c r="HPZ164" s="212"/>
      <c r="HQA164" s="212"/>
      <c r="HQB164" s="212"/>
      <c r="HQC164" s="212"/>
      <c r="HQD164" s="212"/>
      <c r="HQE164" s="212"/>
      <c r="HQF164" s="212"/>
      <c r="HQG164" s="212"/>
      <c r="HQH164" s="212"/>
      <c r="HQI164" s="212"/>
      <c r="HQJ164" s="212"/>
      <c r="HQK164" s="212"/>
      <c r="HQL164" s="212"/>
      <c r="HQM164" s="212"/>
      <c r="HQN164" s="212"/>
      <c r="HQO164" s="212"/>
      <c r="HQP164" s="212"/>
      <c r="HQQ164" s="212"/>
      <c r="HQR164" s="212"/>
      <c r="HQS164" s="212"/>
      <c r="HQT164" s="212"/>
      <c r="HQU164" s="212"/>
      <c r="HQV164" s="212"/>
      <c r="HQW164" s="212"/>
      <c r="HQX164" s="212"/>
      <c r="HQY164" s="212"/>
      <c r="HQZ164" s="212"/>
      <c r="HRA164" s="212"/>
      <c r="HRB164" s="212"/>
      <c r="HRC164" s="212"/>
      <c r="HRD164" s="212"/>
      <c r="HRE164" s="212"/>
      <c r="HRF164" s="212"/>
      <c r="HRG164" s="212"/>
      <c r="HRH164" s="212"/>
      <c r="HRI164" s="212"/>
      <c r="HRJ164" s="212"/>
      <c r="HRK164" s="212"/>
      <c r="HRL164" s="212"/>
      <c r="HRM164" s="212"/>
      <c r="HRN164" s="212"/>
      <c r="HRO164" s="212"/>
      <c r="HRV164" s="212"/>
      <c r="HRW164" s="212"/>
      <c r="HRX164" s="212"/>
      <c r="HRY164" s="212"/>
      <c r="HRZ164" s="212"/>
      <c r="HSA164" s="212"/>
      <c r="HSB164" s="212"/>
      <c r="HSC164" s="212"/>
      <c r="HSD164" s="212"/>
      <c r="HSE164" s="212"/>
      <c r="HSF164" s="212"/>
      <c r="HSG164" s="212"/>
      <c r="HSH164" s="212"/>
      <c r="HSI164" s="212"/>
      <c r="HSJ164" s="212"/>
      <c r="HSK164" s="212"/>
      <c r="HSL164" s="212"/>
      <c r="HSM164" s="212"/>
      <c r="HSN164" s="212"/>
      <c r="HSO164" s="212"/>
      <c r="HSP164" s="212"/>
      <c r="HSQ164" s="212"/>
      <c r="HSR164" s="212"/>
      <c r="HSS164" s="212"/>
      <c r="HST164" s="212"/>
      <c r="HSU164" s="212"/>
      <c r="HSV164" s="212"/>
      <c r="HSW164" s="212"/>
      <c r="HSX164" s="212"/>
      <c r="HSY164" s="212"/>
      <c r="HSZ164" s="212"/>
      <c r="HTA164" s="212"/>
      <c r="HTB164" s="212"/>
      <c r="HTC164" s="212"/>
      <c r="HTD164" s="212"/>
      <c r="HTE164" s="212"/>
      <c r="HTF164" s="212"/>
      <c r="HTG164" s="212"/>
      <c r="HTH164" s="212"/>
      <c r="HTI164" s="212"/>
      <c r="HTJ164" s="212"/>
      <c r="HTK164" s="212"/>
      <c r="HTL164" s="212"/>
      <c r="HTM164" s="212"/>
      <c r="HTN164" s="212"/>
      <c r="HTO164" s="212"/>
      <c r="HTP164" s="212"/>
      <c r="HTQ164" s="212"/>
      <c r="HTR164" s="212"/>
      <c r="HTS164" s="212"/>
      <c r="HTT164" s="212"/>
      <c r="HTU164" s="212"/>
      <c r="HTV164" s="212"/>
      <c r="HTW164" s="212"/>
      <c r="HTX164" s="212"/>
      <c r="HTY164" s="212"/>
      <c r="HTZ164" s="212"/>
      <c r="HUA164" s="212"/>
      <c r="HUB164" s="212"/>
      <c r="HUC164" s="212"/>
      <c r="HUD164" s="212"/>
      <c r="HUE164" s="212"/>
      <c r="HUF164" s="212"/>
      <c r="HUG164" s="212"/>
      <c r="HUH164" s="212"/>
      <c r="HUI164" s="212"/>
      <c r="HUJ164" s="212"/>
      <c r="HUK164" s="212"/>
      <c r="HUL164" s="212"/>
      <c r="HUM164" s="212"/>
      <c r="HUN164" s="212"/>
      <c r="HUO164" s="212"/>
      <c r="HUP164" s="212"/>
      <c r="HUQ164" s="212"/>
      <c r="HUR164" s="212"/>
      <c r="HUS164" s="212"/>
      <c r="HUT164" s="212"/>
      <c r="HUU164" s="212"/>
      <c r="HUV164" s="212"/>
      <c r="HUW164" s="212"/>
      <c r="HUX164" s="212"/>
      <c r="HUY164" s="212"/>
      <c r="HUZ164" s="212"/>
      <c r="HVA164" s="212"/>
      <c r="HVB164" s="212"/>
      <c r="HVC164" s="212"/>
      <c r="HVD164" s="212"/>
      <c r="HVE164" s="212"/>
      <c r="HVF164" s="212"/>
      <c r="HVG164" s="212"/>
      <c r="HVH164" s="212"/>
      <c r="HVI164" s="212"/>
      <c r="HVJ164" s="212"/>
      <c r="HVK164" s="212"/>
      <c r="HVL164" s="212"/>
      <c r="HVM164" s="212"/>
      <c r="HVN164" s="212"/>
      <c r="HVO164" s="212"/>
      <c r="HVP164" s="212"/>
      <c r="HVQ164" s="212"/>
      <c r="HVR164" s="212"/>
      <c r="HVS164" s="212"/>
      <c r="HVT164" s="212"/>
      <c r="HVU164" s="212"/>
      <c r="HVV164" s="212"/>
      <c r="HVW164" s="212"/>
      <c r="HVX164" s="212"/>
      <c r="HVY164" s="212"/>
      <c r="HVZ164" s="212"/>
      <c r="HWA164" s="212"/>
      <c r="HWB164" s="212"/>
      <c r="HWC164" s="212"/>
      <c r="HWD164" s="212"/>
      <c r="HWE164" s="212"/>
      <c r="HWF164" s="212"/>
      <c r="HWG164" s="212"/>
      <c r="HWH164" s="212"/>
      <c r="HWI164" s="212"/>
      <c r="HWJ164" s="212"/>
      <c r="HWK164" s="212"/>
      <c r="HWL164" s="212"/>
      <c r="HWM164" s="212"/>
      <c r="HWN164" s="212"/>
      <c r="HWO164" s="212"/>
      <c r="HWP164" s="212"/>
      <c r="HWQ164" s="212"/>
      <c r="HWR164" s="212"/>
      <c r="HWS164" s="212"/>
      <c r="HWT164" s="212"/>
      <c r="HWU164" s="212"/>
      <c r="HWV164" s="212"/>
      <c r="HWW164" s="212"/>
      <c r="HWX164" s="212"/>
      <c r="HWY164" s="212"/>
      <c r="HWZ164" s="212"/>
      <c r="HXA164" s="212"/>
      <c r="HXB164" s="212"/>
      <c r="HXC164" s="212"/>
      <c r="HXD164" s="212"/>
      <c r="HXE164" s="212"/>
      <c r="HXF164" s="212"/>
      <c r="HXG164" s="212"/>
      <c r="HXH164" s="212"/>
      <c r="HXI164" s="212"/>
      <c r="HXJ164" s="212"/>
      <c r="HXK164" s="212"/>
      <c r="HXL164" s="212"/>
      <c r="HXM164" s="212"/>
      <c r="HXN164" s="212"/>
      <c r="HXO164" s="212"/>
      <c r="HXP164" s="212"/>
      <c r="HXQ164" s="212"/>
      <c r="HXR164" s="212"/>
      <c r="HXS164" s="212"/>
      <c r="HXT164" s="212"/>
      <c r="HXU164" s="212"/>
      <c r="HXV164" s="212"/>
      <c r="HXW164" s="212"/>
      <c r="HXX164" s="212"/>
      <c r="HXY164" s="212"/>
      <c r="HXZ164" s="212"/>
      <c r="HYA164" s="212"/>
      <c r="HYB164" s="212"/>
      <c r="HYC164" s="212"/>
      <c r="HYD164" s="212"/>
      <c r="HYE164" s="212"/>
      <c r="HYF164" s="212"/>
      <c r="HYG164" s="212"/>
      <c r="HYH164" s="212"/>
      <c r="HYI164" s="212"/>
      <c r="HYJ164" s="212"/>
      <c r="HYK164" s="212"/>
      <c r="HYL164" s="212"/>
      <c r="HYM164" s="212"/>
      <c r="HYN164" s="212"/>
      <c r="HYO164" s="212"/>
      <c r="HYP164" s="212"/>
      <c r="HYQ164" s="212"/>
      <c r="HYR164" s="212"/>
      <c r="HYS164" s="212"/>
      <c r="HYT164" s="212"/>
      <c r="HYU164" s="212"/>
      <c r="HYV164" s="212"/>
      <c r="HYW164" s="212"/>
      <c r="HYX164" s="212"/>
      <c r="HYY164" s="212"/>
      <c r="HYZ164" s="212"/>
      <c r="HZA164" s="212"/>
      <c r="HZB164" s="212"/>
      <c r="HZC164" s="212"/>
      <c r="HZD164" s="212"/>
      <c r="HZE164" s="212"/>
      <c r="HZF164" s="212"/>
      <c r="HZG164" s="212"/>
      <c r="HZH164" s="212"/>
      <c r="HZI164" s="212"/>
      <c r="HZJ164" s="212"/>
      <c r="HZK164" s="212"/>
      <c r="HZL164" s="212"/>
      <c r="HZM164" s="212"/>
      <c r="HZN164" s="212"/>
      <c r="HZO164" s="212"/>
      <c r="HZP164" s="212"/>
      <c r="HZQ164" s="212"/>
      <c r="HZR164" s="212"/>
      <c r="HZS164" s="212"/>
      <c r="HZT164" s="212"/>
      <c r="HZU164" s="212"/>
      <c r="HZV164" s="212"/>
      <c r="HZW164" s="212"/>
      <c r="HZX164" s="212"/>
      <c r="HZY164" s="212"/>
      <c r="HZZ164" s="212"/>
      <c r="IAA164" s="212"/>
      <c r="IAB164" s="212"/>
      <c r="IAC164" s="212"/>
      <c r="IAD164" s="212"/>
      <c r="IAE164" s="212"/>
      <c r="IAF164" s="212"/>
      <c r="IAG164" s="212"/>
      <c r="IAH164" s="212"/>
      <c r="IAI164" s="212"/>
      <c r="IAJ164" s="212"/>
      <c r="IAK164" s="212"/>
      <c r="IAL164" s="212"/>
      <c r="IAM164" s="212"/>
      <c r="IAN164" s="212"/>
      <c r="IAO164" s="212"/>
      <c r="IAP164" s="212"/>
      <c r="IAQ164" s="212"/>
      <c r="IAR164" s="212"/>
      <c r="IAS164" s="212"/>
      <c r="IAT164" s="212"/>
      <c r="IAU164" s="212"/>
      <c r="IAV164" s="212"/>
      <c r="IAW164" s="212"/>
      <c r="IAX164" s="212"/>
      <c r="IAY164" s="212"/>
      <c r="IAZ164" s="212"/>
      <c r="IBA164" s="212"/>
      <c r="IBB164" s="212"/>
      <c r="IBC164" s="212"/>
      <c r="IBD164" s="212"/>
      <c r="IBE164" s="212"/>
      <c r="IBF164" s="212"/>
      <c r="IBG164" s="212"/>
      <c r="IBH164" s="212"/>
      <c r="IBI164" s="212"/>
      <c r="IBJ164" s="212"/>
      <c r="IBK164" s="212"/>
      <c r="IBR164" s="212"/>
      <c r="IBS164" s="212"/>
      <c r="IBT164" s="212"/>
      <c r="IBU164" s="212"/>
      <c r="IBV164" s="212"/>
      <c r="IBW164" s="212"/>
      <c r="IBX164" s="212"/>
      <c r="IBY164" s="212"/>
      <c r="IBZ164" s="212"/>
      <c r="ICA164" s="212"/>
      <c r="ICB164" s="212"/>
      <c r="ICC164" s="212"/>
      <c r="ICD164" s="212"/>
      <c r="ICE164" s="212"/>
      <c r="ICF164" s="212"/>
      <c r="ICG164" s="212"/>
      <c r="ICH164" s="212"/>
      <c r="ICI164" s="212"/>
      <c r="ICJ164" s="212"/>
      <c r="ICK164" s="212"/>
      <c r="ICL164" s="212"/>
      <c r="ICM164" s="212"/>
      <c r="ICN164" s="212"/>
      <c r="ICO164" s="212"/>
      <c r="ICP164" s="212"/>
      <c r="ICQ164" s="212"/>
      <c r="ICR164" s="212"/>
      <c r="ICS164" s="212"/>
      <c r="ICT164" s="212"/>
      <c r="ICU164" s="212"/>
      <c r="ICV164" s="212"/>
      <c r="ICW164" s="212"/>
      <c r="ICX164" s="212"/>
      <c r="ICY164" s="212"/>
      <c r="ICZ164" s="212"/>
      <c r="IDA164" s="212"/>
      <c r="IDB164" s="212"/>
      <c r="IDC164" s="212"/>
      <c r="IDD164" s="212"/>
      <c r="IDE164" s="212"/>
      <c r="IDF164" s="212"/>
      <c r="IDG164" s="212"/>
      <c r="IDH164" s="212"/>
      <c r="IDI164" s="212"/>
      <c r="IDJ164" s="212"/>
      <c r="IDK164" s="212"/>
      <c r="IDL164" s="212"/>
      <c r="IDM164" s="212"/>
      <c r="IDN164" s="212"/>
      <c r="IDO164" s="212"/>
      <c r="IDP164" s="212"/>
      <c r="IDQ164" s="212"/>
      <c r="IDR164" s="212"/>
      <c r="IDS164" s="212"/>
      <c r="IDT164" s="212"/>
      <c r="IDU164" s="212"/>
      <c r="IDV164" s="212"/>
      <c r="IDW164" s="212"/>
      <c r="IDX164" s="212"/>
      <c r="IDY164" s="212"/>
      <c r="IDZ164" s="212"/>
      <c r="IEA164" s="212"/>
      <c r="IEB164" s="212"/>
      <c r="IEC164" s="212"/>
      <c r="IED164" s="212"/>
      <c r="IEE164" s="212"/>
      <c r="IEF164" s="212"/>
      <c r="IEG164" s="212"/>
      <c r="IEH164" s="212"/>
      <c r="IEI164" s="212"/>
      <c r="IEJ164" s="212"/>
      <c r="IEK164" s="212"/>
      <c r="IEL164" s="212"/>
      <c r="IEM164" s="212"/>
      <c r="IEN164" s="212"/>
      <c r="IEO164" s="212"/>
      <c r="IEP164" s="212"/>
      <c r="IEQ164" s="212"/>
      <c r="IER164" s="212"/>
      <c r="IES164" s="212"/>
      <c r="IET164" s="212"/>
      <c r="IEU164" s="212"/>
      <c r="IEV164" s="212"/>
      <c r="IEW164" s="212"/>
      <c r="IEX164" s="212"/>
      <c r="IEY164" s="212"/>
      <c r="IEZ164" s="212"/>
      <c r="IFA164" s="212"/>
      <c r="IFB164" s="212"/>
      <c r="IFC164" s="212"/>
      <c r="IFD164" s="212"/>
      <c r="IFE164" s="212"/>
      <c r="IFF164" s="212"/>
      <c r="IFG164" s="212"/>
      <c r="IFH164" s="212"/>
      <c r="IFI164" s="212"/>
      <c r="IFJ164" s="212"/>
      <c r="IFK164" s="212"/>
      <c r="IFL164" s="212"/>
      <c r="IFM164" s="212"/>
      <c r="IFN164" s="212"/>
      <c r="IFO164" s="212"/>
      <c r="IFP164" s="212"/>
      <c r="IFQ164" s="212"/>
      <c r="IFR164" s="212"/>
      <c r="IFS164" s="212"/>
      <c r="IFT164" s="212"/>
      <c r="IFU164" s="212"/>
      <c r="IFV164" s="212"/>
      <c r="IFW164" s="212"/>
      <c r="IFX164" s="212"/>
      <c r="IFY164" s="212"/>
      <c r="IFZ164" s="212"/>
      <c r="IGA164" s="212"/>
      <c r="IGB164" s="212"/>
      <c r="IGC164" s="212"/>
      <c r="IGD164" s="212"/>
      <c r="IGE164" s="212"/>
      <c r="IGF164" s="212"/>
      <c r="IGG164" s="212"/>
      <c r="IGH164" s="212"/>
      <c r="IGI164" s="212"/>
      <c r="IGJ164" s="212"/>
      <c r="IGK164" s="212"/>
      <c r="IGL164" s="212"/>
      <c r="IGM164" s="212"/>
      <c r="IGN164" s="212"/>
      <c r="IGO164" s="212"/>
      <c r="IGP164" s="212"/>
      <c r="IGQ164" s="212"/>
      <c r="IGR164" s="212"/>
      <c r="IGS164" s="212"/>
      <c r="IGT164" s="212"/>
      <c r="IGU164" s="212"/>
      <c r="IGV164" s="212"/>
      <c r="IGW164" s="212"/>
      <c r="IGX164" s="212"/>
      <c r="IGY164" s="212"/>
      <c r="IGZ164" s="212"/>
      <c r="IHA164" s="212"/>
      <c r="IHB164" s="212"/>
      <c r="IHC164" s="212"/>
      <c r="IHD164" s="212"/>
      <c r="IHE164" s="212"/>
      <c r="IHF164" s="212"/>
      <c r="IHG164" s="212"/>
      <c r="IHH164" s="212"/>
      <c r="IHI164" s="212"/>
      <c r="IHJ164" s="212"/>
      <c r="IHK164" s="212"/>
      <c r="IHL164" s="212"/>
      <c r="IHM164" s="212"/>
      <c r="IHN164" s="212"/>
      <c r="IHO164" s="212"/>
      <c r="IHP164" s="212"/>
      <c r="IHQ164" s="212"/>
      <c r="IHR164" s="212"/>
      <c r="IHS164" s="212"/>
      <c r="IHT164" s="212"/>
      <c r="IHU164" s="212"/>
      <c r="IHV164" s="212"/>
      <c r="IHW164" s="212"/>
      <c r="IHX164" s="212"/>
      <c r="IHY164" s="212"/>
      <c r="IHZ164" s="212"/>
      <c r="IIA164" s="212"/>
      <c r="IIB164" s="212"/>
      <c r="IIC164" s="212"/>
      <c r="IID164" s="212"/>
      <c r="IIE164" s="212"/>
      <c r="IIF164" s="212"/>
      <c r="IIG164" s="212"/>
      <c r="IIH164" s="212"/>
      <c r="III164" s="212"/>
      <c r="IIJ164" s="212"/>
      <c r="IIK164" s="212"/>
      <c r="IIL164" s="212"/>
      <c r="IIM164" s="212"/>
      <c r="IIN164" s="212"/>
      <c r="IIO164" s="212"/>
      <c r="IIP164" s="212"/>
      <c r="IIQ164" s="212"/>
      <c r="IIR164" s="212"/>
      <c r="IIS164" s="212"/>
      <c r="IIT164" s="212"/>
      <c r="IIU164" s="212"/>
      <c r="IIV164" s="212"/>
      <c r="IIW164" s="212"/>
      <c r="IIX164" s="212"/>
      <c r="IIY164" s="212"/>
      <c r="IIZ164" s="212"/>
      <c r="IJA164" s="212"/>
      <c r="IJB164" s="212"/>
      <c r="IJC164" s="212"/>
      <c r="IJD164" s="212"/>
      <c r="IJE164" s="212"/>
      <c r="IJF164" s="212"/>
      <c r="IJG164" s="212"/>
      <c r="IJH164" s="212"/>
      <c r="IJI164" s="212"/>
      <c r="IJJ164" s="212"/>
      <c r="IJK164" s="212"/>
      <c r="IJL164" s="212"/>
      <c r="IJM164" s="212"/>
      <c r="IJN164" s="212"/>
      <c r="IJO164" s="212"/>
      <c r="IJP164" s="212"/>
      <c r="IJQ164" s="212"/>
      <c r="IJR164" s="212"/>
      <c r="IJS164" s="212"/>
      <c r="IJT164" s="212"/>
      <c r="IJU164" s="212"/>
      <c r="IJV164" s="212"/>
      <c r="IJW164" s="212"/>
      <c r="IJX164" s="212"/>
      <c r="IJY164" s="212"/>
      <c r="IJZ164" s="212"/>
      <c r="IKA164" s="212"/>
      <c r="IKB164" s="212"/>
      <c r="IKC164" s="212"/>
      <c r="IKD164" s="212"/>
      <c r="IKE164" s="212"/>
      <c r="IKF164" s="212"/>
      <c r="IKG164" s="212"/>
      <c r="IKH164" s="212"/>
      <c r="IKI164" s="212"/>
      <c r="IKJ164" s="212"/>
      <c r="IKK164" s="212"/>
      <c r="IKL164" s="212"/>
      <c r="IKM164" s="212"/>
      <c r="IKN164" s="212"/>
      <c r="IKO164" s="212"/>
      <c r="IKP164" s="212"/>
      <c r="IKQ164" s="212"/>
      <c r="IKR164" s="212"/>
      <c r="IKS164" s="212"/>
      <c r="IKT164" s="212"/>
      <c r="IKU164" s="212"/>
      <c r="IKV164" s="212"/>
      <c r="IKW164" s="212"/>
      <c r="IKX164" s="212"/>
      <c r="IKY164" s="212"/>
      <c r="IKZ164" s="212"/>
      <c r="ILA164" s="212"/>
      <c r="ILB164" s="212"/>
      <c r="ILC164" s="212"/>
      <c r="ILD164" s="212"/>
      <c r="ILE164" s="212"/>
      <c r="ILF164" s="212"/>
      <c r="ILG164" s="212"/>
      <c r="ILN164" s="212"/>
      <c r="ILO164" s="212"/>
      <c r="ILP164" s="212"/>
      <c r="ILQ164" s="212"/>
      <c r="ILR164" s="212"/>
      <c r="ILS164" s="212"/>
      <c r="ILT164" s="212"/>
      <c r="ILU164" s="212"/>
      <c r="ILV164" s="212"/>
      <c r="ILW164" s="212"/>
      <c r="ILX164" s="212"/>
      <c r="ILY164" s="212"/>
      <c r="ILZ164" s="212"/>
      <c r="IMA164" s="212"/>
      <c r="IMB164" s="212"/>
      <c r="IMC164" s="212"/>
      <c r="IMD164" s="212"/>
      <c r="IME164" s="212"/>
      <c r="IMF164" s="212"/>
      <c r="IMG164" s="212"/>
      <c r="IMH164" s="212"/>
      <c r="IMI164" s="212"/>
      <c r="IMJ164" s="212"/>
      <c r="IMK164" s="212"/>
      <c r="IML164" s="212"/>
      <c r="IMM164" s="212"/>
      <c r="IMN164" s="212"/>
      <c r="IMO164" s="212"/>
      <c r="IMP164" s="212"/>
      <c r="IMQ164" s="212"/>
      <c r="IMR164" s="212"/>
      <c r="IMS164" s="212"/>
      <c r="IMT164" s="212"/>
      <c r="IMU164" s="212"/>
      <c r="IMV164" s="212"/>
      <c r="IMW164" s="212"/>
      <c r="IMX164" s="212"/>
      <c r="IMY164" s="212"/>
      <c r="IMZ164" s="212"/>
      <c r="INA164" s="212"/>
      <c r="INB164" s="212"/>
      <c r="INC164" s="212"/>
      <c r="IND164" s="212"/>
      <c r="INE164" s="212"/>
      <c r="INF164" s="212"/>
      <c r="ING164" s="212"/>
      <c r="INH164" s="212"/>
      <c r="INI164" s="212"/>
      <c r="INJ164" s="212"/>
      <c r="INK164" s="212"/>
      <c r="INL164" s="212"/>
      <c r="INM164" s="212"/>
      <c r="INN164" s="212"/>
      <c r="INO164" s="212"/>
      <c r="INP164" s="212"/>
      <c r="INQ164" s="212"/>
      <c r="INR164" s="212"/>
      <c r="INS164" s="212"/>
      <c r="INT164" s="212"/>
      <c r="INU164" s="212"/>
      <c r="INV164" s="212"/>
      <c r="INW164" s="212"/>
      <c r="INX164" s="212"/>
      <c r="INY164" s="212"/>
      <c r="INZ164" s="212"/>
      <c r="IOA164" s="212"/>
      <c r="IOB164" s="212"/>
      <c r="IOC164" s="212"/>
      <c r="IOD164" s="212"/>
      <c r="IOE164" s="212"/>
      <c r="IOF164" s="212"/>
      <c r="IOG164" s="212"/>
      <c r="IOH164" s="212"/>
      <c r="IOI164" s="212"/>
      <c r="IOJ164" s="212"/>
      <c r="IOK164" s="212"/>
      <c r="IOL164" s="212"/>
      <c r="IOM164" s="212"/>
      <c r="ION164" s="212"/>
      <c r="IOO164" s="212"/>
      <c r="IOP164" s="212"/>
      <c r="IOQ164" s="212"/>
      <c r="IOR164" s="212"/>
      <c r="IOS164" s="212"/>
      <c r="IOT164" s="212"/>
      <c r="IOU164" s="212"/>
      <c r="IOV164" s="212"/>
      <c r="IOW164" s="212"/>
      <c r="IOX164" s="212"/>
      <c r="IOY164" s="212"/>
      <c r="IOZ164" s="212"/>
      <c r="IPA164" s="212"/>
      <c r="IPB164" s="212"/>
      <c r="IPC164" s="212"/>
      <c r="IPD164" s="212"/>
      <c r="IPE164" s="212"/>
      <c r="IPF164" s="212"/>
      <c r="IPG164" s="212"/>
      <c r="IPH164" s="212"/>
      <c r="IPI164" s="212"/>
      <c r="IPJ164" s="212"/>
      <c r="IPK164" s="212"/>
      <c r="IPL164" s="212"/>
      <c r="IPM164" s="212"/>
      <c r="IPN164" s="212"/>
      <c r="IPO164" s="212"/>
      <c r="IPP164" s="212"/>
      <c r="IPQ164" s="212"/>
      <c r="IPR164" s="212"/>
      <c r="IPS164" s="212"/>
      <c r="IPT164" s="212"/>
      <c r="IPU164" s="212"/>
      <c r="IPV164" s="212"/>
      <c r="IPW164" s="212"/>
      <c r="IPX164" s="212"/>
      <c r="IPY164" s="212"/>
      <c r="IPZ164" s="212"/>
      <c r="IQA164" s="212"/>
      <c r="IQB164" s="212"/>
      <c r="IQC164" s="212"/>
      <c r="IQD164" s="212"/>
      <c r="IQE164" s="212"/>
      <c r="IQF164" s="212"/>
      <c r="IQG164" s="212"/>
      <c r="IQH164" s="212"/>
      <c r="IQI164" s="212"/>
      <c r="IQJ164" s="212"/>
      <c r="IQK164" s="212"/>
      <c r="IQL164" s="212"/>
      <c r="IQM164" s="212"/>
      <c r="IQN164" s="212"/>
      <c r="IQO164" s="212"/>
      <c r="IQP164" s="212"/>
      <c r="IQQ164" s="212"/>
      <c r="IQR164" s="212"/>
      <c r="IQS164" s="212"/>
      <c r="IQT164" s="212"/>
      <c r="IQU164" s="212"/>
      <c r="IQV164" s="212"/>
      <c r="IQW164" s="212"/>
      <c r="IQX164" s="212"/>
      <c r="IQY164" s="212"/>
      <c r="IQZ164" s="212"/>
      <c r="IRA164" s="212"/>
      <c r="IRB164" s="212"/>
      <c r="IRC164" s="212"/>
      <c r="IRD164" s="212"/>
      <c r="IRE164" s="212"/>
      <c r="IRF164" s="212"/>
      <c r="IRG164" s="212"/>
      <c r="IRH164" s="212"/>
      <c r="IRI164" s="212"/>
      <c r="IRJ164" s="212"/>
      <c r="IRK164" s="212"/>
      <c r="IRL164" s="212"/>
      <c r="IRM164" s="212"/>
      <c r="IRN164" s="212"/>
      <c r="IRO164" s="212"/>
      <c r="IRP164" s="212"/>
      <c r="IRQ164" s="212"/>
      <c r="IRR164" s="212"/>
      <c r="IRS164" s="212"/>
      <c r="IRT164" s="212"/>
      <c r="IRU164" s="212"/>
      <c r="IRV164" s="212"/>
      <c r="IRW164" s="212"/>
      <c r="IRX164" s="212"/>
      <c r="IRY164" s="212"/>
      <c r="IRZ164" s="212"/>
      <c r="ISA164" s="212"/>
      <c r="ISB164" s="212"/>
      <c r="ISC164" s="212"/>
      <c r="ISD164" s="212"/>
      <c r="ISE164" s="212"/>
      <c r="ISF164" s="212"/>
      <c r="ISG164" s="212"/>
      <c r="ISH164" s="212"/>
      <c r="ISI164" s="212"/>
      <c r="ISJ164" s="212"/>
      <c r="ISK164" s="212"/>
      <c r="ISL164" s="212"/>
      <c r="ISM164" s="212"/>
      <c r="ISN164" s="212"/>
      <c r="ISO164" s="212"/>
      <c r="ISP164" s="212"/>
      <c r="ISQ164" s="212"/>
      <c r="ISR164" s="212"/>
      <c r="ISS164" s="212"/>
      <c r="IST164" s="212"/>
      <c r="ISU164" s="212"/>
      <c r="ISV164" s="212"/>
      <c r="ISW164" s="212"/>
      <c r="ISX164" s="212"/>
      <c r="ISY164" s="212"/>
      <c r="ISZ164" s="212"/>
      <c r="ITA164" s="212"/>
      <c r="ITB164" s="212"/>
      <c r="ITC164" s="212"/>
      <c r="ITD164" s="212"/>
      <c r="ITE164" s="212"/>
      <c r="ITF164" s="212"/>
      <c r="ITG164" s="212"/>
      <c r="ITH164" s="212"/>
      <c r="ITI164" s="212"/>
      <c r="ITJ164" s="212"/>
      <c r="ITK164" s="212"/>
      <c r="ITL164" s="212"/>
      <c r="ITM164" s="212"/>
      <c r="ITN164" s="212"/>
      <c r="ITO164" s="212"/>
      <c r="ITP164" s="212"/>
      <c r="ITQ164" s="212"/>
      <c r="ITR164" s="212"/>
      <c r="ITS164" s="212"/>
      <c r="ITT164" s="212"/>
      <c r="ITU164" s="212"/>
      <c r="ITV164" s="212"/>
      <c r="ITW164" s="212"/>
      <c r="ITX164" s="212"/>
      <c r="ITY164" s="212"/>
      <c r="ITZ164" s="212"/>
      <c r="IUA164" s="212"/>
      <c r="IUB164" s="212"/>
      <c r="IUC164" s="212"/>
      <c r="IUD164" s="212"/>
      <c r="IUE164" s="212"/>
      <c r="IUF164" s="212"/>
      <c r="IUG164" s="212"/>
      <c r="IUH164" s="212"/>
      <c r="IUI164" s="212"/>
      <c r="IUJ164" s="212"/>
      <c r="IUK164" s="212"/>
      <c r="IUL164" s="212"/>
      <c r="IUM164" s="212"/>
      <c r="IUN164" s="212"/>
      <c r="IUO164" s="212"/>
      <c r="IUP164" s="212"/>
      <c r="IUQ164" s="212"/>
      <c r="IUR164" s="212"/>
      <c r="IUS164" s="212"/>
      <c r="IUT164" s="212"/>
      <c r="IUU164" s="212"/>
      <c r="IUV164" s="212"/>
      <c r="IUW164" s="212"/>
      <c r="IUX164" s="212"/>
      <c r="IUY164" s="212"/>
      <c r="IUZ164" s="212"/>
      <c r="IVA164" s="212"/>
      <c r="IVB164" s="212"/>
      <c r="IVC164" s="212"/>
      <c r="IVJ164" s="212"/>
      <c r="IVK164" s="212"/>
      <c r="IVL164" s="212"/>
      <c r="IVM164" s="212"/>
      <c r="IVN164" s="212"/>
      <c r="IVO164" s="212"/>
      <c r="IVP164" s="212"/>
      <c r="IVQ164" s="212"/>
      <c r="IVR164" s="212"/>
      <c r="IVS164" s="212"/>
      <c r="IVT164" s="212"/>
      <c r="IVU164" s="212"/>
      <c r="IVV164" s="212"/>
      <c r="IVW164" s="212"/>
      <c r="IVX164" s="212"/>
      <c r="IVY164" s="212"/>
      <c r="IVZ164" s="212"/>
      <c r="IWA164" s="212"/>
      <c r="IWB164" s="212"/>
      <c r="IWC164" s="212"/>
      <c r="IWD164" s="212"/>
      <c r="IWE164" s="212"/>
      <c r="IWF164" s="212"/>
      <c r="IWG164" s="212"/>
      <c r="IWH164" s="212"/>
      <c r="IWI164" s="212"/>
      <c r="IWJ164" s="212"/>
      <c r="IWK164" s="212"/>
      <c r="IWL164" s="212"/>
      <c r="IWM164" s="212"/>
      <c r="IWN164" s="212"/>
      <c r="IWO164" s="212"/>
      <c r="IWP164" s="212"/>
      <c r="IWQ164" s="212"/>
      <c r="IWR164" s="212"/>
      <c r="IWS164" s="212"/>
      <c r="IWT164" s="212"/>
      <c r="IWU164" s="212"/>
      <c r="IWV164" s="212"/>
      <c r="IWW164" s="212"/>
      <c r="IWX164" s="212"/>
      <c r="IWY164" s="212"/>
      <c r="IWZ164" s="212"/>
      <c r="IXA164" s="212"/>
      <c r="IXB164" s="212"/>
      <c r="IXC164" s="212"/>
      <c r="IXD164" s="212"/>
      <c r="IXE164" s="212"/>
      <c r="IXF164" s="212"/>
      <c r="IXG164" s="212"/>
      <c r="IXH164" s="212"/>
      <c r="IXI164" s="212"/>
      <c r="IXJ164" s="212"/>
      <c r="IXK164" s="212"/>
      <c r="IXL164" s="212"/>
      <c r="IXM164" s="212"/>
      <c r="IXN164" s="212"/>
      <c r="IXO164" s="212"/>
      <c r="IXP164" s="212"/>
      <c r="IXQ164" s="212"/>
      <c r="IXR164" s="212"/>
      <c r="IXS164" s="212"/>
      <c r="IXT164" s="212"/>
      <c r="IXU164" s="212"/>
      <c r="IXV164" s="212"/>
      <c r="IXW164" s="212"/>
      <c r="IXX164" s="212"/>
      <c r="IXY164" s="212"/>
      <c r="IXZ164" s="212"/>
      <c r="IYA164" s="212"/>
      <c r="IYB164" s="212"/>
      <c r="IYC164" s="212"/>
      <c r="IYD164" s="212"/>
      <c r="IYE164" s="212"/>
      <c r="IYF164" s="212"/>
      <c r="IYG164" s="212"/>
      <c r="IYH164" s="212"/>
      <c r="IYI164" s="212"/>
      <c r="IYJ164" s="212"/>
      <c r="IYK164" s="212"/>
      <c r="IYL164" s="212"/>
      <c r="IYM164" s="212"/>
      <c r="IYN164" s="212"/>
      <c r="IYO164" s="212"/>
      <c r="IYP164" s="212"/>
      <c r="IYQ164" s="212"/>
      <c r="IYR164" s="212"/>
      <c r="IYS164" s="212"/>
      <c r="IYT164" s="212"/>
      <c r="IYU164" s="212"/>
      <c r="IYV164" s="212"/>
      <c r="IYW164" s="212"/>
      <c r="IYX164" s="212"/>
      <c r="IYY164" s="212"/>
      <c r="IYZ164" s="212"/>
      <c r="IZA164" s="212"/>
      <c r="IZB164" s="212"/>
      <c r="IZC164" s="212"/>
      <c r="IZD164" s="212"/>
      <c r="IZE164" s="212"/>
      <c r="IZF164" s="212"/>
      <c r="IZG164" s="212"/>
      <c r="IZH164" s="212"/>
      <c r="IZI164" s="212"/>
      <c r="IZJ164" s="212"/>
      <c r="IZK164" s="212"/>
      <c r="IZL164" s="212"/>
      <c r="IZM164" s="212"/>
      <c r="IZN164" s="212"/>
      <c r="IZO164" s="212"/>
      <c r="IZP164" s="212"/>
      <c r="IZQ164" s="212"/>
      <c r="IZR164" s="212"/>
      <c r="IZS164" s="212"/>
      <c r="IZT164" s="212"/>
      <c r="IZU164" s="212"/>
      <c r="IZV164" s="212"/>
      <c r="IZW164" s="212"/>
      <c r="IZX164" s="212"/>
      <c r="IZY164" s="212"/>
      <c r="IZZ164" s="212"/>
      <c r="JAA164" s="212"/>
      <c r="JAB164" s="212"/>
      <c r="JAC164" s="212"/>
      <c r="JAD164" s="212"/>
      <c r="JAE164" s="212"/>
      <c r="JAF164" s="212"/>
      <c r="JAG164" s="212"/>
      <c r="JAH164" s="212"/>
      <c r="JAI164" s="212"/>
      <c r="JAJ164" s="212"/>
      <c r="JAK164" s="212"/>
      <c r="JAL164" s="212"/>
      <c r="JAM164" s="212"/>
      <c r="JAN164" s="212"/>
      <c r="JAO164" s="212"/>
      <c r="JAP164" s="212"/>
      <c r="JAQ164" s="212"/>
      <c r="JAR164" s="212"/>
      <c r="JAS164" s="212"/>
      <c r="JAT164" s="212"/>
      <c r="JAU164" s="212"/>
      <c r="JAV164" s="212"/>
      <c r="JAW164" s="212"/>
      <c r="JAX164" s="212"/>
      <c r="JAY164" s="212"/>
      <c r="JAZ164" s="212"/>
      <c r="JBA164" s="212"/>
      <c r="JBB164" s="212"/>
      <c r="JBC164" s="212"/>
      <c r="JBD164" s="212"/>
      <c r="JBE164" s="212"/>
      <c r="JBF164" s="212"/>
      <c r="JBG164" s="212"/>
      <c r="JBH164" s="212"/>
      <c r="JBI164" s="212"/>
      <c r="JBJ164" s="212"/>
      <c r="JBK164" s="212"/>
      <c r="JBL164" s="212"/>
      <c r="JBM164" s="212"/>
      <c r="JBN164" s="212"/>
      <c r="JBO164" s="212"/>
      <c r="JBP164" s="212"/>
      <c r="JBQ164" s="212"/>
      <c r="JBR164" s="212"/>
      <c r="JBS164" s="212"/>
      <c r="JBT164" s="212"/>
      <c r="JBU164" s="212"/>
      <c r="JBV164" s="212"/>
      <c r="JBW164" s="212"/>
      <c r="JBX164" s="212"/>
      <c r="JBY164" s="212"/>
      <c r="JBZ164" s="212"/>
      <c r="JCA164" s="212"/>
      <c r="JCB164" s="212"/>
      <c r="JCC164" s="212"/>
      <c r="JCD164" s="212"/>
      <c r="JCE164" s="212"/>
      <c r="JCF164" s="212"/>
      <c r="JCG164" s="212"/>
      <c r="JCH164" s="212"/>
      <c r="JCI164" s="212"/>
      <c r="JCJ164" s="212"/>
      <c r="JCK164" s="212"/>
      <c r="JCL164" s="212"/>
      <c r="JCM164" s="212"/>
      <c r="JCN164" s="212"/>
      <c r="JCO164" s="212"/>
      <c r="JCP164" s="212"/>
      <c r="JCQ164" s="212"/>
      <c r="JCR164" s="212"/>
      <c r="JCS164" s="212"/>
      <c r="JCT164" s="212"/>
      <c r="JCU164" s="212"/>
      <c r="JCV164" s="212"/>
      <c r="JCW164" s="212"/>
      <c r="JCX164" s="212"/>
      <c r="JCY164" s="212"/>
      <c r="JCZ164" s="212"/>
      <c r="JDA164" s="212"/>
      <c r="JDB164" s="212"/>
      <c r="JDC164" s="212"/>
      <c r="JDD164" s="212"/>
      <c r="JDE164" s="212"/>
      <c r="JDF164" s="212"/>
      <c r="JDG164" s="212"/>
      <c r="JDH164" s="212"/>
      <c r="JDI164" s="212"/>
      <c r="JDJ164" s="212"/>
      <c r="JDK164" s="212"/>
      <c r="JDL164" s="212"/>
      <c r="JDM164" s="212"/>
      <c r="JDN164" s="212"/>
      <c r="JDO164" s="212"/>
      <c r="JDP164" s="212"/>
      <c r="JDQ164" s="212"/>
      <c r="JDR164" s="212"/>
      <c r="JDS164" s="212"/>
      <c r="JDT164" s="212"/>
      <c r="JDU164" s="212"/>
      <c r="JDV164" s="212"/>
      <c r="JDW164" s="212"/>
      <c r="JDX164" s="212"/>
      <c r="JDY164" s="212"/>
      <c r="JDZ164" s="212"/>
      <c r="JEA164" s="212"/>
      <c r="JEB164" s="212"/>
      <c r="JEC164" s="212"/>
      <c r="JED164" s="212"/>
      <c r="JEE164" s="212"/>
      <c r="JEF164" s="212"/>
      <c r="JEG164" s="212"/>
      <c r="JEH164" s="212"/>
      <c r="JEI164" s="212"/>
      <c r="JEJ164" s="212"/>
      <c r="JEK164" s="212"/>
      <c r="JEL164" s="212"/>
      <c r="JEM164" s="212"/>
      <c r="JEN164" s="212"/>
      <c r="JEO164" s="212"/>
      <c r="JEP164" s="212"/>
      <c r="JEQ164" s="212"/>
      <c r="JER164" s="212"/>
      <c r="JES164" s="212"/>
      <c r="JET164" s="212"/>
      <c r="JEU164" s="212"/>
      <c r="JEV164" s="212"/>
      <c r="JEW164" s="212"/>
      <c r="JEX164" s="212"/>
      <c r="JEY164" s="212"/>
      <c r="JFF164" s="212"/>
      <c r="JFG164" s="212"/>
      <c r="JFH164" s="212"/>
      <c r="JFI164" s="212"/>
      <c r="JFJ164" s="212"/>
      <c r="JFK164" s="212"/>
      <c r="JFL164" s="212"/>
      <c r="JFM164" s="212"/>
      <c r="JFN164" s="212"/>
      <c r="JFO164" s="212"/>
      <c r="JFP164" s="212"/>
      <c r="JFQ164" s="212"/>
      <c r="JFR164" s="212"/>
      <c r="JFS164" s="212"/>
      <c r="JFT164" s="212"/>
      <c r="JFU164" s="212"/>
      <c r="JFV164" s="212"/>
      <c r="JFW164" s="212"/>
      <c r="JFX164" s="212"/>
      <c r="JFY164" s="212"/>
      <c r="JFZ164" s="212"/>
      <c r="JGA164" s="212"/>
      <c r="JGB164" s="212"/>
      <c r="JGC164" s="212"/>
      <c r="JGD164" s="212"/>
      <c r="JGE164" s="212"/>
      <c r="JGF164" s="212"/>
      <c r="JGG164" s="212"/>
      <c r="JGH164" s="212"/>
      <c r="JGI164" s="212"/>
      <c r="JGJ164" s="212"/>
      <c r="JGK164" s="212"/>
      <c r="JGL164" s="212"/>
      <c r="JGM164" s="212"/>
      <c r="JGN164" s="212"/>
      <c r="JGO164" s="212"/>
      <c r="JGP164" s="212"/>
      <c r="JGQ164" s="212"/>
      <c r="JGR164" s="212"/>
      <c r="JGS164" s="212"/>
      <c r="JGT164" s="212"/>
      <c r="JGU164" s="212"/>
      <c r="JGV164" s="212"/>
      <c r="JGW164" s="212"/>
      <c r="JGX164" s="212"/>
      <c r="JGY164" s="212"/>
      <c r="JGZ164" s="212"/>
      <c r="JHA164" s="212"/>
      <c r="JHB164" s="212"/>
      <c r="JHC164" s="212"/>
      <c r="JHD164" s="212"/>
      <c r="JHE164" s="212"/>
      <c r="JHF164" s="212"/>
      <c r="JHG164" s="212"/>
      <c r="JHH164" s="212"/>
      <c r="JHI164" s="212"/>
      <c r="JHJ164" s="212"/>
      <c r="JHK164" s="212"/>
      <c r="JHL164" s="212"/>
      <c r="JHM164" s="212"/>
      <c r="JHN164" s="212"/>
      <c r="JHO164" s="212"/>
      <c r="JHP164" s="212"/>
      <c r="JHQ164" s="212"/>
      <c r="JHR164" s="212"/>
      <c r="JHS164" s="212"/>
      <c r="JHT164" s="212"/>
      <c r="JHU164" s="212"/>
      <c r="JHV164" s="212"/>
      <c r="JHW164" s="212"/>
      <c r="JHX164" s="212"/>
      <c r="JHY164" s="212"/>
      <c r="JHZ164" s="212"/>
      <c r="JIA164" s="212"/>
      <c r="JIB164" s="212"/>
      <c r="JIC164" s="212"/>
      <c r="JID164" s="212"/>
      <c r="JIE164" s="212"/>
      <c r="JIF164" s="212"/>
      <c r="JIG164" s="212"/>
      <c r="JIH164" s="212"/>
      <c r="JII164" s="212"/>
      <c r="JIJ164" s="212"/>
      <c r="JIK164" s="212"/>
      <c r="JIL164" s="212"/>
      <c r="JIM164" s="212"/>
      <c r="JIN164" s="212"/>
      <c r="JIO164" s="212"/>
      <c r="JIP164" s="212"/>
      <c r="JIQ164" s="212"/>
      <c r="JIR164" s="212"/>
      <c r="JIS164" s="212"/>
      <c r="JIT164" s="212"/>
      <c r="JIU164" s="212"/>
      <c r="JIV164" s="212"/>
      <c r="JIW164" s="212"/>
      <c r="JIX164" s="212"/>
      <c r="JIY164" s="212"/>
      <c r="JIZ164" s="212"/>
      <c r="JJA164" s="212"/>
      <c r="JJB164" s="212"/>
      <c r="JJC164" s="212"/>
      <c r="JJD164" s="212"/>
      <c r="JJE164" s="212"/>
      <c r="JJF164" s="212"/>
      <c r="JJG164" s="212"/>
      <c r="JJH164" s="212"/>
      <c r="JJI164" s="212"/>
      <c r="JJJ164" s="212"/>
      <c r="JJK164" s="212"/>
      <c r="JJL164" s="212"/>
      <c r="JJM164" s="212"/>
      <c r="JJN164" s="212"/>
      <c r="JJO164" s="212"/>
      <c r="JJP164" s="212"/>
      <c r="JJQ164" s="212"/>
      <c r="JJR164" s="212"/>
      <c r="JJS164" s="212"/>
      <c r="JJT164" s="212"/>
      <c r="JJU164" s="212"/>
      <c r="JJV164" s="212"/>
      <c r="JJW164" s="212"/>
      <c r="JJX164" s="212"/>
      <c r="JJY164" s="212"/>
      <c r="JJZ164" s="212"/>
      <c r="JKA164" s="212"/>
      <c r="JKB164" s="212"/>
      <c r="JKC164" s="212"/>
      <c r="JKD164" s="212"/>
      <c r="JKE164" s="212"/>
      <c r="JKF164" s="212"/>
      <c r="JKG164" s="212"/>
      <c r="JKH164" s="212"/>
      <c r="JKI164" s="212"/>
      <c r="JKJ164" s="212"/>
      <c r="JKK164" s="212"/>
      <c r="JKL164" s="212"/>
      <c r="JKM164" s="212"/>
      <c r="JKN164" s="212"/>
      <c r="JKO164" s="212"/>
      <c r="JKP164" s="212"/>
      <c r="JKQ164" s="212"/>
      <c r="JKR164" s="212"/>
      <c r="JKS164" s="212"/>
      <c r="JKT164" s="212"/>
      <c r="JKU164" s="212"/>
      <c r="JKV164" s="212"/>
      <c r="JKW164" s="212"/>
      <c r="JKX164" s="212"/>
      <c r="JKY164" s="212"/>
      <c r="JKZ164" s="212"/>
      <c r="JLA164" s="212"/>
      <c r="JLB164" s="212"/>
      <c r="JLC164" s="212"/>
      <c r="JLD164" s="212"/>
      <c r="JLE164" s="212"/>
      <c r="JLF164" s="212"/>
      <c r="JLG164" s="212"/>
      <c r="JLH164" s="212"/>
      <c r="JLI164" s="212"/>
      <c r="JLJ164" s="212"/>
      <c r="JLK164" s="212"/>
      <c r="JLL164" s="212"/>
      <c r="JLM164" s="212"/>
      <c r="JLN164" s="212"/>
      <c r="JLO164" s="212"/>
      <c r="JLP164" s="212"/>
      <c r="JLQ164" s="212"/>
      <c r="JLR164" s="212"/>
      <c r="JLS164" s="212"/>
      <c r="JLT164" s="212"/>
      <c r="JLU164" s="212"/>
      <c r="JLV164" s="212"/>
      <c r="JLW164" s="212"/>
      <c r="JLX164" s="212"/>
      <c r="JLY164" s="212"/>
      <c r="JLZ164" s="212"/>
      <c r="JMA164" s="212"/>
      <c r="JMB164" s="212"/>
      <c r="JMC164" s="212"/>
      <c r="JMD164" s="212"/>
      <c r="JME164" s="212"/>
      <c r="JMF164" s="212"/>
      <c r="JMG164" s="212"/>
      <c r="JMH164" s="212"/>
      <c r="JMI164" s="212"/>
      <c r="JMJ164" s="212"/>
      <c r="JMK164" s="212"/>
      <c r="JML164" s="212"/>
      <c r="JMM164" s="212"/>
      <c r="JMN164" s="212"/>
      <c r="JMO164" s="212"/>
      <c r="JMP164" s="212"/>
      <c r="JMQ164" s="212"/>
      <c r="JMR164" s="212"/>
      <c r="JMS164" s="212"/>
      <c r="JMT164" s="212"/>
      <c r="JMU164" s="212"/>
      <c r="JMV164" s="212"/>
      <c r="JMW164" s="212"/>
      <c r="JMX164" s="212"/>
      <c r="JMY164" s="212"/>
      <c r="JMZ164" s="212"/>
      <c r="JNA164" s="212"/>
      <c r="JNB164" s="212"/>
      <c r="JNC164" s="212"/>
      <c r="JND164" s="212"/>
      <c r="JNE164" s="212"/>
      <c r="JNF164" s="212"/>
      <c r="JNG164" s="212"/>
      <c r="JNH164" s="212"/>
      <c r="JNI164" s="212"/>
      <c r="JNJ164" s="212"/>
      <c r="JNK164" s="212"/>
      <c r="JNL164" s="212"/>
      <c r="JNM164" s="212"/>
      <c r="JNN164" s="212"/>
      <c r="JNO164" s="212"/>
      <c r="JNP164" s="212"/>
      <c r="JNQ164" s="212"/>
      <c r="JNR164" s="212"/>
      <c r="JNS164" s="212"/>
      <c r="JNT164" s="212"/>
      <c r="JNU164" s="212"/>
      <c r="JNV164" s="212"/>
      <c r="JNW164" s="212"/>
      <c r="JNX164" s="212"/>
      <c r="JNY164" s="212"/>
      <c r="JNZ164" s="212"/>
      <c r="JOA164" s="212"/>
      <c r="JOB164" s="212"/>
      <c r="JOC164" s="212"/>
      <c r="JOD164" s="212"/>
      <c r="JOE164" s="212"/>
      <c r="JOF164" s="212"/>
      <c r="JOG164" s="212"/>
      <c r="JOH164" s="212"/>
      <c r="JOI164" s="212"/>
      <c r="JOJ164" s="212"/>
      <c r="JOK164" s="212"/>
      <c r="JOL164" s="212"/>
      <c r="JOM164" s="212"/>
      <c r="JON164" s="212"/>
      <c r="JOO164" s="212"/>
      <c r="JOP164" s="212"/>
      <c r="JOQ164" s="212"/>
      <c r="JOR164" s="212"/>
      <c r="JOS164" s="212"/>
      <c r="JOT164" s="212"/>
      <c r="JOU164" s="212"/>
      <c r="JPB164" s="212"/>
      <c r="JPC164" s="212"/>
      <c r="JPD164" s="212"/>
      <c r="JPE164" s="212"/>
      <c r="JPF164" s="212"/>
      <c r="JPG164" s="212"/>
      <c r="JPH164" s="212"/>
      <c r="JPI164" s="212"/>
      <c r="JPJ164" s="212"/>
      <c r="JPK164" s="212"/>
      <c r="JPL164" s="212"/>
      <c r="JPM164" s="212"/>
      <c r="JPN164" s="212"/>
      <c r="JPO164" s="212"/>
      <c r="JPP164" s="212"/>
      <c r="JPQ164" s="212"/>
      <c r="JPR164" s="212"/>
      <c r="JPS164" s="212"/>
      <c r="JPT164" s="212"/>
      <c r="JPU164" s="212"/>
      <c r="JPV164" s="212"/>
      <c r="JPW164" s="212"/>
      <c r="JPX164" s="212"/>
      <c r="JPY164" s="212"/>
      <c r="JPZ164" s="212"/>
      <c r="JQA164" s="212"/>
      <c r="JQB164" s="212"/>
      <c r="JQC164" s="212"/>
      <c r="JQD164" s="212"/>
      <c r="JQE164" s="212"/>
      <c r="JQF164" s="212"/>
      <c r="JQG164" s="212"/>
      <c r="JQH164" s="212"/>
      <c r="JQI164" s="212"/>
      <c r="JQJ164" s="212"/>
      <c r="JQK164" s="212"/>
      <c r="JQL164" s="212"/>
      <c r="JQM164" s="212"/>
      <c r="JQN164" s="212"/>
      <c r="JQO164" s="212"/>
      <c r="JQP164" s="212"/>
      <c r="JQQ164" s="212"/>
      <c r="JQR164" s="212"/>
      <c r="JQS164" s="212"/>
      <c r="JQT164" s="212"/>
      <c r="JQU164" s="212"/>
      <c r="JQV164" s="212"/>
      <c r="JQW164" s="212"/>
      <c r="JQX164" s="212"/>
      <c r="JQY164" s="212"/>
      <c r="JQZ164" s="212"/>
      <c r="JRA164" s="212"/>
      <c r="JRB164" s="212"/>
      <c r="JRC164" s="212"/>
      <c r="JRD164" s="212"/>
      <c r="JRE164" s="212"/>
      <c r="JRF164" s="212"/>
      <c r="JRG164" s="212"/>
      <c r="JRH164" s="212"/>
      <c r="JRI164" s="212"/>
      <c r="JRJ164" s="212"/>
      <c r="JRK164" s="212"/>
      <c r="JRL164" s="212"/>
      <c r="JRM164" s="212"/>
      <c r="JRN164" s="212"/>
      <c r="JRO164" s="212"/>
      <c r="JRP164" s="212"/>
      <c r="JRQ164" s="212"/>
      <c r="JRR164" s="212"/>
      <c r="JRS164" s="212"/>
      <c r="JRT164" s="212"/>
      <c r="JRU164" s="212"/>
      <c r="JRV164" s="212"/>
      <c r="JRW164" s="212"/>
      <c r="JRX164" s="212"/>
      <c r="JRY164" s="212"/>
      <c r="JRZ164" s="212"/>
      <c r="JSA164" s="212"/>
      <c r="JSB164" s="212"/>
      <c r="JSC164" s="212"/>
      <c r="JSD164" s="212"/>
      <c r="JSE164" s="212"/>
      <c r="JSF164" s="212"/>
      <c r="JSG164" s="212"/>
      <c r="JSH164" s="212"/>
      <c r="JSI164" s="212"/>
      <c r="JSJ164" s="212"/>
      <c r="JSK164" s="212"/>
      <c r="JSL164" s="212"/>
      <c r="JSM164" s="212"/>
      <c r="JSN164" s="212"/>
      <c r="JSO164" s="212"/>
      <c r="JSP164" s="212"/>
      <c r="JSQ164" s="212"/>
      <c r="JSR164" s="212"/>
      <c r="JSS164" s="212"/>
      <c r="JST164" s="212"/>
      <c r="JSU164" s="212"/>
      <c r="JSV164" s="212"/>
      <c r="JSW164" s="212"/>
      <c r="JSX164" s="212"/>
      <c r="JSY164" s="212"/>
      <c r="JSZ164" s="212"/>
      <c r="JTA164" s="212"/>
      <c r="JTB164" s="212"/>
      <c r="JTC164" s="212"/>
      <c r="JTD164" s="212"/>
      <c r="JTE164" s="212"/>
      <c r="JTF164" s="212"/>
      <c r="JTG164" s="212"/>
      <c r="JTH164" s="212"/>
      <c r="JTI164" s="212"/>
      <c r="JTJ164" s="212"/>
      <c r="JTK164" s="212"/>
      <c r="JTL164" s="212"/>
      <c r="JTM164" s="212"/>
      <c r="JTN164" s="212"/>
      <c r="JTO164" s="212"/>
      <c r="JTP164" s="212"/>
      <c r="JTQ164" s="212"/>
      <c r="JTR164" s="212"/>
      <c r="JTS164" s="212"/>
      <c r="JTT164" s="212"/>
      <c r="JTU164" s="212"/>
      <c r="JTV164" s="212"/>
      <c r="JTW164" s="212"/>
      <c r="JTX164" s="212"/>
      <c r="JTY164" s="212"/>
      <c r="JTZ164" s="212"/>
      <c r="JUA164" s="212"/>
      <c r="JUB164" s="212"/>
      <c r="JUC164" s="212"/>
      <c r="JUD164" s="212"/>
      <c r="JUE164" s="212"/>
      <c r="JUF164" s="212"/>
      <c r="JUG164" s="212"/>
      <c r="JUH164" s="212"/>
      <c r="JUI164" s="212"/>
      <c r="JUJ164" s="212"/>
      <c r="JUK164" s="212"/>
      <c r="JUL164" s="212"/>
      <c r="JUM164" s="212"/>
      <c r="JUN164" s="212"/>
      <c r="JUO164" s="212"/>
      <c r="JUP164" s="212"/>
      <c r="JUQ164" s="212"/>
      <c r="JUR164" s="212"/>
      <c r="JUS164" s="212"/>
      <c r="JUT164" s="212"/>
      <c r="JUU164" s="212"/>
      <c r="JUV164" s="212"/>
      <c r="JUW164" s="212"/>
      <c r="JUX164" s="212"/>
      <c r="JUY164" s="212"/>
      <c r="JUZ164" s="212"/>
      <c r="JVA164" s="212"/>
      <c r="JVB164" s="212"/>
      <c r="JVC164" s="212"/>
      <c r="JVD164" s="212"/>
      <c r="JVE164" s="212"/>
      <c r="JVF164" s="212"/>
      <c r="JVG164" s="212"/>
      <c r="JVH164" s="212"/>
      <c r="JVI164" s="212"/>
      <c r="JVJ164" s="212"/>
      <c r="JVK164" s="212"/>
      <c r="JVL164" s="212"/>
      <c r="JVM164" s="212"/>
      <c r="JVN164" s="212"/>
      <c r="JVO164" s="212"/>
      <c r="JVP164" s="212"/>
      <c r="JVQ164" s="212"/>
      <c r="JVR164" s="212"/>
      <c r="JVS164" s="212"/>
      <c r="JVT164" s="212"/>
      <c r="JVU164" s="212"/>
      <c r="JVV164" s="212"/>
      <c r="JVW164" s="212"/>
      <c r="JVX164" s="212"/>
      <c r="JVY164" s="212"/>
      <c r="JVZ164" s="212"/>
      <c r="JWA164" s="212"/>
      <c r="JWB164" s="212"/>
      <c r="JWC164" s="212"/>
      <c r="JWD164" s="212"/>
      <c r="JWE164" s="212"/>
      <c r="JWF164" s="212"/>
      <c r="JWG164" s="212"/>
      <c r="JWH164" s="212"/>
      <c r="JWI164" s="212"/>
      <c r="JWJ164" s="212"/>
      <c r="JWK164" s="212"/>
      <c r="JWL164" s="212"/>
      <c r="JWM164" s="212"/>
      <c r="JWN164" s="212"/>
      <c r="JWO164" s="212"/>
      <c r="JWP164" s="212"/>
      <c r="JWQ164" s="212"/>
      <c r="JWR164" s="212"/>
      <c r="JWS164" s="212"/>
      <c r="JWT164" s="212"/>
      <c r="JWU164" s="212"/>
      <c r="JWV164" s="212"/>
      <c r="JWW164" s="212"/>
      <c r="JWX164" s="212"/>
      <c r="JWY164" s="212"/>
      <c r="JWZ164" s="212"/>
      <c r="JXA164" s="212"/>
      <c r="JXB164" s="212"/>
      <c r="JXC164" s="212"/>
      <c r="JXD164" s="212"/>
      <c r="JXE164" s="212"/>
      <c r="JXF164" s="212"/>
      <c r="JXG164" s="212"/>
      <c r="JXH164" s="212"/>
      <c r="JXI164" s="212"/>
      <c r="JXJ164" s="212"/>
      <c r="JXK164" s="212"/>
      <c r="JXL164" s="212"/>
      <c r="JXM164" s="212"/>
      <c r="JXN164" s="212"/>
      <c r="JXO164" s="212"/>
      <c r="JXP164" s="212"/>
      <c r="JXQ164" s="212"/>
      <c r="JXR164" s="212"/>
      <c r="JXS164" s="212"/>
      <c r="JXT164" s="212"/>
      <c r="JXU164" s="212"/>
      <c r="JXV164" s="212"/>
      <c r="JXW164" s="212"/>
      <c r="JXX164" s="212"/>
      <c r="JXY164" s="212"/>
      <c r="JXZ164" s="212"/>
      <c r="JYA164" s="212"/>
      <c r="JYB164" s="212"/>
      <c r="JYC164" s="212"/>
      <c r="JYD164" s="212"/>
      <c r="JYE164" s="212"/>
      <c r="JYF164" s="212"/>
      <c r="JYG164" s="212"/>
      <c r="JYH164" s="212"/>
      <c r="JYI164" s="212"/>
      <c r="JYJ164" s="212"/>
      <c r="JYK164" s="212"/>
      <c r="JYL164" s="212"/>
      <c r="JYM164" s="212"/>
      <c r="JYN164" s="212"/>
      <c r="JYO164" s="212"/>
      <c r="JYP164" s="212"/>
      <c r="JYQ164" s="212"/>
      <c r="JYX164" s="212"/>
      <c r="JYY164" s="212"/>
      <c r="JYZ164" s="212"/>
      <c r="JZA164" s="212"/>
      <c r="JZB164" s="212"/>
      <c r="JZC164" s="212"/>
      <c r="JZD164" s="212"/>
      <c r="JZE164" s="212"/>
      <c r="JZF164" s="212"/>
      <c r="JZG164" s="212"/>
      <c r="JZH164" s="212"/>
      <c r="JZI164" s="212"/>
      <c r="JZJ164" s="212"/>
      <c r="JZK164" s="212"/>
      <c r="JZL164" s="212"/>
      <c r="JZM164" s="212"/>
      <c r="JZN164" s="212"/>
      <c r="JZO164" s="212"/>
      <c r="JZP164" s="212"/>
      <c r="JZQ164" s="212"/>
      <c r="JZR164" s="212"/>
      <c r="JZS164" s="212"/>
      <c r="JZT164" s="212"/>
      <c r="JZU164" s="212"/>
      <c r="JZV164" s="212"/>
      <c r="JZW164" s="212"/>
      <c r="JZX164" s="212"/>
      <c r="JZY164" s="212"/>
      <c r="JZZ164" s="212"/>
      <c r="KAA164" s="212"/>
      <c r="KAB164" s="212"/>
      <c r="KAC164" s="212"/>
      <c r="KAD164" s="212"/>
      <c r="KAE164" s="212"/>
      <c r="KAF164" s="212"/>
      <c r="KAG164" s="212"/>
      <c r="KAH164" s="212"/>
      <c r="KAI164" s="212"/>
      <c r="KAJ164" s="212"/>
      <c r="KAK164" s="212"/>
      <c r="KAL164" s="212"/>
      <c r="KAM164" s="212"/>
      <c r="KAN164" s="212"/>
      <c r="KAO164" s="212"/>
      <c r="KAP164" s="212"/>
      <c r="KAQ164" s="212"/>
      <c r="KAR164" s="212"/>
      <c r="KAS164" s="212"/>
      <c r="KAT164" s="212"/>
      <c r="KAU164" s="212"/>
      <c r="KAV164" s="212"/>
      <c r="KAW164" s="212"/>
      <c r="KAX164" s="212"/>
      <c r="KAY164" s="212"/>
      <c r="KAZ164" s="212"/>
      <c r="KBA164" s="212"/>
      <c r="KBB164" s="212"/>
      <c r="KBC164" s="212"/>
      <c r="KBD164" s="212"/>
      <c r="KBE164" s="212"/>
      <c r="KBF164" s="212"/>
      <c r="KBG164" s="212"/>
      <c r="KBH164" s="212"/>
      <c r="KBI164" s="212"/>
      <c r="KBJ164" s="212"/>
      <c r="KBK164" s="212"/>
      <c r="KBL164" s="212"/>
      <c r="KBM164" s="212"/>
      <c r="KBN164" s="212"/>
      <c r="KBO164" s="212"/>
      <c r="KBP164" s="212"/>
      <c r="KBQ164" s="212"/>
      <c r="KBR164" s="212"/>
      <c r="KBS164" s="212"/>
      <c r="KBT164" s="212"/>
      <c r="KBU164" s="212"/>
      <c r="KBV164" s="212"/>
      <c r="KBW164" s="212"/>
      <c r="KBX164" s="212"/>
      <c r="KBY164" s="212"/>
      <c r="KBZ164" s="212"/>
      <c r="KCA164" s="212"/>
      <c r="KCB164" s="212"/>
      <c r="KCC164" s="212"/>
      <c r="KCD164" s="212"/>
      <c r="KCE164" s="212"/>
      <c r="KCF164" s="212"/>
      <c r="KCG164" s="212"/>
      <c r="KCH164" s="212"/>
      <c r="KCI164" s="212"/>
      <c r="KCJ164" s="212"/>
      <c r="KCK164" s="212"/>
      <c r="KCL164" s="212"/>
      <c r="KCM164" s="212"/>
      <c r="KCN164" s="212"/>
      <c r="KCO164" s="212"/>
      <c r="KCP164" s="212"/>
      <c r="KCQ164" s="212"/>
      <c r="KCR164" s="212"/>
      <c r="KCS164" s="212"/>
      <c r="KCT164" s="212"/>
      <c r="KCU164" s="212"/>
      <c r="KCV164" s="212"/>
      <c r="KCW164" s="212"/>
      <c r="KCX164" s="212"/>
      <c r="KCY164" s="212"/>
      <c r="KCZ164" s="212"/>
      <c r="KDA164" s="212"/>
      <c r="KDB164" s="212"/>
      <c r="KDC164" s="212"/>
      <c r="KDD164" s="212"/>
      <c r="KDE164" s="212"/>
      <c r="KDF164" s="212"/>
      <c r="KDG164" s="212"/>
      <c r="KDH164" s="212"/>
      <c r="KDI164" s="212"/>
      <c r="KDJ164" s="212"/>
      <c r="KDK164" s="212"/>
      <c r="KDL164" s="212"/>
      <c r="KDM164" s="212"/>
      <c r="KDN164" s="212"/>
      <c r="KDO164" s="212"/>
      <c r="KDP164" s="212"/>
      <c r="KDQ164" s="212"/>
      <c r="KDR164" s="212"/>
      <c r="KDS164" s="212"/>
      <c r="KDT164" s="212"/>
      <c r="KDU164" s="212"/>
      <c r="KDV164" s="212"/>
      <c r="KDW164" s="212"/>
      <c r="KDX164" s="212"/>
      <c r="KDY164" s="212"/>
      <c r="KDZ164" s="212"/>
      <c r="KEA164" s="212"/>
      <c r="KEB164" s="212"/>
      <c r="KEC164" s="212"/>
      <c r="KED164" s="212"/>
      <c r="KEE164" s="212"/>
      <c r="KEF164" s="212"/>
      <c r="KEG164" s="212"/>
      <c r="KEH164" s="212"/>
      <c r="KEI164" s="212"/>
      <c r="KEJ164" s="212"/>
      <c r="KEK164" s="212"/>
      <c r="KEL164" s="212"/>
      <c r="KEM164" s="212"/>
      <c r="KEN164" s="212"/>
      <c r="KEO164" s="212"/>
      <c r="KEP164" s="212"/>
      <c r="KEQ164" s="212"/>
      <c r="KER164" s="212"/>
      <c r="KES164" s="212"/>
      <c r="KET164" s="212"/>
      <c r="KEU164" s="212"/>
      <c r="KEV164" s="212"/>
      <c r="KEW164" s="212"/>
      <c r="KEX164" s="212"/>
      <c r="KEY164" s="212"/>
      <c r="KEZ164" s="212"/>
      <c r="KFA164" s="212"/>
      <c r="KFB164" s="212"/>
      <c r="KFC164" s="212"/>
      <c r="KFD164" s="212"/>
      <c r="KFE164" s="212"/>
      <c r="KFF164" s="212"/>
      <c r="KFG164" s="212"/>
      <c r="KFH164" s="212"/>
      <c r="KFI164" s="212"/>
      <c r="KFJ164" s="212"/>
      <c r="KFK164" s="212"/>
      <c r="KFL164" s="212"/>
      <c r="KFM164" s="212"/>
      <c r="KFN164" s="212"/>
      <c r="KFO164" s="212"/>
      <c r="KFP164" s="212"/>
      <c r="KFQ164" s="212"/>
      <c r="KFR164" s="212"/>
      <c r="KFS164" s="212"/>
      <c r="KFT164" s="212"/>
      <c r="KFU164" s="212"/>
      <c r="KFV164" s="212"/>
      <c r="KFW164" s="212"/>
      <c r="KFX164" s="212"/>
      <c r="KFY164" s="212"/>
      <c r="KFZ164" s="212"/>
      <c r="KGA164" s="212"/>
      <c r="KGB164" s="212"/>
      <c r="KGC164" s="212"/>
      <c r="KGD164" s="212"/>
      <c r="KGE164" s="212"/>
      <c r="KGF164" s="212"/>
      <c r="KGG164" s="212"/>
      <c r="KGH164" s="212"/>
      <c r="KGI164" s="212"/>
      <c r="KGJ164" s="212"/>
      <c r="KGK164" s="212"/>
      <c r="KGL164" s="212"/>
      <c r="KGM164" s="212"/>
      <c r="KGN164" s="212"/>
      <c r="KGO164" s="212"/>
      <c r="KGP164" s="212"/>
      <c r="KGQ164" s="212"/>
      <c r="KGR164" s="212"/>
      <c r="KGS164" s="212"/>
      <c r="KGT164" s="212"/>
      <c r="KGU164" s="212"/>
      <c r="KGV164" s="212"/>
      <c r="KGW164" s="212"/>
      <c r="KGX164" s="212"/>
      <c r="KGY164" s="212"/>
      <c r="KGZ164" s="212"/>
      <c r="KHA164" s="212"/>
      <c r="KHB164" s="212"/>
      <c r="KHC164" s="212"/>
      <c r="KHD164" s="212"/>
      <c r="KHE164" s="212"/>
      <c r="KHF164" s="212"/>
      <c r="KHG164" s="212"/>
      <c r="KHH164" s="212"/>
      <c r="KHI164" s="212"/>
      <c r="KHJ164" s="212"/>
      <c r="KHK164" s="212"/>
      <c r="KHL164" s="212"/>
      <c r="KHM164" s="212"/>
      <c r="KHN164" s="212"/>
      <c r="KHO164" s="212"/>
      <c r="KHP164" s="212"/>
      <c r="KHQ164" s="212"/>
      <c r="KHR164" s="212"/>
      <c r="KHS164" s="212"/>
      <c r="KHT164" s="212"/>
      <c r="KHU164" s="212"/>
      <c r="KHV164" s="212"/>
      <c r="KHW164" s="212"/>
      <c r="KHX164" s="212"/>
      <c r="KHY164" s="212"/>
      <c r="KHZ164" s="212"/>
      <c r="KIA164" s="212"/>
      <c r="KIB164" s="212"/>
      <c r="KIC164" s="212"/>
      <c r="KID164" s="212"/>
      <c r="KIE164" s="212"/>
      <c r="KIF164" s="212"/>
      <c r="KIG164" s="212"/>
      <c r="KIH164" s="212"/>
      <c r="KII164" s="212"/>
      <c r="KIJ164" s="212"/>
      <c r="KIK164" s="212"/>
      <c r="KIL164" s="212"/>
      <c r="KIM164" s="212"/>
      <c r="KIT164" s="212"/>
      <c r="KIU164" s="212"/>
      <c r="KIV164" s="212"/>
      <c r="KIW164" s="212"/>
      <c r="KIX164" s="212"/>
      <c r="KIY164" s="212"/>
      <c r="KIZ164" s="212"/>
      <c r="KJA164" s="212"/>
      <c r="KJB164" s="212"/>
      <c r="KJC164" s="212"/>
      <c r="KJD164" s="212"/>
      <c r="KJE164" s="212"/>
      <c r="KJF164" s="212"/>
      <c r="KJG164" s="212"/>
      <c r="KJH164" s="212"/>
      <c r="KJI164" s="212"/>
      <c r="KJJ164" s="212"/>
      <c r="KJK164" s="212"/>
      <c r="KJL164" s="212"/>
      <c r="KJM164" s="212"/>
      <c r="KJN164" s="212"/>
      <c r="KJO164" s="212"/>
      <c r="KJP164" s="212"/>
      <c r="KJQ164" s="212"/>
      <c r="KJR164" s="212"/>
      <c r="KJS164" s="212"/>
      <c r="KJT164" s="212"/>
      <c r="KJU164" s="212"/>
      <c r="KJV164" s="212"/>
      <c r="KJW164" s="212"/>
      <c r="KJX164" s="212"/>
      <c r="KJY164" s="212"/>
      <c r="KJZ164" s="212"/>
      <c r="KKA164" s="212"/>
      <c r="KKB164" s="212"/>
      <c r="KKC164" s="212"/>
      <c r="KKD164" s="212"/>
      <c r="KKE164" s="212"/>
      <c r="KKF164" s="212"/>
      <c r="KKG164" s="212"/>
      <c r="KKH164" s="212"/>
      <c r="KKI164" s="212"/>
      <c r="KKJ164" s="212"/>
      <c r="KKK164" s="212"/>
      <c r="KKL164" s="212"/>
      <c r="KKM164" s="212"/>
      <c r="KKN164" s="212"/>
      <c r="KKO164" s="212"/>
      <c r="KKP164" s="212"/>
      <c r="KKQ164" s="212"/>
      <c r="KKR164" s="212"/>
      <c r="KKS164" s="212"/>
      <c r="KKT164" s="212"/>
      <c r="KKU164" s="212"/>
      <c r="KKV164" s="212"/>
      <c r="KKW164" s="212"/>
      <c r="KKX164" s="212"/>
      <c r="KKY164" s="212"/>
      <c r="KKZ164" s="212"/>
      <c r="KLA164" s="212"/>
      <c r="KLB164" s="212"/>
      <c r="KLC164" s="212"/>
      <c r="KLD164" s="212"/>
      <c r="KLE164" s="212"/>
      <c r="KLF164" s="212"/>
      <c r="KLG164" s="212"/>
      <c r="KLH164" s="212"/>
      <c r="KLI164" s="212"/>
      <c r="KLJ164" s="212"/>
      <c r="KLK164" s="212"/>
      <c r="KLL164" s="212"/>
      <c r="KLM164" s="212"/>
      <c r="KLN164" s="212"/>
      <c r="KLO164" s="212"/>
      <c r="KLP164" s="212"/>
      <c r="KLQ164" s="212"/>
      <c r="KLR164" s="212"/>
      <c r="KLS164" s="212"/>
      <c r="KLT164" s="212"/>
      <c r="KLU164" s="212"/>
      <c r="KLV164" s="212"/>
      <c r="KLW164" s="212"/>
      <c r="KLX164" s="212"/>
      <c r="KLY164" s="212"/>
      <c r="KLZ164" s="212"/>
      <c r="KMA164" s="212"/>
      <c r="KMB164" s="212"/>
      <c r="KMC164" s="212"/>
      <c r="KMD164" s="212"/>
      <c r="KME164" s="212"/>
      <c r="KMF164" s="212"/>
      <c r="KMG164" s="212"/>
      <c r="KMH164" s="212"/>
      <c r="KMI164" s="212"/>
      <c r="KMJ164" s="212"/>
      <c r="KMK164" s="212"/>
      <c r="KML164" s="212"/>
      <c r="KMM164" s="212"/>
      <c r="KMN164" s="212"/>
      <c r="KMO164" s="212"/>
      <c r="KMP164" s="212"/>
      <c r="KMQ164" s="212"/>
      <c r="KMR164" s="212"/>
      <c r="KMS164" s="212"/>
      <c r="KMT164" s="212"/>
      <c r="KMU164" s="212"/>
      <c r="KMV164" s="212"/>
      <c r="KMW164" s="212"/>
      <c r="KMX164" s="212"/>
      <c r="KMY164" s="212"/>
      <c r="KMZ164" s="212"/>
      <c r="KNA164" s="212"/>
      <c r="KNB164" s="212"/>
      <c r="KNC164" s="212"/>
      <c r="KND164" s="212"/>
      <c r="KNE164" s="212"/>
      <c r="KNF164" s="212"/>
      <c r="KNG164" s="212"/>
      <c r="KNH164" s="212"/>
      <c r="KNI164" s="212"/>
      <c r="KNJ164" s="212"/>
      <c r="KNK164" s="212"/>
      <c r="KNL164" s="212"/>
      <c r="KNM164" s="212"/>
      <c r="KNN164" s="212"/>
      <c r="KNO164" s="212"/>
      <c r="KNP164" s="212"/>
      <c r="KNQ164" s="212"/>
      <c r="KNR164" s="212"/>
      <c r="KNS164" s="212"/>
      <c r="KNT164" s="212"/>
      <c r="KNU164" s="212"/>
      <c r="KNV164" s="212"/>
      <c r="KNW164" s="212"/>
      <c r="KNX164" s="212"/>
      <c r="KNY164" s="212"/>
      <c r="KNZ164" s="212"/>
      <c r="KOA164" s="212"/>
      <c r="KOB164" s="212"/>
      <c r="KOC164" s="212"/>
      <c r="KOD164" s="212"/>
      <c r="KOE164" s="212"/>
      <c r="KOF164" s="212"/>
      <c r="KOG164" s="212"/>
      <c r="KOH164" s="212"/>
      <c r="KOI164" s="212"/>
      <c r="KOJ164" s="212"/>
      <c r="KOK164" s="212"/>
      <c r="KOL164" s="212"/>
      <c r="KOM164" s="212"/>
      <c r="KON164" s="212"/>
      <c r="KOO164" s="212"/>
      <c r="KOP164" s="212"/>
      <c r="KOQ164" s="212"/>
      <c r="KOR164" s="212"/>
      <c r="KOS164" s="212"/>
      <c r="KOT164" s="212"/>
      <c r="KOU164" s="212"/>
      <c r="KOV164" s="212"/>
      <c r="KOW164" s="212"/>
      <c r="KOX164" s="212"/>
      <c r="KOY164" s="212"/>
      <c r="KOZ164" s="212"/>
      <c r="KPA164" s="212"/>
      <c r="KPB164" s="212"/>
      <c r="KPC164" s="212"/>
      <c r="KPD164" s="212"/>
      <c r="KPE164" s="212"/>
      <c r="KPF164" s="212"/>
      <c r="KPG164" s="212"/>
      <c r="KPH164" s="212"/>
      <c r="KPI164" s="212"/>
      <c r="KPJ164" s="212"/>
      <c r="KPK164" s="212"/>
      <c r="KPL164" s="212"/>
      <c r="KPM164" s="212"/>
      <c r="KPN164" s="212"/>
      <c r="KPO164" s="212"/>
      <c r="KPP164" s="212"/>
      <c r="KPQ164" s="212"/>
      <c r="KPR164" s="212"/>
      <c r="KPS164" s="212"/>
      <c r="KPT164" s="212"/>
      <c r="KPU164" s="212"/>
      <c r="KPV164" s="212"/>
      <c r="KPW164" s="212"/>
      <c r="KPX164" s="212"/>
      <c r="KPY164" s="212"/>
      <c r="KPZ164" s="212"/>
      <c r="KQA164" s="212"/>
      <c r="KQB164" s="212"/>
      <c r="KQC164" s="212"/>
      <c r="KQD164" s="212"/>
      <c r="KQE164" s="212"/>
      <c r="KQF164" s="212"/>
      <c r="KQG164" s="212"/>
      <c r="KQH164" s="212"/>
      <c r="KQI164" s="212"/>
      <c r="KQJ164" s="212"/>
      <c r="KQK164" s="212"/>
      <c r="KQL164" s="212"/>
      <c r="KQM164" s="212"/>
      <c r="KQN164" s="212"/>
      <c r="KQO164" s="212"/>
      <c r="KQP164" s="212"/>
      <c r="KQQ164" s="212"/>
      <c r="KQR164" s="212"/>
      <c r="KQS164" s="212"/>
      <c r="KQT164" s="212"/>
      <c r="KQU164" s="212"/>
      <c r="KQV164" s="212"/>
      <c r="KQW164" s="212"/>
      <c r="KQX164" s="212"/>
      <c r="KQY164" s="212"/>
      <c r="KQZ164" s="212"/>
      <c r="KRA164" s="212"/>
      <c r="KRB164" s="212"/>
      <c r="KRC164" s="212"/>
      <c r="KRD164" s="212"/>
      <c r="KRE164" s="212"/>
      <c r="KRF164" s="212"/>
      <c r="KRG164" s="212"/>
      <c r="KRH164" s="212"/>
      <c r="KRI164" s="212"/>
      <c r="KRJ164" s="212"/>
      <c r="KRK164" s="212"/>
      <c r="KRL164" s="212"/>
      <c r="KRM164" s="212"/>
      <c r="KRN164" s="212"/>
      <c r="KRO164" s="212"/>
      <c r="KRP164" s="212"/>
      <c r="KRQ164" s="212"/>
      <c r="KRR164" s="212"/>
      <c r="KRS164" s="212"/>
      <c r="KRT164" s="212"/>
      <c r="KRU164" s="212"/>
      <c r="KRV164" s="212"/>
      <c r="KRW164" s="212"/>
      <c r="KRX164" s="212"/>
      <c r="KRY164" s="212"/>
      <c r="KRZ164" s="212"/>
      <c r="KSA164" s="212"/>
      <c r="KSB164" s="212"/>
      <c r="KSC164" s="212"/>
      <c r="KSD164" s="212"/>
      <c r="KSE164" s="212"/>
      <c r="KSF164" s="212"/>
      <c r="KSG164" s="212"/>
      <c r="KSH164" s="212"/>
      <c r="KSI164" s="212"/>
      <c r="KSP164" s="212"/>
      <c r="KSQ164" s="212"/>
      <c r="KSR164" s="212"/>
      <c r="KSS164" s="212"/>
      <c r="KST164" s="212"/>
      <c r="KSU164" s="212"/>
      <c r="KSV164" s="212"/>
      <c r="KSW164" s="212"/>
      <c r="KSX164" s="212"/>
      <c r="KSY164" s="212"/>
      <c r="KSZ164" s="212"/>
      <c r="KTA164" s="212"/>
      <c r="KTB164" s="212"/>
      <c r="KTC164" s="212"/>
      <c r="KTD164" s="212"/>
      <c r="KTE164" s="212"/>
      <c r="KTF164" s="212"/>
      <c r="KTG164" s="212"/>
      <c r="KTH164" s="212"/>
      <c r="KTI164" s="212"/>
      <c r="KTJ164" s="212"/>
      <c r="KTK164" s="212"/>
      <c r="KTL164" s="212"/>
      <c r="KTM164" s="212"/>
      <c r="KTN164" s="212"/>
      <c r="KTO164" s="212"/>
      <c r="KTP164" s="212"/>
      <c r="KTQ164" s="212"/>
      <c r="KTR164" s="212"/>
      <c r="KTS164" s="212"/>
      <c r="KTT164" s="212"/>
      <c r="KTU164" s="212"/>
      <c r="KTV164" s="212"/>
      <c r="KTW164" s="212"/>
      <c r="KTX164" s="212"/>
      <c r="KTY164" s="212"/>
      <c r="KTZ164" s="212"/>
      <c r="KUA164" s="212"/>
      <c r="KUB164" s="212"/>
      <c r="KUC164" s="212"/>
      <c r="KUD164" s="212"/>
      <c r="KUE164" s="212"/>
      <c r="KUF164" s="212"/>
      <c r="KUG164" s="212"/>
      <c r="KUH164" s="212"/>
      <c r="KUI164" s="212"/>
      <c r="KUJ164" s="212"/>
      <c r="KUK164" s="212"/>
      <c r="KUL164" s="212"/>
      <c r="KUM164" s="212"/>
      <c r="KUN164" s="212"/>
      <c r="KUO164" s="212"/>
      <c r="KUP164" s="212"/>
      <c r="KUQ164" s="212"/>
      <c r="KUR164" s="212"/>
      <c r="KUS164" s="212"/>
      <c r="KUT164" s="212"/>
      <c r="KUU164" s="212"/>
      <c r="KUV164" s="212"/>
      <c r="KUW164" s="212"/>
      <c r="KUX164" s="212"/>
      <c r="KUY164" s="212"/>
      <c r="KUZ164" s="212"/>
      <c r="KVA164" s="212"/>
      <c r="KVB164" s="212"/>
      <c r="KVC164" s="212"/>
      <c r="KVD164" s="212"/>
      <c r="KVE164" s="212"/>
      <c r="KVF164" s="212"/>
      <c r="KVG164" s="212"/>
      <c r="KVH164" s="212"/>
      <c r="KVI164" s="212"/>
      <c r="KVJ164" s="212"/>
      <c r="KVK164" s="212"/>
      <c r="KVL164" s="212"/>
      <c r="KVM164" s="212"/>
      <c r="KVN164" s="212"/>
      <c r="KVO164" s="212"/>
      <c r="KVP164" s="212"/>
      <c r="KVQ164" s="212"/>
      <c r="KVR164" s="212"/>
      <c r="KVS164" s="212"/>
      <c r="KVT164" s="212"/>
      <c r="KVU164" s="212"/>
      <c r="KVV164" s="212"/>
      <c r="KVW164" s="212"/>
      <c r="KVX164" s="212"/>
      <c r="KVY164" s="212"/>
      <c r="KVZ164" s="212"/>
      <c r="KWA164" s="212"/>
      <c r="KWB164" s="212"/>
      <c r="KWC164" s="212"/>
      <c r="KWD164" s="212"/>
      <c r="KWE164" s="212"/>
      <c r="KWF164" s="212"/>
      <c r="KWG164" s="212"/>
      <c r="KWH164" s="212"/>
      <c r="KWI164" s="212"/>
      <c r="KWJ164" s="212"/>
      <c r="KWK164" s="212"/>
      <c r="KWL164" s="212"/>
      <c r="KWM164" s="212"/>
      <c r="KWN164" s="212"/>
      <c r="KWO164" s="212"/>
      <c r="KWP164" s="212"/>
      <c r="KWQ164" s="212"/>
      <c r="KWR164" s="212"/>
      <c r="KWS164" s="212"/>
      <c r="KWT164" s="212"/>
      <c r="KWU164" s="212"/>
      <c r="KWV164" s="212"/>
      <c r="KWW164" s="212"/>
      <c r="KWX164" s="212"/>
      <c r="KWY164" s="212"/>
      <c r="KWZ164" s="212"/>
      <c r="KXA164" s="212"/>
      <c r="KXB164" s="212"/>
      <c r="KXC164" s="212"/>
      <c r="KXD164" s="212"/>
      <c r="KXE164" s="212"/>
      <c r="KXF164" s="212"/>
      <c r="KXG164" s="212"/>
      <c r="KXH164" s="212"/>
      <c r="KXI164" s="212"/>
      <c r="KXJ164" s="212"/>
      <c r="KXK164" s="212"/>
      <c r="KXL164" s="212"/>
      <c r="KXM164" s="212"/>
      <c r="KXN164" s="212"/>
      <c r="KXO164" s="212"/>
      <c r="KXP164" s="212"/>
      <c r="KXQ164" s="212"/>
      <c r="KXR164" s="212"/>
      <c r="KXS164" s="212"/>
      <c r="KXT164" s="212"/>
      <c r="KXU164" s="212"/>
      <c r="KXV164" s="212"/>
      <c r="KXW164" s="212"/>
      <c r="KXX164" s="212"/>
      <c r="KXY164" s="212"/>
      <c r="KXZ164" s="212"/>
      <c r="KYA164" s="212"/>
      <c r="KYB164" s="212"/>
      <c r="KYC164" s="212"/>
      <c r="KYD164" s="212"/>
      <c r="KYE164" s="212"/>
      <c r="KYF164" s="212"/>
      <c r="KYG164" s="212"/>
      <c r="KYH164" s="212"/>
      <c r="KYI164" s="212"/>
      <c r="KYJ164" s="212"/>
      <c r="KYK164" s="212"/>
      <c r="KYL164" s="212"/>
      <c r="KYM164" s="212"/>
      <c r="KYN164" s="212"/>
      <c r="KYO164" s="212"/>
      <c r="KYP164" s="212"/>
      <c r="KYQ164" s="212"/>
      <c r="KYR164" s="212"/>
      <c r="KYS164" s="212"/>
      <c r="KYT164" s="212"/>
      <c r="KYU164" s="212"/>
      <c r="KYV164" s="212"/>
      <c r="KYW164" s="212"/>
      <c r="KYX164" s="212"/>
      <c r="KYY164" s="212"/>
      <c r="KYZ164" s="212"/>
      <c r="KZA164" s="212"/>
      <c r="KZB164" s="212"/>
      <c r="KZC164" s="212"/>
      <c r="KZD164" s="212"/>
      <c r="KZE164" s="212"/>
      <c r="KZF164" s="212"/>
      <c r="KZG164" s="212"/>
      <c r="KZH164" s="212"/>
      <c r="KZI164" s="212"/>
      <c r="KZJ164" s="212"/>
      <c r="KZK164" s="212"/>
      <c r="KZL164" s="212"/>
      <c r="KZM164" s="212"/>
      <c r="KZN164" s="212"/>
      <c r="KZO164" s="212"/>
      <c r="KZP164" s="212"/>
      <c r="KZQ164" s="212"/>
      <c r="KZR164" s="212"/>
      <c r="KZS164" s="212"/>
      <c r="KZT164" s="212"/>
      <c r="KZU164" s="212"/>
      <c r="KZV164" s="212"/>
      <c r="KZW164" s="212"/>
      <c r="KZX164" s="212"/>
      <c r="KZY164" s="212"/>
      <c r="KZZ164" s="212"/>
      <c r="LAA164" s="212"/>
      <c r="LAB164" s="212"/>
      <c r="LAC164" s="212"/>
      <c r="LAD164" s="212"/>
      <c r="LAE164" s="212"/>
      <c r="LAF164" s="212"/>
      <c r="LAG164" s="212"/>
      <c r="LAH164" s="212"/>
      <c r="LAI164" s="212"/>
      <c r="LAJ164" s="212"/>
      <c r="LAK164" s="212"/>
      <c r="LAL164" s="212"/>
      <c r="LAM164" s="212"/>
      <c r="LAN164" s="212"/>
      <c r="LAO164" s="212"/>
      <c r="LAP164" s="212"/>
      <c r="LAQ164" s="212"/>
      <c r="LAR164" s="212"/>
      <c r="LAS164" s="212"/>
      <c r="LAT164" s="212"/>
      <c r="LAU164" s="212"/>
      <c r="LAV164" s="212"/>
      <c r="LAW164" s="212"/>
      <c r="LAX164" s="212"/>
      <c r="LAY164" s="212"/>
      <c r="LAZ164" s="212"/>
      <c r="LBA164" s="212"/>
      <c r="LBB164" s="212"/>
      <c r="LBC164" s="212"/>
      <c r="LBD164" s="212"/>
      <c r="LBE164" s="212"/>
      <c r="LBF164" s="212"/>
      <c r="LBG164" s="212"/>
      <c r="LBH164" s="212"/>
      <c r="LBI164" s="212"/>
      <c r="LBJ164" s="212"/>
      <c r="LBK164" s="212"/>
      <c r="LBL164" s="212"/>
      <c r="LBM164" s="212"/>
      <c r="LBN164" s="212"/>
      <c r="LBO164" s="212"/>
      <c r="LBP164" s="212"/>
      <c r="LBQ164" s="212"/>
      <c r="LBR164" s="212"/>
      <c r="LBS164" s="212"/>
      <c r="LBT164" s="212"/>
      <c r="LBU164" s="212"/>
      <c r="LBV164" s="212"/>
      <c r="LBW164" s="212"/>
      <c r="LBX164" s="212"/>
      <c r="LBY164" s="212"/>
      <c r="LBZ164" s="212"/>
      <c r="LCA164" s="212"/>
      <c r="LCB164" s="212"/>
      <c r="LCC164" s="212"/>
      <c r="LCD164" s="212"/>
      <c r="LCE164" s="212"/>
      <c r="LCL164" s="212"/>
      <c r="LCM164" s="212"/>
      <c r="LCN164" s="212"/>
      <c r="LCO164" s="212"/>
      <c r="LCP164" s="212"/>
      <c r="LCQ164" s="212"/>
      <c r="LCR164" s="212"/>
      <c r="LCS164" s="212"/>
      <c r="LCT164" s="212"/>
      <c r="LCU164" s="212"/>
      <c r="LCV164" s="212"/>
      <c r="LCW164" s="212"/>
      <c r="LCX164" s="212"/>
      <c r="LCY164" s="212"/>
      <c r="LCZ164" s="212"/>
      <c r="LDA164" s="212"/>
      <c r="LDB164" s="212"/>
      <c r="LDC164" s="212"/>
      <c r="LDD164" s="212"/>
      <c r="LDE164" s="212"/>
      <c r="LDF164" s="212"/>
      <c r="LDG164" s="212"/>
      <c r="LDH164" s="212"/>
      <c r="LDI164" s="212"/>
      <c r="LDJ164" s="212"/>
      <c r="LDK164" s="212"/>
      <c r="LDL164" s="212"/>
      <c r="LDM164" s="212"/>
      <c r="LDN164" s="212"/>
      <c r="LDO164" s="212"/>
      <c r="LDP164" s="212"/>
      <c r="LDQ164" s="212"/>
      <c r="LDR164" s="212"/>
      <c r="LDS164" s="212"/>
      <c r="LDT164" s="212"/>
      <c r="LDU164" s="212"/>
      <c r="LDV164" s="212"/>
      <c r="LDW164" s="212"/>
      <c r="LDX164" s="212"/>
      <c r="LDY164" s="212"/>
      <c r="LDZ164" s="212"/>
      <c r="LEA164" s="212"/>
      <c r="LEB164" s="212"/>
      <c r="LEC164" s="212"/>
      <c r="LED164" s="212"/>
      <c r="LEE164" s="212"/>
      <c r="LEF164" s="212"/>
      <c r="LEG164" s="212"/>
      <c r="LEH164" s="212"/>
      <c r="LEI164" s="212"/>
      <c r="LEJ164" s="212"/>
      <c r="LEK164" s="212"/>
      <c r="LEL164" s="212"/>
      <c r="LEM164" s="212"/>
      <c r="LEN164" s="212"/>
      <c r="LEO164" s="212"/>
      <c r="LEP164" s="212"/>
      <c r="LEQ164" s="212"/>
      <c r="LER164" s="212"/>
      <c r="LES164" s="212"/>
      <c r="LET164" s="212"/>
      <c r="LEU164" s="212"/>
      <c r="LEV164" s="212"/>
      <c r="LEW164" s="212"/>
      <c r="LEX164" s="212"/>
      <c r="LEY164" s="212"/>
      <c r="LEZ164" s="212"/>
      <c r="LFA164" s="212"/>
      <c r="LFB164" s="212"/>
      <c r="LFC164" s="212"/>
      <c r="LFD164" s="212"/>
      <c r="LFE164" s="212"/>
      <c r="LFF164" s="212"/>
      <c r="LFG164" s="212"/>
      <c r="LFH164" s="212"/>
      <c r="LFI164" s="212"/>
      <c r="LFJ164" s="212"/>
      <c r="LFK164" s="212"/>
      <c r="LFL164" s="212"/>
      <c r="LFM164" s="212"/>
      <c r="LFN164" s="212"/>
      <c r="LFO164" s="212"/>
      <c r="LFP164" s="212"/>
      <c r="LFQ164" s="212"/>
      <c r="LFR164" s="212"/>
      <c r="LFS164" s="212"/>
      <c r="LFT164" s="212"/>
      <c r="LFU164" s="212"/>
      <c r="LFV164" s="212"/>
      <c r="LFW164" s="212"/>
      <c r="LFX164" s="212"/>
      <c r="LFY164" s="212"/>
      <c r="LFZ164" s="212"/>
      <c r="LGA164" s="212"/>
      <c r="LGB164" s="212"/>
      <c r="LGC164" s="212"/>
      <c r="LGD164" s="212"/>
      <c r="LGE164" s="212"/>
      <c r="LGF164" s="212"/>
      <c r="LGG164" s="212"/>
      <c r="LGH164" s="212"/>
      <c r="LGI164" s="212"/>
      <c r="LGJ164" s="212"/>
      <c r="LGK164" s="212"/>
      <c r="LGL164" s="212"/>
      <c r="LGM164" s="212"/>
      <c r="LGN164" s="212"/>
      <c r="LGO164" s="212"/>
      <c r="LGP164" s="212"/>
      <c r="LGQ164" s="212"/>
      <c r="LGR164" s="212"/>
      <c r="LGS164" s="212"/>
      <c r="LGT164" s="212"/>
      <c r="LGU164" s="212"/>
      <c r="LGV164" s="212"/>
      <c r="LGW164" s="212"/>
      <c r="LGX164" s="212"/>
      <c r="LGY164" s="212"/>
      <c r="LGZ164" s="212"/>
      <c r="LHA164" s="212"/>
      <c r="LHB164" s="212"/>
      <c r="LHC164" s="212"/>
      <c r="LHD164" s="212"/>
      <c r="LHE164" s="212"/>
      <c r="LHF164" s="212"/>
      <c r="LHG164" s="212"/>
      <c r="LHH164" s="212"/>
      <c r="LHI164" s="212"/>
      <c r="LHJ164" s="212"/>
      <c r="LHK164" s="212"/>
      <c r="LHL164" s="212"/>
      <c r="LHM164" s="212"/>
      <c r="LHN164" s="212"/>
      <c r="LHO164" s="212"/>
      <c r="LHP164" s="212"/>
      <c r="LHQ164" s="212"/>
      <c r="LHR164" s="212"/>
      <c r="LHS164" s="212"/>
      <c r="LHT164" s="212"/>
      <c r="LHU164" s="212"/>
      <c r="LHV164" s="212"/>
      <c r="LHW164" s="212"/>
      <c r="LHX164" s="212"/>
      <c r="LHY164" s="212"/>
      <c r="LHZ164" s="212"/>
      <c r="LIA164" s="212"/>
      <c r="LIB164" s="212"/>
      <c r="LIC164" s="212"/>
      <c r="LID164" s="212"/>
      <c r="LIE164" s="212"/>
      <c r="LIF164" s="212"/>
      <c r="LIG164" s="212"/>
      <c r="LIH164" s="212"/>
      <c r="LII164" s="212"/>
      <c r="LIJ164" s="212"/>
      <c r="LIK164" s="212"/>
      <c r="LIL164" s="212"/>
      <c r="LIM164" s="212"/>
      <c r="LIN164" s="212"/>
      <c r="LIO164" s="212"/>
      <c r="LIP164" s="212"/>
      <c r="LIQ164" s="212"/>
      <c r="LIR164" s="212"/>
      <c r="LIS164" s="212"/>
      <c r="LIT164" s="212"/>
      <c r="LIU164" s="212"/>
      <c r="LIV164" s="212"/>
      <c r="LIW164" s="212"/>
      <c r="LIX164" s="212"/>
      <c r="LIY164" s="212"/>
      <c r="LIZ164" s="212"/>
      <c r="LJA164" s="212"/>
      <c r="LJB164" s="212"/>
      <c r="LJC164" s="212"/>
      <c r="LJD164" s="212"/>
      <c r="LJE164" s="212"/>
      <c r="LJF164" s="212"/>
      <c r="LJG164" s="212"/>
      <c r="LJH164" s="212"/>
      <c r="LJI164" s="212"/>
      <c r="LJJ164" s="212"/>
      <c r="LJK164" s="212"/>
      <c r="LJL164" s="212"/>
      <c r="LJM164" s="212"/>
      <c r="LJN164" s="212"/>
      <c r="LJO164" s="212"/>
      <c r="LJP164" s="212"/>
      <c r="LJQ164" s="212"/>
      <c r="LJR164" s="212"/>
      <c r="LJS164" s="212"/>
      <c r="LJT164" s="212"/>
      <c r="LJU164" s="212"/>
      <c r="LJV164" s="212"/>
      <c r="LJW164" s="212"/>
      <c r="LJX164" s="212"/>
      <c r="LJY164" s="212"/>
      <c r="LJZ164" s="212"/>
      <c r="LKA164" s="212"/>
      <c r="LKB164" s="212"/>
      <c r="LKC164" s="212"/>
      <c r="LKD164" s="212"/>
      <c r="LKE164" s="212"/>
      <c r="LKF164" s="212"/>
      <c r="LKG164" s="212"/>
      <c r="LKH164" s="212"/>
      <c r="LKI164" s="212"/>
      <c r="LKJ164" s="212"/>
      <c r="LKK164" s="212"/>
      <c r="LKL164" s="212"/>
      <c r="LKM164" s="212"/>
      <c r="LKN164" s="212"/>
      <c r="LKO164" s="212"/>
      <c r="LKP164" s="212"/>
      <c r="LKQ164" s="212"/>
      <c r="LKR164" s="212"/>
      <c r="LKS164" s="212"/>
      <c r="LKT164" s="212"/>
      <c r="LKU164" s="212"/>
      <c r="LKV164" s="212"/>
      <c r="LKW164" s="212"/>
      <c r="LKX164" s="212"/>
      <c r="LKY164" s="212"/>
      <c r="LKZ164" s="212"/>
      <c r="LLA164" s="212"/>
      <c r="LLB164" s="212"/>
      <c r="LLC164" s="212"/>
      <c r="LLD164" s="212"/>
      <c r="LLE164" s="212"/>
      <c r="LLF164" s="212"/>
      <c r="LLG164" s="212"/>
      <c r="LLH164" s="212"/>
      <c r="LLI164" s="212"/>
      <c r="LLJ164" s="212"/>
      <c r="LLK164" s="212"/>
      <c r="LLL164" s="212"/>
      <c r="LLM164" s="212"/>
      <c r="LLN164" s="212"/>
      <c r="LLO164" s="212"/>
      <c r="LLP164" s="212"/>
      <c r="LLQ164" s="212"/>
      <c r="LLR164" s="212"/>
      <c r="LLS164" s="212"/>
      <c r="LLT164" s="212"/>
      <c r="LLU164" s="212"/>
      <c r="LLV164" s="212"/>
      <c r="LLW164" s="212"/>
      <c r="LLX164" s="212"/>
      <c r="LLY164" s="212"/>
      <c r="LLZ164" s="212"/>
      <c r="LMA164" s="212"/>
      <c r="LMH164" s="212"/>
      <c r="LMI164" s="212"/>
      <c r="LMJ164" s="212"/>
      <c r="LMK164" s="212"/>
      <c r="LML164" s="212"/>
      <c r="LMM164" s="212"/>
      <c r="LMN164" s="212"/>
      <c r="LMO164" s="212"/>
      <c r="LMP164" s="212"/>
      <c r="LMQ164" s="212"/>
      <c r="LMR164" s="212"/>
      <c r="LMS164" s="212"/>
      <c r="LMT164" s="212"/>
      <c r="LMU164" s="212"/>
      <c r="LMV164" s="212"/>
      <c r="LMW164" s="212"/>
      <c r="LMX164" s="212"/>
      <c r="LMY164" s="212"/>
      <c r="LMZ164" s="212"/>
      <c r="LNA164" s="212"/>
      <c r="LNB164" s="212"/>
      <c r="LNC164" s="212"/>
      <c r="LND164" s="212"/>
      <c r="LNE164" s="212"/>
      <c r="LNF164" s="212"/>
      <c r="LNG164" s="212"/>
      <c r="LNH164" s="212"/>
      <c r="LNI164" s="212"/>
      <c r="LNJ164" s="212"/>
      <c r="LNK164" s="212"/>
      <c r="LNL164" s="212"/>
      <c r="LNM164" s="212"/>
      <c r="LNN164" s="212"/>
      <c r="LNO164" s="212"/>
      <c r="LNP164" s="212"/>
      <c r="LNQ164" s="212"/>
      <c r="LNR164" s="212"/>
      <c r="LNS164" s="212"/>
      <c r="LNT164" s="212"/>
      <c r="LNU164" s="212"/>
      <c r="LNV164" s="212"/>
      <c r="LNW164" s="212"/>
      <c r="LNX164" s="212"/>
      <c r="LNY164" s="212"/>
      <c r="LNZ164" s="212"/>
      <c r="LOA164" s="212"/>
      <c r="LOB164" s="212"/>
      <c r="LOC164" s="212"/>
      <c r="LOD164" s="212"/>
      <c r="LOE164" s="212"/>
      <c r="LOF164" s="212"/>
      <c r="LOG164" s="212"/>
      <c r="LOH164" s="212"/>
      <c r="LOI164" s="212"/>
      <c r="LOJ164" s="212"/>
      <c r="LOK164" s="212"/>
      <c r="LOL164" s="212"/>
      <c r="LOM164" s="212"/>
      <c r="LON164" s="212"/>
      <c r="LOO164" s="212"/>
      <c r="LOP164" s="212"/>
      <c r="LOQ164" s="212"/>
      <c r="LOR164" s="212"/>
      <c r="LOS164" s="212"/>
      <c r="LOT164" s="212"/>
      <c r="LOU164" s="212"/>
      <c r="LOV164" s="212"/>
      <c r="LOW164" s="212"/>
      <c r="LOX164" s="212"/>
      <c r="LOY164" s="212"/>
      <c r="LOZ164" s="212"/>
      <c r="LPA164" s="212"/>
      <c r="LPB164" s="212"/>
      <c r="LPC164" s="212"/>
      <c r="LPD164" s="212"/>
      <c r="LPE164" s="212"/>
      <c r="LPF164" s="212"/>
      <c r="LPG164" s="212"/>
      <c r="LPH164" s="212"/>
      <c r="LPI164" s="212"/>
      <c r="LPJ164" s="212"/>
      <c r="LPK164" s="212"/>
      <c r="LPL164" s="212"/>
      <c r="LPM164" s="212"/>
      <c r="LPN164" s="212"/>
      <c r="LPO164" s="212"/>
      <c r="LPP164" s="212"/>
      <c r="LPQ164" s="212"/>
      <c r="LPR164" s="212"/>
      <c r="LPS164" s="212"/>
      <c r="LPT164" s="212"/>
      <c r="LPU164" s="212"/>
      <c r="LPV164" s="212"/>
      <c r="LPW164" s="212"/>
      <c r="LPX164" s="212"/>
      <c r="LPY164" s="212"/>
      <c r="LPZ164" s="212"/>
      <c r="LQA164" s="212"/>
      <c r="LQB164" s="212"/>
      <c r="LQC164" s="212"/>
      <c r="LQD164" s="212"/>
      <c r="LQE164" s="212"/>
      <c r="LQF164" s="212"/>
      <c r="LQG164" s="212"/>
      <c r="LQH164" s="212"/>
      <c r="LQI164" s="212"/>
      <c r="LQJ164" s="212"/>
      <c r="LQK164" s="212"/>
      <c r="LQL164" s="212"/>
      <c r="LQM164" s="212"/>
      <c r="LQN164" s="212"/>
      <c r="LQO164" s="212"/>
      <c r="LQP164" s="212"/>
      <c r="LQQ164" s="212"/>
      <c r="LQR164" s="212"/>
      <c r="LQS164" s="212"/>
      <c r="LQT164" s="212"/>
      <c r="LQU164" s="212"/>
      <c r="LQV164" s="212"/>
      <c r="LQW164" s="212"/>
      <c r="LQX164" s="212"/>
      <c r="LQY164" s="212"/>
      <c r="LQZ164" s="212"/>
      <c r="LRA164" s="212"/>
      <c r="LRB164" s="212"/>
      <c r="LRC164" s="212"/>
      <c r="LRD164" s="212"/>
      <c r="LRE164" s="212"/>
      <c r="LRF164" s="212"/>
      <c r="LRG164" s="212"/>
      <c r="LRH164" s="212"/>
      <c r="LRI164" s="212"/>
      <c r="LRJ164" s="212"/>
      <c r="LRK164" s="212"/>
      <c r="LRL164" s="212"/>
      <c r="LRM164" s="212"/>
      <c r="LRN164" s="212"/>
      <c r="LRO164" s="212"/>
      <c r="LRP164" s="212"/>
      <c r="LRQ164" s="212"/>
      <c r="LRR164" s="212"/>
      <c r="LRS164" s="212"/>
      <c r="LRT164" s="212"/>
      <c r="LRU164" s="212"/>
      <c r="LRV164" s="212"/>
      <c r="LRW164" s="212"/>
      <c r="LRX164" s="212"/>
      <c r="LRY164" s="212"/>
      <c r="LRZ164" s="212"/>
      <c r="LSA164" s="212"/>
      <c r="LSB164" s="212"/>
      <c r="LSC164" s="212"/>
      <c r="LSD164" s="212"/>
      <c r="LSE164" s="212"/>
      <c r="LSF164" s="212"/>
      <c r="LSG164" s="212"/>
      <c r="LSH164" s="212"/>
      <c r="LSI164" s="212"/>
      <c r="LSJ164" s="212"/>
      <c r="LSK164" s="212"/>
      <c r="LSL164" s="212"/>
      <c r="LSM164" s="212"/>
      <c r="LSN164" s="212"/>
      <c r="LSO164" s="212"/>
      <c r="LSP164" s="212"/>
      <c r="LSQ164" s="212"/>
      <c r="LSR164" s="212"/>
      <c r="LSS164" s="212"/>
      <c r="LST164" s="212"/>
      <c r="LSU164" s="212"/>
      <c r="LSV164" s="212"/>
      <c r="LSW164" s="212"/>
      <c r="LSX164" s="212"/>
      <c r="LSY164" s="212"/>
      <c r="LSZ164" s="212"/>
      <c r="LTA164" s="212"/>
      <c r="LTB164" s="212"/>
      <c r="LTC164" s="212"/>
      <c r="LTD164" s="212"/>
      <c r="LTE164" s="212"/>
      <c r="LTF164" s="212"/>
      <c r="LTG164" s="212"/>
      <c r="LTH164" s="212"/>
      <c r="LTI164" s="212"/>
      <c r="LTJ164" s="212"/>
      <c r="LTK164" s="212"/>
      <c r="LTL164" s="212"/>
      <c r="LTM164" s="212"/>
      <c r="LTN164" s="212"/>
      <c r="LTO164" s="212"/>
      <c r="LTP164" s="212"/>
      <c r="LTQ164" s="212"/>
      <c r="LTR164" s="212"/>
      <c r="LTS164" s="212"/>
      <c r="LTT164" s="212"/>
      <c r="LTU164" s="212"/>
      <c r="LTV164" s="212"/>
      <c r="LTW164" s="212"/>
      <c r="LTX164" s="212"/>
      <c r="LTY164" s="212"/>
      <c r="LTZ164" s="212"/>
      <c r="LUA164" s="212"/>
      <c r="LUB164" s="212"/>
      <c r="LUC164" s="212"/>
      <c r="LUD164" s="212"/>
      <c r="LUE164" s="212"/>
      <c r="LUF164" s="212"/>
      <c r="LUG164" s="212"/>
      <c r="LUH164" s="212"/>
      <c r="LUI164" s="212"/>
      <c r="LUJ164" s="212"/>
      <c r="LUK164" s="212"/>
      <c r="LUL164" s="212"/>
      <c r="LUM164" s="212"/>
      <c r="LUN164" s="212"/>
      <c r="LUO164" s="212"/>
      <c r="LUP164" s="212"/>
      <c r="LUQ164" s="212"/>
      <c r="LUR164" s="212"/>
      <c r="LUS164" s="212"/>
      <c r="LUT164" s="212"/>
      <c r="LUU164" s="212"/>
      <c r="LUV164" s="212"/>
      <c r="LUW164" s="212"/>
      <c r="LUX164" s="212"/>
      <c r="LUY164" s="212"/>
      <c r="LUZ164" s="212"/>
      <c r="LVA164" s="212"/>
      <c r="LVB164" s="212"/>
      <c r="LVC164" s="212"/>
      <c r="LVD164" s="212"/>
      <c r="LVE164" s="212"/>
      <c r="LVF164" s="212"/>
      <c r="LVG164" s="212"/>
      <c r="LVH164" s="212"/>
      <c r="LVI164" s="212"/>
      <c r="LVJ164" s="212"/>
      <c r="LVK164" s="212"/>
      <c r="LVL164" s="212"/>
      <c r="LVM164" s="212"/>
      <c r="LVN164" s="212"/>
      <c r="LVO164" s="212"/>
      <c r="LVP164" s="212"/>
      <c r="LVQ164" s="212"/>
      <c r="LVR164" s="212"/>
      <c r="LVS164" s="212"/>
      <c r="LVT164" s="212"/>
      <c r="LVU164" s="212"/>
      <c r="LVV164" s="212"/>
      <c r="LVW164" s="212"/>
      <c r="LWD164" s="212"/>
      <c r="LWE164" s="212"/>
      <c r="LWF164" s="212"/>
      <c r="LWG164" s="212"/>
      <c r="LWH164" s="212"/>
      <c r="LWI164" s="212"/>
      <c r="LWJ164" s="212"/>
      <c r="LWK164" s="212"/>
      <c r="LWL164" s="212"/>
      <c r="LWM164" s="212"/>
      <c r="LWN164" s="212"/>
      <c r="LWO164" s="212"/>
      <c r="LWP164" s="212"/>
      <c r="LWQ164" s="212"/>
      <c r="LWR164" s="212"/>
      <c r="LWS164" s="212"/>
      <c r="LWT164" s="212"/>
      <c r="LWU164" s="212"/>
      <c r="LWV164" s="212"/>
      <c r="LWW164" s="212"/>
      <c r="LWX164" s="212"/>
      <c r="LWY164" s="212"/>
      <c r="LWZ164" s="212"/>
      <c r="LXA164" s="212"/>
      <c r="LXB164" s="212"/>
      <c r="LXC164" s="212"/>
      <c r="LXD164" s="212"/>
      <c r="LXE164" s="212"/>
      <c r="LXF164" s="212"/>
      <c r="LXG164" s="212"/>
      <c r="LXH164" s="212"/>
      <c r="LXI164" s="212"/>
      <c r="LXJ164" s="212"/>
      <c r="LXK164" s="212"/>
      <c r="LXL164" s="212"/>
      <c r="LXM164" s="212"/>
      <c r="LXN164" s="212"/>
      <c r="LXO164" s="212"/>
      <c r="LXP164" s="212"/>
      <c r="LXQ164" s="212"/>
      <c r="LXR164" s="212"/>
      <c r="LXS164" s="212"/>
      <c r="LXT164" s="212"/>
      <c r="LXU164" s="212"/>
      <c r="LXV164" s="212"/>
      <c r="LXW164" s="212"/>
      <c r="LXX164" s="212"/>
      <c r="LXY164" s="212"/>
      <c r="LXZ164" s="212"/>
      <c r="LYA164" s="212"/>
      <c r="LYB164" s="212"/>
      <c r="LYC164" s="212"/>
      <c r="LYD164" s="212"/>
      <c r="LYE164" s="212"/>
      <c r="LYF164" s="212"/>
      <c r="LYG164" s="212"/>
      <c r="LYH164" s="212"/>
      <c r="LYI164" s="212"/>
      <c r="LYJ164" s="212"/>
      <c r="LYK164" s="212"/>
      <c r="LYL164" s="212"/>
      <c r="LYM164" s="212"/>
      <c r="LYN164" s="212"/>
      <c r="LYO164" s="212"/>
      <c r="LYP164" s="212"/>
      <c r="LYQ164" s="212"/>
      <c r="LYR164" s="212"/>
      <c r="LYS164" s="212"/>
      <c r="LYT164" s="212"/>
      <c r="LYU164" s="212"/>
      <c r="LYV164" s="212"/>
      <c r="LYW164" s="212"/>
      <c r="LYX164" s="212"/>
      <c r="LYY164" s="212"/>
      <c r="LYZ164" s="212"/>
      <c r="LZA164" s="212"/>
      <c r="LZB164" s="212"/>
      <c r="LZC164" s="212"/>
      <c r="LZD164" s="212"/>
      <c r="LZE164" s="212"/>
      <c r="LZF164" s="212"/>
      <c r="LZG164" s="212"/>
      <c r="LZH164" s="212"/>
      <c r="LZI164" s="212"/>
      <c r="LZJ164" s="212"/>
      <c r="LZK164" s="212"/>
      <c r="LZL164" s="212"/>
      <c r="LZM164" s="212"/>
      <c r="LZN164" s="212"/>
      <c r="LZO164" s="212"/>
      <c r="LZP164" s="212"/>
      <c r="LZQ164" s="212"/>
      <c r="LZR164" s="212"/>
      <c r="LZS164" s="212"/>
      <c r="LZT164" s="212"/>
      <c r="LZU164" s="212"/>
      <c r="LZV164" s="212"/>
      <c r="LZW164" s="212"/>
      <c r="LZX164" s="212"/>
      <c r="LZY164" s="212"/>
      <c r="LZZ164" s="212"/>
      <c r="MAA164" s="212"/>
      <c r="MAB164" s="212"/>
      <c r="MAC164" s="212"/>
      <c r="MAD164" s="212"/>
      <c r="MAE164" s="212"/>
      <c r="MAF164" s="212"/>
      <c r="MAG164" s="212"/>
      <c r="MAH164" s="212"/>
      <c r="MAI164" s="212"/>
      <c r="MAJ164" s="212"/>
      <c r="MAK164" s="212"/>
      <c r="MAL164" s="212"/>
      <c r="MAM164" s="212"/>
      <c r="MAN164" s="212"/>
      <c r="MAO164" s="212"/>
      <c r="MAP164" s="212"/>
      <c r="MAQ164" s="212"/>
      <c r="MAR164" s="212"/>
      <c r="MAS164" s="212"/>
      <c r="MAT164" s="212"/>
      <c r="MAU164" s="212"/>
      <c r="MAV164" s="212"/>
      <c r="MAW164" s="212"/>
      <c r="MAX164" s="212"/>
      <c r="MAY164" s="212"/>
      <c r="MAZ164" s="212"/>
      <c r="MBA164" s="212"/>
      <c r="MBB164" s="212"/>
      <c r="MBC164" s="212"/>
      <c r="MBD164" s="212"/>
      <c r="MBE164" s="212"/>
      <c r="MBF164" s="212"/>
      <c r="MBG164" s="212"/>
      <c r="MBH164" s="212"/>
      <c r="MBI164" s="212"/>
      <c r="MBJ164" s="212"/>
      <c r="MBK164" s="212"/>
      <c r="MBL164" s="212"/>
      <c r="MBM164" s="212"/>
      <c r="MBN164" s="212"/>
      <c r="MBO164" s="212"/>
      <c r="MBP164" s="212"/>
      <c r="MBQ164" s="212"/>
      <c r="MBR164" s="212"/>
      <c r="MBS164" s="212"/>
      <c r="MBT164" s="212"/>
      <c r="MBU164" s="212"/>
      <c r="MBV164" s="212"/>
      <c r="MBW164" s="212"/>
      <c r="MBX164" s="212"/>
      <c r="MBY164" s="212"/>
      <c r="MBZ164" s="212"/>
      <c r="MCA164" s="212"/>
      <c r="MCB164" s="212"/>
      <c r="MCC164" s="212"/>
      <c r="MCD164" s="212"/>
      <c r="MCE164" s="212"/>
      <c r="MCF164" s="212"/>
      <c r="MCG164" s="212"/>
      <c r="MCH164" s="212"/>
      <c r="MCI164" s="212"/>
      <c r="MCJ164" s="212"/>
      <c r="MCK164" s="212"/>
      <c r="MCL164" s="212"/>
      <c r="MCM164" s="212"/>
      <c r="MCN164" s="212"/>
      <c r="MCO164" s="212"/>
      <c r="MCP164" s="212"/>
      <c r="MCQ164" s="212"/>
      <c r="MCR164" s="212"/>
      <c r="MCS164" s="212"/>
      <c r="MCT164" s="212"/>
      <c r="MCU164" s="212"/>
      <c r="MCV164" s="212"/>
      <c r="MCW164" s="212"/>
      <c r="MCX164" s="212"/>
      <c r="MCY164" s="212"/>
      <c r="MCZ164" s="212"/>
      <c r="MDA164" s="212"/>
      <c r="MDB164" s="212"/>
      <c r="MDC164" s="212"/>
      <c r="MDD164" s="212"/>
      <c r="MDE164" s="212"/>
      <c r="MDF164" s="212"/>
      <c r="MDG164" s="212"/>
      <c r="MDH164" s="212"/>
      <c r="MDI164" s="212"/>
      <c r="MDJ164" s="212"/>
      <c r="MDK164" s="212"/>
      <c r="MDL164" s="212"/>
      <c r="MDM164" s="212"/>
      <c r="MDN164" s="212"/>
      <c r="MDO164" s="212"/>
      <c r="MDP164" s="212"/>
      <c r="MDQ164" s="212"/>
      <c r="MDR164" s="212"/>
      <c r="MDS164" s="212"/>
      <c r="MDT164" s="212"/>
      <c r="MDU164" s="212"/>
      <c r="MDV164" s="212"/>
      <c r="MDW164" s="212"/>
      <c r="MDX164" s="212"/>
      <c r="MDY164" s="212"/>
      <c r="MDZ164" s="212"/>
      <c r="MEA164" s="212"/>
      <c r="MEB164" s="212"/>
      <c r="MEC164" s="212"/>
      <c r="MED164" s="212"/>
      <c r="MEE164" s="212"/>
      <c r="MEF164" s="212"/>
      <c r="MEG164" s="212"/>
      <c r="MEH164" s="212"/>
      <c r="MEI164" s="212"/>
      <c r="MEJ164" s="212"/>
      <c r="MEK164" s="212"/>
      <c r="MEL164" s="212"/>
      <c r="MEM164" s="212"/>
      <c r="MEN164" s="212"/>
      <c r="MEO164" s="212"/>
      <c r="MEP164" s="212"/>
      <c r="MEQ164" s="212"/>
      <c r="MER164" s="212"/>
      <c r="MES164" s="212"/>
      <c r="MET164" s="212"/>
      <c r="MEU164" s="212"/>
      <c r="MEV164" s="212"/>
      <c r="MEW164" s="212"/>
      <c r="MEX164" s="212"/>
      <c r="MEY164" s="212"/>
      <c r="MEZ164" s="212"/>
      <c r="MFA164" s="212"/>
      <c r="MFB164" s="212"/>
      <c r="MFC164" s="212"/>
      <c r="MFD164" s="212"/>
      <c r="MFE164" s="212"/>
      <c r="MFF164" s="212"/>
      <c r="MFG164" s="212"/>
      <c r="MFH164" s="212"/>
      <c r="MFI164" s="212"/>
      <c r="MFJ164" s="212"/>
      <c r="MFK164" s="212"/>
      <c r="MFL164" s="212"/>
      <c r="MFM164" s="212"/>
      <c r="MFN164" s="212"/>
      <c r="MFO164" s="212"/>
      <c r="MFP164" s="212"/>
      <c r="MFQ164" s="212"/>
      <c r="MFR164" s="212"/>
      <c r="MFS164" s="212"/>
      <c r="MFZ164" s="212"/>
      <c r="MGA164" s="212"/>
      <c r="MGB164" s="212"/>
      <c r="MGC164" s="212"/>
      <c r="MGD164" s="212"/>
      <c r="MGE164" s="212"/>
      <c r="MGF164" s="212"/>
      <c r="MGG164" s="212"/>
      <c r="MGH164" s="212"/>
      <c r="MGI164" s="212"/>
      <c r="MGJ164" s="212"/>
      <c r="MGK164" s="212"/>
      <c r="MGL164" s="212"/>
      <c r="MGM164" s="212"/>
      <c r="MGN164" s="212"/>
      <c r="MGO164" s="212"/>
      <c r="MGP164" s="212"/>
      <c r="MGQ164" s="212"/>
      <c r="MGR164" s="212"/>
      <c r="MGS164" s="212"/>
      <c r="MGT164" s="212"/>
      <c r="MGU164" s="212"/>
      <c r="MGV164" s="212"/>
      <c r="MGW164" s="212"/>
      <c r="MGX164" s="212"/>
      <c r="MGY164" s="212"/>
      <c r="MGZ164" s="212"/>
      <c r="MHA164" s="212"/>
      <c r="MHB164" s="212"/>
      <c r="MHC164" s="212"/>
      <c r="MHD164" s="212"/>
      <c r="MHE164" s="212"/>
      <c r="MHF164" s="212"/>
      <c r="MHG164" s="212"/>
      <c r="MHH164" s="212"/>
      <c r="MHI164" s="212"/>
      <c r="MHJ164" s="212"/>
      <c r="MHK164" s="212"/>
      <c r="MHL164" s="212"/>
      <c r="MHM164" s="212"/>
      <c r="MHN164" s="212"/>
      <c r="MHO164" s="212"/>
      <c r="MHP164" s="212"/>
      <c r="MHQ164" s="212"/>
      <c r="MHR164" s="212"/>
      <c r="MHS164" s="212"/>
      <c r="MHT164" s="212"/>
      <c r="MHU164" s="212"/>
      <c r="MHV164" s="212"/>
      <c r="MHW164" s="212"/>
      <c r="MHX164" s="212"/>
      <c r="MHY164" s="212"/>
      <c r="MHZ164" s="212"/>
      <c r="MIA164" s="212"/>
      <c r="MIB164" s="212"/>
      <c r="MIC164" s="212"/>
      <c r="MID164" s="212"/>
      <c r="MIE164" s="212"/>
      <c r="MIF164" s="212"/>
      <c r="MIG164" s="212"/>
      <c r="MIH164" s="212"/>
      <c r="MII164" s="212"/>
      <c r="MIJ164" s="212"/>
      <c r="MIK164" s="212"/>
      <c r="MIL164" s="212"/>
      <c r="MIM164" s="212"/>
      <c r="MIN164" s="212"/>
      <c r="MIO164" s="212"/>
      <c r="MIP164" s="212"/>
      <c r="MIQ164" s="212"/>
      <c r="MIR164" s="212"/>
      <c r="MIS164" s="212"/>
      <c r="MIT164" s="212"/>
      <c r="MIU164" s="212"/>
      <c r="MIV164" s="212"/>
      <c r="MIW164" s="212"/>
      <c r="MIX164" s="212"/>
      <c r="MIY164" s="212"/>
      <c r="MIZ164" s="212"/>
      <c r="MJA164" s="212"/>
      <c r="MJB164" s="212"/>
      <c r="MJC164" s="212"/>
      <c r="MJD164" s="212"/>
      <c r="MJE164" s="212"/>
      <c r="MJF164" s="212"/>
      <c r="MJG164" s="212"/>
      <c r="MJH164" s="212"/>
      <c r="MJI164" s="212"/>
      <c r="MJJ164" s="212"/>
      <c r="MJK164" s="212"/>
      <c r="MJL164" s="212"/>
      <c r="MJM164" s="212"/>
      <c r="MJN164" s="212"/>
      <c r="MJO164" s="212"/>
      <c r="MJP164" s="212"/>
      <c r="MJQ164" s="212"/>
      <c r="MJR164" s="212"/>
      <c r="MJS164" s="212"/>
      <c r="MJT164" s="212"/>
      <c r="MJU164" s="212"/>
      <c r="MJV164" s="212"/>
      <c r="MJW164" s="212"/>
      <c r="MJX164" s="212"/>
      <c r="MJY164" s="212"/>
      <c r="MJZ164" s="212"/>
      <c r="MKA164" s="212"/>
      <c r="MKB164" s="212"/>
      <c r="MKC164" s="212"/>
      <c r="MKD164" s="212"/>
      <c r="MKE164" s="212"/>
      <c r="MKF164" s="212"/>
      <c r="MKG164" s="212"/>
      <c r="MKH164" s="212"/>
      <c r="MKI164" s="212"/>
      <c r="MKJ164" s="212"/>
      <c r="MKK164" s="212"/>
      <c r="MKL164" s="212"/>
      <c r="MKM164" s="212"/>
      <c r="MKN164" s="212"/>
      <c r="MKO164" s="212"/>
      <c r="MKP164" s="212"/>
      <c r="MKQ164" s="212"/>
      <c r="MKR164" s="212"/>
      <c r="MKS164" s="212"/>
      <c r="MKT164" s="212"/>
      <c r="MKU164" s="212"/>
      <c r="MKV164" s="212"/>
      <c r="MKW164" s="212"/>
      <c r="MKX164" s="212"/>
      <c r="MKY164" s="212"/>
      <c r="MKZ164" s="212"/>
      <c r="MLA164" s="212"/>
      <c r="MLB164" s="212"/>
      <c r="MLC164" s="212"/>
      <c r="MLD164" s="212"/>
      <c r="MLE164" s="212"/>
      <c r="MLF164" s="212"/>
      <c r="MLG164" s="212"/>
      <c r="MLH164" s="212"/>
      <c r="MLI164" s="212"/>
      <c r="MLJ164" s="212"/>
      <c r="MLK164" s="212"/>
      <c r="MLL164" s="212"/>
      <c r="MLM164" s="212"/>
      <c r="MLN164" s="212"/>
      <c r="MLO164" s="212"/>
      <c r="MLP164" s="212"/>
      <c r="MLQ164" s="212"/>
      <c r="MLR164" s="212"/>
      <c r="MLS164" s="212"/>
      <c r="MLT164" s="212"/>
      <c r="MLU164" s="212"/>
      <c r="MLV164" s="212"/>
      <c r="MLW164" s="212"/>
      <c r="MLX164" s="212"/>
      <c r="MLY164" s="212"/>
      <c r="MLZ164" s="212"/>
      <c r="MMA164" s="212"/>
      <c r="MMB164" s="212"/>
      <c r="MMC164" s="212"/>
      <c r="MMD164" s="212"/>
      <c r="MME164" s="212"/>
      <c r="MMF164" s="212"/>
      <c r="MMG164" s="212"/>
      <c r="MMH164" s="212"/>
      <c r="MMI164" s="212"/>
      <c r="MMJ164" s="212"/>
      <c r="MMK164" s="212"/>
      <c r="MML164" s="212"/>
      <c r="MMM164" s="212"/>
      <c r="MMN164" s="212"/>
      <c r="MMO164" s="212"/>
      <c r="MMP164" s="212"/>
      <c r="MMQ164" s="212"/>
      <c r="MMR164" s="212"/>
      <c r="MMS164" s="212"/>
      <c r="MMT164" s="212"/>
      <c r="MMU164" s="212"/>
      <c r="MMV164" s="212"/>
      <c r="MMW164" s="212"/>
      <c r="MMX164" s="212"/>
      <c r="MMY164" s="212"/>
      <c r="MMZ164" s="212"/>
      <c r="MNA164" s="212"/>
      <c r="MNB164" s="212"/>
      <c r="MNC164" s="212"/>
      <c r="MND164" s="212"/>
      <c r="MNE164" s="212"/>
      <c r="MNF164" s="212"/>
      <c r="MNG164" s="212"/>
      <c r="MNH164" s="212"/>
      <c r="MNI164" s="212"/>
      <c r="MNJ164" s="212"/>
      <c r="MNK164" s="212"/>
      <c r="MNL164" s="212"/>
      <c r="MNM164" s="212"/>
      <c r="MNN164" s="212"/>
      <c r="MNO164" s="212"/>
      <c r="MNP164" s="212"/>
      <c r="MNQ164" s="212"/>
      <c r="MNR164" s="212"/>
      <c r="MNS164" s="212"/>
      <c r="MNT164" s="212"/>
      <c r="MNU164" s="212"/>
      <c r="MNV164" s="212"/>
      <c r="MNW164" s="212"/>
      <c r="MNX164" s="212"/>
      <c r="MNY164" s="212"/>
      <c r="MNZ164" s="212"/>
      <c r="MOA164" s="212"/>
      <c r="MOB164" s="212"/>
      <c r="MOC164" s="212"/>
      <c r="MOD164" s="212"/>
      <c r="MOE164" s="212"/>
      <c r="MOF164" s="212"/>
      <c r="MOG164" s="212"/>
      <c r="MOH164" s="212"/>
      <c r="MOI164" s="212"/>
      <c r="MOJ164" s="212"/>
      <c r="MOK164" s="212"/>
      <c r="MOL164" s="212"/>
      <c r="MOM164" s="212"/>
      <c r="MON164" s="212"/>
      <c r="MOO164" s="212"/>
      <c r="MOP164" s="212"/>
      <c r="MOQ164" s="212"/>
      <c r="MOR164" s="212"/>
      <c r="MOS164" s="212"/>
      <c r="MOT164" s="212"/>
      <c r="MOU164" s="212"/>
      <c r="MOV164" s="212"/>
      <c r="MOW164" s="212"/>
      <c r="MOX164" s="212"/>
      <c r="MOY164" s="212"/>
      <c r="MOZ164" s="212"/>
      <c r="MPA164" s="212"/>
      <c r="MPB164" s="212"/>
      <c r="MPC164" s="212"/>
      <c r="MPD164" s="212"/>
      <c r="MPE164" s="212"/>
      <c r="MPF164" s="212"/>
      <c r="MPG164" s="212"/>
      <c r="MPH164" s="212"/>
      <c r="MPI164" s="212"/>
      <c r="MPJ164" s="212"/>
      <c r="MPK164" s="212"/>
      <c r="MPL164" s="212"/>
      <c r="MPM164" s="212"/>
      <c r="MPN164" s="212"/>
      <c r="MPO164" s="212"/>
      <c r="MPV164" s="212"/>
      <c r="MPW164" s="212"/>
      <c r="MPX164" s="212"/>
      <c r="MPY164" s="212"/>
      <c r="MPZ164" s="212"/>
      <c r="MQA164" s="212"/>
      <c r="MQB164" s="212"/>
      <c r="MQC164" s="212"/>
      <c r="MQD164" s="212"/>
      <c r="MQE164" s="212"/>
      <c r="MQF164" s="212"/>
      <c r="MQG164" s="212"/>
      <c r="MQH164" s="212"/>
      <c r="MQI164" s="212"/>
      <c r="MQJ164" s="212"/>
      <c r="MQK164" s="212"/>
      <c r="MQL164" s="212"/>
      <c r="MQM164" s="212"/>
      <c r="MQN164" s="212"/>
      <c r="MQO164" s="212"/>
      <c r="MQP164" s="212"/>
      <c r="MQQ164" s="212"/>
      <c r="MQR164" s="212"/>
      <c r="MQS164" s="212"/>
      <c r="MQT164" s="212"/>
      <c r="MQU164" s="212"/>
      <c r="MQV164" s="212"/>
      <c r="MQW164" s="212"/>
      <c r="MQX164" s="212"/>
      <c r="MQY164" s="212"/>
      <c r="MQZ164" s="212"/>
      <c r="MRA164" s="212"/>
      <c r="MRB164" s="212"/>
      <c r="MRC164" s="212"/>
      <c r="MRD164" s="212"/>
      <c r="MRE164" s="212"/>
      <c r="MRF164" s="212"/>
      <c r="MRG164" s="212"/>
      <c r="MRH164" s="212"/>
      <c r="MRI164" s="212"/>
      <c r="MRJ164" s="212"/>
      <c r="MRK164" s="212"/>
      <c r="MRL164" s="212"/>
      <c r="MRM164" s="212"/>
      <c r="MRN164" s="212"/>
      <c r="MRO164" s="212"/>
      <c r="MRP164" s="212"/>
      <c r="MRQ164" s="212"/>
      <c r="MRR164" s="212"/>
      <c r="MRS164" s="212"/>
      <c r="MRT164" s="212"/>
      <c r="MRU164" s="212"/>
      <c r="MRV164" s="212"/>
      <c r="MRW164" s="212"/>
      <c r="MRX164" s="212"/>
      <c r="MRY164" s="212"/>
      <c r="MRZ164" s="212"/>
      <c r="MSA164" s="212"/>
      <c r="MSB164" s="212"/>
      <c r="MSC164" s="212"/>
      <c r="MSD164" s="212"/>
      <c r="MSE164" s="212"/>
      <c r="MSF164" s="212"/>
      <c r="MSG164" s="212"/>
      <c r="MSH164" s="212"/>
      <c r="MSI164" s="212"/>
      <c r="MSJ164" s="212"/>
      <c r="MSK164" s="212"/>
      <c r="MSL164" s="212"/>
      <c r="MSM164" s="212"/>
      <c r="MSN164" s="212"/>
      <c r="MSO164" s="212"/>
      <c r="MSP164" s="212"/>
      <c r="MSQ164" s="212"/>
      <c r="MSR164" s="212"/>
      <c r="MSS164" s="212"/>
      <c r="MST164" s="212"/>
      <c r="MSU164" s="212"/>
      <c r="MSV164" s="212"/>
      <c r="MSW164" s="212"/>
      <c r="MSX164" s="212"/>
      <c r="MSY164" s="212"/>
      <c r="MSZ164" s="212"/>
      <c r="MTA164" s="212"/>
      <c r="MTB164" s="212"/>
      <c r="MTC164" s="212"/>
      <c r="MTD164" s="212"/>
      <c r="MTE164" s="212"/>
      <c r="MTF164" s="212"/>
      <c r="MTG164" s="212"/>
      <c r="MTH164" s="212"/>
      <c r="MTI164" s="212"/>
      <c r="MTJ164" s="212"/>
      <c r="MTK164" s="212"/>
      <c r="MTL164" s="212"/>
      <c r="MTM164" s="212"/>
      <c r="MTN164" s="212"/>
      <c r="MTO164" s="212"/>
      <c r="MTP164" s="212"/>
      <c r="MTQ164" s="212"/>
      <c r="MTR164" s="212"/>
      <c r="MTS164" s="212"/>
      <c r="MTT164" s="212"/>
      <c r="MTU164" s="212"/>
      <c r="MTV164" s="212"/>
      <c r="MTW164" s="212"/>
      <c r="MTX164" s="212"/>
      <c r="MTY164" s="212"/>
      <c r="MTZ164" s="212"/>
      <c r="MUA164" s="212"/>
      <c r="MUB164" s="212"/>
      <c r="MUC164" s="212"/>
      <c r="MUD164" s="212"/>
      <c r="MUE164" s="212"/>
      <c r="MUF164" s="212"/>
      <c r="MUG164" s="212"/>
      <c r="MUH164" s="212"/>
      <c r="MUI164" s="212"/>
      <c r="MUJ164" s="212"/>
      <c r="MUK164" s="212"/>
      <c r="MUL164" s="212"/>
      <c r="MUM164" s="212"/>
      <c r="MUN164" s="212"/>
      <c r="MUO164" s="212"/>
      <c r="MUP164" s="212"/>
      <c r="MUQ164" s="212"/>
      <c r="MUR164" s="212"/>
      <c r="MUS164" s="212"/>
      <c r="MUT164" s="212"/>
      <c r="MUU164" s="212"/>
      <c r="MUV164" s="212"/>
      <c r="MUW164" s="212"/>
      <c r="MUX164" s="212"/>
      <c r="MUY164" s="212"/>
      <c r="MUZ164" s="212"/>
      <c r="MVA164" s="212"/>
      <c r="MVB164" s="212"/>
      <c r="MVC164" s="212"/>
      <c r="MVD164" s="212"/>
      <c r="MVE164" s="212"/>
      <c r="MVF164" s="212"/>
      <c r="MVG164" s="212"/>
      <c r="MVH164" s="212"/>
      <c r="MVI164" s="212"/>
      <c r="MVJ164" s="212"/>
      <c r="MVK164" s="212"/>
      <c r="MVL164" s="212"/>
      <c r="MVM164" s="212"/>
      <c r="MVN164" s="212"/>
      <c r="MVO164" s="212"/>
      <c r="MVP164" s="212"/>
      <c r="MVQ164" s="212"/>
      <c r="MVR164" s="212"/>
      <c r="MVS164" s="212"/>
      <c r="MVT164" s="212"/>
      <c r="MVU164" s="212"/>
      <c r="MVV164" s="212"/>
      <c r="MVW164" s="212"/>
      <c r="MVX164" s="212"/>
      <c r="MVY164" s="212"/>
      <c r="MVZ164" s="212"/>
      <c r="MWA164" s="212"/>
      <c r="MWB164" s="212"/>
      <c r="MWC164" s="212"/>
      <c r="MWD164" s="212"/>
      <c r="MWE164" s="212"/>
      <c r="MWF164" s="212"/>
      <c r="MWG164" s="212"/>
      <c r="MWH164" s="212"/>
      <c r="MWI164" s="212"/>
      <c r="MWJ164" s="212"/>
      <c r="MWK164" s="212"/>
      <c r="MWL164" s="212"/>
      <c r="MWM164" s="212"/>
      <c r="MWN164" s="212"/>
      <c r="MWO164" s="212"/>
      <c r="MWP164" s="212"/>
      <c r="MWQ164" s="212"/>
      <c r="MWR164" s="212"/>
      <c r="MWS164" s="212"/>
      <c r="MWT164" s="212"/>
      <c r="MWU164" s="212"/>
      <c r="MWV164" s="212"/>
      <c r="MWW164" s="212"/>
      <c r="MWX164" s="212"/>
      <c r="MWY164" s="212"/>
      <c r="MWZ164" s="212"/>
      <c r="MXA164" s="212"/>
      <c r="MXB164" s="212"/>
      <c r="MXC164" s="212"/>
      <c r="MXD164" s="212"/>
      <c r="MXE164" s="212"/>
      <c r="MXF164" s="212"/>
      <c r="MXG164" s="212"/>
      <c r="MXH164" s="212"/>
      <c r="MXI164" s="212"/>
      <c r="MXJ164" s="212"/>
      <c r="MXK164" s="212"/>
      <c r="MXL164" s="212"/>
      <c r="MXM164" s="212"/>
      <c r="MXN164" s="212"/>
      <c r="MXO164" s="212"/>
      <c r="MXP164" s="212"/>
      <c r="MXQ164" s="212"/>
      <c r="MXR164" s="212"/>
      <c r="MXS164" s="212"/>
      <c r="MXT164" s="212"/>
      <c r="MXU164" s="212"/>
      <c r="MXV164" s="212"/>
      <c r="MXW164" s="212"/>
      <c r="MXX164" s="212"/>
      <c r="MXY164" s="212"/>
      <c r="MXZ164" s="212"/>
      <c r="MYA164" s="212"/>
      <c r="MYB164" s="212"/>
      <c r="MYC164" s="212"/>
      <c r="MYD164" s="212"/>
      <c r="MYE164" s="212"/>
      <c r="MYF164" s="212"/>
      <c r="MYG164" s="212"/>
      <c r="MYH164" s="212"/>
      <c r="MYI164" s="212"/>
      <c r="MYJ164" s="212"/>
      <c r="MYK164" s="212"/>
      <c r="MYL164" s="212"/>
      <c r="MYM164" s="212"/>
      <c r="MYN164" s="212"/>
      <c r="MYO164" s="212"/>
      <c r="MYP164" s="212"/>
      <c r="MYQ164" s="212"/>
      <c r="MYR164" s="212"/>
      <c r="MYS164" s="212"/>
      <c r="MYT164" s="212"/>
      <c r="MYU164" s="212"/>
      <c r="MYV164" s="212"/>
      <c r="MYW164" s="212"/>
      <c r="MYX164" s="212"/>
      <c r="MYY164" s="212"/>
      <c r="MYZ164" s="212"/>
      <c r="MZA164" s="212"/>
      <c r="MZB164" s="212"/>
      <c r="MZC164" s="212"/>
      <c r="MZD164" s="212"/>
      <c r="MZE164" s="212"/>
      <c r="MZF164" s="212"/>
      <c r="MZG164" s="212"/>
      <c r="MZH164" s="212"/>
      <c r="MZI164" s="212"/>
      <c r="MZJ164" s="212"/>
      <c r="MZK164" s="212"/>
      <c r="MZR164" s="212"/>
      <c r="MZS164" s="212"/>
      <c r="MZT164" s="212"/>
      <c r="MZU164" s="212"/>
      <c r="MZV164" s="212"/>
      <c r="MZW164" s="212"/>
      <c r="MZX164" s="212"/>
      <c r="MZY164" s="212"/>
      <c r="MZZ164" s="212"/>
      <c r="NAA164" s="212"/>
      <c r="NAB164" s="212"/>
      <c r="NAC164" s="212"/>
      <c r="NAD164" s="212"/>
      <c r="NAE164" s="212"/>
      <c r="NAF164" s="212"/>
      <c r="NAG164" s="212"/>
      <c r="NAH164" s="212"/>
      <c r="NAI164" s="212"/>
      <c r="NAJ164" s="212"/>
      <c r="NAK164" s="212"/>
      <c r="NAL164" s="212"/>
      <c r="NAM164" s="212"/>
      <c r="NAN164" s="212"/>
      <c r="NAO164" s="212"/>
      <c r="NAP164" s="212"/>
      <c r="NAQ164" s="212"/>
      <c r="NAR164" s="212"/>
      <c r="NAS164" s="212"/>
      <c r="NAT164" s="212"/>
      <c r="NAU164" s="212"/>
      <c r="NAV164" s="212"/>
      <c r="NAW164" s="212"/>
      <c r="NAX164" s="212"/>
      <c r="NAY164" s="212"/>
      <c r="NAZ164" s="212"/>
      <c r="NBA164" s="212"/>
      <c r="NBB164" s="212"/>
      <c r="NBC164" s="212"/>
      <c r="NBD164" s="212"/>
      <c r="NBE164" s="212"/>
      <c r="NBF164" s="212"/>
      <c r="NBG164" s="212"/>
      <c r="NBH164" s="212"/>
      <c r="NBI164" s="212"/>
      <c r="NBJ164" s="212"/>
      <c r="NBK164" s="212"/>
      <c r="NBL164" s="212"/>
      <c r="NBM164" s="212"/>
      <c r="NBN164" s="212"/>
      <c r="NBO164" s="212"/>
      <c r="NBP164" s="212"/>
      <c r="NBQ164" s="212"/>
      <c r="NBR164" s="212"/>
      <c r="NBS164" s="212"/>
      <c r="NBT164" s="212"/>
      <c r="NBU164" s="212"/>
      <c r="NBV164" s="212"/>
      <c r="NBW164" s="212"/>
      <c r="NBX164" s="212"/>
      <c r="NBY164" s="212"/>
      <c r="NBZ164" s="212"/>
      <c r="NCA164" s="212"/>
      <c r="NCB164" s="212"/>
      <c r="NCC164" s="212"/>
      <c r="NCD164" s="212"/>
      <c r="NCE164" s="212"/>
      <c r="NCF164" s="212"/>
      <c r="NCG164" s="212"/>
      <c r="NCH164" s="212"/>
      <c r="NCI164" s="212"/>
      <c r="NCJ164" s="212"/>
      <c r="NCK164" s="212"/>
      <c r="NCL164" s="212"/>
      <c r="NCM164" s="212"/>
      <c r="NCN164" s="212"/>
      <c r="NCO164" s="212"/>
      <c r="NCP164" s="212"/>
      <c r="NCQ164" s="212"/>
      <c r="NCR164" s="212"/>
      <c r="NCS164" s="212"/>
      <c r="NCT164" s="212"/>
      <c r="NCU164" s="212"/>
      <c r="NCV164" s="212"/>
      <c r="NCW164" s="212"/>
      <c r="NCX164" s="212"/>
      <c r="NCY164" s="212"/>
      <c r="NCZ164" s="212"/>
      <c r="NDA164" s="212"/>
      <c r="NDB164" s="212"/>
      <c r="NDC164" s="212"/>
      <c r="NDD164" s="212"/>
      <c r="NDE164" s="212"/>
      <c r="NDF164" s="212"/>
      <c r="NDG164" s="212"/>
      <c r="NDH164" s="212"/>
      <c r="NDI164" s="212"/>
      <c r="NDJ164" s="212"/>
      <c r="NDK164" s="212"/>
      <c r="NDL164" s="212"/>
      <c r="NDM164" s="212"/>
      <c r="NDN164" s="212"/>
      <c r="NDO164" s="212"/>
      <c r="NDP164" s="212"/>
      <c r="NDQ164" s="212"/>
      <c r="NDR164" s="212"/>
      <c r="NDS164" s="212"/>
      <c r="NDT164" s="212"/>
      <c r="NDU164" s="212"/>
      <c r="NDV164" s="212"/>
      <c r="NDW164" s="212"/>
      <c r="NDX164" s="212"/>
      <c r="NDY164" s="212"/>
      <c r="NDZ164" s="212"/>
      <c r="NEA164" s="212"/>
      <c r="NEB164" s="212"/>
      <c r="NEC164" s="212"/>
      <c r="NED164" s="212"/>
      <c r="NEE164" s="212"/>
      <c r="NEF164" s="212"/>
      <c r="NEG164" s="212"/>
      <c r="NEH164" s="212"/>
      <c r="NEI164" s="212"/>
      <c r="NEJ164" s="212"/>
      <c r="NEK164" s="212"/>
      <c r="NEL164" s="212"/>
      <c r="NEM164" s="212"/>
      <c r="NEN164" s="212"/>
      <c r="NEO164" s="212"/>
      <c r="NEP164" s="212"/>
      <c r="NEQ164" s="212"/>
      <c r="NER164" s="212"/>
      <c r="NES164" s="212"/>
      <c r="NET164" s="212"/>
      <c r="NEU164" s="212"/>
      <c r="NEV164" s="212"/>
      <c r="NEW164" s="212"/>
      <c r="NEX164" s="212"/>
      <c r="NEY164" s="212"/>
      <c r="NEZ164" s="212"/>
      <c r="NFA164" s="212"/>
      <c r="NFB164" s="212"/>
      <c r="NFC164" s="212"/>
      <c r="NFD164" s="212"/>
      <c r="NFE164" s="212"/>
      <c r="NFF164" s="212"/>
      <c r="NFG164" s="212"/>
      <c r="NFH164" s="212"/>
      <c r="NFI164" s="212"/>
      <c r="NFJ164" s="212"/>
      <c r="NFK164" s="212"/>
      <c r="NFL164" s="212"/>
      <c r="NFM164" s="212"/>
      <c r="NFN164" s="212"/>
      <c r="NFO164" s="212"/>
      <c r="NFP164" s="212"/>
      <c r="NFQ164" s="212"/>
      <c r="NFR164" s="212"/>
      <c r="NFS164" s="212"/>
      <c r="NFT164" s="212"/>
      <c r="NFU164" s="212"/>
      <c r="NFV164" s="212"/>
      <c r="NFW164" s="212"/>
      <c r="NFX164" s="212"/>
      <c r="NFY164" s="212"/>
      <c r="NFZ164" s="212"/>
      <c r="NGA164" s="212"/>
      <c r="NGB164" s="212"/>
      <c r="NGC164" s="212"/>
      <c r="NGD164" s="212"/>
      <c r="NGE164" s="212"/>
      <c r="NGF164" s="212"/>
      <c r="NGG164" s="212"/>
      <c r="NGH164" s="212"/>
      <c r="NGI164" s="212"/>
      <c r="NGJ164" s="212"/>
      <c r="NGK164" s="212"/>
      <c r="NGL164" s="212"/>
      <c r="NGM164" s="212"/>
      <c r="NGN164" s="212"/>
      <c r="NGO164" s="212"/>
      <c r="NGP164" s="212"/>
      <c r="NGQ164" s="212"/>
      <c r="NGR164" s="212"/>
      <c r="NGS164" s="212"/>
      <c r="NGT164" s="212"/>
      <c r="NGU164" s="212"/>
      <c r="NGV164" s="212"/>
      <c r="NGW164" s="212"/>
      <c r="NGX164" s="212"/>
      <c r="NGY164" s="212"/>
      <c r="NGZ164" s="212"/>
      <c r="NHA164" s="212"/>
      <c r="NHB164" s="212"/>
      <c r="NHC164" s="212"/>
      <c r="NHD164" s="212"/>
      <c r="NHE164" s="212"/>
      <c r="NHF164" s="212"/>
      <c r="NHG164" s="212"/>
      <c r="NHH164" s="212"/>
      <c r="NHI164" s="212"/>
      <c r="NHJ164" s="212"/>
      <c r="NHK164" s="212"/>
      <c r="NHL164" s="212"/>
      <c r="NHM164" s="212"/>
      <c r="NHN164" s="212"/>
      <c r="NHO164" s="212"/>
      <c r="NHP164" s="212"/>
      <c r="NHQ164" s="212"/>
      <c r="NHR164" s="212"/>
      <c r="NHS164" s="212"/>
      <c r="NHT164" s="212"/>
      <c r="NHU164" s="212"/>
      <c r="NHV164" s="212"/>
      <c r="NHW164" s="212"/>
      <c r="NHX164" s="212"/>
      <c r="NHY164" s="212"/>
      <c r="NHZ164" s="212"/>
      <c r="NIA164" s="212"/>
      <c r="NIB164" s="212"/>
      <c r="NIC164" s="212"/>
      <c r="NID164" s="212"/>
      <c r="NIE164" s="212"/>
      <c r="NIF164" s="212"/>
      <c r="NIG164" s="212"/>
      <c r="NIH164" s="212"/>
      <c r="NII164" s="212"/>
      <c r="NIJ164" s="212"/>
      <c r="NIK164" s="212"/>
      <c r="NIL164" s="212"/>
      <c r="NIM164" s="212"/>
      <c r="NIN164" s="212"/>
      <c r="NIO164" s="212"/>
      <c r="NIP164" s="212"/>
      <c r="NIQ164" s="212"/>
      <c r="NIR164" s="212"/>
      <c r="NIS164" s="212"/>
      <c r="NIT164" s="212"/>
      <c r="NIU164" s="212"/>
      <c r="NIV164" s="212"/>
      <c r="NIW164" s="212"/>
      <c r="NIX164" s="212"/>
      <c r="NIY164" s="212"/>
      <c r="NIZ164" s="212"/>
      <c r="NJA164" s="212"/>
      <c r="NJB164" s="212"/>
      <c r="NJC164" s="212"/>
      <c r="NJD164" s="212"/>
      <c r="NJE164" s="212"/>
      <c r="NJF164" s="212"/>
      <c r="NJG164" s="212"/>
      <c r="NJN164" s="212"/>
      <c r="NJO164" s="212"/>
      <c r="NJP164" s="212"/>
      <c r="NJQ164" s="212"/>
      <c r="NJR164" s="212"/>
      <c r="NJS164" s="212"/>
      <c r="NJT164" s="212"/>
      <c r="NJU164" s="212"/>
      <c r="NJV164" s="212"/>
      <c r="NJW164" s="212"/>
      <c r="NJX164" s="212"/>
      <c r="NJY164" s="212"/>
      <c r="NJZ164" s="212"/>
      <c r="NKA164" s="212"/>
      <c r="NKB164" s="212"/>
      <c r="NKC164" s="212"/>
      <c r="NKD164" s="212"/>
      <c r="NKE164" s="212"/>
      <c r="NKF164" s="212"/>
      <c r="NKG164" s="212"/>
      <c r="NKH164" s="212"/>
      <c r="NKI164" s="212"/>
      <c r="NKJ164" s="212"/>
      <c r="NKK164" s="212"/>
      <c r="NKL164" s="212"/>
      <c r="NKM164" s="212"/>
      <c r="NKN164" s="212"/>
      <c r="NKO164" s="212"/>
      <c r="NKP164" s="212"/>
      <c r="NKQ164" s="212"/>
      <c r="NKR164" s="212"/>
      <c r="NKS164" s="212"/>
      <c r="NKT164" s="212"/>
      <c r="NKU164" s="212"/>
      <c r="NKV164" s="212"/>
      <c r="NKW164" s="212"/>
      <c r="NKX164" s="212"/>
      <c r="NKY164" s="212"/>
      <c r="NKZ164" s="212"/>
      <c r="NLA164" s="212"/>
      <c r="NLB164" s="212"/>
      <c r="NLC164" s="212"/>
      <c r="NLD164" s="212"/>
      <c r="NLE164" s="212"/>
      <c r="NLF164" s="212"/>
      <c r="NLG164" s="212"/>
      <c r="NLH164" s="212"/>
      <c r="NLI164" s="212"/>
      <c r="NLJ164" s="212"/>
      <c r="NLK164" s="212"/>
      <c r="NLL164" s="212"/>
      <c r="NLM164" s="212"/>
      <c r="NLN164" s="212"/>
      <c r="NLO164" s="212"/>
      <c r="NLP164" s="212"/>
      <c r="NLQ164" s="212"/>
      <c r="NLR164" s="212"/>
      <c r="NLS164" s="212"/>
      <c r="NLT164" s="212"/>
      <c r="NLU164" s="212"/>
      <c r="NLV164" s="212"/>
      <c r="NLW164" s="212"/>
      <c r="NLX164" s="212"/>
      <c r="NLY164" s="212"/>
      <c r="NLZ164" s="212"/>
      <c r="NMA164" s="212"/>
      <c r="NMB164" s="212"/>
      <c r="NMC164" s="212"/>
      <c r="NMD164" s="212"/>
      <c r="NME164" s="212"/>
      <c r="NMF164" s="212"/>
      <c r="NMG164" s="212"/>
      <c r="NMH164" s="212"/>
      <c r="NMI164" s="212"/>
      <c r="NMJ164" s="212"/>
      <c r="NMK164" s="212"/>
      <c r="NML164" s="212"/>
      <c r="NMM164" s="212"/>
      <c r="NMN164" s="212"/>
      <c r="NMO164" s="212"/>
      <c r="NMP164" s="212"/>
      <c r="NMQ164" s="212"/>
      <c r="NMR164" s="212"/>
      <c r="NMS164" s="212"/>
      <c r="NMT164" s="212"/>
      <c r="NMU164" s="212"/>
      <c r="NMV164" s="212"/>
      <c r="NMW164" s="212"/>
      <c r="NMX164" s="212"/>
      <c r="NMY164" s="212"/>
      <c r="NMZ164" s="212"/>
      <c r="NNA164" s="212"/>
      <c r="NNB164" s="212"/>
      <c r="NNC164" s="212"/>
      <c r="NND164" s="212"/>
      <c r="NNE164" s="212"/>
      <c r="NNF164" s="212"/>
      <c r="NNG164" s="212"/>
      <c r="NNH164" s="212"/>
      <c r="NNI164" s="212"/>
      <c r="NNJ164" s="212"/>
      <c r="NNK164" s="212"/>
      <c r="NNL164" s="212"/>
      <c r="NNM164" s="212"/>
      <c r="NNN164" s="212"/>
      <c r="NNO164" s="212"/>
      <c r="NNP164" s="212"/>
      <c r="NNQ164" s="212"/>
      <c r="NNR164" s="212"/>
      <c r="NNS164" s="212"/>
      <c r="NNT164" s="212"/>
      <c r="NNU164" s="212"/>
      <c r="NNV164" s="212"/>
      <c r="NNW164" s="212"/>
      <c r="NNX164" s="212"/>
      <c r="NNY164" s="212"/>
      <c r="NNZ164" s="212"/>
      <c r="NOA164" s="212"/>
      <c r="NOB164" s="212"/>
      <c r="NOC164" s="212"/>
      <c r="NOD164" s="212"/>
      <c r="NOE164" s="212"/>
      <c r="NOF164" s="212"/>
      <c r="NOG164" s="212"/>
      <c r="NOH164" s="212"/>
      <c r="NOI164" s="212"/>
      <c r="NOJ164" s="212"/>
      <c r="NOK164" s="212"/>
      <c r="NOL164" s="212"/>
      <c r="NOM164" s="212"/>
      <c r="NON164" s="212"/>
      <c r="NOO164" s="212"/>
      <c r="NOP164" s="212"/>
      <c r="NOQ164" s="212"/>
      <c r="NOR164" s="212"/>
      <c r="NOS164" s="212"/>
      <c r="NOT164" s="212"/>
      <c r="NOU164" s="212"/>
      <c r="NOV164" s="212"/>
      <c r="NOW164" s="212"/>
      <c r="NOX164" s="212"/>
      <c r="NOY164" s="212"/>
      <c r="NOZ164" s="212"/>
      <c r="NPA164" s="212"/>
      <c r="NPB164" s="212"/>
      <c r="NPC164" s="212"/>
      <c r="NPD164" s="212"/>
      <c r="NPE164" s="212"/>
      <c r="NPF164" s="212"/>
      <c r="NPG164" s="212"/>
      <c r="NPH164" s="212"/>
      <c r="NPI164" s="212"/>
      <c r="NPJ164" s="212"/>
      <c r="NPK164" s="212"/>
      <c r="NPL164" s="212"/>
      <c r="NPM164" s="212"/>
      <c r="NPN164" s="212"/>
      <c r="NPO164" s="212"/>
      <c r="NPP164" s="212"/>
      <c r="NPQ164" s="212"/>
      <c r="NPR164" s="212"/>
      <c r="NPS164" s="212"/>
      <c r="NPT164" s="212"/>
      <c r="NPU164" s="212"/>
      <c r="NPV164" s="212"/>
      <c r="NPW164" s="212"/>
      <c r="NPX164" s="212"/>
      <c r="NPY164" s="212"/>
      <c r="NPZ164" s="212"/>
      <c r="NQA164" s="212"/>
      <c r="NQB164" s="212"/>
      <c r="NQC164" s="212"/>
      <c r="NQD164" s="212"/>
      <c r="NQE164" s="212"/>
      <c r="NQF164" s="212"/>
      <c r="NQG164" s="212"/>
      <c r="NQH164" s="212"/>
      <c r="NQI164" s="212"/>
      <c r="NQJ164" s="212"/>
      <c r="NQK164" s="212"/>
      <c r="NQL164" s="212"/>
      <c r="NQM164" s="212"/>
      <c r="NQN164" s="212"/>
      <c r="NQO164" s="212"/>
      <c r="NQP164" s="212"/>
      <c r="NQQ164" s="212"/>
      <c r="NQR164" s="212"/>
      <c r="NQS164" s="212"/>
      <c r="NQT164" s="212"/>
      <c r="NQU164" s="212"/>
      <c r="NQV164" s="212"/>
      <c r="NQW164" s="212"/>
      <c r="NQX164" s="212"/>
      <c r="NQY164" s="212"/>
      <c r="NQZ164" s="212"/>
      <c r="NRA164" s="212"/>
      <c r="NRB164" s="212"/>
      <c r="NRC164" s="212"/>
      <c r="NRD164" s="212"/>
      <c r="NRE164" s="212"/>
      <c r="NRF164" s="212"/>
      <c r="NRG164" s="212"/>
      <c r="NRH164" s="212"/>
      <c r="NRI164" s="212"/>
      <c r="NRJ164" s="212"/>
      <c r="NRK164" s="212"/>
      <c r="NRL164" s="212"/>
      <c r="NRM164" s="212"/>
      <c r="NRN164" s="212"/>
      <c r="NRO164" s="212"/>
      <c r="NRP164" s="212"/>
      <c r="NRQ164" s="212"/>
      <c r="NRR164" s="212"/>
      <c r="NRS164" s="212"/>
      <c r="NRT164" s="212"/>
      <c r="NRU164" s="212"/>
      <c r="NRV164" s="212"/>
      <c r="NRW164" s="212"/>
      <c r="NRX164" s="212"/>
      <c r="NRY164" s="212"/>
      <c r="NRZ164" s="212"/>
      <c r="NSA164" s="212"/>
      <c r="NSB164" s="212"/>
      <c r="NSC164" s="212"/>
      <c r="NSD164" s="212"/>
      <c r="NSE164" s="212"/>
      <c r="NSF164" s="212"/>
      <c r="NSG164" s="212"/>
      <c r="NSH164" s="212"/>
      <c r="NSI164" s="212"/>
      <c r="NSJ164" s="212"/>
      <c r="NSK164" s="212"/>
      <c r="NSL164" s="212"/>
      <c r="NSM164" s="212"/>
      <c r="NSN164" s="212"/>
      <c r="NSO164" s="212"/>
      <c r="NSP164" s="212"/>
      <c r="NSQ164" s="212"/>
      <c r="NSR164" s="212"/>
      <c r="NSS164" s="212"/>
      <c r="NST164" s="212"/>
      <c r="NSU164" s="212"/>
      <c r="NSV164" s="212"/>
      <c r="NSW164" s="212"/>
      <c r="NSX164" s="212"/>
      <c r="NSY164" s="212"/>
      <c r="NSZ164" s="212"/>
      <c r="NTA164" s="212"/>
      <c r="NTB164" s="212"/>
      <c r="NTC164" s="212"/>
      <c r="NTJ164" s="212"/>
      <c r="NTK164" s="212"/>
      <c r="NTL164" s="212"/>
      <c r="NTM164" s="212"/>
      <c r="NTN164" s="212"/>
      <c r="NTO164" s="212"/>
      <c r="NTP164" s="212"/>
      <c r="NTQ164" s="212"/>
      <c r="NTR164" s="212"/>
      <c r="NTS164" s="212"/>
      <c r="NTT164" s="212"/>
      <c r="NTU164" s="212"/>
      <c r="NTV164" s="212"/>
      <c r="NTW164" s="212"/>
      <c r="NTX164" s="212"/>
      <c r="NTY164" s="212"/>
      <c r="NTZ164" s="212"/>
      <c r="NUA164" s="212"/>
      <c r="NUB164" s="212"/>
      <c r="NUC164" s="212"/>
      <c r="NUD164" s="212"/>
      <c r="NUE164" s="212"/>
      <c r="NUF164" s="212"/>
      <c r="NUG164" s="212"/>
      <c r="NUH164" s="212"/>
      <c r="NUI164" s="212"/>
      <c r="NUJ164" s="212"/>
      <c r="NUK164" s="212"/>
      <c r="NUL164" s="212"/>
      <c r="NUM164" s="212"/>
      <c r="NUN164" s="212"/>
      <c r="NUO164" s="212"/>
      <c r="NUP164" s="212"/>
      <c r="NUQ164" s="212"/>
      <c r="NUR164" s="212"/>
      <c r="NUS164" s="212"/>
      <c r="NUT164" s="212"/>
      <c r="NUU164" s="212"/>
      <c r="NUV164" s="212"/>
      <c r="NUW164" s="212"/>
      <c r="NUX164" s="212"/>
      <c r="NUY164" s="212"/>
      <c r="NUZ164" s="212"/>
      <c r="NVA164" s="212"/>
      <c r="NVB164" s="212"/>
      <c r="NVC164" s="212"/>
      <c r="NVD164" s="212"/>
      <c r="NVE164" s="212"/>
      <c r="NVF164" s="212"/>
      <c r="NVG164" s="212"/>
      <c r="NVH164" s="212"/>
      <c r="NVI164" s="212"/>
      <c r="NVJ164" s="212"/>
      <c r="NVK164" s="212"/>
      <c r="NVL164" s="212"/>
      <c r="NVM164" s="212"/>
      <c r="NVN164" s="212"/>
      <c r="NVO164" s="212"/>
      <c r="NVP164" s="212"/>
      <c r="NVQ164" s="212"/>
      <c r="NVR164" s="212"/>
      <c r="NVS164" s="212"/>
      <c r="NVT164" s="212"/>
      <c r="NVU164" s="212"/>
      <c r="NVV164" s="212"/>
      <c r="NVW164" s="212"/>
      <c r="NVX164" s="212"/>
      <c r="NVY164" s="212"/>
      <c r="NVZ164" s="212"/>
      <c r="NWA164" s="212"/>
      <c r="NWB164" s="212"/>
      <c r="NWC164" s="212"/>
      <c r="NWD164" s="212"/>
      <c r="NWE164" s="212"/>
      <c r="NWF164" s="212"/>
      <c r="NWG164" s="212"/>
      <c r="NWH164" s="212"/>
      <c r="NWI164" s="212"/>
      <c r="NWJ164" s="212"/>
      <c r="NWK164" s="212"/>
      <c r="NWL164" s="212"/>
      <c r="NWM164" s="212"/>
      <c r="NWN164" s="212"/>
      <c r="NWO164" s="212"/>
      <c r="NWP164" s="212"/>
      <c r="NWQ164" s="212"/>
      <c r="NWR164" s="212"/>
      <c r="NWS164" s="212"/>
      <c r="NWT164" s="212"/>
      <c r="NWU164" s="212"/>
      <c r="NWV164" s="212"/>
      <c r="NWW164" s="212"/>
      <c r="NWX164" s="212"/>
      <c r="NWY164" s="212"/>
      <c r="NWZ164" s="212"/>
      <c r="NXA164" s="212"/>
      <c r="NXB164" s="212"/>
      <c r="NXC164" s="212"/>
      <c r="NXD164" s="212"/>
      <c r="NXE164" s="212"/>
      <c r="NXF164" s="212"/>
      <c r="NXG164" s="212"/>
      <c r="NXH164" s="212"/>
      <c r="NXI164" s="212"/>
      <c r="NXJ164" s="212"/>
      <c r="NXK164" s="212"/>
      <c r="NXL164" s="212"/>
      <c r="NXM164" s="212"/>
      <c r="NXN164" s="212"/>
      <c r="NXO164" s="212"/>
      <c r="NXP164" s="212"/>
      <c r="NXQ164" s="212"/>
      <c r="NXR164" s="212"/>
      <c r="NXS164" s="212"/>
      <c r="NXT164" s="212"/>
      <c r="NXU164" s="212"/>
      <c r="NXV164" s="212"/>
      <c r="NXW164" s="212"/>
      <c r="NXX164" s="212"/>
      <c r="NXY164" s="212"/>
      <c r="NXZ164" s="212"/>
      <c r="NYA164" s="212"/>
      <c r="NYB164" s="212"/>
      <c r="NYC164" s="212"/>
      <c r="NYD164" s="212"/>
      <c r="NYE164" s="212"/>
      <c r="NYF164" s="212"/>
      <c r="NYG164" s="212"/>
      <c r="NYH164" s="212"/>
      <c r="NYI164" s="212"/>
      <c r="NYJ164" s="212"/>
      <c r="NYK164" s="212"/>
      <c r="NYL164" s="212"/>
      <c r="NYM164" s="212"/>
      <c r="NYN164" s="212"/>
      <c r="NYO164" s="212"/>
      <c r="NYP164" s="212"/>
      <c r="NYQ164" s="212"/>
      <c r="NYR164" s="212"/>
      <c r="NYS164" s="212"/>
      <c r="NYT164" s="212"/>
      <c r="NYU164" s="212"/>
      <c r="NYV164" s="212"/>
      <c r="NYW164" s="212"/>
      <c r="NYX164" s="212"/>
      <c r="NYY164" s="212"/>
      <c r="NYZ164" s="212"/>
      <c r="NZA164" s="212"/>
      <c r="NZB164" s="212"/>
      <c r="NZC164" s="212"/>
      <c r="NZD164" s="212"/>
      <c r="NZE164" s="212"/>
      <c r="NZF164" s="212"/>
      <c r="NZG164" s="212"/>
      <c r="NZH164" s="212"/>
      <c r="NZI164" s="212"/>
      <c r="NZJ164" s="212"/>
      <c r="NZK164" s="212"/>
      <c r="NZL164" s="212"/>
      <c r="NZM164" s="212"/>
      <c r="NZN164" s="212"/>
      <c r="NZO164" s="212"/>
      <c r="NZP164" s="212"/>
      <c r="NZQ164" s="212"/>
      <c r="NZR164" s="212"/>
      <c r="NZS164" s="212"/>
      <c r="NZT164" s="212"/>
      <c r="NZU164" s="212"/>
      <c r="NZV164" s="212"/>
      <c r="NZW164" s="212"/>
      <c r="NZX164" s="212"/>
      <c r="NZY164" s="212"/>
      <c r="NZZ164" s="212"/>
      <c r="OAA164" s="212"/>
      <c r="OAB164" s="212"/>
      <c r="OAC164" s="212"/>
      <c r="OAD164" s="212"/>
      <c r="OAE164" s="212"/>
      <c r="OAF164" s="212"/>
      <c r="OAG164" s="212"/>
      <c r="OAH164" s="212"/>
      <c r="OAI164" s="212"/>
      <c r="OAJ164" s="212"/>
      <c r="OAK164" s="212"/>
      <c r="OAL164" s="212"/>
      <c r="OAM164" s="212"/>
      <c r="OAN164" s="212"/>
      <c r="OAO164" s="212"/>
      <c r="OAP164" s="212"/>
      <c r="OAQ164" s="212"/>
      <c r="OAR164" s="212"/>
      <c r="OAS164" s="212"/>
      <c r="OAT164" s="212"/>
      <c r="OAU164" s="212"/>
      <c r="OAV164" s="212"/>
      <c r="OAW164" s="212"/>
      <c r="OAX164" s="212"/>
      <c r="OAY164" s="212"/>
      <c r="OAZ164" s="212"/>
      <c r="OBA164" s="212"/>
      <c r="OBB164" s="212"/>
      <c r="OBC164" s="212"/>
      <c r="OBD164" s="212"/>
      <c r="OBE164" s="212"/>
      <c r="OBF164" s="212"/>
      <c r="OBG164" s="212"/>
      <c r="OBH164" s="212"/>
      <c r="OBI164" s="212"/>
      <c r="OBJ164" s="212"/>
      <c r="OBK164" s="212"/>
      <c r="OBL164" s="212"/>
      <c r="OBM164" s="212"/>
      <c r="OBN164" s="212"/>
      <c r="OBO164" s="212"/>
      <c r="OBP164" s="212"/>
      <c r="OBQ164" s="212"/>
      <c r="OBR164" s="212"/>
      <c r="OBS164" s="212"/>
      <c r="OBT164" s="212"/>
      <c r="OBU164" s="212"/>
      <c r="OBV164" s="212"/>
      <c r="OBW164" s="212"/>
      <c r="OBX164" s="212"/>
      <c r="OBY164" s="212"/>
      <c r="OBZ164" s="212"/>
      <c r="OCA164" s="212"/>
      <c r="OCB164" s="212"/>
      <c r="OCC164" s="212"/>
      <c r="OCD164" s="212"/>
      <c r="OCE164" s="212"/>
      <c r="OCF164" s="212"/>
      <c r="OCG164" s="212"/>
      <c r="OCH164" s="212"/>
      <c r="OCI164" s="212"/>
      <c r="OCJ164" s="212"/>
      <c r="OCK164" s="212"/>
      <c r="OCL164" s="212"/>
      <c r="OCM164" s="212"/>
      <c r="OCN164" s="212"/>
      <c r="OCO164" s="212"/>
      <c r="OCP164" s="212"/>
      <c r="OCQ164" s="212"/>
      <c r="OCR164" s="212"/>
      <c r="OCS164" s="212"/>
      <c r="OCT164" s="212"/>
      <c r="OCU164" s="212"/>
      <c r="OCV164" s="212"/>
      <c r="OCW164" s="212"/>
      <c r="OCX164" s="212"/>
      <c r="OCY164" s="212"/>
      <c r="ODF164" s="212"/>
      <c r="ODG164" s="212"/>
      <c r="ODH164" s="212"/>
      <c r="ODI164" s="212"/>
      <c r="ODJ164" s="212"/>
      <c r="ODK164" s="212"/>
      <c r="ODL164" s="212"/>
      <c r="ODM164" s="212"/>
      <c r="ODN164" s="212"/>
      <c r="ODO164" s="212"/>
      <c r="ODP164" s="212"/>
      <c r="ODQ164" s="212"/>
      <c r="ODR164" s="212"/>
      <c r="ODS164" s="212"/>
      <c r="ODT164" s="212"/>
      <c r="ODU164" s="212"/>
      <c r="ODV164" s="212"/>
      <c r="ODW164" s="212"/>
      <c r="ODX164" s="212"/>
      <c r="ODY164" s="212"/>
      <c r="ODZ164" s="212"/>
      <c r="OEA164" s="212"/>
      <c r="OEB164" s="212"/>
      <c r="OEC164" s="212"/>
      <c r="OED164" s="212"/>
      <c r="OEE164" s="212"/>
      <c r="OEF164" s="212"/>
      <c r="OEG164" s="212"/>
      <c r="OEH164" s="212"/>
      <c r="OEI164" s="212"/>
      <c r="OEJ164" s="212"/>
      <c r="OEK164" s="212"/>
      <c r="OEL164" s="212"/>
      <c r="OEM164" s="212"/>
      <c r="OEN164" s="212"/>
      <c r="OEO164" s="212"/>
      <c r="OEP164" s="212"/>
      <c r="OEQ164" s="212"/>
      <c r="OER164" s="212"/>
      <c r="OES164" s="212"/>
      <c r="OET164" s="212"/>
      <c r="OEU164" s="212"/>
      <c r="OEV164" s="212"/>
      <c r="OEW164" s="212"/>
      <c r="OEX164" s="212"/>
      <c r="OEY164" s="212"/>
      <c r="OEZ164" s="212"/>
      <c r="OFA164" s="212"/>
      <c r="OFB164" s="212"/>
      <c r="OFC164" s="212"/>
      <c r="OFD164" s="212"/>
      <c r="OFE164" s="212"/>
      <c r="OFF164" s="212"/>
      <c r="OFG164" s="212"/>
      <c r="OFH164" s="212"/>
      <c r="OFI164" s="212"/>
      <c r="OFJ164" s="212"/>
      <c r="OFK164" s="212"/>
      <c r="OFL164" s="212"/>
      <c r="OFM164" s="212"/>
      <c r="OFN164" s="212"/>
      <c r="OFO164" s="212"/>
      <c r="OFP164" s="212"/>
      <c r="OFQ164" s="212"/>
      <c r="OFR164" s="212"/>
      <c r="OFS164" s="212"/>
      <c r="OFT164" s="212"/>
      <c r="OFU164" s="212"/>
      <c r="OFV164" s="212"/>
      <c r="OFW164" s="212"/>
      <c r="OFX164" s="212"/>
      <c r="OFY164" s="212"/>
      <c r="OFZ164" s="212"/>
      <c r="OGA164" s="212"/>
      <c r="OGB164" s="212"/>
      <c r="OGC164" s="212"/>
      <c r="OGD164" s="212"/>
      <c r="OGE164" s="212"/>
      <c r="OGF164" s="212"/>
      <c r="OGG164" s="212"/>
      <c r="OGH164" s="212"/>
      <c r="OGI164" s="212"/>
      <c r="OGJ164" s="212"/>
      <c r="OGK164" s="212"/>
      <c r="OGL164" s="212"/>
      <c r="OGM164" s="212"/>
      <c r="OGN164" s="212"/>
      <c r="OGO164" s="212"/>
      <c r="OGP164" s="212"/>
      <c r="OGQ164" s="212"/>
      <c r="OGR164" s="212"/>
      <c r="OGS164" s="212"/>
      <c r="OGT164" s="212"/>
      <c r="OGU164" s="212"/>
      <c r="OGV164" s="212"/>
      <c r="OGW164" s="212"/>
      <c r="OGX164" s="212"/>
      <c r="OGY164" s="212"/>
      <c r="OGZ164" s="212"/>
      <c r="OHA164" s="212"/>
      <c r="OHB164" s="212"/>
      <c r="OHC164" s="212"/>
      <c r="OHD164" s="212"/>
      <c r="OHE164" s="212"/>
      <c r="OHF164" s="212"/>
      <c r="OHG164" s="212"/>
      <c r="OHH164" s="212"/>
      <c r="OHI164" s="212"/>
      <c r="OHJ164" s="212"/>
      <c r="OHK164" s="212"/>
      <c r="OHL164" s="212"/>
      <c r="OHM164" s="212"/>
      <c r="OHN164" s="212"/>
      <c r="OHO164" s="212"/>
      <c r="OHP164" s="212"/>
      <c r="OHQ164" s="212"/>
      <c r="OHR164" s="212"/>
      <c r="OHS164" s="212"/>
      <c r="OHT164" s="212"/>
      <c r="OHU164" s="212"/>
      <c r="OHV164" s="212"/>
      <c r="OHW164" s="212"/>
      <c r="OHX164" s="212"/>
      <c r="OHY164" s="212"/>
      <c r="OHZ164" s="212"/>
      <c r="OIA164" s="212"/>
      <c r="OIB164" s="212"/>
      <c r="OIC164" s="212"/>
      <c r="OID164" s="212"/>
      <c r="OIE164" s="212"/>
      <c r="OIF164" s="212"/>
      <c r="OIG164" s="212"/>
      <c r="OIH164" s="212"/>
      <c r="OII164" s="212"/>
      <c r="OIJ164" s="212"/>
      <c r="OIK164" s="212"/>
      <c r="OIL164" s="212"/>
      <c r="OIM164" s="212"/>
      <c r="OIN164" s="212"/>
      <c r="OIO164" s="212"/>
      <c r="OIP164" s="212"/>
      <c r="OIQ164" s="212"/>
      <c r="OIR164" s="212"/>
      <c r="OIS164" s="212"/>
      <c r="OIT164" s="212"/>
      <c r="OIU164" s="212"/>
      <c r="OIV164" s="212"/>
      <c r="OIW164" s="212"/>
      <c r="OIX164" s="212"/>
      <c r="OIY164" s="212"/>
      <c r="OIZ164" s="212"/>
      <c r="OJA164" s="212"/>
      <c r="OJB164" s="212"/>
      <c r="OJC164" s="212"/>
      <c r="OJD164" s="212"/>
      <c r="OJE164" s="212"/>
      <c r="OJF164" s="212"/>
      <c r="OJG164" s="212"/>
      <c r="OJH164" s="212"/>
      <c r="OJI164" s="212"/>
      <c r="OJJ164" s="212"/>
      <c r="OJK164" s="212"/>
      <c r="OJL164" s="212"/>
      <c r="OJM164" s="212"/>
      <c r="OJN164" s="212"/>
      <c r="OJO164" s="212"/>
      <c r="OJP164" s="212"/>
      <c r="OJQ164" s="212"/>
      <c r="OJR164" s="212"/>
      <c r="OJS164" s="212"/>
      <c r="OJT164" s="212"/>
      <c r="OJU164" s="212"/>
      <c r="OJV164" s="212"/>
      <c r="OJW164" s="212"/>
      <c r="OJX164" s="212"/>
      <c r="OJY164" s="212"/>
      <c r="OJZ164" s="212"/>
      <c r="OKA164" s="212"/>
      <c r="OKB164" s="212"/>
      <c r="OKC164" s="212"/>
      <c r="OKD164" s="212"/>
      <c r="OKE164" s="212"/>
      <c r="OKF164" s="212"/>
      <c r="OKG164" s="212"/>
      <c r="OKH164" s="212"/>
      <c r="OKI164" s="212"/>
      <c r="OKJ164" s="212"/>
      <c r="OKK164" s="212"/>
      <c r="OKL164" s="212"/>
      <c r="OKM164" s="212"/>
      <c r="OKN164" s="212"/>
      <c r="OKO164" s="212"/>
      <c r="OKP164" s="212"/>
      <c r="OKQ164" s="212"/>
      <c r="OKR164" s="212"/>
      <c r="OKS164" s="212"/>
      <c r="OKT164" s="212"/>
      <c r="OKU164" s="212"/>
      <c r="OKV164" s="212"/>
      <c r="OKW164" s="212"/>
      <c r="OKX164" s="212"/>
      <c r="OKY164" s="212"/>
      <c r="OKZ164" s="212"/>
      <c r="OLA164" s="212"/>
      <c r="OLB164" s="212"/>
      <c r="OLC164" s="212"/>
      <c r="OLD164" s="212"/>
      <c r="OLE164" s="212"/>
      <c r="OLF164" s="212"/>
      <c r="OLG164" s="212"/>
      <c r="OLH164" s="212"/>
      <c r="OLI164" s="212"/>
      <c r="OLJ164" s="212"/>
      <c r="OLK164" s="212"/>
      <c r="OLL164" s="212"/>
      <c r="OLM164" s="212"/>
      <c r="OLN164" s="212"/>
      <c r="OLO164" s="212"/>
      <c r="OLP164" s="212"/>
      <c r="OLQ164" s="212"/>
      <c r="OLR164" s="212"/>
      <c r="OLS164" s="212"/>
      <c r="OLT164" s="212"/>
      <c r="OLU164" s="212"/>
      <c r="OLV164" s="212"/>
      <c r="OLW164" s="212"/>
      <c r="OLX164" s="212"/>
      <c r="OLY164" s="212"/>
      <c r="OLZ164" s="212"/>
      <c r="OMA164" s="212"/>
      <c r="OMB164" s="212"/>
      <c r="OMC164" s="212"/>
      <c r="OMD164" s="212"/>
      <c r="OME164" s="212"/>
      <c r="OMF164" s="212"/>
      <c r="OMG164" s="212"/>
      <c r="OMH164" s="212"/>
      <c r="OMI164" s="212"/>
      <c r="OMJ164" s="212"/>
      <c r="OMK164" s="212"/>
      <c r="OML164" s="212"/>
      <c r="OMM164" s="212"/>
      <c r="OMN164" s="212"/>
      <c r="OMO164" s="212"/>
      <c r="OMP164" s="212"/>
      <c r="OMQ164" s="212"/>
      <c r="OMR164" s="212"/>
      <c r="OMS164" s="212"/>
      <c r="OMT164" s="212"/>
      <c r="OMU164" s="212"/>
      <c r="ONB164" s="212"/>
      <c r="ONC164" s="212"/>
      <c r="OND164" s="212"/>
      <c r="ONE164" s="212"/>
      <c r="ONF164" s="212"/>
      <c r="ONG164" s="212"/>
      <c r="ONH164" s="212"/>
      <c r="ONI164" s="212"/>
      <c r="ONJ164" s="212"/>
      <c r="ONK164" s="212"/>
      <c r="ONL164" s="212"/>
      <c r="ONM164" s="212"/>
      <c r="ONN164" s="212"/>
      <c r="ONO164" s="212"/>
      <c r="ONP164" s="212"/>
      <c r="ONQ164" s="212"/>
      <c r="ONR164" s="212"/>
      <c r="ONS164" s="212"/>
      <c r="ONT164" s="212"/>
      <c r="ONU164" s="212"/>
      <c r="ONV164" s="212"/>
      <c r="ONW164" s="212"/>
      <c r="ONX164" s="212"/>
      <c r="ONY164" s="212"/>
      <c r="ONZ164" s="212"/>
      <c r="OOA164" s="212"/>
      <c r="OOB164" s="212"/>
      <c r="OOC164" s="212"/>
      <c r="OOD164" s="212"/>
      <c r="OOE164" s="212"/>
      <c r="OOF164" s="212"/>
      <c r="OOG164" s="212"/>
      <c r="OOH164" s="212"/>
      <c r="OOI164" s="212"/>
      <c r="OOJ164" s="212"/>
      <c r="OOK164" s="212"/>
      <c r="OOL164" s="212"/>
      <c r="OOM164" s="212"/>
      <c r="OON164" s="212"/>
      <c r="OOO164" s="212"/>
      <c r="OOP164" s="212"/>
      <c r="OOQ164" s="212"/>
      <c r="OOR164" s="212"/>
      <c r="OOS164" s="212"/>
      <c r="OOT164" s="212"/>
      <c r="OOU164" s="212"/>
      <c r="OOV164" s="212"/>
      <c r="OOW164" s="212"/>
      <c r="OOX164" s="212"/>
      <c r="OOY164" s="212"/>
      <c r="OOZ164" s="212"/>
      <c r="OPA164" s="212"/>
      <c r="OPB164" s="212"/>
      <c r="OPC164" s="212"/>
      <c r="OPD164" s="212"/>
      <c r="OPE164" s="212"/>
      <c r="OPF164" s="212"/>
      <c r="OPG164" s="212"/>
      <c r="OPH164" s="212"/>
      <c r="OPI164" s="212"/>
      <c r="OPJ164" s="212"/>
      <c r="OPK164" s="212"/>
      <c r="OPL164" s="212"/>
      <c r="OPM164" s="212"/>
      <c r="OPN164" s="212"/>
      <c r="OPO164" s="212"/>
      <c r="OPP164" s="212"/>
      <c r="OPQ164" s="212"/>
      <c r="OPR164" s="212"/>
      <c r="OPS164" s="212"/>
      <c r="OPT164" s="212"/>
      <c r="OPU164" s="212"/>
      <c r="OPV164" s="212"/>
      <c r="OPW164" s="212"/>
      <c r="OPX164" s="212"/>
      <c r="OPY164" s="212"/>
      <c r="OPZ164" s="212"/>
      <c r="OQA164" s="212"/>
      <c r="OQB164" s="212"/>
      <c r="OQC164" s="212"/>
      <c r="OQD164" s="212"/>
      <c r="OQE164" s="212"/>
      <c r="OQF164" s="212"/>
      <c r="OQG164" s="212"/>
      <c r="OQH164" s="212"/>
      <c r="OQI164" s="212"/>
      <c r="OQJ164" s="212"/>
      <c r="OQK164" s="212"/>
      <c r="OQL164" s="212"/>
      <c r="OQM164" s="212"/>
      <c r="OQN164" s="212"/>
      <c r="OQO164" s="212"/>
      <c r="OQP164" s="212"/>
      <c r="OQQ164" s="212"/>
      <c r="OQR164" s="212"/>
      <c r="OQS164" s="212"/>
      <c r="OQT164" s="212"/>
      <c r="OQU164" s="212"/>
      <c r="OQV164" s="212"/>
      <c r="OQW164" s="212"/>
      <c r="OQX164" s="212"/>
      <c r="OQY164" s="212"/>
      <c r="OQZ164" s="212"/>
      <c r="ORA164" s="212"/>
      <c r="ORB164" s="212"/>
      <c r="ORC164" s="212"/>
      <c r="ORD164" s="212"/>
      <c r="ORE164" s="212"/>
      <c r="ORF164" s="212"/>
      <c r="ORG164" s="212"/>
      <c r="ORH164" s="212"/>
      <c r="ORI164" s="212"/>
      <c r="ORJ164" s="212"/>
      <c r="ORK164" s="212"/>
      <c r="ORL164" s="212"/>
      <c r="ORM164" s="212"/>
      <c r="ORN164" s="212"/>
      <c r="ORO164" s="212"/>
      <c r="ORP164" s="212"/>
      <c r="ORQ164" s="212"/>
      <c r="ORR164" s="212"/>
      <c r="ORS164" s="212"/>
      <c r="ORT164" s="212"/>
      <c r="ORU164" s="212"/>
      <c r="ORV164" s="212"/>
      <c r="ORW164" s="212"/>
      <c r="ORX164" s="212"/>
      <c r="ORY164" s="212"/>
      <c r="ORZ164" s="212"/>
      <c r="OSA164" s="212"/>
      <c r="OSB164" s="212"/>
      <c r="OSC164" s="212"/>
      <c r="OSD164" s="212"/>
      <c r="OSE164" s="212"/>
      <c r="OSF164" s="212"/>
      <c r="OSG164" s="212"/>
      <c r="OSH164" s="212"/>
      <c r="OSI164" s="212"/>
      <c r="OSJ164" s="212"/>
      <c r="OSK164" s="212"/>
      <c r="OSL164" s="212"/>
      <c r="OSM164" s="212"/>
      <c r="OSN164" s="212"/>
      <c r="OSO164" s="212"/>
      <c r="OSP164" s="212"/>
      <c r="OSQ164" s="212"/>
      <c r="OSR164" s="212"/>
      <c r="OSS164" s="212"/>
      <c r="OST164" s="212"/>
      <c r="OSU164" s="212"/>
      <c r="OSV164" s="212"/>
      <c r="OSW164" s="212"/>
      <c r="OSX164" s="212"/>
      <c r="OSY164" s="212"/>
      <c r="OSZ164" s="212"/>
      <c r="OTA164" s="212"/>
      <c r="OTB164" s="212"/>
      <c r="OTC164" s="212"/>
      <c r="OTD164" s="212"/>
      <c r="OTE164" s="212"/>
      <c r="OTF164" s="212"/>
      <c r="OTG164" s="212"/>
      <c r="OTH164" s="212"/>
      <c r="OTI164" s="212"/>
      <c r="OTJ164" s="212"/>
      <c r="OTK164" s="212"/>
      <c r="OTL164" s="212"/>
      <c r="OTM164" s="212"/>
      <c r="OTN164" s="212"/>
      <c r="OTO164" s="212"/>
      <c r="OTP164" s="212"/>
      <c r="OTQ164" s="212"/>
      <c r="OTR164" s="212"/>
      <c r="OTS164" s="212"/>
      <c r="OTT164" s="212"/>
      <c r="OTU164" s="212"/>
      <c r="OTV164" s="212"/>
      <c r="OTW164" s="212"/>
      <c r="OTX164" s="212"/>
      <c r="OTY164" s="212"/>
      <c r="OTZ164" s="212"/>
      <c r="OUA164" s="212"/>
      <c r="OUB164" s="212"/>
      <c r="OUC164" s="212"/>
      <c r="OUD164" s="212"/>
      <c r="OUE164" s="212"/>
      <c r="OUF164" s="212"/>
      <c r="OUG164" s="212"/>
      <c r="OUH164" s="212"/>
      <c r="OUI164" s="212"/>
      <c r="OUJ164" s="212"/>
      <c r="OUK164" s="212"/>
      <c r="OUL164" s="212"/>
      <c r="OUM164" s="212"/>
      <c r="OUN164" s="212"/>
      <c r="OUO164" s="212"/>
      <c r="OUP164" s="212"/>
      <c r="OUQ164" s="212"/>
      <c r="OUR164" s="212"/>
      <c r="OUS164" s="212"/>
      <c r="OUT164" s="212"/>
      <c r="OUU164" s="212"/>
      <c r="OUV164" s="212"/>
      <c r="OUW164" s="212"/>
      <c r="OUX164" s="212"/>
      <c r="OUY164" s="212"/>
      <c r="OUZ164" s="212"/>
      <c r="OVA164" s="212"/>
      <c r="OVB164" s="212"/>
      <c r="OVC164" s="212"/>
      <c r="OVD164" s="212"/>
      <c r="OVE164" s="212"/>
      <c r="OVF164" s="212"/>
      <c r="OVG164" s="212"/>
      <c r="OVH164" s="212"/>
      <c r="OVI164" s="212"/>
      <c r="OVJ164" s="212"/>
      <c r="OVK164" s="212"/>
      <c r="OVL164" s="212"/>
      <c r="OVM164" s="212"/>
      <c r="OVN164" s="212"/>
      <c r="OVO164" s="212"/>
      <c r="OVP164" s="212"/>
      <c r="OVQ164" s="212"/>
      <c r="OVR164" s="212"/>
      <c r="OVS164" s="212"/>
      <c r="OVT164" s="212"/>
      <c r="OVU164" s="212"/>
      <c r="OVV164" s="212"/>
      <c r="OVW164" s="212"/>
      <c r="OVX164" s="212"/>
      <c r="OVY164" s="212"/>
      <c r="OVZ164" s="212"/>
      <c r="OWA164" s="212"/>
      <c r="OWB164" s="212"/>
      <c r="OWC164" s="212"/>
      <c r="OWD164" s="212"/>
      <c r="OWE164" s="212"/>
      <c r="OWF164" s="212"/>
      <c r="OWG164" s="212"/>
      <c r="OWH164" s="212"/>
      <c r="OWI164" s="212"/>
      <c r="OWJ164" s="212"/>
      <c r="OWK164" s="212"/>
      <c r="OWL164" s="212"/>
      <c r="OWM164" s="212"/>
      <c r="OWN164" s="212"/>
      <c r="OWO164" s="212"/>
      <c r="OWP164" s="212"/>
      <c r="OWQ164" s="212"/>
      <c r="OWX164" s="212"/>
      <c r="OWY164" s="212"/>
      <c r="OWZ164" s="212"/>
      <c r="OXA164" s="212"/>
      <c r="OXB164" s="212"/>
      <c r="OXC164" s="212"/>
      <c r="OXD164" s="212"/>
      <c r="OXE164" s="212"/>
      <c r="OXF164" s="212"/>
      <c r="OXG164" s="212"/>
      <c r="OXH164" s="212"/>
      <c r="OXI164" s="212"/>
      <c r="OXJ164" s="212"/>
      <c r="OXK164" s="212"/>
      <c r="OXL164" s="212"/>
      <c r="OXM164" s="212"/>
      <c r="OXN164" s="212"/>
      <c r="OXO164" s="212"/>
      <c r="OXP164" s="212"/>
      <c r="OXQ164" s="212"/>
      <c r="OXR164" s="212"/>
      <c r="OXS164" s="212"/>
      <c r="OXT164" s="212"/>
      <c r="OXU164" s="212"/>
      <c r="OXV164" s="212"/>
      <c r="OXW164" s="212"/>
      <c r="OXX164" s="212"/>
      <c r="OXY164" s="212"/>
      <c r="OXZ164" s="212"/>
      <c r="OYA164" s="212"/>
      <c r="OYB164" s="212"/>
      <c r="OYC164" s="212"/>
      <c r="OYD164" s="212"/>
      <c r="OYE164" s="212"/>
      <c r="OYF164" s="212"/>
      <c r="OYG164" s="212"/>
      <c r="OYH164" s="212"/>
      <c r="OYI164" s="212"/>
      <c r="OYJ164" s="212"/>
      <c r="OYK164" s="212"/>
      <c r="OYL164" s="212"/>
      <c r="OYM164" s="212"/>
      <c r="OYN164" s="212"/>
      <c r="OYO164" s="212"/>
      <c r="OYP164" s="212"/>
      <c r="OYQ164" s="212"/>
      <c r="OYR164" s="212"/>
      <c r="OYS164" s="212"/>
      <c r="OYT164" s="212"/>
      <c r="OYU164" s="212"/>
      <c r="OYV164" s="212"/>
      <c r="OYW164" s="212"/>
      <c r="OYX164" s="212"/>
      <c r="OYY164" s="212"/>
      <c r="OYZ164" s="212"/>
      <c r="OZA164" s="212"/>
      <c r="OZB164" s="212"/>
      <c r="OZC164" s="212"/>
      <c r="OZD164" s="212"/>
      <c r="OZE164" s="212"/>
      <c r="OZF164" s="212"/>
      <c r="OZG164" s="212"/>
      <c r="OZH164" s="212"/>
      <c r="OZI164" s="212"/>
      <c r="OZJ164" s="212"/>
      <c r="OZK164" s="212"/>
      <c r="OZL164" s="212"/>
      <c r="OZM164" s="212"/>
      <c r="OZN164" s="212"/>
      <c r="OZO164" s="212"/>
      <c r="OZP164" s="212"/>
      <c r="OZQ164" s="212"/>
      <c r="OZR164" s="212"/>
      <c r="OZS164" s="212"/>
      <c r="OZT164" s="212"/>
      <c r="OZU164" s="212"/>
      <c r="OZV164" s="212"/>
      <c r="OZW164" s="212"/>
      <c r="OZX164" s="212"/>
      <c r="OZY164" s="212"/>
      <c r="OZZ164" s="212"/>
      <c r="PAA164" s="212"/>
      <c r="PAB164" s="212"/>
      <c r="PAC164" s="212"/>
      <c r="PAD164" s="212"/>
      <c r="PAE164" s="212"/>
      <c r="PAF164" s="212"/>
      <c r="PAG164" s="212"/>
      <c r="PAH164" s="212"/>
      <c r="PAI164" s="212"/>
      <c r="PAJ164" s="212"/>
      <c r="PAK164" s="212"/>
      <c r="PAL164" s="212"/>
      <c r="PAM164" s="212"/>
      <c r="PAN164" s="212"/>
      <c r="PAO164" s="212"/>
      <c r="PAP164" s="212"/>
      <c r="PAQ164" s="212"/>
      <c r="PAR164" s="212"/>
      <c r="PAS164" s="212"/>
      <c r="PAT164" s="212"/>
      <c r="PAU164" s="212"/>
      <c r="PAV164" s="212"/>
      <c r="PAW164" s="212"/>
      <c r="PAX164" s="212"/>
      <c r="PAY164" s="212"/>
      <c r="PAZ164" s="212"/>
      <c r="PBA164" s="212"/>
      <c r="PBB164" s="212"/>
      <c r="PBC164" s="212"/>
      <c r="PBD164" s="212"/>
      <c r="PBE164" s="212"/>
      <c r="PBF164" s="212"/>
      <c r="PBG164" s="212"/>
      <c r="PBH164" s="212"/>
      <c r="PBI164" s="212"/>
      <c r="PBJ164" s="212"/>
      <c r="PBK164" s="212"/>
      <c r="PBL164" s="212"/>
      <c r="PBM164" s="212"/>
      <c r="PBN164" s="212"/>
      <c r="PBO164" s="212"/>
      <c r="PBP164" s="212"/>
      <c r="PBQ164" s="212"/>
      <c r="PBR164" s="212"/>
      <c r="PBS164" s="212"/>
      <c r="PBT164" s="212"/>
      <c r="PBU164" s="212"/>
      <c r="PBV164" s="212"/>
      <c r="PBW164" s="212"/>
      <c r="PBX164" s="212"/>
      <c r="PBY164" s="212"/>
      <c r="PBZ164" s="212"/>
      <c r="PCA164" s="212"/>
      <c r="PCB164" s="212"/>
      <c r="PCC164" s="212"/>
      <c r="PCD164" s="212"/>
      <c r="PCE164" s="212"/>
      <c r="PCF164" s="212"/>
      <c r="PCG164" s="212"/>
      <c r="PCH164" s="212"/>
      <c r="PCI164" s="212"/>
      <c r="PCJ164" s="212"/>
      <c r="PCK164" s="212"/>
      <c r="PCL164" s="212"/>
      <c r="PCM164" s="212"/>
      <c r="PCN164" s="212"/>
      <c r="PCO164" s="212"/>
      <c r="PCP164" s="212"/>
      <c r="PCQ164" s="212"/>
      <c r="PCR164" s="212"/>
      <c r="PCS164" s="212"/>
      <c r="PCT164" s="212"/>
      <c r="PCU164" s="212"/>
      <c r="PCV164" s="212"/>
      <c r="PCW164" s="212"/>
      <c r="PCX164" s="212"/>
      <c r="PCY164" s="212"/>
      <c r="PCZ164" s="212"/>
      <c r="PDA164" s="212"/>
      <c r="PDB164" s="212"/>
      <c r="PDC164" s="212"/>
      <c r="PDD164" s="212"/>
      <c r="PDE164" s="212"/>
      <c r="PDF164" s="212"/>
      <c r="PDG164" s="212"/>
      <c r="PDH164" s="212"/>
      <c r="PDI164" s="212"/>
      <c r="PDJ164" s="212"/>
      <c r="PDK164" s="212"/>
      <c r="PDL164" s="212"/>
      <c r="PDM164" s="212"/>
      <c r="PDN164" s="212"/>
      <c r="PDO164" s="212"/>
      <c r="PDP164" s="212"/>
      <c r="PDQ164" s="212"/>
      <c r="PDR164" s="212"/>
      <c r="PDS164" s="212"/>
      <c r="PDT164" s="212"/>
      <c r="PDU164" s="212"/>
      <c r="PDV164" s="212"/>
      <c r="PDW164" s="212"/>
      <c r="PDX164" s="212"/>
      <c r="PDY164" s="212"/>
      <c r="PDZ164" s="212"/>
      <c r="PEA164" s="212"/>
      <c r="PEB164" s="212"/>
      <c r="PEC164" s="212"/>
      <c r="PED164" s="212"/>
      <c r="PEE164" s="212"/>
      <c r="PEF164" s="212"/>
      <c r="PEG164" s="212"/>
      <c r="PEH164" s="212"/>
      <c r="PEI164" s="212"/>
      <c r="PEJ164" s="212"/>
      <c r="PEK164" s="212"/>
      <c r="PEL164" s="212"/>
      <c r="PEM164" s="212"/>
      <c r="PEN164" s="212"/>
      <c r="PEO164" s="212"/>
      <c r="PEP164" s="212"/>
      <c r="PEQ164" s="212"/>
      <c r="PER164" s="212"/>
      <c r="PES164" s="212"/>
      <c r="PET164" s="212"/>
      <c r="PEU164" s="212"/>
      <c r="PEV164" s="212"/>
      <c r="PEW164" s="212"/>
      <c r="PEX164" s="212"/>
      <c r="PEY164" s="212"/>
      <c r="PEZ164" s="212"/>
      <c r="PFA164" s="212"/>
      <c r="PFB164" s="212"/>
      <c r="PFC164" s="212"/>
      <c r="PFD164" s="212"/>
      <c r="PFE164" s="212"/>
      <c r="PFF164" s="212"/>
      <c r="PFG164" s="212"/>
      <c r="PFH164" s="212"/>
      <c r="PFI164" s="212"/>
      <c r="PFJ164" s="212"/>
      <c r="PFK164" s="212"/>
      <c r="PFL164" s="212"/>
      <c r="PFM164" s="212"/>
      <c r="PFN164" s="212"/>
      <c r="PFO164" s="212"/>
      <c r="PFP164" s="212"/>
      <c r="PFQ164" s="212"/>
      <c r="PFR164" s="212"/>
      <c r="PFS164" s="212"/>
      <c r="PFT164" s="212"/>
      <c r="PFU164" s="212"/>
      <c r="PFV164" s="212"/>
      <c r="PFW164" s="212"/>
      <c r="PFX164" s="212"/>
      <c r="PFY164" s="212"/>
      <c r="PFZ164" s="212"/>
      <c r="PGA164" s="212"/>
      <c r="PGB164" s="212"/>
      <c r="PGC164" s="212"/>
      <c r="PGD164" s="212"/>
      <c r="PGE164" s="212"/>
      <c r="PGF164" s="212"/>
      <c r="PGG164" s="212"/>
      <c r="PGH164" s="212"/>
      <c r="PGI164" s="212"/>
      <c r="PGJ164" s="212"/>
      <c r="PGK164" s="212"/>
      <c r="PGL164" s="212"/>
      <c r="PGM164" s="212"/>
      <c r="PGT164" s="212"/>
      <c r="PGU164" s="212"/>
      <c r="PGV164" s="212"/>
      <c r="PGW164" s="212"/>
      <c r="PGX164" s="212"/>
      <c r="PGY164" s="212"/>
      <c r="PGZ164" s="212"/>
      <c r="PHA164" s="212"/>
      <c r="PHB164" s="212"/>
      <c r="PHC164" s="212"/>
      <c r="PHD164" s="212"/>
      <c r="PHE164" s="212"/>
      <c r="PHF164" s="212"/>
      <c r="PHG164" s="212"/>
      <c r="PHH164" s="212"/>
      <c r="PHI164" s="212"/>
      <c r="PHJ164" s="212"/>
      <c r="PHK164" s="212"/>
      <c r="PHL164" s="212"/>
      <c r="PHM164" s="212"/>
      <c r="PHN164" s="212"/>
      <c r="PHO164" s="212"/>
      <c r="PHP164" s="212"/>
      <c r="PHQ164" s="212"/>
      <c r="PHR164" s="212"/>
      <c r="PHS164" s="212"/>
      <c r="PHT164" s="212"/>
      <c r="PHU164" s="212"/>
      <c r="PHV164" s="212"/>
      <c r="PHW164" s="212"/>
      <c r="PHX164" s="212"/>
      <c r="PHY164" s="212"/>
      <c r="PHZ164" s="212"/>
      <c r="PIA164" s="212"/>
      <c r="PIB164" s="212"/>
      <c r="PIC164" s="212"/>
      <c r="PID164" s="212"/>
      <c r="PIE164" s="212"/>
      <c r="PIF164" s="212"/>
      <c r="PIG164" s="212"/>
      <c r="PIH164" s="212"/>
      <c r="PII164" s="212"/>
      <c r="PIJ164" s="212"/>
      <c r="PIK164" s="212"/>
      <c r="PIL164" s="212"/>
      <c r="PIM164" s="212"/>
      <c r="PIN164" s="212"/>
      <c r="PIO164" s="212"/>
      <c r="PIP164" s="212"/>
      <c r="PIQ164" s="212"/>
      <c r="PIR164" s="212"/>
      <c r="PIS164" s="212"/>
      <c r="PIT164" s="212"/>
      <c r="PIU164" s="212"/>
      <c r="PIV164" s="212"/>
      <c r="PIW164" s="212"/>
      <c r="PIX164" s="212"/>
      <c r="PIY164" s="212"/>
      <c r="PIZ164" s="212"/>
      <c r="PJA164" s="212"/>
      <c r="PJB164" s="212"/>
      <c r="PJC164" s="212"/>
      <c r="PJD164" s="212"/>
      <c r="PJE164" s="212"/>
      <c r="PJF164" s="212"/>
      <c r="PJG164" s="212"/>
      <c r="PJH164" s="212"/>
      <c r="PJI164" s="212"/>
      <c r="PJJ164" s="212"/>
      <c r="PJK164" s="212"/>
      <c r="PJL164" s="212"/>
      <c r="PJM164" s="212"/>
      <c r="PJN164" s="212"/>
      <c r="PJO164" s="212"/>
      <c r="PJP164" s="212"/>
      <c r="PJQ164" s="212"/>
      <c r="PJR164" s="212"/>
      <c r="PJS164" s="212"/>
      <c r="PJT164" s="212"/>
      <c r="PJU164" s="212"/>
      <c r="PJV164" s="212"/>
      <c r="PJW164" s="212"/>
      <c r="PJX164" s="212"/>
      <c r="PJY164" s="212"/>
      <c r="PJZ164" s="212"/>
      <c r="PKA164" s="212"/>
      <c r="PKB164" s="212"/>
      <c r="PKC164" s="212"/>
      <c r="PKD164" s="212"/>
      <c r="PKE164" s="212"/>
      <c r="PKF164" s="212"/>
      <c r="PKG164" s="212"/>
      <c r="PKH164" s="212"/>
      <c r="PKI164" s="212"/>
      <c r="PKJ164" s="212"/>
      <c r="PKK164" s="212"/>
      <c r="PKL164" s="212"/>
      <c r="PKM164" s="212"/>
      <c r="PKN164" s="212"/>
      <c r="PKO164" s="212"/>
      <c r="PKP164" s="212"/>
      <c r="PKQ164" s="212"/>
      <c r="PKR164" s="212"/>
      <c r="PKS164" s="212"/>
      <c r="PKT164" s="212"/>
      <c r="PKU164" s="212"/>
      <c r="PKV164" s="212"/>
      <c r="PKW164" s="212"/>
      <c r="PKX164" s="212"/>
      <c r="PKY164" s="212"/>
      <c r="PKZ164" s="212"/>
      <c r="PLA164" s="212"/>
      <c r="PLB164" s="212"/>
      <c r="PLC164" s="212"/>
      <c r="PLD164" s="212"/>
      <c r="PLE164" s="212"/>
      <c r="PLF164" s="212"/>
      <c r="PLG164" s="212"/>
      <c r="PLH164" s="212"/>
      <c r="PLI164" s="212"/>
      <c r="PLJ164" s="212"/>
      <c r="PLK164" s="212"/>
      <c r="PLL164" s="212"/>
      <c r="PLM164" s="212"/>
      <c r="PLN164" s="212"/>
      <c r="PLO164" s="212"/>
      <c r="PLP164" s="212"/>
      <c r="PLQ164" s="212"/>
      <c r="PLR164" s="212"/>
      <c r="PLS164" s="212"/>
      <c r="PLT164" s="212"/>
      <c r="PLU164" s="212"/>
      <c r="PLV164" s="212"/>
      <c r="PLW164" s="212"/>
      <c r="PLX164" s="212"/>
      <c r="PLY164" s="212"/>
      <c r="PLZ164" s="212"/>
      <c r="PMA164" s="212"/>
      <c r="PMB164" s="212"/>
      <c r="PMC164" s="212"/>
      <c r="PMD164" s="212"/>
      <c r="PME164" s="212"/>
      <c r="PMF164" s="212"/>
      <c r="PMG164" s="212"/>
      <c r="PMH164" s="212"/>
      <c r="PMI164" s="212"/>
      <c r="PMJ164" s="212"/>
      <c r="PMK164" s="212"/>
      <c r="PML164" s="212"/>
      <c r="PMM164" s="212"/>
      <c r="PMN164" s="212"/>
      <c r="PMO164" s="212"/>
      <c r="PMP164" s="212"/>
      <c r="PMQ164" s="212"/>
      <c r="PMR164" s="212"/>
      <c r="PMS164" s="212"/>
      <c r="PMT164" s="212"/>
      <c r="PMU164" s="212"/>
      <c r="PMV164" s="212"/>
      <c r="PMW164" s="212"/>
      <c r="PMX164" s="212"/>
      <c r="PMY164" s="212"/>
      <c r="PMZ164" s="212"/>
      <c r="PNA164" s="212"/>
      <c r="PNB164" s="212"/>
      <c r="PNC164" s="212"/>
      <c r="PND164" s="212"/>
      <c r="PNE164" s="212"/>
      <c r="PNF164" s="212"/>
      <c r="PNG164" s="212"/>
      <c r="PNH164" s="212"/>
      <c r="PNI164" s="212"/>
      <c r="PNJ164" s="212"/>
      <c r="PNK164" s="212"/>
      <c r="PNL164" s="212"/>
      <c r="PNM164" s="212"/>
      <c r="PNN164" s="212"/>
      <c r="PNO164" s="212"/>
      <c r="PNP164" s="212"/>
      <c r="PNQ164" s="212"/>
      <c r="PNR164" s="212"/>
      <c r="PNS164" s="212"/>
      <c r="PNT164" s="212"/>
      <c r="PNU164" s="212"/>
      <c r="PNV164" s="212"/>
      <c r="PNW164" s="212"/>
      <c r="PNX164" s="212"/>
      <c r="PNY164" s="212"/>
      <c r="PNZ164" s="212"/>
      <c r="POA164" s="212"/>
      <c r="POB164" s="212"/>
      <c r="POC164" s="212"/>
      <c r="POD164" s="212"/>
      <c r="POE164" s="212"/>
      <c r="POF164" s="212"/>
      <c r="POG164" s="212"/>
      <c r="POH164" s="212"/>
      <c r="POI164" s="212"/>
      <c r="POJ164" s="212"/>
      <c r="POK164" s="212"/>
      <c r="POL164" s="212"/>
      <c r="POM164" s="212"/>
      <c r="PON164" s="212"/>
      <c r="POO164" s="212"/>
      <c r="POP164" s="212"/>
      <c r="POQ164" s="212"/>
      <c r="POR164" s="212"/>
      <c r="POS164" s="212"/>
      <c r="POT164" s="212"/>
      <c r="POU164" s="212"/>
      <c r="POV164" s="212"/>
      <c r="POW164" s="212"/>
      <c r="POX164" s="212"/>
      <c r="POY164" s="212"/>
      <c r="POZ164" s="212"/>
      <c r="PPA164" s="212"/>
      <c r="PPB164" s="212"/>
      <c r="PPC164" s="212"/>
      <c r="PPD164" s="212"/>
      <c r="PPE164" s="212"/>
      <c r="PPF164" s="212"/>
      <c r="PPG164" s="212"/>
      <c r="PPH164" s="212"/>
      <c r="PPI164" s="212"/>
      <c r="PPJ164" s="212"/>
      <c r="PPK164" s="212"/>
      <c r="PPL164" s="212"/>
      <c r="PPM164" s="212"/>
      <c r="PPN164" s="212"/>
      <c r="PPO164" s="212"/>
      <c r="PPP164" s="212"/>
      <c r="PPQ164" s="212"/>
      <c r="PPR164" s="212"/>
      <c r="PPS164" s="212"/>
      <c r="PPT164" s="212"/>
      <c r="PPU164" s="212"/>
      <c r="PPV164" s="212"/>
      <c r="PPW164" s="212"/>
      <c r="PPX164" s="212"/>
      <c r="PPY164" s="212"/>
      <c r="PPZ164" s="212"/>
      <c r="PQA164" s="212"/>
      <c r="PQB164" s="212"/>
      <c r="PQC164" s="212"/>
      <c r="PQD164" s="212"/>
      <c r="PQE164" s="212"/>
      <c r="PQF164" s="212"/>
      <c r="PQG164" s="212"/>
      <c r="PQH164" s="212"/>
      <c r="PQI164" s="212"/>
      <c r="PQP164" s="212"/>
      <c r="PQQ164" s="212"/>
      <c r="PQR164" s="212"/>
      <c r="PQS164" s="212"/>
      <c r="PQT164" s="212"/>
      <c r="PQU164" s="212"/>
      <c r="PQV164" s="212"/>
      <c r="PQW164" s="212"/>
      <c r="PQX164" s="212"/>
      <c r="PQY164" s="212"/>
      <c r="PQZ164" s="212"/>
      <c r="PRA164" s="212"/>
      <c r="PRB164" s="212"/>
      <c r="PRC164" s="212"/>
      <c r="PRD164" s="212"/>
      <c r="PRE164" s="212"/>
      <c r="PRF164" s="212"/>
      <c r="PRG164" s="212"/>
      <c r="PRH164" s="212"/>
      <c r="PRI164" s="212"/>
      <c r="PRJ164" s="212"/>
      <c r="PRK164" s="212"/>
      <c r="PRL164" s="212"/>
      <c r="PRM164" s="212"/>
      <c r="PRN164" s="212"/>
      <c r="PRO164" s="212"/>
      <c r="PRP164" s="212"/>
      <c r="PRQ164" s="212"/>
      <c r="PRR164" s="212"/>
      <c r="PRS164" s="212"/>
      <c r="PRT164" s="212"/>
      <c r="PRU164" s="212"/>
      <c r="PRV164" s="212"/>
      <c r="PRW164" s="212"/>
      <c r="PRX164" s="212"/>
      <c r="PRY164" s="212"/>
      <c r="PRZ164" s="212"/>
      <c r="PSA164" s="212"/>
      <c r="PSB164" s="212"/>
      <c r="PSC164" s="212"/>
      <c r="PSD164" s="212"/>
      <c r="PSE164" s="212"/>
      <c r="PSF164" s="212"/>
      <c r="PSG164" s="212"/>
      <c r="PSH164" s="212"/>
      <c r="PSI164" s="212"/>
      <c r="PSJ164" s="212"/>
      <c r="PSK164" s="212"/>
      <c r="PSL164" s="212"/>
      <c r="PSM164" s="212"/>
      <c r="PSN164" s="212"/>
      <c r="PSO164" s="212"/>
      <c r="PSP164" s="212"/>
      <c r="PSQ164" s="212"/>
      <c r="PSR164" s="212"/>
      <c r="PSS164" s="212"/>
      <c r="PST164" s="212"/>
      <c r="PSU164" s="212"/>
      <c r="PSV164" s="212"/>
      <c r="PSW164" s="212"/>
      <c r="PSX164" s="212"/>
      <c r="PSY164" s="212"/>
      <c r="PSZ164" s="212"/>
      <c r="PTA164" s="212"/>
      <c r="PTB164" s="212"/>
      <c r="PTC164" s="212"/>
      <c r="PTD164" s="212"/>
      <c r="PTE164" s="212"/>
      <c r="PTF164" s="212"/>
      <c r="PTG164" s="212"/>
      <c r="PTH164" s="212"/>
      <c r="PTI164" s="212"/>
      <c r="PTJ164" s="212"/>
      <c r="PTK164" s="212"/>
      <c r="PTL164" s="212"/>
      <c r="PTM164" s="212"/>
      <c r="PTN164" s="212"/>
      <c r="PTO164" s="212"/>
      <c r="PTP164" s="212"/>
      <c r="PTQ164" s="212"/>
      <c r="PTR164" s="212"/>
      <c r="PTS164" s="212"/>
      <c r="PTT164" s="212"/>
      <c r="PTU164" s="212"/>
      <c r="PTV164" s="212"/>
      <c r="PTW164" s="212"/>
      <c r="PTX164" s="212"/>
      <c r="PTY164" s="212"/>
      <c r="PTZ164" s="212"/>
      <c r="PUA164" s="212"/>
      <c r="PUB164" s="212"/>
      <c r="PUC164" s="212"/>
      <c r="PUD164" s="212"/>
      <c r="PUE164" s="212"/>
      <c r="PUF164" s="212"/>
      <c r="PUG164" s="212"/>
      <c r="PUH164" s="212"/>
      <c r="PUI164" s="212"/>
      <c r="PUJ164" s="212"/>
      <c r="PUK164" s="212"/>
      <c r="PUL164" s="212"/>
      <c r="PUM164" s="212"/>
      <c r="PUN164" s="212"/>
      <c r="PUO164" s="212"/>
      <c r="PUP164" s="212"/>
      <c r="PUQ164" s="212"/>
      <c r="PUR164" s="212"/>
      <c r="PUS164" s="212"/>
      <c r="PUT164" s="212"/>
      <c r="PUU164" s="212"/>
      <c r="PUV164" s="212"/>
      <c r="PUW164" s="212"/>
      <c r="PUX164" s="212"/>
      <c r="PUY164" s="212"/>
      <c r="PUZ164" s="212"/>
      <c r="PVA164" s="212"/>
      <c r="PVB164" s="212"/>
      <c r="PVC164" s="212"/>
      <c r="PVD164" s="212"/>
      <c r="PVE164" s="212"/>
      <c r="PVF164" s="212"/>
      <c r="PVG164" s="212"/>
      <c r="PVH164" s="212"/>
      <c r="PVI164" s="212"/>
      <c r="PVJ164" s="212"/>
      <c r="PVK164" s="212"/>
      <c r="PVL164" s="212"/>
      <c r="PVM164" s="212"/>
      <c r="PVN164" s="212"/>
      <c r="PVO164" s="212"/>
      <c r="PVP164" s="212"/>
      <c r="PVQ164" s="212"/>
      <c r="PVR164" s="212"/>
      <c r="PVS164" s="212"/>
      <c r="PVT164" s="212"/>
      <c r="PVU164" s="212"/>
      <c r="PVV164" s="212"/>
      <c r="PVW164" s="212"/>
      <c r="PVX164" s="212"/>
      <c r="PVY164" s="212"/>
      <c r="PVZ164" s="212"/>
      <c r="PWA164" s="212"/>
      <c r="PWB164" s="212"/>
      <c r="PWC164" s="212"/>
      <c r="PWD164" s="212"/>
      <c r="PWE164" s="212"/>
      <c r="PWF164" s="212"/>
      <c r="PWG164" s="212"/>
      <c r="PWH164" s="212"/>
      <c r="PWI164" s="212"/>
      <c r="PWJ164" s="212"/>
      <c r="PWK164" s="212"/>
      <c r="PWL164" s="212"/>
      <c r="PWM164" s="212"/>
      <c r="PWN164" s="212"/>
      <c r="PWO164" s="212"/>
      <c r="PWP164" s="212"/>
      <c r="PWQ164" s="212"/>
      <c r="PWR164" s="212"/>
      <c r="PWS164" s="212"/>
      <c r="PWT164" s="212"/>
      <c r="PWU164" s="212"/>
      <c r="PWV164" s="212"/>
      <c r="PWW164" s="212"/>
      <c r="PWX164" s="212"/>
      <c r="PWY164" s="212"/>
      <c r="PWZ164" s="212"/>
      <c r="PXA164" s="212"/>
      <c r="PXB164" s="212"/>
      <c r="PXC164" s="212"/>
      <c r="PXD164" s="212"/>
      <c r="PXE164" s="212"/>
      <c r="PXF164" s="212"/>
      <c r="PXG164" s="212"/>
      <c r="PXH164" s="212"/>
      <c r="PXI164" s="212"/>
      <c r="PXJ164" s="212"/>
      <c r="PXK164" s="212"/>
      <c r="PXL164" s="212"/>
      <c r="PXM164" s="212"/>
      <c r="PXN164" s="212"/>
      <c r="PXO164" s="212"/>
      <c r="PXP164" s="212"/>
      <c r="PXQ164" s="212"/>
      <c r="PXR164" s="212"/>
      <c r="PXS164" s="212"/>
      <c r="PXT164" s="212"/>
      <c r="PXU164" s="212"/>
      <c r="PXV164" s="212"/>
      <c r="PXW164" s="212"/>
      <c r="PXX164" s="212"/>
      <c r="PXY164" s="212"/>
      <c r="PXZ164" s="212"/>
      <c r="PYA164" s="212"/>
      <c r="PYB164" s="212"/>
      <c r="PYC164" s="212"/>
      <c r="PYD164" s="212"/>
      <c r="PYE164" s="212"/>
      <c r="PYF164" s="212"/>
      <c r="PYG164" s="212"/>
      <c r="PYH164" s="212"/>
      <c r="PYI164" s="212"/>
      <c r="PYJ164" s="212"/>
      <c r="PYK164" s="212"/>
      <c r="PYL164" s="212"/>
      <c r="PYM164" s="212"/>
      <c r="PYN164" s="212"/>
      <c r="PYO164" s="212"/>
      <c r="PYP164" s="212"/>
      <c r="PYQ164" s="212"/>
      <c r="PYR164" s="212"/>
      <c r="PYS164" s="212"/>
      <c r="PYT164" s="212"/>
      <c r="PYU164" s="212"/>
      <c r="PYV164" s="212"/>
      <c r="PYW164" s="212"/>
      <c r="PYX164" s="212"/>
      <c r="PYY164" s="212"/>
      <c r="PYZ164" s="212"/>
      <c r="PZA164" s="212"/>
      <c r="PZB164" s="212"/>
      <c r="PZC164" s="212"/>
      <c r="PZD164" s="212"/>
      <c r="PZE164" s="212"/>
      <c r="PZF164" s="212"/>
      <c r="PZG164" s="212"/>
      <c r="PZH164" s="212"/>
      <c r="PZI164" s="212"/>
      <c r="PZJ164" s="212"/>
      <c r="PZK164" s="212"/>
      <c r="PZL164" s="212"/>
      <c r="PZM164" s="212"/>
      <c r="PZN164" s="212"/>
      <c r="PZO164" s="212"/>
      <c r="PZP164" s="212"/>
      <c r="PZQ164" s="212"/>
      <c r="PZR164" s="212"/>
      <c r="PZS164" s="212"/>
      <c r="PZT164" s="212"/>
      <c r="PZU164" s="212"/>
      <c r="PZV164" s="212"/>
      <c r="PZW164" s="212"/>
      <c r="PZX164" s="212"/>
      <c r="PZY164" s="212"/>
      <c r="PZZ164" s="212"/>
      <c r="QAA164" s="212"/>
      <c r="QAB164" s="212"/>
      <c r="QAC164" s="212"/>
      <c r="QAD164" s="212"/>
      <c r="QAE164" s="212"/>
      <c r="QAL164" s="212"/>
      <c r="QAM164" s="212"/>
      <c r="QAN164" s="212"/>
      <c r="QAO164" s="212"/>
      <c r="QAP164" s="212"/>
      <c r="QAQ164" s="212"/>
      <c r="QAR164" s="212"/>
      <c r="QAS164" s="212"/>
      <c r="QAT164" s="212"/>
      <c r="QAU164" s="212"/>
      <c r="QAV164" s="212"/>
      <c r="QAW164" s="212"/>
      <c r="QAX164" s="212"/>
      <c r="QAY164" s="212"/>
      <c r="QAZ164" s="212"/>
      <c r="QBA164" s="212"/>
      <c r="QBB164" s="212"/>
      <c r="QBC164" s="212"/>
      <c r="QBD164" s="212"/>
      <c r="QBE164" s="212"/>
      <c r="QBF164" s="212"/>
      <c r="QBG164" s="212"/>
      <c r="QBH164" s="212"/>
      <c r="QBI164" s="212"/>
      <c r="QBJ164" s="212"/>
      <c r="QBK164" s="212"/>
      <c r="QBL164" s="212"/>
      <c r="QBM164" s="212"/>
      <c r="QBN164" s="212"/>
      <c r="QBO164" s="212"/>
      <c r="QBP164" s="212"/>
      <c r="QBQ164" s="212"/>
      <c r="QBR164" s="212"/>
      <c r="QBS164" s="212"/>
      <c r="QBT164" s="212"/>
      <c r="QBU164" s="212"/>
      <c r="QBV164" s="212"/>
      <c r="QBW164" s="212"/>
      <c r="QBX164" s="212"/>
      <c r="QBY164" s="212"/>
      <c r="QBZ164" s="212"/>
      <c r="QCA164" s="212"/>
      <c r="QCB164" s="212"/>
      <c r="QCC164" s="212"/>
      <c r="QCD164" s="212"/>
      <c r="QCE164" s="212"/>
      <c r="QCF164" s="212"/>
      <c r="QCG164" s="212"/>
      <c r="QCH164" s="212"/>
      <c r="QCI164" s="212"/>
      <c r="QCJ164" s="212"/>
      <c r="QCK164" s="212"/>
      <c r="QCL164" s="212"/>
      <c r="QCM164" s="212"/>
      <c r="QCN164" s="212"/>
      <c r="QCO164" s="212"/>
      <c r="QCP164" s="212"/>
      <c r="QCQ164" s="212"/>
      <c r="QCR164" s="212"/>
      <c r="QCS164" s="212"/>
      <c r="QCT164" s="212"/>
      <c r="QCU164" s="212"/>
      <c r="QCV164" s="212"/>
      <c r="QCW164" s="212"/>
      <c r="QCX164" s="212"/>
      <c r="QCY164" s="212"/>
      <c r="QCZ164" s="212"/>
      <c r="QDA164" s="212"/>
      <c r="QDB164" s="212"/>
      <c r="QDC164" s="212"/>
      <c r="QDD164" s="212"/>
      <c r="QDE164" s="212"/>
      <c r="QDF164" s="212"/>
      <c r="QDG164" s="212"/>
      <c r="QDH164" s="212"/>
      <c r="QDI164" s="212"/>
      <c r="QDJ164" s="212"/>
      <c r="QDK164" s="212"/>
      <c r="QDL164" s="212"/>
      <c r="QDM164" s="212"/>
      <c r="QDN164" s="212"/>
      <c r="QDO164" s="212"/>
      <c r="QDP164" s="212"/>
      <c r="QDQ164" s="212"/>
      <c r="QDR164" s="212"/>
      <c r="QDS164" s="212"/>
      <c r="QDT164" s="212"/>
      <c r="QDU164" s="212"/>
      <c r="QDV164" s="212"/>
      <c r="QDW164" s="212"/>
      <c r="QDX164" s="212"/>
      <c r="QDY164" s="212"/>
      <c r="QDZ164" s="212"/>
      <c r="QEA164" s="212"/>
      <c r="QEB164" s="212"/>
      <c r="QEC164" s="212"/>
      <c r="QED164" s="212"/>
      <c r="QEE164" s="212"/>
      <c r="QEF164" s="212"/>
      <c r="QEG164" s="212"/>
      <c r="QEH164" s="212"/>
      <c r="QEI164" s="212"/>
      <c r="QEJ164" s="212"/>
      <c r="QEK164" s="212"/>
      <c r="QEL164" s="212"/>
      <c r="QEM164" s="212"/>
      <c r="QEN164" s="212"/>
      <c r="QEO164" s="212"/>
      <c r="QEP164" s="212"/>
      <c r="QEQ164" s="212"/>
      <c r="QER164" s="212"/>
      <c r="QES164" s="212"/>
      <c r="QET164" s="212"/>
      <c r="QEU164" s="212"/>
      <c r="QEV164" s="212"/>
      <c r="QEW164" s="212"/>
      <c r="QEX164" s="212"/>
      <c r="QEY164" s="212"/>
      <c r="QEZ164" s="212"/>
      <c r="QFA164" s="212"/>
      <c r="QFB164" s="212"/>
      <c r="QFC164" s="212"/>
      <c r="QFD164" s="212"/>
      <c r="QFE164" s="212"/>
      <c r="QFF164" s="212"/>
      <c r="QFG164" s="212"/>
      <c r="QFH164" s="212"/>
      <c r="QFI164" s="212"/>
      <c r="QFJ164" s="212"/>
      <c r="QFK164" s="212"/>
      <c r="QFL164" s="212"/>
      <c r="QFM164" s="212"/>
      <c r="QFN164" s="212"/>
      <c r="QFO164" s="212"/>
      <c r="QFP164" s="212"/>
      <c r="QFQ164" s="212"/>
      <c r="QFR164" s="212"/>
      <c r="QFS164" s="212"/>
      <c r="QFT164" s="212"/>
      <c r="QFU164" s="212"/>
      <c r="QFV164" s="212"/>
      <c r="QFW164" s="212"/>
      <c r="QFX164" s="212"/>
      <c r="QFY164" s="212"/>
      <c r="QFZ164" s="212"/>
      <c r="QGA164" s="212"/>
      <c r="QGB164" s="212"/>
      <c r="QGC164" s="212"/>
      <c r="QGD164" s="212"/>
      <c r="QGE164" s="212"/>
      <c r="QGF164" s="212"/>
      <c r="QGG164" s="212"/>
      <c r="QGH164" s="212"/>
      <c r="QGI164" s="212"/>
      <c r="QGJ164" s="212"/>
      <c r="QGK164" s="212"/>
      <c r="QGL164" s="212"/>
      <c r="QGM164" s="212"/>
      <c r="QGN164" s="212"/>
      <c r="QGO164" s="212"/>
      <c r="QGP164" s="212"/>
      <c r="QGQ164" s="212"/>
      <c r="QGR164" s="212"/>
      <c r="QGS164" s="212"/>
      <c r="QGT164" s="212"/>
      <c r="QGU164" s="212"/>
      <c r="QGV164" s="212"/>
      <c r="QGW164" s="212"/>
      <c r="QGX164" s="212"/>
      <c r="QGY164" s="212"/>
      <c r="QGZ164" s="212"/>
      <c r="QHA164" s="212"/>
      <c r="QHB164" s="212"/>
      <c r="QHC164" s="212"/>
      <c r="QHD164" s="212"/>
      <c r="QHE164" s="212"/>
      <c r="QHF164" s="212"/>
      <c r="QHG164" s="212"/>
      <c r="QHH164" s="212"/>
      <c r="QHI164" s="212"/>
      <c r="QHJ164" s="212"/>
      <c r="QHK164" s="212"/>
      <c r="QHL164" s="212"/>
      <c r="QHM164" s="212"/>
      <c r="QHN164" s="212"/>
      <c r="QHO164" s="212"/>
      <c r="QHP164" s="212"/>
      <c r="QHQ164" s="212"/>
      <c r="QHR164" s="212"/>
      <c r="QHS164" s="212"/>
      <c r="QHT164" s="212"/>
      <c r="QHU164" s="212"/>
      <c r="QHV164" s="212"/>
      <c r="QHW164" s="212"/>
      <c r="QHX164" s="212"/>
      <c r="QHY164" s="212"/>
      <c r="QHZ164" s="212"/>
      <c r="QIA164" s="212"/>
      <c r="QIB164" s="212"/>
      <c r="QIC164" s="212"/>
      <c r="QID164" s="212"/>
      <c r="QIE164" s="212"/>
      <c r="QIF164" s="212"/>
      <c r="QIG164" s="212"/>
      <c r="QIH164" s="212"/>
      <c r="QII164" s="212"/>
      <c r="QIJ164" s="212"/>
      <c r="QIK164" s="212"/>
      <c r="QIL164" s="212"/>
      <c r="QIM164" s="212"/>
      <c r="QIN164" s="212"/>
      <c r="QIO164" s="212"/>
      <c r="QIP164" s="212"/>
      <c r="QIQ164" s="212"/>
      <c r="QIR164" s="212"/>
      <c r="QIS164" s="212"/>
      <c r="QIT164" s="212"/>
      <c r="QIU164" s="212"/>
      <c r="QIV164" s="212"/>
      <c r="QIW164" s="212"/>
      <c r="QIX164" s="212"/>
      <c r="QIY164" s="212"/>
      <c r="QIZ164" s="212"/>
      <c r="QJA164" s="212"/>
      <c r="QJB164" s="212"/>
      <c r="QJC164" s="212"/>
      <c r="QJD164" s="212"/>
      <c r="QJE164" s="212"/>
      <c r="QJF164" s="212"/>
      <c r="QJG164" s="212"/>
      <c r="QJH164" s="212"/>
      <c r="QJI164" s="212"/>
      <c r="QJJ164" s="212"/>
      <c r="QJK164" s="212"/>
      <c r="QJL164" s="212"/>
      <c r="QJM164" s="212"/>
      <c r="QJN164" s="212"/>
      <c r="QJO164" s="212"/>
      <c r="QJP164" s="212"/>
      <c r="QJQ164" s="212"/>
      <c r="QJR164" s="212"/>
      <c r="QJS164" s="212"/>
      <c r="QJT164" s="212"/>
      <c r="QJU164" s="212"/>
      <c r="QJV164" s="212"/>
      <c r="QJW164" s="212"/>
      <c r="QJX164" s="212"/>
      <c r="QJY164" s="212"/>
      <c r="QJZ164" s="212"/>
      <c r="QKA164" s="212"/>
      <c r="QKH164" s="212"/>
      <c r="QKI164" s="212"/>
      <c r="QKJ164" s="212"/>
      <c r="QKK164" s="212"/>
      <c r="QKL164" s="212"/>
      <c r="QKM164" s="212"/>
      <c r="QKN164" s="212"/>
      <c r="QKO164" s="212"/>
      <c r="QKP164" s="212"/>
      <c r="QKQ164" s="212"/>
      <c r="QKR164" s="212"/>
      <c r="QKS164" s="212"/>
      <c r="QKT164" s="212"/>
      <c r="QKU164" s="212"/>
      <c r="QKV164" s="212"/>
      <c r="QKW164" s="212"/>
      <c r="QKX164" s="212"/>
      <c r="QKY164" s="212"/>
      <c r="QKZ164" s="212"/>
      <c r="QLA164" s="212"/>
      <c r="QLB164" s="212"/>
      <c r="QLC164" s="212"/>
      <c r="QLD164" s="212"/>
      <c r="QLE164" s="212"/>
      <c r="QLF164" s="212"/>
      <c r="QLG164" s="212"/>
      <c r="QLH164" s="212"/>
      <c r="QLI164" s="212"/>
      <c r="QLJ164" s="212"/>
      <c r="QLK164" s="212"/>
      <c r="QLL164" s="212"/>
      <c r="QLM164" s="212"/>
      <c r="QLN164" s="212"/>
      <c r="QLO164" s="212"/>
      <c r="QLP164" s="212"/>
      <c r="QLQ164" s="212"/>
      <c r="QLR164" s="212"/>
      <c r="QLS164" s="212"/>
      <c r="QLT164" s="212"/>
      <c r="QLU164" s="212"/>
      <c r="QLV164" s="212"/>
      <c r="QLW164" s="212"/>
      <c r="QLX164" s="212"/>
      <c r="QLY164" s="212"/>
      <c r="QLZ164" s="212"/>
      <c r="QMA164" s="212"/>
      <c r="QMB164" s="212"/>
      <c r="QMC164" s="212"/>
      <c r="QMD164" s="212"/>
      <c r="QME164" s="212"/>
      <c r="QMF164" s="212"/>
      <c r="QMG164" s="212"/>
      <c r="QMH164" s="212"/>
      <c r="QMI164" s="212"/>
      <c r="QMJ164" s="212"/>
      <c r="QMK164" s="212"/>
      <c r="QML164" s="212"/>
      <c r="QMM164" s="212"/>
      <c r="QMN164" s="212"/>
      <c r="QMO164" s="212"/>
      <c r="QMP164" s="212"/>
      <c r="QMQ164" s="212"/>
      <c r="QMR164" s="212"/>
      <c r="QMS164" s="212"/>
      <c r="QMT164" s="212"/>
      <c r="QMU164" s="212"/>
      <c r="QMV164" s="212"/>
      <c r="QMW164" s="212"/>
      <c r="QMX164" s="212"/>
      <c r="QMY164" s="212"/>
      <c r="QMZ164" s="212"/>
      <c r="QNA164" s="212"/>
      <c r="QNB164" s="212"/>
      <c r="QNC164" s="212"/>
      <c r="QND164" s="212"/>
      <c r="QNE164" s="212"/>
      <c r="QNF164" s="212"/>
      <c r="QNG164" s="212"/>
      <c r="QNH164" s="212"/>
      <c r="QNI164" s="212"/>
      <c r="QNJ164" s="212"/>
      <c r="QNK164" s="212"/>
      <c r="QNL164" s="212"/>
      <c r="QNM164" s="212"/>
      <c r="QNN164" s="212"/>
      <c r="QNO164" s="212"/>
      <c r="QNP164" s="212"/>
      <c r="QNQ164" s="212"/>
      <c r="QNR164" s="212"/>
      <c r="QNS164" s="212"/>
      <c r="QNT164" s="212"/>
      <c r="QNU164" s="212"/>
      <c r="QNV164" s="212"/>
      <c r="QNW164" s="212"/>
      <c r="QNX164" s="212"/>
      <c r="QNY164" s="212"/>
      <c r="QNZ164" s="212"/>
      <c r="QOA164" s="212"/>
      <c r="QOB164" s="212"/>
      <c r="QOC164" s="212"/>
      <c r="QOD164" s="212"/>
      <c r="QOE164" s="212"/>
      <c r="QOF164" s="212"/>
      <c r="QOG164" s="212"/>
      <c r="QOH164" s="212"/>
      <c r="QOI164" s="212"/>
      <c r="QOJ164" s="212"/>
      <c r="QOK164" s="212"/>
      <c r="QOL164" s="212"/>
      <c r="QOM164" s="212"/>
      <c r="QON164" s="212"/>
      <c r="QOO164" s="212"/>
      <c r="QOP164" s="212"/>
      <c r="QOQ164" s="212"/>
      <c r="QOR164" s="212"/>
      <c r="QOS164" s="212"/>
      <c r="QOT164" s="212"/>
      <c r="QOU164" s="212"/>
      <c r="QOV164" s="212"/>
      <c r="QOW164" s="212"/>
      <c r="QOX164" s="212"/>
      <c r="QOY164" s="212"/>
      <c r="QOZ164" s="212"/>
      <c r="QPA164" s="212"/>
      <c r="QPB164" s="212"/>
      <c r="QPC164" s="212"/>
      <c r="QPD164" s="212"/>
      <c r="QPE164" s="212"/>
      <c r="QPF164" s="212"/>
      <c r="QPG164" s="212"/>
      <c r="QPH164" s="212"/>
      <c r="QPI164" s="212"/>
      <c r="QPJ164" s="212"/>
      <c r="QPK164" s="212"/>
      <c r="QPL164" s="212"/>
      <c r="QPM164" s="212"/>
      <c r="QPN164" s="212"/>
      <c r="QPO164" s="212"/>
      <c r="QPP164" s="212"/>
      <c r="QPQ164" s="212"/>
      <c r="QPR164" s="212"/>
      <c r="QPS164" s="212"/>
      <c r="QPT164" s="212"/>
      <c r="QPU164" s="212"/>
      <c r="QPV164" s="212"/>
      <c r="QPW164" s="212"/>
      <c r="QPX164" s="212"/>
      <c r="QPY164" s="212"/>
      <c r="QPZ164" s="212"/>
      <c r="QQA164" s="212"/>
      <c r="QQB164" s="212"/>
      <c r="QQC164" s="212"/>
      <c r="QQD164" s="212"/>
      <c r="QQE164" s="212"/>
      <c r="QQF164" s="212"/>
      <c r="QQG164" s="212"/>
      <c r="QQH164" s="212"/>
      <c r="QQI164" s="212"/>
      <c r="QQJ164" s="212"/>
      <c r="QQK164" s="212"/>
      <c r="QQL164" s="212"/>
      <c r="QQM164" s="212"/>
      <c r="QQN164" s="212"/>
      <c r="QQO164" s="212"/>
      <c r="QQP164" s="212"/>
      <c r="QQQ164" s="212"/>
      <c r="QQR164" s="212"/>
      <c r="QQS164" s="212"/>
      <c r="QQT164" s="212"/>
      <c r="QQU164" s="212"/>
      <c r="QQV164" s="212"/>
      <c r="QQW164" s="212"/>
      <c r="QQX164" s="212"/>
      <c r="QQY164" s="212"/>
      <c r="QQZ164" s="212"/>
      <c r="QRA164" s="212"/>
      <c r="QRB164" s="212"/>
      <c r="QRC164" s="212"/>
      <c r="QRD164" s="212"/>
      <c r="QRE164" s="212"/>
      <c r="QRF164" s="212"/>
      <c r="QRG164" s="212"/>
      <c r="QRH164" s="212"/>
      <c r="QRI164" s="212"/>
      <c r="QRJ164" s="212"/>
      <c r="QRK164" s="212"/>
      <c r="QRL164" s="212"/>
      <c r="QRM164" s="212"/>
      <c r="QRN164" s="212"/>
      <c r="QRO164" s="212"/>
      <c r="QRP164" s="212"/>
      <c r="QRQ164" s="212"/>
      <c r="QRR164" s="212"/>
      <c r="QRS164" s="212"/>
      <c r="QRT164" s="212"/>
      <c r="QRU164" s="212"/>
      <c r="QRV164" s="212"/>
      <c r="QRW164" s="212"/>
      <c r="QRX164" s="212"/>
      <c r="QRY164" s="212"/>
      <c r="QRZ164" s="212"/>
      <c r="QSA164" s="212"/>
      <c r="QSB164" s="212"/>
      <c r="QSC164" s="212"/>
      <c r="QSD164" s="212"/>
      <c r="QSE164" s="212"/>
      <c r="QSF164" s="212"/>
      <c r="QSG164" s="212"/>
      <c r="QSH164" s="212"/>
      <c r="QSI164" s="212"/>
      <c r="QSJ164" s="212"/>
      <c r="QSK164" s="212"/>
      <c r="QSL164" s="212"/>
      <c r="QSM164" s="212"/>
      <c r="QSN164" s="212"/>
      <c r="QSO164" s="212"/>
      <c r="QSP164" s="212"/>
      <c r="QSQ164" s="212"/>
      <c r="QSR164" s="212"/>
      <c r="QSS164" s="212"/>
      <c r="QST164" s="212"/>
      <c r="QSU164" s="212"/>
      <c r="QSV164" s="212"/>
      <c r="QSW164" s="212"/>
      <c r="QSX164" s="212"/>
      <c r="QSY164" s="212"/>
      <c r="QSZ164" s="212"/>
      <c r="QTA164" s="212"/>
      <c r="QTB164" s="212"/>
      <c r="QTC164" s="212"/>
      <c r="QTD164" s="212"/>
      <c r="QTE164" s="212"/>
      <c r="QTF164" s="212"/>
      <c r="QTG164" s="212"/>
      <c r="QTH164" s="212"/>
      <c r="QTI164" s="212"/>
      <c r="QTJ164" s="212"/>
      <c r="QTK164" s="212"/>
      <c r="QTL164" s="212"/>
      <c r="QTM164" s="212"/>
      <c r="QTN164" s="212"/>
      <c r="QTO164" s="212"/>
      <c r="QTP164" s="212"/>
      <c r="QTQ164" s="212"/>
      <c r="QTR164" s="212"/>
      <c r="QTS164" s="212"/>
      <c r="QTT164" s="212"/>
      <c r="QTU164" s="212"/>
      <c r="QTV164" s="212"/>
      <c r="QTW164" s="212"/>
      <c r="QUD164" s="212"/>
      <c r="QUE164" s="212"/>
      <c r="QUF164" s="212"/>
      <c r="QUG164" s="212"/>
      <c r="QUH164" s="212"/>
      <c r="QUI164" s="212"/>
      <c r="QUJ164" s="212"/>
      <c r="QUK164" s="212"/>
      <c r="QUL164" s="212"/>
      <c r="QUM164" s="212"/>
      <c r="QUN164" s="212"/>
      <c r="QUO164" s="212"/>
      <c r="QUP164" s="212"/>
      <c r="QUQ164" s="212"/>
      <c r="QUR164" s="212"/>
      <c r="QUS164" s="212"/>
      <c r="QUT164" s="212"/>
      <c r="QUU164" s="212"/>
      <c r="QUV164" s="212"/>
      <c r="QUW164" s="212"/>
      <c r="QUX164" s="212"/>
      <c r="QUY164" s="212"/>
      <c r="QUZ164" s="212"/>
      <c r="QVA164" s="212"/>
      <c r="QVB164" s="212"/>
      <c r="QVC164" s="212"/>
      <c r="QVD164" s="212"/>
      <c r="QVE164" s="212"/>
      <c r="QVF164" s="212"/>
      <c r="QVG164" s="212"/>
      <c r="QVH164" s="212"/>
      <c r="QVI164" s="212"/>
      <c r="QVJ164" s="212"/>
      <c r="QVK164" s="212"/>
      <c r="QVL164" s="212"/>
      <c r="QVM164" s="212"/>
      <c r="QVN164" s="212"/>
      <c r="QVO164" s="212"/>
      <c r="QVP164" s="212"/>
      <c r="QVQ164" s="212"/>
      <c r="QVR164" s="212"/>
      <c r="QVS164" s="212"/>
      <c r="QVT164" s="212"/>
      <c r="QVU164" s="212"/>
      <c r="QVV164" s="212"/>
      <c r="QVW164" s="212"/>
      <c r="QVX164" s="212"/>
      <c r="QVY164" s="212"/>
      <c r="QVZ164" s="212"/>
      <c r="QWA164" s="212"/>
      <c r="QWB164" s="212"/>
      <c r="QWC164" s="212"/>
      <c r="QWD164" s="212"/>
      <c r="QWE164" s="212"/>
      <c r="QWF164" s="212"/>
      <c r="QWG164" s="212"/>
      <c r="QWH164" s="212"/>
      <c r="QWI164" s="212"/>
      <c r="QWJ164" s="212"/>
      <c r="QWK164" s="212"/>
      <c r="QWL164" s="212"/>
      <c r="QWM164" s="212"/>
      <c r="QWN164" s="212"/>
      <c r="QWO164" s="212"/>
      <c r="QWP164" s="212"/>
      <c r="QWQ164" s="212"/>
      <c r="QWR164" s="212"/>
      <c r="QWS164" s="212"/>
      <c r="QWT164" s="212"/>
      <c r="QWU164" s="212"/>
      <c r="QWV164" s="212"/>
      <c r="QWW164" s="212"/>
      <c r="QWX164" s="212"/>
      <c r="QWY164" s="212"/>
      <c r="QWZ164" s="212"/>
      <c r="QXA164" s="212"/>
      <c r="QXB164" s="212"/>
      <c r="QXC164" s="212"/>
      <c r="QXD164" s="212"/>
      <c r="QXE164" s="212"/>
      <c r="QXF164" s="212"/>
      <c r="QXG164" s="212"/>
      <c r="QXH164" s="212"/>
      <c r="QXI164" s="212"/>
      <c r="QXJ164" s="212"/>
      <c r="QXK164" s="212"/>
      <c r="QXL164" s="212"/>
      <c r="QXM164" s="212"/>
      <c r="QXN164" s="212"/>
      <c r="QXO164" s="212"/>
      <c r="QXP164" s="212"/>
      <c r="QXQ164" s="212"/>
      <c r="QXR164" s="212"/>
      <c r="QXS164" s="212"/>
      <c r="QXT164" s="212"/>
      <c r="QXU164" s="212"/>
      <c r="QXV164" s="212"/>
      <c r="QXW164" s="212"/>
      <c r="QXX164" s="212"/>
      <c r="QXY164" s="212"/>
      <c r="QXZ164" s="212"/>
      <c r="QYA164" s="212"/>
      <c r="QYB164" s="212"/>
      <c r="QYC164" s="212"/>
      <c r="QYD164" s="212"/>
      <c r="QYE164" s="212"/>
      <c r="QYF164" s="212"/>
      <c r="QYG164" s="212"/>
      <c r="QYH164" s="212"/>
      <c r="QYI164" s="212"/>
      <c r="QYJ164" s="212"/>
      <c r="QYK164" s="212"/>
      <c r="QYL164" s="212"/>
      <c r="QYM164" s="212"/>
      <c r="QYN164" s="212"/>
      <c r="QYO164" s="212"/>
      <c r="QYP164" s="212"/>
      <c r="QYQ164" s="212"/>
      <c r="QYR164" s="212"/>
      <c r="QYS164" s="212"/>
      <c r="QYT164" s="212"/>
      <c r="QYU164" s="212"/>
      <c r="QYV164" s="212"/>
      <c r="QYW164" s="212"/>
      <c r="QYX164" s="212"/>
      <c r="QYY164" s="212"/>
      <c r="QYZ164" s="212"/>
      <c r="QZA164" s="212"/>
      <c r="QZB164" s="212"/>
      <c r="QZC164" s="212"/>
      <c r="QZD164" s="212"/>
      <c r="QZE164" s="212"/>
      <c r="QZF164" s="212"/>
      <c r="QZG164" s="212"/>
      <c r="QZH164" s="212"/>
      <c r="QZI164" s="212"/>
      <c r="QZJ164" s="212"/>
      <c r="QZK164" s="212"/>
      <c r="QZL164" s="212"/>
      <c r="QZM164" s="212"/>
      <c r="QZN164" s="212"/>
      <c r="QZO164" s="212"/>
      <c r="QZP164" s="212"/>
      <c r="QZQ164" s="212"/>
      <c r="QZR164" s="212"/>
      <c r="QZS164" s="212"/>
      <c r="QZT164" s="212"/>
      <c r="QZU164" s="212"/>
      <c r="QZV164" s="212"/>
      <c r="QZW164" s="212"/>
      <c r="QZX164" s="212"/>
      <c r="QZY164" s="212"/>
      <c r="QZZ164" s="212"/>
      <c r="RAA164" s="212"/>
      <c r="RAB164" s="212"/>
      <c r="RAC164" s="212"/>
      <c r="RAD164" s="212"/>
      <c r="RAE164" s="212"/>
      <c r="RAF164" s="212"/>
      <c r="RAG164" s="212"/>
      <c r="RAH164" s="212"/>
      <c r="RAI164" s="212"/>
      <c r="RAJ164" s="212"/>
      <c r="RAK164" s="212"/>
      <c r="RAL164" s="212"/>
      <c r="RAM164" s="212"/>
      <c r="RAN164" s="212"/>
      <c r="RAO164" s="212"/>
      <c r="RAP164" s="212"/>
      <c r="RAQ164" s="212"/>
      <c r="RAR164" s="212"/>
      <c r="RAS164" s="212"/>
      <c r="RAT164" s="212"/>
      <c r="RAU164" s="212"/>
      <c r="RAV164" s="212"/>
      <c r="RAW164" s="212"/>
      <c r="RAX164" s="212"/>
      <c r="RAY164" s="212"/>
      <c r="RAZ164" s="212"/>
      <c r="RBA164" s="212"/>
      <c r="RBB164" s="212"/>
      <c r="RBC164" s="212"/>
      <c r="RBD164" s="212"/>
      <c r="RBE164" s="212"/>
      <c r="RBF164" s="212"/>
      <c r="RBG164" s="212"/>
      <c r="RBH164" s="212"/>
      <c r="RBI164" s="212"/>
      <c r="RBJ164" s="212"/>
      <c r="RBK164" s="212"/>
      <c r="RBL164" s="212"/>
      <c r="RBM164" s="212"/>
      <c r="RBN164" s="212"/>
      <c r="RBO164" s="212"/>
      <c r="RBP164" s="212"/>
      <c r="RBQ164" s="212"/>
      <c r="RBR164" s="212"/>
      <c r="RBS164" s="212"/>
      <c r="RBT164" s="212"/>
      <c r="RBU164" s="212"/>
      <c r="RBV164" s="212"/>
      <c r="RBW164" s="212"/>
      <c r="RBX164" s="212"/>
      <c r="RBY164" s="212"/>
      <c r="RBZ164" s="212"/>
      <c r="RCA164" s="212"/>
      <c r="RCB164" s="212"/>
      <c r="RCC164" s="212"/>
      <c r="RCD164" s="212"/>
      <c r="RCE164" s="212"/>
      <c r="RCF164" s="212"/>
      <c r="RCG164" s="212"/>
      <c r="RCH164" s="212"/>
      <c r="RCI164" s="212"/>
      <c r="RCJ164" s="212"/>
      <c r="RCK164" s="212"/>
      <c r="RCL164" s="212"/>
      <c r="RCM164" s="212"/>
      <c r="RCN164" s="212"/>
      <c r="RCO164" s="212"/>
      <c r="RCP164" s="212"/>
      <c r="RCQ164" s="212"/>
      <c r="RCR164" s="212"/>
      <c r="RCS164" s="212"/>
      <c r="RCT164" s="212"/>
      <c r="RCU164" s="212"/>
      <c r="RCV164" s="212"/>
      <c r="RCW164" s="212"/>
      <c r="RCX164" s="212"/>
      <c r="RCY164" s="212"/>
      <c r="RCZ164" s="212"/>
      <c r="RDA164" s="212"/>
      <c r="RDB164" s="212"/>
      <c r="RDC164" s="212"/>
      <c r="RDD164" s="212"/>
      <c r="RDE164" s="212"/>
      <c r="RDF164" s="212"/>
      <c r="RDG164" s="212"/>
      <c r="RDH164" s="212"/>
      <c r="RDI164" s="212"/>
      <c r="RDJ164" s="212"/>
      <c r="RDK164" s="212"/>
      <c r="RDL164" s="212"/>
      <c r="RDM164" s="212"/>
      <c r="RDN164" s="212"/>
      <c r="RDO164" s="212"/>
      <c r="RDP164" s="212"/>
      <c r="RDQ164" s="212"/>
      <c r="RDR164" s="212"/>
      <c r="RDS164" s="212"/>
      <c r="RDZ164" s="212"/>
      <c r="REA164" s="212"/>
      <c r="REB164" s="212"/>
      <c r="REC164" s="212"/>
      <c r="RED164" s="212"/>
      <c r="REE164" s="212"/>
      <c r="REF164" s="212"/>
      <c r="REG164" s="212"/>
      <c r="REH164" s="212"/>
      <c r="REI164" s="212"/>
      <c r="REJ164" s="212"/>
      <c r="REK164" s="212"/>
      <c r="REL164" s="212"/>
      <c r="REM164" s="212"/>
      <c r="REN164" s="212"/>
      <c r="REO164" s="212"/>
      <c r="REP164" s="212"/>
      <c r="REQ164" s="212"/>
      <c r="RER164" s="212"/>
      <c r="RES164" s="212"/>
      <c r="RET164" s="212"/>
      <c r="REU164" s="212"/>
      <c r="REV164" s="212"/>
      <c r="REW164" s="212"/>
      <c r="REX164" s="212"/>
      <c r="REY164" s="212"/>
      <c r="REZ164" s="212"/>
      <c r="RFA164" s="212"/>
      <c r="RFB164" s="212"/>
      <c r="RFC164" s="212"/>
      <c r="RFD164" s="212"/>
      <c r="RFE164" s="212"/>
      <c r="RFF164" s="212"/>
      <c r="RFG164" s="212"/>
      <c r="RFH164" s="212"/>
      <c r="RFI164" s="212"/>
      <c r="RFJ164" s="212"/>
      <c r="RFK164" s="212"/>
      <c r="RFL164" s="212"/>
      <c r="RFM164" s="212"/>
      <c r="RFN164" s="212"/>
      <c r="RFO164" s="212"/>
      <c r="RFP164" s="212"/>
      <c r="RFQ164" s="212"/>
      <c r="RFR164" s="212"/>
      <c r="RFS164" s="212"/>
      <c r="RFT164" s="212"/>
      <c r="RFU164" s="212"/>
      <c r="RFV164" s="212"/>
      <c r="RFW164" s="212"/>
      <c r="RFX164" s="212"/>
      <c r="RFY164" s="212"/>
      <c r="RFZ164" s="212"/>
      <c r="RGA164" s="212"/>
      <c r="RGB164" s="212"/>
      <c r="RGC164" s="212"/>
      <c r="RGD164" s="212"/>
      <c r="RGE164" s="212"/>
      <c r="RGF164" s="212"/>
      <c r="RGG164" s="212"/>
      <c r="RGH164" s="212"/>
      <c r="RGI164" s="212"/>
      <c r="RGJ164" s="212"/>
      <c r="RGK164" s="212"/>
      <c r="RGL164" s="212"/>
      <c r="RGM164" s="212"/>
      <c r="RGN164" s="212"/>
      <c r="RGO164" s="212"/>
      <c r="RGP164" s="212"/>
      <c r="RGQ164" s="212"/>
      <c r="RGR164" s="212"/>
      <c r="RGS164" s="212"/>
      <c r="RGT164" s="212"/>
      <c r="RGU164" s="212"/>
      <c r="RGV164" s="212"/>
      <c r="RGW164" s="212"/>
      <c r="RGX164" s="212"/>
      <c r="RGY164" s="212"/>
      <c r="RGZ164" s="212"/>
      <c r="RHA164" s="212"/>
      <c r="RHB164" s="212"/>
      <c r="RHC164" s="212"/>
      <c r="RHD164" s="212"/>
      <c r="RHE164" s="212"/>
      <c r="RHF164" s="212"/>
      <c r="RHG164" s="212"/>
      <c r="RHH164" s="212"/>
      <c r="RHI164" s="212"/>
      <c r="RHJ164" s="212"/>
      <c r="RHK164" s="212"/>
      <c r="RHL164" s="212"/>
      <c r="RHM164" s="212"/>
      <c r="RHN164" s="212"/>
      <c r="RHO164" s="212"/>
      <c r="RHP164" s="212"/>
      <c r="RHQ164" s="212"/>
      <c r="RHR164" s="212"/>
      <c r="RHS164" s="212"/>
      <c r="RHT164" s="212"/>
      <c r="RHU164" s="212"/>
      <c r="RHV164" s="212"/>
      <c r="RHW164" s="212"/>
      <c r="RHX164" s="212"/>
      <c r="RHY164" s="212"/>
      <c r="RHZ164" s="212"/>
      <c r="RIA164" s="212"/>
      <c r="RIB164" s="212"/>
      <c r="RIC164" s="212"/>
      <c r="RID164" s="212"/>
      <c r="RIE164" s="212"/>
      <c r="RIF164" s="212"/>
      <c r="RIG164" s="212"/>
      <c r="RIH164" s="212"/>
      <c r="RII164" s="212"/>
      <c r="RIJ164" s="212"/>
      <c r="RIK164" s="212"/>
      <c r="RIL164" s="212"/>
      <c r="RIM164" s="212"/>
      <c r="RIN164" s="212"/>
      <c r="RIO164" s="212"/>
      <c r="RIP164" s="212"/>
      <c r="RIQ164" s="212"/>
      <c r="RIR164" s="212"/>
      <c r="RIS164" s="212"/>
      <c r="RIT164" s="212"/>
      <c r="RIU164" s="212"/>
      <c r="RIV164" s="212"/>
      <c r="RIW164" s="212"/>
      <c r="RIX164" s="212"/>
      <c r="RIY164" s="212"/>
      <c r="RIZ164" s="212"/>
      <c r="RJA164" s="212"/>
      <c r="RJB164" s="212"/>
      <c r="RJC164" s="212"/>
      <c r="RJD164" s="212"/>
      <c r="RJE164" s="212"/>
      <c r="RJF164" s="212"/>
      <c r="RJG164" s="212"/>
      <c r="RJH164" s="212"/>
      <c r="RJI164" s="212"/>
      <c r="RJJ164" s="212"/>
      <c r="RJK164" s="212"/>
      <c r="RJL164" s="212"/>
      <c r="RJM164" s="212"/>
      <c r="RJN164" s="212"/>
      <c r="RJO164" s="212"/>
      <c r="RJP164" s="212"/>
      <c r="RJQ164" s="212"/>
      <c r="RJR164" s="212"/>
      <c r="RJS164" s="212"/>
      <c r="RJT164" s="212"/>
      <c r="RJU164" s="212"/>
      <c r="RJV164" s="212"/>
      <c r="RJW164" s="212"/>
      <c r="RJX164" s="212"/>
      <c r="RJY164" s="212"/>
      <c r="RJZ164" s="212"/>
      <c r="RKA164" s="212"/>
      <c r="RKB164" s="212"/>
      <c r="RKC164" s="212"/>
      <c r="RKD164" s="212"/>
      <c r="RKE164" s="212"/>
      <c r="RKF164" s="212"/>
      <c r="RKG164" s="212"/>
      <c r="RKH164" s="212"/>
      <c r="RKI164" s="212"/>
      <c r="RKJ164" s="212"/>
      <c r="RKK164" s="212"/>
      <c r="RKL164" s="212"/>
      <c r="RKM164" s="212"/>
      <c r="RKN164" s="212"/>
      <c r="RKO164" s="212"/>
      <c r="RKP164" s="212"/>
      <c r="RKQ164" s="212"/>
      <c r="RKR164" s="212"/>
      <c r="RKS164" s="212"/>
      <c r="RKT164" s="212"/>
      <c r="RKU164" s="212"/>
      <c r="RKV164" s="212"/>
      <c r="RKW164" s="212"/>
      <c r="RKX164" s="212"/>
      <c r="RKY164" s="212"/>
      <c r="RKZ164" s="212"/>
      <c r="RLA164" s="212"/>
      <c r="RLB164" s="212"/>
      <c r="RLC164" s="212"/>
      <c r="RLD164" s="212"/>
      <c r="RLE164" s="212"/>
      <c r="RLF164" s="212"/>
      <c r="RLG164" s="212"/>
      <c r="RLH164" s="212"/>
      <c r="RLI164" s="212"/>
      <c r="RLJ164" s="212"/>
      <c r="RLK164" s="212"/>
      <c r="RLL164" s="212"/>
      <c r="RLM164" s="212"/>
      <c r="RLN164" s="212"/>
      <c r="RLO164" s="212"/>
      <c r="RLP164" s="212"/>
      <c r="RLQ164" s="212"/>
      <c r="RLR164" s="212"/>
      <c r="RLS164" s="212"/>
      <c r="RLT164" s="212"/>
      <c r="RLU164" s="212"/>
      <c r="RLV164" s="212"/>
      <c r="RLW164" s="212"/>
      <c r="RLX164" s="212"/>
      <c r="RLY164" s="212"/>
      <c r="RLZ164" s="212"/>
      <c r="RMA164" s="212"/>
      <c r="RMB164" s="212"/>
      <c r="RMC164" s="212"/>
      <c r="RMD164" s="212"/>
      <c r="RME164" s="212"/>
      <c r="RMF164" s="212"/>
      <c r="RMG164" s="212"/>
      <c r="RMH164" s="212"/>
      <c r="RMI164" s="212"/>
      <c r="RMJ164" s="212"/>
      <c r="RMK164" s="212"/>
      <c r="RML164" s="212"/>
      <c r="RMM164" s="212"/>
      <c r="RMN164" s="212"/>
      <c r="RMO164" s="212"/>
      <c r="RMP164" s="212"/>
      <c r="RMQ164" s="212"/>
      <c r="RMR164" s="212"/>
      <c r="RMS164" s="212"/>
      <c r="RMT164" s="212"/>
      <c r="RMU164" s="212"/>
      <c r="RMV164" s="212"/>
      <c r="RMW164" s="212"/>
      <c r="RMX164" s="212"/>
      <c r="RMY164" s="212"/>
      <c r="RMZ164" s="212"/>
      <c r="RNA164" s="212"/>
      <c r="RNB164" s="212"/>
      <c r="RNC164" s="212"/>
      <c r="RND164" s="212"/>
      <c r="RNE164" s="212"/>
      <c r="RNF164" s="212"/>
      <c r="RNG164" s="212"/>
      <c r="RNH164" s="212"/>
      <c r="RNI164" s="212"/>
      <c r="RNJ164" s="212"/>
      <c r="RNK164" s="212"/>
      <c r="RNL164" s="212"/>
      <c r="RNM164" s="212"/>
      <c r="RNN164" s="212"/>
      <c r="RNO164" s="212"/>
      <c r="RNV164" s="212"/>
      <c r="RNW164" s="212"/>
      <c r="RNX164" s="212"/>
      <c r="RNY164" s="212"/>
      <c r="RNZ164" s="212"/>
      <c r="ROA164" s="212"/>
      <c r="ROB164" s="212"/>
      <c r="ROC164" s="212"/>
      <c r="ROD164" s="212"/>
      <c r="ROE164" s="212"/>
      <c r="ROF164" s="212"/>
      <c r="ROG164" s="212"/>
      <c r="ROH164" s="212"/>
      <c r="ROI164" s="212"/>
      <c r="ROJ164" s="212"/>
      <c r="ROK164" s="212"/>
      <c r="ROL164" s="212"/>
      <c r="ROM164" s="212"/>
      <c r="RON164" s="212"/>
      <c r="ROO164" s="212"/>
      <c r="ROP164" s="212"/>
      <c r="ROQ164" s="212"/>
      <c r="ROR164" s="212"/>
      <c r="ROS164" s="212"/>
      <c r="ROT164" s="212"/>
      <c r="ROU164" s="212"/>
      <c r="ROV164" s="212"/>
      <c r="ROW164" s="212"/>
      <c r="ROX164" s="212"/>
      <c r="ROY164" s="212"/>
      <c r="ROZ164" s="212"/>
      <c r="RPA164" s="212"/>
      <c r="RPB164" s="212"/>
      <c r="RPC164" s="212"/>
      <c r="RPD164" s="212"/>
      <c r="RPE164" s="212"/>
      <c r="RPF164" s="212"/>
      <c r="RPG164" s="212"/>
      <c r="RPH164" s="212"/>
      <c r="RPI164" s="212"/>
      <c r="RPJ164" s="212"/>
      <c r="RPK164" s="212"/>
      <c r="RPL164" s="212"/>
      <c r="RPM164" s="212"/>
      <c r="RPN164" s="212"/>
      <c r="RPO164" s="212"/>
      <c r="RPP164" s="212"/>
      <c r="RPQ164" s="212"/>
      <c r="RPR164" s="212"/>
      <c r="RPS164" s="212"/>
      <c r="RPT164" s="212"/>
      <c r="RPU164" s="212"/>
      <c r="RPV164" s="212"/>
      <c r="RPW164" s="212"/>
      <c r="RPX164" s="212"/>
      <c r="RPY164" s="212"/>
      <c r="RPZ164" s="212"/>
      <c r="RQA164" s="212"/>
      <c r="RQB164" s="212"/>
      <c r="RQC164" s="212"/>
      <c r="RQD164" s="212"/>
      <c r="RQE164" s="212"/>
      <c r="RQF164" s="212"/>
      <c r="RQG164" s="212"/>
      <c r="RQH164" s="212"/>
      <c r="RQI164" s="212"/>
      <c r="RQJ164" s="212"/>
      <c r="RQK164" s="212"/>
      <c r="RQL164" s="212"/>
      <c r="RQM164" s="212"/>
      <c r="RQN164" s="212"/>
      <c r="RQO164" s="212"/>
      <c r="RQP164" s="212"/>
      <c r="RQQ164" s="212"/>
      <c r="RQR164" s="212"/>
      <c r="RQS164" s="212"/>
      <c r="RQT164" s="212"/>
      <c r="RQU164" s="212"/>
      <c r="RQV164" s="212"/>
      <c r="RQW164" s="212"/>
      <c r="RQX164" s="212"/>
      <c r="RQY164" s="212"/>
      <c r="RQZ164" s="212"/>
      <c r="RRA164" s="212"/>
      <c r="RRB164" s="212"/>
      <c r="RRC164" s="212"/>
      <c r="RRD164" s="212"/>
      <c r="RRE164" s="212"/>
      <c r="RRF164" s="212"/>
      <c r="RRG164" s="212"/>
      <c r="RRH164" s="212"/>
      <c r="RRI164" s="212"/>
      <c r="RRJ164" s="212"/>
      <c r="RRK164" s="212"/>
      <c r="RRL164" s="212"/>
      <c r="RRM164" s="212"/>
      <c r="RRN164" s="212"/>
      <c r="RRO164" s="212"/>
      <c r="RRP164" s="212"/>
      <c r="RRQ164" s="212"/>
      <c r="RRR164" s="212"/>
      <c r="RRS164" s="212"/>
      <c r="RRT164" s="212"/>
      <c r="RRU164" s="212"/>
      <c r="RRV164" s="212"/>
      <c r="RRW164" s="212"/>
      <c r="RRX164" s="212"/>
      <c r="RRY164" s="212"/>
      <c r="RRZ164" s="212"/>
      <c r="RSA164" s="212"/>
      <c r="RSB164" s="212"/>
      <c r="RSC164" s="212"/>
      <c r="RSD164" s="212"/>
      <c r="RSE164" s="212"/>
      <c r="RSF164" s="212"/>
      <c r="RSG164" s="212"/>
      <c r="RSH164" s="212"/>
      <c r="RSI164" s="212"/>
      <c r="RSJ164" s="212"/>
      <c r="RSK164" s="212"/>
      <c r="RSL164" s="212"/>
      <c r="RSM164" s="212"/>
      <c r="RSN164" s="212"/>
      <c r="RSO164" s="212"/>
      <c r="RSP164" s="212"/>
      <c r="RSQ164" s="212"/>
      <c r="RSR164" s="212"/>
      <c r="RSS164" s="212"/>
      <c r="RST164" s="212"/>
      <c r="RSU164" s="212"/>
      <c r="RSV164" s="212"/>
      <c r="RSW164" s="212"/>
      <c r="RSX164" s="212"/>
      <c r="RSY164" s="212"/>
      <c r="RSZ164" s="212"/>
      <c r="RTA164" s="212"/>
      <c r="RTB164" s="212"/>
      <c r="RTC164" s="212"/>
      <c r="RTD164" s="212"/>
      <c r="RTE164" s="212"/>
      <c r="RTF164" s="212"/>
      <c r="RTG164" s="212"/>
      <c r="RTH164" s="212"/>
      <c r="RTI164" s="212"/>
      <c r="RTJ164" s="212"/>
      <c r="RTK164" s="212"/>
      <c r="RTL164" s="212"/>
      <c r="RTM164" s="212"/>
      <c r="RTN164" s="212"/>
      <c r="RTO164" s="212"/>
      <c r="RTP164" s="212"/>
      <c r="RTQ164" s="212"/>
      <c r="RTR164" s="212"/>
      <c r="RTS164" s="212"/>
      <c r="RTT164" s="212"/>
      <c r="RTU164" s="212"/>
      <c r="RTV164" s="212"/>
      <c r="RTW164" s="212"/>
      <c r="RTX164" s="212"/>
      <c r="RTY164" s="212"/>
      <c r="RTZ164" s="212"/>
      <c r="RUA164" s="212"/>
      <c r="RUB164" s="212"/>
      <c r="RUC164" s="212"/>
      <c r="RUD164" s="212"/>
      <c r="RUE164" s="212"/>
      <c r="RUF164" s="212"/>
      <c r="RUG164" s="212"/>
      <c r="RUH164" s="212"/>
      <c r="RUI164" s="212"/>
      <c r="RUJ164" s="212"/>
      <c r="RUK164" s="212"/>
      <c r="RUL164" s="212"/>
      <c r="RUM164" s="212"/>
      <c r="RUN164" s="212"/>
      <c r="RUO164" s="212"/>
      <c r="RUP164" s="212"/>
      <c r="RUQ164" s="212"/>
      <c r="RUR164" s="212"/>
      <c r="RUS164" s="212"/>
      <c r="RUT164" s="212"/>
      <c r="RUU164" s="212"/>
      <c r="RUV164" s="212"/>
      <c r="RUW164" s="212"/>
      <c r="RUX164" s="212"/>
      <c r="RUY164" s="212"/>
      <c r="RUZ164" s="212"/>
      <c r="RVA164" s="212"/>
      <c r="RVB164" s="212"/>
      <c r="RVC164" s="212"/>
      <c r="RVD164" s="212"/>
      <c r="RVE164" s="212"/>
      <c r="RVF164" s="212"/>
      <c r="RVG164" s="212"/>
      <c r="RVH164" s="212"/>
      <c r="RVI164" s="212"/>
      <c r="RVJ164" s="212"/>
      <c r="RVK164" s="212"/>
      <c r="RVL164" s="212"/>
      <c r="RVM164" s="212"/>
      <c r="RVN164" s="212"/>
      <c r="RVO164" s="212"/>
      <c r="RVP164" s="212"/>
      <c r="RVQ164" s="212"/>
      <c r="RVR164" s="212"/>
      <c r="RVS164" s="212"/>
      <c r="RVT164" s="212"/>
      <c r="RVU164" s="212"/>
      <c r="RVV164" s="212"/>
      <c r="RVW164" s="212"/>
      <c r="RVX164" s="212"/>
      <c r="RVY164" s="212"/>
      <c r="RVZ164" s="212"/>
      <c r="RWA164" s="212"/>
      <c r="RWB164" s="212"/>
      <c r="RWC164" s="212"/>
      <c r="RWD164" s="212"/>
      <c r="RWE164" s="212"/>
      <c r="RWF164" s="212"/>
      <c r="RWG164" s="212"/>
      <c r="RWH164" s="212"/>
      <c r="RWI164" s="212"/>
      <c r="RWJ164" s="212"/>
      <c r="RWK164" s="212"/>
      <c r="RWL164" s="212"/>
      <c r="RWM164" s="212"/>
      <c r="RWN164" s="212"/>
      <c r="RWO164" s="212"/>
      <c r="RWP164" s="212"/>
      <c r="RWQ164" s="212"/>
      <c r="RWR164" s="212"/>
      <c r="RWS164" s="212"/>
      <c r="RWT164" s="212"/>
      <c r="RWU164" s="212"/>
      <c r="RWV164" s="212"/>
      <c r="RWW164" s="212"/>
      <c r="RWX164" s="212"/>
      <c r="RWY164" s="212"/>
      <c r="RWZ164" s="212"/>
      <c r="RXA164" s="212"/>
      <c r="RXB164" s="212"/>
      <c r="RXC164" s="212"/>
      <c r="RXD164" s="212"/>
      <c r="RXE164" s="212"/>
      <c r="RXF164" s="212"/>
      <c r="RXG164" s="212"/>
      <c r="RXH164" s="212"/>
      <c r="RXI164" s="212"/>
      <c r="RXJ164" s="212"/>
      <c r="RXK164" s="212"/>
      <c r="RXR164" s="212"/>
      <c r="RXS164" s="212"/>
      <c r="RXT164" s="212"/>
      <c r="RXU164" s="212"/>
      <c r="RXV164" s="212"/>
      <c r="RXW164" s="212"/>
      <c r="RXX164" s="212"/>
      <c r="RXY164" s="212"/>
      <c r="RXZ164" s="212"/>
      <c r="RYA164" s="212"/>
      <c r="RYB164" s="212"/>
      <c r="RYC164" s="212"/>
      <c r="RYD164" s="212"/>
      <c r="RYE164" s="212"/>
      <c r="RYF164" s="212"/>
      <c r="RYG164" s="212"/>
      <c r="RYH164" s="212"/>
      <c r="RYI164" s="212"/>
      <c r="RYJ164" s="212"/>
      <c r="RYK164" s="212"/>
      <c r="RYL164" s="212"/>
      <c r="RYM164" s="212"/>
      <c r="RYN164" s="212"/>
      <c r="RYO164" s="212"/>
      <c r="RYP164" s="212"/>
      <c r="RYQ164" s="212"/>
      <c r="RYR164" s="212"/>
      <c r="RYS164" s="212"/>
      <c r="RYT164" s="212"/>
      <c r="RYU164" s="212"/>
      <c r="RYV164" s="212"/>
      <c r="RYW164" s="212"/>
      <c r="RYX164" s="212"/>
      <c r="RYY164" s="212"/>
      <c r="RYZ164" s="212"/>
      <c r="RZA164" s="212"/>
      <c r="RZB164" s="212"/>
      <c r="RZC164" s="212"/>
      <c r="RZD164" s="212"/>
      <c r="RZE164" s="212"/>
      <c r="RZF164" s="212"/>
      <c r="RZG164" s="212"/>
      <c r="RZH164" s="212"/>
      <c r="RZI164" s="212"/>
      <c r="RZJ164" s="212"/>
      <c r="RZK164" s="212"/>
      <c r="RZL164" s="212"/>
      <c r="RZM164" s="212"/>
      <c r="RZN164" s="212"/>
      <c r="RZO164" s="212"/>
      <c r="RZP164" s="212"/>
      <c r="RZQ164" s="212"/>
      <c r="RZR164" s="212"/>
      <c r="RZS164" s="212"/>
      <c r="RZT164" s="212"/>
      <c r="RZU164" s="212"/>
      <c r="RZV164" s="212"/>
      <c r="RZW164" s="212"/>
      <c r="RZX164" s="212"/>
      <c r="RZY164" s="212"/>
      <c r="RZZ164" s="212"/>
      <c r="SAA164" s="212"/>
      <c r="SAB164" s="212"/>
      <c r="SAC164" s="212"/>
      <c r="SAD164" s="212"/>
      <c r="SAE164" s="212"/>
      <c r="SAF164" s="212"/>
      <c r="SAG164" s="212"/>
      <c r="SAH164" s="212"/>
      <c r="SAI164" s="212"/>
      <c r="SAJ164" s="212"/>
      <c r="SAK164" s="212"/>
      <c r="SAL164" s="212"/>
      <c r="SAM164" s="212"/>
      <c r="SAN164" s="212"/>
      <c r="SAO164" s="212"/>
      <c r="SAP164" s="212"/>
      <c r="SAQ164" s="212"/>
      <c r="SAR164" s="212"/>
      <c r="SAS164" s="212"/>
      <c r="SAT164" s="212"/>
      <c r="SAU164" s="212"/>
      <c r="SAV164" s="212"/>
      <c r="SAW164" s="212"/>
      <c r="SAX164" s="212"/>
      <c r="SAY164" s="212"/>
      <c r="SAZ164" s="212"/>
      <c r="SBA164" s="212"/>
      <c r="SBB164" s="212"/>
      <c r="SBC164" s="212"/>
      <c r="SBD164" s="212"/>
      <c r="SBE164" s="212"/>
      <c r="SBF164" s="212"/>
      <c r="SBG164" s="212"/>
      <c r="SBH164" s="212"/>
      <c r="SBI164" s="212"/>
      <c r="SBJ164" s="212"/>
      <c r="SBK164" s="212"/>
      <c r="SBL164" s="212"/>
      <c r="SBM164" s="212"/>
      <c r="SBN164" s="212"/>
      <c r="SBO164" s="212"/>
      <c r="SBP164" s="212"/>
      <c r="SBQ164" s="212"/>
      <c r="SBR164" s="212"/>
      <c r="SBS164" s="212"/>
      <c r="SBT164" s="212"/>
      <c r="SBU164" s="212"/>
      <c r="SBV164" s="212"/>
      <c r="SBW164" s="212"/>
      <c r="SBX164" s="212"/>
      <c r="SBY164" s="212"/>
      <c r="SBZ164" s="212"/>
      <c r="SCA164" s="212"/>
      <c r="SCB164" s="212"/>
      <c r="SCC164" s="212"/>
      <c r="SCD164" s="212"/>
      <c r="SCE164" s="212"/>
      <c r="SCF164" s="212"/>
      <c r="SCG164" s="212"/>
      <c r="SCH164" s="212"/>
      <c r="SCI164" s="212"/>
      <c r="SCJ164" s="212"/>
      <c r="SCK164" s="212"/>
      <c r="SCL164" s="212"/>
      <c r="SCM164" s="212"/>
      <c r="SCN164" s="212"/>
      <c r="SCO164" s="212"/>
      <c r="SCP164" s="212"/>
      <c r="SCQ164" s="212"/>
      <c r="SCR164" s="212"/>
      <c r="SCS164" s="212"/>
      <c r="SCT164" s="212"/>
      <c r="SCU164" s="212"/>
      <c r="SCV164" s="212"/>
      <c r="SCW164" s="212"/>
      <c r="SCX164" s="212"/>
      <c r="SCY164" s="212"/>
      <c r="SCZ164" s="212"/>
      <c r="SDA164" s="212"/>
      <c r="SDB164" s="212"/>
      <c r="SDC164" s="212"/>
      <c r="SDD164" s="212"/>
      <c r="SDE164" s="212"/>
      <c r="SDF164" s="212"/>
      <c r="SDG164" s="212"/>
      <c r="SDH164" s="212"/>
      <c r="SDI164" s="212"/>
      <c r="SDJ164" s="212"/>
      <c r="SDK164" s="212"/>
      <c r="SDL164" s="212"/>
      <c r="SDM164" s="212"/>
      <c r="SDN164" s="212"/>
      <c r="SDO164" s="212"/>
      <c r="SDP164" s="212"/>
      <c r="SDQ164" s="212"/>
      <c r="SDR164" s="212"/>
      <c r="SDS164" s="212"/>
      <c r="SDT164" s="212"/>
      <c r="SDU164" s="212"/>
      <c r="SDV164" s="212"/>
      <c r="SDW164" s="212"/>
      <c r="SDX164" s="212"/>
      <c r="SDY164" s="212"/>
      <c r="SDZ164" s="212"/>
      <c r="SEA164" s="212"/>
      <c r="SEB164" s="212"/>
      <c r="SEC164" s="212"/>
      <c r="SED164" s="212"/>
      <c r="SEE164" s="212"/>
      <c r="SEF164" s="212"/>
      <c r="SEG164" s="212"/>
      <c r="SEH164" s="212"/>
      <c r="SEI164" s="212"/>
      <c r="SEJ164" s="212"/>
      <c r="SEK164" s="212"/>
      <c r="SEL164" s="212"/>
      <c r="SEM164" s="212"/>
      <c r="SEN164" s="212"/>
      <c r="SEO164" s="212"/>
      <c r="SEP164" s="212"/>
      <c r="SEQ164" s="212"/>
      <c r="SER164" s="212"/>
      <c r="SES164" s="212"/>
      <c r="SET164" s="212"/>
      <c r="SEU164" s="212"/>
      <c r="SEV164" s="212"/>
      <c r="SEW164" s="212"/>
      <c r="SEX164" s="212"/>
      <c r="SEY164" s="212"/>
      <c r="SEZ164" s="212"/>
      <c r="SFA164" s="212"/>
      <c r="SFB164" s="212"/>
      <c r="SFC164" s="212"/>
      <c r="SFD164" s="212"/>
      <c r="SFE164" s="212"/>
      <c r="SFF164" s="212"/>
      <c r="SFG164" s="212"/>
      <c r="SFH164" s="212"/>
      <c r="SFI164" s="212"/>
      <c r="SFJ164" s="212"/>
      <c r="SFK164" s="212"/>
      <c r="SFL164" s="212"/>
      <c r="SFM164" s="212"/>
      <c r="SFN164" s="212"/>
      <c r="SFO164" s="212"/>
      <c r="SFP164" s="212"/>
      <c r="SFQ164" s="212"/>
      <c r="SFR164" s="212"/>
      <c r="SFS164" s="212"/>
      <c r="SFT164" s="212"/>
      <c r="SFU164" s="212"/>
      <c r="SFV164" s="212"/>
      <c r="SFW164" s="212"/>
      <c r="SFX164" s="212"/>
      <c r="SFY164" s="212"/>
      <c r="SFZ164" s="212"/>
      <c r="SGA164" s="212"/>
      <c r="SGB164" s="212"/>
      <c r="SGC164" s="212"/>
      <c r="SGD164" s="212"/>
      <c r="SGE164" s="212"/>
      <c r="SGF164" s="212"/>
      <c r="SGG164" s="212"/>
      <c r="SGH164" s="212"/>
      <c r="SGI164" s="212"/>
      <c r="SGJ164" s="212"/>
      <c r="SGK164" s="212"/>
      <c r="SGL164" s="212"/>
      <c r="SGM164" s="212"/>
      <c r="SGN164" s="212"/>
      <c r="SGO164" s="212"/>
      <c r="SGP164" s="212"/>
      <c r="SGQ164" s="212"/>
      <c r="SGR164" s="212"/>
      <c r="SGS164" s="212"/>
      <c r="SGT164" s="212"/>
      <c r="SGU164" s="212"/>
      <c r="SGV164" s="212"/>
      <c r="SGW164" s="212"/>
      <c r="SGX164" s="212"/>
      <c r="SGY164" s="212"/>
      <c r="SGZ164" s="212"/>
      <c r="SHA164" s="212"/>
      <c r="SHB164" s="212"/>
      <c r="SHC164" s="212"/>
      <c r="SHD164" s="212"/>
      <c r="SHE164" s="212"/>
      <c r="SHF164" s="212"/>
      <c r="SHG164" s="212"/>
      <c r="SHN164" s="212"/>
      <c r="SHO164" s="212"/>
      <c r="SHP164" s="212"/>
      <c r="SHQ164" s="212"/>
      <c r="SHR164" s="212"/>
      <c r="SHS164" s="212"/>
      <c r="SHT164" s="212"/>
      <c r="SHU164" s="212"/>
      <c r="SHV164" s="212"/>
      <c r="SHW164" s="212"/>
      <c r="SHX164" s="212"/>
      <c r="SHY164" s="212"/>
      <c r="SHZ164" s="212"/>
      <c r="SIA164" s="212"/>
      <c r="SIB164" s="212"/>
      <c r="SIC164" s="212"/>
      <c r="SID164" s="212"/>
      <c r="SIE164" s="212"/>
      <c r="SIF164" s="212"/>
      <c r="SIG164" s="212"/>
      <c r="SIH164" s="212"/>
      <c r="SII164" s="212"/>
      <c r="SIJ164" s="212"/>
      <c r="SIK164" s="212"/>
      <c r="SIL164" s="212"/>
      <c r="SIM164" s="212"/>
      <c r="SIN164" s="212"/>
      <c r="SIO164" s="212"/>
      <c r="SIP164" s="212"/>
      <c r="SIQ164" s="212"/>
      <c r="SIR164" s="212"/>
      <c r="SIS164" s="212"/>
      <c r="SIT164" s="212"/>
      <c r="SIU164" s="212"/>
      <c r="SIV164" s="212"/>
      <c r="SIW164" s="212"/>
      <c r="SIX164" s="212"/>
      <c r="SIY164" s="212"/>
      <c r="SIZ164" s="212"/>
      <c r="SJA164" s="212"/>
      <c r="SJB164" s="212"/>
      <c r="SJC164" s="212"/>
      <c r="SJD164" s="212"/>
      <c r="SJE164" s="212"/>
      <c r="SJF164" s="212"/>
      <c r="SJG164" s="212"/>
      <c r="SJH164" s="212"/>
      <c r="SJI164" s="212"/>
      <c r="SJJ164" s="212"/>
      <c r="SJK164" s="212"/>
      <c r="SJL164" s="212"/>
      <c r="SJM164" s="212"/>
      <c r="SJN164" s="212"/>
      <c r="SJO164" s="212"/>
      <c r="SJP164" s="212"/>
      <c r="SJQ164" s="212"/>
      <c r="SJR164" s="212"/>
      <c r="SJS164" s="212"/>
      <c r="SJT164" s="212"/>
      <c r="SJU164" s="212"/>
      <c r="SJV164" s="212"/>
      <c r="SJW164" s="212"/>
      <c r="SJX164" s="212"/>
      <c r="SJY164" s="212"/>
      <c r="SJZ164" s="212"/>
      <c r="SKA164" s="212"/>
      <c r="SKB164" s="212"/>
      <c r="SKC164" s="212"/>
      <c r="SKD164" s="212"/>
      <c r="SKE164" s="212"/>
      <c r="SKF164" s="212"/>
      <c r="SKG164" s="212"/>
      <c r="SKH164" s="212"/>
      <c r="SKI164" s="212"/>
      <c r="SKJ164" s="212"/>
      <c r="SKK164" s="212"/>
      <c r="SKL164" s="212"/>
      <c r="SKM164" s="212"/>
      <c r="SKN164" s="212"/>
      <c r="SKO164" s="212"/>
      <c r="SKP164" s="212"/>
      <c r="SKQ164" s="212"/>
      <c r="SKR164" s="212"/>
      <c r="SKS164" s="212"/>
      <c r="SKT164" s="212"/>
      <c r="SKU164" s="212"/>
      <c r="SKV164" s="212"/>
      <c r="SKW164" s="212"/>
      <c r="SKX164" s="212"/>
      <c r="SKY164" s="212"/>
      <c r="SKZ164" s="212"/>
      <c r="SLA164" s="212"/>
      <c r="SLB164" s="212"/>
      <c r="SLC164" s="212"/>
      <c r="SLD164" s="212"/>
      <c r="SLE164" s="212"/>
      <c r="SLF164" s="212"/>
      <c r="SLG164" s="212"/>
      <c r="SLH164" s="212"/>
      <c r="SLI164" s="212"/>
      <c r="SLJ164" s="212"/>
      <c r="SLK164" s="212"/>
      <c r="SLL164" s="212"/>
      <c r="SLM164" s="212"/>
      <c r="SLN164" s="212"/>
      <c r="SLO164" s="212"/>
      <c r="SLP164" s="212"/>
      <c r="SLQ164" s="212"/>
      <c r="SLR164" s="212"/>
      <c r="SLS164" s="212"/>
      <c r="SLT164" s="212"/>
      <c r="SLU164" s="212"/>
      <c r="SLV164" s="212"/>
      <c r="SLW164" s="212"/>
      <c r="SLX164" s="212"/>
      <c r="SLY164" s="212"/>
      <c r="SLZ164" s="212"/>
      <c r="SMA164" s="212"/>
      <c r="SMB164" s="212"/>
      <c r="SMC164" s="212"/>
      <c r="SMD164" s="212"/>
      <c r="SME164" s="212"/>
      <c r="SMF164" s="212"/>
      <c r="SMG164" s="212"/>
      <c r="SMH164" s="212"/>
      <c r="SMI164" s="212"/>
      <c r="SMJ164" s="212"/>
      <c r="SMK164" s="212"/>
      <c r="SML164" s="212"/>
      <c r="SMM164" s="212"/>
      <c r="SMN164" s="212"/>
      <c r="SMO164" s="212"/>
      <c r="SMP164" s="212"/>
      <c r="SMQ164" s="212"/>
      <c r="SMR164" s="212"/>
      <c r="SMS164" s="212"/>
      <c r="SMT164" s="212"/>
      <c r="SMU164" s="212"/>
      <c r="SMV164" s="212"/>
      <c r="SMW164" s="212"/>
      <c r="SMX164" s="212"/>
      <c r="SMY164" s="212"/>
      <c r="SMZ164" s="212"/>
      <c r="SNA164" s="212"/>
      <c r="SNB164" s="212"/>
      <c r="SNC164" s="212"/>
      <c r="SND164" s="212"/>
      <c r="SNE164" s="212"/>
      <c r="SNF164" s="212"/>
      <c r="SNG164" s="212"/>
      <c r="SNH164" s="212"/>
      <c r="SNI164" s="212"/>
      <c r="SNJ164" s="212"/>
      <c r="SNK164" s="212"/>
      <c r="SNL164" s="212"/>
      <c r="SNM164" s="212"/>
      <c r="SNN164" s="212"/>
      <c r="SNO164" s="212"/>
      <c r="SNP164" s="212"/>
      <c r="SNQ164" s="212"/>
      <c r="SNR164" s="212"/>
      <c r="SNS164" s="212"/>
      <c r="SNT164" s="212"/>
      <c r="SNU164" s="212"/>
      <c r="SNV164" s="212"/>
      <c r="SNW164" s="212"/>
      <c r="SNX164" s="212"/>
      <c r="SNY164" s="212"/>
      <c r="SNZ164" s="212"/>
      <c r="SOA164" s="212"/>
      <c r="SOB164" s="212"/>
      <c r="SOC164" s="212"/>
      <c r="SOD164" s="212"/>
      <c r="SOE164" s="212"/>
      <c r="SOF164" s="212"/>
      <c r="SOG164" s="212"/>
      <c r="SOH164" s="212"/>
      <c r="SOI164" s="212"/>
      <c r="SOJ164" s="212"/>
      <c r="SOK164" s="212"/>
      <c r="SOL164" s="212"/>
      <c r="SOM164" s="212"/>
      <c r="SON164" s="212"/>
      <c r="SOO164" s="212"/>
      <c r="SOP164" s="212"/>
      <c r="SOQ164" s="212"/>
      <c r="SOR164" s="212"/>
      <c r="SOS164" s="212"/>
      <c r="SOT164" s="212"/>
      <c r="SOU164" s="212"/>
      <c r="SOV164" s="212"/>
      <c r="SOW164" s="212"/>
      <c r="SOX164" s="212"/>
      <c r="SOY164" s="212"/>
      <c r="SOZ164" s="212"/>
      <c r="SPA164" s="212"/>
      <c r="SPB164" s="212"/>
      <c r="SPC164" s="212"/>
      <c r="SPD164" s="212"/>
      <c r="SPE164" s="212"/>
      <c r="SPF164" s="212"/>
      <c r="SPG164" s="212"/>
      <c r="SPH164" s="212"/>
      <c r="SPI164" s="212"/>
      <c r="SPJ164" s="212"/>
      <c r="SPK164" s="212"/>
      <c r="SPL164" s="212"/>
      <c r="SPM164" s="212"/>
      <c r="SPN164" s="212"/>
      <c r="SPO164" s="212"/>
      <c r="SPP164" s="212"/>
      <c r="SPQ164" s="212"/>
      <c r="SPR164" s="212"/>
      <c r="SPS164" s="212"/>
      <c r="SPT164" s="212"/>
      <c r="SPU164" s="212"/>
      <c r="SPV164" s="212"/>
      <c r="SPW164" s="212"/>
      <c r="SPX164" s="212"/>
      <c r="SPY164" s="212"/>
      <c r="SPZ164" s="212"/>
      <c r="SQA164" s="212"/>
      <c r="SQB164" s="212"/>
      <c r="SQC164" s="212"/>
      <c r="SQD164" s="212"/>
      <c r="SQE164" s="212"/>
      <c r="SQF164" s="212"/>
      <c r="SQG164" s="212"/>
      <c r="SQH164" s="212"/>
      <c r="SQI164" s="212"/>
      <c r="SQJ164" s="212"/>
      <c r="SQK164" s="212"/>
      <c r="SQL164" s="212"/>
      <c r="SQM164" s="212"/>
      <c r="SQN164" s="212"/>
      <c r="SQO164" s="212"/>
      <c r="SQP164" s="212"/>
      <c r="SQQ164" s="212"/>
      <c r="SQR164" s="212"/>
      <c r="SQS164" s="212"/>
      <c r="SQT164" s="212"/>
      <c r="SQU164" s="212"/>
      <c r="SQV164" s="212"/>
      <c r="SQW164" s="212"/>
      <c r="SQX164" s="212"/>
      <c r="SQY164" s="212"/>
      <c r="SQZ164" s="212"/>
      <c r="SRA164" s="212"/>
      <c r="SRB164" s="212"/>
      <c r="SRC164" s="212"/>
      <c r="SRJ164" s="212"/>
      <c r="SRK164" s="212"/>
      <c r="SRL164" s="212"/>
      <c r="SRM164" s="212"/>
      <c r="SRN164" s="212"/>
      <c r="SRO164" s="212"/>
      <c r="SRP164" s="212"/>
      <c r="SRQ164" s="212"/>
      <c r="SRR164" s="212"/>
      <c r="SRS164" s="212"/>
      <c r="SRT164" s="212"/>
      <c r="SRU164" s="212"/>
      <c r="SRV164" s="212"/>
      <c r="SRW164" s="212"/>
      <c r="SRX164" s="212"/>
      <c r="SRY164" s="212"/>
      <c r="SRZ164" s="212"/>
      <c r="SSA164" s="212"/>
      <c r="SSB164" s="212"/>
      <c r="SSC164" s="212"/>
      <c r="SSD164" s="212"/>
      <c r="SSE164" s="212"/>
      <c r="SSF164" s="212"/>
      <c r="SSG164" s="212"/>
      <c r="SSH164" s="212"/>
      <c r="SSI164" s="212"/>
      <c r="SSJ164" s="212"/>
      <c r="SSK164" s="212"/>
      <c r="SSL164" s="212"/>
      <c r="SSM164" s="212"/>
      <c r="SSN164" s="212"/>
      <c r="SSO164" s="212"/>
      <c r="SSP164" s="212"/>
      <c r="SSQ164" s="212"/>
      <c r="SSR164" s="212"/>
      <c r="SSS164" s="212"/>
      <c r="SST164" s="212"/>
      <c r="SSU164" s="212"/>
      <c r="SSV164" s="212"/>
      <c r="SSW164" s="212"/>
      <c r="SSX164" s="212"/>
      <c r="SSY164" s="212"/>
      <c r="SSZ164" s="212"/>
      <c r="STA164" s="212"/>
      <c r="STB164" s="212"/>
      <c r="STC164" s="212"/>
      <c r="STD164" s="212"/>
      <c r="STE164" s="212"/>
      <c r="STF164" s="212"/>
      <c r="STG164" s="212"/>
      <c r="STH164" s="212"/>
      <c r="STI164" s="212"/>
      <c r="STJ164" s="212"/>
      <c r="STK164" s="212"/>
      <c r="STL164" s="212"/>
      <c r="STM164" s="212"/>
      <c r="STN164" s="212"/>
      <c r="STO164" s="212"/>
      <c r="STP164" s="212"/>
      <c r="STQ164" s="212"/>
      <c r="STR164" s="212"/>
      <c r="STS164" s="212"/>
      <c r="STT164" s="212"/>
      <c r="STU164" s="212"/>
      <c r="STV164" s="212"/>
      <c r="STW164" s="212"/>
      <c r="STX164" s="212"/>
      <c r="STY164" s="212"/>
      <c r="STZ164" s="212"/>
      <c r="SUA164" s="212"/>
      <c r="SUB164" s="212"/>
      <c r="SUC164" s="212"/>
      <c r="SUD164" s="212"/>
      <c r="SUE164" s="212"/>
      <c r="SUF164" s="212"/>
      <c r="SUG164" s="212"/>
      <c r="SUH164" s="212"/>
      <c r="SUI164" s="212"/>
      <c r="SUJ164" s="212"/>
      <c r="SUK164" s="212"/>
      <c r="SUL164" s="212"/>
      <c r="SUM164" s="212"/>
      <c r="SUN164" s="212"/>
      <c r="SUO164" s="212"/>
      <c r="SUP164" s="212"/>
      <c r="SUQ164" s="212"/>
      <c r="SUR164" s="212"/>
      <c r="SUS164" s="212"/>
      <c r="SUT164" s="212"/>
      <c r="SUU164" s="212"/>
      <c r="SUV164" s="212"/>
      <c r="SUW164" s="212"/>
      <c r="SUX164" s="212"/>
      <c r="SUY164" s="212"/>
      <c r="SUZ164" s="212"/>
      <c r="SVA164" s="212"/>
      <c r="SVB164" s="212"/>
      <c r="SVC164" s="212"/>
      <c r="SVD164" s="212"/>
      <c r="SVE164" s="212"/>
      <c r="SVF164" s="212"/>
      <c r="SVG164" s="212"/>
      <c r="SVH164" s="212"/>
      <c r="SVI164" s="212"/>
      <c r="SVJ164" s="212"/>
      <c r="SVK164" s="212"/>
      <c r="SVL164" s="212"/>
      <c r="SVM164" s="212"/>
      <c r="SVN164" s="212"/>
      <c r="SVO164" s="212"/>
      <c r="SVP164" s="212"/>
      <c r="SVQ164" s="212"/>
      <c r="SVR164" s="212"/>
      <c r="SVS164" s="212"/>
      <c r="SVT164" s="212"/>
      <c r="SVU164" s="212"/>
      <c r="SVV164" s="212"/>
      <c r="SVW164" s="212"/>
      <c r="SVX164" s="212"/>
      <c r="SVY164" s="212"/>
      <c r="SVZ164" s="212"/>
      <c r="SWA164" s="212"/>
      <c r="SWB164" s="212"/>
      <c r="SWC164" s="212"/>
      <c r="SWD164" s="212"/>
      <c r="SWE164" s="212"/>
      <c r="SWF164" s="212"/>
      <c r="SWG164" s="212"/>
      <c r="SWH164" s="212"/>
      <c r="SWI164" s="212"/>
      <c r="SWJ164" s="212"/>
      <c r="SWK164" s="212"/>
      <c r="SWL164" s="212"/>
      <c r="SWM164" s="212"/>
      <c r="SWN164" s="212"/>
      <c r="SWO164" s="212"/>
      <c r="SWP164" s="212"/>
      <c r="SWQ164" s="212"/>
      <c r="SWR164" s="212"/>
      <c r="SWS164" s="212"/>
      <c r="SWT164" s="212"/>
      <c r="SWU164" s="212"/>
      <c r="SWV164" s="212"/>
      <c r="SWW164" s="212"/>
      <c r="SWX164" s="212"/>
      <c r="SWY164" s="212"/>
      <c r="SWZ164" s="212"/>
      <c r="SXA164" s="212"/>
      <c r="SXB164" s="212"/>
      <c r="SXC164" s="212"/>
      <c r="SXD164" s="212"/>
      <c r="SXE164" s="212"/>
      <c r="SXF164" s="212"/>
      <c r="SXG164" s="212"/>
      <c r="SXH164" s="212"/>
      <c r="SXI164" s="212"/>
      <c r="SXJ164" s="212"/>
      <c r="SXK164" s="212"/>
      <c r="SXL164" s="212"/>
      <c r="SXM164" s="212"/>
      <c r="SXN164" s="212"/>
      <c r="SXO164" s="212"/>
      <c r="SXP164" s="212"/>
      <c r="SXQ164" s="212"/>
      <c r="SXR164" s="212"/>
      <c r="SXS164" s="212"/>
      <c r="SXT164" s="212"/>
      <c r="SXU164" s="212"/>
      <c r="SXV164" s="212"/>
      <c r="SXW164" s="212"/>
      <c r="SXX164" s="212"/>
      <c r="SXY164" s="212"/>
      <c r="SXZ164" s="212"/>
      <c r="SYA164" s="212"/>
      <c r="SYB164" s="212"/>
      <c r="SYC164" s="212"/>
      <c r="SYD164" s="212"/>
      <c r="SYE164" s="212"/>
      <c r="SYF164" s="212"/>
      <c r="SYG164" s="212"/>
      <c r="SYH164" s="212"/>
      <c r="SYI164" s="212"/>
      <c r="SYJ164" s="212"/>
      <c r="SYK164" s="212"/>
      <c r="SYL164" s="212"/>
      <c r="SYM164" s="212"/>
      <c r="SYN164" s="212"/>
      <c r="SYO164" s="212"/>
      <c r="SYP164" s="212"/>
      <c r="SYQ164" s="212"/>
      <c r="SYR164" s="212"/>
      <c r="SYS164" s="212"/>
      <c r="SYT164" s="212"/>
      <c r="SYU164" s="212"/>
      <c r="SYV164" s="212"/>
      <c r="SYW164" s="212"/>
      <c r="SYX164" s="212"/>
      <c r="SYY164" s="212"/>
      <c r="SYZ164" s="212"/>
      <c r="SZA164" s="212"/>
      <c r="SZB164" s="212"/>
      <c r="SZC164" s="212"/>
      <c r="SZD164" s="212"/>
      <c r="SZE164" s="212"/>
      <c r="SZF164" s="212"/>
      <c r="SZG164" s="212"/>
      <c r="SZH164" s="212"/>
      <c r="SZI164" s="212"/>
      <c r="SZJ164" s="212"/>
      <c r="SZK164" s="212"/>
      <c r="SZL164" s="212"/>
      <c r="SZM164" s="212"/>
      <c r="SZN164" s="212"/>
      <c r="SZO164" s="212"/>
      <c r="SZP164" s="212"/>
      <c r="SZQ164" s="212"/>
      <c r="SZR164" s="212"/>
      <c r="SZS164" s="212"/>
      <c r="SZT164" s="212"/>
      <c r="SZU164" s="212"/>
      <c r="SZV164" s="212"/>
      <c r="SZW164" s="212"/>
      <c r="SZX164" s="212"/>
      <c r="SZY164" s="212"/>
      <c r="SZZ164" s="212"/>
      <c r="TAA164" s="212"/>
      <c r="TAB164" s="212"/>
      <c r="TAC164" s="212"/>
      <c r="TAD164" s="212"/>
      <c r="TAE164" s="212"/>
      <c r="TAF164" s="212"/>
      <c r="TAG164" s="212"/>
      <c r="TAH164" s="212"/>
      <c r="TAI164" s="212"/>
      <c r="TAJ164" s="212"/>
      <c r="TAK164" s="212"/>
      <c r="TAL164" s="212"/>
      <c r="TAM164" s="212"/>
      <c r="TAN164" s="212"/>
      <c r="TAO164" s="212"/>
      <c r="TAP164" s="212"/>
      <c r="TAQ164" s="212"/>
      <c r="TAR164" s="212"/>
      <c r="TAS164" s="212"/>
      <c r="TAT164" s="212"/>
      <c r="TAU164" s="212"/>
      <c r="TAV164" s="212"/>
      <c r="TAW164" s="212"/>
      <c r="TAX164" s="212"/>
      <c r="TAY164" s="212"/>
      <c r="TBF164" s="212"/>
      <c r="TBG164" s="212"/>
      <c r="TBH164" s="212"/>
      <c r="TBI164" s="212"/>
      <c r="TBJ164" s="212"/>
      <c r="TBK164" s="212"/>
      <c r="TBL164" s="212"/>
      <c r="TBM164" s="212"/>
      <c r="TBN164" s="212"/>
      <c r="TBO164" s="212"/>
      <c r="TBP164" s="212"/>
      <c r="TBQ164" s="212"/>
      <c r="TBR164" s="212"/>
      <c r="TBS164" s="212"/>
      <c r="TBT164" s="212"/>
      <c r="TBU164" s="212"/>
      <c r="TBV164" s="212"/>
      <c r="TBW164" s="212"/>
      <c r="TBX164" s="212"/>
      <c r="TBY164" s="212"/>
      <c r="TBZ164" s="212"/>
      <c r="TCA164" s="212"/>
      <c r="TCB164" s="212"/>
      <c r="TCC164" s="212"/>
      <c r="TCD164" s="212"/>
      <c r="TCE164" s="212"/>
      <c r="TCF164" s="212"/>
      <c r="TCG164" s="212"/>
      <c r="TCH164" s="212"/>
      <c r="TCI164" s="212"/>
      <c r="TCJ164" s="212"/>
      <c r="TCK164" s="212"/>
      <c r="TCL164" s="212"/>
      <c r="TCM164" s="212"/>
      <c r="TCN164" s="212"/>
      <c r="TCO164" s="212"/>
      <c r="TCP164" s="212"/>
      <c r="TCQ164" s="212"/>
      <c r="TCR164" s="212"/>
      <c r="TCS164" s="212"/>
      <c r="TCT164" s="212"/>
      <c r="TCU164" s="212"/>
      <c r="TCV164" s="212"/>
      <c r="TCW164" s="212"/>
      <c r="TCX164" s="212"/>
      <c r="TCY164" s="212"/>
      <c r="TCZ164" s="212"/>
      <c r="TDA164" s="212"/>
      <c r="TDB164" s="212"/>
      <c r="TDC164" s="212"/>
      <c r="TDD164" s="212"/>
      <c r="TDE164" s="212"/>
      <c r="TDF164" s="212"/>
      <c r="TDG164" s="212"/>
      <c r="TDH164" s="212"/>
      <c r="TDI164" s="212"/>
      <c r="TDJ164" s="212"/>
      <c r="TDK164" s="212"/>
      <c r="TDL164" s="212"/>
      <c r="TDM164" s="212"/>
      <c r="TDN164" s="212"/>
      <c r="TDO164" s="212"/>
      <c r="TDP164" s="212"/>
      <c r="TDQ164" s="212"/>
      <c r="TDR164" s="212"/>
      <c r="TDS164" s="212"/>
      <c r="TDT164" s="212"/>
      <c r="TDU164" s="212"/>
      <c r="TDV164" s="212"/>
      <c r="TDW164" s="212"/>
      <c r="TDX164" s="212"/>
      <c r="TDY164" s="212"/>
      <c r="TDZ164" s="212"/>
      <c r="TEA164" s="212"/>
      <c r="TEB164" s="212"/>
      <c r="TEC164" s="212"/>
      <c r="TED164" s="212"/>
      <c r="TEE164" s="212"/>
      <c r="TEF164" s="212"/>
      <c r="TEG164" s="212"/>
      <c r="TEH164" s="212"/>
      <c r="TEI164" s="212"/>
      <c r="TEJ164" s="212"/>
      <c r="TEK164" s="212"/>
      <c r="TEL164" s="212"/>
      <c r="TEM164" s="212"/>
      <c r="TEN164" s="212"/>
      <c r="TEO164" s="212"/>
      <c r="TEP164" s="212"/>
      <c r="TEQ164" s="212"/>
      <c r="TER164" s="212"/>
      <c r="TES164" s="212"/>
      <c r="TET164" s="212"/>
      <c r="TEU164" s="212"/>
      <c r="TEV164" s="212"/>
      <c r="TEW164" s="212"/>
      <c r="TEX164" s="212"/>
      <c r="TEY164" s="212"/>
      <c r="TEZ164" s="212"/>
      <c r="TFA164" s="212"/>
      <c r="TFB164" s="212"/>
      <c r="TFC164" s="212"/>
      <c r="TFD164" s="212"/>
      <c r="TFE164" s="212"/>
      <c r="TFF164" s="212"/>
      <c r="TFG164" s="212"/>
      <c r="TFH164" s="212"/>
      <c r="TFI164" s="212"/>
      <c r="TFJ164" s="212"/>
      <c r="TFK164" s="212"/>
      <c r="TFL164" s="212"/>
      <c r="TFM164" s="212"/>
      <c r="TFN164" s="212"/>
      <c r="TFO164" s="212"/>
      <c r="TFP164" s="212"/>
      <c r="TFQ164" s="212"/>
      <c r="TFR164" s="212"/>
      <c r="TFS164" s="212"/>
      <c r="TFT164" s="212"/>
      <c r="TFU164" s="212"/>
      <c r="TFV164" s="212"/>
      <c r="TFW164" s="212"/>
      <c r="TFX164" s="212"/>
      <c r="TFY164" s="212"/>
      <c r="TFZ164" s="212"/>
      <c r="TGA164" s="212"/>
      <c r="TGB164" s="212"/>
      <c r="TGC164" s="212"/>
      <c r="TGD164" s="212"/>
      <c r="TGE164" s="212"/>
      <c r="TGF164" s="212"/>
      <c r="TGG164" s="212"/>
      <c r="TGH164" s="212"/>
      <c r="TGI164" s="212"/>
      <c r="TGJ164" s="212"/>
      <c r="TGK164" s="212"/>
      <c r="TGL164" s="212"/>
      <c r="TGM164" s="212"/>
      <c r="TGN164" s="212"/>
      <c r="TGO164" s="212"/>
      <c r="TGP164" s="212"/>
      <c r="TGQ164" s="212"/>
      <c r="TGR164" s="212"/>
      <c r="TGS164" s="212"/>
      <c r="TGT164" s="212"/>
      <c r="TGU164" s="212"/>
      <c r="TGV164" s="212"/>
      <c r="TGW164" s="212"/>
      <c r="TGX164" s="212"/>
      <c r="TGY164" s="212"/>
      <c r="TGZ164" s="212"/>
      <c r="THA164" s="212"/>
      <c r="THB164" s="212"/>
      <c r="THC164" s="212"/>
      <c r="THD164" s="212"/>
      <c r="THE164" s="212"/>
      <c r="THF164" s="212"/>
      <c r="THG164" s="212"/>
      <c r="THH164" s="212"/>
      <c r="THI164" s="212"/>
      <c r="THJ164" s="212"/>
      <c r="THK164" s="212"/>
      <c r="THL164" s="212"/>
      <c r="THM164" s="212"/>
      <c r="THN164" s="212"/>
      <c r="THO164" s="212"/>
      <c r="THP164" s="212"/>
      <c r="THQ164" s="212"/>
      <c r="THR164" s="212"/>
      <c r="THS164" s="212"/>
      <c r="THT164" s="212"/>
      <c r="THU164" s="212"/>
      <c r="THV164" s="212"/>
      <c r="THW164" s="212"/>
      <c r="THX164" s="212"/>
      <c r="THY164" s="212"/>
      <c r="THZ164" s="212"/>
      <c r="TIA164" s="212"/>
      <c r="TIB164" s="212"/>
      <c r="TIC164" s="212"/>
      <c r="TID164" s="212"/>
      <c r="TIE164" s="212"/>
      <c r="TIF164" s="212"/>
      <c r="TIG164" s="212"/>
      <c r="TIH164" s="212"/>
      <c r="TII164" s="212"/>
      <c r="TIJ164" s="212"/>
      <c r="TIK164" s="212"/>
      <c r="TIL164" s="212"/>
      <c r="TIM164" s="212"/>
      <c r="TIN164" s="212"/>
      <c r="TIO164" s="212"/>
      <c r="TIP164" s="212"/>
      <c r="TIQ164" s="212"/>
      <c r="TIR164" s="212"/>
      <c r="TIS164" s="212"/>
      <c r="TIT164" s="212"/>
      <c r="TIU164" s="212"/>
      <c r="TIV164" s="212"/>
      <c r="TIW164" s="212"/>
      <c r="TIX164" s="212"/>
      <c r="TIY164" s="212"/>
      <c r="TIZ164" s="212"/>
      <c r="TJA164" s="212"/>
      <c r="TJB164" s="212"/>
      <c r="TJC164" s="212"/>
      <c r="TJD164" s="212"/>
      <c r="TJE164" s="212"/>
      <c r="TJF164" s="212"/>
      <c r="TJG164" s="212"/>
      <c r="TJH164" s="212"/>
      <c r="TJI164" s="212"/>
      <c r="TJJ164" s="212"/>
      <c r="TJK164" s="212"/>
      <c r="TJL164" s="212"/>
      <c r="TJM164" s="212"/>
      <c r="TJN164" s="212"/>
      <c r="TJO164" s="212"/>
      <c r="TJP164" s="212"/>
      <c r="TJQ164" s="212"/>
      <c r="TJR164" s="212"/>
      <c r="TJS164" s="212"/>
      <c r="TJT164" s="212"/>
      <c r="TJU164" s="212"/>
      <c r="TJV164" s="212"/>
      <c r="TJW164" s="212"/>
      <c r="TJX164" s="212"/>
      <c r="TJY164" s="212"/>
      <c r="TJZ164" s="212"/>
      <c r="TKA164" s="212"/>
      <c r="TKB164" s="212"/>
      <c r="TKC164" s="212"/>
      <c r="TKD164" s="212"/>
      <c r="TKE164" s="212"/>
      <c r="TKF164" s="212"/>
      <c r="TKG164" s="212"/>
      <c r="TKH164" s="212"/>
      <c r="TKI164" s="212"/>
      <c r="TKJ164" s="212"/>
      <c r="TKK164" s="212"/>
      <c r="TKL164" s="212"/>
      <c r="TKM164" s="212"/>
      <c r="TKN164" s="212"/>
      <c r="TKO164" s="212"/>
      <c r="TKP164" s="212"/>
      <c r="TKQ164" s="212"/>
      <c r="TKR164" s="212"/>
      <c r="TKS164" s="212"/>
      <c r="TKT164" s="212"/>
      <c r="TKU164" s="212"/>
      <c r="TLB164" s="212"/>
      <c r="TLC164" s="212"/>
      <c r="TLD164" s="212"/>
      <c r="TLE164" s="212"/>
      <c r="TLF164" s="212"/>
      <c r="TLG164" s="212"/>
      <c r="TLH164" s="212"/>
      <c r="TLI164" s="212"/>
      <c r="TLJ164" s="212"/>
      <c r="TLK164" s="212"/>
      <c r="TLL164" s="212"/>
      <c r="TLM164" s="212"/>
      <c r="TLN164" s="212"/>
      <c r="TLO164" s="212"/>
      <c r="TLP164" s="212"/>
      <c r="TLQ164" s="212"/>
      <c r="TLR164" s="212"/>
      <c r="TLS164" s="212"/>
      <c r="TLT164" s="212"/>
      <c r="TLU164" s="212"/>
      <c r="TLV164" s="212"/>
      <c r="TLW164" s="212"/>
      <c r="TLX164" s="212"/>
      <c r="TLY164" s="212"/>
      <c r="TLZ164" s="212"/>
      <c r="TMA164" s="212"/>
      <c r="TMB164" s="212"/>
      <c r="TMC164" s="212"/>
      <c r="TMD164" s="212"/>
      <c r="TME164" s="212"/>
      <c r="TMF164" s="212"/>
      <c r="TMG164" s="212"/>
      <c r="TMH164" s="212"/>
      <c r="TMI164" s="212"/>
      <c r="TMJ164" s="212"/>
      <c r="TMK164" s="212"/>
      <c r="TML164" s="212"/>
      <c r="TMM164" s="212"/>
      <c r="TMN164" s="212"/>
      <c r="TMO164" s="212"/>
      <c r="TMP164" s="212"/>
      <c r="TMQ164" s="212"/>
      <c r="TMR164" s="212"/>
      <c r="TMS164" s="212"/>
      <c r="TMT164" s="212"/>
      <c r="TMU164" s="212"/>
      <c r="TMV164" s="212"/>
      <c r="TMW164" s="212"/>
      <c r="TMX164" s="212"/>
      <c r="TMY164" s="212"/>
      <c r="TMZ164" s="212"/>
      <c r="TNA164" s="212"/>
      <c r="TNB164" s="212"/>
      <c r="TNC164" s="212"/>
      <c r="TND164" s="212"/>
      <c r="TNE164" s="212"/>
      <c r="TNF164" s="212"/>
      <c r="TNG164" s="212"/>
      <c r="TNH164" s="212"/>
      <c r="TNI164" s="212"/>
      <c r="TNJ164" s="212"/>
      <c r="TNK164" s="212"/>
      <c r="TNL164" s="212"/>
      <c r="TNM164" s="212"/>
      <c r="TNN164" s="212"/>
      <c r="TNO164" s="212"/>
      <c r="TNP164" s="212"/>
      <c r="TNQ164" s="212"/>
      <c r="TNR164" s="212"/>
      <c r="TNS164" s="212"/>
      <c r="TNT164" s="212"/>
      <c r="TNU164" s="212"/>
      <c r="TNV164" s="212"/>
      <c r="TNW164" s="212"/>
      <c r="TNX164" s="212"/>
      <c r="TNY164" s="212"/>
      <c r="TNZ164" s="212"/>
      <c r="TOA164" s="212"/>
      <c r="TOB164" s="212"/>
      <c r="TOC164" s="212"/>
      <c r="TOD164" s="212"/>
      <c r="TOE164" s="212"/>
      <c r="TOF164" s="212"/>
      <c r="TOG164" s="212"/>
      <c r="TOH164" s="212"/>
      <c r="TOI164" s="212"/>
      <c r="TOJ164" s="212"/>
      <c r="TOK164" s="212"/>
      <c r="TOL164" s="212"/>
      <c r="TOM164" s="212"/>
      <c r="TON164" s="212"/>
      <c r="TOO164" s="212"/>
      <c r="TOP164" s="212"/>
      <c r="TOQ164" s="212"/>
      <c r="TOR164" s="212"/>
      <c r="TOS164" s="212"/>
      <c r="TOT164" s="212"/>
      <c r="TOU164" s="212"/>
      <c r="TOV164" s="212"/>
      <c r="TOW164" s="212"/>
      <c r="TOX164" s="212"/>
      <c r="TOY164" s="212"/>
      <c r="TOZ164" s="212"/>
      <c r="TPA164" s="212"/>
      <c r="TPB164" s="212"/>
      <c r="TPC164" s="212"/>
      <c r="TPD164" s="212"/>
      <c r="TPE164" s="212"/>
      <c r="TPF164" s="212"/>
      <c r="TPG164" s="212"/>
      <c r="TPH164" s="212"/>
      <c r="TPI164" s="212"/>
      <c r="TPJ164" s="212"/>
      <c r="TPK164" s="212"/>
      <c r="TPL164" s="212"/>
      <c r="TPM164" s="212"/>
      <c r="TPN164" s="212"/>
      <c r="TPO164" s="212"/>
      <c r="TPP164" s="212"/>
      <c r="TPQ164" s="212"/>
      <c r="TPR164" s="212"/>
      <c r="TPS164" s="212"/>
      <c r="TPT164" s="212"/>
      <c r="TPU164" s="212"/>
      <c r="TPV164" s="212"/>
      <c r="TPW164" s="212"/>
      <c r="TPX164" s="212"/>
      <c r="TPY164" s="212"/>
      <c r="TPZ164" s="212"/>
      <c r="TQA164" s="212"/>
      <c r="TQB164" s="212"/>
      <c r="TQC164" s="212"/>
      <c r="TQD164" s="212"/>
      <c r="TQE164" s="212"/>
      <c r="TQF164" s="212"/>
      <c r="TQG164" s="212"/>
      <c r="TQH164" s="212"/>
      <c r="TQI164" s="212"/>
      <c r="TQJ164" s="212"/>
      <c r="TQK164" s="212"/>
      <c r="TQL164" s="212"/>
      <c r="TQM164" s="212"/>
      <c r="TQN164" s="212"/>
      <c r="TQO164" s="212"/>
      <c r="TQP164" s="212"/>
      <c r="TQQ164" s="212"/>
      <c r="TQR164" s="212"/>
      <c r="TQS164" s="212"/>
      <c r="TQT164" s="212"/>
      <c r="TQU164" s="212"/>
      <c r="TQV164" s="212"/>
      <c r="TQW164" s="212"/>
      <c r="TQX164" s="212"/>
      <c r="TQY164" s="212"/>
      <c r="TQZ164" s="212"/>
      <c r="TRA164" s="212"/>
      <c r="TRB164" s="212"/>
      <c r="TRC164" s="212"/>
      <c r="TRD164" s="212"/>
      <c r="TRE164" s="212"/>
      <c r="TRF164" s="212"/>
      <c r="TRG164" s="212"/>
      <c r="TRH164" s="212"/>
      <c r="TRI164" s="212"/>
      <c r="TRJ164" s="212"/>
      <c r="TRK164" s="212"/>
      <c r="TRL164" s="212"/>
      <c r="TRM164" s="212"/>
      <c r="TRN164" s="212"/>
      <c r="TRO164" s="212"/>
      <c r="TRP164" s="212"/>
      <c r="TRQ164" s="212"/>
      <c r="TRR164" s="212"/>
      <c r="TRS164" s="212"/>
      <c r="TRT164" s="212"/>
      <c r="TRU164" s="212"/>
      <c r="TRV164" s="212"/>
      <c r="TRW164" s="212"/>
      <c r="TRX164" s="212"/>
      <c r="TRY164" s="212"/>
      <c r="TRZ164" s="212"/>
      <c r="TSA164" s="212"/>
      <c r="TSB164" s="212"/>
      <c r="TSC164" s="212"/>
      <c r="TSD164" s="212"/>
      <c r="TSE164" s="212"/>
      <c r="TSF164" s="212"/>
      <c r="TSG164" s="212"/>
      <c r="TSH164" s="212"/>
      <c r="TSI164" s="212"/>
      <c r="TSJ164" s="212"/>
      <c r="TSK164" s="212"/>
      <c r="TSL164" s="212"/>
      <c r="TSM164" s="212"/>
      <c r="TSN164" s="212"/>
      <c r="TSO164" s="212"/>
      <c r="TSP164" s="212"/>
      <c r="TSQ164" s="212"/>
      <c r="TSR164" s="212"/>
      <c r="TSS164" s="212"/>
      <c r="TST164" s="212"/>
      <c r="TSU164" s="212"/>
      <c r="TSV164" s="212"/>
      <c r="TSW164" s="212"/>
      <c r="TSX164" s="212"/>
      <c r="TSY164" s="212"/>
      <c r="TSZ164" s="212"/>
      <c r="TTA164" s="212"/>
      <c r="TTB164" s="212"/>
      <c r="TTC164" s="212"/>
      <c r="TTD164" s="212"/>
      <c r="TTE164" s="212"/>
      <c r="TTF164" s="212"/>
      <c r="TTG164" s="212"/>
      <c r="TTH164" s="212"/>
      <c r="TTI164" s="212"/>
      <c r="TTJ164" s="212"/>
      <c r="TTK164" s="212"/>
      <c r="TTL164" s="212"/>
      <c r="TTM164" s="212"/>
      <c r="TTN164" s="212"/>
      <c r="TTO164" s="212"/>
      <c r="TTP164" s="212"/>
      <c r="TTQ164" s="212"/>
      <c r="TTR164" s="212"/>
      <c r="TTS164" s="212"/>
      <c r="TTT164" s="212"/>
      <c r="TTU164" s="212"/>
      <c r="TTV164" s="212"/>
      <c r="TTW164" s="212"/>
      <c r="TTX164" s="212"/>
      <c r="TTY164" s="212"/>
      <c r="TTZ164" s="212"/>
      <c r="TUA164" s="212"/>
      <c r="TUB164" s="212"/>
      <c r="TUC164" s="212"/>
      <c r="TUD164" s="212"/>
      <c r="TUE164" s="212"/>
      <c r="TUF164" s="212"/>
      <c r="TUG164" s="212"/>
      <c r="TUH164" s="212"/>
      <c r="TUI164" s="212"/>
      <c r="TUJ164" s="212"/>
      <c r="TUK164" s="212"/>
      <c r="TUL164" s="212"/>
      <c r="TUM164" s="212"/>
      <c r="TUN164" s="212"/>
      <c r="TUO164" s="212"/>
      <c r="TUP164" s="212"/>
      <c r="TUQ164" s="212"/>
      <c r="TUX164" s="212"/>
      <c r="TUY164" s="212"/>
      <c r="TUZ164" s="212"/>
      <c r="TVA164" s="212"/>
      <c r="TVB164" s="212"/>
      <c r="TVC164" s="212"/>
      <c r="TVD164" s="212"/>
      <c r="TVE164" s="212"/>
      <c r="TVF164" s="212"/>
      <c r="TVG164" s="212"/>
      <c r="TVH164" s="212"/>
      <c r="TVI164" s="212"/>
      <c r="TVJ164" s="212"/>
      <c r="TVK164" s="212"/>
      <c r="TVL164" s="212"/>
      <c r="TVM164" s="212"/>
      <c r="TVN164" s="212"/>
      <c r="TVO164" s="212"/>
      <c r="TVP164" s="212"/>
      <c r="TVQ164" s="212"/>
      <c r="TVR164" s="212"/>
      <c r="TVS164" s="212"/>
      <c r="TVT164" s="212"/>
      <c r="TVU164" s="212"/>
      <c r="TVV164" s="212"/>
      <c r="TVW164" s="212"/>
      <c r="TVX164" s="212"/>
      <c r="TVY164" s="212"/>
      <c r="TVZ164" s="212"/>
      <c r="TWA164" s="212"/>
      <c r="TWB164" s="212"/>
      <c r="TWC164" s="212"/>
      <c r="TWD164" s="212"/>
      <c r="TWE164" s="212"/>
      <c r="TWF164" s="212"/>
      <c r="TWG164" s="212"/>
      <c r="TWH164" s="212"/>
      <c r="TWI164" s="212"/>
      <c r="TWJ164" s="212"/>
      <c r="TWK164" s="212"/>
      <c r="TWL164" s="212"/>
      <c r="TWM164" s="212"/>
      <c r="TWN164" s="212"/>
      <c r="TWO164" s="212"/>
      <c r="TWP164" s="212"/>
      <c r="TWQ164" s="212"/>
      <c r="TWR164" s="212"/>
      <c r="TWS164" s="212"/>
      <c r="TWT164" s="212"/>
      <c r="TWU164" s="212"/>
      <c r="TWV164" s="212"/>
      <c r="TWW164" s="212"/>
      <c r="TWX164" s="212"/>
      <c r="TWY164" s="212"/>
      <c r="TWZ164" s="212"/>
      <c r="TXA164" s="212"/>
      <c r="TXB164" s="212"/>
      <c r="TXC164" s="212"/>
      <c r="TXD164" s="212"/>
      <c r="TXE164" s="212"/>
      <c r="TXF164" s="212"/>
      <c r="TXG164" s="212"/>
      <c r="TXH164" s="212"/>
      <c r="TXI164" s="212"/>
      <c r="TXJ164" s="212"/>
      <c r="TXK164" s="212"/>
      <c r="TXL164" s="212"/>
      <c r="TXM164" s="212"/>
      <c r="TXN164" s="212"/>
      <c r="TXO164" s="212"/>
      <c r="TXP164" s="212"/>
      <c r="TXQ164" s="212"/>
      <c r="TXR164" s="212"/>
      <c r="TXS164" s="212"/>
      <c r="TXT164" s="212"/>
      <c r="TXU164" s="212"/>
      <c r="TXV164" s="212"/>
      <c r="TXW164" s="212"/>
      <c r="TXX164" s="212"/>
      <c r="TXY164" s="212"/>
      <c r="TXZ164" s="212"/>
      <c r="TYA164" s="212"/>
      <c r="TYB164" s="212"/>
      <c r="TYC164" s="212"/>
      <c r="TYD164" s="212"/>
      <c r="TYE164" s="212"/>
      <c r="TYF164" s="212"/>
      <c r="TYG164" s="212"/>
      <c r="TYH164" s="212"/>
      <c r="TYI164" s="212"/>
      <c r="TYJ164" s="212"/>
      <c r="TYK164" s="212"/>
      <c r="TYL164" s="212"/>
      <c r="TYM164" s="212"/>
      <c r="TYN164" s="212"/>
      <c r="TYO164" s="212"/>
      <c r="TYP164" s="212"/>
      <c r="TYQ164" s="212"/>
      <c r="TYR164" s="212"/>
      <c r="TYS164" s="212"/>
      <c r="TYT164" s="212"/>
      <c r="TYU164" s="212"/>
      <c r="TYV164" s="212"/>
      <c r="TYW164" s="212"/>
      <c r="TYX164" s="212"/>
      <c r="TYY164" s="212"/>
      <c r="TYZ164" s="212"/>
      <c r="TZA164" s="212"/>
      <c r="TZB164" s="212"/>
      <c r="TZC164" s="212"/>
      <c r="TZD164" s="212"/>
      <c r="TZE164" s="212"/>
      <c r="TZF164" s="212"/>
      <c r="TZG164" s="212"/>
      <c r="TZH164" s="212"/>
      <c r="TZI164" s="212"/>
      <c r="TZJ164" s="212"/>
      <c r="TZK164" s="212"/>
      <c r="TZL164" s="212"/>
      <c r="TZM164" s="212"/>
      <c r="TZN164" s="212"/>
      <c r="TZO164" s="212"/>
      <c r="TZP164" s="212"/>
      <c r="TZQ164" s="212"/>
      <c r="TZR164" s="212"/>
      <c r="TZS164" s="212"/>
      <c r="TZT164" s="212"/>
      <c r="TZU164" s="212"/>
      <c r="TZV164" s="212"/>
      <c r="TZW164" s="212"/>
      <c r="TZX164" s="212"/>
      <c r="TZY164" s="212"/>
      <c r="TZZ164" s="212"/>
      <c r="UAA164" s="212"/>
      <c r="UAB164" s="212"/>
      <c r="UAC164" s="212"/>
      <c r="UAD164" s="212"/>
      <c r="UAE164" s="212"/>
      <c r="UAF164" s="212"/>
      <c r="UAG164" s="212"/>
      <c r="UAH164" s="212"/>
      <c r="UAI164" s="212"/>
      <c r="UAJ164" s="212"/>
      <c r="UAK164" s="212"/>
      <c r="UAL164" s="212"/>
      <c r="UAM164" s="212"/>
      <c r="UAN164" s="212"/>
      <c r="UAO164" s="212"/>
      <c r="UAP164" s="212"/>
      <c r="UAQ164" s="212"/>
      <c r="UAR164" s="212"/>
      <c r="UAS164" s="212"/>
      <c r="UAT164" s="212"/>
      <c r="UAU164" s="212"/>
      <c r="UAV164" s="212"/>
      <c r="UAW164" s="212"/>
      <c r="UAX164" s="212"/>
      <c r="UAY164" s="212"/>
      <c r="UAZ164" s="212"/>
      <c r="UBA164" s="212"/>
      <c r="UBB164" s="212"/>
      <c r="UBC164" s="212"/>
      <c r="UBD164" s="212"/>
      <c r="UBE164" s="212"/>
      <c r="UBF164" s="212"/>
      <c r="UBG164" s="212"/>
      <c r="UBH164" s="212"/>
      <c r="UBI164" s="212"/>
      <c r="UBJ164" s="212"/>
      <c r="UBK164" s="212"/>
      <c r="UBL164" s="212"/>
      <c r="UBM164" s="212"/>
      <c r="UBN164" s="212"/>
      <c r="UBO164" s="212"/>
      <c r="UBP164" s="212"/>
      <c r="UBQ164" s="212"/>
      <c r="UBR164" s="212"/>
      <c r="UBS164" s="212"/>
      <c r="UBT164" s="212"/>
      <c r="UBU164" s="212"/>
      <c r="UBV164" s="212"/>
      <c r="UBW164" s="212"/>
      <c r="UBX164" s="212"/>
      <c r="UBY164" s="212"/>
      <c r="UBZ164" s="212"/>
      <c r="UCA164" s="212"/>
      <c r="UCB164" s="212"/>
      <c r="UCC164" s="212"/>
      <c r="UCD164" s="212"/>
      <c r="UCE164" s="212"/>
      <c r="UCF164" s="212"/>
      <c r="UCG164" s="212"/>
      <c r="UCH164" s="212"/>
      <c r="UCI164" s="212"/>
      <c r="UCJ164" s="212"/>
      <c r="UCK164" s="212"/>
      <c r="UCL164" s="212"/>
      <c r="UCM164" s="212"/>
      <c r="UCN164" s="212"/>
      <c r="UCO164" s="212"/>
      <c r="UCP164" s="212"/>
      <c r="UCQ164" s="212"/>
      <c r="UCR164" s="212"/>
      <c r="UCS164" s="212"/>
      <c r="UCT164" s="212"/>
      <c r="UCU164" s="212"/>
      <c r="UCV164" s="212"/>
      <c r="UCW164" s="212"/>
      <c r="UCX164" s="212"/>
      <c r="UCY164" s="212"/>
      <c r="UCZ164" s="212"/>
      <c r="UDA164" s="212"/>
      <c r="UDB164" s="212"/>
      <c r="UDC164" s="212"/>
      <c r="UDD164" s="212"/>
      <c r="UDE164" s="212"/>
      <c r="UDF164" s="212"/>
      <c r="UDG164" s="212"/>
      <c r="UDH164" s="212"/>
      <c r="UDI164" s="212"/>
      <c r="UDJ164" s="212"/>
      <c r="UDK164" s="212"/>
      <c r="UDL164" s="212"/>
      <c r="UDM164" s="212"/>
      <c r="UDN164" s="212"/>
      <c r="UDO164" s="212"/>
      <c r="UDP164" s="212"/>
      <c r="UDQ164" s="212"/>
      <c r="UDR164" s="212"/>
      <c r="UDS164" s="212"/>
      <c r="UDT164" s="212"/>
      <c r="UDU164" s="212"/>
      <c r="UDV164" s="212"/>
      <c r="UDW164" s="212"/>
      <c r="UDX164" s="212"/>
      <c r="UDY164" s="212"/>
      <c r="UDZ164" s="212"/>
      <c r="UEA164" s="212"/>
      <c r="UEB164" s="212"/>
      <c r="UEC164" s="212"/>
      <c r="UED164" s="212"/>
      <c r="UEE164" s="212"/>
      <c r="UEF164" s="212"/>
      <c r="UEG164" s="212"/>
      <c r="UEH164" s="212"/>
      <c r="UEI164" s="212"/>
      <c r="UEJ164" s="212"/>
      <c r="UEK164" s="212"/>
      <c r="UEL164" s="212"/>
      <c r="UEM164" s="212"/>
      <c r="UET164" s="212"/>
      <c r="UEU164" s="212"/>
      <c r="UEV164" s="212"/>
      <c r="UEW164" s="212"/>
      <c r="UEX164" s="212"/>
      <c r="UEY164" s="212"/>
      <c r="UEZ164" s="212"/>
      <c r="UFA164" s="212"/>
      <c r="UFB164" s="212"/>
      <c r="UFC164" s="212"/>
      <c r="UFD164" s="212"/>
      <c r="UFE164" s="212"/>
      <c r="UFF164" s="212"/>
      <c r="UFG164" s="212"/>
      <c r="UFH164" s="212"/>
      <c r="UFI164" s="212"/>
      <c r="UFJ164" s="212"/>
      <c r="UFK164" s="212"/>
      <c r="UFL164" s="212"/>
      <c r="UFM164" s="212"/>
      <c r="UFN164" s="212"/>
      <c r="UFO164" s="212"/>
      <c r="UFP164" s="212"/>
      <c r="UFQ164" s="212"/>
      <c r="UFR164" s="212"/>
      <c r="UFS164" s="212"/>
      <c r="UFT164" s="212"/>
      <c r="UFU164" s="212"/>
      <c r="UFV164" s="212"/>
      <c r="UFW164" s="212"/>
      <c r="UFX164" s="212"/>
      <c r="UFY164" s="212"/>
      <c r="UFZ164" s="212"/>
      <c r="UGA164" s="212"/>
      <c r="UGB164" s="212"/>
      <c r="UGC164" s="212"/>
      <c r="UGD164" s="212"/>
      <c r="UGE164" s="212"/>
      <c r="UGF164" s="212"/>
      <c r="UGG164" s="212"/>
      <c r="UGH164" s="212"/>
      <c r="UGI164" s="212"/>
      <c r="UGJ164" s="212"/>
      <c r="UGK164" s="212"/>
      <c r="UGL164" s="212"/>
      <c r="UGM164" s="212"/>
      <c r="UGN164" s="212"/>
      <c r="UGO164" s="212"/>
      <c r="UGP164" s="212"/>
      <c r="UGQ164" s="212"/>
      <c r="UGR164" s="212"/>
      <c r="UGS164" s="212"/>
      <c r="UGT164" s="212"/>
      <c r="UGU164" s="212"/>
      <c r="UGV164" s="212"/>
      <c r="UGW164" s="212"/>
      <c r="UGX164" s="212"/>
      <c r="UGY164" s="212"/>
      <c r="UGZ164" s="212"/>
      <c r="UHA164" s="212"/>
      <c r="UHB164" s="212"/>
      <c r="UHC164" s="212"/>
      <c r="UHD164" s="212"/>
      <c r="UHE164" s="212"/>
      <c r="UHF164" s="212"/>
      <c r="UHG164" s="212"/>
      <c r="UHH164" s="212"/>
      <c r="UHI164" s="212"/>
      <c r="UHJ164" s="212"/>
      <c r="UHK164" s="212"/>
      <c r="UHL164" s="212"/>
      <c r="UHM164" s="212"/>
      <c r="UHN164" s="212"/>
      <c r="UHO164" s="212"/>
      <c r="UHP164" s="212"/>
      <c r="UHQ164" s="212"/>
      <c r="UHR164" s="212"/>
      <c r="UHS164" s="212"/>
      <c r="UHT164" s="212"/>
      <c r="UHU164" s="212"/>
      <c r="UHV164" s="212"/>
      <c r="UHW164" s="212"/>
      <c r="UHX164" s="212"/>
      <c r="UHY164" s="212"/>
      <c r="UHZ164" s="212"/>
      <c r="UIA164" s="212"/>
      <c r="UIB164" s="212"/>
      <c r="UIC164" s="212"/>
      <c r="UID164" s="212"/>
      <c r="UIE164" s="212"/>
      <c r="UIF164" s="212"/>
      <c r="UIG164" s="212"/>
      <c r="UIH164" s="212"/>
      <c r="UII164" s="212"/>
      <c r="UIJ164" s="212"/>
      <c r="UIK164" s="212"/>
      <c r="UIL164" s="212"/>
      <c r="UIM164" s="212"/>
      <c r="UIN164" s="212"/>
      <c r="UIO164" s="212"/>
      <c r="UIP164" s="212"/>
      <c r="UIQ164" s="212"/>
      <c r="UIR164" s="212"/>
      <c r="UIS164" s="212"/>
      <c r="UIT164" s="212"/>
      <c r="UIU164" s="212"/>
      <c r="UIV164" s="212"/>
      <c r="UIW164" s="212"/>
      <c r="UIX164" s="212"/>
      <c r="UIY164" s="212"/>
      <c r="UIZ164" s="212"/>
      <c r="UJA164" s="212"/>
      <c r="UJB164" s="212"/>
      <c r="UJC164" s="212"/>
      <c r="UJD164" s="212"/>
      <c r="UJE164" s="212"/>
      <c r="UJF164" s="212"/>
      <c r="UJG164" s="212"/>
      <c r="UJH164" s="212"/>
      <c r="UJI164" s="212"/>
      <c r="UJJ164" s="212"/>
      <c r="UJK164" s="212"/>
      <c r="UJL164" s="212"/>
      <c r="UJM164" s="212"/>
      <c r="UJN164" s="212"/>
      <c r="UJO164" s="212"/>
      <c r="UJP164" s="212"/>
      <c r="UJQ164" s="212"/>
      <c r="UJR164" s="212"/>
      <c r="UJS164" s="212"/>
      <c r="UJT164" s="212"/>
      <c r="UJU164" s="212"/>
      <c r="UJV164" s="212"/>
      <c r="UJW164" s="212"/>
      <c r="UJX164" s="212"/>
      <c r="UJY164" s="212"/>
      <c r="UJZ164" s="212"/>
      <c r="UKA164" s="212"/>
      <c r="UKB164" s="212"/>
      <c r="UKC164" s="212"/>
      <c r="UKD164" s="212"/>
      <c r="UKE164" s="212"/>
      <c r="UKF164" s="212"/>
      <c r="UKG164" s="212"/>
      <c r="UKH164" s="212"/>
      <c r="UKI164" s="212"/>
      <c r="UKJ164" s="212"/>
      <c r="UKK164" s="212"/>
      <c r="UKL164" s="212"/>
      <c r="UKM164" s="212"/>
      <c r="UKN164" s="212"/>
      <c r="UKO164" s="212"/>
      <c r="UKP164" s="212"/>
      <c r="UKQ164" s="212"/>
      <c r="UKR164" s="212"/>
      <c r="UKS164" s="212"/>
      <c r="UKT164" s="212"/>
      <c r="UKU164" s="212"/>
      <c r="UKV164" s="212"/>
      <c r="UKW164" s="212"/>
      <c r="UKX164" s="212"/>
      <c r="UKY164" s="212"/>
      <c r="UKZ164" s="212"/>
      <c r="ULA164" s="212"/>
      <c r="ULB164" s="212"/>
      <c r="ULC164" s="212"/>
      <c r="ULD164" s="212"/>
      <c r="ULE164" s="212"/>
      <c r="ULF164" s="212"/>
      <c r="ULG164" s="212"/>
      <c r="ULH164" s="212"/>
      <c r="ULI164" s="212"/>
      <c r="ULJ164" s="212"/>
      <c r="ULK164" s="212"/>
      <c r="ULL164" s="212"/>
      <c r="ULM164" s="212"/>
      <c r="ULN164" s="212"/>
      <c r="ULO164" s="212"/>
      <c r="ULP164" s="212"/>
      <c r="ULQ164" s="212"/>
      <c r="ULR164" s="212"/>
      <c r="ULS164" s="212"/>
      <c r="ULT164" s="212"/>
      <c r="ULU164" s="212"/>
      <c r="ULV164" s="212"/>
      <c r="ULW164" s="212"/>
      <c r="ULX164" s="212"/>
      <c r="ULY164" s="212"/>
      <c r="ULZ164" s="212"/>
      <c r="UMA164" s="212"/>
      <c r="UMB164" s="212"/>
      <c r="UMC164" s="212"/>
      <c r="UMD164" s="212"/>
      <c r="UME164" s="212"/>
      <c r="UMF164" s="212"/>
      <c r="UMG164" s="212"/>
      <c r="UMH164" s="212"/>
      <c r="UMI164" s="212"/>
      <c r="UMJ164" s="212"/>
      <c r="UMK164" s="212"/>
      <c r="UML164" s="212"/>
      <c r="UMM164" s="212"/>
      <c r="UMN164" s="212"/>
      <c r="UMO164" s="212"/>
      <c r="UMP164" s="212"/>
      <c r="UMQ164" s="212"/>
      <c r="UMR164" s="212"/>
      <c r="UMS164" s="212"/>
      <c r="UMT164" s="212"/>
      <c r="UMU164" s="212"/>
      <c r="UMV164" s="212"/>
      <c r="UMW164" s="212"/>
      <c r="UMX164" s="212"/>
      <c r="UMY164" s="212"/>
      <c r="UMZ164" s="212"/>
      <c r="UNA164" s="212"/>
      <c r="UNB164" s="212"/>
      <c r="UNC164" s="212"/>
      <c r="UND164" s="212"/>
      <c r="UNE164" s="212"/>
      <c r="UNF164" s="212"/>
      <c r="UNG164" s="212"/>
      <c r="UNH164" s="212"/>
      <c r="UNI164" s="212"/>
      <c r="UNJ164" s="212"/>
      <c r="UNK164" s="212"/>
      <c r="UNL164" s="212"/>
      <c r="UNM164" s="212"/>
      <c r="UNN164" s="212"/>
      <c r="UNO164" s="212"/>
      <c r="UNP164" s="212"/>
      <c r="UNQ164" s="212"/>
      <c r="UNR164" s="212"/>
      <c r="UNS164" s="212"/>
      <c r="UNT164" s="212"/>
      <c r="UNU164" s="212"/>
      <c r="UNV164" s="212"/>
      <c r="UNW164" s="212"/>
      <c r="UNX164" s="212"/>
      <c r="UNY164" s="212"/>
      <c r="UNZ164" s="212"/>
      <c r="UOA164" s="212"/>
      <c r="UOB164" s="212"/>
      <c r="UOC164" s="212"/>
      <c r="UOD164" s="212"/>
      <c r="UOE164" s="212"/>
      <c r="UOF164" s="212"/>
      <c r="UOG164" s="212"/>
      <c r="UOH164" s="212"/>
      <c r="UOI164" s="212"/>
      <c r="UOP164" s="212"/>
      <c r="UOQ164" s="212"/>
      <c r="UOR164" s="212"/>
      <c r="UOS164" s="212"/>
      <c r="UOT164" s="212"/>
      <c r="UOU164" s="212"/>
      <c r="UOV164" s="212"/>
      <c r="UOW164" s="212"/>
      <c r="UOX164" s="212"/>
      <c r="UOY164" s="212"/>
      <c r="UOZ164" s="212"/>
      <c r="UPA164" s="212"/>
      <c r="UPB164" s="212"/>
      <c r="UPC164" s="212"/>
      <c r="UPD164" s="212"/>
      <c r="UPE164" s="212"/>
      <c r="UPF164" s="212"/>
      <c r="UPG164" s="212"/>
      <c r="UPH164" s="212"/>
      <c r="UPI164" s="212"/>
      <c r="UPJ164" s="212"/>
      <c r="UPK164" s="212"/>
      <c r="UPL164" s="212"/>
      <c r="UPM164" s="212"/>
      <c r="UPN164" s="212"/>
      <c r="UPO164" s="212"/>
      <c r="UPP164" s="212"/>
      <c r="UPQ164" s="212"/>
      <c r="UPR164" s="212"/>
      <c r="UPS164" s="212"/>
      <c r="UPT164" s="212"/>
      <c r="UPU164" s="212"/>
      <c r="UPV164" s="212"/>
      <c r="UPW164" s="212"/>
      <c r="UPX164" s="212"/>
      <c r="UPY164" s="212"/>
      <c r="UPZ164" s="212"/>
      <c r="UQA164" s="212"/>
      <c r="UQB164" s="212"/>
      <c r="UQC164" s="212"/>
      <c r="UQD164" s="212"/>
      <c r="UQE164" s="212"/>
      <c r="UQF164" s="212"/>
      <c r="UQG164" s="212"/>
      <c r="UQH164" s="212"/>
      <c r="UQI164" s="212"/>
      <c r="UQJ164" s="212"/>
      <c r="UQK164" s="212"/>
      <c r="UQL164" s="212"/>
      <c r="UQM164" s="212"/>
      <c r="UQN164" s="212"/>
      <c r="UQO164" s="212"/>
      <c r="UQP164" s="212"/>
      <c r="UQQ164" s="212"/>
      <c r="UQR164" s="212"/>
      <c r="UQS164" s="212"/>
      <c r="UQT164" s="212"/>
      <c r="UQU164" s="212"/>
      <c r="UQV164" s="212"/>
      <c r="UQW164" s="212"/>
      <c r="UQX164" s="212"/>
      <c r="UQY164" s="212"/>
      <c r="UQZ164" s="212"/>
      <c r="URA164" s="212"/>
      <c r="URB164" s="212"/>
      <c r="URC164" s="212"/>
      <c r="URD164" s="212"/>
      <c r="URE164" s="212"/>
      <c r="URF164" s="212"/>
      <c r="URG164" s="212"/>
      <c r="URH164" s="212"/>
      <c r="URI164" s="212"/>
      <c r="URJ164" s="212"/>
      <c r="URK164" s="212"/>
      <c r="URL164" s="212"/>
      <c r="URM164" s="212"/>
      <c r="URN164" s="212"/>
      <c r="URO164" s="212"/>
      <c r="URP164" s="212"/>
      <c r="URQ164" s="212"/>
      <c r="URR164" s="212"/>
      <c r="URS164" s="212"/>
      <c r="URT164" s="212"/>
      <c r="URU164" s="212"/>
      <c r="URV164" s="212"/>
      <c r="URW164" s="212"/>
      <c r="URX164" s="212"/>
      <c r="URY164" s="212"/>
      <c r="URZ164" s="212"/>
      <c r="USA164" s="212"/>
      <c r="USB164" s="212"/>
      <c r="USC164" s="212"/>
      <c r="USD164" s="212"/>
      <c r="USE164" s="212"/>
      <c r="USF164" s="212"/>
      <c r="USG164" s="212"/>
      <c r="USH164" s="212"/>
      <c r="USI164" s="212"/>
      <c r="USJ164" s="212"/>
      <c r="USK164" s="212"/>
      <c r="USL164" s="212"/>
      <c r="USM164" s="212"/>
      <c r="USN164" s="212"/>
      <c r="USO164" s="212"/>
      <c r="USP164" s="212"/>
      <c r="USQ164" s="212"/>
      <c r="USR164" s="212"/>
      <c r="USS164" s="212"/>
      <c r="UST164" s="212"/>
      <c r="USU164" s="212"/>
      <c r="USV164" s="212"/>
      <c r="USW164" s="212"/>
      <c r="USX164" s="212"/>
      <c r="USY164" s="212"/>
      <c r="USZ164" s="212"/>
      <c r="UTA164" s="212"/>
      <c r="UTB164" s="212"/>
      <c r="UTC164" s="212"/>
      <c r="UTD164" s="212"/>
      <c r="UTE164" s="212"/>
      <c r="UTF164" s="212"/>
      <c r="UTG164" s="212"/>
      <c r="UTH164" s="212"/>
      <c r="UTI164" s="212"/>
      <c r="UTJ164" s="212"/>
      <c r="UTK164" s="212"/>
      <c r="UTL164" s="212"/>
      <c r="UTM164" s="212"/>
      <c r="UTN164" s="212"/>
      <c r="UTO164" s="212"/>
      <c r="UTP164" s="212"/>
      <c r="UTQ164" s="212"/>
      <c r="UTR164" s="212"/>
      <c r="UTS164" s="212"/>
      <c r="UTT164" s="212"/>
      <c r="UTU164" s="212"/>
      <c r="UTV164" s="212"/>
      <c r="UTW164" s="212"/>
      <c r="UTX164" s="212"/>
      <c r="UTY164" s="212"/>
      <c r="UTZ164" s="212"/>
      <c r="UUA164" s="212"/>
      <c r="UUB164" s="212"/>
      <c r="UUC164" s="212"/>
      <c r="UUD164" s="212"/>
      <c r="UUE164" s="212"/>
      <c r="UUF164" s="212"/>
      <c r="UUG164" s="212"/>
      <c r="UUH164" s="212"/>
      <c r="UUI164" s="212"/>
      <c r="UUJ164" s="212"/>
      <c r="UUK164" s="212"/>
      <c r="UUL164" s="212"/>
      <c r="UUM164" s="212"/>
      <c r="UUN164" s="212"/>
      <c r="UUO164" s="212"/>
      <c r="UUP164" s="212"/>
      <c r="UUQ164" s="212"/>
      <c r="UUR164" s="212"/>
      <c r="UUS164" s="212"/>
      <c r="UUT164" s="212"/>
      <c r="UUU164" s="212"/>
      <c r="UUV164" s="212"/>
      <c r="UUW164" s="212"/>
      <c r="UUX164" s="212"/>
      <c r="UUY164" s="212"/>
      <c r="UUZ164" s="212"/>
      <c r="UVA164" s="212"/>
      <c r="UVB164" s="212"/>
      <c r="UVC164" s="212"/>
      <c r="UVD164" s="212"/>
      <c r="UVE164" s="212"/>
      <c r="UVF164" s="212"/>
      <c r="UVG164" s="212"/>
      <c r="UVH164" s="212"/>
      <c r="UVI164" s="212"/>
      <c r="UVJ164" s="212"/>
      <c r="UVK164" s="212"/>
      <c r="UVL164" s="212"/>
      <c r="UVM164" s="212"/>
      <c r="UVN164" s="212"/>
      <c r="UVO164" s="212"/>
      <c r="UVP164" s="212"/>
      <c r="UVQ164" s="212"/>
      <c r="UVR164" s="212"/>
      <c r="UVS164" s="212"/>
      <c r="UVT164" s="212"/>
      <c r="UVU164" s="212"/>
      <c r="UVV164" s="212"/>
      <c r="UVW164" s="212"/>
      <c r="UVX164" s="212"/>
      <c r="UVY164" s="212"/>
      <c r="UVZ164" s="212"/>
      <c r="UWA164" s="212"/>
      <c r="UWB164" s="212"/>
      <c r="UWC164" s="212"/>
      <c r="UWD164" s="212"/>
      <c r="UWE164" s="212"/>
      <c r="UWF164" s="212"/>
      <c r="UWG164" s="212"/>
      <c r="UWH164" s="212"/>
      <c r="UWI164" s="212"/>
      <c r="UWJ164" s="212"/>
      <c r="UWK164" s="212"/>
      <c r="UWL164" s="212"/>
      <c r="UWM164" s="212"/>
      <c r="UWN164" s="212"/>
      <c r="UWO164" s="212"/>
      <c r="UWP164" s="212"/>
      <c r="UWQ164" s="212"/>
      <c r="UWR164" s="212"/>
      <c r="UWS164" s="212"/>
      <c r="UWT164" s="212"/>
      <c r="UWU164" s="212"/>
      <c r="UWV164" s="212"/>
      <c r="UWW164" s="212"/>
      <c r="UWX164" s="212"/>
      <c r="UWY164" s="212"/>
      <c r="UWZ164" s="212"/>
      <c r="UXA164" s="212"/>
      <c r="UXB164" s="212"/>
      <c r="UXC164" s="212"/>
      <c r="UXD164" s="212"/>
      <c r="UXE164" s="212"/>
      <c r="UXF164" s="212"/>
      <c r="UXG164" s="212"/>
      <c r="UXH164" s="212"/>
      <c r="UXI164" s="212"/>
      <c r="UXJ164" s="212"/>
      <c r="UXK164" s="212"/>
      <c r="UXL164" s="212"/>
      <c r="UXM164" s="212"/>
      <c r="UXN164" s="212"/>
      <c r="UXO164" s="212"/>
      <c r="UXP164" s="212"/>
      <c r="UXQ164" s="212"/>
      <c r="UXR164" s="212"/>
      <c r="UXS164" s="212"/>
      <c r="UXT164" s="212"/>
      <c r="UXU164" s="212"/>
      <c r="UXV164" s="212"/>
      <c r="UXW164" s="212"/>
      <c r="UXX164" s="212"/>
      <c r="UXY164" s="212"/>
      <c r="UXZ164" s="212"/>
      <c r="UYA164" s="212"/>
      <c r="UYB164" s="212"/>
      <c r="UYC164" s="212"/>
      <c r="UYD164" s="212"/>
      <c r="UYE164" s="212"/>
      <c r="UYL164" s="212"/>
      <c r="UYM164" s="212"/>
      <c r="UYN164" s="212"/>
      <c r="UYO164" s="212"/>
      <c r="UYP164" s="212"/>
      <c r="UYQ164" s="212"/>
      <c r="UYR164" s="212"/>
      <c r="UYS164" s="212"/>
      <c r="UYT164" s="212"/>
      <c r="UYU164" s="212"/>
      <c r="UYV164" s="212"/>
      <c r="UYW164" s="212"/>
      <c r="UYX164" s="212"/>
      <c r="UYY164" s="212"/>
      <c r="UYZ164" s="212"/>
      <c r="UZA164" s="212"/>
      <c r="UZB164" s="212"/>
      <c r="UZC164" s="212"/>
      <c r="UZD164" s="212"/>
      <c r="UZE164" s="212"/>
      <c r="UZF164" s="212"/>
      <c r="UZG164" s="212"/>
      <c r="UZH164" s="212"/>
      <c r="UZI164" s="212"/>
      <c r="UZJ164" s="212"/>
      <c r="UZK164" s="212"/>
      <c r="UZL164" s="212"/>
      <c r="UZM164" s="212"/>
      <c r="UZN164" s="212"/>
      <c r="UZO164" s="212"/>
      <c r="UZP164" s="212"/>
      <c r="UZQ164" s="212"/>
      <c r="UZR164" s="212"/>
      <c r="UZS164" s="212"/>
      <c r="UZT164" s="212"/>
      <c r="UZU164" s="212"/>
      <c r="UZV164" s="212"/>
      <c r="UZW164" s="212"/>
      <c r="UZX164" s="212"/>
      <c r="UZY164" s="212"/>
      <c r="UZZ164" s="212"/>
      <c r="VAA164" s="212"/>
      <c r="VAB164" s="212"/>
      <c r="VAC164" s="212"/>
      <c r="VAD164" s="212"/>
      <c r="VAE164" s="212"/>
      <c r="VAF164" s="212"/>
      <c r="VAG164" s="212"/>
      <c r="VAH164" s="212"/>
      <c r="VAI164" s="212"/>
      <c r="VAJ164" s="212"/>
      <c r="VAK164" s="212"/>
      <c r="VAL164" s="212"/>
      <c r="VAM164" s="212"/>
      <c r="VAN164" s="212"/>
      <c r="VAO164" s="212"/>
      <c r="VAP164" s="212"/>
      <c r="VAQ164" s="212"/>
      <c r="VAR164" s="212"/>
      <c r="VAS164" s="212"/>
      <c r="VAT164" s="212"/>
      <c r="VAU164" s="212"/>
      <c r="VAV164" s="212"/>
      <c r="VAW164" s="212"/>
      <c r="VAX164" s="212"/>
      <c r="VAY164" s="212"/>
      <c r="VAZ164" s="212"/>
      <c r="VBA164" s="212"/>
      <c r="VBB164" s="212"/>
      <c r="VBC164" s="212"/>
      <c r="VBD164" s="212"/>
      <c r="VBE164" s="212"/>
      <c r="VBF164" s="212"/>
      <c r="VBG164" s="212"/>
      <c r="VBH164" s="212"/>
      <c r="VBI164" s="212"/>
      <c r="VBJ164" s="212"/>
      <c r="VBK164" s="212"/>
      <c r="VBL164" s="212"/>
      <c r="VBM164" s="212"/>
      <c r="VBN164" s="212"/>
      <c r="VBO164" s="212"/>
      <c r="VBP164" s="212"/>
      <c r="VBQ164" s="212"/>
      <c r="VBR164" s="212"/>
      <c r="VBS164" s="212"/>
      <c r="VBT164" s="212"/>
      <c r="VBU164" s="212"/>
      <c r="VBV164" s="212"/>
      <c r="VBW164" s="212"/>
      <c r="VBX164" s="212"/>
      <c r="VBY164" s="212"/>
      <c r="VBZ164" s="212"/>
      <c r="VCA164" s="212"/>
      <c r="VCB164" s="212"/>
      <c r="VCC164" s="212"/>
      <c r="VCD164" s="212"/>
      <c r="VCE164" s="212"/>
      <c r="VCF164" s="212"/>
      <c r="VCG164" s="212"/>
      <c r="VCH164" s="212"/>
      <c r="VCI164" s="212"/>
      <c r="VCJ164" s="212"/>
      <c r="VCK164" s="212"/>
      <c r="VCL164" s="212"/>
      <c r="VCM164" s="212"/>
      <c r="VCN164" s="212"/>
      <c r="VCO164" s="212"/>
      <c r="VCP164" s="212"/>
      <c r="VCQ164" s="212"/>
      <c r="VCR164" s="212"/>
      <c r="VCS164" s="212"/>
      <c r="VCT164" s="212"/>
      <c r="VCU164" s="212"/>
      <c r="VCV164" s="212"/>
      <c r="VCW164" s="212"/>
      <c r="VCX164" s="212"/>
      <c r="VCY164" s="212"/>
      <c r="VCZ164" s="212"/>
      <c r="VDA164" s="212"/>
      <c r="VDB164" s="212"/>
      <c r="VDC164" s="212"/>
      <c r="VDD164" s="212"/>
      <c r="VDE164" s="212"/>
      <c r="VDF164" s="212"/>
      <c r="VDG164" s="212"/>
      <c r="VDH164" s="212"/>
      <c r="VDI164" s="212"/>
      <c r="VDJ164" s="212"/>
      <c r="VDK164" s="212"/>
      <c r="VDL164" s="212"/>
      <c r="VDM164" s="212"/>
      <c r="VDN164" s="212"/>
      <c r="VDO164" s="212"/>
      <c r="VDP164" s="212"/>
      <c r="VDQ164" s="212"/>
      <c r="VDR164" s="212"/>
      <c r="VDS164" s="212"/>
      <c r="VDT164" s="212"/>
      <c r="VDU164" s="212"/>
      <c r="VDV164" s="212"/>
      <c r="VDW164" s="212"/>
      <c r="VDX164" s="212"/>
      <c r="VDY164" s="212"/>
      <c r="VDZ164" s="212"/>
      <c r="VEA164" s="212"/>
      <c r="VEB164" s="212"/>
      <c r="VEC164" s="212"/>
      <c r="VED164" s="212"/>
      <c r="VEE164" s="212"/>
      <c r="VEF164" s="212"/>
      <c r="VEG164" s="212"/>
      <c r="VEH164" s="212"/>
      <c r="VEI164" s="212"/>
      <c r="VEJ164" s="212"/>
      <c r="VEK164" s="212"/>
      <c r="VEL164" s="212"/>
      <c r="VEM164" s="212"/>
      <c r="VEN164" s="212"/>
      <c r="VEO164" s="212"/>
      <c r="VEP164" s="212"/>
      <c r="VEQ164" s="212"/>
      <c r="VER164" s="212"/>
      <c r="VES164" s="212"/>
      <c r="VET164" s="212"/>
      <c r="VEU164" s="212"/>
      <c r="VEV164" s="212"/>
      <c r="VEW164" s="212"/>
      <c r="VEX164" s="212"/>
      <c r="VEY164" s="212"/>
      <c r="VEZ164" s="212"/>
      <c r="VFA164" s="212"/>
      <c r="VFB164" s="212"/>
      <c r="VFC164" s="212"/>
      <c r="VFD164" s="212"/>
      <c r="VFE164" s="212"/>
      <c r="VFF164" s="212"/>
      <c r="VFG164" s="212"/>
      <c r="VFH164" s="212"/>
      <c r="VFI164" s="212"/>
      <c r="VFJ164" s="212"/>
      <c r="VFK164" s="212"/>
      <c r="VFL164" s="212"/>
      <c r="VFM164" s="212"/>
      <c r="VFN164" s="212"/>
      <c r="VFO164" s="212"/>
      <c r="VFP164" s="212"/>
      <c r="VFQ164" s="212"/>
      <c r="VFR164" s="212"/>
      <c r="VFS164" s="212"/>
      <c r="VFT164" s="212"/>
      <c r="VFU164" s="212"/>
      <c r="VFV164" s="212"/>
      <c r="VFW164" s="212"/>
      <c r="VFX164" s="212"/>
      <c r="VFY164" s="212"/>
      <c r="VFZ164" s="212"/>
      <c r="VGA164" s="212"/>
      <c r="VGB164" s="212"/>
      <c r="VGC164" s="212"/>
      <c r="VGD164" s="212"/>
      <c r="VGE164" s="212"/>
      <c r="VGF164" s="212"/>
      <c r="VGG164" s="212"/>
      <c r="VGH164" s="212"/>
      <c r="VGI164" s="212"/>
      <c r="VGJ164" s="212"/>
      <c r="VGK164" s="212"/>
      <c r="VGL164" s="212"/>
      <c r="VGM164" s="212"/>
      <c r="VGN164" s="212"/>
      <c r="VGO164" s="212"/>
      <c r="VGP164" s="212"/>
      <c r="VGQ164" s="212"/>
      <c r="VGR164" s="212"/>
      <c r="VGS164" s="212"/>
      <c r="VGT164" s="212"/>
      <c r="VGU164" s="212"/>
      <c r="VGV164" s="212"/>
      <c r="VGW164" s="212"/>
      <c r="VGX164" s="212"/>
      <c r="VGY164" s="212"/>
      <c r="VGZ164" s="212"/>
      <c r="VHA164" s="212"/>
      <c r="VHB164" s="212"/>
      <c r="VHC164" s="212"/>
      <c r="VHD164" s="212"/>
      <c r="VHE164" s="212"/>
      <c r="VHF164" s="212"/>
      <c r="VHG164" s="212"/>
      <c r="VHH164" s="212"/>
      <c r="VHI164" s="212"/>
      <c r="VHJ164" s="212"/>
      <c r="VHK164" s="212"/>
      <c r="VHL164" s="212"/>
      <c r="VHM164" s="212"/>
      <c r="VHN164" s="212"/>
      <c r="VHO164" s="212"/>
      <c r="VHP164" s="212"/>
      <c r="VHQ164" s="212"/>
      <c r="VHR164" s="212"/>
      <c r="VHS164" s="212"/>
      <c r="VHT164" s="212"/>
      <c r="VHU164" s="212"/>
      <c r="VHV164" s="212"/>
      <c r="VHW164" s="212"/>
      <c r="VHX164" s="212"/>
      <c r="VHY164" s="212"/>
      <c r="VHZ164" s="212"/>
      <c r="VIA164" s="212"/>
      <c r="VIH164" s="212"/>
      <c r="VII164" s="212"/>
      <c r="VIJ164" s="212"/>
      <c r="VIK164" s="212"/>
      <c r="VIL164" s="212"/>
      <c r="VIM164" s="212"/>
      <c r="VIN164" s="212"/>
      <c r="VIO164" s="212"/>
      <c r="VIP164" s="212"/>
      <c r="VIQ164" s="212"/>
      <c r="VIR164" s="212"/>
      <c r="VIS164" s="212"/>
      <c r="VIT164" s="212"/>
      <c r="VIU164" s="212"/>
      <c r="VIV164" s="212"/>
      <c r="VIW164" s="212"/>
      <c r="VIX164" s="212"/>
      <c r="VIY164" s="212"/>
      <c r="VIZ164" s="212"/>
      <c r="VJA164" s="212"/>
      <c r="VJB164" s="212"/>
      <c r="VJC164" s="212"/>
      <c r="VJD164" s="212"/>
      <c r="VJE164" s="212"/>
      <c r="VJF164" s="212"/>
      <c r="VJG164" s="212"/>
      <c r="VJH164" s="212"/>
      <c r="VJI164" s="212"/>
      <c r="VJJ164" s="212"/>
      <c r="VJK164" s="212"/>
      <c r="VJL164" s="212"/>
      <c r="VJM164" s="212"/>
      <c r="VJN164" s="212"/>
      <c r="VJO164" s="212"/>
      <c r="VJP164" s="212"/>
      <c r="VJQ164" s="212"/>
      <c r="VJR164" s="212"/>
      <c r="VJS164" s="212"/>
      <c r="VJT164" s="212"/>
      <c r="VJU164" s="212"/>
      <c r="VJV164" s="212"/>
      <c r="VJW164" s="212"/>
      <c r="VJX164" s="212"/>
      <c r="VJY164" s="212"/>
      <c r="VJZ164" s="212"/>
      <c r="VKA164" s="212"/>
      <c r="VKB164" s="212"/>
      <c r="VKC164" s="212"/>
      <c r="VKD164" s="212"/>
      <c r="VKE164" s="212"/>
      <c r="VKF164" s="212"/>
      <c r="VKG164" s="212"/>
      <c r="VKH164" s="212"/>
      <c r="VKI164" s="212"/>
      <c r="VKJ164" s="212"/>
      <c r="VKK164" s="212"/>
      <c r="VKL164" s="212"/>
      <c r="VKM164" s="212"/>
      <c r="VKN164" s="212"/>
      <c r="VKO164" s="212"/>
      <c r="VKP164" s="212"/>
      <c r="VKQ164" s="212"/>
      <c r="VKR164" s="212"/>
      <c r="VKS164" s="212"/>
      <c r="VKT164" s="212"/>
      <c r="VKU164" s="212"/>
      <c r="VKV164" s="212"/>
      <c r="VKW164" s="212"/>
      <c r="VKX164" s="212"/>
      <c r="VKY164" s="212"/>
      <c r="VKZ164" s="212"/>
      <c r="VLA164" s="212"/>
      <c r="VLB164" s="212"/>
      <c r="VLC164" s="212"/>
      <c r="VLD164" s="212"/>
      <c r="VLE164" s="212"/>
      <c r="VLF164" s="212"/>
      <c r="VLG164" s="212"/>
      <c r="VLH164" s="212"/>
      <c r="VLI164" s="212"/>
      <c r="VLJ164" s="212"/>
      <c r="VLK164" s="212"/>
      <c r="VLL164" s="212"/>
      <c r="VLM164" s="212"/>
      <c r="VLN164" s="212"/>
      <c r="VLO164" s="212"/>
      <c r="VLP164" s="212"/>
      <c r="VLQ164" s="212"/>
      <c r="VLR164" s="212"/>
      <c r="VLS164" s="212"/>
      <c r="VLT164" s="212"/>
      <c r="VLU164" s="212"/>
      <c r="VLV164" s="212"/>
      <c r="VLW164" s="212"/>
      <c r="VLX164" s="212"/>
      <c r="VLY164" s="212"/>
      <c r="VLZ164" s="212"/>
      <c r="VMA164" s="212"/>
      <c r="VMB164" s="212"/>
      <c r="VMC164" s="212"/>
      <c r="VMD164" s="212"/>
      <c r="VME164" s="212"/>
      <c r="VMF164" s="212"/>
      <c r="VMG164" s="212"/>
      <c r="VMH164" s="212"/>
      <c r="VMI164" s="212"/>
      <c r="VMJ164" s="212"/>
      <c r="VMK164" s="212"/>
      <c r="VML164" s="212"/>
      <c r="VMM164" s="212"/>
      <c r="VMN164" s="212"/>
      <c r="VMO164" s="212"/>
      <c r="VMP164" s="212"/>
      <c r="VMQ164" s="212"/>
      <c r="VMR164" s="212"/>
      <c r="VMS164" s="212"/>
      <c r="VMT164" s="212"/>
      <c r="VMU164" s="212"/>
      <c r="VMV164" s="212"/>
      <c r="VMW164" s="212"/>
      <c r="VMX164" s="212"/>
      <c r="VMY164" s="212"/>
      <c r="VMZ164" s="212"/>
      <c r="VNA164" s="212"/>
      <c r="VNB164" s="212"/>
      <c r="VNC164" s="212"/>
      <c r="VND164" s="212"/>
      <c r="VNE164" s="212"/>
      <c r="VNF164" s="212"/>
      <c r="VNG164" s="212"/>
      <c r="VNH164" s="212"/>
      <c r="VNI164" s="212"/>
      <c r="VNJ164" s="212"/>
      <c r="VNK164" s="212"/>
      <c r="VNL164" s="212"/>
      <c r="VNM164" s="212"/>
      <c r="VNN164" s="212"/>
      <c r="VNO164" s="212"/>
      <c r="VNP164" s="212"/>
      <c r="VNQ164" s="212"/>
      <c r="VNR164" s="212"/>
      <c r="VNS164" s="212"/>
      <c r="VNT164" s="212"/>
      <c r="VNU164" s="212"/>
      <c r="VNV164" s="212"/>
      <c r="VNW164" s="212"/>
      <c r="VNX164" s="212"/>
      <c r="VNY164" s="212"/>
      <c r="VNZ164" s="212"/>
      <c r="VOA164" s="212"/>
      <c r="VOB164" s="212"/>
      <c r="VOC164" s="212"/>
      <c r="VOD164" s="212"/>
      <c r="VOE164" s="212"/>
      <c r="VOF164" s="212"/>
      <c r="VOG164" s="212"/>
      <c r="VOH164" s="212"/>
      <c r="VOI164" s="212"/>
      <c r="VOJ164" s="212"/>
      <c r="VOK164" s="212"/>
      <c r="VOL164" s="212"/>
      <c r="VOM164" s="212"/>
      <c r="VON164" s="212"/>
      <c r="VOO164" s="212"/>
      <c r="VOP164" s="212"/>
      <c r="VOQ164" s="212"/>
      <c r="VOR164" s="212"/>
      <c r="VOS164" s="212"/>
      <c r="VOT164" s="212"/>
      <c r="VOU164" s="212"/>
      <c r="VOV164" s="212"/>
      <c r="VOW164" s="212"/>
      <c r="VOX164" s="212"/>
      <c r="VOY164" s="212"/>
      <c r="VOZ164" s="212"/>
      <c r="VPA164" s="212"/>
      <c r="VPB164" s="212"/>
      <c r="VPC164" s="212"/>
      <c r="VPD164" s="212"/>
      <c r="VPE164" s="212"/>
      <c r="VPF164" s="212"/>
      <c r="VPG164" s="212"/>
      <c r="VPH164" s="212"/>
      <c r="VPI164" s="212"/>
      <c r="VPJ164" s="212"/>
      <c r="VPK164" s="212"/>
      <c r="VPL164" s="212"/>
      <c r="VPM164" s="212"/>
      <c r="VPN164" s="212"/>
      <c r="VPO164" s="212"/>
      <c r="VPP164" s="212"/>
      <c r="VPQ164" s="212"/>
      <c r="VPR164" s="212"/>
      <c r="VPS164" s="212"/>
      <c r="VPT164" s="212"/>
      <c r="VPU164" s="212"/>
      <c r="VPV164" s="212"/>
      <c r="VPW164" s="212"/>
      <c r="VPX164" s="212"/>
      <c r="VPY164" s="212"/>
      <c r="VPZ164" s="212"/>
      <c r="VQA164" s="212"/>
      <c r="VQB164" s="212"/>
      <c r="VQC164" s="212"/>
      <c r="VQD164" s="212"/>
      <c r="VQE164" s="212"/>
      <c r="VQF164" s="212"/>
      <c r="VQG164" s="212"/>
      <c r="VQH164" s="212"/>
      <c r="VQI164" s="212"/>
      <c r="VQJ164" s="212"/>
      <c r="VQK164" s="212"/>
      <c r="VQL164" s="212"/>
      <c r="VQM164" s="212"/>
      <c r="VQN164" s="212"/>
      <c r="VQO164" s="212"/>
      <c r="VQP164" s="212"/>
      <c r="VQQ164" s="212"/>
      <c r="VQR164" s="212"/>
      <c r="VQS164" s="212"/>
      <c r="VQT164" s="212"/>
      <c r="VQU164" s="212"/>
      <c r="VQV164" s="212"/>
      <c r="VQW164" s="212"/>
      <c r="VQX164" s="212"/>
      <c r="VQY164" s="212"/>
      <c r="VQZ164" s="212"/>
      <c r="VRA164" s="212"/>
      <c r="VRB164" s="212"/>
      <c r="VRC164" s="212"/>
      <c r="VRD164" s="212"/>
      <c r="VRE164" s="212"/>
      <c r="VRF164" s="212"/>
      <c r="VRG164" s="212"/>
      <c r="VRH164" s="212"/>
      <c r="VRI164" s="212"/>
      <c r="VRJ164" s="212"/>
      <c r="VRK164" s="212"/>
      <c r="VRL164" s="212"/>
      <c r="VRM164" s="212"/>
      <c r="VRN164" s="212"/>
      <c r="VRO164" s="212"/>
      <c r="VRP164" s="212"/>
      <c r="VRQ164" s="212"/>
      <c r="VRR164" s="212"/>
      <c r="VRS164" s="212"/>
      <c r="VRT164" s="212"/>
      <c r="VRU164" s="212"/>
      <c r="VRV164" s="212"/>
      <c r="VRW164" s="212"/>
      <c r="VSD164" s="212"/>
      <c r="VSE164" s="212"/>
      <c r="VSF164" s="212"/>
      <c r="VSG164" s="212"/>
      <c r="VSH164" s="212"/>
      <c r="VSI164" s="212"/>
      <c r="VSJ164" s="212"/>
      <c r="VSK164" s="212"/>
      <c r="VSL164" s="212"/>
      <c r="VSM164" s="212"/>
      <c r="VSN164" s="212"/>
      <c r="VSO164" s="212"/>
      <c r="VSP164" s="212"/>
      <c r="VSQ164" s="212"/>
      <c r="VSR164" s="212"/>
      <c r="VSS164" s="212"/>
      <c r="VST164" s="212"/>
      <c r="VSU164" s="212"/>
      <c r="VSV164" s="212"/>
      <c r="VSW164" s="212"/>
      <c r="VSX164" s="212"/>
      <c r="VSY164" s="212"/>
      <c r="VSZ164" s="212"/>
      <c r="VTA164" s="212"/>
      <c r="VTB164" s="212"/>
      <c r="VTC164" s="212"/>
      <c r="VTD164" s="212"/>
      <c r="VTE164" s="212"/>
      <c r="VTF164" s="212"/>
      <c r="VTG164" s="212"/>
      <c r="VTH164" s="212"/>
      <c r="VTI164" s="212"/>
      <c r="VTJ164" s="212"/>
      <c r="VTK164" s="212"/>
      <c r="VTL164" s="212"/>
      <c r="VTM164" s="212"/>
      <c r="VTN164" s="212"/>
      <c r="VTO164" s="212"/>
      <c r="VTP164" s="212"/>
      <c r="VTQ164" s="212"/>
      <c r="VTR164" s="212"/>
      <c r="VTS164" s="212"/>
      <c r="VTT164" s="212"/>
      <c r="VTU164" s="212"/>
      <c r="VTV164" s="212"/>
      <c r="VTW164" s="212"/>
      <c r="VTX164" s="212"/>
      <c r="VTY164" s="212"/>
      <c r="VTZ164" s="212"/>
      <c r="VUA164" s="212"/>
      <c r="VUB164" s="212"/>
      <c r="VUC164" s="212"/>
      <c r="VUD164" s="212"/>
      <c r="VUE164" s="212"/>
      <c r="VUF164" s="212"/>
      <c r="VUG164" s="212"/>
      <c r="VUH164" s="212"/>
      <c r="VUI164" s="212"/>
      <c r="VUJ164" s="212"/>
      <c r="VUK164" s="212"/>
      <c r="VUL164" s="212"/>
      <c r="VUM164" s="212"/>
      <c r="VUN164" s="212"/>
      <c r="VUO164" s="212"/>
      <c r="VUP164" s="212"/>
      <c r="VUQ164" s="212"/>
      <c r="VUR164" s="212"/>
      <c r="VUS164" s="212"/>
      <c r="VUT164" s="212"/>
      <c r="VUU164" s="212"/>
      <c r="VUV164" s="212"/>
      <c r="VUW164" s="212"/>
      <c r="VUX164" s="212"/>
      <c r="VUY164" s="212"/>
      <c r="VUZ164" s="212"/>
      <c r="VVA164" s="212"/>
      <c r="VVB164" s="212"/>
      <c r="VVC164" s="212"/>
      <c r="VVD164" s="212"/>
      <c r="VVE164" s="212"/>
      <c r="VVF164" s="212"/>
      <c r="VVG164" s="212"/>
      <c r="VVH164" s="212"/>
      <c r="VVI164" s="212"/>
      <c r="VVJ164" s="212"/>
      <c r="VVK164" s="212"/>
      <c r="VVL164" s="212"/>
      <c r="VVM164" s="212"/>
      <c r="VVN164" s="212"/>
      <c r="VVO164" s="212"/>
      <c r="VVP164" s="212"/>
      <c r="VVQ164" s="212"/>
      <c r="VVR164" s="212"/>
      <c r="VVS164" s="212"/>
      <c r="VVT164" s="212"/>
      <c r="VVU164" s="212"/>
      <c r="VVV164" s="212"/>
      <c r="VVW164" s="212"/>
      <c r="VVX164" s="212"/>
      <c r="VVY164" s="212"/>
      <c r="VVZ164" s="212"/>
      <c r="VWA164" s="212"/>
      <c r="VWB164" s="212"/>
      <c r="VWC164" s="212"/>
      <c r="VWD164" s="212"/>
      <c r="VWE164" s="212"/>
      <c r="VWF164" s="212"/>
      <c r="VWG164" s="212"/>
      <c r="VWH164" s="212"/>
      <c r="VWI164" s="212"/>
      <c r="VWJ164" s="212"/>
      <c r="VWK164" s="212"/>
      <c r="VWL164" s="212"/>
      <c r="VWM164" s="212"/>
      <c r="VWN164" s="212"/>
      <c r="VWO164" s="212"/>
      <c r="VWP164" s="212"/>
      <c r="VWQ164" s="212"/>
      <c r="VWR164" s="212"/>
      <c r="VWS164" s="212"/>
      <c r="VWT164" s="212"/>
      <c r="VWU164" s="212"/>
      <c r="VWV164" s="212"/>
      <c r="VWW164" s="212"/>
      <c r="VWX164" s="212"/>
      <c r="VWY164" s="212"/>
      <c r="VWZ164" s="212"/>
      <c r="VXA164" s="212"/>
      <c r="VXB164" s="212"/>
      <c r="VXC164" s="212"/>
      <c r="VXD164" s="212"/>
      <c r="VXE164" s="212"/>
      <c r="VXF164" s="212"/>
      <c r="VXG164" s="212"/>
      <c r="VXH164" s="212"/>
      <c r="VXI164" s="212"/>
      <c r="VXJ164" s="212"/>
      <c r="VXK164" s="212"/>
      <c r="VXL164" s="212"/>
      <c r="VXM164" s="212"/>
      <c r="VXN164" s="212"/>
      <c r="VXO164" s="212"/>
      <c r="VXP164" s="212"/>
      <c r="VXQ164" s="212"/>
      <c r="VXR164" s="212"/>
      <c r="VXS164" s="212"/>
      <c r="VXT164" s="212"/>
      <c r="VXU164" s="212"/>
      <c r="VXV164" s="212"/>
      <c r="VXW164" s="212"/>
      <c r="VXX164" s="212"/>
      <c r="VXY164" s="212"/>
      <c r="VXZ164" s="212"/>
      <c r="VYA164" s="212"/>
      <c r="VYB164" s="212"/>
      <c r="VYC164" s="212"/>
      <c r="VYD164" s="212"/>
      <c r="VYE164" s="212"/>
      <c r="VYF164" s="212"/>
      <c r="VYG164" s="212"/>
      <c r="VYH164" s="212"/>
      <c r="VYI164" s="212"/>
      <c r="VYJ164" s="212"/>
      <c r="VYK164" s="212"/>
      <c r="VYL164" s="212"/>
      <c r="VYM164" s="212"/>
      <c r="VYN164" s="212"/>
      <c r="VYO164" s="212"/>
      <c r="VYP164" s="212"/>
      <c r="VYQ164" s="212"/>
      <c r="VYR164" s="212"/>
      <c r="VYS164" s="212"/>
      <c r="VYT164" s="212"/>
      <c r="VYU164" s="212"/>
      <c r="VYV164" s="212"/>
      <c r="VYW164" s="212"/>
      <c r="VYX164" s="212"/>
      <c r="VYY164" s="212"/>
      <c r="VYZ164" s="212"/>
      <c r="VZA164" s="212"/>
      <c r="VZB164" s="212"/>
      <c r="VZC164" s="212"/>
      <c r="VZD164" s="212"/>
      <c r="VZE164" s="212"/>
      <c r="VZF164" s="212"/>
      <c r="VZG164" s="212"/>
      <c r="VZH164" s="212"/>
      <c r="VZI164" s="212"/>
      <c r="VZJ164" s="212"/>
      <c r="VZK164" s="212"/>
      <c r="VZL164" s="212"/>
      <c r="VZM164" s="212"/>
      <c r="VZN164" s="212"/>
      <c r="VZO164" s="212"/>
      <c r="VZP164" s="212"/>
      <c r="VZQ164" s="212"/>
      <c r="VZR164" s="212"/>
      <c r="VZS164" s="212"/>
      <c r="VZT164" s="212"/>
      <c r="VZU164" s="212"/>
      <c r="VZV164" s="212"/>
      <c r="VZW164" s="212"/>
      <c r="VZX164" s="212"/>
      <c r="VZY164" s="212"/>
      <c r="VZZ164" s="212"/>
      <c r="WAA164" s="212"/>
      <c r="WAB164" s="212"/>
      <c r="WAC164" s="212"/>
      <c r="WAD164" s="212"/>
      <c r="WAE164" s="212"/>
      <c r="WAF164" s="212"/>
      <c r="WAG164" s="212"/>
      <c r="WAH164" s="212"/>
      <c r="WAI164" s="212"/>
      <c r="WAJ164" s="212"/>
      <c r="WAK164" s="212"/>
      <c r="WAL164" s="212"/>
      <c r="WAM164" s="212"/>
      <c r="WAN164" s="212"/>
      <c r="WAO164" s="212"/>
      <c r="WAP164" s="212"/>
      <c r="WAQ164" s="212"/>
      <c r="WAR164" s="212"/>
      <c r="WAS164" s="212"/>
      <c r="WAT164" s="212"/>
      <c r="WAU164" s="212"/>
      <c r="WAV164" s="212"/>
      <c r="WAW164" s="212"/>
      <c r="WAX164" s="212"/>
      <c r="WAY164" s="212"/>
      <c r="WAZ164" s="212"/>
      <c r="WBA164" s="212"/>
      <c r="WBB164" s="212"/>
      <c r="WBC164" s="212"/>
      <c r="WBD164" s="212"/>
      <c r="WBE164" s="212"/>
      <c r="WBF164" s="212"/>
      <c r="WBG164" s="212"/>
      <c r="WBH164" s="212"/>
      <c r="WBI164" s="212"/>
      <c r="WBJ164" s="212"/>
      <c r="WBK164" s="212"/>
      <c r="WBL164" s="212"/>
      <c r="WBM164" s="212"/>
      <c r="WBN164" s="212"/>
      <c r="WBO164" s="212"/>
      <c r="WBP164" s="212"/>
      <c r="WBQ164" s="212"/>
      <c r="WBR164" s="212"/>
      <c r="WBS164" s="212"/>
      <c r="WBZ164" s="212"/>
      <c r="WCA164" s="212"/>
      <c r="WCB164" s="212"/>
      <c r="WCC164" s="212"/>
      <c r="WCD164" s="212"/>
      <c r="WCE164" s="212"/>
      <c r="WCF164" s="212"/>
      <c r="WCG164" s="212"/>
      <c r="WCH164" s="212"/>
      <c r="WCI164" s="212"/>
      <c r="WCJ164" s="212"/>
      <c r="WCK164" s="212"/>
      <c r="WCL164" s="212"/>
      <c r="WCM164" s="212"/>
      <c r="WCN164" s="212"/>
      <c r="WCO164" s="212"/>
      <c r="WCP164" s="212"/>
      <c r="WCQ164" s="212"/>
      <c r="WCR164" s="212"/>
      <c r="WCS164" s="212"/>
      <c r="WCT164" s="212"/>
      <c r="WCU164" s="212"/>
      <c r="WCV164" s="212"/>
      <c r="WCW164" s="212"/>
      <c r="WCX164" s="212"/>
      <c r="WCY164" s="212"/>
      <c r="WCZ164" s="212"/>
      <c r="WDA164" s="212"/>
      <c r="WDB164" s="212"/>
      <c r="WDC164" s="212"/>
      <c r="WDD164" s="212"/>
      <c r="WDE164" s="212"/>
      <c r="WDF164" s="212"/>
      <c r="WDG164" s="212"/>
      <c r="WDH164" s="212"/>
      <c r="WDI164" s="212"/>
      <c r="WDJ164" s="212"/>
      <c r="WDK164" s="212"/>
      <c r="WDL164" s="212"/>
      <c r="WDM164" s="212"/>
      <c r="WDN164" s="212"/>
      <c r="WDO164" s="212"/>
      <c r="WDP164" s="212"/>
      <c r="WDQ164" s="212"/>
      <c r="WDR164" s="212"/>
      <c r="WDS164" s="212"/>
      <c r="WDT164" s="212"/>
      <c r="WDU164" s="212"/>
      <c r="WDV164" s="212"/>
      <c r="WDW164" s="212"/>
      <c r="WDX164" s="212"/>
      <c r="WDY164" s="212"/>
      <c r="WDZ164" s="212"/>
      <c r="WEA164" s="212"/>
      <c r="WEB164" s="212"/>
      <c r="WEC164" s="212"/>
      <c r="WED164" s="212"/>
      <c r="WEE164" s="212"/>
      <c r="WEF164" s="212"/>
      <c r="WEG164" s="212"/>
      <c r="WEH164" s="212"/>
      <c r="WEI164" s="212"/>
      <c r="WEJ164" s="212"/>
      <c r="WEK164" s="212"/>
      <c r="WEL164" s="212"/>
      <c r="WEM164" s="212"/>
      <c r="WEN164" s="212"/>
      <c r="WEO164" s="212"/>
      <c r="WEP164" s="212"/>
      <c r="WEQ164" s="212"/>
      <c r="WER164" s="212"/>
      <c r="WES164" s="212"/>
      <c r="WET164" s="212"/>
      <c r="WEU164" s="212"/>
      <c r="WEV164" s="212"/>
      <c r="WEW164" s="212"/>
      <c r="WEX164" s="212"/>
      <c r="WEY164" s="212"/>
      <c r="WEZ164" s="212"/>
      <c r="WFA164" s="212"/>
      <c r="WFB164" s="212"/>
      <c r="WFC164" s="212"/>
      <c r="WFD164" s="212"/>
      <c r="WFE164" s="212"/>
      <c r="WFF164" s="212"/>
      <c r="WFG164" s="212"/>
      <c r="WFH164" s="212"/>
      <c r="WFI164" s="212"/>
      <c r="WFJ164" s="212"/>
      <c r="WFK164" s="212"/>
      <c r="WFL164" s="212"/>
      <c r="WFM164" s="212"/>
      <c r="WFN164" s="212"/>
      <c r="WFO164" s="212"/>
      <c r="WFP164" s="212"/>
      <c r="WFQ164" s="212"/>
      <c r="WFR164" s="212"/>
      <c r="WFS164" s="212"/>
      <c r="WFT164" s="212"/>
      <c r="WFU164" s="212"/>
      <c r="WFV164" s="212"/>
      <c r="WFW164" s="212"/>
      <c r="WFX164" s="212"/>
      <c r="WFY164" s="212"/>
      <c r="WFZ164" s="212"/>
      <c r="WGA164" s="212"/>
      <c r="WGB164" s="212"/>
      <c r="WGC164" s="212"/>
      <c r="WGD164" s="212"/>
      <c r="WGE164" s="212"/>
      <c r="WGF164" s="212"/>
      <c r="WGG164" s="212"/>
      <c r="WGH164" s="212"/>
      <c r="WGI164" s="212"/>
      <c r="WGJ164" s="212"/>
      <c r="WGK164" s="212"/>
      <c r="WGL164" s="212"/>
      <c r="WGM164" s="212"/>
      <c r="WGN164" s="212"/>
      <c r="WGO164" s="212"/>
      <c r="WGP164" s="212"/>
      <c r="WGQ164" s="212"/>
      <c r="WGR164" s="212"/>
      <c r="WGS164" s="212"/>
      <c r="WGT164" s="212"/>
      <c r="WGU164" s="212"/>
      <c r="WGV164" s="212"/>
      <c r="WGW164" s="212"/>
      <c r="WGX164" s="212"/>
      <c r="WGY164" s="212"/>
      <c r="WGZ164" s="212"/>
      <c r="WHA164" s="212"/>
      <c r="WHB164" s="212"/>
      <c r="WHC164" s="212"/>
      <c r="WHD164" s="212"/>
      <c r="WHE164" s="212"/>
      <c r="WHF164" s="212"/>
      <c r="WHG164" s="212"/>
      <c r="WHH164" s="212"/>
      <c r="WHI164" s="212"/>
      <c r="WHJ164" s="212"/>
      <c r="WHK164" s="212"/>
      <c r="WHL164" s="212"/>
      <c r="WHM164" s="212"/>
      <c r="WHN164" s="212"/>
      <c r="WHO164" s="212"/>
      <c r="WHP164" s="212"/>
      <c r="WHQ164" s="212"/>
      <c r="WHR164" s="212"/>
      <c r="WHS164" s="212"/>
      <c r="WHT164" s="212"/>
      <c r="WHU164" s="212"/>
      <c r="WHV164" s="212"/>
      <c r="WHW164" s="212"/>
      <c r="WHX164" s="212"/>
      <c r="WHY164" s="212"/>
      <c r="WHZ164" s="212"/>
      <c r="WIA164" s="212"/>
      <c r="WIB164" s="212"/>
      <c r="WIC164" s="212"/>
      <c r="WID164" s="212"/>
      <c r="WIE164" s="212"/>
      <c r="WIF164" s="212"/>
      <c r="WIG164" s="212"/>
      <c r="WIH164" s="212"/>
      <c r="WII164" s="212"/>
      <c r="WIJ164" s="212"/>
      <c r="WIK164" s="212"/>
      <c r="WIL164" s="212"/>
      <c r="WIM164" s="212"/>
      <c r="WIN164" s="212"/>
      <c r="WIO164" s="212"/>
      <c r="WIP164" s="212"/>
      <c r="WIQ164" s="212"/>
      <c r="WIR164" s="212"/>
      <c r="WIS164" s="212"/>
      <c r="WIT164" s="212"/>
      <c r="WIU164" s="212"/>
      <c r="WIV164" s="212"/>
      <c r="WIW164" s="212"/>
      <c r="WIX164" s="212"/>
      <c r="WIY164" s="212"/>
      <c r="WIZ164" s="212"/>
      <c r="WJA164" s="212"/>
      <c r="WJB164" s="212"/>
      <c r="WJC164" s="212"/>
      <c r="WJD164" s="212"/>
      <c r="WJE164" s="212"/>
      <c r="WJF164" s="212"/>
      <c r="WJG164" s="212"/>
      <c r="WJH164" s="212"/>
      <c r="WJI164" s="212"/>
      <c r="WJJ164" s="212"/>
      <c r="WJK164" s="212"/>
      <c r="WJL164" s="212"/>
      <c r="WJM164" s="212"/>
      <c r="WJN164" s="212"/>
      <c r="WJO164" s="212"/>
      <c r="WJP164" s="212"/>
      <c r="WJQ164" s="212"/>
      <c r="WJR164" s="212"/>
      <c r="WJS164" s="212"/>
      <c r="WJT164" s="212"/>
      <c r="WJU164" s="212"/>
      <c r="WJV164" s="212"/>
      <c r="WJW164" s="212"/>
      <c r="WJX164" s="212"/>
      <c r="WJY164" s="212"/>
      <c r="WJZ164" s="212"/>
      <c r="WKA164" s="212"/>
      <c r="WKB164" s="212"/>
      <c r="WKC164" s="212"/>
      <c r="WKD164" s="212"/>
      <c r="WKE164" s="212"/>
      <c r="WKF164" s="212"/>
      <c r="WKG164" s="212"/>
      <c r="WKH164" s="212"/>
      <c r="WKI164" s="212"/>
      <c r="WKJ164" s="212"/>
      <c r="WKK164" s="212"/>
      <c r="WKL164" s="212"/>
      <c r="WKM164" s="212"/>
      <c r="WKN164" s="212"/>
      <c r="WKO164" s="212"/>
      <c r="WKP164" s="212"/>
      <c r="WKQ164" s="212"/>
      <c r="WKR164" s="212"/>
      <c r="WKS164" s="212"/>
      <c r="WKT164" s="212"/>
      <c r="WKU164" s="212"/>
      <c r="WKV164" s="212"/>
      <c r="WKW164" s="212"/>
      <c r="WKX164" s="212"/>
      <c r="WKY164" s="212"/>
      <c r="WKZ164" s="212"/>
      <c r="WLA164" s="212"/>
      <c r="WLB164" s="212"/>
      <c r="WLC164" s="212"/>
      <c r="WLD164" s="212"/>
      <c r="WLE164" s="212"/>
      <c r="WLF164" s="212"/>
      <c r="WLG164" s="212"/>
      <c r="WLH164" s="212"/>
      <c r="WLI164" s="212"/>
      <c r="WLJ164" s="212"/>
      <c r="WLK164" s="212"/>
      <c r="WLL164" s="212"/>
      <c r="WLM164" s="212"/>
      <c r="WLN164" s="212"/>
      <c r="WLO164" s="212"/>
      <c r="WLV164" s="212"/>
      <c r="WLW164" s="212"/>
      <c r="WLX164" s="212"/>
      <c r="WLY164" s="212"/>
      <c r="WLZ164" s="212"/>
      <c r="WMA164" s="212"/>
      <c r="WMB164" s="212"/>
      <c r="WMC164" s="212"/>
      <c r="WMD164" s="212"/>
      <c r="WME164" s="212"/>
      <c r="WMF164" s="212"/>
      <c r="WMG164" s="212"/>
      <c r="WMH164" s="212"/>
      <c r="WMI164" s="212"/>
      <c r="WMJ164" s="212"/>
      <c r="WMK164" s="212"/>
      <c r="WML164" s="212"/>
      <c r="WMM164" s="212"/>
      <c r="WMN164" s="212"/>
      <c r="WMO164" s="212"/>
      <c r="WMP164" s="212"/>
      <c r="WMQ164" s="212"/>
      <c r="WMR164" s="212"/>
      <c r="WMS164" s="212"/>
      <c r="WMT164" s="212"/>
      <c r="WMU164" s="212"/>
      <c r="WMV164" s="212"/>
      <c r="WMW164" s="212"/>
      <c r="WMX164" s="212"/>
      <c r="WMY164" s="212"/>
      <c r="WMZ164" s="212"/>
      <c r="WNA164" s="212"/>
      <c r="WNB164" s="212"/>
      <c r="WNC164" s="212"/>
      <c r="WND164" s="212"/>
      <c r="WNE164" s="212"/>
      <c r="WNF164" s="212"/>
      <c r="WNG164" s="212"/>
      <c r="WNH164" s="212"/>
      <c r="WNI164" s="212"/>
      <c r="WNJ164" s="212"/>
      <c r="WNK164" s="212"/>
      <c r="WNL164" s="212"/>
      <c r="WNM164" s="212"/>
      <c r="WNN164" s="212"/>
      <c r="WNO164" s="212"/>
      <c r="WNP164" s="212"/>
      <c r="WNQ164" s="212"/>
      <c r="WNR164" s="212"/>
      <c r="WNS164" s="212"/>
      <c r="WNT164" s="212"/>
      <c r="WNU164" s="212"/>
      <c r="WNV164" s="212"/>
      <c r="WNW164" s="212"/>
      <c r="WNX164" s="212"/>
      <c r="WNY164" s="212"/>
      <c r="WNZ164" s="212"/>
      <c r="WOA164" s="212"/>
      <c r="WOB164" s="212"/>
      <c r="WOC164" s="212"/>
      <c r="WOD164" s="212"/>
      <c r="WOE164" s="212"/>
      <c r="WOF164" s="212"/>
      <c r="WOG164" s="212"/>
      <c r="WOH164" s="212"/>
      <c r="WOI164" s="212"/>
      <c r="WOJ164" s="212"/>
      <c r="WOK164" s="212"/>
      <c r="WOL164" s="212"/>
      <c r="WOM164" s="212"/>
      <c r="WON164" s="212"/>
      <c r="WOO164" s="212"/>
      <c r="WOP164" s="212"/>
      <c r="WOQ164" s="212"/>
      <c r="WOR164" s="212"/>
      <c r="WOS164" s="212"/>
      <c r="WOT164" s="212"/>
      <c r="WOU164" s="212"/>
      <c r="WOV164" s="212"/>
      <c r="WOW164" s="212"/>
      <c r="WOX164" s="212"/>
      <c r="WOY164" s="212"/>
      <c r="WOZ164" s="212"/>
      <c r="WPA164" s="212"/>
      <c r="WPB164" s="212"/>
      <c r="WPC164" s="212"/>
      <c r="WPD164" s="212"/>
      <c r="WPE164" s="212"/>
      <c r="WPF164" s="212"/>
      <c r="WPG164" s="212"/>
      <c r="WPH164" s="212"/>
      <c r="WPI164" s="212"/>
      <c r="WPJ164" s="212"/>
      <c r="WPK164" s="212"/>
      <c r="WPL164" s="212"/>
      <c r="WPM164" s="212"/>
      <c r="WPN164" s="212"/>
      <c r="WPO164" s="212"/>
      <c r="WPP164" s="212"/>
      <c r="WPQ164" s="212"/>
      <c r="WPR164" s="212"/>
      <c r="WPS164" s="212"/>
      <c r="WPT164" s="212"/>
      <c r="WPU164" s="212"/>
      <c r="WPV164" s="212"/>
      <c r="WPW164" s="212"/>
      <c r="WPX164" s="212"/>
      <c r="WPY164" s="212"/>
      <c r="WPZ164" s="212"/>
      <c r="WQA164" s="212"/>
      <c r="WQB164" s="212"/>
      <c r="WQC164" s="212"/>
      <c r="WQD164" s="212"/>
      <c r="WQE164" s="212"/>
      <c r="WQF164" s="212"/>
      <c r="WQG164" s="212"/>
      <c r="WQH164" s="212"/>
      <c r="WQI164" s="212"/>
      <c r="WQJ164" s="212"/>
      <c r="WQK164" s="212"/>
      <c r="WQL164" s="212"/>
      <c r="WQM164" s="212"/>
      <c r="WQN164" s="212"/>
      <c r="WQO164" s="212"/>
      <c r="WQP164" s="212"/>
      <c r="WQQ164" s="212"/>
      <c r="WQR164" s="212"/>
      <c r="WQS164" s="212"/>
      <c r="WQT164" s="212"/>
      <c r="WQU164" s="212"/>
      <c r="WQV164" s="212"/>
      <c r="WQW164" s="212"/>
      <c r="WQX164" s="212"/>
      <c r="WQY164" s="212"/>
      <c r="WQZ164" s="212"/>
      <c r="WRA164" s="212"/>
      <c r="WRB164" s="212"/>
      <c r="WRC164" s="212"/>
      <c r="WRD164" s="212"/>
      <c r="WRE164" s="212"/>
      <c r="WRF164" s="212"/>
      <c r="WRG164" s="212"/>
      <c r="WRH164" s="212"/>
      <c r="WRI164" s="212"/>
      <c r="WRJ164" s="212"/>
      <c r="WRK164" s="212"/>
      <c r="WRL164" s="212"/>
      <c r="WRM164" s="212"/>
      <c r="WRN164" s="212"/>
      <c r="WRO164" s="212"/>
      <c r="WRP164" s="212"/>
      <c r="WRQ164" s="212"/>
      <c r="WRR164" s="212"/>
      <c r="WRS164" s="212"/>
      <c r="WRT164" s="212"/>
      <c r="WRU164" s="212"/>
      <c r="WRV164" s="212"/>
      <c r="WRW164" s="212"/>
      <c r="WRX164" s="212"/>
      <c r="WRY164" s="212"/>
      <c r="WRZ164" s="212"/>
      <c r="WSA164" s="212"/>
      <c r="WSB164" s="212"/>
      <c r="WSC164" s="212"/>
      <c r="WSD164" s="212"/>
      <c r="WSE164" s="212"/>
      <c r="WSF164" s="212"/>
      <c r="WSG164" s="212"/>
      <c r="WSH164" s="212"/>
      <c r="WSI164" s="212"/>
      <c r="WSJ164" s="212"/>
      <c r="WSK164" s="212"/>
      <c r="WSL164" s="212"/>
      <c r="WSM164" s="212"/>
      <c r="WSN164" s="212"/>
      <c r="WSO164" s="212"/>
      <c r="WSP164" s="212"/>
      <c r="WSQ164" s="212"/>
      <c r="WSR164" s="212"/>
      <c r="WSS164" s="212"/>
      <c r="WST164" s="212"/>
      <c r="WSU164" s="212"/>
      <c r="WSV164" s="212"/>
      <c r="WSW164" s="212"/>
      <c r="WSX164" s="212"/>
      <c r="WSY164" s="212"/>
      <c r="WSZ164" s="212"/>
      <c r="WTA164" s="212"/>
      <c r="WTB164" s="212"/>
      <c r="WTC164" s="212"/>
      <c r="WTD164" s="212"/>
      <c r="WTE164" s="212"/>
      <c r="WTF164" s="212"/>
      <c r="WTG164" s="212"/>
      <c r="WTH164" s="212"/>
      <c r="WTI164" s="212"/>
      <c r="WTJ164" s="212"/>
      <c r="WTK164" s="212"/>
      <c r="WTL164" s="212"/>
      <c r="WTM164" s="212"/>
      <c r="WTN164" s="212"/>
      <c r="WTO164" s="212"/>
      <c r="WTP164" s="212"/>
      <c r="WTQ164" s="212"/>
      <c r="WTR164" s="212"/>
      <c r="WTS164" s="212"/>
      <c r="WTT164" s="212"/>
      <c r="WTU164" s="212"/>
      <c r="WTV164" s="212"/>
      <c r="WTW164" s="212"/>
      <c r="WTX164" s="212"/>
      <c r="WTY164" s="212"/>
      <c r="WTZ164" s="212"/>
      <c r="WUA164" s="212"/>
      <c r="WUB164" s="212"/>
      <c r="WUC164" s="212"/>
      <c r="WUD164" s="212"/>
      <c r="WUE164" s="212"/>
      <c r="WUF164" s="212"/>
      <c r="WUG164" s="212"/>
      <c r="WUH164" s="212"/>
      <c r="WUI164" s="212"/>
      <c r="WUJ164" s="212"/>
      <c r="WUK164" s="212"/>
      <c r="WUL164" s="212"/>
      <c r="WUM164" s="212"/>
      <c r="WUN164" s="212"/>
      <c r="WUO164" s="212"/>
      <c r="WUP164" s="212"/>
      <c r="WUQ164" s="212"/>
      <c r="WUR164" s="212"/>
      <c r="WUS164" s="212"/>
      <c r="WUT164" s="212"/>
      <c r="WUU164" s="212"/>
      <c r="WUV164" s="212"/>
      <c r="WUW164" s="212"/>
      <c r="WUX164" s="212"/>
      <c r="WUY164" s="212"/>
      <c r="WUZ164" s="212"/>
      <c r="WVA164" s="212"/>
      <c r="WVB164" s="212"/>
      <c r="WVC164" s="212"/>
      <c r="WVD164" s="212"/>
      <c r="WVE164" s="212"/>
      <c r="WVF164" s="212"/>
      <c r="WVG164" s="212"/>
      <c r="WVH164" s="212"/>
      <c r="WVI164" s="212"/>
      <c r="WVJ164" s="212"/>
      <c r="WVK164" s="212"/>
      <c r="WVR164" s="212"/>
      <c r="WVS164" s="212"/>
      <c r="WVT164" s="212"/>
      <c r="WVU164" s="212"/>
      <c r="WVV164" s="212"/>
      <c r="WVW164" s="212"/>
      <c r="WVX164" s="212"/>
      <c r="WVY164" s="212"/>
      <c r="WVZ164" s="212"/>
      <c r="WWA164" s="212"/>
      <c r="WWB164" s="212"/>
      <c r="WWC164" s="212"/>
      <c r="WWD164" s="212"/>
      <c r="WWE164" s="212"/>
      <c r="WWF164" s="212"/>
      <c r="WWG164" s="212"/>
      <c r="WWH164" s="212"/>
      <c r="WWI164" s="212"/>
      <c r="WWJ164" s="212"/>
      <c r="WWK164" s="212"/>
      <c r="WWL164" s="212"/>
      <c r="WWM164" s="212"/>
      <c r="WWN164" s="212"/>
      <c r="WWO164" s="212"/>
      <c r="WWP164" s="212"/>
      <c r="WWQ164" s="212"/>
      <c r="WWR164" s="212"/>
      <c r="WWS164" s="212"/>
      <c r="WWT164" s="212"/>
      <c r="WWU164" s="212"/>
      <c r="WWV164" s="212"/>
      <c r="WWW164" s="212"/>
      <c r="WWX164" s="212"/>
      <c r="WWY164" s="212"/>
      <c r="WWZ164" s="212"/>
      <c r="WXA164" s="212"/>
      <c r="WXB164" s="212"/>
      <c r="WXC164" s="212"/>
      <c r="WXD164" s="212"/>
      <c r="WXE164" s="212"/>
      <c r="WXF164" s="212"/>
      <c r="WXG164" s="212"/>
      <c r="WXH164" s="212"/>
      <c r="WXI164" s="212"/>
      <c r="WXJ164" s="212"/>
      <c r="WXK164" s="212"/>
      <c r="WXL164" s="212"/>
      <c r="WXM164" s="212"/>
      <c r="WXN164" s="212"/>
      <c r="WXO164" s="212"/>
      <c r="WXP164" s="212"/>
      <c r="WXQ164" s="212"/>
      <c r="WXR164" s="212"/>
      <c r="WXS164" s="212"/>
      <c r="WXT164" s="212"/>
      <c r="WXU164" s="212"/>
      <c r="WXV164" s="212"/>
      <c r="WXW164" s="212"/>
      <c r="WXX164" s="212"/>
      <c r="WXY164" s="212"/>
      <c r="WXZ164" s="212"/>
      <c r="WYA164" s="212"/>
      <c r="WYB164" s="212"/>
      <c r="WYC164" s="212"/>
      <c r="WYD164" s="212"/>
      <c r="WYE164" s="212"/>
      <c r="WYF164" s="212"/>
      <c r="WYG164" s="212"/>
      <c r="WYH164" s="212"/>
      <c r="WYI164" s="212"/>
      <c r="WYJ164" s="212"/>
      <c r="WYK164" s="212"/>
      <c r="WYL164" s="212"/>
      <c r="WYM164" s="212"/>
      <c r="WYN164" s="212"/>
      <c r="WYO164" s="212"/>
      <c r="WYP164" s="212"/>
      <c r="WYQ164" s="212"/>
      <c r="WYR164" s="212"/>
      <c r="WYS164" s="212"/>
      <c r="WYT164" s="212"/>
      <c r="WYU164" s="212"/>
      <c r="WYV164" s="212"/>
      <c r="WYW164" s="212"/>
      <c r="WYX164" s="212"/>
      <c r="WYY164" s="212"/>
      <c r="WYZ164" s="212"/>
      <c r="WZA164" s="212"/>
      <c r="WZB164" s="212"/>
      <c r="WZC164" s="212"/>
      <c r="WZD164" s="212"/>
      <c r="WZE164" s="212"/>
      <c r="WZF164" s="212"/>
      <c r="WZG164" s="212"/>
      <c r="WZH164" s="212"/>
      <c r="WZI164" s="212"/>
      <c r="WZJ164" s="212"/>
      <c r="WZK164" s="212"/>
      <c r="WZL164" s="212"/>
      <c r="WZM164" s="212"/>
      <c r="WZN164" s="212"/>
      <c r="WZO164" s="212"/>
      <c r="WZP164" s="212"/>
      <c r="WZQ164" s="212"/>
      <c r="WZR164" s="212"/>
      <c r="WZS164" s="212"/>
      <c r="WZT164" s="212"/>
      <c r="WZU164" s="212"/>
      <c r="WZV164" s="212"/>
      <c r="WZW164" s="212"/>
      <c r="WZX164" s="212"/>
      <c r="WZY164" s="212"/>
      <c r="WZZ164" s="212"/>
      <c r="XAA164" s="212"/>
      <c r="XAB164" s="212"/>
      <c r="XAC164" s="212"/>
      <c r="XAD164" s="212"/>
      <c r="XAE164" s="212"/>
      <c r="XAF164" s="212"/>
      <c r="XAG164" s="212"/>
      <c r="XAH164" s="212"/>
      <c r="XAI164" s="212"/>
      <c r="XAJ164" s="212"/>
      <c r="XAK164" s="212"/>
      <c r="XAL164" s="212"/>
      <c r="XAM164" s="212"/>
      <c r="XAN164" s="212"/>
      <c r="XAO164" s="212"/>
      <c r="XAP164" s="212"/>
      <c r="XAQ164" s="212"/>
      <c r="XAR164" s="212"/>
      <c r="XAS164" s="212"/>
      <c r="XAT164" s="212"/>
      <c r="XAU164" s="212"/>
      <c r="XAV164" s="212"/>
      <c r="XAW164" s="212"/>
      <c r="XAX164" s="212"/>
      <c r="XAY164" s="212"/>
      <c r="XAZ164" s="212"/>
      <c r="XBA164" s="212"/>
      <c r="XBB164" s="212"/>
      <c r="XBC164" s="212"/>
      <c r="XBD164" s="212"/>
      <c r="XBE164" s="212"/>
      <c r="XBF164" s="212"/>
      <c r="XBG164" s="212"/>
      <c r="XBH164" s="212"/>
      <c r="XBI164" s="212"/>
      <c r="XBJ164" s="212"/>
      <c r="XBK164" s="212"/>
      <c r="XBL164" s="212"/>
      <c r="XBM164" s="212"/>
      <c r="XBN164" s="212"/>
      <c r="XBO164" s="212"/>
      <c r="XBP164" s="212"/>
      <c r="XBQ164" s="212"/>
      <c r="XBR164" s="212"/>
      <c r="XBS164" s="212"/>
      <c r="XBT164" s="212"/>
      <c r="XBU164" s="212"/>
      <c r="XBV164" s="212"/>
      <c r="XBW164" s="212"/>
      <c r="XBX164" s="212"/>
      <c r="XBY164" s="212"/>
      <c r="XBZ164" s="212"/>
      <c r="XCA164" s="212"/>
      <c r="XCB164" s="212"/>
      <c r="XCC164" s="212"/>
      <c r="XCD164" s="212"/>
      <c r="XCE164" s="212"/>
      <c r="XCF164" s="212"/>
      <c r="XCG164" s="212"/>
      <c r="XCH164" s="212"/>
      <c r="XCI164" s="212"/>
      <c r="XCJ164" s="212"/>
      <c r="XCK164" s="212"/>
      <c r="XCL164" s="212"/>
      <c r="XCM164" s="212"/>
      <c r="XCN164" s="212"/>
      <c r="XCO164" s="212"/>
      <c r="XCP164" s="212"/>
      <c r="XCQ164" s="212"/>
      <c r="XCR164" s="212"/>
      <c r="XCS164" s="212"/>
      <c r="XCT164" s="212"/>
      <c r="XCU164" s="212"/>
      <c r="XCV164" s="212"/>
      <c r="XCW164" s="212"/>
      <c r="XCX164" s="212"/>
      <c r="XCY164" s="212"/>
      <c r="XCZ164" s="212"/>
      <c r="XDA164" s="212"/>
      <c r="XDB164" s="212"/>
      <c r="XDC164" s="212"/>
      <c r="XDD164" s="212"/>
      <c r="XDE164" s="212"/>
      <c r="XDF164" s="212"/>
      <c r="XDG164" s="212"/>
      <c r="XDH164" s="212"/>
      <c r="XDI164" s="212"/>
      <c r="XDJ164" s="212"/>
      <c r="XDK164" s="212"/>
      <c r="XDL164" s="212"/>
      <c r="XDM164" s="212"/>
      <c r="XDN164" s="212"/>
      <c r="XDO164" s="212"/>
      <c r="XDP164" s="212"/>
      <c r="XDQ164" s="212"/>
      <c r="XDR164" s="212"/>
      <c r="XDS164" s="212"/>
      <c r="XDT164" s="212"/>
      <c r="XDU164" s="212"/>
      <c r="XDV164" s="212"/>
      <c r="XDW164" s="212"/>
      <c r="XDX164" s="212"/>
      <c r="XDY164" s="212"/>
      <c r="XDZ164" s="212"/>
      <c r="XEA164" s="212"/>
      <c r="XEB164" s="212"/>
      <c r="XEC164" s="212"/>
      <c r="XED164" s="212"/>
      <c r="XEE164" s="212"/>
      <c r="XEF164" s="212"/>
      <c r="XEG164" s="212"/>
      <c r="XEH164" s="212"/>
      <c r="XEI164" s="212"/>
      <c r="XEJ164" s="212"/>
      <c r="XEK164" s="212"/>
      <c r="XEL164" s="212"/>
      <c r="XEM164" s="212"/>
      <c r="XEN164" s="212"/>
      <c r="XEO164" s="212"/>
      <c r="XEP164" s="212"/>
      <c r="XEQ164" s="212"/>
      <c r="XER164" s="212"/>
      <c r="XES164" s="212"/>
      <c r="XET164" s="212"/>
      <c r="XEU164" s="212"/>
      <c r="XEV164" s="212"/>
      <c r="XEW164" s="212"/>
      <c r="XEX164" s="212"/>
      <c r="XEY164" s="212"/>
      <c r="XEZ164" s="212"/>
      <c r="XFA164" s="212"/>
      <c r="XFB164" s="212"/>
      <c r="XFC164" s="212"/>
    </row>
    <row r="165" spans="1:16384" ht="31.5" x14ac:dyDescent="0.25">
      <c r="A165" s="161" t="s">
        <v>427</v>
      </c>
      <c r="B165" s="134">
        <v>2940000000</v>
      </c>
      <c r="C165" s="165"/>
      <c r="D165" s="121">
        <f>D166+D167</f>
        <v>1394857.92</v>
      </c>
      <c r="E165" s="121">
        <f t="shared" ref="E165:F165" si="47">E166+E167</f>
        <v>367475</v>
      </c>
      <c r="F165" s="121">
        <f t="shared" si="47"/>
        <v>368510</v>
      </c>
      <c r="G165" s="154"/>
      <c r="H165" s="155"/>
      <c r="I165" s="155"/>
      <c r="J165" s="154"/>
      <c r="K165" s="154"/>
      <c r="L165" s="211"/>
      <c r="M165" s="211"/>
      <c r="N165" s="212"/>
      <c r="O165" s="211"/>
      <c r="P165" s="211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N165" s="212"/>
      <c r="BO165" s="212"/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  <c r="BZ165" s="212"/>
      <c r="CA165" s="212"/>
      <c r="CB165" s="212"/>
      <c r="CC165" s="212"/>
      <c r="CD165" s="212"/>
      <c r="CE165" s="212"/>
      <c r="CF165" s="212"/>
      <c r="CG165" s="212"/>
      <c r="CH165" s="212"/>
      <c r="CI165" s="212"/>
      <c r="CJ165" s="212"/>
      <c r="CK165" s="212"/>
      <c r="CL165" s="212"/>
      <c r="CM165" s="212"/>
      <c r="CN165" s="212"/>
      <c r="CO165" s="212"/>
      <c r="CP165" s="212"/>
      <c r="CQ165" s="212"/>
      <c r="CR165" s="212"/>
      <c r="CS165" s="212"/>
      <c r="CT165" s="212"/>
      <c r="CU165" s="212"/>
      <c r="CV165" s="212"/>
      <c r="CW165" s="212"/>
      <c r="CX165" s="212"/>
      <c r="CY165" s="212"/>
      <c r="CZ165" s="212"/>
      <c r="DA165" s="212"/>
      <c r="DB165" s="212"/>
      <c r="DC165" s="212"/>
      <c r="DD165" s="212"/>
      <c r="DE165" s="212"/>
      <c r="DF165" s="212"/>
      <c r="DG165" s="212"/>
      <c r="DH165" s="212"/>
      <c r="DI165" s="212"/>
      <c r="DJ165" s="212"/>
      <c r="DK165" s="212"/>
      <c r="DL165" s="212"/>
      <c r="DM165" s="212"/>
      <c r="DN165" s="212"/>
      <c r="DO165" s="212"/>
      <c r="DP165" s="212"/>
      <c r="DQ165" s="212"/>
      <c r="DR165" s="212"/>
      <c r="DS165" s="212"/>
      <c r="DT165" s="212"/>
      <c r="DU165" s="212"/>
      <c r="DV165" s="212"/>
      <c r="DW165" s="212"/>
      <c r="DX165" s="212"/>
      <c r="DY165" s="212"/>
      <c r="DZ165" s="212"/>
      <c r="EA165" s="212"/>
      <c r="EB165" s="212"/>
      <c r="EC165" s="212"/>
      <c r="ED165" s="212"/>
      <c r="EE165" s="212"/>
      <c r="EF165" s="212"/>
      <c r="EG165" s="212"/>
      <c r="EH165" s="212"/>
      <c r="EI165" s="212"/>
      <c r="EJ165" s="212"/>
      <c r="EK165" s="212"/>
      <c r="EL165" s="212"/>
      <c r="EM165" s="212"/>
      <c r="EN165" s="212"/>
      <c r="EO165" s="212"/>
      <c r="EP165" s="212"/>
      <c r="EQ165" s="212"/>
      <c r="ER165" s="212"/>
      <c r="ES165" s="212"/>
      <c r="ET165" s="212"/>
      <c r="EU165" s="212"/>
      <c r="EV165" s="212"/>
      <c r="EW165" s="212"/>
      <c r="EX165" s="212"/>
      <c r="EY165" s="212"/>
      <c r="EZ165" s="212"/>
      <c r="FA165" s="212"/>
      <c r="FB165" s="212"/>
      <c r="FC165" s="212"/>
      <c r="FD165" s="212"/>
      <c r="FE165" s="212"/>
      <c r="FF165" s="212"/>
      <c r="FG165" s="212"/>
      <c r="FH165" s="212"/>
      <c r="FI165" s="212"/>
      <c r="FJ165" s="212"/>
      <c r="FK165" s="212"/>
      <c r="FL165" s="212"/>
      <c r="FM165" s="212"/>
      <c r="FN165" s="212"/>
      <c r="FO165" s="212"/>
      <c r="FP165" s="212"/>
      <c r="FQ165" s="212"/>
      <c r="FR165" s="212"/>
      <c r="FS165" s="212"/>
      <c r="FT165" s="212"/>
      <c r="FU165" s="212"/>
      <c r="FV165" s="212"/>
      <c r="FW165" s="212"/>
      <c r="FX165" s="212"/>
      <c r="FY165" s="212"/>
      <c r="FZ165" s="212"/>
      <c r="GA165" s="212"/>
      <c r="GB165" s="212"/>
      <c r="GC165" s="212"/>
      <c r="GD165" s="212"/>
      <c r="GE165" s="212"/>
      <c r="GF165" s="212"/>
      <c r="GG165" s="212"/>
      <c r="GH165" s="212"/>
      <c r="GI165" s="212"/>
      <c r="GJ165" s="212"/>
      <c r="GK165" s="212"/>
      <c r="GL165" s="212"/>
      <c r="GM165" s="212"/>
      <c r="GN165" s="212"/>
      <c r="GO165" s="212"/>
      <c r="GP165" s="212"/>
      <c r="GQ165" s="212"/>
      <c r="GR165" s="212"/>
      <c r="GS165" s="212"/>
      <c r="GT165" s="212"/>
      <c r="GU165" s="212"/>
      <c r="GV165" s="212"/>
      <c r="GW165" s="212"/>
      <c r="GX165" s="212"/>
      <c r="GY165" s="212"/>
      <c r="GZ165" s="212"/>
      <c r="HA165" s="212"/>
      <c r="HB165" s="212"/>
      <c r="HC165" s="212"/>
      <c r="HD165" s="212"/>
      <c r="HE165" s="212"/>
      <c r="HF165" s="212"/>
      <c r="HG165" s="212"/>
      <c r="HH165" s="212"/>
      <c r="HI165" s="212"/>
      <c r="HJ165" s="212"/>
      <c r="HK165" s="212"/>
      <c r="HL165" s="212"/>
      <c r="HM165" s="212"/>
      <c r="HN165" s="212"/>
      <c r="HO165" s="212"/>
      <c r="HP165" s="212"/>
      <c r="HQ165" s="212"/>
      <c r="HR165" s="212"/>
      <c r="HS165" s="212"/>
      <c r="HT165" s="212"/>
      <c r="HU165" s="212"/>
      <c r="HV165" s="212"/>
      <c r="HW165" s="212"/>
      <c r="HX165" s="212"/>
      <c r="HY165" s="212"/>
      <c r="HZ165" s="212"/>
      <c r="IA165" s="212"/>
      <c r="IB165" s="212"/>
      <c r="IC165" s="212"/>
      <c r="ID165" s="212"/>
      <c r="IE165" s="212"/>
      <c r="IF165" s="212"/>
      <c r="IG165" s="212"/>
      <c r="IH165" s="212"/>
      <c r="II165" s="212"/>
      <c r="IJ165" s="212"/>
      <c r="IK165" s="212"/>
      <c r="IL165" s="212"/>
      <c r="IM165" s="212"/>
      <c r="IN165" s="212"/>
      <c r="IO165" s="212"/>
      <c r="IP165" s="212"/>
      <c r="IQ165" s="212"/>
      <c r="IR165" s="212"/>
      <c r="IS165" s="212"/>
      <c r="IT165" s="212"/>
      <c r="IU165" s="212"/>
      <c r="IV165" s="212"/>
      <c r="IW165" s="212"/>
      <c r="IX165" s="212"/>
      <c r="IY165" s="212"/>
      <c r="JF165" s="212"/>
      <c r="JG165" s="212"/>
      <c r="JH165" s="212"/>
      <c r="JI165" s="212"/>
      <c r="JJ165" s="212"/>
      <c r="JK165" s="212"/>
      <c r="JL165" s="212"/>
      <c r="JM165" s="212"/>
      <c r="JN165" s="212"/>
      <c r="JO165" s="212"/>
      <c r="JP165" s="212"/>
      <c r="JQ165" s="212"/>
      <c r="JR165" s="212"/>
      <c r="JS165" s="212"/>
      <c r="JT165" s="212"/>
      <c r="JU165" s="212"/>
      <c r="JV165" s="212"/>
      <c r="JW165" s="212"/>
      <c r="JX165" s="212"/>
      <c r="JY165" s="212"/>
      <c r="JZ165" s="212"/>
      <c r="KA165" s="212"/>
      <c r="KB165" s="212"/>
      <c r="KC165" s="212"/>
      <c r="KD165" s="212"/>
      <c r="KE165" s="212"/>
      <c r="KF165" s="212"/>
      <c r="KG165" s="212"/>
      <c r="KH165" s="212"/>
      <c r="KI165" s="212"/>
      <c r="KJ165" s="212"/>
      <c r="KK165" s="212"/>
      <c r="KL165" s="212"/>
      <c r="KM165" s="212"/>
      <c r="KN165" s="212"/>
      <c r="KO165" s="212"/>
      <c r="KP165" s="212"/>
      <c r="KQ165" s="212"/>
      <c r="KR165" s="212"/>
      <c r="KS165" s="212"/>
      <c r="KT165" s="212"/>
      <c r="KU165" s="212"/>
      <c r="KV165" s="212"/>
      <c r="KW165" s="212"/>
      <c r="KX165" s="212"/>
      <c r="KY165" s="212"/>
      <c r="KZ165" s="212"/>
      <c r="LA165" s="212"/>
      <c r="LB165" s="212"/>
      <c r="LC165" s="212"/>
      <c r="LD165" s="212"/>
      <c r="LE165" s="212"/>
      <c r="LF165" s="212"/>
      <c r="LG165" s="212"/>
      <c r="LH165" s="212"/>
      <c r="LI165" s="212"/>
      <c r="LJ165" s="212"/>
      <c r="LK165" s="212"/>
      <c r="LL165" s="212"/>
      <c r="LM165" s="212"/>
      <c r="LN165" s="212"/>
      <c r="LO165" s="212"/>
      <c r="LP165" s="212"/>
      <c r="LQ165" s="212"/>
      <c r="LR165" s="212"/>
      <c r="LS165" s="212"/>
      <c r="LT165" s="212"/>
      <c r="LU165" s="212"/>
      <c r="LV165" s="212"/>
      <c r="LW165" s="212"/>
      <c r="LX165" s="212"/>
      <c r="LY165" s="212"/>
      <c r="LZ165" s="212"/>
      <c r="MA165" s="212"/>
      <c r="MB165" s="212"/>
      <c r="MC165" s="212"/>
      <c r="MD165" s="212"/>
      <c r="ME165" s="212"/>
      <c r="MF165" s="212"/>
      <c r="MG165" s="212"/>
      <c r="MH165" s="212"/>
      <c r="MI165" s="212"/>
      <c r="MJ165" s="212"/>
      <c r="MK165" s="212"/>
      <c r="ML165" s="212"/>
      <c r="MM165" s="212"/>
      <c r="MN165" s="212"/>
      <c r="MO165" s="212"/>
      <c r="MP165" s="212"/>
      <c r="MQ165" s="212"/>
      <c r="MR165" s="212"/>
      <c r="MS165" s="212"/>
      <c r="MT165" s="212"/>
      <c r="MU165" s="212"/>
      <c r="MV165" s="212"/>
      <c r="MW165" s="212"/>
      <c r="MX165" s="212"/>
      <c r="MY165" s="212"/>
      <c r="MZ165" s="212"/>
      <c r="NA165" s="212"/>
      <c r="NB165" s="212"/>
      <c r="NC165" s="212"/>
      <c r="ND165" s="212"/>
      <c r="NE165" s="212"/>
      <c r="NF165" s="212"/>
      <c r="NG165" s="212"/>
      <c r="NH165" s="212"/>
      <c r="NI165" s="212"/>
      <c r="NJ165" s="212"/>
      <c r="NK165" s="212"/>
      <c r="NL165" s="212"/>
      <c r="NM165" s="212"/>
      <c r="NN165" s="212"/>
      <c r="NO165" s="212"/>
      <c r="NP165" s="212"/>
      <c r="NQ165" s="212"/>
      <c r="NR165" s="212"/>
      <c r="NS165" s="212"/>
      <c r="NT165" s="212"/>
      <c r="NU165" s="212"/>
      <c r="NV165" s="212"/>
      <c r="NW165" s="212"/>
      <c r="NX165" s="212"/>
      <c r="NY165" s="212"/>
      <c r="NZ165" s="212"/>
      <c r="OA165" s="212"/>
      <c r="OB165" s="212"/>
      <c r="OC165" s="212"/>
      <c r="OD165" s="212"/>
      <c r="OE165" s="212"/>
      <c r="OF165" s="212"/>
      <c r="OG165" s="212"/>
      <c r="OH165" s="212"/>
      <c r="OI165" s="212"/>
      <c r="OJ165" s="212"/>
      <c r="OK165" s="212"/>
      <c r="OL165" s="212"/>
      <c r="OM165" s="212"/>
      <c r="ON165" s="212"/>
      <c r="OO165" s="212"/>
      <c r="OP165" s="212"/>
      <c r="OQ165" s="212"/>
      <c r="OR165" s="212"/>
      <c r="OS165" s="212"/>
      <c r="OT165" s="212"/>
      <c r="OU165" s="212"/>
      <c r="OV165" s="212"/>
      <c r="OW165" s="212"/>
      <c r="OX165" s="212"/>
      <c r="OY165" s="212"/>
      <c r="OZ165" s="212"/>
      <c r="PA165" s="212"/>
      <c r="PB165" s="212"/>
      <c r="PC165" s="212"/>
      <c r="PD165" s="212"/>
      <c r="PE165" s="212"/>
      <c r="PF165" s="212"/>
      <c r="PG165" s="212"/>
      <c r="PH165" s="212"/>
      <c r="PI165" s="212"/>
      <c r="PJ165" s="212"/>
      <c r="PK165" s="212"/>
      <c r="PL165" s="212"/>
      <c r="PM165" s="212"/>
      <c r="PN165" s="212"/>
      <c r="PO165" s="212"/>
      <c r="PP165" s="212"/>
      <c r="PQ165" s="212"/>
      <c r="PR165" s="212"/>
      <c r="PS165" s="212"/>
      <c r="PT165" s="212"/>
      <c r="PU165" s="212"/>
      <c r="PV165" s="212"/>
      <c r="PW165" s="212"/>
      <c r="PX165" s="212"/>
      <c r="PY165" s="212"/>
      <c r="PZ165" s="212"/>
      <c r="QA165" s="212"/>
      <c r="QB165" s="212"/>
      <c r="QC165" s="212"/>
      <c r="QD165" s="212"/>
      <c r="QE165" s="212"/>
      <c r="QF165" s="212"/>
      <c r="QG165" s="212"/>
      <c r="QH165" s="212"/>
      <c r="QI165" s="212"/>
      <c r="QJ165" s="212"/>
      <c r="QK165" s="212"/>
      <c r="QL165" s="212"/>
      <c r="QM165" s="212"/>
      <c r="QN165" s="212"/>
      <c r="QO165" s="212"/>
      <c r="QP165" s="212"/>
      <c r="QQ165" s="212"/>
      <c r="QR165" s="212"/>
      <c r="QS165" s="212"/>
      <c r="QT165" s="212"/>
      <c r="QU165" s="212"/>
      <c r="QV165" s="212"/>
      <c r="QW165" s="212"/>
      <c r="QX165" s="212"/>
      <c r="QY165" s="212"/>
      <c r="QZ165" s="212"/>
      <c r="RA165" s="212"/>
      <c r="RB165" s="212"/>
      <c r="RC165" s="212"/>
      <c r="RD165" s="212"/>
      <c r="RE165" s="212"/>
      <c r="RF165" s="212"/>
      <c r="RG165" s="212"/>
      <c r="RH165" s="212"/>
      <c r="RI165" s="212"/>
      <c r="RJ165" s="212"/>
      <c r="RK165" s="212"/>
      <c r="RL165" s="212"/>
      <c r="RM165" s="212"/>
      <c r="RN165" s="212"/>
      <c r="RO165" s="212"/>
      <c r="RP165" s="212"/>
      <c r="RQ165" s="212"/>
      <c r="RR165" s="212"/>
      <c r="RS165" s="212"/>
      <c r="RT165" s="212"/>
      <c r="RU165" s="212"/>
      <c r="RV165" s="212"/>
      <c r="RW165" s="212"/>
      <c r="RX165" s="212"/>
      <c r="RY165" s="212"/>
      <c r="RZ165" s="212"/>
      <c r="SA165" s="212"/>
      <c r="SB165" s="212"/>
      <c r="SC165" s="212"/>
      <c r="SD165" s="212"/>
      <c r="SE165" s="212"/>
      <c r="SF165" s="212"/>
      <c r="SG165" s="212"/>
      <c r="SH165" s="212"/>
      <c r="SI165" s="212"/>
      <c r="SJ165" s="212"/>
      <c r="SK165" s="212"/>
      <c r="SL165" s="212"/>
      <c r="SM165" s="212"/>
      <c r="SN165" s="212"/>
      <c r="SO165" s="212"/>
      <c r="SP165" s="212"/>
      <c r="SQ165" s="212"/>
      <c r="SR165" s="212"/>
      <c r="SS165" s="212"/>
      <c r="ST165" s="212"/>
      <c r="SU165" s="212"/>
      <c r="TB165" s="212"/>
      <c r="TC165" s="212"/>
      <c r="TD165" s="212"/>
      <c r="TE165" s="212"/>
      <c r="TF165" s="212"/>
      <c r="TG165" s="212"/>
      <c r="TH165" s="212"/>
      <c r="TI165" s="212"/>
      <c r="TJ165" s="212"/>
      <c r="TK165" s="212"/>
      <c r="TL165" s="212"/>
      <c r="TM165" s="212"/>
      <c r="TN165" s="212"/>
      <c r="TO165" s="212"/>
      <c r="TP165" s="212"/>
      <c r="TQ165" s="212"/>
      <c r="TR165" s="212"/>
      <c r="TS165" s="212"/>
      <c r="TT165" s="212"/>
      <c r="TU165" s="212"/>
      <c r="TV165" s="212"/>
      <c r="TW165" s="212"/>
      <c r="TX165" s="212"/>
      <c r="TY165" s="212"/>
      <c r="TZ165" s="212"/>
      <c r="UA165" s="212"/>
      <c r="UB165" s="212"/>
      <c r="UC165" s="212"/>
      <c r="UD165" s="212"/>
      <c r="UE165" s="212"/>
      <c r="UF165" s="212"/>
      <c r="UG165" s="212"/>
      <c r="UH165" s="212"/>
      <c r="UI165" s="212"/>
      <c r="UJ165" s="212"/>
      <c r="UK165" s="212"/>
      <c r="UL165" s="212"/>
      <c r="UM165" s="212"/>
      <c r="UN165" s="212"/>
      <c r="UO165" s="212"/>
      <c r="UP165" s="212"/>
      <c r="UQ165" s="212"/>
      <c r="UR165" s="212"/>
      <c r="US165" s="212"/>
      <c r="UT165" s="212"/>
      <c r="UU165" s="212"/>
      <c r="UV165" s="212"/>
      <c r="UW165" s="212"/>
      <c r="UX165" s="212"/>
      <c r="UY165" s="212"/>
      <c r="UZ165" s="212"/>
      <c r="VA165" s="212"/>
      <c r="VB165" s="212"/>
      <c r="VC165" s="212"/>
      <c r="VD165" s="212"/>
      <c r="VE165" s="212"/>
      <c r="VF165" s="212"/>
      <c r="VG165" s="212"/>
      <c r="VH165" s="212"/>
      <c r="VI165" s="212"/>
      <c r="VJ165" s="212"/>
      <c r="VK165" s="212"/>
      <c r="VL165" s="212"/>
      <c r="VM165" s="212"/>
      <c r="VN165" s="212"/>
      <c r="VO165" s="212"/>
      <c r="VP165" s="212"/>
      <c r="VQ165" s="212"/>
      <c r="VR165" s="212"/>
      <c r="VS165" s="212"/>
      <c r="VT165" s="212"/>
      <c r="VU165" s="212"/>
      <c r="VV165" s="212"/>
      <c r="VW165" s="212"/>
      <c r="VX165" s="212"/>
      <c r="VY165" s="212"/>
      <c r="VZ165" s="212"/>
      <c r="WA165" s="212"/>
      <c r="WB165" s="212"/>
      <c r="WC165" s="212"/>
      <c r="WD165" s="212"/>
      <c r="WE165" s="212"/>
      <c r="WF165" s="212"/>
      <c r="WG165" s="212"/>
      <c r="WH165" s="212"/>
      <c r="WI165" s="212"/>
      <c r="WJ165" s="212"/>
      <c r="WK165" s="212"/>
      <c r="WL165" s="212"/>
      <c r="WM165" s="212"/>
      <c r="WN165" s="212"/>
      <c r="WO165" s="212"/>
      <c r="WP165" s="212"/>
      <c r="WQ165" s="212"/>
      <c r="WR165" s="212"/>
      <c r="WS165" s="212"/>
      <c r="WT165" s="212"/>
      <c r="WU165" s="212"/>
      <c r="WV165" s="212"/>
      <c r="WW165" s="212"/>
      <c r="WX165" s="212"/>
      <c r="WY165" s="212"/>
      <c r="WZ165" s="212"/>
      <c r="XA165" s="212"/>
      <c r="XB165" s="212"/>
      <c r="XC165" s="212"/>
      <c r="XD165" s="212"/>
      <c r="XE165" s="212"/>
      <c r="XF165" s="212"/>
      <c r="XG165" s="212"/>
      <c r="XH165" s="212"/>
      <c r="XI165" s="212"/>
      <c r="XJ165" s="212"/>
      <c r="XK165" s="212"/>
      <c r="XL165" s="212"/>
      <c r="XM165" s="212"/>
      <c r="XN165" s="212"/>
      <c r="XO165" s="212"/>
      <c r="XP165" s="212"/>
      <c r="XQ165" s="212"/>
      <c r="XR165" s="212"/>
      <c r="XS165" s="212"/>
      <c r="XT165" s="212"/>
      <c r="XU165" s="212"/>
      <c r="XV165" s="212"/>
      <c r="XW165" s="212"/>
      <c r="XX165" s="212"/>
      <c r="XY165" s="212"/>
      <c r="XZ165" s="212"/>
      <c r="YA165" s="212"/>
      <c r="YB165" s="212"/>
      <c r="YC165" s="212"/>
      <c r="YD165" s="212"/>
      <c r="YE165" s="212"/>
      <c r="YF165" s="212"/>
      <c r="YG165" s="212"/>
      <c r="YH165" s="212"/>
      <c r="YI165" s="212"/>
      <c r="YJ165" s="212"/>
      <c r="YK165" s="212"/>
      <c r="YL165" s="212"/>
      <c r="YM165" s="212"/>
      <c r="YN165" s="212"/>
      <c r="YO165" s="212"/>
      <c r="YP165" s="212"/>
      <c r="YQ165" s="212"/>
      <c r="YR165" s="212"/>
      <c r="YS165" s="212"/>
      <c r="YT165" s="212"/>
      <c r="YU165" s="212"/>
      <c r="YV165" s="212"/>
      <c r="YW165" s="212"/>
      <c r="YX165" s="212"/>
      <c r="YY165" s="212"/>
      <c r="YZ165" s="212"/>
      <c r="ZA165" s="212"/>
      <c r="ZB165" s="212"/>
      <c r="ZC165" s="212"/>
      <c r="ZD165" s="212"/>
      <c r="ZE165" s="212"/>
      <c r="ZF165" s="212"/>
      <c r="ZG165" s="212"/>
      <c r="ZH165" s="212"/>
      <c r="ZI165" s="212"/>
      <c r="ZJ165" s="212"/>
      <c r="ZK165" s="212"/>
      <c r="ZL165" s="212"/>
      <c r="ZM165" s="212"/>
      <c r="ZN165" s="212"/>
      <c r="ZO165" s="212"/>
      <c r="ZP165" s="212"/>
      <c r="ZQ165" s="212"/>
      <c r="ZR165" s="212"/>
      <c r="ZS165" s="212"/>
      <c r="ZT165" s="212"/>
      <c r="ZU165" s="212"/>
      <c r="ZV165" s="212"/>
      <c r="ZW165" s="212"/>
      <c r="ZX165" s="212"/>
      <c r="ZY165" s="212"/>
      <c r="ZZ165" s="212"/>
      <c r="AAA165" s="212"/>
      <c r="AAB165" s="212"/>
      <c r="AAC165" s="212"/>
      <c r="AAD165" s="212"/>
      <c r="AAE165" s="212"/>
      <c r="AAF165" s="212"/>
      <c r="AAG165" s="212"/>
      <c r="AAH165" s="212"/>
      <c r="AAI165" s="212"/>
      <c r="AAJ165" s="212"/>
      <c r="AAK165" s="212"/>
      <c r="AAL165" s="212"/>
      <c r="AAM165" s="212"/>
      <c r="AAN165" s="212"/>
      <c r="AAO165" s="212"/>
      <c r="AAP165" s="212"/>
      <c r="AAQ165" s="212"/>
      <c r="AAR165" s="212"/>
      <c r="AAS165" s="212"/>
      <c r="AAT165" s="212"/>
      <c r="AAU165" s="212"/>
      <c r="AAV165" s="212"/>
      <c r="AAW165" s="212"/>
      <c r="AAX165" s="212"/>
      <c r="AAY165" s="212"/>
      <c r="AAZ165" s="212"/>
      <c r="ABA165" s="212"/>
      <c r="ABB165" s="212"/>
      <c r="ABC165" s="212"/>
      <c r="ABD165" s="212"/>
      <c r="ABE165" s="212"/>
      <c r="ABF165" s="212"/>
      <c r="ABG165" s="212"/>
      <c r="ABH165" s="212"/>
      <c r="ABI165" s="212"/>
      <c r="ABJ165" s="212"/>
      <c r="ABK165" s="212"/>
      <c r="ABL165" s="212"/>
      <c r="ABM165" s="212"/>
      <c r="ABN165" s="212"/>
      <c r="ABO165" s="212"/>
      <c r="ABP165" s="212"/>
      <c r="ABQ165" s="212"/>
      <c r="ABR165" s="212"/>
      <c r="ABS165" s="212"/>
      <c r="ABT165" s="212"/>
      <c r="ABU165" s="212"/>
      <c r="ABV165" s="212"/>
      <c r="ABW165" s="212"/>
      <c r="ABX165" s="212"/>
      <c r="ABY165" s="212"/>
      <c r="ABZ165" s="212"/>
      <c r="ACA165" s="212"/>
      <c r="ACB165" s="212"/>
      <c r="ACC165" s="212"/>
      <c r="ACD165" s="212"/>
      <c r="ACE165" s="212"/>
      <c r="ACF165" s="212"/>
      <c r="ACG165" s="212"/>
      <c r="ACH165" s="212"/>
      <c r="ACI165" s="212"/>
      <c r="ACJ165" s="212"/>
      <c r="ACK165" s="212"/>
      <c r="ACL165" s="212"/>
      <c r="ACM165" s="212"/>
      <c r="ACN165" s="212"/>
      <c r="ACO165" s="212"/>
      <c r="ACP165" s="212"/>
      <c r="ACQ165" s="212"/>
      <c r="ACX165" s="212"/>
      <c r="ACY165" s="212"/>
      <c r="ACZ165" s="212"/>
      <c r="ADA165" s="212"/>
      <c r="ADB165" s="212"/>
      <c r="ADC165" s="212"/>
      <c r="ADD165" s="212"/>
      <c r="ADE165" s="212"/>
      <c r="ADF165" s="212"/>
      <c r="ADG165" s="212"/>
      <c r="ADH165" s="212"/>
      <c r="ADI165" s="212"/>
      <c r="ADJ165" s="212"/>
      <c r="ADK165" s="212"/>
      <c r="ADL165" s="212"/>
      <c r="ADM165" s="212"/>
      <c r="ADN165" s="212"/>
      <c r="ADO165" s="212"/>
      <c r="ADP165" s="212"/>
      <c r="ADQ165" s="212"/>
      <c r="ADR165" s="212"/>
      <c r="ADS165" s="212"/>
      <c r="ADT165" s="212"/>
      <c r="ADU165" s="212"/>
      <c r="ADV165" s="212"/>
      <c r="ADW165" s="212"/>
      <c r="ADX165" s="212"/>
      <c r="ADY165" s="212"/>
      <c r="ADZ165" s="212"/>
      <c r="AEA165" s="212"/>
      <c r="AEB165" s="212"/>
      <c r="AEC165" s="212"/>
      <c r="AED165" s="212"/>
      <c r="AEE165" s="212"/>
      <c r="AEF165" s="212"/>
      <c r="AEG165" s="212"/>
      <c r="AEH165" s="212"/>
      <c r="AEI165" s="212"/>
      <c r="AEJ165" s="212"/>
      <c r="AEK165" s="212"/>
      <c r="AEL165" s="212"/>
      <c r="AEM165" s="212"/>
      <c r="AEN165" s="212"/>
      <c r="AEO165" s="212"/>
      <c r="AEP165" s="212"/>
      <c r="AEQ165" s="212"/>
      <c r="AER165" s="212"/>
      <c r="AES165" s="212"/>
      <c r="AET165" s="212"/>
      <c r="AEU165" s="212"/>
      <c r="AEV165" s="212"/>
      <c r="AEW165" s="212"/>
      <c r="AEX165" s="212"/>
      <c r="AEY165" s="212"/>
      <c r="AEZ165" s="212"/>
      <c r="AFA165" s="212"/>
      <c r="AFB165" s="212"/>
      <c r="AFC165" s="212"/>
      <c r="AFD165" s="212"/>
      <c r="AFE165" s="212"/>
      <c r="AFF165" s="212"/>
      <c r="AFG165" s="212"/>
      <c r="AFH165" s="212"/>
      <c r="AFI165" s="212"/>
      <c r="AFJ165" s="212"/>
      <c r="AFK165" s="212"/>
      <c r="AFL165" s="212"/>
      <c r="AFM165" s="212"/>
      <c r="AFN165" s="212"/>
      <c r="AFO165" s="212"/>
      <c r="AFP165" s="212"/>
      <c r="AFQ165" s="212"/>
      <c r="AFR165" s="212"/>
      <c r="AFS165" s="212"/>
      <c r="AFT165" s="212"/>
      <c r="AFU165" s="212"/>
      <c r="AFV165" s="212"/>
      <c r="AFW165" s="212"/>
      <c r="AFX165" s="212"/>
      <c r="AFY165" s="212"/>
      <c r="AFZ165" s="212"/>
      <c r="AGA165" s="212"/>
      <c r="AGB165" s="212"/>
      <c r="AGC165" s="212"/>
      <c r="AGD165" s="212"/>
      <c r="AGE165" s="212"/>
      <c r="AGF165" s="212"/>
      <c r="AGG165" s="212"/>
      <c r="AGH165" s="212"/>
      <c r="AGI165" s="212"/>
      <c r="AGJ165" s="212"/>
      <c r="AGK165" s="212"/>
      <c r="AGL165" s="212"/>
      <c r="AGM165" s="212"/>
      <c r="AGN165" s="212"/>
      <c r="AGO165" s="212"/>
      <c r="AGP165" s="212"/>
      <c r="AGQ165" s="212"/>
      <c r="AGR165" s="212"/>
      <c r="AGS165" s="212"/>
      <c r="AGT165" s="212"/>
      <c r="AGU165" s="212"/>
      <c r="AGV165" s="212"/>
      <c r="AGW165" s="212"/>
      <c r="AGX165" s="212"/>
      <c r="AGY165" s="212"/>
      <c r="AGZ165" s="212"/>
      <c r="AHA165" s="212"/>
      <c r="AHB165" s="212"/>
      <c r="AHC165" s="212"/>
      <c r="AHD165" s="212"/>
      <c r="AHE165" s="212"/>
      <c r="AHF165" s="212"/>
      <c r="AHG165" s="212"/>
      <c r="AHH165" s="212"/>
      <c r="AHI165" s="212"/>
      <c r="AHJ165" s="212"/>
      <c r="AHK165" s="212"/>
      <c r="AHL165" s="212"/>
      <c r="AHM165" s="212"/>
      <c r="AHN165" s="212"/>
      <c r="AHO165" s="212"/>
      <c r="AHP165" s="212"/>
      <c r="AHQ165" s="212"/>
      <c r="AHR165" s="212"/>
      <c r="AHS165" s="212"/>
      <c r="AHT165" s="212"/>
      <c r="AHU165" s="212"/>
      <c r="AHV165" s="212"/>
      <c r="AHW165" s="212"/>
      <c r="AHX165" s="212"/>
      <c r="AHY165" s="212"/>
      <c r="AHZ165" s="212"/>
      <c r="AIA165" s="212"/>
      <c r="AIB165" s="212"/>
      <c r="AIC165" s="212"/>
      <c r="AID165" s="212"/>
      <c r="AIE165" s="212"/>
      <c r="AIF165" s="212"/>
      <c r="AIG165" s="212"/>
      <c r="AIH165" s="212"/>
      <c r="AII165" s="212"/>
      <c r="AIJ165" s="212"/>
      <c r="AIK165" s="212"/>
      <c r="AIL165" s="212"/>
      <c r="AIM165" s="212"/>
      <c r="AIN165" s="212"/>
      <c r="AIO165" s="212"/>
      <c r="AIP165" s="212"/>
      <c r="AIQ165" s="212"/>
      <c r="AIR165" s="212"/>
      <c r="AIS165" s="212"/>
      <c r="AIT165" s="212"/>
      <c r="AIU165" s="212"/>
      <c r="AIV165" s="212"/>
      <c r="AIW165" s="212"/>
      <c r="AIX165" s="212"/>
      <c r="AIY165" s="212"/>
      <c r="AIZ165" s="212"/>
      <c r="AJA165" s="212"/>
      <c r="AJB165" s="212"/>
      <c r="AJC165" s="212"/>
      <c r="AJD165" s="212"/>
      <c r="AJE165" s="212"/>
      <c r="AJF165" s="212"/>
      <c r="AJG165" s="212"/>
      <c r="AJH165" s="212"/>
      <c r="AJI165" s="212"/>
      <c r="AJJ165" s="212"/>
      <c r="AJK165" s="212"/>
      <c r="AJL165" s="212"/>
      <c r="AJM165" s="212"/>
      <c r="AJN165" s="212"/>
      <c r="AJO165" s="212"/>
      <c r="AJP165" s="212"/>
      <c r="AJQ165" s="212"/>
      <c r="AJR165" s="212"/>
      <c r="AJS165" s="212"/>
      <c r="AJT165" s="212"/>
      <c r="AJU165" s="212"/>
      <c r="AJV165" s="212"/>
      <c r="AJW165" s="212"/>
      <c r="AJX165" s="212"/>
      <c r="AJY165" s="212"/>
      <c r="AJZ165" s="212"/>
      <c r="AKA165" s="212"/>
      <c r="AKB165" s="212"/>
      <c r="AKC165" s="212"/>
      <c r="AKD165" s="212"/>
      <c r="AKE165" s="212"/>
      <c r="AKF165" s="212"/>
      <c r="AKG165" s="212"/>
      <c r="AKH165" s="212"/>
      <c r="AKI165" s="212"/>
      <c r="AKJ165" s="212"/>
      <c r="AKK165" s="212"/>
      <c r="AKL165" s="212"/>
      <c r="AKM165" s="212"/>
      <c r="AKN165" s="212"/>
      <c r="AKO165" s="212"/>
      <c r="AKP165" s="212"/>
      <c r="AKQ165" s="212"/>
      <c r="AKR165" s="212"/>
      <c r="AKS165" s="212"/>
      <c r="AKT165" s="212"/>
      <c r="AKU165" s="212"/>
      <c r="AKV165" s="212"/>
      <c r="AKW165" s="212"/>
      <c r="AKX165" s="212"/>
      <c r="AKY165" s="212"/>
      <c r="AKZ165" s="212"/>
      <c r="ALA165" s="212"/>
      <c r="ALB165" s="212"/>
      <c r="ALC165" s="212"/>
      <c r="ALD165" s="212"/>
      <c r="ALE165" s="212"/>
      <c r="ALF165" s="212"/>
      <c r="ALG165" s="212"/>
      <c r="ALH165" s="212"/>
      <c r="ALI165" s="212"/>
      <c r="ALJ165" s="212"/>
      <c r="ALK165" s="212"/>
      <c r="ALL165" s="212"/>
      <c r="ALM165" s="212"/>
      <c r="ALN165" s="212"/>
      <c r="ALO165" s="212"/>
      <c r="ALP165" s="212"/>
      <c r="ALQ165" s="212"/>
      <c r="ALR165" s="212"/>
      <c r="ALS165" s="212"/>
      <c r="ALT165" s="212"/>
      <c r="ALU165" s="212"/>
      <c r="ALV165" s="212"/>
      <c r="ALW165" s="212"/>
      <c r="ALX165" s="212"/>
      <c r="ALY165" s="212"/>
      <c r="ALZ165" s="212"/>
      <c r="AMA165" s="212"/>
      <c r="AMB165" s="212"/>
      <c r="AMC165" s="212"/>
      <c r="AMD165" s="212"/>
      <c r="AME165" s="212"/>
      <c r="AMF165" s="212"/>
      <c r="AMG165" s="212"/>
      <c r="AMH165" s="212"/>
      <c r="AMI165" s="212"/>
      <c r="AMJ165" s="212"/>
      <c r="AMK165" s="212"/>
      <c r="AML165" s="212"/>
      <c r="AMM165" s="212"/>
      <c r="AMT165" s="212"/>
      <c r="AMU165" s="212"/>
      <c r="AMV165" s="212"/>
      <c r="AMW165" s="212"/>
      <c r="AMX165" s="212"/>
      <c r="AMY165" s="212"/>
      <c r="AMZ165" s="212"/>
      <c r="ANA165" s="212"/>
      <c r="ANB165" s="212"/>
      <c r="ANC165" s="212"/>
      <c r="AND165" s="212"/>
      <c r="ANE165" s="212"/>
      <c r="ANF165" s="212"/>
      <c r="ANG165" s="212"/>
      <c r="ANH165" s="212"/>
      <c r="ANI165" s="212"/>
      <c r="ANJ165" s="212"/>
      <c r="ANK165" s="212"/>
      <c r="ANL165" s="212"/>
      <c r="ANM165" s="212"/>
      <c r="ANN165" s="212"/>
      <c r="ANO165" s="212"/>
      <c r="ANP165" s="212"/>
      <c r="ANQ165" s="212"/>
      <c r="ANR165" s="212"/>
      <c r="ANS165" s="212"/>
      <c r="ANT165" s="212"/>
      <c r="ANU165" s="212"/>
      <c r="ANV165" s="212"/>
      <c r="ANW165" s="212"/>
      <c r="ANX165" s="212"/>
      <c r="ANY165" s="212"/>
      <c r="ANZ165" s="212"/>
      <c r="AOA165" s="212"/>
      <c r="AOB165" s="212"/>
      <c r="AOC165" s="212"/>
      <c r="AOD165" s="212"/>
      <c r="AOE165" s="212"/>
      <c r="AOF165" s="212"/>
      <c r="AOG165" s="212"/>
      <c r="AOH165" s="212"/>
      <c r="AOI165" s="212"/>
      <c r="AOJ165" s="212"/>
      <c r="AOK165" s="212"/>
      <c r="AOL165" s="212"/>
      <c r="AOM165" s="212"/>
      <c r="AON165" s="212"/>
      <c r="AOO165" s="212"/>
      <c r="AOP165" s="212"/>
      <c r="AOQ165" s="212"/>
      <c r="AOR165" s="212"/>
      <c r="AOS165" s="212"/>
      <c r="AOT165" s="212"/>
      <c r="AOU165" s="212"/>
      <c r="AOV165" s="212"/>
      <c r="AOW165" s="212"/>
      <c r="AOX165" s="212"/>
      <c r="AOY165" s="212"/>
      <c r="AOZ165" s="212"/>
      <c r="APA165" s="212"/>
      <c r="APB165" s="212"/>
      <c r="APC165" s="212"/>
      <c r="APD165" s="212"/>
      <c r="APE165" s="212"/>
      <c r="APF165" s="212"/>
      <c r="APG165" s="212"/>
      <c r="APH165" s="212"/>
      <c r="API165" s="212"/>
      <c r="APJ165" s="212"/>
      <c r="APK165" s="212"/>
      <c r="APL165" s="212"/>
      <c r="APM165" s="212"/>
      <c r="APN165" s="212"/>
      <c r="APO165" s="212"/>
      <c r="APP165" s="212"/>
      <c r="APQ165" s="212"/>
      <c r="APR165" s="212"/>
      <c r="APS165" s="212"/>
      <c r="APT165" s="212"/>
      <c r="APU165" s="212"/>
      <c r="APV165" s="212"/>
      <c r="APW165" s="212"/>
      <c r="APX165" s="212"/>
      <c r="APY165" s="212"/>
      <c r="APZ165" s="212"/>
      <c r="AQA165" s="212"/>
      <c r="AQB165" s="212"/>
      <c r="AQC165" s="212"/>
      <c r="AQD165" s="212"/>
      <c r="AQE165" s="212"/>
      <c r="AQF165" s="212"/>
      <c r="AQG165" s="212"/>
      <c r="AQH165" s="212"/>
      <c r="AQI165" s="212"/>
      <c r="AQJ165" s="212"/>
      <c r="AQK165" s="212"/>
      <c r="AQL165" s="212"/>
      <c r="AQM165" s="212"/>
      <c r="AQN165" s="212"/>
      <c r="AQO165" s="212"/>
      <c r="AQP165" s="212"/>
      <c r="AQQ165" s="212"/>
      <c r="AQR165" s="212"/>
      <c r="AQS165" s="212"/>
      <c r="AQT165" s="212"/>
      <c r="AQU165" s="212"/>
      <c r="AQV165" s="212"/>
      <c r="AQW165" s="212"/>
      <c r="AQX165" s="212"/>
      <c r="AQY165" s="212"/>
      <c r="AQZ165" s="212"/>
      <c r="ARA165" s="212"/>
      <c r="ARB165" s="212"/>
      <c r="ARC165" s="212"/>
      <c r="ARD165" s="212"/>
      <c r="ARE165" s="212"/>
      <c r="ARF165" s="212"/>
      <c r="ARG165" s="212"/>
      <c r="ARH165" s="212"/>
      <c r="ARI165" s="212"/>
      <c r="ARJ165" s="212"/>
      <c r="ARK165" s="212"/>
      <c r="ARL165" s="212"/>
      <c r="ARM165" s="212"/>
      <c r="ARN165" s="212"/>
      <c r="ARO165" s="212"/>
      <c r="ARP165" s="212"/>
      <c r="ARQ165" s="212"/>
      <c r="ARR165" s="212"/>
      <c r="ARS165" s="212"/>
      <c r="ART165" s="212"/>
      <c r="ARU165" s="212"/>
      <c r="ARV165" s="212"/>
      <c r="ARW165" s="212"/>
      <c r="ARX165" s="212"/>
      <c r="ARY165" s="212"/>
      <c r="ARZ165" s="212"/>
      <c r="ASA165" s="212"/>
      <c r="ASB165" s="212"/>
      <c r="ASC165" s="212"/>
      <c r="ASD165" s="212"/>
      <c r="ASE165" s="212"/>
      <c r="ASF165" s="212"/>
      <c r="ASG165" s="212"/>
      <c r="ASH165" s="212"/>
      <c r="ASI165" s="212"/>
      <c r="ASJ165" s="212"/>
      <c r="ASK165" s="212"/>
      <c r="ASL165" s="212"/>
      <c r="ASM165" s="212"/>
      <c r="ASN165" s="212"/>
      <c r="ASO165" s="212"/>
      <c r="ASP165" s="212"/>
      <c r="ASQ165" s="212"/>
      <c r="ASR165" s="212"/>
      <c r="ASS165" s="212"/>
      <c r="AST165" s="212"/>
      <c r="ASU165" s="212"/>
      <c r="ASV165" s="212"/>
      <c r="ASW165" s="212"/>
      <c r="ASX165" s="212"/>
      <c r="ASY165" s="212"/>
      <c r="ASZ165" s="212"/>
      <c r="ATA165" s="212"/>
      <c r="ATB165" s="212"/>
      <c r="ATC165" s="212"/>
      <c r="ATD165" s="212"/>
      <c r="ATE165" s="212"/>
      <c r="ATF165" s="212"/>
      <c r="ATG165" s="212"/>
      <c r="ATH165" s="212"/>
      <c r="ATI165" s="212"/>
      <c r="ATJ165" s="212"/>
      <c r="ATK165" s="212"/>
      <c r="ATL165" s="212"/>
      <c r="ATM165" s="212"/>
      <c r="ATN165" s="212"/>
      <c r="ATO165" s="212"/>
      <c r="ATP165" s="212"/>
      <c r="ATQ165" s="212"/>
      <c r="ATR165" s="212"/>
      <c r="ATS165" s="212"/>
      <c r="ATT165" s="212"/>
      <c r="ATU165" s="212"/>
      <c r="ATV165" s="212"/>
      <c r="ATW165" s="212"/>
      <c r="ATX165" s="212"/>
      <c r="ATY165" s="212"/>
      <c r="ATZ165" s="212"/>
      <c r="AUA165" s="212"/>
      <c r="AUB165" s="212"/>
      <c r="AUC165" s="212"/>
      <c r="AUD165" s="212"/>
      <c r="AUE165" s="212"/>
      <c r="AUF165" s="212"/>
      <c r="AUG165" s="212"/>
      <c r="AUH165" s="212"/>
      <c r="AUI165" s="212"/>
      <c r="AUJ165" s="212"/>
      <c r="AUK165" s="212"/>
      <c r="AUL165" s="212"/>
      <c r="AUM165" s="212"/>
      <c r="AUN165" s="212"/>
      <c r="AUO165" s="212"/>
      <c r="AUP165" s="212"/>
      <c r="AUQ165" s="212"/>
      <c r="AUR165" s="212"/>
      <c r="AUS165" s="212"/>
      <c r="AUT165" s="212"/>
      <c r="AUU165" s="212"/>
      <c r="AUV165" s="212"/>
      <c r="AUW165" s="212"/>
      <c r="AUX165" s="212"/>
      <c r="AUY165" s="212"/>
      <c r="AUZ165" s="212"/>
      <c r="AVA165" s="212"/>
      <c r="AVB165" s="212"/>
      <c r="AVC165" s="212"/>
      <c r="AVD165" s="212"/>
      <c r="AVE165" s="212"/>
      <c r="AVF165" s="212"/>
      <c r="AVG165" s="212"/>
      <c r="AVH165" s="212"/>
      <c r="AVI165" s="212"/>
      <c r="AVJ165" s="212"/>
      <c r="AVK165" s="212"/>
      <c r="AVL165" s="212"/>
      <c r="AVM165" s="212"/>
      <c r="AVN165" s="212"/>
      <c r="AVO165" s="212"/>
      <c r="AVP165" s="212"/>
      <c r="AVQ165" s="212"/>
      <c r="AVR165" s="212"/>
      <c r="AVS165" s="212"/>
      <c r="AVT165" s="212"/>
      <c r="AVU165" s="212"/>
      <c r="AVV165" s="212"/>
      <c r="AVW165" s="212"/>
      <c r="AVX165" s="212"/>
      <c r="AVY165" s="212"/>
      <c r="AVZ165" s="212"/>
      <c r="AWA165" s="212"/>
      <c r="AWB165" s="212"/>
      <c r="AWC165" s="212"/>
      <c r="AWD165" s="212"/>
      <c r="AWE165" s="212"/>
      <c r="AWF165" s="212"/>
      <c r="AWG165" s="212"/>
      <c r="AWH165" s="212"/>
      <c r="AWI165" s="212"/>
      <c r="AWP165" s="212"/>
      <c r="AWQ165" s="212"/>
      <c r="AWR165" s="212"/>
      <c r="AWS165" s="212"/>
      <c r="AWT165" s="212"/>
      <c r="AWU165" s="212"/>
      <c r="AWV165" s="212"/>
      <c r="AWW165" s="212"/>
      <c r="AWX165" s="212"/>
      <c r="AWY165" s="212"/>
      <c r="AWZ165" s="212"/>
      <c r="AXA165" s="212"/>
      <c r="AXB165" s="212"/>
      <c r="AXC165" s="212"/>
      <c r="AXD165" s="212"/>
      <c r="AXE165" s="212"/>
      <c r="AXF165" s="212"/>
      <c r="AXG165" s="212"/>
      <c r="AXH165" s="212"/>
      <c r="AXI165" s="212"/>
      <c r="AXJ165" s="212"/>
      <c r="AXK165" s="212"/>
      <c r="AXL165" s="212"/>
      <c r="AXM165" s="212"/>
      <c r="AXN165" s="212"/>
      <c r="AXO165" s="212"/>
      <c r="AXP165" s="212"/>
      <c r="AXQ165" s="212"/>
      <c r="AXR165" s="212"/>
      <c r="AXS165" s="212"/>
      <c r="AXT165" s="212"/>
      <c r="AXU165" s="212"/>
      <c r="AXV165" s="212"/>
      <c r="AXW165" s="212"/>
      <c r="AXX165" s="212"/>
      <c r="AXY165" s="212"/>
      <c r="AXZ165" s="212"/>
      <c r="AYA165" s="212"/>
      <c r="AYB165" s="212"/>
      <c r="AYC165" s="212"/>
      <c r="AYD165" s="212"/>
      <c r="AYE165" s="212"/>
      <c r="AYF165" s="212"/>
      <c r="AYG165" s="212"/>
      <c r="AYH165" s="212"/>
      <c r="AYI165" s="212"/>
      <c r="AYJ165" s="212"/>
      <c r="AYK165" s="212"/>
      <c r="AYL165" s="212"/>
      <c r="AYM165" s="212"/>
      <c r="AYN165" s="212"/>
      <c r="AYO165" s="212"/>
      <c r="AYP165" s="212"/>
      <c r="AYQ165" s="212"/>
      <c r="AYR165" s="212"/>
      <c r="AYS165" s="212"/>
      <c r="AYT165" s="212"/>
      <c r="AYU165" s="212"/>
      <c r="AYV165" s="212"/>
      <c r="AYW165" s="212"/>
      <c r="AYX165" s="212"/>
      <c r="AYY165" s="212"/>
      <c r="AYZ165" s="212"/>
      <c r="AZA165" s="212"/>
      <c r="AZB165" s="212"/>
      <c r="AZC165" s="212"/>
      <c r="AZD165" s="212"/>
      <c r="AZE165" s="212"/>
      <c r="AZF165" s="212"/>
      <c r="AZG165" s="212"/>
      <c r="AZH165" s="212"/>
      <c r="AZI165" s="212"/>
      <c r="AZJ165" s="212"/>
      <c r="AZK165" s="212"/>
      <c r="AZL165" s="212"/>
      <c r="AZM165" s="212"/>
      <c r="AZN165" s="212"/>
      <c r="AZO165" s="212"/>
      <c r="AZP165" s="212"/>
      <c r="AZQ165" s="212"/>
      <c r="AZR165" s="212"/>
      <c r="AZS165" s="212"/>
      <c r="AZT165" s="212"/>
      <c r="AZU165" s="212"/>
      <c r="AZV165" s="212"/>
      <c r="AZW165" s="212"/>
      <c r="AZX165" s="212"/>
      <c r="AZY165" s="212"/>
      <c r="AZZ165" s="212"/>
      <c r="BAA165" s="212"/>
      <c r="BAB165" s="212"/>
      <c r="BAC165" s="212"/>
      <c r="BAD165" s="212"/>
      <c r="BAE165" s="212"/>
      <c r="BAF165" s="212"/>
      <c r="BAG165" s="212"/>
      <c r="BAH165" s="212"/>
      <c r="BAI165" s="212"/>
      <c r="BAJ165" s="212"/>
      <c r="BAK165" s="212"/>
      <c r="BAL165" s="212"/>
      <c r="BAM165" s="212"/>
      <c r="BAN165" s="212"/>
      <c r="BAO165" s="212"/>
      <c r="BAP165" s="212"/>
      <c r="BAQ165" s="212"/>
      <c r="BAR165" s="212"/>
      <c r="BAS165" s="212"/>
      <c r="BAT165" s="212"/>
      <c r="BAU165" s="212"/>
      <c r="BAV165" s="212"/>
      <c r="BAW165" s="212"/>
      <c r="BAX165" s="212"/>
      <c r="BAY165" s="212"/>
      <c r="BAZ165" s="212"/>
      <c r="BBA165" s="212"/>
      <c r="BBB165" s="212"/>
      <c r="BBC165" s="212"/>
      <c r="BBD165" s="212"/>
      <c r="BBE165" s="212"/>
      <c r="BBF165" s="212"/>
      <c r="BBG165" s="212"/>
      <c r="BBH165" s="212"/>
      <c r="BBI165" s="212"/>
      <c r="BBJ165" s="212"/>
      <c r="BBK165" s="212"/>
      <c r="BBL165" s="212"/>
      <c r="BBM165" s="212"/>
      <c r="BBN165" s="212"/>
      <c r="BBO165" s="212"/>
      <c r="BBP165" s="212"/>
      <c r="BBQ165" s="212"/>
      <c r="BBR165" s="212"/>
      <c r="BBS165" s="212"/>
      <c r="BBT165" s="212"/>
      <c r="BBU165" s="212"/>
      <c r="BBV165" s="212"/>
      <c r="BBW165" s="212"/>
      <c r="BBX165" s="212"/>
      <c r="BBY165" s="212"/>
      <c r="BBZ165" s="212"/>
      <c r="BCA165" s="212"/>
      <c r="BCB165" s="212"/>
      <c r="BCC165" s="212"/>
      <c r="BCD165" s="212"/>
      <c r="BCE165" s="212"/>
      <c r="BCF165" s="212"/>
      <c r="BCG165" s="212"/>
      <c r="BCH165" s="212"/>
      <c r="BCI165" s="212"/>
      <c r="BCJ165" s="212"/>
      <c r="BCK165" s="212"/>
      <c r="BCL165" s="212"/>
      <c r="BCM165" s="212"/>
      <c r="BCN165" s="212"/>
      <c r="BCO165" s="212"/>
      <c r="BCP165" s="212"/>
      <c r="BCQ165" s="212"/>
      <c r="BCR165" s="212"/>
      <c r="BCS165" s="212"/>
      <c r="BCT165" s="212"/>
      <c r="BCU165" s="212"/>
      <c r="BCV165" s="212"/>
      <c r="BCW165" s="212"/>
      <c r="BCX165" s="212"/>
      <c r="BCY165" s="212"/>
      <c r="BCZ165" s="212"/>
      <c r="BDA165" s="212"/>
      <c r="BDB165" s="212"/>
      <c r="BDC165" s="212"/>
      <c r="BDD165" s="212"/>
      <c r="BDE165" s="212"/>
      <c r="BDF165" s="212"/>
      <c r="BDG165" s="212"/>
      <c r="BDH165" s="212"/>
      <c r="BDI165" s="212"/>
      <c r="BDJ165" s="212"/>
      <c r="BDK165" s="212"/>
      <c r="BDL165" s="212"/>
      <c r="BDM165" s="212"/>
      <c r="BDN165" s="212"/>
      <c r="BDO165" s="212"/>
      <c r="BDP165" s="212"/>
      <c r="BDQ165" s="212"/>
      <c r="BDR165" s="212"/>
      <c r="BDS165" s="212"/>
      <c r="BDT165" s="212"/>
      <c r="BDU165" s="212"/>
      <c r="BDV165" s="212"/>
      <c r="BDW165" s="212"/>
      <c r="BDX165" s="212"/>
      <c r="BDY165" s="212"/>
      <c r="BDZ165" s="212"/>
      <c r="BEA165" s="212"/>
      <c r="BEB165" s="212"/>
      <c r="BEC165" s="212"/>
      <c r="BED165" s="212"/>
      <c r="BEE165" s="212"/>
      <c r="BEF165" s="212"/>
      <c r="BEG165" s="212"/>
      <c r="BEH165" s="212"/>
      <c r="BEI165" s="212"/>
      <c r="BEJ165" s="212"/>
      <c r="BEK165" s="212"/>
      <c r="BEL165" s="212"/>
      <c r="BEM165" s="212"/>
      <c r="BEN165" s="212"/>
      <c r="BEO165" s="212"/>
      <c r="BEP165" s="212"/>
      <c r="BEQ165" s="212"/>
      <c r="BER165" s="212"/>
      <c r="BES165" s="212"/>
      <c r="BET165" s="212"/>
      <c r="BEU165" s="212"/>
      <c r="BEV165" s="212"/>
      <c r="BEW165" s="212"/>
      <c r="BEX165" s="212"/>
      <c r="BEY165" s="212"/>
      <c r="BEZ165" s="212"/>
      <c r="BFA165" s="212"/>
      <c r="BFB165" s="212"/>
      <c r="BFC165" s="212"/>
      <c r="BFD165" s="212"/>
      <c r="BFE165" s="212"/>
      <c r="BFF165" s="212"/>
      <c r="BFG165" s="212"/>
      <c r="BFH165" s="212"/>
      <c r="BFI165" s="212"/>
      <c r="BFJ165" s="212"/>
      <c r="BFK165" s="212"/>
      <c r="BFL165" s="212"/>
      <c r="BFM165" s="212"/>
      <c r="BFN165" s="212"/>
      <c r="BFO165" s="212"/>
      <c r="BFP165" s="212"/>
      <c r="BFQ165" s="212"/>
      <c r="BFR165" s="212"/>
      <c r="BFS165" s="212"/>
      <c r="BFT165" s="212"/>
      <c r="BFU165" s="212"/>
      <c r="BFV165" s="212"/>
      <c r="BFW165" s="212"/>
      <c r="BFX165" s="212"/>
      <c r="BFY165" s="212"/>
      <c r="BFZ165" s="212"/>
      <c r="BGA165" s="212"/>
      <c r="BGB165" s="212"/>
      <c r="BGC165" s="212"/>
      <c r="BGD165" s="212"/>
      <c r="BGE165" s="212"/>
      <c r="BGL165" s="212"/>
      <c r="BGM165" s="212"/>
      <c r="BGN165" s="212"/>
      <c r="BGO165" s="212"/>
      <c r="BGP165" s="212"/>
      <c r="BGQ165" s="212"/>
      <c r="BGR165" s="212"/>
      <c r="BGS165" s="212"/>
      <c r="BGT165" s="212"/>
      <c r="BGU165" s="212"/>
      <c r="BGV165" s="212"/>
      <c r="BGW165" s="212"/>
      <c r="BGX165" s="212"/>
      <c r="BGY165" s="212"/>
      <c r="BGZ165" s="212"/>
      <c r="BHA165" s="212"/>
      <c r="BHB165" s="212"/>
      <c r="BHC165" s="212"/>
      <c r="BHD165" s="212"/>
      <c r="BHE165" s="212"/>
      <c r="BHF165" s="212"/>
      <c r="BHG165" s="212"/>
      <c r="BHH165" s="212"/>
      <c r="BHI165" s="212"/>
      <c r="BHJ165" s="212"/>
      <c r="BHK165" s="212"/>
      <c r="BHL165" s="212"/>
      <c r="BHM165" s="212"/>
      <c r="BHN165" s="212"/>
      <c r="BHO165" s="212"/>
      <c r="BHP165" s="212"/>
      <c r="BHQ165" s="212"/>
      <c r="BHR165" s="212"/>
      <c r="BHS165" s="212"/>
      <c r="BHT165" s="212"/>
      <c r="BHU165" s="212"/>
      <c r="BHV165" s="212"/>
      <c r="BHW165" s="212"/>
      <c r="BHX165" s="212"/>
      <c r="BHY165" s="212"/>
      <c r="BHZ165" s="212"/>
      <c r="BIA165" s="212"/>
      <c r="BIB165" s="212"/>
      <c r="BIC165" s="212"/>
      <c r="BID165" s="212"/>
      <c r="BIE165" s="212"/>
      <c r="BIF165" s="212"/>
      <c r="BIG165" s="212"/>
      <c r="BIH165" s="212"/>
      <c r="BII165" s="212"/>
      <c r="BIJ165" s="212"/>
      <c r="BIK165" s="212"/>
      <c r="BIL165" s="212"/>
      <c r="BIM165" s="212"/>
      <c r="BIN165" s="212"/>
      <c r="BIO165" s="212"/>
      <c r="BIP165" s="212"/>
      <c r="BIQ165" s="212"/>
      <c r="BIR165" s="212"/>
      <c r="BIS165" s="212"/>
      <c r="BIT165" s="212"/>
      <c r="BIU165" s="212"/>
      <c r="BIV165" s="212"/>
      <c r="BIW165" s="212"/>
      <c r="BIX165" s="212"/>
      <c r="BIY165" s="212"/>
      <c r="BIZ165" s="212"/>
      <c r="BJA165" s="212"/>
      <c r="BJB165" s="212"/>
      <c r="BJC165" s="212"/>
      <c r="BJD165" s="212"/>
      <c r="BJE165" s="212"/>
      <c r="BJF165" s="212"/>
      <c r="BJG165" s="212"/>
      <c r="BJH165" s="212"/>
      <c r="BJI165" s="212"/>
      <c r="BJJ165" s="212"/>
      <c r="BJK165" s="212"/>
      <c r="BJL165" s="212"/>
      <c r="BJM165" s="212"/>
      <c r="BJN165" s="212"/>
      <c r="BJO165" s="212"/>
      <c r="BJP165" s="212"/>
      <c r="BJQ165" s="212"/>
      <c r="BJR165" s="212"/>
      <c r="BJS165" s="212"/>
      <c r="BJT165" s="212"/>
      <c r="BJU165" s="212"/>
      <c r="BJV165" s="212"/>
      <c r="BJW165" s="212"/>
      <c r="BJX165" s="212"/>
      <c r="BJY165" s="212"/>
      <c r="BJZ165" s="212"/>
      <c r="BKA165" s="212"/>
      <c r="BKB165" s="212"/>
      <c r="BKC165" s="212"/>
      <c r="BKD165" s="212"/>
      <c r="BKE165" s="212"/>
      <c r="BKF165" s="212"/>
      <c r="BKG165" s="212"/>
      <c r="BKH165" s="212"/>
      <c r="BKI165" s="212"/>
      <c r="BKJ165" s="212"/>
      <c r="BKK165" s="212"/>
      <c r="BKL165" s="212"/>
      <c r="BKM165" s="212"/>
      <c r="BKN165" s="212"/>
      <c r="BKO165" s="212"/>
      <c r="BKP165" s="212"/>
      <c r="BKQ165" s="212"/>
      <c r="BKR165" s="212"/>
      <c r="BKS165" s="212"/>
      <c r="BKT165" s="212"/>
      <c r="BKU165" s="212"/>
      <c r="BKV165" s="212"/>
      <c r="BKW165" s="212"/>
      <c r="BKX165" s="212"/>
      <c r="BKY165" s="212"/>
      <c r="BKZ165" s="212"/>
      <c r="BLA165" s="212"/>
      <c r="BLB165" s="212"/>
      <c r="BLC165" s="212"/>
      <c r="BLD165" s="212"/>
      <c r="BLE165" s="212"/>
      <c r="BLF165" s="212"/>
      <c r="BLG165" s="212"/>
      <c r="BLH165" s="212"/>
      <c r="BLI165" s="212"/>
      <c r="BLJ165" s="212"/>
      <c r="BLK165" s="212"/>
      <c r="BLL165" s="212"/>
      <c r="BLM165" s="212"/>
      <c r="BLN165" s="212"/>
      <c r="BLO165" s="212"/>
      <c r="BLP165" s="212"/>
      <c r="BLQ165" s="212"/>
      <c r="BLR165" s="212"/>
      <c r="BLS165" s="212"/>
      <c r="BLT165" s="212"/>
      <c r="BLU165" s="212"/>
      <c r="BLV165" s="212"/>
      <c r="BLW165" s="212"/>
      <c r="BLX165" s="212"/>
      <c r="BLY165" s="212"/>
      <c r="BLZ165" s="212"/>
      <c r="BMA165" s="212"/>
      <c r="BMB165" s="212"/>
      <c r="BMC165" s="212"/>
      <c r="BMD165" s="212"/>
      <c r="BME165" s="212"/>
      <c r="BMF165" s="212"/>
      <c r="BMG165" s="212"/>
      <c r="BMH165" s="212"/>
      <c r="BMI165" s="212"/>
      <c r="BMJ165" s="212"/>
      <c r="BMK165" s="212"/>
      <c r="BML165" s="212"/>
      <c r="BMM165" s="212"/>
      <c r="BMN165" s="212"/>
      <c r="BMO165" s="212"/>
      <c r="BMP165" s="212"/>
      <c r="BMQ165" s="212"/>
      <c r="BMR165" s="212"/>
      <c r="BMS165" s="212"/>
      <c r="BMT165" s="212"/>
      <c r="BMU165" s="212"/>
      <c r="BMV165" s="212"/>
      <c r="BMW165" s="212"/>
      <c r="BMX165" s="212"/>
      <c r="BMY165" s="212"/>
      <c r="BMZ165" s="212"/>
      <c r="BNA165" s="212"/>
      <c r="BNB165" s="212"/>
      <c r="BNC165" s="212"/>
      <c r="BND165" s="212"/>
      <c r="BNE165" s="212"/>
      <c r="BNF165" s="212"/>
      <c r="BNG165" s="212"/>
      <c r="BNH165" s="212"/>
      <c r="BNI165" s="212"/>
      <c r="BNJ165" s="212"/>
      <c r="BNK165" s="212"/>
      <c r="BNL165" s="212"/>
      <c r="BNM165" s="212"/>
      <c r="BNN165" s="212"/>
      <c r="BNO165" s="212"/>
      <c r="BNP165" s="212"/>
      <c r="BNQ165" s="212"/>
      <c r="BNR165" s="212"/>
      <c r="BNS165" s="212"/>
      <c r="BNT165" s="212"/>
      <c r="BNU165" s="212"/>
      <c r="BNV165" s="212"/>
      <c r="BNW165" s="212"/>
      <c r="BNX165" s="212"/>
      <c r="BNY165" s="212"/>
      <c r="BNZ165" s="212"/>
      <c r="BOA165" s="212"/>
      <c r="BOB165" s="212"/>
      <c r="BOC165" s="212"/>
      <c r="BOD165" s="212"/>
      <c r="BOE165" s="212"/>
      <c r="BOF165" s="212"/>
      <c r="BOG165" s="212"/>
      <c r="BOH165" s="212"/>
      <c r="BOI165" s="212"/>
      <c r="BOJ165" s="212"/>
      <c r="BOK165" s="212"/>
      <c r="BOL165" s="212"/>
      <c r="BOM165" s="212"/>
      <c r="BON165" s="212"/>
      <c r="BOO165" s="212"/>
      <c r="BOP165" s="212"/>
      <c r="BOQ165" s="212"/>
      <c r="BOR165" s="212"/>
      <c r="BOS165" s="212"/>
      <c r="BOT165" s="212"/>
      <c r="BOU165" s="212"/>
      <c r="BOV165" s="212"/>
      <c r="BOW165" s="212"/>
      <c r="BOX165" s="212"/>
      <c r="BOY165" s="212"/>
      <c r="BOZ165" s="212"/>
      <c r="BPA165" s="212"/>
      <c r="BPB165" s="212"/>
      <c r="BPC165" s="212"/>
      <c r="BPD165" s="212"/>
      <c r="BPE165" s="212"/>
      <c r="BPF165" s="212"/>
      <c r="BPG165" s="212"/>
      <c r="BPH165" s="212"/>
      <c r="BPI165" s="212"/>
      <c r="BPJ165" s="212"/>
      <c r="BPK165" s="212"/>
      <c r="BPL165" s="212"/>
      <c r="BPM165" s="212"/>
      <c r="BPN165" s="212"/>
      <c r="BPO165" s="212"/>
      <c r="BPP165" s="212"/>
      <c r="BPQ165" s="212"/>
      <c r="BPR165" s="212"/>
      <c r="BPS165" s="212"/>
      <c r="BPT165" s="212"/>
      <c r="BPU165" s="212"/>
      <c r="BPV165" s="212"/>
      <c r="BPW165" s="212"/>
      <c r="BPX165" s="212"/>
      <c r="BPY165" s="212"/>
      <c r="BPZ165" s="212"/>
      <c r="BQA165" s="212"/>
      <c r="BQH165" s="212"/>
      <c r="BQI165" s="212"/>
      <c r="BQJ165" s="212"/>
      <c r="BQK165" s="212"/>
      <c r="BQL165" s="212"/>
      <c r="BQM165" s="212"/>
      <c r="BQN165" s="212"/>
      <c r="BQO165" s="212"/>
      <c r="BQP165" s="212"/>
      <c r="BQQ165" s="212"/>
      <c r="BQR165" s="212"/>
      <c r="BQS165" s="212"/>
      <c r="BQT165" s="212"/>
      <c r="BQU165" s="212"/>
      <c r="BQV165" s="212"/>
      <c r="BQW165" s="212"/>
      <c r="BQX165" s="212"/>
      <c r="BQY165" s="212"/>
      <c r="BQZ165" s="212"/>
      <c r="BRA165" s="212"/>
      <c r="BRB165" s="212"/>
      <c r="BRC165" s="212"/>
      <c r="BRD165" s="212"/>
      <c r="BRE165" s="212"/>
      <c r="BRF165" s="212"/>
      <c r="BRG165" s="212"/>
      <c r="BRH165" s="212"/>
      <c r="BRI165" s="212"/>
      <c r="BRJ165" s="212"/>
      <c r="BRK165" s="212"/>
      <c r="BRL165" s="212"/>
      <c r="BRM165" s="212"/>
      <c r="BRN165" s="212"/>
      <c r="BRO165" s="212"/>
      <c r="BRP165" s="212"/>
      <c r="BRQ165" s="212"/>
      <c r="BRR165" s="212"/>
      <c r="BRS165" s="212"/>
      <c r="BRT165" s="212"/>
      <c r="BRU165" s="212"/>
      <c r="BRV165" s="212"/>
      <c r="BRW165" s="212"/>
      <c r="BRX165" s="212"/>
      <c r="BRY165" s="212"/>
      <c r="BRZ165" s="212"/>
      <c r="BSA165" s="212"/>
      <c r="BSB165" s="212"/>
      <c r="BSC165" s="212"/>
      <c r="BSD165" s="212"/>
      <c r="BSE165" s="212"/>
      <c r="BSF165" s="212"/>
      <c r="BSG165" s="212"/>
      <c r="BSH165" s="212"/>
      <c r="BSI165" s="212"/>
      <c r="BSJ165" s="212"/>
      <c r="BSK165" s="212"/>
      <c r="BSL165" s="212"/>
      <c r="BSM165" s="212"/>
      <c r="BSN165" s="212"/>
      <c r="BSO165" s="212"/>
      <c r="BSP165" s="212"/>
      <c r="BSQ165" s="212"/>
      <c r="BSR165" s="212"/>
      <c r="BSS165" s="212"/>
      <c r="BST165" s="212"/>
      <c r="BSU165" s="212"/>
      <c r="BSV165" s="212"/>
      <c r="BSW165" s="212"/>
      <c r="BSX165" s="212"/>
      <c r="BSY165" s="212"/>
      <c r="BSZ165" s="212"/>
      <c r="BTA165" s="212"/>
      <c r="BTB165" s="212"/>
      <c r="BTC165" s="212"/>
      <c r="BTD165" s="212"/>
      <c r="BTE165" s="212"/>
      <c r="BTF165" s="212"/>
      <c r="BTG165" s="212"/>
      <c r="BTH165" s="212"/>
      <c r="BTI165" s="212"/>
      <c r="BTJ165" s="212"/>
      <c r="BTK165" s="212"/>
      <c r="BTL165" s="212"/>
      <c r="BTM165" s="212"/>
      <c r="BTN165" s="212"/>
      <c r="BTO165" s="212"/>
      <c r="BTP165" s="212"/>
      <c r="BTQ165" s="212"/>
      <c r="BTR165" s="212"/>
      <c r="BTS165" s="212"/>
      <c r="BTT165" s="212"/>
      <c r="BTU165" s="212"/>
      <c r="BTV165" s="212"/>
      <c r="BTW165" s="212"/>
      <c r="BTX165" s="212"/>
      <c r="BTY165" s="212"/>
      <c r="BTZ165" s="212"/>
      <c r="BUA165" s="212"/>
      <c r="BUB165" s="212"/>
      <c r="BUC165" s="212"/>
      <c r="BUD165" s="212"/>
      <c r="BUE165" s="212"/>
      <c r="BUF165" s="212"/>
      <c r="BUG165" s="212"/>
      <c r="BUH165" s="212"/>
      <c r="BUI165" s="212"/>
      <c r="BUJ165" s="212"/>
      <c r="BUK165" s="212"/>
      <c r="BUL165" s="212"/>
      <c r="BUM165" s="212"/>
      <c r="BUN165" s="212"/>
      <c r="BUO165" s="212"/>
      <c r="BUP165" s="212"/>
      <c r="BUQ165" s="212"/>
      <c r="BUR165" s="212"/>
      <c r="BUS165" s="212"/>
      <c r="BUT165" s="212"/>
      <c r="BUU165" s="212"/>
      <c r="BUV165" s="212"/>
      <c r="BUW165" s="212"/>
      <c r="BUX165" s="212"/>
      <c r="BUY165" s="212"/>
      <c r="BUZ165" s="212"/>
      <c r="BVA165" s="212"/>
      <c r="BVB165" s="212"/>
      <c r="BVC165" s="212"/>
      <c r="BVD165" s="212"/>
      <c r="BVE165" s="212"/>
      <c r="BVF165" s="212"/>
      <c r="BVG165" s="212"/>
      <c r="BVH165" s="212"/>
      <c r="BVI165" s="212"/>
      <c r="BVJ165" s="212"/>
      <c r="BVK165" s="212"/>
      <c r="BVL165" s="212"/>
      <c r="BVM165" s="212"/>
      <c r="BVN165" s="212"/>
      <c r="BVO165" s="212"/>
      <c r="BVP165" s="212"/>
      <c r="BVQ165" s="212"/>
      <c r="BVR165" s="212"/>
      <c r="BVS165" s="212"/>
      <c r="BVT165" s="212"/>
      <c r="BVU165" s="212"/>
      <c r="BVV165" s="212"/>
      <c r="BVW165" s="212"/>
      <c r="BVX165" s="212"/>
      <c r="BVY165" s="212"/>
      <c r="BVZ165" s="212"/>
      <c r="BWA165" s="212"/>
      <c r="BWB165" s="212"/>
      <c r="BWC165" s="212"/>
      <c r="BWD165" s="212"/>
      <c r="BWE165" s="212"/>
      <c r="BWF165" s="212"/>
      <c r="BWG165" s="212"/>
      <c r="BWH165" s="212"/>
      <c r="BWI165" s="212"/>
      <c r="BWJ165" s="212"/>
      <c r="BWK165" s="212"/>
      <c r="BWL165" s="212"/>
      <c r="BWM165" s="212"/>
      <c r="BWN165" s="212"/>
      <c r="BWO165" s="212"/>
      <c r="BWP165" s="212"/>
      <c r="BWQ165" s="212"/>
      <c r="BWR165" s="212"/>
      <c r="BWS165" s="212"/>
      <c r="BWT165" s="212"/>
      <c r="BWU165" s="212"/>
      <c r="BWV165" s="212"/>
      <c r="BWW165" s="212"/>
      <c r="BWX165" s="212"/>
      <c r="BWY165" s="212"/>
      <c r="BWZ165" s="212"/>
      <c r="BXA165" s="212"/>
      <c r="BXB165" s="212"/>
      <c r="BXC165" s="212"/>
      <c r="BXD165" s="212"/>
      <c r="BXE165" s="212"/>
      <c r="BXF165" s="212"/>
      <c r="BXG165" s="212"/>
      <c r="BXH165" s="212"/>
      <c r="BXI165" s="212"/>
      <c r="BXJ165" s="212"/>
      <c r="BXK165" s="212"/>
      <c r="BXL165" s="212"/>
      <c r="BXM165" s="212"/>
      <c r="BXN165" s="212"/>
      <c r="BXO165" s="212"/>
      <c r="BXP165" s="212"/>
      <c r="BXQ165" s="212"/>
      <c r="BXR165" s="212"/>
      <c r="BXS165" s="212"/>
      <c r="BXT165" s="212"/>
      <c r="BXU165" s="212"/>
      <c r="BXV165" s="212"/>
      <c r="BXW165" s="212"/>
      <c r="BXX165" s="212"/>
      <c r="BXY165" s="212"/>
      <c r="BXZ165" s="212"/>
      <c r="BYA165" s="212"/>
      <c r="BYB165" s="212"/>
      <c r="BYC165" s="212"/>
      <c r="BYD165" s="212"/>
      <c r="BYE165" s="212"/>
      <c r="BYF165" s="212"/>
      <c r="BYG165" s="212"/>
      <c r="BYH165" s="212"/>
      <c r="BYI165" s="212"/>
      <c r="BYJ165" s="212"/>
      <c r="BYK165" s="212"/>
      <c r="BYL165" s="212"/>
      <c r="BYM165" s="212"/>
      <c r="BYN165" s="212"/>
      <c r="BYO165" s="212"/>
      <c r="BYP165" s="212"/>
      <c r="BYQ165" s="212"/>
      <c r="BYR165" s="212"/>
      <c r="BYS165" s="212"/>
      <c r="BYT165" s="212"/>
      <c r="BYU165" s="212"/>
      <c r="BYV165" s="212"/>
      <c r="BYW165" s="212"/>
      <c r="BYX165" s="212"/>
      <c r="BYY165" s="212"/>
      <c r="BYZ165" s="212"/>
      <c r="BZA165" s="212"/>
      <c r="BZB165" s="212"/>
      <c r="BZC165" s="212"/>
      <c r="BZD165" s="212"/>
      <c r="BZE165" s="212"/>
      <c r="BZF165" s="212"/>
      <c r="BZG165" s="212"/>
      <c r="BZH165" s="212"/>
      <c r="BZI165" s="212"/>
      <c r="BZJ165" s="212"/>
      <c r="BZK165" s="212"/>
      <c r="BZL165" s="212"/>
      <c r="BZM165" s="212"/>
      <c r="BZN165" s="212"/>
      <c r="BZO165" s="212"/>
      <c r="BZP165" s="212"/>
      <c r="BZQ165" s="212"/>
      <c r="BZR165" s="212"/>
      <c r="BZS165" s="212"/>
      <c r="BZT165" s="212"/>
      <c r="BZU165" s="212"/>
      <c r="BZV165" s="212"/>
      <c r="BZW165" s="212"/>
      <c r="CAD165" s="212"/>
      <c r="CAE165" s="212"/>
      <c r="CAF165" s="212"/>
      <c r="CAG165" s="212"/>
      <c r="CAH165" s="212"/>
      <c r="CAI165" s="212"/>
      <c r="CAJ165" s="212"/>
      <c r="CAK165" s="212"/>
      <c r="CAL165" s="212"/>
      <c r="CAM165" s="212"/>
      <c r="CAN165" s="212"/>
      <c r="CAO165" s="212"/>
      <c r="CAP165" s="212"/>
      <c r="CAQ165" s="212"/>
      <c r="CAR165" s="212"/>
      <c r="CAS165" s="212"/>
      <c r="CAT165" s="212"/>
      <c r="CAU165" s="212"/>
      <c r="CAV165" s="212"/>
      <c r="CAW165" s="212"/>
      <c r="CAX165" s="212"/>
      <c r="CAY165" s="212"/>
      <c r="CAZ165" s="212"/>
      <c r="CBA165" s="212"/>
      <c r="CBB165" s="212"/>
      <c r="CBC165" s="212"/>
      <c r="CBD165" s="212"/>
      <c r="CBE165" s="212"/>
      <c r="CBF165" s="212"/>
      <c r="CBG165" s="212"/>
      <c r="CBH165" s="212"/>
      <c r="CBI165" s="212"/>
      <c r="CBJ165" s="212"/>
      <c r="CBK165" s="212"/>
      <c r="CBL165" s="212"/>
      <c r="CBM165" s="212"/>
      <c r="CBN165" s="212"/>
      <c r="CBO165" s="212"/>
      <c r="CBP165" s="212"/>
      <c r="CBQ165" s="212"/>
      <c r="CBR165" s="212"/>
      <c r="CBS165" s="212"/>
      <c r="CBT165" s="212"/>
      <c r="CBU165" s="212"/>
      <c r="CBV165" s="212"/>
      <c r="CBW165" s="212"/>
      <c r="CBX165" s="212"/>
      <c r="CBY165" s="212"/>
      <c r="CBZ165" s="212"/>
      <c r="CCA165" s="212"/>
      <c r="CCB165" s="212"/>
      <c r="CCC165" s="212"/>
      <c r="CCD165" s="212"/>
      <c r="CCE165" s="212"/>
      <c r="CCF165" s="212"/>
      <c r="CCG165" s="212"/>
      <c r="CCH165" s="212"/>
      <c r="CCI165" s="212"/>
      <c r="CCJ165" s="212"/>
      <c r="CCK165" s="212"/>
      <c r="CCL165" s="212"/>
      <c r="CCM165" s="212"/>
      <c r="CCN165" s="212"/>
      <c r="CCO165" s="212"/>
      <c r="CCP165" s="212"/>
      <c r="CCQ165" s="212"/>
      <c r="CCR165" s="212"/>
      <c r="CCS165" s="212"/>
      <c r="CCT165" s="212"/>
      <c r="CCU165" s="212"/>
      <c r="CCV165" s="212"/>
      <c r="CCW165" s="212"/>
      <c r="CCX165" s="212"/>
      <c r="CCY165" s="212"/>
      <c r="CCZ165" s="212"/>
      <c r="CDA165" s="212"/>
      <c r="CDB165" s="212"/>
      <c r="CDC165" s="212"/>
      <c r="CDD165" s="212"/>
      <c r="CDE165" s="212"/>
      <c r="CDF165" s="212"/>
      <c r="CDG165" s="212"/>
      <c r="CDH165" s="212"/>
      <c r="CDI165" s="212"/>
      <c r="CDJ165" s="212"/>
      <c r="CDK165" s="212"/>
      <c r="CDL165" s="212"/>
      <c r="CDM165" s="212"/>
      <c r="CDN165" s="212"/>
      <c r="CDO165" s="212"/>
      <c r="CDP165" s="212"/>
      <c r="CDQ165" s="212"/>
      <c r="CDR165" s="212"/>
      <c r="CDS165" s="212"/>
      <c r="CDT165" s="212"/>
      <c r="CDU165" s="212"/>
      <c r="CDV165" s="212"/>
      <c r="CDW165" s="212"/>
      <c r="CDX165" s="212"/>
      <c r="CDY165" s="212"/>
      <c r="CDZ165" s="212"/>
      <c r="CEA165" s="212"/>
      <c r="CEB165" s="212"/>
      <c r="CEC165" s="212"/>
      <c r="CED165" s="212"/>
      <c r="CEE165" s="212"/>
      <c r="CEF165" s="212"/>
      <c r="CEG165" s="212"/>
      <c r="CEH165" s="212"/>
      <c r="CEI165" s="212"/>
      <c r="CEJ165" s="212"/>
      <c r="CEK165" s="212"/>
      <c r="CEL165" s="212"/>
      <c r="CEM165" s="212"/>
      <c r="CEN165" s="212"/>
      <c r="CEO165" s="212"/>
      <c r="CEP165" s="212"/>
      <c r="CEQ165" s="212"/>
      <c r="CER165" s="212"/>
      <c r="CES165" s="212"/>
      <c r="CET165" s="212"/>
      <c r="CEU165" s="212"/>
      <c r="CEV165" s="212"/>
      <c r="CEW165" s="212"/>
      <c r="CEX165" s="212"/>
      <c r="CEY165" s="212"/>
      <c r="CEZ165" s="212"/>
      <c r="CFA165" s="212"/>
      <c r="CFB165" s="212"/>
      <c r="CFC165" s="212"/>
      <c r="CFD165" s="212"/>
      <c r="CFE165" s="212"/>
      <c r="CFF165" s="212"/>
      <c r="CFG165" s="212"/>
      <c r="CFH165" s="212"/>
      <c r="CFI165" s="212"/>
      <c r="CFJ165" s="212"/>
      <c r="CFK165" s="212"/>
      <c r="CFL165" s="212"/>
      <c r="CFM165" s="212"/>
      <c r="CFN165" s="212"/>
      <c r="CFO165" s="212"/>
      <c r="CFP165" s="212"/>
      <c r="CFQ165" s="212"/>
      <c r="CFR165" s="212"/>
      <c r="CFS165" s="212"/>
      <c r="CFT165" s="212"/>
      <c r="CFU165" s="212"/>
      <c r="CFV165" s="212"/>
      <c r="CFW165" s="212"/>
      <c r="CFX165" s="212"/>
      <c r="CFY165" s="212"/>
      <c r="CFZ165" s="212"/>
      <c r="CGA165" s="212"/>
      <c r="CGB165" s="212"/>
      <c r="CGC165" s="212"/>
      <c r="CGD165" s="212"/>
      <c r="CGE165" s="212"/>
      <c r="CGF165" s="212"/>
      <c r="CGG165" s="212"/>
      <c r="CGH165" s="212"/>
      <c r="CGI165" s="212"/>
      <c r="CGJ165" s="212"/>
      <c r="CGK165" s="212"/>
      <c r="CGL165" s="212"/>
      <c r="CGM165" s="212"/>
      <c r="CGN165" s="212"/>
      <c r="CGO165" s="212"/>
      <c r="CGP165" s="212"/>
      <c r="CGQ165" s="212"/>
      <c r="CGR165" s="212"/>
      <c r="CGS165" s="212"/>
      <c r="CGT165" s="212"/>
      <c r="CGU165" s="212"/>
      <c r="CGV165" s="212"/>
      <c r="CGW165" s="212"/>
      <c r="CGX165" s="212"/>
      <c r="CGY165" s="212"/>
      <c r="CGZ165" s="212"/>
      <c r="CHA165" s="212"/>
      <c r="CHB165" s="212"/>
      <c r="CHC165" s="212"/>
      <c r="CHD165" s="212"/>
      <c r="CHE165" s="212"/>
      <c r="CHF165" s="212"/>
      <c r="CHG165" s="212"/>
      <c r="CHH165" s="212"/>
      <c r="CHI165" s="212"/>
      <c r="CHJ165" s="212"/>
      <c r="CHK165" s="212"/>
      <c r="CHL165" s="212"/>
      <c r="CHM165" s="212"/>
      <c r="CHN165" s="212"/>
      <c r="CHO165" s="212"/>
      <c r="CHP165" s="212"/>
      <c r="CHQ165" s="212"/>
      <c r="CHR165" s="212"/>
      <c r="CHS165" s="212"/>
      <c r="CHT165" s="212"/>
      <c r="CHU165" s="212"/>
      <c r="CHV165" s="212"/>
      <c r="CHW165" s="212"/>
      <c r="CHX165" s="212"/>
      <c r="CHY165" s="212"/>
      <c r="CHZ165" s="212"/>
      <c r="CIA165" s="212"/>
      <c r="CIB165" s="212"/>
      <c r="CIC165" s="212"/>
      <c r="CID165" s="212"/>
      <c r="CIE165" s="212"/>
      <c r="CIF165" s="212"/>
      <c r="CIG165" s="212"/>
      <c r="CIH165" s="212"/>
      <c r="CII165" s="212"/>
      <c r="CIJ165" s="212"/>
      <c r="CIK165" s="212"/>
      <c r="CIL165" s="212"/>
      <c r="CIM165" s="212"/>
      <c r="CIN165" s="212"/>
      <c r="CIO165" s="212"/>
      <c r="CIP165" s="212"/>
      <c r="CIQ165" s="212"/>
      <c r="CIR165" s="212"/>
      <c r="CIS165" s="212"/>
      <c r="CIT165" s="212"/>
      <c r="CIU165" s="212"/>
      <c r="CIV165" s="212"/>
      <c r="CIW165" s="212"/>
      <c r="CIX165" s="212"/>
      <c r="CIY165" s="212"/>
      <c r="CIZ165" s="212"/>
      <c r="CJA165" s="212"/>
      <c r="CJB165" s="212"/>
      <c r="CJC165" s="212"/>
      <c r="CJD165" s="212"/>
      <c r="CJE165" s="212"/>
      <c r="CJF165" s="212"/>
      <c r="CJG165" s="212"/>
      <c r="CJH165" s="212"/>
      <c r="CJI165" s="212"/>
      <c r="CJJ165" s="212"/>
      <c r="CJK165" s="212"/>
      <c r="CJL165" s="212"/>
      <c r="CJM165" s="212"/>
      <c r="CJN165" s="212"/>
      <c r="CJO165" s="212"/>
      <c r="CJP165" s="212"/>
      <c r="CJQ165" s="212"/>
      <c r="CJR165" s="212"/>
      <c r="CJS165" s="212"/>
      <c r="CJZ165" s="212"/>
      <c r="CKA165" s="212"/>
      <c r="CKB165" s="212"/>
      <c r="CKC165" s="212"/>
      <c r="CKD165" s="212"/>
      <c r="CKE165" s="212"/>
      <c r="CKF165" s="212"/>
      <c r="CKG165" s="212"/>
      <c r="CKH165" s="212"/>
      <c r="CKI165" s="212"/>
      <c r="CKJ165" s="212"/>
      <c r="CKK165" s="212"/>
      <c r="CKL165" s="212"/>
      <c r="CKM165" s="212"/>
      <c r="CKN165" s="212"/>
      <c r="CKO165" s="212"/>
      <c r="CKP165" s="212"/>
      <c r="CKQ165" s="212"/>
      <c r="CKR165" s="212"/>
      <c r="CKS165" s="212"/>
      <c r="CKT165" s="212"/>
      <c r="CKU165" s="212"/>
      <c r="CKV165" s="212"/>
      <c r="CKW165" s="212"/>
      <c r="CKX165" s="212"/>
      <c r="CKY165" s="212"/>
      <c r="CKZ165" s="212"/>
      <c r="CLA165" s="212"/>
      <c r="CLB165" s="212"/>
      <c r="CLC165" s="212"/>
      <c r="CLD165" s="212"/>
      <c r="CLE165" s="212"/>
      <c r="CLF165" s="212"/>
      <c r="CLG165" s="212"/>
      <c r="CLH165" s="212"/>
      <c r="CLI165" s="212"/>
      <c r="CLJ165" s="212"/>
      <c r="CLK165" s="212"/>
      <c r="CLL165" s="212"/>
      <c r="CLM165" s="212"/>
      <c r="CLN165" s="212"/>
      <c r="CLO165" s="212"/>
      <c r="CLP165" s="212"/>
      <c r="CLQ165" s="212"/>
      <c r="CLR165" s="212"/>
      <c r="CLS165" s="212"/>
      <c r="CLT165" s="212"/>
      <c r="CLU165" s="212"/>
      <c r="CLV165" s="212"/>
      <c r="CLW165" s="212"/>
      <c r="CLX165" s="212"/>
      <c r="CLY165" s="212"/>
      <c r="CLZ165" s="212"/>
      <c r="CMA165" s="212"/>
      <c r="CMB165" s="212"/>
      <c r="CMC165" s="212"/>
      <c r="CMD165" s="212"/>
      <c r="CME165" s="212"/>
      <c r="CMF165" s="212"/>
      <c r="CMG165" s="212"/>
      <c r="CMH165" s="212"/>
      <c r="CMI165" s="212"/>
      <c r="CMJ165" s="212"/>
      <c r="CMK165" s="212"/>
      <c r="CML165" s="212"/>
      <c r="CMM165" s="212"/>
      <c r="CMN165" s="212"/>
      <c r="CMO165" s="212"/>
      <c r="CMP165" s="212"/>
      <c r="CMQ165" s="212"/>
      <c r="CMR165" s="212"/>
      <c r="CMS165" s="212"/>
      <c r="CMT165" s="212"/>
      <c r="CMU165" s="212"/>
      <c r="CMV165" s="212"/>
      <c r="CMW165" s="212"/>
      <c r="CMX165" s="212"/>
      <c r="CMY165" s="212"/>
      <c r="CMZ165" s="212"/>
      <c r="CNA165" s="212"/>
      <c r="CNB165" s="212"/>
      <c r="CNC165" s="212"/>
      <c r="CND165" s="212"/>
      <c r="CNE165" s="212"/>
      <c r="CNF165" s="212"/>
      <c r="CNG165" s="212"/>
      <c r="CNH165" s="212"/>
      <c r="CNI165" s="212"/>
      <c r="CNJ165" s="212"/>
      <c r="CNK165" s="212"/>
      <c r="CNL165" s="212"/>
      <c r="CNM165" s="212"/>
      <c r="CNN165" s="212"/>
      <c r="CNO165" s="212"/>
      <c r="CNP165" s="212"/>
      <c r="CNQ165" s="212"/>
      <c r="CNR165" s="212"/>
      <c r="CNS165" s="212"/>
      <c r="CNT165" s="212"/>
      <c r="CNU165" s="212"/>
      <c r="CNV165" s="212"/>
      <c r="CNW165" s="212"/>
      <c r="CNX165" s="212"/>
      <c r="CNY165" s="212"/>
      <c r="CNZ165" s="212"/>
      <c r="COA165" s="212"/>
      <c r="COB165" s="212"/>
      <c r="COC165" s="212"/>
      <c r="COD165" s="212"/>
      <c r="COE165" s="212"/>
      <c r="COF165" s="212"/>
      <c r="COG165" s="212"/>
      <c r="COH165" s="212"/>
      <c r="COI165" s="212"/>
      <c r="COJ165" s="212"/>
      <c r="COK165" s="212"/>
      <c r="COL165" s="212"/>
      <c r="COM165" s="212"/>
      <c r="CON165" s="212"/>
      <c r="COO165" s="212"/>
      <c r="COP165" s="212"/>
      <c r="COQ165" s="212"/>
      <c r="COR165" s="212"/>
      <c r="COS165" s="212"/>
      <c r="COT165" s="212"/>
      <c r="COU165" s="212"/>
      <c r="COV165" s="212"/>
      <c r="COW165" s="212"/>
      <c r="COX165" s="212"/>
      <c r="COY165" s="212"/>
      <c r="COZ165" s="212"/>
      <c r="CPA165" s="212"/>
      <c r="CPB165" s="212"/>
      <c r="CPC165" s="212"/>
      <c r="CPD165" s="212"/>
      <c r="CPE165" s="212"/>
      <c r="CPF165" s="212"/>
      <c r="CPG165" s="212"/>
      <c r="CPH165" s="212"/>
      <c r="CPI165" s="212"/>
      <c r="CPJ165" s="212"/>
      <c r="CPK165" s="212"/>
      <c r="CPL165" s="212"/>
      <c r="CPM165" s="212"/>
      <c r="CPN165" s="212"/>
      <c r="CPO165" s="212"/>
      <c r="CPP165" s="212"/>
      <c r="CPQ165" s="212"/>
      <c r="CPR165" s="212"/>
      <c r="CPS165" s="212"/>
      <c r="CPT165" s="212"/>
      <c r="CPU165" s="212"/>
      <c r="CPV165" s="212"/>
      <c r="CPW165" s="212"/>
      <c r="CPX165" s="212"/>
      <c r="CPY165" s="212"/>
      <c r="CPZ165" s="212"/>
      <c r="CQA165" s="212"/>
      <c r="CQB165" s="212"/>
      <c r="CQC165" s="212"/>
      <c r="CQD165" s="212"/>
      <c r="CQE165" s="212"/>
      <c r="CQF165" s="212"/>
      <c r="CQG165" s="212"/>
      <c r="CQH165" s="212"/>
      <c r="CQI165" s="212"/>
      <c r="CQJ165" s="212"/>
      <c r="CQK165" s="212"/>
      <c r="CQL165" s="212"/>
      <c r="CQM165" s="212"/>
      <c r="CQN165" s="212"/>
      <c r="CQO165" s="212"/>
      <c r="CQP165" s="212"/>
      <c r="CQQ165" s="212"/>
      <c r="CQR165" s="212"/>
      <c r="CQS165" s="212"/>
      <c r="CQT165" s="212"/>
      <c r="CQU165" s="212"/>
      <c r="CQV165" s="212"/>
      <c r="CQW165" s="212"/>
      <c r="CQX165" s="212"/>
      <c r="CQY165" s="212"/>
      <c r="CQZ165" s="212"/>
      <c r="CRA165" s="212"/>
      <c r="CRB165" s="212"/>
      <c r="CRC165" s="212"/>
      <c r="CRD165" s="212"/>
      <c r="CRE165" s="212"/>
      <c r="CRF165" s="212"/>
      <c r="CRG165" s="212"/>
      <c r="CRH165" s="212"/>
      <c r="CRI165" s="212"/>
      <c r="CRJ165" s="212"/>
      <c r="CRK165" s="212"/>
      <c r="CRL165" s="212"/>
      <c r="CRM165" s="212"/>
      <c r="CRN165" s="212"/>
      <c r="CRO165" s="212"/>
      <c r="CRP165" s="212"/>
      <c r="CRQ165" s="212"/>
      <c r="CRR165" s="212"/>
      <c r="CRS165" s="212"/>
      <c r="CRT165" s="212"/>
      <c r="CRU165" s="212"/>
      <c r="CRV165" s="212"/>
      <c r="CRW165" s="212"/>
      <c r="CRX165" s="212"/>
      <c r="CRY165" s="212"/>
      <c r="CRZ165" s="212"/>
      <c r="CSA165" s="212"/>
      <c r="CSB165" s="212"/>
      <c r="CSC165" s="212"/>
      <c r="CSD165" s="212"/>
      <c r="CSE165" s="212"/>
      <c r="CSF165" s="212"/>
      <c r="CSG165" s="212"/>
      <c r="CSH165" s="212"/>
      <c r="CSI165" s="212"/>
      <c r="CSJ165" s="212"/>
      <c r="CSK165" s="212"/>
      <c r="CSL165" s="212"/>
      <c r="CSM165" s="212"/>
      <c r="CSN165" s="212"/>
      <c r="CSO165" s="212"/>
      <c r="CSP165" s="212"/>
      <c r="CSQ165" s="212"/>
      <c r="CSR165" s="212"/>
      <c r="CSS165" s="212"/>
      <c r="CST165" s="212"/>
      <c r="CSU165" s="212"/>
      <c r="CSV165" s="212"/>
      <c r="CSW165" s="212"/>
      <c r="CSX165" s="212"/>
      <c r="CSY165" s="212"/>
      <c r="CSZ165" s="212"/>
      <c r="CTA165" s="212"/>
      <c r="CTB165" s="212"/>
      <c r="CTC165" s="212"/>
      <c r="CTD165" s="212"/>
      <c r="CTE165" s="212"/>
      <c r="CTF165" s="212"/>
      <c r="CTG165" s="212"/>
      <c r="CTH165" s="212"/>
      <c r="CTI165" s="212"/>
      <c r="CTJ165" s="212"/>
      <c r="CTK165" s="212"/>
      <c r="CTL165" s="212"/>
      <c r="CTM165" s="212"/>
      <c r="CTN165" s="212"/>
      <c r="CTO165" s="212"/>
      <c r="CTV165" s="212"/>
      <c r="CTW165" s="212"/>
      <c r="CTX165" s="212"/>
      <c r="CTY165" s="212"/>
      <c r="CTZ165" s="212"/>
      <c r="CUA165" s="212"/>
      <c r="CUB165" s="212"/>
      <c r="CUC165" s="212"/>
      <c r="CUD165" s="212"/>
      <c r="CUE165" s="212"/>
      <c r="CUF165" s="212"/>
      <c r="CUG165" s="212"/>
      <c r="CUH165" s="212"/>
      <c r="CUI165" s="212"/>
      <c r="CUJ165" s="212"/>
      <c r="CUK165" s="212"/>
      <c r="CUL165" s="212"/>
      <c r="CUM165" s="212"/>
      <c r="CUN165" s="212"/>
      <c r="CUO165" s="212"/>
      <c r="CUP165" s="212"/>
      <c r="CUQ165" s="212"/>
      <c r="CUR165" s="212"/>
      <c r="CUS165" s="212"/>
      <c r="CUT165" s="212"/>
      <c r="CUU165" s="212"/>
      <c r="CUV165" s="212"/>
      <c r="CUW165" s="212"/>
      <c r="CUX165" s="212"/>
      <c r="CUY165" s="212"/>
      <c r="CUZ165" s="212"/>
      <c r="CVA165" s="212"/>
      <c r="CVB165" s="212"/>
      <c r="CVC165" s="212"/>
      <c r="CVD165" s="212"/>
      <c r="CVE165" s="212"/>
      <c r="CVF165" s="212"/>
      <c r="CVG165" s="212"/>
      <c r="CVH165" s="212"/>
      <c r="CVI165" s="212"/>
      <c r="CVJ165" s="212"/>
      <c r="CVK165" s="212"/>
      <c r="CVL165" s="212"/>
      <c r="CVM165" s="212"/>
      <c r="CVN165" s="212"/>
      <c r="CVO165" s="212"/>
      <c r="CVP165" s="212"/>
      <c r="CVQ165" s="212"/>
      <c r="CVR165" s="212"/>
      <c r="CVS165" s="212"/>
      <c r="CVT165" s="212"/>
      <c r="CVU165" s="212"/>
      <c r="CVV165" s="212"/>
      <c r="CVW165" s="212"/>
      <c r="CVX165" s="212"/>
      <c r="CVY165" s="212"/>
      <c r="CVZ165" s="212"/>
      <c r="CWA165" s="212"/>
      <c r="CWB165" s="212"/>
      <c r="CWC165" s="212"/>
      <c r="CWD165" s="212"/>
      <c r="CWE165" s="212"/>
      <c r="CWF165" s="212"/>
      <c r="CWG165" s="212"/>
      <c r="CWH165" s="212"/>
      <c r="CWI165" s="212"/>
      <c r="CWJ165" s="212"/>
      <c r="CWK165" s="212"/>
      <c r="CWL165" s="212"/>
      <c r="CWM165" s="212"/>
      <c r="CWN165" s="212"/>
      <c r="CWO165" s="212"/>
      <c r="CWP165" s="212"/>
      <c r="CWQ165" s="212"/>
      <c r="CWR165" s="212"/>
      <c r="CWS165" s="212"/>
      <c r="CWT165" s="212"/>
      <c r="CWU165" s="212"/>
      <c r="CWV165" s="212"/>
      <c r="CWW165" s="212"/>
      <c r="CWX165" s="212"/>
      <c r="CWY165" s="212"/>
      <c r="CWZ165" s="212"/>
      <c r="CXA165" s="212"/>
      <c r="CXB165" s="212"/>
      <c r="CXC165" s="212"/>
      <c r="CXD165" s="212"/>
      <c r="CXE165" s="212"/>
      <c r="CXF165" s="212"/>
      <c r="CXG165" s="212"/>
      <c r="CXH165" s="212"/>
      <c r="CXI165" s="212"/>
      <c r="CXJ165" s="212"/>
      <c r="CXK165" s="212"/>
      <c r="CXL165" s="212"/>
      <c r="CXM165" s="212"/>
      <c r="CXN165" s="212"/>
      <c r="CXO165" s="212"/>
      <c r="CXP165" s="212"/>
      <c r="CXQ165" s="212"/>
      <c r="CXR165" s="212"/>
      <c r="CXS165" s="212"/>
      <c r="CXT165" s="212"/>
      <c r="CXU165" s="212"/>
      <c r="CXV165" s="212"/>
      <c r="CXW165" s="212"/>
      <c r="CXX165" s="212"/>
      <c r="CXY165" s="212"/>
      <c r="CXZ165" s="212"/>
      <c r="CYA165" s="212"/>
      <c r="CYB165" s="212"/>
      <c r="CYC165" s="212"/>
      <c r="CYD165" s="212"/>
      <c r="CYE165" s="212"/>
      <c r="CYF165" s="212"/>
      <c r="CYG165" s="212"/>
      <c r="CYH165" s="212"/>
      <c r="CYI165" s="212"/>
      <c r="CYJ165" s="212"/>
      <c r="CYK165" s="212"/>
      <c r="CYL165" s="212"/>
      <c r="CYM165" s="212"/>
      <c r="CYN165" s="212"/>
      <c r="CYO165" s="212"/>
      <c r="CYP165" s="212"/>
      <c r="CYQ165" s="212"/>
      <c r="CYR165" s="212"/>
      <c r="CYS165" s="212"/>
      <c r="CYT165" s="212"/>
      <c r="CYU165" s="212"/>
      <c r="CYV165" s="212"/>
      <c r="CYW165" s="212"/>
      <c r="CYX165" s="212"/>
      <c r="CYY165" s="212"/>
      <c r="CYZ165" s="212"/>
      <c r="CZA165" s="212"/>
      <c r="CZB165" s="212"/>
      <c r="CZC165" s="212"/>
      <c r="CZD165" s="212"/>
      <c r="CZE165" s="212"/>
      <c r="CZF165" s="212"/>
      <c r="CZG165" s="212"/>
      <c r="CZH165" s="212"/>
      <c r="CZI165" s="212"/>
      <c r="CZJ165" s="212"/>
      <c r="CZK165" s="212"/>
      <c r="CZL165" s="212"/>
      <c r="CZM165" s="212"/>
      <c r="CZN165" s="212"/>
      <c r="CZO165" s="212"/>
      <c r="CZP165" s="212"/>
      <c r="CZQ165" s="212"/>
      <c r="CZR165" s="212"/>
      <c r="CZS165" s="212"/>
      <c r="CZT165" s="212"/>
      <c r="CZU165" s="212"/>
      <c r="CZV165" s="212"/>
      <c r="CZW165" s="212"/>
      <c r="CZX165" s="212"/>
      <c r="CZY165" s="212"/>
      <c r="CZZ165" s="212"/>
      <c r="DAA165" s="212"/>
      <c r="DAB165" s="212"/>
      <c r="DAC165" s="212"/>
      <c r="DAD165" s="212"/>
      <c r="DAE165" s="212"/>
      <c r="DAF165" s="212"/>
      <c r="DAG165" s="212"/>
      <c r="DAH165" s="212"/>
      <c r="DAI165" s="212"/>
      <c r="DAJ165" s="212"/>
      <c r="DAK165" s="212"/>
      <c r="DAL165" s="212"/>
      <c r="DAM165" s="212"/>
      <c r="DAN165" s="212"/>
      <c r="DAO165" s="212"/>
      <c r="DAP165" s="212"/>
      <c r="DAQ165" s="212"/>
      <c r="DAR165" s="212"/>
      <c r="DAS165" s="212"/>
      <c r="DAT165" s="212"/>
      <c r="DAU165" s="212"/>
      <c r="DAV165" s="212"/>
      <c r="DAW165" s="212"/>
      <c r="DAX165" s="212"/>
      <c r="DAY165" s="212"/>
      <c r="DAZ165" s="212"/>
      <c r="DBA165" s="212"/>
      <c r="DBB165" s="212"/>
      <c r="DBC165" s="212"/>
      <c r="DBD165" s="212"/>
      <c r="DBE165" s="212"/>
      <c r="DBF165" s="212"/>
      <c r="DBG165" s="212"/>
      <c r="DBH165" s="212"/>
      <c r="DBI165" s="212"/>
      <c r="DBJ165" s="212"/>
      <c r="DBK165" s="212"/>
      <c r="DBL165" s="212"/>
      <c r="DBM165" s="212"/>
      <c r="DBN165" s="212"/>
      <c r="DBO165" s="212"/>
      <c r="DBP165" s="212"/>
      <c r="DBQ165" s="212"/>
      <c r="DBR165" s="212"/>
      <c r="DBS165" s="212"/>
      <c r="DBT165" s="212"/>
      <c r="DBU165" s="212"/>
      <c r="DBV165" s="212"/>
      <c r="DBW165" s="212"/>
      <c r="DBX165" s="212"/>
      <c r="DBY165" s="212"/>
      <c r="DBZ165" s="212"/>
      <c r="DCA165" s="212"/>
      <c r="DCB165" s="212"/>
      <c r="DCC165" s="212"/>
      <c r="DCD165" s="212"/>
      <c r="DCE165" s="212"/>
      <c r="DCF165" s="212"/>
      <c r="DCG165" s="212"/>
      <c r="DCH165" s="212"/>
      <c r="DCI165" s="212"/>
      <c r="DCJ165" s="212"/>
      <c r="DCK165" s="212"/>
      <c r="DCL165" s="212"/>
      <c r="DCM165" s="212"/>
      <c r="DCN165" s="212"/>
      <c r="DCO165" s="212"/>
      <c r="DCP165" s="212"/>
      <c r="DCQ165" s="212"/>
      <c r="DCR165" s="212"/>
      <c r="DCS165" s="212"/>
      <c r="DCT165" s="212"/>
      <c r="DCU165" s="212"/>
      <c r="DCV165" s="212"/>
      <c r="DCW165" s="212"/>
      <c r="DCX165" s="212"/>
      <c r="DCY165" s="212"/>
      <c r="DCZ165" s="212"/>
      <c r="DDA165" s="212"/>
      <c r="DDB165" s="212"/>
      <c r="DDC165" s="212"/>
      <c r="DDD165" s="212"/>
      <c r="DDE165" s="212"/>
      <c r="DDF165" s="212"/>
      <c r="DDG165" s="212"/>
      <c r="DDH165" s="212"/>
      <c r="DDI165" s="212"/>
      <c r="DDJ165" s="212"/>
      <c r="DDK165" s="212"/>
      <c r="DDR165" s="212"/>
      <c r="DDS165" s="212"/>
      <c r="DDT165" s="212"/>
      <c r="DDU165" s="212"/>
      <c r="DDV165" s="212"/>
      <c r="DDW165" s="212"/>
      <c r="DDX165" s="212"/>
      <c r="DDY165" s="212"/>
      <c r="DDZ165" s="212"/>
      <c r="DEA165" s="212"/>
      <c r="DEB165" s="212"/>
      <c r="DEC165" s="212"/>
      <c r="DED165" s="212"/>
      <c r="DEE165" s="212"/>
      <c r="DEF165" s="212"/>
      <c r="DEG165" s="212"/>
      <c r="DEH165" s="212"/>
      <c r="DEI165" s="212"/>
      <c r="DEJ165" s="212"/>
      <c r="DEK165" s="212"/>
      <c r="DEL165" s="212"/>
      <c r="DEM165" s="212"/>
      <c r="DEN165" s="212"/>
      <c r="DEO165" s="212"/>
      <c r="DEP165" s="212"/>
      <c r="DEQ165" s="212"/>
      <c r="DER165" s="212"/>
      <c r="DES165" s="212"/>
      <c r="DET165" s="212"/>
      <c r="DEU165" s="212"/>
      <c r="DEV165" s="212"/>
      <c r="DEW165" s="212"/>
      <c r="DEX165" s="212"/>
      <c r="DEY165" s="212"/>
      <c r="DEZ165" s="212"/>
      <c r="DFA165" s="212"/>
      <c r="DFB165" s="212"/>
      <c r="DFC165" s="212"/>
      <c r="DFD165" s="212"/>
      <c r="DFE165" s="212"/>
      <c r="DFF165" s="212"/>
      <c r="DFG165" s="212"/>
      <c r="DFH165" s="212"/>
      <c r="DFI165" s="212"/>
      <c r="DFJ165" s="212"/>
      <c r="DFK165" s="212"/>
      <c r="DFL165" s="212"/>
      <c r="DFM165" s="212"/>
      <c r="DFN165" s="212"/>
      <c r="DFO165" s="212"/>
      <c r="DFP165" s="212"/>
      <c r="DFQ165" s="212"/>
      <c r="DFR165" s="212"/>
      <c r="DFS165" s="212"/>
      <c r="DFT165" s="212"/>
      <c r="DFU165" s="212"/>
      <c r="DFV165" s="212"/>
      <c r="DFW165" s="212"/>
      <c r="DFX165" s="212"/>
      <c r="DFY165" s="212"/>
      <c r="DFZ165" s="212"/>
      <c r="DGA165" s="212"/>
      <c r="DGB165" s="212"/>
      <c r="DGC165" s="212"/>
      <c r="DGD165" s="212"/>
      <c r="DGE165" s="212"/>
      <c r="DGF165" s="212"/>
      <c r="DGG165" s="212"/>
      <c r="DGH165" s="212"/>
      <c r="DGI165" s="212"/>
      <c r="DGJ165" s="212"/>
      <c r="DGK165" s="212"/>
      <c r="DGL165" s="212"/>
      <c r="DGM165" s="212"/>
      <c r="DGN165" s="212"/>
      <c r="DGO165" s="212"/>
      <c r="DGP165" s="212"/>
      <c r="DGQ165" s="212"/>
      <c r="DGR165" s="212"/>
      <c r="DGS165" s="212"/>
      <c r="DGT165" s="212"/>
      <c r="DGU165" s="212"/>
      <c r="DGV165" s="212"/>
      <c r="DGW165" s="212"/>
      <c r="DGX165" s="212"/>
      <c r="DGY165" s="212"/>
      <c r="DGZ165" s="212"/>
      <c r="DHA165" s="212"/>
      <c r="DHB165" s="212"/>
      <c r="DHC165" s="212"/>
      <c r="DHD165" s="212"/>
      <c r="DHE165" s="212"/>
      <c r="DHF165" s="212"/>
      <c r="DHG165" s="212"/>
      <c r="DHH165" s="212"/>
      <c r="DHI165" s="212"/>
      <c r="DHJ165" s="212"/>
      <c r="DHK165" s="212"/>
      <c r="DHL165" s="212"/>
      <c r="DHM165" s="212"/>
      <c r="DHN165" s="212"/>
      <c r="DHO165" s="212"/>
      <c r="DHP165" s="212"/>
      <c r="DHQ165" s="212"/>
      <c r="DHR165" s="212"/>
      <c r="DHS165" s="212"/>
      <c r="DHT165" s="212"/>
      <c r="DHU165" s="212"/>
      <c r="DHV165" s="212"/>
      <c r="DHW165" s="212"/>
      <c r="DHX165" s="212"/>
      <c r="DHY165" s="212"/>
      <c r="DHZ165" s="212"/>
      <c r="DIA165" s="212"/>
      <c r="DIB165" s="212"/>
      <c r="DIC165" s="212"/>
      <c r="DID165" s="212"/>
      <c r="DIE165" s="212"/>
      <c r="DIF165" s="212"/>
      <c r="DIG165" s="212"/>
      <c r="DIH165" s="212"/>
      <c r="DII165" s="212"/>
      <c r="DIJ165" s="212"/>
      <c r="DIK165" s="212"/>
      <c r="DIL165" s="212"/>
      <c r="DIM165" s="212"/>
      <c r="DIN165" s="212"/>
      <c r="DIO165" s="212"/>
      <c r="DIP165" s="212"/>
      <c r="DIQ165" s="212"/>
      <c r="DIR165" s="212"/>
      <c r="DIS165" s="212"/>
      <c r="DIT165" s="212"/>
      <c r="DIU165" s="212"/>
      <c r="DIV165" s="212"/>
      <c r="DIW165" s="212"/>
      <c r="DIX165" s="212"/>
      <c r="DIY165" s="212"/>
      <c r="DIZ165" s="212"/>
      <c r="DJA165" s="212"/>
      <c r="DJB165" s="212"/>
      <c r="DJC165" s="212"/>
      <c r="DJD165" s="212"/>
      <c r="DJE165" s="212"/>
      <c r="DJF165" s="212"/>
      <c r="DJG165" s="212"/>
      <c r="DJH165" s="212"/>
      <c r="DJI165" s="212"/>
      <c r="DJJ165" s="212"/>
      <c r="DJK165" s="212"/>
      <c r="DJL165" s="212"/>
      <c r="DJM165" s="212"/>
      <c r="DJN165" s="212"/>
      <c r="DJO165" s="212"/>
      <c r="DJP165" s="212"/>
      <c r="DJQ165" s="212"/>
      <c r="DJR165" s="212"/>
      <c r="DJS165" s="212"/>
      <c r="DJT165" s="212"/>
      <c r="DJU165" s="212"/>
      <c r="DJV165" s="212"/>
      <c r="DJW165" s="212"/>
      <c r="DJX165" s="212"/>
      <c r="DJY165" s="212"/>
      <c r="DJZ165" s="212"/>
      <c r="DKA165" s="212"/>
      <c r="DKB165" s="212"/>
      <c r="DKC165" s="212"/>
      <c r="DKD165" s="212"/>
      <c r="DKE165" s="212"/>
      <c r="DKF165" s="212"/>
      <c r="DKG165" s="212"/>
      <c r="DKH165" s="212"/>
      <c r="DKI165" s="212"/>
      <c r="DKJ165" s="212"/>
      <c r="DKK165" s="212"/>
      <c r="DKL165" s="212"/>
      <c r="DKM165" s="212"/>
      <c r="DKN165" s="212"/>
      <c r="DKO165" s="212"/>
      <c r="DKP165" s="212"/>
      <c r="DKQ165" s="212"/>
      <c r="DKR165" s="212"/>
      <c r="DKS165" s="212"/>
      <c r="DKT165" s="212"/>
      <c r="DKU165" s="212"/>
      <c r="DKV165" s="212"/>
      <c r="DKW165" s="212"/>
      <c r="DKX165" s="212"/>
      <c r="DKY165" s="212"/>
      <c r="DKZ165" s="212"/>
      <c r="DLA165" s="212"/>
      <c r="DLB165" s="212"/>
      <c r="DLC165" s="212"/>
      <c r="DLD165" s="212"/>
      <c r="DLE165" s="212"/>
      <c r="DLF165" s="212"/>
      <c r="DLG165" s="212"/>
      <c r="DLH165" s="212"/>
      <c r="DLI165" s="212"/>
      <c r="DLJ165" s="212"/>
      <c r="DLK165" s="212"/>
      <c r="DLL165" s="212"/>
      <c r="DLM165" s="212"/>
      <c r="DLN165" s="212"/>
      <c r="DLO165" s="212"/>
      <c r="DLP165" s="212"/>
      <c r="DLQ165" s="212"/>
      <c r="DLR165" s="212"/>
      <c r="DLS165" s="212"/>
      <c r="DLT165" s="212"/>
      <c r="DLU165" s="212"/>
      <c r="DLV165" s="212"/>
      <c r="DLW165" s="212"/>
      <c r="DLX165" s="212"/>
      <c r="DLY165" s="212"/>
      <c r="DLZ165" s="212"/>
      <c r="DMA165" s="212"/>
      <c r="DMB165" s="212"/>
      <c r="DMC165" s="212"/>
      <c r="DMD165" s="212"/>
      <c r="DME165" s="212"/>
      <c r="DMF165" s="212"/>
      <c r="DMG165" s="212"/>
      <c r="DMH165" s="212"/>
      <c r="DMI165" s="212"/>
      <c r="DMJ165" s="212"/>
      <c r="DMK165" s="212"/>
      <c r="DML165" s="212"/>
      <c r="DMM165" s="212"/>
      <c r="DMN165" s="212"/>
      <c r="DMO165" s="212"/>
      <c r="DMP165" s="212"/>
      <c r="DMQ165" s="212"/>
      <c r="DMR165" s="212"/>
      <c r="DMS165" s="212"/>
      <c r="DMT165" s="212"/>
      <c r="DMU165" s="212"/>
      <c r="DMV165" s="212"/>
      <c r="DMW165" s="212"/>
      <c r="DMX165" s="212"/>
      <c r="DMY165" s="212"/>
      <c r="DMZ165" s="212"/>
      <c r="DNA165" s="212"/>
      <c r="DNB165" s="212"/>
      <c r="DNC165" s="212"/>
      <c r="DND165" s="212"/>
      <c r="DNE165" s="212"/>
      <c r="DNF165" s="212"/>
      <c r="DNG165" s="212"/>
      <c r="DNN165" s="212"/>
      <c r="DNO165" s="212"/>
      <c r="DNP165" s="212"/>
      <c r="DNQ165" s="212"/>
      <c r="DNR165" s="212"/>
      <c r="DNS165" s="212"/>
      <c r="DNT165" s="212"/>
      <c r="DNU165" s="212"/>
      <c r="DNV165" s="212"/>
      <c r="DNW165" s="212"/>
      <c r="DNX165" s="212"/>
      <c r="DNY165" s="212"/>
      <c r="DNZ165" s="212"/>
      <c r="DOA165" s="212"/>
      <c r="DOB165" s="212"/>
      <c r="DOC165" s="212"/>
      <c r="DOD165" s="212"/>
      <c r="DOE165" s="212"/>
      <c r="DOF165" s="212"/>
      <c r="DOG165" s="212"/>
      <c r="DOH165" s="212"/>
      <c r="DOI165" s="212"/>
      <c r="DOJ165" s="212"/>
      <c r="DOK165" s="212"/>
      <c r="DOL165" s="212"/>
      <c r="DOM165" s="212"/>
      <c r="DON165" s="212"/>
      <c r="DOO165" s="212"/>
      <c r="DOP165" s="212"/>
      <c r="DOQ165" s="212"/>
      <c r="DOR165" s="212"/>
      <c r="DOS165" s="212"/>
      <c r="DOT165" s="212"/>
      <c r="DOU165" s="212"/>
      <c r="DOV165" s="212"/>
      <c r="DOW165" s="212"/>
      <c r="DOX165" s="212"/>
      <c r="DOY165" s="212"/>
      <c r="DOZ165" s="212"/>
      <c r="DPA165" s="212"/>
      <c r="DPB165" s="212"/>
      <c r="DPC165" s="212"/>
      <c r="DPD165" s="212"/>
      <c r="DPE165" s="212"/>
      <c r="DPF165" s="212"/>
      <c r="DPG165" s="212"/>
      <c r="DPH165" s="212"/>
      <c r="DPI165" s="212"/>
      <c r="DPJ165" s="212"/>
      <c r="DPK165" s="212"/>
      <c r="DPL165" s="212"/>
      <c r="DPM165" s="212"/>
      <c r="DPN165" s="212"/>
      <c r="DPO165" s="212"/>
      <c r="DPP165" s="212"/>
      <c r="DPQ165" s="212"/>
      <c r="DPR165" s="212"/>
      <c r="DPS165" s="212"/>
      <c r="DPT165" s="212"/>
      <c r="DPU165" s="212"/>
      <c r="DPV165" s="212"/>
      <c r="DPW165" s="212"/>
      <c r="DPX165" s="212"/>
      <c r="DPY165" s="212"/>
      <c r="DPZ165" s="212"/>
      <c r="DQA165" s="212"/>
      <c r="DQB165" s="212"/>
      <c r="DQC165" s="212"/>
      <c r="DQD165" s="212"/>
      <c r="DQE165" s="212"/>
      <c r="DQF165" s="212"/>
      <c r="DQG165" s="212"/>
      <c r="DQH165" s="212"/>
      <c r="DQI165" s="212"/>
      <c r="DQJ165" s="212"/>
      <c r="DQK165" s="212"/>
      <c r="DQL165" s="212"/>
      <c r="DQM165" s="212"/>
      <c r="DQN165" s="212"/>
      <c r="DQO165" s="212"/>
      <c r="DQP165" s="212"/>
      <c r="DQQ165" s="212"/>
      <c r="DQR165" s="212"/>
      <c r="DQS165" s="212"/>
      <c r="DQT165" s="212"/>
      <c r="DQU165" s="212"/>
      <c r="DQV165" s="212"/>
      <c r="DQW165" s="212"/>
      <c r="DQX165" s="212"/>
      <c r="DQY165" s="212"/>
      <c r="DQZ165" s="212"/>
      <c r="DRA165" s="212"/>
      <c r="DRB165" s="212"/>
      <c r="DRC165" s="212"/>
      <c r="DRD165" s="212"/>
      <c r="DRE165" s="212"/>
      <c r="DRF165" s="212"/>
      <c r="DRG165" s="212"/>
      <c r="DRH165" s="212"/>
      <c r="DRI165" s="212"/>
      <c r="DRJ165" s="212"/>
      <c r="DRK165" s="212"/>
      <c r="DRL165" s="212"/>
      <c r="DRM165" s="212"/>
      <c r="DRN165" s="212"/>
      <c r="DRO165" s="212"/>
      <c r="DRP165" s="212"/>
      <c r="DRQ165" s="212"/>
      <c r="DRR165" s="212"/>
      <c r="DRS165" s="212"/>
      <c r="DRT165" s="212"/>
      <c r="DRU165" s="212"/>
      <c r="DRV165" s="212"/>
      <c r="DRW165" s="212"/>
      <c r="DRX165" s="212"/>
      <c r="DRY165" s="212"/>
      <c r="DRZ165" s="212"/>
      <c r="DSA165" s="212"/>
      <c r="DSB165" s="212"/>
      <c r="DSC165" s="212"/>
      <c r="DSD165" s="212"/>
      <c r="DSE165" s="212"/>
      <c r="DSF165" s="212"/>
      <c r="DSG165" s="212"/>
      <c r="DSH165" s="212"/>
      <c r="DSI165" s="212"/>
      <c r="DSJ165" s="212"/>
      <c r="DSK165" s="212"/>
      <c r="DSL165" s="212"/>
      <c r="DSM165" s="212"/>
      <c r="DSN165" s="212"/>
      <c r="DSO165" s="212"/>
      <c r="DSP165" s="212"/>
      <c r="DSQ165" s="212"/>
      <c r="DSR165" s="212"/>
      <c r="DSS165" s="212"/>
      <c r="DST165" s="212"/>
      <c r="DSU165" s="212"/>
      <c r="DSV165" s="212"/>
      <c r="DSW165" s="212"/>
      <c r="DSX165" s="212"/>
      <c r="DSY165" s="212"/>
      <c r="DSZ165" s="212"/>
      <c r="DTA165" s="212"/>
      <c r="DTB165" s="212"/>
      <c r="DTC165" s="212"/>
      <c r="DTD165" s="212"/>
      <c r="DTE165" s="212"/>
      <c r="DTF165" s="212"/>
      <c r="DTG165" s="212"/>
      <c r="DTH165" s="212"/>
      <c r="DTI165" s="212"/>
      <c r="DTJ165" s="212"/>
      <c r="DTK165" s="212"/>
      <c r="DTL165" s="212"/>
      <c r="DTM165" s="212"/>
      <c r="DTN165" s="212"/>
      <c r="DTO165" s="212"/>
      <c r="DTP165" s="212"/>
      <c r="DTQ165" s="212"/>
      <c r="DTR165" s="212"/>
      <c r="DTS165" s="212"/>
      <c r="DTT165" s="212"/>
      <c r="DTU165" s="212"/>
      <c r="DTV165" s="212"/>
      <c r="DTW165" s="212"/>
      <c r="DTX165" s="212"/>
      <c r="DTY165" s="212"/>
      <c r="DTZ165" s="212"/>
      <c r="DUA165" s="212"/>
      <c r="DUB165" s="212"/>
      <c r="DUC165" s="212"/>
      <c r="DUD165" s="212"/>
      <c r="DUE165" s="212"/>
      <c r="DUF165" s="212"/>
      <c r="DUG165" s="212"/>
      <c r="DUH165" s="212"/>
      <c r="DUI165" s="212"/>
      <c r="DUJ165" s="212"/>
      <c r="DUK165" s="212"/>
      <c r="DUL165" s="212"/>
      <c r="DUM165" s="212"/>
      <c r="DUN165" s="212"/>
      <c r="DUO165" s="212"/>
      <c r="DUP165" s="212"/>
      <c r="DUQ165" s="212"/>
      <c r="DUR165" s="212"/>
      <c r="DUS165" s="212"/>
      <c r="DUT165" s="212"/>
      <c r="DUU165" s="212"/>
      <c r="DUV165" s="212"/>
      <c r="DUW165" s="212"/>
      <c r="DUX165" s="212"/>
      <c r="DUY165" s="212"/>
      <c r="DUZ165" s="212"/>
      <c r="DVA165" s="212"/>
      <c r="DVB165" s="212"/>
      <c r="DVC165" s="212"/>
      <c r="DVD165" s="212"/>
      <c r="DVE165" s="212"/>
      <c r="DVF165" s="212"/>
      <c r="DVG165" s="212"/>
      <c r="DVH165" s="212"/>
      <c r="DVI165" s="212"/>
      <c r="DVJ165" s="212"/>
      <c r="DVK165" s="212"/>
      <c r="DVL165" s="212"/>
      <c r="DVM165" s="212"/>
      <c r="DVN165" s="212"/>
      <c r="DVO165" s="212"/>
      <c r="DVP165" s="212"/>
      <c r="DVQ165" s="212"/>
      <c r="DVR165" s="212"/>
      <c r="DVS165" s="212"/>
      <c r="DVT165" s="212"/>
      <c r="DVU165" s="212"/>
      <c r="DVV165" s="212"/>
      <c r="DVW165" s="212"/>
      <c r="DVX165" s="212"/>
      <c r="DVY165" s="212"/>
      <c r="DVZ165" s="212"/>
      <c r="DWA165" s="212"/>
      <c r="DWB165" s="212"/>
      <c r="DWC165" s="212"/>
      <c r="DWD165" s="212"/>
      <c r="DWE165" s="212"/>
      <c r="DWF165" s="212"/>
      <c r="DWG165" s="212"/>
      <c r="DWH165" s="212"/>
      <c r="DWI165" s="212"/>
      <c r="DWJ165" s="212"/>
      <c r="DWK165" s="212"/>
      <c r="DWL165" s="212"/>
      <c r="DWM165" s="212"/>
      <c r="DWN165" s="212"/>
      <c r="DWO165" s="212"/>
      <c r="DWP165" s="212"/>
      <c r="DWQ165" s="212"/>
      <c r="DWR165" s="212"/>
      <c r="DWS165" s="212"/>
      <c r="DWT165" s="212"/>
      <c r="DWU165" s="212"/>
      <c r="DWV165" s="212"/>
      <c r="DWW165" s="212"/>
      <c r="DWX165" s="212"/>
      <c r="DWY165" s="212"/>
      <c r="DWZ165" s="212"/>
      <c r="DXA165" s="212"/>
      <c r="DXB165" s="212"/>
      <c r="DXC165" s="212"/>
      <c r="DXJ165" s="212"/>
      <c r="DXK165" s="212"/>
      <c r="DXL165" s="212"/>
      <c r="DXM165" s="212"/>
      <c r="DXN165" s="212"/>
      <c r="DXO165" s="212"/>
      <c r="DXP165" s="212"/>
      <c r="DXQ165" s="212"/>
      <c r="DXR165" s="212"/>
      <c r="DXS165" s="212"/>
      <c r="DXT165" s="212"/>
      <c r="DXU165" s="212"/>
      <c r="DXV165" s="212"/>
      <c r="DXW165" s="212"/>
      <c r="DXX165" s="212"/>
      <c r="DXY165" s="212"/>
      <c r="DXZ165" s="212"/>
      <c r="DYA165" s="212"/>
      <c r="DYB165" s="212"/>
      <c r="DYC165" s="212"/>
      <c r="DYD165" s="212"/>
      <c r="DYE165" s="212"/>
      <c r="DYF165" s="212"/>
      <c r="DYG165" s="212"/>
      <c r="DYH165" s="212"/>
      <c r="DYI165" s="212"/>
      <c r="DYJ165" s="212"/>
      <c r="DYK165" s="212"/>
      <c r="DYL165" s="212"/>
      <c r="DYM165" s="212"/>
      <c r="DYN165" s="212"/>
      <c r="DYO165" s="212"/>
      <c r="DYP165" s="212"/>
      <c r="DYQ165" s="212"/>
      <c r="DYR165" s="212"/>
      <c r="DYS165" s="212"/>
      <c r="DYT165" s="212"/>
      <c r="DYU165" s="212"/>
      <c r="DYV165" s="212"/>
      <c r="DYW165" s="212"/>
      <c r="DYX165" s="212"/>
      <c r="DYY165" s="212"/>
      <c r="DYZ165" s="212"/>
      <c r="DZA165" s="212"/>
      <c r="DZB165" s="212"/>
      <c r="DZC165" s="212"/>
      <c r="DZD165" s="212"/>
      <c r="DZE165" s="212"/>
      <c r="DZF165" s="212"/>
      <c r="DZG165" s="212"/>
      <c r="DZH165" s="212"/>
      <c r="DZI165" s="212"/>
      <c r="DZJ165" s="212"/>
      <c r="DZK165" s="212"/>
      <c r="DZL165" s="212"/>
      <c r="DZM165" s="212"/>
      <c r="DZN165" s="212"/>
      <c r="DZO165" s="212"/>
      <c r="DZP165" s="212"/>
      <c r="DZQ165" s="212"/>
      <c r="DZR165" s="212"/>
      <c r="DZS165" s="212"/>
      <c r="DZT165" s="212"/>
      <c r="DZU165" s="212"/>
      <c r="DZV165" s="212"/>
      <c r="DZW165" s="212"/>
      <c r="DZX165" s="212"/>
      <c r="DZY165" s="212"/>
      <c r="DZZ165" s="212"/>
      <c r="EAA165" s="212"/>
      <c r="EAB165" s="212"/>
      <c r="EAC165" s="212"/>
      <c r="EAD165" s="212"/>
      <c r="EAE165" s="212"/>
      <c r="EAF165" s="212"/>
      <c r="EAG165" s="212"/>
      <c r="EAH165" s="212"/>
      <c r="EAI165" s="212"/>
      <c r="EAJ165" s="212"/>
      <c r="EAK165" s="212"/>
      <c r="EAL165" s="212"/>
      <c r="EAM165" s="212"/>
      <c r="EAN165" s="212"/>
      <c r="EAO165" s="212"/>
      <c r="EAP165" s="212"/>
      <c r="EAQ165" s="212"/>
      <c r="EAR165" s="212"/>
      <c r="EAS165" s="212"/>
      <c r="EAT165" s="212"/>
      <c r="EAU165" s="212"/>
      <c r="EAV165" s="212"/>
      <c r="EAW165" s="212"/>
      <c r="EAX165" s="212"/>
      <c r="EAY165" s="212"/>
      <c r="EAZ165" s="212"/>
      <c r="EBA165" s="212"/>
      <c r="EBB165" s="212"/>
      <c r="EBC165" s="212"/>
      <c r="EBD165" s="212"/>
      <c r="EBE165" s="212"/>
      <c r="EBF165" s="212"/>
      <c r="EBG165" s="212"/>
      <c r="EBH165" s="212"/>
      <c r="EBI165" s="212"/>
      <c r="EBJ165" s="212"/>
      <c r="EBK165" s="212"/>
      <c r="EBL165" s="212"/>
      <c r="EBM165" s="212"/>
      <c r="EBN165" s="212"/>
      <c r="EBO165" s="212"/>
      <c r="EBP165" s="212"/>
      <c r="EBQ165" s="212"/>
      <c r="EBR165" s="212"/>
      <c r="EBS165" s="212"/>
      <c r="EBT165" s="212"/>
      <c r="EBU165" s="212"/>
      <c r="EBV165" s="212"/>
      <c r="EBW165" s="212"/>
      <c r="EBX165" s="212"/>
      <c r="EBY165" s="212"/>
      <c r="EBZ165" s="212"/>
      <c r="ECA165" s="212"/>
      <c r="ECB165" s="212"/>
      <c r="ECC165" s="212"/>
      <c r="ECD165" s="212"/>
      <c r="ECE165" s="212"/>
      <c r="ECF165" s="212"/>
      <c r="ECG165" s="212"/>
      <c r="ECH165" s="212"/>
      <c r="ECI165" s="212"/>
      <c r="ECJ165" s="212"/>
      <c r="ECK165" s="212"/>
      <c r="ECL165" s="212"/>
      <c r="ECM165" s="212"/>
      <c r="ECN165" s="212"/>
      <c r="ECO165" s="212"/>
      <c r="ECP165" s="212"/>
      <c r="ECQ165" s="212"/>
      <c r="ECR165" s="212"/>
      <c r="ECS165" s="212"/>
      <c r="ECT165" s="212"/>
      <c r="ECU165" s="212"/>
      <c r="ECV165" s="212"/>
      <c r="ECW165" s="212"/>
      <c r="ECX165" s="212"/>
      <c r="ECY165" s="212"/>
      <c r="ECZ165" s="212"/>
      <c r="EDA165" s="212"/>
      <c r="EDB165" s="212"/>
      <c r="EDC165" s="212"/>
      <c r="EDD165" s="212"/>
      <c r="EDE165" s="212"/>
      <c r="EDF165" s="212"/>
      <c r="EDG165" s="212"/>
      <c r="EDH165" s="212"/>
      <c r="EDI165" s="212"/>
      <c r="EDJ165" s="212"/>
      <c r="EDK165" s="212"/>
      <c r="EDL165" s="212"/>
      <c r="EDM165" s="212"/>
      <c r="EDN165" s="212"/>
      <c r="EDO165" s="212"/>
      <c r="EDP165" s="212"/>
      <c r="EDQ165" s="212"/>
      <c r="EDR165" s="212"/>
      <c r="EDS165" s="212"/>
      <c r="EDT165" s="212"/>
      <c r="EDU165" s="212"/>
      <c r="EDV165" s="212"/>
      <c r="EDW165" s="212"/>
      <c r="EDX165" s="212"/>
      <c r="EDY165" s="212"/>
      <c r="EDZ165" s="212"/>
      <c r="EEA165" s="212"/>
      <c r="EEB165" s="212"/>
      <c r="EEC165" s="212"/>
      <c r="EED165" s="212"/>
      <c r="EEE165" s="212"/>
      <c r="EEF165" s="212"/>
      <c r="EEG165" s="212"/>
      <c r="EEH165" s="212"/>
      <c r="EEI165" s="212"/>
      <c r="EEJ165" s="212"/>
      <c r="EEK165" s="212"/>
      <c r="EEL165" s="212"/>
      <c r="EEM165" s="212"/>
      <c r="EEN165" s="212"/>
      <c r="EEO165" s="212"/>
      <c r="EEP165" s="212"/>
      <c r="EEQ165" s="212"/>
      <c r="EER165" s="212"/>
      <c r="EES165" s="212"/>
      <c r="EET165" s="212"/>
      <c r="EEU165" s="212"/>
      <c r="EEV165" s="212"/>
      <c r="EEW165" s="212"/>
      <c r="EEX165" s="212"/>
      <c r="EEY165" s="212"/>
      <c r="EEZ165" s="212"/>
      <c r="EFA165" s="212"/>
      <c r="EFB165" s="212"/>
      <c r="EFC165" s="212"/>
      <c r="EFD165" s="212"/>
      <c r="EFE165" s="212"/>
      <c r="EFF165" s="212"/>
      <c r="EFG165" s="212"/>
      <c r="EFH165" s="212"/>
      <c r="EFI165" s="212"/>
      <c r="EFJ165" s="212"/>
      <c r="EFK165" s="212"/>
      <c r="EFL165" s="212"/>
      <c r="EFM165" s="212"/>
      <c r="EFN165" s="212"/>
      <c r="EFO165" s="212"/>
      <c r="EFP165" s="212"/>
      <c r="EFQ165" s="212"/>
      <c r="EFR165" s="212"/>
      <c r="EFS165" s="212"/>
      <c r="EFT165" s="212"/>
      <c r="EFU165" s="212"/>
      <c r="EFV165" s="212"/>
      <c r="EFW165" s="212"/>
      <c r="EFX165" s="212"/>
      <c r="EFY165" s="212"/>
      <c r="EFZ165" s="212"/>
      <c r="EGA165" s="212"/>
      <c r="EGB165" s="212"/>
      <c r="EGC165" s="212"/>
      <c r="EGD165" s="212"/>
      <c r="EGE165" s="212"/>
      <c r="EGF165" s="212"/>
      <c r="EGG165" s="212"/>
      <c r="EGH165" s="212"/>
      <c r="EGI165" s="212"/>
      <c r="EGJ165" s="212"/>
      <c r="EGK165" s="212"/>
      <c r="EGL165" s="212"/>
      <c r="EGM165" s="212"/>
      <c r="EGN165" s="212"/>
      <c r="EGO165" s="212"/>
      <c r="EGP165" s="212"/>
      <c r="EGQ165" s="212"/>
      <c r="EGR165" s="212"/>
      <c r="EGS165" s="212"/>
      <c r="EGT165" s="212"/>
      <c r="EGU165" s="212"/>
      <c r="EGV165" s="212"/>
      <c r="EGW165" s="212"/>
      <c r="EGX165" s="212"/>
      <c r="EGY165" s="212"/>
      <c r="EHF165" s="212"/>
      <c r="EHG165" s="212"/>
      <c r="EHH165" s="212"/>
      <c r="EHI165" s="212"/>
      <c r="EHJ165" s="212"/>
      <c r="EHK165" s="212"/>
      <c r="EHL165" s="212"/>
      <c r="EHM165" s="212"/>
      <c r="EHN165" s="212"/>
      <c r="EHO165" s="212"/>
      <c r="EHP165" s="212"/>
      <c r="EHQ165" s="212"/>
      <c r="EHR165" s="212"/>
      <c r="EHS165" s="212"/>
      <c r="EHT165" s="212"/>
      <c r="EHU165" s="212"/>
      <c r="EHV165" s="212"/>
      <c r="EHW165" s="212"/>
      <c r="EHX165" s="212"/>
      <c r="EHY165" s="212"/>
      <c r="EHZ165" s="212"/>
      <c r="EIA165" s="212"/>
      <c r="EIB165" s="212"/>
      <c r="EIC165" s="212"/>
      <c r="EID165" s="212"/>
      <c r="EIE165" s="212"/>
      <c r="EIF165" s="212"/>
      <c r="EIG165" s="212"/>
      <c r="EIH165" s="212"/>
      <c r="EII165" s="212"/>
      <c r="EIJ165" s="212"/>
      <c r="EIK165" s="212"/>
      <c r="EIL165" s="212"/>
      <c r="EIM165" s="212"/>
      <c r="EIN165" s="212"/>
      <c r="EIO165" s="212"/>
      <c r="EIP165" s="212"/>
      <c r="EIQ165" s="212"/>
      <c r="EIR165" s="212"/>
      <c r="EIS165" s="212"/>
      <c r="EIT165" s="212"/>
      <c r="EIU165" s="212"/>
      <c r="EIV165" s="212"/>
      <c r="EIW165" s="212"/>
      <c r="EIX165" s="212"/>
      <c r="EIY165" s="212"/>
      <c r="EIZ165" s="212"/>
      <c r="EJA165" s="212"/>
      <c r="EJB165" s="212"/>
      <c r="EJC165" s="212"/>
      <c r="EJD165" s="212"/>
      <c r="EJE165" s="212"/>
      <c r="EJF165" s="212"/>
      <c r="EJG165" s="212"/>
      <c r="EJH165" s="212"/>
      <c r="EJI165" s="212"/>
      <c r="EJJ165" s="212"/>
      <c r="EJK165" s="212"/>
      <c r="EJL165" s="212"/>
      <c r="EJM165" s="212"/>
      <c r="EJN165" s="212"/>
      <c r="EJO165" s="212"/>
      <c r="EJP165" s="212"/>
      <c r="EJQ165" s="212"/>
      <c r="EJR165" s="212"/>
      <c r="EJS165" s="212"/>
      <c r="EJT165" s="212"/>
      <c r="EJU165" s="212"/>
      <c r="EJV165" s="212"/>
      <c r="EJW165" s="212"/>
      <c r="EJX165" s="212"/>
      <c r="EJY165" s="212"/>
      <c r="EJZ165" s="212"/>
      <c r="EKA165" s="212"/>
      <c r="EKB165" s="212"/>
      <c r="EKC165" s="212"/>
      <c r="EKD165" s="212"/>
      <c r="EKE165" s="212"/>
      <c r="EKF165" s="212"/>
      <c r="EKG165" s="212"/>
      <c r="EKH165" s="212"/>
      <c r="EKI165" s="212"/>
      <c r="EKJ165" s="212"/>
      <c r="EKK165" s="212"/>
      <c r="EKL165" s="212"/>
      <c r="EKM165" s="212"/>
      <c r="EKN165" s="212"/>
      <c r="EKO165" s="212"/>
      <c r="EKP165" s="212"/>
      <c r="EKQ165" s="212"/>
      <c r="EKR165" s="212"/>
      <c r="EKS165" s="212"/>
      <c r="EKT165" s="212"/>
      <c r="EKU165" s="212"/>
      <c r="EKV165" s="212"/>
      <c r="EKW165" s="212"/>
      <c r="EKX165" s="212"/>
      <c r="EKY165" s="212"/>
      <c r="EKZ165" s="212"/>
      <c r="ELA165" s="212"/>
      <c r="ELB165" s="212"/>
      <c r="ELC165" s="212"/>
      <c r="ELD165" s="212"/>
      <c r="ELE165" s="212"/>
      <c r="ELF165" s="212"/>
      <c r="ELG165" s="212"/>
      <c r="ELH165" s="212"/>
      <c r="ELI165" s="212"/>
      <c r="ELJ165" s="212"/>
      <c r="ELK165" s="212"/>
      <c r="ELL165" s="212"/>
      <c r="ELM165" s="212"/>
      <c r="ELN165" s="212"/>
      <c r="ELO165" s="212"/>
      <c r="ELP165" s="212"/>
      <c r="ELQ165" s="212"/>
      <c r="ELR165" s="212"/>
      <c r="ELS165" s="212"/>
      <c r="ELT165" s="212"/>
      <c r="ELU165" s="212"/>
      <c r="ELV165" s="212"/>
      <c r="ELW165" s="212"/>
      <c r="ELX165" s="212"/>
      <c r="ELY165" s="212"/>
      <c r="ELZ165" s="212"/>
      <c r="EMA165" s="212"/>
      <c r="EMB165" s="212"/>
      <c r="EMC165" s="212"/>
      <c r="EMD165" s="212"/>
      <c r="EME165" s="212"/>
      <c r="EMF165" s="212"/>
      <c r="EMG165" s="212"/>
      <c r="EMH165" s="212"/>
      <c r="EMI165" s="212"/>
      <c r="EMJ165" s="212"/>
      <c r="EMK165" s="212"/>
      <c r="EML165" s="212"/>
      <c r="EMM165" s="212"/>
      <c r="EMN165" s="212"/>
      <c r="EMO165" s="212"/>
      <c r="EMP165" s="212"/>
      <c r="EMQ165" s="212"/>
      <c r="EMR165" s="212"/>
      <c r="EMS165" s="212"/>
      <c r="EMT165" s="212"/>
      <c r="EMU165" s="212"/>
      <c r="EMV165" s="212"/>
      <c r="EMW165" s="212"/>
      <c r="EMX165" s="212"/>
      <c r="EMY165" s="212"/>
      <c r="EMZ165" s="212"/>
      <c r="ENA165" s="212"/>
      <c r="ENB165" s="212"/>
      <c r="ENC165" s="212"/>
      <c r="END165" s="212"/>
      <c r="ENE165" s="212"/>
      <c r="ENF165" s="212"/>
      <c r="ENG165" s="212"/>
      <c r="ENH165" s="212"/>
      <c r="ENI165" s="212"/>
      <c r="ENJ165" s="212"/>
      <c r="ENK165" s="212"/>
      <c r="ENL165" s="212"/>
      <c r="ENM165" s="212"/>
      <c r="ENN165" s="212"/>
      <c r="ENO165" s="212"/>
      <c r="ENP165" s="212"/>
      <c r="ENQ165" s="212"/>
      <c r="ENR165" s="212"/>
      <c r="ENS165" s="212"/>
      <c r="ENT165" s="212"/>
      <c r="ENU165" s="212"/>
      <c r="ENV165" s="212"/>
      <c r="ENW165" s="212"/>
      <c r="ENX165" s="212"/>
      <c r="ENY165" s="212"/>
      <c r="ENZ165" s="212"/>
      <c r="EOA165" s="212"/>
      <c r="EOB165" s="212"/>
      <c r="EOC165" s="212"/>
      <c r="EOD165" s="212"/>
      <c r="EOE165" s="212"/>
      <c r="EOF165" s="212"/>
      <c r="EOG165" s="212"/>
      <c r="EOH165" s="212"/>
      <c r="EOI165" s="212"/>
      <c r="EOJ165" s="212"/>
      <c r="EOK165" s="212"/>
      <c r="EOL165" s="212"/>
      <c r="EOM165" s="212"/>
      <c r="EON165" s="212"/>
      <c r="EOO165" s="212"/>
      <c r="EOP165" s="212"/>
      <c r="EOQ165" s="212"/>
      <c r="EOR165" s="212"/>
      <c r="EOS165" s="212"/>
      <c r="EOT165" s="212"/>
      <c r="EOU165" s="212"/>
      <c r="EOV165" s="212"/>
      <c r="EOW165" s="212"/>
      <c r="EOX165" s="212"/>
      <c r="EOY165" s="212"/>
      <c r="EOZ165" s="212"/>
      <c r="EPA165" s="212"/>
      <c r="EPB165" s="212"/>
      <c r="EPC165" s="212"/>
      <c r="EPD165" s="212"/>
      <c r="EPE165" s="212"/>
      <c r="EPF165" s="212"/>
      <c r="EPG165" s="212"/>
      <c r="EPH165" s="212"/>
      <c r="EPI165" s="212"/>
      <c r="EPJ165" s="212"/>
      <c r="EPK165" s="212"/>
      <c r="EPL165" s="212"/>
      <c r="EPM165" s="212"/>
      <c r="EPN165" s="212"/>
      <c r="EPO165" s="212"/>
      <c r="EPP165" s="212"/>
      <c r="EPQ165" s="212"/>
      <c r="EPR165" s="212"/>
      <c r="EPS165" s="212"/>
      <c r="EPT165" s="212"/>
      <c r="EPU165" s="212"/>
      <c r="EPV165" s="212"/>
      <c r="EPW165" s="212"/>
      <c r="EPX165" s="212"/>
      <c r="EPY165" s="212"/>
      <c r="EPZ165" s="212"/>
      <c r="EQA165" s="212"/>
      <c r="EQB165" s="212"/>
      <c r="EQC165" s="212"/>
      <c r="EQD165" s="212"/>
      <c r="EQE165" s="212"/>
      <c r="EQF165" s="212"/>
      <c r="EQG165" s="212"/>
      <c r="EQH165" s="212"/>
      <c r="EQI165" s="212"/>
      <c r="EQJ165" s="212"/>
      <c r="EQK165" s="212"/>
      <c r="EQL165" s="212"/>
      <c r="EQM165" s="212"/>
      <c r="EQN165" s="212"/>
      <c r="EQO165" s="212"/>
      <c r="EQP165" s="212"/>
      <c r="EQQ165" s="212"/>
      <c r="EQR165" s="212"/>
      <c r="EQS165" s="212"/>
      <c r="EQT165" s="212"/>
      <c r="EQU165" s="212"/>
      <c r="ERB165" s="212"/>
      <c r="ERC165" s="212"/>
      <c r="ERD165" s="212"/>
      <c r="ERE165" s="212"/>
      <c r="ERF165" s="212"/>
      <c r="ERG165" s="212"/>
      <c r="ERH165" s="212"/>
      <c r="ERI165" s="212"/>
      <c r="ERJ165" s="212"/>
      <c r="ERK165" s="212"/>
      <c r="ERL165" s="212"/>
      <c r="ERM165" s="212"/>
      <c r="ERN165" s="212"/>
      <c r="ERO165" s="212"/>
      <c r="ERP165" s="212"/>
      <c r="ERQ165" s="212"/>
      <c r="ERR165" s="212"/>
      <c r="ERS165" s="212"/>
      <c r="ERT165" s="212"/>
      <c r="ERU165" s="212"/>
      <c r="ERV165" s="212"/>
      <c r="ERW165" s="212"/>
      <c r="ERX165" s="212"/>
      <c r="ERY165" s="212"/>
      <c r="ERZ165" s="212"/>
      <c r="ESA165" s="212"/>
      <c r="ESB165" s="212"/>
      <c r="ESC165" s="212"/>
      <c r="ESD165" s="212"/>
      <c r="ESE165" s="212"/>
      <c r="ESF165" s="212"/>
      <c r="ESG165" s="212"/>
      <c r="ESH165" s="212"/>
      <c r="ESI165" s="212"/>
      <c r="ESJ165" s="212"/>
      <c r="ESK165" s="212"/>
      <c r="ESL165" s="212"/>
      <c r="ESM165" s="212"/>
      <c r="ESN165" s="212"/>
      <c r="ESO165" s="212"/>
      <c r="ESP165" s="212"/>
      <c r="ESQ165" s="212"/>
      <c r="ESR165" s="212"/>
      <c r="ESS165" s="212"/>
      <c r="EST165" s="212"/>
      <c r="ESU165" s="212"/>
      <c r="ESV165" s="212"/>
      <c r="ESW165" s="212"/>
      <c r="ESX165" s="212"/>
      <c r="ESY165" s="212"/>
      <c r="ESZ165" s="212"/>
      <c r="ETA165" s="212"/>
      <c r="ETB165" s="212"/>
      <c r="ETC165" s="212"/>
      <c r="ETD165" s="212"/>
      <c r="ETE165" s="212"/>
      <c r="ETF165" s="212"/>
      <c r="ETG165" s="212"/>
      <c r="ETH165" s="212"/>
      <c r="ETI165" s="212"/>
      <c r="ETJ165" s="212"/>
      <c r="ETK165" s="212"/>
      <c r="ETL165" s="212"/>
      <c r="ETM165" s="212"/>
      <c r="ETN165" s="212"/>
      <c r="ETO165" s="212"/>
      <c r="ETP165" s="212"/>
      <c r="ETQ165" s="212"/>
      <c r="ETR165" s="212"/>
      <c r="ETS165" s="212"/>
      <c r="ETT165" s="212"/>
      <c r="ETU165" s="212"/>
      <c r="ETV165" s="212"/>
      <c r="ETW165" s="212"/>
      <c r="ETX165" s="212"/>
      <c r="ETY165" s="212"/>
      <c r="ETZ165" s="212"/>
      <c r="EUA165" s="212"/>
      <c r="EUB165" s="212"/>
      <c r="EUC165" s="212"/>
      <c r="EUD165" s="212"/>
      <c r="EUE165" s="212"/>
      <c r="EUF165" s="212"/>
      <c r="EUG165" s="212"/>
      <c r="EUH165" s="212"/>
      <c r="EUI165" s="212"/>
      <c r="EUJ165" s="212"/>
      <c r="EUK165" s="212"/>
      <c r="EUL165" s="212"/>
      <c r="EUM165" s="212"/>
      <c r="EUN165" s="212"/>
      <c r="EUO165" s="212"/>
      <c r="EUP165" s="212"/>
      <c r="EUQ165" s="212"/>
      <c r="EUR165" s="212"/>
      <c r="EUS165" s="212"/>
      <c r="EUT165" s="212"/>
      <c r="EUU165" s="212"/>
      <c r="EUV165" s="212"/>
      <c r="EUW165" s="212"/>
      <c r="EUX165" s="212"/>
      <c r="EUY165" s="212"/>
      <c r="EUZ165" s="212"/>
      <c r="EVA165" s="212"/>
      <c r="EVB165" s="212"/>
      <c r="EVC165" s="212"/>
      <c r="EVD165" s="212"/>
      <c r="EVE165" s="212"/>
      <c r="EVF165" s="212"/>
      <c r="EVG165" s="212"/>
      <c r="EVH165" s="212"/>
      <c r="EVI165" s="212"/>
      <c r="EVJ165" s="212"/>
      <c r="EVK165" s="212"/>
      <c r="EVL165" s="212"/>
      <c r="EVM165" s="212"/>
      <c r="EVN165" s="212"/>
      <c r="EVO165" s="212"/>
      <c r="EVP165" s="212"/>
      <c r="EVQ165" s="212"/>
      <c r="EVR165" s="212"/>
      <c r="EVS165" s="212"/>
      <c r="EVT165" s="212"/>
      <c r="EVU165" s="212"/>
      <c r="EVV165" s="212"/>
      <c r="EVW165" s="212"/>
      <c r="EVX165" s="212"/>
      <c r="EVY165" s="212"/>
      <c r="EVZ165" s="212"/>
      <c r="EWA165" s="212"/>
      <c r="EWB165" s="212"/>
      <c r="EWC165" s="212"/>
      <c r="EWD165" s="212"/>
      <c r="EWE165" s="212"/>
      <c r="EWF165" s="212"/>
      <c r="EWG165" s="212"/>
      <c r="EWH165" s="212"/>
      <c r="EWI165" s="212"/>
      <c r="EWJ165" s="212"/>
      <c r="EWK165" s="212"/>
      <c r="EWL165" s="212"/>
      <c r="EWM165" s="212"/>
      <c r="EWN165" s="212"/>
      <c r="EWO165" s="212"/>
      <c r="EWP165" s="212"/>
      <c r="EWQ165" s="212"/>
      <c r="EWR165" s="212"/>
      <c r="EWS165" s="212"/>
      <c r="EWT165" s="212"/>
      <c r="EWU165" s="212"/>
      <c r="EWV165" s="212"/>
      <c r="EWW165" s="212"/>
      <c r="EWX165" s="212"/>
      <c r="EWY165" s="212"/>
      <c r="EWZ165" s="212"/>
      <c r="EXA165" s="212"/>
      <c r="EXB165" s="212"/>
      <c r="EXC165" s="212"/>
      <c r="EXD165" s="212"/>
      <c r="EXE165" s="212"/>
      <c r="EXF165" s="212"/>
      <c r="EXG165" s="212"/>
      <c r="EXH165" s="212"/>
      <c r="EXI165" s="212"/>
      <c r="EXJ165" s="212"/>
      <c r="EXK165" s="212"/>
      <c r="EXL165" s="212"/>
      <c r="EXM165" s="212"/>
      <c r="EXN165" s="212"/>
      <c r="EXO165" s="212"/>
      <c r="EXP165" s="212"/>
      <c r="EXQ165" s="212"/>
      <c r="EXR165" s="212"/>
      <c r="EXS165" s="212"/>
      <c r="EXT165" s="212"/>
      <c r="EXU165" s="212"/>
      <c r="EXV165" s="212"/>
      <c r="EXW165" s="212"/>
      <c r="EXX165" s="212"/>
      <c r="EXY165" s="212"/>
      <c r="EXZ165" s="212"/>
      <c r="EYA165" s="212"/>
      <c r="EYB165" s="212"/>
      <c r="EYC165" s="212"/>
      <c r="EYD165" s="212"/>
      <c r="EYE165" s="212"/>
      <c r="EYF165" s="212"/>
      <c r="EYG165" s="212"/>
      <c r="EYH165" s="212"/>
      <c r="EYI165" s="212"/>
      <c r="EYJ165" s="212"/>
      <c r="EYK165" s="212"/>
      <c r="EYL165" s="212"/>
      <c r="EYM165" s="212"/>
      <c r="EYN165" s="212"/>
      <c r="EYO165" s="212"/>
      <c r="EYP165" s="212"/>
      <c r="EYQ165" s="212"/>
      <c r="EYR165" s="212"/>
      <c r="EYS165" s="212"/>
      <c r="EYT165" s="212"/>
      <c r="EYU165" s="212"/>
      <c r="EYV165" s="212"/>
      <c r="EYW165" s="212"/>
      <c r="EYX165" s="212"/>
      <c r="EYY165" s="212"/>
      <c r="EYZ165" s="212"/>
      <c r="EZA165" s="212"/>
      <c r="EZB165" s="212"/>
      <c r="EZC165" s="212"/>
      <c r="EZD165" s="212"/>
      <c r="EZE165" s="212"/>
      <c r="EZF165" s="212"/>
      <c r="EZG165" s="212"/>
      <c r="EZH165" s="212"/>
      <c r="EZI165" s="212"/>
      <c r="EZJ165" s="212"/>
      <c r="EZK165" s="212"/>
      <c r="EZL165" s="212"/>
      <c r="EZM165" s="212"/>
      <c r="EZN165" s="212"/>
      <c r="EZO165" s="212"/>
      <c r="EZP165" s="212"/>
      <c r="EZQ165" s="212"/>
      <c r="EZR165" s="212"/>
      <c r="EZS165" s="212"/>
      <c r="EZT165" s="212"/>
      <c r="EZU165" s="212"/>
      <c r="EZV165" s="212"/>
      <c r="EZW165" s="212"/>
      <c r="EZX165" s="212"/>
      <c r="EZY165" s="212"/>
      <c r="EZZ165" s="212"/>
      <c r="FAA165" s="212"/>
      <c r="FAB165" s="212"/>
      <c r="FAC165" s="212"/>
      <c r="FAD165" s="212"/>
      <c r="FAE165" s="212"/>
      <c r="FAF165" s="212"/>
      <c r="FAG165" s="212"/>
      <c r="FAH165" s="212"/>
      <c r="FAI165" s="212"/>
      <c r="FAJ165" s="212"/>
      <c r="FAK165" s="212"/>
      <c r="FAL165" s="212"/>
      <c r="FAM165" s="212"/>
      <c r="FAN165" s="212"/>
      <c r="FAO165" s="212"/>
      <c r="FAP165" s="212"/>
      <c r="FAQ165" s="212"/>
      <c r="FAX165" s="212"/>
      <c r="FAY165" s="212"/>
      <c r="FAZ165" s="212"/>
      <c r="FBA165" s="212"/>
      <c r="FBB165" s="212"/>
      <c r="FBC165" s="212"/>
      <c r="FBD165" s="212"/>
      <c r="FBE165" s="212"/>
      <c r="FBF165" s="212"/>
      <c r="FBG165" s="212"/>
      <c r="FBH165" s="212"/>
      <c r="FBI165" s="212"/>
      <c r="FBJ165" s="212"/>
      <c r="FBK165" s="212"/>
      <c r="FBL165" s="212"/>
      <c r="FBM165" s="212"/>
      <c r="FBN165" s="212"/>
      <c r="FBO165" s="212"/>
      <c r="FBP165" s="212"/>
      <c r="FBQ165" s="212"/>
      <c r="FBR165" s="212"/>
      <c r="FBS165" s="212"/>
      <c r="FBT165" s="212"/>
      <c r="FBU165" s="212"/>
      <c r="FBV165" s="212"/>
      <c r="FBW165" s="212"/>
      <c r="FBX165" s="212"/>
      <c r="FBY165" s="212"/>
      <c r="FBZ165" s="212"/>
      <c r="FCA165" s="212"/>
      <c r="FCB165" s="212"/>
      <c r="FCC165" s="212"/>
      <c r="FCD165" s="212"/>
      <c r="FCE165" s="212"/>
      <c r="FCF165" s="212"/>
      <c r="FCG165" s="212"/>
      <c r="FCH165" s="212"/>
      <c r="FCI165" s="212"/>
      <c r="FCJ165" s="212"/>
      <c r="FCK165" s="212"/>
      <c r="FCL165" s="212"/>
      <c r="FCM165" s="212"/>
      <c r="FCN165" s="212"/>
      <c r="FCO165" s="212"/>
      <c r="FCP165" s="212"/>
      <c r="FCQ165" s="212"/>
      <c r="FCR165" s="212"/>
      <c r="FCS165" s="212"/>
      <c r="FCT165" s="212"/>
      <c r="FCU165" s="212"/>
      <c r="FCV165" s="212"/>
      <c r="FCW165" s="212"/>
      <c r="FCX165" s="212"/>
      <c r="FCY165" s="212"/>
      <c r="FCZ165" s="212"/>
      <c r="FDA165" s="212"/>
      <c r="FDB165" s="212"/>
      <c r="FDC165" s="212"/>
      <c r="FDD165" s="212"/>
      <c r="FDE165" s="212"/>
      <c r="FDF165" s="212"/>
      <c r="FDG165" s="212"/>
      <c r="FDH165" s="212"/>
      <c r="FDI165" s="212"/>
      <c r="FDJ165" s="212"/>
      <c r="FDK165" s="212"/>
      <c r="FDL165" s="212"/>
      <c r="FDM165" s="212"/>
      <c r="FDN165" s="212"/>
      <c r="FDO165" s="212"/>
      <c r="FDP165" s="212"/>
      <c r="FDQ165" s="212"/>
      <c r="FDR165" s="212"/>
      <c r="FDS165" s="212"/>
      <c r="FDT165" s="212"/>
      <c r="FDU165" s="212"/>
      <c r="FDV165" s="212"/>
      <c r="FDW165" s="212"/>
      <c r="FDX165" s="212"/>
      <c r="FDY165" s="212"/>
      <c r="FDZ165" s="212"/>
      <c r="FEA165" s="212"/>
      <c r="FEB165" s="212"/>
      <c r="FEC165" s="212"/>
      <c r="FED165" s="212"/>
      <c r="FEE165" s="212"/>
      <c r="FEF165" s="212"/>
      <c r="FEG165" s="212"/>
      <c r="FEH165" s="212"/>
      <c r="FEI165" s="212"/>
      <c r="FEJ165" s="212"/>
      <c r="FEK165" s="212"/>
      <c r="FEL165" s="212"/>
      <c r="FEM165" s="212"/>
      <c r="FEN165" s="212"/>
      <c r="FEO165" s="212"/>
      <c r="FEP165" s="212"/>
      <c r="FEQ165" s="212"/>
      <c r="FER165" s="212"/>
      <c r="FES165" s="212"/>
      <c r="FET165" s="212"/>
      <c r="FEU165" s="212"/>
      <c r="FEV165" s="212"/>
      <c r="FEW165" s="212"/>
      <c r="FEX165" s="212"/>
      <c r="FEY165" s="212"/>
      <c r="FEZ165" s="212"/>
      <c r="FFA165" s="212"/>
      <c r="FFB165" s="212"/>
      <c r="FFC165" s="212"/>
      <c r="FFD165" s="212"/>
      <c r="FFE165" s="212"/>
      <c r="FFF165" s="212"/>
      <c r="FFG165" s="212"/>
      <c r="FFH165" s="212"/>
      <c r="FFI165" s="212"/>
      <c r="FFJ165" s="212"/>
      <c r="FFK165" s="212"/>
      <c r="FFL165" s="212"/>
      <c r="FFM165" s="212"/>
      <c r="FFN165" s="212"/>
      <c r="FFO165" s="212"/>
      <c r="FFP165" s="212"/>
      <c r="FFQ165" s="212"/>
      <c r="FFR165" s="212"/>
      <c r="FFS165" s="212"/>
      <c r="FFT165" s="212"/>
      <c r="FFU165" s="212"/>
      <c r="FFV165" s="212"/>
      <c r="FFW165" s="212"/>
      <c r="FFX165" s="212"/>
      <c r="FFY165" s="212"/>
      <c r="FFZ165" s="212"/>
      <c r="FGA165" s="212"/>
      <c r="FGB165" s="212"/>
      <c r="FGC165" s="212"/>
      <c r="FGD165" s="212"/>
      <c r="FGE165" s="212"/>
      <c r="FGF165" s="212"/>
      <c r="FGG165" s="212"/>
      <c r="FGH165" s="212"/>
      <c r="FGI165" s="212"/>
      <c r="FGJ165" s="212"/>
      <c r="FGK165" s="212"/>
      <c r="FGL165" s="212"/>
      <c r="FGM165" s="212"/>
      <c r="FGN165" s="212"/>
      <c r="FGO165" s="212"/>
      <c r="FGP165" s="212"/>
      <c r="FGQ165" s="212"/>
      <c r="FGR165" s="212"/>
      <c r="FGS165" s="212"/>
      <c r="FGT165" s="212"/>
      <c r="FGU165" s="212"/>
      <c r="FGV165" s="212"/>
      <c r="FGW165" s="212"/>
      <c r="FGX165" s="212"/>
      <c r="FGY165" s="212"/>
      <c r="FGZ165" s="212"/>
      <c r="FHA165" s="212"/>
      <c r="FHB165" s="212"/>
      <c r="FHC165" s="212"/>
      <c r="FHD165" s="212"/>
      <c r="FHE165" s="212"/>
      <c r="FHF165" s="212"/>
      <c r="FHG165" s="212"/>
      <c r="FHH165" s="212"/>
      <c r="FHI165" s="212"/>
      <c r="FHJ165" s="212"/>
      <c r="FHK165" s="212"/>
      <c r="FHL165" s="212"/>
      <c r="FHM165" s="212"/>
      <c r="FHN165" s="212"/>
      <c r="FHO165" s="212"/>
      <c r="FHP165" s="212"/>
      <c r="FHQ165" s="212"/>
      <c r="FHR165" s="212"/>
      <c r="FHS165" s="212"/>
      <c r="FHT165" s="212"/>
      <c r="FHU165" s="212"/>
      <c r="FHV165" s="212"/>
      <c r="FHW165" s="212"/>
      <c r="FHX165" s="212"/>
      <c r="FHY165" s="212"/>
      <c r="FHZ165" s="212"/>
      <c r="FIA165" s="212"/>
      <c r="FIB165" s="212"/>
      <c r="FIC165" s="212"/>
      <c r="FID165" s="212"/>
      <c r="FIE165" s="212"/>
      <c r="FIF165" s="212"/>
      <c r="FIG165" s="212"/>
      <c r="FIH165" s="212"/>
      <c r="FII165" s="212"/>
      <c r="FIJ165" s="212"/>
      <c r="FIK165" s="212"/>
      <c r="FIL165" s="212"/>
      <c r="FIM165" s="212"/>
      <c r="FIN165" s="212"/>
      <c r="FIO165" s="212"/>
      <c r="FIP165" s="212"/>
      <c r="FIQ165" s="212"/>
      <c r="FIR165" s="212"/>
      <c r="FIS165" s="212"/>
      <c r="FIT165" s="212"/>
      <c r="FIU165" s="212"/>
      <c r="FIV165" s="212"/>
      <c r="FIW165" s="212"/>
      <c r="FIX165" s="212"/>
      <c r="FIY165" s="212"/>
      <c r="FIZ165" s="212"/>
      <c r="FJA165" s="212"/>
      <c r="FJB165" s="212"/>
      <c r="FJC165" s="212"/>
      <c r="FJD165" s="212"/>
      <c r="FJE165" s="212"/>
      <c r="FJF165" s="212"/>
      <c r="FJG165" s="212"/>
      <c r="FJH165" s="212"/>
      <c r="FJI165" s="212"/>
      <c r="FJJ165" s="212"/>
      <c r="FJK165" s="212"/>
      <c r="FJL165" s="212"/>
      <c r="FJM165" s="212"/>
      <c r="FJN165" s="212"/>
      <c r="FJO165" s="212"/>
      <c r="FJP165" s="212"/>
      <c r="FJQ165" s="212"/>
      <c r="FJR165" s="212"/>
      <c r="FJS165" s="212"/>
      <c r="FJT165" s="212"/>
      <c r="FJU165" s="212"/>
      <c r="FJV165" s="212"/>
      <c r="FJW165" s="212"/>
      <c r="FJX165" s="212"/>
      <c r="FJY165" s="212"/>
      <c r="FJZ165" s="212"/>
      <c r="FKA165" s="212"/>
      <c r="FKB165" s="212"/>
      <c r="FKC165" s="212"/>
      <c r="FKD165" s="212"/>
      <c r="FKE165" s="212"/>
      <c r="FKF165" s="212"/>
      <c r="FKG165" s="212"/>
      <c r="FKH165" s="212"/>
      <c r="FKI165" s="212"/>
      <c r="FKJ165" s="212"/>
      <c r="FKK165" s="212"/>
      <c r="FKL165" s="212"/>
      <c r="FKM165" s="212"/>
      <c r="FKT165" s="212"/>
      <c r="FKU165" s="212"/>
      <c r="FKV165" s="212"/>
      <c r="FKW165" s="212"/>
      <c r="FKX165" s="212"/>
      <c r="FKY165" s="212"/>
      <c r="FKZ165" s="212"/>
      <c r="FLA165" s="212"/>
      <c r="FLB165" s="212"/>
      <c r="FLC165" s="212"/>
      <c r="FLD165" s="212"/>
      <c r="FLE165" s="212"/>
      <c r="FLF165" s="212"/>
      <c r="FLG165" s="212"/>
      <c r="FLH165" s="212"/>
      <c r="FLI165" s="212"/>
      <c r="FLJ165" s="212"/>
      <c r="FLK165" s="212"/>
      <c r="FLL165" s="212"/>
      <c r="FLM165" s="212"/>
      <c r="FLN165" s="212"/>
      <c r="FLO165" s="212"/>
      <c r="FLP165" s="212"/>
      <c r="FLQ165" s="212"/>
      <c r="FLR165" s="212"/>
      <c r="FLS165" s="212"/>
      <c r="FLT165" s="212"/>
      <c r="FLU165" s="212"/>
      <c r="FLV165" s="212"/>
      <c r="FLW165" s="212"/>
      <c r="FLX165" s="212"/>
      <c r="FLY165" s="212"/>
      <c r="FLZ165" s="212"/>
      <c r="FMA165" s="212"/>
      <c r="FMB165" s="212"/>
      <c r="FMC165" s="212"/>
      <c r="FMD165" s="212"/>
      <c r="FME165" s="212"/>
      <c r="FMF165" s="212"/>
      <c r="FMG165" s="212"/>
      <c r="FMH165" s="212"/>
      <c r="FMI165" s="212"/>
      <c r="FMJ165" s="212"/>
      <c r="FMK165" s="212"/>
      <c r="FML165" s="212"/>
      <c r="FMM165" s="212"/>
      <c r="FMN165" s="212"/>
      <c r="FMO165" s="212"/>
      <c r="FMP165" s="212"/>
      <c r="FMQ165" s="212"/>
      <c r="FMR165" s="212"/>
      <c r="FMS165" s="212"/>
      <c r="FMT165" s="212"/>
      <c r="FMU165" s="212"/>
      <c r="FMV165" s="212"/>
      <c r="FMW165" s="212"/>
      <c r="FMX165" s="212"/>
      <c r="FMY165" s="212"/>
      <c r="FMZ165" s="212"/>
      <c r="FNA165" s="212"/>
      <c r="FNB165" s="212"/>
      <c r="FNC165" s="212"/>
      <c r="FND165" s="212"/>
      <c r="FNE165" s="212"/>
      <c r="FNF165" s="212"/>
      <c r="FNG165" s="212"/>
      <c r="FNH165" s="212"/>
      <c r="FNI165" s="212"/>
      <c r="FNJ165" s="212"/>
      <c r="FNK165" s="212"/>
      <c r="FNL165" s="212"/>
      <c r="FNM165" s="212"/>
      <c r="FNN165" s="212"/>
      <c r="FNO165" s="212"/>
      <c r="FNP165" s="212"/>
      <c r="FNQ165" s="212"/>
      <c r="FNR165" s="212"/>
      <c r="FNS165" s="212"/>
      <c r="FNT165" s="212"/>
      <c r="FNU165" s="212"/>
      <c r="FNV165" s="212"/>
      <c r="FNW165" s="212"/>
      <c r="FNX165" s="212"/>
      <c r="FNY165" s="212"/>
      <c r="FNZ165" s="212"/>
      <c r="FOA165" s="212"/>
      <c r="FOB165" s="212"/>
      <c r="FOC165" s="212"/>
      <c r="FOD165" s="212"/>
      <c r="FOE165" s="212"/>
      <c r="FOF165" s="212"/>
      <c r="FOG165" s="212"/>
      <c r="FOH165" s="212"/>
      <c r="FOI165" s="212"/>
      <c r="FOJ165" s="212"/>
      <c r="FOK165" s="212"/>
      <c r="FOL165" s="212"/>
      <c r="FOM165" s="212"/>
      <c r="FON165" s="212"/>
      <c r="FOO165" s="212"/>
      <c r="FOP165" s="212"/>
      <c r="FOQ165" s="212"/>
      <c r="FOR165" s="212"/>
      <c r="FOS165" s="212"/>
      <c r="FOT165" s="212"/>
      <c r="FOU165" s="212"/>
      <c r="FOV165" s="212"/>
      <c r="FOW165" s="212"/>
      <c r="FOX165" s="212"/>
      <c r="FOY165" s="212"/>
      <c r="FOZ165" s="212"/>
      <c r="FPA165" s="212"/>
      <c r="FPB165" s="212"/>
      <c r="FPC165" s="212"/>
      <c r="FPD165" s="212"/>
      <c r="FPE165" s="212"/>
      <c r="FPF165" s="212"/>
      <c r="FPG165" s="212"/>
      <c r="FPH165" s="212"/>
      <c r="FPI165" s="212"/>
      <c r="FPJ165" s="212"/>
      <c r="FPK165" s="212"/>
      <c r="FPL165" s="212"/>
      <c r="FPM165" s="212"/>
      <c r="FPN165" s="212"/>
      <c r="FPO165" s="212"/>
      <c r="FPP165" s="212"/>
      <c r="FPQ165" s="212"/>
      <c r="FPR165" s="212"/>
      <c r="FPS165" s="212"/>
      <c r="FPT165" s="212"/>
      <c r="FPU165" s="212"/>
      <c r="FPV165" s="212"/>
      <c r="FPW165" s="212"/>
      <c r="FPX165" s="212"/>
      <c r="FPY165" s="212"/>
      <c r="FPZ165" s="212"/>
      <c r="FQA165" s="212"/>
      <c r="FQB165" s="212"/>
      <c r="FQC165" s="212"/>
      <c r="FQD165" s="212"/>
      <c r="FQE165" s="212"/>
      <c r="FQF165" s="212"/>
      <c r="FQG165" s="212"/>
      <c r="FQH165" s="212"/>
      <c r="FQI165" s="212"/>
      <c r="FQJ165" s="212"/>
      <c r="FQK165" s="212"/>
      <c r="FQL165" s="212"/>
      <c r="FQM165" s="212"/>
      <c r="FQN165" s="212"/>
      <c r="FQO165" s="212"/>
      <c r="FQP165" s="212"/>
      <c r="FQQ165" s="212"/>
      <c r="FQR165" s="212"/>
      <c r="FQS165" s="212"/>
      <c r="FQT165" s="212"/>
      <c r="FQU165" s="212"/>
      <c r="FQV165" s="212"/>
      <c r="FQW165" s="212"/>
      <c r="FQX165" s="212"/>
      <c r="FQY165" s="212"/>
      <c r="FQZ165" s="212"/>
      <c r="FRA165" s="212"/>
      <c r="FRB165" s="212"/>
      <c r="FRC165" s="212"/>
      <c r="FRD165" s="212"/>
      <c r="FRE165" s="212"/>
      <c r="FRF165" s="212"/>
      <c r="FRG165" s="212"/>
      <c r="FRH165" s="212"/>
      <c r="FRI165" s="212"/>
      <c r="FRJ165" s="212"/>
      <c r="FRK165" s="212"/>
      <c r="FRL165" s="212"/>
      <c r="FRM165" s="212"/>
      <c r="FRN165" s="212"/>
      <c r="FRO165" s="212"/>
      <c r="FRP165" s="212"/>
      <c r="FRQ165" s="212"/>
      <c r="FRR165" s="212"/>
      <c r="FRS165" s="212"/>
      <c r="FRT165" s="212"/>
      <c r="FRU165" s="212"/>
      <c r="FRV165" s="212"/>
      <c r="FRW165" s="212"/>
      <c r="FRX165" s="212"/>
      <c r="FRY165" s="212"/>
      <c r="FRZ165" s="212"/>
      <c r="FSA165" s="212"/>
      <c r="FSB165" s="212"/>
      <c r="FSC165" s="212"/>
      <c r="FSD165" s="212"/>
      <c r="FSE165" s="212"/>
      <c r="FSF165" s="212"/>
      <c r="FSG165" s="212"/>
      <c r="FSH165" s="212"/>
      <c r="FSI165" s="212"/>
      <c r="FSJ165" s="212"/>
      <c r="FSK165" s="212"/>
      <c r="FSL165" s="212"/>
      <c r="FSM165" s="212"/>
      <c r="FSN165" s="212"/>
      <c r="FSO165" s="212"/>
      <c r="FSP165" s="212"/>
      <c r="FSQ165" s="212"/>
      <c r="FSR165" s="212"/>
      <c r="FSS165" s="212"/>
      <c r="FST165" s="212"/>
      <c r="FSU165" s="212"/>
      <c r="FSV165" s="212"/>
      <c r="FSW165" s="212"/>
      <c r="FSX165" s="212"/>
      <c r="FSY165" s="212"/>
      <c r="FSZ165" s="212"/>
      <c r="FTA165" s="212"/>
      <c r="FTB165" s="212"/>
      <c r="FTC165" s="212"/>
      <c r="FTD165" s="212"/>
      <c r="FTE165" s="212"/>
      <c r="FTF165" s="212"/>
      <c r="FTG165" s="212"/>
      <c r="FTH165" s="212"/>
      <c r="FTI165" s="212"/>
      <c r="FTJ165" s="212"/>
      <c r="FTK165" s="212"/>
      <c r="FTL165" s="212"/>
      <c r="FTM165" s="212"/>
      <c r="FTN165" s="212"/>
      <c r="FTO165" s="212"/>
      <c r="FTP165" s="212"/>
      <c r="FTQ165" s="212"/>
      <c r="FTR165" s="212"/>
      <c r="FTS165" s="212"/>
      <c r="FTT165" s="212"/>
      <c r="FTU165" s="212"/>
      <c r="FTV165" s="212"/>
      <c r="FTW165" s="212"/>
      <c r="FTX165" s="212"/>
      <c r="FTY165" s="212"/>
      <c r="FTZ165" s="212"/>
      <c r="FUA165" s="212"/>
      <c r="FUB165" s="212"/>
      <c r="FUC165" s="212"/>
      <c r="FUD165" s="212"/>
      <c r="FUE165" s="212"/>
      <c r="FUF165" s="212"/>
      <c r="FUG165" s="212"/>
      <c r="FUH165" s="212"/>
      <c r="FUI165" s="212"/>
      <c r="FUP165" s="212"/>
      <c r="FUQ165" s="212"/>
      <c r="FUR165" s="212"/>
      <c r="FUS165" s="212"/>
      <c r="FUT165" s="212"/>
      <c r="FUU165" s="212"/>
      <c r="FUV165" s="212"/>
      <c r="FUW165" s="212"/>
      <c r="FUX165" s="212"/>
      <c r="FUY165" s="212"/>
      <c r="FUZ165" s="212"/>
      <c r="FVA165" s="212"/>
      <c r="FVB165" s="212"/>
      <c r="FVC165" s="212"/>
      <c r="FVD165" s="212"/>
      <c r="FVE165" s="212"/>
      <c r="FVF165" s="212"/>
      <c r="FVG165" s="212"/>
      <c r="FVH165" s="212"/>
      <c r="FVI165" s="212"/>
      <c r="FVJ165" s="212"/>
      <c r="FVK165" s="212"/>
      <c r="FVL165" s="212"/>
      <c r="FVM165" s="212"/>
      <c r="FVN165" s="212"/>
      <c r="FVO165" s="212"/>
      <c r="FVP165" s="212"/>
      <c r="FVQ165" s="212"/>
      <c r="FVR165" s="212"/>
      <c r="FVS165" s="212"/>
      <c r="FVT165" s="212"/>
      <c r="FVU165" s="212"/>
      <c r="FVV165" s="212"/>
      <c r="FVW165" s="212"/>
      <c r="FVX165" s="212"/>
      <c r="FVY165" s="212"/>
      <c r="FVZ165" s="212"/>
      <c r="FWA165" s="212"/>
      <c r="FWB165" s="212"/>
      <c r="FWC165" s="212"/>
      <c r="FWD165" s="212"/>
      <c r="FWE165" s="212"/>
      <c r="FWF165" s="212"/>
      <c r="FWG165" s="212"/>
      <c r="FWH165" s="212"/>
      <c r="FWI165" s="212"/>
      <c r="FWJ165" s="212"/>
      <c r="FWK165" s="212"/>
      <c r="FWL165" s="212"/>
      <c r="FWM165" s="212"/>
      <c r="FWN165" s="212"/>
      <c r="FWO165" s="212"/>
      <c r="FWP165" s="212"/>
      <c r="FWQ165" s="212"/>
      <c r="FWR165" s="212"/>
      <c r="FWS165" s="212"/>
      <c r="FWT165" s="212"/>
      <c r="FWU165" s="212"/>
      <c r="FWV165" s="212"/>
      <c r="FWW165" s="212"/>
      <c r="FWX165" s="212"/>
      <c r="FWY165" s="212"/>
      <c r="FWZ165" s="212"/>
      <c r="FXA165" s="212"/>
      <c r="FXB165" s="212"/>
      <c r="FXC165" s="212"/>
      <c r="FXD165" s="212"/>
      <c r="FXE165" s="212"/>
      <c r="FXF165" s="212"/>
      <c r="FXG165" s="212"/>
      <c r="FXH165" s="212"/>
      <c r="FXI165" s="212"/>
      <c r="FXJ165" s="212"/>
      <c r="FXK165" s="212"/>
      <c r="FXL165" s="212"/>
      <c r="FXM165" s="212"/>
      <c r="FXN165" s="212"/>
      <c r="FXO165" s="212"/>
      <c r="FXP165" s="212"/>
      <c r="FXQ165" s="212"/>
      <c r="FXR165" s="212"/>
      <c r="FXS165" s="212"/>
      <c r="FXT165" s="212"/>
      <c r="FXU165" s="212"/>
      <c r="FXV165" s="212"/>
      <c r="FXW165" s="212"/>
      <c r="FXX165" s="212"/>
      <c r="FXY165" s="212"/>
      <c r="FXZ165" s="212"/>
      <c r="FYA165" s="212"/>
      <c r="FYB165" s="212"/>
      <c r="FYC165" s="212"/>
      <c r="FYD165" s="212"/>
      <c r="FYE165" s="212"/>
      <c r="FYF165" s="212"/>
      <c r="FYG165" s="212"/>
      <c r="FYH165" s="212"/>
      <c r="FYI165" s="212"/>
      <c r="FYJ165" s="212"/>
      <c r="FYK165" s="212"/>
      <c r="FYL165" s="212"/>
      <c r="FYM165" s="212"/>
      <c r="FYN165" s="212"/>
      <c r="FYO165" s="212"/>
      <c r="FYP165" s="212"/>
      <c r="FYQ165" s="212"/>
      <c r="FYR165" s="212"/>
      <c r="FYS165" s="212"/>
      <c r="FYT165" s="212"/>
      <c r="FYU165" s="212"/>
      <c r="FYV165" s="212"/>
      <c r="FYW165" s="212"/>
      <c r="FYX165" s="212"/>
      <c r="FYY165" s="212"/>
      <c r="FYZ165" s="212"/>
      <c r="FZA165" s="212"/>
      <c r="FZB165" s="212"/>
      <c r="FZC165" s="212"/>
      <c r="FZD165" s="212"/>
      <c r="FZE165" s="212"/>
      <c r="FZF165" s="212"/>
      <c r="FZG165" s="212"/>
      <c r="FZH165" s="212"/>
      <c r="FZI165" s="212"/>
      <c r="FZJ165" s="212"/>
      <c r="FZK165" s="212"/>
      <c r="FZL165" s="212"/>
      <c r="FZM165" s="212"/>
      <c r="FZN165" s="212"/>
      <c r="FZO165" s="212"/>
      <c r="FZP165" s="212"/>
      <c r="FZQ165" s="212"/>
      <c r="FZR165" s="212"/>
      <c r="FZS165" s="212"/>
      <c r="FZT165" s="212"/>
      <c r="FZU165" s="212"/>
      <c r="FZV165" s="212"/>
      <c r="FZW165" s="212"/>
      <c r="FZX165" s="212"/>
      <c r="FZY165" s="212"/>
      <c r="FZZ165" s="212"/>
      <c r="GAA165" s="212"/>
      <c r="GAB165" s="212"/>
      <c r="GAC165" s="212"/>
      <c r="GAD165" s="212"/>
      <c r="GAE165" s="212"/>
      <c r="GAF165" s="212"/>
      <c r="GAG165" s="212"/>
      <c r="GAH165" s="212"/>
      <c r="GAI165" s="212"/>
      <c r="GAJ165" s="212"/>
      <c r="GAK165" s="212"/>
      <c r="GAL165" s="212"/>
      <c r="GAM165" s="212"/>
      <c r="GAN165" s="212"/>
      <c r="GAO165" s="212"/>
      <c r="GAP165" s="212"/>
      <c r="GAQ165" s="212"/>
      <c r="GAR165" s="212"/>
      <c r="GAS165" s="212"/>
      <c r="GAT165" s="212"/>
      <c r="GAU165" s="212"/>
      <c r="GAV165" s="212"/>
      <c r="GAW165" s="212"/>
      <c r="GAX165" s="212"/>
      <c r="GAY165" s="212"/>
      <c r="GAZ165" s="212"/>
      <c r="GBA165" s="212"/>
      <c r="GBB165" s="212"/>
      <c r="GBC165" s="212"/>
      <c r="GBD165" s="212"/>
      <c r="GBE165" s="212"/>
      <c r="GBF165" s="212"/>
      <c r="GBG165" s="212"/>
      <c r="GBH165" s="212"/>
      <c r="GBI165" s="212"/>
      <c r="GBJ165" s="212"/>
      <c r="GBK165" s="212"/>
      <c r="GBL165" s="212"/>
      <c r="GBM165" s="212"/>
      <c r="GBN165" s="212"/>
      <c r="GBO165" s="212"/>
      <c r="GBP165" s="212"/>
      <c r="GBQ165" s="212"/>
      <c r="GBR165" s="212"/>
      <c r="GBS165" s="212"/>
      <c r="GBT165" s="212"/>
      <c r="GBU165" s="212"/>
      <c r="GBV165" s="212"/>
      <c r="GBW165" s="212"/>
      <c r="GBX165" s="212"/>
      <c r="GBY165" s="212"/>
      <c r="GBZ165" s="212"/>
      <c r="GCA165" s="212"/>
      <c r="GCB165" s="212"/>
      <c r="GCC165" s="212"/>
      <c r="GCD165" s="212"/>
      <c r="GCE165" s="212"/>
      <c r="GCF165" s="212"/>
      <c r="GCG165" s="212"/>
      <c r="GCH165" s="212"/>
      <c r="GCI165" s="212"/>
      <c r="GCJ165" s="212"/>
      <c r="GCK165" s="212"/>
      <c r="GCL165" s="212"/>
      <c r="GCM165" s="212"/>
      <c r="GCN165" s="212"/>
      <c r="GCO165" s="212"/>
      <c r="GCP165" s="212"/>
      <c r="GCQ165" s="212"/>
      <c r="GCR165" s="212"/>
      <c r="GCS165" s="212"/>
      <c r="GCT165" s="212"/>
      <c r="GCU165" s="212"/>
      <c r="GCV165" s="212"/>
      <c r="GCW165" s="212"/>
      <c r="GCX165" s="212"/>
      <c r="GCY165" s="212"/>
      <c r="GCZ165" s="212"/>
      <c r="GDA165" s="212"/>
      <c r="GDB165" s="212"/>
      <c r="GDC165" s="212"/>
      <c r="GDD165" s="212"/>
      <c r="GDE165" s="212"/>
      <c r="GDF165" s="212"/>
      <c r="GDG165" s="212"/>
      <c r="GDH165" s="212"/>
      <c r="GDI165" s="212"/>
      <c r="GDJ165" s="212"/>
      <c r="GDK165" s="212"/>
      <c r="GDL165" s="212"/>
      <c r="GDM165" s="212"/>
      <c r="GDN165" s="212"/>
      <c r="GDO165" s="212"/>
      <c r="GDP165" s="212"/>
      <c r="GDQ165" s="212"/>
      <c r="GDR165" s="212"/>
      <c r="GDS165" s="212"/>
      <c r="GDT165" s="212"/>
      <c r="GDU165" s="212"/>
      <c r="GDV165" s="212"/>
      <c r="GDW165" s="212"/>
      <c r="GDX165" s="212"/>
      <c r="GDY165" s="212"/>
      <c r="GDZ165" s="212"/>
      <c r="GEA165" s="212"/>
      <c r="GEB165" s="212"/>
      <c r="GEC165" s="212"/>
      <c r="GED165" s="212"/>
      <c r="GEE165" s="212"/>
      <c r="GEL165" s="212"/>
      <c r="GEM165" s="212"/>
      <c r="GEN165" s="212"/>
      <c r="GEO165" s="212"/>
      <c r="GEP165" s="212"/>
      <c r="GEQ165" s="212"/>
      <c r="GER165" s="212"/>
      <c r="GES165" s="212"/>
      <c r="GET165" s="212"/>
      <c r="GEU165" s="212"/>
      <c r="GEV165" s="212"/>
      <c r="GEW165" s="212"/>
      <c r="GEX165" s="212"/>
      <c r="GEY165" s="212"/>
      <c r="GEZ165" s="212"/>
      <c r="GFA165" s="212"/>
      <c r="GFB165" s="212"/>
      <c r="GFC165" s="212"/>
      <c r="GFD165" s="212"/>
      <c r="GFE165" s="212"/>
      <c r="GFF165" s="212"/>
      <c r="GFG165" s="212"/>
      <c r="GFH165" s="212"/>
      <c r="GFI165" s="212"/>
      <c r="GFJ165" s="212"/>
      <c r="GFK165" s="212"/>
      <c r="GFL165" s="212"/>
      <c r="GFM165" s="212"/>
      <c r="GFN165" s="212"/>
      <c r="GFO165" s="212"/>
      <c r="GFP165" s="212"/>
      <c r="GFQ165" s="212"/>
      <c r="GFR165" s="212"/>
      <c r="GFS165" s="212"/>
      <c r="GFT165" s="212"/>
      <c r="GFU165" s="212"/>
      <c r="GFV165" s="212"/>
      <c r="GFW165" s="212"/>
      <c r="GFX165" s="212"/>
      <c r="GFY165" s="212"/>
      <c r="GFZ165" s="212"/>
      <c r="GGA165" s="212"/>
      <c r="GGB165" s="212"/>
      <c r="GGC165" s="212"/>
      <c r="GGD165" s="212"/>
      <c r="GGE165" s="212"/>
      <c r="GGF165" s="212"/>
      <c r="GGG165" s="212"/>
      <c r="GGH165" s="212"/>
      <c r="GGI165" s="212"/>
      <c r="GGJ165" s="212"/>
      <c r="GGK165" s="212"/>
      <c r="GGL165" s="212"/>
      <c r="GGM165" s="212"/>
      <c r="GGN165" s="212"/>
      <c r="GGO165" s="212"/>
      <c r="GGP165" s="212"/>
      <c r="GGQ165" s="212"/>
      <c r="GGR165" s="212"/>
      <c r="GGS165" s="212"/>
      <c r="GGT165" s="212"/>
      <c r="GGU165" s="212"/>
      <c r="GGV165" s="212"/>
      <c r="GGW165" s="212"/>
      <c r="GGX165" s="212"/>
      <c r="GGY165" s="212"/>
      <c r="GGZ165" s="212"/>
      <c r="GHA165" s="212"/>
      <c r="GHB165" s="212"/>
      <c r="GHC165" s="212"/>
      <c r="GHD165" s="212"/>
      <c r="GHE165" s="212"/>
      <c r="GHF165" s="212"/>
      <c r="GHG165" s="212"/>
      <c r="GHH165" s="212"/>
      <c r="GHI165" s="212"/>
      <c r="GHJ165" s="212"/>
      <c r="GHK165" s="212"/>
      <c r="GHL165" s="212"/>
      <c r="GHM165" s="212"/>
      <c r="GHN165" s="212"/>
      <c r="GHO165" s="212"/>
      <c r="GHP165" s="212"/>
      <c r="GHQ165" s="212"/>
      <c r="GHR165" s="212"/>
      <c r="GHS165" s="212"/>
      <c r="GHT165" s="212"/>
      <c r="GHU165" s="212"/>
      <c r="GHV165" s="212"/>
      <c r="GHW165" s="212"/>
      <c r="GHX165" s="212"/>
      <c r="GHY165" s="212"/>
      <c r="GHZ165" s="212"/>
      <c r="GIA165" s="212"/>
      <c r="GIB165" s="212"/>
      <c r="GIC165" s="212"/>
      <c r="GID165" s="212"/>
      <c r="GIE165" s="212"/>
      <c r="GIF165" s="212"/>
      <c r="GIG165" s="212"/>
      <c r="GIH165" s="212"/>
      <c r="GII165" s="212"/>
      <c r="GIJ165" s="212"/>
      <c r="GIK165" s="212"/>
      <c r="GIL165" s="212"/>
      <c r="GIM165" s="212"/>
      <c r="GIN165" s="212"/>
      <c r="GIO165" s="212"/>
      <c r="GIP165" s="212"/>
      <c r="GIQ165" s="212"/>
      <c r="GIR165" s="212"/>
      <c r="GIS165" s="212"/>
      <c r="GIT165" s="212"/>
      <c r="GIU165" s="212"/>
      <c r="GIV165" s="212"/>
      <c r="GIW165" s="212"/>
      <c r="GIX165" s="212"/>
      <c r="GIY165" s="212"/>
      <c r="GIZ165" s="212"/>
      <c r="GJA165" s="212"/>
      <c r="GJB165" s="212"/>
      <c r="GJC165" s="212"/>
      <c r="GJD165" s="212"/>
      <c r="GJE165" s="212"/>
      <c r="GJF165" s="212"/>
      <c r="GJG165" s="212"/>
      <c r="GJH165" s="212"/>
      <c r="GJI165" s="212"/>
      <c r="GJJ165" s="212"/>
      <c r="GJK165" s="212"/>
      <c r="GJL165" s="212"/>
      <c r="GJM165" s="212"/>
      <c r="GJN165" s="212"/>
      <c r="GJO165" s="212"/>
      <c r="GJP165" s="212"/>
      <c r="GJQ165" s="212"/>
      <c r="GJR165" s="212"/>
      <c r="GJS165" s="212"/>
      <c r="GJT165" s="212"/>
      <c r="GJU165" s="212"/>
      <c r="GJV165" s="212"/>
      <c r="GJW165" s="212"/>
      <c r="GJX165" s="212"/>
      <c r="GJY165" s="212"/>
      <c r="GJZ165" s="212"/>
      <c r="GKA165" s="212"/>
      <c r="GKB165" s="212"/>
      <c r="GKC165" s="212"/>
      <c r="GKD165" s="212"/>
      <c r="GKE165" s="212"/>
      <c r="GKF165" s="212"/>
      <c r="GKG165" s="212"/>
      <c r="GKH165" s="212"/>
      <c r="GKI165" s="212"/>
      <c r="GKJ165" s="212"/>
      <c r="GKK165" s="212"/>
      <c r="GKL165" s="212"/>
      <c r="GKM165" s="212"/>
      <c r="GKN165" s="212"/>
      <c r="GKO165" s="212"/>
      <c r="GKP165" s="212"/>
      <c r="GKQ165" s="212"/>
      <c r="GKR165" s="212"/>
      <c r="GKS165" s="212"/>
      <c r="GKT165" s="212"/>
      <c r="GKU165" s="212"/>
      <c r="GKV165" s="212"/>
      <c r="GKW165" s="212"/>
      <c r="GKX165" s="212"/>
      <c r="GKY165" s="212"/>
      <c r="GKZ165" s="212"/>
      <c r="GLA165" s="212"/>
      <c r="GLB165" s="212"/>
      <c r="GLC165" s="212"/>
      <c r="GLD165" s="212"/>
      <c r="GLE165" s="212"/>
      <c r="GLF165" s="212"/>
      <c r="GLG165" s="212"/>
      <c r="GLH165" s="212"/>
      <c r="GLI165" s="212"/>
      <c r="GLJ165" s="212"/>
      <c r="GLK165" s="212"/>
      <c r="GLL165" s="212"/>
      <c r="GLM165" s="212"/>
      <c r="GLN165" s="212"/>
      <c r="GLO165" s="212"/>
      <c r="GLP165" s="212"/>
      <c r="GLQ165" s="212"/>
      <c r="GLR165" s="212"/>
      <c r="GLS165" s="212"/>
      <c r="GLT165" s="212"/>
      <c r="GLU165" s="212"/>
      <c r="GLV165" s="212"/>
      <c r="GLW165" s="212"/>
      <c r="GLX165" s="212"/>
      <c r="GLY165" s="212"/>
      <c r="GLZ165" s="212"/>
      <c r="GMA165" s="212"/>
      <c r="GMB165" s="212"/>
      <c r="GMC165" s="212"/>
      <c r="GMD165" s="212"/>
      <c r="GME165" s="212"/>
      <c r="GMF165" s="212"/>
      <c r="GMG165" s="212"/>
      <c r="GMH165" s="212"/>
      <c r="GMI165" s="212"/>
      <c r="GMJ165" s="212"/>
      <c r="GMK165" s="212"/>
      <c r="GML165" s="212"/>
      <c r="GMM165" s="212"/>
      <c r="GMN165" s="212"/>
      <c r="GMO165" s="212"/>
      <c r="GMP165" s="212"/>
      <c r="GMQ165" s="212"/>
      <c r="GMR165" s="212"/>
      <c r="GMS165" s="212"/>
      <c r="GMT165" s="212"/>
      <c r="GMU165" s="212"/>
      <c r="GMV165" s="212"/>
      <c r="GMW165" s="212"/>
      <c r="GMX165" s="212"/>
      <c r="GMY165" s="212"/>
      <c r="GMZ165" s="212"/>
      <c r="GNA165" s="212"/>
      <c r="GNB165" s="212"/>
      <c r="GNC165" s="212"/>
      <c r="GND165" s="212"/>
      <c r="GNE165" s="212"/>
      <c r="GNF165" s="212"/>
      <c r="GNG165" s="212"/>
      <c r="GNH165" s="212"/>
      <c r="GNI165" s="212"/>
      <c r="GNJ165" s="212"/>
      <c r="GNK165" s="212"/>
      <c r="GNL165" s="212"/>
      <c r="GNM165" s="212"/>
      <c r="GNN165" s="212"/>
      <c r="GNO165" s="212"/>
      <c r="GNP165" s="212"/>
      <c r="GNQ165" s="212"/>
      <c r="GNR165" s="212"/>
      <c r="GNS165" s="212"/>
      <c r="GNT165" s="212"/>
      <c r="GNU165" s="212"/>
      <c r="GNV165" s="212"/>
      <c r="GNW165" s="212"/>
      <c r="GNX165" s="212"/>
      <c r="GNY165" s="212"/>
      <c r="GNZ165" s="212"/>
      <c r="GOA165" s="212"/>
      <c r="GOH165" s="212"/>
      <c r="GOI165" s="212"/>
      <c r="GOJ165" s="212"/>
      <c r="GOK165" s="212"/>
      <c r="GOL165" s="212"/>
      <c r="GOM165" s="212"/>
      <c r="GON165" s="212"/>
      <c r="GOO165" s="212"/>
      <c r="GOP165" s="212"/>
      <c r="GOQ165" s="212"/>
      <c r="GOR165" s="212"/>
      <c r="GOS165" s="212"/>
      <c r="GOT165" s="212"/>
      <c r="GOU165" s="212"/>
      <c r="GOV165" s="212"/>
      <c r="GOW165" s="212"/>
      <c r="GOX165" s="212"/>
      <c r="GOY165" s="212"/>
      <c r="GOZ165" s="212"/>
      <c r="GPA165" s="212"/>
      <c r="GPB165" s="212"/>
      <c r="GPC165" s="212"/>
      <c r="GPD165" s="212"/>
      <c r="GPE165" s="212"/>
      <c r="GPF165" s="212"/>
      <c r="GPG165" s="212"/>
      <c r="GPH165" s="212"/>
      <c r="GPI165" s="212"/>
      <c r="GPJ165" s="212"/>
      <c r="GPK165" s="212"/>
      <c r="GPL165" s="212"/>
      <c r="GPM165" s="212"/>
      <c r="GPN165" s="212"/>
      <c r="GPO165" s="212"/>
      <c r="GPP165" s="212"/>
      <c r="GPQ165" s="212"/>
      <c r="GPR165" s="212"/>
      <c r="GPS165" s="212"/>
      <c r="GPT165" s="212"/>
      <c r="GPU165" s="212"/>
      <c r="GPV165" s="212"/>
      <c r="GPW165" s="212"/>
      <c r="GPX165" s="212"/>
      <c r="GPY165" s="212"/>
      <c r="GPZ165" s="212"/>
      <c r="GQA165" s="212"/>
      <c r="GQB165" s="212"/>
      <c r="GQC165" s="212"/>
      <c r="GQD165" s="212"/>
      <c r="GQE165" s="212"/>
      <c r="GQF165" s="212"/>
      <c r="GQG165" s="212"/>
      <c r="GQH165" s="212"/>
      <c r="GQI165" s="212"/>
      <c r="GQJ165" s="212"/>
      <c r="GQK165" s="212"/>
      <c r="GQL165" s="212"/>
      <c r="GQM165" s="212"/>
      <c r="GQN165" s="212"/>
      <c r="GQO165" s="212"/>
      <c r="GQP165" s="212"/>
      <c r="GQQ165" s="212"/>
      <c r="GQR165" s="212"/>
      <c r="GQS165" s="212"/>
      <c r="GQT165" s="212"/>
      <c r="GQU165" s="212"/>
      <c r="GQV165" s="212"/>
      <c r="GQW165" s="212"/>
      <c r="GQX165" s="212"/>
      <c r="GQY165" s="212"/>
      <c r="GQZ165" s="212"/>
      <c r="GRA165" s="212"/>
      <c r="GRB165" s="212"/>
      <c r="GRC165" s="212"/>
      <c r="GRD165" s="212"/>
      <c r="GRE165" s="212"/>
      <c r="GRF165" s="212"/>
      <c r="GRG165" s="212"/>
      <c r="GRH165" s="212"/>
      <c r="GRI165" s="212"/>
      <c r="GRJ165" s="212"/>
      <c r="GRK165" s="212"/>
      <c r="GRL165" s="212"/>
      <c r="GRM165" s="212"/>
      <c r="GRN165" s="212"/>
      <c r="GRO165" s="212"/>
      <c r="GRP165" s="212"/>
      <c r="GRQ165" s="212"/>
      <c r="GRR165" s="212"/>
      <c r="GRS165" s="212"/>
      <c r="GRT165" s="212"/>
      <c r="GRU165" s="212"/>
      <c r="GRV165" s="212"/>
      <c r="GRW165" s="212"/>
      <c r="GRX165" s="212"/>
      <c r="GRY165" s="212"/>
      <c r="GRZ165" s="212"/>
      <c r="GSA165" s="212"/>
      <c r="GSB165" s="212"/>
      <c r="GSC165" s="212"/>
      <c r="GSD165" s="212"/>
      <c r="GSE165" s="212"/>
      <c r="GSF165" s="212"/>
      <c r="GSG165" s="212"/>
      <c r="GSH165" s="212"/>
      <c r="GSI165" s="212"/>
      <c r="GSJ165" s="212"/>
      <c r="GSK165" s="212"/>
      <c r="GSL165" s="212"/>
      <c r="GSM165" s="212"/>
      <c r="GSN165" s="212"/>
      <c r="GSO165" s="212"/>
      <c r="GSP165" s="212"/>
      <c r="GSQ165" s="212"/>
      <c r="GSR165" s="212"/>
      <c r="GSS165" s="212"/>
      <c r="GST165" s="212"/>
      <c r="GSU165" s="212"/>
      <c r="GSV165" s="212"/>
      <c r="GSW165" s="212"/>
      <c r="GSX165" s="212"/>
      <c r="GSY165" s="212"/>
      <c r="GSZ165" s="212"/>
      <c r="GTA165" s="212"/>
      <c r="GTB165" s="212"/>
      <c r="GTC165" s="212"/>
      <c r="GTD165" s="212"/>
      <c r="GTE165" s="212"/>
      <c r="GTF165" s="212"/>
      <c r="GTG165" s="212"/>
      <c r="GTH165" s="212"/>
      <c r="GTI165" s="212"/>
      <c r="GTJ165" s="212"/>
      <c r="GTK165" s="212"/>
      <c r="GTL165" s="212"/>
      <c r="GTM165" s="212"/>
      <c r="GTN165" s="212"/>
      <c r="GTO165" s="212"/>
      <c r="GTP165" s="212"/>
      <c r="GTQ165" s="212"/>
      <c r="GTR165" s="212"/>
      <c r="GTS165" s="212"/>
      <c r="GTT165" s="212"/>
      <c r="GTU165" s="212"/>
      <c r="GTV165" s="212"/>
      <c r="GTW165" s="212"/>
      <c r="GTX165" s="212"/>
      <c r="GTY165" s="212"/>
      <c r="GTZ165" s="212"/>
      <c r="GUA165" s="212"/>
      <c r="GUB165" s="212"/>
      <c r="GUC165" s="212"/>
      <c r="GUD165" s="212"/>
      <c r="GUE165" s="212"/>
      <c r="GUF165" s="212"/>
      <c r="GUG165" s="212"/>
      <c r="GUH165" s="212"/>
      <c r="GUI165" s="212"/>
      <c r="GUJ165" s="212"/>
      <c r="GUK165" s="212"/>
      <c r="GUL165" s="212"/>
      <c r="GUM165" s="212"/>
      <c r="GUN165" s="212"/>
      <c r="GUO165" s="212"/>
      <c r="GUP165" s="212"/>
      <c r="GUQ165" s="212"/>
      <c r="GUR165" s="212"/>
      <c r="GUS165" s="212"/>
      <c r="GUT165" s="212"/>
      <c r="GUU165" s="212"/>
      <c r="GUV165" s="212"/>
      <c r="GUW165" s="212"/>
      <c r="GUX165" s="212"/>
      <c r="GUY165" s="212"/>
      <c r="GUZ165" s="212"/>
      <c r="GVA165" s="212"/>
      <c r="GVB165" s="212"/>
      <c r="GVC165" s="212"/>
      <c r="GVD165" s="212"/>
      <c r="GVE165" s="212"/>
      <c r="GVF165" s="212"/>
      <c r="GVG165" s="212"/>
      <c r="GVH165" s="212"/>
      <c r="GVI165" s="212"/>
      <c r="GVJ165" s="212"/>
      <c r="GVK165" s="212"/>
      <c r="GVL165" s="212"/>
      <c r="GVM165" s="212"/>
      <c r="GVN165" s="212"/>
      <c r="GVO165" s="212"/>
      <c r="GVP165" s="212"/>
      <c r="GVQ165" s="212"/>
      <c r="GVR165" s="212"/>
      <c r="GVS165" s="212"/>
      <c r="GVT165" s="212"/>
      <c r="GVU165" s="212"/>
      <c r="GVV165" s="212"/>
      <c r="GVW165" s="212"/>
      <c r="GVX165" s="212"/>
      <c r="GVY165" s="212"/>
      <c r="GVZ165" s="212"/>
      <c r="GWA165" s="212"/>
      <c r="GWB165" s="212"/>
      <c r="GWC165" s="212"/>
      <c r="GWD165" s="212"/>
      <c r="GWE165" s="212"/>
      <c r="GWF165" s="212"/>
      <c r="GWG165" s="212"/>
      <c r="GWH165" s="212"/>
      <c r="GWI165" s="212"/>
      <c r="GWJ165" s="212"/>
      <c r="GWK165" s="212"/>
      <c r="GWL165" s="212"/>
      <c r="GWM165" s="212"/>
      <c r="GWN165" s="212"/>
      <c r="GWO165" s="212"/>
      <c r="GWP165" s="212"/>
      <c r="GWQ165" s="212"/>
      <c r="GWR165" s="212"/>
      <c r="GWS165" s="212"/>
      <c r="GWT165" s="212"/>
      <c r="GWU165" s="212"/>
      <c r="GWV165" s="212"/>
      <c r="GWW165" s="212"/>
      <c r="GWX165" s="212"/>
      <c r="GWY165" s="212"/>
      <c r="GWZ165" s="212"/>
      <c r="GXA165" s="212"/>
      <c r="GXB165" s="212"/>
      <c r="GXC165" s="212"/>
      <c r="GXD165" s="212"/>
      <c r="GXE165" s="212"/>
      <c r="GXF165" s="212"/>
      <c r="GXG165" s="212"/>
      <c r="GXH165" s="212"/>
      <c r="GXI165" s="212"/>
      <c r="GXJ165" s="212"/>
      <c r="GXK165" s="212"/>
      <c r="GXL165" s="212"/>
      <c r="GXM165" s="212"/>
      <c r="GXN165" s="212"/>
      <c r="GXO165" s="212"/>
      <c r="GXP165" s="212"/>
      <c r="GXQ165" s="212"/>
      <c r="GXR165" s="212"/>
      <c r="GXS165" s="212"/>
      <c r="GXT165" s="212"/>
      <c r="GXU165" s="212"/>
      <c r="GXV165" s="212"/>
      <c r="GXW165" s="212"/>
      <c r="GYD165" s="212"/>
      <c r="GYE165" s="212"/>
      <c r="GYF165" s="212"/>
      <c r="GYG165" s="212"/>
      <c r="GYH165" s="212"/>
      <c r="GYI165" s="212"/>
      <c r="GYJ165" s="212"/>
      <c r="GYK165" s="212"/>
      <c r="GYL165" s="212"/>
      <c r="GYM165" s="212"/>
      <c r="GYN165" s="212"/>
      <c r="GYO165" s="212"/>
      <c r="GYP165" s="212"/>
      <c r="GYQ165" s="212"/>
      <c r="GYR165" s="212"/>
      <c r="GYS165" s="212"/>
      <c r="GYT165" s="212"/>
      <c r="GYU165" s="212"/>
      <c r="GYV165" s="212"/>
      <c r="GYW165" s="212"/>
      <c r="GYX165" s="212"/>
      <c r="GYY165" s="212"/>
      <c r="GYZ165" s="212"/>
      <c r="GZA165" s="212"/>
      <c r="GZB165" s="212"/>
      <c r="GZC165" s="212"/>
      <c r="GZD165" s="212"/>
      <c r="GZE165" s="212"/>
      <c r="GZF165" s="212"/>
      <c r="GZG165" s="212"/>
      <c r="GZH165" s="212"/>
      <c r="GZI165" s="212"/>
      <c r="GZJ165" s="212"/>
      <c r="GZK165" s="212"/>
      <c r="GZL165" s="212"/>
      <c r="GZM165" s="212"/>
      <c r="GZN165" s="212"/>
      <c r="GZO165" s="212"/>
      <c r="GZP165" s="212"/>
      <c r="GZQ165" s="212"/>
      <c r="GZR165" s="212"/>
      <c r="GZS165" s="212"/>
      <c r="GZT165" s="212"/>
      <c r="GZU165" s="212"/>
      <c r="GZV165" s="212"/>
      <c r="GZW165" s="212"/>
      <c r="GZX165" s="212"/>
      <c r="GZY165" s="212"/>
      <c r="GZZ165" s="212"/>
      <c r="HAA165" s="212"/>
      <c r="HAB165" s="212"/>
      <c r="HAC165" s="212"/>
      <c r="HAD165" s="212"/>
      <c r="HAE165" s="212"/>
      <c r="HAF165" s="212"/>
      <c r="HAG165" s="212"/>
      <c r="HAH165" s="212"/>
      <c r="HAI165" s="212"/>
      <c r="HAJ165" s="212"/>
      <c r="HAK165" s="212"/>
      <c r="HAL165" s="212"/>
      <c r="HAM165" s="212"/>
      <c r="HAN165" s="212"/>
      <c r="HAO165" s="212"/>
      <c r="HAP165" s="212"/>
      <c r="HAQ165" s="212"/>
      <c r="HAR165" s="212"/>
      <c r="HAS165" s="212"/>
      <c r="HAT165" s="212"/>
      <c r="HAU165" s="212"/>
      <c r="HAV165" s="212"/>
      <c r="HAW165" s="212"/>
      <c r="HAX165" s="212"/>
      <c r="HAY165" s="212"/>
      <c r="HAZ165" s="212"/>
      <c r="HBA165" s="212"/>
      <c r="HBB165" s="212"/>
      <c r="HBC165" s="212"/>
      <c r="HBD165" s="212"/>
      <c r="HBE165" s="212"/>
      <c r="HBF165" s="212"/>
      <c r="HBG165" s="212"/>
      <c r="HBH165" s="212"/>
      <c r="HBI165" s="212"/>
      <c r="HBJ165" s="212"/>
      <c r="HBK165" s="212"/>
      <c r="HBL165" s="212"/>
      <c r="HBM165" s="212"/>
      <c r="HBN165" s="212"/>
      <c r="HBO165" s="212"/>
      <c r="HBP165" s="212"/>
      <c r="HBQ165" s="212"/>
      <c r="HBR165" s="212"/>
      <c r="HBS165" s="212"/>
      <c r="HBT165" s="212"/>
      <c r="HBU165" s="212"/>
      <c r="HBV165" s="212"/>
      <c r="HBW165" s="212"/>
      <c r="HBX165" s="212"/>
      <c r="HBY165" s="212"/>
      <c r="HBZ165" s="212"/>
      <c r="HCA165" s="212"/>
      <c r="HCB165" s="212"/>
      <c r="HCC165" s="212"/>
      <c r="HCD165" s="212"/>
      <c r="HCE165" s="212"/>
      <c r="HCF165" s="212"/>
      <c r="HCG165" s="212"/>
      <c r="HCH165" s="212"/>
      <c r="HCI165" s="212"/>
      <c r="HCJ165" s="212"/>
      <c r="HCK165" s="212"/>
      <c r="HCL165" s="212"/>
      <c r="HCM165" s="212"/>
      <c r="HCN165" s="212"/>
      <c r="HCO165" s="212"/>
      <c r="HCP165" s="212"/>
      <c r="HCQ165" s="212"/>
      <c r="HCR165" s="212"/>
      <c r="HCS165" s="212"/>
      <c r="HCT165" s="212"/>
      <c r="HCU165" s="212"/>
      <c r="HCV165" s="212"/>
      <c r="HCW165" s="212"/>
      <c r="HCX165" s="212"/>
      <c r="HCY165" s="212"/>
      <c r="HCZ165" s="212"/>
      <c r="HDA165" s="212"/>
      <c r="HDB165" s="212"/>
      <c r="HDC165" s="212"/>
      <c r="HDD165" s="212"/>
      <c r="HDE165" s="212"/>
      <c r="HDF165" s="212"/>
      <c r="HDG165" s="212"/>
      <c r="HDH165" s="212"/>
      <c r="HDI165" s="212"/>
      <c r="HDJ165" s="212"/>
      <c r="HDK165" s="212"/>
      <c r="HDL165" s="212"/>
      <c r="HDM165" s="212"/>
      <c r="HDN165" s="212"/>
      <c r="HDO165" s="212"/>
      <c r="HDP165" s="212"/>
      <c r="HDQ165" s="212"/>
      <c r="HDR165" s="212"/>
      <c r="HDS165" s="212"/>
      <c r="HDT165" s="212"/>
      <c r="HDU165" s="212"/>
      <c r="HDV165" s="212"/>
      <c r="HDW165" s="212"/>
      <c r="HDX165" s="212"/>
      <c r="HDY165" s="212"/>
      <c r="HDZ165" s="212"/>
      <c r="HEA165" s="212"/>
      <c r="HEB165" s="212"/>
      <c r="HEC165" s="212"/>
      <c r="HED165" s="212"/>
      <c r="HEE165" s="212"/>
      <c r="HEF165" s="212"/>
      <c r="HEG165" s="212"/>
      <c r="HEH165" s="212"/>
      <c r="HEI165" s="212"/>
      <c r="HEJ165" s="212"/>
      <c r="HEK165" s="212"/>
      <c r="HEL165" s="212"/>
      <c r="HEM165" s="212"/>
      <c r="HEN165" s="212"/>
      <c r="HEO165" s="212"/>
      <c r="HEP165" s="212"/>
      <c r="HEQ165" s="212"/>
      <c r="HER165" s="212"/>
      <c r="HES165" s="212"/>
      <c r="HET165" s="212"/>
      <c r="HEU165" s="212"/>
      <c r="HEV165" s="212"/>
      <c r="HEW165" s="212"/>
      <c r="HEX165" s="212"/>
      <c r="HEY165" s="212"/>
      <c r="HEZ165" s="212"/>
      <c r="HFA165" s="212"/>
      <c r="HFB165" s="212"/>
      <c r="HFC165" s="212"/>
      <c r="HFD165" s="212"/>
      <c r="HFE165" s="212"/>
      <c r="HFF165" s="212"/>
      <c r="HFG165" s="212"/>
      <c r="HFH165" s="212"/>
      <c r="HFI165" s="212"/>
      <c r="HFJ165" s="212"/>
      <c r="HFK165" s="212"/>
      <c r="HFL165" s="212"/>
      <c r="HFM165" s="212"/>
      <c r="HFN165" s="212"/>
      <c r="HFO165" s="212"/>
      <c r="HFP165" s="212"/>
      <c r="HFQ165" s="212"/>
      <c r="HFR165" s="212"/>
      <c r="HFS165" s="212"/>
      <c r="HFT165" s="212"/>
      <c r="HFU165" s="212"/>
      <c r="HFV165" s="212"/>
      <c r="HFW165" s="212"/>
      <c r="HFX165" s="212"/>
      <c r="HFY165" s="212"/>
      <c r="HFZ165" s="212"/>
      <c r="HGA165" s="212"/>
      <c r="HGB165" s="212"/>
      <c r="HGC165" s="212"/>
      <c r="HGD165" s="212"/>
      <c r="HGE165" s="212"/>
      <c r="HGF165" s="212"/>
      <c r="HGG165" s="212"/>
      <c r="HGH165" s="212"/>
      <c r="HGI165" s="212"/>
      <c r="HGJ165" s="212"/>
      <c r="HGK165" s="212"/>
      <c r="HGL165" s="212"/>
      <c r="HGM165" s="212"/>
      <c r="HGN165" s="212"/>
      <c r="HGO165" s="212"/>
      <c r="HGP165" s="212"/>
      <c r="HGQ165" s="212"/>
      <c r="HGR165" s="212"/>
      <c r="HGS165" s="212"/>
      <c r="HGT165" s="212"/>
      <c r="HGU165" s="212"/>
      <c r="HGV165" s="212"/>
      <c r="HGW165" s="212"/>
      <c r="HGX165" s="212"/>
      <c r="HGY165" s="212"/>
      <c r="HGZ165" s="212"/>
      <c r="HHA165" s="212"/>
      <c r="HHB165" s="212"/>
      <c r="HHC165" s="212"/>
      <c r="HHD165" s="212"/>
      <c r="HHE165" s="212"/>
      <c r="HHF165" s="212"/>
      <c r="HHG165" s="212"/>
      <c r="HHH165" s="212"/>
      <c r="HHI165" s="212"/>
      <c r="HHJ165" s="212"/>
      <c r="HHK165" s="212"/>
      <c r="HHL165" s="212"/>
      <c r="HHM165" s="212"/>
      <c r="HHN165" s="212"/>
      <c r="HHO165" s="212"/>
      <c r="HHP165" s="212"/>
      <c r="HHQ165" s="212"/>
      <c r="HHR165" s="212"/>
      <c r="HHS165" s="212"/>
      <c r="HHZ165" s="212"/>
      <c r="HIA165" s="212"/>
      <c r="HIB165" s="212"/>
      <c r="HIC165" s="212"/>
      <c r="HID165" s="212"/>
      <c r="HIE165" s="212"/>
      <c r="HIF165" s="212"/>
      <c r="HIG165" s="212"/>
      <c r="HIH165" s="212"/>
      <c r="HII165" s="212"/>
      <c r="HIJ165" s="212"/>
      <c r="HIK165" s="212"/>
      <c r="HIL165" s="212"/>
      <c r="HIM165" s="212"/>
      <c r="HIN165" s="212"/>
      <c r="HIO165" s="212"/>
      <c r="HIP165" s="212"/>
      <c r="HIQ165" s="212"/>
      <c r="HIR165" s="212"/>
      <c r="HIS165" s="212"/>
      <c r="HIT165" s="212"/>
      <c r="HIU165" s="212"/>
      <c r="HIV165" s="212"/>
      <c r="HIW165" s="212"/>
      <c r="HIX165" s="212"/>
      <c r="HIY165" s="212"/>
      <c r="HIZ165" s="212"/>
      <c r="HJA165" s="212"/>
      <c r="HJB165" s="212"/>
      <c r="HJC165" s="212"/>
      <c r="HJD165" s="212"/>
      <c r="HJE165" s="212"/>
      <c r="HJF165" s="212"/>
      <c r="HJG165" s="212"/>
      <c r="HJH165" s="212"/>
      <c r="HJI165" s="212"/>
      <c r="HJJ165" s="212"/>
      <c r="HJK165" s="212"/>
      <c r="HJL165" s="212"/>
      <c r="HJM165" s="212"/>
      <c r="HJN165" s="212"/>
      <c r="HJO165" s="212"/>
      <c r="HJP165" s="212"/>
      <c r="HJQ165" s="212"/>
      <c r="HJR165" s="212"/>
      <c r="HJS165" s="212"/>
      <c r="HJT165" s="212"/>
      <c r="HJU165" s="212"/>
      <c r="HJV165" s="212"/>
      <c r="HJW165" s="212"/>
      <c r="HJX165" s="212"/>
      <c r="HJY165" s="212"/>
      <c r="HJZ165" s="212"/>
      <c r="HKA165" s="212"/>
      <c r="HKB165" s="212"/>
      <c r="HKC165" s="212"/>
      <c r="HKD165" s="212"/>
      <c r="HKE165" s="212"/>
      <c r="HKF165" s="212"/>
      <c r="HKG165" s="212"/>
      <c r="HKH165" s="212"/>
      <c r="HKI165" s="212"/>
      <c r="HKJ165" s="212"/>
      <c r="HKK165" s="212"/>
      <c r="HKL165" s="212"/>
      <c r="HKM165" s="212"/>
      <c r="HKN165" s="212"/>
      <c r="HKO165" s="212"/>
      <c r="HKP165" s="212"/>
      <c r="HKQ165" s="212"/>
      <c r="HKR165" s="212"/>
      <c r="HKS165" s="212"/>
      <c r="HKT165" s="212"/>
      <c r="HKU165" s="212"/>
      <c r="HKV165" s="212"/>
      <c r="HKW165" s="212"/>
      <c r="HKX165" s="212"/>
      <c r="HKY165" s="212"/>
      <c r="HKZ165" s="212"/>
      <c r="HLA165" s="212"/>
      <c r="HLB165" s="212"/>
      <c r="HLC165" s="212"/>
      <c r="HLD165" s="212"/>
      <c r="HLE165" s="212"/>
      <c r="HLF165" s="212"/>
      <c r="HLG165" s="212"/>
      <c r="HLH165" s="212"/>
      <c r="HLI165" s="212"/>
      <c r="HLJ165" s="212"/>
      <c r="HLK165" s="212"/>
      <c r="HLL165" s="212"/>
      <c r="HLM165" s="212"/>
      <c r="HLN165" s="212"/>
      <c r="HLO165" s="212"/>
      <c r="HLP165" s="212"/>
      <c r="HLQ165" s="212"/>
      <c r="HLR165" s="212"/>
      <c r="HLS165" s="212"/>
      <c r="HLT165" s="212"/>
      <c r="HLU165" s="212"/>
      <c r="HLV165" s="212"/>
      <c r="HLW165" s="212"/>
      <c r="HLX165" s="212"/>
      <c r="HLY165" s="212"/>
      <c r="HLZ165" s="212"/>
      <c r="HMA165" s="212"/>
      <c r="HMB165" s="212"/>
      <c r="HMC165" s="212"/>
      <c r="HMD165" s="212"/>
      <c r="HME165" s="212"/>
      <c r="HMF165" s="212"/>
      <c r="HMG165" s="212"/>
      <c r="HMH165" s="212"/>
      <c r="HMI165" s="212"/>
      <c r="HMJ165" s="212"/>
      <c r="HMK165" s="212"/>
      <c r="HML165" s="212"/>
      <c r="HMM165" s="212"/>
      <c r="HMN165" s="212"/>
      <c r="HMO165" s="212"/>
      <c r="HMP165" s="212"/>
      <c r="HMQ165" s="212"/>
      <c r="HMR165" s="212"/>
      <c r="HMS165" s="212"/>
      <c r="HMT165" s="212"/>
      <c r="HMU165" s="212"/>
      <c r="HMV165" s="212"/>
      <c r="HMW165" s="212"/>
      <c r="HMX165" s="212"/>
      <c r="HMY165" s="212"/>
      <c r="HMZ165" s="212"/>
      <c r="HNA165" s="212"/>
      <c r="HNB165" s="212"/>
      <c r="HNC165" s="212"/>
      <c r="HND165" s="212"/>
      <c r="HNE165" s="212"/>
      <c r="HNF165" s="212"/>
      <c r="HNG165" s="212"/>
      <c r="HNH165" s="212"/>
      <c r="HNI165" s="212"/>
      <c r="HNJ165" s="212"/>
      <c r="HNK165" s="212"/>
      <c r="HNL165" s="212"/>
      <c r="HNM165" s="212"/>
      <c r="HNN165" s="212"/>
      <c r="HNO165" s="212"/>
      <c r="HNP165" s="212"/>
      <c r="HNQ165" s="212"/>
      <c r="HNR165" s="212"/>
      <c r="HNS165" s="212"/>
      <c r="HNT165" s="212"/>
      <c r="HNU165" s="212"/>
      <c r="HNV165" s="212"/>
      <c r="HNW165" s="212"/>
      <c r="HNX165" s="212"/>
      <c r="HNY165" s="212"/>
      <c r="HNZ165" s="212"/>
      <c r="HOA165" s="212"/>
      <c r="HOB165" s="212"/>
      <c r="HOC165" s="212"/>
      <c r="HOD165" s="212"/>
      <c r="HOE165" s="212"/>
      <c r="HOF165" s="212"/>
      <c r="HOG165" s="212"/>
      <c r="HOH165" s="212"/>
      <c r="HOI165" s="212"/>
      <c r="HOJ165" s="212"/>
      <c r="HOK165" s="212"/>
      <c r="HOL165" s="212"/>
      <c r="HOM165" s="212"/>
      <c r="HON165" s="212"/>
      <c r="HOO165" s="212"/>
      <c r="HOP165" s="212"/>
      <c r="HOQ165" s="212"/>
      <c r="HOR165" s="212"/>
      <c r="HOS165" s="212"/>
      <c r="HOT165" s="212"/>
      <c r="HOU165" s="212"/>
      <c r="HOV165" s="212"/>
      <c r="HOW165" s="212"/>
      <c r="HOX165" s="212"/>
      <c r="HOY165" s="212"/>
      <c r="HOZ165" s="212"/>
      <c r="HPA165" s="212"/>
      <c r="HPB165" s="212"/>
      <c r="HPC165" s="212"/>
      <c r="HPD165" s="212"/>
      <c r="HPE165" s="212"/>
      <c r="HPF165" s="212"/>
      <c r="HPG165" s="212"/>
      <c r="HPH165" s="212"/>
      <c r="HPI165" s="212"/>
      <c r="HPJ165" s="212"/>
      <c r="HPK165" s="212"/>
      <c r="HPL165" s="212"/>
      <c r="HPM165" s="212"/>
      <c r="HPN165" s="212"/>
      <c r="HPO165" s="212"/>
      <c r="HPP165" s="212"/>
      <c r="HPQ165" s="212"/>
      <c r="HPR165" s="212"/>
      <c r="HPS165" s="212"/>
      <c r="HPT165" s="212"/>
      <c r="HPU165" s="212"/>
      <c r="HPV165" s="212"/>
      <c r="HPW165" s="212"/>
      <c r="HPX165" s="212"/>
      <c r="HPY165" s="212"/>
      <c r="HPZ165" s="212"/>
      <c r="HQA165" s="212"/>
      <c r="HQB165" s="212"/>
      <c r="HQC165" s="212"/>
      <c r="HQD165" s="212"/>
      <c r="HQE165" s="212"/>
      <c r="HQF165" s="212"/>
      <c r="HQG165" s="212"/>
      <c r="HQH165" s="212"/>
      <c r="HQI165" s="212"/>
      <c r="HQJ165" s="212"/>
      <c r="HQK165" s="212"/>
      <c r="HQL165" s="212"/>
      <c r="HQM165" s="212"/>
      <c r="HQN165" s="212"/>
      <c r="HQO165" s="212"/>
      <c r="HQP165" s="212"/>
      <c r="HQQ165" s="212"/>
      <c r="HQR165" s="212"/>
      <c r="HQS165" s="212"/>
      <c r="HQT165" s="212"/>
      <c r="HQU165" s="212"/>
      <c r="HQV165" s="212"/>
      <c r="HQW165" s="212"/>
      <c r="HQX165" s="212"/>
      <c r="HQY165" s="212"/>
      <c r="HQZ165" s="212"/>
      <c r="HRA165" s="212"/>
      <c r="HRB165" s="212"/>
      <c r="HRC165" s="212"/>
      <c r="HRD165" s="212"/>
      <c r="HRE165" s="212"/>
      <c r="HRF165" s="212"/>
      <c r="HRG165" s="212"/>
      <c r="HRH165" s="212"/>
      <c r="HRI165" s="212"/>
      <c r="HRJ165" s="212"/>
      <c r="HRK165" s="212"/>
      <c r="HRL165" s="212"/>
      <c r="HRM165" s="212"/>
      <c r="HRN165" s="212"/>
      <c r="HRO165" s="212"/>
      <c r="HRV165" s="212"/>
      <c r="HRW165" s="212"/>
      <c r="HRX165" s="212"/>
      <c r="HRY165" s="212"/>
      <c r="HRZ165" s="212"/>
      <c r="HSA165" s="212"/>
      <c r="HSB165" s="212"/>
      <c r="HSC165" s="212"/>
      <c r="HSD165" s="212"/>
      <c r="HSE165" s="212"/>
      <c r="HSF165" s="212"/>
      <c r="HSG165" s="212"/>
      <c r="HSH165" s="212"/>
      <c r="HSI165" s="212"/>
      <c r="HSJ165" s="212"/>
      <c r="HSK165" s="212"/>
      <c r="HSL165" s="212"/>
      <c r="HSM165" s="212"/>
      <c r="HSN165" s="212"/>
      <c r="HSO165" s="212"/>
      <c r="HSP165" s="212"/>
      <c r="HSQ165" s="212"/>
      <c r="HSR165" s="212"/>
      <c r="HSS165" s="212"/>
      <c r="HST165" s="212"/>
      <c r="HSU165" s="212"/>
      <c r="HSV165" s="212"/>
      <c r="HSW165" s="212"/>
      <c r="HSX165" s="212"/>
      <c r="HSY165" s="212"/>
      <c r="HSZ165" s="212"/>
      <c r="HTA165" s="212"/>
      <c r="HTB165" s="212"/>
      <c r="HTC165" s="212"/>
      <c r="HTD165" s="212"/>
      <c r="HTE165" s="212"/>
      <c r="HTF165" s="212"/>
      <c r="HTG165" s="212"/>
      <c r="HTH165" s="212"/>
      <c r="HTI165" s="212"/>
      <c r="HTJ165" s="212"/>
      <c r="HTK165" s="212"/>
      <c r="HTL165" s="212"/>
      <c r="HTM165" s="212"/>
      <c r="HTN165" s="212"/>
      <c r="HTO165" s="212"/>
      <c r="HTP165" s="212"/>
      <c r="HTQ165" s="212"/>
      <c r="HTR165" s="212"/>
      <c r="HTS165" s="212"/>
      <c r="HTT165" s="212"/>
      <c r="HTU165" s="212"/>
      <c r="HTV165" s="212"/>
      <c r="HTW165" s="212"/>
      <c r="HTX165" s="212"/>
      <c r="HTY165" s="212"/>
      <c r="HTZ165" s="212"/>
      <c r="HUA165" s="212"/>
      <c r="HUB165" s="212"/>
      <c r="HUC165" s="212"/>
      <c r="HUD165" s="212"/>
      <c r="HUE165" s="212"/>
      <c r="HUF165" s="212"/>
      <c r="HUG165" s="212"/>
      <c r="HUH165" s="212"/>
      <c r="HUI165" s="212"/>
      <c r="HUJ165" s="212"/>
      <c r="HUK165" s="212"/>
      <c r="HUL165" s="212"/>
      <c r="HUM165" s="212"/>
      <c r="HUN165" s="212"/>
      <c r="HUO165" s="212"/>
      <c r="HUP165" s="212"/>
      <c r="HUQ165" s="212"/>
      <c r="HUR165" s="212"/>
      <c r="HUS165" s="212"/>
      <c r="HUT165" s="212"/>
      <c r="HUU165" s="212"/>
      <c r="HUV165" s="212"/>
      <c r="HUW165" s="212"/>
      <c r="HUX165" s="212"/>
      <c r="HUY165" s="212"/>
      <c r="HUZ165" s="212"/>
      <c r="HVA165" s="212"/>
      <c r="HVB165" s="212"/>
      <c r="HVC165" s="212"/>
      <c r="HVD165" s="212"/>
      <c r="HVE165" s="212"/>
      <c r="HVF165" s="212"/>
      <c r="HVG165" s="212"/>
      <c r="HVH165" s="212"/>
      <c r="HVI165" s="212"/>
      <c r="HVJ165" s="212"/>
      <c r="HVK165" s="212"/>
      <c r="HVL165" s="212"/>
      <c r="HVM165" s="212"/>
      <c r="HVN165" s="212"/>
      <c r="HVO165" s="212"/>
      <c r="HVP165" s="212"/>
      <c r="HVQ165" s="212"/>
      <c r="HVR165" s="212"/>
      <c r="HVS165" s="212"/>
      <c r="HVT165" s="212"/>
      <c r="HVU165" s="212"/>
      <c r="HVV165" s="212"/>
      <c r="HVW165" s="212"/>
      <c r="HVX165" s="212"/>
      <c r="HVY165" s="212"/>
      <c r="HVZ165" s="212"/>
      <c r="HWA165" s="212"/>
      <c r="HWB165" s="212"/>
      <c r="HWC165" s="212"/>
      <c r="HWD165" s="212"/>
      <c r="HWE165" s="212"/>
      <c r="HWF165" s="212"/>
      <c r="HWG165" s="212"/>
      <c r="HWH165" s="212"/>
      <c r="HWI165" s="212"/>
      <c r="HWJ165" s="212"/>
      <c r="HWK165" s="212"/>
      <c r="HWL165" s="212"/>
      <c r="HWM165" s="212"/>
      <c r="HWN165" s="212"/>
      <c r="HWO165" s="212"/>
      <c r="HWP165" s="212"/>
      <c r="HWQ165" s="212"/>
      <c r="HWR165" s="212"/>
      <c r="HWS165" s="212"/>
      <c r="HWT165" s="212"/>
      <c r="HWU165" s="212"/>
      <c r="HWV165" s="212"/>
      <c r="HWW165" s="212"/>
      <c r="HWX165" s="212"/>
      <c r="HWY165" s="212"/>
      <c r="HWZ165" s="212"/>
      <c r="HXA165" s="212"/>
      <c r="HXB165" s="212"/>
      <c r="HXC165" s="212"/>
      <c r="HXD165" s="212"/>
      <c r="HXE165" s="212"/>
      <c r="HXF165" s="212"/>
      <c r="HXG165" s="212"/>
      <c r="HXH165" s="212"/>
      <c r="HXI165" s="212"/>
      <c r="HXJ165" s="212"/>
      <c r="HXK165" s="212"/>
      <c r="HXL165" s="212"/>
      <c r="HXM165" s="212"/>
      <c r="HXN165" s="212"/>
      <c r="HXO165" s="212"/>
      <c r="HXP165" s="212"/>
      <c r="HXQ165" s="212"/>
      <c r="HXR165" s="212"/>
      <c r="HXS165" s="212"/>
      <c r="HXT165" s="212"/>
      <c r="HXU165" s="212"/>
      <c r="HXV165" s="212"/>
      <c r="HXW165" s="212"/>
      <c r="HXX165" s="212"/>
      <c r="HXY165" s="212"/>
      <c r="HXZ165" s="212"/>
      <c r="HYA165" s="212"/>
      <c r="HYB165" s="212"/>
      <c r="HYC165" s="212"/>
      <c r="HYD165" s="212"/>
      <c r="HYE165" s="212"/>
      <c r="HYF165" s="212"/>
      <c r="HYG165" s="212"/>
      <c r="HYH165" s="212"/>
      <c r="HYI165" s="212"/>
      <c r="HYJ165" s="212"/>
      <c r="HYK165" s="212"/>
      <c r="HYL165" s="212"/>
      <c r="HYM165" s="212"/>
      <c r="HYN165" s="212"/>
      <c r="HYO165" s="212"/>
      <c r="HYP165" s="212"/>
      <c r="HYQ165" s="212"/>
      <c r="HYR165" s="212"/>
      <c r="HYS165" s="212"/>
      <c r="HYT165" s="212"/>
      <c r="HYU165" s="212"/>
      <c r="HYV165" s="212"/>
      <c r="HYW165" s="212"/>
      <c r="HYX165" s="212"/>
      <c r="HYY165" s="212"/>
      <c r="HYZ165" s="212"/>
      <c r="HZA165" s="212"/>
      <c r="HZB165" s="212"/>
      <c r="HZC165" s="212"/>
      <c r="HZD165" s="212"/>
      <c r="HZE165" s="212"/>
      <c r="HZF165" s="212"/>
      <c r="HZG165" s="212"/>
      <c r="HZH165" s="212"/>
      <c r="HZI165" s="212"/>
      <c r="HZJ165" s="212"/>
      <c r="HZK165" s="212"/>
      <c r="HZL165" s="212"/>
      <c r="HZM165" s="212"/>
      <c r="HZN165" s="212"/>
      <c r="HZO165" s="212"/>
      <c r="HZP165" s="212"/>
      <c r="HZQ165" s="212"/>
      <c r="HZR165" s="212"/>
      <c r="HZS165" s="212"/>
      <c r="HZT165" s="212"/>
      <c r="HZU165" s="212"/>
      <c r="HZV165" s="212"/>
      <c r="HZW165" s="212"/>
      <c r="HZX165" s="212"/>
      <c r="HZY165" s="212"/>
      <c r="HZZ165" s="212"/>
      <c r="IAA165" s="212"/>
      <c r="IAB165" s="212"/>
      <c r="IAC165" s="212"/>
      <c r="IAD165" s="212"/>
      <c r="IAE165" s="212"/>
      <c r="IAF165" s="212"/>
      <c r="IAG165" s="212"/>
      <c r="IAH165" s="212"/>
      <c r="IAI165" s="212"/>
      <c r="IAJ165" s="212"/>
      <c r="IAK165" s="212"/>
      <c r="IAL165" s="212"/>
      <c r="IAM165" s="212"/>
      <c r="IAN165" s="212"/>
      <c r="IAO165" s="212"/>
      <c r="IAP165" s="212"/>
      <c r="IAQ165" s="212"/>
      <c r="IAR165" s="212"/>
      <c r="IAS165" s="212"/>
      <c r="IAT165" s="212"/>
      <c r="IAU165" s="212"/>
      <c r="IAV165" s="212"/>
      <c r="IAW165" s="212"/>
      <c r="IAX165" s="212"/>
      <c r="IAY165" s="212"/>
      <c r="IAZ165" s="212"/>
      <c r="IBA165" s="212"/>
      <c r="IBB165" s="212"/>
      <c r="IBC165" s="212"/>
      <c r="IBD165" s="212"/>
      <c r="IBE165" s="212"/>
      <c r="IBF165" s="212"/>
      <c r="IBG165" s="212"/>
      <c r="IBH165" s="212"/>
      <c r="IBI165" s="212"/>
      <c r="IBJ165" s="212"/>
      <c r="IBK165" s="212"/>
      <c r="IBR165" s="212"/>
      <c r="IBS165" s="212"/>
      <c r="IBT165" s="212"/>
      <c r="IBU165" s="212"/>
      <c r="IBV165" s="212"/>
      <c r="IBW165" s="212"/>
      <c r="IBX165" s="212"/>
      <c r="IBY165" s="212"/>
      <c r="IBZ165" s="212"/>
      <c r="ICA165" s="212"/>
      <c r="ICB165" s="212"/>
      <c r="ICC165" s="212"/>
      <c r="ICD165" s="212"/>
      <c r="ICE165" s="212"/>
      <c r="ICF165" s="212"/>
      <c r="ICG165" s="212"/>
      <c r="ICH165" s="212"/>
      <c r="ICI165" s="212"/>
      <c r="ICJ165" s="212"/>
      <c r="ICK165" s="212"/>
      <c r="ICL165" s="212"/>
      <c r="ICM165" s="212"/>
      <c r="ICN165" s="212"/>
      <c r="ICO165" s="212"/>
      <c r="ICP165" s="212"/>
      <c r="ICQ165" s="212"/>
      <c r="ICR165" s="212"/>
      <c r="ICS165" s="212"/>
      <c r="ICT165" s="212"/>
      <c r="ICU165" s="212"/>
      <c r="ICV165" s="212"/>
      <c r="ICW165" s="212"/>
      <c r="ICX165" s="212"/>
      <c r="ICY165" s="212"/>
      <c r="ICZ165" s="212"/>
      <c r="IDA165" s="212"/>
      <c r="IDB165" s="212"/>
      <c r="IDC165" s="212"/>
      <c r="IDD165" s="212"/>
      <c r="IDE165" s="212"/>
      <c r="IDF165" s="212"/>
      <c r="IDG165" s="212"/>
      <c r="IDH165" s="212"/>
      <c r="IDI165" s="212"/>
      <c r="IDJ165" s="212"/>
      <c r="IDK165" s="212"/>
      <c r="IDL165" s="212"/>
      <c r="IDM165" s="212"/>
      <c r="IDN165" s="212"/>
      <c r="IDO165" s="212"/>
      <c r="IDP165" s="212"/>
      <c r="IDQ165" s="212"/>
      <c r="IDR165" s="212"/>
      <c r="IDS165" s="212"/>
      <c r="IDT165" s="212"/>
      <c r="IDU165" s="212"/>
      <c r="IDV165" s="212"/>
      <c r="IDW165" s="212"/>
      <c r="IDX165" s="212"/>
      <c r="IDY165" s="212"/>
      <c r="IDZ165" s="212"/>
      <c r="IEA165" s="212"/>
      <c r="IEB165" s="212"/>
      <c r="IEC165" s="212"/>
      <c r="IED165" s="212"/>
      <c r="IEE165" s="212"/>
      <c r="IEF165" s="212"/>
      <c r="IEG165" s="212"/>
      <c r="IEH165" s="212"/>
      <c r="IEI165" s="212"/>
      <c r="IEJ165" s="212"/>
      <c r="IEK165" s="212"/>
      <c r="IEL165" s="212"/>
      <c r="IEM165" s="212"/>
      <c r="IEN165" s="212"/>
      <c r="IEO165" s="212"/>
      <c r="IEP165" s="212"/>
      <c r="IEQ165" s="212"/>
      <c r="IER165" s="212"/>
      <c r="IES165" s="212"/>
      <c r="IET165" s="212"/>
      <c r="IEU165" s="212"/>
      <c r="IEV165" s="212"/>
      <c r="IEW165" s="212"/>
      <c r="IEX165" s="212"/>
      <c r="IEY165" s="212"/>
      <c r="IEZ165" s="212"/>
      <c r="IFA165" s="212"/>
      <c r="IFB165" s="212"/>
      <c r="IFC165" s="212"/>
      <c r="IFD165" s="212"/>
      <c r="IFE165" s="212"/>
      <c r="IFF165" s="212"/>
      <c r="IFG165" s="212"/>
      <c r="IFH165" s="212"/>
      <c r="IFI165" s="212"/>
      <c r="IFJ165" s="212"/>
      <c r="IFK165" s="212"/>
      <c r="IFL165" s="212"/>
      <c r="IFM165" s="212"/>
      <c r="IFN165" s="212"/>
      <c r="IFO165" s="212"/>
      <c r="IFP165" s="212"/>
      <c r="IFQ165" s="212"/>
      <c r="IFR165" s="212"/>
      <c r="IFS165" s="212"/>
      <c r="IFT165" s="212"/>
      <c r="IFU165" s="212"/>
      <c r="IFV165" s="212"/>
      <c r="IFW165" s="212"/>
      <c r="IFX165" s="212"/>
      <c r="IFY165" s="212"/>
      <c r="IFZ165" s="212"/>
      <c r="IGA165" s="212"/>
      <c r="IGB165" s="212"/>
      <c r="IGC165" s="212"/>
      <c r="IGD165" s="212"/>
      <c r="IGE165" s="212"/>
      <c r="IGF165" s="212"/>
      <c r="IGG165" s="212"/>
      <c r="IGH165" s="212"/>
      <c r="IGI165" s="212"/>
      <c r="IGJ165" s="212"/>
      <c r="IGK165" s="212"/>
      <c r="IGL165" s="212"/>
      <c r="IGM165" s="212"/>
      <c r="IGN165" s="212"/>
      <c r="IGO165" s="212"/>
      <c r="IGP165" s="212"/>
      <c r="IGQ165" s="212"/>
      <c r="IGR165" s="212"/>
      <c r="IGS165" s="212"/>
      <c r="IGT165" s="212"/>
      <c r="IGU165" s="212"/>
      <c r="IGV165" s="212"/>
      <c r="IGW165" s="212"/>
      <c r="IGX165" s="212"/>
      <c r="IGY165" s="212"/>
      <c r="IGZ165" s="212"/>
      <c r="IHA165" s="212"/>
      <c r="IHB165" s="212"/>
      <c r="IHC165" s="212"/>
      <c r="IHD165" s="212"/>
      <c r="IHE165" s="212"/>
      <c r="IHF165" s="212"/>
      <c r="IHG165" s="212"/>
      <c r="IHH165" s="212"/>
      <c r="IHI165" s="212"/>
      <c r="IHJ165" s="212"/>
      <c r="IHK165" s="212"/>
      <c r="IHL165" s="212"/>
      <c r="IHM165" s="212"/>
      <c r="IHN165" s="212"/>
      <c r="IHO165" s="212"/>
      <c r="IHP165" s="212"/>
      <c r="IHQ165" s="212"/>
      <c r="IHR165" s="212"/>
      <c r="IHS165" s="212"/>
      <c r="IHT165" s="212"/>
      <c r="IHU165" s="212"/>
      <c r="IHV165" s="212"/>
      <c r="IHW165" s="212"/>
      <c r="IHX165" s="212"/>
      <c r="IHY165" s="212"/>
      <c r="IHZ165" s="212"/>
      <c r="IIA165" s="212"/>
      <c r="IIB165" s="212"/>
      <c r="IIC165" s="212"/>
      <c r="IID165" s="212"/>
      <c r="IIE165" s="212"/>
      <c r="IIF165" s="212"/>
      <c r="IIG165" s="212"/>
      <c r="IIH165" s="212"/>
      <c r="III165" s="212"/>
      <c r="IIJ165" s="212"/>
      <c r="IIK165" s="212"/>
      <c r="IIL165" s="212"/>
      <c r="IIM165" s="212"/>
      <c r="IIN165" s="212"/>
      <c r="IIO165" s="212"/>
      <c r="IIP165" s="212"/>
      <c r="IIQ165" s="212"/>
      <c r="IIR165" s="212"/>
      <c r="IIS165" s="212"/>
      <c r="IIT165" s="212"/>
      <c r="IIU165" s="212"/>
      <c r="IIV165" s="212"/>
      <c r="IIW165" s="212"/>
      <c r="IIX165" s="212"/>
      <c r="IIY165" s="212"/>
      <c r="IIZ165" s="212"/>
      <c r="IJA165" s="212"/>
      <c r="IJB165" s="212"/>
      <c r="IJC165" s="212"/>
      <c r="IJD165" s="212"/>
      <c r="IJE165" s="212"/>
      <c r="IJF165" s="212"/>
      <c r="IJG165" s="212"/>
      <c r="IJH165" s="212"/>
      <c r="IJI165" s="212"/>
      <c r="IJJ165" s="212"/>
      <c r="IJK165" s="212"/>
      <c r="IJL165" s="212"/>
      <c r="IJM165" s="212"/>
      <c r="IJN165" s="212"/>
      <c r="IJO165" s="212"/>
      <c r="IJP165" s="212"/>
      <c r="IJQ165" s="212"/>
      <c r="IJR165" s="212"/>
      <c r="IJS165" s="212"/>
      <c r="IJT165" s="212"/>
      <c r="IJU165" s="212"/>
      <c r="IJV165" s="212"/>
      <c r="IJW165" s="212"/>
      <c r="IJX165" s="212"/>
      <c r="IJY165" s="212"/>
      <c r="IJZ165" s="212"/>
      <c r="IKA165" s="212"/>
      <c r="IKB165" s="212"/>
      <c r="IKC165" s="212"/>
      <c r="IKD165" s="212"/>
      <c r="IKE165" s="212"/>
      <c r="IKF165" s="212"/>
      <c r="IKG165" s="212"/>
      <c r="IKH165" s="212"/>
      <c r="IKI165" s="212"/>
      <c r="IKJ165" s="212"/>
      <c r="IKK165" s="212"/>
      <c r="IKL165" s="212"/>
      <c r="IKM165" s="212"/>
      <c r="IKN165" s="212"/>
      <c r="IKO165" s="212"/>
      <c r="IKP165" s="212"/>
      <c r="IKQ165" s="212"/>
      <c r="IKR165" s="212"/>
      <c r="IKS165" s="212"/>
      <c r="IKT165" s="212"/>
      <c r="IKU165" s="212"/>
      <c r="IKV165" s="212"/>
      <c r="IKW165" s="212"/>
      <c r="IKX165" s="212"/>
      <c r="IKY165" s="212"/>
      <c r="IKZ165" s="212"/>
      <c r="ILA165" s="212"/>
      <c r="ILB165" s="212"/>
      <c r="ILC165" s="212"/>
      <c r="ILD165" s="212"/>
      <c r="ILE165" s="212"/>
      <c r="ILF165" s="212"/>
      <c r="ILG165" s="212"/>
      <c r="ILN165" s="212"/>
      <c r="ILO165" s="212"/>
      <c r="ILP165" s="212"/>
      <c r="ILQ165" s="212"/>
      <c r="ILR165" s="212"/>
      <c r="ILS165" s="212"/>
      <c r="ILT165" s="212"/>
      <c r="ILU165" s="212"/>
      <c r="ILV165" s="212"/>
      <c r="ILW165" s="212"/>
      <c r="ILX165" s="212"/>
      <c r="ILY165" s="212"/>
      <c r="ILZ165" s="212"/>
      <c r="IMA165" s="212"/>
      <c r="IMB165" s="212"/>
      <c r="IMC165" s="212"/>
      <c r="IMD165" s="212"/>
      <c r="IME165" s="212"/>
      <c r="IMF165" s="212"/>
      <c r="IMG165" s="212"/>
      <c r="IMH165" s="212"/>
      <c r="IMI165" s="212"/>
      <c r="IMJ165" s="212"/>
      <c r="IMK165" s="212"/>
      <c r="IML165" s="212"/>
      <c r="IMM165" s="212"/>
      <c r="IMN165" s="212"/>
      <c r="IMO165" s="212"/>
      <c r="IMP165" s="212"/>
      <c r="IMQ165" s="212"/>
      <c r="IMR165" s="212"/>
      <c r="IMS165" s="212"/>
      <c r="IMT165" s="212"/>
      <c r="IMU165" s="212"/>
      <c r="IMV165" s="212"/>
      <c r="IMW165" s="212"/>
      <c r="IMX165" s="212"/>
      <c r="IMY165" s="212"/>
      <c r="IMZ165" s="212"/>
      <c r="INA165" s="212"/>
      <c r="INB165" s="212"/>
      <c r="INC165" s="212"/>
      <c r="IND165" s="212"/>
      <c r="INE165" s="212"/>
      <c r="INF165" s="212"/>
      <c r="ING165" s="212"/>
      <c r="INH165" s="212"/>
      <c r="INI165" s="212"/>
      <c r="INJ165" s="212"/>
      <c r="INK165" s="212"/>
      <c r="INL165" s="212"/>
      <c r="INM165" s="212"/>
      <c r="INN165" s="212"/>
      <c r="INO165" s="212"/>
      <c r="INP165" s="212"/>
      <c r="INQ165" s="212"/>
      <c r="INR165" s="212"/>
      <c r="INS165" s="212"/>
      <c r="INT165" s="212"/>
      <c r="INU165" s="212"/>
      <c r="INV165" s="212"/>
      <c r="INW165" s="212"/>
      <c r="INX165" s="212"/>
      <c r="INY165" s="212"/>
      <c r="INZ165" s="212"/>
      <c r="IOA165" s="212"/>
      <c r="IOB165" s="212"/>
      <c r="IOC165" s="212"/>
      <c r="IOD165" s="212"/>
      <c r="IOE165" s="212"/>
      <c r="IOF165" s="212"/>
      <c r="IOG165" s="212"/>
      <c r="IOH165" s="212"/>
      <c r="IOI165" s="212"/>
      <c r="IOJ165" s="212"/>
      <c r="IOK165" s="212"/>
      <c r="IOL165" s="212"/>
      <c r="IOM165" s="212"/>
      <c r="ION165" s="212"/>
      <c r="IOO165" s="212"/>
      <c r="IOP165" s="212"/>
      <c r="IOQ165" s="212"/>
      <c r="IOR165" s="212"/>
      <c r="IOS165" s="212"/>
      <c r="IOT165" s="212"/>
      <c r="IOU165" s="212"/>
      <c r="IOV165" s="212"/>
      <c r="IOW165" s="212"/>
      <c r="IOX165" s="212"/>
      <c r="IOY165" s="212"/>
      <c r="IOZ165" s="212"/>
      <c r="IPA165" s="212"/>
      <c r="IPB165" s="212"/>
      <c r="IPC165" s="212"/>
      <c r="IPD165" s="212"/>
      <c r="IPE165" s="212"/>
      <c r="IPF165" s="212"/>
      <c r="IPG165" s="212"/>
      <c r="IPH165" s="212"/>
      <c r="IPI165" s="212"/>
      <c r="IPJ165" s="212"/>
      <c r="IPK165" s="212"/>
      <c r="IPL165" s="212"/>
      <c r="IPM165" s="212"/>
      <c r="IPN165" s="212"/>
      <c r="IPO165" s="212"/>
      <c r="IPP165" s="212"/>
      <c r="IPQ165" s="212"/>
      <c r="IPR165" s="212"/>
      <c r="IPS165" s="212"/>
      <c r="IPT165" s="212"/>
      <c r="IPU165" s="212"/>
      <c r="IPV165" s="212"/>
      <c r="IPW165" s="212"/>
      <c r="IPX165" s="212"/>
      <c r="IPY165" s="212"/>
      <c r="IPZ165" s="212"/>
      <c r="IQA165" s="212"/>
      <c r="IQB165" s="212"/>
      <c r="IQC165" s="212"/>
      <c r="IQD165" s="212"/>
      <c r="IQE165" s="212"/>
      <c r="IQF165" s="212"/>
      <c r="IQG165" s="212"/>
      <c r="IQH165" s="212"/>
      <c r="IQI165" s="212"/>
      <c r="IQJ165" s="212"/>
      <c r="IQK165" s="212"/>
      <c r="IQL165" s="212"/>
      <c r="IQM165" s="212"/>
      <c r="IQN165" s="212"/>
      <c r="IQO165" s="212"/>
      <c r="IQP165" s="212"/>
      <c r="IQQ165" s="212"/>
      <c r="IQR165" s="212"/>
      <c r="IQS165" s="212"/>
      <c r="IQT165" s="212"/>
      <c r="IQU165" s="212"/>
      <c r="IQV165" s="212"/>
      <c r="IQW165" s="212"/>
      <c r="IQX165" s="212"/>
      <c r="IQY165" s="212"/>
      <c r="IQZ165" s="212"/>
      <c r="IRA165" s="212"/>
      <c r="IRB165" s="212"/>
      <c r="IRC165" s="212"/>
      <c r="IRD165" s="212"/>
      <c r="IRE165" s="212"/>
      <c r="IRF165" s="212"/>
      <c r="IRG165" s="212"/>
      <c r="IRH165" s="212"/>
      <c r="IRI165" s="212"/>
      <c r="IRJ165" s="212"/>
      <c r="IRK165" s="212"/>
      <c r="IRL165" s="212"/>
      <c r="IRM165" s="212"/>
      <c r="IRN165" s="212"/>
      <c r="IRO165" s="212"/>
      <c r="IRP165" s="212"/>
      <c r="IRQ165" s="212"/>
      <c r="IRR165" s="212"/>
      <c r="IRS165" s="212"/>
      <c r="IRT165" s="212"/>
      <c r="IRU165" s="212"/>
      <c r="IRV165" s="212"/>
      <c r="IRW165" s="212"/>
      <c r="IRX165" s="212"/>
      <c r="IRY165" s="212"/>
      <c r="IRZ165" s="212"/>
      <c r="ISA165" s="212"/>
      <c r="ISB165" s="212"/>
      <c r="ISC165" s="212"/>
      <c r="ISD165" s="212"/>
      <c r="ISE165" s="212"/>
      <c r="ISF165" s="212"/>
      <c r="ISG165" s="212"/>
      <c r="ISH165" s="212"/>
      <c r="ISI165" s="212"/>
      <c r="ISJ165" s="212"/>
      <c r="ISK165" s="212"/>
      <c r="ISL165" s="212"/>
      <c r="ISM165" s="212"/>
      <c r="ISN165" s="212"/>
      <c r="ISO165" s="212"/>
      <c r="ISP165" s="212"/>
      <c r="ISQ165" s="212"/>
      <c r="ISR165" s="212"/>
      <c r="ISS165" s="212"/>
      <c r="IST165" s="212"/>
      <c r="ISU165" s="212"/>
      <c r="ISV165" s="212"/>
      <c r="ISW165" s="212"/>
      <c r="ISX165" s="212"/>
      <c r="ISY165" s="212"/>
      <c r="ISZ165" s="212"/>
      <c r="ITA165" s="212"/>
      <c r="ITB165" s="212"/>
      <c r="ITC165" s="212"/>
      <c r="ITD165" s="212"/>
      <c r="ITE165" s="212"/>
      <c r="ITF165" s="212"/>
      <c r="ITG165" s="212"/>
      <c r="ITH165" s="212"/>
      <c r="ITI165" s="212"/>
      <c r="ITJ165" s="212"/>
      <c r="ITK165" s="212"/>
      <c r="ITL165" s="212"/>
      <c r="ITM165" s="212"/>
      <c r="ITN165" s="212"/>
      <c r="ITO165" s="212"/>
      <c r="ITP165" s="212"/>
      <c r="ITQ165" s="212"/>
      <c r="ITR165" s="212"/>
      <c r="ITS165" s="212"/>
      <c r="ITT165" s="212"/>
      <c r="ITU165" s="212"/>
      <c r="ITV165" s="212"/>
      <c r="ITW165" s="212"/>
      <c r="ITX165" s="212"/>
      <c r="ITY165" s="212"/>
      <c r="ITZ165" s="212"/>
      <c r="IUA165" s="212"/>
      <c r="IUB165" s="212"/>
      <c r="IUC165" s="212"/>
      <c r="IUD165" s="212"/>
      <c r="IUE165" s="212"/>
      <c r="IUF165" s="212"/>
      <c r="IUG165" s="212"/>
      <c r="IUH165" s="212"/>
      <c r="IUI165" s="212"/>
      <c r="IUJ165" s="212"/>
      <c r="IUK165" s="212"/>
      <c r="IUL165" s="212"/>
      <c r="IUM165" s="212"/>
      <c r="IUN165" s="212"/>
      <c r="IUO165" s="212"/>
      <c r="IUP165" s="212"/>
      <c r="IUQ165" s="212"/>
      <c r="IUR165" s="212"/>
      <c r="IUS165" s="212"/>
      <c r="IUT165" s="212"/>
      <c r="IUU165" s="212"/>
      <c r="IUV165" s="212"/>
      <c r="IUW165" s="212"/>
      <c r="IUX165" s="212"/>
      <c r="IUY165" s="212"/>
      <c r="IUZ165" s="212"/>
      <c r="IVA165" s="212"/>
      <c r="IVB165" s="212"/>
      <c r="IVC165" s="212"/>
      <c r="IVJ165" s="212"/>
      <c r="IVK165" s="212"/>
      <c r="IVL165" s="212"/>
      <c r="IVM165" s="212"/>
      <c r="IVN165" s="212"/>
      <c r="IVO165" s="212"/>
      <c r="IVP165" s="212"/>
      <c r="IVQ165" s="212"/>
      <c r="IVR165" s="212"/>
      <c r="IVS165" s="212"/>
      <c r="IVT165" s="212"/>
      <c r="IVU165" s="212"/>
      <c r="IVV165" s="212"/>
      <c r="IVW165" s="212"/>
      <c r="IVX165" s="212"/>
      <c r="IVY165" s="212"/>
      <c r="IVZ165" s="212"/>
      <c r="IWA165" s="212"/>
      <c r="IWB165" s="212"/>
      <c r="IWC165" s="212"/>
      <c r="IWD165" s="212"/>
      <c r="IWE165" s="212"/>
      <c r="IWF165" s="212"/>
      <c r="IWG165" s="212"/>
      <c r="IWH165" s="212"/>
      <c r="IWI165" s="212"/>
      <c r="IWJ165" s="212"/>
      <c r="IWK165" s="212"/>
      <c r="IWL165" s="212"/>
      <c r="IWM165" s="212"/>
      <c r="IWN165" s="212"/>
      <c r="IWO165" s="212"/>
      <c r="IWP165" s="212"/>
      <c r="IWQ165" s="212"/>
      <c r="IWR165" s="212"/>
      <c r="IWS165" s="212"/>
      <c r="IWT165" s="212"/>
      <c r="IWU165" s="212"/>
      <c r="IWV165" s="212"/>
      <c r="IWW165" s="212"/>
      <c r="IWX165" s="212"/>
      <c r="IWY165" s="212"/>
      <c r="IWZ165" s="212"/>
      <c r="IXA165" s="212"/>
      <c r="IXB165" s="212"/>
      <c r="IXC165" s="212"/>
      <c r="IXD165" s="212"/>
      <c r="IXE165" s="212"/>
      <c r="IXF165" s="212"/>
      <c r="IXG165" s="212"/>
      <c r="IXH165" s="212"/>
      <c r="IXI165" s="212"/>
      <c r="IXJ165" s="212"/>
      <c r="IXK165" s="212"/>
      <c r="IXL165" s="212"/>
      <c r="IXM165" s="212"/>
      <c r="IXN165" s="212"/>
      <c r="IXO165" s="212"/>
      <c r="IXP165" s="212"/>
      <c r="IXQ165" s="212"/>
      <c r="IXR165" s="212"/>
      <c r="IXS165" s="212"/>
      <c r="IXT165" s="212"/>
      <c r="IXU165" s="212"/>
      <c r="IXV165" s="212"/>
      <c r="IXW165" s="212"/>
      <c r="IXX165" s="212"/>
      <c r="IXY165" s="212"/>
      <c r="IXZ165" s="212"/>
      <c r="IYA165" s="212"/>
      <c r="IYB165" s="212"/>
      <c r="IYC165" s="212"/>
      <c r="IYD165" s="212"/>
      <c r="IYE165" s="212"/>
      <c r="IYF165" s="212"/>
      <c r="IYG165" s="212"/>
      <c r="IYH165" s="212"/>
      <c r="IYI165" s="212"/>
      <c r="IYJ165" s="212"/>
      <c r="IYK165" s="212"/>
      <c r="IYL165" s="212"/>
      <c r="IYM165" s="212"/>
      <c r="IYN165" s="212"/>
      <c r="IYO165" s="212"/>
      <c r="IYP165" s="212"/>
      <c r="IYQ165" s="212"/>
      <c r="IYR165" s="212"/>
      <c r="IYS165" s="212"/>
      <c r="IYT165" s="212"/>
      <c r="IYU165" s="212"/>
      <c r="IYV165" s="212"/>
      <c r="IYW165" s="212"/>
      <c r="IYX165" s="212"/>
      <c r="IYY165" s="212"/>
      <c r="IYZ165" s="212"/>
      <c r="IZA165" s="212"/>
      <c r="IZB165" s="212"/>
      <c r="IZC165" s="212"/>
      <c r="IZD165" s="212"/>
      <c r="IZE165" s="212"/>
      <c r="IZF165" s="212"/>
      <c r="IZG165" s="212"/>
      <c r="IZH165" s="212"/>
      <c r="IZI165" s="212"/>
      <c r="IZJ165" s="212"/>
      <c r="IZK165" s="212"/>
      <c r="IZL165" s="212"/>
      <c r="IZM165" s="212"/>
      <c r="IZN165" s="212"/>
      <c r="IZO165" s="212"/>
      <c r="IZP165" s="212"/>
      <c r="IZQ165" s="212"/>
      <c r="IZR165" s="212"/>
      <c r="IZS165" s="212"/>
      <c r="IZT165" s="212"/>
      <c r="IZU165" s="212"/>
      <c r="IZV165" s="212"/>
      <c r="IZW165" s="212"/>
      <c r="IZX165" s="212"/>
      <c r="IZY165" s="212"/>
      <c r="IZZ165" s="212"/>
      <c r="JAA165" s="212"/>
      <c r="JAB165" s="212"/>
      <c r="JAC165" s="212"/>
      <c r="JAD165" s="212"/>
      <c r="JAE165" s="212"/>
      <c r="JAF165" s="212"/>
      <c r="JAG165" s="212"/>
      <c r="JAH165" s="212"/>
      <c r="JAI165" s="212"/>
      <c r="JAJ165" s="212"/>
      <c r="JAK165" s="212"/>
      <c r="JAL165" s="212"/>
      <c r="JAM165" s="212"/>
      <c r="JAN165" s="212"/>
      <c r="JAO165" s="212"/>
      <c r="JAP165" s="212"/>
      <c r="JAQ165" s="212"/>
      <c r="JAR165" s="212"/>
      <c r="JAS165" s="212"/>
      <c r="JAT165" s="212"/>
      <c r="JAU165" s="212"/>
      <c r="JAV165" s="212"/>
      <c r="JAW165" s="212"/>
      <c r="JAX165" s="212"/>
      <c r="JAY165" s="212"/>
      <c r="JAZ165" s="212"/>
      <c r="JBA165" s="212"/>
      <c r="JBB165" s="212"/>
      <c r="JBC165" s="212"/>
      <c r="JBD165" s="212"/>
      <c r="JBE165" s="212"/>
      <c r="JBF165" s="212"/>
      <c r="JBG165" s="212"/>
      <c r="JBH165" s="212"/>
      <c r="JBI165" s="212"/>
      <c r="JBJ165" s="212"/>
      <c r="JBK165" s="212"/>
      <c r="JBL165" s="212"/>
      <c r="JBM165" s="212"/>
      <c r="JBN165" s="212"/>
      <c r="JBO165" s="212"/>
      <c r="JBP165" s="212"/>
      <c r="JBQ165" s="212"/>
      <c r="JBR165" s="212"/>
      <c r="JBS165" s="212"/>
      <c r="JBT165" s="212"/>
      <c r="JBU165" s="212"/>
      <c r="JBV165" s="212"/>
      <c r="JBW165" s="212"/>
      <c r="JBX165" s="212"/>
      <c r="JBY165" s="212"/>
      <c r="JBZ165" s="212"/>
      <c r="JCA165" s="212"/>
      <c r="JCB165" s="212"/>
      <c r="JCC165" s="212"/>
      <c r="JCD165" s="212"/>
      <c r="JCE165" s="212"/>
      <c r="JCF165" s="212"/>
      <c r="JCG165" s="212"/>
      <c r="JCH165" s="212"/>
      <c r="JCI165" s="212"/>
      <c r="JCJ165" s="212"/>
      <c r="JCK165" s="212"/>
      <c r="JCL165" s="212"/>
      <c r="JCM165" s="212"/>
      <c r="JCN165" s="212"/>
      <c r="JCO165" s="212"/>
      <c r="JCP165" s="212"/>
      <c r="JCQ165" s="212"/>
      <c r="JCR165" s="212"/>
      <c r="JCS165" s="212"/>
      <c r="JCT165" s="212"/>
      <c r="JCU165" s="212"/>
      <c r="JCV165" s="212"/>
      <c r="JCW165" s="212"/>
      <c r="JCX165" s="212"/>
      <c r="JCY165" s="212"/>
      <c r="JCZ165" s="212"/>
      <c r="JDA165" s="212"/>
      <c r="JDB165" s="212"/>
      <c r="JDC165" s="212"/>
      <c r="JDD165" s="212"/>
      <c r="JDE165" s="212"/>
      <c r="JDF165" s="212"/>
      <c r="JDG165" s="212"/>
      <c r="JDH165" s="212"/>
      <c r="JDI165" s="212"/>
      <c r="JDJ165" s="212"/>
      <c r="JDK165" s="212"/>
      <c r="JDL165" s="212"/>
      <c r="JDM165" s="212"/>
      <c r="JDN165" s="212"/>
      <c r="JDO165" s="212"/>
      <c r="JDP165" s="212"/>
      <c r="JDQ165" s="212"/>
      <c r="JDR165" s="212"/>
      <c r="JDS165" s="212"/>
      <c r="JDT165" s="212"/>
      <c r="JDU165" s="212"/>
      <c r="JDV165" s="212"/>
      <c r="JDW165" s="212"/>
      <c r="JDX165" s="212"/>
      <c r="JDY165" s="212"/>
      <c r="JDZ165" s="212"/>
      <c r="JEA165" s="212"/>
      <c r="JEB165" s="212"/>
      <c r="JEC165" s="212"/>
      <c r="JED165" s="212"/>
      <c r="JEE165" s="212"/>
      <c r="JEF165" s="212"/>
      <c r="JEG165" s="212"/>
      <c r="JEH165" s="212"/>
      <c r="JEI165" s="212"/>
      <c r="JEJ165" s="212"/>
      <c r="JEK165" s="212"/>
      <c r="JEL165" s="212"/>
      <c r="JEM165" s="212"/>
      <c r="JEN165" s="212"/>
      <c r="JEO165" s="212"/>
      <c r="JEP165" s="212"/>
      <c r="JEQ165" s="212"/>
      <c r="JER165" s="212"/>
      <c r="JES165" s="212"/>
      <c r="JET165" s="212"/>
      <c r="JEU165" s="212"/>
      <c r="JEV165" s="212"/>
      <c r="JEW165" s="212"/>
      <c r="JEX165" s="212"/>
      <c r="JEY165" s="212"/>
      <c r="JFF165" s="212"/>
      <c r="JFG165" s="212"/>
      <c r="JFH165" s="212"/>
      <c r="JFI165" s="212"/>
      <c r="JFJ165" s="212"/>
      <c r="JFK165" s="212"/>
      <c r="JFL165" s="212"/>
      <c r="JFM165" s="212"/>
      <c r="JFN165" s="212"/>
      <c r="JFO165" s="212"/>
      <c r="JFP165" s="212"/>
      <c r="JFQ165" s="212"/>
      <c r="JFR165" s="212"/>
      <c r="JFS165" s="212"/>
      <c r="JFT165" s="212"/>
      <c r="JFU165" s="212"/>
      <c r="JFV165" s="212"/>
      <c r="JFW165" s="212"/>
      <c r="JFX165" s="212"/>
      <c r="JFY165" s="212"/>
      <c r="JFZ165" s="212"/>
      <c r="JGA165" s="212"/>
      <c r="JGB165" s="212"/>
      <c r="JGC165" s="212"/>
      <c r="JGD165" s="212"/>
      <c r="JGE165" s="212"/>
      <c r="JGF165" s="212"/>
      <c r="JGG165" s="212"/>
      <c r="JGH165" s="212"/>
      <c r="JGI165" s="212"/>
      <c r="JGJ165" s="212"/>
      <c r="JGK165" s="212"/>
      <c r="JGL165" s="212"/>
      <c r="JGM165" s="212"/>
      <c r="JGN165" s="212"/>
      <c r="JGO165" s="212"/>
      <c r="JGP165" s="212"/>
      <c r="JGQ165" s="212"/>
      <c r="JGR165" s="212"/>
      <c r="JGS165" s="212"/>
      <c r="JGT165" s="212"/>
      <c r="JGU165" s="212"/>
      <c r="JGV165" s="212"/>
      <c r="JGW165" s="212"/>
      <c r="JGX165" s="212"/>
      <c r="JGY165" s="212"/>
      <c r="JGZ165" s="212"/>
      <c r="JHA165" s="212"/>
      <c r="JHB165" s="212"/>
      <c r="JHC165" s="212"/>
      <c r="JHD165" s="212"/>
      <c r="JHE165" s="212"/>
      <c r="JHF165" s="212"/>
      <c r="JHG165" s="212"/>
      <c r="JHH165" s="212"/>
      <c r="JHI165" s="212"/>
      <c r="JHJ165" s="212"/>
      <c r="JHK165" s="212"/>
      <c r="JHL165" s="212"/>
      <c r="JHM165" s="212"/>
      <c r="JHN165" s="212"/>
      <c r="JHO165" s="212"/>
      <c r="JHP165" s="212"/>
      <c r="JHQ165" s="212"/>
      <c r="JHR165" s="212"/>
      <c r="JHS165" s="212"/>
      <c r="JHT165" s="212"/>
      <c r="JHU165" s="212"/>
      <c r="JHV165" s="212"/>
      <c r="JHW165" s="212"/>
      <c r="JHX165" s="212"/>
      <c r="JHY165" s="212"/>
      <c r="JHZ165" s="212"/>
      <c r="JIA165" s="212"/>
      <c r="JIB165" s="212"/>
      <c r="JIC165" s="212"/>
      <c r="JID165" s="212"/>
      <c r="JIE165" s="212"/>
      <c r="JIF165" s="212"/>
      <c r="JIG165" s="212"/>
      <c r="JIH165" s="212"/>
      <c r="JII165" s="212"/>
      <c r="JIJ165" s="212"/>
      <c r="JIK165" s="212"/>
      <c r="JIL165" s="212"/>
      <c r="JIM165" s="212"/>
      <c r="JIN165" s="212"/>
      <c r="JIO165" s="212"/>
      <c r="JIP165" s="212"/>
      <c r="JIQ165" s="212"/>
      <c r="JIR165" s="212"/>
      <c r="JIS165" s="212"/>
      <c r="JIT165" s="212"/>
      <c r="JIU165" s="212"/>
      <c r="JIV165" s="212"/>
      <c r="JIW165" s="212"/>
      <c r="JIX165" s="212"/>
      <c r="JIY165" s="212"/>
      <c r="JIZ165" s="212"/>
      <c r="JJA165" s="212"/>
      <c r="JJB165" s="212"/>
      <c r="JJC165" s="212"/>
      <c r="JJD165" s="212"/>
      <c r="JJE165" s="212"/>
      <c r="JJF165" s="212"/>
      <c r="JJG165" s="212"/>
      <c r="JJH165" s="212"/>
      <c r="JJI165" s="212"/>
      <c r="JJJ165" s="212"/>
      <c r="JJK165" s="212"/>
      <c r="JJL165" s="212"/>
      <c r="JJM165" s="212"/>
      <c r="JJN165" s="212"/>
      <c r="JJO165" s="212"/>
      <c r="JJP165" s="212"/>
      <c r="JJQ165" s="212"/>
      <c r="JJR165" s="212"/>
      <c r="JJS165" s="212"/>
      <c r="JJT165" s="212"/>
      <c r="JJU165" s="212"/>
      <c r="JJV165" s="212"/>
      <c r="JJW165" s="212"/>
      <c r="JJX165" s="212"/>
      <c r="JJY165" s="212"/>
      <c r="JJZ165" s="212"/>
      <c r="JKA165" s="212"/>
      <c r="JKB165" s="212"/>
      <c r="JKC165" s="212"/>
      <c r="JKD165" s="212"/>
      <c r="JKE165" s="212"/>
      <c r="JKF165" s="212"/>
      <c r="JKG165" s="212"/>
      <c r="JKH165" s="212"/>
      <c r="JKI165" s="212"/>
      <c r="JKJ165" s="212"/>
      <c r="JKK165" s="212"/>
      <c r="JKL165" s="212"/>
      <c r="JKM165" s="212"/>
      <c r="JKN165" s="212"/>
      <c r="JKO165" s="212"/>
      <c r="JKP165" s="212"/>
      <c r="JKQ165" s="212"/>
      <c r="JKR165" s="212"/>
      <c r="JKS165" s="212"/>
      <c r="JKT165" s="212"/>
      <c r="JKU165" s="212"/>
      <c r="JKV165" s="212"/>
      <c r="JKW165" s="212"/>
      <c r="JKX165" s="212"/>
      <c r="JKY165" s="212"/>
      <c r="JKZ165" s="212"/>
      <c r="JLA165" s="212"/>
      <c r="JLB165" s="212"/>
      <c r="JLC165" s="212"/>
      <c r="JLD165" s="212"/>
      <c r="JLE165" s="212"/>
      <c r="JLF165" s="212"/>
      <c r="JLG165" s="212"/>
      <c r="JLH165" s="212"/>
      <c r="JLI165" s="212"/>
      <c r="JLJ165" s="212"/>
      <c r="JLK165" s="212"/>
      <c r="JLL165" s="212"/>
      <c r="JLM165" s="212"/>
      <c r="JLN165" s="212"/>
      <c r="JLO165" s="212"/>
      <c r="JLP165" s="212"/>
      <c r="JLQ165" s="212"/>
      <c r="JLR165" s="212"/>
      <c r="JLS165" s="212"/>
      <c r="JLT165" s="212"/>
      <c r="JLU165" s="212"/>
      <c r="JLV165" s="212"/>
      <c r="JLW165" s="212"/>
      <c r="JLX165" s="212"/>
      <c r="JLY165" s="212"/>
      <c r="JLZ165" s="212"/>
      <c r="JMA165" s="212"/>
      <c r="JMB165" s="212"/>
      <c r="JMC165" s="212"/>
      <c r="JMD165" s="212"/>
      <c r="JME165" s="212"/>
      <c r="JMF165" s="212"/>
      <c r="JMG165" s="212"/>
      <c r="JMH165" s="212"/>
      <c r="JMI165" s="212"/>
      <c r="JMJ165" s="212"/>
      <c r="JMK165" s="212"/>
      <c r="JML165" s="212"/>
      <c r="JMM165" s="212"/>
      <c r="JMN165" s="212"/>
      <c r="JMO165" s="212"/>
      <c r="JMP165" s="212"/>
      <c r="JMQ165" s="212"/>
      <c r="JMR165" s="212"/>
      <c r="JMS165" s="212"/>
      <c r="JMT165" s="212"/>
      <c r="JMU165" s="212"/>
      <c r="JMV165" s="212"/>
      <c r="JMW165" s="212"/>
      <c r="JMX165" s="212"/>
      <c r="JMY165" s="212"/>
      <c r="JMZ165" s="212"/>
      <c r="JNA165" s="212"/>
      <c r="JNB165" s="212"/>
      <c r="JNC165" s="212"/>
      <c r="JND165" s="212"/>
      <c r="JNE165" s="212"/>
      <c r="JNF165" s="212"/>
      <c r="JNG165" s="212"/>
      <c r="JNH165" s="212"/>
      <c r="JNI165" s="212"/>
      <c r="JNJ165" s="212"/>
      <c r="JNK165" s="212"/>
      <c r="JNL165" s="212"/>
      <c r="JNM165" s="212"/>
      <c r="JNN165" s="212"/>
      <c r="JNO165" s="212"/>
      <c r="JNP165" s="212"/>
      <c r="JNQ165" s="212"/>
      <c r="JNR165" s="212"/>
      <c r="JNS165" s="212"/>
      <c r="JNT165" s="212"/>
      <c r="JNU165" s="212"/>
      <c r="JNV165" s="212"/>
      <c r="JNW165" s="212"/>
      <c r="JNX165" s="212"/>
      <c r="JNY165" s="212"/>
      <c r="JNZ165" s="212"/>
      <c r="JOA165" s="212"/>
      <c r="JOB165" s="212"/>
      <c r="JOC165" s="212"/>
      <c r="JOD165" s="212"/>
      <c r="JOE165" s="212"/>
      <c r="JOF165" s="212"/>
      <c r="JOG165" s="212"/>
      <c r="JOH165" s="212"/>
      <c r="JOI165" s="212"/>
      <c r="JOJ165" s="212"/>
      <c r="JOK165" s="212"/>
      <c r="JOL165" s="212"/>
      <c r="JOM165" s="212"/>
      <c r="JON165" s="212"/>
      <c r="JOO165" s="212"/>
      <c r="JOP165" s="212"/>
      <c r="JOQ165" s="212"/>
      <c r="JOR165" s="212"/>
      <c r="JOS165" s="212"/>
      <c r="JOT165" s="212"/>
      <c r="JOU165" s="212"/>
      <c r="JPB165" s="212"/>
      <c r="JPC165" s="212"/>
      <c r="JPD165" s="212"/>
      <c r="JPE165" s="212"/>
      <c r="JPF165" s="212"/>
      <c r="JPG165" s="212"/>
      <c r="JPH165" s="212"/>
      <c r="JPI165" s="212"/>
      <c r="JPJ165" s="212"/>
      <c r="JPK165" s="212"/>
      <c r="JPL165" s="212"/>
      <c r="JPM165" s="212"/>
      <c r="JPN165" s="212"/>
      <c r="JPO165" s="212"/>
      <c r="JPP165" s="212"/>
      <c r="JPQ165" s="212"/>
      <c r="JPR165" s="212"/>
      <c r="JPS165" s="212"/>
      <c r="JPT165" s="212"/>
      <c r="JPU165" s="212"/>
      <c r="JPV165" s="212"/>
      <c r="JPW165" s="212"/>
      <c r="JPX165" s="212"/>
      <c r="JPY165" s="212"/>
      <c r="JPZ165" s="212"/>
      <c r="JQA165" s="212"/>
      <c r="JQB165" s="212"/>
      <c r="JQC165" s="212"/>
      <c r="JQD165" s="212"/>
      <c r="JQE165" s="212"/>
      <c r="JQF165" s="212"/>
      <c r="JQG165" s="212"/>
      <c r="JQH165" s="212"/>
      <c r="JQI165" s="212"/>
      <c r="JQJ165" s="212"/>
      <c r="JQK165" s="212"/>
      <c r="JQL165" s="212"/>
      <c r="JQM165" s="212"/>
      <c r="JQN165" s="212"/>
      <c r="JQO165" s="212"/>
      <c r="JQP165" s="212"/>
      <c r="JQQ165" s="212"/>
      <c r="JQR165" s="212"/>
      <c r="JQS165" s="212"/>
      <c r="JQT165" s="212"/>
      <c r="JQU165" s="212"/>
      <c r="JQV165" s="212"/>
      <c r="JQW165" s="212"/>
      <c r="JQX165" s="212"/>
      <c r="JQY165" s="212"/>
      <c r="JQZ165" s="212"/>
      <c r="JRA165" s="212"/>
      <c r="JRB165" s="212"/>
      <c r="JRC165" s="212"/>
      <c r="JRD165" s="212"/>
      <c r="JRE165" s="212"/>
      <c r="JRF165" s="212"/>
      <c r="JRG165" s="212"/>
      <c r="JRH165" s="212"/>
      <c r="JRI165" s="212"/>
      <c r="JRJ165" s="212"/>
      <c r="JRK165" s="212"/>
      <c r="JRL165" s="212"/>
      <c r="JRM165" s="212"/>
      <c r="JRN165" s="212"/>
      <c r="JRO165" s="212"/>
      <c r="JRP165" s="212"/>
      <c r="JRQ165" s="212"/>
      <c r="JRR165" s="212"/>
      <c r="JRS165" s="212"/>
      <c r="JRT165" s="212"/>
      <c r="JRU165" s="212"/>
      <c r="JRV165" s="212"/>
      <c r="JRW165" s="212"/>
      <c r="JRX165" s="212"/>
      <c r="JRY165" s="212"/>
      <c r="JRZ165" s="212"/>
      <c r="JSA165" s="212"/>
      <c r="JSB165" s="212"/>
      <c r="JSC165" s="212"/>
      <c r="JSD165" s="212"/>
      <c r="JSE165" s="212"/>
      <c r="JSF165" s="212"/>
      <c r="JSG165" s="212"/>
      <c r="JSH165" s="212"/>
      <c r="JSI165" s="212"/>
      <c r="JSJ165" s="212"/>
      <c r="JSK165" s="212"/>
      <c r="JSL165" s="212"/>
      <c r="JSM165" s="212"/>
      <c r="JSN165" s="212"/>
      <c r="JSO165" s="212"/>
      <c r="JSP165" s="212"/>
      <c r="JSQ165" s="212"/>
      <c r="JSR165" s="212"/>
      <c r="JSS165" s="212"/>
      <c r="JST165" s="212"/>
      <c r="JSU165" s="212"/>
      <c r="JSV165" s="212"/>
      <c r="JSW165" s="212"/>
      <c r="JSX165" s="212"/>
      <c r="JSY165" s="212"/>
      <c r="JSZ165" s="212"/>
      <c r="JTA165" s="212"/>
      <c r="JTB165" s="212"/>
      <c r="JTC165" s="212"/>
      <c r="JTD165" s="212"/>
      <c r="JTE165" s="212"/>
      <c r="JTF165" s="212"/>
      <c r="JTG165" s="212"/>
      <c r="JTH165" s="212"/>
      <c r="JTI165" s="212"/>
      <c r="JTJ165" s="212"/>
      <c r="JTK165" s="212"/>
      <c r="JTL165" s="212"/>
      <c r="JTM165" s="212"/>
      <c r="JTN165" s="212"/>
      <c r="JTO165" s="212"/>
      <c r="JTP165" s="212"/>
      <c r="JTQ165" s="212"/>
      <c r="JTR165" s="212"/>
      <c r="JTS165" s="212"/>
      <c r="JTT165" s="212"/>
      <c r="JTU165" s="212"/>
      <c r="JTV165" s="212"/>
      <c r="JTW165" s="212"/>
      <c r="JTX165" s="212"/>
      <c r="JTY165" s="212"/>
      <c r="JTZ165" s="212"/>
      <c r="JUA165" s="212"/>
      <c r="JUB165" s="212"/>
      <c r="JUC165" s="212"/>
      <c r="JUD165" s="212"/>
      <c r="JUE165" s="212"/>
      <c r="JUF165" s="212"/>
      <c r="JUG165" s="212"/>
      <c r="JUH165" s="212"/>
      <c r="JUI165" s="212"/>
      <c r="JUJ165" s="212"/>
      <c r="JUK165" s="212"/>
      <c r="JUL165" s="212"/>
      <c r="JUM165" s="212"/>
      <c r="JUN165" s="212"/>
      <c r="JUO165" s="212"/>
      <c r="JUP165" s="212"/>
      <c r="JUQ165" s="212"/>
      <c r="JUR165" s="212"/>
      <c r="JUS165" s="212"/>
      <c r="JUT165" s="212"/>
      <c r="JUU165" s="212"/>
      <c r="JUV165" s="212"/>
      <c r="JUW165" s="212"/>
      <c r="JUX165" s="212"/>
      <c r="JUY165" s="212"/>
      <c r="JUZ165" s="212"/>
      <c r="JVA165" s="212"/>
      <c r="JVB165" s="212"/>
      <c r="JVC165" s="212"/>
      <c r="JVD165" s="212"/>
      <c r="JVE165" s="212"/>
      <c r="JVF165" s="212"/>
      <c r="JVG165" s="212"/>
      <c r="JVH165" s="212"/>
      <c r="JVI165" s="212"/>
      <c r="JVJ165" s="212"/>
      <c r="JVK165" s="212"/>
      <c r="JVL165" s="212"/>
      <c r="JVM165" s="212"/>
      <c r="JVN165" s="212"/>
      <c r="JVO165" s="212"/>
      <c r="JVP165" s="212"/>
      <c r="JVQ165" s="212"/>
      <c r="JVR165" s="212"/>
      <c r="JVS165" s="212"/>
      <c r="JVT165" s="212"/>
      <c r="JVU165" s="212"/>
      <c r="JVV165" s="212"/>
      <c r="JVW165" s="212"/>
      <c r="JVX165" s="212"/>
      <c r="JVY165" s="212"/>
      <c r="JVZ165" s="212"/>
      <c r="JWA165" s="212"/>
      <c r="JWB165" s="212"/>
      <c r="JWC165" s="212"/>
      <c r="JWD165" s="212"/>
      <c r="JWE165" s="212"/>
      <c r="JWF165" s="212"/>
      <c r="JWG165" s="212"/>
      <c r="JWH165" s="212"/>
      <c r="JWI165" s="212"/>
      <c r="JWJ165" s="212"/>
      <c r="JWK165" s="212"/>
      <c r="JWL165" s="212"/>
      <c r="JWM165" s="212"/>
      <c r="JWN165" s="212"/>
      <c r="JWO165" s="212"/>
      <c r="JWP165" s="212"/>
      <c r="JWQ165" s="212"/>
      <c r="JWR165" s="212"/>
      <c r="JWS165" s="212"/>
      <c r="JWT165" s="212"/>
      <c r="JWU165" s="212"/>
      <c r="JWV165" s="212"/>
      <c r="JWW165" s="212"/>
      <c r="JWX165" s="212"/>
      <c r="JWY165" s="212"/>
      <c r="JWZ165" s="212"/>
      <c r="JXA165" s="212"/>
      <c r="JXB165" s="212"/>
      <c r="JXC165" s="212"/>
      <c r="JXD165" s="212"/>
      <c r="JXE165" s="212"/>
      <c r="JXF165" s="212"/>
      <c r="JXG165" s="212"/>
      <c r="JXH165" s="212"/>
      <c r="JXI165" s="212"/>
      <c r="JXJ165" s="212"/>
      <c r="JXK165" s="212"/>
      <c r="JXL165" s="212"/>
      <c r="JXM165" s="212"/>
      <c r="JXN165" s="212"/>
      <c r="JXO165" s="212"/>
      <c r="JXP165" s="212"/>
      <c r="JXQ165" s="212"/>
      <c r="JXR165" s="212"/>
      <c r="JXS165" s="212"/>
      <c r="JXT165" s="212"/>
      <c r="JXU165" s="212"/>
      <c r="JXV165" s="212"/>
      <c r="JXW165" s="212"/>
      <c r="JXX165" s="212"/>
      <c r="JXY165" s="212"/>
      <c r="JXZ165" s="212"/>
      <c r="JYA165" s="212"/>
      <c r="JYB165" s="212"/>
      <c r="JYC165" s="212"/>
      <c r="JYD165" s="212"/>
      <c r="JYE165" s="212"/>
      <c r="JYF165" s="212"/>
      <c r="JYG165" s="212"/>
      <c r="JYH165" s="212"/>
      <c r="JYI165" s="212"/>
      <c r="JYJ165" s="212"/>
      <c r="JYK165" s="212"/>
      <c r="JYL165" s="212"/>
      <c r="JYM165" s="212"/>
      <c r="JYN165" s="212"/>
      <c r="JYO165" s="212"/>
      <c r="JYP165" s="212"/>
      <c r="JYQ165" s="212"/>
      <c r="JYX165" s="212"/>
      <c r="JYY165" s="212"/>
      <c r="JYZ165" s="212"/>
      <c r="JZA165" s="212"/>
      <c r="JZB165" s="212"/>
      <c r="JZC165" s="212"/>
      <c r="JZD165" s="212"/>
      <c r="JZE165" s="212"/>
      <c r="JZF165" s="212"/>
      <c r="JZG165" s="212"/>
      <c r="JZH165" s="212"/>
      <c r="JZI165" s="212"/>
      <c r="JZJ165" s="212"/>
      <c r="JZK165" s="212"/>
      <c r="JZL165" s="212"/>
      <c r="JZM165" s="212"/>
      <c r="JZN165" s="212"/>
      <c r="JZO165" s="212"/>
      <c r="JZP165" s="212"/>
      <c r="JZQ165" s="212"/>
      <c r="JZR165" s="212"/>
      <c r="JZS165" s="212"/>
      <c r="JZT165" s="212"/>
      <c r="JZU165" s="212"/>
      <c r="JZV165" s="212"/>
      <c r="JZW165" s="212"/>
      <c r="JZX165" s="212"/>
      <c r="JZY165" s="212"/>
      <c r="JZZ165" s="212"/>
      <c r="KAA165" s="212"/>
      <c r="KAB165" s="212"/>
      <c r="KAC165" s="212"/>
      <c r="KAD165" s="212"/>
      <c r="KAE165" s="212"/>
      <c r="KAF165" s="212"/>
      <c r="KAG165" s="212"/>
      <c r="KAH165" s="212"/>
      <c r="KAI165" s="212"/>
      <c r="KAJ165" s="212"/>
      <c r="KAK165" s="212"/>
      <c r="KAL165" s="212"/>
      <c r="KAM165" s="212"/>
      <c r="KAN165" s="212"/>
      <c r="KAO165" s="212"/>
      <c r="KAP165" s="212"/>
      <c r="KAQ165" s="212"/>
      <c r="KAR165" s="212"/>
      <c r="KAS165" s="212"/>
      <c r="KAT165" s="212"/>
      <c r="KAU165" s="212"/>
      <c r="KAV165" s="212"/>
      <c r="KAW165" s="212"/>
      <c r="KAX165" s="212"/>
      <c r="KAY165" s="212"/>
      <c r="KAZ165" s="212"/>
      <c r="KBA165" s="212"/>
      <c r="KBB165" s="212"/>
      <c r="KBC165" s="212"/>
      <c r="KBD165" s="212"/>
      <c r="KBE165" s="212"/>
      <c r="KBF165" s="212"/>
      <c r="KBG165" s="212"/>
      <c r="KBH165" s="212"/>
      <c r="KBI165" s="212"/>
      <c r="KBJ165" s="212"/>
      <c r="KBK165" s="212"/>
      <c r="KBL165" s="212"/>
      <c r="KBM165" s="212"/>
      <c r="KBN165" s="212"/>
      <c r="KBO165" s="212"/>
      <c r="KBP165" s="212"/>
      <c r="KBQ165" s="212"/>
      <c r="KBR165" s="212"/>
      <c r="KBS165" s="212"/>
      <c r="KBT165" s="212"/>
      <c r="KBU165" s="212"/>
      <c r="KBV165" s="212"/>
      <c r="KBW165" s="212"/>
      <c r="KBX165" s="212"/>
      <c r="KBY165" s="212"/>
      <c r="KBZ165" s="212"/>
      <c r="KCA165" s="212"/>
      <c r="KCB165" s="212"/>
      <c r="KCC165" s="212"/>
      <c r="KCD165" s="212"/>
      <c r="KCE165" s="212"/>
      <c r="KCF165" s="212"/>
      <c r="KCG165" s="212"/>
      <c r="KCH165" s="212"/>
      <c r="KCI165" s="212"/>
      <c r="KCJ165" s="212"/>
      <c r="KCK165" s="212"/>
      <c r="KCL165" s="212"/>
      <c r="KCM165" s="212"/>
      <c r="KCN165" s="212"/>
      <c r="KCO165" s="212"/>
      <c r="KCP165" s="212"/>
      <c r="KCQ165" s="212"/>
      <c r="KCR165" s="212"/>
      <c r="KCS165" s="212"/>
      <c r="KCT165" s="212"/>
      <c r="KCU165" s="212"/>
      <c r="KCV165" s="212"/>
      <c r="KCW165" s="212"/>
      <c r="KCX165" s="212"/>
      <c r="KCY165" s="212"/>
      <c r="KCZ165" s="212"/>
      <c r="KDA165" s="212"/>
      <c r="KDB165" s="212"/>
      <c r="KDC165" s="212"/>
      <c r="KDD165" s="212"/>
      <c r="KDE165" s="212"/>
      <c r="KDF165" s="212"/>
      <c r="KDG165" s="212"/>
      <c r="KDH165" s="212"/>
      <c r="KDI165" s="212"/>
      <c r="KDJ165" s="212"/>
      <c r="KDK165" s="212"/>
      <c r="KDL165" s="212"/>
      <c r="KDM165" s="212"/>
      <c r="KDN165" s="212"/>
      <c r="KDO165" s="212"/>
      <c r="KDP165" s="212"/>
      <c r="KDQ165" s="212"/>
      <c r="KDR165" s="212"/>
      <c r="KDS165" s="212"/>
      <c r="KDT165" s="212"/>
      <c r="KDU165" s="212"/>
      <c r="KDV165" s="212"/>
      <c r="KDW165" s="212"/>
      <c r="KDX165" s="212"/>
      <c r="KDY165" s="212"/>
      <c r="KDZ165" s="212"/>
      <c r="KEA165" s="212"/>
      <c r="KEB165" s="212"/>
      <c r="KEC165" s="212"/>
      <c r="KED165" s="212"/>
      <c r="KEE165" s="212"/>
      <c r="KEF165" s="212"/>
      <c r="KEG165" s="212"/>
      <c r="KEH165" s="212"/>
      <c r="KEI165" s="212"/>
      <c r="KEJ165" s="212"/>
      <c r="KEK165" s="212"/>
      <c r="KEL165" s="212"/>
      <c r="KEM165" s="212"/>
      <c r="KEN165" s="212"/>
      <c r="KEO165" s="212"/>
      <c r="KEP165" s="212"/>
      <c r="KEQ165" s="212"/>
      <c r="KER165" s="212"/>
      <c r="KES165" s="212"/>
      <c r="KET165" s="212"/>
      <c r="KEU165" s="212"/>
      <c r="KEV165" s="212"/>
      <c r="KEW165" s="212"/>
      <c r="KEX165" s="212"/>
      <c r="KEY165" s="212"/>
      <c r="KEZ165" s="212"/>
      <c r="KFA165" s="212"/>
      <c r="KFB165" s="212"/>
      <c r="KFC165" s="212"/>
      <c r="KFD165" s="212"/>
      <c r="KFE165" s="212"/>
      <c r="KFF165" s="212"/>
      <c r="KFG165" s="212"/>
      <c r="KFH165" s="212"/>
      <c r="KFI165" s="212"/>
      <c r="KFJ165" s="212"/>
      <c r="KFK165" s="212"/>
      <c r="KFL165" s="212"/>
      <c r="KFM165" s="212"/>
      <c r="KFN165" s="212"/>
      <c r="KFO165" s="212"/>
      <c r="KFP165" s="212"/>
      <c r="KFQ165" s="212"/>
      <c r="KFR165" s="212"/>
      <c r="KFS165" s="212"/>
      <c r="KFT165" s="212"/>
      <c r="KFU165" s="212"/>
      <c r="KFV165" s="212"/>
      <c r="KFW165" s="212"/>
      <c r="KFX165" s="212"/>
      <c r="KFY165" s="212"/>
      <c r="KFZ165" s="212"/>
      <c r="KGA165" s="212"/>
      <c r="KGB165" s="212"/>
      <c r="KGC165" s="212"/>
      <c r="KGD165" s="212"/>
      <c r="KGE165" s="212"/>
      <c r="KGF165" s="212"/>
      <c r="KGG165" s="212"/>
      <c r="KGH165" s="212"/>
      <c r="KGI165" s="212"/>
      <c r="KGJ165" s="212"/>
      <c r="KGK165" s="212"/>
      <c r="KGL165" s="212"/>
      <c r="KGM165" s="212"/>
      <c r="KGN165" s="212"/>
      <c r="KGO165" s="212"/>
      <c r="KGP165" s="212"/>
      <c r="KGQ165" s="212"/>
      <c r="KGR165" s="212"/>
      <c r="KGS165" s="212"/>
      <c r="KGT165" s="212"/>
      <c r="KGU165" s="212"/>
      <c r="KGV165" s="212"/>
      <c r="KGW165" s="212"/>
      <c r="KGX165" s="212"/>
      <c r="KGY165" s="212"/>
      <c r="KGZ165" s="212"/>
      <c r="KHA165" s="212"/>
      <c r="KHB165" s="212"/>
      <c r="KHC165" s="212"/>
      <c r="KHD165" s="212"/>
      <c r="KHE165" s="212"/>
      <c r="KHF165" s="212"/>
      <c r="KHG165" s="212"/>
      <c r="KHH165" s="212"/>
      <c r="KHI165" s="212"/>
      <c r="KHJ165" s="212"/>
      <c r="KHK165" s="212"/>
      <c r="KHL165" s="212"/>
      <c r="KHM165" s="212"/>
      <c r="KHN165" s="212"/>
      <c r="KHO165" s="212"/>
      <c r="KHP165" s="212"/>
      <c r="KHQ165" s="212"/>
      <c r="KHR165" s="212"/>
      <c r="KHS165" s="212"/>
      <c r="KHT165" s="212"/>
      <c r="KHU165" s="212"/>
      <c r="KHV165" s="212"/>
      <c r="KHW165" s="212"/>
      <c r="KHX165" s="212"/>
      <c r="KHY165" s="212"/>
      <c r="KHZ165" s="212"/>
      <c r="KIA165" s="212"/>
      <c r="KIB165" s="212"/>
      <c r="KIC165" s="212"/>
      <c r="KID165" s="212"/>
      <c r="KIE165" s="212"/>
      <c r="KIF165" s="212"/>
      <c r="KIG165" s="212"/>
      <c r="KIH165" s="212"/>
      <c r="KII165" s="212"/>
      <c r="KIJ165" s="212"/>
      <c r="KIK165" s="212"/>
      <c r="KIL165" s="212"/>
      <c r="KIM165" s="212"/>
      <c r="KIT165" s="212"/>
      <c r="KIU165" s="212"/>
      <c r="KIV165" s="212"/>
      <c r="KIW165" s="212"/>
      <c r="KIX165" s="212"/>
      <c r="KIY165" s="212"/>
      <c r="KIZ165" s="212"/>
      <c r="KJA165" s="212"/>
      <c r="KJB165" s="212"/>
      <c r="KJC165" s="212"/>
      <c r="KJD165" s="212"/>
      <c r="KJE165" s="212"/>
      <c r="KJF165" s="212"/>
      <c r="KJG165" s="212"/>
      <c r="KJH165" s="212"/>
      <c r="KJI165" s="212"/>
      <c r="KJJ165" s="212"/>
      <c r="KJK165" s="212"/>
      <c r="KJL165" s="212"/>
      <c r="KJM165" s="212"/>
      <c r="KJN165" s="212"/>
      <c r="KJO165" s="212"/>
      <c r="KJP165" s="212"/>
      <c r="KJQ165" s="212"/>
      <c r="KJR165" s="212"/>
      <c r="KJS165" s="212"/>
      <c r="KJT165" s="212"/>
      <c r="KJU165" s="212"/>
      <c r="KJV165" s="212"/>
      <c r="KJW165" s="212"/>
      <c r="KJX165" s="212"/>
      <c r="KJY165" s="212"/>
      <c r="KJZ165" s="212"/>
      <c r="KKA165" s="212"/>
      <c r="KKB165" s="212"/>
      <c r="KKC165" s="212"/>
      <c r="KKD165" s="212"/>
      <c r="KKE165" s="212"/>
      <c r="KKF165" s="212"/>
      <c r="KKG165" s="212"/>
      <c r="KKH165" s="212"/>
      <c r="KKI165" s="212"/>
      <c r="KKJ165" s="212"/>
      <c r="KKK165" s="212"/>
      <c r="KKL165" s="212"/>
      <c r="KKM165" s="212"/>
      <c r="KKN165" s="212"/>
      <c r="KKO165" s="212"/>
      <c r="KKP165" s="212"/>
      <c r="KKQ165" s="212"/>
      <c r="KKR165" s="212"/>
      <c r="KKS165" s="212"/>
      <c r="KKT165" s="212"/>
      <c r="KKU165" s="212"/>
      <c r="KKV165" s="212"/>
      <c r="KKW165" s="212"/>
      <c r="KKX165" s="212"/>
      <c r="KKY165" s="212"/>
      <c r="KKZ165" s="212"/>
      <c r="KLA165" s="212"/>
      <c r="KLB165" s="212"/>
      <c r="KLC165" s="212"/>
      <c r="KLD165" s="212"/>
      <c r="KLE165" s="212"/>
      <c r="KLF165" s="212"/>
      <c r="KLG165" s="212"/>
      <c r="KLH165" s="212"/>
      <c r="KLI165" s="212"/>
      <c r="KLJ165" s="212"/>
      <c r="KLK165" s="212"/>
      <c r="KLL165" s="212"/>
      <c r="KLM165" s="212"/>
      <c r="KLN165" s="212"/>
      <c r="KLO165" s="212"/>
      <c r="KLP165" s="212"/>
      <c r="KLQ165" s="212"/>
      <c r="KLR165" s="212"/>
      <c r="KLS165" s="212"/>
      <c r="KLT165" s="212"/>
      <c r="KLU165" s="212"/>
      <c r="KLV165" s="212"/>
      <c r="KLW165" s="212"/>
      <c r="KLX165" s="212"/>
      <c r="KLY165" s="212"/>
      <c r="KLZ165" s="212"/>
      <c r="KMA165" s="212"/>
      <c r="KMB165" s="212"/>
      <c r="KMC165" s="212"/>
      <c r="KMD165" s="212"/>
      <c r="KME165" s="212"/>
      <c r="KMF165" s="212"/>
      <c r="KMG165" s="212"/>
      <c r="KMH165" s="212"/>
      <c r="KMI165" s="212"/>
      <c r="KMJ165" s="212"/>
      <c r="KMK165" s="212"/>
      <c r="KML165" s="212"/>
      <c r="KMM165" s="212"/>
      <c r="KMN165" s="212"/>
      <c r="KMO165" s="212"/>
      <c r="KMP165" s="212"/>
      <c r="KMQ165" s="212"/>
      <c r="KMR165" s="212"/>
      <c r="KMS165" s="212"/>
      <c r="KMT165" s="212"/>
      <c r="KMU165" s="212"/>
      <c r="KMV165" s="212"/>
      <c r="KMW165" s="212"/>
      <c r="KMX165" s="212"/>
      <c r="KMY165" s="212"/>
      <c r="KMZ165" s="212"/>
      <c r="KNA165" s="212"/>
      <c r="KNB165" s="212"/>
      <c r="KNC165" s="212"/>
      <c r="KND165" s="212"/>
      <c r="KNE165" s="212"/>
      <c r="KNF165" s="212"/>
      <c r="KNG165" s="212"/>
      <c r="KNH165" s="212"/>
      <c r="KNI165" s="212"/>
      <c r="KNJ165" s="212"/>
      <c r="KNK165" s="212"/>
      <c r="KNL165" s="212"/>
      <c r="KNM165" s="212"/>
      <c r="KNN165" s="212"/>
      <c r="KNO165" s="212"/>
      <c r="KNP165" s="212"/>
      <c r="KNQ165" s="212"/>
      <c r="KNR165" s="212"/>
      <c r="KNS165" s="212"/>
      <c r="KNT165" s="212"/>
      <c r="KNU165" s="212"/>
      <c r="KNV165" s="212"/>
      <c r="KNW165" s="212"/>
      <c r="KNX165" s="212"/>
      <c r="KNY165" s="212"/>
      <c r="KNZ165" s="212"/>
      <c r="KOA165" s="212"/>
      <c r="KOB165" s="212"/>
      <c r="KOC165" s="212"/>
      <c r="KOD165" s="212"/>
      <c r="KOE165" s="212"/>
      <c r="KOF165" s="212"/>
      <c r="KOG165" s="212"/>
      <c r="KOH165" s="212"/>
      <c r="KOI165" s="212"/>
      <c r="KOJ165" s="212"/>
      <c r="KOK165" s="212"/>
      <c r="KOL165" s="212"/>
      <c r="KOM165" s="212"/>
      <c r="KON165" s="212"/>
      <c r="KOO165" s="212"/>
      <c r="KOP165" s="212"/>
      <c r="KOQ165" s="212"/>
      <c r="KOR165" s="212"/>
      <c r="KOS165" s="212"/>
      <c r="KOT165" s="212"/>
      <c r="KOU165" s="212"/>
      <c r="KOV165" s="212"/>
      <c r="KOW165" s="212"/>
      <c r="KOX165" s="212"/>
      <c r="KOY165" s="212"/>
      <c r="KOZ165" s="212"/>
      <c r="KPA165" s="212"/>
      <c r="KPB165" s="212"/>
      <c r="KPC165" s="212"/>
      <c r="KPD165" s="212"/>
      <c r="KPE165" s="212"/>
      <c r="KPF165" s="212"/>
      <c r="KPG165" s="212"/>
      <c r="KPH165" s="212"/>
      <c r="KPI165" s="212"/>
      <c r="KPJ165" s="212"/>
      <c r="KPK165" s="212"/>
      <c r="KPL165" s="212"/>
      <c r="KPM165" s="212"/>
      <c r="KPN165" s="212"/>
      <c r="KPO165" s="212"/>
      <c r="KPP165" s="212"/>
      <c r="KPQ165" s="212"/>
      <c r="KPR165" s="212"/>
      <c r="KPS165" s="212"/>
      <c r="KPT165" s="212"/>
      <c r="KPU165" s="212"/>
      <c r="KPV165" s="212"/>
      <c r="KPW165" s="212"/>
      <c r="KPX165" s="212"/>
      <c r="KPY165" s="212"/>
      <c r="KPZ165" s="212"/>
      <c r="KQA165" s="212"/>
      <c r="KQB165" s="212"/>
      <c r="KQC165" s="212"/>
      <c r="KQD165" s="212"/>
      <c r="KQE165" s="212"/>
      <c r="KQF165" s="212"/>
      <c r="KQG165" s="212"/>
      <c r="KQH165" s="212"/>
      <c r="KQI165" s="212"/>
      <c r="KQJ165" s="212"/>
      <c r="KQK165" s="212"/>
      <c r="KQL165" s="212"/>
      <c r="KQM165" s="212"/>
      <c r="KQN165" s="212"/>
      <c r="KQO165" s="212"/>
      <c r="KQP165" s="212"/>
      <c r="KQQ165" s="212"/>
      <c r="KQR165" s="212"/>
      <c r="KQS165" s="212"/>
      <c r="KQT165" s="212"/>
      <c r="KQU165" s="212"/>
      <c r="KQV165" s="212"/>
      <c r="KQW165" s="212"/>
      <c r="KQX165" s="212"/>
      <c r="KQY165" s="212"/>
      <c r="KQZ165" s="212"/>
      <c r="KRA165" s="212"/>
      <c r="KRB165" s="212"/>
      <c r="KRC165" s="212"/>
      <c r="KRD165" s="212"/>
      <c r="KRE165" s="212"/>
      <c r="KRF165" s="212"/>
      <c r="KRG165" s="212"/>
      <c r="KRH165" s="212"/>
      <c r="KRI165" s="212"/>
      <c r="KRJ165" s="212"/>
      <c r="KRK165" s="212"/>
      <c r="KRL165" s="212"/>
      <c r="KRM165" s="212"/>
      <c r="KRN165" s="212"/>
      <c r="KRO165" s="212"/>
      <c r="KRP165" s="212"/>
      <c r="KRQ165" s="212"/>
      <c r="KRR165" s="212"/>
      <c r="KRS165" s="212"/>
      <c r="KRT165" s="212"/>
      <c r="KRU165" s="212"/>
      <c r="KRV165" s="212"/>
      <c r="KRW165" s="212"/>
      <c r="KRX165" s="212"/>
      <c r="KRY165" s="212"/>
      <c r="KRZ165" s="212"/>
      <c r="KSA165" s="212"/>
      <c r="KSB165" s="212"/>
      <c r="KSC165" s="212"/>
      <c r="KSD165" s="212"/>
      <c r="KSE165" s="212"/>
      <c r="KSF165" s="212"/>
      <c r="KSG165" s="212"/>
      <c r="KSH165" s="212"/>
      <c r="KSI165" s="212"/>
      <c r="KSP165" s="212"/>
      <c r="KSQ165" s="212"/>
      <c r="KSR165" s="212"/>
      <c r="KSS165" s="212"/>
      <c r="KST165" s="212"/>
      <c r="KSU165" s="212"/>
      <c r="KSV165" s="212"/>
      <c r="KSW165" s="212"/>
      <c r="KSX165" s="212"/>
      <c r="KSY165" s="212"/>
      <c r="KSZ165" s="212"/>
      <c r="KTA165" s="212"/>
      <c r="KTB165" s="212"/>
      <c r="KTC165" s="212"/>
      <c r="KTD165" s="212"/>
      <c r="KTE165" s="212"/>
      <c r="KTF165" s="212"/>
      <c r="KTG165" s="212"/>
      <c r="KTH165" s="212"/>
      <c r="KTI165" s="212"/>
      <c r="KTJ165" s="212"/>
      <c r="KTK165" s="212"/>
      <c r="KTL165" s="212"/>
      <c r="KTM165" s="212"/>
      <c r="KTN165" s="212"/>
      <c r="KTO165" s="212"/>
      <c r="KTP165" s="212"/>
      <c r="KTQ165" s="212"/>
      <c r="KTR165" s="212"/>
      <c r="KTS165" s="212"/>
      <c r="KTT165" s="212"/>
      <c r="KTU165" s="212"/>
      <c r="KTV165" s="212"/>
      <c r="KTW165" s="212"/>
      <c r="KTX165" s="212"/>
      <c r="KTY165" s="212"/>
      <c r="KTZ165" s="212"/>
      <c r="KUA165" s="212"/>
      <c r="KUB165" s="212"/>
      <c r="KUC165" s="212"/>
      <c r="KUD165" s="212"/>
      <c r="KUE165" s="212"/>
      <c r="KUF165" s="212"/>
      <c r="KUG165" s="212"/>
      <c r="KUH165" s="212"/>
      <c r="KUI165" s="212"/>
      <c r="KUJ165" s="212"/>
      <c r="KUK165" s="212"/>
      <c r="KUL165" s="212"/>
      <c r="KUM165" s="212"/>
      <c r="KUN165" s="212"/>
      <c r="KUO165" s="212"/>
      <c r="KUP165" s="212"/>
      <c r="KUQ165" s="212"/>
      <c r="KUR165" s="212"/>
      <c r="KUS165" s="212"/>
      <c r="KUT165" s="212"/>
      <c r="KUU165" s="212"/>
      <c r="KUV165" s="212"/>
      <c r="KUW165" s="212"/>
      <c r="KUX165" s="212"/>
      <c r="KUY165" s="212"/>
      <c r="KUZ165" s="212"/>
      <c r="KVA165" s="212"/>
      <c r="KVB165" s="212"/>
      <c r="KVC165" s="212"/>
      <c r="KVD165" s="212"/>
      <c r="KVE165" s="212"/>
      <c r="KVF165" s="212"/>
      <c r="KVG165" s="212"/>
      <c r="KVH165" s="212"/>
      <c r="KVI165" s="212"/>
      <c r="KVJ165" s="212"/>
      <c r="KVK165" s="212"/>
      <c r="KVL165" s="212"/>
      <c r="KVM165" s="212"/>
      <c r="KVN165" s="212"/>
      <c r="KVO165" s="212"/>
      <c r="KVP165" s="212"/>
      <c r="KVQ165" s="212"/>
      <c r="KVR165" s="212"/>
      <c r="KVS165" s="212"/>
      <c r="KVT165" s="212"/>
      <c r="KVU165" s="212"/>
      <c r="KVV165" s="212"/>
      <c r="KVW165" s="212"/>
      <c r="KVX165" s="212"/>
      <c r="KVY165" s="212"/>
      <c r="KVZ165" s="212"/>
      <c r="KWA165" s="212"/>
      <c r="KWB165" s="212"/>
      <c r="KWC165" s="212"/>
      <c r="KWD165" s="212"/>
      <c r="KWE165" s="212"/>
      <c r="KWF165" s="212"/>
      <c r="KWG165" s="212"/>
      <c r="KWH165" s="212"/>
      <c r="KWI165" s="212"/>
      <c r="KWJ165" s="212"/>
      <c r="KWK165" s="212"/>
      <c r="KWL165" s="212"/>
      <c r="KWM165" s="212"/>
      <c r="KWN165" s="212"/>
      <c r="KWO165" s="212"/>
      <c r="KWP165" s="212"/>
      <c r="KWQ165" s="212"/>
      <c r="KWR165" s="212"/>
      <c r="KWS165" s="212"/>
      <c r="KWT165" s="212"/>
      <c r="KWU165" s="212"/>
      <c r="KWV165" s="212"/>
      <c r="KWW165" s="212"/>
      <c r="KWX165" s="212"/>
      <c r="KWY165" s="212"/>
      <c r="KWZ165" s="212"/>
      <c r="KXA165" s="212"/>
      <c r="KXB165" s="212"/>
      <c r="KXC165" s="212"/>
      <c r="KXD165" s="212"/>
      <c r="KXE165" s="212"/>
      <c r="KXF165" s="212"/>
      <c r="KXG165" s="212"/>
      <c r="KXH165" s="212"/>
      <c r="KXI165" s="212"/>
      <c r="KXJ165" s="212"/>
      <c r="KXK165" s="212"/>
      <c r="KXL165" s="212"/>
      <c r="KXM165" s="212"/>
      <c r="KXN165" s="212"/>
      <c r="KXO165" s="212"/>
      <c r="KXP165" s="212"/>
      <c r="KXQ165" s="212"/>
      <c r="KXR165" s="212"/>
      <c r="KXS165" s="212"/>
      <c r="KXT165" s="212"/>
      <c r="KXU165" s="212"/>
      <c r="KXV165" s="212"/>
      <c r="KXW165" s="212"/>
      <c r="KXX165" s="212"/>
      <c r="KXY165" s="212"/>
      <c r="KXZ165" s="212"/>
      <c r="KYA165" s="212"/>
      <c r="KYB165" s="212"/>
      <c r="KYC165" s="212"/>
      <c r="KYD165" s="212"/>
      <c r="KYE165" s="212"/>
      <c r="KYF165" s="212"/>
      <c r="KYG165" s="212"/>
      <c r="KYH165" s="212"/>
      <c r="KYI165" s="212"/>
      <c r="KYJ165" s="212"/>
      <c r="KYK165" s="212"/>
      <c r="KYL165" s="212"/>
      <c r="KYM165" s="212"/>
      <c r="KYN165" s="212"/>
      <c r="KYO165" s="212"/>
      <c r="KYP165" s="212"/>
      <c r="KYQ165" s="212"/>
      <c r="KYR165" s="212"/>
      <c r="KYS165" s="212"/>
      <c r="KYT165" s="212"/>
      <c r="KYU165" s="212"/>
      <c r="KYV165" s="212"/>
      <c r="KYW165" s="212"/>
      <c r="KYX165" s="212"/>
      <c r="KYY165" s="212"/>
      <c r="KYZ165" s="212"/>
      <c r="KZA165" s="212"/>
      <c r="KZB165" s="212"/>
      <c r="KZC165" s="212"/>
      <c r="KZD165" s="212"/>
      <c r="KZE165" s="212"/>
      <c r="KZF165" s="212"/>
      <c r="KZG165" s="212"/>
      <c r="KZH165" s="212"/>
      <c r="KZI165" s="212"/>
      <c r="KZJ165" s="212"/>
      <c r="KZK165" s="212"/>
      <c r="KZL165" s="212"/>
      <c r="KZM165" s="212"/>
      <c r="KZN165" s="212"/>
      <c r="KZO165" s="212"/>
      <c r="KZP165" s="212"/>
      <c r="KZQ165" s="212"/>
      <c r="KZR165" s="212"/>
      <c r="KZS165" s="212"/>
      <c r="KZT165" s="212"/>
      <c r="KZU165" s="212"/>
      <c r="KZV165" s="212"/>
      <c r="KZW165" s="212"/>
      <c r="KZX165" s="212"/>
      <c r="KZY165" s="212"/>
      <c r="KZZ165" s="212"/>
      <c r="LAA165" s="212"/>
      <c r="LAB165" s="212"/>
      <c r="LAC165" s="212"/>
      <c r="LAD165" s="212"/>
      <c r="LAE165" s="212"/>
      <c r="LAF165" s="212"/>
      <c r="LAG165" s="212"/>
      <c r="LAH165" s="212"/>
      <c r="LAI165" s="212"/>
      <c r="LAJ165" s="212"/>
      <c r="LAK165" s="212"/>
      <c r="LAL165" s="212"/>
      <c r="LAM165" s="212"/>
      <c r="LAN165" s="212"/>
      <c r="LAO165" s="212"/>
      <c r="LAP165" s="212"/>
      <c r="LAQ165" s="212"/>
      <c r="LAR165" s="212"/>
      <c r="LAS165" s="212"/>
      <c r="LAT165" s="212"/>
      <c r="LAU165" s="212"/>
      <c r="LAV165" s="212"/>
      <c r="LAW165" s="212"/>
      <c r="LAX165" s="212"/>
      <c r="LAY165" s="212"/>
      <c r="LAZ165" s="212"/>
      <c r="LBA165" s="212"/>
      <c r="LBB165" s="212"/>
      <c r="LBC165" s="212"/>
      <c r="LBD165" s="212"/>
      <c r="LBE165" s="212"/>
      <c r="LBF165" s="212"/>
      <c r="LBG165" s="212"/>
      <c r="LBH165" s="212"/>
      <c r="LBI165" s="212"/>
      <c r="LBJ165" s="212"/>
      <c r="LBK165" s="212"/>
      <c r="LBL165" s="212"/>
      <c r="LBM165" s="212"/>
      <c r="LBN165" s="212"/>
      <c r="LBO165" s="212"/>
      <c r="LBP165" s="212"/>
      <c r="LBQ165" s="212"/>
      <c r="LBR165" s="212"/>
      <c r="LBS165" s="212"/>
      <c r="LBT165" s="212"/>
      <c r="LBU165" s="212"/>
      <c r="LBV165" s="212"/>
      <c r="LBW165" s="212"/>
      <c r="LBX165" s="212"/>
      <c r="LBY165" s="212"/>
      <c r="LBZ165" s="212"/>
      <c r="LCA165" s="212"/>
      <c r="LCB165" s="212"/>
      <c r="LCC165" s="212"/>
      <c r="LCD165" s="212"/>
      <c r="LCE165" s="212"/>
      <c r="LCL165" s="212"/>
      <c r="LCM165" s="212"/>
      <c r="LCN165" s="212"/>
      <c r="LCO165" s="212"/>
      <c r="LCP165" s="212"/>
      <c r="LCQ165" s="212"/>
      <c r="LCR165" s="212"/>
      <c r="LCS165" s="212"/>
      <c r="LCT165" s="212"/>
      <c r="LCU165" s="212"/>
      <c r="LCV165" s="212"/>
      <c r="LCW165" s="212"/>
      <c r="LCX165" s="212"/>
      <c r="LCY165" s="212"/>
      <c r="LCZ165" s="212"/>
      <c r="LDA165" s="212"/>
      <c r="LDB165" s="212"/>
      <c r="LDC165" s="212"/>
      <c r="LDD165" s="212"/>
      <c r="LDE165" s="212"/>
      <c r="LDF165" s="212"/>
      <c r="LDG165" s="212"/>
      <c r="LDH165" s="212"/>
      <c r="LDI165" s="212"/>
      <c r="LDJ165" s="212"/>
      <c r="LDK165" s="212"/>
      <c r="LDL165" s="212"/>
      <c r="LDM165" s="212"/>
      <c r="LDN165" s="212"/>
      <c r="LDO165" s="212"/>
      <c r="LDP165" s="212"/>
      <c r="LDQ165" s="212"/>
      <c r="LDR165" s="212"/>
      <c r="LDS165" s="212"/>
      <c r="LDT165" s="212"/>
      <c r="LDU165" s="212"/>
      <c r="LDV165" s="212"/>
      <c r="LDW165" s="212"/>
      <c r="LDX165" s="212"/>
      <c r="LDY165" s="212"/>
      <c r="LDZ165" s="212"/>
      <c r="LEA165" s="212"/>
      <c r="LEB165" s="212"/>
      <c r="LEC165" s="212"/>
      <c r="LED165" s="212"/>
      <c r="LEE165" s="212"/>
      <c r="LEF165" s="212"/>
      <c r="LEG165" s="212"/>
      <c r="LEH165" s="212"/>
      <c r="LEI165" s="212"/>
      <c r="LEJ165" s="212"/>
      <c r="LEK165" s="212"/>
      <c r="LEL165" s="212"/>
      <c r="LEM165" s="212"/>
      <c r="LEN165" s="212"/>
      <c r="LEO165" s="212"/>
      <c r="LEP165" s="212"/>
      <c r="LEQ165" s="212"/>
      <c r="LER165" s="212"/>
      <c r="LES165" s="212"/>
      <c r="LET165" s="212"/>
      <c r="LEU165" s="212"/>
      <c r="LEV165" s="212"/>
      <c r="LEW165" s="212"/>
      <c r="LEX165" s="212"/>
      <c r="LEY165" s="212"/>
      <c r="LEZ165" s="212"/>
      <c r="LFA165" s="212"/>
      <c r="LFB165" s="212"/>
      <c r="LFC165" s="212"/>
      <c r="LFD165" s="212"/>
      <c r="LFE165" s="212"/>
      <c r="LFF165" s="212"/>
      <c r="LFG165" s="212"/>
      <c r="LFH165" s="212"/>
      <c r="LFI165" s="212"/>
      <c r="LFJ165" s="212"/>
      <c r="LFK165" s="212"/>
      <c r="LFL165" s="212"/>
      <c r="LFM165" s="212"/>
      <c r="LFN165" s="212"/>
      <c r="LFO165" s="212"/>
      <c r="LFP165" s="212"/>
      <c r="LFQ165" s="212"/>
      <c r="LFR165" s="212"/>
      <c r="LFS165" s="212"/>
      <c r="LFT165" s="212"/>
      <c r="LFU165" s="212"/>
      <c r="LFV165" s="212"/>
      <c r="LFW165" s="212"/>
      <c r="LFX165" s="212"/>
      <c r="LFY165" s="212"/>
      <c r="LFZ165" s="212"/>
      <c r="LGA165" s="212"/>
      <c r="LGB165" s="212"/>
      <c r="LGC165" s="212"/>
      <c r="LGD165" s="212"/>
      <c r="LGE165" s="212"/>
      <c r="LGF165" s="212"/>
      <c r="LGG165" s="212"/>
      <c r="LGH165" s="212"/>
      <c r="LGI165" s="212"/>
      <c r="LGJ165" s="212"/>
      <c r="LGK165" s="212"/>
      <c r="LGL165" s="212"/>
      <c r="LGM165" s="212"/>
      <c r="LGN165" s="212"/>
      <c r="LGO165" s="212"/>
      <c r="LGP165" s="212"/>
      <c r="LGQ165" s="212"/>
      <c r="LGR165" s="212"/>
      <c r="LGS165" s="212"/>
      <c r="LGT165" s="212"/>
      <c r="LGU165" s="212"/>
      <c r="LGV165" s="212"/>
      <c r="LGW165" s="212"/>
      <c r="LGX165" s="212"/>
      <c r="LGY165" s="212"/>
      <c r="LGZ165" s="212"/>
      <c r="LHA165" s="212"/>
      <c r="LHB165" s="212"/>
      <c r="LHC165" s="212"/>
      <c r="LHD165" s="212"/>
      <c r="LHE165" s="212"/>
      <c r="LHF165" s="212"/>
      <c r="LHG165" s="212"/>
      <c r="LHH165" s="212"/>
      <c r="LHI165" s="212"/>
      <c r="LHJ165" s="212"/>
      <c r="LHK165" s="212"/>
      <c r="LHL165" s="212"/>
      <c r="LHM165" s="212"/>
      <c r="LHN165" s="212"/>
      <c r="LHO165" s="212"/>
      <c r="LHP165" s="212"/>
      <c r="LHQ165" s="212"/>
      <c r="LHR165" s="212"/>
      <c r="LHS165" s="212"/>
      <c r="LHT165" s="212"/>
      <c r="LHU165" s="212"/>
      <c r="LHV165" s="212"/>
      <c r="LHW165" s="212"/>
      <c r="LHX165" s="212"/>
      <c r="LHY165" s="212"/>
      <c r="LHZ165" s="212"/>
      <c r="LIA165" s="212"/>
      <c r="LIB165" s="212"/>
      <c r="LIC165" s="212"/>
      <c r="LID165" s="212"/>
      <c r="LIE165" s="212"/>
      <c r="LIF165" s="212"/>
      <c r="LIG165" s="212"/>
      <c r="LIH165" s="212"/>
      <c r="LII165" s="212"/>
      <c r="LIJ165" s="212"/>
      <c r="LIK165" s="212"/>
      <c r="LIL165" s="212"/>
      <c r="LIM165" s="212"/>
      <c r="LIN165" s="212"/>
      <c r="LIO165" s="212"/>
      <c r="LIP165" s="212"/>
      <c r="LIQ165" s="212"/>
      <c r="LIR165" s="212"/>
      <c r="LIS165" s="212"/>
      <c r="LIT165" s="212"/>
      <c r="LIU165" s="212"/>
      <c r="LIV165" s="212"/>
      <c r="LIW165" s="212"/>
      <c r="LIX165" s="212"/>
      <c r="LIY165" s="212"/>
      <c r="LIZ165" s="212"/>
      <c r="LJA165" s="212"/>
      <c r="LJB165" s="212"/>
      <c r="LJC165" s="212"/>
      <c r="LJD165" s="212"/>
      <c r="LJE165" s="212"/>
      <c r="LJF165" s="212"/>
      <c r="LJG165" s="212"/>
      <c r="LJH165" s="212"/>
      <c r="LJI165" s="212"/>
      <c r="LJJ165" s="212"/>
      <c r="LJK165" s="212"/>
      <c r="LJL165" s="212"/>
      <c r="LJM165" s="212"/>
      <c r="LJN165" s="212"/>
      <c r="LJO165" s="212"/>
      <c r="LJP165" s="212"/>
      <c r="LJQ165" s="212"/>
      <c r="LJR165" s="212"/>
      <c r="LJS165" s="212"/>
      <c r="LJT165" s="212"/>
      <c r="LJU165" s="212"/>
      <c r="LJV165" s="212"/>
      <c r="LJW165" s="212"/>
      <c r="LJX165" s="212"/>
      <c r="LJY165" s="212"/>
      <c r="LJZ165" s="212"/>
      <c r="LKA165" s="212"/>
      <c r="LKB165" s="212"/>
      <c r="LKC165" s="212"/>
      <c r="LKD165" s="212"/>
      <c r="LKE165" s="212"/>
      <c r="LKF165" s="212"/>
      <c r="LKG165" s="212"/>
      <c r="LKH165" s="212"/>
      <c r="LKI165" s="212"/>
      <c r="LKJ165" s="212"/>
      <c r="LKK165" s="212"/>
      <c r="LKL165" s="212"/>
      <c r="LKM165" s="212"/>
      <c r="LKN165" s="212"/>
      <c r="LKO165" s="212"/>
      <c r="LKP165" s="212"/>
      <c r="LKQ165" s="212"/>
      <c r="LKR165" s="212"/>
      <c r="LKS165" s="212"/>
      <c r="LKT165" s="212"/>
      <c r="LKU165" s="212"/>
      <c r="LKV165" s="212"/>
      <c r="LKW165" s="212"/>
      <c r="LKX165" s="212"/>
      <c r="LKY165" s="212"/>
      <c r="LKZ165" s="212"/>
      <c r="LLA165" s="212"/>
      <c r="LLB165" s="212"/>
      <c r="LLC165" s="212"/>
      <c r="LLD165" s="212"/>
      <c r="LLE165" s="212"/>
      <c r="LLF165" s="212"/>
      <c r="LLG165" s="212"/>
      <c r="LLH165" s="212"/>
      <c r="LLI165" s="212"/>
      <c r="LLJ165" s="212"/>
      <c r="LLK165" s="212"/>
      <c r="LLL165" s="212"/>
      <c r="LLM165" s="212"/>
      <c r="LLN165" s="212"/>
      <c r="LLO165" s="212"/>
      <c r="LLP165" s="212"/>
      <c r="LLQ165" s="212"/>
      <c r="LLR165" s="212"/>
      <c r="LLS165" s="212"/>
      <c r="LLT165" s="212"/>
      <c r="LLU165" s="212"/>
      <c r="LLV165" s="212"/>
      <c r="LLW165" s="212"/>
      <c r="LLX165" s="212"/>
      <c r="LLY165" s="212"/>
      <c r="LLZ165" s="212"/>
      <c r="LMA165" s="212"/>
      <c r="LMH165" s="212"/>
      <c r="LMI165" s="212"/>
      <c r="LMJ165" s="212"/>
      <c r="LMK165" s="212"/>
      <c r="LML165" s="212"/>
      <c r="LMM165" s="212"/>
      <c r="LMN165" s="212"/>
      <c r="LMO165" s="212"/>
      <c r="LMP165" s="212"/>
      <c r="LMQ165" s="212"/>
      <c r="LMR165" s="212"/>
      <c r="LMS165" s="212"/>
      <c r="LMT165" s="212"/>
      <c r="LMU165" s="212"/>
      <c r="LMV165" s="212"/>
      <c r="LMW165" s="212"/>
      <c r="LMX165" s="212"/>
      <c r="LMY165" s="212"/>
      <c r="LMZ165" s="212"/>
      <c r="LNA165" s="212"/>
      <c r="LNB165" s="212"/>
      <c r="LNC165" s="212"/>
      <c r="LND165" s="212"/>
      <c r="LNE165" s="212"/>
      <c r="LNF165" s="212"/>
      <c r="LNG165" s="212"/>
      <c r="LNH165" s="212"/>
      <c r="LNI165" s="212"/>
      <c r="LNJ165" s="212"/>
      <c r="LNK165" s="212"/>
      <c r="LNL165" s="212"/>
      <c r="LNM165" s="212"/>
      <c r="LNN165" s="212"/>
      <c r="LNO165" s="212"/>
      <c r="LNP165" s="212"/>
      <c r="LNQ165" s="212"/>
      <c r="LNR165" s="212"/>
      <c r="LNS165" s="212"/>
      <c r="LNT165" s="212"/>
      <c r="LNU165" s="212"/>
      <c r="LNV165" s="212"/>
      <c r="LNW165" s="212"/>
      <c r="LNX165" s="212"/>
      <c r="LNY165" s="212"/>
      <c r="LNZ165" s="212"/>
      <c r="LOA165" s="212"/>
      <c r="LOB165" s="212"/>
      <c r="LOC165" s="212"/>
      <c r="LOD165" s="212"/>
      <c r="LOE165" s="212"/>
      <c r="LOF165" s="212"/>
      <c r="LOG165" s="212"/>
      <c r="LOH165" s="212"/>
      <c r="LOI165" s="212"/>
      <c r="LOJ165" s="212"/>
      <c r="LOK165" s="212"/>
      <c r="LOL165" s="212"/>
      <c r="LOM165" s="212"/>
      <c r="LON165" s="212"/>
      <c r="LOO165" s="212"/>
      <c r="LOP165" s="212"/>
      <c r="LOQ165" s="212"/>
      <c r="LOR165" s="212"/>
      <c r="LOS165" s="212"/>
      <c r="LOT165" s="212"/>
      <c r="LOU165" s="212"/>
      <c r="LOV165" s="212"/>
      <c r="LOW165" s="212"/>
      <c r="LOX165" s="212"/>
      <c r="LOY165" s="212"/>
      <c r="LOZ165" s="212"/>
      <c r="LPA165" s="212"/>
      <c r="LPB165" s="212"/>
      <c r="LPC165" s="212"/>
      <c r="LPD165" s="212"/>
      <c r="LPE165" s="212"/>
      <c r="LPF165" s="212"/>
      <c r="LPG165" s="212"/>
      <c r="LPH165" s="212"/>
      <c r="LPI165" s="212"/>
      <c r="LPJ165" s="212"/>
      <c r="LPK165" s="212"/>
      <c r="LPL165" s="212"/>
      <c r="LPM165" s="212"/>
      <c r="LPN165" s="212"/>
      <c r="LPO165" s="212"/>
      <c r="LPP165" s="212"/>
      <c r="LPQ165" s="212"/>
      <c r="LPR165" s="212"/>
      <c r="LPS165" s="212"/>
      <c r="LPT165" s="212"/>
      <c r="LPU165" s="212"/>
      <c r="LPV165" s="212"/>
      <c r="LPW165" s="212"/>
      <c r="LPX165" s="212"/>
      <c r="LPY165" s="212"/>
      <c r="LPZ165" s="212"/>
      <c r="LQA165" s="212"/>
      <c r="LQB165" s="212"/>
      <c r="LQC165" s="212"/>
      <c r="LQD165" s="212"/>
      <c r="LQE165" s="212"/>
      <c r="LQF165" s="212"/>
      <c r="LQG165" s="212"/>
      <c r="LQH165" s="212"/>
      <c r="LQI165" s="212"/>
      <c r="LQJ165" s="212"/>
      <c r="LQK165" s="212"/>
      <c r="LQL165" s="212"/>
      <c r="LQM165" s="212"/>
      <c r="LQN165" s="212"/>
      <c r="LQO165" s="212"/>
      <c r="LQP165" s="212"/>
      <c r="LQQ165" s="212"/>
      <c r="LQR165" s="212"/>
      <c r="LQS165" s="212"/>
      <c r="LQT165" s="212"/>
      <c r="LQU165" s="212"/>
      <c r="LQV165" s="212"/>
      <c r="LQW165" s="212"/>
      <c r="LQX165" s="212"/>
      <c r="LQY165" s="212"/>
      <c r="LQZ165" s="212"/>
      <c r="LRA165" s="212"/>
      <c r="LRB165" s="212"/>
      <c r="LRC165" s="212"/>
      <c r="LRD165" s="212"/>
      <c r="LRE165" s="212"/>
      <c r="LRF165" s="212"/>
      <c r="LRG165" s="212"/>
      <c r="LRH165" s="212"/>
      <c r="LRI165" s="212"/>
      <c r="LRJ165" s="212"/>
      <c r="LRK165" s="212"/>
      <c r="LRL165" s="212"/>
      <c r="LRM165" s="212"/>
      <c r="LRN165" s="212"/>
      <c r="LRO165" s="212"/>
      <c r="LRP165" s="212"/>
      <c r="LRQ165" s="212"/>
      <c r="LRR165" s="212"/>
      <c r="LRS165" s="212"/>
      <c r="LRT165" s="212"/>
      <c r="LRU165" s="212"/>
      <c r="LRV165" s="212"/>
      <c r="LRW165" s="212"/>
      <c r="LRX165" s="212"/>
      <c r="LRY165" s="212"/>
      <c r="LRZ165" s="212"/>
      <c r="LSA165" s="212"/>
      <c r="LSB165" s="212"/>
      <c r="LSC165" s="212"/>
      <c r="LSD165" s="212"/>
      <c r="LSE165" s="212"/>
      <c r="LSF165" s="212"/>
      <c r="LSG165" s="212"/>
      <c r="LSH165" s="212"/>
      <c r="LSI165" s="212"/>
      <c r="LSJ165" s="212"/>
      <c r="LSK165" s="212"/>
      <c r="LSL165" s="212"/>
      <c r="LSM165" s="212"/>
      <c r="LSN165" s="212"/>
      <c r="LSO165" s="212"/>
      <c r="LSP165" s="212"/>
      <c r="LSQ165" s="212"/>
      <c r="LSR165" s="212"/>
      <c r="LSS165" s="212"/>
      <c r="LST165" s="212"/>
      <c r="LSU165" s="212"/>
      <c r="LSV165" s="212"/>
      <c r="LSW165" s="212"/>
      <c r="LSX165" s="212"/>
      <c r="LSY165" s="212"/>
      <c r="LSZ165" s="212"/>
      <c r="LTA165" s="212"/>
      <c r="LTB165" s="212"/>
      <c r="LTC165" s="212"/>
      <c r="LTD165" s="212"/>
      <c r="LTE165" s="212"/>
      <c r="LTF165" s="212"/>
      <c r="LTG165" s="212"/>
      <c r="LTH165" s="212"/>
      <c r="LTI165" s="212"/>
      <c r="LTJ165" s="212"/>
      <c r="LTK165" s="212"/>
      <c r="LTL165" s="212"/>
      <c r="LTM165" s="212"/>
      <c r="LTN165" s="212"/>
      <c r="LTO165" s="212"/>
      <c r="LTP165" s="212"/>
      <c r="LTQ165" s="212"/>
      <c r="LTR165" s="212"/>
      <c r="LTS165" s="212"/>
      <c r="LTT165" s="212"/>
      <c r="LTU165" s="212"/>
      <c r="LTV165" s="212"/>
      <c r="LTW165" s="212"/>
      <c r="LTX165" s="212"/>
      <c r="LTY165" s="212"/>
      <c r="LTZ165" s="212"/>
      <c r="LUA165" s="212"/>
      <c r="LUB165" s="212"/>
      <c r="LUC165" s="212"/>
      <c r="LUD165" s="212"/>
      <c r="LUE165" s="212"/>
      <c r="LUF165" s="212"/>
      <c r="LUG165" s="212"/>
      <c r="LUH165" s="212"/>
      <c r="LUI165" s="212"/>
      <c r="LUJ165" s="212"/>
      <c r="LUK165" s="212"/>
      <c r="LUL165" s="212"/>
      <c r="LUM165" s="212"/>
      <c r="LUN165" s="212"/>
      <c r="LUO165" s="212"/>
      <c r="LUP165" s="212"/>
      <c r="LUQ165" s="212"/>
      <c r="LUR165" s="212"/>
      <c r="LUS165" s="212"/>
      <c r="LUT165" s="212"/>
      <c r="LUU165" s="212"/>
      <c r="LUV165" s="212"/>
      <c r="LUW165" s="212"/>
      <c r="LUX165" s="212"/>
      <c r="LUY165" s="212"/>
      <c r="LUZ165" s="212"/>
      <c r="LVA165" s="212"/>
      <c r="LVB165" s="212"/>
      <c r="LVC165" s="212"/>
      <c r="LVD165" s="212"/>
      <c r="LVE165" s="212"/>
      <c r="LVF165" s="212"/>
      <c r="LVG165" s="212"/>
      <c r="LVH165" s="212"/>
      <c r="LVI165" s="212"/>
      <c r="LVJ165" s="212"/>
      <c r="LVK165" s="212"/>
      <c r="LVL165" s="212"/>
      <c r="LVM165" s="212"/>
      <c r="LVN165" s="212"/>
      <c r="LVO165" s="212"/>
      <c r="LVP165" s="212"/>
      <c r="LVQ165" s="212"/>
      <c r="LVR165" s="212"/>
      <c r="LVS165" s="212"/>
      <c r="LVT165" s="212"/>
      <c r="LVU165" s="212"/>
      <c r="LVV165" s="212"/>
      <c r="LVW165" s="212"/>
      <c r="LWD165" s="212"/>
      <c r="LWE165" s="212"/>
      <c r="LWF165" s="212"/>
      <c r="LWG165" s="212"/>
      <c r="LWH165" s="212"/>
      <c r="LWI165" s="212"/>
      <c r="LWJ165" s="212"/>
      <c r="LWK165" s="212"/>
      <c r="LWL165" s="212"/>
      <c r="LWM165" s="212"/>
      <c r="LWN165" s="212"/>
      <c r="LWO165" s="212"/>
      <c r="LWP165" s="212"/>
      <c r="LWQ165" s="212"/>
      <c r="LWR165" s="212"/>
      <c r="LWS165" s="212"/>
      <c r="LWT165" s="212"/>
      <c r="LWU165" s="212"/>
      <c r="LWV165" s="212"/>
      <c r="LWW165" s="212"/>
      <c r="LWX165" s="212"/>
      <c r="LWY165" s="212"/>
      <c r="LWZ165" s="212"/>
      <c r="LXA165" s="212"/>
      <c r="LXB165" s="212"/>
      <c r="LXC165" s="212"/>
      <c r="LXD165" s="212"/>
      <c r="LXE165" s="212"/>
      <c r="LXF165" s="212"/>
      <c r="LXG165" s="212"/>
      <c r="LXH165" s="212"/>
      <c r="LXI165" s="212"/>
      <c r="LXJ165" s="212"/>
      <c r="LXK165" s="212"/>
      <c r="LXL165" s="212"/>
      <c r="LXM165" s="212"/>
      <c r="LXN165" s="212"/>
      <c r="LXO165" s="212"/>
      <c r="LXP165" s="212"/>
      <c r="LXQ165" s="212"/>
      <c r="LXR165" s="212"/>
      <c r="LXS165" s="212"/>
      <c r="LXT165" s="212"/>
      <c r="LXU165" s="212"/>
      <c r="LXV165" s="212"/>
      <c r="LXW165" s="212"/>
      <c r="LXX165" s="212"/>
      <c r="LXY165" s="212"/>
      <c r="LXZ165" s="212"/>
      <c r="LYA165" s="212"/>
      <c r="LYB165" s="212"/>
      <c r="LYC165" s="212"/>
      <c r="LYD165" s="212"/>
      <c r="LYE165" s="212"/>
      <c r="LYF165" s="212"/>
      <c r="LYG165" s="212"/>
      <c r="LYH165" s="212"/>
      <c r="LYI165" s="212"/>
      <c r="LYJ165" s="212"/>
      <c r="LYK165" s="212"/>
      <c r="LYL165" s="212"/>
      <c r="LYM165" s="212"/>
      <c r="LYN165" s="212"/>
      <c r="LYO165" s="212"/>
      <c r="LYP165" s="212"/>
      <c r="LYQ165" s="212"/>
      <c r="LYR165" s="212"/>
      <c r="LYS165" s="212"/>
      <c r="LYT165" s="212"/>
      <c r="LYU165" s="212"/>
      <c r="LYV165" s="212"/>
      <c r="LYW165" s="212"/>
      <c r="LYX165" s="212"/>
      <c r="LYY165" s="212"/>
      <c r="LYZ165" s="212"/>
      <c r="LZA165" s="212"/>
      <c r="LZB165" s="212"/>
      <c r="LZC165" s="212"/>
      <c r="LZD165" s="212"/>
      <c r="LZE165" s="212"/>
      <c r="LZF165" s="212"/>
      <c r="LZG165" s="212"/>
      <c r="LZH165" s="212"/>
      <c r="LZI165" s="212"/>
      <c r="LZJ165" s="212"/>
      <c r="LZK165" s="212"/>
      <c r="LZL165" s="212"/>
      <c r="LZM165" s="212"/>
      <c r="LZN165" s="212"/>
      <c r="LZO165" s="212"/>
      <c r="LZP165" s="212"/>
      <c r="LZQ165" s="212"/>
      <c r="LZR165" s="212"/>
      <c r="LZS165" s="212"/>
      <c r="LZT165" s="212"/>
      <c r="LZU165" s="212"/>
      <c r="LZV165" s="212"/>
      <c r="LZW165" s="212"/>
      <c r="LZX165" s="212"/>
      <c r="LZY165" s="212"/>
      <c r="LZZ165" s="212"/>
      <c r="MAA165" s="212"/>
      <c r="MAB165" s="212"/>
      <c r="MAC165" s="212"/>
      <c r="MAD165" s="212"/>
      <c r="MAE165" s="212"/>
      <c r="MAF165" s="212"/>
      <c r="MAG165" s="212"/>
      <c r="MAH165" s="212"/>
      <c r="MAI165" s="212"/>
      <c r="MAJ165" s="212"/>
      <c r="MAK165" s="212"/>
      <c r="MAL165" s="212"/>
      <c r="MAM165" s="212"/>
      <c r="MAN165" s="212"/>
      <c r="MAO165" s="212"/>
      <c r="MAP165" s="212"/>
      <c r="MAQ165" s="212"/>
      <c r="MAR165" s="212"/>
      <c r="MAS165" s="212"/>
      <c r="MAT165" s="212"/>
      <c r="MAU165" s="212"/>
      <c r="MAV165" s="212"/>
      <c r="MAW165" s="212"/>
      <c r="MAX165" s="212"/>
      <c r="MAY165" s="212"/>
      <c r="MAZ165" s="212"/>
      <c r="MBA165" s="212"/>
      <c r="MBB165" s="212"/>
      <c r="MBC165" s="212"/>
      <c r="MBD165" s="212"/>
      <c r="MBE165" s="212"/>
      <c r="MBF165" s="212"/>
      <c r="MBG165" s="212"/>
      <c r="MBH165" s="212"/>
      <c r="MBI165" s="212"/>
      <c r="MBJ165" s="212"/>
      <c r="MBK165" s="212"/>
      <c r="MBL165" s="212"/>
      <c r="MBM165" s="212"/>
      <c r="MBN165" s="212"/>
      <c r="MBO165" s="212"/>
      <c r="MBP165" s="212"/>
      <c r="MBQ165" s="212"/>
      <c r="MBR165" s="212"/>
      <c r="MBS165" s="212"/>
      <c r="MBT165" s="212"/>
      <c r="MBU165" s="212"/>
      <c r="MBV165" s="212"/>
      <c r="MBW165" s="212"/>
      <c r="MBX165" s="212"/>
      <c r="MBY165" s="212"/>
      <c r="MBZ165" s="212"/>
      <c r="MCA165" s="212"/>
      <c r="MCB165" s="212"/>
      <c r="MCC165" s="212"/>
      <c r="MCD165" s="212"/>
      <c r="MCE165" s="212"/>
      <c r="MCF165" s="212"/>
      <c r="MCG165" s="212"/>
      <c r="MCH165" s="212"/>
      <c r="MCI165" s="212"/>
      <c r="MCJ165" s="212"/>
      <c r="MCK165" s="212"/>
      <c r="MCL165" s="212"/>
      <c r="MCM165" s="212"/>
      <c r="MCN165" s="212"/>
      <c r="MCO165" s="212"/>
      <c r="MCP165" s="212"/>
      <c r="MCQ165" s="212"/>
      <c r="MCR165" s="212"/>
      <c r="MCS165" s="212"/>
      <c r="MCT165" s="212"/>
      <c r="MCU165" s="212"/>
      <c r="MCV165" s="212"/>
      <c r="MCW165" s="212"/>
      <c r="MCX165" s="212"/>
      <c r="MCY165" s="212"/>
      <c r="MCZ165" s="212"/>
      <c r="MDA165" s="212"/>
      <c r="MDB165" s="212"/>
      <c r="MDC165" s="212"/>
      <c r="MDD165" s="212"/>
      <c r="MDE165" s="212"/>
      <c r="MDF165" s="212"/>
      <c r="MDG165" s="212"/>
      <c r="MDH165" s="212"/>
      <c r="MDI165" s="212"/>
      <c r="MDJ165" s="212"/>
      <c r="MDK165" s="212"/>
      <c r="MDL165" s="212"/>
      <c r="MDM165" s="212"/>
      <c r="MDN165" s="212"/>
      <c r="MDO165" s="212"/>
      <c r="MDP165" s="212"/>
      <c r="MDQ165" s="212"/>
      <c r="MDR165" s="212"/>
      <c r="MDS165" s="212"/>
      <c r="MDT165" s="212"/>
      <c r="MDU165" s="212"/>
      <c r="MDV165" s="212"/>
      <c r="MDW165" s="212"/>
      <c r="MDX165" s="212"/>
      <c r="MDY165" s="212"/>
      <c r="MDZ165" s="212"/>
      <c r="MEA165" s="212"/>
      <c r="MEB165" s="212"/>
      <c r="MEC165" s="212"/>
      <c r="MED165" s="212"/>
      <c r="MEE165" s="212"/>
      <c r="MEF165" s="212"/>
      <c r="MEG165" s="212"/>
      <c r="MEH165" s="212"/>
      <c r="MEI165" s="212"/>
      <c r="MEJ165" s="212"/>
      <c r="MEK165" s="212"/>
      <c r="MEL165" s="212"/>
      <c r="MEM165" s="212"/>
      <c r="MEN165" s="212"/>
      <c r="MEO165" s="212"/>
      <c r="MEP165" s="212"/>
      <c r="MEQ165" s="212"/>
      <c r="MER165" s="212"/>
      <c r="MES165" s="212"/>
      <c r="MET165" s="212"/>
      <c r="MEU165" s="212"/>
      <c r="MEV165" s="212"/>
      <c r="MEW165" s="212"/>
      <c r="MEX165" s="212"/>
      <c r="MEY165" s="212"/>
      <c r="MEZ165" s="212"/>
      <c r="MFA165" s="212"/>
      <c r="MFB165" s="212"/>
      <c r="MFC165" s="212"/>
      <c r="MFD165" s="212"/>
      <c r="MFE165" s="212"/>
      <c r="MFF165" s="212"/>
      <c r="MFG165" s="212"/>
      <c r="MFH165" s="212"/>
      <c r="MFI165" s="212"/>
      <c r="MFJ165" s="212"/>
      <c r="MFK165" s="212"/>
      <c r="MFL165" s="212"/>
      <c r="MFM165" s="212"/>
      <c r="MFN165" s="212"/>
      <c r="MFO165" s="212"/>
      <c r="MFP165" s="212"/>
      <c r="MFQ165" s="212"/>
      <c r="MFR165" s="212"/>
      <c r="MFS165" s="212"/>
      <c r="MFZ165" s="212"/>
      <c r="MGA165" s="212"/>
      <c r="MGB165" s="212"/>
      <c r="MGC165" s="212"/>
      <c r="MGD165" s="212"/>
      <c r="MGE165" s="212"/>
      <c r="MGF165" s="212"/>
      <c r="MGG165" s="212"/>
      <c r="MGH165" s="212"/>
      <c r="MGI165" s="212"/>
      <c r="MGJ165" s="212"/>
      <c r="MGK165" s="212"/>
      <c r="MGL165" s="212"/>
      <c r="MGM165" s="212"/>
      <c r="MGN165" s="212"/>
      <c r="MGO165" s="212"/>
      <c r="MGP165" s="212"/>
      <c r="MGQ165" s="212"/>
      <c r="MGR165" s="212"/>
      <c r="MGS165" s="212"/>
      <c r="MGT165" s="212"/>
      <c r="MGU165" s="212"/>
      <c r="MGV165" s="212"/>
      <c r="MGW165" s="212"/>
      <c r="MGX165" s="212"/>
      <c r="MGY165" s="212"/>
      <c r="MGZ165" s="212"/>
      <c r="MHA165" s="212"/>
      <c r="MHB165" s="212"/>
      <c r="MHC165" s="212"/>
      <c r="MHD165" s="212"/>
      <c r="MHE165" s="212"/>
      <c r="MHF165" s="212"/>
      <c r="MHG165" s="212"/>
      <c r="MHH165" s="212"/>
      <c r="MHI165" s="212"/>
      <c r="MHJ165" s="212"/>
      <c r="MHK165" s="212"/>
      <c r="MHL165" s="212"/>
      <c r="MHM165" s="212"/>
      <c r="MHN165" s="212"/>
      <c r="MHO165" s="212"/>
      <c r="MHP165" s="212"/>
      <c r="MHQ165" s="212"/>
      <c r="MHR165" s="212"/>
      <c r="MHS165" s="212"/>
      <c r="MHT165" s="212"/>
      <c r="MHU165" s="212"/>
      <c r="MHV165" s="212"/>
      <c r="MHW165" s="212"/>
      <c r="MHX165" s="212"/>
      <c r="MHY165" s="212"/>
      <c r="MHZ165" s="212"/>
      <c r="MIA165" s="212"/>
      <c r="MIB165" s="212"/>
      <c r="MIC165" s="212"/>
      <c r="MID165" s="212"/>
      <c r="MIE165" s="212"/>
      <c r="MIF165" s="212"/>
      <c r="MIG165" s="212"/>
      <c r="MIH165" s="212"/>
      <c r="MII165" s="212"/>
      <c r="MIJ165" s="212"/>
      <c r="MIK165" s="212"/>
      <c r="MIL165" s="212"/>
      <c r="MIM165" s="212"/>
      <c r="MIN165" s="212"/>
      <c r="MIO165" s="212"/>
      <c r="MIP165" s="212"/>
      <c r="MIQ165" s="212"/>
      <c r="MIR165" s="212"/>
      <c r="MIS165" s="212"/>
      <c r="MIT165" s="212"/>
      <c r="MIU165" s="212"/>
      <c r="MIV165" s="212"/>
      <c r="MIW165" s="212"/>
      <c r="MIX165" s="212"/>
      <c r="MIY165" s="212"/>
      <c r="MIZ165" s="212"/>
      <c r="MJA165" s="212"/>
      <c r="MJB165" s="212"/>
      <c r="MJC165" s="212"/>
      <c r="MJD165" s="212"/>
      <c r="MJE165" s="212"/>
      <c r="MJF165" s="212"/>
      <c r="MJG165" s="212"/>
      <c r="MJH165" s="212"/>
      <c r="MJI165" s="212"/>
      <c r="MJJ165" s="212"/>
      <c r="MJK165" s="212"/>
      <c r="MJL165" s="212"/>
      <c r="MJM165" s="212"/>
      <c r="MJN165" s="212"/>
      <c r="MJO165" s="212"/>
      <c r="MJP165" s="212"/>
      <c r="MJQ165" s="212"/>
      <c r="MJR165" s="212"/>
      <c r="MJS165" s="212"/>
      <c r="MJT165" s="212"/>
      <c r="MJU165" s="212"/>
      <c r="MJV165" s="212"/>
      <c r="MJW165" s="212"/>
      <c r="MJX165" s="212"/>
      <c r="MJY165" s="212"/>
      <c r="MJZ165" s="212"/>
      <c r="MKA165" s="212"/>
      <c r="MKB165" s="212"/>
      <c r="MKC165" s="212"/>
      <c r="MKD165" s="212"/>
      <c r="MKE165" s="212"/>
      <c r="MKF165" s="212"/>
      <c r="MKG165" s="212"/>
      <c r="MKH165" s="212"/>
      <c r="MKI165" s="212"/>
      <c r="MKJ165" s="212"/>
      <c r="MKK165" s="212"/>
      <c r="MKL165" s="212"/>
      <c r="MKM165" s="212"/>
      <c r="MKN165" s="212"/>
      <c r="MKO165" s="212"/>
      <c r="MKP165" s="212"/>
      <c r="MKQ165" s="212"/>
      <c r="MKR165" s="212"/>
      <c r="MKS165" s="212"/>
      <c r="MKT165" s="212"/>
      <c r="MKU165" s="212"/>
      <c r="MKV165" s="212"/>
      <c r="MKW165" s="212"/>
      <c r="MKX165" s="212"/>
      <c r="MKY165" s="212"/>
      <c r="MKZ165" s="212"/>
      <c r="MLA165" s="212"/>
      <c r="MLB165" s="212"/>
      <c r="MLC165" s="212"/>
      <c r="MLD165" s="212"/>
      <c r="MLE165" s="212"/>
      <c r="MLF165" s="212"/>
      <c r="MLG165" s="212"/>
      <c r="MLH165" s="212"/>
      <c r="MLI165" s="212"/>
      <c r="MLJ165" s="212"/>
      <c r="MLK165" s="212"/>
      <c r="MLL165" s="212"/>
      <c r="MLM165" s="212"/>
      <c r="MLN165" s="212"/>
      <c r="MLO165" s="212"/>
      <c r="MLP165" s="212"/>
      <c r="MLQ165" s="212"/>
      <c r="MLR165" s="212"/>
      <c r="MLS165" s="212"/>
      <c r="MLT165" s="212"/>
      <c r="MLU165" s="212"/>
      <c r="MLV165" s="212"/>
      <c r="MLW165" s="212"/>
      <c r="MLX165" s="212"/>
      <c r="MLY165" s="212"/>
      <c r="MLZ165" s="212"/>
      <c r="MMA165" s="212"/>
      <c r="MMB165" s="212"/>
      <c r="MMC165" s="212"/>
      <c r="MMD165" s="212"/>
      <c r="MME165" s="212"/>
      <c r="MMF165" s="212"/>
      <c r="MMG165" s="212"/>
      <c r="MMH165" s="212"/>
      <c r="MMI165" s="212"/>
      <c r="MMJ165" s="212"/>
      <c r="MMK165" s="212"/>
      <c r="MML165" s="212"/>
      <c r="MMM165" s="212"/>
      <c r="MMN165" s="212"/>
      <c r="MMO165" s="212"/>
      <c r="MMP165" s="212"/>
      <c r="MMQ165" s="212"/>
      <c r="MMR165" s="212"/>
      <c r="MMS165" s="212"/>
      <c r="MMT165" s="212"/>
      <c r="MMU165" s="212"/>
      <c r="MMV165" s="212"/>
      <c r="MMW165" s="212"/>
      <c r="MMX165" s="212"/>
      <c r="MMY165" s="212"/>
      <c r="MMZ165" s="212"/>
      <c r="MNA165" s="212"/>
      <c r="MNB165" s="212"/>
      <c r="MNC165" s="212"/>
      <c r="MND165" s="212"/>
      <c r="MNE165" s="212"/>
      <c r="MNF165" s="212"/>
      <c r="MNG165" s="212"/>
      <c r="MNH165" s="212"/>
      <c r="MNI165" s="212"/>
      <c r="MNJ165" s="212"/>
      <c r="MNK165" s="212"/>
      <c r="MNL165" s="212"/>
      <c r="MNM165" s="212"/>
      <c r="MNN165" s="212"/>
      <c r="MNO165" s="212"/>
      <c r="MNP165" s="212"/>
      <c r="MNQ165" s="212"/>
      <c r="MNR165" s="212"/>
      <c r="MNS165" s="212"/>
      <c r="MNT165" s="212"/>
      <c r="MNU165" s="212"/>
      <c r="MNV165" s="212"/>
      <c r="MNW165" s="212"/>
      <c r="MNX165" s="212"/>
      <c r="MNY165" s="212"/>
      <c r="MNZ165" s="212"/>
      <c r="MOA165" s="212"/>
      <c r="MOB165" s="212"/>
      <c r="MOC165" s="212"/>
      <c r="MOD165" s="212"/>
      <c r="MOE165" s="212"/>
      <c r="MOF165" s="212"/>
      <c r="MOG165" s="212"/>
      <c r="MOH165" s="212"/>
      <c r="MOI165" s="212"/>
      <c r="MOJ165" s="212"/>
      <c r="MOK165" s="212"/>
      <c r="MOL165" s="212"/>
      <c r="MOM165" s="212"/>
      <c r="MON165" s="212"/>
      <c r="MOO165" s="212"/>
      <c r="MOP165" s="212"/>
      <c r="MOQ165" s="212"/>
      <c r="MOR165" s="212"/>
      <c r="MOS165" s="212"/>
      <c r="MOT165" s="212"/>
      <c r="MOU165" s="212"/>
      <c r="MOV165" s="212"/>
      <c r="MOW165" s="212"/>
      <c r="MOX165" s="212"/>
      <c r="MOY165" s="212"/>
      <c r="MOZ165" s="212"/>
      <c r="MPA165" s="212"/>
      <c r="MPB165" s="212"/>
      <c r="MPC165" s="212"/>
      <c r="MPD165" s="212"/>
      <c r="MPE165" s="212"/>
      <c r="MPF165" s="212"/>
      <c r="MPG165" s="212"/>
      <c r="MPH165" s="212"/>
      <c r="MPI165" s="212"/>
      <c r="MPJ165" s="212"/>
      <c r="MPK165" s="212"/>
      <c r="MPL165" s="212"/>
      <c r="MPM165" s="212"/>
      <c r="MPN165" s="212"/>
      <c r="MPO165" s="212"/>
      <c r="MPV165" s="212"/>
      <c r="MPW165" s="212"/>
      <c r="MPX165" s="212"/>
      <c r="MPY165" s="212"/>
      <c r="MPZ165" s="212"/>
      <c r="MQA165" s="212"/>
      <c r="MQB165" s="212"/>
      <c r="MQC165" s="212"/>
      <c r="MQD165" s="212"/>
      <c r="MQE165" s="212"/>
      <c r="MQF165" s="212"/>
      <c r="MQG165" s="212"/>
      <c r="MQH165" s="212"/>
      <c r="MQI165" s="212"/>
      <c r="MQJ165" s="212"/>
      <c r="MQK165" s="212"/>
      <c r="MQL165" s="212"/>
      <c r="MQM165" s="212"/>
      <c r="MQN165" s="212"/>
      <c r="MQO165" s="212"/>
      <c r="MQP165" s="212"/>
      <c r="MQQ165" s="212"/>
      <c r="MQR165" s="212"/>
      <c r="MQS165" s="212"/>
      <c r="MQT165" s="212"/>
      <c r="MQU165" s="212"/>
      <c r="MQV165" s="212"/>
      <c r="MQW165" s="212"/>
      <c r="MQX165" s="212"/>
      <c r="MQY165" s="212"/>
      <c r="MQZ165" s="212"/>
      <c r="MRA165" s="212"/>
      <c r="MRB165" s="212"/>
      <c r="MRC165" s="212"/>
      <c r="MRD165" s="212"/>
      <c r="MRE165" s="212"/>
      <c r="MRF165" s="212"/>
      <c r="MRG165" s="212"/>
      <c r="MRH165" s="212"/>
      <c r="MRI165" s="212"/>
      <c r="MRJ165" s="212"/>
      <c r="MRK165" s="212"/>
      <c r="MRL165" s="212"/>
      <c r="MRM165" s="212"/>
      <c r="MRN165" s="212"/>
      <c r="MRO165" s="212"/>
      <c r="MRP165" s="212"/>
      <c r="MRQ165" s="212"/>
      <c r="MRR165" s="212"/>
      <c r="MRS165" s="212"/>
      <c r="MRT165" s="212"/>
      <c r="MRU165" s="212"/>
      <c r="MRV165" s="212"/>
      <c r="MRW165" s="212"/>
      <c r="MRX165" s="212"/>
      <c r="MRY165" s="212"/>
      <c r="MRZ165" s="212"/>
      <c r="MSA165" s="212"/>
      <c r="MSB165" s="212"/>
      <c r="MSC165" s="212"/>
      <c r="MSD165" s="212"/>
      <c r="MSE165" s="212"/>
      <c r="MSF165" s="212"/>
      <c r="MSG165" s="212"/>
      <c r="MSH165" s="212"/>
      <c r="MSI165" s="212"/>
      <c r="MSJ165" s="212"/>
      <c r="MSK165" s="212"/>
      <c r="MSL165" s="212"/>
      <c r="MSM165" s="212"/>
      <c r="MSN165" s="212"/>
      <c r="MSO165" s="212"/>
      <c r="MSP165" s="212"/>
      <c r="MSQ165" s="212"/>
      <c r="MSR165" s="212"/>
      <c r="MSS165" s="212"/>
      <c r="MST165" s="212"/>
      <c r="MSU165" s="212"/>
      <c r="MSV165" s="212"/>
      <c r="MSW165" s="212"/>
      <c r="MSX165" s="212"/>
      <c r="MSY165" s="212"/>
      <c r="MSZ165" s="212"/>
      <c r="MTA165" s="212"/>
      <c r="MTB165" s="212"/>
      <c r="MTC165" s="212"/>
      <c r="MTD165" s="212"/>
      <c r="MTE165" s="212"/>
      <c r="MTF165" s="212"/>
      <c r="MTG165" s="212"/>
      <c r="MTH165" s="212"/>
      <c r="MTI165" s="212"/>
      <c r="MTJ165" s="212"/>
      <c r="MTK165" s="212"/>
      <c r="MTL165" s="212"/>
      <c r="MTM165" s="212"/>
      <c r="MTN165" s="212"/>
      <c r="MTO165" s="212"/>
      <c r="MTP165" s="212"/>
      <c r="MTQ165" s="212"/>
      <c r="MTR165" s="212"/>
      <c r="MTS165" s="212"/>
      <c r="MTT165" s="212"/>
      <c r="MTU165" s="212"/>
      <c r="MTV165" s="212"/>
      <c r="MTW165" s="212"/>
      <c r="MTX165" s="212"/>
      <c r="MTY165" s="212"/>
      <c r="MTZ165" s="212"/>
      <c r="MUA165" s="212"/>
      <c r="MUB165" s="212"/>
      <c r="MUC165" s="212"/>
      <c r="MUD165" s="212"/>
      <c r="MUE165" s="212"/>
      <c r="MUF165" s="212"/>
      <c r="MUG165" s="212"/>
      <c r="MUH165" s="212"/>
      <c r="MUI165" s="212"/>
      <c r="MUJ165" s="212"/>
      <c r="MUK165" s="212"/>
      <c r="MUL165" s="212"/>
      <c r="MUM165" s="212"/>
      <c r="MUN165" s="212"/>
      <c r="MUO165" s="212"/>
      <c r="MUP165" s="212"/>
      <c r="MUQ165" s="212"/>
      <c r="MUR165" s="212"/>
      <c r="MUS165" s="212"/>
      <c r="MUT165" s="212"/>
      <c r="MUU165" s="212"/>
      <c r="MUV165" s="212"/>
      <c r="MUW165" s="212"/>
      <c r="MUX165" s="212"/>
      <c r="MUY165" s="212"/>
      <c r="MUZ165" s="212"/>
      <c r="MVA165" s="212"/>
      <c r="MVB165" s="212"/>
      <c r="MVC165" s="212"/>
      <c r="MVD165" s="212"/>
      <c r="MVE165" s="212"/>
      <c r="MVF165" s="212"/>
      <c r="MVG165" s="212"/>
      <c r="MVH165" s="212"/>
      <c r="MVI165" s="212"/>
      <c r="MVJ165" s="212"/>
      <c r="MVK165" s="212"/>
      <c r="MVL165" s="212"/>
      <c r="MVM165" s="212"/>
      <c r="MVN165" s="212"/>
      <c r="MVO165" s="212"/>
      <c r="MVP165" s="212"/>
      <c r="MVQ165" s="212"/>
      <c r="MVR165" s="212"/>
      <c r="MVS165" s="212"/>
      <c r="MVT165" s="212"/>
      <c r="MVU165" s="212"/>
      <c r="MVV165" s="212"/>
      <c r="MVW165" s="212"/>
      <c r="MVX165" s="212"/>
      <c r="MVY165" s="212"/>
      <c r="MVZ165" s="212"/>
      <c r="MWA165" s="212"/>
      <c r="MWB165" s="212"/>
      <c r="MWC165" s="212"/>
      <c r="MWD165" s="212"/>
      <c r="MWE165" s="212"/>
      <c r="MWF165" s="212"/>
      <c r="MWG165" s="212"/>
      <c r="MWH165" s="212"/>
      <c r="MWI165" s="212"/>
      <c r="MWJ165" s="212"/>
      <c r="MWK165" s="212"/>
      <c r="MWL165" s="212"/>
      <c r="MWM165" s="212"/>
      <c r="MWN165" s="212"/>
      <c r="MWO165" s="212"/>
      <c r="MWP165" s="212"/>
      <c r="MWQ165" s="212"/>
      <c r="MWR165" s="212"/>
      <c r="MWS165" s="212"/>
      <c r="MWT165" s="212"/>
      <c r="MWU165" s="212"/>
      <c r="MWV165" s="212"/>
      <c r="MWW165" s="212"/>
      <c r="MWX165" s="212"/>
      <c r="MWY165" s="212"/>
      <c r="MWZ165" s="212"/>
      <c r="MXA165" s="212"/>
      <c r="MXB165" s="212"/>
      <c r="MXC165" s="212"/>
      <c r="MXD165" s="212"/>
      <c r="MXE165" s="212"/>
      <c r="MXF165" s="212"/>
      <c r="MXG165" s="212"/>
      <c r="MXH165" s="212"/>
      <c r="MXI165" s="212"/>
      <c r="MXJ165" s="212"/>
      <c r="MXK165" s="212"/>
      <c r="MXL165" s="212"/>
      <c r="MXM165" s="212"/>
      <c r="MXN165" s="212"/>
      <c r="MXO165" s="212"/>
      <c r="MXP165" s="212"/>
      <c r="MXQ165" s="212"/>
      <c r="MXR165" s="212"/>
      <c r="MXS165" s="212"/>
      <c r="MXT165" s="212"/>
      <c r="MXU165" s="212"/>
      <c r="MXV165" s="212"/>
      <c r="MXW165" s="212"/>
      <c r="MXX165" s="212"/>
      <c r="MXY165" s="212"/>
      <c r="MXZ165" s="212"/>
      <c r="MYA165" s="212"/>
      <c r="MYB165" s="212"/>
      <c r="MYC165" s="212"/>
      <c r="MYD165" s="212"/>
      <c r="MYE165" s="212"/>
      <c r="MYF165" s="212"/>
      <c r="MYG165" s="212"/>
      <c r="MYH165" s="212"/>
      <c r="MYI165" s="212"/>
      <c r="MYJ165" s="212"/>
      <c r="MYK165" s="212"/>
      <c r="MYL165" s="212"/>
      <c r="MYM165" s="212"/>
      <c r="MYN165" s="212"/>
      <c r="MYO165" s="212"/>
      <c r="MYP165" s="212"/>
      <c r="MYQ165" s="212"/>
      <c r="MYR165" s="212"/>
      <c r="MYS165" s="212"/>
      <c r="MYT165" s="212"/>
      <c r="MYU165" s="212"/>
      <c r="MYV165" s="212"/>
      <c r="MYW165" s="212"/>
      <c r="MYX165" s="212"/>
      <c r="MYY165" s="212"/>
      <c r="MYZ165" s="212"/>
      <c r="MZA165" s="212"/>
      <c r="MZB165" s="212"/>
      <c r="MZC165" s="212"/>
      <c r="MZD165" s="212"/>
      <c r="MZE165" s="212"/>
      <c r="MZF165" s="212"/>
      <c r="MZG165" s="212"/>
      <c r="MZH165" s="212"/>
      <c r="MZI165" s="212"/>
      <c r="MZJ165" s="212"/>
      <c r="MZK165" s="212"/>
      <c r="MZR165" s="212"/>
      <c r="MZS165" s="212"/>
      <c r="MZT165" s="212"/>
      <c r="MZU165" s="212"/>
      <c r="MZV165" s="212"/>
      <c r="MZW165" s="212"/>
      <c r="MZX165" s="212"/>
      <c r="MZY165" s="212"/>
      <c r="MZZ165" s="212"/>
      <c r="NAA165" s="212"/>
      <c r="NAB165" s="212"/>
      <c r="NAC165" s="212"/>
      <c r="NAD165" s="212"/>
      <c r="NAE165" s="212"/>
      <c r="NAF165" s="212"/>
      <c r="NAG165" s="212"/>
      <c r="NAH165" s="212"/>
      <c r="NAI165" s="212"/>
      <c r="NAJ165" s="212"/>
      <c r="NAK165" s="212"/>
      <c r="NAL165" s="212"/>
      <c r="NAM165" s="212"/>
      <c r="NAN165" s="212"/>
      <c r="NAO165" s="212"/>
      <c r="NAP165" s="212"/>
      <c r="NAQ165" s="212"/>
      <c r="NAR165" s="212"/>
      <c r="NAS165" s="212"/>
      <c r="NAT165" s="212"/>
      <c r="NAU165" s="212"/>
      <c r="NAV165" s="212"/>
      <c r="NAW165" s="212"/>
      <c r="NAX165" s="212"/>
      <c r="NAY165" s="212"/>
      <c r="NAZ165" s="212"/>
      <c r="NBA165" s="212"/>
      <c r="NBB165" s="212"/>
      <c r="NBC165" s="212"/>
      <c r="NBD165" s="212"/>
      <c r="NBE165" s="212"/>
      <c r="NBF165" s="212"/>
      <c r="NBG165" s="212"/>
      <c r="NBH165" s="212"/>
      <c r="NBI165" s="212"/>
      <c r="NBJ165" s="212"/>
      <c r="NBK165" s="212"/>
      <c r="NBL165" s="212"/>
      <c r="NBM165" s="212"/>
      <c r="NBN165" s="212"/>
      <c r="NBO165" s="212"/>
      <c r="NBP165" s="212"/>
      <c r="NBQ165" s="212"/>
      <c r="NBR165" s="212"/>
      <c r="NBS165" s="212"/>
      <c r="NBT165" s="212"/>
      <c r="NBU165" s="212"/>
      <c r="NBV165" s="212"/>
      <c r="NBW165" s="212"/>
      <c r="NBX165" s="212"/>
      <c r="NBY165" s="212"/>
      <c r="NBZ165" s="212"/>
      <c r="NCA165" s="212"/>
      <c r="NCB165" s="212"/>
      <c r="NCC165" s="212"/>
      <c r="NCD165" s="212"/>
      <c r="NCE165" s="212"/>
      <c r="NCF165" s="212"/>
      <c r="NCG165" s="212"/>
      <c r="NCH165" s="212"/>
      <c r="NCI165" s="212"/>
      <c r="NCJ165" s="212"/>
      <c r="NCK165" s="212"/>
      <c r="NCL165" s="212"/>
      <c r="NCM165" s="212"/>
      <c r="NCN165" s="212"/>
      <c r="NCO165" s="212"/>
      <c r="NCP165" s="212"/>
      <c r="NCQ165" s="212"/>
      <c r="NCR165" s="212"/>
      <c r="NCS165" s="212"/>
      <c r="NCT165" s="212"/>
      <c r="NCU165" s="212"/>
      <c r="NCV165" s="212"/>
      <c r="NCW165" s="212"/>
      <c r="NCX165" s="212"/>
      <c r="NCY165" s="212"/>
      <c r="NCZ165" s="212"/>
      <c r="NDA165" s="212"/>
      <c r="NDB165" s="212"/>
      <c r="NDC165" s="212"/>
      <c r="NDD165" s="212"/>
      <c r="NDE165" s="212"/>
      <c r="NDF165" s="212"/>
      <c r="NDG165" s="212"/>
      <c r="NDH165" s="212"/>
      <c r="NDI165" s="212"/>
      <c r="NDJ165" s="212"/>
      <c r="NDK165" s="212"/>
      <c r="NDL165" s="212"/>
      <c r="NDM165" s="212"/>
      <c r="NDN165" s="212"/>
      <c r="NDO165" s="212"/>
      <c r="NDP165" s="212"/>
      <c r="NDQ165" s="212"/>
      <c r="NDR165" s="212"/>
      <c r="NDS165" s="212"/>
      <c r="NDT165" s="212"/>
      <c r="NDU165" s="212"/>
      <c r="NDV165" s="212"/>
      <c r="NDW165" s="212"/>
      <c r="NDX165" s="212"/>
      <c r="NDY165" s="212"/>
      <c r="NDZ165" s="212"/>
      <c r="NEA165" s="212"/>
      <c r="NEB165" s="212"/>
      <c r="NEC165" s="212"/>
      <c r="NED165" s="212"/>
      <c r="NEE165" s="212"/>
      <c r="NEF165" s="212"/>
      <c r="NEG165" s="212"/>
      <c r="NEH165" s="212"/>
      <c r="NEI165" s="212"/>
      <c r="NEJ165" s="212"/>
      <c r="NEK165" s="212"/>
      <c r="NEL165" s="212"/>
      <c r="NEM165" s="212"/>
      <c r="NEN165" s="212"/>
      <c r="NEO165" s="212"/>
      <c r="NEP165" s="212"/>
      <c r="NEQ165" s="212"/>
      <c r="NER165" s="212"/>
      <c r="NES165" s="212"/>
      <c r="NET165" s="212"/>
      <c r="NEU165" s="212"/>
      <c r="NEV165" s="212"/>
      <c r="NEW165" s="212"/>
      <c r="NEX165" s="212"/>
      <c r="NEY165" s="212"/>
      <c r="NEZ165" s="212"/>
      <c r="NFA165" s="212"/>
      <c r="NFB165" s="212"/>
      <c r="NFC165" s="212"/>
      <c r="NFD165" s="212"/>
      <c r="NFE165" s="212"/>
      <c r="NFF165" s="212"/>
      <c r="NFG165" s="212"/>
      <c r="NFH165" s="212"/>
      <c r="NFI165" s="212"/>
      <c r="NFJ165" s="212"/>
      <c r="NFK165" s="212"/>
      <c r="NFL165" s="212"/>
      <c r="NFM165" s="212"/>
      <c r="NFN165" s="212"/>
      <c r="NFO165" s="212"/>
      <c r="NFP165" s="212"/>
      <c r="NFQ165" s="212"/>
      <c r="NFR165" s="212"/>
      <c r="NFS165" s="212"/>
      <c r="NFT165" s="212"/>
      <c r="NFU165" s="212"/>
      <c r="NFV165" s="212"/>
      <c r="NFW165" s="212"/>
      <c r="NFX165" s="212"/>
      <c r="NFY165" s="212"/>
      <c r="NFZ165" s="212"/>
      <c r="NGA165" s="212"/>
      <c r="NGB165" s="212"/>
      <c r="NGC165" s="212"/>
      <c r="NGD165" s="212"/>
      <c r="NGE165" s="212"/>
      <c r="NGF165" s="212"/>
      <c r="NGG165" s="212"/>
      <c r="NGH165" s="212"/>
      <c r="NGI165" s="212"/>
      <c r="NGJ165" s="212"/>
      <c r="NGK165" s="212"/>
      <c r="NGL165" s="212"/>
      <c r="NGM165" s="212"/>
      <c r="NGN165" s="212"/>
      <c r="NGO165" s="212"/>
      <c r="NGP165" s="212"/>
      <c r="NGQ165" s="212"/>
      <c r="NGR165" s="212"/>
      <c r="NGS165" s="212"/>
      <c r="NGT165" s="212"/>
      <c r="NGU165" s="212"/>
      <c r="NGV165" s="212"/>
      <c r="NGW165" s="212"/>
      <c r="NGX165" s="212"/>
      <c r="NGY165" s="212"/>
      <c r="NGZ165" s="212"/>
      <c r="NHA165" s="212"/>
      <c r="NHB165" s="212"/>
      <c r="NHC165" s="212"/>
      <c r="NHD165" s="212"/>
      <c r="NHE165" s="212"/>
      <c r="NHF165" s="212"/>
      <c r="NHG165" s="212"/>
      <c r="NHH165" s="212"/>
      <c r="NHI165" s="212"/>
      <c r="NHJ165" s="212"/>
      <c r="NHK165" s="212"/>
      <c r="NHL165" s="212"/>
      <c r="NHM165" s="212"/>
      <c r="NHN165" s="212"/>
      <c r="NHO165" s="212"/>
      <c r="NHP165" s="212"/>
      <c r="NHQ165" s="212"/>
      <c r="NHR165" s="212"/>
      <c r="NHS165" s="212"/>
      <c r="NHT165" s="212"/>
      <c r="NHU165" s="212"/>
      <c r="NHV165" s="212"/>
      <c r="NHW165" s="212"/>
      <c r="NHX165" s="212"/>
      <c r="NHY165" s="212"/>
      <c r="NHZ165" s="212"/>
      <c r="NIA165" s="212"/>
      <c r="NIB165" s="212"/>
      <c r="NIC165" s="212"/>
      <c r="NID165" s="212"/>
      <c r="NIE165" s="212"/>
      <c r="NIF165" s="212"/>
      <c r="NIG165" s="212"/>
      <c r="NIH165" s="212"/>
      <c r="NII165" s="212"/>
      <c r="NIJ165" s="212"/>
      <c r="NIK165" s="212"/>
      <c r="NIL165" s="212"/>
      <c r="NIM165" s="212"/>
      <c r="NIN165" s="212"/>
      <c r="NIO165" s="212"/>
      <c r="NIP165" s="212"/>
      <c r="NIQ165" s="212"/>
      <c r="NIR165" s="212"/>
      <c r="NIS165" s="212"/>
      <c r="NIT165" s="212"/>
      <c r="NIU165" s="212"/>
      <c r="NIV165" s="212"/>
      <c r="NIW165" s="212"/>
      <c r="NIX165" s="212"/>
      <c r="NIY165" s="212"/>
      <c r="NIZ165" s="212"/>
      <c r="NJA165" s="212"/>
      <c r="NJB165" s="212"/>
      <c r="NJC165" s="212"/>
      <c r="NJD165" s="212"/>
      <c r="NJE165" s="212"/>
      <c r="NJF165" s="212"/>
      <c r="NJG165" s="212"/>
      <c r="NJN165" s="212"/>
      <c r="NJO165" s="212"/>
      <c r="NJP165" s="212"/>
      <c r="NJQ165" s="212"/>
      <c r="NJR165" s="212"/>
      <c r="NJS165" s="212"/>
      <c r="NJT165" s="212"/>
      <c r="NJU165" s="212"/>
      <c r="NJV165" s="212"/>
      <c r="NJW165" s="212"/>
      <c r="NJX165" s="212"/>
      <c r="NJY165" s="212"/>
      <c r="NJZ165" s="212"/>
      <c r="NKA165" s="212"/>
      <c r="NKB165" s="212"/>
      <c r="NKC165" s="212"/>
      <c r="NKD165" s="212"/>
      <c r="NKE165" s="212"/>
      <c r="NKF165" s="212"/>
      <c r="NKG165" s="212"/>
      <c r="NKH165" s="212"/>
      <c r="NKI165" s="212"/>
      <c r="NKJ165" s="212"/>
      <c r="NKK165" s="212"/>
      <c r="NKL165" s="212"/>
      <c r="NKM165" s="212"/>
      <c r="NKN165" s="212"/>
      <c r="NKO165" s="212"/>
      <c r="NKP165" s="212"/>
      <c r="NKQ165" s="212"/>
      <c r="NKR165" s="212"/>
      <c r="NKS165" s="212"/>
      <c r="NKT165" s="212"/>
      <c r="NKU165" s="212"/>
      <c r="NKV165" s="212"/>
      <c r="NKW165" s="212"/>
      <c r="NKX165" s="212"/>
      <c r="NKY165" s="212"/>
      <c r="NKZ165" s="212"/>
      <c r="NLA165" s="212"/>
      <c r="NLB165" s="212"/>
      <c r="NLC165" s="212"/>
      <c r="NLD165" s="212"/>
      <c r="NLE165" s="212"/>
      <c r="NLF165" s="212"/>
      <c r="NLG165" s="212"/>
      <c r="NLH165" s="212"/>
      <c r="NLI165" s="212"/>
      <c r="NLJ165" s="212"/>
      <c r="NLK165" s="212"/>
      <c r="NLL165" s="212"/>
      <c r="NLM165" s="212"/>
      <c r="NLN165" s="212"/>
      <c r="NLO165" s="212"/>
      <c r="NLP165" s="212"/>
      <c r="NLQ165" s="212"/>
      <c r="NLR165" s="212"/>
      <c r="NLS165" s="212"/>
      <c r="NLT165" s="212"/>
      <c r="NLU165" s="212"/>
      <c r="NLV165" s="212"/>
      <c r="NLW165" s="212"/>
      <c r="NLX165" s="212"/>
      <c r="NLY165" s="212"/>
      <c r="NLZ165" s="212"/>
      <c r="NMA165" s="212"/>
      <c r="NMB165" s="212"/>
      <c r="NMC165" s="212"/>
      <c r="NMD165" s="212"/>
      <c r="NME165" s="212"/>
      <c r="NMF165" s="212"/>
      <c r="NMG165" s="212"/>
      <c r="NMH165" s="212"/>
      <c r="NMI165" s="212"/>
      <c r="NMJ165" s="212"/>
      <c r="NMK165" s="212"/>
      <c r="NML165" s="212"/>
      <c r="NMM165" s="212"/>
      <c r="NMN165" s="212"/>
      <c r="NMO165" s="212"/>
      <c r="NMP165" s="212"/>
      <c r="NMQ165" s="212"/>
      <c r="NMR165" s="212"/>
      <c r="NMS165" s="212"/>
      <c r="NMT165" s="212"/>
      <c r="NMU165" s="212"/>
      <c r="NMV165" s="212"/>
      <c r="NMW165" s="212"/>
      <c r="NMX165" s="212"/>
      <c r="NMY165" s="212"/>
      <c r="NMZ165" s="212"/>
      <c r="NNA165" s="212"/>
      <c r="NNB165" s="212"/>
      <c r="NNC165" s="212"/>
      <c r="NND165" s="212"/>
      <c r="NNE165" s="212"/>
      <c r="NNF165" s="212"/>
      <c r="NNG165" s="212"/>
      <c r="NNH165" s="212"/>
      <c r="NNI165" s="212"/>
      <c r="NNJ165" s="212"/>
      <c r="NNK165" s="212"/>
      <c r="NNL165" s="212"/>
      <c r="NNM165" s="212"/>
      <c r="NNN165" s="212"/>
      <c r="NNO165" s="212"/>
      <c r="NNP165" s="212"/>
      <c r="NNQ165" s="212"/>
      <c r="NNR165" s="212"/>
      <c r="NNS165" s="212"/>
      <c r="NNT165" s="212"/>
      <c r="NNU165" s="212"/>
      <c r="NNV165" s="212"/>
      <c r="NNW165" s="212"/>
      <c r="NNX165" s="212"/>
      <c r="NNY165" s="212"/>
      <c r="NNZ165" s="212"/>
      <c r="NOA165" s="212"/>
      <c r="NOB165" s="212"/>
      <c r="NOC165" s="212"/>
      <c r="NOD165" s="212"/>
      <c r="NOE165" s="212"/>
      <c r="NOF165" s="212"/>
      <c r="NOG165" s="212"/>
      <c r="NOH165" s="212"/>
      <c r="NOI165" s="212"/>
      <c r="NOJ165" s="212"/>
      <c r="NOK165" s="212"/>
      <c r="NOL165" s="212"/>
      <c r="NOM165" s="212"/>
      <c r="NON165" s="212"/>
      <c r="NOO165" s="212"/>
      <c r="NOP165" s="212"/>
      <c r="NOQ165" s="212"/>
      <c r="NOR165" s="212"/>
      <c r="NOS165" s="212"/>
      <c r="NOT165" s="212"/>
      <c r="NOU165" s="212"/>
      <c r="NOV165" s="212"/>
      <c r="NOW165" s="212"/>
      <c r="NOX165" s="212"/>
      <c r="NOY165" s="212"/>
      <c r="NOZ165" s="212"/>
      <c r="NPA165" s="212"/>
      <c r="NPB165" s="212"/>
      <c r="NPC165" s="212"/>
      <c r="NPD165" s="212"/>
      <c r="NPE165" s="212"/>
      <c r="NPF165" s="212"/>
      <c r="NPG165" s="212"/>
      <c r="NPH165" s="212"/>
      <c r="NPI165" s="212"/>
      <c r="NPJ165" s="212"/>
      <c r="NPK165" s="212"/>
      <c r="NPL165" s="212"/>
      <c r="NPM165" s="212"/>
      <c r="NPN165" s="212"/>
      <c r="NPO165" s="212"/>
      <c r="NPP165" s="212"/>
      <c r="NPQ165" s="212"/>
      <c r="NPR165" s="212"/>
      <c r="NPS165" s="212"/>
      <c r="NPT165" s="212"/>
      <c r="NPU165" s="212"/>
      <c r="NPV165" s="212"/>
      <c r="NPW165" s="212"/>
      <c r="NPX165" s="212"/>
      <c r="NPY165" s="212"/>
      <c r="NPZ165" s="212"/>
      <c r="NQA165" s="212"/>
      <c r="NQB165" s="212"/>
      <c r="NQC165" s="212"/>
      <c r="NQD165" s="212"/>
      <c r="NQE165" s="212"/>
      <c r="NQF165" s="212"/>
      <c r="NQG165" s="212"/>
      <c r="NQH165" s="212"/>
      <c r="NQI165" s="212"/>
      <c r="NQJ165" s="212"/>
      <c r="NQK165" s="212"/>
      <c r="NQL165" s="212"/>
      <c r="NQM165" s="212"/>
      <c r="NQN165" s="212"/>
      <c r="NQO165" s="212"/>
      <c r="NQP165" s="212"/>
      <c r="NQQ165" s="212"/>
      <c r="NQR165" s="212"/>
      <c r="NQS165" s="212"/>
      <c r="NQT165" s="212"/>
      <c r="NQU165" s="212"/>
      <c r="NQV165" s="212"/>
      <c r="NQW165" s="212"/>
      <c r="NQX165" s="212"/>
      <c r="NQY165" s="212"/>
      <c r="NQZ165" s="212"/>
      <c r="NRA165" s="212"/>
      <c r="NRB165" s="212"/>
      <c r="NRC165" s="212"/>
      <c r="NRD165" s="212"/>
      <c r="NRE165" s="212"/>
      <c r="NRF165" s="212"/>
      <c r="NRG165" s="212"/>
      <c r="NRH165" s="212"/>
      <c r="NRI165" s="212"/>
      <c r="NRJ165" s="212"/>
      <c r="NRK165" s="212"/>
      <c r="NRL165" s="212"/>
      <c r="NRM165" s="212"/>
      <c r="NRN165" s="212"/>
      <c r="NRO165" s="212"/>
      <c r="NRP165" s="212"/>
      <c r="NRQ165" s="212"/>
      <c r="NRR165" s="212"/>
      <c r="NRS165" s="212"/>
      <c r="NRT165" s="212"/>
      <c r="NRU165" s="212"/>
      <c r="NRV165" s="212"/>
      <c r="NRW165" s="212"/>
      <c r="NRX165" s="212"/>
      <c r="NRY165" s="212"/>
      <c r="NRZ165" s="212"/>
      <c r="NSA165" s="212"/>
      <c r="NSB165" s="212"/>
      <c r="NSC165" s="212"/>
      <c r="NSD165" s="212"/>
      <c r="NSE165" s="212"/>
      <c r="NSF165" s="212"/>
      <c r="NSG165" s="212"/>
      <c r="NSH165" s="212"/>
      <c r="NSI165" s="212"/>
      <c r="NSJ165" s="212"/>
      <c r="NSK165" s="212"/>
      <c r="NSL165" s="212"/>
      <c r="NSM165" s="212"/>
      <c r="NSN165" s="212"/>
      <c r="NSO165" s="212"/>
      <c r="NSP165" s="212"/>
      <c r="NSQ165" s="212"/>
      <c r="NSR165" s="212"/>
      <c r="NSS165" s="212"/>
      <c r="NST165" s="212"/>
      <c r="NSU165" s="212"/>
      <c r="NSV165" s="212"/>
      <c r="NSW165" s="212"/>
      <c r="NSX165" s="212"/>
      <c r="NSY165" s="212"/>
      <c r="NSZ165" s="212"/>
      <c r="NTA165" s="212"/>
      <c r="NTB165" s="212"/>
      <c r="NTC165" s="212"/>
      <c r="NTJ165" s="212"/>
      <c r="NTK165" s="212"/>
      <c r="NTL165" s="212"/>
      <c r="NTM165" s="212"/>
      <c r="NTN165" s="212"/>
      <c r="NTO165" s="212"/>
      <c r="NTP165" s="212"/>
      <c r="NTQ165" s="212"/>
      <c r="NTR165" s="212"/>
      <c r="NTS165" s="212"/>
      <c r="NTT165" s="212"/>
      <c r="NTU165" s="212"/>
      <c r="NTV165" s="212"/>
      <c r="NTW165" s="212"/>
      <c r="NTX165" s="212"/>
      <c r="NTY165" s="212"/>
      <c r="NTZ165" s="212"/>
      <c r="NUA165" s="212"/>
      <c r="NUB165" s="212"/>
      <c r="NUC165" s="212"/>
      <c r="NUD165" s="212"/>
      <c r="NUE165" s="212"/>
      <c r="NUF165" s="212"/>
      <c r="NUG165" s="212"/>
      <c r="NUH165" s="212"/>
      <c r="NUI165" s="212"/>
      <c r="NUJ165" s="212"/>
      <c r="NUK165" s="212"/>
      <c r="NUL165" s="212"/>
      <c r="NUM165" s="212"/>
      <c r="NUN165" s="212"/>
      <c r="NUO165" s="212"/>
      <c r="NUP165" s="212"/>
      <c r="NUQ165" s="212"/>
      <c r="NUR165" s="212"/>
      <c r="NUS165" s="212"/>
      <c r="NUT165" s="212"/>
      <c r="NUU165" s="212"/>
      <c r="NUV165" s="212"/>
      <c r="NUW165" s="212"/>
      <c r="NUX165" s="212"/>
      <c r="NUY165" s="212"/>
      <c r="NUZ165" s="212"/>
      <c r="NVA165" s="212"/>
      <c r="NVB165" s="212"/>
      <c r="NVC165" s="212"/>
      <c r="NVD165" s="212"/>
      <c r="NVE165" s="212"/>
      <c r="NVF165" s="212"/>
      <c r="NVG165" s="212"/>
      <c r="NVH165" s="212"/>
      <c r="NVI165" s="212"/>
      <c r="NVJ165" s="212"/>
      <c r="NVK165" s="212"/>
      <c r="NVL165" s="212"/>
      <c r="NVM165" s="212"/>
      <c r="NVN165" s="212"/>
      <c r="NVO165" s="212"/>
      <c r="NVP165" s="212"/>
      <c r="NVQ165" s="212"/>
      <c r="NVR165" s="212"/>
      <c r="NVS165" s="212"/>
      <c r="NVT165" s="212"/>
      <c r="NVU165" s="212"/>
      <c r="NVV165" s="212"/>
      <c r="NVW165" s="212"/>
      <c r="NVX165" s="212"/>
      <c r="NVY165" s="212"/>
      <c r="NVZ165" s="212"/>
      <c r="NWA165" s="212"/>
      <c r="NWB165" s="212"/>
      <c r="NWC165" s="212"/>
      <c r="NWD165" s="212"/>
      <c r="NWE165" s="212"/>
      <c r="NWF165" s="212"/>
      <c r="NWG165" s="212"/>
      <c r="NWH165" s="212"/>
      <c r="NWI165" s="212"/>
      <c r="NWJ165" s="212"/>
      <c r="NWK165" s="212"/>
      <c r="NWL165" s="212"/>
      <c r="NWM165" s="212"/>
      <c r="NWN165" s="212"/>
      <c r="NWO165" s="212"/>
      <c r="NWP165" s="212"/>
      <c r="NWQ165" s="212"/>
      <c r="NWR165" s="212"/>
      <c r="NWS165" s="212"/>
      <c r="NWT165" s="212"/>
      <c r="NWU165" s="212"/>
      <c r="NWV165" s="212"/>
      <c r="NWW165" s="212"/>
      <c r="NWX165" s="212"/>
      <c r="NWY165" s="212"/>
      <c r="NWZ165" s="212"/>
      <c r="NXA165" s="212"/>
      <c r="NXB165" s="212"/>
      <c r="NXC165" s="212"/>
      <c r="NXD165" s="212"/>
      <c r="NXE165" s="212"/>
      <c r="NXF165" s="212"/>
      <c r="NXG165" s="212"/>
      <c r="NXH165" s="212"/>
      <c r="NXI165" s="212"/>
      <c r="NXJ165" s="212"/>
      <c r="NXK165" s="212"/>
      <c r="NXL165" s="212"/>
      <c r="NXM165" s="212"/>
      <c r="NXN165" s="212"/>
      <c r="NXO165" s="212"/>
      <c r="NXP165" s="212"/>
      <c r="NXQ165" s="212"/>
      <c r="NXR165" s="212"/>
      <c r="NXS165" s="212"/>
      <c r="NXT165" s="212"/>
      <c r="NXU165" s="212"/>
      <c r="NXV165" s="212"/>
      <c r="NXW165" s="212"/>
      <c r="NXX165" s="212"/>
      <c r="NXY165" s="212"/>
      <c r="NXZ165" s="212"/>
      <c r="NYA165" s="212"/>
      <c r="NYB165" s="212"/>
      <c r="NYC165" s="212"/>
      <c r="NYD165" s="212"/>
      <c r="NYE165" s="212"/>
      <c r="NYF165" s="212"/>
      <c r="NYG165" s="212"/>
      <c r="NYH165" s="212"/>
      <c r="NYI165" s="212"/>
      <c r="NYJ165" s="212"/>
      <c r="NYK165" s="212"/>
      <c r="NYL165" s="212"/>
      <c r="NYM165" s="212"/>
      <c r="NYN165" s="212"/>
      <c r="NYO165" s="212"/>
      <c r="NYP165" s="212"/>
      <c r="NYQ165" s="212"/>
      <c r="NYR165" s="212"/>
      <c r="NYS165" s="212"/>
      <c r="NYT165" s="212"/>
      <c r="NYU165" s="212"/>
      <c r="NYV165" s="212"/>
      <c r="NYW165" s="212"/>
      <c r="NYX165" s="212"/>
      <c r="NYY165" s="212"/>
      <c r="NYZ165" s="212"/>
      <c r="NZA165" s="212"/>
      <c r="NZB165" s="212"/>
      <c r="NZC165" s="212"/>
      <c r="NZD165" s="212"/>
      <c r="NZE165" s="212"/>
      <c r="NZF165" s="212"/>
      <c r="NZG165" s="212"/>
      <c r="NZH165" s="212"/>
      <c r="NZI165" s="212"/>
      <c r="NZJ165" s="212"/>
      <c r="NZK165" s="212"/>
      <c r="NZL165" s="212"/>
      <c r="NZM165" s="212"/>
      <c r="NZN165" s="212"/>
      <c r="NZO165" s="212"/>
      <c r="NZP165" s="212"/>
      <c r="NZQ165" s="212"/>
      <c r="NZR165" s="212"/>
      <c r="NZS165" s="212"/>
      <c r="NZT165" s="212"/>
      <c r="NZU165" s="212"/>
      <c r="NZV165" s="212"/>
      <c r="NZW165" s="212"/>
      <c r="NZX165" s="212"/>
      <c r="NZY165" s="212"/>
      <c r="NZZ165" s="212"/>
      <c r="OAA165" s="212"/>
      <c r="OAB165" s="212"/>
      <c r="OAC165" s="212"/>
      <c r="OAD165" s="212"/>
      <c r="OAE165" s="212"/>
      <c r="OAF165" s="212"/>
      <c r="OAG165" s="212"/>
      <c r="OAH165" s="212"/>
      <c r="OAI165" s="212"/>
      <c r="OAJ165" s="212"/>
      <c r="OAK165" s="212"/>
      <c r="OAL165" s="212"/>
      <c r="OAM165" s="212"/>
      <c r="OAN165" s="212"/>
      <c r="OAO165" s="212"/>
      <c r="OAP165" s="212"/>
      <c r="OAQ165" s="212"/>
      <c r="OAR165" s="212"/>
      <c r="OAS165" s="212"/>
      <c r="OAT165" s="212"/>
      <c r="OAU165" s="212"/>
      <c r="OAV165" s="212"/>
      <c r="OAW165" s="212"/>
      <c r="OAX165" s="212"/>
      <c r="OAY165" s="212"/>
      <c r="OAZ165" s="212"/>
      <c r="OBA165" s="212"/>
      <c r="OBB165" s="212"/>
      <c r="OBC165" s="212"/>
      <c r="OBD165" s="212"/>
      <c r="OBE165" s="212"/>
      <c r="OBF165" s="212"/>
      <c r="OBG165" s="212"/>
      <c r="OBH165" s="212"/>
      <c r="OBI165" s="212"/>
      <c r="OBJ165" s="212"/>
      <c r="OBK165" s="212"/>
      <c r="OBL165" s="212"/>
      <c r="OBM165" s="212"/>
      <c r="OBN165" s="212"/>
      <c r="OBO165" s="212"/>
      <c r="OBP165" s="212"/>
      <c r="OBQ165" s="212"/>
      <c r="OBR165" s="212"/>
      <c r="OBS165" s="212"/>
      <c r="OBT165" s="212"/>
      <c r="OBU165" s="212"/>
      <c r="OBV165" s="212"/>
      <c r="OBW165" s="212"/>
      <c r="OBX165" s="212"/>
      <c r="OBY165" s="212"/>
      <c r="OBZ165" s="212"/>
      <c r="OCA165" s="212"/>
      <c r="OCB165" s="212"/>
      <c r="OCC165" s="212"/>
      <c r="OCD165" s="212"/>
      <c r="OCE165" s="212"/>
      <c r="OCF165" s="212"/>
      <c r="OCG165" s="212"/>
      <c r="OCH165" s="212"/>
      <c r="OCI165" s="212"/>
      <c r="OCJ165" s="212"/>
      <c r="OCK165" s="212"/>
      <c r="OCL165" s="212"/>
      <c r="OCM165" s="212"/>
      <c r="OCN165" s="212"/>
      <c r="OCO165" s="212"/>
      <c r="OCP165" s="212"/>
      <c r="OCQ165" s="212"/>
      <c r="OCR165" s="212"/>
      <c r="OCS165" s="212"/>
      <c r="OCT165" s="212"/>
      <c r="OCU165" s="212"/>
      <c r="OCV165" s="212"/>
      <c r="OCW165" s="212"/>
      <c r="OCX165" s="212"/>
      <c r="OCY165" s="212"/>
      <c r="ODF165" s="212"/>
      <c r="ODG165" s="212"/>
      <c r="ODH165" s="212"/>
      <c r="ODI165" s="212"/>
      <c r="ODJ165" s="212"/>
      <c r="ODK165" s="212"/>
      <c r="ODL165" s="212"/>
      <c r="ODM165" s="212"/>
      <c r="ODN165" s="212"/>
      <c r="ODO165" s="212"/>
      <c r="ODP165" s="212"/>
      <c r="ODQ165" s="212"/>
      <c r="ODR165" s="212"/>
      <c r="ODS165" s="212"/>
      <c r="ODT165" s="212"/>
      <c r="ODU165" s="212"/>
      <c r="ODV165" s="212"/>
      <c r="ODW165" s="212"/>
      <c r="ODX165" s="212"/>
      <c r="ODY165" s="212"/>
      <c r="ODZ165" s="212"/>
      <c r="OEA165" s="212"/>
      <c r="OEB165" s="212"/>
      <c r="OEC165" s="212"/>
      <c r="OED165" s="212"/>
      <c r="OEE165" s="212"/>
      <c r="OEF165" s="212"/>
      <c r="OEG165" s="212"/>
      <c r="OEH165" s="212"/>
      <c r="OEI165" s="212"/>
      <c r="OEJ165" s="212"/>
      <c r="OEK165" s="212"/>
      <c r="OEL165" s="212"/>
      <c r="OEM165" s="212"/>
      <c r="OEN165" s="212"/>
      <c r="OEO165" s="212"/>
      <c r="OEP165" s="212"/>
      <c r="OEQ165" s="212"/>
      <c r="OER165" s="212"/>
      <c r="OES165" s="212"/>
      <c r="OET165" s="212"/>
      <c r="OEU165" s="212"/>
      <c r="OEV165" s="212"/>
      <c r="OEW165" s="212"/>
      <c r="OEX165" s="212"/>
      <c r="OEY165" s="212"/>
      <c r="OEZ165" s="212"/>
      <c r="OFA165" s="212"/>
      <c r="OFB165" s="212"/>
      <c r="OFC165" s="212"/>
      <c r="OFD165" s="212"/>
      <c r="OFE165" s="212"/>
      <c r="OFF165" s="212"/>
      <c r="OFG165" s="212"/>
      <c r="OFH165" s="212"/>
      <c r="OFI165" s="212"/>
      <c r="OFJ165" s="212"/>
      <c r="OFK165" s="212"/>
      <c r="OFL165" s="212"/>
      <c r="OFM165" s="212"/>
      <c r="OFN165" s="212"/>
      <c r="OFO165" s="212"/>
      <c r="OFP165" s="212"/>
      <c r="OFQ165" s="212"/>
      <c r="OFR165" s="212"/>
      <c r="OFS165" s="212"/>
      <c r="OFT165" s="212"/>
      <c r="OFU165" s="212"/>
      <c r="OFV165" s="212"/>
      <c r="OFW165" s="212"/>
      <c r="OFX165" s="212"/>
      <c r="OFY165" s="212"/>
      <c r="OFZ165" s="212"/>
      <c r="OGA165" s="212"/>
      <c r="OGB165" s="212"/>
      <c r="OGC165" s="212"/>
      <c r="OGD165" s="212"/>
      <c r="OGE165" s="212"/>
      <c r="OGF165" s="212"/>
      <c r="OGG165" s="212"/>
      <c r="OGH165" s="212"/>
      <c r="OGI165" s="212"/>
      <c r="OGJ165" s="212"/>
      <c r="OGK165" s="212"/>
      <c r="OGL165" s="212"/>
      <c r="OGM165" s="212"/>
      <c r="OGN165" s="212"/>
      <c r="OGO165" s="212"/>
      <c r="OGP165" s="212"/>
      <c r="OGQ165" s="212"/>
      <c r="OGR165" s="212"/>
      <c r="OGS165" s="212"/>
      <c r="OGT165" s="212"/>
      <c r="OGU165" s="212"/>
      <c r="OGV165" s="212"/>
      <c r="OGW165" s="212"/>
      <c r="OGX165" s="212"/>
      <c r="OGY165" s="212"/>
      <c r="OGZ165" s="212"/>
      <c r="OHA165" s="212"/>
      <c r="OHB165" s="212"/>
      <c r="OHC165" s="212"/>
      <c r="OHD165" s="212"/>
      <c r="OHE165" s="212"/>
      <c r="OHF165" s="212"/>
      <c r="OHG165" s="212"/>
      <c r="OHH165" s="212"/>
      <c r="OHI165" s="212"/>
      <c r="OHJ165" s="212"/>
      <c r="OHK165" s="212"/>
      <c r="OHL165" s="212"/>
      <c r="OHM165" s="212"/>
      <c r="OHN165" s="212"/>
      <c r="OHO165" s="212"/>
      <c r="OHP165" s="212"/>
      <c r="OHQ165" s="212"/>
      <c r="OHR165" s="212"/>
      <c r="OHS165" s="212"/>
      <c r="OHT165" s="212"/>
      <c r="OHU165" s="212"/>
      <c r="OHV165" s="212"/>
      <c r="OHW165" s="212"/>
      <c r="OHX165" s="212"/>
      <c r="OHY165" s="212"/>
      <c r="OHZ165" s="212"/>
      <c r="OIA165" s="212"/>
      <c r="OIB165" s="212"/>
      <c r="OIC165" s="212"/>
      <c r="OID165" s="212"/>
      <c r="OIE165" s="212"/>
      <c r="OIF165" s="212"/>
      <c r="OIG165" s="212"/>
      <c r="OIH165" s="212"/>
      <c r="OII165" s="212"/>
      <c r="OIJ165" s="212"/>
      <c r="OIK165" s="212"/>
      <c r="OIL165" s="212"/>
      <c r="OIM165" s="212"/>
      <c r="OIN165" s="212"/>
      <c r="OIO165" s="212"/>
      <c r="OIP165" s="212"/>
      <c r="OIQ165" s="212"/>
      <c r="OIR165" s="212"/>
      <c r="OIS165" s="212"/>
      <c r="OIT165" s="212"/>
      <c r="OIU165" s="212"/>
      <c r="OIV165" s="212"/>
      <c r="OIW165" s="212"/>
      <c r="OIX165" s="212"/>
      <c r="OIY165" s="212"/>
      <c r="OIZ165" s="212"/>
      <c r="OJA165" s="212"/>
      <c r="OJB165" s="212"/>
      <c r="OJC165" s="212"/>
      <c r="OJD165" s="212"/>
      <c r="OJE165" s="212"/>
      <c r="OJF165" s="212"/>
      <c r="OJG165" s="212"/>
      <c r="OJH165" s="212"/>
      <c r="OJI165" s="212"/>
      <c r="OJJ165" s="212"/>
      <c r="OJK165" s="212"/>
      <c r="OJL165" s="212"/>
      <c r="OJM165" s="212"/>
      <c r="OJN165" s="212"/>
      <c r="OJO165" s="212"/>
      <c r="OJP165" s="212"/>
      <c r="OJQ165" s="212"/>
      <c r="OJR165" s="212"/>
      <c r="OJS165" s="212"/>
      <c r="OJT165" s="212"/>
      <c r="OJU165" s="212"/>
      <c r="OJV165" s="212"/>
      <c r="OJW165" s="212"/>
      <c r="OJX165" s="212"/>
      <c r="OJY165" s="212"/>
      <c r="OJZ165" s="212"/>
      <c r="OKA165" s="212"/>
      <c r="OKB165" s="212"/>
      <c r="OKC165" s="212"/>
      <c r="OKD165" s="212"/>
      <c r="OKE165" s="212"/>
      <c r="OKF165" s="212"/>
      <c r="OKG165" s="212"/>
      <c r="OKH165" s="212"/>
      <c r="OKI165" s="212"/>
      <c r="OKJ165" s="212"/>
      <c r="OKK165" s="212"/>
      <c r="OKL165" s="212"/>
      <c r="OKM165" s="212"/>
      <c r="OKN165" s="212"/>
      <c r="OKO165" s="212"/>
      <c r="OKP165" s="212"/>
      <c r="OKQ165" s="212"/>
      <c r="OKR165" s="212"/>
      <c r="OKS165" s="212"/>
      <c r="OKT165" s="212"/>
      <c r="OKU165" s="212"/>
      <c r="OKV165" s="212"/>
      <c r="OKW165" s="212"/>
      <c r="OKX165" s="212"/>
      <c r="OKY165" s="212"/>
      <c r="OKZ165" s="212"/>
      <c r="OLA165" s="212"/>
      <c r="OLB165" s="212"/>
      <c r="OLC165" s="212"/>
      <c r="OLD165" s="212"/>
      <c r="OLE165" s="212"/>
      <c r="OLF165" s="212"/>
      <c r="OLG165" s="212"/>
      <c r="OLH165" s="212"/>
      <c r="OLI165" s="212"/>
      <c r="OLJ165" s="212"/>
      <c r="OLK165" s="212"/>
      <c r="OLL165" s="212"/>
      <c r="OLM165" s="212"/>
      <c r="OLN165" s="212"/>
      <c r="OLO165" s="212"/>
      <c r="OLP165" s="212"/>
      <c r="OLQ165" s="212"/>
      <c r="OLR165" s="212"/>
      <c r="OLS165" s="212"/>
      <c r="OLT165" s="212"/>
      <c r="OLU165" s="212"/>
      <c r="OLV165" s="212"/>
      <c r="OLW165" s="212"/>
      <c r="OLX165" s="212"/>
      <c r="OLY165" s="212"/>
      <c r="OLZ165" s="212"/>
      <c r="OMA165" s="212"/>
      <c r="OMB165" s="212"/>
      <c r="OMC165" s="212"/>
      <c r="OMD165" s="212"/>
      <c r="OME165" s="212"/>
      <c r="OMF165" s="212"/>
      <c r="OMG165" s="212"/>
      <c r="OMH165" s="212"/>
      <c r="OMI165" s="212"/>
      <c r="OMJ165" s="212"/>
      <c r="OMK165" s="212"/>
      <c r="OML165" s="212"/>
      <c r="OMM165" s="212"/>
      <c r="OMN165" s="212"/>
      <c r="OMO165" s="212"/>
      <c r="OMP165" s="212"/>
      <c r="OMQ165" s="212"/>
      <c r="OMR165" s="212"/>
      <c r="OMS165" s="212"/>
      <c r="OMT165" s="212"/>
      <c r="OMU165" s="212"/>
      <c r="ONB165" s="212"/>
      <c r="ONC165" s="212"/>
      <c r="OND165" s="212"/>
      <c r="ONE165" s="212"/>
      <c r="ONF165" s="212"/>
      <c r="ONG165" s="212"/>
      <c r="ONH165" s="212"/>
      <c r="ONI165" s="212"/>
      <c r="ONJ165" s="212"/>
      <c r="ONK165" s="212"/>
      <c r="ONL165" s="212"/>
      <c r="ONM165" s="212"/>
      <c r="ONN165" s="212"/>
      <c r="ONO165" s="212"/>
      <c r="ONP165" s="212"/>
      <c r="ONQ165" s="212"/>
      <c r="ONR165" s="212"/>
      <c r="ONS165" s="212"/>
      <c r="ONT165" s="212"/>
      <c r="ONU165" s="212"/>
      <c r="ONV165" s="212"/>
      <c r="ONW165" s="212"/>
      <c r="ONX165" s="212"/>
      <c r="ONY165" s="212"/>
      <c r="ONZ165" s="212"/>
      <c r="OOA165" s="212"/>
      <c r="OOB165" s="212"/>
      <c r="OOC165" s="212"/>
      <c r="OOD165" s="212"/>
      <c r="OOE165" s="212"/>
      <c r="OOF165" s="212"/>
      <c r="OOG165" s="212"/>
      <c r="OOH165" s="212"/>
      <c r="OOI165" s="212"/>
      <c r="OOJ165" s="212"/>
      <c r="OOK165" s="212"/>
      <c r="OOL165" s="212"/>
      <c r="OOM165" s="212"/>
      <c r="OON165" s="212"/>
      <c r="OOO165" s="212"/>
      <c r="OOP165" s="212"/>
      <c r="OOQ165" s="212"/>
      <c r="OOR165" s="212"/>
      <c r="OOS165" s="212"/>
      <c r="OOT165" s="212"/>
      <c r="OOU165" s="212"/>
      <c r="OOV165" s="212"/>
      <c r="OOW165" s="212"/>
      <c r="OOX165" s="212"/>
      <c r="OOY165" s="212"/>
      <c r="OOZ165" s="212"/>
      <c r="OPA165" s="212"/>
      <c r="OPB165" s="212"/>
      <c r="OPC165" s="212"/>
      <c r="OPD165" s="212"/>
      <c r="OPE165" s="212"/>
      <c r="OPF165" s="212"/>
      <c r="OPG165" s="212"/>
      <c r="OPH165" s="212"/>
      <c r="OPI165" s="212"/>
      <c r="OPJ165" s="212"/>
      <c r="OPK165" s="212"/>
      <c r="OPL165" s="212"/>
      <c r="OPM165" s="212"/>
      <c r="OPN165" s="212"/>
      <c r="OPO165" s="212"/>
      <c r="OPP165" s="212"/>
      <c r="OPQ165" s="212"/>
      <c r="OPR165" s="212"/>
      <c r="OPS165" s="212"/>
      <c r="OPT165" s="212"/>
      <c r="OPU165" s="212"/>
      <c r="OPV165" s="212"/>
      <c r="OPW165" s="212"/>
      <c r="OPX165" s="212"/>
      <c r="OPY165" s="212"/>
      <c r="OPZ165" s="212"/>
      <c r="OQA165" s="212"/>
      <c r="OQB165" s="212"/>
      <c r="OQC165" s="212"/>
      <c r="OQD165" s="212"/>
      <c r="OQE165" s="212"/>
      <c r="OQF165" s="212"/>
      <c r="OQG165" s="212"/>
      <c r="OQH165" s="212"/>
      <c r="OQI165" s="212"/>
      <c r="OQJ165" s="212"/>
      <c r="OQK165" s="212"/>
      <c r="OQL165" s="212"/>
      <c r="OQM165" s="212"/>
      <c r="OQN165" s="212"/>
      <c r="OQO165" s="212"/>
      <c r="OQP165" s="212"/>
      <c r="OQQ165" s="212"/>
      <c r="OQR165" s="212"/>
      <c r="OQS165" s="212"/>
      <c r="OQT165" s="212"/>
      <c r="OQU165" s="212"/>
      <c r="OQV165" s="212"/>
      <c r="OQW165" s="212"/>
      <c r="OQX165" s="212"/>
      <c r="OQY165" s="212"/>
      <c r="OQZ165" s="212"/>
      <c r="ORA165" s="212"/>
      <c r="ORB165" s="212"/>
      <c r="ORC165" s="212"/>
      <c r="ORD165" s="212"/>
      <c r="ORE165" s="212"/>
      <c r="ORF165" s="212"/>
      <c r="ORG165" s="212"/>
      <c r="ORH165" s="212"/>
      <c r="ORI165" s="212"/>
      <c r="ORJ165" s="212"/>
      <c r="ORK165" s="212"/>
      <c r="ORL165" s="212"/>
      <c r="ORM165" s="212"/>
      <c r="ORN165" s="212"/>
      <c r="ORO165" s="212"/>
      <c r="ORP165" s="212"/>
      <c r="ORQ165" s="212"/>
      <c r="ORR165" s="212"/>
      <c r="ORS165" s="212"/>
      <c r="ORT165" s="212"/>
      <c r="ORU165" s="212"/>
      <c r="ORV165" s="212"/>
      <c r="ORW165" s="212"/>
      <c r="ORX165" s="212"/>
      <c r="ORY165" s="212"/>
      <c r="ORZ165" s="212"/>
      <c r="OSA165" s="212"/>
      <c r="OSB165" s="212"/>
      <c r="OSC165" s="212"/>
      <c r="OSD165" s="212"/>
      <c r="OSE165" s="212"/>
      <c r="OSF165" s="212"/>
      <c r="OSG165" s="212"/>
      <c r="OSH165" s="212"/>
      <c r="OSI165" s="212"/>
      <c r="OSJ165" s="212"/>
      <c r="OSK165" s="212"/>
      <c r="OSL165" s="212"/>
      <c r="OSM165" s="212"/>
      <c r="OSN165" s="212"/>
      <c r="OSO165" s="212"/>
      <c r="OSP165" s="212"/>
      <c r="OSQ165" s="212"/>
      <c r="OSR165" s="212"/>
      <c r="OSS165" s="212"/>
      <c r="OST165" s="212"/>
      <c r="OSU165" s="212"/>
      <c r="OSV165" s="212"/>
      <c r="OSW165" s="212"/>
      <c r="OSX165" s="212"/>
      <c r="OSY165" s="212"/>
      <c r="OSZ165" s="212"/>
      <c r="OTA165" s="212"/>
      <c r="OTB165" s="212"/>
      <c r="OTC165" s="212"/>
      <c r="OTD165" s="212"/>
      <c r="OTE165" s="212"/>
      <c r="OTF165" s="212"/>
      <c r="OTG165" s="212"/>
      <c r="OTH165" s="212"/>
      <c r="OTI165" s="212"/>
      <c r="OTJ165" s="212"/>
      <c r="OTK165" s="212"/>
      <c r="OTL165" s="212"/>
      <c r="OTM165" s="212"/>
      <c r="OTN165" s="212"/>
      <c r="OTO165" s="212"/>
      <c r="OTP165" s="212"/>
      <c r="OTQ165" s="212"/>
      <c r="OTR165" s="212"/>
      <c r="OTS165" s="212"/>
      <c r="OTT165" s="212"/>
      <c r="OTU165" s="212"/>
      <c r="OTV165" s="212"/>
      <c r="OTW165" s="212"/>
      <c r="OTX165" s="212"/>
      <c r="OTY165" s="212"/>
      <c r="OTZ165" s="212"/>
      <c r="OUA165" s="212"/>
      <c r="OUB165" s="212"/>
      <c r="OUC165" s="212"/>
      <c r="OUD165" s="212"/>
      <c r="OUE165" s="212"/>
      <c r="OUF165" s="212"/>
      <c r="OUG165" s="212"/>
      <c r="OUH165" s="212"/>
      <c r="OUI165" s="212"/>
      <c r="OUJ165" s="212"/>
      <c r="OUK165" s="212"/>
      <c r="OUL165" s="212"/>
      <c r="OUM165" s="212"/>
      <c r="OUN165" s="212"/>
      <c r="OUO165" s="212"/>
      <c r="OUP165" s="212"/>
      <c r="OUQ165" s="212"/>
      <c r="OUR165" s="212"/>
      <c r="OUS165" s="212"/>
      <c r="OUT165" s="212"/>
      <c r="OUU165" s="212"/>
      <c r="OUV165" s="212"/>
      <c r="OUW165" s="212"/>
      <c r="OUX165" s="212"/>
      <c r="OUY165" s="212"/>
      <c r="OUZ165" s="212"/>
      <c r="OVA165" s="212"/>
      <c r="OVB165" s="212"/>
      <c r="OVC165" s="212"/>
      <c r="OVD165" s="212"/>
      <c r="OVE165" s="212"/>
      <c r="OVF165" s="212"/>
      <c r="OVG165" s="212"/>
      <c r="OVH165" s="212"/>
      <c r="OVI165" s="212"/>
      <c r="OVJ165" s="212"/>
      <c r="OVK165" s="212"/>
      <c r="OVL165" s="212"/>
      <c r="OVM165" s="212"/>
      <c r="OVN165" s="212"/>
      <c r="OVO165" s="212"/>
      <c r="OVP165" s="212"/>
      <c r="OVQ165" s="212"/>
      <c r="OVR165" s="212"/>
      <c r="OVS165" s="212"/>
      <c r="OVT165" s="212"/>
      <c r="OVU165" s="212"/>
      <c r="OVV165" s="212"/>
      <c r="OVW165" s="212"/>
      <c r="OVX165" s="212"/>
      <c r="OVY165" s="212"/>
      <c r="OVZ165" s="212"/>
      <c r="OWA165" s="212"/>
      <c r="OWB165" s="212"/>
      <c r="OWC165" s="212"/>
      <c r="OWD165" s="212"/>
      <c r="OWE165" s="212"/>
      <c r="OWF165" s="212"/>
      <c r="OWG165" s="212"/>
      <c r="OWH165" s="212"/>
      <c r="OWI165" s="212"/>
      <c r="OWJ165" s="212"/>
      <c r="OWK165" s="212"/>
      <c r="OWL165" s="212"/>
      <c r="OWM165" s="212"/>
      <c r="OWN165" s="212"/>
      <c r="OWO165" s="212"/>
      <c r="OWP165" s="212"/>
      <c r="OWQ165" s="212"/>
      <c r="OWX165" s="212"/>
      <c r="OWY165" s="212"/>
      <c r="OWZ165" s="212"/>
      <c r="OXA165" s="212"/>
      <c r="OXB165" s="212"/>
      <c r="OXC165" s="212"/>
      <c r="OXD165" s="212"/>
      <c r="OXE165" s="212"/>
      <c r="OXF165" s="212"/>
      <c r="OXG165" s="212"/>
      <c r="OXH165" s="212"/>
      <c r="OXI165" s="212"/>
      <c r="OXJ165" s="212"/>
      <c r="OXK165" s="212"/>
      <c r="OXL165" s="212"/>
      <c r="OXM165" s="212"/>
      <c r="OXN165" s="212"/>
      <c r="OXO165" s="212"/>
      <c r="OXP165" s="212"/>
      <c r="OXQ165" s="212"/>
      <c r="OXR165" s="212"/>
      <c r="OXS165" s="212"/>
      <c r="OXT165" s="212"/>
      <c r="OXU165" s="212"/>
      <c r="OXV165" s="212"/>
      <c r="OXW165" s="212"/>
      <c r="OXX165" s="212"/>
      <c r="OXY165" s="212"/>
      <c r="OXZ165" s="212"/>
      <c r="OYA165" s="212"/>
      <c r="OYB165" s="212"/>
      <c r="OYC165" s="212"/>
      <c r="OYD165" s="212"/>
      <c r="OYE165" s="212"/>
      <c r="OYF165" s="212"/>
      <c r="OYG165" s="212"/>
      <c r="OYH165" s="212"/>
      <c r="OYI165" s="212"/>
      <c r="OYJ165" s="212"/>
      <c r="OYK165" s="212"/>
      <c r="OYL165" s="212"/>
      <c r="OYM165" s="212"/>
      <c r="OYN165" s="212"/>
      <c r="OYO165" s="212"/>
      <c r="OYP165" s="212"/>
      <c r="OYQ165" s="212"/>
      <c r="OYR165" s="212"/>
      <c r="OYS165" s="212"/>
      <c r="OYT165" s="212"/>
      <c r="OYU165" s="212"/>
      <c r="OYV165" s="212"/>
      <c r="OYW165" s="212"/>
      <c r="OYX165" s="212"/>
      <c r="OYY165" s="212"/>
      <c r="OYZ165" s="212"/>
      <c r="OZA165" s="212"/>
      <c r="OZB165" s="212"/>
      <c r="OZC165" s="212"/>
      <c r="OZD165" s="212"/>
      <c r="OZE165" s="212"/>
      <c r="OZF165" s="212"/>
      <c r="OZG165" s="212"/>
      <c r="OZH165" s="212"/>
      <c r="OZI165" s="212"/>
      <c r="OZJ165" s="212"/>
      <c r="OZK165" s="212"/>
      <c r="OZL165" s="212"/>
      <c r="OZM165" s="212"/>
      <c r="OZN165" s="212"/>
      <c r="OZO165" s="212"/>
      <c r="OZP165" s="212"/>
      <c r="OZQ165" s="212"/>
      <c r="OZR165" s="212"/>
      <c r="OZS165" s="212"/>
      <c r="OZT165" s="212"/>
      <c r="OZU165" s="212"/>
      <c r="OZV165" s="212"/>
      <c r="OZW165" s="212"/>
      <c r="OZX165" s="212"/>
      <c r="OZY165" s="212"/>
      <c r="OZZ165" s="212"/>
      <c r="PAA165" s="212"/>
      <c r="PAB165" s="212"/>
      <c r="PAC165" s="212"/>
      <c r="PAD165" s="212"/>
      <c r="PAE165" s="212"/>
      <c r="PAF165" s="212"/>
      <c r="PAG165" s="212"/>
      <c r="PAH165" s="212"/>
      <c r="PAI165" s="212"/>
      <c r="PAJ165" s="212"/>
      <c r="PAK165" s="212"/>
      <c r="PAL165" s="212"/>
      <c r="PAM165" s="212"/>
      <c r="PAN165" s="212"/>
      <c r="PAO165" s="212"/>
      <c r="PAP165" s="212"/>
      <c r="PAQ165" s="212"/>
      <c r="PAR165" s="212"/>
      <c r="PAS165" s="212"/>
      <c r="PAT165" s="212"/>
      <c r="PAU165" s="212"/>
      <c r="PAV165" s="212"/>
      <c r="PAW165" s="212"/>
      <c r="PAX165" s="212"/>
      <c r="PAY165" s="212"/>
      <c r="PAZ165" s="212"/>
      <c r="PBA165" s="212"/>
      <c r="PBB165" s="212"/>
      <c r="PBC165" s="212"/>
      <c r="PBD165" s="212"/>
      <c r="PBE165" s="212"/>
      <c r="PBF165" s="212"/>
      <c r="PBG165" s="212"/>
      <c r="PBH165" s="212"/>
      <c r="PBI165" s="212"/>
      <c r="PBJ165" s="212"/>
      <c r="PBK165" s="212"/>
      <c r="PBL165" s="212"/>
      <c r="PBM165" s="212"/>
      <c r="PBN165" s="212"/>
      <c r="PBO165" s="212"/>
      <c r="PBP165" s="212"/>
      <c r="PBQ165" s="212"/>
      <c r="PBR165" s="212"/>
      <c r="PBS165" s="212"/>
      <c r="PBT165" s="212"/>
      <c r="PBU165" s="212"/>
      <c r="PBV165" s="212"/>
      <c r="PBW165" s="212"/>
      <c r="PBX165" s="212"/>
      <c r="PBY165" s="212"/>
      <c r="PBZ165" s="212"/>
      <c r="PCA165" s="212"/>
      <c r="PCB165" s="212"/>
      <c r="PCC165" s="212"/>
      <c r="PCD165" s="212"/>
      <c r="PCE165" s="212"/>
      <c r="PCF165" s="212"/>
      <c r="PCG165" s="212"/>
      <c r="PCH165" s="212"/>
      <c r="PCI165" s="212"/>
      <c r="PCJ165" s="212"/>
      <c r="PCK165" s="212"/>
      <c r="PCL165" s="212"/>
      <c r="PCM165" s="212"/>
      <c r="PCN165" s="212"/>
      <c r="PCO165" s="212"/>
      <c r="PCP165" s="212"/>
      <c r="PCQ165" s="212"/>
      <c r="PCR165" s="212"/>
      <c r="PCS165" s="212"/>
      <c r="PCT165" s="212"/>
      <c r="PCU165" s="212"/>
      <c r="PCV165" s="212"/>
      <c r="PCW165" s="212"/>
      <c r="PCX165" s="212"/>
      <c r="PCY165" s="212"/>
      <c r="PCZ165" s="212"/>
      <c r="PDA165" s="212"/>
      <c r="PDB165" s="212"/>
      <c r="PDC165" s="212"/>
      <c r="PDD165" s="212"/>
      <c r="PDE165" s="212"/>
      <c r="PDF165" s="212"/>
      <c r="PDG165" s="212"/>
      <c r="PDH165" s="212"/>
      <c r="PDI165" s="212"/>
      <c r="PDJ165" s="212"/>
      <c r="PDK165" s="212"/>
      <c r="PDL165" s="212"/>
      <c r="PDM165" s="212"/>
      <c r="PDN165" s="212"/>
      <c r="PDO165" s="212"/>
      <c r="PDP165" s="212"/>
      <c r="PDQ165" s="212"/>
      <c r="PDR165" s="212"/>
      <c r="PDS165" s="212"/>
      <c r="PDT165" s="212"/>
      <c r="PDU165" s="212"/>
      <c r="PDV165" s="212"/>
      <c r="PDW165" s="212"/>
      <c r="PDX165" s="212"/>
      <c r="PDY165" s="212"/>
      <c r="PDZ165" s="212"/>
      <c r="PEA165" s="212"/>
      <c r="PEB165" s="212"/>
      <c r="PEC165" s="212"/>
      <c r="PED165" s="212"/>
      <c r="PEE165" s="212"/>
      <c r="PEF165" s="212"/>
      <c r="PEG165" s="212"/>
      <c r="PEH165" s="212"/>
      <c r="PEI165" s="212"/>
      <c r="PEJ165" s="212"/>
      <c r="PEK165" s="212"/>
      <c r="PEL165" s="212"/>
      <c r="PEM165" s="212"/>
      <c r="PEN165" s="212"/>
      <c r="PEO165" s="212"/>
      <c r="PEP165" s="212"/>
      <c r="PEQ165" s="212"/>
      <c r="PER165" s="212"/>
      <c r="PES165" s="212"/>
      <c r="PET165" s="212"/>
      <c r="PEU165" s="212"/>
      <c r="PEV165" s="212"/>
      <c r="PEW165" s="212"/>
      <c r="PEX165" s="212"/>
      <c r="PEY165" s="212"/>
      <c r="PEZ165" s="212"/>
      <c r="PFA165" s="212"/>
      <c r="PFB165" s="212"/>
      <c r="PFC165" s="212"/>
      <c r="PFD165" s="212"/>
      <c r="PFE165" s="212"/>
      <c r="PFF165" s="212"/>
      <c r="PFG165" s="212"/>
      <c r="PFH165" s="212"/>
      <c r="PFI165" s="212"/>
      <c r="PFJ165" s="212"/>
      <c r="PFK165" s="212"/>
      <c r="PFL165" s="212"/>
      <c r="PFM165" s="212"/>
      <c r="PFN165" s="212"/>
      <c r="PFO165" s="212"/>
      <c r="PFP165" s="212"/>
      <c r="PFQ165" s="212"/>
      <c r="PFR165" s="212"/>
      <c r="PFS165" s="212"/>
      <c r="PFT165" s="212"/>
      <c r="PFU165" s="212"/>
      <c r="PFV165" s="212"/>
      <c r="PFW165" s="212"/>
      <c r="PFX165" s="212"/>
      <c r="PFY165" s="212"/>
      <c r="PFZ165" s="212"/>
      <c r="PGA165" s="212"/>
      <c r="PGB165" s="212"/>
      <c r="PGC165" s="212"/>
      <c r="PGD165" s="212"/>
      <c r="PGE165" s="212"/>
      <c r="PGF165" s="212"/>
      <c r="PGG165" s="212"/>
      <c r="PGH165" s="212"/>
      <c r="PGI165" s="212"/>
      <c r="PGJ165" s="212"/>
      <c r="PGK165" s="212"/>
      <c r="PGL165" s="212"/>
      <c r="PGM165" s="212"/>
      <c r="PGT165" s="212"/>
      <c r="PGU165" s="212"/>
      <c r="PGV165" s="212"/>
      <c r="PGW165" s="212"/>
      <c r="PGX165" s="212"/>
      <c r="PGY165" s="212"/>
      <c r="PGZ165" s="212"/>
      <c r="PHA165" s="212"/>
      <c r="PHB165" s="212"/>
      <c r="PHC165" s="212"/>
      <c r="PHD165" s="212"/>
      <c r="PHE165" s="212"/>
      <c r="PHF165" s="212"/>
      <c r="PHG165" s="212"/>
      <c r="PHH165" s="212"/>
      <c r="PHI165" s="212"/>
      <c r="PHJ165" s="212"/>
      <c r="PHK165" s="212"/>
      <c r="PHL165" s="212"/>
      <c r="PHM165" s="212"/>
      <c r="PHN165" s="212"/>
      <c r="PHO165" s="212"/>
      <c r="PHP165" s="212"/>
      <c r="PHQ165" s="212"/>
      <c r="PHR165" s="212"/>
      <c r="PHS165" s="212"/>
      <c r="PHT165" s="212"/>
      <c r="PHU165" s="212"/>
      <c r="PHV165" s="212"/>
      <c r="PHW165" s="212"/>
      <c r="PHX165" s="212"/>
      <c r="PHY165" s="212"/>
      <c r="PHZ165" s="212"/>
      <c r="PIA165" s="212"/>
      <c r="PIB165" s="212"/>
      <c r="PIC165" s="212"/>
      <c r="PID165" s="212"/>
      <c r="PIE165" s="212"/>
      <c r="PIF165" s="212"/>
      <c r="PIG165" s="212"/>
      <c r="PIH165" s="212"/>
      <c r="PII165" s="212"/>
      <c r="PIJ165" s="212"/>
      <c r="PIK165" s="212"/>
      <c r="PIL165" s="212"/>
      <c r="PIM165" s="212"/>
      <c r="PIN165" s="212"/>
      <c r="PIO165" s="212"/>
      <c r="PIP165" s="212"/>
      <c r="PIQ165" s="212"/>
      <c r="PIR165" s="212"/>
      <c r="PIS165" s="212"/>
      <c r="PIT165" s="212"/>
      <c r="PIU165" s="212"/>
      <c r="PIV165" s="212"/>
      <c r="PIW165" s="212"/>
      <c r="PIX165" s="212"/>
      <c r="PIY165" s="212"/>
      <c r="PIZ165" s="212"/>
      <c r="PJA165" s="212"/>
      <c r="PJB165" s="212"/>
      <c r="PJC165" s="212"/>
      <c r="PJD165" s="212"/>
      <c r="PJE165" s="212"/>
      <c r="PJF165" s="212"/>
      <c r="PJG165" s="212"/>
      <c r="PJH165" s="212"/>
      <c r="PJI165" s="212"/>
      <c r="PJJ165" s="212"/>
      <c r="PJK165" s="212"/>
      <c r="PJL165" s="212"/>
      <c r="PJM165" s="212"/>
      <c r="PJN165" s="212"/>
      <c r="PJO165" s="212"/>
      <c r="PJP165" s="212"/>
      <c r="PJQ165" s="212"/>
      <c r="PJR165" s="212"/>
      <c r="PJS165" s="212"/>
      <c r="PJT165" s="212"/>
      <c r="PJU165" s="212"/>
      <c r="PJV165" s="212"/>
      <c r="PJW165" s="212"/>
      <c r="PJX165" s="212"/>
      <c r="PJY165" s="212"/>
      <c r="PJZ165" s="212"/>
      <c r="PKA165" s="212"/>
      <c r="PKB165" s="212"/>
      <c r="PKC165" s="212"/>
      <c r="PKD165" s="212"/>
      <c r="PKE165" s="212"/>
      <c r="PKF165" s="212"/>
      <c r="PKG165" s="212"/>
      <c r="PKH165" s="212"/>
      <c r="PKI165" s="212"/>
      <c r="PKJ165" s="212"/>
      <c r="PKK165" s="212"/>
      <c r="PKL165" s="212"/>
      <c r="PKM165" s="212"/>
      <c r="PKN165" s="212"/>
      <c r="PKO165" s="212"/>
      <c r="PKP165" s="212"/>
      <c r="PKQ165" s="212"/>
      <c r="PKR165" s="212"/>
      <c r="PKS165" s="212"/>
      <c r="PKT165" s="212"/>
      <c r="PKU165" s="212"/>
      <c r="PKV165" s="212"/>
      <c r="PKW165" s="212"/>
      <c r="PKX165" s="212"/>
      <c r="PKY165" s="212"/>
      <c r="PKZ165" s="212"/>
      <c r="PLA165" s="212"/>
      <c r="PLB165" s="212"/>
      <c r="PLC165" s="212"/>
      <c r="PLD165" s="212"/>
      <c r="PLE165" s="212"/>
      <c r="PLF165" s="212"/>
      <c r="PLG165" s="212"/>
      <c r="PLH165" s="212"/>
      <c r="PLI165" s="212"/>
      <c r="PLJ165" s="212"/>
      <c r="PLK165" s="212"/>
      <c r="PLL165" s="212"/>
      <c r="PLM165" s="212"/>
      <c r="PLN165" s="212"/>
      <c r="PLO165" s="212"/>
      <c r="PLP165" s="212"/>
      <c r="PLQ165" s="212"/>
      <c r="PLR165" s="212"/>
      <c r="PLS165" s="212"/>
      <c r="PLT165" s="212"/>
      <c r="PLU165" s="212"/>
      <c r="PLV165" s="212"/>
      <c r="PLW165" s="212"/>
      <c r="PLX165" s="212"/>
      <c r="PLY165" s="212"/>
      <c r="PLZ165" s="212"/>
      <c r="PMA165" s="212"/>
      <c r="PMB165" s="212"/>
      <c r="PMC165" s="212"/>
      <c r="PMD165" s="212"/>
      <c r="PME165" s="212"/>
      <c r="PMF165" s="212"/>
      <c r="PMG165" s="212"/>
      <c r="PMH165" s="212"/>
      <c r="PMI165" s="212"/>
      <c r="PMJ165" s="212"/>
      <c r="PMK165" s="212"/>
      <c r="PML165" s="212"/>
      <c r="PMM165" s="212"/>
      <c r="PMN165" s="212"/>
      <c r="PMO165" s="212"/>
      <c r="PMP165" s="212"/>
      <c r="PMQ165" s="212"/>
      <c r="PMR165" s="212"/>
      <c r="PMS165" s="212"/>
      <c r="PMT165" s="212"/>
      <c r="PMU165" s="212"/>
      <c r="PMV165" s="212"/>
      <c r="PMW165" s="212"/>
      <c r="PMX165" s="212"/>
      <c r="PMY165" s="212"/>
      <c r="PMZ165" s="212"/>
      <c r="PNA165" s="212"/>
      <c r="PNB165" s="212"/>
      <c r="PNC165" s="212"/>
      <c r="PND165" s="212"/>
      <c r="PNE165" s="212"/>
      <c r="PNF165" s="212"/>
      <c r="PNG165" s="212"/>
      <c r="PNH165" s="212"/>
      <c r="PNI165" s="212"/>
      <c r="PNJ165" s="212"/>
      <c r="PNK165" s="212"/>
      <c r="PNL165" s="212"/>
      <c r="PNM165" s="212"/>
      <c r="PNN165" s="212"/>
      <c r="PNO165" s="212"/>
      <c r="PNP165" s="212"/>
      <c r="PNQ165" s="212"/>
      <c r="PNR165" s="212"/>
      <c r="PNS165" s="212"/>
      <c r="PNT165" s="212"/>
      <c r="PNU165" s="212"/>
      <c r="PNV165" s="212"/>
      <c r="PNW165" s="212"/>
      <c r="PNX165" s="212"/>
      <c r="PNY165" s="212"/>
      <c r="PNZ165" s="212"/>
      <c r="POA165" s="212"/>
      <c r="POB165" s="212"/>
      <c r="POC165" s="212"/>
      <c r="POD165" s="212"/>
      <c r="POE165" s="212"/>
      <c r="POF165" s="212"/>
      <c r="POG165" s="212"/>
      <c r="POH165" s="212"/>
      <c r="POI165" s="212"/>
      <c r="POJ165" s="212"/>
      <c r="POK165" s="212"/>
      <c r="POL165" s="212"/>
      <c r="POM165" s="212"/>
      <c r="PON165" s="212"/>
      <c r="POO165" s="212"/>
      <c r="POP165" s="212"/>
      <c r="POQ165" s="212"/>
      <c r="POR165" s="212"/>
      <c r="POS165" s="212"/>
      <c r="POT165" s="212"/>
      <c r="POU165" s="212"/>
      <c r="POV165" s="212"/>
      <c r="POW165" s="212"/>
      <c r="POX165" s="212"/>
      <c r="POY165" s="212"/>
      <c r="POZ165" s="212"/>
      <c r="PPA165" s="212"/>
      <c r="PPB165" s="212"/>
      <c r="PPC165" s="212"/>
      <c r="PPD165" s="212"/>
      <c r="PPE165" s="212"/>
      <c r="PPF165" s="212"/>
      <c r="PPG165" s="212"/>
      <c r="PPH165" s="212"/>
      <c r="PPI165" s="212"/>
      <c r="PPJ165" s="212"/>
      <c r="PPK165" s="212"/>
      <c r="PPL165" s="212"/>
      <c r="PPM165" s="212"/>
      <c r="PPN165" s="212"/>
      <c r="PPO165" s="212"/>
      <c r="PPP165" s="212"/>
      <c r="PPQ165" s="212"/>
      <c r="PPR165" s="212"/>
      <c r="PPS165" s="212"/>
      <c r="PPT165" s="212"/>
      <c r="PPU165" s="212"/>
      <c r="PPV165" s="212"/>
      <c r="PPW165" s="212"/>
      <c r="PPX165" s="212"/>
      <c r="PPY165" s="212"/>
      <c r="PPZ165" s="212"/>
      <c r="PQA165" s="212"/>
      <c r="PQB165" s="212"/>
      <c r="PQC165" s="212"/>
      <c r="PQD165" s="212"/>
      <c r="PQE165" s="212"/>
      <c r="PQF165" s="212"/>
      <c r="PQG165" s="212"/>
      <c r="PQH165" s="212"/>
      <c r="PQI165" s="212"/>
      <c r="PQP165" s="212"/>
      <c r="PQQ165" s="212"/>
      <c r="PQR165" s="212"/>
      <c r="PQS165" s="212"/>
      <c r="PQT165" s="212"/>
      <c r="PQU165" s="212"/>
      <c r="PQV165" s="212"/>
      <c r="PQW165" s="212"/>
      <c r="PQX165" s="212"/>
      <c r="PQY165" s="212"/>
      <c r="PQZ165" s="212"/>
      <c r="PRA165" s="212"/>
      <c r="PRB165" s="212"/>
      <c r="PRC165" s="212"/>
      <c r="PRD165" s="212"/>
      <c r="PRE165" s="212"/>
      <c r="PRF165" s="212"/>
      <c r="PRG165" s="212"/>
      <c r="PRH165" s="212"/>
      <c r="PRI165" s="212"/>
      <c r="PRJ165" s="212"/>
      <c r="PRK165" s="212"/>
      <c r="PRL165" s="212"/>
      <c r="PRM165" s="212"/>
      <c r="PRN165" s="212"/>
      <c r="PRO165" s="212"/>
      <c r="PRP165" s="212"/>
      <c r="PRQ165" s="212"/>
      <c r="PRR165" s="212"/>
      <c r="PRS165" s="212"/>
      <c r="PRT165" s="212"/>
      <c r="PRU165" s="212"/>
      <c r="PRV165" s="212"/>
      <c r="PRW165" s="212"/>
      <c r="PRX165" s="212"/>
      <c r="PRY165" s="212"/>
      <c r="PRZ165" s="212"/>
      <c r="PSA165" s="212"/>
      <c r="PSB165" s="212"/>
      <c r="PSC165" s="212"/>
      <c r="PSD165" s="212"/>
      <c r="PSE165" s="212"/>
      <c r="PSF165" s="212"/>
      <c r="PSG165" s="212"/>
      <c r="PSH165" s="212"/>
      <c r="PSI165" s="212"/>
      <c r="PSJ165" s="212"/>
      <c r="PSK165" s="212"/>
      <c r="PSL165" s="212"/>
      <c r="PSM165" s="212"/>
      <c r="PSN165" s="212"/>
      <c r="PSO165" s="212"/>
      <c r="PSP165" s="212"/>
      <c r="PSQ165" s="212"/>
      <c r="PSR165" s="212"/>
      <c r="PSS165" s="212"/>
      <c r="PST165" s="212"/>
      <c r="PSU165" s="212"/>
      <c r="PSV165" s="212"/>
      <c r="PSW165" s="212"/>
      <c r="PSX165" s="212"/>
      <c r="PSY165" s="212"/>
      <c r="PSZ165" s="212"/>
      <c r="PTA165" s="212"/>
      <c r="PTB165" s="212"/>
      <c r="PTC165" s="212"/>
      <c r="PTD165" s="212"/>
      <c r="PTE165" s="212"/>
      <c r="PTF165" s="212"/>
      <c r="PTG165" s="212"/>
      <c r="PTH165" s="212"/>
      <c r="PTI165" s="212"/>
      <c r="PTJ165" s="212"/>
      <c r="PTK165" s="212"/>
      <c r="PTL165" s="212"/>
      <c r="PTM165" s="212"/>
      <c r="PTN165" s="212"/>
      <c r="PTO165" s="212"/>
      <c r="PTP165" s="212"/>
      <c r="PTQ165" s="212"/>
      <c r="PTR165" s="212"/>
      <c r="PTS165" s="212"/>
      <c r="PTT165" s="212"/>
      <c r="PTU165" s="212"/>
      <c r="PTV165" s="212"/>
      <c r="PTW165" s="212"/>
      <c r="PTX165" s="212"/>
      <c r="PTY165" s="212"/>
      <c r="PTZ165" s="212"/>
      <c r="PUA165" s="212"/>
      <c r="PUB165" s="212"/>
      <c r="PUC165" s="212"/>
      <c r="PUD165" s="212"/>
      <c r="PUE165" s="212"/>
      <c r="PUF165" s="212"/>
      <c r="PUG165" s="212"/>
      <c r="PUH165" s="212"/>
      <c r="PUI165" s="212"/>
      <c r="PUJ165" s="212"/>
      <c r="PUK165" s="212"/>
      <c r="PUL165" s="212"/>
      <c r="PUM165" s="212"/>
      <c r="PUN165" s="212"/>
      <c r="PUO165" s="212"/>
      <c r="PUP165" s="212"/>
      <c r="PUQ165" s="212"/>
      <c r="PUR165" s="212"/>
      <c r="PUS165" s="212"/>
      <c r="PUT165" s="212"/>
      <c r="PUU165" s="212"/>
      <c r="PUV165" s="212"/>
      <c r="PUW165" s="212"/>
      <c r="PUX165" s="212"/>
      <c r="PUY165" s="212"/>
      <c r="PUZ165" s="212"/>
      <c r="PVA165" s="212"/>
      <c r="PVB165" s="212"/>
      <c r="PVC165" s="212"/>
      <c r="PVD165" s="212"/>
      <c r="PVE165" s="212"/>
      <c r="PVF165" s="212"/>
      <c r="PVG165" s="212"/>
      <c r="PVH165" s="212"/>
      <c r="PVI165" s="212"/>
      <c r="PVJ165" s="212"/>
      <c r="PVK165" s="212"/>
      <c r="PVL165" s="212"/>
      <c r="PVM165" s="212"/>
      <c r="PVN165" s="212"/>
      <c r="PVO165" s="212"/>
      <c r="PVP165" s="212"/>
      <c r="PVQ165" s="212"/>
      <c r="PVR165" s="212"/>
      <c r="PVS165" s="212"/>
      <c r="PVT165" s="212"/>
      <c r="PVU165" s="212"/>
      <c r="PVV165" s="212"/>
      <c r="PVW165" s="212"/>
      <c r="PVX165" s="212"/>
      <c r="PVY165" s="212"/>
      <c r="PVZ165" s="212"/>
      <c r="PWA165" s="212"/>
      <c r="PWB165" s="212"/>
      <c r="PWC165" s="212"/>
      <c r="PWD165" s="212"/>
      <c r="PWE165" s="212"/>
      <c r="PWF165" s="212"/>
      <c r="PWG165" s="212"/>
      <c r="PWH165" s="212"/>
      <c r="PWI165" s="212"/>
      <c r="PWJ165" s="212"/>
      <c r="PWK165" s="212"/>
      <c r="PWL165" s="212"/>
      <c r="PWM165" s="212"/>
      <c r="PWN165" s="212"/>
      <c r="PWO165" s="212"/>
      <c r="PWP165" s="212"/>
      <c r="PWQ165" s="212"/>
      <c r="PWR165" s="212"/>
      <c r="PWS165" s="212"/>
      <c r="PWT165" s="212"/>
      <c r="PWU165" s="212"/>
      <c r="PWV165" s="212"/>
      <c r="PWW165" s="212"/>
      <c r="PWX165" s="212"/>
      <c r="PWY165" s="212"/>
      <c r="PWZ165" s="212"/>
      <c r="PXA165" s="212"/>
      <c r="PXB165" s="212"/>
      <c r="PXC165" s="212"/>
      <c r="PXD165" s="212"/>
      <c r="PXE165" s="212"/>
      <c r="PXF165" s="212"/>
      <c r="PXG165" s="212"/>
      <c r="PXH165" s="212"/>
      <c r="PXI165" s="212"/>
      <c r="PXJ165" s="212"/>
      <c r="PXK165" s="212"/>
      <c r="PXL165" s="212"/>
      <c r="PXM165" s="212"/>
      <c r="PXN165" s="212"/>
      <c r="PXO165" s="212"/>
      <c r="PXP165" s="212"/>
      <c r="PXQ165" s="212"/>
      <c r="PXR165" s="212"/>
      <c r="PXS165" s="212"/>
      <c r="PXT165" s="212"/>
      <c r="PXU165" s="212"/>
      <c r="PXV165" s="212"/>
      <c r="PXW165" s="212"/>
      <c r="PXX165" s="212"/>
      <c r="PXY165" s="212"/>
      <c r="PXZ165" s="212"/>
      <c r="PYA165" s="212"/>
      <c r="PYB165" s="212"/>
      <c r="PYC165" s="212"/>
      <c r="PYD165" s="212"/>
      <c r="PYE165" s="212"/>
      <c r="PYF165" s="212"/>
      <c r="PYG165" s="212"/>
      <c r="PYH165" s="212"/>
      <c r="PYI165" s="212"/>
      <c r="PYJ165" s="212"/>
      <c r="PYK165" s="212"/>
      <c r="PYL165" s="212"/>
      <c r="PYM165" s="212"/>
      <c r="PYN165" s="212"/>
      <c r="PYO165" s="212"/>
      <c r="PYP165" s="212"/>
      <c r="PYQ165" s="212"/>
      <c r="PYR165" s="212"/>
      <c r="PYS165" s="212"/>
      <c r="PYT165" s="212"/>
      <c r="PYU165" s="212"/>
      <c r="PYV165" s="212"/>
      <c r="PYW165" s="212"/>
      <c r="PYX165" s="212"/>
      <c r="PYY165" s="212"/>
      <c r="PYZ165" s="212"/>
      <c r="PZA165" s="212"/>
      <c r="PZB165" s="212"/>
      <c r="PZC165" s="212"/>
      <c r="PZD165" s="212"/>
      <c r="PZE165" s="212"/>
      <c r="PZF165" s="212"/>
      <c r="PZG165" s="212"/>
      <c r="PZH165" s="212"/>
      <c r="PZI165" s="212"/>
      <c r="PZJ165" s="212"/>
      <c r="PZK165" s="212"/>
      <c r="PZL165" s="212"/>
      <c r="PZM165" s="212"/>
      <c r="PZN165" s="212"/>
      <c r="PZO165" s="212"/>
      <c r="PZP165" s="212"/>
      <c r="PZQ165" s="212"/>
      <c r="PZR165" s="212"/>
      <c r="PZS165" s="212"/>
      <c r="PZT165" s="212"/>
      <c r="PZU165" s="212"/>
      <c r="PZV165" s="212"/>
      <c r="PZW165" s="212"/>
      <c r="PZX165" s="212"/>
      <c r="PZY165" s="212"/>
      <c r="PZZ165" s="212"/>
      <c r="QAA165" s="212"/>
      <c r="QAB165" s="212"/>
      <c r="QAC165" s="212"/>
      <c r="QAD165" s="212"/>
      <c r="QAE165" s="212"/>
      <c r="QAL165" s="212"/>
      <c r="QAM165" s="212"/>
      <c r="QAN165" s="212"/>
      <c r="QAO165" s="212"/>
      <c r="QAP165" s="212"/>
      <c r="QAQ165" s="212"/>
      <c r="QAR165" s="212"/>
      <c r="QAS165" s="212"/>
      <c r="QAT165" s="212"/>
      <c r="QAU165" s="212"/>
      <c r="QAV165" s="212"/>
      <c r="QAW165" s="212"/>
      <c r="QAX165" s="212"/>
      <c r="QAY165" s="212"/>
      <c r="QAZ165" s="212"/>
      <c r="QBA165" s="212"/>
      <c r="QBB165" s="212"/>
      <c r="QBC165" s="212"/>
      <c r="QBD165" s="212"/>
      <c r="QBE165" s="212"/>
      <c r="QBF165" s="212"/>
      <c r="QBG165" s="212"/>
      <c r="QBH165" s="212"/>
      <c r="QBI165" s="212"/>
      <c r="QBJ165" s="212"/>
      <c r="QBK165" s="212"/>
      <c r="QBL165" s="212"/>
      <c r="QBM165" s="212"/>
      <c r="QBN165" s="212"/>
      <c r="QBO165" s="212"/>
      <c r="QBP165" s="212"/>
      <c r="QBQ165" s="212"/>
      <c r="QBR165" s="212"/>
      <c r="QBS165" s="212"/>
      <c r="QBT165" s="212"/>
      <c r="QBU165" s="212"/>
      <c r="QBV165" s="212"/>
      <c r="QBW165" s="212"/>
      <c r="QBX165" s="212"/>
      <c r="QBY165" s="212"/>
      <c r="QBZ165" s="212"/>
      <c r="QCA165" s="212"/>
      <c r="QCB165" s="212"/>
      <c r="QCC165" s="212"/>
      <c r="QCD165" s="212"/>
      <c r="QCE165" s="212"/>
      <c r="QCF165" s="212"/>
      <c r="QCG165" s="212"/>
      <c r="QCH165" s="212"/>
      <c r="QCI165" s="212"/>
      <c r="QCJ165" s="212"/>
      <c r="QCK165" s="212"/>
      <c r="QCL165" s="212"/>
      <c r="QCM165" s="212"/>
      <c r="QCN165" s="212"/>
      <c r="QCO165" s="212"/>
      <c r="QCP165" s="212"/>
      <c r="QCQ165" s="212"/>
      <c r="QCR165" s="212"/>
      <c r="QCS165" s="212"/>
      <c r="QCT165" s="212"/>
      <c r="QCU165" s="212"/>
      <c r="QCV165" s="212"/>
      <c r="QCW165" s="212"/>
      <c r="QCX165" s="212"/>
      <c r="QCY165" s="212"/>
      <c r="QCZ165" s="212"/>
      <c r="QDA165" s="212"/>
      <c r="QDB165" s="212"/>
      <c r="QDC165" s="212"/>
      <c r="QDD165" s="212"/>
      <c r="QDE165" s="212"/>
      <c r="QDF165" s="212"/>
      <c r="QDG165" s="212"/>
      <c r="QDH165" s="212"/>
      <c r="QDI165" s="212"/>
      <c r="QDJ165" s="212"/>
      <c r="QDK165" s="212"/>
      <c r="QDL165" s="212"/>
      <c r="QDM165" s="212"/>
      <c r="QDN165" s="212"/>
      <c r="QDO165" s="212"/>
      <c r="QDP165" s="212"/>
      <c r="QDQ165" s="212"/>
      <c r="QDR165" s="212"/>
      <c r="QDS165" s="212"/>
      <c r="QDT165" s="212"/>
      <c r="QDU165" s="212"/>
      <c r="QDV165" s="212"/>
      <c r="QDW165" s="212"/>
      <c r="QDX165" s="212"/>
      <c r="QDY165" s="212"/>
      <c r="QDZ165" s="212"/>
      <c r="QEA165" s="212"/>
      <c r="QEB165" s="212"/>
      <c r="QEC165" s="212"/>
      <c r="QED165" s="212"/>
      <c r="QEE165" s="212"/>
      <c r="QEF165" s="212"/>
      <c r="QEG165" s="212"/>
      <c r="QEH165" s="212"/>
      <c r="QEI165" s="212"/>
      <c r="QEJ165" s="212"/>
      <c r="QEK165" s="212"/>
      <c r="QEL165" s="212"/>
      <c r="QEM165" s="212"/>
      <c r="QEN165" s="212"/>
      <c r="QEO165" s="212"/>
      <c r="QEP165" s="212"/>
      <c r="QEQ165" s="212"/>
      <c r="QER165" s="212"/>
      <c r="QES165" s="212"/>
      <c r="QET165" s="212"/>
      <c r="QEU165" s="212"/>
      <c r="QEV165" s="212"/>
      <c r="QEW165" s="212"/>
      <c r="QEX165" s="212"/>
      <c r="QEY165" s="212"/>
      <c r="QEZ165" s="212"/>
      <c r="QFA165" s="212"/>
      <c r="QFB165" s="212"/>
      <c r="QFC165" s="212"/>
      <c r="QFD165" s="212"/>
      <c r="QFE165" s="212"/>
      <c r="QFF165" s="212"/>
      <c r="QFG165" s="212"/>
      <c r="QFH165" s="212"/>
      <c r="QFI165" s="212"/>
      <c r="QFJ165" s="212"/>
      <c r="QFK165" s="212"/>
      <c r="QFL165" s="212"/>
      <c r="QFM165" s="212"/>
      <c r="QFN165" s="212"/>
      <c r="QFO165" s="212"/>
      <c r="QFP165" s="212"/>
      <c r="QFQ165" s="212"/>
      <c r="QFR165" s="212"/>
      <c r="QFS165" s="212"/>
      <c r="QFT165" s="212"/>
      <c r="QFU165" s="212"/>
      <c r="QFV165" s="212"/>
      <c r="QFW165" s="212"/>
      <c r="QFX165" s="212"/>
      <c r="QFY165" s="212"/>
      <c r="QFZ165" s="212"/>
      <c r="QGA165" s="212"/>
      <c r="QGB165" s="212"/>
      <c r="QGC165" s="212"/>
      <c r="QGD165" s="212"/>
      <c r="QGE165" s="212"/>
      <c r="QGF165" s="212"/>
      <c r="QGG165" s="212"/>
      <c r="QGH165" s="212"/>
      <c r="QGI165" s="212"/>
      <c r="QGJ165" s="212"/>
      <c r="QGK165" s="212"/>
      <c r="QGL165" s="212"/>
      <c r="QGM165" s="212"/>
      <c r="QGN165" s="212"/>
      <c r="QGO165" s="212"/>
      <c r="QGP165" s="212"/>
      <c r="QGQ165" s="212"/>
      <c r="QGR165" s="212"/>
      <c r="QGS165" s="212"/>
      <c r="QGT165" s="212"/>
      <c r="QGU165" s="212"/>
      <c r="QGV165" s="212"/>
      <c r="QGW165" s="212"/>
      <c r="QGX165" s="212"/>
      <c r="QGY165" s="212"/>
      <c r="QGZ165" s="212"/>
      <c r="QHA165" s="212"/>
      <c r="QHB165" s="212"/>
      <c r="QHC165" s="212"/>
      <c r="QHD165" s="212"/>
      <c r="QHE165" s="212"/>
      <c r="QHF165" s="212"/>
      <c r="QHG165" s="212"/>
      <c r="QHH165" s="212"/>
      <c r="QHI165" s="212"/>
      <c r="QHJ165" s="212"/>
      <c r="QHK165" s="212"/>
      <c r="QHL165" s="212"/>
      <c r="QHM165" s="212"/>
      <c r="QHN165" s="212"/>
      <c r="QHO165" s="212"/>
      <c r="QHP165" s="212"/>
      <c r="QHQ165" s="212"/>
      <c r="QHR165" s="212"/>
      <c r="QHS165" s="212"/>
      <c r="QHT165" s="212"/>
      <c r="QHU165" s="212"/>
      <c r="QHV165" s="212"/>
      <c r="QHW165" s="212"/>
      <c r="QHX165" s="212"/>
      <c r="QHY165" s="212"/>
      <c r="QHZ165" s="212"/>
      <c r="QIA165" s="212"/>
      <c r="QIB165" s="212"/>
      <c r="QIC165" s="212"/>
      <c r="QID165" s="212"/>
      <c r="QIE165" s="212"/>
      <c r="QIF165" s="212"/>
      <c r="QIG165" s="212"/>
      <c r="QIH165" s="212"/>
      <c r="QII165" s="212"/>
      <c r="QIJ165" s="212"/>
      <c r="QIK165" s="212"/>
      <c r="QIL165" s="212"/>
      <c r="QIM165" s="212"/>
      <c r="QIN165" s="212"/>
      <c r="QIO165" s="212"/>
      <c r="QIP165" s="212"/>
      <c r="QIQ165" s="212"/>
      <c r="QIR165" s="212"/>
      <c r="QIS165" s="212"/>
      <c r="QIT165" s="212"/>
      <c r="QIU165" s="212"/>
      <c r="QIV165" s="212"/>
      <c r="QIW165" s="212"/>
      <c r="QIX165" s="212"/>
      <c r="QIY165" s="212"/>
      <c r="QIZ165" s="212"/>
      <c r="QJA165" s="212"/>
      <c r="QJB165" s="212"/>
      <c r="QJC165" s="212"/>
      <c r="QJD165" s="212"/>
      <c r="QJE165" s="212"/>
      <c r="QJF165" s="212"/>
      <c r="QJG165" s="212"/>
      <c r="QJH165" s="212"/>
      <c r="QJI165" s="212"/>
      <c r="QJJ165" s="212"/>
      <c r="QJK165" s="212"/>
      <c r="QJL165" s="212"/>
      <c r="QJM165" s="212"/>
      <c r="QJN165" s="212"/>
      <c r="QJO165" s="212"/>
      <c r="QJP165" s="212"/>
      <c r="QJQ165" s="212"/>
      <c r="QJR165" s="212"/>
      <c r="QJS165" s="212"/>
      <c r="QJT165" s="212"/>
      <c r="QJU165" s="212"/>
      <c r="QJV165" s="212"/>
      <c r="QJW165" s="212"/>
      <c r="QJX165" s="212"/>
      <c r="QJY165" s="212"/>
      <c r="QJZ165" s="212"/>
      <c r="QKA165" s="212"/>
      <c r="QKH165" s="212"/>
      <c r="QKI165" s="212"/>
      <c r="QKJ165" s="212"/>
      <c r="QKK165" s="212"/>
      <c r="QKL165" s="212"/>
      <c r="QKM165" s="212"/>
      <c r="QKN165" s="212"/>
      <c r="QKO165" s="212"/>
      <c r="QKP165" s="212"/>
      <c r="QKQ165" s="212"/>
      <c r="QKR165" s="212"/>
      <c r="QKS165" s="212"/>
      <c r="QKT165" s="212"/>
      <c r="QKU165" s="212"/>
      <c r="QKV165" s="212"/>
      <c r="QKW165" s="212"/>
      <c r="QKX165" s="212"/>
      <c r="QKY165" s="212"/>
      <c r="QKZ165" s="212"/>
      <c r="QLA165" s="212"/>
      <c r="QLB165" s="212"/>
      <c r="QLC165" s="212"/>
      <c r="QLD165" s="212"/>
      <c r="QLE165" s="212"/>
      <c r="QLF165" s="212"/>
      <c r="QLG165" s="212"/>
      <c r="QLH165" s="212"/>
      <c r="QLI165" s="212"/>
      <c r="QLJ165" s="212"/>
      <c r="QLK165" s="212"/>
      <c r="QLL165" s="212"/>
      <c r="QLM165" s="212"/>
      <c r="QLN165" s="212"/>
      <c r="QLO165" s="212"/>
      <c r="QLP165" s="212"/>
      <c r="QLQ165" s="212"/>
      <c r="QLR165" s="212"/>
      <c r="QLS165" s="212"/>
      <c r="QLT165" s="212"/>
      <c r="QLU165" s="212"/>
      <c r="QLV165" s="212"/>
      <c r="QLW165" s="212"/>
      <c r="QLX165" s="212"/>
      <c r="QLY165" s="212"/>
      <c r="QLZ165" s="212"/>
      <c r="QMA165" s="212"/>
      <c r="QMB165" s="212"/>
      <c r="QMC165" s="212"/>
      <c r="QMD165" s="212"/>
      <c r="QME165" s="212"/>
      <c r="QMF165" s="212"/>
      <c r="QMG165" s="212"/>
      <c r="QMH165" s="212"/>
      <c r="QMI165" s="212"/>
      <c r="QMJ165" s="212"/>
      <c r="QMK165" s="212"/>
      <c r="QML165" s="212"/>
      <c r="QMM165" s="212"/>
      <c r="QMN165" s="212"/>
      <c r="QMO165" s="212"/>
      <c r="QMP165" s="212"/>
      <c r="QMQ165" s="212"/>
      <c r="QMR165" s="212"/>
      <c r="QMS165" s="212"/>
      <c r="QMT165" s="212"/>
      <c r="QMU165" s="212"/>
      <c r="QMV165" s="212"/>
      <c r="QMW165" s="212"/>
      <c r="QMX165" s="212"/>
      <c r="QMY165" s="212"/>
      <c r="QMZ165" s="212"/>
      <c r="QNA165" s="212"/>
      <c r="QNB165" s="212"/>
      <c r="QNC165" s="212"/>
      <c r="QND165" s="212"/>
      <c r="QNE165" s="212"/>
      <c r="QNF165" s="212"/>
      <c r="QNG165" s="212"/>
      <c r="QNH165" s="212"/>
      <c r="QNI165" s="212"/>
      <c r="QNJ165" s="212"/>
      <c r="QNK165" s="212"/>
      <c r="QNL165" s="212"/>
      <c r="QNM165" s="212"/>
      <c r="QNN165" s="212"/>
      <c r="QNO165" s="212"/>
      <c r="QNP165" s="212"/>
      <c r="QNQ165" s="212"/>
      <c r="QNR165" s="212"/>
      <c r="QNS165" s="212"/>
      <c r="QNT165" s="212"/>
      <c r="QNU165" s="212"/>
      <c r="QNV165" s="212"/>
      <c r="QNW165" s="212"/>
      <c r="QNX165" s="212"/>
      <c r="QNY165" s="212"/>
      <c r="QNZ165" s="212"/>
      <c r="QOA165" s="212"/>
      <c r="QOB165" s="212"/>
      <c r="QOC165" s="212"/>
      <c r="QOD165" s="212"/>
      <c r="QOE165" s="212"/>
      <c r="QOF165" s="212"/>
      <c r="QOG165" s="212"/>
      <c r="QOH165" s="212"/>
      <c r="QOI165" s="212"/>
      <c r="QOJ165" s="212"/>
      <c r="QOK165" s="212"/>
      <c r="QOL165" s="212"/>
      <c r="QOM165" s="212"/>
      <c r="QON165" s="212"/>
      <c r="QOO165" s="212"/>
      <c r="QOP165" s="212"/>
      <c r="QOQ165" s="212"/>
      <c r="QOR165" s="212"/>
      <c r="QOS165" s="212"/>
      <c r="QOT165" s="212"/>
      <c r="QOU165" s="212"/>
      <c r="QOV165" s="212"/>
      <c r="QOW165" s="212"/>
      <c r="QOX165" s="212"/>
      <c r="QOY165" s="212"/>
      <c r="QOZ165" s="212"/>
      <c r="QPA165" s="212"/>
      <c r="QPB165" s="212"/>
      <c r="QPC165" s="212"/>
      <c r="QPD165" s="212"/>
      <c r="QPE165" s="212"/>
      <c r="QPF165" s="212"/>
      <c r="QPG165" s="212"/>
      <c r="QPH165" s="212"/>
      <c r="QPI165" s="212"/>
      <c r="QPJ165" s="212"/>
      <c r="QPK165" s="212"/>
      <c r="QPL165" s="212"/>
      <c r="QPM165" s="212"/>
      <c r="QPN165" s="212"/>
      <c r="QPO165" s="212"/>
      <c r="QPP165" s="212"/>
      <c r="QPQ165" s="212"/>
      <c r="QPR165" s="212"/>
      <c r="QPS165" s="212"/>
      <c r="QPT165" s="212"/>
      <c r="QPU165" s="212"/>
      <c r="QPV165" s="212"/>
      <c r="QPW165" s="212"/>
      <c r="QPX165" s="212"/>
      <c r="QPY165" s="212"/>
      <c r="QPZ165" s="212"/>
      <c r="QQA165" s="212"/>
      <c r="QQB165" s="212"/>
      <c r="QQC165" s="212"/>
      <c r="QQD165" s="212"/>
      <c r="QQE165" s="212"/>
      <c r="QQF165" s="212"/>
      <c r="QQG165" s="212"/>
      <c r="QQH165" s="212"/>
      <c r="QQI165" s="212"/>
      <c r="QQJ165" s="212"/>
      <c r="QQK165" s="212"/>
      <c r="QQL165" s="212"/>
      <c r="QQM165" s="212"/>
      <c r="QQN165" s="212"/>
      <c r="QQO165" s="212"/>
      <c r="QQP165" s="212"/>
      <c r="QQQ165" s="212"/>
      <c r="QQR165" s="212"/>
      <c r="QQS165" s="212"/>
      <c r="QQT165" s="212"/>
      <c r="QQU165" s="212"/>
      <c r="QQV165" s="212"/>
      <c r="QQW165" s="212"/>
      <c r="QQX165" s="212"/>
      <c r="QQY165" s="212"/>
      <c r="QQZ165" s="212"/>
      <c r="QRA165" s="212"/>
      <c r="QRB165" s="212"/>
      <c r="QRC165" s="212"/>
      <c r="QRD165" s="212"/>
      <c r="QRE165" s="212"/>
      <c r="QRF165" s="212"/>
      <c r="QRG165" s="212"/>
      <c r="QRH165" s="212"/>
      <c r="QRI165" s="212"/>
      <c r="QRJ165" s="212"/>
      <c r="QRK165" s="212"/>
      <c r="QRL165" s="212"/>
      <c r="QRM165" s="212"/>
      <c r="QRN165" s="212"/>
      <c r="QRO165" s="212"/>
      <c r="QRP165" s="212"/>
      <c r="QRQ165" s="212"/>
      <c r="QRR165" s="212"/>
      <c r="QRS165" s="212"/>
      <c r="QRT165" s="212"/>
      <c r="QRU165" s="212"/>
      <c r="QRV165" s="212"/>
      <c r="QRW165" s="212"/>
      <c r="QRX165" s="212"/>
      <c r="QRY165" s="212"/>
      <c r="QRZ165" s="212"/>
      <c r="QSA165" s="212"/>
      <c r="QSB165" s="212"/>
      <c r="QSC165" s="212"/>
      <c r="QSD165" s="212"/>
      <c r="QSE165" s="212"/>
      <c r="QSF165" s="212"/>
      <c r="QSG165" s="212"/>
      <c r="QSH165" s="212"/>
      <c r="QSI165" s="212"/>
      <c r="QSJ165" s="212"/>
      <c r="QSK165" s="212"/>
      <c r="QSL165" s="212"/>
      <c r="QSM165" s="212"/>
      <c r="QSN165" s="212"/>
      <c r="QSO165" s="212"/>
      <c r="QSP165" s="212"/>
      <c r="QSQ165" s="212"/>
      <c r="QSR165" s="212"/>
      <c r="QSS165" s="212"/>
      <c r="QST165" s="212"/>
      <c r="QSU165" s="212"/>
      <c r="QSV165" s="212"/>
      <c r="QSW165" s="212"/>
      <c r="QSX165" s="212"/>
      <c r="QSY165" s="212"/>
      <c r="QSZ165" s="212"/>
      <c r="QTA165" s="212"/>
      <c r="QTB165" s="212"/>
      <c r="QTC165" s="212"/>
      <c r="QTD165" s="212"/>
      <c r="QTE165" s="212"/>
      <c r="QTF165" s="212"/>
      <c r="QTG165" s="212"/>
      <c r="QTH165" s="212"/>
      <c r="QTI165" s="212"/>
      <c r="QTJ165" s="212"/>
      <c r="QTK165" s="212"/>
      <c r="QTL165" s="212"/>
      <c r="QTM165" s="212"/>
      <c r="QTN165" s="212"/>
      <c r="QTO165" s="212"/>
      <c r="QTP165" s="212"/>
      <c r="QTQ165" s="212"/>
      <c r="QTR165" s="212"/>
      <c r="QTS165" s="212"/>
      <c r="QTT165" s="212"/>
      <c r="QTU165" s="212"/>
      <c r="QTV165" s="212"/>
      <c r="QTW165" s="212"/>
      <c r="QUD165" s="212"/>
      <c r="QUE165" s="212"/>
      <c r="QUF165" s="212"/>
      <c r="QUG165" s="212"/>
      <c r="QUH165" s="212"/>
      <c r="QUI165" s="212"/>
      <c r="QUJ165" s="212"/>
      <c r="QUK165" s="212"/>
      <c r="QUL165" s="212"/>
      <c r="QUM165" s="212"/>
      <c r="QUN165" s="212"/>
      <c r="QUO165" s="212"/>
      <c r="QUP165" s="212"/>
      <c r="QUQ165" s="212"/>
      <c r="QUR165" s="212"/>
      <c r="QUS165" s="212"/>
      <c r="QUT165" s="212"/>
      <c r="QUU165" s="212"/>
      <c r="QUV165" s="212"/>
      <c r="QUW165" s="212"/>
      <c r="QUX165" s="212"/>
      <c r="QUY165" s="212"/>
      <c r="QUZ165" s="212"/>
      <c r="QVA165" s="212"/>
      <c r="QVB165" s="212"/>
      <c r="QVC165" s="212"/>
      <c r="QVD165" s="212"/>
      <c r="QVE165" s="212"/>
      <c r="QVF165" s="212"/>
      <c r="QVG165" s="212"/>
      <c r="QVH165" s="212"/>
      <c r="QVI165" s="212"/>
      <c r="QVJ165" s="212"/>
      <c r="QVK165" s="212"/>
      <c r="QVL165" s="212"/>
      <c r="QVM165" s="212"/>
      <c r="QVN165" s="212"/>
      <c r="QVO165" s="212"/>
      <c r="QVP165" s="212"/>
      <c r="QVQ165" s="212"/>
      <c r="QVR165" s="212"/>
      <c r="QVS165" s="212"/>
      <c r="QVT165" s="212"/>
      <c r="QVU165" s="212"/>
      <c r="QVV165" s="212"/>
      <c r="QVW165" s="212"/>
      <c r="QVX165" s="212"/>
      <c r="QVY165" s="212"/>
      <c r="QVZ165" s="212"/>
      <c r="QWA165" s="212"/>
      <c r="QWB165" s="212"/>
      <c r="QWC165" s="212"/>
      <c r="QWD165" s="212"/>
      <c r="QWE165" s="212"/>
      <c r="QWF165" s="212"/>
      <c r="QWG165" s="212"/>
      <c r="QWH165" s="212"/>
      <c r="QWI165" s="212"/>
      <c r="QWJ165" s="212"/>
      <c r="QWK165" s="212"/>
      <c r="QWL165" s="212"/>
      <c r="QWM165" s="212"/>
      <c r="QWN165" s="212"/>
      <c r="QWO165" s="212"/>
      <c r="QWP165" s="212"/>
      <c r="QWQ165" s="212"/>
      <c r="QWR165" s="212"/>
      <c r="QWS165" s="212"/>
      <c r="QWT165" s="212"/>
      <c r="QWU165" s="212"/>
      <c r="QWV165" s="212"/>
      <c r="QWW165" s="212"/>
      <c r="QWX165" s="212"/>
      <c r="QWY165" s="212"/>
      <c r="QWZ165" s="212"/>
      <c r="QXA165" s="212"/>
      <c r="QXB165" s="212"/>
      <c r="QXC165" s="212"/>
      <c r="QXD165" s="212"/>
      <c r="QXE165" s="212"/>
      <c r="QXF165" s="212"/>
      <c r="QXG165" s="212"/>
      <c r="QXH165" s="212"/>
      <c r="QXI165" s="212"/>
      <c r="QXJ165" s="212"/>
      <c r="QXK165" s="212"/>
      <c r="QXL165" s="212"/>
      <c r="QXM165" s="212"/>
      <c r="QXN165" s="212"/>
      <c r="QXO165" s="212"/>
      <c r="QXP165" s="212"/>
      <c r="QXQ165" s="212"/>
      <c r="QXR165" s="212"/>
      <c r="QXS165" s="212"/>
      <c r="QXT165" s="212"/>
      <c r="QXU165" s="212"/>
      <c r="QXV165" s="212"/>
      <c r="QXW165" s="212"/>
      <c r="QXX165" s="212"/>
      <c r="QXY165" s="212"/>
      <c r="QXZ165" s="212"/>
      <c r="QYA165" s="212"/>
      <c r="QYB165" s="212"/>
      <c r="QYC165" s="212"/>
      <c r="QYD165" s="212"/>
      <c r="QYE165" s="212"/>
      <c r="QYF165" s="212"/>
      <c r="QYG165" s="212"/>
      <c r="QYH165" s="212"/>
      <c r="QYI165" s="212"/>
      <c r="QYJ165" s="212"/>
      <c r="QYK165" s="212"/>
      <c r="QYL165" s="212"/>
      <c r="QYM165" s="212"/>
      <c r="QYN165" s="212"/>
      <c r="QYO165" s="212"/>
      <c r="QYP165" s="212"/>
      <c r="QYQ165" s="212"/>
      <c r="QYR165" s="212"/>
      <c r="QYS165" s="212"/>
      <c r="QYT165" s="212"/>
      <c r="QYU165" s="212"/>
      <c r="QYV165" s="212"/>
      <c r="QYW165" s="212"/>
      <c r="QYX165" s="212"/>
      <c r="QYY165" s="212"/>
      <c r="QYZ165" s="212"/>
      <c r="QZA165" s="212"/>
      <c r="QZB165" s="212"/>
      <c r="QZC165" s="212"/>
      <c r="QZD165" s="212"/>
      <c r="QZE165" s="212"/>
      <c r="QZF165" s="212"/>
      <c r="QZG165" s="212"/>
      <c r="QZH165" s="212"/>
      <c r="QZI165" s="212"/>
      <c r="QZJ165" s="212"/>
      <c r="QZK165" s="212"/>
      <c r="QZL165" s="212"/>
      <c r="QZM165" s="212"/>
      <c r="QZN165" s="212"/>
      <c r="QZO165" s="212"/>
      <c r="QZP165" s="212"/>
      <c r="QZQ165" s="212"/>
      <c r="QZR165" s="212"/>
      <c r="QZS165" s="212"/>
      <c r="QZT165" s="212"/>
      <c r="QZU165" s="212"/>
      <c r="QZV165" s="212"/>
      <c r="QZW165" s="212"/>
      <c r="QZX165" s="212"/>
      <c r="QZY165" s="212"/>
      <c r="QZZ165" s="212"/>
      <c r="RAA165" s="212"/>
      <c r="RAB165" s="212"/>
      <c r="RAC165" s="212"/>
      <c r="RAD165" s="212"/>
      <c r="RAE165" s="212"/>
      <c r="RAF165" s="212"/>
      <c r="RAG165" s="212"/>
      <c r="RAH165" s="212"/>
      <c r="RAI165" s="212"/>
      <c r="RAJ165" s="212"/>
      <c r="RAK165" s="212"/>
      <c r="RAL165" s="212"/>
      <c r="RAM165" s="212"/>
      <c r="RAN165" s="212"/>
      <c r="RAO165" s="212"/>
      <c r="RAP165" s="212"/>
      <c r="RAQ165" s="212"/>
      <c r="RAR165" s="212"/>
      <c r="RAS165" s="212"/>
      <c r="RAT165" s="212"/>
      <c r="RAU165" s="212"/>
      <c r="RAV165" s="212"/>
      <c r="RAW165" s="212"/>
      <c r="RAX165" s="212"/>
      <c r="RAY165" s="212"/>
      <c r="RAZ165" s="212"/>
      <c r="RBA165" s="212"/>
      <c r="RBB165" s="212"/>
      <c r="RBC165" s="212"/>
      <c r="RBD165" s="212"/>
      <c r="RBE165" s="212"/>
      <c r="RBF165" s="212"/>
      <c r="RBG165" s="212"/>
      <c r="RBH165" s="212"/>
      <c r="RBI165" s="212"/>
      <c r="RBJ165" s="212"/>
      <c r="RBK165" s="212"/>
      <c r="RBL165" s="212"/>
      <c r="RBM165" s="212"/>
      <c r="RBN165" s="212"/>
      <c r="RBO165" s="212"/>
      <c r="RBP165" s="212"/>
      <c r="RBQ165" s="212"/>
      <c r="RBR165" s="212"/>
      <c r="RBS165" s="212"/>
      <c r="RBT165" s="212"/>
      <c r="RBU165" s="212"/>
      <c r="RBV165" s="212"/>
      <c r="RBW165" s="212"/>
      <c r="RBX165" s="212"/>
      <c r="RBY165" s="212"/>
      <c r="RBZ165" s="212"/>
      <c r="RCA165" s="212"/>
      <c r="RCB165" s="212"/>
      <c r="RCC165" s="212"/>
      <c r="RCD165" s="212"/>
      <c r="RCE165" s="212"/>
      <c r="RCF165" s="212"/>
      <c r="RCG165" s="212"/>
      <c r="RCH165" s="212"/>
      <c r="RCI165" s="212"/>
      <c r="RCJ165" s="212"/>
      <c r="RCK165" s="212"/>
      <c r="RCL165" s="212"/>
      <c r="RCM165" s="212"/>
      <c r="RCN165" s="212"/>
      <c r="RCO165" s="212"/>
      <c r="RCP165" s="212"/>
      <c r="RCQ165" s="212"/>
      <c r="RCR165" s="212"/>
      <c r="RCS165" s="212"/>
      <c r="RCT165" s="212"/>
      <c r="RCU165" s="212"/>
      <c r="RCV165" s="212"/>
      <c r="RCW165" s="212"/>
      <c r="RCX165" s="212"/>
      <c r="RCY165" s="212"/>
      <c r="RCZ165" s="212"/>
      <c r="RDA165" s="212"/>
      <c r="RDB165" s="212"/>
      <c r="RDC165" s="212"/>
      <c r="RDD165" s="212"/>
      <c r="RDE165" s="212"/>
      <c r="RDF165" s="212"/>
      <c r="RDG165" s="212"/>
      <c r="RDH165" s="212"/>
      <c r="RDI165" s="212"/>
      <c r="RDJ165" s="212"/>
      <c r="RDK165" s="212"/>
      <c r="RDL165" s="212"/>
      <c r="RDM165" s="212"/>
      <c r="RDN165" s="212"/>
      <c r="RDO165" s="212"/>
      <c r="RDP165" s="212"/>
      <c r="RDQ165" s="212"/>
      <c r="RDR165" s="212"/>
      <c r="RDS165" s="212"/>
      <c r="RDZ165" s="212"/>
      <c r="REA165" s="212"/>
      <c r="REB165" s="212"/>
      <c r="REC165" s="212"/>
      <c r="RED165" s="212"/>
      <c r="REE165" s="212"/>
      <c r="REF165" s="212"/>
      <c r="REG165" s="212"/>
      <c r="REH165" s="212"/>
      <c r="REI165" s="212"/>
      <c r="REJ165" s="212"/>
      <c r="REK165" s="212"/>
      <c r="REL165" s="212"/>
      <c r="REM165" s="212"/>
      <c r="REN165" s="212"/>
      <c r="REO165" s="212"/>
      <c r="REP165" s="212"/>
      <c r="REQ165" s="212"/>
      <c r="RER165" s="212"/>
      <c r="RES165" s="212"/>
      <c r="RET165" s="212"/>
      <c r="REU165" s="212"/>
      <c r="REV165" s="212"/>
      <c r="REW165" s="212"/>
      <c r="REX165" s="212"/>
      <c r="REY165" s="212"/>
      <c r="REZ165" s="212"/>
      <c r="RFA165" s="212"/>
      <c r="RFB165" s="212"/>
      <c r="RFC165" s="212"/>
      <c r="RFD165" s="212"/>
      <c r="RFE165" s="212"/>
      <c r="RFF165" s="212"/>
      <c r="RFG165" s="212"/>
      <c r="RFH165" s="212"/>
      <c r="RFI165" s="212"/>
      <c r="RFJ165" s="212"/>
      <c r="RFK165" s="212"/>
      <c r="RFL165" s="212"/>
      <c r="RFM165" s="212"/>
      <c r="RFN165" s="212"/>
      <c r="RFO165" s="212"/>
      <c r="RFP165" s="212"/>
      <c r="RFQ165" s="212"/>
      <c r="RFR165" s="212"/>
      <c r="RFS165" s="212"/>
      <c r="RFT165" s="212"/>
      <c r="RFU165" s="212"/>
      <c r="RFV165" s="212"/>
      <c r="RFW165" s="212"/>
      <c r="RFX165" s="212"/>
      <c r="RFY165" s="212"/>
      <c r="RFZ165" s="212"/>
      <c r="RGA165" s="212"/>
      <c r="RGB165" s="212"/>
      <c r="RGC165" s="212"/>
      <c r="RGD165" s="212"/>
      <c r="RGE165" s="212"/>
      <c r="RGF165" s="212"/>
      <c r="RGG165" s="212"/>
      <c r="RGH165" s="212"/>
      <c r="RGI165" s="212"/>
      <c r="RGJ165" s="212"/>
      <c r="RGK165" s="212"/>
      <c r="RGL165" s="212"/>
      <c r="RGM165" s="212"/>
      <c r="RGN165" s="212"/>
      <c r="RGO165" s="212"/>
      <c r="RGP165" s="212"/>
      <c r="RGQ165" s="212"/>
      <c r="RGR165" s="212"/>
      <c r="RGS165" s="212"/>
      <c r="RGT165" s="212"/>
      <c r="RGU165" s="212"/>
      <c r="RGV165" s="212"/>
      <c r="RGW165" s="212"/>
      <c r="RGX165" s="212"/>
      <c r="RGY165" s="212"/>
      <c r="RGZ165" s="212"/>
      <c r="RHA165" s="212"/>
      <c r="RHB165" s="212"/>
      <c r="RHC165" s="212"/>
      <c r="RHD165" s="212"/>
      <c r="RHE165" s="212"/>
      <c r="RHF165" s="212"/>
      <c r="RHG165" s="212"/>
      <c r="RHH165" s="212"/>
      <c r="RHI165" s="212"/>
      <c r="RHJ165" s="212"/>
      <c r="RHK165" s="212"/>
      <c r="RHL165" s="212"/>
      <c r="RHM165" s="212"/>
      <c r="RHN165" s="212"/>
      <c r="RHO165" s="212"/>
      <c r="RHP165" s="212"/>
      <c r="RHQ165" s="212"/>
      <c r="RHR165" s="212"/>
      <c r="RHS165" s="212"/>
      <c r="RHT165" s="212"/>
      <c r="RHU165" s="212"/>
      <c r="RHV165" s="212"/>
      <c r="RHW165" s="212"/>
      <c r="RHX165" s="212"/>
      <c r="RHY165" s="212"/>
      <c r="RHZ165" s="212"/>
      <c r="RIA165" s="212"/>
      <c r="RIB165" s="212"/>
      <c r="RIC165" s="212"/>
      <c r="RID165" s="212"/>
      <c r="RIE165" s="212"/>
      <c r="RIF165" s="212"/>
      <c r="RIG165" s="212"/>
      <c r="RIH165" s="212"/>
      <c r="RII165" s="212"/>
      <c r="RIJ165" s="212"/>
      <c r="RIK165" s="212"/>
      <c r="RIL165" s="212"/>
      <c r="RIM165" s="212"/>
      <c r="RIN165" s="212"/>
      <c r="RIO165" s="212"/>
      <c r="RIP165" s="212"/>
      <c r="RIQ165" s="212"/>
      <c r="RIR165" s="212"/>
      <c r="RIS165" s="212"/>
      <c r="RIT165" s="212"/>
      <c r="RIU165" s="212"/>
      <c r="RIV165" s="212"/>
      <c r="RIW165" s="212"/>
      <c r="RIX165" s="212"/>
      <c r="RIY165" s="212"/>
      <c r="RIZ165" s="212"/>
      <c r="RJA165" s="212"/>
      <c r="RJB165" s="212"/>
      <c r="RJC165" s="212"/>
      <c r="RJD165" s="212"/>
      <c r="RJE165" s="212"/>
      <c r="RJF165" s="212"/>
      <c r="RJG165" s="212"/>
      <c r="RJH165" s="212"/>
      <c r="RJI165" s="212"/>
      <c r="RJJ165" s="212"/>
      <c r="RJK165" s="212"/>
      <c r="RJL165" s="212"/>
      <c r="RJM165" s="212"/>
      <c r="RJN165" s="212"/>
      <c r="RJO165" s="212"/>
      <c r="RJP165" s="212"/>
      <c r="RJQ165" s="212"/>
      <c r="RJR165" s="212"/>
      <c r="RJS165" s="212"/>
      <c r="RJT165" s="212"/>
      <c r="RJU165" s="212"/>
      <c r="RJV165" s="212"/>
      <c r="RJW165" s="212"/>
      <c r="RJX165" s="212"/>
      <c r="RJY165" s="212"/>
      <c r="RJZ165" s="212"/>
      <c r="RKA165" s="212"/>
      <c r="RKB165" s="212"/>
      <c r="RKC165" s="212"/>
      <c r="RKD165" s="212"/>
      <c r="RKE165" s="212"/>
      <c r="RKF165" s="212"/>
      <c r="RKG165" s="212"/>
      <c r="RKH165" s="212"/>
      <c r="RKI165" s="212"/>
      <c r="RKJ165" s="212"/>
      <c r="RKK165" s="212"/>
      <c r="RKL165" s="212"/>
      <c r="RKM165" s="212"/>
      <c r="RKN165" s="212"/>
      <c r="RKO165" s="212"/>
      <c r="RKP165" s="212"/>
      <c r="RKQ165" s="212"/>
      <c r="RKR165" s="212"/>
      <c r="RKS165" s="212"/>
      <c r="RKT165" s="212"/>
      <c r="RKU165" s="212"/>
      <c r="RKV165" s="212"/>
      <c r="RKW165" s="212"/>
      <c r="RKX165" s="212"/>
      <c r="RKY165" s="212"/>
      <c r="RKZ165" s="212"/>
      <c r="RLA165" s="212"/>
      <c r="RLB165" s="212"/>
      <c r="RLC165" s="212"/>
      <c r="RLD165" s="212"/>
      <c r="RLE165" s="212"/>
      <c r="RLF165" s="212"/>
      <c r="RLG165" s="212"/>
      <c r="RLH165" s="212"/>
      <c r="RLI165" s="212"/>
      <c r="RLJ165" s="212"/>
      <c r="RLK165" s="212"/>
      <c r="RLL165" s="212"/>
      <c r="RLM165" s="212"/>
      <c r="RLN165" s="212"/>
      <c r="RLO165" s="212"/>
      <c r="RLP165" s="212"/>
      <c r="RLQ165" s="212"/>
      <c r="RLR165" s="212"/>
      <c r="RLS165" s="212"/>
      <c r="RLT165" s="212"/>
      <c r="RLU165" s="212"/>
      <c r="RLV165" s="212"/>
      <c r="RLW165" s="212"/>
      <c r="RLX165" s="212"/>
      <c r="RLY165" s="212"/>
      <c r="RLZ165" s="212"/>
      <c r="RMA165" s="212"/>
      <c r="RMB165" s="212"/>
      <c r="RMC165" s="212"/>
      <c r="RMD165" s="212"/>
      <c r="RME165" s="212"/>
      <c r="RMF165" s="212"/>
      <c r="RMG165" s="212"/>
      <c r="RMH165" s="212"/>
      <c r="RMI165" s="212"/>
      <c r="RMJ165" s="212"/>
      <c r="RMK165" s="212"/>
      <c r="RML165" s="212"/>
      <c r="RMM165" s="212"/>
      <c r="RMN165" s="212"/>
      <c r="RMO165" s="212"/>
      <c r="RMP165" s="212"/>
      <c r="RMQ165" s="212"/>
      <c r="RMR165" s="212"/>
      <c r="RMS165" s="212"/>
      <c r="RMT165" s="212"/>
      <c r="RMU165" s="212"/>
      <c r="RMV165" s="212"/>
      <c r="RMW165" s="212"/>
      <c r="RMX165" s="212"/>
      <c r="RMY165" s="212"/>
      <c r="RMZ165" s="212"/>
      <c r="RNA165" s="212"/>
      <c r="RNB165" s="212"/>
      <c r="RNC165" s="212"/>
      <c r="RND165" s="212"/>
      <c r="RNE165" s="212"/>
      <c r="RNF165" s="212"/>
      <c r="RNG165" s="212"/>
      <c r="RNH165" s="212"/>
      <c r="RNI165" s="212"/>
      <c r="RNJ165" s="212"/>
      <c r="RNK165" s="212"/>
      <c r="RNL165" s="212"/>
      <c r="RNM165" s="212"/>
      <c r="RNN165" s="212"/>
      <c r="RNO165" s="212"/>
      <c r="RNV165" s="212"/>
      <c r="RNW165" s="212"/>
      <c r="RNX165" s="212"/>
      <c r="RNY165" s="212"/>
      <c r="RNZ165" s="212"/>
      <c r="ROA165" s="212"/>
      <c r="ROB165" s="212"/>
      <c r="ROC165" s="212"/>
      <c r="ROD165" s="212"/>
      <c r="ROE165" s="212"/>
      <c r="ROF165" s="212"/>
      <c r="ROG165" s="212"/>
      <c r="ROH165" s="212"/>
      <c r="ROI165" s="212"/>
      <c r="ROJ165" s="212"/>
      <c r="ROK165" s="212"/>
      <c r="ROL165" s="212"/>
      <c r="ROM165" s="212"/>
      <c r="RON165" s="212"/>
      <c r="ROO165" s="212"/>
      <c r="ROP165" s="212"/>
      <c r="ROQ165" s="212"/>
      <c r="ROR165" s="212"/>
      <c r="ROS165" s="212"/>
      <c r="ROT165" s="212"/>
      <c r="ROU165" s="212"/>
      <c r="ROV165" s="212"/>
      <c r="ROW165" s="212"/>
      <c r="ROX165" s="212"/>
      <c r="ROY165" s="212"/>
      <c r="ROZ165" s="212"/>
      <c r="RPA165" s="212"/>
      <c r="RPB165" s="212"/>
      <c r="RPC165" s="212"/>
      <c r="RPD165" s="212"/>
      <c r="RPE165" s="212"/>
      <c r="RPF165" s="212"/>
      <c r="RPG165" s="212"/>
      <c r="RPH165" s="212"/>
      <c r="RPI165" s="212"/>
      <c r="RPJ165" s="212"/>
      <c r="RPK165" s="212"/>
      <c r="RPL165" s="212"/>
      <c r="RPM165" s="212"/>
      <c r="RPN165" s="212"/>
      <c r="RPO165" s="212"/>
      <c r="RPP165" s="212"/>
      <c r="RPQ165" s="212"/>
      <c r="RPR165" s="212"/>
      <c r="RPS165" s="212"/>
      <c r="RPT165" s="212"/>
      <c r="RPU165" s="212"/>
      <c r="RPV165" s="212"/>
      <c r="RPW165" s="212"/>
      <c r="RPX165" s="212"/>
      <c r="RPY165" s="212"/>
      <c r="RPZ165" s="212"/>
      <c r="RQA165" s="212"/>
      <c r="RQB165" s="212"/>
      <c r="RQC165" s="212"/>
      <c r="RQD165" s="212"/>
      <c r="RQE165" s="212"/>
      <c r="RQF165" s="212"/>
      <c r="RQG165" s="212"/>
      <c r="RQH165" s="212"/>
      <c r="RQI165" s="212"/>
      <c r="RQJ165" s="212"/>
      <c r="RQK165" s="212"/>
      <c r="RQL165" s="212"/>
      <c r="RQM165" s="212"/>
      <c r="RQN165" s="212"/>
      <c r="RQO165" s="212"/>
      <c r="RQP165" s="212"/>
      <c r="RQQ165" s="212"/>
      <c r="RQR165" s="212"/>
      <c r="RQS165" s="212"/>
      <c r="RQT165" s="212"/>
      <c r="RQU165" s="212"/>
      <c r="RQV165" s="212"/>
      <c r="RQW165" s="212"/>
      <c r="RQX165" s="212"/>
      <c r="RQY165" s="212"/>
      <c r="RQZ165" s="212"/>
      <c r="RRA165" s="212"/>
      <c r="RRB165" s="212"/>
      <c r="RRC165" s="212"/>
      <c r="RRD165" s="212"/>
      <c r="RRE165" s="212"/>
      <c r="RRF165" s="212"/>
      <c r="RRG165" s="212"/>
      <c r="RRH165" s="212"/>
      <c r="RRI165" s="212"/>
      <c r="RRJ165" s="212"/>
      <c r="RRK165" s="212"/>
      <c r="RRL165" s="212"/>
      <c r="RRM165" s="212"/>
      <c r="RRN165" s="212"/>
      <c r="RRO165" s="212"/>
      <c r="RRP165" s="212"/>
      <c r="RRQ165" s="212"/>
      <c r="RRR165" s="212"/>
      <c r="RRS165" s="212"/>
      <c r="RRT165" s="212"/>
      <c r="RRU165" s="212"/>
      <c r="RRV165" s="212"/>
      <c r="RRW165" s="212"/>
      <c r="RRX165" s="212"/>
      <c r="RRY165" s="212"/>
      <c r="RRZ165" s="212"/>
      <c r="RSA165" s="212"/>
      <c r="RSB165" s="212"/>
      <c r="RSC165" s="212"/>
      <c r="RSD165" s="212"/>
      <c r="RSE165" s="212"/>
      <c r="RSF165" s="212"/>
      <c r="RSG165" s="212"/>
      <c r="RSH165" s="212"/>
      <c r="RSI165" s="212"/>
      <c r="RSJ165" s="212"/>
      <c r="RSK165" s="212"/>
      <c r="RSL165" s="212"/>
      <c r="RSM165" s="212"/>
      <c r="RSN165" s="212"/>
      <c r="RSO165" s="212"/>
      <c r="RSP165" s="212"/>
      <c r="RSQ165" s="212"/>
      <c r="RSR165" s="212"/>
      <c r="RSS165" s="212"/>
      <c r="RST165" s="212"/>
      <c r="RSU165" s="212"/>
      <c r="RSV165" s="212"/>
      <c r="RSW165" s="212"/>
      <c r="RSX165" s="212"/>
      <c r="RSY165" s="212"/>
      <c r="RSZ165" s="212"/>
      <c r="RTA165" s="212"/>
      <c r="RTB165" s="212"/>
      <c r="RTC165" s="212"/>
      <c r="RTD165" s="212"/>
      <c r="RTE165" s="212"/>
      <c r="RTF165" s="212"/>
      <c r="RTG165" s="212"/>
      <c r="RTH165" s="212"/>
      <c r="RTI165" s="212"/>
      <c r="RTJ165" s="212"/>
      <c r="RTK165" s="212"/>
      <c r="RTL165" s="212"/>
      <c r="RTM165" s="212"/>
      <c r="RTN165" s="212"/>
      <c r="RTO165" s="212"/>
      <c r="RTP165" s="212"/>
      <c r="RTQ165" s="212"/>
      <c r="RTR165" s="212"/>
      <c r="RTS165" s="212"/>
      <c r="RTT165" s="212"/>
      <c r="RTU165" s="212"/>
      <c r="RTV165" s="212"/>
      <c r="RTW165" s="212"/>
      <c r="RTX165" s="212"/>
      <c r="RTY165" s="212"/>
      <c r="RTZ165" s="212"/>
      <c r="RUA165" s="212"/>
      <c r="RUB165" s="212"/>
      <c r="RUC165" s="212"/>
      <c r="RUD165" s="212"/>
      <c r="RUE165" s="212"/>
      <c r="RUF165" s="212"/>
      <c r="RUG165" s="212"/>
      <c r="RUH165" s="212"/>
      <c r="RUI165" s="212"/>
      <c r="RUJ165" s="212"/>
      <c r="RUK165" s="212"/>
      <c r="RUL165" s="212"/>
      <c r="RUM165" s="212"/>
      <c r="RUN165" s="212"/>
      <c r="RUO165" s="212"/>
      <c r="RUP165" s="212"/>
      <c r="RUQ165" s="212"/>
      <c r="RUR165" s="212"/>
      <c r="RUS165" s="212"/>
      <c r="RUT165" s="212"/>
      <c r="RUU165" s="212"/>
      <c r="RUV165" s="212"/>
      <c r="RUW165" s="212"/>
      <c r="RUX165" s="212"/>
      <c r="RUY165" s="212"/>
      <c r="RUZ165" s="212"/>
      <c r="RVA165" s="212"/>
      <c r="RVB165" s="212"/>
      <c r="RVC165" s="212"/>
      <c r="RVD165" s="212"/>
      <c r="RVE165" s="212"/>
      <c r="RVF165" s="212"/>
      <c r="RVG165" s="212"/>
      <c r="RVH165" s="212"/>
      <c r="RVI165" s="212"/>
      <c r="RVJ165" s="212"/>
      <c r="RVK165" s="212"/>
      <c r="RVL165" s="212"/>
      <c r="RVM165" s="212"/>
      <c r="RVN165" s="212"/>
      <c r="RVO165" s="212"/>
      <c r="RVP165" s="212"/>
      <c r="RVQ165" s="212"/>
      <c r="RVR165" s="212"/>
      <c r="RVS165" s="212"/>
      <c r="RVT165" s="212"/>
      <c r="RVU165" s="212"/>
      <c r="RVV165" s="212"/>
      <c r="RVW165" s="212"/>
      <c r="RVX165" s="212"/>
      <c r="RVY165" s="212"/>
      <c r="RVZ165" s="212"/>
      <c r="RWA165" s="212"/>
      <c r="RWB165" s="212"/>
      <c r="RWC165" s="212"/>
      <c r="RWD165" s="212"/>
      <c r="RWE165" s="212"/>
      <c r="RWF165" s="212"/>
      <c r="RWG165" s="212"/>
      <c r="RWH165" s="212"/>
      <c r="RWI165" s="212"/>
      <c r="RWJ165" s="212"/>
      <c r="RWK165" s="212"/>
      <c r="RWL165" s="212"/>
      <c r="RWM165" s="212"/>
      <c r="RWN165" s="212"/>
      <c r="RWO165" s="212"/>
      <c r="RWP165" s="212"/>
      <c r="RWQ165" s="212"/>
      <c r="RWR165" s="212"/>
      <c r="RWS165" s="212"/>
      <c r="RWT165" s="212"/>
      <c r="RWU165" s="212"/>
      <c r="RWV165" s="212"/>
      <c r="RWW165" s="212"/>
      <c r="RWX165" s="212"/>
      <c r="RWY165" s="212"/>
      <c r="RWZ165" s="212"/>
      <c r="RXA165" s="212"/>
      <c r="RXB165" s="212"/>
      <c r="RXC165" s="212"/>
      <c r="RXD165" s="212"/>
      <c r="RXE165" s="212"/>
      <c r="RXF165" s="212"/>
      <c r="RXG165" s="212"/>
      <c r="RXH165" s="212"/>
      <c r="RXI165" s="212"/>
      <c r="RXJ165" s="212"/>
      <c r="RXK165" s="212"/>
      <c r="RXR165" s="212"/>
      <c r="RXS165" s="212"/>
      <c r="RXT165" s="212"/>
      <c r="RXU165" s="212"/>
      <c r="RXV165" s="212"/>
      <c r="RXW165" s="212"/>
      <c r="RXX165" s="212"/>
      <c r="RXY165" s="212"/>
      <c r="RXZ165" s="212"/>
      <c r="RYA165" s="212"/>
      <c r="RYB165" s="212"/>
      <c r="RYC165" s="212"/>
      <c r="RYD165" s="212"/>
      <c r="RYE165" s="212"/>
      <c r="RYF165" s="212"/>
      <c r="RYG165" s="212"/>
      <c r="RYH165" s="212"/>
      <c r="RYI165" s="212"/>
      <c r="RYJ165" s="212"/>
      <c r="RYK165" s="212"/>
      <c r="RYL165" s="212"/>
      <c r="RYM165" s="212"/>
      <c r="RYN165" s="212"/>
      <c r="RYO165" s="212"/>
      <c r="RYP165" s="212"/>
      <c r="RYQ165" s="212"/>
      <c r="RYR165" s="212"/>
      <c r="RYS165" s="212"/>
      <c r="RYT165" s="212"/>
      <c r="RYU165" s="212"/>
      <c r="RYV165" s="212"/>
      <c r="RYW165" s="212"/>
      <c r="RYX165" s="212"/>
      <c r="RYY165" s="212"/>
      <c r="RYZ165" s="212"/>
      <c r="RZA165" s="212"/>
      <c r="RZB165" s="212"/>
      <c r="RZC165" s="212"/>
      <c r="RZD165" s="212"/>
      <c r="RZE165" s="212"/>
      <c r="RZF165" s="212"/>
      <c r="RZG165" s="212"/>
      <c r="RZH165" s="212"/>
      <c r="RZI165" s="212"/>
      <c r="RZJ165" s="212"/>
      <c r="RZK165" s="212"/>
      <c r="RZL165" s="212"/>
      <c r="RZM165" s="212"/>
      <c r="RZN165" s="212"/>
      <c r="RZO165" s="212"/>
      <c r="RZP165" s="212"/>
      <c r="RZQ165" s="212"/>
      <c r="RZR165" s="212"/>
      <c r="RZS165" s="212"/>
      <c r="RZT165" s="212"/>
      <c r="RZU165" s="212"/>
      <c r="RZV165" s="212"/>
      <c r="RZW165" s="212"/>
      <c r="RZX165" s="212"/>
      <c r="RZY165" s="212"/>
      <c r="RZZ165" s="212"/>
      <c r="SAA165" s="212"/>
      <c r="SAB165" s="212"/>
      <c r="SAC165" s="212"/>
      <c r="SAD165" s="212"/>
      <c r="SAE165" s="212"/>
      <c r="SAF165" s="212"/>
      <c r="SAG165" s="212"/>
      <c r="SAH165" s="212"/>
      <c r="SAI165" s="212"/>
      <c r="SAJ165" s="212"/>
      <c r="SAK165" s="212"/>
      <c r="SAL165" s="212"/>
      <c r="SAM165" s="212"/>
      <c r="SAN165" s="212"/>
      <c r="SAO165" s="212"/>
      <c r="SAP165" s="212"/>
      <c r="SAQ165" s="212"/>
      <c r="SAR165" s="212"/>
      <c r="SAS165" s="212"/>
      <c r="SAT165" s="212"/>
      <c r="SAU165" s="212"/>
      <c r="SAV165" s="212"/>
      <c r="SAW165" s="212"/>
      <c r="SAX165" s="212"/>
      <c r="SAY165" s="212"/>
      <c r="SAZ165" s="212"/>
      <c r="SBA165" s="212"/>
      <c r="SBB165" s="212"/>
      <c r="SBC165" s="212"/>
      <c r="SBD165" s="212"/>
      <c r="SBE165" s="212"/>
      <c r="SBF165" s="212"/>
      <c r="SBG165" s="212"/>
      <c r="SBH165" s="212"/>
      <c r="SBI165" s="212"/>
      <c r="SBJ165" s="212"/>
      <c r="SBK165" s="212"/>
      <c r="SBL165" s="212"/>
      <c r="SBM165" s="212"/>
      <c r="SBN165" s="212"/>
      <c r="SBO165" s="212"/>
      <c r="SBP165" s="212"/>
      <c r="SBQ165" s="212"/>
      <c r="SBR165" s="212"/>
      <c r="SBS165" s="212"/>
      <c r="SBT165" s="212"/>
      <c r="SBU165" s="212"/>
      <c r="SBV165" s="212"/>
      <c r="SBW165" s="212"/>
      <c r="SBX165" s="212"/>
      <c r="SBY165" s="212"/>
      <c r="SBZ165" s="212"/>
      <c r="SCA165" s="212"/>
      <c r="SCB165" s="212"/>
      <c r="SCC165" s="212"/>
      <c r="SCD165" s="212"/>
      <c r="SCE165" s="212"/>
      <c r="SCF165" s="212"/>
      <c r="SCG165" s="212"/>
      <c r="SCH165" s="212"/>
      <c r="SCI165" s="212"/>
      <c r="SCJ165" s="212"/>
      <c r="SCK165" s="212"/>
      <c r="SCL165" s="212"/>
      <c r="SCM165" s="212"/>
      <c r="SCN165" s="212"/>
      <c r="SCO165" s="212"/>
      <c r="SCP165" s="212"/>
      <c r="SCQ165" s="212"/>
      <c r="SCR165" s="212"/>
      <c r="SCS165" s="212"/>
      <c r="SCT165" s="212"/>
      <c r="SCU165" s="212"/>
      <c r="SCV165" s="212"/>
      <c r="SCW165" s="212"/>
      <c r="SCX165" s="212"/>
      <c r="SCY165" s="212"/>
      <c r="SCZ165" s="212"/>
      <c r="SDA165" s="212"/>
      <c r="SDB165" s="212"/>
      <c r="SDC165" s="212"/>
      <c r="SDD165" s="212"/>
      <c r="SDE165" s="212"/>
      <c r="SDF165" s="212"/>
      <c r="SDG165" s="212"/>
      <c r="SDH165" s="212"/>
      <c r="SDI165" s="212"/>
      <c r="SDJ165" s="212"/>
      <c r="SDK165" s="212"/>
      <c r="SDL165" s="212"/>
      <c r="SDM165" s="212"/>
      <c r="SDN165" s="212"/>
      <c r="SDO165" s="212"/>
      <c r="SDP165" s="212"/>
      <c r="SDQ165" s="212"/>
      <c r="SDR165" s="212"/>
      <c r="SDS165" s="212"/>
      <c r="SDT165" s="212"/>
      <c r="SDU165" s="212"/>
      <c r="SDV165" s="212"/>
      <c r="SDW165" s="212"/>
      <c r="SDX165" s="212"/>
      <c r="SDY165" s="212"/>
      <c r="SDZ165" s="212"/>
      <c r="SEA165" s="212"/>
      <c r="SEB165" s="212"/>
      <c r="SEC165" s="212"/>
      <c r="SED165" s="212"/>
      <c r="SEE165" s="212"/>
      <c r="SEF165" s="212"/>
      <c r="SEG165" s="212"/>
      <c r="SEH165" s="212"/>
      <c r="SEI165" s="212"/>
      <c r="SEJ165" s="212"/>
      <c r="SEK165" s="212"/>
      <c r="SEL165" s="212"/>
      <c r="SEM165" s="212"/>
      <c r="SEN165" s="212"/>
      <c r="SEO165" s="212"/>
      <c r="SEP165" s="212"/>
      <c r="SEQ165" s="212"/>
      <c r="SER165" s="212"/>
      <c r="SES165" s="212"/>
      <c r="SET165" s="212"/>
      <c r="SEU165" s="212"/>
      <c r="SEV165" s="212"/>
      <c r="SEW165" s="212"/>
      <c r="SEX165" s="212"/>
      <c r="SEY165" s="212"/>
      <c r="SEZ165" s="212"/>
      <c r="SFA165" s="212"/>
      <c r="SFB165" s="212"/>
      <c r="SFC165" s="212"/>
      <c r="SFD165" s="212"/>
      <c r="SFE165" s="212"/>
      <c r="SFF165" s="212"/>
      <c r="SFG165" s="212"/>
      <c r="SFH165" s="212"/>
      <c r="SFI165" s="212"/>
      <c r="SFJ165" s="212"/>
      <c r="SFK165" s="212"/>
      <c r="SFL165" s="212"/>
      <c r="SFM165" s="212"/>
      <c r="SFN165" s="212"/>
      <c r="SFO165" s="212"/>
      <c r="SFP165" s="212"/>
      <c r="SFQ165" s="212"/>
      <c r="SFR165" s="212"/>
      <c r="SFS165" s="212"/>
      <c r="SFT165" s="212"/>
      <c r="SFU165" s="212"/>
      <c r="SFV165" s="212"/>
      <c r="SFW165" s="212"/>
      <c r="SFX165" s="212"/>
      <c r="SFY165" s="212"/>
      <c r="SFZ165" s="212"/>
      <c r="SGA165" s="212"/>
      <c r="SGB165" s="212"/>
      <c r="SGC165" s="212"/>
      <c r="SGD165" s="212"/>
      <c r="SGE165" s="212"/>
      <c r="SGF165" s="212"/>
      <c r="SGG165" s="212"/>
      <c r="SGH165" s="212"/>
      <c r="SGI165" s="212"/>
      <c r="SGJ165" s="212"/>
      <c r="SGK165" s="212"/>
      <c r="SGL165" s="212"/>
      <c r="SGM165" s="212"/>
      <c r="SGN165" s="212"/>
      <c r="SGO165" s="212"/>
      <c r="SGP165" s="212"/>
      <c r="SGQ165" s="212"/>
      <c r="SGR165" s="212"/>
      <c r="SGS165" s="212"/>
      <c r="SGT165" s="212"/>
      <c r="SGU165" s="212"/>
      <c r="SGV165" s="212"/>
      <c r="SGW165" s="212"/>
      <c r="SGX165" s="212"/>
      <c r="SGY165" s="212"/>
      <c r="SGZ165" s="212"/>
      <c r="SHA165" s="212"/>
      <c r="SHB165" s="212"/>
      <c r="SHC165" s="212"/>
      <c r="SHD165" s="212"/>
      <c r="SHE165" s="212"/>
      <c r="SHF165" s="212"/>
      <c r="SHG165" s="212"/>
      <c r="SHN165" s="212"/>
      <c r="SHO165" s="212"/>
      <c r="SHP165" s="212"/>
      <c r="SHQ165" s="212"/>
      <c r="SHR165" s="212"/>
      <c r="SHS165" s="212"/>
      <c r="SHT165" s="212"/>
      <c r="SHU165" s="212"/>
      <c r="SHV165" s="212"/>
      <c r="SHW165" s="212"/>
      <c r="SHX165" s="212"/>
      <c r="SHY165" s="212"/>
      <c r="SHZ165" s="212"/>
      <c r="SIA165" s="212"/>
      <c r="SIB165" s="212"/>
      <c r="SIC165" s="212"/>
      <c r="SID165" s="212"/>
      <c r="SIE165" s="212"/>
      <c r="SIF165" s="212"/>
      <c r="SIG165" s="212"/>
      <c r="SIH165" s="212"/>
      <c r="SII165" s="212"/>
      <c r="SIJ165" s="212"/>
      <c r="SIK165" s="212"/>
      <c r="SIL165" s="212"/>
      <c r="SIM165" s="212"/>
      <c r="SIN165" s="212"/>
      <c r="SIO165" s="212"/>
      <c r="SIP165" s="212"/>
      <c r="SIQ165" s="212"/>
      <c r="SIR165" s="212"/>
      <c r="SIS165" s="212"/>
      <c r="SIT165" s="212"/>
      <c r="SIU165" s="212"/>
      <c r="SIV165" s="212"/>
      <c r="SIW165" s="212"/>
      <c r="SIX165" s="212"/>
      <c r="SIY165" s="212"/>
      <c r="SIZ165" s="212"/>
      <c r="SJA165" s="212"/>
      <c r="SJB165" s="212"/>
      <c r="SJC165" s="212"/>
      <c r="SJD165" s="212"/>
      <c r="SJE165" s="212"/>
      <c r="SJF165" s="212"/>
      <c r="SJG165" s="212"/>
      <c r="SJH165" s="212"/>
      <c r="SJI165" s="212"/>
      <c r="SJJ165" s="212"/>
      <c r="SJK165" s="212"/>
      <c r="SJL165" s="212"/>
      <c r="SJM165" s="212"/>
      <c r="SJN165" s="212"/>
      <c r="SJO165" s="212"/>
      <c r="SJP165" s="212"/>
      <c r="SJQ165" s="212"/>
      <c r="SJR165" s="212"/>
      <c r="SJS165" s="212"/>
      <c r="SJT165" s="212"/>
      <c r="SJU165" s="212"/>
      <c r="SJV165" s="212"/>
      <c r="SJW165" s="212"/>
      <c r="SJX165" s="212"/>
      <c r="SJY165" s="212"/>
      <c r="SJZ165" s="212"/>
      <c r="SKA165" s="212"/>
      <c r="SKB165" s="212"/>
      <c r="SKC165" s="212"/>
      <c r="SKD165" s="212"/>
      <c r="SKE165" s="212"/>
      <c r="SKF165" s="212"/>
      <c r="SKG165" s="212"/>
      <c r="SKH165" s="212"/>
      <c r="SKI165" s="212"/>
      <c r="SKJ165" s="212"/>
      <c r="SKK165" s="212"/>
      <c r="SKL165" s="212"/>
      <c r="SKM165" s="212"/>
      <c r="SKN165" s="212"/>
      <c r="SKO165" s="212"/>
      <c r="SKP165" s="212"/>
      <c r="SKQ165" s="212"/>
      <c r="SKR165" s="212"/>
      <c r="SKS165" s="212"/>
      <c r="SKT165" s="212"/>
      <c r="SKU165" s="212"/>
      <c r="SKV165" s="212"/>
      <c r="SKW165" s="212"/>
      <c r="SKX165" s="212"/>
      <c r="SKY165" s="212"/>
      <c r="SKZ165" s="212"/>
      <c r="SLA165" s="212"/>
      <c r="SLB165" s="212"/>
      <c r="SLC165" s="212"/>
      <c r="SLD165" s="212"/>
      <c r="SLE165" s="212"/>
      <c r="SLF165" s="212"/>
      <c r="SLG165" s="212"/>
      <c r="SLH165" s="212"/>
      <c r="SLI165" s="212"/>
      <c r="SLJ165" s="212"/>
      <c r="SLK165" s="212"/>
      <c r="SLL165" s="212"/>
      <c r="SLM165" s="212"/>
      <c r="SLN165" s="212"/>
      <c r="SLO165" s="212"/>
      <c r="SLP165" s="212"/>
      <c r="SLQ165" s="212"/>
      <c r="SLR165" s="212"/>
      <c r="SLS165" s="212"/>
      <c r="SLT165" s="212"/>
      <c r="SLU165" s="212"/>
      <c r="SLV165" s="212"/>
      <c r="SLW165" s="212"/>
      <c r="SLX165" s="212"/>
      <c r="SLY165" s="212"/>
      <c r="SLZ165" s="212"/>
      <c r="SMA165" s="212"/>
      <c r="SMB165" s="212"/>
      <c r="SMC165" s="212"/>
      <c r="SMD165" s="212"/>
      <c r="SME165" s="212"/>
      <c r="SMF165" s="212"/>
      <c r="SMG165" s="212"/>
      <c r="SMH165" s="212"/>
      <c r="SMI165" s="212"/>
      <c r="SMJ165" s="212"/>
      <c r="SMK165" s="212"/>
      <c r="SML165" s="212"/>
      <c r="SMM165" s="212"/>
      <c r="SMN165" s="212"/>
      <c r="SMO165" s="212"/>
      <c r="SMP165" s="212"/>
      <c r="SMQ165" s="212"/>
      <c r="SMR165" s="212"/>
      <c r="SMS165" s="212"/>
      <c r="SMT165" s="212"/>
      <c r="SMU165" s="212"/>
      <c r="SMV165" s="212"/>
      <c r="SMW165" s="212"/>
      <c r="SMX165" s="212"/>
      <c r="SMY165" s="212"/>
      <c r="SMZ165" s="212"/>
      <c r="SNA165" s="212"/>
      <c r="SNB165" s="212"/>
      <c r="SNC165" s="212"/>
      <c r="SND165" s="212"/>
      <c r="SNE165" s="212"/>
      <c r="SNF165" s="212"/>
      <c r="SNG165" s="212"/>
      <c r="SNH165" s="212"/>
      <c r="SNI165" s="212"/>
      <c r="SNJ165" s="212"/>
      <c r="SNK165" s="212"/>
      <c r="SNL165" s="212"/>
      <c r="SNM165" s="212"/>
      <c r="SNN165" s="212"/>
      <c r="SNO165" s="212"/>
      <c r="SNP165" s="212"/>
      <c r="SNQ165" s="212"/>
      <c r="SNR165" s="212"/>
      <c r="SNS165" s="212"/>
      <c r="SNT165" s="212"/>
      <c r="SNU165" s="212"/>
      <c r="SNV165" s="212"/>
      <c r="SNW165" s="212"/>
      <c r="SNX165" s="212"/>
      <c r="SNY165" s="212"/>
      <c r="SNZ165" s="212"/>
      <c r="SOA165" s="212"/>
      <c r="SOB165" s="212"/>
      <c r="SOC165" s="212"/>
      <c r="SOD165" s="212"/>
      <c r="SOE165" s="212"/>
      <c r="SOF165" s="212"/>
      <c r="SOG165" s="212"/>
      <c r="SOH165" s="212"/>
      <c r="SOI165" s="212"/>
      <c r="SOJ165" s="212"/>
      <c r="SOK165" s="212"/>
      <c r="SOL165" s="212"/>
      <c r="SOM165" s="212"/>
      <c r="SON165" s="212"/>
      <c r="SOO165" s="212"/>
      <c r="SOP165" s="212"/>
      <c r="SOQ165" s="212"/>
      <c r="SOR165" s="212"/>
      <c r="SOS165" s="212"/>
      <c r="SOT165" s="212"/>
      <c r="SOU165" s="212"/>
      <c r="SOV165" s="212"/>
      <c r="SOW165" s="212"/>
      <c r="SOX165" s="212"/>
      <c r="SOY165" s="212"/>
      <c r="SOZ165" s="212"/>
      <c r="SPA165" s="212"/>
      <c r="SPB165" s="212"/>
      <c r="SPC165" s="212"/>
      <c r="SPD165" s="212"/>
      <c r="SPE165" s="212"/>
      <c r="SPF165" s="212"/>
      <c r="SPG165" s="212"/>
      <c r="SPH165" s="212"/>
      <c r="SPI165" s="212"/>
      <c r="SPJ165" s="212"/>
      <c r="SPK165" s="212"/>
      <c r="SPL165" s="212"/>
      <c r="SPM165" s="212"/>
      <c r="SPN165" s="212"/>
      <c r="SPO165" s="212"/>
      <c r="SPP165" s="212"/>
      <c r="SPQ165" s="212"/>
      <c r="SPR165" s="212"/>
      <c r="SPS165" s="212"/>
      <c r="SPT165" s="212"/>
      <c r="SPU165" s="212"/>
      <c r="SPV165" s="212"/>
      <c r="SPW165" s="212"/>
      <c r="SPX165" s="212"/>
      <c r="SPY165" s="212"/>
      <c r="SPZ165" s="212"/>
      <c r="SQA165" s="212"/>
      <c r="SQB165" s="212"/>
      <c r="SQC165" s="212"/>
      <c r="SQD165" s="212"/>
      <c r="SQE165" s="212"/>
      <c r="SQF165" s="212"/>
      <c r="SQG165" s="212"/>
      <c r="SQH165" s="212"/>
      <c r="SQI165" s="212"/>
      <c r="SQJ165" s="212"/>
      <c r="SQK165" s="212"/>
      <c r="SQL165" s="212"/>
      <c r="SQM165" s="212"/>
      <c r="SQN165" s="212"/>
      <c r="SQO165" s="212"/>
      <c r="SQP165" s="212"/>
      <c r="SQQ165" s="212"/>
      <c r="SQR165" s="212"/>
      <c r="SQS165" s="212"/>
      <c r="SQT165" s="212"/>
      <c r="SQU165" s="212"/>
      <c r="SQV165" s="212"/>
      <c r="SQW165" s="212"/>
      <c r="SQX165" s="212"/>
      <c r="SQY165" s="212"/>
      <c r="SQZ165" s="212"/>
      <c r="SRA165" s="212"/>
      <c r="SRB165" s="212"/>
      <c r="SRC165" s="212"/>
      <c r="SRJ165" s="212"/>
      <c r="SRK165" s="212"/>
      <c r="SRL165" s="212"/>
      <c r="SRM165" s="212"/>
      <c r="SRN165" s="212"/>
      <c r="SRO165" s="212"/>
      <c r="SRP165" s="212"/>
      <c r="SRQ165" s="212"/>
      <c r="SRR165" s="212"/>
      <c r="SRS165" s="212"/>
      <c r="SRT165" s="212"/>
      <c r="SRU165" s="212"/>
      <c r="SRV165" s="212"/>
      <c r="SRW165" s="212"/>
      <c r="SRX165" s="212"/>
      <c r="SRY165" s="212"/>
      <c r="SRZ165" s="212"/>
      <c r="SSA165" s="212"/>
      <c r="SSB165" s="212"/>
      <c r="SSC165" s="212"/>
      <c r="SSD165" s="212"/>
      <c r="SSE165" s="212"/>
      <c r="SSF165" s="212"/>
      <c r="SSG165" s="212"/>
      <c r="SSH165" s="212"/>
      <c r="SSI165" s="212"/>
      <c r="SSJ165" s="212"/>
      <c r="SSK165" s="212"/>
      <c r="SSL165" s="212"/>
      <c r="SSM165" s="212"/>
      <c r="SSN165" s="212"/>
      <c r="SSO165" s="212"/>
      <c r="SSP165" s="212"/>
      <c r="SSQ165" s="212"/>
      <c r="SSR165" s="212"/>
      <c r="SSS165" s="212"/>
      <c r="SST165" s="212"/>
      <c r="SSU165" s="212"/>
      <c r="SSV165" s="212"/>
      <c r="SSW165" s="212"/>
      <c r="SSX165" s="212"/>
      <c r="SSY165" s="212"/>
      <c r="SSZ165" s="212"/>
      <c r="STA165" s="212"/>
      <c r="STB165" s="212"/>
      <c r="STC165" s="212"/>
      <c r="STD165" s="212"/>
      <c r="STE165" s="212"/>
      <c r="STF165" s="212"/>
      <c r="STG165" s="212"/>
      <c r="STH165" s="212"/>
      <c r="STI165" s="212"/>
      <c r="STJ165" s="212"/>
      <c r="STK165" s="212"/>
      <c r="STL165" s="212"/>
      <c r="STM165" s="212"/>
      <c r="STN165" s="212"/>
      <c r="STO165" s="212"/>
      <c r="STP165" s="212"/>
      <c r="STQ165" s="212"/>
      <c r="STR165" s="212"/>
      <c r="STS165" s="212"/>
      <c r="STT165" s="212"/>
      <c r="STU165" s="212"/>
      <c r="STV165" s="212"/>
      <c r="STW165" s="212"/>
      <c r="STX165" s="212"/>
      <c r="STY165" s="212"/>
      <c r="STZ165" s="212"/>
      <c r="SUA165" s="212"/>
      <c r="SUB165" s="212"/>
      <c r="SUC165" s="212"/>
      <c r="SUD165" s="212"/>
      <c r="SUE165" s="212"/>
      <c r="SUF165" s="212"/>
      <c r="SUG165" s="212"/>
      <c r="SUH165" s="212"/>
      <c r="SUI165" s="212"/>
      <c r="SUJ165" s="212"/>
      <c r="SUK165" s="212"/>
      <c r="SUL165" s="212"/>
      <c r="SUM165" s="212"/>
      <c r="SUN165" s="212"/>
      <c r="SUO165" s="212"/>
      <c r="SUP165" s="212"/>
      <c r="SUQ165" s="212"/>
      <c r="SUR165" s="212"/>
      <c r="SUS165" s="212"/>
      <c r="SUT165" s="212"/>
      <c r="SUU165" s="212"/>
      <c r="SUV165" s="212"/>
      <c r="SUW165" s="212"/>
      <c r="SUX165" s="212"/>
      <c r="SUY165" s="212"/>
      <c r="SUZ165" s="212"/>
      <c r="SVA165" s="212"/>
      <c r="SVB165" s="212"/>
      <c r="SVC165" s="212"/>
      <c r="SVD165" s="212"/>
      <c r="SVE165" s="212"/>
      <c r="SVF165" s="212"/>
      <c r="SVG165" s="212"/>
      <c r="SVH165" s="212"/>
      <c r="SVI165" s="212"/>
      <c r="SVJ165" s="212"/>
      <c r="SVK165" s="212"/>
      <c r="SVL165" s="212"/>
      <c r="SVM165" s="212"/>
      <c r="SVN165" s="212"/>
      <c r="SVO165" s="212"/>
      <c r="SVP165" s="212"/>
      <c r="SVQ165" s="212"/>
      <c r="SVR165" s="212"/>
      <c r="SVS165" s="212"/>
      <c r="SVT165" s="212"/>
      <c r="SVU165" s="212"/>
      <c r="SVV165" s="212"/>
      <c r="SVW165" s="212"/>
      <c r="SVX165" s="212"/>
      <c r="SVY165" s="212"/>
      <c r="SVZ165" s="212"/>
      <c r="SWA165" s="212"/>
      <c r="SWB165" s="212"/>
      <c r="SWC165" s="212"/>
      <c r="SWD165" s="212"/>
      <c r="SWE165" s="212"/>
      <c r="SWF165" s="212"/>
      <c r="SWG165" s="212"/>
      <c r="SWH165" s="212"/>
      <c r="SWI165" s="212"/>
      <c r="SWJ165" s="212"/>
      <c r="SWK165" s="212"/>
      <c r="SWL165" s="212"/>
      <c r="SWM165" s="212"/>
      <c r="SWN165" s="212"/>
      <c r="SWO165" s="212"/>
      <c r="SWP165" s="212"/>
      <c r="SWQ165" s="212"/>
      <c r="SWR165" s="212"/>
      <c r="SWS165" s="212"/>
      <c r="SWT165" s="212"/>
      <c r="SWU165" s="212"/>
      <c r="SWV165" s="212"/>
      <c r="SWW165" s="212"/>
      <c r="SWX165" s="212"/>
      <c r="SWY165" s="212"/>
      <c r="SWZ165" s="212"/>
      <c r="SXA165" s="212"/>
      <c r="SXB165" s="212"/>
      <c r="SXC165" s="212"/>
      <c r="SXD165" s="212"/>
      <c r="SXE165" s="212"/>
      <c r="SXF165" s="212"/>
      <c r="SXG165" s="212"/>
      <c r="SXH165" s="212"/>
      <c r="SXI165" s="212"/>
      <c r="SXJ165" s="212"/>
      <c r="SXK165" s="212"/>
      <c r="SXL165" s="212"/>
      <c r="SXM165" s="212"/>
      <c r="SXN165" s="212"/>
      <c r="SXO165" s="212"/>
      <c r="SXP165" s="212"/>
      <c r="SXQ165" s="212"/>
      <c r="SXR165" s="212"/>
      <c r="SXS165" s="212"/>
      <c r="SXT165" s="212"/>
      <c r="SXU165" s="212"/>
      <c r="SXV165" s="212"/>
      <c r="SXW165" s="212"/>
      <c r="SXX165" s="212"/>
      <c r="SXY165" s="212"/>
      <c r="SXZ165" s="212"/>
      <c r="SYA165" s="212"/>
      <c r="SYB165" s="212"/>
      <c r="SYC165" s="212"/>
      <c r="SYD165" s="212"/>
      <c r="SYE165" s="212"/>
      <c r="SYF165" s="212"/>
      <c r="SYG165" s="212"/>
      <c r="SYH165" s="212"/>
      <c r="SYI165" s="212"/>
      <c r="SYJ165" s="212"/>
      <c r="SYK165" s="212"/>
      <c r="SYL165" s="212"/>
      <c r="SYM165" s="212"/>
      <c r="SYN165" s="212"/>
      <c r="SYO165" s="212"/>
      <c r="SYP165" s="212"/>
      <c r="SYQ165" s="212"/>
      <c r="SYR165" s="212"/>
      <c r="SYS165" s="212"/>
      <c r="SYT165" s="212"/>
      <c r="SYU165" s="212"/>
      <c r="SYV165" s="212"/>
      <c r="SYW165" s="212"/>
      <c r="SYX165" s="212"/>
      <c r="SYY165" s="212"/>
      <c r="SYZ165" s="212"/>
      <c r="SZA165" s="212"/>
      <c r="SZB165" s="212"/>
      <c r="SZC165" s="212"/>
      <c r="SZD165" s="212"/>
      <c r="SZE165" s="212"/>
      <c r="SZF165" s="212"/>
      <c r="SZG165" s="212"/>
      <c r="SZH165" s="212"/>
      <c r="SZI165" s="212"/>
      <c r="SZJ165" s="212"/>
      <c r="SZK165" s="212"/>
      <c r="SZL165" s="212"/>
      <c r="SZM165" s="212"/>
      <c r="SZN165" s="212"/>
      <c r="SZO165" s="212"/>
      <c r="SZP165" s="212"/>
      <c r="SZQ165" s="212"/>
      <c r="SZR165" s="212"/>
      <c r="SZS165" s="212"/>
      <c r="SZT165" s="212"/>
      <c r="SZU165" s="212"/>
      <c r="SZV165" s="212"/>
      <c r="SZW165" s="212"/>
      <c r="SZX165" s="212"/>
      <c r="SZY165" s="212"/>
      <c r="SZZ165" s="212"/>
      <c r="TAA165" s="212"/>
      <c r="TAB165" s="212"/>
      <c r="TAC165" s="212"/>
      <c r="TAD165" s="212"/>
      <c r="TAE165" s="212"/>
      <c r="TAF165" s="212"/>
      <c r="TAG165" s="212"/>
      <c r="TAH165" s="212"/>
      <c r="TAI165" s="212"/>
      <c r="TAJ165" s="212"/>
      <c r="TAK165" s="212"/>
      <c r="TAL165" s="212"/>
      <c r="TAM165" s="212"/>
      <c r="TAN165" s="212"/>
      <c r="TAO165" s="212"/>
      <c r="TAP165" s="212"/>
      <c r="TAQ165" s="212"/>
      <c r="TAR165" s="212"/>
      <c r="TAS165" s="212"/>
      <c r="TAT165" s="212"/>
      <c r="TAU165" s="212"/>
      <c r="TAV165" s="212"/>
      <c r="TAW165" s="212"/>
      <c r="TAX165" s="212"/>
      <c r="TAY165" s="212"/>
      <c r="TBF165" s="212"/>
      <c r="TBG165" s="212"/>
      <c r="TBH165" s="212"/>
      <c r="TBI165" s="212"/>
      <c r="TBJ165" s="212"/>
      <c r="TBK165" s="212"/>
      <c r="TBL165" s="212"/>
      <c r="TBM165" s="212"/>
      <c r="TBN165" s="212"/>
      <c r="TBO165" s="212"/>
      <c r="TBP165" s="212"/>
      <c r="TBQ165" s="212"/>
      <c r="TBR165" s="212"/>
      <c r="TBS165" s="212"/>
      <c r="TBT165" s="212"/>
      <c r="TBU165" s="212"/>
      <c r="TBV165" s="212"/>
      <c r="TBW165" s="212"/>
      <c r="TBX165" s="212"/>
      <c r="TBY165" s="212"/>
      <c r="TBZ165" s="212"/>
      <c r="TCA165" s="212"/>
      <c r="TCB165" s="212"/>
      <c r="TCC165" s="212"/>
      <c r="TCD165" s="212"/>
      <c r="TCE165" s="212"/>
      <c r="TCF165" s="212"/>
      <c r="TCG165" s="212"/>
      <c r="TCH165" s="212"/>
      <c r="TCI165" s="212"/>
      <c r="TCJ165" s="212"/>
      <c r="TCK165" s="212"/>
      <c r="TCL165" s="212"/>
      <c r="TCM165" s="212"/>
      <c r="TCN165" s="212"/>
      <c r="TCO165" s="212"/>
      <c r="TCP165" s="212"/>
      <c r="TCQ165" s="212"/>
      <c r="TCR165" s="212"/>
      <c r="TCS165" s="212"/>
      <c r="TCT165" s="212"/>
      <c r="TCU165" s="212"/>
      <c r="TCV165" s="212"/>
      <c r="TCW165" s="212"/>
      <c r="TCX165" s="212"/>
      <c r="TCY165" s="212"/>
      <c r="TCZ165" s="212"/>
      <c r="TDA165" s="212"/>
      <c r="TDB165" s="212"/>
      <c r="TDC165" s="212"/>
      <c r="TDD165" s="212"/>
      <c r="TDE165" s="212"/>
      <c r="TDF165" s="212"/>
      <c r="TDG165" s="212"/>
      <c r="TDH165" s="212"/>
      <c r="TDI165" s="212"/>
      <c r="TDJ165" s="212"/>
      <c r="TDK165" s="212"/>
      <c r="TDL165" s="212"/>
      <c r="TDM165" s="212"/>
      <c r="TDN165" s="212"/>
      <c r="TDO165" s="212"/>
      <c r="TDP165" s="212"/>
      <c r="TDQ165" s="212"/>
      <c r="TDR165" s="212"/>
      <c r="TDS165" s="212"/>
      <c r="TDT165" s="212"/>
      <c r="TDU165" s="212"/>
      <c r="TDV165" s="212"/>
      <c r="TDW165" s="212"/>
      <c r="TDX165" s="212"/>
      <c r="TDY165" s="212"/>
      <c r="TDZ165" s="212"/>
      <c r="TEA165" s="212"/>
      <c r="TEB165" s="212"/>
      <c r="TEC165" s="212"/>
      <c r="TED165" s="212"/>
      <c r="TEE165" s="212"/>
      <c r="TEF165" s="212"/>
      <c r="TEG165" s="212"/>
      <c r="TEH165" s="212"/>
      <c r="TEI165" s="212"/>
      <c r="TEJ165" s="212"/>
      <c r="TEK165" s="212"/>
      <c r="TEL165" s="212"/>
      <c r="TEM165" s="212"/>
      <c r="TEN165" s="212"/>
      <c r="TEO165" s="212"/>
      <c r="TEP165" s="212"/>
      <c r="TEQ165" s="212"/>
      <c r="TER165" s="212"/>
      <c r="TES165" s="212"/>
      <c r="TET165" s="212"/>
      <c r="TEU165" s="212"/>
      <c r="TEV165" s="212"/>
      <c r="TEW165" s="212"/>
      <c r="TEX165" s="212"/>
      <c r="TEY165" s="212"/>
      <c r="TEZ165" s="212"/>
      <c r="TFA165" s="212"/>
      <c r="TFB165" s="212"/>
      <c r="TFC165" s="212"/>
      <c r="TFD165" s="212"/>
      <c r="TFE165" s="212"/>
      <c r="TFF165" s="212"/>
      <c r="TFG165" s="212"/>
      <c r="TFH165" s="212"/>
      <c r="TFI165" s="212"/>
      <c r="TFJ165" s="212"/>
      <c r="TFK165" s="212"/>
      <c r="TFL165" s="212"/>
      <c r="TFM165" s="212"/>
      <c r="TFN165" s="212"/>
      <c r="TFO165" s="212"/>
      <c r="TFP165" s="212"/>
      <c r="TFQ165" s="212"/>
      <c r="TFR165" s="212"/>
      <c r="TFS165" s="212"/>
      <c r="TFT165" s="212"/>
      <c r="TFU165" s="212"/>
      <c r="TFV165" s="212"/>
      <c r="TFW165" s="212"/>
      <c r="TFX165" s="212"/>
      <c r="TFY165" s="212"/>
      <c r="TFZ165" s="212"/>
      <c r="TGA165" s="212"/>
      <c r="TGB165" s="212"/>
      <c r="TGC165" s="212"/>
      <c r="TGD165" s="212"/>
      <c r="TGE165" s="212"/>
      <c r="TGF165" s="212"/>
      <c r="TGG165" s="212"/>
      <c r="TGH165" s="212"/>
      <c r="TGI165" s="212"/>
      <c r="TGJ165" s="212"/>
      <c r="TGK165" s="212"/>
      <c r="TGL165" s="212"/>
      <c r="TGM165" s="212"/>
      <c r="TGN165" s="212"/>
      <c r="TGO165" s="212"/>
      <c r="TGP165" s="212"/>
      <c r="TGQ165" s="212"/>
      <c r="TGR165" s="212"/>
      <c r="TGS165" s="212"/>
      <c r="TGT165" s="212"/>
      <c r="TGU165" s="212"/>
      <c r="TGV165" s="212"/>
      <c r="TGW165" s="212"/>
      <c r="TGX165" s="212"/>
      <c r="TGY165" s="212"/>
      <c r="TGZ165" s="212"/>
      <c r="THA165" s="212"/>
      <c r="THB165" s="212"/>
      <c r="THC165" s="212"/>
      <c r="THD165" s="212"/>
      <c r="THE165" s="212"/>
      <c r="THF165" s="212"/>
      <c r="THG165" s="212"/>
      <c r="THH165" s="212"/>
      <c r="THI165" s="212"/>
      <c r="THJ165" s="212"/>
      <c r="THK165" s="212"/>
      <c r="THL165" s="212"/>
      <c r="THM165" s="212"/>
      <c r="THN165" s="212"/>
      <c r="THO165" s="212"/>
      <c r="THP165" s="212"/>
      <c r="THQ165" s="212"/>
      <c r="THR165" s="212"/>
      <c r="THS165" s="212"/>
      <c r="THT165" s="212"/>
      <c r="THU165" s="212"/>
      <c r="THV165" s="212"/>
      <c r="THW165" s="212"/>
      <c r="THX165" s="212"/>
      <c r="THY165" s="212"/>
      <c r="THZ165" s="212"/>
      <c r="TIA165" s="212"/>
      <c r="TIB165" s="212"/>
      <c r="TIC165" s="212"/>
      <c r="TID165" s="212"/>
      <c r="TIE165" s="212"/>
      <c r="TIF165" s="212"/>
      <c r="TIG165" s="212"/>
      <c r="TIH165" s="212"/>
      <c r="TII165" s="212"/>
      <c r="TIJ165" s="212"/>
      <c r="TIK165" s="212"/>
      <c r="TIL165" s="212"/>
      <c r="TIM165" s="212"/>
      <c r="TIN165" s="212"/>
      <c r="TIO165" s="212"/>
      <c r="TIP165" s="212"/>
      <c r="TIQ165" s="212"/>
      <c r="TIR165" s="212"/>
      <c r="TIS165" s="212"/>
      <c r="TIT165" s="212"/>
      <c r="TIU165" s="212"/>
      <c r="TIV165" s="212"/>
      <c r="TIW165" s="212"/>
      <c r="TIX165" s="212"/>
      <c r="TIY165" s="212"/>
      <c r="TIZ165" s="212"/>
      <c r="TJA165" s="212"/>
      <c r="TJB165" s="212"/>
      <c r="TJC165" s="212"/>
      <c r="TJD165" s="212"/>
      <c r="TJE165" s="212"/>
      <c r="TJF165" s="212"/>
      <c r="TJG165" s="212"/>
      <c r="TJH165" s="212"/>
      <c r="TJI165" s="212"/>
      <c r="TJJ165" s="212"/>
      <c r="TJK165" s="212"/>
      <c r="TJL165" s="212"/>
      <c r="TJM165" s="212"/>
      <c r="TJN165" s="212"/>
      <c r="TJO165" s="212"/>
      <c r="TJP165" s="212"/>
      <c r="TJQ165" s="212"/>
      <c r="TJR165" s="212"/>
      <c r="TJS165" s="212"/>
      <c r="TJT165" s="212"/>
      <c r="TJU165" s="212"/>
      <c r="TJV165" s="212"/>
      <c r="TJW165" s="212"/>
      <c r="TJX165" s="212"/>
      <c r="TJY165" s="212"/>
      <c r="TJZ165" s="212"/>
      <c r="TKA165" s="212"/>
      <c r="TKB165" s="212"/>
      <c r="TKC165" s="212"/>
      <c r="TKD165" s="212"/>
      <c r="TKE165" s="212"/>
      <c r="TKF165" s="212"/>
      <c r="TKG165" s="212"/>
      <c r="TKH165" s="212"/>
      <c r="TKI165" s="212"/>
      <c r="TKJ165" s="212"/>
      <c r="TKK165" s="212"/>
      <c r="TKL165" s="212"/>
      <c r="TKM165" s="212"/>
      <c r="TKN165" s="212"/>
      <c r="TKO165" s="212"/>
      <c r="TKP165" s="212"/>
      <c r="TKQ165" s="212"/>
      <c r="TKR165" s="212"/>
      <c r="TKS165" s="212"/>
      <c r="TKT165" s="212"/>
      <c r="TKU165" s="212"/>
      <c r="TLB165" s="212"/>
      <c r="TLC165" s="212"/>
      <c r="TLD165" s="212"/>
      <c r="TLE165" s="212"/>
      <c r="TLF165" s="212"/>
      <c r="TLG165" s="212"/>
      <c r="TLH165" s="212"/>
      <c r="TLI165" s="212"/>
      <c r="TLJ165" s="212"/>
      <c r="TLK165" s="212"/>
      <c r="TLL165" s="212"/>
      <c r="TLM165" s="212"/>
      <c r="TLN165" s="212"/>
      <c r="TLO165" s="212"/>
      <c r="TLP165" s="212"/>
      <c r="TLQ165" s="212"/>
      <c r="TLR165" s="212"/>
      <c r="TLS165" s="212"/>
      <c r="TLT165" s="212"/>
      <c r="TLU165" s="212"/>
      <c r="TLV165" s="212"/>
      <c r="TLW165" s="212"/>
      <c r="TLX165" s="212"/>
      <c r="TLY165" s="212"/>
      <c r="TLZ165" s="212"/>
      <c r="TMA165" s="212"/>
      <c r="TMB165" s="212"/>
      <c r="TMC165" s="212"/>
      <c r="TMD165" s="212"/>
      <c r="TME165" s="212"/>
      <c r="TMF165" s="212"/>
      <c r="TMG165" s="212"/>
      <c r="TMH165" s="212"/>
      <c r="TMI165" s="212"/>
      <c r="TMJ165" s="212"/>
      <c r="TMK165" s="212"/>
      <c r="TML165" s="212"/>
      <c r="TMM165" s="212"/>
      <c r="TMN165" s="212"/>
      <c r="TMO165" s="212"/>
      <c r="TMP165" s="212"/>
      <c r="TMQ165" s="212"/>
      <c r="TMR165" s="212"/>
      <c r="TMS165" s="212"/>
      <c r="TMT165" s="212"/>
      <c r="TMU165" s="212"/>
      <c r="TMV165" s="212"/>
      <c r="TMW165" s="212"/>
      <c r="TMX165" s="212"/>
      <c r="TMY165" s="212"/>
      <c r="TMZ165" s="212"/>
      <c r="TNA165" s="212"/>
      <c r="TNB165" s="212"/>
      <c r="TNC165" s="212"/>
      <c r="TND165" s="212"/>
      <c r="TNE165" s="212"/>
      <c r="TNF165" s="212"/>
      <c r="TNG165" s="212"/>
      <c r="TNH165" s="212"/>
      <c r="TNI165" s="212"/>
      <c r="TNJ165" s="212"/>
      <c r="TNK165" s="212"/>
      <c r="TNL165" s="212"/>
      <c r="TNM165" s="212"/>
      <c r="TNN165" s="212"/>
      <c r="TNO165" s="212"/>
      <c r="TNP165" s="212"/>
      <c r="TNQ165" s="212"/>
      <c r="TNR165" s="212"/>
      <c r="TNS165" s="212"/>
      <c r="TNT165" s="212"/>
      <c r="TNU165" s="212"/>
      <c r="TNV165" s="212"/>
      <c r="TNW165" s="212"/>
      <c r="TNX165" s="212"/>
      <c r="TNY165" s="212"/>
      <c r="TNZ165" s="212"/>
      <c r="TOA165" s="212"/>
      <c r="TOB165" s="212"/>
      <c r="TOC165" s="212"/>
      <c r="TOD165" s="212"/>
      <c r="TOE165" s="212"/>
      <c r="TOF165" s="212"/>
      <c r="TOG165" s="212"/>
      <c r="TOH165" s="212"/>
      <c r="TOI165" s="212"/>
      <c r="TOJ165" s="212"/>
      <c r="TOK165" s="212"/>
      <c r="TOL165" s="212"/>
      <c r="TOM165" s="212"/>
      <c r="TON165" s="212"/>
      <c r="TOO165" s="212"/>
      <c r="TOP165" s="212"/>
      <c r="TOQ165" s="212"/>
      <c r="TOR165" s="212"/>
      <c r="TOS165" s="212"/>
      <c r="TOT165" s="212"/>
      <c r="TOU165" s="212"/>
      <c r="TOV165" s="212"/>
      <c r="TOW165" s="212"/>
      <c r="TOX165" s="212"/>
      <c r="TOY165" s="212"/>
      <c r="TOZ165" s="212"/>
      <c r="TPA165" s="212"/>
      <c r="TPB165" s="212"/>
      <c r="TPC165" s="212"/>
      <c r="TPD165" s="212"/>
      <c r="TPE165" s="212"/>
      <c r="TPF165" s="212"/>
      <c r="TPG165" s="212"/>
      <c r="TPH165" s="212"/>
      <c r="TPI165" s="212"/>
      <c r="TPJ165" s="212"/>
      <c r="TPK165" s="212"/>
      <c r="TPL165" s="212"/>
      <c r="TPM165" s="212"/>
      <c r="TPN165" s="212"/>
      <c r="TPO165" s="212"/>
      <c r="TPP165" s="212"/>
      <c r="TPQ165" s="212"/>
      <c r="TPR165" s="212"/>
      <c r="TPS165" s="212"/>
      <c r="TPT165" s="212"/>
      <c r="TPU165" s="212"/>
      <c r="TPV165" s="212"/>
      <c r="TPW165" s="212"/>
      <c r="TPX165" s="212"/>
      <c r="TPY165" s="212"/>
      <c r="TPZ165" s="212"/>
      <c r="TQA165" s="212"/>
      <c r="TQB165" s="212"/>
      <c r="TQC165" s="212"/>
      <c r="TQD165" s="212"/>
      <c r="TQE165" s="212"/>
      <c r="TQF165" s="212"/>
      <c r="TQG165" s="212"/>
      <c r="TQH165" s="212"/>
      <c r="TQI165" s="212"/>
      <c r="TQJ165" s="212"/>
      <c r="TQK165" s="212"/>
      <c r="TQL165" s="212"/>
      <c r="TQM165" s="212"/>
      <c r="TQN165" s="212"/>
      <c r="TQO165" s="212"/>
      <c r="TQP165" s="212"/>
      <c r="TQQ165" s="212"/>
      <c r="TQR165" s="212"/>
      <c r="TQS165" s="212"/>
      <c r="TQT165" s="212"/>
      <c r="TQU165" s="212"/>
      <c r="TQV165" s="212"/>
      <c r="TQW165" s="212"/>
      <c r="TQX165" s="212"/>
      <c r="TQY165" s="212"/>
      <c r="TQZ165" s="212"/>
      <c r="TRA165" s="212"/>
      <c r="TRB165" s="212"/>
      <c r="TRC165" s="212"/>
      <c r="TRD165" s="212"/>
      <c r="TRE165" s="212"/>
      <c r="TRF165" s="212"/>
      <c r="TRG165" s="212"/>
      <c r="TRH165" s="212"/>
      <c r="TRI165" s="212"/>
      <c r="TRJ165" s="212"/>
      <c r="TRK165" s="212"/>
      <c r="TRL165" s="212"/>
      <c r="TRM165" s="212"/>
      <c r="TRN165" s="212"/>
      <c r="TRO165" s="212"/>
      <c r="TRP165" s="212"/>
      <c r="TRQ165" s="212"/>
      <c r="TRR165" s="212"/>
      <c r="TRS165" s="212"/>
      <c r="TRT165" s="212"/>
      <c r="TRU165" s="212"/>
      <c r="TRV165" s="212"/>
      <c r="TRW165" s="212"/>
      <c r="TRX165" s="212"/>
      <c r="TRY165" s="212"/>
      <c r="TRZ165" s="212"/>
      <c r="TSA165" s="212"/>
      <c r="TSB165" s="212"/>
      <c r="TSC165" s="212"/>
      <c r="TSD165" s="212"/>
      <c r="TSE165" s="212"/>
      <c r="TSF165" s="212"/>
      <c r="TSG165" s="212"/>
      <c r="TSH165" s="212"/>
      <c r="TSI165" s="212"/>
      <c r="TSJ165" s="212"/>
      <c r="TSK165" s="212"/>
      <c r="TSL165" s="212"/>
      <c r="TSM165" s="212"/>
      <c r="TSN165" s="212"/>
      <c r="TSO165" s="212"/>
      <c r="TSP165" s="212"/>
      <c r="TSQ165" s="212"/>
      <c r="TSR165" s="212"/>
      <c r="TSS165" s="212"/>
      <c r="TST165" s="212"/>
      <c r="TSU165" s="212"/>
      <c r="TSV165" s="212"/>
      <c r="TSW165" s="212"/>
      <c r="TSX165" s="212"/>
      <c r="TSY165" s="212"/>
      <c r="TSZ165" s="212"/>
      <c r="TTA165" s="212"/>
      <c r="TTB165" s="212"/>
      <c r="TTC165" s="212"/>
      <c r="TTD165" s="212"/>
      <c r="TTE165" s="212"/>
      <c r="TTF165" s="212"/>
      <c r="TTG165" s="212"/>
      <c r="TTH165" s="212"/>
      <c r="TTI165" s="212"/>
      <c r="TTJ165" s="212"/>
      <c r="TTK165" s="212"/>
      <c r="TTL165" s="212"/>
      <c r="TTM165" s="212"/>
      <c r="TTN165" s="212"/>
      <c r="TTO165" s="212"/>
      <c r="TTP165" s="212"/>
      <c r="TTQ165" s="212"/>
      <c r="TTR165" s="212"/>
      <c r="TTS165" s="212"/>
      <c r="TTT165" s="212"/>
      <c r="TTU165" s="212"/>
      <c r="TTV165" s="212"/>
      <c r="TTW165" s="212"/>
      <c r="TTX165" s="212"/>
      <c r="TTY165" s="212"/>
      <c r="TTZ165" s="212"/>
      <c r="TUA165" s="212"/>
      <c r="TUB165" s="212"/>
      <c r="TUC165" s="212"/>
      <c r="TUD165" s="212"/>
      <c r="TUE165" s="212"/>
      <c r="TUF165" s="212"/>
      <c r="TUG165" s="212"/>
      <c r="TUH165" s="212"/>
      <c r="TUI165" s="212"/>
      <c r="TUJ165" s="212"/>
      <c r="TUK165" s="212"/>
      <c r="TUL165" s="212"/>
      <c r="TUM165" s="212"/>
      <c r="TUN165" s="212"/>
      <c r="TUO165" s="212"/>
      <c r="TUP165" s="212"/>
      <c r="TUQ165" s="212"/>
      <c r="TUX165" s="212"/>
      <c r="TUY165" s="212"/>
      <c r="TUZ165" s="212"/>
      <c r="TVA165" s="212"/>
      <c r="TVB165" s="212"/>
      <c r="TVC165" s="212"/>
      <c r="TVD165" s="212"/>
      <c r="TVE165" s="212"/>
      <c r="TVF165" s="212"/>
      <c r="TVG165" s="212"/>
      <c r="TVH165" s="212"/>
      <c r="TVI165" s="212"/>
      <c r="TVJ165" s="212"/>
      <c r="TVK165" s="212"/>
      <c r="TVL165" s="212"/>
      <c r="TVM165" s="212"/>
      <c r="TVN165" s="212"/>
      <c r="TVO165" s="212"/>
      <c r="TVP165" s="212"/>
      <c r="TVQ165" s="212"/>
      <c r="TVR165" s="212"/>
      <c r="TVS165" s="212"/>
      <c r="TVT165" s="212"/>
      <c r="TVU165" s="212"/>
      <c r="TVV165" s="212"/>
      <c r="TVW165" s="212"/>
      <c r="TVX165" s="212"/>
      <c r="TVY165" s="212"/>
      <c r="TVZ165" s="212"/>
      <c r="TWA165" s="212"/>
      <c r="TWB165" s="212"/>
      <c r="TWC165" s="212"/>
      <c r="TWD165" s="212"/>
      <c r="TWE165" s="212"/>
      <c r="TWF165" s="212"/>
      <c r="TWG165" s="212"/>
      <c r="TWH165" s="212"/>
      <c r="TWI165" s="212"/>
      <c r="TWJ165" s="212"/>
      <c r="TWK165" s="212"/>
      <c r="TWL165" s="212"/>
      <c r="TWM165" s="212"/>
      <c r="TWN165" s="212"/>
      <c r="TWO165" s="212"/>
      <c r="TWP165" s="212"/>
      <c r="TWQ165" s="212"/>
      <c r="TWR165" s="212"/>
      <c r="TWS165" s="212"/>
      <c r="TWT165" s="212"/>
      <c r="TWU165" s="212"/>
      <c r="TWV165" s="212"/>
      <c r="TWW165" s="212"/>
      <c r="TWX165" s="212"/>
      <c r="TWY165" s="212"/>
      <c r="TWZ165" s="212"/>
      <c r="TXA165" s="212"/>
      <c r="TXB165" s="212"/>
      <c r="TXC165" s="212"/>
      <c r="TXD165" s="212"/>
      <c r="TXE165" s="212"/>
      <c r="TXF165" s="212"/>
      <c r="TXG165" s="212"/>
      <c r="TXH165" s="212"/>
      <c r="TXI165" s="212"/>
      <c r="TXJ165" s="212"/>
      <c r="TXK165" s="212"/>
      <c r="TXL165" s="212"/>
      <c r="TXM165" s="212"/>
      <c r="TXN165" s="212"/>
      <c r="TXO165" s="212"/>
      <c r="TXP165" s="212"/>
      <c r="TXQ165" s="212"/>
      <c r="TXR165" s="212"/>
      <c r="TXS165" s="212"/>
      <c r="TXT165" s="212"/>
      <c r="TXU165" s="212"/>
      <c r="TXV165" s="212"/>
      <c r="TXW165" s="212"/>
      <c r="TXX165" s="212"/>
      <c r="TXY165" s="212"/>
      <c r="TXZ165" s="212"/>
      <c r="TYA165" s="212"/>
      <c r="TYB165" s="212"/>
      <c r="TYC165" s="212"/>
      <c r="TYD165" s="212"/>
      <c r="TYE165" s="212"/>
      <c r="TYF165" s="212"/>
      <c r="TYG165" s="212"/>
      <c r="TYH165" s="212"/>
      <c r="TYI165" s="212"/>
      <c r="TYJ165" s="212"/>
      <c r="TYK165" s="212"/>
      <c r="TYL165" s="212"/>
      <c r="TYM165" s="212"/>
      <c r="TYN165" s="212"/>
      <c r="TYO165" s="212"/>
      <c r="TYP165" s="212"/>
      <c r="TYQ165" s="212"/>
      <c r="TYR165" s="212"/>
      <c r="TYS165" s="212"/>
      <c r="TYT165" s="212"/>
      <c r="TYU165" s="212"/>
      <c r="TYV165" s="212"/>
      <c r="TYW165" s="212"/>
      <c r="TYX165" s="212"/>
      <c r="TYY165" s="212"/>
      <c r="TYZ165" s="212"/>
      <c r="TZA165" s="212"/>
      <c r="TZB165" s="212"/>
      <c r="TZC165" s="212"/>
      <c r="TZD165" s="212"/>
      <c r="TZE165" s="212"/>
      <c r="TZF165" s="212"/>
      <c r="TZG165" s="212"/>
      <c r="TZH165" s="212"/>
      <c r="TZI165" s="212"/>
      <c r="TZJ165" s="212"/>
      <c r="TZK165" s="212"/>
      <c r="TZL165" s="212"/>
      <c r="TZM165" s="212"/>
      <c r="TZN165" s="212"/>
      <c r="TZO165" s="212"/>
      <c r="TZP165" s="212"/>
      <c r="TZQ165" s="212"/>
      <c r="TZR165" s="212"/>
      <c r="TZS165" s="212"/>
      <c r="TZT165" s="212"/>
      <c r="TZU165" s="212"/>
      <c r="TZV165" s="212"/>
      <c r="TZW165" s="212"/>
      <c r="TZX165" s="212"/>
      <c r="TZY165" s="212"/>
      <c r="TZZ165" s="212"/>
      <c r="UAA165" s="212"/>
      <c r="UAB165" s="212"/>
      <c r="UAC165" s="212"/>
      <c r="UAD165" s="212"/>
      <c r="UAE165" s="212"/>
      <c r="UAF165" s="212"/>
      <c r="UAG165" s="212"/>
      <c r="UAH165" s="212"/>
      <c r="UAI165" s="212"/>
      <c r="UAJ165" s="212"/>
      <c r="UAK165" s="212"/>
      <c r="UAL165" s="212"/>
      <c r="UAM165" s="212"/>
      <c r="UAN165" s="212"/>
      <c r="UAO165" s="212"/>
      <c r="UAP165" s="212"/>
      <c r="UAQ165" s="212"/>
      <c r="UAR165" s="212"/>
      <c r="UAS165" s="212"/>
      <c r="UAT165" s="212"/>
      <c r="UAU165" s="212"/>
      <c r="UAV165" s="212"/>
      <c r="UAW165" s="212"/>
      <c r="UAX165" s="212"/>
      <c r="UAY165" s="212"/>
      <c r="UAZ165" s="212"/>
      <c r="UBA165" s="212"/>
      <c r="UBB165" s="212"/>
      <c r="UBC165" s="212"/>
      <c r="UBD165" s="212"/>
      <c r="UBE165" s="212"/>
      <c r="UBF165" s="212"/>
      <c r="UBG165" s="212"/>
      <c r="UBH165" s="212"/>
      <c r="UBI165" s="212"/>
      <c r="UBJ165" s="212"/>
      <c r="UBK165" s="212"/>
      <c r="UBL165" s="212"/>
      <c r="UBM165" s="212"/>
      <c r="UBN165" s="212"/>
      <c r="UBO165" s="212"/>
      <c r="UBP165" s="212"/>
      <c r="UBQ165" s="212"/>
      <c r="UBR165" s="212"/>
      <c r="UBS165" s="212"/>
      <c r="UBT165" s="212"/>
      <c r="UBU165" s="212"/>
      <c r="UBV165" s="212"/>
      <c r="UBW165" s="212"/>
      <c r="UBX165" s="212"/>
      <c r="UBY165" s="212"/>
      <c r="UBZ165" s="212"/>
      <c r="UCA165" s="212"/>
      <c r="UCB165" s="212"/>
      <c r="UCC165" s="212"/>
      <c r="UCD165" s="212"/>
      <c r="UCE165" s="212"/>
      <c r="UCF165" s="212"/>
      <c r="UCG165" s="212"/>
      <c r="UCH165" s="212"/>
      <c r="UCI165" s="212"/>
      <c r="UCJ165" s="212"/>
      <c r="UCK165" s="212"/>
      <c r="UCL165" s="212"/>
      <c r="UCM165" s="212"/>
      <c r="UCN165" s="212"/>
      <c r="UCO165" s="212"/>
      <c r="UCP165" s="212"/>
      <c r="UCQ165" s="212"/>
      <c r="UCR165" s="212"/>
      <c r="UCS165" s="212"/>
      <c r="UCT165" s="212"/>
      <c r="UCU165" s="212"/>
      <c r="UCV165" s="212"/>
      <c r="UCW165" s="212"/>
      <c r="UCX165" s="212"/>
      <c r="UCY165" s="212"/>
      <c r="UCZ165" s="212"/>
      <c r="UDA165" s="212"/>
      <c r="UDB165" s="212"/>
      <c r="UDC165" s="212"/>
      <c r="UDD165" s="212"/>
      <c r="UDE165" s="212"/>
      <c r="UDF165" s="212"/>
      <c r="UDG165" s="212"/>
      <c r="UDH165" s="212"/>
      <c r="UDI165" s="212"/>
      <c r="UDJ165" s="212"/>
      <c r="UDK165" s="212"/>
      <c r="UDL165" s="212"/>
      <c r="UDM165" s="212"/>
      <c r="UDN165" s="212"/>
      <c r="UDO165" s="212"/>
      <c r="UDP165" s="212"/>
      <c r="UDQ165" s="212"/>
      <c r="UDR165" s="212"/>
      <c r="UDS165" s="212"/>
      <c r="UDT165" s="212"/>
      <c r="UDU165" s="212"/>
      <c r="UDV165" s="212"/>
      <c r="UDW165" s="212"/>
      <c r="UDX165" s="212"/>
      <c r="UDY165" s="212"/>
      <c r="UDZ165" s="212"/>
      <c r="UEA165" s="212"/>
      <c r="UEB165" s="212"/>
      <c r="UEC165" s="212"/>
      <c r="UED165" s="212"/>
      <c r="UEE165" s="212"/>
      <c r="UEF165" s="212"/>
      <c r="UEG165" s="212"/>
      <c r="UEH165" s="212"/>
      <c r="UEI165" s="212"/>
      <c r="UEJ165" s="212"/>
      <c r="UEK165" s="212"/>
      <c r="UEL165" s="212"/>
      <c r="UEM165" s="212"/>
      <c r="UET165" s="212"/>
      <c r="UEU165" s="212"/>
      <c r="UEV165" s="212"/>
      <c r="UEW165" s="212"/>
      <c r="UEX165" s="212"/>
      <c r="UEY165" s="212"/>
      <c r="UEZ165" s="212"/>
      <c r="UFA165" s="212"/>
      <c r="UFB165" s="212"/>
      <c r="UFC165" s="212"/>
      <c r="UFD165" s="212"/>
      <c r="UFE165" s="212"/>
      <c r="UFF165" s="212"/>
      <c r="UFG165" s="212"/>
      <c r="UFH165" s="212"/>
      <c r="UFI165" s="212"/>
      <c r="UFJ165" s="212"/>
      <c r="UFK165" s="212"/>
      <c r="UFL165" s="212"/>
      <c r="UFM165" s="212"/>
      <c r="UFN165" s="212"/>
      <c r="UFO165" s="212"/>
      <c r="UFP165" s="212"/>
      <c r="UFQ165" s="212"/>
      <c r="UFR165" s="212"/>
      <c r="UFS165" s="212"/>
      <c r="UFT165" s="212"/>
      <c r="UFU165" s="212"/>
      <c r="UFV165" s="212"/>
      <c r="UFW165" s="212"/>
      <c r="UFX165" s="212"/>
      <c r="UFY165" s="212"/>
      <c r="UFZ165" s="212"/>
      <c r="UGA165" s="212"/>
      <c r="UGB165" s="212"/>
      <c r="UGC165" s="212"/>
      <c r="UGD165" s="212"/>
      <c r="UGE165" s="212"/>
      <c r="UGF165" s="212"/>
      <c r="UGG165" s="212"/>
      <c r="UGH165" s="212"/>
      <c r="UGI165" s="212"/>
      <c r="UGJ165" s="212"/>
      <c r="UGK165" s="212"/>
      <c r="UGL165" s="212"/>
      <c r="UGM165" s="212"/>
      <c r="UGN165" s="212"/>
      <c r="UGO165" s="212"/>
      <c r="UGP165" s="212"/>
      <c r="UGQ165" s="212"/>
      <c r="UGR165" s="212"/>
      <c r="UGS165" s="212"/>
      <c r="UGT165" s="212"/>
      <c r="UGU165" s="212"/>
      <c r="UGV165" s="212"/>
      <c r="UGW165" s="212"/>
      <c r="UGX165" s="212"/>
      <c r="UGY165" s="212"/>
      <c r="UGZ165" s="212"/>
      <c r="UHA165" s="212"/>
      <c r="UHB165" s="212"/>
      <c r="UHC165" s="212"/>
      <c r="UHD165" s="212"/>
      <c r="UHE165" s="212"/>
      <c r="UHF165" s="212"/>
      <c r="UHG165" s="212"/>
      <c r="UHH165" s="212"/>
      <c r="UHI165" s="212"/>
      <c r="UHJ165" s="212"/>
      <c r="UHK165" s="212"/>
      <c r="UHL165" s="212"/>
      <c r="UHM165" s="212"/>
      <c r="UHN165" s="212"/>
      <c r="UHO165" s="212"/>
      <c r="UHP165" s="212"/>
      <c r="UHQ165" s="212"/>
      <c r="UHR165" s="212"/>
      <c r="UHS165" s="212"/>
      <c r="UHT165" s="212"/>
      <c r="UHU165" s="212"/>
      <c r="UHV165" s="212"/>
      <c r="UHW165" s="212"/>
      <c r="UHX165" s="212"/>
      <c r="UHY165" s="212"/>
      <c r="UHZ165" s="212"/>
      <c r="UIA165" s="212"/>
      <c r="UIB165" s="212"/>
      <c r="UIC165" s="212"/>
      <c r="UID165" s="212"/>
      <c r="UIE165" s="212"/>
      <c r="UIF165" s="212"/>
      <c r="UIG165" s="212"/>
      <c r="UIH165" s="212"/>
      <c r="UII165" s="212"/>
      <c r="UIJ165" s="212"/>
      <c r="UIK165" s="212"/>
      <c r="UIL165" s="212"/>
      <c r="UIM165" s="212"/>
      <c r="UIN165" s="212"/>
      <c r="UIO165" s="212"/>
      <c r="UIP165" s="212"/>
      <c r="UIQ165" s="212"/>
      <c r="UIR165" s="212"/>
      <c r="UIS165" s="212"/>
      <c r="UIT165" s="212"/>
      <c r="UIU165" s="212"/>
      <c r="UIV165" s="212"/>
      <c r="UIW165" s="212"/>
      <c r="UIX165" s="212"/>
      <c r="UIY165" s="212"/>
      <c r="UIZ165" s="212"/>
      <c r="UJA165" s="212"/>
      <c r="UJB165" s="212"/>
      <c r="UJC165" s="212"/>
      <c r="UJD165" s="212"/>
      <c r="UJE165" s="212"/>
      <c r="UJF165" s="212"/>
      <c r="UJG165" s="212"/>
      <c r="UJH165" s="212"/>
      <c r="UJI165" s="212"/>
      <c r="UJJ165" s="212"/>
      <c r="UJK165" s="212"/>
      <c r="UJL165" s="212"/>
      <c r="UJM165" s="212"/>
      <c r="UJN165" s="212"/>
      <c r="UJO165" s="212"/>
      <c r="UJP165" s="212"/>
      <c r="UJQ165" s="212"/>
      <c r="UJR165" s="212"/>
      <c r="UJS165" s="212"/>
      <c r="UJT165" s="212"/>
      <c r="UJU165" s="212"/>
      <c r="UJV165" s="212"/>
      <c r="UJW165" s="212"/>
      <c r="UJX165" s="212"/>
      <c r="UJY165" s="212"/>
      <c r="UJZ165" s="212"/>
      <c r="UKA165" s="212"/>
      <c r="UKB165" s="212"/>
      <c r="UKC165" s="212"/>
      <c r="UKD165" s="212"/>
      <c r="UKE165" s="212"/>
      <c r="UKF165" s="212"/>
      <c r="UKG165" s="212"/>
      <c r="UKH165" s="212"/>
      <c r="UKI165" s="212"/>
      <c r="UKJ165" s="212"/>
      <c r="UKK165" s="212"/>
      <c r="UKL165" s="212"/>
      <c r="UKM165" s="212"/>
      <c r="UKN165" s="212"/>
      <c r="UKO165" s="212"/>
      <c r="UKP165" s="212"/>
      <c r="UKQ165" s="212"/>
      <c r="UKR165" s="212"/>
      <c r="UKS165" s="212"/>
      <c r="UKT165" s="212"/>
      <c r="UKU165" s="212"/>
      <c r="UKV165" s="212"/>
      <c r="UKW165" s="212"/>
      <c r="UKX165" s="212"/>
      <c r="UKY165" s="212"/>
      <c r="UKZ165" s="212"/>
      <c r="ULA165" s="212"/>
      <c r="ULB165" s="212"/>
      <c r="ULC165" s="212"/>
      <c r="ULD165" s="212"/>
      <c r="ULE165" s="212"/>
      <c r="ULF165" s="212"/>
      <c r="ULG165" s="212"/>
      <c r="ULH165" s="212"/>
      <c r="ULI165" s="212"/>
      <c r="ULJ165" s="212"/>
      <c r="ULK165" s="212"/>
      <c r="ULL165" s="212"/>
      <c r="ULM165" s="212"/>
      <c r="ULN165" s="212"/>
      <c r="ULO165" s="212"/>
      <c r="ULP165" s="212"/>
      <c r="ULQ165" s="212"/>
      <c r="ULR165" s="212"/>
      <c r="ULS165" s="212"/>
      <c r="ULT165" s="212"/>
      <c r="ULU165" s="212"/>
      <c r="ULV165" s="212"/>
      <c r="ULW165" s="212"/>
      <c r="ULX165" s="212"/>
      <c r="ULY165" s="212"/>
      <c r="ULZ165" s="212"/>
      <c r="UMA165" s="212"/>
      <c r="UMB165" s="212"/>
      <c r="UMC165" s="212"/>
      <c r="UMD165" s="212"/>
      <c r="UME165" s="212"/>
      <c r="UMF165" s="212"/>
      <c r="UMG165" s="212"/>
      <c r="UMH165" s="212"/>
      <c r="UMI165" s="212"/>
      <c r="UMJ165" s="212"/>
      <c r="UMK165" s="212"/>
      <c r="UML165" s="212"/>
      <c r="UMM165" s="212"/>
      <c r="UMN165" s="212"/>
      <c r="UMO165" s="212"/>
      <c r="UMP165" s="212"/>
      <c r="UMQ165" s="212"/>
      <c r="UMR165" s="212"/>
      <c r="UMS165" s="212"/>
      <c r="UMT165" s="212"/>
      <c r="UMU165" s="212"/>
      <c r="UMV165" s="212"/>
      <c r="UMW165" s="212"/>
      <c r="UMX165" s="212"/>
      <c r="UMY165" s="212"/>
      <c r="UMZ165" s="212"/>
      <c r="UNA165" s="212"/>
      <c r="UNB165" s="212"/>
      <c r="UNC165" s="212"/>
      <c r="UND165" s="212"/>
      <c r="UNE165" s="212"/>
      <c r="UNF165" s="212"/>
      <c r="UNG165" s="212"/>
      <c r="UNH165" s="212"/>
      <c r="UNI165" s="212"/>
      <c r="UNJ165" s="212"/>
      <c r="UNK165" s="212"/>
      <c r="UNL165" s="212"/>
      <c r="UNM165" s="212"/>
      <c r="UNN165" s="212"/>
      <c r="UNO165" s="212"/>
      <c r="UNP165" s="212"/>
      <c r="UNQ165" s="212"/>
      <c r="UNR165" s="212"/>
      <c r="UNS165" s="212"/>
      <c r="UNT165" s="212"/>
      <c r="UNU165" s="212"/>
      <c r="UNV165" s="212"/>
      <c r="UNW165" s="212"/>
      <c r="UNX165" s="212"/>
      <c r="UNY165" s="212"/>
      <c r="UNZ165" s="212"/>
      <c r="UOA165" s="212"/>
      <c r="UOB165" s="212"/>
      <c r="UOC165" s="212"/>
      <c r="UOD165" s="212"/>
      <c r="UOE165" s="212"/>
      <c r="UOF165" s="212"/>
      <c r="UOG165" s="212"/>
      <c r="UOH165" s="212"/>
      <c r="UOI165" s="212"/>
      <c r="UOP165" s="212"/>
      <c r="UOQ165" s="212"/>
      <c r="UOR165" s="212"/>
      <c r="UOS165" s="212"/>
      <c r="UOT165" s="212"/>
      <c r="UOU165" s="212"/>
      <c r="UOV165" s="212"/>
      <c r="UOW165" s="212"/>
      <c r="UOX165" s="212"/>
      <c r="UOY165" s="212"/>
      <c r="UOZ165" s="212"/>
      <c r="UPA165" s="212"/>
      <c r="UPB165" s="212"/>
      <c r="UPC165" s="212"/>
      <c r="UPD165" s="212"/>
      <c r="UPE165" s="212"/>
      <c r="UPF165" s="212"/>
      <c r="UPG165" s="212"/>
      <c r="UPH165" s="212"/>
      <c r="UPI165" s="212"/>
      <c r="UPJ165" s="212"/>
      <c r="UPK165" s="212"/>
      <c r="UPL165" s="212"/>
      <c r="UPM165" s="212"/>
      <c r="UPN165" s="212"/>
      <c r="UPO165" s="212"/>
      <c r="UPP165" s="212"/>
      <c r="UPQ165" s="212"/>
      <c r="UPR165" s="212"/>
      <c r="UPS165" s="212"/>
      <c r="UPT165" s="212"/>
      <c r="UPU165" s="212"/>
      <c r="UPV165" s="212"/>
      <c r="UPW165" s="212"/>
      <c r="UPX165" s="212"/>
      <c r="UPY165" s="212"/>
      <c r="UPZ165" s="212"/>
      <c r="UQA165" s="212"/>
      <c r="UQB165" s="212"/>
      <c r="UQC165" s="212"/>
      <c r="UQD165" s="212"/>
      <c r="UQE165" s="212"/>
      <c r="UQF165" s="212"/>
      <c r="UQG165" s="212"/>
      <c r="UQH165" s="212"/>
      <c r="UQI165" s="212"/>
      <c r="UQJ165" s="212"/>
      <c r="UQK165" s="212"/>
      <c r="UQL165" s="212"/>
      <c r="UQM165" s="212"/>
      <c r="UQN165" s="212"/>
      <c r="UQO165" s="212"/>
      <c r="UQP165" s="212"/>
      <c r="UQQ165" s="212"/>
      <c r="UQR165" s="212"/>
      <c r="UQS165" s="212"/>
      <c r="UQT165" s="212"/>
      <c r="UQU165" s="212"/>
      <c r="UQV165" s="212"/>
      <c r="UQW165" s="212"/>
      <c r="UQX165" s="212"/>
      <c r="UQY165" s="212"/>
      <c r="UQZ165" s="212"/>
      <c r="URA165" s="212"/>
      <c r="URB165" s="212"/>
      <c r="URC165" s="212"/>
      <c r="URD165" s="212"/>
      <c r="URE165" s="212"/>
      <c r="URF165" s="212"/>
      <c r="URG165" s="212"/>
      <c r="URH165" s="212"/>
      <c r="URI165" s="212"/>
      <c r="URJ165" s="212"/>
      <c r="URK165" s="212"/>
      <c r="URL165" s="212"/>
      <c r="URM165" s="212"/>
      <c r="URN165" s="212"/>
      <c r="URO165" s="212"/>
      <c r="URP165" s="212"/>
      <c r="URQ165" s="212"/>
      <c r="URR165" s="212"/>
      <c r="URS165" s="212"/>
      <c r="URT165" s="212"/>
      <c r="URU165" s="212"/>
      <c r="URV165" s="212"/>
      <c r="URW165" s="212"/>
      <c r="URX165" s="212"/>
      <c r="URY165" s="212"/>
      <c r="URZ165" s="212"/>
      <c r="USA165" s="212"/>
      <c r="USB165" s="212"/>
      <c r="USC165" s="212"/>
      <c r="USD165" s="212"/>
      <c r="USE165" s="212"/>
      <c r="USF165" s="212"/>
      <c r="USG165" s="212"/>
      <c r="USH165" s="212"/>
      <c r="USI165" s="212"/>
      <c r="USJ165" s="212"/>
      <c r="USK165" s="212"/>
      <c r="USL165" s="212"/>
      <c r="USM165" s="212"/>
      <c r="USN165" s="212"/>
      <c r="USO165" s="212"/>
      <c r="USP165" s="212"/>
      <c r="USQ165" s="212"/>
      <c r="USR165" s="212"/>
      <c r="USS165" s="212"/>
      <c r="UST165" s="212"/>
      <c r="USU165" s="212"/>
      <c r="USV165" s="212"/>
      <c r="USW165" s="212"/>
      <c r="USX165" s="212"/>
      <c r="USY165" s="212"/>
      <c r="USZ165" s="212"/>
      <c r="UTA165" s="212"/>
      <c r="UTB165" s="212"/>
      <c r="UTC165" s="212"/>
      <c r="UTD165" s="212"/>
      <c r="UTE165" s="212"/>
      <c r="UTF165" s="212"/>
      <c r="UTG165" s="212"/>
      <c r="UTH165" s="212"/>
      <c r="UTI165" s="212"/>
      <c r="UTJ165" s="212"/>
      <c r="UTK165" s="212"/>
      <c r="UTL165" s="212"/>
      <c r="UTM165" s="212"/>
      <c r="UTN165" s="212"/>
      <c r="UTO165" s="212"/>
      <c r="UTP165" s="212"/>
      <c r="UTQ165" s="212"/>
      <c r="UTR165" s="212"/>
      <c r="UTS165" s="212"/>
      <c r="UTT165" s="212"/>
      <c r="UTU165" s="212"/>
      <c r="UTV165" s="212"/>
      <c r="UTW165" s="212"/>
      <c r="UTX165" s="212"/>
      <c r="UTY165" s="212"/>
      <c r="UTZ165" s="212"/>
      <c r="UUA165" s="212"/>
      <c r="UUB165" s="212"/>
      <c r="UUC165" s="212"/>
      <c r="UUD165" s="212"/>
      <c r="UUE165" s="212"/>
      <c r="UUF165" s="212"/>
      <c r="UUG165" s="212"/>
      <c r="UUH165" s="212"/>
      <c r="UUI165" s="212"/>
      <c r="UUJ165" s="212"/>
      <c r="UUK165" s="212"/>
      <c r="UUL165" s="212"/>
      <c r="UUM165" s="212"/>
      <c r="UUN165" s="212"/>
      <c r="UUO165" s="212"/>
      <c r="UUP165" s="212"/>
      <c r="UUQ165" s="212"/>
      <c r="UUR165" s="212"/>
      <c r="UUS165" s="212"/>
      <c r="UUT165" s="212"/>
      <c r="UUU165" s="212"/>
      <c r="UUV165" s="212"/>
      <c r="UUW165" s="212"/>
      <c r="UUX165" s="212"/>
      <c r="UUY165" s="212"/>
      <c r="UUZ165" s="212"/>
      <c r="UVA165" s="212"/>
      <c r="UVB165" s="212"/>
      <c r="UVC165" s="212"/>
      <c r="UVD165" s="212"/>
      <c r="UVE165" s="212"/>
      <c r="UVF165" s="212"/>
      <c r="UVG165" s="212"/>
      <c r="UVH165" s="212"/>
      <c r="UVI165" s="212"/>
      <c r="UVJ165" s="212"/>
      <c r="UVK165" s="212"/>
      <c r="UVL165" s="212"/>
      <c r="UVM165" s="212"/>
      <c r="UVN165" s="212"/>
      <c r="UVO165" s="212"/>
      <c r="UVP165" s="212"/>
      <c r="UVQ165" s="212"/>
      <c r="UVR165" s="212"/>
      <c r="UVS165" s="212"/>
      <c r="UVT165" s="212"/>
      <c r="UVU165" s="212"/>
      <c r="UVV165" s="212"/>
      <c r="UVW165" s="212"/>
      <c r="UVX165" s="212"/>
      <c r="UVY165" s="212"/>
      <c r="UVZ165" s="212"/>
      <c r="UWA165" s="212"/>
      <c r="UWB165" s="212"/>
      <c r="UWC165" s="212"/>
      <c r="UWD165" s="212"/>
      <c r="UWE165" s="212"/>
      <c r="UWF165" s="212"/>
      <c r="UWG165" s="212"/>
      <c r="UWH165" s="212"/>
      <c r="UWI165" s="212"/>
      <c r="UWJ165" s="212"/>
      <c r="UWK165" s="212"/>
      <c r="UWL165" s="212"/>
      <c r="UWM165" s="212"/>
      <c r="UWN165" s="212"/>
      <c r="UWO165" s="212"/>
      <c r="UWP165" s="212"/>
      <c r="UWQ165" s="212"/>
      <c r="UWR165" s="212"/>
      <c r="UWS165" s="212"/>
      <c r="UWT165" s="212"/>
      <c r="UWU165" s="212"/>
      <c r="UWV165" s="212"/>
      <c r="UWW165" s="212"/>
      <c r="UWX165" s="212"/>
      <c r="UWY165" s="212"/>
      <c r="UWZ165" s="212"/>
      <c r="UXA165" s="212"/>
      <c r="UXB165" s="212"/>
      <c r="UXC165" s="212"/>
      <c r="UXD165" s="212"/>
      <c r="UXE165" s="212"/>
      <c r="UXF165" s="212"/>
      <c r="UXG165" s="212"/>
      <c r="UXH165" s="212"/>
      <c r="UXI165" s="212"/>
      <c r="UXJ165" s="212"/>
      <c r="UXK165" s="212"/>
      <c r="UXL165" s="212"/>
      <c r="UXM165" s="212"/>
      <c r="UXN165" s="212"/>
      <c r="UXO165" s="212"/>
      <c r="UXP165" s="212"/>
      <c r="UXQ165" s="212"/>
      <c r="UXR165" s="212"/>
      <c r="UXS165" s="212"/>
      <c r="UXT165" s="212"/>
      <c r="UXU165" s="212"/>
      <c r="UXV165" s="212"/>
      <c r="UXW165" s="212"/>
      <c r="UXX165" s="212"/>
      <c r="UXY165" s="212"/>
      <c r="UXZ165" s="212"/>
      <c r="UYA165" s="212"/>
      <c r="UYB165" s="212"/>
      <c r="UYC165" s="212"/>
      <c r="UYD165" s="212"/>
      <c r="UYE165" s="212"/>
      <c r="UYL165" s="212"/>
      <c r="UYM165" s="212"/>
      <c r="UYN165" s="212"/>
      <c r="UYO165" s="212"/>
      <c r="UYP165" s="212"/>
      <c r="UYQ165" s="212"/>
      <c r="UYR165" s="212"/>
      <c r="UYS165" s="212"/>
      <c r="UYT165" s="212"/>
      <c r="UYU165" s="212"/>
      <c r="UYV165" s="212"/>
      <c r="UYW165" s="212"/>
      <c r="UYX165" s="212"/>
      <c r="UYY165" s="212"/>
      <c r="UYZ165" s="212"/>
      <c r="UZA165" s="212"/>
      <c r="UZB165" s="212"/>
      <c r="UZC165" s="212"/>
      <c r="UZD165" s="212"/>
      <c r="UZE165" s="212"/>
      <c r="UZF165" s="212"/>
      <c r="UZG165" s="212"/>
      <c r="UZH165" s="212"/>
      <c r="UZI165" s="212"/>
      <c r="UZJ165" s="212"/>
      <c r="UZK165" s="212"/>
      <c r="UZL165" s="212"/>
      <c r="UZM165" s="212"/>
      <c r="UZN165" s="212"/>
      <c r="UZO165" s="212"/>
      <c r="UZP165" s="212"/>
      <c r="UZQ165" s="212"/>
      <c r="UZR165" s="212"/>
      <c r="UZS165" s="212"/>
      <c r="UZT165" s="212"/>
      <c r="UZU165" s="212"/>
      <c r="UZV165" s="212"/>
      <c r="UZW165" s="212"/>
      <c r="UZX165" s="212"/>
      <c r="UZY165" s="212"/>
      <c r="UZZ165" s="212"/>
      <c r="VAA165" s="212"/>
      <c r="VAB165" s="212"/>
      <c r="VAC165" s="212"/>
      <c r="VAD165" s="212"/>
      <c r="VAE165" s="212"/>
      <c r="VAF165" s="212"/>
      <c r="VAG165" s="212"/>
      <c r="VAH165" s="212"/>
      <c r="VAI165" s="212"/>
      <c r="VAJ165" s="212"/>
      <c r="VAK165" s="212"/>
      <c r="VAL165" s="212"/>
      <c r="VAM165" s="212"/>
      <c r="VAN165" s="212"/>
      <c r="VAO165" s="212"/>
      <c r="VAP165" s="212"/>
      <c r="VAQ165" s="212"/>
      <c r="VAR165" s="212"/>
      <c r="VAS165" s="212"/>
      <c r="VAT165" s="212"/>
      <c r="VAU165" s="212"/>
      <c r="VAV165" s="212"/>
      <c r="VAW165" s="212"/>
      <c r="VAX165" s="212"/>
      <c r="VAY165" s="212"/>
      <c r="VAZ165" s="212"/>
      <c r="VBA165" s="212"/>
      <c r="VBB165" s="212"/>
      <c r="VBC165" s="212"/>
      <c r="VBD165" s="212"/>
      <c r="VBE165" s="212"/>
      <c r="VBF165" s="212"/>
      <c r="VBG165" s="212"/>
      <c r="VBH165" s="212"/>
      <c r="VBI165" s="212"/>
      <c r="VBJ165" s="212"/>
      <c r="VBK165" s="212"/>
      <c r="VBL165" s="212"/>
      <c r="VBM165" s="212"/>
      <c r="VBN165" s="212"/>
      <c r="VBO165" s="212"/>
      <c r="VBP165" s="212"/>
      <c r="VBQ165" s="212"/>
      <c r="VBR165" s="212"/>
      <c r="VBS165" s="212"/>
      <c r="VBT165" s="212"/>
      <c r="VBU165" s="212"/>
      <c r="VBV165" s="212"/>
      <c r="VBW165" s="212"/>
      <c r="VBX165" s="212"/>
      <c r="VBY165" s="212"/>
      <c r="VBZ165" s="212"/>
      <c r="VCA165" s="212"/>
      <c r="VCB165" s="212"/>
      <c r="VCC165" s="212"/>
      <c r="VCD165" s="212"/>
      <c r="VCE165" s="212"/>
      <c r="VCF165" s="212"/>
      <c r="VCG165" s="212"/>
      <c r="VCH165" s="212"/>
      <c r="VCI165" s="212"/>
      <c r="VCJ165" s="212"/>
      <c r="VCK165" s="212"/>
      <c r="VCL165" s="212"/>
      <c r="VCM165" s="212"/>
      <c r="VCN165" s="212"/>
      <c r="VCO165" s="212"/>
      <c r="VCP165" s="212"/>
      <c r="VCQ165" s="212"/>
      <c r="VCR165" s="212"/>
      <c r="VCS165" s="212"/>
      <c r="VCT165" s="212"/>
      <c r="VCU165" s="212"/>
      <c r="VCV165" s="212"/>
      <c r="VCW165" s="212"/>
      <c r="VCX165" s="212"/>
      <c r="VCY165" s="212"/>
      <c r="VCZ165" s="212"/>
      <c r="VDA165" s="212"/>
      <c r="VDB165" s="212"/>
      <c r="VDC165" s="212"/>
      <c r="VDD165" s="212"/>
      <c r="VDE165" s="212"/>
      <c r="VDF165" s="212"/>
      <c r="VDG165" s="212"/>
      <c r="VDH165" s="212"/>
      <c r="VDI165" s="212"/>
      <c r="VDJ165" s="212"/>
      <c r="VDK165" s="212"/>
      <c r="VDL165" s="212"/>
      <c r="VDM165" s="212"/>
      <c r="VDN165" s="212"/>
      <c r="VDO165" s="212"/>
      <c r="VDP165" s="212"/>
      <c r="VDQ165" s="212"/>
      <c r="VDR165" s="212"/>
      <c r="VDS165" s="212"/>
      <c r="VDT165" s="212"/>
      <c r="VDU165" s="212"/>
      <c r="VDV165" s="212"/>
      <c r="VDW165" s="212"/>
      <c r="VDX165" s="212"/>
      <c r="VDY165" s="212"/>
      <c r="VDZ165" s="212"/>
      <c r="VEA165" s="212"/>
      <c r="VEB165" s="212"/>
      <c r="VEC165" s="212"/>
      <c r="VED165" s="212"/>
      <c r="VEE165" s="212"/>
      <c r="VEF165" s="212"/>
      <c r="VEG165" s="212"/>
      <c r="VEH165" s="212"/>
      <c r="VEI165" s="212"/>
      <c r="VEJ165" s="212"/>
      <c r="VEK165" s="212"/>
      <c r="VEL165" s="212"/>
      <c r="VEM165" s="212"/>
      <c r="VEN165" s="212"/>
      <c r="VEO165" s="212"/>
      <c r="VEP165" s="212"/>
      <c r="VEQ165" s="212"/>
      <c r="VER165" s="212"/>
      <c r="VES165" s="212"/>
      <c r="VET165" s="212"/>
      <c r="VEU165" s="212"/>
      <c r="VEV165" s="212"/>
      <c r="VEW165" s="212"/>
      <c r="VEX165" s="212"/>
      <c r="VEY165" s="212"/>
      <c r="VEZ165" s="212"/>
      <c r="VFA165" s="212"/>
      <c r="VFB165" s="212"/>
      <c r="VFC165" s="212"/>
      <c r="VFD165" s="212"/>
      <c r="VFE165" s="212"/>
      <c r="VFF165" s="212"/>
      <c r="VFG165" s="212"/>
      <c r="VFH165" s="212"/>
      <c r="VFI165" s="212"/>
      <c r="VFJ165" s="212"/>
      <c r="VFK165" s="212"/>
      <c r="VFL165" s="212"/>
      <c r="VFM165" s="212"/>
      <c r="VFN165" s="212"/>
      <c r="VFO165" s="212"/>
      <c r="VFP165" s="212"/>
      <c r="VFQ165" s="212"/>
      <c r="VFR165" s="212"/>
      <c r="VFS165" s="212"/>
      <c r="VFT165" s="212"/>
      <c r="VFU165" s="212"/>
      <c r="VFV165" s="212"/>
      <c r="VFW165" s="212"/>
      <c r="VFX165" s="212"/>
      <c r="VFY165" s="212"/>
      <c r="VFZ165" s="212"/>
      <c r="VGA165" s="212"/>
      <c r="VGB165" s="212"/>
      <c r="VGC165" s="212"/>
      <c r="VGD165" s="212"/>
      <c r="VGE165" s="212"/>
      <c r="VGF165" s="212"/>
      <c r="VGG165" s="212"/>
      <c r="VGH165" s="212"/>
      <c r="VGI165" s="212"/>
      <c r="VGJ165" s="212"/>
      <c r="VGK165" s="212"/>
      <c r="VGL165" s="212"/>
      <c r="VGM165" s="212"/>
      <c r="VGN165" s="212"/>
      <c r="VGO165" s="212"/>
      <c r="VGP165" s="212"/>
      <c r="VGQ165" s="212"/>
      <c r="VGR165" s="212"/>
      <c r="VGS165" s="212"/>
      <c r="VGT165" s="212"/>
      <c r="VGU165" s="212"/>
      <c r="VGV165" s="212"/>
      <c r="VGW165" s="212"/>
      <c r="VGX165" s="212"/>
      <c r="VGY165" s="212"/>
      <c r="VGZ165" s="212"/>
      <c r="VHA165" s="212"/>
      <c r="VHB165" s="212"/>
      <c r="VHC165" s="212"/>
      <c r="VHD165" s="212"/>
      <c r="VHE165" s="212"/>
      <c r="VHF165" s="212"/>
      <c r="VHG165" s="212"/>
      <c r="VHH165" s="212"/>
      <c r="VHI165" s="212"/>
      <c r="VHJ165" s="212"/>
      <c r="VHK165" s="212"/>
      <c r="VHL165" s="212"/>
      <c r="VHM165" s="212"/>
      <c r="VHN165" s="212"/>
      <c r="VHO165" s="212"/>
      <c r="VHP165" s="212"/>
      <c r="VHQ165" s="212"/>
      <c r="VHR165" s="212"/>
      <c r="VHS165" s="212"/>
      <c r="VHT165" s="212"/>
      <c r="VHU165" s="212"/>
      <c r="VHV165" s="212"/>
      <c r="VHW165" s="212"/>
      <c r="VHX165" s="212"/>
      <c r="VHY165" s="212"/>
      <c r="VHZ165" s="212"/>
      <c r="VIA165" s="212"/>
      <c r="VIH165" s="212"/>
      <c r="VII165" s="212"/>
      <c r="VIJ165" s="212"/>
      <c r="VIK165" s="212"/>
      <c r="VIL165" s="212"/>
      <c r="VIM165" s="212"/>
      <c r="VIN165" s="212"/>
      <c r="VIO165" s="212"/>
      <c r="VIP165" s="212"/>
      <c r="VIQ165" s="212"/>
      <c r="VIR165" s="212"/>
      <c r="VIS165" s="212"/>
      <c r="VIT165" s="212"/>
      <c r="VIU165" s="212"/>
      <c r="VIV165" s="212"/>
      <c r="VIW165" s="212"/>
      <c r="VIX165" s="212"/>
      <c r="VIY165" s="212"/>
      <c r="VIZ165" s="212"/>
      <c r="VJA165" s="212"/>
      <c r="VJB165" s="212"/>
      <c r="VJC165" s="212"/>
      <c r="VJD165" s="212"/>
      <c r="VJE165" s="212"/>
      <c r="VJF165" s="212"/>
      <c r="VJG165" s="212"/>
      <c r="VJH165" s="212"/>
      <c r="VJI165" s="212"/>
      <c r="VJJ165" s="212"/>
      <c r="VJK165" s="212"/>
      <c r="VJL165" s="212"/>
      <c r="VJM165" s="212"/>
      <c r="VJN165" s="212"/>
      <c r="VJO165" s="212"/>
      <c r="VJP165" s="212"/>
      <c r="VJQ165" s="212"/>
      <c r="VJR165" s="212"/>
      <c r="VJS165" s="212"/>
      <c r="VJT165" s="212"/>
      <c r="VJU165" s="212"/>
      <c r="VJV165" s="212"/>
      <c r="VJW165" s="212"/>
      <c r="VJX165" s="212"/>
      <c r="VJY165" s="212"/>
      <c r="VJZ165" s="212"/>
      <c r="VKA165" s="212"/>
      <c r="VKB165" s="212"/>
      <c r="VKC165" s="212"/>
      <c r="VKD165" s="212"/>
      <c r="VKE165" s="212"/>
      <c r="VKF165" s="212"/>
      <c r="VKG165" s="212"/>
      <c r="VKH165" s="212"/>
      <c r="VKI165" s="212"/>
      <c r="VKJ165" s="212"/>
      <c r="VKK165" s="212"/>
      <c r="VKL165" s="212"/>
      <c r="VKM165" s="212"/>
      <c r="VKN165" s="212"/>
      <c r="VKO165" s="212"/>
      <c r="VKP165" s="212"/>
      <c r="VKQ165" s="212"/>
      <c r="VKR165" s="212"/>
      <c r="VKS165" s="212"/>
      <c r="VKT165" s="212"/>
      <c r="VKU165" s="212"/>
      <c r="VKV165" s="212"/>
      <c r="VKW165" s="212"/>
      <c r="VKX165" s="212"/>
      <c r="VKY165" s="212"/>
      <c r="VKZ165" s="212"/>
      <c r="VLA165" s="212"/>
      <c r="VLB165" s="212"/>
      <c r="VLC165" s="212"/>
      <c r="VLD165" s="212"/>
      <c r="VLE165" s="212"/>
      <c r="VLF165" s="212"/>
      <c r="VLG165" s="212"/>
      <c r="VLH165" s="212"/>
      <c r="VLI165" s="212"/>
      <c r="VLJ165" s="212"/>
      <c r="VLK165" s="212"/>
      <c r="VLL165" s="212"/>
      <c r="VLM165" s="212"/>
      <c r="VLN165" s="212"/>
      <c r="VLO165" s="212"/>
      <c r="VLP165" s="212"/>
      <c r="VLQ165" s="212"/>
      <c r="VLR165" s="212"/>
      <c r="VLS165" s="212"/>
      <c r="VLT165" s="212"/>
      <c r="VLU165" s="212"/>
      <c r="VLV165" s="212"/>
      <c r="VLW165" s="212"/>
      <c r="VLX165" s="212"/>
      <c r="VLY165" s="212"/>
      <c r="VLZ165" s="212"/>
      <c r="VMA165" s="212"/>
      <c r="VMB165" s="212"/>
      <c r="VMC165" s="212"/>
      <c r="VMD165" s="212"/>
      <c r="VME165" s="212"/>
      <c r="VMF165" s="212"/>
      <c r="VMG165" s="212"/>
      <c r="VMH165" s="212"/>
      <c r="VMI165" s="212"/>
      <c r="VMJ165" s="212"/>
      <c r="VMK165" s="212"/>
      <c r="VML165" s="212"/>
      <c r="VMM165" s="212"/>
      <c r="VMN165" s="212"/>
      <c r="VMO165" s="212"/>
      <c r="VMP165" s="212"/>
      <c r="VMQ165" s="212"/>
      <c r="VMR165" s="212"/>
      <c r="VMS165" s="212"/>
      <c r="VMT165" s="212"/>
      <c r="VMU165" s="212"/>
      <c r="VMV165" s="212"/>
      <c r="VMW165" s="212"/>
      <c r="VMX165" s="212"/>
      <c r="VMY165" s="212"/>
      <c r="VMZ165" s="212"/>
      <c r="VNA165" s="212"/>
      <c r="VNB165" s="212"/>
      <c r="VNC165" s="212"/>
      <c r="VND165" s="212"/>
      <c r="VNE165" s="212"/>
      <c r="VNF165" s="212"/>
      <c r="VNG165" s="212"/>
      <c r="VNH165" s="212"/>
      <c r="VNI165" s="212"/>
      <c r="VNJ165" s="212"/>
      <c r="VNK165" s="212"/>
      <c r="VNL165" s="212"/>
      <c r="VNM165" s="212"/>
      <c r="VNN165" s="212"/>
      <c r="VNO165" s="212"/>
      <c r="VNP165" s="212"/>
      <c r="VNQ165" s="212"/>
      <c r="VNR165" s="212"/>
      <c r="VNS165" s="212"/>
      <c r="VNT165" s="212"/>
      <c r="VNU165" s="212"/>
      <c r="VNV165" s="212"/>
      <c r="VNW165" s="212"/>
      <c r="VNX165" s="212"/>
      <c r="VNY165" s="212"/>
      <c r="VNZ165" s="212"/>
      <c r="VOA165" s="212"/>
      <c r="VOB165" s="212"/>
      <c r="VOC165" s="212"/>
      <c r="VOD165" s="212"/>
      <c r="VOE165" s="212"/>
      <c r="VOF165" s="212"/>
      <c r="VOG165" s="212"/>
      <c r="VOH165" s="212"/>
      <c r="VOI165" s="212"/>
      <c r="VOJ165" s="212"/>
      <c r="VOK165" s="212"/>
      <c r="VOL165" s="212"/>
      <c r="VOM165" s="212"/>
      <c r="VON165" s="212"/>
      <c r="VOO165" s="212"/>
      <c r="VOP165" s="212"/>
      <c r="VOQ165" s="212"/>
      <c r="VOR165" s="212"/>
      <c r="VOS165" s="212"/>
      <c r="VOT165" s="212"/>
      <c r="VOU165" s="212"/>
      <c r="VOV165" s="212"/>
      <c r="VOW165" s="212"/>
      <c r="VOX165" s="212"/>
      <c r="VOY165" s="212"/>
      <c r="VOZ165" s="212"/>
      <c r="VPA165" s="212"/>
      <c r="VPB165" s="212"/>
      <c r="VPC165" s="212"/>
      <c r="VPD165" s="212"/>
      <c r="VPE165" s="212"/>
      <c r="VPF165" s="212"/>
      <c r="VPG165" s="212"/>
      <c r="VPH165" s="212"/>
      <c r="VPI165" s="212"/>
      <c r="VPJ165" s="212"/>
      <c r="VPK165" s="212"/>
      <c r="VPL165" s="212"/>
      <c r="VPM165" s="212"/>
      <c r="VPN165" s="212"/>
      <c r="VPO165" s="212"/>
      <c r="VPP165" s="212"/>
      <c r="VPQ165" s="212"/>
      <c r="VPR165" s="212"/>
      <c r="VPS165" s="212"/>
      <c r="VPT165" s="212"/>
      <c r="VPU165" s="212"/>
      <c r="VPV165" s="212"/>
      <c r="VPW165" s="212"/>
      <c r="VPX165" s="212"/>
      <c r="VPY165" s="212"/>
      <c r="VPZ165" s="212"/>
      <c r="VQA165" s="212"/>
      <c r="VQB165" s="212"/>
      <c r="VQC165" s="212"/>
      <c r="VQD165" s="212"/>
      <c r="VQE165" s="212"/>
      <c r="VQF165" s="212"/>
      <c r="VQG165" s="212"/>
      <c r="VQH165" s="212"/>
      <c r="VQI165" s="212"/>
      <c r="VQJ165" s="212"/>
      <c r="VQK165" s="212"/>
      <c r="VQL165" s="212"/>
      <c r="VQM165" s="212"/>
      <c r="VQN165" s="212"/>
      <c r="VQO165" s="212"/>
      <c r="VQP165" s="212"/>
      <c r="VQQ165" s="212"/>
      <c r="VQR165" s="212"/>
      <c r="VQS165" s="212"/>
      <c r="VQT165" s="212"/>
      <c r="VQU165" s="212"/>
      <c r="VQV165" s="212"/>
      <c r="VQW165" s="212"/>
      <c r="VQX165" s="212"/>
      <c r="VQY165" s="212"/>
      <c r="VQZ165" s="212"/>
      <c r="VRA165" s="212"/>
      <c r="VRB165" s="212"/>
      <c r="VRC165" s="212"/>
      <c r="VRD165" s="212"/>
      <c r="VRE165" s="212"/>
      <c r="VRF165" s="212"/>
      <c r="VRG165" s="212"/>
      <c r="VRH165" s="212"/>
      <c r="VRI165" s="212"/>
      <c r="VRJ165" s="212"/>
      <c r="VRK165" s="212"/>
      <c r="VRL165" s="212"/>
      <c r="VRM165" s="212"/>
      <c r="VRN165" s="212"/>
      <c r="VRO165" s="212"/>
      <c r="VRP165" s="212"/>
      <c r="VRQ165" s="212"/>
      <c r="VRR165" s="212"/>
      <c r="VRS165" s="212"/>
      <c r="VRT165" s="212"/>
      <c r="VRU165" s="212"/>
      <c r="VRV165" s="212"/>
      <c r="VRW165" s="212"/>
      <c r="VSD165" s="212"/>
      <c r="VSE165" s="212"/>
      <c r="VSF165" s="212"/>
      <c r="VSG165" s="212"/>
      <c r="VSH165" s="212"/>
      <c r="VSI165" s="212"/>
      <c r="VSJ165" s="212"/>
      <c r="VSK165" s="212"/>
      <c r="VSL165" s="212"/>
      <c r="VSM165" s="212"/>
      <c r="VSN165" s="212"/>
      <c r="VSO165" s="212"/>
      <c r="VSP165" s="212"/>
      <c r="VSQ165" s="212"/>
      <c r="VSR165" s="212"/>
      <c r="VSS165" s="212"/>
      <c r="VST165" s="212"/>
      <c r="VSU165" s="212"/>
      <c r="VSV165" s="212"/>
      <c r="VSW165" s="212"/>
      <c r="VSX165" s="212"/>
      <c r="VSY165" s="212"/>
      <c r="VSZ165" s="212"/>
      <c r="VTA165" s="212"/>
      <c r="VTB165" s="212"/>
      <c r="VTC165" s="212"/>
      <c r="VTD165" s="212"/>
      <c r="VTE165" s="212"/>
      <c r="VTF165" s="212"/>
      <c r="VTG165" s="212"/>
      <c r="VTH165" s="212"/>
      <c r="VTI165" s="212"/>
      <c r="VTJ165" s="212"/>
      <c r="VTK165" s="212"/>
      <c r="VTL165" s="212"/>
      <c r="VTM165" s="212"/>
      <c r="VTN165" s="212"/>
      <c r="VTO165" s="212"/>
      <c r="VTP165" s="212"/>
      <c r="VTQ165" s="212"/>
      <c r="VTR165" s="212"/>
      <c r="VTS165" s="212"/>
      <c r="VTT165" s="212"/>
      <c r="VTU165" s="212"/>
      <c r="VTV165" s="212"/>
      <c r="VTW165" s="212"/>
      <c r="VTX165" s="212"/>
      <c r="VTY165" s="212"/>
      <c r="VTZ165" s="212"/>
      <c r="VUA165" s="212"/>
      <c r="VUB165" s="212"/>
      <c r="VUC165" s="212"/>
      <c r="VUD165" s="212"/>
      <c r="VUE165" s="212"/>
      <c r="VUF165" s="212"/>
      <c r="VUG165" s="212"/>
      <c r="VUH165" s="212"/>
      <c r="VUI165" s="212"/>
      <c r="VUJ165" s="212"/>
      <c r="VUK165" s="212"/>
      <c r="VUL165" s="212"/>
      <c r="VUM165" s="212"/>
      <c r="VUN165" s="212"/>
      <c r="VUO165" s="212"/>
      <c r="VUP165" s="212"/>
      <c r="VUQ165" s="212"/>
      <c r="VUR165" s="212"/>
      <c r="VUS165" s="212"/>
      <c r="VUT165" s="212"/>
      <c r="VUU165" s="212"/>
      <c r="VUV165" s="212"/>
      <c r="VUW165" s="212"/>
      <c r="VUX165" s="212"/>
      <c r="VUY165" s="212"/>
      <c r="VUZ165" s="212"/>
      <c r="VVA165" s="212"/>
      <c r="VVB165" s="212"/>
      <c r="VVC165" s="212"/>
      <c r="VVD165" s="212"/>
      <c r="VVE165" s="212"/>
      <c r="VVF165" s="212"/>
      <c r="VVG165" s="212"/>
      <c r="VVH165" s="212"/>
      <c r="VVI165" s="212"/>
      <c r="VVJ165" s="212"/>
      <c r="VVK165" s="212"/>
      <c r="VVL165" s="212"/>
      <c r="VVM165" s="212"/>
      <c r="VVN165" s="212"/>
      <c r="VVO165" s="212"/>
      <c r="VVP165" s="212"/>
      <c r="VVQ165" s="212"/>
      <c r="VVR165" s="212"/>
      <c r="VVS165" s="212"/>
      <c r="VVT165" s="212"/>
      <c r="VVU165" s="212"/>
      <c r="VVV165" s="212"/>
      <c r="VVW165" s="212"/>
      <c r="VVX165" s="212"/>
      <c r="VVY165" s="212"/>
      <c r="VVZ165" s="212"/>
      <c r="VWA165" s="212"/>
      <c r="VWB165" s="212"/>
      <c r="VWC165" s="212"/>
      <c r="VWD165" s="212"/>
      <c r="VWE165" s="212"/>
      <c r="VWF165" s="212"/>
      <c r="VWG165" s="212"/>
      <c r="VWH165" s="212"/>
      <c r="VWI165" s="212"/>
      <c r="VWJ165" s="212"/>
      <c r="VWK165" s="212"/>
      <c r="VWL165" s="212"/>
      <c r="VWM165" s="212"/>
      <c r="VWN165" s="212"/>
      <c r="VWO165" s="212"/>
      <c r="VWP165" s="212"/>
      <c r="VWQ165" s="212"/>
      <c r="VWR165" s="212"/>
      <c r="VWS165" s="212"/>
      <c r="VWT165" s="212"/>
      <c r="VWU165" s="212"/>
      <c r="VWV165" s="212"/>
      <c r="VWW165" s="212"/>
      <c r="VWX165" s="212"/>
      <c r="VWY165" s="212"/>
      <c r="VWZ165" s="212"/>
      <c r="VXA165" s="212"/>
      <c r="VXB165" s="212"/>
      <c r="VXC165" s="212"/>
      <c r="VXD165" s="212"/>
      <c r="VXE165" s="212"/>
      <c r="VXF165" s="212"/>
      <c r="VXG165" s="212"/>
      <c r="VXH165" s="212"/>
      <c r="VXI165" s="212"/>
      <c r="VXJ165" s="212"/>
      <c r="VXK165" s="212"/>
      <c r="VXL165" s="212"/>
      <c r="VXM165" s="212"/>
      <c r="VXN165" s="212"/>
      <c r="VXO165" s="212"/>
      <c r="VXP165" s="212"/>
      <c r="VXQ165" s="212"/>
      <c r="VXR165" s="212"/>
      <c r="VXS165" s="212"/>
      <c r="VXT165" s="212"/>
      <c r="VXU165" s="212"/>
      <c r="VXV165" s="212"/>
      <c r="VXW165" s="212"/>
      <c r="VXX165" s="212"/>
      <c r="VXY165" s="212"/>
      <c r="VXZ165" s="212"/>
      <c r="VYA165" s="212"/>
      <c r="VYB165" s="212"/>
      <c r="VYC165" s="212"/>
      <c r="VYD165" s="212"/>
      <c r="VYE165" s="212"/>
      <c r="VYF165" s="212"/>
      <c r="VYG165" s="212"/>
      <c r="VYH165" s="212"/>
      <c r="VYI165" s="212"/>
      <c r="VYJ165" s="212"/>
      <c r="VYK165" s="212"/>
      <c r="VYL165" s="212"/>
      <c r="VYM165" s="212"/>
      <c r="VYN165" s="212"/>
      <c r="VYO165" s="212"/>
      <c r="VYP165" s="212"/>
      <c r="VYQ165" s="212"/>
      <c r="VYR165" s="212"/>
      <c r="VYS165" s="212"/>
      <c r="VYT165" s="212"/>
      <c r="VYU165" s="212"/>
      <c r="VYV165" s="212"/>
      <c r="VYW165" s="212"/>
      <c r="VYX165" s="212"/>
      <c r="VYY165" s="212"/>
      <c r="VYZ165" s="212"/>
      <c r="VZA165" s="212"/>
      <c r="VZB165" s="212"/>
      <c r="VZC165" s="212"/>
      <c r="VZD165" s="212"/>
      <c r="VZE165" s="212"/>
      <c r="VZF165" s="212"/>
      <c r="VZG165" s="212"/>
      <c r="VZH165" s="212"/>
      <c r="VZI165" s="212"/>
      <c r="VZJ165" s="212"/>
      <c r="VZK165" s="212"/>
      <c r="VZL165" s="212"/>
      <c r="VZM165" s="212"/>
      <c r="VZN165" s="212"/>
      <c r="VZO165" s="212"/>
      <c r="VZP165" s="212"/>
      <c r="VZQ165" s="212"/>
      <c r="VZR165" s="212"/>
      <c r="VZS165" s="212"/>
      <c r="VZT165" s="212"/>
      <c r="VZU165" s="212"/>
      <c r="VZV165" s="212"/>
      <c r="VZW165" s="212"/>
      <c r="VZX165" s="212"/>
      <c r="VZY165" s="212"/>
      <c r="VZZ165" s="212"/>
      <c r="WAA165" s="212"/>
      <c r="WAB165" s="212"/>
      <c r="WAC165" s="212"/>
      <c r="WAD165" s="212"/>
      <c r="WAE165" s="212"/>
      <c r="WAF165" s="212"/>
      <c r="WAG165" s="212"/>
      <c r="WAH165" s="212"/>
      <c r="WAI165" s="212"/>
      <c r="WAJ165" s="212"/>
      <c r="WAK165" s="212"/>
      <c r="WAL165" s="212"/>
      <c r="WAM165" s="212"/>
      <c r="WAN165" s="212"/>
      <c r="WAO165" s="212"/>
      <c r="WAP165" s="212"/>
      <c r="WAQ165" s="212"/>
      <c r="WAR165" s="212"/>
      <c r="WAS165" s="212"/>
      <c r="WAT165" s="212"/>
      <c r="WAU165" s="212"/>
      <c r="WAV165" s="212"/>
      <c r="WAW165" s="212"/>
      <c r="WAX165" s="212"/>
      <c r="WAY165" s="212"/>
      <c r="WAZ165" s="212"/>
      <c r="WBA165" s="212"/>
      <c r="WBB165" s="212"/>
      <c r="WBC165" s="212"/>
      <c r="WBD165" s="212"/>
      <c r="WBE165" s="212"/>
      <c r="WBF165" s="212"/>
      <c r="WBG165" s="212"/>
      <c r="WBH165" s="212"/>
      <c r="WBI165" s="212"/>
      <c r="WBJ165" s="212"/>
      <c r="WBK165" s="212"/>
      <c r="WBL165" s="212"/>
      <c r="WBM165" s="212"/>
      <c r="WBN165" s="212"/>
      <c r="WBO165" s="212"/>
      <c r="WBP165" s="212"/>
      <c r="WBQ165" s="212"/>
      <c r="WBR165" s="212"/>
      <c r="WBS165" s="212"/>
      <c r="WBZ165" s="212"/>
      <c r="WCA165" s="212"/>
      <c r="WCB165" s="212"/>
      <c r="WCC165" s="212"/>
      <c r="WCD165" s="212"/>
      <c r="WCE165" s="212"/>
      <c r="WCF165" s="212"/>
      <c r="WCG165" s="212"/>
      <c r="WCH165" s="212"/>
      <c r="WCI165" s="212"/>
      <c r="WCJ165" s="212"/>
      <c r="WCK165" s="212"/>
      <c r="WCL165" s="212"/>
      <c r="WCM165" s="212"/>
      <c r="WCN165" s="212"/>
      <c r="WCO165" s="212"/>
      <c r="WCP165" s="212"/>
      <c r="WCQ165" s="212"/>
      <c r="WCR165" s="212"/>
      <c r="WCS165" s="212"/>
      <c r="WCT165" s="212"/>
      <c r="WCU165" s="212"/>
      <c r="WCV165" s="212"/>
      <c r="WCW165" s="212"/>
      <c r="WCX165" s="212"/>
      <c r="WCY165" s="212"/>
      <c r="WCZ165" s="212"/>
      <c r="WDA165" s="212"/>
      <c r="WDB165" s="212"/>
      <c r="WDC165" s="212"/>
      <c r="WDD165" s="212"/>
      <c r="WDE165" s="212"/>
      <c r="WDF165" s="212"/>
      <c r="WDG165" s="212"/>
      <c r="WDH165" s="212"/>
      <c r="WDI165" s="212"/>
      <c r="WDJ165" s="212"/>
      <c r="WDK165" s="212"/>
      <c r="WDL165" s="212"/>
      <c r="WDM165" s="212"/>
      <c r="WDN165" s="212"/>
      <c r="WDO165" s="212"/>
      <c r="WDP165" s="212"/>
      <c r="WDQ165" s="212"/>
      <c r="WDR165" s="212"/>
      <c r="WDS165" s="212"/>
      <c r="WDT165" s="212"/>
      <c r="WDU165" s="212"/>
      <c r="WDV165" s="212"/>
      <c r="WDW165" s="212"/>
      <c r="WDX165" s="212"/>
      <c r="WDY165" s="212"/>
      <c r="WDZ165" s="212"/>
      <c r="WEA165" s="212"/>
      <c r="WEB165" s="212"/>
      <c r="WEC165" s="212"/>
      <c r="WED165" s="212"/>
      <c r="WEE165" s="212"/>
      <c r="WEF165" s="212"/>
      <c r="WEG165" s="212"/>
      <c r="WEH165" s="212"/>
      <c r="WEI165" s="212"/>
      <c r="WEJ165" s="212"/>
      <c r="WEK165" s="212"/>
      <c r="WEL165" s="212"/>
      <c r="WEM165" s="212"/>
      <c r="WEN165" s="212"/>
      <c r="WEO165" s="212"/>
      <c r="WEP165" s="212"/>
      <c r="WEQ165" s="212"/>
      <c r="WER165" s="212"/>
      <c r="WES165" s="212"/>
      <c r="WET165" s="212"/>
      <c r="WEU165" s="212"/>
      <c r="WEV165" s="212"/>
      <c r="WEW165" s="212"/>
      <c r="WEX165" s="212"/>
      <c r="WEY165" s="212"/>
      <c r="WEZ165" s="212"/>
      <c r="WFA165" s="212"/>
      <c r="WFB165" s="212"/>
      <c r="WFC165" s="212"/>
      <c r="WFD165" s="212"/>
      <c r="WFE165" s="212"/>
      <c r="WFF165" s="212"/>
      <c r="WFG165" s="212"/>
      <c r="WFH165" s="212"/>
      <c r="WFI165" s="212"/>
      <c r="WFJ165" s="212"/>
      <c r="WFK165" s="212"/>
      <c r="WFL165" s="212"/>
      <c r="WFM165" s="212"/>
      <c r="WFN165" s="212"/>
      <c r="WFO165" s="212"/>
      <c r="WFP165" s="212"/>
      <c r="WFQ165" s="212"/>
      <c r="WFR165" s="212"/>
      <c r="WFS165" s="212"/>
      <c r="WFT165" s="212"/>
      <c r="WFU165" s="212"/>
      <c r="WFV165" s="212"/>
      <c r="WFW165" s="212"/>
      <c r="WFX165" s="212"/>
      <c r="WFY165" s="212"/>
      <c r="WFZ165" s="212"/>
      <c r="WGA165" s="212"/>
      <c r="WGB165" s="212"/>
      <c r="WGC165" s="212"/>
      <c r="WGD165" s="212"/>
      <c r="WGE165" s="212"/>
      <c r="WGF165" s="212"/>
      <c r="WGG165" s="212"/>
      <c r="WGH165" s="212"/>
      <c r="WGI165" s="212"/>
      <c r="WGJ165" s="212"/>
      <c r="WGK165" s="212"/>
      <c r="WGL165" s="212"/>
      <c r="WGM165" s="212"/>
      <c r="WGN165" s="212"/>
      <c r="WGO165" s="212"/>
      <c r="WGP165" s="212"/>
      <c r="WGQ165" s="212"/>
      <c r="WGR165" s="212"/>
      <c r="WGS165" s="212"/>
      <c r="WGT165" s="212"/>
      <c r="WGU165" s="212"/>
      <c r="WGV165" s="212"/>
      <c r="WGW165" s="212"/>
      <c r="WGX165" s="212"/>
      <c r="WGY165" s="212"/>
      <c r="WGZ165" s="212"/>
      <c r="WHA165" s="212"/>
      <c r="WHB165" s="212"/>
      <c r="WHC165" s="212"/>
      <c r="WHD165" s="212"/>
      <c r="WHE165" s="212"/>
      <c r="WHF165" s="212"/>
      <c r="WHG165" s="212"/>
      <c r="WHH165" s="212"/>
      <c r="WHI165" s="212"/>
      <c r="WHJ165" s="212"/>
      <c r="WHK165" s="212"/>
      <c r="WHL165" s="212"/>
      <c r="WHM165" s="212"/>
      <c r="WHN165" s="212"/>
      <c r="WHO165" s="212"/>
      <c r="WHP165" s="212"/>
      <c r="WHQ165" s="212"/>
      <c r="WHR165" s="212"/>
      <c r="WHS165" s="212"/>
      <c r="WHT165" s="212"/>
      <c r="WHU165" s="212"/>
      <c r="WHV165" s="212"/>
      <c r="WHW165" s="212"/>
      <c r="WHX165" s="212"/>
      <c r="WHY165" s="212"/>
      <c r="WHZ165" s="212"/>
      <c r="WIA165" s="212"/>
      <c r="WIB165" s="212"/>
      <c r="WIC165" s="212"/>
      <c r="WID165" s="212"/>
      <c r="WIE165" s="212"/>
      <c r="WIF165" s="212"/>
      <c r="WIG165" s="212"/>
      <c r="WIH165" s="212"/>
      <c r="WII165" s="212"/>
      <c r="WIJ165" s="212"/>
      <c r="WIK165" s="212"/>
      <c r="WIL165" s="212"/>
      <c r="WIM165" s="212"/>
      <c r="WIN165" s="212"/>
      <c r="WIO165" s="212"/>
      <c r="WIP165" s="212"/>
      <c r="WIQ165" s="212"/>
      <c r="WIR165" s="212"/>
      <c r="WIS165" s="212"/>
      <c r="WIT165" s="212"/>
      <c r="WIU165" s="212"/>
      <c r="WIV165" s="212"/>
      <c r="WIW165" s="212"/>
      <c r="WIX165" s="212"/>
      <c r="WIY165" s="212"/>
      <c r="WIZ165" s="212"/>
      <c r="WJA165" s="212"/>
      <c r="WJB165" s="212"/>
      <c r="WJC165" s="212"/>
      <c r="WJD165" s="212"/>
      <c r="WJE165" s="212"/>
      <c r="WJF165" s="212"/>
      <c r="WJG165" s="212"/>
      <c r="WJH165" s="212"/>
      <c r="WJI165" s="212"/>
      <c r="WJJ165" s="212"/>
      <c r="WJK165" s="212"/>
      <c r="WJL165" s="212"/>
      <c r="WJM165" s="212"/>
      <c r="WJN165" s="212"/>
      <c r="WJO165" s="212"/>
      <c r="WJP165" s="212"/>
      <c r="WJQ165" s="212"/>
      <c r="WJR165" s="212"/>
      <c r="WJS165" s="212"/>
      <c r="WJT165" s="212"/>
      <c r="WJU165" s="212"/>
      <c r="WJV165" s="212"/>
      <c r="WJW165" s="212"/>
      <c r="WJX165" s="212"/>
      <c r="WJY165" s="212"/>
      <c r="WJZ165" s="212"/>
      <c r="WKA165" s="212"/>
      <c r="WKB165" s="212"/>
      <c r="WKC165" s="212"/>
      <c r="WKD165" s="212"/>
      <c r="WKE165" s="212"/>
      <c r="WKF165" s="212"/>
      <c r="WKG165" s="212"/>
      <c r="WKH165" s="212"/>
      <c r="WKI165" s="212"/>
      <c r="WKJ165" s="212"/>
      <c r="WKK165" s="212"/>
      <c r="WKL165" s="212"/>
      <c r="WKM165" s="212"/>
      <c r="WKN165" s="212"/>
      <c r="WKO165" s="212"/>
      <c r="WKP165" s="212"/>
      <c r="WKQ165" s="212"/>
      <c r="WKR165" s="212"/>
      <c r="WKS165" s="212"/>
      <c r="WKT165" s="212"/>
      <c r="WKU165" s="212"/>
      <c r="WKV165" s="212"/>
      <c r="WKW165" s="212"/>
      <c r="WKX165" s="212"/>
      <c r="WKY165" s="212"/>
      <c r="WKZ165" s="212"/>
      <c r="WLA165" s="212"/>
      <c r="WLB165" s="212"/>
      <c r="WLC165" s="212"/>
      <c r="WLD165" s="212"/>
      <c r="WLE165" s="212"/>
      <c r="WLF165" s="212"/>
      <c r="WLG165" s="212"/>
      <c r="WLH165" s="212"/>
      <c r="WLI165" s="212"/>
      <c r="WLJ165" s="212"/>
      <c r="WLK165" s="212"/>
      <c r="WLL165" s="212"/>
      <c r="WLM165" s="212"/>
      <c r="WLN165" s="212"/>
      <c r="WLO165" s="212"/>
      <c r="WLV165" s="212"/>
      <c r="WLW165" s="212"/>
      <c r="WLX165" s="212"/>
      <c r="WLY165" s="212"/>
      <c r="WLZ165" s="212"/>
      <c r="WMA165" s="212"/>
      <c r="WMB165" s="212"/>
      <c r="WMC165" s="212"/>
      <c r="WMD165" s="212"/>
      <c r="WME165" s="212"/>
      <c r="WMF165" s="212"/>
      <c r="WMG165" s="212"/>
      <c r="WMH165" s="212"/>
      <c r="WMI165" s="212"/>
      <c r="WMJ165" s="212"/>
      <c r="WMK165" s="212"/>
      <c r="WML165" s="212"/>
      <c r="WMM165" s="212"/>
      <c r="WMN165" s="212"/>
      <c r="WMO165" s="212"/>
      <c r="WMP165" s="212"/>
      <c r="WMQ165" s="212"/>
      <c r="WMR165" s="212"/>
      <c r="WMS165" s="212"/>
      <c r="WMT165" s="212"/>
      <c r="WMU165" s="212"/>
      <c r="WMV165" s="212"/>
      <c r="WMW165" s="212"/>
      <c r="WMX165" s="212"/>
      <c r="WMY165" s="212"/>
      <c r="WMZ165" s="212"/>
      <c r="WNA165" s="212"/>
      <c r="WNB165" s="212"/>
      <c r="WNC165" s="212"/>
      <c r="WND165" s="212"/>
      <c r="WNE165" s="212"/>
      <c r="WNF165" s="212"/>
      <c r="WNG165" s="212"/>
      <c r="WNH165" s="212"/>
      <c r="WNI165" s="212"/>
      <c r="WNJ165" s="212"/>
      <c r="WNK165" s="212"/>
      <c r="WNL165" s="212"/>
      <c r="WNM165" s="212"/>
      <c r="WNN165" s="212"/>
      <c r="WNO165" s="212"/>
      <c r="WNP165" s="212"/>
      <c r="WNQ165" s="212"/>
      <c r="WNR165" s="212"/>
      <c r="WNS165" s="212"/>
      <c r="WNT165" s="212"/>
      <c r="WNU165" s="212"/>
      <c r="WNV165" s="212"/>
      <c r="WNW165" s="212"/>
      <c r="WNX165" s="212"/>
      <c r="WNY165" s="212"/>
      <c r="WNZ165" s="212"/>
      <c r="WOA165" s="212"/>
      <c r="WOB165" s="212"/>
      <c r="WOC165" s="212"/>
      <c r="WOD165" s="212"/>
      <c r="WOE165" s="212"/>
      <c r="WOF165" s="212"/>
      <c r="WOG165" s="212"/>
      <c r="WOH165" s="212"/>
      <c r="WOI165" s="212"/>
      <c r="WOJ165" s="212"/>
      <c r="WOK165" s="212"/>
      <c r="WOL165" s="212"/>
      <c r="WOM165" s="212"/>
      <c r="WON165" s="212"/>
      <c r="WOO165" s="212"/>
      <c r="WOP165" s="212"/>
      <c r="WOQ165" s="212"/>
      <c r="WOR165" s="212"/>
      <c r="WOS165" s="212"/>
      <c r="WOT165" s="212"/>
      <c r="WOU165" s="212"/>
      <c r="WOV165" s="212"/>
      <c r="WOW165" s="212"/>
      <c r="WOX165" s="212"/>
      <c r="WOY165" s="212"/>
      <c r="WOZ165" s="212"/>
      <c r="WPA165" s="212"/>
      <c r="WPB165" s="212"/>
      <c r="WPC165" s="212"/>
      <c r="WPD165" s="212"/>
      <c r="WPE165" s="212"/>
      <c r="WPF165" s="212"/>
      <c r="WPG165" s="212"/>
      <c r="WPH165" s="212"/>
      <c r="WPI165" s="212"/>
      <c r="WPJ165" s="212"/>
      <c r="WPK165" s="212"/>
      <c r="WPL165" s="212"/>
      <c r="WPM165" s="212"/>
      <c r="WPN165" s="212"/>
      <c r="WPO165" s="212"/>
      <c r="WPP165" s="212"/>
      <c r="WPQ165" s="212"/>
      <c r="WPR165" s="212"/>
      <c r="WPS165" s="212"/>
      <c r="WPT165" s="212"/>
      <c r="WPU165" s="212"/>
      <c r="WPV165" s="212"/>
      <c r="WPW165" s="212"/>
      <c r="WPX165" s="212"/>
      <c r="WPY165" s="212"/>
      <c r="WPZ165" s="212"/>
      <c r="WQA165" s="212"/>
      <c r="WQB165" s="212"/>
      <c r="WQC165" s="212"/>
      <c r="WQD165" s="212"/>
      <c r="WQE165" s="212"/>
      <c r="WQF165" s="212"/>
      <c r="WQG165" s="212"/>
      <c r="WQH165" s="212"/>
      <c r="WQI165" s="212"/>
      <c r="WQJ165" s="212"/>
      <c r="WQK165" s="212"/>
      <c r="WQL165" s="212"/>
      <c r="WQM165" s="212"/>
      <c r="WQN165" s="212"/>
      <c r="WQO165" s="212"/>
      <c r="WQP165" s="212"/>
      <c r="WQQ165" s="212"/>
      <c r="WQR165" s="212"/>
      <c r="WQS165" s="212"/>
      <c r="WQT165" s="212"/>
      <c r="WQU165" s="212"/>
      <c r="WQV165" s="212"/>
      <c r="WQW165" s="212"/>
      <c r="WQX165" s="212"/>
      <c r="WQY165" s="212"/>
      <c r="WQZ165" s="212"/>
      <c r="WRA165" s="212"/>
      <c r="WRB165" s="212"/>
      <c r="WRC165" s="212"/>
      <c r="WRD165" s="212"/>
      <c r="WRE165" s="212"/>
      <c r="WRF165" s="212"/>
      <c r="WRG165" s="212"/>
      <c r="WRH165" s="212"/>
      <c r="WRI165" s="212"/>
      <c r="WRJ165" s="212"/>
      <c r="WRK165" s="212"/>
      <c r="WRL165" s="212"/>
      <c r="WRM165" s="212"/>
      <c r="WRN165" s="212"/>
      <c r="WRO165" s="212"/>
      <c r="WRP165" s="212"/>
      <c r="WRQ165" s="212"/>
      <c r="WRR165" s="212"/>
      <c r="WRS165" s="212"/>
      <c r="WRT165" s="212"/>
      <c r="WRU165" s="212"/>
      <c r="WRV165" s="212"/>
      <c r="WRW165" s="212"/>
      <c r="WRX165" s="212"/>
      <c r="WRY165" s="212"/>
      <c r="WRZ165" s="212"/>
      <c r="WSA165" s="212"/>
      <c r="WSB165" s="212"/>
      <c r="WSC165" s="212"/>
      <c r="WSD165" s="212"/>
      <c r="WSE165" s="212"/>
      <c r="WSF165" s="212"/>
      <c r="WSG165" s="212"/>
      <c r="WSH165" s="212"/>
      <c r="WSI165" s="212"/>
      <c r="WSJ165" s="212"/>
      <c r="WSK165" s="212"/>
      <c r="WSL165" s="212"/>
      <c r="WSM165" s="212"/>
      <c r="WSN165" s="212"/>
      <c r="WSO165" s="212"/>
      <c r="WSP165" s="212"/>
      <c r="WSQ165" s="212"/>
      <c r="WSR165" s="212"/>
      <c r="WSS165" s="212"/>
      <c r="WST165" s="212"/>
      <c r="WSU165" s="212"/>
      <c r="WSV165" s="212"/>
      <c r="WSW165" s="212"/>
      <c r="WSX165" s="212"/>
      <c r="WSY165" s="212"/>
      <c r="WSZ165" s="212"/>
      <c r="WTA165" s="212"/>
      <c r="WTB165" s="212"/>
      <c r="WTC165" s="212"/>
      <c r="WTD165" s="212"/>
      <c r="WTE165" s="212"/>
      <c r="WTF165" s="212"/>
      <c r="WTG165" s="212"/>
      <c r="WTH165" s="212"/>
      <c r="WTI165" s="212"/>
      <c r="WTJ165" s="212"/>
      <c r="WTK165" s="212"/>
      <c r="WTL165" s="212"/>
      <c r="WTM165" s="212"/>
      <c r="WTN165" s="212"/>
      <c r="WTO165" s="212"/>
      <c r="WTP165" s="212"/>
      <c r="WTQ165" s="212"/>
      <c r="WTR165" s="212"/>
      <c r="WTS165" s="212"/>
      <c r="WTT165" s="212"/>
      <c r="WTU165" s="212"/>
      <c r="WTV165" s="212"/>
      <c r="WTW165" s="212"/>
      <c r="WTX165" s="212"/>
      <c r="WTY165" s="212"/>
      <c r="WTZ165" s="212"/>
      <c r="WUA165" s="212"/>
      <c r="WUB165" s="212"/>
      <c r="WUC165" s="212"/>
      <c r="WUD165" s="212"/>
      <c r="WUE165" s="212"/>
      <c r="WUF165" s="212"/>
      <c r="WUG165" s="212"/>
      <c r="WUH165" s="212"/>
      <c r="WUI165" s="212"/>
      <c r="WUJ165" s="212"/>
      <c r="WUK165" s="212"/>
      <c r="WUL165" s="212"/>
      <c r="WUM165" s="212"/>
      <c r="WUN165" s="212"/>
      <c r="WUO165" s="212"/>
      <c r="WUP165" s="212"/>
      <c r="WUQ165" s="212"/>
      <c r="WUR165" s="212"/>
      <c r="WUS165" s="212"/>
      <c r="WUT165" s="212"/>
      <c r="WUU165" s="212"/>
      <c r="WUV165" s="212"/>
      <c r="WUW165" s="212"/>
      <c r="WUX165" s="212"/>
      <c r="WUY165" s="212"/>
      <c r="WUZ165" s="212"/>
      <c r="WVA165" s="212"/>
      <c r="WVB165" s="212"/>
      <c r="WVC165" s="212"/>
      <c r="WVD165" s="212"/>
      <c r="WVE165" s="212"/>
      <c r="WVF165" s="212"/>
      <c r="WVG165" s="212"/>
      <c r="WVH165" s="212"/>
      <c r="WVI165" s="212"/>
      <c r="WVJ165" s="212"/>
      <c r="WVK165" s="212"/>
      <c r="WVR165" s="212"/>
      <c r="WVS165" s="212"/>
      <c r="WVT165" s="212"/>
      <c r="WVU165" s="212"/>
      <c r="WVV165" s="212"/>
      <c r="WVW165" s="212"/>
      <c r="WVX165" s="212"/>
      <c r="WVY165" s="212"/>
      <c r="WVZ165" s="212"/>
      <c r="WWA165" s="212"/>
      <c r="WWB165" s="212"/>
      <c r="WWC165" s="212"/>
      <c r="WWD165" s="212"/>
      <c r="WWE165" s="212"/>
      <c r="WWF165" s="212"/>
      <c r="WWG165" s="212"/>
      <c r="WWH165" s="212"/>
      <c r="WWI165" s="212"/>
      <c r="WWJ165" s="212"/>
      <c r="WWK165" s="212"/>
      <c r="WWL165" s="212"/>
      <c r="WWM165" s="212"/>
      <c r="WWN165" s="212"/>
      <c r="WWO165" s="212"/>
      <c r="WWP165" s="212"/>
      <c r="WWQ165" s="212"/>
      <c r="WWR165" s="212"/>
      <c r="WWS165" s="212"/>
      <c r="WWT165" s="212"/>
      <c r="WWU165" s="212"/>
      <c r="WWV165" s="212"/>
      <c r="WWW165" s="212"/>
      <c r="WWX165" s="212"/>
      <c r="WWY165" s="212"/>
      <c r="WWZ165" s="212"/>
      <c r="WXA165" s="212"/>
      <c r="WXB165" s="212"/>
      <c r="WXC165" s="212"/>
      <c r="WXD165" s="212"/>
      <c r="WXE165" s="212"/>
      <c r="WXF165" s="212"/>
      <c r="WXG165" s="212"/>
      <c r="WXH165" s="212"/>
      <c r="WXI165" s="212"/>
      <c r="WXJ165" s="212"/>
      <c r="WXK165" s="212"/>
      <c r="WXL165" s="212"/>
      <c r="WXM165" s="212"/>
      <c r="WXN165" s="212"/>
      <c r="WXO165" s="212"/>
      <c r="WXP165" s="212"/>
      <c r="WXQ165" s="212"/>
      <c r="WXR165" s="212"/>
      <c r="WXS165" s="212"/>
      <c r="WXT165" s="212"/>
      <c r="WXU165" s="212"/>
      <c r="WXV165" s="212"/>
      <c r="WXW165" s="212"/>
      <c r="WXX165" s="212"/>
      <c r="WXY165" s="212"/>
      <c r="WXZ165" s="212"/>
      <c r="WYA165" s="212"/>
      <c r="WYB165" s="212"/>
      <c r="WYC165" s="212"/>
      <c r="WYD165" s="212"/>
      <c r="WYE165" s="212"/>
      <c r="WYF165" s="212"/>
      <c r="WYG165" s="212"/>
      <c r="WYH165" s="212"/>
      <c r="WYI165" s="212"/>
      <c r="WYJ165" s="212"/>
      <c r="WYK165" s="212"/>
      <c r="WYL165" s="212"/>
      <c r="WYM165" s="212"/>
      <c r="WYN165" s="212"/>
      <c r="WYO165" s="212"/>
      <c r="WYP165" s="212"/>
      <c r="WYQ165" s="212"/>
      <c r="WYR165" s="212"/>
      <c r="WYS165" s="212"/>
      <c r="WYT165" s="212"/>
      <c r="WYU165" s="212"/>
      <c r="WYV165" s="212"/>
      <c r="WYW165" s="212"/>
      <c r="WYX165" s="212"/>
      <c r="WYY165" s="212"/>
      <c r="WYZ165" s="212"/>
      <c r="WZA165" s="212"/>
      <c r="WZB165" s="212"/>
      <c r="WZC165" s="212"/>
      <c r="WZD165" s="212"/>
      <c r="WZE165" s="212"/>
      <c r="WZF165" s="212"/>
      <c r="WZG165" s="212"/>
      <c r="WZH165" s="212"/>
      <c r="WZI165" s="212"/>
      <c r="WZJ165" s="212"/>
      <c r="WZK165" s="212"/>
      <c r="WZL165" s="212"/>
      <c r="WZM165" s="212"/>
      <c r="WZN165" s="212"/>
      <c r="WZO165" s="212"/>
      <c r="WZP165" s="212"/>
      <c r="WZQ165" s="212"/>
      <c r="WZR165" s="212"/>
      <c r="WZS165" s="212"/>
      <c r="WZT165" s="212"/>
      <c r="WZU165" s="212"/>
      <c r="WZV165" s="212"/>
      <c r="WZW165" s="212"/>
      <c r="WZX165" s="212"/>
      <c r="WZY165" s="212"/>
      <c r="WZZ165" s="212"/>
      <c r="XAA165" s="212"/>
      <c r="XAB165" s="212"/>
      <c r="XAC165" s="212"/>
      <c r="XAD165" s="212"/>
      <c r="XAE165" s="212"/>
      <c r="XAF165" s="212"/>
      <c r="XAG165" s="212"/>
      <c r="XAH165" s="212"/>
      <c r="XAI165" s="212"/>
      <c r="XAJ165" s="212"/>
      <c r="XAK165" s="212"/>
      <c r="XAL165" s="212"/>
      <c r="XAM165" s="212"/>
      <c r="XAN165" s="212"/>
      <c r="XAO165" s="212"/>
      <c r="XAP165" s="212"/>
      <c r="XAQ165" s="212"/>
      <c r="XAR165" s="212"/>
      <c r="XAS165" s="212"/>
      <c r="XAT165" s="212"/>
      <c r="XAU165" s="212"/>
      <c r="XAV165" s="212"/>
      <c r="XAW165" s="212"/>
      <c r="XAX165" s="212"/>
      <c r="XAY165" s="212"/>
      <c r="XAZ165" s="212"/>
      <c r="XBA165" s="212"/>
      <c r="XBB165" s="212"/>
      <c r="XBC165" s="212"/>
      <c r="XBD165" s="212"/>
      <c r="XBE165" s="212"/>
      <c r="XBF165" s="212"/>
      <c r="XBG165" s="212"/>
      <c r="XBH165" s="212"/>
      <c r="XBI165" s="212"/>
      <c r="XBJ165" s="212"/>
      <c r="XBK165" s="212"/>
      <c r="XBL165" s="212"/>
      <c r="XBM165" s="212"/>
      <c r="XBN165" s="212"/>
      <c r="XBO165" s="212"/>
      <c r="XBP165" s="212"/>
      <c r="XBQ165" s="212"/>
      <c r="XBR165" s="212"/>
      <c r="XBS165" s="212"/>
      <c r="XBT165" s="212"/>
      <c r="XBU165" s="212"/>
      <c r="XBV165" s="212"/>
      <c r="XBW165" s="212"/>
      <c r="XBX165" s="212"/>
      <c r="XBY165" s="212"/>
      <c r="XBZ165" s="212"/>
      <c r="XCA165" s="212"/>
      <c r="XCB165" s="212"/>
      <c r="XCC165" s="212"/>
      <c r="XCD165" s="212"/>
      <c r="XCE165" s="212"/>
      <c r="XCF165" s="212"/>
      <c r="XCG165" s="212"/>
      <c r="XCH165" s="212"/>
      <c r="XCI165" s="212"/>
      <c r="XCJ165" s="212"/>
      <c r="XCK165" s="212"/>
      <c r="XCL165" s="212"/>
      <c r="XCM165" s="212"/>
      <c r="XCN165" s="212"/>
      <c r="XCO165" s="212"/>
      <c r="XCP165" s="212"/>
      <c r="XCQ165" s="212"/>
      <c r="XCR165" s="212"/>
      <c r="XCS165" s="212"/>
      <c r="XCT165" s="212"/>
      <c r="XCU165" s="212"/>
      <c r="XCV165" s="212"/>
      <c r="XCW165" s="212"/>
      <c r="XCX165" s="212"/>
      <c r="XCY165" s="212"/>
      <c r="XCZ165" s="212"/>
      <c r="XDA165" s="212"/>
      <c r="XDB165" s="212"/>
      <c r="XDC165" s="212"/>
      <c r="XDD165" s="212"/>
      <c r="XDE165" s="212"/>
      <c r="XDF165" s="212"/>
      <c r="XDG165" s="212"/>
      <c r="XDH165" s="212"/>
      <c r="XDI165" s="212"/>
      <c r="XDJ165" s="212"/>
      <c r="XDK165" s="212"/>
      <c r="XDL165" s="212"/>
      <c r="XDM165" s="212"/>
      <c r="XDN165" s="212"/>
      <c r="XDO165" s="212"/>
      <c r="XDP165" s="212"/>
      <c r="XDQ165" s="212"/>
      <c r="XDR165" s="212"/>
      <c r="XDS165" s="212"/>
      <c r="XDT165" s="212"/>
      <c r="XDU165" s="212"/>
      <c r="XDV165" s="212"/>
      <c r="XDW165" s="212"/>
      <c r="XDX165" s="212"/>
      <c r="XDY165" s="212"/>
      <c r="XDZ165" s="212"/>
      <c r="XEA165" s="212"/>
      <c r="XEB165" s="212"/>
      <c r="XEC165" s="212"/>
      <c r="XED165" s="212"/>
      <c r="XEE165" s="212"/>
      <c r="XEF165" s="212"/>
      <c r="XEG165" s="212"/>
      <c r="XEH165" s="212"/>
      <c r="XEI165" s="212"/>
      <c r="XEJ165" s="212"/>
      <c r="XEK165" s="212"/>
      <c r="XEL165" s="212"/>
      <c r="XEM165" s="212"/>
      <c r="XEN165" s="212"/>
      <c r="XEO165" s="212"/>
      <c r="XEP165" s="212"/>
      <c r="XEQ165" s="212"/>
      <c r="XER165" s="212"/>
      <c r="XES165" s="212"/>
      <c r="XET165" s="212"/>
      <c r="XEU165" s="212"/>
      <c r="XEV165" s="212"/>
      <c r="XEW165" s="212"/>
      <c r="XEX165" s="212"/>
      <c r="XEY165" s="212"/>
      <c r="XEZ165" s="212"/>
      <c r="XFA165" s="212"/>
      <c r="XFB165" s="212"/>
      <c r="XFC165" s="212"/>
    </row>
    <row r="166" spans="1:16384" ht="30.75" x14ac:dyDescent="0.25">
      <c r="A166" s="119" t="s">
        <v>402</v>
      </c>
      <c r="B166" s="133">
        <v>2940000000</v>
      </c>
      <c r="C166" s="133">
        <v>200</v>
      </c>
      <c r="D166" s="120">
        <f>505000-105000</f>
        <v>400000</v>
      </c>
      <c r="E166" s="120">
        <v>367475</v>
      </c>
      <c r="F166" s="120">
        <v>368510</v>
      </c>
      <c r="G166" s="152">
        <v>-504000</v>
      </c>
      <c r="H166" s="153"/>
      <c r="I166" s="153"/>
      <c r="J166" s="152"/>
      <c r="K166" s="152"/>
      <c r="L166" s="213"/>
      <c r="M166" s="213"/>
      <c r="N166" s="214"/>
      <c r="O166" s="213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  <c r="DT166" s="214"/>
      <c r="DU166" s="214"/>
      <c r="DV166" s="214"/>
      <c r="DW166" s="214"/>
      <c r="DX166" s="214"/>
      <c r="DY166" s="214"/>
      <c r="DZ166" s="214"/>
      <c r="EA166" s="214"/>
      <c r="EB166" s="214"/>
      <c r="EC166" s="214"/>
      <c r="ED166" s="214"/>
      <c r="EE166" s="214"/>
      <c r="EF166" s="214"/>
      <c r="EG166" s="214"/>
      <c r="EH166" s="214"/>
      <c r="EI166" s="214"/>
      <c r="EJ166" s="214"/>
      <c r="EK166" s="214"/>
      <c r="EL166" s="214"/>
      <c r="EM166" s="214"/>
      <c r="EN166" s="214"/>
      <c r="EO166" s="214"/>
      <c r="EP166" s="214"/>
      <c r="EQ166" s="214"/>
      <c r="ER166" s="214"/>
      <c r="ES166" s="214"/>
      <c r="ET166" s="214"/>
      <c r="EU166" s="214"/>
      <c r="EV166" s="214"/>
      <c r="EW166" s="214"/>
      <c r="EX166" s="214"/>
      <c r="EY166" s="214"/>
      <c r="EZ166" s="214"/>
      <c r="FA166" s="214"/>
      <c r="FB166" s="214"/>
      <c r="FC166" s="214"/>
      <c r="FD166" s="214"/>
      <c r="FE166" s="214"/>
      <c r="FF166" s="214"/>
      <c r="FG166" s="214"/>
      <c r="FH166" s="214"/>
      <c r="FI166" s="214"/>
      <c r="FJ166" s="214"/>
      <c r="FK166" s="214"/>
      <c r="FL166" s="214"/>
      <c r="FM166" s="214"/>
      <c r="FN166" s="214"/>
      <c r="FO166" s="214"/>
      <c r="FP166" s="214"/>
      <c r="FQ166" s="214"/>
      <c r="FR166" s="214"/>
      <c r="FS166" s="214"/>
      <c r="FT166" s="214"/>
      <c r="FU166" s="214"/>
      <c r="FV166" s="214"/>
      <c r="FW166" s="214"/>
      <c r="FX166" s="214"/>
      <c r="FY166" s="214"/>
      <c r="FZ166" s="214"/>
      <c r="GA166" s="214"/>
      <c r="GB166" s="214"/>
      <c r="GC166" s="214"/>
      <c r="GD166" s="214"/>
      <c r="GE166" s="214"/>
      <c r="GF166" s="214"/>
      <c r="GG166" s="214"/>
      <c r="GH166" s="214"/>
      <c r="GI166" s="214"/>
      <c r="GJ166" s="214"/>
      <c r="GK166" s="214"/>
      <c r="GL166" s="214"/>
      <c r="GM166" s="214"/>
      <c r="GN166" s="214"/>
      <c r="GO166" s="214"/>
      <c r="GP166" s="214"/>
      <c r="GQ166" s="214"/>
      <c r="GR166" s="214"/>
      <c r="GS166" s="214"/>
      <c r="GT166" s="214"/>
      <c r="GU166" s="214"/>
      <c r="GV166" s="214"/>
      <c r="GW166" s="214"/>
      <c r="GX166" s="214"/>
      <c r="GY166" s="214"/>
      <c r="GZ166" s="214"/>
      <c r="HA166" s="214"/>
      <c r="HB166" s="214"/>
      <c r="HC166" s="214"/>
      <c r="HD166" s="214"/>
      <c r="HE166" s="214"/>
      <c r="HF166" s="214"/>
      <c r="HG166" s="214"/>
      <c r="HH166" s="214"/>
      <c r="HI166" s="214"/>
      <c r="HJ166" s="214"/>
      <c r="HK166" s="214"/>
      <c r="HL166" s="214"/>
      <c r="HM166" s="214"/>
      <c r="HN166" s="214"/>
      <c r="HO166" s="214"/>
      <c r="HP166" s="214"/>
      <c r="HQ166" s="214"/>
      <c r="HR166" s="214"/>
      <c r="HS166" s="214"/>
      <c r="HT166" s="214"/>
      <c r="HU166" s="214"/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  <c r="IQ166" s="214"/>
      <c r="IR166" s="214"/>
      <c r="IS166" s="214"/>
      <c r="IT166" s="214"/>
      <c r="IU166" s="214"/>
      <c r="IV166" s="214"/>
      <c r="IW166" s="214"/>
      <c r="IX166" s="214"/>
      <c r="IY166" s="214"/>
      <c r="JF166" s="214"/>
      <c r="JG166" s="214"/>
      <c r="JH166" s="214"/>
      <c r="JI166" s="214"/>
      <c r="JJ166" s="214"/>
      <c r="JK166" s="214"/>
      <c r="JL166" s="214"/>
      <c r="JM166" s="214"/>
      <c r="JN166" s="214"/>
      <c r="JO166" s="214"/>
      <c r="JP166" s="214"/>
      <c r="JQ166" s="214"/>
      <c r="JR166" s="214"/>
      <c r="JS166" s="214"/>
      <c r="JT166" s="214"/>
      <c r="JU166" s="214"/>
      <c r="JV166" s="214"/>
      <c r="JW166" s="214"/>
      <c r="JX166" s="214"/>
      <c r="JY166" s="214"/>
      <c r="JZ166" s="214"/>
      <c r="KA166" s="214"/>
      <c r="KB166" s="214"/>
      <c r="KC166" s="214"/>
      <c r="KD166" s="214"/>
      <c r="KE166" s="214"/>
      <c r="KF166" s="214"/>
      <c r="KG166" s="214"/>
      <c r="KH166" s="214"/>
      <c r="KI166" s="214"/>
      <c r="KJ166" s="214"/>
      <c r="KK166" s="214"/>
      <c r="KL166" s="214"/>
      <c r="KM166" s="214"/>
      <c r="KN166" s="214"/>
      <c r="KO166" s="214"/>
      <c r="KP166" s="214"/>
      <c r="KQ166" s="214"/>
      <c r="KR166" s="214"/>
      <c r="KS166" s="214"/>
      <c r="KT166" s="214"/>
      <c r="KU166" s="214"/>
      <c r="KV166" s="214"/>
      <c r="KW166" s="214"/>
      <c r="KX166" s="214"/>
      <c r="KY166" s="214"/>
      <c r="KZ166" s="214"/>
      <c r="LA166" s="214"/>
      <c r="LB166" s="214"/>
      <c r="LC166" s="214"/>
      <c r="LD166" s="214"/>
      <c r="LE166" s="214"/>
      <c r="LF166" s="214"/>
      <c r="LG166" s="214"/>
      <c r="LH166" s="214"/>
      <c r="LI166" s="214"/>
      <c r="LJ166" s="214"/>
      <c r="LK166" s="214"/>
      <c r="LL166" s="214"/>
      <c r="LM166" s="214"/>
      <c r="LN166" s="214"/>
      <c r="LO166" s="214"/>
      <c r="LP166" s="214"/>
      <c r="LQ166" s="214"/>
      <c r="LR166" s="214"/>
      <c r="LS166" s="214"/>
      <c r="LT166" s="214"/>
      <c r="LU166" s="214"/>
      <c r="LV166" s="214"/>
      <c r="LW166" s="214"/>
      <c r="LX166" s="214"/>
      <c r="LY166" s="214"/>
      <c r="LZ166" s="214"/>
      <c r="MA166" s="214"/>
      <c r="MB166" s="214"/>
      <c r="MC166" s="214"/>
      <c r="MD166" s="214"/>
      <c r="ME166" s="214"/>
      <c r="MF166" s="214"/>
      <c r="MG166" s="214"/>
      <c r="MH166" s="214"/>
      <c r="MI166" s="214"/>
      <c r="MJ166" s="214"/>
      <c r="MK166" s="214"/>
      <c r="ML166" s="214"/>
      <c r="MM166" s="214"/>
      <c r="MN166" s="214"/>
      <c r="MO166" s="214"/>
      <c r="MP166" s="214"/>
      <c r="MQ166" s="214"/>
      <c r="MR166" s="214"/>
      <c r="MS166" s="214"/>
      <c r="MT166" s="214"/>
      <c r="MU166" s="214"/>
      <c r="MV166" s="214"/>
      <c r="MW166" s="214"/>
      <c r="MX166" s="214"/>
      <c r="MY166" s="214"/>
      <c r="MZ166" s="214"/>
      <c r="NA166" s="214"/>
      <c r="NB166" s="214"/>
      <c r="NC166" s="214"/>
      <c r="ND166" s="214"/>
      <c r="NE166" s="214"/>
      <c r="NF166" s="214"/>
      <c r="NG166" s="214"/>
      <c r="NH166" s="214"/>
      <c r="NI166" s="214"/>
      <c r="NJ166" s="214"/>
      <c r="NK166" s="214"/>
      <c r="NL166" s="214"/>
      <c r="NM166" s="214"/>
      <c r="NN166" s="214"/>
      <c r="NO166" s="214"/>
      <c r="NP166" s="214"/>
      <c r="NQ166" s="214"/>
      <c r="NR166" s="214"/>
      <c r="NS166" s="214"/>
      <c r="NT166" s="214"/>
      <c r="NU166" s="214"/>
      <c r="NV166" s="214"/>
      <c r="NW166" s="214"/>
      <c r="NX166" s="214"/>
      <c r="NY166" s="214"/>
      <c r="NZ166" s="214"/>
      <c r="OA166" s="214"/>
      <c r="OB166" s="214"/>
      <c r="OC166" s="214"/>
      <c r="OD166" s="214"/>
      <c r="OE166" s="214"/>
      <c r="OF166" s="214"/>
      <c r="OG166" s="214"/>
      <c r="OH166" s="214"/>
      <c r="OI166" s="214"/>
      <c r="OJ166" s="214"/>
      <c r="OK166" s="214"/>
      <c r="OL166" s="214"/>
      <c r="OM166" s="214"/>
      <c r="ON166" s="214"/>
      <c r="OO166" s="214"/>
      <c r="OP166" s="214"/>
      <c r="OQ166" s="214"/>
      <c r="OR166" s="214"/>
      <c r="OS166" s="214"/>
      <c r="OT166" s="214"/>
      <c r="OU166" s="214"/>
      <c r="OV166" s="214"/>
      <c r="OW166" s="214"/>
      <c r="OX166" s="214"/>
      <c r="OY166" s="214"/>
      <c r="OZ166" s="214"/>
      <c r="PA166" s="214"/>
      <c r="PB166" s="214"/>
      <c r="PC166" s="214"/>
      <c r="PD166" s="214"/>
      <c r="PE166" s="214"/>
      <c r="PF166" s="214"/>
      <c r="PG166" s="214"/>
      <c r="PH166" s="214"/>
      <c r="PI166" s="214"/>
      <c r="PJ166" s="214"/>
      <c r="PK166" s="214"/>
      <c r="PL166" s="214"/>
      <c r="PM166" s="214"/>
      <c r="PN166" s="214"/>
      <c r="PO166" s="214"/>
      <c r="PP166" s="214"/>
      <c r="PQ166" s="214"/>
      <c r="PR166" s="214"/>
      <c r="PS166" s="214"/>
      <c r="PT166" s="214"/>
      <c r="PU166" s="214"/>
      <c r="PV166" s="214"/>
      <c r="PW166" s="214"/>
      <c r="PX166" s="214"/>
      <c r="PY166" s="214"/>
      <c r="PZ166" s="214"/>
      <c r="QA166" s="214"/>
      <c r="QB166" s="214"/>
      <c r="QC166" s="214"/>
      <c r="QD166" s="214"/>
      <c r="QE166" s="214"/>
      <c r="QF166" s="214"/>
      <c r="QG166" s="214"/>
      <c r="QH166" s="214"/>
      <c r="QI166" s="214"/>
      <c r="QJ166" s="214"/>
      <c r="QK166" s="214"/>
      <c r="QL166" s="214"/>
      <c r="QM166" s="214"/>
      <c r="QN166" s="214"/>
      <c r="QO166" s="214"/>
      <c r="QP166" s="214"/>
      <c r="QQ166" s="214"/>
      <c r="QR166" s="214"/>
      <c r="QS166" s="214"/>
      <c r="QT166" s="214"/>
      <c r="QU166" s="214"/>
      <c r="QV166" s="214"/>
      <c r="QW166" s="214"/>
      <c r="QX166" s="214"/>
      <c r="QY166" s="214"/>
      <c r="QZ166" s="214"/>
      <c r="RA166" s="214"/>
      <c r="RB166" s="214"/>
      <c r="RC166" s="214"/>
      <c r="RD166" s="214"/>
      <c r="RE166" s="214"/>
      <c r="RF166" s="214"/>
      <c r="RG166" s="214"/>
      <c r="RH166" s="214"/>
      <c r="RI166" s="214"/>
      <c r="RJ166" s="214"/>
      <c r="RK166" s="214"/>
      <c r="RL166" s="214"/>
      <c r="RM166" s="214"/>
      <c r="RN166" s="214"/>
      <c r="RO166" s="214"/>
      <c r="RP166" s="214"/>
      <c r="RQ166" s="214"/>
      <c r="RR166" s="214"/>
      <c r="RS166" s="214"/>
      <c r="RT166" s="214"/>
      <c r="RU166" s="214"/>
      <c r="RV166" s="214"/>
      <c r="RW166" s="214"/>
      <c r="RX166" s="214"/>
      <c r="RY166" s="214"/>
      <c r="RZ166" s="214"/>
      <c r="SA166" s="214"/>
      <c r="SB166" s="214"/>
      <c r="SC166" s="214"/>
      <c r="SD166" s="214"/>
      <c r="SE166" s="214"/>
      <c r="SF166" s="214"/>
      <c r="SG166" s="214"/>
      <c r="SH166" s="214"/>
      <c r="SI166" s="214"/>
      <c r="SJ166" s="214"/>
      <c r="SK166" s="214"/>
      <c r="SL166" s="214"/>
      <c r="SM166" s="214"/>
      <c r="SN166" s="214"/>
      <c r="SO166" s="214"/>
      <c r="SP166" s="214"/>
      <c r="SQ166" s="214"/>
      <c r="SR166" s="214"/>
      <c r="SS166" s="214"/>
      <c r="ST166" s="214"/>
      <c r="SU166" s="214"/>
      <c r="TB166" s="214"/>
      <c r="TC166" s="214"/>
      <c r="TD166" s="214"/>
      <c r="TE166" s="214"/>
      <c r="TF166" s="214"/>
      <c r="TG166" s="214"/>
      <c r="TH166" s="214"/>
      <c r="TI166" s="214"/>
      <c r="TJ166" s="214"/>
      <c r="TK166" s="214"/>
      <c r="TL166" s="214"/>
      <c r="TM166" s="214"/>
      <c r="TN166" s="214"/>
      <c r="TO166" s="214"/>
      <c r="TP166" s="214"/>
      <c r="TQ166" s="214"/>
      <c r="TR166" s="214"/>
      <c r="TS166" s="214"/>
      <c r="TT166" s="214"/>
      <c r="TU166" s="214"/>
      <c r="TV166" s="214"/>
      <c r="TW166" s="214"/>
      <c r="TX166" s="214"/>
      <c r="TY166" s="214"/>
      <c r="TZ166" s="214"/>
      <c r="UA166" s="214"/>
      <c r="UB166" s="214"/>
      <c r="UC166" s="214"/>
      <c r="UD166" s="214"/>
      <c r="UE166" s="214"/>
      <c r="UF166" s="214"/>
      <c r="UG166" s="214"/>
      <c r="UH166" s="214"/>
      <c r="UI166" s="214"/>
      <c r="UJ166" s="214"/>
      <c r="UK166" s="214"/>
      <c r="UL166" s="214"/>
      <c r="UM166" s="214"/>
      <c r="UN166" s="214"/>
      <c r="UO166" s="214"/>
      <c r="UP166" s="214"/>
      <c r="UQ166" s="214"/>
      <c r="UR166" s="214"/>
      <c r="US166" s="214"/>
      <c r="UT166" s="214"/>
      <c r="UU166" s="214"/>
      <c r="UV166" s="214"/>
      <c r="UW166" s="214"/>
      <c r="UX166" s="214"/>
      <c r="UY166" s="214"/>
      <c r="UZ166" s="214"/>
      <c r="VA166" s="214"/>
      <c r="VB166" s="214"/>
      <c r="VC166" s="214"/>
      <c r="VD166" s="214"/>
      <c r="VE166" s="214"/>
      <c r="VF166" s="214"/>
      <c r="VG166" s="214"/>
      <c r="VH166" s="214"/>
      <c r="VI166" s="214"/>
      <c r="VJ166" s="214"/>
      <c r="VK166" s="214"/>
      <c r="VL166" s="214"/>
      <c r="VM166" s="214"/>
      <c r="VN166" s="214"/>
      <c r="VO166" s="214"/>
      <c r="VP166" s="214"/>
      <c r="VQ166" s="214"/>
      <c r="VR166" s="214"/>
      <c r="VS166" s="214"/>
      <c r="VT166" s="214"/>
      <c r="VU166" s="214"/>
      <c r="VV166" s="214"/>
      <c r="VW166" s="214"/>
      <c r="VX166" s="214"/>
      <c r="VY166" s="214"/>
      <c r="VZ166" s="214"/>
      <c r="WA166" s="214"/>
      <c r="WB166" s="214"/>
      <c r="WC166" s="214"/>
      <c r="WD166" s="214"/>
      <c r="WE166" s="214"/>
      <c r="WF166" s="214"/>
      <c r="WG166" s="214"/>
      <c r="WH166" s="214"/>
      <c r="WI166" s="214"/>
      <c r="WJ166" s="214"/>
      <c r="WK166" s="214"/>
      <c r="WL166" s="214"/>
      <c r="WM166" s="214"/>
      <c r="WN166" s="214"/>
      <c r="WO166" s="214"/>
      <c r="WP166" s="214"/>
      <c r="WQ166" s="214"/>
      <c r="WR166" s="214"/>
      <c r="WS166" s="214"/>
      <c r="WT166" s="214"/>
      <c r="WU166" s="214"/>
      <c r="WV166" s="214"/>
      <c r="WW166" s="214"/>
      <c r="WX166" s="214"/>
      <c r="WY166" s="214"/>
      <c r="WZ166" s="214"/>
      <c r="XA166" s="214"/>
      <c r="XB166" s="214"/>
      <c r="XC166" s="214"/>
      <c r="XD166" s="214"/>
      <c r="XE166" s="214"/>
      <c r="XF166" s="214"/>
      <c r="XG166" s="214"/>
      <c r="XH166" s="214"/>
      <c r="XI166" s="214"/>
      <c r="XJ166" s="214"/>
      <c r="XK166" s="214"/>
      <c r="XL166" s="214"/>
      <c r="XM166" s="214"/>
      <c r="XN166" s="214"/>
      <c r="XO166" s="214"/>
      <c r="XP166" s="214"/>
      <c r="XQ166" s="214"/>
      <c r="XR166" s="214"/>
      <c r="XS166" s="214"/>
      <c r="XT166" s="214"/>
      <c r="XU166" s="214"/>
      <c r="XV166" s="214"/>
      <c r="XW166" s="214"/>
      <c r="XX166" s="214"/>
      <c r="XY166" s="214"/>
      <c r="XZ166" s="214"/>
      <c r="YA166" s="214"/>
      <c r="YB166" s="214"/>
      <c r="YC166" s="214"/>
      <c r="YD166" s="214"/>
      <c r="YE166" s="214"/>
      <c r="YF166" s="214"/>
      <c r="YG166" s="214"/>
      <c r="YH166" s="214"/>
      <c r="YI166" s="214"/>
      <c r="YJ166" s="214"/>
      <c r="YK166" s="214"/>
      <c r="YL166" s="214"/>
      <c r="YM166" s="214"/>
      <c r="YN166" s="214"/>
      <c r="YO166" s="214"/>
      <c r="YP166" s="214"/>
      <c r="YQ166" s="214"/>
      <c r="YR166" s="214"/>
      <c r="YS166" s="214"/>
      <c r="YT166" s="214"/>
      <c r="YU166" s="214"/>
      <c r="YV166" s="214"/>
      <c r="YW166" s="214"/>
      <c r="YX166" s="214"/>
      <c r="YY166" s="214"/>
      <c r="YZ166" s="214"/>
      <c r="ZA166" s="214"/>
      <c r="ZB166" s="214"/>
      <c r="ZC166" s="214"/>
      <c r="ZD166" s="214"/>
      <c r="ZE166" s="214"/>
      <c r="ZF166" s="214"/>
      <c r="ZG166" s="214"/>
      <c r="ZH166" s="214"/>
      <c r="ZI166" s="214"/>
      <c r="ZJ166" s="214"/>
      <c r="ZK166" s="214"/>
      <c r="ZL166" s="214"/>
      <c r="ZM166" s="214"/>
      <c r="ZN166" s="214"/>
      <c r="ZO166" s="214"/>
      <c r="ZP166" s="214"/>
      <c r="ZQ166" s="214"/>
      <c r="ZR166" s="214"/>
      <c r="ZS166" s="214"/>
      <c r="ZT166" s="214"/>
      <c r="ZU166" s="214"/>
      <c r="ZV166" s="214"/>
      <c r="ZW166" s="214"/>
      <c r="ZX166" s="214"/>
      <c r="ZY166" s="214"/>
      <c r="ZZ166" s="214"/>
      <c r="AAA166" s="214"/>
      <c r="AAB166" s="214"/>
      <c r="AAC166" s="214"/>
      <c r="AAD166" s="214"/>
      <c r="AAE166" s="214"/>
      <c r="AAF166" s="214"/>
      <c r="AAG166" s="214"/>
      <c r="AAH166" s="214"/>
      <c r="AAI166" s="214"/>
      <c r="AAJ166" s="214"/>
      <c r="AAK166" s="214"/>
      <c r="AAL166" s="214"/>
      <c r="AAM166" s="214"/>
      <c r="AAN166" s="214"/>
      <c r="AAO166" s="214"/>
      <c r="AAP166" s="214"/>
      <c r="AAQ166" s="214"/>
      <c r="AAR166" s="214"/>
      <c r="AAS166" s="214"/>
      <c r="AAT166" s="214"/>
      <c r="AAU166" s="214"/>
      <c r="AAV166" s="214"/>
      <c r="AAW166" s="214"/>
      <c r="AAX166" s="214"/>
      <c r="AAY166" s="214"/>
      <c r="AAZ166" s="214"/>
      <c r="ABA166" s="214"/>
      <c r="ABB166" s="214"/>
      <c r="ABC166" s="214"/>
      <c r="ABD166" s="214"/>
      <c r="ABE166" s="214"/>
      <c r="ABF166" s="214"/>
      <c r="ABG166" s="214"/>
      <c r="ABH166" s="214"/>
      <c r="ABI166" s="214"/>
      <c r="ABJ166" s="214"/>
      <c r="ABK166" s="214"/>
      <c r="ABL166" s="214"/>
      <c r="ABM166" s="214"/>
      <c r="ABN166" s="214"/>
      <c r="ABO166" s="214"/>
      <c r="ABP166" s="214"/>
      <c r="ABQ166" s="214"/>
      <c r="ABR166" s="214"/>
      <c r="ABS166" s="214"/>
      <c r="ABT166" s="214"/>
      <c r="ABU166" s="214"/>
      <c r="ABV166" s="214"/>
      <c r="ABW166" s="214"/>
      <c r="ABX166" s="214"/>
      <c r="ABY166" s="214"/>
      <c r="ABZ166" s="214"/>
      <c r="ACA166" s="214"/>
      <c r="ACB166" s="214"/>
      <c r="ACC166" s="214"/>
      <c r="ACD166" s="214"/>
      <c r="ACE166" s="214"/>
      <c r="ACF166" s="214"/>
      <c r="ACG166" s="214"/>
      <c r="ACH166" s="214"/>
      <c r="ACI166" s="214"/>
      <c r="ACJ166" s="214"/>
      <c r="ACK166" s="214"/>
      <c r="ACL166" s="214"/>
      <c r="ACM166" s="214"/>
      <c r="ACN166" s="214"/>
      <c r="ACO166" s="214"/>
      <c r="ACP166" s="214"/>
      <c r="ACQ166" s="214"/>
      <c r="ACX166" s="214"/>
      <c r="ACY166" s="214"/>
      <c r="ACZ166" s="214"/>
      <c r="ADA166" s="214"/>
      <c r="ADB166" s="214"/>
      <c r="ADC166" s="214"/>
      <c r="ADD166" s="214"/>
      <c r="ADE166" s="214"/>
      <c r="ADF166" s="214"/>
      <c r="ADG166" s="214"/>
      <c r="ADH166" s="214"/>
      <c r="ADI166" s="214"/>
      <c r="ADJ166" s="214"/>
      <c r="ADK166" s="214"/>
      <c r="ADL166" s="214"/>
      <c r="ADM166" s="214"/>
      <c r="ADN166" s="214"/>
      <c r="ADO166" s="214"/>
      <c r="ADP166" s="214"/>
      <c r="ADQ166" s="214"/>
      <c r="ADR166" s="214"/>
      <c r="ADS166" s="214"/>
      <c r="ADT166" s="214"/>
      <c r="ADU166" s="214"/>
      <c r="ADV166" s="214"/>
      <c r="ADW166" s="214"/>
      <c r="ADX166" s="214"/>
      <c r="ADY166" s="214"/>
      <c r="ADZ166" s="214"/>
      <c r="AEA166" s="214"/>
      <c r="AEB166" s="214"/>
      <c r="AEC166" s="214"/>
      <c r="AED166" s="214"/>
      <c r="AEE166" s="214"/>
      <c r="AEF166" s="214"/>
      <c r="AEG166" s="214"/>
      <c r="AEH166" s="214"/>
      <c r="AEI166" s="214"/>
      <c r="AEJ166" s="214"/>
      <c r="AEK166" s="214"/>
      <c r="AEL166" s="214"/>
      <c r="AEM166" s="214"/>
      <c r="AEN166" s="214"/>
      <c r="AEO166" s="214"/>
      <c r="AEP166" s="214"/>
      <c r="AEQ166" s="214"/>
      <c r="AER166" s="214"/>
      <c r="AES166" s="214"/>
      <c r="AET166" s="214"/>
      <c r="AEU166" s="214"/>
      <c r="AEV166" s="214"/>
      <c r="AEW166" s="214"/>
      <c r="AEX166" s="214"/>
      <c r="AEY166" s="214"/>
      <c r="AEZ166" s="214"/>
      <c r="AFA166" s="214"/>
      <c r="AFB166" s="214"/>
      <c r="AFC166" s="214"/>
      <c r="AFD166" s="214"/>
      <c r="AFE166" s="214"/>
      <c r="AFF166" s="214"/>
      <c r="AFG166" s="214"/>
      <c r="AFH166" s="214"/>
      <c r="AFI166" s="214"/>
      <c r="AFJ166" s="214"/>
      <c r="AFK166" s="214"/>
      <c r="AFL166" s="214"/>
      <c r="AFM166" s="214"/>
      <c r="AFN166" s="214"/>
      <c r="AFO166" s="214"/>
      <c r="AFP166" s="214"/>
      <c r="AFQ166" s="214"/>
      <c r="AFR166" s="214"/>
      <c r="AFS166" s="214"/>
      <c r="AFT166" s="214"/>
      <c r="AFU166" s="214"/>
      <c r="AFV166" s="214"/>
      <c r="AFW166" s="214"/>
      <c r="AFX166" s="214"/>
      <c r="AFY166" s="214"/>
      <c r="AFZ166" s="214"/>
      <c r="AGA166" s="214"/>
      <c r="AGB166" s="214"/>
      <c r="AGC166" s="214"/>
      <c r="AGD166" s="214"/>
      <c r="AGE166" s="214"/>
      <c r="AGF166" s="214"/>
      <c r="AGG166" s="214"/>
      <c r="AGH166" s="214"/>
      <c r="AGI166" s="214"/>
      <c r="AGJ166" s="214"/>
      <c r="AGK166" s="214"/>
      <c r="AGL166" s="214"/>
      <c r="AGM166" s="214"/>
      <c r="AGN166" s="214"/>
      <c r="AGO166" s="214"/>
      <c r="AGP166" s="214"/>
      <c r="AGQ166" s="214"/>
      <c r="AGR166" s="214"/>
      <c r="AGS166" s="214"/>
      <c r="AGT166" s="214"/>
      <c r="AGU166" s="214"/>
      <c r="AGV166" s="214"/>
      <c r="AGW166" s="214"/>
      <c r="AGX166" s="214"/>
      <c r="AGY166" s="214"/>
      <c r="AGZ166" s="214"/>
      <c r="AHA166" s="214"/>
      <c r="AHB166" s="214"/>
      <c r="AHC166" s="214"/>
      <c r="AHD166" s="214"/>
      <c r="AHE166" s="214"/>
      <c r="AHF166" s="214"/>
      <c r="AHG166" s="214"/>
      <c r="AHH166" s="214"/>
      <c r="AHI166" s="214"/>
      <c r="AHJ166" s="214"/>
      <c r="AHK166" s="214"/>
      <c r="AHL166" s="214"/>
      <c r="AHM166" s="214"/>
      <c r="AHN166" s="214"/>
      <c r="AHO166" s="214"/>
      <c r="AHP166" s="214"/>
      <c r="AHQ166" s="214"/>
      <c r="AHR166" s="214"/>
      <c r="AHS166" s="214"/>
      <c r="AHT166" s="214"/>
      <c r="AHU166" s="214"/>
      <c r="AHV166" s="214"/>
      <c r="AHW166" s="214"/>
      <c r="AHX166" s="214"/>
      <c r="AHY166" s="214"/>
      <c r="AHZ166" s="214"/>
      <c r="AIA166" s="214"/>
      <c r="AIB166" s="214"/>
      <c r="AIC166" s="214"/>
      <c r="AID166" s="214"/>
      <c r="AIE166" s="214"/>
      <c r="AIF166" s="214"/>
      <c r="AIG166" s="214"/>
      <c r="AIH166" s="214"/>
      <c r="AII166" s="214"/>
      <c r="AIJ166" s="214"/>
      <c r="AIK166" s="214"/>
      <c r="AIL166" s="214"/>
      <c r="AIM166" s="214"/>
      <c r="AIN166" s="214"/>
      <c r="AIO166" s="214"/>
      <c r="AIP166" s="214"/>
      <c r="AIQ166" s="214"/>
      <c r="AIR166" s="214"/>
      <c r="AIS166" s="214"/>
      <c r="AIT166" s="214"/>
      <c r="AIU166" s="214"/>
      <c r="AIV166" s="214"/>
      <c r="AIW166" s="214"/>
      <c r="AIX166" s="214"/>
      <c r="AIY166" s="214"/>
      <c r="AIZ166" s="214"/>
      <c r="AJA166" s="214"/>
      <c r="AJB166" s="214"/>
      <c r="AJC166" s="214"/>
      <c r="AJD166" s="214"/>
      <c r="AJE166" s="214"/>
      <c r="AJF166" s="214"/>
      <c r="AJG166" s="214"/>
      <c r="AJH166" s="214"/>
      <c r="AJI166" s="214"/>
      <c r="AJJ166" s="214"/>
      <c r="AJK166" s="214"/>
      <c r="AJL166" s="214"/>
      <c r="AJM166" s="214"/>
      <c r="AJN166" s="214"/>
      <c r="AJO166" s="214"/>
      <c r="AJP166" s="214"/>
      <c r="AJQ166" s="214"/>
      <c r="AJR166" s="214"/>
      <c r="AJS166" s="214"/>
      <c r="AJT166" s="214"/>
      <c r="AJU166" s="214"/>
      <c r="AJV166" s="214"/>
      <c r="AJW166" s="214"/>
      <c r="AJX166" s="214"/>
      <c r="AJY166" s="214"/>
      <c r="AJZ166" s="214"/>
      <c r="AKA166" s="214"/>
      <c r="AKB166" s="214"/>
      <c r="AKC166" s="214"/>
      <c r="AKD166" s="214"/>
      <c r="AKE166" s="214"/>
      <c r="AKF166" s="214"/>
      <c r="AKG166" s="214"/>
      <c r="AKH166" s="214"/>
      <c r="AKI166" s="214"/>
      <c r="AKJ166" s="214"/>
      <c r="AKK166" s="214"/>
      <c r="AKL166" s="214"/>
      <c r="AKM166" s="214"/>
      <c r="AKN166" s="214"/>
      <c r="AKO166" s="214"/>
      <c r="AKP166" s="214"/>
      <c r="AKQ166" s="214"/>
      <c r="AKR166" s="214"/>
      <c r="AKS166" s="214"/>
      <c r="AKT166" s="214"/>
      <c r="AKU166" s="214"/>
      <c r="AKV166" s="214"/>
      <c r="AKW166" s="214"/>
      <c r="AKX166" s="214"/>
      <c r="AKY166" s="214"/>
      <c r="AKZ166" s="214"/>
      <c r="ALA166" s="214"/>
      <c r="ALB166" s="214"/>
      <c r="ALC166" s="214"/>
      <c r="ALD166" s="214"/>
      <c r="ALE166" s="214"/>
      <c r="ALF166" s="214"/>
      <c r="ALG166" s="214"/>
      <c r="ALH166" s="214"/>
      <c r="ALI166" s="214"/>
      <c r="ALJ166" s="214"/>
      <c r="ALK166" s="214"/>
      <c r="ALL166" s="214"/>
      <c r="ALM166" s="214"/>
      <c r="ALN166" s="214"/>
      <c r="ALO166" s="214"/>
      <c r="ALP166" s="214"/>
      <c r="ALQ166" s="214"/>
      <c r="ALR166" s="214"/>
      <c r="ALS166" s="214"/>
      <c r="ALT166" s="214"/>
      <c r="ALU166" s="214"/>
      <c r="ALV166" s="214"/>
      <c r="ALW166" s="214"/>
      <c r="ALX166" s="214"/>
      <c r="ALY166" s="214"/>
      <c r="ALZ166" s="214"/>
      <c r="AMA166" s="214"/>
      <c r="AMB166" s="214"/>
      <c r="AMC166" s="214"/>
      <c r="AMD166" s="214"/>
      <c r="AME166" s="214"/>
      <c r="AMF166" s="214"/>
      <c r="AMG166" s="214"/>
      <c r="AMH166" s="214"/>
      <c r="AMI166" s="214"/>
      <c r="AMJ166" s="214"/>
      <c r="AMK166" s="214"/>
      <c r="AML166" s="214"/>
      <c r="AMM166" s="214"/>
      <c r="AMT166" s="214"/>
      <c r="AMU166" s="214"/>
      <c r="AMV166" s="214"/>
      <c r="AMW166" s="214"/>
      <c r="AMX166" s="214"/>
      <c r="AMY166" s="214"/>
      <c r="AMZ166" s="214"/>
      <c r="ANA166" s="214"/>
      <c r="ANB166" s="214"/>
      <c r="ANC166" s="214"/>
      <c r="AND166" s="214"/>
      <c r="ANE166" s="214"/>
      <c r="ANF166" s="214"/>
      <c r="ANG166" s="214"/>
      <c r="ANH166" s="214"/>
      <c r="ANI166" s="214"/>
      <c r="ANJ166" s="214"/>
      <c r="ANK166" s="214"/>
      <c r="ANL166" s="214"/>
      <c r="ANM166" s="214"/>
      <c r="ANN166" s="214"/>
      <c r="ANO166" s="214"/>
      <c r="ANP166" s="214"/>
      <c r="ANQ166" s="214"/>
      <c r="ANR166" s="214"/>
      <c r="ANS166" s="214"/>
      <c r="ANT166" s="214"/>
      <c r="ANU166" s="214"/>
      <c r="ANV166" s="214"/>
      <c r="ANW166" s="214"/>
      <c r="ANX166" s="214"/>
      <c r="ANY166" s="214"/>
      <c r="ANZ166" s="214"/>
      <c r="AOA166" s="214"/>
      <c r="AOB166" s="214"/>
      <c r="AOC166" s="214"/>
      <c r="AOD166" s="214"/>
      <c r="AOE166" s="214"/>
      <c r="AOF166" s="214"/>
      <c r="AOG166" s="214"/>
      <c r="AOH166" s="214"/>
      <c r="AOI166" s="214"/>
      <c r="AOJ166" s="214"/>
      <c r="AOK166" s="214"/>
      <c r="AOL166" s="214"/>
      <c r="AOM166" s="214"/>
      <c r="AON166" s="214"/>
      <c r="AOO166" s="214"/>
      <c r="AOP166" s="214"/>
      <c r="AOQ166" s="214"/>
      <c r="AOR166" s="214"/>
      <c r="AOS166" s="214"/>
      <c r="AOT166" s="214"/>
      <c r="AOU166" s="214"/>
      <c r="AOV166" s="214"/>
      <c r="AOW166" s="214"/>
      <c r="AOX166" s="214"/>
      <c r="AOY166" s="214"/>
      <c r="AOZ166" s="214"/>
      <c r="APA166" s="214"/>
      <c r="APB166" s="214"/>
      <c r="APC166" s="214"/>
      <c r="APD166" s="214"/>
      <c r="APE166" s="214"/>
      <c r="APF166" s="214"/>
      <c r="APG166" s="214"/>
      <c r="APH166" s="214"/>
      <c r="API166" s="214"/>
      <c r="APJ166" s="214"/>
      <c r="APK166" s="214"/>
      <c r="APL166" s="214"/>
      <c r="APM166" s="214"/>
      <c r="APN166" s="214"/>
      <c r="APO166" s="214"/>
      <c r="APP166" s="214"/>
      <c r="APQ166" s="214"/>
      <c r="APR166" s="214"/>
      <c r="APS166" s="214"/>
      <c r="APT166" s="214"/>
      <c r="APU166" s="214"/>
      <c r="APV166" s="214"/>
      <c r="APW166" s="214"/>
      <c r="APX166" s="214"/>
      <c r="APY166" s="214"/>
      <c r="APZ166" s="214"/>
      <c r="AQA166" s="214"/>
      <c r="AQB166" s="214"/>
      <c r="AQC166" s="214"/>
      <c r="AQD166" s="214"/>
      <c r="AQE166" s="214"/>
      <c r="AQF166" s="214"/>
      <c r="AQG166" s="214"/>
      <c r="AQH166" s="214"/>
      <c r="AQI166" s="214"/>
      <c r="AQJ166" s="214"/>
      <c r="AQK166" s="214"/>
      <c r="AQL166" s="214"/>
      <c r="AQM166" s="214"/>
      <c r="AQN166" s="214"/>
      <c r="AQO166" s="214"/>
      <c r="AQP166" s="214"/>
      <c r="AQQ166" s="214"/>
      <c r="AQR166" s="214"/>
      <c r="AQS166" s="214"/>
      <c r="AQT166" s="214"/>
      <c r="AQU166" s="214"/>
      <c r="AQV166" s="214"/>
      <c r="AQW166" s="214"/>
      <c r="AQX166" s="214"/>
      <c r="AQY166" s="214"/>
      <c r="AQZ166" s="214"/>
      <c r="ARA166" s="214"/>
      <c r="ARB166" s="214"/>
      <c r="ARC166" s="214"/>
      <c r="ARD166" s="214"/>
      <c r="ARE166" s="214"/>
      <c r="ARF166" s="214"/>
      <c r="ARG166" s="214"/>
      <c r="ARH166" s="214"/>
      <c r="ARI166" s="214"/>
      <c r="ARJ166" s="214"/>
      <c r="ARK166" s="214"/>
      <c r="ARL166" s="214"/>
      <c r="ARM166" s="214"/>
      <c r="ARN166" s="214"/>
      <c r="ARO166" s="214"/>
      <c r="ARP166" s="214"/>
      <c r="ARQ166" s="214"/>
      <c r="ARR166" s="214"/>
      <c r="ARS166" s="214"/>
      <c r="ART166" s="214"/>
      <c r="ARU166" s="214"/>
      <c r="ARV166" s="214"/>
      <c r="ARW166" s="214"/>
      <c r="ARX166" s="214"/>
      <c r="ARY166" s="214"/>
      <c r="ARZ166" s="214"/>
      <c r="ASA166" s="214"/>
      <c r="ASB166" s="214"/>
      <c r="ASC166" s="214"/>
      <c r="ASD166" s="214"/>
      <c r="ASE166" s="214"/>
      <c r="ASF166" s="214"/>
      <c r="ASG166" s="214"/>
      <c r="ASH166" s="214"/>
      <c r="ASI166" s="214"/>
      <c r="ASJ166" s="214"/>
      <c r="ASK166" s="214"/>
      <c r="ASL166" s="214"/>
      <c r="ASM166" s="214"/>
      <c r="ASN166" s="214"/>
      <c r="ASO166" s="214"/>
      <c r="ASP166" s="214"/>
      <c r="ASQ166" s="214"/>
      <c r="ASR166" s="214"/>
      <c r="ASS166" s="214"/>
      <c r="AST166" s="214"/>
      <c r="ASU166" s="214"/>
      <c r="ASV166" s="214"/>
      <c r="ASW166" s="214"/>
      <c r="ASX166" s="214"/>
      <c r="ASY166" s="214"/>
      <c r="ASZ166" s="214"/>
      <c r="ATA166" s="214"/>
      <c r="ATB166" s="214"/>
      <c r="ATC166" s="214"/>
      <c r="ATD166" s="214"/>
      <c r="ATE166" s="214"/>
      <c r="ATF166" s="214"/>
      <c r="ATG166" s="214"/>
      <c r="ATH166" s="214"/>
      <c r="ATI166" s="214"/>
      <c r="ATJ166" s="214"/>
      <c r="ATK166" s="214"/>
      <c r="ATL166" s="214"/>
      <c r="ATM166" s="214"/>
      <c r="ATN166" s="214"/>
      <c r="ATO166" s="214"/>
      <c r="ATP166" s="214"/>
      <c r="ATQ166" s="214"/>
      <c r="ATR166" s="214"/>
      <c r="ATS166" s="214"/>
      <c r="ATT166" s="214"/>
      <c r="ATU166" s="214"/>
      <c r="ATV166" s="214"/>
      <c r="ATW166" s="214"/>
      <c r="ATX166" s="214"/>
      <c r="ATY166" s="214"/>
      <c r="ATZ166" s="214"/>
      <c r="AUA166" s="214"/>
      <c r="AUB166" s="214"/>
      <c r="AUC166" s="214"/>
      <c r="AUD166" s="214"/>
      <c r="AUE166" s="214"/>
      <c r="AUF166" s="214"/>
      <c r="AUG166" s="214"/>
      <c r="AUH166" s="214"/>
      <c r="AUI166" s="214"/>
      <c r="AUJ166" s="214"/>
      <c r="AUK166" s="214"/>
      <c r="AUL166" s="214"/>
      <c r="AUM166" s="214"/>
      <c r="AUN166" s="214"/>
      <c r="AUO166" s="214"/>
      <c r="AUP166" s="214"/>
      <c r="AUQ166" s="214"/>
      <c r="AUR166" s="214"/>
      <c r="AUS166" s="214"/>
      <c r="AUT166" s="214"/>
      <c r="AUU166" s="214"/>
      <c r="AUV166" s="214"/>
      <c r="AUW166" s="214"/>
      <c r="AUX166" s="214"/>
      <c r="AUY166" s="214"/>
      <c r="AUZ166" s="214"/>
      <c r="AVA166" s="214"/>
      <c r="AVB166" s="214"/>
      <c r="AVC166" s="214"/>
      <c r="AVD166" s="214"/>
      <c r="AVE166" s="214"/>
      <c r="AVF166" s="214"/>
      <c r="AVG166" s="214"/>
      <c r="AVH166" s="214"/>
      <c r="AVI166" s="214"/>
      <c r="AVJ166" s="214"/>
      <c r="AVK166" s="214"/>
      <c r="AVL166" s="214"/>
      <c r="AVM166" s="214"/>
      <c r="AVN166" s="214"/>
      <c r="AVO166" s="214"/>
      <c r="AVP166" s="214"/>
      <c r="AVQ166" s="214"/>
      <c r="AVR166" s="214"/>
      <c r="AVS166" s="214"/>
      <c r="AVT166" s="214"/>
      <c r="AVU166" s="214"/>
      <c r="AVV166" s="214"/>
      <c r="AVW166" s="214"/>
      <c r="AVX166" s="214"/>
      <c r="AVY166" s="214"/>
      <c r="AVZ166" s="214"/>
      <c r="AWA166" s="214"/>
      <c r="AWB166" s="214"/>
      <c r="AWC166" s="214"/>
      <c r="AWD166" s="214"/>
      <c r="AWE166" s="214"/>
      <c r="AWF166" s="214"/>
      <c r="AWG166" s="214"/>
      <c r="AWH166" s="214"/>
      <c r="AWI166" s="214"/>
      <c r="AWP166" s="214"/>
      <c r="AWQ166" s="214"/>
      <c r="AWR166" s="214"/>
      <c r="AWS166" s="214"/>
      <c r="AWT166" s="214"/>
      <c r="AWU166" s="214"/>
      <c r="AWV166" s="214"/>
      <c r="AWW166" s="214"/>
      <c r="AWX166" s="214"/>
      <c r="AWY166" s="214"/>
      <c r="AWZ166" s="214"/>
      <c r="AXA166" s="214"/>
      <c r="AXB166" s="214"/>
      <c r="AXC166" s="214"/>
      <c r="AXD166" s="214"/>
      <c r="AXE166" s="214"/>
      <c r="AXF166" s="214"/>
      <c r="AXG166" s="214"/>
      <c r="AXH166" s="214"/>
      <c r="AXI166" s="214"/>
      <c r="AXJ166" s="214"/>
      <c r="AXK166" s="214"/>
      <c r="AXL166" s="214"/>
      <c r="AXM166" s="214"/>
      <c r="AXN166" s="214"/>
      <c r="AXO166" s="214"/>
      <c r="AXP166" s="214"/>
      <c r="AXQ166" s="214"/>
      <c r="AXR166" s="214"/>
      <c r="AXS166" s="214"/>
      <c r="AXT166" s="214"/>
      <c r="AXU166" s="214"/>
      <c r="AXV166" s="214"/>
      <c r="AXW166" s="214"/>
      <c r="AXX166" s="214"/>
      <c r="AXY166" s="214"/>
      <c r="AXZ166" s="214"/>
      <c r="AYA166" s="214"/>
      <c r="AYB166" s="214"/>
      <c r="AYC166" s="214"/>
      <c r="AYD166" s="214"/>
      <c r="AYE166" s="214"/>
      <c r="AYF166" s="214"/>
      <c r="AYG166" s="214"/>
      <c r="AYH166" s="214"/>
      <c r="AYI166" s="214"/>
      <c r="AYJ166" s="214"/>
      <c r="AYK166" s="214"/>
      <c r="AYL166" s="214"/>
      <c r="AYM166" s="214"/>
      <c r="AYN166" s="214"/>
      <c r="AYO166" s="214"/>
      <c r="AYP166" s="214"/>
      <c r="AYQ166" s="214"/>
      <c r="AYR166" s="214"/>
      <c r="AYS166" s="214"/>
      <c r="AYT166" s="214"/>
      <c r="AYU166" s="214"/>
      <c r="AYV166" s="214"/>
      <c r="AYW166" s="214"/>
      <c r="AYX166" s="214"/>
      <c r="AYY166" s="214"/>
      <c r="AYZ166" s="214"/>
      <c r="AZA166" s="214"/>
      <c r="AZB166" s="214"/>
      <c r="AZC166" s="214"/>
      <c r="AZD166" s="214"/>
      <c r="AZE166" s="214"/>
      <c r="AZF166" s="214"/>
      <c r="AZG166" s="214"/>
      <c r="AZH166" s="214"/>
      <c r="AZI166" s="214"/>
      <c r="AZJ166" s="214"/>
      <c r="AZK166" s="214"/>
      <c r="AZL166" s="214"/>
      <c r="AZM166" s="214"/>
      <c r="AZN166" s="214"/>
      <c r="AZO166" s="214"/>
      <c r="AZP166" s="214"/>
      <c r="AZQ166" s="214"/>
      <c r="AZR166" s="214"/>
      <c r="AZS166" s="214"/>
      <c r="AZT166" s="214"/>
      <c r="AZU166" s="214"/>
      <c r="AZV166" s="214"/>
      <c r="AZW166" s="214"/>
      <c r="AZX166" s="214"/>
      <c r="AZY166" s="214"/>
      <c r="AZZ166" s="214"/>
      <c r="BAA166" s="214"/>
      <c r="BAB166" s="214"/>
      <c r="BAC166" s="214"/>
      <c r="BAD166" s="214"/>
      <c r="BAE166" s="214"/>
      <c r="BAF166" s="214"/>
      <c r="BAG166" s="214"/>
      <c r="BAH166" s="214"/>
      <c r="BAI166" s="214"/>
      <c r="BAJ166" s="214"/>
      <c r="BAK166" s="214"/>
      <c r="BAL166" s="214"/>
      <c r="BAM166" s="214"/>
      <c r="BAN166" s="214"/>
      <c r="BAO166" s="214"/>
      <c r="BAP166" s="214"/>
      <c r="BAQ166" s="214"/>
      <c r="BAR166" s="214"/>
      <c r="BAS166" s="214"/>
      <c r="BAT166" s="214"/>
      <c r="BAU166" s="214"/>
      <c r="BAV166" s="214"/>
      <c r="BAW166" s="214"/>
      <c r="BAX166" s="214"/>
      <c r="BAY166" s="214"/>
      <c r="BAZ166" s="214"/>
      <c r="BBA166" s="214"/>
      <c r="BBB166" s="214"/>
      <c r="BBC166" s="214"/>
      <c r="BBD166" s="214"/>
      <c r="BBE166" s="214"/>
      <c r="BBF166" s="214"/>
      <c r="BBG166" s="214"/>
      <c r="BBH166" s="214"/>
      <c r="BBI166" s="214"/>
      <c r="BBJ166" s="214"/>
      <c r="BBK166" s="214"/>
      <c r="BBL166" s="214"/>
      <c r="BBM166" s="214"/>
      <c r="BBN166" s="214"/>
      <c r="BBO166" s="214"/>
      <c r="BBP166" s="214"/>
      <c r="BBQ166" s="214"/>
      <c r="BBR166" s="214"/>
      <c r="BBS166" s="214"/>
      <c r="BBT166" s="214"/>
      <c r="BBU166" s="214"/>
      <c r="BBV166" s="214"/>
      <c r="BBW166" s="214"/>
      <c r="BBX166" s="214"/>
      <c r="BBY166" s="214"/>
      <c r="BBZ166" s="214"/>
      <c r="BCA166" s="214"/>
      <c r="BCB166" s="214"/>
      <c r="BCC166" s="214"/>
      <c r="BCD166" s="214"/>
      <c r="BCE166" s="214"/>
      <c r="BCF166" s="214"/>
      <c r="BCG166" s="214"/>
      <c r="BCH166" s="214"/>
      <c r="BCI166" s="214"/>
      <c r="BCJ166" s="214"/>
      <c r="BCK166" s="214"/>
      <c r="BCL166" s="214"/>
      <c r="BCM166" s="214"/>
      <c r="BCN166" s="214"/>
      <c r="BCO166" s="214"/>
      <c r="BCP166" s="214"/>
      <c r="BCQ166" s="214"/>
      <c r="BCR166" s="214"/>
      <c r="BCS166" s="214"/>
      <c r="BCT166" s="214"/>
      <c r="BCU166" s="214"/>
      <c r="BCV166" s="214"/>
      <c r="BCW166" s="214"/>
      <c r="BCX166" s="214"/>
      <c r="BCY166" s="214"/>
      <c r="BCZ166" s="214"/>
      <c r="BDA166" s="214"/>
      <c r="BDB166" s="214"/>
      <c r="BDC166" s="214"/>
      <c r="BDD166" s="214"/>
      <c r="BDE166" s="214"/>
      <c r="BDF166" s="214"/>
      <c r="BDG166" s="214"/>
      <c r="BDH166" s="214"/>
      <c r="BDI166" s="214"/>
      <c r="BDJ166" s="214"/>
      <c r="BDK166" s="214"/>
      <c r="BDL166" s="214"/>
      <c r="BDM166" s="214"/>
      <c r="BDN166" s="214"/>
      <c r="BDO166" s="214"/>
      <c r="BDP166" s="214"/>
      <c r="BDQ166" s="214"/>
      <c r="BDR166" s="214"/>
      <c r="BDS166" s="214"/>
      <c r="BDT166" s="214"/>
      <c r="BDU166" s="214"/>
      <c r="BDV166" s="214"/>
      <c r="BDW166" s="214"/>
      <c r="BDX166" s="214"/>
      <c r="BDY166" s="214"/>
      <c r="BDZ166" s="214"/>
      <c r="BEA166" s="214"/>
      <c r="BEB166" s="214"/>
      <c r="BEC166" s="214"/>
      <c r="BED166" s="214"/>
      <c r="BEE166" s="214"/>
      <c r="BEF166" s="214"/>
      <c r="BEG166" s="214"/>
      <c r="BEH166" s="214"/>
      <c r="BEI166" s="214"/>
      <c r="BEJ166" s="214"/>
      <c r="BEK166" s="214"/>
      <c r="BEL166" s="214"/>
      <c r="BEM166" s="214"/>
      <c r="BEN166" s="214"/>
      <c r="BEO166" s="214"/>
      <c r="BEP166" s="214"/>
      <c r="BEQ166" s="214"/>
      <c r="BER166" s="214"/>
      <c r="BES166" s="214"/>
      <c r="BET166" s="214"/>
      <c r="BEU166" s="214"/>
      <c r="BEV166" s="214"/>
      <c r="BEW166" s="214"/>
      <c r="BEX166" s="214"/>
      <c r="BEY166" s="214"/>
      <c r="BEZ166" s="214"/>
      <c r="BFA166" s="214"/>
      <c r="BFB166" s="214"/>
      <c r="BFC166" s="214"/>
      <c r="BFD166" s="214"/>
      <c r="BFE166" s="214"/>
      <c r="BFF166" s="214"/>
      <c r="BFG166" s="214"/>
      <c r="BFH166" s="214"/>
      <c r="BFI166" s="214"/>
      <c r="BFJ166" s="214"/>
      <c r="BFK166" s="214"/>
      <c r="BFL166" s="214"/>
      <c r="BFM166" s="214"/>
      <c r="BFN166" s="214"/>
      <c r="BFO166" s="214"/>
      <c r="BFP166" s="214"/>
      <c r="BFQ166" s="214"/>
      <c r="BFR166" s="214"/>
      <c r="BFS166" s="214"/>
      <c r="BFT166" s="214"/>
      <c r="BFU166" s="214"/>
      <c r="BFV166" s="214"/>
      <c r="BFW166" s="214"/>
      <c r="BFX166" s="214"/>
      <c r="BFY166" s="214"/>
      <c r="BFZ166" s="214"/>
      <c r="BGA166" s="214"/>
      <c r="BGB166" s="214"/>
      <c r="BGC166" s="214"/>
      <c r="BGD166" s="214"/>
      <c r="BGE166" s="214"/>
      <c r="BGL166" s="214"/>
      <c r="BGM166" s="214"/>
      <c r="BGN166" s="214"/>
      <c r="BGO166" s="214"/>
      <c r="BGP166" s="214"/>
      <c r="BGQ166" s="214"/>
      <c r="BGR166" s="214"/>
      <c r="BGS166" s="214"/>
      <c r="BGT166" s="214"/>
      <c r="BGU166" s="214"/>
      <c r="BGV166" s="214"/>
      <c r="BGW166" s="214"/>
      <c r="BGX166" s="214"/>
      <c r="BGY166" s="214"/>
      <c r="BGZ166" s="214"/>
      <c r="BHA166" s="214"/>
      <c r="BHB166" s="214"/>
      <c r="BHC166" s="214"/>
      <c r="BHD166" s="214"/>
      <c r="BHE166" s="214"/>
      <c r="BHF166" s="214"/>
      <c r="BHG166" s="214"/>
      <c r="BHH166" s="214"/>
      <c r="BHI166" s="214"/>
      <c r="BHJ166" s="214"/>
      <c r="BHK166" s="214"/>
      <c r="BHL166" s="214"/>
      <c r="BHM166" s="214"/>
      <c r="BHN166" s="214"/>
      <c r="BHO166" s="214"/>
      <c r="BHP166" s="214"/>
      <c r="BHQ166" s="214"/>
      <c r="BHR166" s="214"/>
      <c r="BHS166" s="214"/>
      <c r="BHT166" s="214"/>
      <c r="BHU166" s="214"/>
      <c r="BHV166" s="214"/>
      <c r="BHW166" s="214"/>
      <c r="BHX166" s="214"/>
      <c r="BHY166" s="214"/>
      <c r="BHZ166" s="214"/>
      <c r="BIA166" s="214"/>
      <c r="BIB166" s="214"/>
      <c r="BIC166" s="214"/>
      <c r="BID166" s="214"/>
      <c r="BIE166" s="214"/>
      <c r="BIF166" s="214"/>
      <c r="BIG166" s="214"/>
      <c r="BIH166" s="214"/>
      <c r="BII166" s="214"/>
      <c r="BIJ166" s="214"/>
      <c r="BIK166" s="214"/>
      <c r="BIL166" s="214"/>
      <c r="BIM166" s="214"/>
      <c r="BIN166" s="214"/>
      <c r="BIO166" s="214"/>
      <c r="BIP166" s="214"/>
      <c r="BIQ166" s="214"/>
      <c r="BIR166" s="214"/>
      <c r="BIS166" s="214"/>
      <c r="BIT166" s="214"/>
      <c r="BIU166" s="214"/>
      <c r="BIV166" s="214"/>
      <c r="BIW166" s="214"/>
      <c r="BIX166" s="214"/>
      <c r="BIY166" s="214"/>
      <c r="BIZ166" s="214"/>
      <c r="BJA166" s="214"/>
      <c r="BJB166" s="214"/>
      <c r="BJC166" s="214"/>
      <c r="BJD166" s="214"/>
      <c r="BJE166" s="214"/>
      <c r="BJF166" s="214"/>
      <c r="BJG166" s="214"/>
      <c r="BJH166" s="214"/>
      <c r="BJI166" s="214"/>
      <c r="BJJ166" s="214"/>
      <c r="BJK166" s="214"/>
      <c r="BJL166" s="214"/>
      <c r="BJM166" s="214"/>
      <c r="BJN166" s="214"/>
      <c r="BJO166" s="214"/>
      <c r="BJP166" s="214"/>
      <c r="BJQ166" s="214"/>
      <c r="BJR166" s="214"/>
      <c r="BJS166" s="214"/>
      <c r="BJT166" s="214"/>
      <c r="BJU166" s="214"/>
      <c r="BJV166" s="214"/>
      <c r="BJW166" s="214"/>
      <c r="BJX166" s="214"/>
      <c r="BJY166" s="214"/>
      <c r="BJZ166" s="214"/>
      <c r="BKA166" s="214"/>
      <c r="BKB166" s="214"/>
      <c r="BKC166" s="214"/>
      <c r="BKD166" s="214"/>
      <c r="BKE166" s="214"/>
      <c r="BKF166" s="214"/>
      <c r="BKG166" s="214"/>
      <c r="BKH166" s="214"/>
      <c r="BKI166" s="214"/>
      <c r="BKJ166" s="214"/>
      <c r="BKK166" s="214"/>
      <c r="BKL166" s="214"/>
      <c r="BKM166" s="214"/>
      <c r="BKN166" s="214"/>
      <c r="BKO166" s="214"/>
      <c r="BKP166" s="214"/>
      <c r="BKQ166" s="214"/>
      <c r="BKR166" s="214"/>
      <c r="BKS166" s="214"/>
      <c r="BKT166" s="214"/>
      <c r="BKU166" s="214"/>
      <c r="BKV166" s="214"/>
      <c r="BKW166" s="214"/>
      <c r="BKX166" s="214"/>
      <c r="BKY166" s="214"/>
      <c r="BKZ166" s="214"/>
      <c r="BLA166" s="214"/>
      <c r="BLB166" s="214"/>
      <c r="BLC166" s="214"/>
      <c r="BLD166" s="214"/>
      <c r="BLE166" s="214"/>
      <c r="BLF166" s="214"/>
      <c r="BLG166" s="214"/>
      <c r="BLH166" s="214"/>
      <c r="BLI166" s="214"/>
      <c r="BLJ166" s="214"/>
      <c r="BLK166" s="214"/>
      <c r="BLL166" s="214"/>
      <c r="BLM166" s="214"/>
      <c r="BLN166" s="214"/>
      <c r="BLO166" s="214"/>
      <c r="BLP166" s="214"/>
      <c r="BLQ166" s="214"/>
      <c r="BLR166" s="214"/>
      <c r="BLS166" s="214"/>
      <c r="BLT166" s="214"/>
      <c r="BLU166" s="214"/>
      <c r="BLV166" s="214"/>
      <c r="BLW166" s="214"/>
      <c r="BLX166" s="214"/>
      <c r="BLY166" s="214"/>
      <c r="BLZ166" s="214"/>
      <c r="BMA166" s="214"/>
      <c r="BMB166" s="214"/>
      <c r="BMC166" s="214"/>
      <c r="BMD166" s="214"/>
      <c r="BME166" s="214"/>
      <c r="BMF166" s="214"/>
      <c r="BMG166" s="214"/>
      <c r="BMH166" s="214"/>
      <c r="BMI166" s="214"/>
      <c r="BMJ166" s="214"/>
      <c r="BMK166" s="214"/>
      <c r="BML166" s="214"/>
      <c r="BMM166" s="214"/>
      <c r="BMN166" s="214"/>
      <c r="BMO166" s="214"/>
      <c r="BMP166" s="214"/>
      <c r="BMQ166" s="214"/>
      <c r="BMR166" s="214"/>
      <c r="BMS166" s="214"/>
      <c r="BMT166" s="214"/>
      <c r="BMU166" s="214"/>
      <c r="BMV166" s="214"/>
      <c r="BMW166" s="214"/>
      <c r="BMX166" s="214"/>
      <c r="BMY166" s="214"/>
      <c r="BMZ166" s="214"/>
      <c r="BNA166" s="214"/>
      <c r="BNB166" s="214"/>
      <c r="BNC166" s="214"/>
      <c r="BND166" s="214"/>
      <c r="BNE166" s="214"/>
      <c r="BNF166" s="214"/>
      <c r="BNG166" s="214"/>
      <c r="BNH166" s="214"/>
      <c r="BNI166" s="214"/>
      <c r="BNJ166" s="214"/>
      <c r="BNK166" s="214"/>
      <c r="BNL166" s="214"/>
      <c r="BNM166" s="214"/>
      <c r="BNN166" s="214"/>
      <c r="BNO166" s="214"/>
      <c r="BNP166" s="214"/>
      <c r="BNQ166" s="214"/>
      <c r="BNR166" s="214"/>
      <c r="BNS166" s="214"/>
      <c r="BNT166" s="214"/>
      <c r="BNU166" s="214"/>
      <c r="BNV166" s="214"/>
      <c r="BNW166" s="214"/>
      <c r="BNX166" s="214"/>
      <c r="BNY166" s="214"/>
      <c r="BNZ166" s="214"/>
      <c r="BOA166" s="214"/>
      <c r="BOB166" s="214"/>
      <c r="BOC166" s="214"/>
      <c r="BOD166" s="214"/>
      <c r="BOE166" s="214"/>
      <c r="BOF166" s="214"/>
      <c r="BOG166" s="214"/>
      <c r="BOH166" s="214"/>
      <c r="BOI166" s="214"/>
      <c r="BOJ166" s="214"/>
      <c r="BOK166" s="214"/>
      <c r="BOL166" s="214"/>
      <c r="BOM166" s="214"/>
      <c r="BON166" s="214"/>
      <c r="BOO166" s="214"/>
      <c r="BOP166" s="214"/>
      <c r="BOQ166" s="214"/>
      <c r="BOR166" s="214"/>
      <c r="BOS166" s="214"/>
      <c r="BOT166" s="214"/>
      <c r="BOU166" s="214"/>
      <c r="BOV166" s="214"/>
      <c r="BOW166" s="214"/>
      <c r="BOX166" s="214"/>
      <c r="BOY166" s="214"/>
      <c r="BOZ166" s="214"/>
      <c r="BPA166" s="214"/>
      <c r="BPB166" s="214"/>
      <c r="BPC166" s="214"/>
      <c r="BPD166" s="214"/>
      <c r="BPE166" s="214"/>
      <c r="BPF166" s="214"/>
      <c r="BPG166" s="214"/>
      <c r="BPH166" s="214"/>
      <c r="BPI166" s="214"/>
      <c r="BPJ166" s="214"/>
      <c r="BPK166" s="214"/>
      <c r="BPL166" s="214"/>
      <c r="BPM166" s="214"/>
      <c r="BPN166" s="214"/>
      <c r="BPO166" s="214"/>
      <c r="BPP166" s="214"/>
      <c r="BPQ166" s="214"/>
      <c r="BPR166" s="214"/>
      <c r="BPS166" s="214"/>
      <c r="BPT166" s="214"/>
      <c r="BPU166" s="214"/>
      <c r="BPV166" s="214"/>
      <c r="BPW166" s="214"/>
      <c r="BPX166" s="214"/>
      <c r="BPY166" s="214"/>
      <c r="BPZ166" s="214"/>
      <c r="BQA166" s="214"/>
      <c r="BQH166" s="214"/>
      <c r="BQI166" s="214"/>
      <c r="BQJ166" s="214"/>
      <c r="BQK166" s="214"/>
      <c r="BQL166" s="214"/>
      <c r="BQM166" s="214"/>
      <c r="BQN166" s="214"/>
      <c r="BQO166" s="214"/>
      <c r="BQP166" s="214"/>
      <c r="BQQ166" s="214"/>
      <c r="BQR166" s="214"/>
      <c r="BQS166" s="214"/>
      <c r="BQT166" s="214"/>
      <c r="BQU166" s="214"/>
      <c r="BQV166" s="214"/>
      <c r="BQW166" s="214"/>
      <c r="BQX166" s="214"/>
      <c r="BQY166" s="214"/>
      <c r="BQZ166" s="214"/>
      <c r="BRA166" s="214"/>
      <c r="BRB166" s="214"/>
      <c r="BRC166" s="214"/>
      <c r="BRD166" s="214"/>
      <c r="BRE166" s="214"/>
      <c r="BRF166" s="214"/>
      <c r="BRG166" s="214"/>
      <c r="BRH166" s="214"/>
      <c r="BRI166" s="214"/>
      <c r="BRJ166" s="214"/>
      <c r="BRK166" s="214"/>
      <c r="BRL166" s="214"/>
      <c r="BRM166" s="214"/>
      <c r="BRN166" s="214"/>
      <c r="BRO166" s="214"/>
      <c r="BRP166" s="214"/>
      <c r="BRQ166" s="214"/>
      <c r="BRR166" s="214"/>
      <c r="BRS166" s="214"/>
      <c r="BRT166" s="214"/>
      <c r="BRU166" s="214"/>
      <c r="BRV166" s="214"/>
      <c r="BRW166" s="214"/>
      <c r="BRX166" s="214"/>
      <c r="BRY166" s="214"/>
      <c r="BRZ166" s="214"/>
      <c r="BSA166" s="214"/>
      <c r="BSB166" s="214"/>
      <c r="BSC166" s="214"/>
      <c r="BSD166" s="214"/>
      <c r="BSE166" s="214"/>
      <c r="BSF166" s="214"/>
      <c r="BSG166" s="214"/>
      <c r="BSH166" s="214"/>
      <c r="BSI166" s="214"/>
      <c r="BSJ166" s="214"/>
      <c r="BSK166" s="214"/>
      <c r="BSL166" s="214"/>
      <c r="BSM166" s="214"/>
      <c r="BSN166" s="214"/>
      <c r="BSO166" s="214"/>
      <c r="BSP166" s="214"/>
      <c r="BSQ166" s="214"/>
      <c r="BSR166" s="214"/>
      <c r="BSS166" s="214"/>
      <c r="BST166" s="214"/>
      <c r="BSU166" s="214"/>
      <c r="BSV166" s="214"/>
      <c r="BSW166" s="214"/>
      <c r="BSX166" s="214"/>
      <c r="BSY166" s="214"/>
      <c r="BSZ166" s="214"/>
      <c r="BTA166" s="214"/>
      <c r="BTB166" s="214"/>
      <c r="BTC166" s="214"/>
      <c r="BTD166" s="214"/>
      <c r="BTE166" s="214"/>
      <c r="BTF166" s="214"/>
      <c r="BTG166" s="214"/>
      <c r="BTH166" s="214"/>
      <c r="BTI166" s="214"/>
      <c r="BTJ166" s="214"/>
      <c r="BTK166" s="214"/>
      <c r="BTL166" s="214"/>
      <c r="BTM166" s="214"/>
      <c r="BTN166" s="214"/>
      <c r="BTO166" s="214"/>
      <c r="BTP166" s="214"/>
      <c r="BTQ166" s="214"/>
      <c r="BTR166" s="214"/>
      <c r="BTS166" s="214"/>
      <c r="BTT166" s="214"/>
      <c r="BTU166" s="214"/>
      <c r="BTV166" s="214"/>
      <c r="BTW166" s="214"/>
      <c r="BTX166" s="214"/>
      <c r="BTY166" s="214"/>
      <c r="BTZ166" s="214"/>
      <c r="BUA166" s="214"/>
      <c r="BUB166" s="214"/>
      <c r="BUC166" s="214"/>
      <c r="BUD166" s="214"/>
      <c r="BUE166" s="214"/>
      <c r="BUF166" s="214"/>
      <c r="BUG166" s="214"/>
      <c r="BUH166" s="214"/>
      <c r="BUI166" s="214"/>
      <c r="BUJ166" s="214"/>
      <c r="BUK166" s="214"/>
      <c r="BUL166" s="214"/>
      <c r="BUM166" s="214"/>
      <c r="BUN166" s="214"/>
      <c r="BUO166" s="214"/>
      <c r="BUP166" s="214"/>
      <c r="BUQ166" s="214"/>
      <c r="BUR166" s="214"/>
      <c r="BUS166" s="214"/>
      <c r="BUT166" s="214"/>
      <c r="BUU166" s="214"/>
      <c r="BUV166" s="214"/>
      <c r="BUW166" s="214"/>
      <c r="BUX166" s="214"/>
      <c r="BUY166" s="214"/>
      <c r="BUZ166" s="214"/>
      <c r="BVA166" s="214"/>
      <c r="BVB166" s="214"/>
      <c r="BVC166" s="214"/>
      <c r="BVD166" s="214"/>
      <c r="BVE166" s="214"/>
      <c r="BVF166" s="214"/>
      <c r="BVG166" s="214"/>
      <c r="BVH166" s="214"/>
      <c r="BVI166" s="214"/>
      <c r="BVJ166" s="214"/>
      <c r="BVK166" s="214"/>
      <c r="BVL166" s="214"/>
      <c r="BVM166" s="214"/>
      <c r="BVN166" s="214"/>
      <c r="BVO166" s="214"/>
      <c r="BVP166" s="214"/>
      <c r="BVQ166" s="214"/>
      <c r="BVR166" s="214"/>
      <c r="BVS166" s="214"/>
      <c r="BVT166" s="214"/>
      <c r="BVU166" s="214"/>
      <c r="BVV166" s="214"/>
      <c r="BVW166" s="214"/>
      <c r="BVX166" s="214"/>
      <c r="BVY166" s="214"/>
      <c r="BVZ166" s="214"/>
      <c r="BWA166" s="214"/>
      <c r="BWB166" s="214"/>
      <c r="BWC166" s="214"/>
      <c r="BWD166" s="214"/>
      <c r="BWE166" s="214"/>
      <c r="BWF166" s="214"/>
      <c r="BWG166" s="214"/>
      <c r="BWH166" s="214"/>
      <c r="BWI166" s="214"/>
      <c r="BWJ166" s="214"/>
      <c r="BWK166" s="214"/>
      <c r="BWL166" s="214"/>
      <c r="BWM166" s="214"/>
      <c r="BWN166" s="214"/>
      <c r="BWO166" s="214"/>
      <c r="BWP166" s="214"/>
      <c r="BWQ166" s="214"/>
      <c r="BWR166" s="214"/>
      <c r="BWS166" s="214"/>
      <c r="BWT166" s="214"/>
      <c r="BWU166" s="214"/>
      <c r="BWV166" s="214"/>
      <c r="BWW166" s="214"/>
      <c r="BWX166" s="214"/>
      <c r="BWY166" s="214"/>
      <c r="BWZ166" s="214"/>
      <c r="BXA166" s="214"/>
      <c r="BXB166" s="214"/>
      <c r="BXC166" s="214"/>
      <c r="BXD166" s="214"/>
      <c r="BXE166" s="214"/>
      <c r="BXF166" s="214"/>
      <c r="BXG166" s="214"/>
      <c r="BXH166" s="214"/>
      <c r="BXI166" s="214"/>
      <c r="BXJ166" s="214"/>
      <c r="BXK166" s="214"/>
      <c r="BXL166" s="214"/>
      <c r="BXM166" s="214"/>
      <c r="BXN166" s="214"/>
      <c r="BXO166" s="214"/>
      <c r="BXP166" s="214"/>
      <c r="BXQ166" s="214"/>
      <c r="BXR166" s="214"/>
      <c r="BXS166" s="214"/>
      <c r="BXT166" s="214"/>
      <c r="BXU166" s="214"/>
      <c r="BXV166" s="214"/>
      <c r="BXW166" s="214"/>
      <c r="BXX166" s="214"/>
      <c r="BXY166" s="214"/>
      <c r="BXZ166" s="214"/>
      <c r="BYA166" s="214"/>
      <c r="BYB166" s="214"/>
      <c r="BYC166" s="214"/>
      <c r="BYD166" s="214"/>
      <c r="BYE166" s="214"/>
      <c r="BYF166" s="214"/>
      <c r="BYG166" s="214"/>
      <c r="BYH166" s="214"/>
      <c r="BYI166" s="214"/>
      <c r="BYJ166" s="214"/>
      <c r="BYK166" s="214"/>
      <c r="BYL166" s="214"/>
      <c r="BYM166" s="214"/>
      <c r="BYN166" s="214"/>
      <c r="BYO166" s="214"/>
      <c r="BYP166" s="214"/>
      <c r="BYQ166" s="214"/>
      <c r="BYR166" s="214"/>
      <c r="BYS166" s="214"/>
      <c r="BYT166" s="214"/>
      <c r="BYU166" s="214"/>
      <c r="BYV166" s="214"/>
      <c r="BYW166" s="214"/>
      <c r="BYX166" s="214"/>
      <c r="BYY166" s="214"/>
      <c r="BYZ166" s="214"/>
      <c r="BZA166" s="214"/>
      <c r="BZB166" s="214"/>
      <c r="BZC166" s="214"/>
      <c r="BZD166" s="214"/>
      <c r="BZE166" s="214"/>
      <c r="BZF166" s="214"/>
      <c r="BZG166" s="214"/>
      <c r="BZH166" s="214"/>
      <c r="BZI166" s="214"/>
      <c r="BZJ166" s="214"/>
      <c r="BZK166" s="214"/>
      <c r="BZL166" s="214"/>
      <c r="BZM166" s="214"/>
      <c r="BZN166" s="214"/>
      <c r="BZO166" s="214"/>
      <c r="BZP166" s="214"/>
      <c r="BZQ166" s="214"/>
      <c r="BZR166" s="214"/>
      <c r="BZS166" s="214"/>
      <c r="BZT166" s="214"/>
      <c r="BZU166" s="214"/>
      <c r="BZV166" s="214"/>
      <c r="BZW166" s="214"/>
      <c r="CAD166" s="214"/>
      <c r="CAE166" s="214"/>
      <c r="CAF166" s="214"/>
      <c r="CAG166" s="214"/>
      <c r="CAH166" s="214"/>
      <c r="CAI166" s="214"/>
      <c r="CAJ166" s="214"/>
      <c r="CAK166" s="214"/>
      <c r="CAL166" s="214"/>
      <c r="CAM166" s="214"/>
      <c r="CAN166" s="214"/>
      <c r="CAO166" s="214"/>
      <c r="CAP166" s="214"/>
      <c r="CAQ166" s="214"/>
      <c r="CAR166" s="214"/>
      <c r="CAS166" s="214"/>
      <c r="CAT166" s="214"/>
      <c r="CAU166" s="214"/>
      <c r="CAV166" s="214"/>
      <c r="CAW166" s="214"/>
      <c r="CAX166" s="214"/>
      <c r="CAY166" s="214"/>
      <c r="CAZ166" s="214"/>
      <c r="CBA166" s="214"/>
      <c r="CBB166" s="214"/>
      <c r="CBC166" s="214"/>
      <c r="CBD166" s="214"/>
      <c r="CBE166" s="214"/>
      <c r="CBF166" s="214"/>
      <c r="CBG166" s="214"/>
      <c r="CBH166" s="214"/>
      <c r="CBI166" s="214"/>
      <c r="CBJ166" s="214"/>
      <c r="CBK166" s="214"/>
      <c r="CBL166" s="214"/>
      <c r="CBM166" s="214"/>
      <c r="CBN166" s="214"/>
      <c r="CBO166" s="214"/>
      <c r="CBP166" s="214"/>
      <c r="CBQ166" s="214"/>
      <c r="CBR166" s="214"/>
      <c r="CBS166" s="214"/>
      <c r="CBT166" s="214"/>
      <c r="CBU166" s="214"/>
      <c r="CBV166" s="214"/>
      <c r="CBW166" s="214"/>
      <c r="CBX166" s="214"/>
      <c r="CBY166" s="214"/>
      <c r="CBZ166" s="214"/>
      <c r="CCA166" s="214"/>
      <c r="CCB166" s="214"/>
      <c r="CCC166" s="214"/>
      <c r="CCD166" s="214"/>
      <c r="CCE166" s="214"/>
      <c r="CCF166" s="214"/>
      <c r="CCG166" s="214"/>
      <c r="CCH166" s="214"/>
      <c r="CCI166" s="214"/>
      <c r="CCJ166" s="214"/>
      <c r="CCK166" s="214"/>
      <c r="CCL166" s="214"/>
      <c r="CCM166" s="214"/>
      <c r="CCN166" s="214"/>
      <c r="CCO166" s="214"/>
      <c r="CCP166" s="214"/>
      <c r="CCQ166" s="214"/>
      <c r="CCR166" s="214"/>
      <c r="CCS166" s="214"/>
      <c r="CCT166" s="214"/>
      <c r="CCU166" s="214"/>
      <c r="CCV166" s="214"/>
      <c r="CCW166" s="214"/>
      <c r="CCX166" s="214"/>
      <c r="CCY166" s="214"/>
      <c r="CCZ166" s="214"/>
      <c r="CDA166" s="214"/>
      <c r="CDB166" s="214"/>
      <c r="CDC166" s="214"/>
      <c r="CDD166" s="214"/>
      <c r="CDE166" s="214"/>
      <c r="CDF166" s="214"/>
      <c r="CDG166" s="214"/>
      <c r="CDH166" s="214"/>
      <c r="CDI166" s="214"/>
      <c r="CDJ166" s="214"/>
      <c r="CDK166" s="214"/>
      <c r="CDL166" s="214"/>
      <c r="CDM166" s="214"/>
      <c r="CDN166" s="214"/>
      <c r="CDO166" s="214"/>
      <c r="CDP166" s="214"/>
      <c r="CDQ166" s="214"/>
      <c r="CDR166" s="214"/>
      <c r="CDS166" s="214"/>
      <c r="CDT166" s="214"/>
      <c r="CDU166" s="214"/>
      <c r="CDV166" s="214"/>
      <c r="CDW166" s="214"/>
      <c r="CDX166" s="214"/>
      <c r="CDY166" s="214"/>
      <c r="CDZ166" s="214"/>
      <c r="CEA166" s="214"/>
      <c r="CEB166" s="214"/>
      <c r="CEC166" s="214"/>
      <c r="CED166" s="214"/>
      <c r="CEE166" s="214"/>
      <c r="CEF166" s="214"/>
      <c r="CEG166" s="214"/>
      <c r="CEH166" s="214"/>
      <c r="CEI166" s="214"/>
      <c r="CEJ166" s="214"/>
      <c r="CEK166" s="214"/>
      <c r="CEL166" s="214"/>
      <c r="CEM166" s="214"/>
      <c r="CEN166" s="214"/>
      <c r="CEO166" s="214"/>
      <c r="CEP166" s="214"/>
      <c r="CEQ166" s="214"/>
      <c r="CER166" s="214"/>
      <c r="CES166" s="214"/>
      <c r="CET166" s="214"/>
      <c r="CEU166" s="214"/>
      <c r="CEV166" s="214"/>
      <c r="CEW166" s="214"/>
      <c r="CEX166" s="214"/>
      <c r="CEY166" s="214"/>
      <c r="CEZ166" s="214"/>
      <c r="CFA166" s="214"/>
      <c r="CFB166" s="214"/>
      <c r="CFC166" s="214"/>
      <c r="CFD166" s="214"/>
      <c r="CFE166" s="214"/>
      <c r="CFF166" s="214"/>
      <c r="CFG166" s="214"/>
      <c r="CFH166" s="214"/>
      <c r="CFI166" s="214"/>
      <c r="CFJ166" s="214"/>
      <c r="CFK166" s="214"/>
      <c r="CFL166" s="214"/>
      <c r="CFM166" s="214"/>
      <c r="CFN166" s="214"/>
      <c r="CFO166" s="214"/>
      <c r="CFP166" s="214"/>
      <c r="CFQ166" s="214"/>
      <c r="CFR166" s="214"/>
      <c r="CFS166" s="214"/>
      <c r="CFT166" s="214"/>
      <c r="CFU166" s="214"/>
      <c r="CFV166" s="214"/>
      <c r="CFW166" s="214"/>
      <c r="CFX166" s="214"/>
      <c r="CFY166" s="214"/>
      <c r="CFZ166" s="214"/>
      <c r="CGA166" s="214"/>
      <c r="CGB166" s="214"/>
      <c r="CGC166" s="214"/>
      <c r="CGD166" s="214"/>
      <c r="CGE166" s="214"/>
      <c r="CGF166" s="214"/>
      <c r="CGG166" s="214"/>
      <c r="CGH166" s="214"/>
      <c r="CGI166" s="214"/>
      <c r="CGJ166" s="214"/>
      <c r="CGK166" s="214"/>
      <c r="CGL166" s="214"/>
      <c r="CGM166" s="214"/>
      <c r="CGN166" s="214"/>
      <c r="CGO166" s="214"/>
      <c r="CGP166" s="214"/>
      <c r="CGQ166" s="214"/>
      <c r="CGR166" s="214"/>
      <c r="CGS166" s="214"/>
      <c r="CGT166" s="214"/>
      <c r="CGU166" s="214"/>
      <c r="CGV166" s="214"/>
      <c r="CGW166" s="214"/>
      <c r="CGX166" s="214"/>
      <c r="CGY166" s="214"/>
      <c r="CGZ166" s="214"/>
      <c r="CHA166" s="214"/>
      <c r="CHB166" s="214"/>
      <c r="CHC166" s="214"/>
      <c r="CHD166" s="214"/>
      <c r="CHE166" s="214"/>
      <c r="CHF166" s="214"/>
      <c r="CHG166" s="214"/>
      <c r="CHH166" s="214"/>
      <c r="CHI166" s="214"/>
      <c r="CHJ166" s="214"/>
      <c r="CHK166" s="214"/>
      <c r="CHL166" s="214"/>
      <c r="CHM166" s="214"/>
      <c r="CHN166" s="214"/>
      <c r="CHO166" s="214"/>
      <c r="CHP166" s="214"/>
      <c r="CHQ166" s="214"/>
      <c r="CHR166" s="214"/>
      <c r="CHS166" s="214"/>
      <c r="CHT166" s="214"/>
      <c r="CHU166" s="214"/>
      <c r="CHV166" s="214"/>
      <c r="CHW166" s="214"/>
      <c r="CHX166" s="214"/>
      <c r="CHY166" s="214"/>
      <c r="CHZ166" s="214"/>
      <c r="CIA166" s="214"/>
      <c r="CIB166" s="214"/>
      <c r="CIC166" s="214"/>
      <c r="CID166" s="214"/>
      <c r="CIE166" s="214"/>
      <c r="CIF166" s="214"/>
      <c r="CIG166" s="214"/>
      <c r="CIH166" s="214"/>
      <c r="CII166" s="214"/>
      <c r="CIJ166" s="214"/>
      <c r="CIK166" s="214"/>
      <c r="CIL166" s="214"/>
      <c r="CIM166" s="214"/>
      <c r="CIN166" s="214"/>
      <c r="CIO166" s="214"/>
      <c r="CIP166" s="214"/>
      <c r="CIQ166" s="214"/>
      <c r="CIR166" s="214"/>
      <c r="CIS166" s="214"/>
      <c r="CIT166" s="214"/>
      <c r="CIU166" s="214"/>
      <c r="CIV166" s="214"/>
      <c r="CIW166" s="214"/>
      <c r="CIX166" s="214"/>
      <c r="CIY166" s="214"/>
      <c r="CIZ166" s="214"/>
      <c r="CJA166" s="214"/>
      <c r="CJB166" s="214"/>
      <c r="CJC166" s="214"/>
      <c r="CJD166" s="214"/>
      <c r="CJE166" s="214"/>
      <c r="CJF166" s="214"/>
      <c r="CJG166" s="214"/>
      <c r="CJH166" s="214"/>
      <c r="CJI166" s="214"/>
      <c r="CJJ166" s="214"/>
      <c r="CJK166" s="214"/>
      <c r="CJL166" s="214"/>
      <c r="CJM166" s="214"/>
      <c r="CJN166" s="214"/>
      <c r="CJO166" s="214"/>
      <c r="CJP166" s="214"/>
      <c r="CJQ166" s="214"/>
      <c r="CJR166" s="214"/>
      <c r="CJS166" s="214"/>
      <c r="CJZ166" s="214"/>
      <c r="CKA166" s="214"/>
      <c r="CKB166" s="214"/>
      <c r="CKC166" s="214"/>
      <c r="CKD166" s="214"/>
      <c r="CKE166" s="214"/>
      <c r="CKF166" s="214"/>
      <c r="CKG166" s="214"/>
      <c r="CKH166" s="214"/>
      <c r="CKI166" s="214"/>
      <c r="CKJ166" s="214"/>
      <c r="CKK166" s="214"/>
      <c r="CKL166" s="214"/>
      <c r="CKM166" s="214"/>
      <c r="CKN166" s="214"/>
      <c r="CKO166" s="214"/>
      <c r="CKP166" s="214"/>
      <c r="CKQ166" s="214"/>
      <c r="CKR166" s="214"/>
      <c r="CKS166" s="214"/>
      <c r="CKT166" s="214"/>
      <c r="CKU166" s="214"/>
      <c r="CKV166" s="214"/>
      <c r="CKW166" s="214"/>
      <c r="CKX166" s="214"/>
      <c r="CKY166" s="214"/>
      <c r="CKZ166" s="214"/>
      <c r="CLA166" s="214"/>
      <c r="CLB166" s="214"/>
      <c r="CLC166" s="214"/>
      <c r="CLD166" s="214"/>
      <c r="CLE166" s="214"/>
      <c r="CLF166" s="214"/>
      <c r="CLG166" s="214"/>
      <c r="CLH166" s="214"/>
      <c r="CLI166" s="214"/>
      <c r="CLJ166" s="214"/>
      <c r="CLK166" s="214"/>
      <c r="CLL166" s="214"/>
      <c r="CLM166" s="214"/>
      <c r="CLN166" s="214"/>
      <c r="CLO166" s="214"/>
      <c r="CLP166" s="214"/>
      <c r="CLQ166" s="214"/>
      <c r="CLR166" s="214"/>
      <c r="CLS166" s="214"/>
      <c r="CLT166" s="214"/>
      <c r="CLU166" s="214"/>
      <c r="CLV166" s="214"/>
      <c r="CLW166" s="214"/>
      <c r="CLX166" s="214"/>
      <c r="CLY166" s="214"/>
      <c r="CLZ166" s="214"/>
      <c r="CMA166" s="214"/>
      <c r="CMB166" s="214"/>
      <c r="CMC166" s="214"/>
      <c r="CMD166" s="214"/>
      <c r="CME166" s="214"/>
      <c r="CMF166" s="214"/>
      <c r="CMG166" s="214"/>
      <c r="CMH166" s="214"/>
      <c r="CMI166" s="214"/>
      <c r="CMJ166" s="214"/>
      <c r="CMK166" s="214"/>
      <c r="CML166" s="214"/>
      <c r="CMM166" s="214"/>
      <c r="CMN166" s="214"/>
      <c r="CMO166" s="214"/>
      <c r="CMP166" s="214"/>
      <c r="CMQ166" s="214"/>
      <c r="CMR166" s="214"/>
      <c r="CMS166" s="214"/>
      <c r="CMT166" s="214"/>
      <c r="CMU166" s="214"/>
      <c r="CMV166" s="214"/>
      <c r="CMW166" s="214"/>
      <c r="CMX166" s="214"/>
      <c r="CMY166" s="214"/>
      <c r="CMZ166" s="214"/>
      <c r="CNA166" s="214"/>
      <c r="CNB166" s="214"/>
      <c r="CNC166" s="214"/>
      <c r="CND166" s="214"/>
      <c r="CNE166" s="214"/>
      <c r="CNF166" s="214"/>
      <c r="CNG166" s="214"/>
      <c r="CNH166" s="214"/>
      <c r="CNI166" s="214"/>
      <c r="CNJ166" s="214"/>
      <c r="CNK166" s="214"/>
      <c r="CNL166" s="214"/>
      <c r="CNM166" s="214"/>
      <c r="CNN166" s="214"/>
      <c r="CNO166" s="214"/>
      <c r="CNP166" s="214"/>
      <c r="CNQ166" s="214"/>
      <c r="CNR166" s="214"/>
      <c r="CNS166" s="214"/>
      <c r="CNT166" s="214"/>
      <c r="CNU166" s="214"/>
      <c r="CNV166" s="214"/>
      <c r="CNW166" s="214"/>
      <c r="CNX166" s="214"/>
      <c r="CNY166" s="214"/>
      <c r="CNZ166" s="214"/>
      <c r="COA166" s="214"/>
      <c r="COB166" s="214"/>
      <c r="COC166" s="214"/>
      <c r="COD166" s="214"/>
      <c r="COE166" s="214"/>
      <c r="COF166" s="214"/>
      <c r="COG166" s="214"/>
      <c r="COH166" s="214"/>
      <c r="COI166" s="214"/>
      <c r="COJ166" s="214"/>
      <c r="COK166" s="214"/>
      <c r="COL166" s="214"/>
      <c r="COM166" s="214"/>
      <c r="CON166" s="214"/>
      <c r="COO166" s="214"/>
      <c r="COP166" s="214"/>
      <c r="COQ166" s="214"/>
      <c r="COR166" s="214"/>
      <c r="COS166" s="214"/>
      <c r="COT166" s="214"/>
      <c r="COU166" s="214"/>
      <c r="COV166" s="214"/>
      <c r="COW166" s="214"/>
      <c r="COX166" s="214"/>
      <c r="COY166" s="214"/>
      <c r="COZ166" s="214"/>
      <c r="CPA166" s="214"/>
      <c r="CPB166" s="214"/>
      <c r="CPC166" s="214"/>
      <c r="CPD166" s="214"/>
      <c r="CPE166" s="214"/>
      <c r="CPF166" s="214"/>
      <c r="CPG166" s="214"/>
      <c r="CPH166" s="214"/>
      <c r="CPI166" s="214"/>
      <c r="CPJ166" s="214"/>
      <c r="CPK166" s="214"/>
      <c r="CPL166" s="214"/>
      <c r="CPM166" s="214"/>
      <c r="CPN166" s="214"/>
      <c r="CPO166" s="214"/>
      <c r="CPP166" s="214"/>
      <c r="CPQ166" s="214"/>
      <c r="CPR166" s="214"/>
      <c r="CPS166" s="214"/>
      <c r="CPT166" s="214"/>
      <c r="CPU166" s="214"/>
      <c r="CPV166" s="214"/>
      <c r="CPW166" s="214"/>
      <c r="CPX166" s="214"/>
      <c r="CPY166" s="214"/>
      <c r="CPZ166" s="214"/>
      <c r="CQA166" s="214"/>
      <c r="CQB166" s="214"/>
      <c r="CQC166" s="214"/>
      <c r="CQD166" s="214"/>
      <c r="CQE166" s="214"/>
      <c r="CQF166" s="214"/>
      <c r="CQG166" s="214"/>
      <c r="CQH166" s="214"/>
      <c r="CQI166" s="214"/>
      <c r="CQJ166" s="214"/>
      <c r="CQK166" s="214"/>
      <c r="CQL166" s="214"/>
      <c r="CQM166" s="214"/>
      <c r="CQN166" s="214"/>
      <c r="CQO166" s="214"/>
      <c r="CQP166" s="214"/>
      <c r="CQQ166" s="214"/>
      <c r="CQR166" s="214"/>
      <c r="CQS166" s="214"/>
      <c r="CQT166" s="214"/>
      <c r="CQU166" s="214"/>
      <c r="CQV166" s="214"/>
      <c r="CQW166" s="214"/>
      <c r="CQX166" s="214"/>
      <c r="CQY166" s="214"/>
      <c r="CQZ166" s="214"/>
      <c r="CRA166" s="214"/>
      <c r="CRB166" s="214"/>
      <c r="CRC166" s="214"/>
      <c r="CRD166" s="214"/>
      <c r="CRE166" s="214"/>
      <c r="CRF166" s="214"/>
      <c r="CRG166" s="214"/>
      <c r="CRH166" s="214"/>
      <c r="CRI166" s="214"/>
      <c r="CRJ166" s="214"/>
      <c r="CRK166" s="214"/>
      <c r="CRL166" s="214"/>
      <c r="CRM166" s="214"/>
      <c r="CRN166" s="214"/>
      <c r="CRO166" s="214"/>
      <c r="CRP166" s="214"/>
      <c r="CRQ166" s="214"/>
      <c r="CRR166" s="214"/>
      <c r="CRS166" s="214"/>
      <c r="CRT166" s="214"/>
      <c r="CRU166" s="214"/>
      <c r="CRV166" s="214"/>
      <c r="CRW166" s="214"/>
      <c r="CRX166" s="214"/>
      <c r="CRY166" s="214"/>
      <c r="CRZ166" s="214"/>
      <c r="CSA166" s="214"/>
      <c r="CSB166" s="214"/>
      <c r="CSC166" s="214"/>
      <c r="CSD166" s="214"/>
      <c r="CSE166" s="214"/>
      <c r="CSF166" s="214"/>
      <c r="CSG166" s="214"/>
      <c r="CSH166" s="214"/>
      <c r="CSI166" s="214"/>
      <c r="CSJ166" s="214"/>
      <c r="CSK166" s="214"/>
      <c r="CSL166" s="214"/>
      <c r="CSM166" s="214"/>
      <c r="CSN166" s="214"/>
      <c r="CSO166" s="214"/>
      <c r="CSP166" s="214"/>
      <c r="CSQ166" s="214"/>
      <c r="CSR166" s="214"/>
      <c r="CSS166" s="214"/>
      <c r="CST166" s="214"/>
      <c r="CSU166" s="214"/>
      <c r="CSV166" s="214"/>
      <c r="CSW166" s="214"/>
      <c r="CSX166" s="214"/>
      <c r="CSY166" s="214"/>
      <c r="CSZ166" s="214"/>
      <c r="CTA166" s="214"/>
      <c r="CTB166" s="214"/>
      <c r="CTC166" s="214"/>
      <c r="CTD166" s="214"/>
      <c r="CTE166" s="214"/>
      <c r="CTF166" s="214"/>
      <c r="CTG166" s="214"/>
      <c r="CTH166" s="214"/>
      <c r="CTI166" s="214"/>
      <c r="CTJ166" s="214"/>
      <c r="CTK166" s="214"/>
      <c r="CTL166" s="214"/>
      <c r="CTM166" s="214"/>
      <c r="CTN166" s="214"/>
      <c r="CTO166" s="214"/>
      <c r="CTV166" s="214"/>
      <c r="CTW166" s="214"/>
      <c r="CTX166" s="214"/>
      <c r="CTY166" s="214"/>
      <c r="CTZ166" s="214"/>
      <c r="CUA166" s="214"/>
      <c r="CUB166" s="214"/>
      <c r="CUC166" s="214"/>
      <c r="CUD166" s="214"/>
      <c r="CUE166" s="214"/>
      <c r="CUF166" s="214"/>
      <c r="CUG166" s="214"/>
      <c r="CUH166" s="214"/>
      <c r="CUI166" s="214"/>
      <c r="CUJ166" s="214"/>
      <c r="CUK166" s="214"/>
      <c r="CUL166" s="214"/>
      <c r="CUM166" s="214"/>
      <c r="CUN166" s="214"/>
      <c r="CUO166" s="214"/>
      <c r="CUP166" s="214"/>
      <c r="CUQ166" s="214"/>
      <c r="CUR166" s="214"/>
      <c r="CUS166" s="214"/>
      <c r="CUT166" s="214"/>
      <c r="CUU166" s="214"/>
      <c r="CUV166" s="214"/>
      <c r="CUW166" s="214"/>
      <c r="CUX166" s="214"/>
      <c r="CUY166" s="214"/>
      <c r="CUZ166" s="214"/>
      <c r="CVA166" s="214"/>
      <c r="CVB166" s="214"/>
      <c r="CVC166" s="214"/>
      <c r="CVD166" s="214"/>
      <c r="CVE166" s="214"/>
      <c r="CVF166" s="214"/>
      <c r="CVG166" s="214"/>
      <c r="CVH166" s="214"/>
      <c r="CVI166" s="214"/>
      <c r="CVJ166" s="214"/>
      <c r="CVK166" s="214"/>
      <c r="CVL166" s="214"/>
      <c r="CVM166" s="214"/>
      <c r="CVN166" s="214"/>
      <c r="CVO166" s="214"/>
      <c r="CVP166" s="214"/>
      <c r="CVQ166" s="214"/>
      <c r="CVR166" s="214"/>
      <c r="CVS166" s="214"/>
      <c r="CVT166" s="214"/>
      <c r="CVU166" s="214"/>
      <c r="CVV166" s="214"/>
      <c r="CVW166" s="214"/>
      <c r="CVX166" s="214"/>
      <c r="CVY166" s="214"/>
      <c r="CVZ166" s="214"/>
      <c r="CWA166" s="214"/>
      <c r="CWB166" s="214"/>
      <c r="CWC166" s="214"/>
      <c r="CWD166" s="214"/>
      <c r="CWE166" s="214"/>
      <c r="CWF166" s="214"/>
      <c r="CWG166" s="214"/>
      <c r="CWH166" s="214"/>
      <c r="CWI166" s="214"/>
      <c r="CWJ166" s="214"/>
      <c r="CWK166" s="214"/>
      <c r="CWL166" s="214"/>
      <c r="CWM166" s="214"/>
      <c r="CWN166" s="214"/>
      <c r="CWO166" s="214"/>
      <c r="CWP166" s="214"/>
      <c r="CWQ166" s="214"/>
      <c r="CWR166" s="214"/>
      <c r="CWS166" s="214"/>
      <c r="CWT166" s="214"/>
      <c r="CWU166" s="214"/>
      <c r="CWV166" s="214"/>
      <c r="CWW166" s="214"/>
      <c r="CWX166" s="214"/>
      <c r="CWY166" s="214"/>
      <c r="CWZ166" s="214"/>
      <c r="CXA166" s="214"/>
      <c r="CXB166" s="214"/>
      <c r="CXC166" s="214"/>
      <c r="CXD166" s="214"/>
      <c r="CXE166" s="214"/>
      <c r="CXF166" s="214"/>
      <c r="CXG166" s="214"/>
      <c r="CXH166" s="214"/>
      <c r="CXI166" s="214"/>
      <c r="CXJ166" s="214"/>
      <c r="CXK166" s="214"/>
      <c r="CXL166" s="214"/>
      <c r="CXM166" s="214"/>
      <c r="CXN166" s="214"/>
      <c r="CXO166" s="214"/>
      <c r="CXP166" s="214"/>
      <c r="CXQ166" s="214"/>
      <c r="CXR166" s="214"/>
      <c r="CXS166" s="214"/>
      <c r="CXT166" s="214"/>
      <c r="CXU166" s="214"/>
      <c r="CXV166" s="214"/>
      <c r="CXW166" s="214"/>
      <c r="CXX166" s="214"/>
      <c r="CXY166" s="214"/>
      <c r="CXZ166" s="214"/>
      <c r="CYA166" s="214"/>
      <c r="CYB166" s="214"/>
      <c r="CYC166" s="214"/>
      <c r="CYD166" s="214"/>
      <c r="CYE166" s="214"/>
      <c r="CYF166" s="214"/>
      <c r="CYG166" s="214"/>
      <c r="CYH166" s="214"/>
      <c r="CYI166" s="214"/>
      <c r="CYJ166" s="214"/>
      <c r="CYK166" s="214"/>
      <c r="CYL166" s="214"/>
      <c r="CYM166" s="214"/>
      <c r="CYN166" s="214"/>
      <c r="CYO166" s="214"/>
      <c r="CYP166" s="214"/>
      <c r="CYQ166" s="214"/>
      <c r="CYR166" s="214"/>
      <c r="CYS166" s="214"/>
      <c r="CYT166" s="214"/>
      <c r="CYU166" s="214"/>
      <c r="CYV166" s="214"/>
      <c r="CYW166" s="214"/>
      <c r="CYX166" s="214"/>
      <c r="CYY166" s="214"/>
      <c r="CYZ166" s="214"/>
      <c r="CZA166" s="214"/>
      <c r="CZB166" s="214"/>
      <c r="CZC166" s="214"/>
      <c r="CZD166" s="214"/>
      <c r="CZE166" s="214"/>
      <c r="CZF166" s="214"/>
      <c r="CZG166" s="214"/>
      <c r="CZH166" s="214"/>
      <c r="CZI166" s="214"/>
      <c r="CZJ166" s="214"/>
      <c r="CZK166" s="214"/>
      <c r="CZL166" s="214"/>
      <c r="CZM166" s="214"/>
      <c r="CZN166" s="214"/>
      <c r="CZO166" s="214"/>
      <c r="CZP166" s="214"/>
      <c r="CZQ166" s="214"/>
      <c r="CZR166" s="214"/>
      <c r="CZS166" s="214"/>
      <c r="CZT166" s="214"/>
      <c r="CZU166" s="214"/>
      <c r="CZV166" s="214"/>
      <c r="CZW166" s="214"/>
      <c r="CZX166" s="214"/>
      <c r="CZY166" s="214"/>
      <c r="CZZ166" s="214"/>
      <c r="DAA166" s="214"/>
      <c r="DAB166" s="214"/>
      <c r="DAC166" s="214"/>
      <c r="DAD166" s="214"/>
      <c r="DAE166" s="214"/>
      <c r="DAF166" s="214"/>
      <c r="DAG166" s="214"/>
      <c r="DAH166" s="214"/>
      <c r="DAI166" s="214"/>
      <c r="DAJ166" s="214"/>
      <c r="DAK166" s="214"/>
      <c r="DAL166" s="214"/>
      <c r="DAM166" s="214"/>
      <c r="DAN166" s="214"/>
      <c r="DAO166" s="214"/>
      <c r="DAP166" s="214"/>
      <c r="DAQ166" s="214"/>
      <c r="DAR166" s="214"/>
      <c r="DAS166" s="214"/>
      <c r="DAT166" s="214"/>
      <c r="DAU166" s="214"/>
      <c r="DAV166" s="214"/>
      <c r="DAW166" s="214"/>
      <c r="DAX166" s="214"/>
      <c r="DAY166" s="214"/>
      <c r="DAZ166" s="214"/>
      <c r="DBA166" s="214"/>
      <c r="DBB166" s="214"/>
      <c r="DBC166" s="214"/>
      <c r="DBD166" s="214"/>
      <c r="DBE166" s="214"/>
      <c r="DBF166" s="214"/>
      <c r="DBG166" s="214"/>
      <c r="DBH166" s="214"/>
      <c r="DBI166" s="214"/>
      <c r="DBJ166" s="214"/>
      <c r="DBK166" s="214"/>
      <c r="DBL166" s="214"/>
      <c r="DBM166" s="214"/>
      <c r="DBN166" s="214"/>
      <c r="DBO166" s="214"/>
      <c r="DBP166" s="214"/>
      <c r="DBQ166" s="214"/>
      <c r="DBR166" s="214"/>
      <c r="DBS166" s="214"/>
      <c r="DBT166" s="214"/>
      <c r="DBU166" s="214"/>
      <c r="DBV166" s="214"/>
      <c r="DBW166" s="214"/>
      <c r="DBX166" s="214"/>
      <c r="DBY166" s="214"/>
      <c r="DBZ166" s="214"/>
      <c r="DCA166" s="214"/>
      <c r="DCB166" s="214"/>
      <c r="DCC166" s="214"/>
      <c r="DCD166" s="214"/>
      <c r="DCE166" s="214"/>
      <c r="DCF166" s="214"/>
      <c r="DCG166" s="214"/>
      <c r="DCH166" s="214"/>
      <c r="DCI166" s="214"/>
      <c r="DCJ166" s="214"/>
      <c r="DCK166" s="214"/>
      <c r="DCL166" s="214"/>
      <c r="DCM166" s="214"/>
      <c r="DCN166" s="214"/>
      <c r="DCO166" s="214"/>
      <c r="DCP166" s="214"/>
      <c r="DCQ166" s="214"/>
      <c r="DCR166" s="214"/>
      <c r="DCS166" s="214"/>
      <c r="DCT166" s="214"/>
      <c r="DCU166" s="214"/>
      <c r="DCV166" s="214"/>
      <c r="DCW166" s="214"/>
      <c r="DCX166" s="214"/>
      <c r="DCY166" s="214"/>
      <c r="DCZ166" s="214"/>
      <c r="DDA166" s="214"/>
      <c r="DDB166" s="214"/>
      <c r="DDC166" s="214"/>
      <c r="DDD166" s="214"/>
      <c r="DDE166" s="214"/>
      <c r="DDF166" s="214"/>
      <c r="DDG166" s="214"/>
      <c r="DDH166" s="214"/>
      <c r="DDI166" s="214"/>
      <c r="DDJ166" s="214"/>
      <c r="DDK166" s="214"/>
      <c r="DDR166" s="214"/>
      <c r="DDS166" s="214"/>
      <c r="DDT166" s="214"/>
      <c r="DDU166" s="214"/>
      <c r="DDV166" s="214"/>
      <c r="DDW166" s="214"/>
      <c r="DDX166" s="214"/>
      <c r="DDY166" s="214"/>
      <c r="DDZ166" s="214"/>
      <c r="DEA166" s="214"/>
      <c r="DEB166" s="214"/>
      <c r="DEC166" s="214"/>
      <c r="DED166" s="214"/>
      <c r="DEE166" s="214"/>
      <c r="DEF166" s="214"/>
      <c r="DEG166" s="214"/>
      <c r="DEH166" s="214"/>
      <c r="DEI166" s="214"/>
      <c r="DEJ166" s="214"/>
      <c r="DEK166" s="214"/>
      <c r="DEL166" s="214"/>
      <c r="DEM166" s="214"/>
      <c r="DEN166" s="214"/>
      <c r="DEO166" s="214"/>
      <c r="DEP166" s="214"/>
      <c r="DEQ166" s="214"/>
      <c r="DER166" s="214"/>
      <c r="DES166" s="214"/>
      <c r="DET166" s="214"/>
      <c r="DEU166" s="214"/>
      <c r="DEV166" s="214"/>
      <c r="DEW166" s="214"/>
      <c r="DEX166" s="214"/>
      <c r="DEY166" s="214"/>
      <c r="DEZ166" s="214"/>
      <c r="DFA166" s="214"/>
      <c r="DFB166" s="214"/>
      <c r="DFC166" s="214"/>
      <c r="DFD166" s="214"/>
      <c r="DFE166" s="214"/>
      <c r="DFF166" s="214"/>
      <c r="DFG166" s="214"/>
      <c r="DFH166" s="214"/>
      <c r="DFI166" s="214"/>
      <c r="DFJ166" s="214"/>
      <c r="DFK166" s="214"/>
      <c r="DFL166" s="214"/>
      <c r="DFM166" s="214"/>
      <c r="DFN166" s="214"/>
      <c r="DFO166" s="214"/>
      <c r="DFP166" s="214"/>
      <c r="DFQ166" s="214"/>
      <c r="DFR166" s="214"/>
      <c r="DFS166" s="214"/>
      <c r="DFT166" s="214"/>
      <c r="DFU166" s="214"/>
      <c r="DFV166" s="214"/>
      <c r="DFW166" s="214"/>
      <c r="DFX166" s="214"/>
      <c r="DFY166" s="214"/>
      <c r="DFZ166" s="214"/>
      <c r="DGA166" s="214"/>
      <c r="DGB166" s="214"/>
      <c r="DGC166" s="214"/>
      <c r="DGD166" s="214"/>
      <c r="DGE166" s="214"/>
      <c r="DGF166" s="214"/>
      <c r="DGG166" s="214"/>
      <c r="DGH166" s="214"/>
      <c r="DGI166" s="214"/>
      <c r="DGJ166" s="214"/>
      <c r="DGK166" s="214"/>
      <c r="DGL166" s="214"/>
      <c r="DGM166" s="214"/>
      <c r="DGN166" s="214"/>
      <c r="DGO166" s="214"/>
      <c r="DGP166" s="214"/>
      <c r="DGQ166" s="214"/>
      <c r="DGR166" s="214"/>
      <c r="DGS166" s="214"/>
      <c r="DGT166" s="214"/>
      <c r="DGU166" s="214"/>
      <c r="DGV166" s="214"/>
      <c r="DGW166" s="214"/>
      <c r="DGX166" s="214"/>
      <c r="DGY166" s="214"/>
      <c r="DGZ166" s="214"/>
      <c r="DHA166" s="214"/>
      <c r="DHB166" s="214"/>
      <c r="DHC166" s="214"/>
      <c r="DHD166" s="214"/>
      <c r="DHE166" s="214"/>
      <c r="DHF166" s="214"/>
      <c r="DHG166" s="214"/>
      <c r="DHH166" s="214"/>
      <c r="DHI166" s="214"/>
      <c r="DHJ166" s="214"/>
      <c r="DHK166" s="214"/>
      <c r="DHL166" s="214"/>
      <c r="DHM166" s="214"/>
      <c r="DHN166" s="214"/>
      <c r="DHO166" s="214"/>
      <c r="DHP166" s="214"/>
      <c r="DHQ166" s="214"/>
      <c r="DHR166" s="214"/>
      <c r="DHS166" s="214"/>
      <c r="DHT166" s="214"/>
      <c r="DHU166" s="214"/>
      <c r="DHV166" s="214"/>
      <c r="DHW166" s="214"/>
      <c r="DHX166" s="214"/>
      <c r="DHY166" s="214"/>
      <c r="DHZ166" s="214"/>
      <c r="DIA166" s="214"/>
      <c r="DIB166" s="214"/>
      <c r="DIC166" s="214"/>
      <c r="DID166" s="214"/>
      <c r="DIE166" s="214"/>
      <c r="DIF166" s="214"/>
      <c r="DIG166" s="214"/>
      <c r="DIH166" s="214"/>
      <c r="DII166" s="214"/>
      <c r="DIJ166" s="214"/>
      <c r="DIK166" s="214"/>
      <c r="DIL166" s="214"/>
      <c r="DIM166" s="214"/>
      <c r="DIN166" s="214"/>
      <c r="DIO166" s="214"/>
      <c r="DIP166" s="214"/>
      <c r="DIQ166" s="214"/>
      <c r="DIR166" s="214"/>
      <c r="DIS166" s="214"/>
      <c r="DIT166" s="214"/>
      <c r="DIU166" s="214"/>
      <c r="DIV166" s="214"/>
      <c r="DIW166" s="214"/>
      <c r="DIX166" s="214"/>
      <c r="DIY166" s="214"/>
      <c r="DIZ166" s="214"/>
      <c r="DJA166" s="214"/>
      <c r="DJB166" s="214"/>
      <c r="DJC166" s="214"/>
      <c r="DJD166" s="214"/>
      <c r="DJE166" s="214"/>
      <c r="DJF166" s="214"/>
      <c r="DJG166" s="214"/>
      <c r="DJH166" s="214"/>
      <c r="DJI166" s="214"/>
      <c r="DJJ166" s="214"/>
      <c r="DJK166" s="214"/>
      <c r="DJL166" s="214"/>
      <c r="DJM166" s="214"/>
      <c r="DJN166" s="214"/>
      <c r="DJO166" s="214"/>
      <c r="DJP166" s="214"/>
      <c r="DJQ166" s="214"/>
      <c r="DJR166" s="214"/>
      <c r="DJS166" s="214"/>
      <c r="DJT166" s="214"/>
      <c r="DJU166" s="214"/>
      <c r="DJV166" s="214"/>
      <c r="DJW166" s="214"/>
      <c r="DJX166" s="214"/>
      <c r="DJY166" s="214"/>
      <c r="DJZ166" s="214"/>
      <c r="DKA166" s="214"/>
      <c r="DKB166" s="214"/>
      <c r="DKC166" s="214"/>
      <c r="DKD166" s="214"/>
      <c r="DKE166" s="214"/>
      <c r="DKF166" s="214"/>
      <c r="DKG166" s="214"/>
      <c r="DKH166" s="214"/>
      <c r="DKI166" s="214"/>
      <c r="DKJ166" s="214"/>
      <c r="DKK166" s="214"/>
      <c r="DKL166" s="214"/>
      <c r="DKM166" s="214"/>
      <c r="DKN166" s="214"/>
      <c r="DKO166" s="214"/>
      <c r="DKP166" s="214"/>
      <c r="DKQ166" s="214"/>
      <c r="DKR166" s="214"/>
      <c r="DKS166" s="214"/>
      <c r="DKT166" s="214"/>
      <c r="DKU166" s="214"/>
      <c r="DKV166" s="214"/>
      <c r="DKW166" s="214"/>
      <c r="DKX166" s="214"/>
      <c r="DKY166" s="214"/>
      <c r="DKZ166" s="214"/>
      <c r="DLA166" s="214"/>
      <c r="DLB166" s="214"/>
      <c r="DLC166" s="214"/>
      <c r="DLD166" s="214"/>
      <c r="DLE166" s="214"/>
      <c r="DLF166" s="214"/>
      <c r="DLG166" s="214"/>
      <c r="DLH166" s="214"/>
      <c r="DLI166" s="214"/>
      <c r="DLJ166" s="214"/>
      <c r="DLK166" s="214"/>
      <c r="DLL166" s="214"/>
      <c r="DLM166" s="214"/>
      <c r="DLN166" s="214"/>
      <c r="DLO166" s="214"/>
      <c r="DLP166" s="214"/>
      <c r="DLQ166" s="214"/>
      <c r="DLR166" s="214"/>
      <c r="DLS166" s="214"/>
      <c r="DLT166" s="214"/>
      <c r="DLU166" s="214"/>
      <c r="DLV166" s="214"/>
      <c r="DLW166" s="214"/>
      <c r="DLX166" s="214"/>
      <c r="DLY166" s="214"/>
      <c r="DLZ166" s="214"/>
      <c r="DMA166" s="214"/>
      <c r="DMB166" s="214"/>
      <c r="DMC166" s="214"/>
      <c r="DMD166" s="214"/>
      <c r="DME166" s="214"/>
      <c r="DMF166" s="214"/>
      <c r="DMG166" s="214"/>
      <c r="DMH166" s="214"/>
      <c r="DMI166" s="214"/>
      <c r="DMJ166" s="214"/>
      <c r="DMK166" s="214"/>
      <c r="DML166" s="214"/>
      <c r="DMM166" s="214"/>
      <c r="DMN166" s="214"/>
      <c r="DMO166" s="214"/>
      <c r="DMP166" s="214"/>
      <c r="DMQ166" s="214"/>
      <c r="DMR166" s="214"/>
      <c r="DMS166" s="214"/>
      <c r="DMT166" s="214"/>
      <c r="DMU166" s="214"/>
      <c r="DMV166" s="214"/>
      <c r="DMW166" s="214"/>
      <c r="DMX166" s="214"/>
      <c r="DMY166" s="214"/>
      <c r="DMZ166" s="214"/>
      <c r="DNA166" s="214"/>
      <c r="DNB166" s="214"/>
      <c r="DNC166" s="214"/>
      <c r="DND166" s="214"/>
      <c r="DNE166" s="214"/>
      <c r="DNF166" s="214"/>
      <c r="DNG166" s="214"/>
      <c r="DNN166" s="214"/>
      <c r="DNO166" s="214"/>
      <c r="DNP166" s="214"/>
      <c r="DNQ166" s="214"/>
      <c r="DNR166" s="214"/>
      <c r="DNS166" s="214"/>
      <c r="DNT166" s="214"/>
      <c r="DNU166" s="214"/>
      <c r="DNV166" s="214"/>
      <c r="DNW166" s="214"/>
      <c r="DNX166" s="214"/>
      <c r="DNY166" s="214"/>
      <c r="DNZ166" s="214"/>
      <c r="DOA166" s="214"/>
      <c r="DOB166" s="214"/>
      <c r="DOC166" s="214"/>
      <c r="DOD166" s="214"/>
      <c r="DOE166" s="214"/>
      <c r="DOF166" s="214"/>
      <c r="DOG166" s="214"/>
      <c r="DOH166" s="214"/>
      <c r="DOI166" s="214"/>
      <c r="DOJ166" s="214"/>
      <c r="DOK166" s="214"/>
      <c r="DOL166" s="214"/>
      <c r="DOM166" s="214"/>
      <c r="DON166" s="214"/>
      <c r="DOO166" s="214"/>
      <c r="DOP166" s="214"/>
      <c r="DOQ166" s="214"/>
      <c r="DOR166" s="214"/>
      <c r="DOS166" s="214"/>
      <c r="DOT166" s="214"/>
      <c r="DOU166" s="214"/>
      <c r="DOV166" s="214"/>
      <c r="DOW166" s="214"/>
      <c r="DOX166" s="214"/>
      <c r="DOY166" s="214"/>
      <c r="DOZ166" s="214"/>
      <c r="DPA166" s="214"/>
      <c r="DPB166" s="214"/>
      <c r="DPC166" s="214"/>
      <c r="DPD166" s="214"/>
      <c r="DPE166" s="214"/>
      <c r="DPF166" s="214"/>
      <c r="DPG166" s="214"/>
      <c r="DPH166" s="214"/>
      <c r="DPI166" s="214"/>
      <c r="DPJ166" s="214"/>
      <c r="DPK166" s="214"/>
      <c r="DPL166" s="214"/>
      <c r="DPM166" s="214"/>
      <c r="DPN166" s="214"/>
      <c r="DPO166" s="214"/>
      <c r="DPP166" s="214"/>
      <c r="DPQ166" s="214"/>
      <c r="DPR166" s="214"/>
      <c r="DPS166" s="214"/>
      <c r="DPT166" s="214"/>
      <c r="DPU166" s="214"/>
      <c r="DPV166" s="214"/>
      <c r="DPW166" s="214"/>
      <c r="DPX166" s="214"/>
      <c r="DPY166" s="214"/>
      <c r="DPZ166" s="214"/>
      <c r="DQA166" s="214"/>
      <c r="DQB166" s="214"/>
      <c r="DQC166" s="214"/>
      <c r="DQD166" s="214"/>
      <c r="DQE166" s="214"/>
      <c r="DQF166" s="214"/>
      <c r="DQG166" s="214"/>
      <c r="DQH166" s="214"/>
      <c r="DQI166" s="214"/>
      <c r="DQJ166" s="214"/>
      <c r="DQK166" s="214"/>
      <c r="DQL166" s="214"/>
      <c r="DQM166" s="214"/>
      <c r="DQN166" s="214"/>
      <c r="DQO166" s="214"/>
      <c r="DQP166" s="214"/>
      <c r="DQQ166" s="214"/>
      <c r="DQR166" s="214"/>
      <c r="DQS166" s="214"/>
      <c r="DQT166" s="214"/>
      <c r="DQU166" s="214"/>
      <c r="DQV166" s="214"/>
      <c r="DQW166" s="214"/>
      <c r="DQX166" s="214"/>
      <c r="DQY166" s="214"/>
      <c r="DQZ166" s="214"/>
      <c r="DRA166" s="214"/>
      <c r="DRB166" s="214"/>
      <c r="DRC166" s="214"/>
      <c r="DRD166" s="214"/>
      <c r="DRE166" s="214"/>
      <c r="DRF166" s="214"/>
      <c r="DRG166" s="214"/>
      <c r="DRH166" s="214"/>
      <c r="DRI166" s="214"/>
      <c r="DRJ166" s="214"/>
      <c r="DRK166" s="214"/>
      <c r="DRL166" s="214"/>
      <c r="DRM166" s="214"/>
      <c r="DRN166" s="214"/>
      <c r="DRO166" s="214"/>
      <c r="DRP166" s="214"/>
      <c r="DRQ166" s="214"/>
      <c r="DRR166" s="214"/>
      <c r="DRS166" s="214"/>
      <c r="DRT166" s="214"/>
      <c r="DRU166" s="214"/>
      <c r="DRV166" s="214"/>
      <c r="DRW166" s="214"/>
      <c r="DRX166" s="214"/>
      <c r="DRY166" s="214"/>
      <c r="DRZ166" s="214"/>
      <c r="DSA166" s="214"/>
      <c r="DSB166" s="214"/>
      <c r="DSC166" s="214"/>
      <c r="DSD166" s="214"/>
      <c r="DSE166" s="214"/>
      <c r="DSF166" s="214"/>
      <c r="DSG166" s="214"/>
      <c r="DSH166" s="214"/>
      <c r="DSI166" s="214"/>
      <c r="DSJ166" s="214"/>
      <c r="DSK166" s="214"/>
      <c r="DSL166" s="214"/>
      <c r="DSM166" s="214"/>
      <c r="DSN166" s="214"/>
      <c r="DSO166" s="214"/>
      <c r="DSP166" s="214"/>
      <c r="DSQ166" s="214"/>
      <c r="DSR166" s="214"/>
      <c r="DSS166" s="214"/>
      <c r="DST166" s="214"/>
      <c r="DSU166" s="214"/>
      <c r="DSV166" s="214"/>
      <c r="DSW166" s="214"/>
      <c r="DSX166" s="214"/>
      <c r="DSY166" s="214"/>
      <c r="DSZ166" s="214"/>
      <c r="DTA166" s="214"/>
      <c r="DTB166" s="214"/>
      <c r="DTC166" s="214"/>
      <c r="DTD166" s="214"/>
      <c r="DTE166" s="214"/>
      <c r="DTF166" s="214"/>
      <c r="DTG166" s="214"/>
      <c r="DTH166" s="214"/>
      <c r="DTI166" s="214"/>
      <c r="DTJ166" s="214"/>
      <c r="DTK166" s="214"/>
      <c r="DTL166" s="214"/>
      <c r="DTM166" s="214"/>
      <c r="DTN166" s="214"/>
      <c r="DTO166" s="214"/>
      <c r="DTP166" s="214"/>
      <c r="DTQ166" s="214"/>
      <c r="DTR166" s="214"/>
      <c r="DTS166" s="214"/>
      <c r="DTT166" s="214"/>
      <c r="DTU166" s="214"/>
      <c r="DTV166" s="214"/>
      <c r="DTW166" s="214"/>
      <c r="DTX166" s="214"/>
      <c r="DTY166" s="214"/>
      <c r="DTZ166" s="214"/>
      <c r="DUA166" s="214"/>
      <c r="DUB166" s="214"/>
      <c r="DUC166" s="214"/>
      <c r="DUD166" s="214"/>
      <c r="DUE166" s="214"/>
      <c r="DUF166" s="214"/>
      <c r="DUG166" s="214"/>
      <c r="DUH166" s="214"/>
      <c r="DUI166" s="214"/>
      <c r="DUJ166" s="214"/>
      <c r="DUK166" s="214"/>
      <c r="DUL166" s="214"/>
      <c r="DUM166" s="214"/>
      <c r="DUN166" s="214"/>
      <c r="DUO166" s="214"/>
      <c r="DUP166" s="214"/>
      <c r="DUQ166" s="214"/>
      <c r="DUR166" s="214"/>
      <c r="DUS166" s="214"/>
      <c r="DUT166" s="214"/>
      <c r="DUU166" s="214"/>
      <c r="DUV166" s="214"/>
      <c r="DUW166" s="214"/>
      <c r="DUX166" s="214"/>
      <c r="DUY166" s="214"/>
      <c r="DUZ166" s="214"/>
      <c r="DVA166" s="214"/>
      <c r="DVB166" s="214"/>
      <c r="DVC166" s="214"/>
      <c r="DVD166" s="214"/>
      <c r="DVE166" s="214"/>
      <c r="DVF166" s="214"/>
      <c r="DVG166" s="214"/>
      <c r="DVH166" s="214"/>
      <c r="DVI166" s="214"/>
      <c r="DVJ166" s="214"/>
      <c r="DVK166" s="214"/>
      <c r="DVL166" s="214"/>
      <c r="DVM166" s="214"/>
      <c r="DVN166" s="214"/>
      <c r="DVO166" s="214"/>
      <c r="DVP166" s="214"/>
      <c r="DVQ166" s="214"/>
      <c r="DVR166" s="214"/>
      <c r="DVS166" s="214"/>
      <c r="DVT166" s="214"/>
      <c r="DVU166" s="214"/>
      <c r="DVV166" s="214"/>
      <c r="DVW166" s="214"/>
      <c r="DVX166" s="214"/>
      <c r="DVY166" s="214"/>
      <c r="DVZ166" s="214"/>
      <c r="DWA166" s="214"/>
      <c r="DWB166" s="214"/>
      <c r="DWC166" s="214"/>
      <c r="DWD166" s="214"/>
      <c r="DWE166" s="214"/>
      <c r="DWF166" s="214"/>
      <c r="DWG166" s="214"/>
      <c r="DWH166" s="214"/>
      <c r="DWI166" s="214"/>
      <c r="DWJ166" s="214"/>
      <c r="DWK166" s="214"/>
      <c r="DWL166" s="214"/>
      <c r="DWM166" s="214"/>
      <c r="DWN166" s="214"/>
      <c r="DWO166" s="214"/>
      <c r="DWP166" s="214"/>
      <c r="DWQ166" s="214"/>
      <c r="DWR166" s="214"/>
      <c r="DWS166" s="214"/>
      <c r="DWT166" s="214"/>
      <c r="DWU166" s="214"/>
      <c r="DWV166" s="214"/>
      <c r="DWW166" s="214"/>
      <c r="DWX166" s="214"/>
      <c r="DWY166" s="214"/>
      <c r="DWZ166" s="214"/>
      <c r="DXA166" s="214"/>
      <c r="DXB166" s="214"/>
      <c r="DXC166" s="214"/>
      <c r="DXJ166" s="214"/>
      <c r="DXK166" s="214"/>
      <c r="DXL166" s="214"/>
      <c r="DXM166" s="214"/>
      <c r="DXN166" s="214"/>
      <c r="DXO166" s="214"/>
      <c r="DXP166" s="214"/>
      <c r="DXQ166" s="214"/>
      <c r="DXR166" s="214"/>
      <c r="DXS166" s="214"/>
      <c r="DXT166" s="214"/>
      <c r="DXU166" s="214"/>
      <c r="DXV166" s="214"/>
      <c r="DXW166" s="214"/>
      <c r="DXX166" s="214"/>
      <c r="DXY166" s="214"/>
      <c r="DXZ166" s="214"/>
      <c r="DYA166" s="214"/>
      <c r="DYB166" s="214"/>
      <c r="DYC166" s="214"/>
      <c r="DYD166" s="214"/>
      <c r="DYE166" s="214"/>
      <c r="DYF166" s="214"/>
      <c r="DYG166" s="214"/>
      <c r="DYH166" s="214"/>
      <c r="DYI166" s="214"/>
      <c r="DYJ166" s="214"/>
      <c r="DYK166" s="214"/>
      <c r="DYL166" s="214"/>
      <c r="DYM166" s="214"/>
      <c r="DYN166" s="214"/>
      <c r="DYO166" s="214"/>
      <c r="DYP166" s="214"/>
      <c r="DYQ166" s="214"/>
      <c r="DYR166" s="214"/>
      <c r="DYS166" s="214"/>
      <c r="DYT166" s="214"/>
      <c r="DYU166" s="214"/>
      <c r="DYV166" s="214"/>
      <c r="DYW166" s="214"/>
      <c r="DYX166" s="214"/>
      <c r="DYY166" s="214"/>
      <c r="DYZ166" s="214"/>
      <c r="DZA166" s="214"/>
      <c r="DZB166" s="214"/>
      <c r="DZC166" s="214"/>
      <c r="DZD166" s="214"/>
      <c r="DZE166" s="214"/>
      <c r="DZF166" s="214"/>
      <c r="DZG166" s="214"/>
      <c r="DZH166" s="214"/>
      <c r="DZI166" s="214"/>
      <c r="DZJ166" s="214"/>
      <c r="DZK166" s="214"/>
      <c r="DZL166" s="214"/>
      <c r="DZM166" s="214"/>
      <c r="DZN166" s="214"/>
      <c r="DZO166" s="214"/>
      <c r="DZP166" s="214"/>
      <c r="DZQ166" s="214"/>
      <c r="DZR166" s="214"/>
      <c r="DZS166" s="214"/>
      <c r="DZT166" s="214"/>
      <c r="DZU166" s="214"/>
      <c r="DZV166" s="214"/>
      <c r="DZW166" s="214"/>
      <c r="DZX166" s="214"/>
      <c r="DZY166" s="214"/>
      <c r="DZZ166" s="214"/>
      <c r="EAA166" s="214"/>
      <c r="EAB166" s="214"/>
      <c r="EAC166" s="214"/>
      <c r="EAD166" s="214"/>
      <c r="EAE166" s="214"/>
      <c r="EAF166" s="214"/>
      <c r="EAG166" s="214"/>
      <c r="EAH166" s="214"/>
      <c r="EAI166" s="214"/>
      <c r="EAJ166" s="214"/>
      <c r="EAK166" s="214"/>
      <c r="EAL166" s="214"/>
      <c r="EAM166" s="214"/>
      <c r="EAN166" s="214"/>
      <c r="EAO166" s="214"/>
      <c r="EAP166" s="214"/>
      <c r="EAQ166" s="214"/>
      <c r="EAR166" s="214"/>
      <c r="EAS166" s="214"/>
      <c r="EAT166" s="214"/>
      <c r="EAU166" s="214"/>
      <c r="EAV166" s="214"/>
      <c r="EAW166" s="214"/>
      <c r="EAX166" s="214"/>
      <c r="EAY166" s="214"/>
      <c r="EAZ166" s="214"/>
      <c r="EBA166" s="214"/>
      <c r="EBB166" s="214"/>
      <c r="EBC166" s="214"/>
      <c r="EBD166" s="214"/>
      <c r="EBE166" s="214"/>
      <c r="EBF166" s="214"/>
      <c r="EBG166" s="214"/>
      <c r="EBH166" s="214"/>
      <c r="EBI166" s="214"/>
      <c r="EBJ166" s="214"/>
      <c r="EBK166" s="214"/>
      <c r="EBL166" s="214"/>
      <c r="EBM166" s="214"/>
      <c r="EBN166" s="214"/>
      <c r="EBO166" s="214"/>
      <c r="EBP166" s="214"/>
      <c r="EBQ166" s="214"/>
      <c r="EBR166" s="214"/>
      <c r="EBS166" s="214"/>
      <c r="EBT166" s="214"/>
      <c r="EBU166" s="214"/>
      <c r="EBV166" s="214"/>
      <c r="EBW166" s="214"/>
      <c r="EBX166" s="214"/>
      <c r="EBY166" s="214"/>
      <c r="EBZ166" s="214"/>
      <c r="ECA166" s="214"/>
      <c r="ECB166" s="214"/>
      <c r="ECC166" s="214"/>
      <c r="ECD166" s="214"/>
      <c r="ECE166" s="214"/>
      <c r="ECF166" s="214"/>
      <c r="ECG166" s="214"/>
      <c r="ECH166" s="214"/>
      <c r="ECI166" s="214"/>
      <c r="ECJ166" s="214"/>
      <c r="ECK166" s="214"/>
      <c r="ECL166" s="214"/>
      <c r="ECM166" s="214"/>
      <c r="ECN166" s="214"/>
      <c r="ECO166" s="214"/>
      <c r="ECP166" s="214"/>
      <c r="ECQ166" s="214"/>
      <c r="ECR166" s="214"/>
      <c r="ECS166" s="214"/>
      <c r="ECT166" s="214"/>
      <c r="ECU166" s="214"/>
      <c r="ECV166" s="214"/>
      <c r="ECW166" s="214"/>
      <c r="ECX166" s="214"/>
      <c r="ECY166" s="214"/>
      <c r="ECZ166" s="214"/>
      <c r="EDA166" s="214"/>
      <c r="EDB166" s="214"/>
      <c r="EDC166" s="214"/>
      <c r="EDD166" s="214"/>
      <c r="EDE166" s="214"/>
      <c r="EDF166" s="214"/>
      <c r="EDG166" s="214"/>
      <c r="EDH166" s="214"/>
      <c r="EDI166" s="214"/>
      <c r="EDJ166" s="214"/>
      <c r="EDK166" s="214"/>
      <c r="EDL166" s="214"/>
      <c r="EDM166" s="214"/>
      <c r="EDN166" s="214"/>
      <c r="EDO166" s="214"/>
      <c r="EDP166" s="214"/>
      <c r="EDQ166" s="214"/>
      <c r="EDR166" s="214"/>
      <c r="EDS166" s="214"/>
      <c r="EDT166" s="214"/>
      <c r="EDU166" s="214"/>
      <c r="EDV166" s="214"/>
      <c r="EDW166" s="214"/>
      <c r="EDX166" s="214"/>
      <c r="EDY166" s="214"/>
      <c r="EDZ166" s="214"/>
      <c r="EEA166" s="214"/>
      <c r="EEB166" s="214"/>
      <c r="EEC166" s="214"/>
      <c r="EED166" s="214"/>
      <c r="EEE166" s="214"/>
      <c r="EEF166" s="214"/>
      <c r="EEG166" s="214"/>
      <c r="EEH166" s="214"/>
      <c r="EEI166" s="214"/>
      <c r="EEJ166" s="214"/>
      <c r="EEK166" s="214"/>
      <c r="EEL166" s="214"/>
      <c r="EEM166" s="214"/>
      <c r="EEN166" s="214"/>
      <c r="EEO166" s="214"/>
      <c r="EEP166" s="214"/>
      <c r="EEQ166" s="214"/>
      <c r="EER166" s="214"/>
      <c r="EES166" s="214"/>
      <c r="EET166" s="214"/>
      <c r="EEU166" s="214"/>
      <c r="EEV166" s="214"/>
      <c r="EEW166" s="214"/>
      <c r="EEX166" s="214"/>
      <c r="EEY166" s="214"/>
      <c r="EEZ166" s="214"/>
      <c r="EFA166" s="214"/>
      <c r="EFB166" s="214"/>
      <c r="EFC166" s="214"/>
      <c r="EFD166" s="214"/>
      <c r="EFE166" s="214"/>
      <c r="EFF166" s="214"/>
      <c r="EFG166" s="214"/>
      <c r="EFH166" s="214"/>
      <c r="EFI166" s="214"/>
      <c r="EFJ166" s="214"/>
      <c r="EFK166" s="214"/>
      <c r="EFL166" s="214"/>
      <c r="EFM166" s="214"/>
      <c r="EFN166" s="214"/>
      <c r="EFO166" s="214"/>
      <c r="EFP166" s="214"/>
      <c r="EFQ166" s="214"/>
      <c r="EFR166" s="214"/>
      <c r="EFS166" s="214"/>
      <c r="EFT166" s="214"/>
      <c r="EFU166" s="214"/>
      <c r="EFV166" s="214"/>
      <c r="EFW166" s="214"/>
      <c r="EFX166" s="214"/>
      <c r="EFY166" s="214"/>
      <c r="EFZ166" s="214"/>
      <c r="EGA166" s="214"/>
      <c r="EGB166" s="214"/>
      <c r="EGC166" s="214"/>
      <c r="EGD166" s="214"/>
      <c r="EGE166" s="214"/>
      <c r="EGF166" s="214"/>
      <c r="EGG166" s="214"/>
      <c r="EGH166" s="214"/>
      <c r="EGI166" s="214"/>
      <c r="EGJ166" s="214"/>
      <c r="EGK166" s="214"/>
      <c r="EGL166" s="214"/>
      <c r="EGM166" s="214"/>
      <c r="EGN166" s="214"/>
      <c r="EGO166" s="214"/>
      <c r="EGP166" s="214"/>
      <c r="EGQ166" s="214"/>
      <c r="EGR166" s="214"/>
      <c r="EGS166" s="214"/>
      <c r="EGT166" s="214"/>
      <c r="EGU166" s="214"/>
      <c r="EGV166" s="214"/>
      <c r="EGW166" s="214"/>
      <c r="EGX166" s="214"/>
      <c r="EGY166" s="214"/>
      <c r="EHF166" s="214"/>
      <c r="EHG166" s="214"/>
      <c r="EHH166" s="214"/>
      <c r="EHI166" s="214"/>
      <c r="EHJ166" s="214"/>
      <c r="EHK166" s="214"/>
      <c r="EHL166" s="214"/>
      <c r="EHM166" s="214"/>
      <c r="EHN166" s="214"/>
      <c r="EHO166" s="214"/>
      <c r="EHP166" s="214"/>
      <c r="EHQ166" s="214"/>
      <c r="EHR166" s="214"/>
      <c r="EHS166" s="214"/>
      <c r="EHT166" s="214"/>
      <c r="EHU166" s="214"/>
      <c r="EHV166" s="214"/>
      <c r="EHW166" s="214"/>
      <c r="EHX166" s="214"/>
      <c r="EHY166" s="214"/>
      <c r="EHZ166" s="214"/>
      <c r="EIA166" s="214"/>
      <c r="EIB166" s="214"/>
      <c r="EIC166" s="214"/>
      <c r="EID166" s="214"/>
      <c r="EIE166" s="214"/>
      <c r="EIF166" s="214"/>
      <c r="EIG166" s="214"/>
      <c r="EIH166" s="214"/>
      <c r="EII166" s="214"/>
      <c r="EIJ166" s="214"/>
      <c r="EIK166" s="214"/>
      <c r="EIL166" s="214"/>
      <c r="EIM166" s="214"/>
      <c r="EIN166" s="214"/>
      <c r="EIO166" s="214"/>
      <c r="EIP166" s="214"/>
      <c r="EIQ166" s="214"/>
      <c r="EIR166" s="214"/>
      <c r="EIS166" s="214"/>
      <c r="EIT166" s="214"/>
      <c r="EIU166" s="214"/>
      <c r="EIV166" s="214"/>
      <c r="EIW166" s="214"/>
      <c r="EIX166" s="214"/>
      <c r="EIY166" s="214"/>
      <c r="EIZ166" s="214"/>
      <c r="EJA166" s="214"/>
      <c r="EJB166" s="214"/>
      <c r="EJC166" s="214"/>
      <c r="EJD166" s="214"/>
      <c r="EJE166" s="214"/>
      <c r="EJF166" s="214"/>
      <c r="EJG166" s="214"/>
      <c r="EJH166" s="214"/>
      <c r="EJI166" s="214"/>
      <c r="EJJ166" s="214"/>
      <c r="EJK166" s="214"/>
      <c r="EJL166" s="214"/>
      <c r="EJM166" s="214"/>
      <c r="EJN166" s="214"/>
      <c r="EJO166" s="214"/>
      <c r="EJP166" s="214"/>
      <c r="EJQ166" s="214"/>
      <c r="EJR166" s="214"/>
      <c r="EJS166" s="214"/>
      <c r="EJT166" s="214"/>
      <c r="EJU166" s="214"/>
      <c r="EJV166" s="214"/>
      <c r="EJW166" s="214"/>
      <c r="EJX166" s="214"/>
      <c r="EJY166" s="214"/>
      <c r="EJZ166" s="214"/>
      <c r="EKA166" s="214"/>
      <c r="EKB166" s="214"/>
      <c r="EKC166" s="214"/>
      <c r="EKD166" s="214"/>
      <c r="EKE166" s="214"/>
      <c r="EKF166" s="214"/>
      <c r="EKG166" s="214"/>
      <c r="EKH166" s="214"/>
      <c r="EKI166" s="214"/>
      <c r="EKJ166" s="214"/>
      <c r="EKK166" s="214"/>
      <c r="EKL166" s="214"/>
      <c r="EKM166" s="214"/>
      <c r="EKN166" s="214"/>
      <c r="EKO166" s="214"/>
      <c r="EKP166" s="214"/>
      <c r="EKQ166" s="214"/>
      <c r="EKR166" s="214"/>
      <c r="EKS166" s="214"/>
      <c r="EKT166" s="214"/>
      <c r="EKU166" s="214"/>
      <c r="EKV166" s="214"/>
      <c r="EKW166" s="214"/>
      <c r="EKX166" s="214"/>
      <c r="EKY166" s="214"/>
      <c r="EKZ166" s="214"/>
      <c r="ELA166" s="214"/>
      <c r="ELB166" s="214"/>
      <c r="ELC166" s="214"/>
      <c r="ELD166" s="214"/>
      <c r="ELE166" s="214"/>
      <c r="ELF166" s="214"/>
      <c r="ELG166" s="214"/>
      <c r="ELH166" s="214"/>
      <c r="ELI166" s="214"/>
      <c r="ELJ166" s="214"/>
      <c r="ELK166" s="214"/>
      <c r="ELL166" s="214"/>
      <c r="ELM166" s="214"/>
      <c r="ELN166" s="214"/>
      <c r="ELO166" s="214"/>
      <c r="ELP166" s="214"/>
      <c r="ELQ166" s="214"/>
      <c r="ELR166" s="214"/>
      <c r="ELS166" s="214"/>
      <c r="ELT166" s="214"/>
      <c r="ELU166" s="214"/>
      <c r="ELV166" s="214"/>
      <c r="ELW166" s="214"/>
      <c r="ELX166" s="214"/>
      <c r="ELY166" s="214"/>
      <c r="ELZ166" s="214"/>
      <c r="EMA166" s="214"/>
      <c r="EMB166" s="214"/>
      <c r="EMC166" s="214"/>
      <c r="EMD166" s="214"/>
      <c r="EME166" s="214"/>
      <c r="EMF166" s="214"/>
      <c r="EMG166" s="214"/>
      <c r="EMH166" s="214"/>
      <c r="EMI166" s="214"/>
      <c r="EMJ166" s="214"/>
      <c r="EMK166" s="214"/>
      <c r="EML166" s="214"/>
      <c r="EMM166" s="214"/>
      <c r="EMN166" s="214"/>
      <c r="EMO166" s="214"/>
      <c r="EMP166" s="214"/>
      <c r="EMQ166" s="214"/>
      <c r="EMR166" s="214"/>
      <c r="EMS166" s="214"/>
      <c r="EMT166" s="214"/>
      <c r="EMU166" s="214"/>
      <c r="EMV166" s="214"/>
      <c r="EMW166" s="214"/>
      <c r="EMX166" s="214"/>
      <c r="EMY166" s="214"/>
      <c r="EMZ166" s="214"/>
      <c r="ENA166" s="214"/>
      <c r="ENB166" s="214"/>
      <c r="ENC166" s="214"/>
      <c r="END166" s="214"/>
      <c r="ENE166" s="214"/>
      <c r="ENF166" s="214"/>
      <c r="ENG166" s="214"/>
      <c r="ENH166" s="214"/>
      <c r="ENI166" s="214"/>
      <c r="ENJ166" s="214"/>
      <c r="ENK166" s="214"/>
      <c r="ENL166" s="214"/>
      <c r="ENM166" s="214"/>
      <c r="ENN166" s="214"/>
      <c r="ENO166" s="214"/>
      <c r="ENP166" s="214"/>
      <c r="ENQ166" s="214"/>
      <c r="ENR166" s="214"/>
      <c r="ENS166" s="214"/>
      <c r="ENT166" s="214"/>
      <c r="ENU166" s="214"/>
      <c r="ENV166" s="214"/>
      <c r="ENW166" s="214"/>
      <c r="ENX166" s="214"/>
      <c r="ENY166" s="214"/>
      <c r="ENZ166" s="214"/>
      <c r="EOA166" s="214"/>
      <c r="EOB166" s="214"/>
      <c r="EOC166" s="214"/>
      <c r="EOD166" s="214"/>
      <c r="EOE166" s="214"/>
      <c r="EOF166" s="214"/>
      <c r="EOG166" s="214"/>
      <c r="EOH166" s="214"/>
      <c r="EOI166" s="214"/>
      <c r="EOJ166" s="214"/>
      <c r="EOK166" s="214"/>
      <c r="EOL166" s="214"/>
      <c r="EOM166" s="214"/>
      <c r="EON166" s="214"/>
      <c r="EOO166" s="214"/>
      <c r="EOP166" s="214"/>
      <c r="EOQ166" s="214"/>
      <c r="EOR166" s="214"/>
      <c r="EOS166" s="214"/>
      <c r="EOT166" s="214"/>
      <c r="EOU166" s="214"/>
      <c r="EOV166" s="214"/>
      <c r="EOW166" s="214"/>
      <c r="EOX166" s="214"/>
      <c r="EOY166" s="214"/>
      <c r="EOZ166" s="214"/>
      <c r="EPA166" s="214"/>
      <c r="EPB166" s="214"/>
      <c r="EPC166" s="214"/>
      <c r="EPD166" s="214"/>
      <c r="EPE166" s="214"/>
      <c r="EPF166" s="214"/>
      <c r="EPG166" s="214"/>
      <c r="EPH166" s="214"/>
      <c r="EPI166" s="214"/>
      <c r="EPJ166" s="214"/>
      <c r="EPK166" s="214"/>
      <c r="EPL166" s="214"/>
      <c r="EPM166" s="214"/>
      <c r="EPN166" s="214"/>
      <c r="EPO166" s="214"/>
      <c r="EPP166" s="214"/>
      <c r="EPQ166" s="214"/>
      <c r="EPR166" s="214"/>
      <c r="EPS166" s="214"/>
      <c r="EPT166" s="214"/>
      <c r="EPU166" s="214"/>
      <c r="EPV166" s="214"/>
      <c r="EPW166" s="214"/>
      <c r="EPX166" s="214"/>
      <c r="EPY166" s="214"/>
      <c r="EPZ166" s="214"/>
      <c r="EQA166" s="214"/>
      <c r="EQB166" s="214"/>
      <c r="EQC166" s="214"/>
      <c r="EQD166" s="214"/>
      <c r="EQE166" s="214"/>
      <c r="EQF166" s="214"/>
      <c r="EQG166" s="214"/>
      <c r="EQH166" s="214"/>
      <c r="EQI166" s="214"/>
      <c r="EQJ166" s="214"/>
      <c r="EQK166" s="214"/>
      <c r="EQL166" s="214"/>
      <c r="EQM166" s="214"/>
      <c r="EQN166" s="214"/>
      <c r="EQO166" s="214"/>
      <c r="EQP166" s="214"/>
      <c r="EQQ166" s="214"/>
      <c r="EQR166" s="214"/>
      <c r="EQS166" s="214"/>
      <c r="EQT166" s="214"/>
      <c r="EQU166" s="214"/>
      <c r="ERB166" s="214"/>
      <c r="ERC166" s="214"/>
      <c r="ERD166" s="214"/>
      <c r="ERE166" s="214"/>
      <c r="ERF166" s="214"/>
      <c r="ERG166" s="214"/>
      <c r="ERH166" s="214"/>
      <c r="ERI166" s="214"/>
      <c r="ERJ166" s="214"/>
      <c r="ERK166" s="214"/>
      <c r="ERL166" s="214"/>
      <c r="ERM166" s="214"/>
      <c r="ERN166" s="214"/>
      <c r="ERO166" s="214"/>
      <c r="ERP166" s="214"/>
      <c r="ERQ166" s="214"/>
      <c r="ERR166" s="214"/>
      <c r="ERS166" s="214"/>
      <c r="ERT166" s="214"/>
      <c r="ERU166" s="214"/>
      <c r="ERV166" s="214"/>
      <c r="ERW166" s="214"/>
      <c r="ERX166" s="214"/>
      <c r="ERY166" s="214"/>
      <c r="ERZ166" s="214"/>
      <c r="ESA166" s="214"/>
      <c r="ESB166" s="214"/>
      <c r="ESC166" s="214"/>
      <c r="ESD166" s="214"/>
      <c r="ESE166" s="214"/>
      <c r="ESF166" s="214"/>
      <c r="ESG166" s="214"/>
      <c r="ESH166" s="214"/>
      <c r="ESI166" s="214"/>
      <c r="ESJ166" s="214"/>
      <c r="ESK166" s="214"/>
      <c r="ESL166" s="214"/>
      <c r="ESM166" s="214"/>
      <c r="ESN166" s="214"/>
      <c r="ESO166" s="214"/>
      <c r="ESP166" s="214"/>
      <c r="ESQ166" s="214"/>
      <c r="ESR166" s="214"/>
      <c r="ESS166" s="214"/>
      <c r="EST166" s="214"/>
      <c r="ESU166" s="214"/>
      <c r="ESV166" s="214"/>
      <c r="ESW166" s="214"/>
      <c r="ESX166" s="214"/>
      <c r="ESY166" s="214"/>
      <c r="ESZ166" s="214"/>
      <c r="ETA166" s="214"/>
      <c r="ETB166" s="214"/>
      <c r="ETC166" s="214"/>
      <c r="ETD166" s="214"/>
      <c r="ETE166" s="214"/>
      <c r="ETF166" s="214"/>
      <c r="ETG166" s="214"/>
      <c r="ETH166" s="214"/>
      <c r="ETI166" s="214"/>
      <c r="ETJ166" s="214"/>
      <c r="ETK166" s="214"/>
      <c r="ETL166" s="214"/>
      <c r="ETM166" s="214"/>
      <c r="ETN166" s="214"/>
      <c r="ETO166" s="214"/>
      <c r="ETP166" s="214"/>
      <c r="ETQ166" s="214"/>
      <c r="ETR166" s="214"/>
      <c r="ETS166" s="214"/>
      <c r="ETT166" s="214"/>
      <c r="ETU166" s="214"/>
      <c r="ETV166" s="214"/>
      <c r="ETW166" s="214"/>
      <c r="ETX166" s="214"/>
      <c r="ETY166" s="214"/>
      <c r="ETZ166" s="214"/>
      <c r="EUA166" s="214"/>
      <c r="EUB166" s="214"/>
      <c r="EUC166" s="214"/>
      <c r="EUD166" s="214"/>
      <c r="EUE166" s="214"/>
      <c r="EUF166" s="214"/>
      <c r="EUG166" s="214"/>
      <c r="EUH166" s="214"/>
      <c r="EUI166" s="214"/>
      <c r="EUJ166" s="214"/>
      <c r="EUK166" s="214"/>
      <c r="EUL166" s="214"/>
      <c r="EUM166" s="214"/>
      <c r="EUN166" s="214"/>
      <c r="EUO166" s="214"/>
      <c r="EUP166" s="214"/>
      <c r="EUQ166" s="214"/>
      <c r="EUR166" s="214"/>
      <c r="EUS166" s="214"/>
      <c r="EUT166" s="214"/>
      <c r="EUU166" s="214"/>
      <c r="EUV166" s="214"/>
      <c r="EUW166" s="214"/>
      <c r="EUX166" s="214"/>
      <c r="EUY166" s="214"/>
      <c r="EUZ166" s="214"/>
      <c r="EVA166" s="214"/>
      <c r="EVB166" s="214"/>
      <c r="EVC166" s="214"/>
      <c r="EVD166" s="214"/>
      <c r="EVE166" s="214"/>
      <c r="EVF166" s="214"/>
      <c r="EVG166" s="214"/>
      <c r="EVH166" s="214"/>
      <c r="EVI166" s="214"/>
      <c r="EVJ166" s="214"/>
      <c r="EVK166" s="214"/>
      <c r="EVL166" s="214"/>
      <c r="EVM166" s="214"/>
      <c r="EVN166" s="214"/>
      <c r="EVO166" s="214"/>
      <c r="EVP166" s="214"/>
      <c r="EVQ166" s="214"/>
      <c r="EVR166" s="214"/>
      <c r="EVS166" s="214"/>
      <c r="EVT166" s="214"/>
      <c r="EVU166" s="214"/>
      <c r="EVV166" s="214"/>
      <c r="EVW166" s="214"/>
      <c r="EVX166" s="214"/>
      <c r="EVY166" s="214"/>
      <c r="EVZ166" s="214"/>
      <c r="EWA166" s="214"/>
      <c r="EWB166" s="214"/>
      <c r="EWC166" s="214"/>
      <c r="EWD166" s="214"/>
      <c r="EWE166" s="214"/>
      <c r="EWF166" s="214"/>
      <c r="EWG166" s="214"/>
      <c r="EWH166" s="214"/>
      <c r="EWI166" s="214"/>
      <c r="EWJ166" s="214"/>
      <c r="EWK166" s="214"/>
      <c r="EWL166" s="214"/>
      <c r="EWM166" s="214"/>
      <c r="EWN166" s="214"/>
      <c r="EWO166" s="214"/>
      <c r="EWP166" s="214"/>
      <c r="EWQ166" s="214"/>
      <c r="EWR166" s="214"/>
      <c r="EWS166" s="214"/>
      <c r="EWT166" s="214"/>
      <c r="EWU166" s="214"/>
      <c r="EWV166" s="214"/>
      <c r="EWW166" s="214"/>
      <c r="EWX166" s="214"/>
      <c r="EWY166" s="214"/>
      <c r="EWZ166" s="214"/>
      <c r="EXA166" s="214"/>
      <c r="EXB166" s="214"/>
      <c r="EXC166" s="214"/>
      <c r="EXD166" s="214"/>
      <c r="EXE166" s="214"/>
      <c r="EXF166" s="214"/>
      <c r="EXG166" s="214"/>
      <c r="EXH166" s="214"/>
      <c r="EXI166" s="214"/>
      <c r="EXJ166" s="214"/>
      <c r="EXK166" s="214"/>
      <c r="EXL166" s="214"/>
      <c r="EXM166" s="214"/>
      <c r="EXN166" s="214"/>
      <c r="EXO166" s="214"/>
      <c r="EXP166" s="214"/>
      <c r="EXQ166" s="214"/>
      <c r="EXR166" s="214"/>
      <c r="EXS166" s="214"/>
      <c r="EXT166" s="214"/>
      <c r="EXU166" s="214"/>
      <c r="EXV166" s="214"/>
      <c r="EXW166" s="214"/>
      <c r="EXX166" s="214"/>
      <c r="EXY166" s="214"/>
      <c r="EXZ166" s="214"/>
      <c r="EYA166" s="214"/>
      <c r="EYB166" s="214"/>
      <c r="EYC166" s="214"/>
      <c r="EYD166" s="214"/>
      <c r="EYE166" s="214"/>
      <c r="EYF166" s="214"/>
      <c r="EYG166" s="214"/>
      <c r="EYH166" s="214"/>
      <c r="EYI166" s="214"/>
      <c r="EYJ166" s="214"/>
      <c r="EYK166" s="214"/>
      <c r="EYL166" s="214"/>
      <c r="EYM166" s="214"/>
      <c r="EYN166" s="214"/>
      <c r="EYO166" s="214"/>
      <c r="EYP166" s="214"/>
      <c r="EYQ166" s="214"/>
      <c r="EYR166" s="214"/>
      <c r="EYS166" s="214"/>
      <c r="EYT166" s="214"/>
      <c r="EYU166" s="214"/>
      <c r="EYV166" s="214"/>
      <c r="EYW166" s="214"/>
      <c r="EYX166" s="214"/>
      <c r="EYY166" s="214"/>
      <c r="EYZ166" s="214"/>
      <c r="EZA166" s="214"/>
      <c r="EZB166" s="214"/>
      <c r="EZC166" s="214"/>
      <c r="EZD166" s="214"/>
      <c r="EZE166" s="214"/>
      <c r="EZF166" s="214"/>
      <c r="EZG166" s="214"/>
      <c r="EZH166" s="214"/>
      <c r="EZI166" s="214"/>
      <c r="EZJ166" s="214"/>
      <c r="EZK166" s="214"/>
      <c r="EZL166" s="214"/>
      <c r="EZM166" s="214"/>
      <c r="EZN166" s="214"/>
      <c r="EZO166" s="214"/>
      <c r="EZP166" s="214"/>
      <c r="EZQ166" s="214"/>
      <c r="EZR166" s="214"/>
      <c r="EZS166" s="214"/>
      <c r="EZT166" s="214"/>
      <c r="EZU166" s="214"/>
      <c r="EZV166" s="214"/>
      <c r="EZW166" s="214"/>
      <c r="EZX166" s="214"/>
      <c r="EZY166" s="214"/>
      <c r="EZZ166" s="214"/>
      <c r="FAA166" s="214"/>
      <c r="FAB166" s="214"/>
      <c r="FAC166" s="214"/>
      <c r="FAD166" s="214"/>
      <c r="FAE166" s="214"/>
      <c r="FAF166" s="214"/>
      <c r="FAG166" s="214"/>
      <c r="FAH166" s="214"/>
      <c r="FAI166" s="214"/>
      <c r="FAJ166" s="214"/>
      <c r="FAK166" s="214"/>
      <c r="FAL166" s="214"/>
      <c r="FAM166" s="214"/>
      <c r="FAN166" s="214"/>
      <c r="FAO166" s="214"/>
      <c r="FAP166" s="214"/>
      <c r="FAQ166" s="214"/>
      <c r="FAX166" s="214"/>
      <c r="FAY166" s="214"/>
      <c r="FAZ166" s="214"/>
      <c r="FBA166" s="214"/>
      <c r="FBB166" s="214"/>
      <c r="FBC166" s="214"/>
      <c r="FBD166" s="214"/>
      <c r="FBE166" s="214"/>
      <c r="FBF166" s="214"/>
      <c r="FBG166" s="214"/>
      <c r="FBH166" s="214"/>
      <c r="FBI166" s="214"/>
      <c r="FBJ166" s="214"/>
      <c r="FBK166" s="214"/>
      <c r="FBL166" s="214"/>
      <c r="FBM166" s="214"/>
      <c r="FBN166" s="214"/>
      <c r="FBO166" s="214"/>
      <c r="FBP166" s="214"/>
      <c r="FBQ166" s="214"/>
      <c r="FBR166" s="214"/>
      <c r="FBS166" s="214"/>
      <c r="FBT166" s="214"/>
      <c r="FBU166" s="214"/>
      <c r="FBV166" s="214"/>
      <c r="FBW166" s="214"/>
      <c r="FBX166" s="214"/>
      <c r="FBY166" s="214"/>
      <c r="FBZ166" s="214"/>
      <c r="FCA166" s="214"/>
      <c r="FCB166" s="214"/>
      <c r="FCC166" s="214"/>
      <c r="FCD166" s="214"/>
      <c r="FCE166" s="214"/>
      <c r="FCF166" s="214"/>
      <c r="FCG166" s="214"/>
      <c r="FCH166" s="214"/>
      <c r="FCI166" s="214"/>
      <c r="FCJ166" s="214"/>
      <c r="FCK166" s="214"/>
      <c r="FCL166" s="214"/>
      <c r="FCM166" s="214"/>
      <c r="FCN166" s="214"/>
      <c r="FCO166" s="214"/>
      <c r="FCP166" s="214"/>
      <c r="FCQ166" s="214"/>
      <c r="FCR166" s="214"/>
      <c r="FCS166" s="214"/>
      <c r="FCT166" s="214"/>
      <c r="FCU166" s="214"/>
      <c r="FCV166" s="214"/>
      <c r="FCW166" s="214"/>
      <c r="FCX166" s="214"/>
      <c r="FCY166" s="214"/>
      <c r="FCZ166" s="214"/>
      <c r="FDA166" s="214"/>
      <c r="FDB166" s="214"/>
      <c r="FDC166" s="214"/>
      <c r="FDD166" s="214"/>
      <c r="FDE166" s="214"/>
      <c r="FDF166" s="214"/>
      <c r="FDG166" s="214"/>
      <c r="FDH166" s="214"/>
      <c r="FDI166" s="214"/>
      <c r="FDJ166" s="214"/>
      <c r="FDK166" s="214"/>
      <c r="FDL166" s="214"/>
      <c r="FDM166" s="214"/>
      <c r="FDN166" s="214"/>
      <c r="FDO166" s="214"/>
      <c r="FDP166" s="214"/>
      <c r="FDQ166" s="214"/>
      <c r="FDR166" s="214"/>
      <c r="FDS166" s="214"/>
      <c r="FDT166" s="214"/>
      <c r="FDU166" s="214"/>
      <c r="FDV166" s="214"/>
      <c r="FDW166" s="214"/>
      <c r="FDX166" s="214"/>
      <c r="FDY166" s="214"/>
      <c r="FDZ166" s="214"/>
      <c r="FEA166" s="214"/>
      <c r="FEB166" s="214"/>
      <c r="FEC166" s="214"/>
      <c r="FED166" s="214"/>
      <c r="FEE166" s="214"/>
      <c r="FEF166" s="214"/>
      <c r="FEG166" s="214"/>
      <c r="FEH166" s="214"/>
      <c r="FEI166" s="214"/>
      <c r="FEJ166" s="214"/>
      <c r="FEK166" s="214"/>
      <c r="FEL166" s="214"/>
      <c r="FEM166" s="214"/>
      <c r="FEN166" s="214"/>
      <c r="FEO166" s="214"/>
      <c r="FEP166" s="214"/>
      <c r="FEQ166" s="214"/>
      <c r="FER166" s="214"/>
      <c r="FES166" s="214"/>
      <c r="FET166" s="214"/>
      <c r="FEU166" s="214"/>
      <c r="FEV166" s="214"/>
      <c r="FEW166" s="214"/>
      <c r="FEX166" s="214"/>
      <c r="FEY166" s="214"/>
      <c r="FEZ166" s="214"/>
      <c r="FFA166" s="214"/>
      <c r="FFB166" s="214"/>
      <c r="FFC166" s="214"/>
      <c r="FFD166" s="214"/>
      <c r="FFE166" s="214"/>
      <c r="FFF166" s="214"/>
      <c r="FFG166" s="214"/>
      <c r="FFH166" s="214"/>
      <c r="FFI166" s="214"/>
      <c r="FFJ166" s="214"/>
      <c r="FFK166" s="214"/>
      <c r="FFL166" s="214"/>
      <c r="FFM166" s="214"/>
      <c r="FFN166" s="214"/>
      <c r="FFO166" s="214"/>
      <c r="FFP166" s="214"/>
      <c r="FFQ166" s="214"/>
      <c r="FFR166" s="214"/>
      <c r="FFS166" s="214"/>
      <c r="FFT166" s="214"/>
      <c r="FFU166" s="214"/>
      <c r="FFV166" s="214"/>
      <c r="FFW166" s="214"/>
      <c r="FFX166" s="214"/>
      <c r="FFY166" s="214"/>
      <c r="FFZ166" s="214"/>
      <c r="FGA166" s="214"/>
      <c r="FGB166" s="214"/>
      <c r="FGC166" s="214"/>
      <c r="FGD166" s="214"/>
      <c r="FGE166" s="214"/>
      <c r="FGF166" s="214"/>
      <c r="FGG166" s="214"/>
      <c r="FGH166" s="214"/>
      <c r="FGI166" s="214"/>
      <c r="FGJ166" s="214"/>
      <c r="FGK166" s="214"/>
      <c r="FGL166" s="214"/>
      <c r="FGM166" s="214"/>
      <c r="FGN166" s="214"/>
      <c r="FGO166" s="214"/>
      <c r="FGP166" s="214"/>
      <c r="FGQ166" s="214"/>
      <c r="FGR166" s="214"/>
      <c r="FGS166" s="214"/>
      <c r="FGT166" s="214"/>
      <c r="FGU166" s="214"/>
      <c r="FGV166" s="214"/>
      <c r="FGW166" s="214"/>
      <c r="FGX166" s="214"/>
      <c r="FGY166" s="214"/>
      <c r="FGZ166" s="214"/>
      <c r="FHA166" s="214"/>
      <c r="FHB166" s="214"/>
      <c r="FHC166" s="214"/>
      <c r="FHD166" s="214"/>
      <c r="FHE166" s="214"/>
      <c r="FHF166" s="214"/>
      <c r="FHG166" s="214"/>
      <c r="FHH166" s="214"/>
      <c r="FHI166" s="214"/>
      <c r="FHJ166" s="214"/>
      <c r="FHK166" s="214"/>
      <c r="FHL166" s="214"/>
      <c r="FHM166" s="214"/>
      <c r="FHN166" s="214"/>
      <c r="FHO166" s="214"/>
      <c r="FHP166" s="214"/>
      <c r="FHQ166" s="214"/>
      <c r="FHR166" s="214"/>
      <c r="FHS166" s="214"/>
      <c r="FHT166" s="214"/>
      <c r="FHU166" s="214"/>
      <c r="FHV166" s="214"/>
      <c r="FHW166" s="214"/>
      <c r="FHX166" s="214"/>
      <c r="FHY166" s="214"/>
      <c r="FHZ166" s="214"/>
      <c r="FIA166" s="214"/>
      <c r="FIB166" s="214"/>
      <c r="FIC166" s="214"/>
      <c r="FID166" s="214"/>
      <c r="FIE166" s="214"/>
      <c r="FIF166" s="214"/>
      <c r="FIG166" s="214"/>
      <c r="FIH166" s="214"/>
      <c r="FII166" s="214"/>
      <c r="FIJ166" s="214"/>
      <c r="FIK166" s="214"/>
      <c r="FIL166" s="214"/>
      <c r="FIM166" s="214"/>
      <c r="FIN166" s="214"/>
      <c r="FIO166" s="214"/>
      <c r="FIP166" s="214"/>
      <c r="FIQ166" s="214"/>
      <c r="FIR166" s="214"/>
      <c r="FIS166" s="214"/>
      <c r="FIT166" s="214"/>
      <c r="FIU166" s="214"/>
      <c r="FIV166" s="214"/>
      <c r="FIW166" s="214"/>
      <c r="FIX166" s="214"/>
      <c r="FIY166" s="214"/>
      <c r="FIZ166" s="214"/>
      <c r="FJA166" s="214"/>
      <c r="FJB166" s="214"/>
      <c r="FJC166" s="214"/>
      <c r="FJD166" s="214"/>
      <c r="FJE166" s="214"/>
      <c r="FJF166" s="214"/>
      <c r="FJG166" s="214"/>
      <c r="FJH166" s="214"/>
      <c r="FJI166" s="214"/>
      <c r="FJJ166" s="214"/>
      <c r="FJK166" s="214"/>
      <c r="FJL166" s="214"/>
      <c r="FJM166" s="214"/>
      <c r="FJN166" s="214"/>
      <c r="FJO166" s="214"/>
      <c r="FJP166" s="214"/>
      <c r="FJQ166" s="214"/>
      <c r="FJR166" s="214"/>
      <c r="FJS166" s="214"/>
      <c r="FJT166" s="214"/>
      <c r="FJU166" s="214"/>
      <c r="FJV166" s="214"/>
      <c r="FJW166" s="214"/>
      <c r="FJX166" s="214"/>
      <c r="FJY166" s="214"/>
      <c r="FJZ166" s="214"/>
      <c r="FKA166" s="214"/>
      <c r="FKB166" s="214"/>
      <c r="FKC166" s="214"/>
      <c r="FKD166" s="214"/>
      <c r="FKE166" s="214"/>
      <c r="FKF166" s="214"/>
      <c r="FKG166" s="214"/>
      <c r="FKH166" s="214"/>
      <c r="FKI166" s="214"/>
      <c r="FKJ166" s="214"/>
      <c r="FKK166" s="214"/>
      <c r="FKL166" s="214"/>
      <c r="FKM166" s="214"/>
      <c r="FKT166" s="214"/>
      <c r="FKU166" s="214"/>
      <c r="FKV166" s="214"/>
      <c r="FKW166" s="214"/>
      <c r="FKX166" s="214"/>
      <c r="FKY166" s="214"/>
      <c r="FKZ166" s="214"/>
      <c r="FLA166" s="214"/>
      <c r="FLB166" s="214"/>
      <c r="FLC166" s="214"/>
      <c r="FLD166" s="214"/>
      <c r="FLE166" s="214"/>
      <c r="FLF166" s="214"/>
      <c r="FLG166" s="214"/>
      <c r="FLH166" s="214"/>
      <c r="FLI166" s="214"/>
      <c r="FLJ166" s="214"/>
      <c r="FLK166" s="214"/>
      <c r="FLL166" s="214"/>
      <c r="FLM166" s="214"/>
      <c r="FLN166" s="214"/>
      <c r="FLO166" s="214"/>
      <c r="FLP166" s="214"/>
      <c r="FLQ166" s="214"/>
      <c r="FLR166" s="214"/>
      <c r="FLS166" s="214"/>
      <c r="FLT166" s="214"/>
      <c r="FLU166" s="214"/>
      <c r="FLV166" s="214"/>
      <c r="FLW166" s="214"/>
      <c r="FLX166" s="214"/>
      <c r="FLY166" s="214"/>
      <c r="FLZ166" s="214"/>
      <c r="FMA166" s="214"/>
      <c r="FMB166" s="214"/>
      <c r="FMC166" s="214"/>
      <c r="FMD166" s="214"/>
      <c r="FME166" s="214"/>
      <c r="FMF166" s="214"/>
      <c r="FMG166" s="214"/>
      <c r="FMH166" s="214"/>
      <c r="FMI166" s="214"/>
      <c r="FMJ166" s="214"/>
      <c r="FMK166" s="214"/>
      <c r="FML166" s="214"/>
      <c r="FMM166" s="214"/>
      <c r="FMN166" s="214"/>
      <c r="FMO166" s="214"/>
      <c r="FMP166" s="214"/>
      <c r="FMQ166" s="214"/>
      <c r="FMR166" s="214"/>
      <c r="FMS166" s="214"/>
      <c r="FMT166" s="214"/>
      <c r="FMU166" s="214"/>
      <c r="FMV166" s="214"/>
      <c r="FMW166" s="214"/>
      <c r="FMX166" s="214"/>
      <c r="FMY166" s="214"/>
      <c r="FMZ166" s="214"/>
      <c r="FNA166" s="214"/>
      <c r="FNB166" s="214"/>
      <c r="FNC166" s="214"/>
      <c r="FND166" s="214"/>
      <c r="FNE166" s="214"/>
      <c r="FNF166" s="214"/>
      <c r="FNG166" s="214"/>
      <c r="FNH166" s="214"/>
      <c r="FNI166" s="214"/>
      <c r="FNJ166" s="214"/>
      <c r="FNK166" s="214"/>
      <c r="FNL166" s="214"/>
      <c r="FNM166" s="214"/>
      <c r="FNN166" s="214"/>
      <c r="FNO166" s="214"/>
      <c r="FNP166" s="214"/>
      <c r="FNQ166" s="214"/>
      <c r="FNR166" s="214"/>
      <c r="FNS166" s="214"/>
      <c r="FNT166" s="214"/>
      <c r="FNU166" s="214"/>
      <c r="FNV166" s="214"/>
      <c r="FNW166" s="214"/>
      <c r="FNX166" s="214"/>
      <c r="FNY166" s="214"/>
      <c r="FNZ166" s="214"/>
      <c r="FOA166" s="214"/>
      <c r="FOB166" s="214"/>
      <c r="FOC166" s="214"/>
      <c r="FOD166" s="214"/>
      <c r="FOE166" s="214"/>
      <c r="FOF166" s="214"/>
      <c r="FOG166" s="214"/>
      <c r="FOH166" s="214"/>
      <c r="FOI166" s="214"/>
      <c r="FOJ166" s="214"/>
      <c r="FOK166" s="214"/>
      <c r="FOL166" s="214"/>
      <c r="FOM166" s="214"/>
      <c r="FON166" s="214"/>
      <c r="FOO166" s="214"/>
      <c r="FOP166" s="214"/>
      <c r="FOQ166" s="214"/>
      <c r="FOR166" s="214"/>
      <c r="FOS166" s="214"/>
      <c r="FOT166" s="214"/>
      <c r="FOU166" s="214"/>
      <c r="FOV166" s="214"/>
      <c r="FOW166" s="214"/>
      <c r="FOX166" s="214"/>
      <c r="FOY166" s="214"/>
      <c r="FOZ166" s="214"/>
      <c r="FPA166" s="214"/>
      <c r="FPB166" s="214"/>
      <c r="FPC166" s="214"/>
      <c r="FPD166" s="214"/>
      <c r="FPE166" s="214"/>
      <c r="FPF166" s="214"/>
      <c r="FPG166" s="214"/>
      <c r="FPH166" s="214"/>
      <c r="FPI166" s="214"/>
      <c r="FPJ166" s="214"/>
      <c r="FPK166" s="214"/>
      <c r="FPL166" s="214"/>
      <c r="FPM166" s="214"/>
      <c r="FPN166" s="214"/>
      <c r="FPO166" s="214"/>
      <c r="FPP166" s="214"/>
      <c r="FPQ166" s="214"/>
      <c r="FPR166" s="214"/>
      <c r="FPS166" s="214"/>
      <c r="FPT166" s="214"/>
      <c r="FPU166" s="214"/>
      <c r="FPV166" s="214"/>
      <c r="FPW166" s="214"/>
      <c r="FPX166" s="214"/>
      <c r="FPY166" s="214"/>
      <c r="FPZ166" s="214"/>
      <c r="FQA166" s="214"/>
      <c r="FQB166" s="214"/>
      <c r="FQC166" s="214"/>
      <c r="FQD166" s="214"/>
      <c r="FQE166" s="214"/>
      <c r="FQF166" s="214"/>
      <c r="FQG166" s="214"/>
      <c r="FQH166" s="214"/>
      <c r="FQI166" s="214"/>
      <c r="FQJ166" s="214"/>
      <c r="FQK166" s="214"/>
      <c r="FQL166" s="214"/>
      <c r="FQM166" s="214"/>
      <c r="FQN166" s="214"/>
      <c r="FQO166" s="214"/>
      <c r="FQP166" s="214"/>
      <c r="FQQ166" s="214"/>
      <c r="FQR166" s="214"/>
      <c r="FQS166" s="214"/>
      <c r="FQT166" s="214"/>
      <c r="FQU166" s="214"/>
      <c r="FQV166" s="214"/>
      <c r="FQW166" s="214"/>
      <c r="FQX166" s="214"/>
      <c r="FQY166" s="214"/>
      <c r="FQZ166" s="214"/>
      <c r="FRA166" s="214"/>
      <c r="FRB166" s="214"/>
      <c r="FRC166" s="214"/>
      <c r="FRD166" s="214"/>
      <c r="FRE166" s="214"/>
      <c r="FRF166" s="214"/>
      <c r="FRG166" s="214"/>
      <c r="FRH166" s="214"/>
      <c r="FRI166" s="214"/>
      <c r="FRJ166" s="214"/>
      <c r="FRK166" s="214"/>
      <c r="FRL166" s="214"/>
      <c r="FRM166" s="214"/>
      <c r="FRN166" s="214"/>
      <c r="FRO166" s="214"/>
      <c r="FRP166" s="214"/>
      <c r="FRQ166" s="214"/>
      <c r="FRR166" s="214"/>
      <c r="FRS166" s="214"/>
      <c r="FRT166" s="214"/>
      <c r="FRU166" s="214"/>
      <c r="FRV166" s="214"/>
      <c r="FRW166" s="214"/>
      <c r="FRX166" s="214"/>
      <c r="FRY166" s="214"/>
      <c r="FRZ166" s="214"/>
      <c r="FSA166" s="214"/>
      <c r="FSB166" s="214"/>
      <c r="FSC166" s="214"/>
      <c r="FSD166" s="214"/>
      <c r="FSE166" s="214"/>
      <c r="FSF166" s="214"/>
      <c r="FSG166" s="214"/>
      <c r="FSH166" s="214"/>
      <c r="FSI166" s="214"/>
      <c r="FSJ166" s="214"/>
      <c r="FSK166" s="214"/>
      <c r="FSL166" s="214"/>
      <c r="FSM166" s="214"/>
      <c r="FSN166" s="214"/>
      <c r="FSO166" s="214"/>
      <c r="FSP166" s="214"/>
      <c r="FSQ166" s="214"/>
      <c r="FSR166" s="214"/>
      <c r="FSS166" s="214"/>
      <c r="FST166" s="214"/>
      <c r="FSU166" s="214"/>
      <c r="FSV166" s="214"/>
      <c r="FSW166" s="214"/>
      <c r="FSX166" s="214"/>
      <c r="FSY166" s="214"/>
      <c r="FSZ166" s="214"/>
      <c r="FTA166" s="214"/>
      <c r="FTB166" s="214"/>
      <c r="FTC166" s="214"/>
      <c r="FTD166" s="214"/>
      <c r="FTE166" s="214"/>
      <c r="FTF166" s="214"/>
      <c r="FTG166" s="214"/>
      <c r="FTH166" s="214"/>
      <c r="FTI166" s="214"/>
      <c r="FTJ166" s="214"/>
      <c r="FTK166" s="214"/>
      <c r="FTL166" s="214"/>
      <c r="FTM166" s="214"/>
      <c r="FTN166" s="214"/>
      <c r="FTO166" s="214"/>
      <c r="FTP166" s="214"/>
      <c r="FTQ166" s="214"/>
      <c r="FTR166" s="214"/>
      <c r="FTS166" s="214"/>
      <c r="FTT166" s="214"/>
      <c r="FTU166" s="214"/>
      <c r="FTV166" s="214"/>
      <c r="FTW166" s="214"/>
      <c r="FTX166" s="214"/>
      <c r="FTY166" s="214"/>
      <c r="FTZ166" s="214"/>
      <c r="FUA166" s="214"/>
      <c r="FUB166" s="214"/>
      <c r="FUC166" s="214"/>
      <c r="FUD166" s="214"/>
      <c r="FUE166" s="214"/>
      <c r="FUF166" s="214"/>
      <c r="FUG166" s="214"/>
      <c r="FUH166" s="214"/>
      <c r="FUI166" s="214"/>
      <c r="FUP166" s="214"/>
      <c r="FUQ166" s="214"/>
      <c r="FUR166" s="214"/>
      <c r="FUS166" s="214"/>
      <c r="FUT166" s="214"/>
      <c r="FUU166" s="214"/>
      <c r="FUV166" s="214"/>
      <c r="FUW166" s="214"/>
      <c r="FUX166" s="214"/>
      <c r="FUY166" s="214"/>
      <c r="FUZ166" s="214"/>
      <c r="FVA166" s="214"/>
      <c r="FVB166" s="214"/>
      <c r="FVC166" s="214"/>
      <c r="FVD166" s="214"/>
      <c r="FVE166" s="214"/>
      <c r="FVF166" s="214"/>
      <c r="FVG166" s="214"/>
      <c r="FVH166" s="214"/>
      <c r="FVI166" s="214"/>
      <c r="FVJ166" s="214"/>
      <c r="FVK166" s="214"/>
      <c r="FVL166" s="214"/>
      <c r="FVM166" s="214"/>
      <c r="FVN166" s="214"/>
      <c r="FVO166" s="214"/>
      <c r="FVP166" s="214"/>
      <c r="FVQ166" s="214"/>
      <c r="FVR166" s="214"/>
      <c r="FVS166" s="214"/>
      <c r="FVT166" s="214"/>
      <c r="FVU166" s="214"/>
      <c r="FVV166" s="214"/>
      <c r="FVW166" s="214"/>
      <c r="FVX166" s="214"/>
      <c r="FVY166" s="214"/>
      <c r="FVZ166" s="214"/>
      <c r="FWA166" s="214"/>
      <c r="FWB166" s="214"/>
      <c r="FWC166" s="214"/>
      <c r="FWD166" s="214"/>
      <c r="FWE166" s="214"/>
      <c r="FWF166" s="214"/>
      <c r="FWG166" s="214"/>
      <c r="FWH166" s="214"/>
      <c r="FWI166" s="214"/>
      <c r="FWJ166" s="214"/>
      <c r="FWK166" s="214"/>
      <c r="FWL166" s="214"/>
      <c r="FWM166" s="214"/>
      <c r="FWN166" s="214"/>
      <c r="FWO166" s="214"/>
      <c r="FWP166" s="214"/>
      <c r="FWQ166" s="214"/>
      <c r="FWR166" s="214"/>
      <c r="FWS166" s="214"/>
      <c r="FWT166" s="214"/>
      <c r="FWU166" s="214"/>
      <c r="FWV166" s="214"/>
      <c r="FWW166" s="214"/>
      <c r="FWX166" s="214"/>
      <c r="FWY166" s="214"/>
      <c r="FWZ166" s="214"/>
      <c r="FXA166" s="214"/>
      <c r="FXB166" s="214"/>
      <c r="FXC166" s="214"/>
      <c r="FXD166" s="214"/>
      <c r="FXE166" s="214"/>
      <c r="FXF166" s="214"/>
      <c r="FXG166" s="214"/>
      <c r="FXH166" s="214"/>
      <c r="FXI166" s="214"/>
      <c r="FXJ166" s="214"/>
      <c r="FXK166" s="214"/>
      <c r="FXL166" s="214"/>
      <c r="FXM166" s="214"/>
      <c r="FXN166" s="214"/>
      <c r="FXO166" s="214"/>
      <c r="FXP166" s="214"/>
      <c r="FXQ166" s="214"/>
      <c r="FXR166" s="214"/>
      <c r="FXS166" s="214"/>
      <c r="FXT166" s="214"/>
      <c r="FXU166" s="214"/>
      <c r="FXV166" s="214"/>
      <c r="FXW166" s="214"/>
      <c r="FXX166" s="214"/>
      <c r="FXY166" s="214"/>
      <c r="FXZ166" s="214"/>
      <c r="FYA166" s="214"/>
      <c r="FYB166" s="214"/>
      <c r="FYC166" s="214"/>
      <c r="FYD166" s="214"/>
      <c r="FYE166" s="214"/>
      <c r="FYF166" s="214"/>
      <c r="FYG166" s="214"/>
      <c r="FYH166" s="214"/>
      <c r="FYI166" s="214"/>
      <c r="FYJ166" s="214"/>
      <c r="FYK166" s="214"/>
      <c r="FYL166" s="214"/>
      <c r="FYM166" s="214"/>
      <c r="FYN166" s="214"/>
      <c r="FYO166" s="214"/>
      <c r="FYP166" s="214"/>
      <c r="FYQ166" s="214"/>
      <c r="FYR166" s="214"/>
      <c r="FYS166" s="214"/>
      <c r="FYT166" s="214"/>
      <c r="FYU166" s="214"/>
      <c r="FYV166" s="214"/>
      <c r="FYW166" s="214"/>
      <c r="FYX166" s="214"/>
      <c r="FYY166" s="214"/>
      <c r="FYZ166" s="214"/>
      <c r="FZA166" s="214"/>
      <c r="FZB166" s="214"/>
      <c r="FZC166" s="214"/>
      <c r="FZD166" s="214"/>
      <c r="FZE166" s="214"/>
      <c r="FZF166" s="214"/>
      <c r="FZG166" s="214"/>
      <c r="FZH166" s="214"/>
      <c r="FZI166" s="214"/>
      <c r="FZJ166" s="214"/>
      <c r="FZK166" s="214"/>
      <c r="FZL166" s="214"/>
      <c r="FZM166" s="214"/>
      <c r="FZN166" s="214"/>
      <c r="FZO166" s="214"/>
      <c r="FZP166" s="214"/>
      <c r="FZQ166" s="214"/>
      <c r="FZR166" s="214"/>
      <c r="FZS166" s="214"/>
      <c r="FZT166" s="214"/>
      <c r="FZU166" s="214"/>
      <c r="FZV166" s="214"/>
      <c r="FZW166" s="214"/>
      <c r="FZX166" s="214"/>
      <c r="FZY166" s="214"/>
      <c r="FZZ166" s="214"/>
      <c r="GAA166" s="214"/>
      <c r="GAB166" s="214"/>
      <c r="GAC166" s="214"/>
      <c r="GAD166" s="214"/>
      <c r="GAE166" s="214"/>
      <c r="GAF166" s="214"/>
      <c r="GAG166" s="214"/>
      <c r="GAH166" s="214"/>
      <c r="GAI166" s="214"/>
      <c r="GAJ166" s="214"/>
      <c r="GAK166" s="214"/>
      <c r="GAL166" s="214"/>
      <c r="GAM166" s="214"/>
      <c r="GAN166" s="214"/>
      <c r="GAO166" s="214"/>
      <c r="GAP166" s="214"/>
      <c r="GAQ166" s="214"/>
      <c r="GAR166" s="214"/>
      <c r="GAS166" s="214"/>
      <c r="GAT166" s="214"/>
      <c r="GAU166" s="214"/>
      <c r="GAV166" s="214"/>
      <c r="GAW166" s="214"/>
      <c r="GAX166" s="214"/>
      <c r="GAY166" s="214"/>
      <c r="GAZ166" s="214"/>
      <c r="GBA166" s="214"/>
      <c r="GBB166" s="214"/>
      <c r="GBC166" s="214"/>
      <c r="GBD166" s="214"/>
      <c r="GBE166" s="214"/>
      <c r="GBF166" s="214"/>
      <c r="GBG166" s="214"/>
      <c r="GBH166" s="214"/>
      <c r="GBI166" s="214"/>
      <c r="GBJ166" s="214"/>
      <c r="GBK166" s="214"/>
      <c r="GBL166" s="214"/>
      <c r="GBM166" s="214"/>
      <c r="GBN166" s="214"/>
      <c r="GBO166" s="214"/>
      <c r="GBP166" s="214"/>
      <c r="GBQ166" s="214"/>
      <c r="GBR166" s="214"/>
      <c r="GBS166" s="214"/>
      <c r="GBT166" s="214"/>
      <c r="GBU166" s="214"/>
      <c r="GBV166" s="214"/>
      <c r="GBW166" s="214"/>
      <c r="GBX166" s="214"/>
      <c r="GBY166" s="214"/>
      <c r="GBZ166" s="214"/>
      <c r="GCA166" s="214"/>
      <c r="GCB166" s="214"/>
      <c r="GCC166" s="214"/>
      <c r="GCD166" s="214"/>
      <c r="GCE166" s="214"/>
      <c r="GCF166" s="214"/>
      <c r="GCG166" s="214"/>
      <c r="GCH166" s="214"/>
      <c r="GCI166" s="214"/>
      <c r="GCJ166" s="214"/>
      <c r="GCK166" s="214"/>
      <c r="GCL166" s="214"/>
      <c r="GCM166" s="214"/>
      <c r="GCN166" s="214"/>
      <c r="GCO166" s="214"/>
      <c r="GCP166" s="214"/>
      <c r="GCQ166" s="214"/>
      <c r="GCR166" s="214"/>
      <c r="GCS166" s="214"/>
      <c r="GCT166" s="214"/>
      <c r="GCU166" s="214"/>
      <c r="GCV166" s="214"/>
      <c r="GCW166" s="214"/>
      <c r="GCX166" s="214"/>
      <c r="GCY166" s="214"/>
      <c r="GCZ166" s="214"/>
      <c r="GDA166" s="214"/>
      <c r="GDB166" s="214"/>
      <c r="GDC166" s="214"/>
      <c r="GDD166" s="214"/>
      <c r="GDE166" s="214"/>
      <c r="GDF166" s="214"/>
      <c r="GDG166" s="214"/>
      <c r="GDH166" s="214"/>
      <c r="GDI166" s="214"/>
      <c r="GDJ166" s="214"/>
      <c r="GDK166" s="214"/>
      <c r="GDL166" s="214"/>
      <c r="GDM166" s="214"/>
      <c r="GDN166" s="214"/>
      <c r="GDO166" s="214"/>
      <c r="GDP166" s="214"/>
      <c r="GDQ166" s="214"/>
      <c r="GDR166" s="214"/>
      <c r="GDS166" s="214"/>
      <c r="GDT166" s="214"/>
      <c r="GDU166" s="214"/>
      <c r="GDV166" s="214"/>
      <c r="GDW166" s="214"/>
      <c r="GDX166" s="214"/>
      <c r="GDY166" s="214"/>
      <c r="GDZ166" s="214"/>
      <c r="GEA166" s="214"/>
      <c r="GEB166" s="214"/>
      <c r="GEC166" s="214"/>
      <c r="GED166" s="214"/>
      <c r="GEE166" s="214"/>
      <c r="GEL166" s="214"/>
      <c r="GEM166" s="214"/>
      <c r="GEN166" s="214"/>
      <c r="GEO166" s="214"/>
      <c r="GEP166" s="214"/>
      <c r="GEQ166" s="214"/>
      <c r="GER166" s="214"/>
      <c r="GES166" s="214"/>
      <c r="GET166" s="214"/>
      <c r="GEU166" s="214"/>
      <c r="GEV166" s="214"/>
      <c r="GEW166" s="214"/>
      <c r="GEX166" s="214"/>
      <c r="GEY166" s="214"/>
      <c r="GEZ166" s="214"/>
      <c r="GFA166" s="214"/>
      <c r="GFB166" s="214"/>
      <c r="GFC166" s="214"/>
      <c r="GFD166" s="214"/>
      <c r="GFE166" s="214"/>
      <c r="GFF166" s="214"/>
      <c r="GFG166" s="214"/>
      <c r="GFH166" s="214"/>
      <c r="GFI166" s="214"/>
      <c r="GFJ166" s="214"/>
      <c r="GFK166" s="214"/>
      <c r="GFL166" s="214"/>
      <c r="GFM166" s="214"/>
      <c r="GFN166" s="214"/>
      <c r="GFO166" s="214"/>
      <c r="GFP166" s="214"/>
      <c r="GFQ166" s="214"/>
      <c r="GFR166" s="214"/>
      <c r="GFS166" s="214"/>
      <c r="GFT166" s="214"/>
      <c r="GFU166" s="214"/>
      <c r="GFV166" s="214"/>
      <c r="GFW166" s="214"/>
      <c r="GFX166" s="214"/>
      <c r="GFY166" s="214"/>
      <c r="GFZ166" s="214"/>
      <c r="GGA166" s="214"/>
      <c r="GGB166" s="214"/>
      <c r="GGC166" s="214"/>
      <c r="GGD166" s="214"/>
      <c r="GGE166" s="214"/>
      <c r="GGF166" s="214"/>
      <c r="GGG166" s="214"/>
      <c r="GGH166" s="214"/>
      <c r="GGI166" s="214"/>
      <c r="GGJ166" s="214"/>
      <c r="GGK166" s="214"/>
      <c r="GGL166" s="214"/>
      <c r="GGM166" s="214"/>
      <c r="GGN166" s="214"/>
      <c r="GGO166" s="214"/>
      <c r="GGP166" s="214"/>
      <c r="GGQ166" s="214"/>
      <c r="GGR166" s="214"/>
      <c r="GGS166" s="214"/>
      <c r="GGT166" s="214"/>
      <c r="GGU166" s="214"/>
      <c r="GGV166" s="214"/>
      <c r="GGW166" s="214"/>
      <c r="GGX166" s="214"/>
      <c r="GGY166" s="214"/>
      <c r="GGZ166" s="214"/>
      <c r="GHA166" s="214"/>
      <c r="GHB166" s="214"/>
      <c r="GHC166" s="214"/>
      <c r="GHD166" s="214"/>
      <c r="GHE166" s="214"/>
      <c r="GHF166" s="214"/>
      <c r="GHG166" s="214"/>
      <c r="GHH166" s="214"/>
      <c r="GHI166" s="214"/>
      <c r="GHJ166" s="214"/>
      <c r="GHK166" s="214"/>
      <c r="GHL166" s="214"/>
      <c r="GHM166" s="214"/>
      <c r="GHN166" s="214"/>
      <c r="GHO166" s="214"/>
      <c r="GHP166" s="214"/>
      <c r="GHQ166" s="214"/>
      <c r="GHR166" s="214"/>
      <c r="GHS166" s="214"/>
      <c r="GHT166" s="214"/>
      <c r="GHU166" s="214"/>
      <c r="GHV166" s="214"/>
      <c r="GHW166" s="214"/>
      <c r="GHX166" s="214"/>
      <c r="GHY166" s="214"/>
      <c r="GHZ166" s="214"/>
      <c r="GIA166" s="214"/>
      <c r="GIB166" s="214"/>
      <c r="GIC166" s="214"/>
      <c r="GID166" s="214"/>
      <c r="GIE166" s="214"/>
      <c r="GIF166" s="214"/>
      <c r="GIG166" s="214"/>
      <c r="GIH166" s="214"/>
      <c r="GII166" s="214"/>
      <c r="GIJ166" s="214"/>
      <c r="GIK166" s="214"/>
      <c r="GIL166" s="214"/>
      <c r="GIM166" s="214"/>
      <c r="GIN166" s="214"/>
      <c r="GIO166" s="214"/>
      <c r="GIP166" s="214"/>
      <c r="GIQ166" s="214"/>
      <c r="GIR166" s="214"/>
      <c r="GIS166" s="214"/>
      <c r="GIT166" s="214"/>
      <c r="GIU166" s="214"/>
      <c r="GIV166" s="214"/>
      <c r="GIW166" s="214"/>
      <c r="GIX166" s="214"/>
      <c r="GIY166" s="214"/>
      <c r="GIZ166" s="214"/>
      <c r="GJA166" s="214"/>
      <c r="GJB166" s="214"/>
      <c r="GJC166" s="214"/>
      <c r="GJD166" s="214"/>
      <c r="GJE166" s="214"/>
      <c r="GJF166" s="214"/>
      <c r="GJG166" s="214"/>
      <c r="GJH166" s="214"/>
      <c r="GJI166" s="214"/>
      <c r="GJJ166" s="214"/>
      <c r="GJK166" s="214"/>
      <c r="GJL166" s="214"/>
      <c r="GJM166" s="214"/>
      <c r="GJN166" s="214"/>
      <c r="GJO166" s="214"/>
      <c r="GJP166" s="214"/>
      <c r="GJQ166" s="214"/>
      <c r="GJR166" s="214"/>
      <c r="GJS166" s="214"/>
      <c r="GJT166" s="214"/>
      <c r="GJU166" s="214"/>
      <c r="GJV166" s="214"/>
      <c r="GJW166" s="214"/>
      <c r="GJX166" s="214"/>
      <c r="GJY166" s="214"/>
      <c r="GJZ166" s="214"/>
      <c r="GKA166" s="214"/>
      <c r="GKB166" s="214"/>
      <c r="GKC166" s="214"/>
      <c r="GKD166" s="214"/>
      <c r="GKE166" s="214"/>
      <c r="GKF166" s="214"/>
      <c r="GKG166" s="214"/>
      <c r="GKH166" s="214"/>
      <c r="GKI166" s="214"/>
      <c r="GKJ166" s="214"/>
      <c r="GKK166" s="214"/>
      <c r="GKL166" s="214"/>
      <c r="GKM166" s="214"/>
      <c r="GKN166" s="214"/>
      <c r="GKO166" s="214"/>
      <c r="GKP166" s="214"/>
      <c r="GKQ166" s="214"/>
      <c r="GKR166" s="214"/>
      <c r="GKS166" s="214"/>
      <c r="GKT166" s="214"/>
      <c r="GKU166" s="214"/>
      <c r="GKV166" s="214"/>
      <c r="GKW166" s="214"/>
      <c r="GKX166" s="214"/>
      <c r="GKY166" s="214"/>
      <c r="GKZ166" s="214"/>
      <c r="GLA166" s="214"/>
      <c r="GLB166" s="214"/>
      <c r="GLC166" s="214"/>
      <c r="GLD166" s="214"/>
      <c r="GLE166" s="214"/>
      <c r="GLF166" s="214"/>
      <c r="GLG166" s="214"/>
      <c r="GLH166" s="214"/>
      <c r="GLI166" s="214"/>
      <c r="GLJ166" s="214"/>
      <c r="GLK166" s="214"/>
      <c r="GLL166" s="214"/>
      <c r="GLM166" s="214"/>
      <c r="GLN166" s="214"/>
      <c r="GLO166" s="214"/>
      <c r="GLP166" s="214"/>
      <c r="GLQ166" s="214"/>
      <c r="GLR166" s="214"/>
      <c r="GLS166" s="214"/>
      <c r="GLT166" s="214"/>
      <c r="GLU166" s="214"/>
      <c r="GLV166" s="214"/>
      <c r="GLW166" s="214"/>
      <c r="GLX166" s="214"/>
      <c r="GLY166" s="214"/>
      <c r="GLZ166" s="214"/>
      <c r="GMA166" s="214"/>
      <c r="GMB166" s="214"/>
      <c r="GMC166" s="214"/>
      <c r="GMD166" s="214"/>
      <c r="GME166" s="214"/>
      <c r="GMF166" s="214"/>
      <c r="GMG166" s="214"/>
      <c r="GMH166" s="214"/>
      <c r="GMI166" s="214"/>
      <c r="GMJ166" s="214"/>
      <c r="GMK166" s="214"/>
      <c r="GML166" s="214"/>
      <c r="GMM166" s="214"/>
      <c r="GMN166" s="214"/>
      <c r="GMO166" s="214"/>
      <c r="GMP166" s="214"/>
      <c r="GMQ166" s="214"/>
      <c r="GMR166" s="214"/>
      <c r="GMS166" s="214"/>
      <c r="GMT166" s="214"/>
      <c r="GMU166" s="214"/>
      <c r="GMV166" s="214"/>
      <c r="GMW166" s="214"/>
      <c r="GMX166" s="214"/>
      <c r="GMY166" s="214"/>
      <c r="GMZ166" s="214"/>
      <c r="GNA166" s="214"/>
      <c r="GNB166" s="214"/>
      <c r="GNC166" s="214"/>
      <c r="GND166" s="214"/>
      <c r="GNE166" s="214"/>
      <c r="GNF166" s="214"/>
      <c r="GNG166" s="214"/>
      <c r="GNH166" s="214"/>
      <c r="GNI166" s="214"/>
      <c r="GNJ166" s="214"/>
      <c r="GNK166" s="214"/>
      <c r="GNL166" s="214"/>
      <c r="GNM166" s="214"/>
      <c r="GNN166" s="214"/>
      <c r="GNO166" s="214"/>
      <c r="GNP166" s="214"/>
      <c r="GNQ166" s="214"/>
      <c r="GNR166" s="214"/>
      <c r="GNS166" s="214"/>
      <c r="GNT166" s="214"/>
      <c r="GNU166" s="214"/>
      <c r="GNV166" s="214"/>
      <c r="GNW166" s="214"/>
      <c r="GNX166" s="214"/>
      <c r="GNY166" s="214"/>
      <c r="GNZ166" s="214"/>
      <c r="GOA166" s="214"/>
      <c r="GOH166" s="214"/>
      <c r="GOI166" s="214"/>
      <c r="GOJ166" s="214"/>
      <c r="GOK166" s="214"/>
      <c r="GOL166" s="214"/>
      <c r="GOM166" s="214"/>
      <c r="GON166" s="214"/>
      <c r="GOO166" s="214"/>
      <c r="GOP166" s="214"/>
      <c r="GOQ166" s="214"/>
      <c r="GOR166" s="214"/>
      <c r="GOS166" s="214"/>
      <c r="GOT166" s="214"/>
      <c r="GOU166" s="214"/>
      <c r="GOV166" s="214"/>
      <c r="GOW166" s="214"/>
      <c r="GOX166" s="214"/>
      <c r="GOY166" s="214"/>
      <c r="GOZ166" s="214"/>
      <c r="GPA166" s="214"/>
      <c r="GPB166" s="214"/>
      <c r="GPC166" s="214"/>
      <c r="GPD166" s="214"/>
      <c r="GPE166" s="214"/>
      <c r="GPF166" s="214"/>
      <c r="GPG166" s="214"/>
      <c r="GPH166" s="214"/>
      <c r="GPI166" s="214"/>
      <c r="GPJ166" s="214"/>
      <c r="GPK166" s="214"/>
      <c r="GPL166" s="214"/>
      <c r="GPM166" s="214"/>
      <c r="GPN166" s="214"/>
      <c r="GPO166" s="214"/>
      <c r="GPP166" s="214"/>
      <c r="GPQ166" s="214"/>
      <c r="GPR166" s="214"/>
      <c r="GPS166" s="214"/>
      <c r="GPT166" s="214"/>
      <c r="GPU166" s="214"/>
      <c r="GPV166" s="214"/>
      <c r="GPW166" s="214"/>
      <c r="GPX166" s="214"/>
      <c r="GPY166" s="214"/>
      <c r="GPZ166" s="214"/>
      <c r="GQA166" s="214"/>
      <c r="GQB166" s="214"/>
      <c r="GQC166" s="214"/>
      <c r="GQD166" s="214"/>
      <c r="GQE166" s="214"/>
      <c r="GQF166" s="214"/>
      <c r="GQG166" s="214"/>
      <c r="GQH166" s="214"/>
      <c r="GQI166" s="214"/>
      <c r="GQJ166" s="214"/>
      <c r="GQK166" s="214"/>
      <c r="GQL166" s="214"/>
      <c r="GQM166" s="214"/>
      <c r="GQN166" s="214"/>
      <c r="GQO166" s="214"/>
      <c r="GQP166" s="214"/>
      <c r="GQQ166" s="214"/>
      <c r="GQR166" s="214"/>
      <c r="GQS166" s="214"/>
      <c r="GQT166" s="214"/>
      <c r="GQU166" s="214"/>
      <c r="GQV166" s="214"/>
      <c r="GQW166" s="214"/>
      <c r="GQX166" s="214"/>
      <c r="GQY166" s="214"/>
      <c r="GQZ166" s="214"/>
      <c r="GRA166" s="214"/>
      <c r="GRB166" s="214"/>
      <c r="GRC166" s="214"/>
      <c r="GRD166" s="214"/>
      <c r="GRE166" s="214"/>
      <c r="GRF166" s="214"/>
      <c r="GRG166" s="214"/>
      <c r="GRH166" s="214"/>
      <c r="GRI166" s="214"/>
      <c r="GRJ166" s="214"/>
      <c r="GRK166" s="214"/>
      <c r="GRL166" s="214"/>
      <c r="GRM166" s="214"/>
      <c r="GRN166" s="214"/>
      <c r="GRO166" s="214"/>
      <c r="GRP166" s="214"/>
      <c r="GRQ166" s="214"/>
      <c r="GRR166" s="214"/>
      <c r="GRS166" s="214"/>
      <c r="GRT166" s="214"/>
      <c r="GRU166" s="214"/>
      <c r="GRV166" s="214"/>
      <c r="GRW166" s="214"/>
      <c r="GRX166" s="214"/>
      <c r="GRY166" s="214"/>
      <c r="GRZ166" s="214"/>
      <c r="GSA166" s="214"/>
      <c r="GSB166" s="214"/>
      <c r="GSC166" s="214"/>
      <c r="GSD166" s="214"/>
      <c r="GSE166" s="214"/>
      <c r="GSF166" s="214"/>
      <c r="GSG166" s="214"/>
      <c r="GSH166" s="214"/>
      <c r="GSI166" s="214"/>
      <c r="GSJ166" s="214"/>
      <c r="GSK166" s="214"/>
      <c r="GSL166" s="214"/>
      <c r="GSM166" s="214"/>
      <c r="GSN166" s="214"/>
      <c r="GSO166" s="214"/>
      <c r="GSP166" s="214"/>
      <c r="GSQ166" s="214"/>
      <c r="GSR166" s="214"/>
      <c r="GSS166" s="214"/>
      <c r="GST166" s="214"/>
      <c r="GSU166" s="214"/>
      <c r="GSV166" s="214"/>
      <c r="GSW166" s="214"/>
      <c r="GSX166" s="214"/>
      <c r="GSY166" s="214"/>
      <c r="GSZ166" s="214"/>
      <c r="GTA166" s="214"/>
      <c r="GTB166" s="214"/>
      <c r="GTC166" s="214"/>
      <c r="GTD166" s="214"/>
      <c r="GTE166" s="214"/>
      <c r="GTF166" s="214"/>
      <c r="GTG166" s="214"/>
      <c r="GTH166" s="214"/>
      <c r="GTI166" s="214"/>
      <c r="GTJ166" s="214"/>
      <c r="GTK166" s="214"/>
      <c r="GTL166" s="214"/>
      <c r="GTM166" s="214"/>
      <c r="GTN166" s="214"/>
      <c r="GTO166" s="214"/>
      <c r="GTP166" s="214"/>
      <c r="GTQ166" s="214"/>
      <c r="GTR166" s="214"/>
      <c r="GTS166" s="214"/>
      <c r="GTT166" s="214"/>
      <c r="GTU166" s="214"/>
      <c r="GTV166" s="214"/>
      <c r="GTW166" s="214"/>
      <c r="GTX166" s="214"/>
      <c r="GTY166" s="214"/>
      <c r="GTZ166" s="214"/>
      <c r="GUA166" s="214"/>
      <c r="GUB166" s="214"/>
      <c r="GUC166" s="214"/>
      <c r="GUD166" s="214"/>
      <c r="GUE166" s="214"/>
      <c r="GUF166" s="214"/>
      <c r="GUG166" s="214"/>
      <c r="GUH166" s="214"/>
      <c r="GUI166" s="214"/>
      <c r="GUJ166" s="214"/>
      <c r="GUK166" s="214"/>
      <c r="GUL166" s="214"/>
      <c r="GUM166" s="214"/>
      <c r="GUN166" s="214"/>
      <c r="GUO166" s="214"/>
      <c r="GUP166" s="214"/>
      <c r="GUQ166" s="214"/>
      <c r="GUR166" s="214"/>
      <c r="GUS166" s="214"/>
      <c r="GUT166" s="214"/>
      <c r="GUU166" s="214"/>
      <c r="GUV166" s="214"/>
      <c r="GUW166" s="214"/>
      <c r="GUX166" s="214"/>
      <c r="GUY166" s="214"/>
      <c r="GUZ166" s="214"/>
      <c r="GVA166" s="214"/>
      <c r="GVB166" s="214"/>
      <c r="GVC166" s="214"/>
      <c r="GVD166" s="214"/>
      <c r="GVE166" s="214"/>
      <c r="GVF166" s="214"/>
      <c r="GVG166" s="214"/>
      <c r="GVH166" s="214"/>
      <c r="GVI166" s="214"/>
      <c r="GVJ166" s="214"/>
      <c r="GVK166" s="214"/>
      <c r="GVL166" s="214"/>
      <c r="GVM166" s="214"/>
      <c r="GVN166" s="214"/>
      <c r="GVO166" s="214"/>
      <c r="GVP166" s="214"/>
      <c r="GVQ166" s="214"/>
      <c r="GVR166" s="214"/>
      <c r="GVS166" s="214"/>
      <c r="GVT166" s="214"/>
      <c r="GVU166" s="214"/>
      <c r="GVV166" s="214"/>
      <c r="GVW166" s="214"/>
      <c r="GVX166" s="214"/>
      <c r="GVY166" s="214"/>
      <c r="GVZ166" s="214"/>
      <c r="GWA166" s="214"/>
      <c r="GWB166" s="214"/>
      <c r="GWC166" s="214"/>
      <c r="GWD166" s="214"/>
      <c r="GWE166" s="214"/>
      <c r="GWF166" s="214"/>
      <c r="GWG166" s="214"/>
      <c r="GWH166" s="214"/>
      <c r="GWI166" s="214"/>
      <c r="GWJ166" s="214"/>
      <c r="GWK166" s="214"/>
      <c r="GWL166" s="214"/>
      <c r="GWM166" s="214"/>
      <c r="GWN166" s="214"/>
      <c r="GWO166" s="214"/>
      <c r="GWP166" s="214"/>
      <c r="GWQ166" s="214"/>
      <c r="GWR166" s="214"/>
      <c r="GWS166" s="214"/>
      <c r="GWT166" s="214"/>
      <c r="GWU166" s="214"/>
      <c r="GWV166" s="214"/>
      <c r="GWW166" s="214"/>
      <c r="GWX166" s="214"/>
      <c r="GWY166" s="214"/>
      <c r="GWZ166" s="214"/>
      <c r="GXA166" s="214"/>
      <c r="GXB166" s="214"/>
      <c r="GXC166" s="214"/>
      <c r="GXD166" s="214"/>
      <c r="GXE166" s="214"/>
      <c r="GXF166" s="214"/>
      <c r="GXG166" s="214"/>
      <c r="GXH166" s="214"/>
      <c r="GXI166" s="214"/>
      <c r="GXJ166" s="214"/>
      <c r="GXK166" s="214"/>
      <c r="GXL166" s="214"/>
      <c r="GXM166" s="214"/>
      <c r="GXN166" s="214"/>
      <c r="GXO166" s="214"/>
      <c r="GXP166" s="214"/>
      <c r="GXQ166" s="214"/>
      <c r="GXR166" s="214"/>
      <c r="GXS166" s="214"/>
      <c r="GXT166" s="214"/>
      <c r="GXU166" s="214"/>
      <c r="GXV166" s="214"/>
      <c r="GXW166" s="214"/>
      <c r="GYD166" s="214"/>
      <c r="GYE166" s="214"/>
      <c r="GYF166" s="214"/>
      <c r="GYG166" s="214"/>
      <c r="GYH166" s="214"/>
      <c r="GYI166" s="214"/>
      <c r="GYJ166" s="214"/>
      <c r="GYK166" s="214"/>
      <c r="GYL166" s="214"/>
      <c r="GYM166" s="214"/>
      <c r="GYN166" s="214"/>
      <c r="GYO166" s="214"/>
      <c r="GYP166" s="214"/>
      <c r="GYQ166" s="214"/>
      <c r="GYR166" s="214"/>
      <c r="GYS166" s="214"/>
      <c r="GYT166" s="214"/>
      <c r="GYU166" s="214"/>
      <c r="GYV166" s="214"/>
      <c r="GYW166" s="214"/>
      <c r="GYX166" s="214"/>
      <c r="GYY166" s="214"/>
      <c r="GYZ166" s="214"/>
      <c r="GZA166" s="214"/>
      <c r="GZB166" s="214"/>
      <c r="GZC166" s="214"/>
      <c r="GZD166" s="214"/>
      <c r="GZE166" s="214"/>
      <c r="GZF166" s="214"/>
      <c r="GZG166" s="214"/>
      <c r="GZH166" s="214"/>
      <c r="GZI166" s="214"/>
      <c r="GZJ166" s="214"/>
      <c r="GZK166" s="214"/>
      <c r="GZL166" s="214"/>
      <c r="GZM166" s="214"/>
      <c r="GZN166" s="214"/>
      <c r="GZO166" s="214"/>
      <c r="GZP166" s="214"/>
      <c r="GZQ166" s="214"/>
      <c r="GZR166" s="214"/>
      <c r="GZS166" s="214"/>
      <c r="GZT166" s="214"/>
      <c r="GZU166" s="214"/>
      <c r="GZV166" s="214"/>
      <c r="GZW166" s="214"/>
      <c r="GZX166" s="214"/>
      <c r="GZY166" s="214"/>
      <c r="GZZ166" s="214"/>
      <c r="HAA166" s="214"/>
      <c r="HAB166" s="214"/>
      <c r="HAC166" s="214"/>
      <c r="HAD166" s="214"/>
      <c r="HAE166" s="214"/>
      <c r="HAF166" s="214"/>
      <c r="HAG166" s="214"/>
      <c r="HAH166" s="214"/>
      <c r="HAI166" s="214"/>
      <c r="HAJ166" s="214"/>
      <c r="HAK166" s="214"/>
      <c r="HAL166" s="214"/>
      <c r="HAM166" s="214"/>
      <c r="HAN166" s="214"/>
      <c r="HAO166" s="214"/>
      <c r="HAP166" s="214"/>
      <c r="HAQ166" s="214"/>
      <c r="HAR166" s="214"/>
      <c r="HAS166" s="214"/>
      <c r="HAT166" s="214"/>
      <c r="HAU166" s="214"/>
      <c r="HAV166" s="214"/>
      <c r="HAW166" s="214"/>
      <c r="HAX166" s="214"/>
      <c r="HAY166" s="214"/>
      <c r="HAZ166" s="214"/>
      <c r="HBA166" s="214"/>
      <c r="HBB166" s="214"/>
      <c r="HBC166" s="214"/>
      <c r="HBD166" s="214"/>
      <c r="HBE166" s="214"/>
      <c r="HBF166" s="214"/>
      <c r="HBG166" s="214"/>
      <c r="HBH166" s="214"/>
      <c r="HBI166" s="214"/>
      <c r="HBJ166" s="214"/>
      <c r="HBK166" s="214"/>
      <c r="HBL166" s="214"/>
      <c r="HBM166" s="214"/>
      <c r="HBN166" s="214"/>
      <c r="HBO166" s="214"/>
      <c r="HBP166" s="214"/>
      <c r="HBQ166" s="214"/>
      <c r="HBR166" s="214"/>
      <c r="HBS166" s="214"/>
      <c r="HBT166" s="214"/>
      <c r="HBU166" s="214"/>
      <c r="HBV166" s="214"/>
      <c r="HBW166" s="214"/>
      <c r="HBX166" s="214"/>
      <c r="HBY166" s="214"/>
      <c r="HBZ166" s="214"/>
      <c r="HCA166" s="214"/>
      <c r="HCB166" s="214"/>
      <c r="HCC166" s="214"/>
      <c r="HCD166" s="214"/>
      <c r="HCE166" s="214"/>
      <c r="HCF166" s="214"/>
      <c r="HCG166" s="214"/>
      <c r="HCH166" s="214"/>
      <c r="HCI166" s="214"/>
      <c r="HCJ166" s="214"/>
      <c r="HCK166" s="214"/>
      <c r="HCL166" s="214"/>
      <c r="HCM166" s="214"/>
      <c r="HCN166" s="214"/>
      <c r="HCO166" s="214"/>
      <c r="HCP166" s="214"/>
      <c r="HCQ166" s="214"/>
      <c r="HCR166" s="214"/>
      <c r="HCS166" s="214"/>
      <c r="HCT166" s="214"/>
      <c r="HCU166" s="214"/>
      <c r="HCV166" s="214"/>
      <c r="HCW166" s="214"/>
      <c r="HCX166" s="214"/>
      <c r="HCY166" s="214"/>
      <c r="HCZ166" s="214"/>
      <c r="HDA166" s="214"/>
      <c r="HDB166" s="214"/>
      <c r="HDC166" s="214"/>
      <c r="HDD166" s="214"/>
      <c r="HDE166" s="214"/>
      <c r="HDF166" s="214"/>
      <c r="HDG166" s="214"/>
      <c r="HDH166" s="214"/>
      <c r="HDI166" s="214"/>
      <c r="HDJ166" s="214"/>
      <c r="HDK166" s="214"/>
      <c r="HDL166" s="214"/>
      <c r="HDM166" s="214"/>
      <c r="HDN166" s="214"/>
      <c r="HDO166" s="214"/>
      <c r="HDP166" s="214"/>
      <c r="HDQ166" s="214"/>
      <c r="HDR166" s="214"/>
      <c r="HDS166" s="214"/>
      <c r="HDT166" s="214"/>
      <c r="HDU166" s="214"/>
      <c r="HDV166" s="214"/>
      <c r="HDW166" s="214"/>
      <c r="HDX166" s="214"/>
      <c r="HDY166" s="214"/>
      <c r="HDZ166" s="214"/>
      <c r="HEA166" s="214"/>
      <c r="HEB166" s="214"/>
      <c r="HEC166" s="214"/>
      <c r="HED166" s="214"/>
      <c r="HEE166" s="214"/>
      <c r="HEF166" s="214"/>
      <c r="HEG166" s="214"/>
      <c r="HEH166" s="214"/>
      <c r="HEI166" s="214"/>
      <c r="HEJ166" s="214"/>
      <c r="HEK166" s="214"/>
      <c r="HEL166" s="214"/>
      <c r="HEM166" s="214"/>
      <c r="HEN166" s="214"/>
      <c r="HEO166" s="214"/>
      <c r="HEP166" s="214"/>
      <c r="HEQ166" s="214"/>
      <c r="HER166" s="214"/>
      <c r="HES166" s="214"/>
      <c r="HET166" s="214"/>
      <c r="HEU166" s="214"/>
      <c r="HEV166" s="214"/>
      <c r="HEW166" s="214"/>
      <c r="HEX166" s="214"/>
      <c r="HEY166" s="214"/>
      <c r="HEZ166" s="214"/>
      <c r="HFA166" s="214"/>
      <c r="HFB166" s="214"/>
      <c r="HFC166" s="214"/>
      <c r="HFD166" s="214"/>
      <c r="HFE166" s="214"/>
      <c r="HFF166" s="214"/>
      <c r="HFG166" s="214"/>
      <c r="HFH166" s="214"/>
      <c r="HFI166" s="214"/>
      <c r="HFJ166" s="214"/>
      <c r="HFK166" s="214"/>
      <c r="HFL166" s="214"/>
      <c r="HFM166" s="214"/>
      <c r="HFN166" s="214"/>
      <c r="HFO166" s="214"/>
      <c r="HFP166" s="214"/>
      <c r="HFQ166" s="214"/>
      <c r="HFR166" s="214"/>
      <c r="HFS166" s="214"/>
      <c r="HFT166" s="214"/>
      <c r="HFU166" s="214"/>
      <c r="HFV166" s="214"/>
      <c r="HFW166" s="214"/>
      <c r="HFX166" s="214"/>
      <c r="HFY166" s="214"/>
      <c r="HFZ166" s="214"/>
      <c r="HGA166" s="214"/>
      <c r="HGB166" s="214"/>
      <c r="HGC166" s="214"/>
      <c r="HGD166" s="214"/>
      <c r="HGE166" s="214"/>
      <c r="HGF166" s="214"/>
      <c r="HGG166" s="214"/>
      <c r="HGH166" s="214"/>
      <c r="HGI166" s="214"/>
      <c r="HGJ166" s="214"/>
      <c r="HGK166" s="214"/>
      <c r="HGL166" s="214"/>
      <c r="HGM166" s="214"/>
      <c r="HGN166" s="214"/>
      <c r="HGO166" s="214"/>
      <c r="HGP166" s="214"/>
      <c r="HGQ166" s="214"/>
      <c r="HGR166" s="214"/>
      <c r="HGS166" s="214"/>
      <c r="HGT166" s="214"/>
      <c r="HGU166" s="214"/>
      <c r="HGV166" s="214"/>
      <c r="HGW166" s="214"/>
      <c r="HGX166" s="214"/>
      <c r="HGY166" s="214"/>
      <c r="HGZ166" s="214"/>
      <c r="HHA166" s="214"/>
      <c r="HHB166" s="214"/>
      <c r="HHC166" s="214"/>
      <c r="HHD166" s="214"/>
      <c r="HHE166" s="214"/>
      <c r="HHF166" s="214"/>
      <c r="HHG166" s="214"/>
      <c r="HHH166" s="214"/>
      <c r="HHI166" s="214"/>
      <c r="HHJ166" s="214"/>
      <c r="HHK166" s="214"/>
      <c r="HHL166" s="214"/>
      <c r="HHM166" s="214"/>
      <c r="HHN166" s="214"/>
      <c r="HHO166" s="214"/>
      <c r="HHP166" s="214"/>
      <c r="HHQ166" s="214"/>
      <c r="HHR166" s="214"/>
      <c r="HHS166" s="214"/>
      <c r="HHZ166" s="214"/>
      <c r="HIA166" s="214"/>
      <c r="HIB166" s="214"/>
      <c r="HIC166" s="214"/>
      <c r="HID166" s="214"/>
      <c r="HIE166" s="214"/>
      <c r="HIF166" s="214"/>
      <c r="HIG166" s="214"/>
      <c r="HIH166" s="214"/>
      <c r="HII166" s="214"/>
      <c r="HIJ166" s="214"/>
      <c r="HIK166" s="214"/>
      <c r="HIL166" s="214"/>
      <c r="HIM166" s="214"/>
      <c r="HIN166" s="214"/>
      <c r="HIO166" s="214"/>
      <c r="HIP166" s="214"/>
      <c r="HIQ166" s="214"/>
      <c r="HIR166" s="214"/>
      <c r="HIS166" s="214"/>
      <c r="HIT166" s="214"/>
      <c r="HIU166" s="214"/>
      <c r="HIV166" s="214"/>
      <c r="HIW166" s="214"/>
      <c r="HIX166" s="214"/>
      <c r="HIY166" s="214"/>
      <c r="HIZ166" s="214"/>
      <c r="HJA166" s="214"/>
      <c r="HJB166" s="214"/>
      <c r="HJC166" s="214"/>
      <c r="HJD166" s="214"/>
      <c r="HJE166" s="214"/>
      <c r="HJF166" s="214"/>
      <c r="HJG166" s="214"/>
      <c r="HJH166" s="214"/>
      <c r="HJI166" s="214"/>
      <c r="HJJ166" s="214"/>
      <c r="HJK166" s="214"/>
      <c r="HJL166" s="214"/>
      <c r="HJM166" s="214"/>
      <c r="HJN166" s="214"/>
      <c r="HJO166" s="214"/>
      <c r="HJP166" s="214"/>
      <c r="HJQ166" s="214"/>
      <c r="HJR166" s="214"/>
      <c r="HJS166" s="214"/>
      <c r="HJT166" s="214"/>
      <c r="HJU166" s="214"/>
      <c r="HJV166" s="214"/>
      <c r="HJW166" s="214"/>
      <c r="HJX166" s="214"/>
      <c r="HJY166" s="214"/>
      <c r="HJZ166" s="214"/>
      <c r="HKA166" s="214"/>
      <c r="HKB166" s="214"/>
      <c r="HKC166" s="214"/>
      <c r="HKD166" s="214"/>
      <c r="HKE166" s="214"/>
      <c r="HKF166" s="214"/>
      <c r="HKG166" s="214"/>
      <c r="HKH166" s="214"/>
      <c r="HKI166" s="214"/>
      <c r="HKJ166" s="214"/>
      <c r="HKK166" s="214"/>
      <c r="HKL166" s="214"/>
      <c r="HKM166" s="214"/>
      <c r="HKN166" s="214"/>
      <c r="HKO166" s="214"/>
      <c r="HKP166" s="214"/>
      <c r="HKQ166" s="214"/>
      <c r="HKR166" s="214"/>
      <c r="HKS166" s="214"/>
      <c r="HKT166" s="214"/>
      <c r="HKU166" s="214"/>
      <c r="HKV166" s="214"/>
      <c r="HKW166" s="214"/>
      <c r="HKX166" s="214"/>
      <c r="HKY166" s="214"/>
      <c r="HKZ166" s="214"/>
      <c r="HLA166" s="214"/>
      <c r="HLB166" s="214"/>
      <c r="HLC166" s="214"/>
      <c r="HLD166" s="214"/>
      <c r="HLE166" s="214"/>
      <c r="HLF166" s="214"/>
      <c r="HLG166" s="214"/>
      <c r="HLH166" s="214"/>
      <c r="HLI166" s="214"/>
      <c r="HLJ166" s="214"/>
      <c r="HLK166" s="214"/>
      <c r="HLL166" s="214"/>
      <c r="HLM166" s="214"/>
      <c r="HLN166" s="214"/>
      <c r="HLO166" s="214"/>
      <c r="HLP166" s="214"/>
      <c r="HLQ166" s="214"/>
      <c r="HLR166" s="214"/>
      <c r="HLS166" s="214"/>
      <c r="HLT166" s="214"/>
      <c r="HLU166" s="214"/>
      <c r="HLV166" s="214"/>
      <c r="HLW166" s="214"/>
      <c r="HLX166" s="214"/>
      <c r="HLY166" s="214"/>
      <c r="HLZ166" s="214"/>
      <c r="HMA166" s="214"/>
      <c r="HMB166" s="214"/>
      <c r="HMC166" s="214"/>
      <c r="HMD166" s="214"/>
      <c r="HME166" s="214"/>
      <c r="HMF166" s="214"/>
      <c r="HMG166" s="214"/>
      <c r="HMH166" s="214"/>
      <c r="HMI166" s="214"/>
      <c r="HMJ166" s="214"/>
      <c r="HMK166" s="214"/>
      <c r="HML166" s="214"/>
      <c r="HMM166" s="214"/>
      <c r="HMN166" s="214"/>
      <c r="HMO166" s="214"/>
      <c r="HMP166" s="214"/>
      <c r="HMQ166" s="214"/>
      <c r="HMR166" s="214"/>
      <c r="HMS166" s="214"/>
      <c r="HMT166" s="214"/>
      <c r="HMU166" s="214"/>
      <c r="HMV166" s="214"/>
      <c r="HMW166" s="214"/>
      <c r="HMX166" s="214"/>
      <c r="HMY166" s="214"/>
      <c r="HMZ166" s="214"/>
      <c r="HNA166" s="214"/>
      <c r="HNB166" s="214"/>
      <c r="HNC166" s="214"/>
      <c r="HND166" s="214"/>
      <c r="HNE166" s="214"/>
      <c r="HNF166" s="214"/>
      <c r="HNG166" s="214"/>
      <c r="HNH166" s="214"/>
      <c r="HNI166" s="214"/>
      <c r="HNJ166" s="214"/>
      <c r="HNK166" s="214"/>
      <c r="HNL166" s="214"/>
      <c r="HNM166" s="214"/>
      <c r="HNN166" s="214"/>
      <c r="HNO166" s="214"/>
      <c r="HNP166" s="214"/>
      <c r="HNQ166" s="214"/>
      <c r="HNR166" s="214"/>
      <c r="HNS166" s="214"/>
      <c r="HNT166" s="214"/>
      <c r="HNU166" s="214"/>
      <c r="HNV166" s="214"/>
      <c r="HNW166" s="214"/>
      <c r="HNX166" s="214"/>
      <c r="HNY166" s="214"/>
      <c r="HNZ166" s="214"/>
      <c r="HOA166" s="214"/>
      <c r="HOB166" s="214"/>
      <c r="HOC166" s="214"/>
      <c r="HOD166" s="214"/>
      <c r="HOE166" s="214"/>
      <c r="HOF166" s="214"/>
      <c r="HOG166" s="214"/>
      <c r="HOH166" s="214"/>
      <c r="HOI166" s="214"/>
      <c r="HOJ166" s="214"/>
      <c r="HOK166" s="214"/>
      <c r="HOL166" s="214"/>
      <c r="HOM166" s="214"/>
      <c r="HON166" s="214"/>
      <c r="HOO166" s="214"/>
      <c r="HOP166" s="214"/>
      <c r="HOQ166" s="214"/>
      <c r="HOR166" s="214"/>
      <c r="HOS166" s="214"/>
      <c r="HOT166" s="214"/>
      <c r="HOU166" s="214"/>
      <c r="HOV166" s="214"/>
      <c r="HOW166" s="214"/>
      <c r="HOX166" s="214"/>
      <c r="HOY166" s="214"/>
      <c r="HOZ166" s="214"/>
      <c r="HPA166" s="214"/>
      <c r="HPB166" s="214"/>
      <c r="HPC166" s="214"/>
      <c r="HPD166" s="214"/>
      <c r="HPE166" s="214"/>
      <c r="HPF166" s="214"/>
      <c r="HPG166" s="214"/>
      <c r="HPH166" s="214"/>
      <c r="HPI166" s="214"/>
      <c r="HPJ166" s="214"/>
      <c r="HPK166" s="214"/>
      <c r="HPL166" s="214"/>
      <c r="HPM166" s="214"/>
      <c r="HPN166" s="214"/>
      <c r="HPO166" s="214"/>
      <c r="HPP166" s="214"/>
      <c r="HPQ166" s="214"/>
      <c r="HPR166" s="214"/>
      <c r="HPS166" s="214"/>
      <c r="HPT166" s="214"/>
      <c r="HPU166" s="214"/>
      <c r="HPV166" s="214"/>
      <c r="HPW166" s="214"/>
      <c r="HPX166" s="214"/>
      <c r="HPY166" s="214"/>
      <c r="HPZ166" s="214"/>
      <c r="HQA166" s="214"/>
      <c r="HQB166" s="214"/>
      <c r="HQC166" s="214"/>
      <c r="HQD166" s="214"/>
      <c r="HQE166" s="214"/>
      <c r="HQF166" s="214"/>
      <c r="HQG166" s="214"/>
      <c r="HQH166" s="214"/>
      <c r="HQI166" s="214"/>
      <c r="HQJ166" s="214"/>
      <c r="HQK166" s="214"/>
      <c r="HQL166" s="214"/>
      <c r="HQM166" s="214"/>
      <c r="HQN166" s="214"/>
      <c r="HQO166" s="214"/>
      <c r="HQP166" s="214"/>
      <c r="HQQ166" s="214"/>
      <c r="HQR166" s="214"/>
      <c r="HQS166" s="214"/>
      <c r="HQT166" s="214"/>
      <c r="HQU166" s="214"/>
      <c r="HQV166" s="214"/>
      <c r="HQW166" s="214"/>
      <c r="HQX166" s="214"/>
      <c r="HQY166" s="214"/>
      <c r="HQZ166" s="214"/>
      <c r="HRA166" s="214"/>
      <c r="HRB166" s="214"/>
      <c r="HRC166" s="214"/>
      <c r="HRD166" s="214"/>
      <c r="HRE166" s="214"/>
      <c r="HRF166" s="214"/>
      <c r="HRG166" s="214"/>
      <c r="HRH166" s="214"/>
      <c r="HRI166" s="214"/>
      <c r="HRJ166" s="214"/>
      <c r="HRK166" s="214"/>
      <c r="HRL166" s="214"/>
      <c r="HRM166" s="214"/>
      <c r="HRN166" s="214"/>
      <c r="HRO166" s="214"/>
      <c r="HRV166" s="214"/>
      <c r="HRW166" s="214"/>
      <c r="HRX166" s="214"/>
      <c r="HRY166" s="214"/>
      <c r="HRZ166" s="214"/>
      <c r="HSA166" s="214"/>
      <c r="HSB166" s="214"/>
      <c r="HSC166" s="214"/>
      <c r="HSD166" s="214"/>
      <c r="HSE166" s="214"/>
      <c r="HSF166" s="214"/>
      <c r="HSG166" s="214"/>
      <c r="HSH166" s="214"/>
      <c r="HSI166" s="214"/>
      <c r="HSJ166" s="214"/>
      <c r="HSK166" s="214"/>
      <c r="HSL166" s="214"/>
      <c r="HSM166" s="214"/>
      <c r="HSN166" s="214"/>
      <c r="HSO166" s="214"/>
      <c r="HSP166" s="214"/>
      <c r="HSQ166" s="214"/>
      <c r="HSR166" s="214"/>
      <c r="HSS166" s="214"/>
      <c r="HST166" s="214"/>
      <c r="HSU166" s="214"/>
      <c r="HSV166" s="214"/>
      <c r="HSW166" s="214"/>
      <c r="HSX166" s="214"/>
      <c r="HSY166" s="214"/>
      <c r="HSZ166" s="214"/>
      <c r="HTA166" s="214"/>
      <c r="HTB166" s="214"/>
      <c r="HTC166" s="214"/>
      <c r="HTD166" s="214"/>
      <c r="HTE166" s="214"/>
      <c r="HTF166" s="214"/>
      <c r="HTG166" s="214"/>
      <c r="HTH166" s="214"/>
      <c r="HTI166" s="214"/>
      <c r="HTJ166" s="214"/>
      <c r="HTK166" s="214"/>
      <c r="HTL166" s="214"/>
      <c r="HTM166" s="214"/>
      <c r="HTN166" s="214"/>
      <c r="HTO166" s="214"/>
      <c r="HTP166" s="214"/>
      <c r="HTQ166" s="214"/>
      <c r="HTR166" s="214"/>
      <c r="HTS166" s="214"/>
      <c r="HTT166" s="214"/>
      <c r="HTU166" s="214"/>
      <c r="HTV166" s="214"/>
      <c r="HTW166" s="214"/>
      <c r="HTX166" s="214"/>
      <c r="HTY166" s="214"/>
      <c r="HTZ166" s="214"/>
      <c r="HUA166" s="214"/>
      <c r="HUB166" s="214"/>
      <c r="HUC166" s="214"/>
      <c r="HUD166" s="214"/>
      <c r="HUE166" s="214"/>
      <c r="HUF166" s="214"/>
      <c r="HUG166" s="214"/>
      <c r="HUH166" s="214"/>
      <c r="HUI166" s="214"/>
      <c r="HUJ166" s="214"/>
      <c r="HUK166" s="214"/>
      <c r="HUL166" s="214"/>
      <c r="HUM166" s="214"/>
      <c r="HUN166" s="214"/>
      <c r="HUO166" s="214"/>
      <c r="HUP166" s="214"/>
      <c r="HUQ166" s="214"/>
      <c r="HUR166" s="214"/>
      <c r="HUS166" s="214"/>
      <c r="HUT166" s="214"/>
      <c r="HUU166" s="214"/>
      <c r="HUV166" s="214"/>
      <c r="HUW166" s="214"/>
      <c r="HUX166" s="214"/>
      <c r="HUY166" s="214"/>
      <c r="HUZ166" s="214"/>
      <c r="HVA166" s="214"/>
      <c r="HVB166" s="214"/>
      <c r="HVC166" s="214"/>
      <c r="HVD166" s="214"/>
      <c r="HVE166" s="214"/>
      <c r="HVF166" s="214"/>
      <c r="HVG166" s="214"/>
      <c r="HVH166" s="214"/>
      <c r="HVI166" s="214"/>
      <c r="HVJ166" s="214"/>
      <c r="HVK166" s="214"/>
      <c r="HVL166" s="214"/>
      <c r="HVM166" s="214"/>
      <c r="HVN166" s="214"/>
      <c r="HVO166" s="214"/>
      <c r="HVP166" s="214"/>
      <c r="HVQ166" s="214"/>
      <c r="HVR166" s="214"/>
      <c r="HVS166" s="214"/>
      <c r="HVT166" s="214"/>
      <c r="HVU166" s="214"/>
      <c r="HVV166" s="214"/>
      <c r="HVW166" s="214"/>
      <c r="HVX166" s="214"/>
      <c r="HVY166" s="214"/>
      <c r="HVZ166" s="214"/>
      <c r="HWA166" s="214"/>
      <c r="HWB166" s="214"/>
      <c r="HWC166" s="214"/>
      <c r="HWD166" s="214"/>
      <c r="HWE166" s="214"/>
      <c r="HWF166" s="214"/>
      <c r="HWG166" s="214"/>
      <c r="HWH166" s="214"/>
      <c r="HWI166" s="214"/>
      <c r="HWJ166" s="214"/>
      <c r="HWK166" s="214"/>
      <c r="HWL166" s="214"/>
      <c r="HWM166" s="214"/>
      <c r="HWN166" s="214"/>
      <c r="HWO166" s="214"/>
      <c r="HWP166" s="214"/>
      <c r="HWQ166" s="214"/>
      <c r="HWR166" s="214"/>
      <c r="HWS166" s="214"/>
      <c r="HWT166" s="214"/>
      <c r="HWU166" s="214"/>
      <c r="HWV166" s="214"/>
      <c r="HWW166" s="214"/>
      <c r="HWX166" s="214"/>
      <c r="HWY166" s="214"/>
      <c r="HWZ166" s="214"/>
      <c r="HXA166" s="214"/>
      <c r="HXB166" s="214"/>
      <c r="HXC166" s="214"/>
      <c r="HXD166" s="214"/>
      <c r="HXE166" s="214"/>
      <c r="HXF166" s="214"/>
      <c r="HXG166" s="214"/>
      <c r="HXH166" s="214"/>
      <c r="HXI166" s="214"/>
      <c r="HXJ166" s="214"/>
      <c r="HXK166" s="214"/>
      <c r="HXL166" s="214"/>
      <c r="HXM166" s="214"/>
      <c r="HXN166" s="214"/>
      <c r="HXO166" s="214"/>
      <c r="HXP166" s="214"/>
      <c r="HXQ166" s="214"/>
      <c r="HXR166" s="214"/>
      <c r="HXS166" s="214"/>
      <c r="HXT166" s="214"/>
      <c r="HXU166" s="214"/>
      <c r="HXV166" s="214"/>
      <c r="HXW166" s="214"/>
      <c r="HXX166" s="214"/>
      <c r="HXY166" s="214"/>
      <c r="HXZ166" s="214"/>
      <c r="HYA166" s="214"/>
      <c r="HYB166" s="214"/>
      <c r="HYC166" s="214"/>
      <c r="HYD166" s="214"/>
      <c r="HYE166" s="214"/>
      <c r="HYF166" s="214"/>
      <c r="HYG166" s="214"/>
      <c r="HYH166" s="214"/>
      <c r="HYI166" s="214"/>
      <c r="HYJ166" s="214"/>
      <c r="HYK166" s="214"/>
      <c r="HYL166" s="214"/>
      <c r="HYM166" s="214"/>
      <c r="HYN166" s="214"/>
      <c r="HYO166" s="214"/>
      <c r="HYP166" s="214"/>
      <c r="HYQ166" s="214"/>
      <c r="HYR166" s="214"/>
      <c r="HYS166" s="214"/>
      <c r="HYT166" s="214"/>
      <c r="HYU166" s="214"/>
      <c r="HYV166" s="214"/>
      <c r="HYW166" s="214"/>
      <c r="HYX166" s="214"/>
      <c r="HYY166" s="214"/>
      <c r="HYZ166" s="214"/>
      <c r="HZA166" s="214"/>
      <c r="HZB166" s="214"/>
      <c r="HZC166" s="214"/>
      <c r="HZD166" s="214"/>
      <c r="HZE166" s="214"/>
      <c r="HZF166" s="214"/>
      <c r="HZG166" s="214"/>
      <c r="HZH166" s="214"/>
      <c r="HZI166" s="214"/>
      <c r="HZJ166" s="214"/>
      <c r="HZK166" s="214"/>
      <c r="HZL166" s="214"/>
      <c r="HZM166" s="214"/>
      <c r="HZN166" s="214"/>
      <c r="HZO166" s="214"/>
      <c r="HZP166" s="214"/>
      <c r="HZQ166" s="214"/>
      <c r="HZR166" s="214"/>
      <c r="HZS166" s="214"/>
      <c r="HZT166" s="214"/>
      <c r="HZU166" s="214"/>
      <c r="HZV166" s="214"/>
      <c r="HZW166" s="214"/>
      <c r="HZX166" s="214"/>
      <c r="HZY166" s="214"/>
      <c r="HZZ166" s="214"/>
      <c r="IAA166" s="214"/>
      <c r="IAB166" s="214"/>
      <c r="IAC166" s="214"/>
      <c r="IAD166" s="214"/>
      <c r="IAE166" s="214"/>
      <c r="IAF166" s="214"/>
      <c r="IAG166" s="214"/>
      <c r="IAH166" s="214"/>
      <c r="IAI166" s="214"/>
      <c r="IAJ166" s="214"/>
      <c r="IAK166" s="214"/>
      <c r="IAL166" s="214"/>
      <c r="IAM166" s="214"/>
      <c r="IAN166" s="214"/>
      <c r="IAO166" s="214"/>
      <c r="IAP166" s="214"/>
      <c r="IAQ166" s="214"/>
      <c r="IAR166" s="214"/>
      <c r="IAS166" s="214"/>
      <c r="IAT166" s="214"/>
      <c r="IAU166" s="214"/>
      <c r="IAV166" s="214"/>
      <c r="IAW166" s="214"/>
      <c r="IAX166" s="214"/>
      <c r="IAY166" s="214"/>
      <c r="IAZ166" s="214"/>
      <c r="IBA166" s="214"/>
      <c r="IBB166" s="214"/>
      <c r="IBC166" s="214"/>
      <c r="IBD166" s="214"/>
      <c r="IBE166" s="214"/>
      <c r="IBF166" s="214"/>
      <c r="IBG166" s="214"/>
      <c r="IBH166" s="214"/>
      <c r="IBI166" s="214"/>
      <c r="IBJ166" s="214"/>
      <c r="IBK166" s="214"/>
      <c r="IBR166" s="214"/>
      <c r="IBS166" s="214"/>
      <c r="IBT166" s="214"/>
      <c r="IBU166" s="214"/>
      <c r="IBV166" s="214"/>
      <c r="IBW166" s="214"/>
      <c r="IBX166" s="214"/>
      <c r="IBY166" s="214"/>
      <c r="IBZ166" s="214"/>
      <c r="ICA166" s="214"/>
      <c r="ICB166" s="214"/>
      <c r="ICC166" s="214"/>
      <c r="ICD166" s="214"/>
      <c r="ICE166" s="214"/>
      <c r="ICF166" s="214"/>
      <c r="ICG166" s="214"/>
      <c r="ICH166" s="214"/>
      <c r="ICI166" s="214"/>
      <c r="ICJ166" s="214"/>
      <c r="ICK166" s="214"/>
      <c r="ICL166" s="214"/>
      <c r="ICM166" s="214"/>
      <c r="ICN166" s="214"/>
      <c r="ICO166" s="214"/>
      <c r="ICP166" s="214"/>
      <c r="ICQ166" s="214"/>
      <c r="ICR166" s="214"/>
      <c r="ICS166" s="214"/>
      <c r="ICT166" s="214"/>
      <c r="ICU166" s="214"/>
      <c r="ICV166" s="214"/>
      <c r="ICW166" s="214"/>
      <c r="ICX166" s="214"/>
      <c r="ICY166" s="214"/>
      <c r="ICZ166" s="214"/>
      <c r="IDA166" s="214"/>
      <c r="IDB166" s="214"/>
      <c r="IDC166" s="214"/>
      <c r="IDD166" s="214"/>
      <c r="IDE166" s="214"/>
      <c r="IDF166" s="214"/>
      <c r="IDG166" s="214"/>
      <c r="IDH166" s="214"/>
      <c r="IDI166" s="214"/>
      <c r="IDJ166" s="214"/>
      <c r="IDK166" s="214"/>
      <c r="IDL166" s="214"/>
      <c r="IDM166" s="214"/>
      <c r="IDN166" s="214"/>
      <c r="IDO166" s="214"/>
      <c r="IDP166" s="214"/>
      <c r="IDQ166" s="214"/>
      <c r="IDR166" s="214"/>
      <c r="IDS166" s="214"/>
      <c r="IDT166" s="214"/>
      <c r="IDU166" s="214"/>
      <c r="IDV166" s="214"/>
      <c r="IDW166" s="214"/>
      <c r="IDX166" s="214"/>
      <c r="IDY166" s="214"/>
      <c r="IDZ166" s="214"/>
      <c r="IEA166" s="214"/>
      <c r="IEB166" s="214"/>
      <c r="IEC166" s="214"/>
      <c r="IED166" s="214"/>
      <c r="IEE166" s="214"/>
      <c r="IEF166" s="214"/>
      <c r="IEG166" s="214"/>
      <c r="IEH166" s="214"/>
      <c r="IEI166" s="214"/>
      <c r="IEJ166" s="214"/>
      <c r="IEK166" s="214"/>
      <c r="IEL166" s="214"/>
      <c r="IEM166" s="214"/>
      <c r="IEN166" s="214"/>
      <c r="IEO166" s="214"/>
      <c r="IEP166" s="214"/>
      <c r="IEQ166" s="214"/>
      <c r="IER166" s="214"/>
      <c r="IES166" s="214"/>
      <c r="IET166" s="214"/>
      <c r="IEU166" s="214"/>
      <c r="IEV166" s="214"/>
      <c r="IEW166" s="214"/>
      <c r="IEX166" s="214"/>
      <c r="IEY166" s="214"/>
      <c r="IEZ166" s="214"/>
      <c r="IFA166" s="214"/>
      <c r="IFB166" s="214"/>
      <c r="IFC166" s="214"/>
      <c r="IFD166" s="214"/>
      <c r="IFE166" s="214"/>
      <c r="IFF166" s="214"/>
      <c r="IFG166" s="214"/>
      <c r="IFH166" s="214"/>
      <c r="IFI166" s="214"/>
      <c r="IFJ166" s="214"/>
      <c r="IFK166" s="214"/>
      <c r="IFL166" s="214"/>
      <c r="IFM166" s="214"/>
      <c r="IFN166" s="214"/>
      <c r="IFO166" s="214"/>
      <c r="IFP166" s="214"/>
      <c r="IFQ166" s="214"/>
      <c r="IFR166" s="214"/>
      <c r="IFS166" s="214"/>
      <c r="IFT166" s="214"/>
      <c r="IFU166" s="214"/>
      <c r="IFV166" s="214"/>
      <c r="IFW166" s="214"/>
      <c r="IFX166" s="214"/>
      <c r="IFY166" s="214"/>
      <c r="IFZ166" s="214"/>
      <c r="IGA166" s="214"/>
      <c r="IGB166" s="214"/>
      <c r="IGC166" s="214"/>
      <c r="IGD166" s="214"/>
      <c r="IGE166" s="214"/>
      <c r="IGF166" s="214"/>
      <c r="IGG166" s="214"/>
      <c r="IGH166" s="214"/>
      <c r="IGI166" s="214"/>
      <c r="IGJ166" s="214"/>
      <c r="IGK166" s="214"/>
      <c r="IGL166" s="214"/>
      <c r="IGM166" s="214"/>
      <c r="IGN166" s="214"/>
      <c r="IGO166" s="214"/>
      <c r="IGP166" s="214"/>
      <c r="IGQ166" s="214"/>
      <c r="IGR166" s="214"/>
      <c r="IGS166" s="214"/>
      <c r="IGT166" s="214"/>
      <c r="IGU166" s="214"/>
      <c r="IGV166" s="214"/>
      <c r="IGW166" s="214"/>
      <c r="IGX166" s="214"/>
      <c r="IGY166" s="214"/>
      <c r="IGZ166" s="214"/>
      <c r="IHA166" s="214"/>
      <c r="IHB166" s="214"/>
      <c r="IHC166" s="214"/>
      <c r="IHD166" s="214"/>
      <c r="IHE166" s="214"/>
      <c r="IHF166" s="214"/>
      <c r="IHG166" s="214"/>
      <c r="IHH166" s="214"/>
      <c r="IHI166" s="214"/>
      <c r="IHJ166" s="214"/>
      <c r="IHK166" s="214"/>
      <c r="IHL166" s="214"/>
      <c r="IHM166" s="214"/>
      <c r="IHN166" s="214"/>
      <c r="IHO166" s="214"/>
      <c r="IHP166" s="214"/>
      <c r="IHQ166" s="214"/>
      <c r="IHR166" s="214"/>
      <c r="IHS166" s="214"/>
      <c r="IHT166" s="214"/>
      <c r="IHU166" s="214"/>
      <c r="IHV166" s="214"/>
      <c r="IHW166" s="214"/>
      <c r="IHX166" s="214"/>
      <c r="IHY166" s="214"/>
      <c r="IHZ166" s="214"/>
      <c r="IIA166" s="214"/>
      <c r="IIB166" s="214"/>
      <c r="IIC166" s="214"/>
      <c r="IID166" s="214"/>
      <c r="IIE166" s="214"/>
      <c r="IIF166" s="214"/>
      <c r="IIG166" s="214"/>
      <c r="IIH166" s="214"/>
      <c r="III166" s="214"/>
      <c r="IIJ166" s="214"/>
      <c r="IIK166" s="214"/>
      <c r="IIL166" s="214"/>
      <c r="IIM166" s="214"/>
      <c r="IIN166" s="214"/>
      <c r="IIO166" s="214"/>
      <c r="IIP166" s="214"/>
      <c r="IIQ166" s="214"/>
      <c r="IIR166" s="214"/>
      <c r="IIS166" s="214"/>
      <c r="IIT166" s="214"/>
      <c r="IIU166" s="214"/>
      <c r="IIV166" s="214"/>
      <c r="IIW166" s="214"/>
      <c r="IIX166" s="214"/>
      <c r="IIY166" s="214"/>
      <c r="IIZ166" s="214"/>
      <c r="IJA166" s="214"/>
      <c r="IJB166" s="214"/>
      <c r="IJC166" s="214"/>
      <c r="IJD166" s="214"/>
      <c r="IJE166" s="214"/>
      <c r="IJF166" s="214"/>
      <c r="IJG166" s="214"/>
      <c r="IJH166" s="214"/>
      <c r="IJI166" s="214"/>
      <c r="IJJ166" s="214"/>
      <c r="IJK166" s="214"/>
      <c r="IJL166" s="214"/>
      <c r="IJM166" s="214"/>
      <c r="IJN166" s="214"/>
      <c r="IJO166" s="214"/>
      <c r="IJP166" s="214"/>
      <c r="IJQ166" s="214"/>
      <c r="IJR166" s="214"/>
      <c r="IJS166" s="214"/>
      <c r="IJT166" s="214"/>
      <c r="IJU166" s="214"/>
      <c r="IJV166" s="214"/>
      <c r="IJW166" s="214"/>
      <c r="IJX166" s="214"/>
      <c r="IJY166" s="214"/>
      <c r="IJZ166" s="214"/>
      <c r="IKA166" s="214"/>
      <c r="IKB166" s="214"/>
      <c r="IKC166" s="214"/>
      <c r="IKD166" s="214"/>
      <c r="IKE166" s="214"/>
      <c r="IKF166" s="214"/>
      <c r="IKG166" s="214"/>
      <c r="IKH166" s="214"/>
      <c r="IKI166" s="214"/>
      <c r="IKJ166" s="214"/>
      <c r="IKK166" s="214"/>
      <c r="IKL166" s="214"/>
      <c r="IKM166" s="214"/>
      <c r="IKN166" s="214"/>
      <c r="IKO166" s="214"/>
      <c r="IKP166" s="214"/>
      <c r="IKQ166" s="214"/>
      <c r="IKR166" s="214"/>
      <c r="IKS166" s="214"/>
      <c r="IKT166" s="214"/>
      <c r="IKU166" s="214"/>
      <c r="IKV166" s="214"/>
      <c r="IKW166" s="214"/>
      <c r="IKX166" s="214"/>
      <c r="IKY166" s="214"/>
      <c r="IKZ166" s="214"/>
      <c r="ILA166" s="214"/>
      <c r="ILB166" s="214"/>
      <c r="ILC166" s="214"/>
      <c r="ILD166" s="214"/>
      <c r="ILE166" s="214"/>
      <c r="ILF166" s="214"/>
      <c r="ILG166" s="214"/>
      <c r="ILN166" s="214"/>
      <c r="ILO166" s="214"/>
      <c r="ILP166" s="214"/>
      <c r="ILQ166" s="214"/>
      <c r="ILR166" s="214"/>
      <c r="ILS166" s="214"/>
      <c r="ILT166" s="214"/>
      <c r="ILU166" s="214"/>
      <c r="ILV166" s="214"/>
      <c r="ILW166" s="214"/>
      <c r="ILX166" s="214"/>
      <c r="ILY166" s="214"/>
      <c r="ILZ166" s="214"/>
      <c r="IMA166" s="214"/>
      <c r="IMB166" s="214"/>
      <c r="IMC166" s="214"/>
      <c r="IMD166" s="214"/>
      <c r="IME166" s="214"/>
      <c r="IMF166" s="214"/>
      <c r="IMG166" s="214"/>
      <c r="IMH166" s="214"/>
      <c r="IMI166" s="214"/>
      <c r="IMJ166" s="214"/>
      <c r="IMK166" s="214"/>
      <c r="IML166" s="214"/>
      <c r="IMM166" s="214"/>
      <c r="IMN166" s="214"/>
      <c r="IMO166" s="214"/>
      <c r="IMP166" s="214"/>
      <c r="IMQ166" s="214"/>
      <c r="IMR166" s="214"/>
      <c r="IMS166" s="214"/>
      <c r="IMT166" s="214"/>
      <c r="IMU166" s="214"/>
      <c r="IMV166" s="214"/>
      <c r="IMW166" s="214"/>
      <c r="IMX166" s="214"/>
      <c r="IMY166" s="214"/>
      <c r="IMZ166" s="214"/>
      <c r="INA166" s="214"/>
      <c r="INB166" s="214"/>
      <c r="INC166" s="214"/>
      <c r="IND166" s="214"/>
      <c r="INE166" s="214"/>
      <c r="INF166" s="214"/>
      <c r="ING166" s="214"/>
      <c r="INH166" s="214"/>
      <c r="INI166" s="214"/>
      <c r="INJ166" s="214"/>
      <c r="INK166" s="214"/>
      <c r="INL166" s="214"/>
      <c r="INM166" s="214"/>
      <c r="INN166" s="214"/>
      <c r="INO166" s="214"/>
      <c r="INP166" s="214"/>
      <c r="INQ166" s="214"/>
      <c r="INR166" s="214"/>
      <c r="INS166" s="214"/>
      <c r="INT166" s="214"/>
      <c r="INU166" s="214"/>
      <c r="INV166" s="214"/>
      <c r="INW166" s="214"/>
      <c r="INX166" s="214"/>
      <c r="INY166" s="214"/>
      <c r="INZ166" s="214"/>
      <c r="IOA166" s="214"/>
      <c r="IOB166" s="214"/>
      <c r="IOC166" s="214"/>
      <c r="IOD166" s="214"/>
      <c r="IOE166" s="214"/>
      <c r="IOF166" s="214"/>
      <c r="IOG166" s="214"/>
      <c r="IOH166" s="214"/>
      <c r="IOI166" s="214"/>
      <c r="IOJ166" s="214"/>
      <c r="IOK166" s="214"/>
      <c r="IOL166" s="214"/>
      <c r="IOM166" s="214"/>
      <c r="ION166" s="214"/>
      <c r="IOO166" s="214"/>
      <c r="IOP166" s="214"/>
      <c r="IOQ166" s="214"/>
      <c r="IOR166" s="214"/>
      <c r="IOS166" s="214"/>
      <c r="IOT166" s="214"/>
      <c r="IOU166" s="214"/>
      <c r="IOV166" s="214"/>
      <c r="IOW166" s="214"/>
      <c r="IOX166" s="214"/>
      <c r="IOY166" s="214"/>
      <c r="IOZ166" s="214"/>
      <c r="IPA166" s="214"/>
      <c r="IPB166" s="214"/>
      <c r="IPC166" s="214"/>
      <c r="IPD166" s="214"/>
      <c r="IPE166" s="214"/>
      <c r="IPF166" s="214"/>
      <c r="IPG166" s="214"/>
      <c r="IPH166" s="214"/>
      <c r="IPI166" s="214"/>
      <c r="IPJ166" s="214"/>
      <c r="IPK166" s="214"/>
      <c r="IPL166" s="214"/>
      <c r="IPM166" s="214"/>
      <c r="IPN166" s="214"/>
      <c r="IPO166" s="214"/>
      <c r="IPP166" s="214"/>
      <c r="IPQ166" s="214"/>
      <c r="IPR166" s="214"/>
      <c r="IPS166" s="214"/>
      <c r="IPT166" s="214"/>
      <c r="IPU166" s="214"/>
      <c r="IPV166" s="214"/>
      <c r="IPW166" s="214"/>
      <c r="IPX166" s="214"/>
      <c r="IPY166" s="214"/>
      <c r="IPZ166" s="214"/>
      <c r="IQA166" s="214"/>
      <c r="IQB166" s="214"/>
      <c r="IQC166" s="214"/>
      <c r="IQD166" s="214"/>
      <c r="IQE166" s="214"/>
      <c r="IQF166" s="214"/>
      <c r="IQG166" s="214"/>
      <c r="IQH166" s="214"/>
      <c r="IQI166" s="214"/>
      <c r="IQJ166" s="214"/>
      <c r="IQK166" s="214"/>
      <c r="IQL166" s="214"/>
      <c r="IQM166" s="214"/>
      <c r="IQN166" s="214"/>
      <c r="IQO166" s="214"/>
      <c r="IQP166" s="214"/>
      <c r="IQQ166" s="214"/>
      <c r="IQR166" s="214"/>
      <c r="IQS166" s="214"/>
      <c r="IQT166" s="214"/>
      <c r="IQU166" s="214"/>
      <c r="IQV166" s="214"/>
      <c r="IQW166" s="214"/>
      <c r="IQX166" s="214"/>
      <c r="IQY166" s="214"/>
      <c r="IQZ166" s="214"/>
      <c r="IRA166" s="214"/>
      <c r="IRB166" s="214"/>
      <c r="IRC166" s="214"/>
      <c r="IRD166" s="214"/>
      <c r="IRE166" s="214"/>
      <c r="IRF166" s="214"/>
      <c r="IRG166" s="214"/>
      <c r="IRH166" s="214"/>
      <c r="IRI166" s="214"/>
      <c r="IRJ166" s="214"/>
      <c r="IRK166" s="214"/>
      <c r="IRL166" s="214"/>
      <c r="IRM166" s="214"/>
      <c r="IRN166" s="214"/>
      <c r="IRO166" s="214"/>
      <c r="IRP166" s="214"/>
      <c r="IRQ166" s="214"/>
      <c r="IRR166" s="214"/>
      <c r="IRS166" s="214"/>
      <c r="IRT166" s="214"/>
      <c r="IRU166" s="214"/>
      <c r="IRV166" s="214"/>
      <c r="IRW166" s="214"/>
      <c r="IRX166" s="214"/>
      <c r="IRY166" s="214"/>
      <c r="IRZ166" s="214"/>
      <c r="ISA166" s="214"/>
      <c r="ISB166" s="214"/>
      <c r="ISC166" s="214"/>
      <c r="ISD166" s="214"/>
      <c r="ISE166" s="214"/>
      <c r="ISF166" s="214"/>
      <c r="ISG166" s="214"/>
      <c r="ISH166" s="214"/>
      <c r="ISI166" s="214"/>
      <c r="ISJ166" s="214"/>
      <c r="ISK166" s="214"/>
      <c r="ISL166" s="214"/>
      <c r="ISM166" s="214"/>
      <c r="ISN166" s="214"/>
      <c r="ISO166" s="214"/>
      <c r="ISP166" s="214"/>
      <c r="ISQ166" s="214"/>
      <c r="ISR166" s="214"/>
      <c r="ISS166" s="214"/>
      <c r="IST166" s="214"/>
      <c r="ISU166" s="214"/>
      <c r="ISV166" s="214"/>
      <c r="ISW166" s="214"/>
      <c r="ISX166" s="214"/>
      <c r="ISY166" s="214"/>
      <c r="ISZ166" s="214"/>
      <c r="ITA166" s="214"/>
      <c r="ITB166" s="214"/>
      <c r="ITC166" s="214"/>
      <c r="ITD166" s="214"/>
      <c r="ITE166" s="214"/>
      <c r="ITF166" s="214"/>
      <c r="ITG166" s="214"/>
      <c r="ITH166" s="214"/>
      <c r="ITI166" s="214"/>
      <c r="ITJ166" s="214"/>
      <c r="ITK166" s="214"/>
      <c r="ITL166" s="214"/>
      <c r="ITM166" s="214"/>
      <c r="ITN166" s="214"/>
      <c r="ITO166" s="214"/>
      <c r="ITP166" s="214"/>
      <c r="ITQ166" s="214"/>
      <c r="ITR166" s="214"/>
      <c r="ITS166" s="214"/>
      <c r="ITT166" s="214"/>
      <c r="ITU166" s="214"/>
      <c r="ITV166" s="214"/>
      <c r="ITW166" s="214"/>
      <c r="ITX166" s="214"/>
      <c r="ITY166" s="214"/>
      <c r="ITZ166" s="214"/>
      <c r="IUA166" s="214"/>
      <c r="IUB166" s="214"/>
      <c r="IUC166" s="214"/>
      <c r="IUD166" s="214"/>
      <c r="IUE166" s="214"/>
      <c r="IUF166" s="214"/>
      <c r="IUG166" s="214"/>
      <c r="IUH166" s="214"/>
      <c r="IUI166" s="214"/>
      <c r="IUJ166" s="214"/>
      <c r="IUK166" s="214"/>
      <c r="IUL166" s="214"/>
      <c r="IUM166" s="214"/>
      <c r="IUN166" s="214"/>
      <c r="IUO166" s="214"/>
      <c r="IUP166" s="214"/>
      <c r="IUQ166" s="214"/>
      <c r="IUR166" s="214"/>
      <c r="IUS166" s="214"/>
      <c r="IUT166" s="214"/>
      <c r="IUU166" s="214"/>
      <c r="IUV166" s="214"/>
      <c r="IUW166" s="214"/>
      <c r="IUX166" s="214"/>
      <c r="IUY166" s="214"/>
      <c r="IUZ166" s="214"/>
      <c r="IVA166" s="214"/>
      <c r="IVB166" s="214"/>
      <c r="IVC166" s="214"/>
      <c r="IVJ166" s="214"/>
      <c r="IVK166" s="214"/>
      <c r="IVL166" s="214"/>
      <c r="IVM166" s="214"/>
      <c r="IVN166" s="214"/>
      <c r="IVO166" s="214"/>
      <c r="IVP166" s="214"/>
      <c r="IVQ166" s="214"/>
      <c r="IVR166" s="214"/>
      <c r="IVS166" s="214"/>
      <c r="IVT166" s="214"/>
      <c r="IVU166" s="214"/>
      <c r="IVV166" s="214"/>
      <c r="IVW166" s="214"/>
      <c r="IVX166" s="214"/>
      <c r="IVY166" s="214"/>
      <c r="IVZ166" s="214"/>
      <c r="IWA166" s="214"/>
      <c r="IWB166" s="214"/>
      <c r="IWC166" s="214"/>
      <c r="IWD166" s="214"/>
      <c r="IWE166" s="214"/>
      <c r="IWF166" s="214"/>
      <c r="IWG166" s="214"/>
      <c r="IWH166" s="214"/>
      <c r="IWI166" s="214"/>
      <c r="IWJ166" s="214"/>
      <c r="IWK166" s="214"/>
      <c r="IWL166" s="214"/>
      <c r="IWM166" s="214"/>
      <c r="IWN166" s="214"/>
      <c r="IWO166" s="214"/>
      <c r="IWP166" s="214"/>
      <c r="IWQ166" s="214"/>
      <c r="IWR166" s="214"/>
      <c r="IWS166" s="214"/>
      <c r="IWT166" s="214"/>
      <c r="IWU166" s="214"/>
      <c r="IWV166" s="214"/>
      <c r="IWW166" s="214"/>
      <c r="IWX166" s="214"/>
      <c r="IWY166" s="214"/>
      <c r="IWZ166" s="214"/>
      <c r="IXA166" s="214"/>
      <c r="IXB166" s="214"/>
      <c r="IXC166" s="214"/>
      <c r="IXD166" s="214"/>
      <c r="IXE166" s="214"/>
      <c r="IXF166" s="214"/>
      <c r="IXG166" s="214"/>
      <c r="IXH166" s="214"/>
      <c r="IXI166" s="214"/>
      <c r="IXJ166" s="214"/>
      <c r="IXK166" s="214"/>
      <c r="IXL166" s="214"/>
      <c r="IXM166" s="214"/>
      <c r="IXN166" s="214"/>
      <c r="IXO166" s="214"/>
      <c r="IXP166" s="214"/>
      <c r="IXQ166" s="214"/>
      <c r="IXR166" s="214"/>
      <c r="IXS166" s="214"/>
      <c r="IXT166" s="214"/>
      <c r="IXU166" s="214"/>
      <c r="IXV166" s="214"/>
      <c r="IXW166" s="214"/>
      <c r="IXX166" s="214"/>
      <c r="IXY166" s="214"/>
      <c r="IXZ166" s="214"/>
      <c r="IYA166" s="214"/>
      <c r="IYB166" s="214"/>
      <c r="IYC166" s="214"/>
      <c r="IYD166" s="214"/>
      <c r="IYE166" s="214"/>
      <c r="IYF166" s="214"/>
      <c r="IYG166" s="214"/>
      <c r="IYH166" s="214"/>
      <c r="IYI166" s="214"/>
      <c r="IYJ166" s="214"/>
      <c r="IYK166" s="214"/>
      <c r="IYL166" s="214"/>
      <c r="IYM166" s="214"/>
      <c r="IYN166" s="214"/>
      <c r="IYO166" s="214"/>
      <c r="IYP166" s="214"/>
      <c r="IYQ166" s="214"/>
      <c r="IYR166" s="214"/>
      <c r="IYS166" s="214"/>
      <c r="IYT166" s="214"/>
      <c r="IYU166" s="214"/>
      <c r="IYV166" s="214"/>
      <c r="IYW166" s="214"/>
      <c r="IYX166" s="214"/>
      <c r="IYY166" s="214"/>
      <c r="IYZ166" s="214"/>
      <c r="IZA166" s="214"/>
      <c r="IZB166" s="214"/>
      <c r="IZC166" s="214"/>
      <c r="IZD166" s="214"/>
      <c r="IZE166" s="214"/>
      <c r="IZF166" s="214"/>
      <c r="IZG166" s="214"/>
      <c r="IZH166" s="214"/>
      <c r="IZI166" s="214"/>
      <c r="IZJ166" s="214"/>
      <c r="IZK166" s="214"/>
      <c r="IZL166" s="214"/>
      <c r="IZM166" s="214"/>
      <c r="IZN166" s="214"/>
      <c r="IZO166" s="214"/>
      <c r="IZP166" s="214"/>
      <c r="IZQ166" s="214"/>
      <c r="IZR166" s="214"/>
      <c r="IZS166" s="214"/>
      <c r="IZT166" s="214"/>
      <c r="IZU166" s="214"/>
      <c r="IZV166" s="214"/>
      <c r="IZW166" s="214"/>
      <c r="IZX166" s="214"/>
      <c r="IZY166" s="214"/>
      <c r="IZZ166" s="214"/>
      <c r="JAA166" s="214"/>
      <c r="JAB166" s="214"/>
      <c r="JAC166" s="214"/>
      <c r="JAD166" s="214"/>
      <c r="JAE166" s="214"/>
      <c r="JAF166" s="214"/>
      <c r="JAG166" s="214"/>
      <c r="JAH166" s="214"/>
      <c r="JAI166" s="214"/>
      <c r="JAJ166" s="214"/>
      <c r="JAK166" s="214"/>
      <c r="JAL166" s="214"/>
      <c r="JAM166" s="214"/>
      <c r="JAN166" s="214"/>
      <c r="JAO166" s="214"/>
      <c r="JAP166" s="214"/>
      <c r="JAQ166" s="214"/>
      <c r="JAR166" s="214"/>
      <c r="JAS166" s="214"/>
      <c r="JAT166" s="214"/>
      <c r="JAU166" s="214"/>
      <c r="JAV166" s="214"/>
      <c r="JAW166" s="214"/>
      <c r="JAX166" s="214"/>
      <c r="JAY166" s="214"/>
      <c r="JAZ166" s="214"/>
      <c r="JBA166" s="214"/>
      <c r="JBB166" s="214"/>
      <c r="JBC166" s="214"/>
      <c r="JBD166" s="214"/>
      <c r="JBE166" s="214"/>
      <c r="JBF166" s="214"/>
      <c r="JBG166" s="214"/>
      <c r="JBH166" s="214"/>
      <c r="JBI166" s="214"/>
      <c r="JBJ166" s="214"/>
      <c r="JBK166" s="214"/>
      <c r="JBL166" s="214"/>
      <c r="JBM166" s="214"/>
      <c r="JBN166" s="214"/>
      <c r="JBO166" s="214"/>
      <c r="JBP166" s="214"/>
      <c r="JBQ166" s="214"/>
      <c r="JBR166" s="214"/>
      <c r="JBS166" s="214"/>
      <c r="JBT166" s="214"/>
      <c r="JBU166" s="214"/>
      <c r="JBV166" s="214"/>
      <c r="JBW166" s="214"/>
      <c r="JBX166" s="214"/>
      <c r="JBY166" s="214"/>
      <c r="JBZ166" s="214"/>
      <c r="JCA166" s="214"/>
      <c r="JCB166" s="214"/>
      <c r="JCC166" s="214"/>
      <c r="JCD166" s="214"/>
      <c r="JCE166" s="214"/>
      <c r="JCF166" s="214"/>
      <c r="JCG166" s="214"/>
      <c r="JCH166" s="214"/>
      <c r="JCI166" s="214"/>
      <c r="JCJ166" s="214"/>
      <c r="JCK166" s="214"/>
      <c r="JCL166" s="214"/>
      <c r="JCM166" s="214"/>
      <c r="JCN166" s="214"/>
      <c r="JCO166" s="214"/>
      <c r="JCP166" s="214"/>
      <c r="JCQ166" s="214"/>
      <c r="JCR166" s="214"/>
      <c r="JCS166" s="214"/>
      <c r="JCT166" s="214"/>
      <c r="JCU166" s="214"/>
      <c r="JCV166" s="214"/>
      <c r="JCW166" s="214"/>
      <c r="JCX166" s="214"/>
      <c r="JCY166" s="214"/>
      <c r="JCZ166" s="214"/>
      <c r="JDA166" s="214"/>
      <c r="JDB166" s="214"/>
      <c r="JDC166" s="214"/>
      <c r="JDD166" s="214"/>
      <c r="JDE166" s="214"/>
      <c r="JDF166" s="214"/>
      <c r="JDG166" s="214"/>
      <c r="JDH166" s="214"/>
      <c r="JDI166" s="214"/>
      <c r="JDJ166" s="214"/>
      <c r="JDK166" s="214"/>
      <c r="JDL166" s="214"/>
      <c r="JDM166" s="214"/>
      <c r="JDN166" s="214"/>
      <c r="JDO166" s="214"/>
      <c r="JDP166" s="214"/>
      <c r="JDQ166" s="214"/>
      <c r="JDR166" s="214"/>
      <c r="JDS166" s="214"/>
      <c r="JDT166" s="214"/>
      <c r="JDU166" s="214"/>
      <c r="JDV166" s="214"/>
      <c r="JDW166" s="214"/>
      <c r="JDX166" s="214"/>
      <c r="JDY166" s="214"/>
      <c r="JDZ166" s="214"/>
      <c r="JEA166" s="214"/>
      <c r="JEB166" s="214"/>
      <c r="JEC166" s="214"/>
      <c r="JED166" s="214"/>
      <c r="JEE166" s="214"/>
      <c r="JEF166" s="214"/>
      <c r="JEG166" s="214"/>
      <c r="JEH166" s="214"/>
      <c r="JEI166" s="214"/>
      <c r="JEJ166" s="214"/>
      <c r="JEK166" s="214"/>
      <c r="JEL166" s="214"/>
      <c r="JEM166" s="214"/>
      <c r="JEN166" s="214"/>
      <c r="JEO166" s="214"/>
      <c r="JEP166" s="214"/>
      <c r="JEQ166" s="214"/>
      <c r="JER166" s="214"/>
      <c r="JES166" s="214"/>
      <c r="JET166" s="214"/>
      <c r="JEU166" s="214"/>
      <c r="JEV166" s="214"/>
      <c r="JEW166" s="214"/>
      <c r="JEX166" s="214"/>
      <c r="JEY166" s="214"/>
      <c r="JFF166" s="214"/>
      <c r="JFG166" s="214"/>
      <c r="JFH166" s="214"/>
      <c r="JFI166" s="214"/>
      <c r="JFJ166" s="214"/>
      <c r="JFK166" s="214"/>
      <c r="JFL166" s="214"/>
      <c r="JFM166" s="214"/>
      <c r="JFN166" s="214"/>
      <c r="JFO166" s="214"/>
      <c r="JFP166" s="214"/>
      <c r="JFQ166" s="214"/>
      <c r="JFR166" s="214"/>
      <c r="JFS166" s="214"/>
      <c r="JFT166" s="214"/>
      <c r="JFU166" s="214"/>
      <c r="JFV166" s="214"/>
      <c r="JFW166" s="214"/>
      <c r="JFX166" s="214"/>
      <c r="JFY166" s="214"/>
      <c r="JFZ166" s="214"/>
      <c r="JGA166" s="214"/>
      <c r="JGB166" s="214"/>
      <c r="JGC166" s="214"/>
      <c r="JGD166" s="214"/>
      <c r="JGE166" s="214"/>
      <c r="JGF166" s="214"/>
      <c r="JGG166" s="214"/>
      <c r="JGH166" s="214"/>
      <c r="JGI166" s="214"/>
      <c r="JGJ166" s="214"/>
      <c r="JGK166" s="214"/>
      <c r="JGL166" s="214"/>
      <c r="JGM166" s="214"/>
      <c r="JGN166" s="214"/>
      <c r="JGO166" s="214"/>
      <c r="JGP166" s="214"/>
      <c r="JGQ166" s="214"/>
      <c r="JGR166" s="214"/>
      <c r="JGS166" s="214"/>
      <c r="JGT166" s="214"/>
      <c r="JGU166" s="214"/>
      <c r="JGV166" s="214"/>
      <c r="JGW166" s="214"/>
      <c r="JGX166" s="214"/>
      <c r="JGY166" s="214"/>
      <c r="JGZ166" s="214"/>
      <c r="JHA166" s="214"/>
      <c r="JHB166" s="214"/>
      <c r="JHC166" s="214"/>
      <c r="JHD166" s="214"/>
      <c r="JHE166" s="214"/>
      <c r="JHF166" s="214"/>
      <c r="JHG166" s="214"/>
      <c r="JHH166" s="214"/>
      <c r="JHI166" s="214"/>
      <c r="JHJ166" s="214"/>
      <c r="JHK166" s="214"/>
      <c r="JHL166" s="214"/>
      <c r="JHM166" s="214"/>
      <c r="JHN166" s="214"/>
      <c r="JHO166" s="214"/>
      <c r="JHP166" s="214"/>
      <c r="JHQ166" s="214"/>
      <c r="JHR166" s="214"/>
      <c r="JHS166" s="214"/>
      <c r="JHT166" s="214"/>
      <c r="JHU166" s="214"/>
      <c r="JHV166" s="214"/>
      <c r="JHW166" s="214"/>
      <c r="JHX166" s="214"/>
      <c r="JHY166" s="214"/>
      <c r="JHZ166" s="214"/>
      <c r="JIA166" s="214"/>
      <c r="JIB166" s="214"/>
      <c r="JIC166" s="214"/>
      <c r="JID166" s="214"/>
      <c r="JIE166" s="214"/>
      <c r="JIF166" s="214"/>
      <c r="JIG166" s="214"/>
      <c r="JIH166" s="214"/>
      <c r="JII166" s="214"/>
      <c r="JIJ166" s="214"/>
      <c r="JIK166" s="214"/>
      <c r="JIL166" s="214"/>
      <c r="JIM166" s="214"/>
      <c r="JIN166" s="214"/>
      <c r="JIO166" s="214"/>
      <c r="JIP166" s="214"/>
      <c r="JIQ166" s="214"/>
      <c r="JIR166" s="214"/>
      <c r="JIS166" s="214"/>
      <c r="JIT166" s="214"/>
      <c r="JIU166" s="214"/>
      <c r="JIV166" s="214"/>
      <c r="JIW166" s="214"/>
      <c r="JIX166" s="214"/>
      <c r="JIY166" s="214"/>
      <c r="JIZ166" s="214"/>
      <c r="JJA166" s="214"/>
      <c r="JJB166" s="214"/>
      <c r="JJC166" s="214"/>
      <c r="JJD166" s="214"/>
      <c r="JJE166" s="214"/>
      <c r="JJF166" s="214"/>
      <c r="JJG166" s="214"/>
      <c r="JJH166" s="214"/>
      <c r="JJI166" s="214"/>
      <c r="JJJ166" s="214"/>
      <c r="JJK166" s="214"/>
      <c r="JJL166" s="214"/>
      <c r="JJM166" s="214"/>
      <c r="JJN166" s="214"/>
      <c r="JJO166" s="214"/>
      <c r="JJP166" s="214"/>
      <c r="JJQ166" s="214"/>
      <c r="JJR166" s="214"/>
      <c r="JJS166" s="214"/>
      <c r="JJT166" s="214"/>
      <c r="JJU166" s="214"/>
      <c r="JJV166" s="214"/>
      <c r="JJW166" s="214"/>
      <c r="JJX166" s="214"/>
      <c r="JJY166" s="214"/>
      <c r="JJZ166" s="214"/>
      <c r="JKA166" s="214"/>
      <c r="JKB166" s="214"/>
      <c r="JKC166" s="214"/>
      <c r="JKD166" s="214"/>
      <c r="JKE166" s="214"/>
      <c r="JKF166" s="214"/>
      <c r="JKG166" s="214"/>
      <c r="JKH166" s="214"/>
      <c r="JKI166" s="214"/>
      <c r="JKJ166" s="214"/>
      <c r="JKK166" s="214"/>
      <c r="JKL166" s="214"/>
      <c r="JKM166" s="214"/>
      <c r="JKN166" s="214"/>
      <c r="JKO166" s="214"/>
      <c r="JKP166" s="214"/>
      <c r="JKQ166" s="214"/>
      <c r="JKR166" s="214"/>
      <c r="JKS166" s="214"/>
      <c r="JKT166" s="214"/>
      <c r="JKU166" s="214"/>
      <c r="JKV166" s="214"/>
      <c r="JKW166" s="214"/>
      <c r="JKX166" s="214"/>
      <c r="JKY166" s="214"/>
      <c r="JKZ166" s="214"/>
      <c r="JLA166" s="214"/>
      <c r="JLB166" s="214"/>
      <c r="JLC166" s="214"/>
      <c r="JLD166" s="214"/>
      <c r="JLE166" s="214"/>
      <c r="JLF166" s="214"/>
      <c r="JLG166" s="214"/>
      <c r="JLH166" s="214"/>
      <c r="JLI166" s="214"/>
      <c r="JLJ166" s="214"/>
      <c r="JLK166" s="214"/>
      <c r="JLL166" s="214"/>
      <c r="JLM166" s="214"/>
      <c r="JLN166" s="214"/>
      <c r="JLO166" s="214"/>
      <c r="JLP166" s="214"/>
      <c r="JLQ166" s="214"/>
      <c r="JLR166" s="214"/>
      <c r="JLS166" s="214"/>
      <c r="JLT166" s="214"/>
      <c r="JLU166" s="214"/>
      <c r="JLV166" s="214"/>
      <c r="JLW166" s="214"/>
      <c r="JLX166" s="214"/>
      <c r="JLY166" s="214"/>
      <c r="JLZ166" s="214"/>
      <c r="JMA166" s="214"/>
      <c r="JMB166" s="214"/>
      <c r="JMC166" s="214"/>
      <c r="JMD166" s="214"/>
      <c r="JME166" s="214"/>
      <c r="JMF166" s="214"/>
      <c r="JMG166" s="214"/>
      <c r="JMH166" s="214"/>
      <c r="JMI166" s="214"/>
      <c r="JMJ166" s="214"/>
      <c r="JMK166" s="214"/>
      <c r="JML166" s="214"/>
      <c r="JMM166" s="214"/>
      <c r="JMN166" s="214"/>
      <c r="JMO166" s="214"/>
      <c r="JMP166" s="214"/>
      <c r="JMQ166" s="214"/>
      <c r="JMR166" s="214"/>
      <c r="JMS166" s="214"/>
      <c r="JMT166" s="214"/>
      <c r="JMU166" s="214"/>
      <c r="JMV166" s="214"/>
      <c r="JMW166" s="214"/>
      <c r="JMX166" s="214"/>
      <c r="JMY166" s="214"/>
      <c r="JMZ166" s="214"/>
      <c r="JNA166" s="214"/>
      <c r="JNB166" s="214"/>
      <c r="JNC166" s="214"/>
      <c r="JND166" s="214"/>
      <c r="JNE166" s="214"/>
      <c r="JNF166" s="214"/>
      <c r="JNG166" s="214"/>
      <c r="JNH166" s="214"/>
      <c r="JNI166" s="214"/>
      <c r="JNJ166" s="214"/>
      <c r="JNK166" s="214"/>
      <c r="JNL166" s="214"/>
      <c r="JNM166" s="214"/>
      <c r="JNN166" s="214"/>
      <c r="JNO166" s="214"/>
      <c r="JNP166" s="214"/>
      <c r="JNQ166" s="214"/>
      <c r="JNR166" s="214"/>
      <c r="JNS166" s="214"/>
      <c r="JNT166" s="214"/>
      <c r="JNU166" s="214"/>
      <c r="JNV166" s="214"/>
      <c r="JNW166" s="214"/>
      <c r="JNX166" s="214"/>
      <c r="JNY166" s="214"/>
      <c r="JNZ166" s="214"/>
      <c r="JOA166" s="214"/>
      <c r="JOB166" s="214"/>
      <c r="JOC166" s="214"/>
      <c r="JOD166" s="214"/>
      <c r="JOE166" s="214"/>
      <c r="JOF166" s="214"/>
      <c r="JOG166" s="214"/>
      <c r="JOH166" s="214"/>
      <c r="JOI166" s="214"/>
      <c r="JOJ166" s="214"/>
      <c r="JOK166" s="214"/>
      <c r="JOL166" s="214"/>
      <c r="JOM166" s="214"/>
      <c r="JON166" s="214"/>
      <c r="JOO166" s="214"/>
      <c r="JOP166" s="214"/>
      <c r="JOQ166" s="214"/>
      <c r="JOR166" s="214"/>
      <c r="JOS166" s="214"/>
      <c r="JOT166" s="214"/>
      <c r="JOU166" s="214"/>
      <c r="JPB166" s="214"/>
      <c r="JPC166" s="214"/>
      <c r="JPD166" s="214"/>
      <c r="JPE166" s="214"/>
      <c r="JPF166" s="214"/>
      <c r="JPG166" s="214"/>
      <c r="JPH166" s="214"/>
      <c r="JPI166" s="214"/>
      <c r="JPJ166" s="214"/>
      <c r="JPK166" s="214"/>
      <c r="JPL166" s="214"/>
      <c r="JPM166" s="214"/>
      <c r="JPN166" s="214"/>
      <c r="JPO166" s="214"/>
      <c r="JPP166" s="214"/>
      <c r="JPQ166" s="214"/>
      <c r="JPR166" s="214"/>
      <c r="JPS166" s="214"/>
      <c r="JPT166" s="214"/>
      <c r="JPU166" s="214"/>
      <c r="JPV166" s="214"/>
      <c r="JPW166" s="214"/>
      <c r="JPX166" s="214"/>
      <c r="JPY166" s="214"/>
      <c r="JPZ166" s="214"/>
      <c r="JQA166" s="214"/>
      <c r="JQB166" s="214"/>
      <c r="JQC166" s="214"/>
      <c r="JQD166" s="214"/>
      <c r="JQE166" s="214"/>
      <c r="JQF166" s="214"/>
      <c r="JQG166" s="214"/>
      <c r="JQH166" s="214"/>
      <c r="JQI166" s="214"/>
      <c r="JQJ166" s="214"/>
      <c r="JQK166" s="214"/>
      <c r="JQL166" s="214"/>
      <c r="JQM166" s="214"/>
      <c r="JQN166" s="214"/>
      <c r="JQO166" s="214"/>
      <c r="JQP166" s="214"/>
      <c r="JQQ166" s="214"/>
      <c r="JQR166" s="214"/>
      <c r="JQS166" s="214"/>
      <c r="JQT166" s="214"/>
      <c r="JQU166" s="214"/>
      <c r="JQV166" s="214"/>
      <c r="JQW166" s="214"/>
      <c r="JQX166" s="214"/>
      <c r="JQY166" s="214"/>
      <c r="JQZ166" s="214"/>
      <c r="JRA166" s="214"/>
      <c r="JRB166" s="214"/>
      <c r="JRC166" s="214"/>
      <c r="JRD166" s="214"/>
      <c r="JRE166" s="214"/>
      <c r="JRF166" s="214"/>
      <c r="JRG166" s="214"/>
      <c r="JRH166" s="214"/>
      <c r="JRI166" s="214"/>
      <c r="JRJ166" s="214"/>
      <c r="JRK166" s="214"/>
      <c r="JRL166" s="214"/>
      <c r="JRM166" s="214"/>
      <c r="JRN166" s="214"/>
      <c r="JRO166" s="214"/>
      <c r="JRP166" s="214"/>
      <c r="JRQ166" s="214"/>
      <c r="JRR166" s="214"/>
      <c r="JRS166" s="214"/>
      <c r="JRT166" s="214"/>
      <c r="JRU166" s="214"/>
      <c r="JRV166" s="214"/>
      <c r="JRW166" s="214"/>
      <c r="JRX166" s="214"/>
      <c r="JRY166" s="214"/>
      <c r="JRZ166" s="214"/>
      <c r="JSA166" s="214"/>
      <c r="JSB166" s="214"/>
      <c r="JSC166" s="214"/>
      <c r="JSD166" s="214"/>
      <c r="JSE166" s="214"/>
      <c r="JSF166" s="214"/>
      <c r="JSG166" s="214"/>
      <c r="JSH166" s="214"/>
      <c r="JSI166" s="214"/>
      <c r="JSJ166" s="214"/>
      <c r="JSK166" s="214"/>
      <c r="JSL166" s="214"/>
      <c r="JSM166" s="214"/>
      <c r="JSN166" s="214"/>
      <c r="JSO166" s="214"/>
      <c r="JSP166" s="214"/>
      <c r="JSQ166" s="214"/>
      <c r="JSR166" s="214"/>
      <c r="JSS166" s="214"/>
      <c r="JST166" s="214"/>
      <c r="JSU166" s="214"/>
      <c r="JSV166" s="214"/>
      <c r="JSW166" s="214"/>
      <c r="JSX166" s="214"/>
      <c r="JSY166" s="214"/>
      <c r="JSZ166" s="214"/>
      <c r="JTA166" s="214"/>
      <c r="JTB166" s="214"/>
      <c r="JTC166" s="214"/>
      <c r="JTD166" s="214"/>
      <c r="JTE166" s="214"/>
      <c r="JTF166" s="214"/>
      <c r="JTG166" s="214"/>
      <c r="JTH166" s="214"/>
      <c r="JTI166" s="214"/>
      <c r="JTJ166" s="214"/>
      <c r="JTK166" s="214"/>
      <c r="JTL166" s="214"/>
      <c r="JTM166" s="214"/>
      <c r="JTN166" s="214"/>
      <c r="JTO166" s="214"/>
      <c r="JTP166" s="214"/>
      <c r="JTQ166" s="214"/>
      <c r="JTR166" s="214"/>
      <c r="JTS166" s="214"/>
      <c r="JTT166" s="214"/>
      <c r="JTU166" s="214"/>
      <c r="JTV166" s="214"/>
      <c r="JTW166" s="214"/>
      <c r="JTX166" s="214"/>
      <c r="JTY166" s="214"/>
      <c r="JTZ166" s="214"/>
      <c r="JUA166" s="214"/>
      <c r="JUB166" s="214"/>
      <c r="JUC166" s="214"/>
      <c r="JUD166" s="214"/>
      <c r="JUE166" s="214"/>
      <c r="JUF166" s="214"/>
      <c r="JUG166" s="214"/>
      <c r="JUH166" s="214"/>
      <c r="JUI166" s="214"/>
      <c r="JUJ166" s="214"/>
      <c r="JUK166" s="214"/>
      <c r="JUL166" s="214"/>
      <c r="JUM166" s="214"/>
      <c r="JUN166" s="214"/>
      <c r="JUO166" s="214"/>
      <c r="JUP166" s="214"/>
      <c r="JUQ166" s="214"/>
      <c r="JUR166" s="214"/>
      <c r="JUS166" s="214"/>
      <c r="JUT166" s="214"/>
      <c r="JUU166" s="214"/>
      <c r="JUV166" s="214"/>
      <c r="JUW166" s="214"/>
      <c r="JUX166" s="214"/>
      <c r="JUY166" s="214"/>
      <c r="JUZ166" s="214"/>
      <c r="JVA166" s="214"/>
      <c r="JVB166" s="214"/>
      <c r="JVC166" s="214"/>
      <c r="JVD166" s="214"/>
      <c r="JVE166" s="214"/>
      <c r="JVF166" s="214"/>
      <c r="JVG166" s="214"/>
      <c r="JVH166" s="214"/>
      <c r="JVI166" s="214"/>
      <c r="JVJ166" s="214"/>
      <c r="JVK166" s="214"/>
      <c r="JVL166" s="214"/>
      <c r="JVM166" s="214"/>
      <c r="JVN166" s="214"/>
      <c r="JVO166" s="214"/>
      <c r="JVP166" s="214"/>
      <c r="JVQ166" s="214"/>
      <c r="JVR166" s="214"/>
      <c r="JVS166" s="214"/>
      <c r="JVT166" s="214"/>
      <c r="JVU166" s="214"/>
      <c r="JVV166" s="214"/>
      <c r="JVW166" s="214"/>
      <c r="JVX166" s="214"/>
      <c r="JVY166" s="214"/>
      <c r="JVZ166" s="214"/>
      <c r="JWA166" s="214"/>
      <c r="JWB166" s="214"/>
      <c r="JWC166" s="214"/>
      <c r="JWD166" s="214"/>
      <c r="JWE166" s="214"/>
      <c r="JWF166" s="214"/>
      <c r="JWG166" s="214"/>
      <c r="JWH166" s="214"/>
      <c r="JWI166" s="214"/>
      <c r="JWJ166" s="214"/>
      <c r="JWK166" s="214"/>
      <c r="JWL166" s="214"/>
      <c r="JWM166" s="214"/>
      <c r="JWN166" s="214"/>
      <c r="JWO166" s="214"/>
      <c r="JWP166" s="214"/>
      <c r="JWQ166" s="214"/>
      <c r="JWR166" s="214"/>
      <c r="JWS166" s="214"/>
      <c r="JWT166" s="214"/>
      <c r="JWU166" s="214"/>
      <c r="JWV166" s="214"/>
      <c r="JWW166" s="214"/>
      <c r="JWX166" s="214"/>
      <c r="JWY166" s="214"/>
      <c r="JWZ166" s="214"/>
      <c r="JXA166" s="214"/>
      <c r="JXB166" s="214"/>
      <c r="JXC166" s="214"/>
      <c r="JXD166" s="214"/>
      <c r="JXE166" s="214"/>
      <c r="JXF166" s="214"/>
      <c r="JXG166" s="214"/>
      <c r="JXH166" s="214"/>
      <c r="JXI166" s="214"/>
      <c r="JXJ166" s="214"/>
      <c r="JXK166" s="214"/>
      <c r="JXL166" s="214"/>
      <c r="JXM166" s="214"/>
      <c r="JXN166" s="214"/>
      <c r="JXO166" s="214"/>
      <c r="JXP166" s="214"/>
      <c r="JXQ166" s="214"/>
      <c r="JXR166" s="214"/>
      <c r="JXS166" s="214"/>
      <c r="JXT166" s="214"/>
      <c r="JXU166" s="214"/>
      <c r="JXV166" s="214"/>
      <c r="JXW166" s="214"/>
      <c r="JXX166" s="214"/>
      <c r="JXY166" s="214"/>
      <c r="JXZ166" s="214"/>
      <c r="JYA166" s="214"/>
      <c r="JYB166" s="214"/>
      <c r="JYC166" s="214"/>
      <c r="JYD166" s="214"/>
      <c r="JYE166" s="214"/>
      <c r="JYF166" s="214"/>
      <c r="JYG166" s="214"/>
      <c r="JYH166" s="214"/>
      <c r="JYI166" s="214"/>
      <c r="JYJ166" s="214"/>
      <c r="JYK166" s="214"/>
      <c r="JYL166" s="214"/>
      <c r="JYM166" s="214"/>
      <c r="JYN166" s="214"/>
      <c r="JYO166" s="214"/>
      <c r="JYP166" s="214"/>
      <c r="JYQ166" s="214"/>
      <c r="JYX166" s="214"/>
      <c r="JYY166" s="214"/>
      <c r="JYZ166" s="214"/>
      <c r="JZA166" s="214"/>
      <c r="JZB166" s="214"/>
      <c r="JZC166" s="214"/>
      <c r="JZD166" s="214"/>
      <c r="JZE166" s="214"/>
      <c r="JZF166" s="214"/>
      <c r="JZG166" s="214"/>
      <c r="JZH166" s="214"/>
      <c r="JZI166" s="214"/>
      <c r="JZJ166" s="214"/>
      <c r="JZK166" s="214"/>
      <c r="JZL166" s="214"/>
      <c r="JZM166" s="214"/>
      <c r="JZN166" s="214"/>
      <c r="JZO166" s="214"/>
      <c r="JZP166" s="214"/>
      <c r="JZQ166" s="214"/>
      <c r="JZR166" s="214"/>
      <c r="JZS166" s="214"/>
      <c r="JZT166" s="214"/>
      <c r="JZU166" s="214"/>
      <c r="JZV166" s="214"/>
      <c r="JZW166" s="214"/>
      <c r="JZX166" s="214"/>
      <c r="JZY166" s="214"/>
      <c r="JZZ166" s="214"/>
      <c r="KAA166" s="214"/>
      <c r="KAB166" s="214"/>
      <c r="KAC166" s="214"/>
      <c r="KAD166" s="214"/>
      <c r="KAE166" s="214"/>
      <c r="KAF166" s="214"/>
      <c r="KAG166" s="214"/>
      <c r="KAH166" s="214"/>
      <c r="KAI166" s="214"/>
      <c r="KAJ166" s="214"/>
      <c r="KAK166" s="214"/>
      <c r="KAL166" s="214"/>
      <c r="KAM166" s="214"/>
      <c r="KAN166" s="214"/>
      <c r="KAO166" s="214"/>
      <c r="KAP166" s="214"/>
      <c r="KAQ166" s="214"/>
      <c r="KAR166" s="214"/>
      <c r="KAS166" s="214"/>
      <c r="KAT166" s="214"/>
      <c r="KAU166" s="214"/>
      <c r="KAV166" s="214"/>
      <c r="KAW166" s="214"/>
      <c r="KAX166" s="214"/>
      <c r="KAY166" s="214"/>
      <c r="KAZ166" s="214"/>
      <c r="KBA166" s="214"/>
      <c r="KBB166" s="214"/>
      <c r="KBC166" s="214"/>
      <c r="KBD166" s="214"/>
      <c r="KBE166" s="214"/>
      <c r="KBF166" s="214"/>
      <c r="KBG166" s="214"/>
      <c r="KBH166" s="214"/>
      <c r="KBI166" s="214"/>
      <c r="KBJ166" s="214"/>
      <c r="KBK166" s="214"/>
      <c r="KBL166" s="214"/>
      <c r="KBM166" s="214"/>
      <c r="KBN166" s="214"/>
      <c r="KBO166" s="214"/>
      <c r="KBP166" s="214"/>
      <c r="KBQ166" s="214"/>
      <c r="KBR166" s="214"/>
      <c r="KBS166" s="214"/>
      <c r="KBT166" s="214"/>
      <c r="KBU166" s="214"/>
      <c r="KBV166" s="214"/>
      <c r="KBW166" s="214"/>
      <c r="KBX166" s="214"/>
      <c r="KBY166" s="214"/>
      <c r="KBZ166" s="214"/>
      <c r="KCA166" s="214"/>
      <c r="KCB166" s="214"/>
      <c r="KCC166" s="214"/>
      <c r="KCD166" s="214"/>
      <c r="KCE166" s="214"/>
      <c r="KCF166" s="214"/>
      <c r="KCG166" s="214"/>
      <c r="KCH166" s="214"/>
      <c r="KCI166" s="214"/>
      <c r="KCJ166" s="214"/>
      <c r="KCK166" s="214"/>
      <c r="KCL166" s="214"/>
      <c r="KCM166" s="214"/>
      <c r="KCN166" s="214"/>
      <c r="KCO166" s="214"/>
      <c r="KCP166" s="214"/>
      <c r="KCQ166" s="214"/>
      <c r="KCR166" s="214"/>
      <c r="KCS166" s="214"/>
      <c r="KCT166" s="214"/>
      <c r="KCU166" s="214"/>
      <c r="KCV166" s="214"/>
      <c r="KCW166" s="214"/>
      <c r="KCX166" s="214"/>
      <c r="KCY166" s="214"/>
      <c r="KCZ166" s="214"/>
      <c r="KDA166" s="214"/>
      <c r="KDB166" s="214"/>
      <c r="KDC166" s="214"/>
      <c r="KDD166" s="214"/>
      <c r="KDE166" s="214"/>
      <c r="KDF166" s="214"/>
      <c r="KDG166" s="214"/>
      <c r="KDH166" s="214"/>
      <c r="KDI166" s="214"/>
      <c r="KDJ166" s="214"/>
      <c r="KDK166" s="214"/>
      <c r="KDL166" s="214"/>
      <c r="KDM166" s="214"/>
      <c r="KDN166" s="214"/>
      <c r="KDO166" s="214"/>
      <c r="KDP166" s="214"/>
      <c r="KDQ166" s="214"/>
      <c r="KDR166" s="214"/>
      <c r="KDS166" s="214"/>
      <c r="KDT166" s="214"/>
      <c r="KDU166" s="214"/>
      <c r="KDV166" s="214"/>
      <c r="KDW166" s="214"/>
      <c r="KDX166" s="214"/>
      <c r="KDY166" s="214"/>
      <c r="KDZ166" s="214"/>
      <c r="KEA166" s="214"/>
      <c r="KEB166" s="214"/>
      <c r="KEC166" s="214"/>
      <c r="KED166" s="214"/>
      <c r="KEE166" s="214"/>
      <c r="KEF166" s="214"/>
      <c r="KEG166" s="214"/>
      <c r="KEH166" s="214"/>
      <c r="KEI166" s="214"/>
      <c r="KEJ166" s="214"/>
      <c r="KEK166" s="214"/>
      <c r="KEL166" s="214"/>
      <c r="KEM166" s="214"/>
      <c r="KEN166" s="214"/>
      <c r="KEO166" s="214"/>
      <c r="KEP166" s="214"/>
      <c r="KEQ166" s="214"/>
      <c r="KER166" s="214"/>
      <c r="KES166" s="214"/>
      <c r="KET166" s="214"/>
      <c r="KEU166" s="214"/>
      <c r="KEV166" s="214"/>
      <c r="KEW166" s="214"/>
      <c r="KEX166" s="214"/>
      <c r="KEY166" s="214"/>
      <c r="KEZ166" s="214"/>
      <c r="KFA166" s="214"/>
      <c r="KFB166" s="214"/>
      <c r="KFC166" s="214"/>
      <c r="KFD166" s="214"/>
      <c r="KFE166" s="214"/>
      <c r="KFF166" s="214"/>
      <c r="KFG166" s="214"/>
      <c r="KFH166" s="214"/>
      <c r="KFI166" s="214"/>
      <c r="KFJ166" s="214"/>
      <c r="KFK166" s="214"/>
      <c r="KFL166" s="214"/>
      <c r="KFM166" s="214"/>
      <c r="KFN166" s="214"/>
      <c r="KFO166" s="214"/>
      <c r="KFP166" s="214"/>
      <c r="KFQ166" s="214"/>
      <c r="KFR166" s="214"/>
      <c r="KFS166" s="214"/>
      <c r="KFT166" s="214"/>
      <c r="KFU166" s="214"/>
      <c r="KFV166" s="214"/>
      <c r="KFW166" s="214"/>
      <c r="KFX166" s="214"/>
      <c r="KFY166" s="214"/>
      <c r="KFZ166" s="214"/>
      <c r="KGA166" s="214"/>
      <c r="KGB166" s="214"/>
      <c r="KGC166" s="214"/>
      <c r="KGD166" s="214"/>
      <c r="KGE166" s="214"/>
      <c r="KGF166" s="214"/>
      <c r="KGG166" s="214"/>
      <c r="KGH166" s="214"/>
      <c r="KGI166" s="214"/>
      <c r="KGJ166" s="214"/>
      <c r="KGK166" s="214"/>
      <c r="KGL166" s="214"/>
      <c r="KGM166" s="214"/>
      <c r="KGN166" s="214"/>
      <c r="KGO166" s="214"/>
      <c r="KGP166" s="214"/>
      <c r="KGQ166" s="214"/>
      <c r="KGR166" s="214"/>
      <c r="KGS166" s="214"/>
      <c r="KGT166" s="214"/>
      <c r="KGU166" s="214"/>
      <c r="KGV166" s="214"/>
      <c r="KGW166" s="214"/>
      <c r="KGX166" s="214"/>
      <c r="KGY166" s="214"/>
      <c r="KGZ166" s="214"/>
      <c r="KHA166" s="214"/>
      <c r="KHB166" s="214"/>
      <c r="KHC166" s="214"/>
      <c r="KHD166" s="214"/>
      <c r="KHE166" s="214"/>
      <c r="KHF166" s="214"/>
      <c r="KHG166" s="214"/>
      <c r="KHH166" s="214"/>
      <c r="KHI166" s="214"/>
      <c r="KHJ166" s="214"/>
      <c r="KHK166" s="214"/>
      <c r="KHL166" s="214"/>
      <c r="KHM166" s="214"/>
      <c r="KHN166" s="214"/>
      <c r="KHO166" s="214"/>
      <c r="KHP166" s="214"/>
      <c r="KHQ166" s="214"/>
      <c r="KHR166" s="214"/>
      <c r="KHS166" s="214"/>
      <c r="KHT166" s="214"/>
      <c r="KHU166" s="214"/>
      <c r="KHV166" s="214"/>
      <c r="KHW166" s="214"/>
      <c r="KHX166" s="214"/>
      <c r="KHY166" s="214"/>
      <c r="KHZ166" s="214"/>
      <c r="KIA166" s="214"/>
      <c r="KIB166" s="214"/>
      <c r="KIC166" s="214"/>
      <c r="KID166" s="214"/>
      <c r="KIE166" s="214"/>
      <c r="KIF166" s="214"/>
      <c r="KIG166" s="214"/>
      <c r="KIH166" s="214"/>
      <c r="KII166" s="214"/>
      <c r="KIJ166" s="214"/>
      <c r="KIK166" s="214"/>
      <c r="KIL166" s="214"/>
      <c r="KIM166" s="214"/>
      <c r="KIT166" s="214"/>
      <c r="KIU166" s="214"/>
      <c r="KIV166" s="214"/>
      <c r="KIW166" s="214"/>
      <c r="KIX166" s="214"/>
      <c r="KIY166" s="214"/>
      <c r="KIZ166" s="214"/>
      <c r="KJA166" s="214"/>
      <c r="KJB166" s="214"/>
      <c r="KJC166" s="214"/>
      <c r="KJD166" s="214"/>
      <c r="KJE166" s="214"/>
      <c r="KJF166" s="214"/>
      <c r="KJG166" s="214"/>
      <c r="KJH166" s="214"/>
      <c r="KJI166" s="214"/>
      <c r="KJJ166" s="214"/>
      <c r="KJK166" s="214"/>
      <c r="KJL166" s="214"/>
      <c r="KJM166" s="214"/>
      <c r="KJN166" s="214"/>
      <c r="KJO166" s="214"/>
      <c r="KJP166" s="214"/>
      <c r="KJQ166" s="214"/>
      <c r="KJR166" s="214"/>
      <c r="KJS166" s="214"/>
      <c r="KJT166" s="214"/>
      <c r="KJU166" s="214"/>
      <c r="KJV166" s="214"/>
      <c r="KJW166" s="214"/>
      <c r="KJX166" s="214"/>
      <c r="KJY166" s="214"/>
      <c r="KJZ166" s="214"/>
      <c r="KKA166" s="214"/>
      <c r="KKB166" s="214"/>
      <c r="KKC166" s="214"/>
      <c r="KKD166" s="214"/>
      <c r="KKE166" s="214"/>
      <c r="KKF166" s="214"/>
      <c r="KKG166" s="214"/>
      <c r="KKH166" s="214"/>
      <c r="KKI166" s="214"/>
      <c r="KKJ166" s="214"/>
      <c r="KKK166" s="214"/>
      <c r="KKL166" s="214"/>
      <c r="KKM166" s="214"/>
      <c r="KKN166" s="214"/>
      <c r="KKO166" s="214"/>
      <c r="KKP166" s="214"/>
      <c r="KKQ166" s="214"/>
      <c r="KKR166" s="214"/>
      <c r="KKS166" s="214"/>
      <c r="KKT166" s="214"/>
      <c r="KKU166" s="214"/>
      <c r="KKV166" s="214"/>
      <c r="KKW166" s="214"/>
      <c r="KKX166" s="214"/>
      <c r="KKY166" s="214"/>
      <c r="KKZ166" s="214"/>
      <c r="KLA166" s="214"/>
      <c r="KLB166" s="214"/>
      <c r="KLC166" s="214"/>
      <c r="KLD166" s="214"/>
      <c r="KLE166" s="214"/>
      <c r="KLF166" s="214"/>
      <c r="KLG166" s="214"/>
      <c r="KLH166" s="214"/>
      <c r="KLI166" s="214"/>
      <c r="KLJ166" s="214"/>
      <c r="KLK166" s="214"/>
      <c r="KLL166" s="214"/>
      <c r="KLM166" s="214"/>
      <c r="KLN166" s="214"/>
      <c r="KLO166" s="214"/>
      <c r="KLP166" s="214"/>
      <c r="KLQ166" s="214"/>
      <c r="KLR166" s="214"/>
      <c r="KLS166" s="214"/>
      <c r="KLT166" s="214"/>
      <c r="KLU166" s="214"/>
      <c r="KLV166" s="214"/>
      <c r="KLW166" s="214"/>
      <c r="KLX166" s="214"/>
      <c r="KLY166" s="214"/>
      <c r="KLZ166" s="214"/>
      <c r="KMA166" s="214"/>
      <c r="KMB166" s="214"/>
      <c r="KMC166" s="214"/>
      <c r="KMD166" s="214"/>
      <c r="KME166" s="214"/>
      <c r="KMF166" s="214"/>
      <c r="KMG166" s="214"/>
      <c r="KMH166" s="214"/>
      <c r="KMI166" s="214"/>
      <c r="KMJ166" s="214"/>
      <c r="KMK166" s="214"/>
      <c r="KML166" s="214"/>
      <c r="KMM166" s="214"/>
      <c r="KMN166" s="214"/>
      <c r="KMO166" s="214"/>
      <c r="KMP166" s="214"/>
      <c r="KMQ166" s="214"/>
      <c r="KMR166" s="214"/>
      <c r="KMS166" s="214"/>
      <c r="KMT166" s="214"/>
      <c r="KMU166" s="214"/>
      <c r="KMV166" s="214"/>
      <c r="KMW166" s="214"/>
      <c r="KMX166" s="214"/>
      <c r="KMY166" s="214"/>
      <c r="KMZ166" s="214"/>
      <c r="KNA166" s="214"/>
      <c r="KNB166" s="214"/>
      <c r="KNC166" s="214"/>
      <c r="KND166" s="214"/>
      <c r="KNE166" s="214"/>
      <c r="KNF166" s="214"/>
      <c r="KNG166" s="214"/>
      <c r="KNH166" s="214"/>
      <c r="KNI166" s="214"/>
      <c r="KNJ166" s="214"/>
      <c r="KNK166" s="214"/>
      <c r="KNL166" s="214"/>
      <c r="KNM166" s="214"/>
      <c r="KNN166" s="214"/>
      <c r="KNO166" s="214"/>
      <c r="KNP166" s="214"/>
      <c r="KNQ166" s="214"/>
      <c r="KNR166" s="214"/>
      <c r="KNS166" s="214"/>
      <c r="KNT166" s="214"/>
      <c r="KNU166" s="214"/>
      <c r="KNV166" s="214"/>
      <c r="KNW166" s="214"/>
      <c r="KNX166" s="214"/>
      <c r="KNY166" s="214"/>
      <c r="KNZ166" s="214"/>
      <c r="KOA166" s="214"/>
      <c r="KOB166" s="214"/>
      <c r="KOC166" s="214"/>
      <c r="KOD166" s="214"/>
      <c r="KOE166" s="214"/>
      <c r="KOF166" s="214"/>
      <c r="KOG166" s="214"/>
      <c r="KOH166" s="214"/>
      <c r="KOI166" s="214"/>
      <c r="KOJ166" s="214"/>
      <c r="KOK166" s="214"/>
      <c r="KOL166" s="214"/>
      <c r="KOM166" s="214"/>
      <c r="KON166" s="214"/>
      <c r="KOO166" s="214"/>
      <c r="KOP166" s="214"/>
      <c r="KOQ166" s="214"/>
      <c r="KOR166" s="214"/>
      <c r="KOS166" s="214"/>
      <c r="KOT166" s="214"/>
      <c r="KOU166" s="214"/>
      <c r="KOV166" s="214"/>
      <c r="KOW166" s="214"/>
      <c r="KOX166" s="214"/>
      <c r="KOY166" s="214"/>
      <c r="KOZ166" s="214"/>
      <c r="KPA166" s="214"/>
      <c r="KPB166" s="214"/>
      <c r="KPC166" s="214"/>
      <c r="KPD166" s="214"/>
      <c r="KPE166" s="214"/>
      <c r="KPF166" s="214"/>
      <c r="KPG166" s="214"/>
      <c r="KPH166" s="214"/>
      <c r="KPI166" s="214"/>
      <c r="KPJ166" s="214"/>
      <c r="KPK166" s="214"/>
      <c r="KPL166" s="214"/>
      <c r="KPM166" s="214"/>
      <c r="KPN166" s="214"/>
      <c r="KPO166" s="214"/>
      <c r="KPP166" s="214"/>
      <c r="KPQ166" s="214"/>
      <c r="KPR166" s="214"/>
      <c r="KPS166" s="214"/>
      <c r="KPT166" s="214"/>
      <c r="KPU166" s="214"/>
      <c r="KPV166" s="214"/>
      <c r="KPW166" s="214"/>
      <c r="KPX166" s="214"/>
      <c r="KPY166" s="214"/>
      <c r="KPZ166" s="214"/>
      <c r="KQA166" s="214"/>
      <c r="KQB166" s="214"/>
      <c r="KQC166" s="214"/>
      <c r="KQD166" s="214"/>
      <c r="KQE166" s="214"/>
      <c r="KQF166" s="214"/>
      <c r="KQG166" s="214"/>
      <c r="KQH166" s="214"/>
      <c r="KQI166" s="214"/>
      <c r="KQJ166" s="214"/>
      <c r="KQK166" s="214"/>
      <c r="KQL166" s="214"/>
      <c r="KQM166" s="214"/>
      <c r="KQN166" s="214"/>
      <c r="KQO166" s="214"/>
      <c r="KQP166" s="214"/>
      <c r="KQQ166" s="214"/>
      <c r="KQR166" s="214"/>
      <c r="KQS166" s="214"/>
      <c r="KQT166" s="214"/>
      <c r="KQU166" s="214"/>
      <c r="KQV166" s="214"/>
      <c r="KQW166" s="214"/>
      <c r="KQX166" s="214"/>
      <c r="KQY166" s="214"/>
      <c r="KQZ166" s="214"/>
      <c r="KRA166" s="214"/>
      <c r="KRB166" s="214"/>
      <c r="KRC166" s="214"/>
      <c r="KRD166" s="214"/>
      <c r="KRE166" s="214"/>
      <c r="KRF166" s="214"/>
      <c r="KRG166" s="214"/>
      <c r="KRH166" s="214"/>
      <c r="KRI166" s="214"/>
      <c r="KRJ166" s="214"/>
      <c r="KRK166" s="214"/>
      <c r="KRL166" s="214"/>
      <c r="KRM166" s="214"/>
      <c r="KRN166" s="214"/>
      <c r="KRO166" s="214"/>
      <c r="KRP166" s="214"/>
      <c r="KRQ166" s="214"/>
      <c r="KRR166" s="214"/>
      <c r="KRS166" s="214"/>
      <c r="KRT166" s="214"/>
      <c r="KRU166" s="214"/>
      <c r="KRV166" s="214"/>
      <c r="KRW166" s="214"/>
      <c r="KRX166" s="214"/>
      <c r="KRY166" s="214"/>
      <c r="KRZ166" s="214"/>
      <c r="KSA166" s="214"/>
      <c r="KSB166" s="214"/>
      <c r="KSC166" s="214"/>
      <c r="KSD166" s="214"/>
      <c r="KSE166" s="214"/>
      <c r="KSF166" s="214"/>
      <c r="KSG166" s="214"/>
      <c r="KSH166" s="214"/>
      <c r="KSI166" s="214"/>
      <c r="KSP166" s="214"/>
      <c r="KSQ166" s="214"/>
      <c r="KSR166" s="214"/>
      <c r="KSS166" s="214"/>
      <c r="KST166" s="214"/>
      <c r="KSU166" s="214"/>
      <c r="KSV166" s="214"/>
      <c r="KSW166" s="214"/>
      <c r="KSX166" s="214"/>
      <c r="KSY166" s="214"/>
      <c r="KSZ166" s="214"/>
      <c r="KTA166" s="214"/>
      <c r="KTB166" s="214"/>
      <c r="KTC166" s="214"/>
      <c r="KTD166" s="214"/>
      <c r="KTE166" s="214"/>
      <c r="KTF166" s="214"/>
      <c r="KTG166" s="214"/>
      <c r="KTH166" s="214"/>
      <c r="KTI166" s="214"/>
      <c r="KTJ166" s="214"/>
      <c r="KTK166" s="214"/>
      <c r="KTL166" s="214"/>
      <c r="KTM166" s="214"/>
      <c r="KTN166" s="214"/>
      <c r="KTO166" s="214"/>
      <c r="KTP166" s="214"/>
      <c r="KTQ166" s="214"/>
      <c r="KTR166" s="214"/>
      <c r="KTS166" s="214"/>
      <c r="KTT166" s="214"/>
      <c r="KTU166" s="214"/>
      <c r="KTV166" s="214"/>
      <c r="KTW166" s="214"/>
      <c r="KTX166" s="214"/>
      <c r="KTY166" s="214"/>
      <c r="KTZ166" s="214"/>
      <c r="KUA166" s="214"/>
      <c r="KUB166" s="214"/>
      <c r="KUC166" s="214"/>
      <c r="KUD166" s="214"/>
      <c r="KUE166" s="214"/>
      <c r="KUF166" s="214"/>
      <c r="KUG166" s="214"/>
      <c r="KUH166" s="214"/>
      <c r="KUI166" s="214"/>
      <c r="KUJ166" s="214"/>
      <c r="KUK166" s="214"/>
      <c r="KUL166" s="214"/>
      <c r="KUM166" s="214"/>
      <c r="KUN166" s="214"/>
      <c r="KUO166" s="214"/>
      <c r="KUP166" s="214"/>
      <c r="KUQ166" s="214"/>
      <c r="KUR166" s="214"/>
      <c r="KUS166" s="214"/>
      <c r="KUT166" s="214"/>
      <c r="KUU166" s="214"/>
      <c r="KUV166" s="214"/>
      <c r="KUW166" s="214"/>
      <c r="KUX166" s="214"/>
      <c r="KUY166" s="214"/>
      <c r="KUZ166" s="214"/>
      <c r="KVA166" s="214"/>
      <c r="KVB166" s="214"/>
      <c r="KVC166" s="214"/>
      <c r="KVD166" s="214"/>
      <c r="KVE166" s="214"/>
      <c r="KVF166" s="214"/>
      <c r="KVG166" s="214"/>
      <c r="KVH166" s="214"/>
      <c r="KVI166" s="214"/>
      <c r="KVJ166" s="214"/>
      <c r="KVK166" s="214"/>
      <c r="KVL166" s="214"/>
      <c r="KVM166" s="214"/>
      <c r="KVN166" s="214"/>
      <c r="KVO166" s="214"/>
      <c r="KVP166" s="214"/>
      <c r="KVQ166" s="214"/>
      <c r="KVR166" s="214"/>
      <c r="KVS166" s="214"/>
      <c r="KVT166" s="214"/>
      <c r="KVU166" s="214"/>
      <c r="KVV166" s="214"/>
      <c r="KVW166" s="214"/>
      <c r="KVX166" s="214"/>
      <c r="KVY166" s="214"/>
      <c r="KVZ166" s="214"/>
      <c r="KWA166" s="214"/>
      <c r="KWB166" s="214"/>
      <c r="KWC166" s="214"/>
      <c r="KWD166" s="214"/>
      <c r="KWE166" s="214"/>
      <c r="KWF166" s="214"/>
      <c r="KWG166" s="214"/>
      <c r="KWH166" s="214"/>
      <c r="KWI166" s="214"/>
      <c r="KWJ166" s="214"/>
      <c r="KWK166" s="214"/>
      <c r="KWL166" s="214"/>
      <c r="KWM166" s="214"/>
      <c r="KWN166" s="214"/>
      <c r="KWO166" s="214"/>
      <c r="KWP166" s="214"/>
      <c r="KWQ166" s="214"/>
      <c r="KWR166" s="214"/>
      <c r="KWS166" s="214"/>
      <c r="KWT166" s="214"/>
      <c r="KWU166" s="214"/>
      <c r="KWV166" s="214"/>
      <c r="KWW166" s="214"/>
      <c r="KWX166" s="214"/>
      <c r="KWY166" s="214"/>
      <c r="KWZ166" s="214"/>
      <c r="KXA166" s="214"/>
      <c r="KXB166" s="214"/>
      <c r="KXC166" s="214"/>
      <c r="KXD166" s="214"/>
      <c r="KXE166" s="214"/>
      <c r="KXF166" s="214"/>
      <c r="KXG166" s="214"/>
      <c r="KXH166" s="214"/>
      <c r="KXI166" s="214"/>
      <c r="KXJ166" s="214"/>
      <c r="KXK166" s="214"/>
      <c r="KXL166" s="214"/>
      <c r="KXM166" s="214"/>
      <c r="KXN166" s="214"/>
      <c r="KXO166" s="214"/>
      <c r="KXP166" s="214"/>
      <c r="KXQ166" s="214"/>
      <c r="KXR166" s="214"/>
      <c r="KXS166" s="214"/>
      <c r="KXT166" s="214"/>
      <c r="KXU166" s="214"/>
      <c r="KXV166" s="214"/>
      <c r="KXW166" s="214"/>
      <c r="KXX166" s="214"/>
      <c r="KXY166" s="214"/>
      <c r="KXZ166" s="214"/>
      <c r="KYA166" s="214"/>
      <c r="KYB166" s="214"/>
      <c r="KYC166" s="214"/>
      <c r="KYD166" s="214"/>
      <c r="KYE166" s="214"/>
      <c r="KYF166" s="214"/>
      <c r="KYG166" s="214"/>
      <c r="KYH166" s="214"/>
      <c r="KYI166" s="214"/>
      <c r="KYJ166" s="214"/>
      <c r="KYK166" s="214"/>
      <c r="KYL166" s="214"/>
      <c r="KYM166" s="214"/>
      <c r="KYN166" s="214"/>
      <c r="KYO166" s="214"/>
      <c r="KYP166" s="214"/>
      <c r="KYQ166" s="214"/>
      <c r="KYR166" s="214"/>
      <c r="KYS166" s="214"/>
      <c r="KYT166" s="214"/>
      <c r="KYU166" s="214"/>
      <c r="KYV166" s="214"/>
      <c r="KYW166" s="214"/>
      <c r="KYX166" s="214"/>
      <c r="KYY166" s="214"/>
      <c r="KYZ166" s="214"/>
      <c r="KZA166" s="214"/>
      <c r="KZB166" s="214"/>
      <c r="KZC166" s="214"/>
      <c r="KZD166" s="214"/>
      <c r="KZE166" s="214"/>
      <c r="KZF166" s="214"/>
      <c r="KZG166" s="214"/>
      <c r="KZH166" s="214"/>
      <c r="KZI166" s="214"/>
      <c r="KZJ166" s="214"/>
      <c r="KZK166" s="214"/>
      <c r="KZL166" s="214"/>
      <c r="KZM166" s="214"/>
      <c r="KZN166" s="214"/>
      <c r="KZO166" s="214"/>
      <c r="KZP166" s="214"/>
      <c r="KZQ166" s="214"/>
      <c r="KZR166" s="214"/>
      <c r="KZS166" s="214"/>
      <c r="KZT166" s="214"/>
      <c r="KZU166" s="214"/>
      <c r="KZV166" s="214"/>
      <c r="KZW166" s="214"/>
      <c r="KZX166" s="214"/>
      <c r="KZY166" s="214"/>
      <c r="KZZ166" s="214"/>
      <c r="LAA166" s="214"/>
      <c r="LAB166" s="214"/>
      <c r="LAC166" s="214"/>
      <c r="LAD166" s="214"/>
      <c r="LAE166" s="214"/>
      <c r="LAF166" s="214"/>
      <c r="LAG166" s="214"/>
      <c r="LAH166" s="214"/>
      <c r="LAI166" s="214"/>
      <c r="LAJ166" s="214"/>
      <c r="LAK166" s="214"/>
      <c r="LAL166" s="214"/>
      <c r="LAM166" s="214"/>
      <c r="LAN166" s="214"/>
      <c r="LAO166" s="214"/>
      <c r="LAP166" s="214"/>
      <c r="LAQ166" s="214"/>
      <c r="LAR166" s="214"/>
      <c r="LAS166" s="214"/>
      <c r="LAT166" s="214"/>
      <c r="LAU166" s="214"/>
      <c r="LAV166" s="214"/>
      <c r="LAW166" s="214"/>
      <c r="LAX166" s="214"/>
      <c r="LAY166" s="214"/>
      <c r="LAZ166" s="214"/>
      <c r="LBA166" s="214"/>
      <c r="LBB166" s="214"/>
      <c r="LBC166" s="214"/>
      <c r="LBD166" s="214"/>
      <c r="LBE166" s="214"/>
      <c r="LBF166" s="214"/>
      <c r="LBG166" s="214"/>
      <c r="LBH166" s="214"/>
      <c r="LBI166" s="214"/>
      <c r="LBJ166" s="214"/>
      <c r="LBK166" s="214"/>
      <c r="LBL166" s="214"/>
      <c r="LBM166" s="214"/>
      <c r="LBN166" s="214"/>
      <c r="LBO166" s="214"/>
      <c r="LBP166" s="214"/>
      <c r="LBQ166" s="214"/>
      <c r="LBR166" s="214"/>
      <c r="LBS166" s="214"/>
      <c r="LBT166" s="214"/>
      <c r="LBU166" s="214"/>
      <c r="LBV166" s="214"/>
      <c r="LBW166" s="214"/>
      <c r="LBX166" s="214"/>
      <c r="LBY166" s="214"/>
      <c r="LBZ166" s="214"/>
      <c r="LCA166" s="214"/>
      <c r="LCB166" s="214"/>
      <c r="LCC166" s="214"/>
      <c r="LCD166" s="214"/>
      <c r="LCE166" s="214"/>
      <c r="LCL166" s="214"/>
      <c r="LCM166" s="214"/>
      <c r="LCN166" s="214"/>
      <c r="LCO166" s="214"/>
      <c r="LCP166" s="214"/>
      <c r="LCQ166" s="214"/>
      <c r="LCR166" s="214"/>
      <c r="LCS166" s="214"/>
      <c r="LCT166" s="214"/>
      <c r="LCU166" s="214"/>
      <c r="LCV166" s="214"/>
      <c r="LCW166" s="214"/>
      <c r="LCX166" s="214"/>
      <c r="LCY166" s="214"/>
      <c r="LCZ166" s="214"/>
      <c r="LDA166" s="214"/>
      <c r="LDB166" s="214"/>
      <c r="LDC166" s="214"/>
      <c r="LDD166" s="214"/>
      <c r="LDE166" s="214"/>
      <c r="LDF166" s="214"/>
      <c r="LDG166" s="214"/>
      <c r="LDH166" s="214"/>
      <c r="LDI166" s="214"/>
      <c r="LDJ166" s="214"/>
      <c r="LDK166" s="214"/>
      <c r="LDL166" s="214"/>
      <c r="LDM166" s="214"/>
      <c r="LDN166" s="214"/>
      <c r="LDO166" s="214"/>
      <c r="LDP166" s="214"/>
      <c r="LDQ166" s="214"/>
      <c r="LDR166" s="214"/>
      <c r="LDS166" s="214"/>
      <c r="LDT166" s="214"/>
      <c r="LDU166" s="214"/>
      <c r="LDV166" s="214"/>
      <c r="LDW166" s="214"/>
      <c r="LDX166" s="214"/>
      <c r="LDY166" s="214"/>
      <c r="LDZ166" s="214"/>
      <c r="LEA166" s="214"/>
      <c r="LEB166" s="214"/>
      <c r="LEC166" s="214"/>
      <c r="LED166" s="214"/>
      <c r="LEE166" s="214"/>
      <c r="LEF166" s="214"/>
      <c r="LEG166" s="214"/>
      <c r="LEH166" s="214"/>
      <c r="LEI166" s="214"/>
      <c r="LEJ166" s="214"/>
      <c r="LEK166" s="214"/>
      <c r="LEL166" s="214"/>
      <c r="LEM166" s="214"/>
      <c r="LEN166" s="214"/>
      <c r="LEO166" s="214"/>
      <c r="LEP166" s="214"/>
      <c r="LEQ166" s="214"/>
      <c r="LER166" s="214"/>
      <c r="LES166" s="214"/>
      <c r="LET166" s="214"/>
      <c r="LEU166" s="214"/>
      <c r="LEV166" s="214"/>
      <c r="LEW166" s="214"/>
      <c r="LEX166" s="214"/>
      <c r="LEY166" s="214"/>
      <c r="LEZ166" s="214"/>
      <c r="LFA166" s="214"/>
      <c r="LFB166" s="214"/>
      <c r="LFC166" s="214"/>
      <c r="LFD166" s="214"/>
      <c r="LFE166" s="214"/>
      <c r="LFF166" s="214"/>
      <c r="LFG166" s="214"/>
      <c r="LFH166" s="214"/>
      <c r="LFI166" s="214"/>
      <c r="LFJ166" s="214"/>
      <c r="LFK166" s="214"/>
      <c r="LFL166" s="214"/>
      <c r="LFM166" s="214"/>
      <c r="LFN166" s="214"/>
      <c r="LFO166" s="214"/>
      <c r="LFP166" s="214"/>
      <c r="LFQ166" s="214"/>
      <c r="LFR166" s="214"/>
      <c r="LFS166" s="214"/>
      <c r="LFT166" s="214"/>
      <c r="LFU166" s="214"/>
      <c r="LFV166" s="214"/>
      <c r="LFW166" s="214"/>
      <c r="LFX166" s="214"/>
      <c r="LFY166" s="214"/>
      <c r="LFZ166" s="214"/>
      <c r="LGA166" s="214"/>
      <c r="LGB166" s="214"/>
      <c r="LGC166" s="214"/>
      <c r="LGD166" s="214"/>
      <c r="LGE166" s="214"/>
      <c r="LGF166" s="214"/>
      <c r="LGG166" s="214"/>
      <c r="LGH166" s="214"/>
      <c r="LGI166" s="214"/>
      <c r="LGJ166" s="214"/>
      <c r="LGK166" s="214"/>
      <c r="LGL166" s="214"/>
      <c r="LGM166" s="214"/>
      <c r="LGN166" s="214"/>
      <c r="LGO166" s="214"/>
      <c r="LGP166" s="214"/>
      <c r="LGQ166" s="214"/>
      <c r="LGR166" s="214"/>
      <c r="LGS166" s="214"/>
      <c r="LGT166" s="214"/>
      <c r="LGU166" s="214"/>
      <c r="LGV166" s="214"/>
      <c r="LGW166" s="214"/>
      <c r="LGX166" s="214"/>
      <c r="LGY166" s="214"/>
      <c r="LGZ166" s="214"/>
      <c r="LHA166" s="214"/>
      <c r="LHB166" s="214"/>
      <c r="LHC166" s="214"/>
      <c r="LHD166" s="214"/>
      <c r="LHE166" s="214"/>
      <c r="LHF166" s="214"/>
      <c r="LHG166" s="214"/>
      <c r="LHH166" s="214"/>
      <c r="LHI166" s="214"/>
      <c r="LHJ166" s="214"/>
      <c r="LHK166" s="214"/>
      <c r="LHL166" s="214"/>
      <c r="LHM166" s="214"/>
      <c r="LHN166" s="214"/>
      <c r="LHO166" s="214"/>
      <c r="LHP166" s="214"/>
      <c r="LHQ166" s="214"/>
      <c r="LHR166" s="214"/>
      <c r="LHS166" s="214"/>
      <c r="LHT166" s="214"/>
      <c r="LHU166" s="214"/>
      <c r="LHV166" s="214"/>
      <c r="LHW166" s="214"/>
      <c r="LHX166" s="214"/>
      <c r="LHY166" s="214"/>
      <c r="LHZ166" s="214"/>
      <c r="LIA166" s="214"/>
      <c r="LIB166" s="214"/>
      <c r="LIC166" s="214"/>
      <c r="LID166" s="214"/>
      <c r="LIE166" s="214"/>
      <c r="LIF166" s="214"/>
      <c r="LIG166" s="214"/>
      <c r="LIH166" s="214"/>
      <c r="LII166" s="214"/>
      <c r="LIJ166" s="214"/>
      <c r="LIK166" s="214"/>
      <c r="LIL166" s="214"/>
      <c r="LIM166" s="214"/>
      <c r="LIN166" s="214"/>
      <c r="LIO166" s="214"/>
      <c r="LIP166" s="214"/>
      <c r="LIQ166" s="214"/>
      <c r="LIR166" s="214"/>
      <c r="LIS166" s="214"/>
      <c r="LIT166" s="214"/>
      <c r="LIU166" s="214"/>
      <c r="LIV166" s="214"/>
      <c r="LIW166" s="214"/>
      <c r="LIX166" s="214"/>
      <c r="LIY166" s="214"/>
      <c r="LIZ166" s="214"/>
      <c r="LJA166" s="214"/>
      <c r="LJB166" s="214"/>
      <c r="LJC166" s="214"/>
      <c r="LJD166" s="214"/>
      <c r="LJE166" s="214"/>
      <c r="LJF166" s="214"/>
      <c r="LJG166" s="214"/>
      <c r="LJH166" s="214"/>
      <c r="LJI166" s="214"/>
      <c r="LJJ166" s="214"/>
      <c r="LJK166" s="214"/>
      <c r="LJL166" s="214"/>
      <c r="LJM166" s="214"/>
      <c r="LJN166" s="214"/>
      <c r="LJO166" s="214"/>
      <c r="LJP166" s="214"/>
      <c r="LJQ166" s="214"/>
      <c r="LJR166" s="214"/>
      <c r="LJS166" s="214"/>
      <c r="LJT166" s="214"/>
      <c r="LJU166" s="214"/>
      <c r="LJV166" s="214"/>
      <c r="LJW166" s="214"/>
      <c r="LJX166" s="214"/>
      <c r="LJY166" s="214"/>
      <c r="LJZ166" s="214"/>
      <c r="LKA166" s="214"/>
      <c r="LKB166" s="214"/>
      <c r="LKC166" s="214"/>
      <c r="LKD166" s="214"/>
      <c r="LKE166" s="214"/>
      <c r="LKF166" s="214"/>
      <c r="LKG166" s="214"/>
      <c r="LKH166" s="214"/>
      <c r="LKI166" s="214"/>
      <c r="LKJ166" s="214"/>
      <c r="LKK166" s="214"/>
      <c r="LKL166" s="214"/>
      <c r="LKM166" s="214"/>
      <c r="LKN166" s="214"/>
      <c r="LKO166" s="214"/>
      <c r="LKP166" s="214"/>
      <c r="LKQ166" s="214"/>
      <c r="LKR166" s="214"/>
      <c r="LKS166" s="214"/>
      <c r="LKT166" s="214"/>
      <c r="LKU166" s="214"/>
      <c r="LKV166" s="214"/>
      <c r="LKW166" s="214"/>
      <c r="LKX166" s="214"/>
      <c r="LKY166" s="214"/>
      <c r="LKZ166" s="214"/>
      <c r="LLA166" s="214"/>
      <c r="LLB166" s="214"/>
      <c r="LLC166" s="214"/>
      <c r="LLD166" s="214"/>
      <c r="LLE166" s="214"/>
      <c r="LLF166" s="214"/>
      <c r="LLG166" s="214"/>
      <c r="LLH166" s="214"/>
      <c r="LLI166" s="214"/>
      <c r="LLJ166" s="214"/>
      <c r="LLK166" s="214"/>
      <c r="LLL166" s="214"/>
      <c r="LLM166" s="214"/>
      <c r="LLN166" s="214"/>
      <c r="LLO166" s="214"/>
      <c r="LLP166" s="214"/>
      <c r="LLQ166" s="214"/>
      <c r="LLR166" s="214"/>
      <c r="LLS166" s="214"/>
      <c r="LLT166" s="214"/>
      <c r="LLU166" s="214"/>
      <c r="LLV166" s="214"/>
      <c r="LLW166" s="214"/>
      <c r="LLX166" s="214"/>
      <c r="LLY166" s="214"/>
      <c r="LLZ166" s="214"/>
      <c r="LMA166" s="214"/>
      <c r="LMH166" s="214"/>
      <c r="LMI166" s="214"/>
      <c r="LMJ166" s="214"/>
      <c r="LMK166" s="214"/>
      <c r="LML166" s="214"/>
      <c r="LMM166" s="214"/>
      <c r="LMN166" s="214"/>
      <c r="LMO166" s="214"/>
      <c r="LMP166" s="214"/>
      <c r="LMQ166" s="214"/>
      <c r="LMR166" s="214"/>
      <c r="LMS166" s="214"/>
      <c r="LMT166" s="214"/>
      <c r="LMU166" s="214"/>
      <c r="LMV166" s="214"/>
      <c r="LMW166" s="214"/>
      <c r="LMX166" s="214"/>
      <c r="LMY166" s="214"/>
      <c r="LMZ166" s="214"/>
      <c r="LNA166" s="214"/>
      <c r="LNB166" s="214"/>
      <c r="LNC166" s="214"/>
      <c r="LND166" s="214"/>
      <c r="LNE166" s="214"/>
      <c r="LNF166" s="214"/>
      <c r="LNG166" s="214"/>
      <c r="LNH166" s="214"/>
      <c r="LNI166" s="214"/>
      <c r="LNJ166" s="214"/>
      <c r="LNK166" s="214"/>
      <c r="LNL166" s="214"/>
      <c r="LNM166" s="214"/>
      <c r="LNN166" s="214"/>
      <c r="LNO166" s="214"/>
      <c r="LNP166" s="214"/>
      <c r="LNQ166" s="214"/>
      <c r="LNR166" s="214"/>
      <c r="LNS166" s="214"/>
      <c r="LNT166" s="214"/>
      <c r="LNU166" s="214"/>
      <c r="LNV166" s="214"/>
      <c r="LNW166" s="214"/>
      <c r="LNX166" s="214"/>
      <c r="LNY166" s="214"/>
      <c r="LNZ166" s="214"/>
      <c r="LOA166" s="214"/>
      <c r="LOB166" s="214"/>
      <c r="LOC166" s="214"/>
      <c r="LOD166" s="214"/>
      <c r="LOE166" s="214"/>
      <c r="LOF166" s="214"/>
      <c r="LOG166" s="214"/>
      <c r="LOH166" s="214"/>
      <c r="LOI166" s="214"/>
      <c r="LOJ166" s="214"/>
      <c r="LOK166" s="214"/>
      <c r="LOL166" s="214"/>
      <c r="LOM166" s="214"/>
      <c r="LON166" s="214"/>
      <c r="LOO166" s="214"/>
      <c r="LOP166" s="214"/>
      <c r="LOQ166" s="214"/>
      <c r="LOR166" s="214"/>
      <c r="LOS166" s="214"/>
      <c r="LOT166" s="214"/>
      <c r="LOU166" s="214"/>
      <c r="LOV166" s="214"/>
      <c r="LOW166" s="214"/>
      <c r="LOX166" s="214"/>
      <c r="LOY166" s="214"/>
      <c r="LOZ166" s="214"/>
      <c r="LPA166" s="214"/>
      <c r="LPB166" s="214"/>
      <c r="LPC166" s="214"/>
      <c r="LPD166" s="214"/>
      <c r="LPE166" s="214"/>
      <c r="LPF166" s="214"/>
      <c r="LPG166" s="214"/>
      <c r="LPH166" s="214"/>
      <c r="LPI166" s="214"/>
      <c r="LPJ166" s="214"/>
      <c r="LPK166" s="214"/>
      <c r="LPL166" s="214"/>
      <c r="LPM166" s="214"/>
      <c r="LPN166" s="214"/>
      <c r="LPO166" s="214"/>
      <c r="LPP166" s="214"/>
      <c r="LPQ166" s="214"/>
      <c r="LPR166" s="214"/>
      <c r="LPS166" s="214"/>
      <c r="LPT166" s="214"/>
      <c r="LPU166" s="214"/>
      <c r="LPV166" s="214"/>
      <c r="LPW166" s="214"/>
      <c r="LPX166" s="214"/>
      <c r="LPY166" s="214"/>
      <c r="LPZ166" s="214"/>
      <c r="LQA166" s="214"/>
      <c r="LQB166" s="214"/>
      <c r="LQC166" s="214"/>
      <c r="LQD166" s="214"/>
      <c r="LQE166" s="214"/>
      <c r="LQF166" s="214"/>
      <c r="LQG166" s="214"/>
      <c r="LQH166" s="214"/>
      <c r="LQI166" s="214"/>
      <c r="LQJ166" s="214"/>
      <c r="LQK166" s="214"/>
      <c r="LQL166" s="214"/>
      <c r="LQM166" s="214"/>
      <c r="LQN166" s="214"/>
      <c r="LQO166" s="214"/>
      <c r="LQP166" s="214"/>
      <c r="LQQ166" s="214"/>
      <c r="LQR166" s="214"/>
      <c r="LQS166" s="214"/>
      <c r="LQT166" s="214"/>
      <c r="LQU166" s="214"/>
      <c r="LQV166" s="214"/>
      <c r="LQW166" s="214"/>
      <c r="LQX166" s="214"/>
      <c r="LQY166" s="214"/>
      <c r="LQZ166" s="214"/>
      <c r="LRA166" s="214"/>
      <c r="LRB166" s="214"/>
      <c r="LRC166" s="214"/>
      <c r="LRD166" s="214"/>
      <c r="LRE166" s="214"/>
      <c r="LRF166" s="214"/>
      <c r="LRG166" s="214"/>
      <c r="LRH166" s="214"/>
      <c r="LRI166" s="214"/>
      <c r="LRJ166" s="214"/>
      <c r="LRK166" s="214"/>
      <c r="LRL166" s="214"/>
      <c r="LRM166" s="214"/>
      <c r="LRN166" s="214"/>
      <c r="LRO166" s="214"/>
      <c r="LRP166" s="214"/>
      <c r="LRQ166" s="214"/>
      <c r="LRR166" s="214"/>
      <c r="LRS166" s="214"/>
      <c r="LRT166" s="214"/>
      <c r="LRU166" s="214"/>
      <c r="LRV166" s="214"/>
      <c r="LRW166" s="214"/>
      <c r="LRX166" s="214"/>
      <c r="LRY166" s="214"/>
      <c r="LRZ166" s="214"/>
      <c r="LSA166" s="214"/>
      <c r="LSB166" s="214"/>
      <c r="LSC166" s="214"/>
      <c r="LSD166" s="214"/>
      <c r="LSE166" s="214"/>
      <c r="LSF166" s="214"/>
      <c r="LSG166" s="214"/>
      <c r="LSH166" s="214"/>
      <c r="LSI166" s="214"/>
      <c r="LSJ166" s="214"/>
      <c r="LSK166" s="214"/>
      <c r="LSL166" s="214"/>
      <c r="LSM166" s="214"/>
      <c r="LSN166" s="214"/>
      <c r="LSO166" s="214"/>
      <c r="LSP166" s="214"/>
      <c r="LSQ166" s="214"/>
      <c r="LSR166" s="214"/>
      <c r="LSS166" s="214"/>
      <c r="LST166" s="214"/>
      <c r="LSU166" s="214"/>
      <c r="LSV166" s="214"/>
      <c r="LSW166" s="214"/>
      <c r="LSX166" s="214"/>
      <c r="LSY166" s="214"/>
      <c r="LSZ166" s="214"/>
      <c r="LTA166" s="214"/>
      <c r="LTB166" s="214"/>
      <c r="LTC166" s="214"/>
      <c r="LTD166" s="214"/>
      <c r="LTE166" s="214"/>
      <c r="LTF166" s="214"/>
      <c r="LTG166" s="214"/>
      <c r="LTH166" s="214"/>
      <c r="LTI166" s="214"/>
      <c r="LTJ166" s="214"/>
      <c r="LTK166" s="214"/>
      <c r="LTL166" s="214"/>
      <c r="LTM166" s="214"/>
      <c r="LTN166" s="214"/>
      <c r="LTO166" s="214"/>
      <c r="LTP166" s="214"/>
      <c r="LTQ166" s="214"/>
      <c r="LTR166" s="214"/>
      <c r="LTS166" s="214"/>
      <c r="LTT166" s="214"/>
      <c r="LTU166" s="214"/>
      <c r="LTV166" s="214"/>
      <c r="LTW166" s="214"/>
      <c r="LTX166" s="214"/>
      <c r="LTY166" s="214"/>
      <c r="LTZ166" s="214"/>
      <c r="LUA166" s="214"/>
      <c r="LUB166" s="214"/>
      <c r="LUC166" s="214"/>
      <c r="LUD166" s="214"/>
      <c r="LUE166" s="214"/>
      <c r="LUF166" s="214"/>
      <c r="LUG166" s="214"/>
      <c r="LUH166" s="214"/>
      <c r="LUI166" s="214"/>
      <c r="LUJ166" s="214"/>
      <c r="LUK166" s="214"/>
      <c r="LUL166" s="214"/>
      <c r="LUM166" s="214"/>
      <c r="LUN166" s="214"/>
      <c r="LUO166" s="214"/>
      <c r="LUP166" s="214"/>
      <c r="LUQ166" s="214"/>
      <c r="LUR166" s="214"/>
      <c r="LUS166" s="214"/>
      <c r="LUT166" s="214"/>
      <c r="LUU166" s="214"/>
      <c r="LUV166" s="214"/>
      <c r="LUW166" s="214"/>
      <c r="LUX166" s="214"/>
      <c r="LUY166" s="214"/>
      <c r="LUZ166" s="214"/>
      <c r="LVA166" s="214"/>
      <c r="LVB166" s="214"/>
      <c r="LVC166" s="214"/>
      <c r="LVD166" s="214"/>
      <c r="LVE166" s="214"/>
      <c r="LVF166" s="214"/>
      <c r="LVG166" s="214"/>
      <c r="LVH166" s="214"/>
      <c r="LVI166" s="214"/>
      <c r="LVJ166" s="214"/>
      <c r="LVK166" s="214"/>
      <c r="LVL166" s="214"/>
      <c r="LVM166" s="214"/>
      <c r="LVN166" s="214"/>
      <c r="LVO166" s="214"/>
      <c r="LVP166" s="214"/>
      <c r="LVQ166" s="214"/>
      <c r="LVR166" s="214"/>
      <c r="LVS166" s="214"/>
      <c r="LVT166" s="214"/>
      <c r="LVU166" s="214"/>
      <c r="LVV166" s="214"/>
      <c r="LVW166" s="214"/>
      <c r="LWD166" s="214"/>
      <c r="LWE166" s="214"/>
      <c r="LWF166" s="214"/>
      <c r="LWG166" s="214"/>
      <c r="LWH166" s="214"/>
      <c r="LWI166" s="214"/>
      <c r="LWJ166" s="214"/>
      <c r="LWK166" s="214"/>
      <c r="LWL166" s="214"/>
      <c r="LWM166" s="214"/>
      <c r="LWN166" s="214"/>
      <c r="LWO166" s="214"/>
      <c r="LWP166" s="214"/>
      <c r="LWQ166" s="214"/>
      <c r="LWR166" s="214"/>
      <c r="LWS166" s="214"/>
      <c r="LWT166" s="214"/>
      <c r="LWU166" s="214"/>
      <c r="LWV166" s="214"/>
      <c r="LWW166" s="214"/>
      <c r="LWX166" s="214"/>
      <c r="LWY166" s="214"/>
      <c r="LWZ166" s="214"/>
      <c r="LXA166" s="214"/>
      <c r="LXB166" s="214"/>
      <c r="LXC166" s="214"/>
      <c r="LXD166" s="214"/>
      <c r="LXE166" s="214"/>
      <c r="LXF166" s="214"/>
      <c r="LXG166" s="214"/>
      <c r="LXH166" s="214"/>
      <c r="LXI166" s="214"/>
      <c r="LXJ166" s="214"/>
      <c r="LXK166" s="214"/>
      <c r="LXL166" s="214"/>
      <c r="LXM166" s="214"/>
      <c r="LXN166" s="214"/>
      <c r="LXO166" s="214"/>
      <c r="LXP166" s="214"/>
      <c r="LXQ166" s="214"/>
      <c r="LXR166" s="214"/>
      <c r="LXS166" s="214"/>
      <c r="LXT166" s="214"/>
      <c r="LXU166" s="214"/>
      <c r="LXV166" s="214"/>
      <c r="LXW166" s="214"/>
      <c r="LXX166" s="214"/>
      <c r="LXY166" s="214"/>
      <c r="LXZ166" s="214"/>
      <c r="LYA166" s="214"/>
      <c r="LYB166" s="214"/>
      <c r="LYC166" s="214"/>
      <c r="LYD166" s="214"/>
      <c r="LYE166" s="214"/>
      <c r="LYF166" s="214"/>
      <c r="LYG166" s="214"/>
      <c r="LYH166" s="214"/>
      <c r="LYI166" s="214"/>
      <c r="LYJ166" s="214"/>
      <c r="LYK166" s="214"/>
      <c r="LYL166" s="214"/>
      <c r="LYM166" s="214"/>
      <c r="LYN166" s="214"/>
      <c r="LYO166" s="214"/>
      <c r="LYP166" s="214"/>
      <c r="LYQ166" s="214"/>
      <c r="LYR166" s="214"/>
      <c r="LYS166" s="214"/>
      <c r="LYT166" s="214"/>
      <c r="LYU166" s="214"/>
      <c r="LYV166" s="214"/>
      <c r="LYW166" s="214"/>
      <c r="LYX166" s="214"/>
      <c r="LYY166" s="214"/>
      <c r="LYZ166" s="214"/>
      <c r="LZA166" s="214"/>
      <c r="LZB166" s="214"/>
      <c r="LZC166" s="214"/>
      <c r="LZD166" s="214"/>
      <c r="LZE166" s="214"/>
      <c r="LZF166" s="214"/>
      <c r="LZG166" s="214"/>
      <c r="LZH166" s="214"/>
      <c r="LZI166" s="214"/>
      <c r="LZJ166" s="214"/>
      <c r="LZK166" s="214"/>
      <c r="LZL166" s="214"/>
      <c r="LZM166" s="214"/>
      <c r="LZN166" s="214"/>
      <c r="LZO166" s="214"/>
      <c r="LZP166" s="214"/>
      <c r="LZQ166" s="214"/>
      <c r="LZR166" s="214"/>
      <c r="LZS166" s="214"/>
      <c r="LZT166" s="214"/>
      <c r="LZU166" s="214"/>
      <c r="LZV166" s="214"/>
      <c r="LZW166" s="214"/>
      <c r="LZX166" s="214"/>
      <c r="LZY166" s="214"/>
      <c r="LZZ166" s="214"/>
      <c r="MAA166" s="214"/>
      <c r="MAB166" s="214"/>
      <c r="MAC166" s="214"/>
      <c r="MAD166" s="214"/>
      <c r="MAE166" s="214"/>
      <c r="MAF166" s="214"/>
      <c r="MAG166" s="214"/>
      <c r="MAH166" s="214"/>
      <c r="MAI166" s="214"/>
      <c r="MAJ166" s="214"/>
      <c r="MAK166" s="214"/>
      <c r="MAL166" s="214"/>
      <c r="MAM166" s="214"/>
      <c r="MAN166" s="214"/>
      <c r="MAO166" s="214"/>
      <c r="MAP166" s="214"/>
      <c r="MAQ166" s="214"/>
      <c r="MAR166" s="214"/>
      <c r="MAS166" s="214"/>
      <c r="MAT166" s="214"/>
      <c r="MAU166" s="214"/>
      <c r="MAV166" s="214"/>
      <c r="MAW166" s="214"/>
      <c r="MAX166" s="214"/>
      <c r="MAY166" s="214"/>
      <c r="MAZ166" s="214"/>
      <c r="MBA166" s="214"/>
      <c r="MBB166" s="214"/>
      <c r="MBC166" s="214"/>
      <c r="MBD166" s="214"/>
      <c r="MBE166" s="214"/>
      <c r="MBF166" s="214"/>
      <c r="MBG166" s="214"/>
      <c r="MBH166" s="214"/>
      <c r="MBI166" s="214"/>
      <c r="MBJ166" s="214"/>
      <c r="MBK166" s="214"/>
      <c r="MBL166" s="214"/>
      <c r="MBM166" s="214"/>
      <c r="MBN166" s="214"/>
      <c r="MBO166" s="214"/>
      <c r="MBP166" s="214"/>
      <c r="MBQ166" s="214"/>
      <c r="MBR166" s="214"/>
      <c r="MBS166" s="214"/>
      <c r="MBT166" s="214"/>
      <c r="MBU166" s="214"/>
      <c r="MBV166" s="214"/>
      <c r="MBW166" s="214"/>
      <c r="MBX166" s="214"/>
      <c r="MBY166" s="214"/>
      <c r="MBZ166" s="214"/>
      <c r="MCA166" s="214"/>
      <c r="MCB166" s="214"/>
      <c r="MCC166" s="214"/>
      <c r="MCD166" s="214"/>
      <c r="MCE166" s="214"/>
      <c r="MCF166" s="214"/>
      <c r="MCG166" s="214"/>
      <c r="MCH166" s="214"/>
      <c r="MCI166" s="214"/>
      <c r="MCJ166" s="214"/>
      <c r="MCK166" s="214"/>
      <c r="MCL166" s="214"/>
      <c r="MCM166" s="214"/>
      <c r="MCN166" s="214"/>
      <c r="MCO166" s="214"/>
      <c r="MCP166" s="214"/>
      <c r="MCQ166" s="214"/>
      <c r="MCR166" s="214"/>
      <c r="MCS166" s="214"/>
      <c r="MCT166" s="214"/>
      <c r="MCU166" s="214"/>
      <c r="MCV166" s="214"/>
      <c r="MCW166" s="214"/>
      <c r="MCX166" s="214"/>
      <c r="MCY166" s="214"/>
      <c r="MCZ166" s="214"/>
      <c r="MDA166" s="214"/>
      <c r="MDB166" s="214"/>
      <c r="MDC166" s="214"/>
      <c r="MDD166" s="214"/>
      <c r="MDE166" s="214"/>
      <c r="MDF166" s="214"/>
      <c r="MDG166" s="214"/>
      <c r="MDH166" s="214"/>
      <c r="MDI166" s="214"/>
      <c r="MDJ166" s="214"/>
      <c r="MDK166" s="214"/>
      <c r="MDL166" s="214"/>
      <c r="MDM166" s="214"/>
      <c r="MDN166" s="214"/>
      <c r="MDO166" s="214"/>
      <c r="MDP166" s="214"/>
      <c r="MDQ166" s="214"/>
      <c r="MDR166" s="214"/>
      <c r="MDS166" s="214"/>
      <c r="MDT166" s="214"/>
      <c r="MDU166" s="214"/>
      <c r="MDV166" s="214"/>
      <c r="MDW166" s="214"/>
      <c r="MDX166" s="214"/>
      <c r="MDY166" s="214"/>
      <c r="MDZ166" s="214"/>
      <c r="MEA166" s="214"/>
      <c r="MEB166" s="214"/>
      <c r="MEC166" s="214"/>
      <c r="MED166" s="214"/>
      <c r="MEE166" s="214"/>
      <c r="MEF166" s="214"/>
      <c r="MEG166" s="214"/>
      <c r="MEH166" s="214"/>
      <c r="MEI166" s="214"/>
      <c r="MEJ166" s="214"/>
      <c r="MEK166" s="214"/>
      <c r="MEL166" s="214"/>
      <c r="MEM166" s="214"/>
      <c r="MEN166" s="214"/>
      <c r="MEO166" s="214"/>
      <c r="MEP166" s="214"/>
      <c r="MEQ166" s="214"/>
      <c r="MER166" s="214"/>
      <c r="MES166" s="214"/>
      <c r="MET166" s="214"/>
      <c r="MEU166" s="214"/>
      <c r="MEV166" s="214"/>
      <c r="MEW166" s="214"/>
      <c r="MEX166" s="214"/>
      <c r="MEY166" s="214"/>
      <c r="MEZ166" s="214"/>
      <c r="MFA166" s="214"/>
      <c r="MFB166" s="214"/>
      <c r="MFC166" s="214"/>
      <c r="MFD166" s="214"/>
      <c r="MFE166" s="214"/>
      <c r="MFF166" s="214"/>
      <c r="MFG166" s="214"/>
      <c r="MFH166" s="214"/>
      <c r="MFI166" s="214"/>
      <c r="MFJ166" s="214"/>
      <c r="MFK166" s="214"/>
      <c r="MFL166" s="214"/>
      <c r="MFM166" s="214"/>
      <c r="MFN166" s="214"/>
      <c r="MFO166" s="214"/>
      <c r="MFP166" s="214"/>
      <c r="MFQ166" s="214"/>
      <c r="MFR166" s="214"/>
      <c r="MFS166" s="214"/>
      <c r="MFZ166" s="214"/>
      <c r="MGA166" s="214"/>
      <c r="MGB166" s="214"/>
      <c r="MGC166" s="214"/>
      <c r="MGD166" s="214"/>
      <c r="MGE166" s="214"/>
      <c r="MGF166" s="214"/>
      <c r="MGG166" s="214"/>
      <c r="MGH166" s="214"/>
      <c r="MGI166" s="214"/>
      <c r="MGJ166" s="214"/>
      <c r="MGK166" s="214"/>
      <c r="MGL166" s="214"/>
      <c r="MGM166" s="214"/>
      <c r="MGN166" s="214"/>
      <c r="MGO166" s="214"/>
      <c r="MGP166" s="214"/>
      <c r="MGQ166" s="214"/>
      <c r="MGR166" s="214"/>
      <c r="MGS166" s="214"/>
      <c r="MGT166" s="214"/>
      <c r="MGU166" s="214"/>
      <c r="MGV166" s="214"/>
      <c r="MGW166" s="214"/>
      <c r="MGX166" s="214"/>
      <c r="MGY166" s="214"/>
      <c r="MGZ166" s="214"/>
      <c r="MHA166" s="214"/>
      <c r="MHB166" s="214"/>
      <c r="MHC166" s="214"/>
      <c r="MHD166" s="214"/>
      <c r="MHE166" s="214"/>
      <c r="MHF166" s="214"/>
      <c r="MHG166" s="214"/>
      <c r="MHH166" s="214"/>
      <c r="MHI166" s="214"/>
      <c r="MHJ166" s="214"/>
      <c r="MHK166" s="214"/>
      <c r="MHL166" s="214"/>
      <c r="MHM166" s="214"/>
      <c r="MHN166" s="214"/>
      <c r="MHO166" s="214"/>
      <c r="MHP166" s="214"/>
      <c r="MHQ166" s="214"/>
      <c r="MHR166" s="214"/>
      <c r="MHS166" s="214"/>
      <c r="MHT166" s="214"/>
      <c r="MHU166" s="214"/>
      <c r="MHV166" s="214"/>
      <c r="MHW166" s="214"/>
      <c r="MHX166" s="214"/>
      <c r="MHY166" s="214"/>
      <c r="MHZ166" s="214"/>
      <c r="MIA166" s="214"/>
      <c r="MIB166" s="214"/>
      <c r="MIC166" s="214"/>
      <c r="MID166" s="214"/>
      <c r="MIE166" s="214"/>
      <c r="MIF166" s="214"/>
      <c r="MIG166" s="214"/>
      <c r="MIH166" s="214"/>
      <c r="MII166" s="214"/>
      <c r="MIJ166" s="214"/>
      <c r="MIK166" s="214"/>
      <c r="MIL166" s="214"/>
      <c r="MIM166" s="214"/>
      <c r="MIN166" s="214"/>
      <c r="MIO166" s="214"/>
      <c r="MIP166" s="214"/>
      <c r="MIQ166" s="214"/>
      <c r="MIR166" s="214"/>
      <c r="MIS166" s="214"/>
      <c r="MIT166" s="214"/>
      <c r="MIU166" s="214"/>
      <c r="MIV166" s="214"/>
      <c r="MIW166" s="214"/>
      <c r="MIX166" s="214"/>
      <c r="MIY166" s="214"/>
      <c r="MIZ166" s="214"/>
      <c r="MJA166" s="214"/>
      <c r="MJB166" s="214"/>
      <c r="MJC166" s="214"/>
      <c r="MJD166" s="214"/>
      <c r="MJE166" s="214"/>
      <c r="MJF166" s="214"/>
      <c r="MJG166" s="214"/>
      <c r="MJH166" s="214"/>
      <c r="MJI166" s="214"/>
      <c r="MJJ166" s="214"/>
      <c r="MJK166" s="214"/>
      <c r="MJL166" s="214"/>
      <c r="MJM166" s="214"/>
      <c r="MJN166" s="214"/>
      <c r="MJO166" s="214"/>
      <c r="MJP166" s="214"/>
      <c r="MJQ166" s="214"/>
      <c r="MJR166" s="214"/>
      <c r="MJS166" s="214"/>
      <c r="MJT166" s="214"/>
      <c r="MJU166" s="214"/>
      <c r="MJV166" s="214"/>
      <c r="MJW166" s="214"/>
      <c r="MJX166" s="214"/>
      <c r="MJY166" s="214"/>
      <c r="MJZ166" s="214"/>
      <c r="MKA166" s="214"/>
      <c r="MKB166" s="214"/>
      <c r="MKC166" s="214"/>
      <c r="MKD166" s="214"/>
      <c r="MKE166" s="214"/>
      <c r="MKF166" s="214"/>
      <c r="MKG166" s="214"/>
      <c r="MKH166" s="214"/>
      <c r="MKI166" s="214"/>
      <c r="MKJ166" s="214"/>
      <c r="MKK166" s="214"/>
      <c r="MKL166" s="214"/>
      <c r="MKM166" s="214"/>
      <c r="MKN166" s="214"/>
      <c r="MKO166" s="214"/>
      <c r="MKP166" s="214"/>
      <c r="MKQ166" s="214"/>
      <c r="MKR166" s="214"/>
      <c r="MKS166" s="214"/>
      <c r="MKT166" s="214"/>
      <c r="MKU166" s="214"/>
      <c r="MKV166" s="214"/>
      <c r="MKW166" s="214"/>
      <c r="MKX166" s="214"/>
      <c r="MKY166" s="214"/>
      <c r="MKZ166" s="214"/>
      <c r="MLA166" s="214"/>
      <c r="MLB166" s="214"/>
      <c r="MLC166" s="214"/>
      <c r="MLD166" s="214"/>
      <c r="MLE166" s="214"/>
      <c r="MLF166" s="214"/>
      <c r="MLG166" s="214"/>
      <c r="MLH166" s="214"/>
      <c r="MLI166" s="214"/>
      <c r="MLJ166" s="214"/>
      <c r="MLK166" s="214"/>
      <c r="MLL166" s="214"/>
      <c r="MLM166" s="214"/>
      <c r="MLN166" s="214"/>
      <c r="MLO166" s="214"/>
      <c r="MLP166" s="214"/>
      <c r="MLQ166" s="214"/>
      <c r="MLR166" s="214"/>
      <c r="MLS166" s="214"/>
      <c r="MLT166" s="214"/>
      <c r="MLU166" s="214"/>
      <c r="MLV166" s="214"/>
      <c r="MLW166" s="214"/>
      <c r="MLX166" s="214"/>
      <c r="MLY166" s="214"/>
      <c r="MLZ166" s="214"/>
      <c r="MMA166" s="214"/>
      <c r="MMB166" s="214"/>
      <c r="MMC166" s="214"/>
      <c r="MMD166" s="214"/>
      <c r="MME166" s="214"/>
      <c r="MMF166" s="214"/>
      <c r="MMG166" s="214"/>
      <c r="MMH166" s="214"/>
      <c r="MMI166" s="214"/>
      <c r="MMJ166" s="214"/>
      <c r="MMK166" s="214"/>
      <c r="MML166" s="214"/>
      <c r="MMM166" s="214"/>
      <c r="MMN166" s="214"/>
      <c r="MMO166" s="214"/>
      <c r="MMP166" s="214"/>
      <c r="MMQ166" s="214"/>
      <c r="MMR166" s="214"/>
      <c r="MMS166" s="214"/>
      <c r="MMT166" s="214"/>
      <c r="MMU166" s="214"/>
      <c r="MMV166" s="214"/>
      <c r="MMW166" s="214"/>
      <c r="MMX166" s="214"/>
      <c r="MMY166" s="214"/>
      <c r="MMZ166" s="214"/>
      <c r="MNA166" s="214"/>
      <c r="MNB166" s="214"/>
      <c r="MNC166" s="214"/>
      <c r="MND166" s="214"/>
      <c r="MNE166" s="214"/>
      <c r="MNF166" s="214"/>
      <c r="MNG166" s="214"/>
      <c r="MNH166" s="214"/>
      <c r="MNI166" s="214"/>
      <c r="MNJ166" s="214"/>
      <c r="MNK166" s="214"/>
      <c r="MNL166" s="214"/>
      <c r="MNM166" s="214"/>
      <c r="MNN166" s="214"/>
      <c r="MNO166" s="214"/>
      <c r="MNP166" s="214"/>
      <c r="MNQ166" s="214"/>
      <c r="MNR166" s="214"/>
      <c r="MNS166" s="214"/>
      <c r="MNT166" s="214"/>
      <c r="MNU166" s="214"/>
      <c r="MNV166" s="214"/>
      <c r="MNW166" s="214"/>
      <c r="MNX166" s="214"/>
      <c r="MNY166" s="214"/>
      <c r="MNZ166" s="214"/>
      <c r="MOA166" s="214"/>
      <c r="MOB166" s="214"/>
      <c r="MOC166" s="214"/>
      <c r="MOD166" s="214"/>
      <c r="MOE166" s="214"/>
      <c r="MOF166" s="214"/>
      <c r="MOG166" s="214"/>
      <c r="MOH166" s="214"/>
      <c r="MOI166" s="214"/>
      <c r="MOJ166" s="214"/>
      <c r="MOK166" s="214"/>
      <c r="MOL166" s="214"/>
      <c r="MOM166" s="214"/>
      <c r="MON166" s="214"/>
      <c r="MOO166" s="214"/>
      <c r="MOP166" s="214"/>
      <c r="MOQ166" s="214"/>
      <c r="MOR166" s="214"/>
      <c r="MOS166" s="214"/>
      <c r="MOT166" s="214"/>
      <c r="MOU166" s="214"/>
      <c r="MOV166" s="214"/>
      <c r="MOW166" s="214"/>
      <c r="MOX166" s="214"/>
      <c r="MOY166" s="214"/>
      <c r="MOZ166" s="214"/>
      <c r="MPA166" s="214"/>
      <c r="MPB166" s="214"/>
      <c r="MPC166" s="214"/>
      <c r="MPD166" s="214"/>
      <c r="MPE166" s="214"/>
      <c r="MPF166" s="214"/>
      <c r="MPG166" s="214"/>
      <c r="MPH166" s="214"/>
      <c r="MPI166" s="214"/>
      <c r="MPJ166" s="214"/>
      <c r="MPK166" s="214"/>
      <c r="MPL166" s="214"/>
      <c r="MPM166" s="214"/>
      <c r="MPN166" s="214"/>
      <c r="MPO166" s="214"/>
      <c r="MPV166" s="214"/>
      <c r="MPW166" s="214"/>
      <c r="MPX166" s="214"/>
      <c r="MPY166" s="214"/>
      <c r="MPZ166" s="214"/>
      <c r="MQA166" s="214"/>
      <c r="MQB166" s="214"/>
      <c r="MQC166" s="214"/>
      <c r="MQD166" s="214"/>
      <c r="MQE166" s="214"/>
      <c r="MQF166" s="214"/>
      <c r="MQG166" s="214"/>
      <c r="MQH166" s="214"/>
      <c r="MQI166" s="214"/>
      <c r="MQJ166" s="214"/>
      <c r="MQK166" s="214"/>
      <c r="MQL166" s="214"/>
      <c r="MQM166" s="214"/>
      <c r="MQN166" s="214"/>
      <c r="MQO166" s="214"/>
      <c r="MQP166" s="214"/>
      <c r="MQQ166" s="214"/>
      <c r="MQR166" s="214"/>
      <c r="MQS166" s="214"/>
      <c r="MQT166" s="214"/>
      <c r="MQU166" s="214"/>
      <c r="MQV166" s="214"/>
      <c r="MQW166" s="214"/>
      <c r="MQX166" s="214"/>
      <c r="MQY166" s="214"/>
      <c r="MQZ166" s="214"/>
      <c r="MRA166" s="214"/>
      <c r="MRB166" s="214"/>
      <c r="MRC166" s="214"/>
      <c r="MRD166" s="214"/>
      <c r="MRE166" s="214"/>
      <c r="MRF166" s="214"/>
      <c r="MRG166" s="214"/>
      <c r="MRH166" s="214"/>
      <c r="MRI166" s="214"/>
      <c r="MRJ166" s="214"/>
      <c r="MRK166" s="214"/>
      <c r="MRL166" s="214"/>
      <c r="MRM166" s="214"/>
      <c r="MRN166" s="214"/>
      <c r="MRO166" s="214"/>
      <c r="MRP166" s="214"/>
      <c r="MRQ166" s="214"/>
      <c r="MRR166" s="214"/>
      <c r="MRS166" s="214"/>
      <c r="MRT166" s="214"/>
      <c r="MRU166" s="214"/>
      <c r="MRV166" s="214"/>
      <c r="MRW166" s="214"/>
      <c r="MRX166" s="214"/>
      <c r="MRY166" s="214"/>
      <c r="MRZ166" s="214"/>
      <c r="MSA166" s="214"/>
      <c r="MSB166" s="214"/>
      <c r="MSC166" s="214"/>
      <c r="MSD166" s="214"/>
      <c r="MSE166" s="214"/>
      <c r="MSF166" s="214"/>
      <c r="MSG166" s="214"/>
      <c r="MSH166" s="214"/>
      <c r="MSI166" s="214"/>
      <c r="MSJ166" s="214"/>
      <c r="MSK166" s="214"/>
      <c r="MSL166" s="214"/>
      <c r="MSM166" s="214"/>
      <c r="MSN166" s="214"/>
      <c r="MSO166" s="214"/>
      <c r="MSP166" s="214"/>
      <c r="MSQ166" s="214"/>
      <c r="MSR166" s="214"/>
      <c r="MSS166" s="214"/>
      <c r="MST166" s="214"/>
      <c r="MSU166" s="214"/>
      <c r="MSV166" s="214"/>
      <c r="MSW166" s="214"/>
      <c r="MSX166" s="214"/>
      <c r="MSY166" s="214"/>
      <c r="MSZ166" s="214"/>
      <c r="MTA166" s="214"/>
      <c r="MTB166" s="214"/>
      <c r="MTC166" s="214"/>
      <c r="MTD166" s="214"/>
      <c r="MTE166" s="214"/>
      <c r="MTF166" s="214"/>
      <c r="MTG166" s="214"/>
      <c r="MTH166" s="214"/>
      <c r="MTI166" s="214"/>
      <c r="MTJ166" s="214"/>
      <c r="MTK166" s="214"/>
      <c r="MTL166" s="214"/>
      <c r="MTM166" s="214"/>
      <c r="MTN166" s="214"/>
      <c r="MTO166" s="214"/>
      <c r="MTP166" s="214"/>
      <c r="MTQ166" s="214"/>
      <c r="MTR166" s="214"/>
      <c r="MTS166" s="214"/>
      <c r="MTT166" s="214"/>
      <c r="MTU166" s="214"/>
      <c r="MTV166" s="214"/>
      <c r="MTW166" s="214"/>
      <c r="MTX166" s="214"/>
      <c r="MTY166" s="214"/>
      <c r="MTZ166" s="214"/>
      <c r="MUA166" s="214"/>
      <c r="MUB166" s="214"/>
      <c r="MUC166" s="214"/>
      <c r="MUD166" s="214"/>
      <c r="MUE166" s="214"/>
      <c r="MUF166" s="214"/>
      <c r="MUG166" s="214"/>
      <c r="MUH166" s="214"/>
      <c r="MUI166" s="214"/>
      <c r="MUJ166" s="214"/>
      <c r="MUK166" s="214"/>
      <c r="MUL166" s="214"/>
      <c r="MUM166" s="214"/>
      <c r="MUN166" s="214"/>
      <c r="MUO166" s="214"/>
      <c r="MUP166" s="214"/>
      <c r="MUQ166" s="214"/>
      <c r="MUR166" s="214"/>
      <c r="MUS166" s="214"/>
      <c r="MUT166" s="214"/>
      <c r="MUU166" s="214"/>
      <c r="MUV166" s="214"/>
      <c r="MUW166" s="214"/>
      <c r="MUX166" s="214"/>
      <c r="MUY166" s="214"/>
      <c r="MUZ166" s="214"/>
      <c r="MVA166" s="214"/>
      <c r="MVB166" s="214"/>
      <c r="MVC166" s="214"/>
      <c r="MVD166" s="214"/>
      <c r="MVE166" s="214"/>
      <c r="MVF166" s="214"/>
      <c r="MVG166" s="214"/>
      <c r="MVH166" s="214"/>
      <c r="MVI166" s="214"/>
      <c r="MVJ166" s="214"/>
      <c r="MVK166" s="214"/>
      <c r="MVL166" s="214"/>
      <c r="MVM166" s="214"/>
      <c r="MVN166" s="214"/>
      <c r="MVO166" s="214"/>
      <c r="MVP166" s="214"/>
      <c r="MVQ166" s="214"/>
      <c r="MVR166" s="214"/>
      <c r="MVS166" s="214"/>
      <c r="MVT166" s="214"/>
      <c r="MVU166" s="214"/>
      <c r="MVV166" s="214"/>
      <c r="MVW166" s="214"/>
      <c r="MVX166" s="214"/>
      <c r="MVY166" s="214"/>
      <c r="MVZ166" s="214"/>
      <c r="MWA166" s="214"/>
      <c r="MWB166" s="214"/>
      <c r="MWC166" s="214"/>
      <c r="MWD166" s="214"/>
      <c r="MWE166" s="214"/>
      <c r="MWF166" s="214"/>
      <c r="MWG166" s="214"/>
      <c r="MWH166" s="214"/>
      <c r="MWI166" s="214"/>
      <c r="MWJ166" s="214"/>
      <c r="MWK166" s="214"/>
      <c r="MWL166" s="214"/>
      <c r="MWM166" s="214"/>
      <c r="MWN166" s="214"/>
      <c r="MWO166" s="214"/>
      <c r="MWP166" s="214"/>
      <c r="MWQ166" s="214"/>
      <c r="MWR166" s="214"/>
      <c r="MWS166" s="214"/>
      <c r="MWT166" s="214"/>
      <c r="MWU166" s="214"/>
      <c r="MWV166" s="214"/>
      <c r="MWW166" s="214"/>
      <c r="MWX166" s="214"/>
      <c r="MWY166" s="214"/>
      <c r="MWZ166" s="214"/>
      <c r="MXA166" s="214"/>
      <c r="MXB166" s="214"/>
      <c r="MXC166" s="214"/>
      <c r="MXD166" s="214"/>
      <c r="MXE166" s="214"/>
      <c r="MXF166" s="214"/>
      <c r="MXG166" s="214"/>
      <c r="MXH166" s="214"/>
      <c r="MXI166" s="214"/>
      <c r="MXJ166" s="214"/>
      <c r="MXK166" s="214"/>
      <c r="MXL166" s="214"/>
      <c r="MXM166" s="214"/>
      <c r="MXN166" s="214"/>
      <c r="MXO166" s="214"/>
      <c r="MXP166" s="214"/>
      <c r="MXQ166" s="214"/>
      <c r="MXR166" s="214"/>
      <c r="MXS166" s="214"/>
      <c r="MXT166" s="214"/>
      <c r="MXU166" s="214"/>
      <c r="MXV166" s="214"/>
      <c r="MXW166" s="214"/>
      <c r="MXX166" s="214"/>
      <c r="MXY166" s="214"/>
      <c r="MXZ166" s="214"/>
      <c r="MYA166" s="214"/>
      <c r="MYB166" s="214"/>
      <c r="MYC166" s="214"/>
      <c r="MYD166" s="214"/>
      <c r="MYE166" s="214"/>
      <c r="MYF166" s="214"/>
      <c r="MYG166" s="214"/>
      <c r="MYH166" s="214"/>
      <c r="MYI166" s="214"/>
      <c r="MYJ166" s="214"/>
      <c r="MYK166" s="214"/>
      <c r="MYL166" s="214"/>
      <c r="MYM166" s="214"/>
      <c r="MYN166" s="214"/>
      <c r="MYO166" s="214"/>
      <c r="MYP166" s="214"/>
      <c r="MYQ166" s="214"/>
      <c r="MYR166" s="214"/>
      <c r="MYS166" s="214"/>
      <c r="MYT166" s="214"/>
      <c r="MYU166" s="214"/>
      <c r="MYV166" s="214"/>
      <c r="MYW166" s="214"/>
      <c r="MYX166" s="214"/>
      <c r="MYY166" s="214"/>
      <c r="MYZ166" s="214"/>
      <c r="MZA166" s="214"/>
      <c r="MZB166" s="214"/>
      <c r="MZC166" s="214"/>
      <c r="MZD166" s="214"/>
      <c r="MZE166" s="214"/>
      <c r="MZF166" s="214"/>
      <c r="MZG166" s="214"/>
      <c r="MZH166" s="214"/>
      <c r="MZI166" s="214"/>
      <c r="MZJ166" s="214"/>
      <c r="MZK166" s="214"/>
      <c r="MZR166" s="214"/>
      <c r="MZS166" s="214"/>
      <c r="MZT166" s="214"/>
      <c r="MZU166" s="214"/>
      <c r="MZV166" s="214"/>
      <c r="MZW166" s="214"/>
      <c r="MZX166" s="214"/>
      <c r="MZY166" s="214"/>
      <c r="MZZ166" s="214"/>
      <c r="NAA166" s="214"/>
      <c r="NAB166" s="214"/>
      <c r="NAC166" s="214"/>
      <c r="NAD166" s="214"/>
      <c r="NAE166" s="214"/>
      <c r="NAF166" s="214"/>
      <c r="NAG166" s="214"/>
      <c r="NAH166" s="214"/>
      <c r="NAI166" s="214"/>
      <c r="NAJ166" s="214"/>
      <c r="NAK166" s="214"/>
      <c r="NAL166" s="214"/>
      <c r="NAM166" s="214"/>
      <c r="NAN166" s="214"/>
      <c r="NAO166" s="214"/>
      <c r="NAP166" s="214"/>
      <c r="NAQ166" s="214"/>
      <c r="NAR166" s="214"/>
      <c r="NAS166" s="214"/>
      <c r="NAT166" s="214"/>
      <c r="NAU166" s="214"/>
      <c r="NAV166" s="214"/>
      <c r="NAW166" s="214"/>
      <c r="NAX166" s="214"/>
      <c r="NAY166" s="214"/>
      <c r="NAZ166" s="214"/>
      <c r="NBA166" s="214"/>
      <c r="NBB166" s="214"/>
      <c r="NBC166" s="214"/>
      <c r="NBD166" s="214"/>
      <c r="NBE166" s="214"/>
      <c r="NBF166" s="214"/>
      <c r="NBG166" s="214"/>
      <c r="NBH166" s="214"/>
      <c r="NBI166" s="214"/>
      <c r="NBJ166" s="214"/>
      <c r="NBK166" s="214"/>
      <c r="NBL166" s="214"/>
      <c r="NBM166" s="214"/>
      <c r="NBN166" s="214"/>
      <c r="NBO166" s="214"/>
      <c r="NBP166" s="214"/>
      <c r="NBQ166" s="214"/>
      <c r="NBR166" s="214"/>
      <c r="NBS166" s="214"/>
      <c r="NBT166" s="214"/>
      <c r="NBU166" s="214"/>
      <c r="NBV166" s="214"/>
      <c r="NBW166" s="214"/>
      <c r="NBX166" s="214"/>
      <c r="NBY166" s="214"/>
      <c r="NBZ166" s="214"/>
      <c r="NCA166" s="214"/>
      <c r="NCB166" s="214"/>
      <c r="NCC166" s="214"/>
      <c r="NCD166" s="214"/>
      <c r="NCE166" s="214"/>
      <c r="NCF166" s="214"/>
      <c r="NCG166" s="214"/>
      <c r="NCH166" s="214"/>
      <c r="NCI166" s="214"/>
      <c r="NCJ166" s="214"/>
      <c r="NCK166" s="214"/>
      <c r="NCL166" s="214"/>
      <c r="NCM166" s="214"/>
      <c r="NCN166" s="214"/>
      <c r="NCO166" s="214"/>
      <c r="NCP166" s="214"/>
      <c r="NCQ166" s="214"/>
      <c r="NCR166" s="214"/>
      <c r="NCS166" s="214"/>
      <c r="NCT166" s="214"/>
      <c r="NCU166" s="214"/>
      <c r="NCV166" s="214"/>
      <c r="NCW166" s="214"/>
      <c r="NCX166" s="214"/>
      <c r="NCY166" s="214"/>
      <c r="NCZ166" s="214"/>
      <c r="NDA166" s="214"/>
      <c r="NDB166" s="214"/>
      <c r="NDC166" s="214"/>
      <c r="NDD166" s="214"/>
      <c r="NDE166" s="214"/>
      <c r="NDF166" s="214"/>
      <c r="NDG166" s="214"/>
      <c r="NDH166" s="214"/>
      <c r="NDI166" s="214"/>
      <c r="NDJ166" s="214"/>
      <c r="NDK166" s="214"/>
      <c r="NDL166" s="214"/>
      <c r="NDM166" s="214"/>
      <c r="NDN166" s="214"/>
      <c r="NDO166" s="214"/>
      <c r="NDP166" s="214"/>
      <c r="NDQ166" s="214"/>
      <c r="NDR166" s="214"/>
      <c r="NDS166" s="214"/>
      <c r="NDT166" s="214"/>
      <c r="NDU166" s="214"/>
      <c r="NDV166" s="214"/>
      <c r="NDW166" s="214"/>
      <c r="NDX166" s="214"/>
      <c r="NDY166" s="214"/>
      <c r="NDZ166" s="214"/>
      <c r="NEA166" s="214"/>
      <c r="NEB166" s="214"/>
      <c r="NEC166" s="214"/>
      <c r="NED166" s="214"/>
      <c r="NEE166" s="214"/>
      <c r="NEF166" s="214"/>
      <c r="NEG166" s="214"/>
      <c r="NEH166" s="214"/>
      <c r="NEI166" s="214"/>
      <c r="NEJ166" s="214"/>
      <c r="NEK166" s="214"/>
      <c r="NEL166" s="214"/>
      <c r="NEM166" s="214"/>
      <c r="NEN166" s="214"/>
      <c r="NEO166" s="214"/>
      <c r="NEP166" s="214"/>
      <c r="NEQ166" s="214"/>
      <c r="NER166" s="214"/>
      <c r="NES166" s="214"/>
      <c r="NET166" s="214"/>
      <c r="NEU166" s="214"/>
      <c r="NEV166" s="214"/>
      <c r="NEW166" s="214"/>
      <c r="NEX166" s="214"/>
      <c r="NEY166" s="214"/>
      <c r="NEZ166" s="214"/>
      <c r="NFA166" s="214"/>
      <c r="NFB166" s="214"/>
      <c r="NFC166" s="214"/>
      <c r="NFD166" s="214"/>
      <c r="NFE166" s="214"/>
      <c r="NFF166" s="214"/>
      <c r="NFG166" s="214"/>
      <c r="NFH166" s="214"/>
      <c r="NFI166" s="214"/>
      <c r="NFJ166" s="214"/>
      <c r="NFK166" s="214"/>
      <c r="NFL166" s="214"/>
      <c r="NFM166" s="214"/>
      <c r="NFN166" s="214"/>
      <c r="NFO166" s="214"/>
      <c r="NFP166" s="214"/>
      <c r="NFQ166" s="214"/>
      <c r="NFR166" s="214"/>
      <c r="NFS166" s="214"/>
      <c r="NFT166" s="214"/>
      <c r="NFU166" s="214"/>
      <c r="NFV166" s="214"/>
      <c r="NFW166" s="214"/>
      <c r="NFX166" s="214"/>
      <c r="NFY166" s="214"/>
      <c r="NFZ166" s="214"/>
      <c r="NGA166" s="214"/>
      <c r="NGB166" s="214"/>
      <c r="NGC166" s="214"/>
      <c r="NGD166" s="214"/>
      <c r="NGE166" s="214"/>
      <c r="NGF166" s="214"/>
      <c r="NGG166" s="214"/>
      <c r="NGH166" s="214"/>
      <c r="NGI166" s="214"/>
      <c r="NGJ166" s="214"/>
      <c r="NGK166" s="214"/>
      <c r="NGL166" s="214"/>
      <c r="NGM166" s="214"/>
      <c r="NGN166" s="214"/>
      <c r="NGO166" s="214"/>
      <c r="NGP166" s="214"/>
      <c r="NGQ166" s="214"/>
      <c r="NGR166" s="214"/>
      <c r="NGS166" s="214"/>
      <c r="NGT166" s="214"/>
      <c r="NGU166" s="214"/>
      <c r="NGV166" s="214"/>
      <c r="NGW166" s="214"/>
      <c r="NGX166" s="214"/>
      <c r="NGY166" s="214"/>
      <c r="NGZ166" s="214"/>
      <c r="NHA166" s="214"/>
      <c r="NHB166" s="214"/>
      <c r="NHC166" s="214"/>
      <c r="NHD166" s="214"/>
      <c r="NHE166" s="214"/>
      <c r="NHF166" s="214"/>
      <c r="NHG166" s="214"/>
      <c r="NHH166" s="214"/>
      <c r="NHI166" s="214"/>
      <c r="NHJ166" s="214"/>
      <c r="NHK166" s="214"/>
      <c r="NHL166" s="214"/>
      <c r="NHM166" s="214"/>
      <c r="NHN166" s="214"/>
      <c r="NHO166" s="214"/>
      <c r="NHP166" s="214"/>
      <c r="NHQ166" s="214"/>
      <c r="NHR166" s="214"/>
      <c r="NHS166" s="214"/>
      <c r="NHT166" s="214"/>
      <c r="NHU166" s="214"/>
      <c r="NHV166" s="214"/>
      <c r="NHW166" s="214"/>
      <c r="NHX166" s="214"/>
      <c r="NHY166" s="214"/>
      <c r="NHZ166" s="214"/>
      <c r="NIA166" s="214"/>
      <c r="NIB166" s="214"/>
      <c r="NIC166" s="214"/>
      <c r="NID166" s="214"/>
      <c r="NIE166" s="214"/>
      <c r="NIF166" s="214"/>
      <c r="NIG166" s="214"/>
      <c r="NIH166" s="214"/>
      <c r="NII166" s="214"/>
      <c r="NIJ166" s="214"/>
      <c r="NIK166" s="214"/>
      <c r="NIL166" s="214"/>
      <c r="NIM166" s="214"/>
      <c r="NIN166" s="214"/>
      <c r="NIO166" s="214"/>
      <c r="NIP166" s="214"/>
      <c r="NIQ166" s="214"/>
      <c r="NIR166" s="214"/>
      <c r="NIS166" s="214"/>
      <c r="NIT166" s="214"/>
      <c r="NIU166" s="214"/>
      <c r="NIV166" s="214"/>
      <c r="NIW166" s="214"/>
      <c r="NIX166" s="214"/>
      <c r="NIY166" s="214"/>
      <c r="NIZ166" s="214"/>
      <c r="NJA166" s="214"/>
      <c r="NJB166" s="214"/>
      <c r="NJC166" s="214"/>
      <c r="NJD166" s="214"/>
      <c r="NJE166" s="214"/>
      <c r="NJF166" s="214"/>
      <c r="NJG166" s="214"/>
      <c r="NJN166" s="214"/>
      <c r="NJO166" s="214"/>
      <c r="NJP166" s="214"/>
      <c r="NJQ166" s="214"/>
      <c r="NJR166" s="214"/>
      <c r="NJS166" s="214"/>
      <c r="NJT166" s="214"/>
      <c r="NJU166" s="214"/>
      <c r="NJV166" s="214"/>
      <c r="NJW166" s="214"/>
      <c r="NJX166" s="214"/>
      <c r="NJY166" s="214"/>
      <c r="NJZ166" s="214"/>
      <c r="NKA166" s="214"/>
      <c r="NKB166" s="214"/>
      <c r="NKC166" s="214"/>
      <c r="NKD166" s="214"/>
      <c r="NKE166" s="214"/>
      <c r="NKF166" s="214"/>
      <c r="NKG166" s="214"/>
      <c r="NKH166" s="214"/>
      <c r="NKI166" s="214"/>
      <c r="NKJ166" s="214"/>
      <c r="NKK166" s="214"/>
      <c r="NKL166" s="214"/>
      <c r="NKM166" s="214"/>
      <c r="NKN166" s="214"/>
      <c r="NKO166" s="214"/>
      <c r="NKP166" s="214"/>
      <c r="NKQ166" s="214"/>
      <c r="NKR166" s="214"/>
      <c r="NKS166" s="214"/>
      <c r="NKT166" s="214"/>
      <c r="NKU166" s="214"/>
      <c r="NKV166" s="214"/>
      <c r="NKW166" s="214"/>
      <c r="NKX166" s="214"/>
      <c r="NKY166" s="214"/>
      <c r="NKZ166" s="214"/>
      <c r="NLA166" s="214"/>
      <c r="NLB166" s="214"/>
      <c r="NLC166" s="214"/>
      <c r="NLD166" s="214"/>
      <c r="NLE166" s="214"/>
      <c r="NLF166" s="214"/>
      <c r="NLG166" s="214"/>
      <c r="NLH166" s="214"/>
      <c r="NLI166" s="214"/>
      <c r="NLJ166" s="214"/>
      <c r="NLK166" s="214"/>
      <c r="NLL166" s="214"/>
      <c r="NLM166" s="214"/>
      <c r="NLN166" s="214"/>
      <c r="NLO166" s="214"/>
      <c r="NLP166" s="214"/>
      <c r="NLQ166" s="214"/>
      <c r="NLR166" s="214"/>
      <c r="NLS166" s="214"/>
      <c r="NLT166" s="214"/>
      <c r="NLU166" s="214"/>
      <c r="NLV166" s="214"/>
      <c r="NLW166" s="214"/>
      <c r="NLX166" s="214"/>
      <c r="NLY166" s="214"/>
      <c r="NLZ166" s="214"/>
      <c r="NMA166" s="214"/>
      <c r="NMB166" s="214"/>
      <c r="NMC166" s="214"/>
      <c r="NMD166" s="214"/>
      <c r="NME166" s="214"/>
      <c r="NMF166" s="214"/>
      <c r="NMG166" s="214"/>
      <c r="NMH166" s="214"/>
      <c r="NMI166" s="214"/>
      <c r="NMJ166" s="214"/>
      <c r="NMK166" s="214"/>
      <c r="NML166" s="214"/>
      <c r="NMM166" s="214"/>
      <c r="NMN166" s="214"/>
      <c r="NMO166" s="214"/>
      <c r="NMP166" s="214"/>
      <c r="NMQ166" s="214"/>
      <c r="NMR166" s="214"/>
      <c r="NMS166" s="214"/>
      <c r="NMT166" s="214"/>
      <c r="NMU166" s="214"/>
      <c r="NMV166" s="214"/>
      <c r="NMW166" s="214"/>
      <c r="NMX166" s="214"/>
      <c r="NMY166" s="214"/>
      <c r="NMZ166" s="214"/>
      <c r="NNA166" s="214"/>
      <c r="NNB166" s="214"/>
      <c r="NNC166" s="214"/>
      <c r="NND166" s="214"/>
      <c r="NNE166" s="214"/>
      <c r="NNF166" s="214"/>
      <c r="NNG166" s="214"/>
      <c r="NNH166" s="214"/>
      <c r="NNI166" s="214"/>
      <c r="NNJ166" s="214"/>
      <c r="NNK166" s="214"/>
      <c r="NNL166" s="214"/>
      <c r="NNM166" s="214"/>
      <c r="NNN166" s="214"/>
      <c r="NNO166" s="214"/>
      <c r="NNP166" s="214"/>
      <c r="NNQ166" s="214"/>
      <c r="NNR166" s="214"/>
      <c r="NNS166" s="214"/>
      <c r="NNT166" s="214"/>
      <c r="NNU166" s="214"/>
      <c r="NNV166" s="214"/>
      <c r="NNW166" s="214"/>
      <c r="NNX166" s="214"/>
      <c r="NNY166" s="214"/>
      <c r="NNZ166" s="214"/>
      <c r="NOA166" s="214"/>
      <c r="NOB166" s="214"/>
      <c r="NOC166" s="214"/>
      <c r="NOD166" s="214"/>
      <c r="NOE166" s="214"/>
      <c r="NOF166" s="214"/>
      <c r="NOG166" s="214"/>
      <c r="NOH166" s="214"/>
      <c r="NOI166" s="214"/>
      <c r="NOJ166" s="214"/>
      <c r="NOK166" s="214"/>
      <c r="NOL166" s="214"/>
      <c r="NOM166" s="214"/>
      <c r="NON166" s="214"/>
      <c r="NOO166" s="214"/>
      <c r="NOP166" s="214"/>
      <c r="NOQ166" s="214"/>
      <c r="NOR166" s="214"/>
      <c r="NOS166" s="214"/>
      <c r="NOT166" s="214"/>
      <c r="NOU166" s="214"/>
      <c r="NOV166" s="214"/>
      <c r="NOW166" s="214"/>
      <c r="NOX166" s="214"/>
      <c r="NOY166" s="214"/>
      <c r="NOZ166" s="214"/>
      <c r="NPA166" s="214"/>
      <c r="NPB166" s="214"/>
      <c r="NPC166" s="214"/>
      <c r="NPD166" s="214"/>
      <c r="NPE166" s="214"/>
      <c r="NPF166" s="214"/>
      <c r="NPG166" s="214"/>
      <c r="NPH166" s="214"/>
      <c r="NPI166" s="214"/>
      <c r="NPJ166" s="214"/>
      <c r="NPK166" s="214"/>
      <c r="NPL166" s="214"/>
      <c r="NPM166" s="214"/>
      <c r="NPN166" s="214"/>
      <c r="NPO166" s="214"/>
      <c r="NPP166" s="214"/>
      <c r="NPQ166" s="214"/>
      <c r="NPR166" s="214"/>
      <c r="NPS166" s="214"/>
      <c r="NPT166" s="214"/>
      <c r="NPU166" s="214"/>
      <c r="NPV166" s="214"/>
      <c r="NPW166" s="214"/>
      <c r="NPX166" s="214"/>
      <c r="NPY166" s="214"/>
      <c r="NPZ166" s="214"/>
      <c r="NQA166" s="214"/>
      <c r="NQB166" s="214"/>
      <c r="NQC166" s="214"/>
      <c r="NQD166" s="214"/>
      <c r="NQE166" s="214"/>
      <c r="NQF166" s="214"/>
      <c r="NQG166" s="214"/>
      <c r="NQH166" s="214"/>
      <c r="NQI166" s="214"/>
      <c r="NQJ166" s="214"/>
      <c r="NQK166" s="214"/>
      <c r="NQL166" s="214"/>
      <c r="NQM166" s="214"/>
      <c r="NQN166" s="214"/>
      <c r="NQO166" s="214"/>
      <c r="NQP166" s="214"/>
      <c r="NQQ166" s="214"/>
      <c r="NQR166" s="214"/>
      <c r="NQS166" s="214"/>
      <c r="NQT166" s="214"/>
      <c r="NQU166" s="214"/>
      <c r="NQV166" s="214"/>
      <c r="NQW166" s="214"/>
      <c r="NQX166" s="214"/>
      <c r="NQY166" s="214"/>
      <c r="NQZ166" s="214"/>
      <c r="NRA166" s="214"/>
      <c r="NRB166" s="214"/>
      <c r="NRC166" s="214"/>
      <c r="NRD166" s="214"/>
      <c r="NRE166" s="214"/>
      <c r="NRF166" s="214"/>
      <c r="NRG166" s="214"/>
      <c r="NRH166" s="214"/>
      <c r="NRI166" s="214"/>
      <c r="NRJ166" s="214"/>
      <c r="NRK166" s="214"/>
      <c r="NRL166" s="214"/>
      <c r="NRM166" s="214"/>
      <c r="NRN166" s="214"/>
      <c r="NRO166" s="214"/>
      <c r="NRP166" s="214"/>
      <c r="NRQ166" s="214"/>
      <c r="NRR166" s="214"/>
      <c r="NRS166" s="214"/>
      <c r="NRT166" s="214"/>
      <c r="NRU166" s="214"/>
      <c r="NRV166" s="214"/>
      <c r="NRW166" s="214"/>
      <c r="NRX166" s="214"/>
      <c r="NRY166" s="214"/>
      <c r="NRZ166" s="214"/>
      <c r="NSA166" s="214"/>
      <c r="NSB166" s="214"/>
      <c r="NSC166" s="214"/>
      <c r="NSD166" s="214"/>
      <c r="NSE166" s="214"/>
      <c r="NSF166" s="214"/>
      <c r="NSG166" s="214"/>
      <c r="NSH166" s="214"/>
      <c r="NSI166" s="214"/>
      <c r="NSJ166" s="214"/>
      <c r="NSK166" s="214"/>
      <c r="NSL166" s="214"/>
      <c r="NSM166" s="214"/>
      <c r="NSN166" s="214"/>
      <c r="NSO166" s="214"/>
      <c r="NSP166" s="214"/>
      <c r="NSQ166" s="214"/>
      <c r="NSR166" s="214"/>
      <c r="NSS166" s="214"/>
      <c r="NST166" s="214"/>
      <c r="NSU166" s="214"/>
      <c r="NSV166" s="214"/>
      <c r="NSW166" s="214"/>
      <c r="NSX166" s="214"/>
      <c r="NSY166" s="214"/>
      <c r="NSZ166" s="214"/>
      <c r="NTA166" s="214"/>
      <c r="NTB166" s="214"/>
      <c r="NTC166" s="214"/>
      <c r="NTJ166" s="214"/>
      <c r="NTK166" s="214"/>
      <c r="NTL166" s="214"/>
      <c r="NTM166" s="214"/>
      <c r="NTN166" s="214"/>
      <c r="NTO166" s="214"/>
      <c r="NTP166" s="214"/>
      <c r="NTQ166" s="214"/>
      <c r="NTR166" s="214"/>
      <c r="NTS166" s="214"/>
      <c r="NTT166" s="214"/>
      <c r="NTU166" s="214"/>
      <c r="NTV166" s="214"/>
      <c r="NTW166" s="214"/>
      <c r="NTX166" s="214"/>
      <c r="NTY166" s="214"/>
      <c r="NTZ166" s="214"/>
      <c r="NUA166" s="214"/>
      <c r="NUB166" s="214"/>
      <c r="NUC166" s="214"/>
      <c r="NUD166" s="214"/>
      <c r="NUE166" s="214"/>
      <c r="NUF166" s="214"/>
      <c r="NUG166" s="214"/>
      <c r="NUH166" s="214"/>
      <c r="NUI166" s="214"/>
      <c r="NUJ166" s="214"/>
      <c r="NUK166" s="214"/>
      <c r="NUL166" s="214"/>
      <c r="NUM166" s="214"/>
      <c r="NUN166" s="214"/>
      <c r="NUO166" s="214"/>
      <c r="NUP166" s="214"/>
      <c r="NUQ166" s="214"/>
      <c r="NUR166" s="214"/>
      <c r="NUS166" s="214"/>
      <c r="NUT166" s="214"/>
      <c r="NUU166" s="214"/>
      <c r="NUV166" s="214"/>
      <c r="NUW166" s="214"/>
      <c r="NUX166" s="214"/>
      <c r="NUY166" s="214"/>
      <c r="NUZ166" s="214"/>
      <c r="NVA166" s="214"/>
      <c r="NVB166" s="214"/>
      <c r="NVC166" s="214"/>
      <c r="NVD166" s="214"/>
      <c r="NVE166" s="214"/>
      <c r="NVF166" s="214"/>
      <c r="NVG166" s="214"/>
      <c r="NVH166" s="214"/>
      <c r="NVI166" s="214"/>
      <c r="NVJ166" s="214"/>
      <c r="NVK166" s="214"/>
      <c r="NVL166" s="214"/>
      <c r="NVM166" s="214"/>
      <c r="NVN166" s="214"/>
      <c r="NVO166" s="214"/>
      <c r="NVP166" s="214"/>
      <c r="NVQ166" s="214"/>
      <c r="NVR166" s="214"/>
      <c r="NVS166" s="214"/>
      <c r="NVT166" s="214"/>
      <c r="NVU166" s="214"/>
      <c r="NVV166" s="214"/>
      <c r="NVW166" s="214"/>
      <c r="NVX166" s="214"/>
      <c r="NVY166" s="214"/>
      <c r="NVZ166" s="214"/>
      <c r="NWA166" s="214"/>
      <c r="NWB166" s="214"/>
      <c r="NWC166" s="214"/>
      <c r="NWD166" s="214"/>
      <c r="NWE166" s="214"/>
      <c r="NWF166" s="214"/>
      <c r="NWG166" s="214"/>
      <c r="NWH166" s="214"/>
      <c r="NWI166" s="214"/>
      <c r="NWJ166" s="214"/>
      <c r="NWK166" s="214"/>
      <c r="NWL166" s="214"/>
      <c r="NWM166" s="214"/>
      <c r="NWN166" s="214"/>
      <c r="NWO166" s="214"/>
      <c r="NWP166" s="214"/>
      <c r="NWQ166" s="214"/>
      <c r="NWR166" s="214"/>
      <c r="NWS166" s="214"/>
      <c r="NWT166" s="214"/>
      <c r="NWU166" s="214"/>
      <c r="NWV166" s="214"/>
      <c r="NWW166" s="214"/>
      <c r="NWX166" s="214"/>
      <c r="NWY166" s="214"/>
      <c r="NWZ166" s="214"/>
      <c r="NXA166" s="214"/>
      <c r="NXB166" s="214"/>
      <c r="NXC166" s="214"/>
      <c r="NXD166" s="214"/>
      <c r="NXE166" s="214"/>
      <c r="NXF166" s="214"/>
      <c r="NXG166" s="214"/>
      <c r="NXH166" s="214"/>
      <c r="NXI166" s="214"/>
      <c r="NXJ166" s="214"/>
      <c r="NXK166" s="214"/>
      <c r="NXL166" s="214"/>
      <c r="NXM166" s="214"/>
      <c r="NXN166" s="214"/>
      <c r="NXO166" s="214"/>
      <c r="NXP166" s="214"/>
      <c r="NXQ166" s="214"/>
      <c r="NXR166" s="214"/>
      <c r="NXS166" s="214"/>
      <c r="NXT166" s="214"/>
      <c r="NXU166" s="214"/>
      <c r="NXV166" s="214"/>
      <c r="NXW166" s="214"/>
      <c r="NXX166" s="214"/>
      <c r="NXY166" s="214"/>
      <c r="NXZ166" s="214"/>
      <c r="NYA166" s="214"/>
      <c r="NYB166" s="214"/>
      <c r="NYC166" s="214"/>
      <c r="NYD166" s="214"/>
      <c r="NYE166" s="214"/>
      <c r="NYF166" s="214"/>
      <c r="NYG166" s="214"/>
      <c r="NYH166" s="214"/>
      <c r="NYI166" s="214"/>
      <c r="NYJ166" s="214"/>
      <c r="NYK166" s="214"/>
      <c r="NYL166" s="214"/>
      <c r="NYM166" s="214"/>
      <c r="NYN166" s="214"/>
      <c r="NYO166" s="214"/>
      <c r="NYP166" s="214"/>
      <c r="NYQ166" s="214"/>
      <c r="NYR166" s="214"/>
      <c r="NYS166" s="214"/>
      <c r="NYT166" s="214"/>
      <c r="NYU166" s="214"/>
      <c r="NYV166" s="214"/>
      <c r="NYW166" s="214"/>
      <c r="NYX166" s="214"/>
      <c r="NYY166" s="214"/>
      <c r="NYZ166" s="214"/>
      <c r="NZA166" s="214"/>
      <c r="NZB166" s="214"/>
      <c r="NZC166" s="214"/>
      <c r="NZD166" s="214"/>
      <c r="NZE166" s="214"/>
      <c r="NZF166" s="214"/>
      <c r="NZG166" s="214"/>
      <c r="NZH166" s="214"/>
      <c r="NZI166" s="214"/>
      <c r="NZJ166" s="214"/>
      <c r="NZK166" s="214"/>
      <c r="NZL166" s="214"/>
      <c r="NZM166" s="214"/>
      <c r="NZN166" s="214"/>
      <c r="NZO166" s="214"/>
      <c r="NZP166" s="214"/>
      <c r="NZQ166" s="214"/>
      <c r="NZR166" s="214"/>
      <c r="NZS166" s="214"/>
      <c r="NZT166" s="214"/>
      <c r="NZU166" s="214"/>
      <c r="NZV166" s="214"/>
      <c r="NZW166" s="214"/>
      <c r="NZX166" s="214"/>
      <c r="NZY166" s="214"/>
      <c r="NZZ166" s="214"/>
      <c r="OAA166" s="214"/>
      <c r="OAB166" s="214"/>
      <c r="OAC166" s="214"/>
      <c r="OAD166" s="214"/>
      <c r="OAE166" s="214"/>
      <c r="OAF166" s="214"/>
      <c r="OAG166" s="214"/>
      <c r="OAH166" s="214"/>
      <c r="OAI166" s="214"/>
      <c r="OAJ166" s="214"/>
      <c r="OAK166" s="214"/>
      <c r="OAL166" s="214"/>
      <c r="OAM166" s="214"/>
      <c r="OAN166" s="214"/>
      <c r="OAO166" s="214"/>
      <c r="OAP166" s="214"/>
      <c r="OAQ166" s="214"/>
      <c r="OAR166" s="214"/>
      <c r="OAS166" s="214"/>
      <c r="OAT166" s="214"/>
      <c r="OAU166" s="214"/>
      <c r="OAV166" s="214"/>
      <c r="OAW166" s="214"/>
      <c r="OAX166" s="214"/>
      <c r="OAY166" s="214"/>
      <c r="OAZ166" s="214"/>
      <c r="OBA166" s="214"/>
      <c r="OBB166" s="214"/>
      <c r="OBC166" s="214"/>
      <c r="OBD166" s="214"/>
      <c r="OBE166" s="214"/>
      <c r="OBF166" s="214"/>
      <c r="OBG166" s="214"/>
      <c r="OBH166" s="214"/>
      <c r="OBI166" s="214"/>
      <c r="OBJ166" s="214"/>
      <c r="OBK166" s="214"/>
      <c r="OBL166" s="214"/>
      <c r="OBM166" s="214"/>
      <c r="OBN166" s="214"/>
      <c r="OBO166" s="214"/>
      <c r="OBP166" s="214"/>
      <c r="OBQ166" s="214"/>
      <c r="OBR166" s="214"/>
      <c r="OBS166" s="214"/>
      <c r="OBT166" s="214"/>
      <c r="OBU166" s="214"/>
      <c r="OBV166" s="214"/>
      <c r="OBW166" s="214"/>
      <c r="OBX166" s="214"/>
      <c r="OBY166" s="214"/>
      <c r="OBZ166" s="214"/>
      <c r="OCA166" s="214"/>
      <c r="OCB166" s="214"/>
      <c r="OCC166" s="214"/>
      <c r="OCD166" s="214"/>
      <c r="OCE166" s="214"/>
      <c r="OCF166" s="214"/>
      <c r="OCG166" s="214"/>
      <c r="OCH166" s="214"/>
      <c r="OCI166" s="214"/>
      <c r="OCJ166" s="214"/>
      <c r="OCK166" s="214"/>
      <c r="OCL166" s="214"/>
      <c r="OCM166" s="214"/>
      <c r="OCN166" s="214"/>
      <c r="OCO166" s="214"/>
      <c r="OCP166" s="214"/>
      <c r="OCQ166" s="214"/>
      <c r="OCR166" s="214"/>
      <c r="OCS166" s="214"/>
      <c r="OCT166" s="214"/>
      <c r="OCU166" s="214"/>
      <c r="OCV166" s="214"/>
      <c r="OCW166" s="214"/>
      <c r="OCX166" s="214"/>
      <c r="OCY166" s="214"/>
      <c r="ODF166" s="214"/>
      <c r="ODG166" s="214"/>
      <c r="ODH166" s="214"/>
      <c r="ODI166" s="214"/>
      <c r="ODJ166" s="214"/>
      <c r="ODK166" s="214"/>
      <c r="ODL166" s="214"/>
      <c r="ODM166" s="214"/>
      <c r="ODN166" s="214"/>
      <c r="ODO166" s="214"/>
      <c r="ODP166" s="214"/>
      <c r="ODQ166" s="214"/>
      <c r="ODR166" s="214"/>
      <c r="ODS166" s="214"/>
      <c r="ODT166" s="214"/>
      <c r="ODU166" s="214"/>
      <c r="ODV166" s="214"/>
      <c r="ODW166" s="214"/>
      <c r="ODX166" s="214"/>
      <c r="ODY166" s="214"/>
      <c r="ODZ166" s="214"/>
      <c r="OEA166" s="214"/>
      <c r="OEB166" s="214"/>
      <c r="OEC166" s="214"/>
      <c r="OED166" s="214"/>
      <c r="OEE166" s="214"/>
      <c r="OEF166" s="214"/>
      <c r="OEG166" s="214"/>
      <c r="OEH166" s="214"/>
      <c r="OEI166" s="214"/>
      <c r="OEJ166" s="214"/>
      <c r="OEK166" s="214"/>
      <c r="OEL166" s="214"/>
      <c r="OEM166" s="214"/>
      <c r="OEN166" s="214"/>
      <c r="OEO166" s="214"/>
      <c r="OEP166" s="214"/>
      <c r="OEQ166" s="214"/>
      <c r="OER166" s="214"/>
      <c r="OES166" s="214"/>
      <c r="OET166" s="214"/>
      <c r="OEU166" s="214"/>
      <c r="OEV166" s="214"/>
      <c r="OEW166" s="214"/>
      <c r="OEX166" s="214"/>
      <c r="OEY166" s="214"/>
      <c r="OEZ166" s="214"/>
      <c r="OFA166" s="214"/>
      <c r="OFB166" s="214"/>
      <c r="OFC166" s="214"/>
      <c r="OFD166" s="214"/>
      <c r="OFE166" s="214"/>
      <c r="OFF166" s="214"/>
      <c r="OFG166" s="214"/>
      <c r="OFH166" s="214"/>
      <c r="OFI166" s="214"/>
      <c r="OFJ166" s="214"/>
      <c r="OFK166" s="214"/>
      <c r="OFL166" s="214"/>
      <c r="OFM166" s="214"/>
      <c r="OFN166" s="214"/>
      <c r="OFO166" s="214"/>
      <c r="OFP166" s="214"/>
      <c r="OFQ166" s="214"/>
      <c r="OFR166" s="214"/>
      <c r="OFS166" s="214"/>
      <c r="OFT166" s="214"/>
      <c r="OFU166" s="214"/>
      <c r="OFV166" s="214"/>
      <c r="OFW166" s="214"/>
      <c r="OFX166" s="214"/>
      <c r="OFY166" s="214"/>
      <c r="OFZ166" s="214"/>
      <c r="OGA166" s="214"/>
      <c r="OGB166" s="214"/>
      <c r="OGC166" s="214"/>
      <c r="OGD166" s="214"/>
      <c r="OGE166" s="214"/>
      <c r="OGF166" s="214"/>
      <c r="OGG166" s="214"/>
      <c r="OGH166" s="214"/>
      <c r="OGI166" s="214"/>
      <c r="OGJ166" s="214"/>
      <c r="OGK166" s="214"/>
      <c r="OGL166" s="214"/>
      <c r="OGM166" s="214"/>
      <c r="OGN166" s="214"/>
      <c r="OGO166" s="214"/>
      <c r="OGP166" s="214"/>
      <c r="OGQ166" s="214"/>
      <c r="OGR166" s="214"/>
      <c r="OGS166" s="214"/>
      <c r="OGT166" s="214"/>
      <c r="OGU166" s="214"/>
      <c r="OGV166" s="214"/>
      <c r="OGW166" s="214"/>
      <c r="OGX166" s="214"/>
      <c r="OGY166" s="214"/>
      <c r="OGZ166" s="214"/>
      <c r="OHA166" s="214"/>
      <c r="OHB166" s="214"/>
      <c r="OHC166" s="214"/>
      <c r="OHD166" s="214"/>
      <c r="OHE166" s="214"/>
      <c r="OHF166" s="214"/>
      <c r="OHG166" s="214"/>
      <c r="OHH166" s="214"/>
      <c r="OHI166" s="214"/>
      <c r="OHJ166" s="214"/>
      <c r="OHK166" s="214"/>
      <c r="OHL166" s="214"/>
      <c r="OHM166" s="214"/>
      <c r="OHN166" s="214"/>
      <c r="OHO166" s="214"/>
      <c r="OHP166" s="214"/>
      <c r="OHQ166" s="214"/>
      <c r="OHR166" s="214"/>
      <c r="OHS166" s="214"/>
      <c r="OHT166" s="214"/>
      <c r="OHU166" s="214"/>
      <c r="OHV166" s="214"/>
      <c r="OHW166" s="214"/>
      <c r="OHX166" s="214"/>
      <c r="OHY166" s="214"/>
      <c r="OHZ166" s="214"/>
      <c r="OIA166" s="214"/>
      <c r="OIB166" s="214"/>
      <c r="OIC166" s="214"/>
      <c r="OID166" s="214"/>
      <c r="OIE166" s="214"/>
      <c r="OIF166" s="214"/>
      <c r="OIG166" s="214"/>
      <c r="OIH166" s="214"/>
      <c r="OII166" s="214"/>
      <c r="OIJ166" s="214"/>
      <c r="OIK166" s="214"/>
      <c r="OIL166" s="214"/>
      <c r="OIM166" s="214"/>
      <c r="OIN166" s="214"/>
      <c r="OIO166" s="214"/>
      <c r="OIP166" s="214"/>
      <c r="OIQ166" s="214"/>
      <c r="OIR166" s="214"/>
      <c r="OIS166" s="214"/>
      <c r="OIT166" s="214"/>
      <c r="OIU166" s="214"/>
      <c r="OIV166" s="214"/>
      <c r="OIW166" s="214"/>
      <c r="OIX166" s="214"/>
      <c r="OIY166" s="214"/>
      <c r="OIZ166" s="214"/>
      <c r="OJA166" s="214"/>
      <c r="OJB166" s="214"/>
      <c r="OJC166" s="214"/>
      <c r="OJD166" s="214"/>
      <c r="OJE166" s="214"/>
      <c r="OJF166" s="214"/>
      <c r="OJG166" s="214"/>
      <c r="OJH166" s="214"/>
      <c r="OJI166" s="214"/>
      <c r="OJJ166" s="214"/>
      <c r="OJK166" s="214"/>
      <c r="OJL166" s="214"/>
      <c r="OJM166" s="214"/>
      <c r="OJN166" s="214"/>
      <c r="OJO166" s="214"/>
      <c r="OJP166" s="214"/>
      <c r="OJQ166" s="214"/>
      <c r="OJR166" s="214"/>
      <c r="OJS166" s="214"/>
      <c r="OJT166" s="214"/>
      <c r="OJU166" s="214"/>
      <c r="OJV166" s="214"/>
      <c r="OJW166" s="214"/>
      <c r="OJX166" s="214"/>
      <c r="OJY166" s="214"/>
      <c r="OJZ166" s="214"/>
      <c r="OKA166" s="214"/>
      <c r="OKB166" s="214"/>
      <c r="OKC166" s="214"/>
      <c r="OKD166" s="214"/>
      <c r="OKE166" s="214"/>
      <c r="OKF166" s="214"/>
      <c r="OKG166" s="214"/>
      <c r="OKH166" s="214"/>
      <c r="OKI166" s="214"/>
      <c r="OKJ166" s="214"/>
      <c r="OKK166" s="214"/>
      <c r="OKL166" s="214"/>
      <c r="OKM166" s="214"/>
      <c r="OKN166" s="214"/>
      <c r="OKO166" s="214"/>
      <c r="OKP166" s="214"/>
      <c r="OKQ166" s="214"/>
      <c r="OKR166" s="214"/>
      <c r="OKS166" s="214"/>
      <c r="OKT166" s="214"/>
      <c r="OKU166" s="214"/>
      <c r="OKV166" s="214"/>
      <c r="OKW166" s="214"/>
      <c r="OKX166" s="214"/>
      <c r="OKY166" s="214"/>
      <c r="OKZ166" s="214"/>
      <c r="OLA166" s="214"/>
      <c r="OLB166" s="214"/>
      <c r="OLC166" s="214"/>
      <c r="OLD166" s="214"/>
      <c r="OLE166" s="214"/>
      <c r="OLF166" s="214"/>
      <c r="OLG166" s="214"/>
      <c r="OLH166" s="214"/>
      <c r="OLI166" s="214"/>
      <c r="OLJ166" s="214"/>
      <c r="OLK166" s="214"/>
      <c r="OLL166" s="214"/>
      <c r="OLM166" s="214"/>
      <c r="OLN166" s="214"/>
      <c r="OLO166" s="214"/>
      <c r="OLP166" s="214"/>
      <c r="OLQ166" s="214"/>
      <c r="OLR166" s="214"/>
      <c r="OLS166" s="214"/>
      <c r="OLT166" s="214"/>
      <c r="OLU166" s="214"/>
      <c r="OLV166" s="214"/>
      <c r="OLW166" s="214"/>
      <c r="OLX166" s="214"/>
      <c r="OLY166" s="214"/>
      <c r="OLZ166" s="214"/>
      <c r="OMA166" s="214"/>
      <c r="OMB166" s="214"/>
      <c r="OMC166" s="214"/>
      <c r="OMD166" s="214"/>
      <c r="OME166" s="214"/>
      <c r="OMF166" s="214"/>
      <c r="OMG166" s="214"/>
      <c r="OMH166" s="214"/>
      <c r="OMI166" s="214"/>
      <c r="OMJ166" s="214"/>
      <c r="OMK166" s="214"/>
      <c r="OML166" s="214"/>
      <c r="OMM166" s="214"/>
      <c r="OMN166" s="214"/>
      <c r="OMO166" s="214"/>
      <c r="OMP166" s="214"/>
      <c r="OMQ166" s="214"/>
      <c r="OMR166" s="214"/>
      <c r="OMS166" s="214"/>
      <c r="OMT166" s="214"/>
      <c r="OMU166" s="214"/>
      <c r="ONB166" s="214"/>
      <c r="ONC166" s="214"/>
      <c r="OND166" s="214"/>
      <c r="ONE166" s="214"/>
      <c r="ONF166" s="214"/>
      <c r="ONG166" s="214"/>
      <c r="ONH166" s="214"/>
      <c r="ONI166" s="214"/>
      <c r="ONJ166" s="214"/>
      <c r="ONK166" s="214"/>
      <c r="ONL166" s="214"/>
      <c r="ONM166" s="214"/>
      <c r="ONN166" s="214"/>
      <c r="ONO166" s="214"/>
      <c r="ONP166" s="214"/>
      <c r="ONQ166" s="214"/>
      <c r="ONR166" s="214"/>
      <c r="ONS166" s="214"/>
      <c r="ONT166" s="214"/>
      <c r="ONU166" s="214"/>
      <c r="ONV166" s="214"/>
      <c r="ONW166" s="214"/>
      <c r="ONX166" s="214"/>
      <c r="ONY166" s="214"/>
      <c r="ONZ166" s="214"/>
      <c r="OOA166" s="214"/>
      <c r="OOB166" s="214"/>
      <c r="OOC166" s="214"/>
      <c r="OOD166" s="214"/>
      <c r="OOE166" s="214"/>
      <c r="OOF166" s="214"/>
      <c r="OOG166" s="214"/>
      <c r="OOH166" s="214"/>
      <c r="OOI166" s="214"/>
      <c r="OOJ166" s="214"/>
      <c r="OOK166" s="214"/>
      <c r="OOL166" s="214"/>
      <c r="OOM166" s="214"/>
      <c r="OON166" s="214"/>
      <c r="OOO166" s="214"/>
      <c r="OOP166" s="214"/>
      <c r="OOQ166" s="214"/>
      <c r="OOR166" s="214"/>
      <c r="OOS166" s="214"/>
      <c r="OOT166" s="214"/>
      <c r="OOU166" s="214"/>
      <c r="OOV166" s="214"/>
      <c r="OOW166" s="214"/>
      <c r="OOX166" s="214"/>
      <c r="OOY166" s="214"/>
      <c r="OOZ166" s="214"/>
      <c r="OPA166" s="214"/>
      <c r="OPB166" s="214"/>
      <c r="OPC166" s="214"/>
      <c r="OPD166" s="214"/>
      <c r="OPE166" s="214"/>
      <c r="OPF166" s="214"/>
      <c r="OPG166" s="214"/>
      <c r="OPH166" s="214"/>
      <c r="OPI166" s="214"/>
      <c r="OPJ166" s="214"/>
      <c r="OPK166" s="214"/>
      <c r="OPL166" s="214"/>
      <c r="OPM166" s="214"/>
      <c r="OPN166" s="214"/>
      <c r="OPO166" s="214"/>
      <c r="OPP166" s="214"/>
      <c r="OPQ166" s="214"/>
      <c r="OPR166" s="214"/>
      <c r="OPS166" s="214"/>
      <c r="OPT166" s="214"/>
      <c r="OPU166" s="214"/>
      <c r="OPV166" s="214"/>
      <c r="OPW166" s="214"/>
      <c r="OPX166" s="214"/>
      <c r="OPY166" s="214"/>
      <c r="OPZ166" s="214"/>
      <c r="OQA166" s="214"/>
      <c r="OQB166" s="214"/>
      <c r="OQC166" s="214"/>
      <c r="OQD166" s="214"/>
      <c r="OQE166" s="214"/>
      <c r="OQF166" s="214"/>
      <c r="OQG166" s="214"/>
      <c r="OQH166" s="214"/>
      <c r="OQI166" s="214"/>
      <c r="OQJ166" s="214"/>
      <c r="OQK166" s="214"/>
      <c r="OQL166" s="214"/>
      <c r="OQM166" s="214"/>
      <c r="OQN166" s="214"/>
      <c r="OQO166" s="214"/>
      <c r="OQP166" s="214"/>
      <c r="OQQ166" s="214"/>
      <c r="OQR166" s="214"/>
      <c r="OQS166" s="214"/>
      <c r="OQT166" s="214"/>
      <c r="OQU166" s="214"/>
      <c r="OQV166" s="214"/>
      <c r="OQW166" s="214"/>
      <c r="OQX166" s="214"/>
      <c r="OQY166" s="214"/>
      <c r="OQZ166" s="214"/>
      <c r="ORA166" s="214"/>
      <c r="ORB166" s="214"/>
      <c r="ORC166" s="214"/>
      <c r="ORD166" s="214"/>
      <c r="ORE166" s="214"/>
      <c r="ORF166" s="214"/>
      <c r="ORG166" s="214"/>
      <c r="ORH166" s="214"/>
      <c r="ORI166" s="214"/>
      <c r="ORJ166" s="214"/>
      <c r="ORK166" s="214"/>
      <c r="ORL166" s="214"/>
      <c r="ORM166" s="214"/>
      <c r="ORN166" s="214"/>
      <c r="ORO166" s="214"/>
      <c r="ORP166" s="214"/>
      <c r="ORQ166" s="214"/>
      <c r="ORR166" s="214"/>
      <c r="ORS166" s="214"/>
      <c r="ORT166" s="214"/>
      <c r="ORU166" s="214"/>
      <c r="ORV166" s="214"/>
      <c r="ORW166" s="214"/>
      <c r="ORX166" s="214"/>
      <c r="ORY166" s="214"/>
      <c r="ORZ166" s="214"/>
      <c r="OSA166" s="214"/>
      <c r="OSB166" s="214"/>
      <c r="OSC166" s="214"/>
      <c r="OSD166" s="214"/>
      <c r="OSE166" s="214"/>
      <c r="OSF166" s="214"/>
      <c r="OSG166" s="214"/>
      <c r="OSH166" s="214"/>
      <c r="OSI166" s="214"/>
      <c r="OSJ166" s="214"/>
      <c r="OSK166" s="214"/>
      <c r="OSL166" s="214"/>
      <c r="OSM166" s="214"/>
      <c r="OSN166" s="214"/>
      <c r="OSO166" s="214"/>
      <c r="OSP166" s="214"/>
      <c r="OSQ166" s="214"/>
      <c r="OSR166" s="214"/>
      <c r="OSS166" s="214"/>
      <c r="OST166" s="214"/>
      <c r="OSU166" s="214"/>
      <c r="OSV166" s="214"/>
      <c r="OSW166" s="214"/>
      <c r="OSX166" s="214"/>
      <c r="OSY166" s="214"/>
      <c r="OSZ166" s="214"/>
      <c r="OTA166" s="214"/>
      <c r="OTB166" s="214"/>
      <c r="OTC166" s="214"/>
      <c r="OTD166" s="214"/>
      <c r="OTE166" s="214"/>
      <c r="OTF166" s="214"/>
      <c r="OTG166" s="214"/>
      <c r="OTH166" s="214"/>
      <c r="OTI166" s="214"/>
      <c r="OTJ166" s="214"/>
      <c r="OTK166" s="214"/>
      <c r="OTL166" s="214"/>
      <c r="OTM166" s="214"/>
      <c r="OTN166" s="214"/>
      <c r="OTO166" s="214"/>
      <c r="OTP166" s="214"/>
      <c r="OTQ166" s="214"/>
      <c r="OTR166" s="214"/>
      <c r="OTS166" s="214"/>
      <c r="OTT166" s="214"/>
      <c r="OTU166" s="214"/>
      <c r="OTV166" s="214"/>
      <c r="OTW166" s="214"/>
      <c r="OTX166" s="214"/>
      <c r="OTY166" s="214"/>
      <c r="OTZ166" s="214"/>
      <c r="OUA166" s="214"/>
      <c r="OUB166" s="214"/>
      <c r="OUC166" s="214"/>
      <c r="OUD166" s="214"/>
      <c r="OUE166" s="214"/>
      <c r="OUF166" s="214"/>
      <c r="OUG166" s="214"/>
      <c r="OUH166" s="214"/>
      <c r="OUI166" s="214"/>
      <c r="OUJ166" s="214"/>
      <c r="OUK166" s="214"/>
      <c r="OUL166" s="214"/>
      <c r="OUM166" s="214"/>
      <c r="OUN166" s="214"/>
      <c r="OUO166" s="214"/>
      <c r="OUP166" s="214"/>
      <c r="OUQ166" s="214"/>
      <c r="OUR166" s="214"/>
      <c r="OUS166" s="214"/>
      <c r="OUT166" s="214"/>
      <c r="OUU166" s="214"/>
      <c r="OUV166" s="214"/>
      <c r="OUW166" s="214"/>
      <c r="OUX166" s="214"/>
      <c r="OUY166" s="214"/>
      <c r="OUZ166" s="214"/>
      <c r="OVA166" s="214"/>
      <c r="OVB166" s="214"/>
      <c r="OVC166" s="214"/>
      <c r="OVD166" s="214"/>
      <c r="OVE166" s="214"/>
      <c r="OVF166" s="214"/>
      <c r="OVG166" s="214"/>
      <c r="OVH166" s="214"/>
      <c r="OVI166" s="214"/>
      <c r="OVJ166" s="214"/>
      <c r="OVK166" s="214"/>
      <c r="OVL166" s="214"/>
      <c r="OVM166" s="214"/>
      <c r="OVN166" s="214"/>
      <c r="OVO166" s="214"/>
      <c r="OVP166" s="214"/>
      <c r="OVQ166" s="214"/>
      <c r="OVR166" s="214"/>
      <c r="OVS166" s="214"/>
      <c r="OVT166" s="214"/>
      <c r="OVU166" s="214"/>
      <c r="OVV166" s="214"/>
      <c r="OVW166" s="214"/>
      <c r="OVX166" s="214"/>
      <c r="OVY166" s="214"/>
      <c r="OVZ166" s="214"/>
      <c r="OWA166" s="214"/>
      <c r="OWB166" s="214"/>
      <c r="OWC166" s="214"/>
      <c r="OWD166" s="214"/>
      <c r="OWE166" s="214"/>
      <c r="OWF166" s="214"/>
      <c r="OWG166" s="214"/>
      <c r="OWH166" s="214"/>
      <c r="OWI166" s="214"/>
      <c r="OWJ166" s="214"/>
      <c r="OWK166" s="214"/>
      <c r="OWL166" s="214"/>
      <c r="OWM166" s="214"/>
      <c r="OWN166" s="214"/>
      <c r="OWO166" s="214"/>
      <c r="OWP166" s="214"/>
      <c r="OWQ166" s="214"/>
      <c r="OWX166" s="214"/>
      <c r="OWY166" s="214"/>
      <c r="OWZ166" s="214"/>
      <c r="OXA166" s="214"/>
      <c r="OXB166" s="214"/>
      <c r="OXC166" s="214"/>
      <c r="OXD166" s="214"/>
      <c r="OXE166" s="214"/>
      <c r="OXF166" s="214"/>
      <c r="OXG166" s="214"/>
      <c r="OXH166" s="214"/>
      <c r="OXI166" s="214"/>
      <c r="OXJ166" s="214"/>
      <c r="OXK166" s="214"/>
      <c r="OXL166" s="214"/>
      <c r="OXM166" s="214"/>
      <c r="OXN166" s="214"/>
      <c r="OXO166" s="214"/>
      <c r="OXP166" s="214"/>
      <c r="OXQ166" s="214"/>
      <c r="OXR166" s="214"/>
      <c r="OXS166" s="214"/>
      <c r="OXT166" s="214"/>
      <c r="OXU166" s="214"/>
      <c r="OXV166" s="214"/>
      <c r="OXW166" s="214"/>
      <c r="OXX166" s="214"/>
      <c r="OXY166" s="214"/>
      <c r="OXZ166" s="214"/>
      <c r="OYA166" s="214"/>
      <c r="OYB166" s="214"/>
      <c r="OYC166" s="214"/>
      <c r="OYD166" s="214"/>
      <c r="OYE166" s="214"/>
      <c r="OYF166" s="214"/>
      <c r="OYG166" s="214"/>
      <c r="OYH166" s="214"/>
      <c r="OYI166" s="214"/>
      <c r="OYJ166" s="214"/>
      <c r="OYK166" s="214"/>
      <c r="OYL166" s="214"/>
      <c r="OYM166" s="214"/>
      <c r="OYN166" s="214"/>
      <c r="OYO166" s="214"/>
      <c r="OYP166" s="214"/>
      <c r="OYQ166" s="214"/>
      <c r="OYR166" s="214"/>
      <c r="OYS166" s="214"/>
      <c r="OYT166" s="214"/>
      <c r="OYU166" s="214"/>
      <c r="OYV166" s="214"/>
      <c r="OYW166" s="214"/>
      <c r="OYX166" s="214"/>
      <c r="OYY166" s="214"/>
      <c r="OYZ166" s="214"/>
      <c r="OZA166" s="214"/>
      <c r="OZB166" s="214"/>
      <c r="OZC166" s="214"/>
      <c r="OZD166" s="214"/>
      <c r="OZE166" s="214"/>
      <c r="OZF166" s="214"/>
      <c r="OZG166" s="214"/>
      <c r="OZH166" s="214"/>
      <c r="OZI166" s="214"/>
      <c r="OZJ166" s="214"/>
      <c r="OZK166" s="214"/>
      <c r="OZL166" s="214"/>
      <c r="OZM166" s="214"/>
      <c r="OZN166" s="214"/>
      <c r="OZO166" s="214"/>
      <c r="OZP166" s="214"/>
      <c r="OZQ166" s="214"/>
      <c r="OZR166" s="214"/>
      <c r="OZS166" s="214"/>
      <c r="OZT166" s="214"/>
      <c r="OZU166" s="214"/>
      <c r="OZV166" s="214"/>
      <c r="OZW166" s="214"/>
      <c r="OZX166" s="214"/>
      <c r="OZY166" s="214"/>
      <c r="OZZ166" s="214"/>
      <c r="PAA166" s="214"/>
      <c r="PAB166" s="214"/>
      <c r="PAC166" s="214"/>
      <c r="PAD166" s="214"/>
      <c r="PAE166" s="214"/>
      <c r="PAF166" s="214"/>
      <c r="PAG166" s="214"/>
      <c r="PAH166" s="214"/>
      <c r="PAI166" s="214"/>
      <c r="PAJ166" s="214"/>
      <c r="PAK166" s="214"/>
      <c r="PAL166" s="214"/>
      <c r="PAM166" s="214"/>
      <c r="PAN166" s="214"/>
      <c r="PAO166" s="214"/>
      <c r="PAP166" s="214"/>
      <c r="PAQ166" s="214"/>
      <c r="PAR166" s="214"/>
      <c r="PAS166" s="214"/>
      <c r="PAT166" s="214"/>
      <c r="PAU166" s="214"/>
      <c r="PAV166" s="214"/>
      <c r="PAW166" s="214"/>
      <c r="PAX166" s="214"/>
      <c r="PAY166" s="214"/>
      <c r="PAZ166" s="214"/>
      <c r="PBA166" s="214"/>
      <c r="PBB166" s="214"/>
      <c r="PBC166" s="214"/>
      <c r="PBD166" s="214"/>
      <c r="PBE166" s="214"/>
      <c r="PBF166" s="214"/>
      <c r="PBG166" s="214"/>
      <c r="PBH166" s="214"/>
      <c r="PBI166" s="214"/>
      <c r="PBJ166" s="214"/>
      <c r="PBK166" s="214"/>
      <c r="PBL166" s="214"/>
      <c r="PBM166" s="214"/>
      <c r="PBN166" s="214"/>
      <c r="PBO166" s="214"/>
      <c r="PBP166" s="214"/>
      <c r="PBQ166" s="214"/>
      <c r="PBR166" s="214"/>
      <c r="PBS166" s="214"/>
      <c r="PBT166" s="214"/>
      <c r="PBU166" s="214"/>
      <c r="PBV166" s="214"/>
      <c r="PBW166" s="214"/>
      <c r="PBX166" s="214"/>
      <c r="PBY166" s="214"/>
      <c r="PBZ166" s="214"/>
      <c r="PCA166" s="214"/>
      <c r="PCB166" s="214"/>
      <c r="PCC166" s="214"/>
      <c r="PCD166" s="214"/>
      <c r="PCE166" s="214"/>
      <c r="PCF166" s="214"/>
      <c r="PCG166" s="214"/>
      <c r="PCH166" s="214"/>
      <c r="PCI166" s="214"/>
      <c r="PCJ166" s="214"/>
      <c r="PCK166" s="214"/>
      <c r="PCL166" s="214"/>
      <c r="PCM166" s="214"/>
      <c r="PCN166" s="214"/>
      <c r="PCO166" s="214"/>
      <c r="PCP166" s="214"/>
      <c r="PCQ166" s="214"/>
      <c r="PCR166" s="214"/>
      <c r="PCS166" s="214"/>
      <c r="PCT166" s="214"/>
      <c r="PCU166" s="214"/>
      <c r="PCV166" s="214"/>
      <c r="PCW166" s="214"/>
      <c r="PCX166" s="214"/>
      <c r="PCY166" s="214"/>
      <c r="PCZ166" s="214"/>
      <c r="PDA166" s="214"/>
      <c r="PDB166" s="214"/>
      <c r="PDC166" s="214"/>
      <c r="PDD166" s="214"/>
      <c r="PDE166" s="214"/>
      <c r="PDF166" s="214"/>
      <c r="PDG166" s="214"/>
      <c r="PDH166" s="214"/>
      <c r="PDI166" s="214"/>
      <c r="PDJ166" s="214"/>
      <c r="PDK166" s="214"/>
      <c r="PDL166" s="214"/>
      <c r="PDM166" s="214"/>
      <c r="PDN166" s="214"/>
      <c r="PDO166" s="214"/>
      <c r="PDP166" s="214"/>
      <c r="PDQ166" s="214"/>
      <c r="PDR166" s="214"/>
      <c r="PDS166" s="214"/>
      <c r="PDT166" s="214"/>
      <c r="PDU166" s="214"/>
      <c r="PDV166" s="214"/>
      <c r="PDW166" s="214"/>
      <c r="PDX166" s="214"/>
      <c r="PDY166" s="214"/>
      <c r="PDZ166" s="214"/>
      <c r="PEA166" s="214"/>
      <c r="PEB166" s="214"/>
      <c r="PEC166" s="214"/>
      <c r="PED166" s="214"/>
      <c r="PEE166" s="214"/>
      <c r="PEF166" s="214"/>
      <c r="PEG166" s="214"/>
      <c r="PEH166" s="214"/>
      <c r="PEI166" s="214"/>
      <c r="PEJ166" s="214"/>
      <c r="PEK166" s="214"/>
      <c r="PEL166" s="214"/>
      <c r="PEM166" s="214"/>
      <c r="PEN166" s="214"/>
      <c r="PEO166" s="214"/>
      <c r="PEP166" s="214"/>
      <c r="PEQ166" s="214"/>
      <c r="PER166" s="214"/>
      <c r="PES166" s="214"/>
      <c r="PET166" s="214"/>
      <c r="PEU166" s="214"/>
      <c r="PEV166" s="214"/>
      <c r="PEW166" s="214"/>
      <c r="PEX166" s="214"/>
      <c r="PEY166" s="214"/>
      <c r="PEZ166" s="214"/>
      <c r="PFA166" s="214"/>
      <c r="PFB166" s="214"/>
      <c r="PFC166" s="214"/>
      <c r="PFD166" s="214"/>
      <c r="PFE166" s="214"/>
      <c r="PFF166" s="214"/>
      <c r="PFG166" s="214"/>
      <c r="PFH166" s="214"/>
      <c r="PFI166" s="214"/>
      <c r="PFJ166" s="214"/>
      <c r="PFK166" s="214"/>
      <c r="PFL166" s="214"/>
      <c r="PFM166" s="214"/>
      <c r="PFN166" s="214"/>
      <c r="PFO166" s="214"/>
      <c r="PFP166" s="214"/>
      <c r="PFQ166" s="214"/>
      <c r="PFR166" s="214"/>
      <c r="PFS166" s="214"/>
      <c r="PFT166" s="214"/>
      <c r="PFU166" s="214"/>
      <c r="PFV166" s="214"/>
      <c r="PFW166" s="214"/>
      <c r="PFX166" s="214"/>
      <c r="PFY166" s="214"/>
      <c r="PFZ166" s="214"/>
      <c r="PGA166" s="214"/>
      <c r="PGB166" s="214"/>
      <c r="PGC166" s="214"/>
      <c r="PGD166" s="214"/>
      <c r="PGE166" s="214"/>
      <c r="PGF166" s="214"/>
      <c r="PGG166" s="214"/>
      <c r="PGH166" s="214"/>
      <c r="PGI166" s="214"/>
      <c r="PGJ166" s="214"/>
      <c r="PGK166" s="214"/>
      <c r="PGL166" s="214"/>
      <c r="PGM166" s="214"/>
      <c r="PGT166" s="214"/>
      <c r="PGU166" s="214"/>
      <c r="PGV166" s="214"/>
      <c r="PGW166" s="214"/>
      <c r="PGX166" s="214"/>
      <c r="PGY166" s="214"/>
      <c r="PGZ166" s="214"/>
      <c r="PHA166" s="214"/>
      <c r="PHB166" s="214"/>
      <c r="PHC166" s="214"/>
      <c r="PHD166" s="214"/>
      <c r="PHE166" s="214"/>
      <c r="PHF166" s="214"/>
      <c r="PHG166" s="214"/>
      <c r="PHH166" s="214"/>
      <c r="PHI166" s="214"/>
      <c r="PHJ166" s="214"/>
      <c r="PHK166" s="214"/>
      <c r="PHL166" s="214"/>
      <c r="PHM166" s="214"/>
      <c r="PHN166" s="214"/>
      <c r="PHO166" s="214"/>
      <c r="PHP166" s="214"/>
      <c r="PHQ166" s="214"/>
      <c r="PHR166" s="214"/>
      <c r="PHS166" s="214"/>
      <c r="PHT166" s="214"/>
      <c r="PHU166" s="214"/>
      <c r="PHV166" s="214"/>
      <c r="PHW166" s="214"/>
      <c r="PHX166" s="214"/>
      <c r="PHY166" s="214"/>
      <c r="PHZ166" s="214"/>
      <c r="PIA166" s="214"/>
      <c r="PIB166" s="214"/>
      <c r="PIC166" s="214"/>
      <c r="PID166" s="214"/>
      <c r="PIE166" s="214"/>
      <c r="PIF166" s="214"/>
      <c r="PIG166" s="214"/>
      <c r="PIH166" s="214"/>
      <c r="PII166" s="214"/>
      <c r="PIJ166" s="214"/>
      <c r="PIK166" s="214"/>
      <c r="PIL166" s="214"/>
      <c r="PIM166" s="214"/>
      <c r="PIN166" s="214"/>
      <c r="PIO166" s="214"/>
      <c r="PIP166" s="214"/>
      <c r="PIQ166" s="214"/>
      <c r="PIR166" s="214"/>
      <c r="PIS166" s="214"/>
      <c r="PIT166" s="214"/>
      <c r="PIU166" s="214"/>
      <c r="PIV166" s="214"/>
      <c r="PIW166" s="214"/>
      <c r="PIX166" s="214"/>
      <c r="PIY166" s="214"/>
      <c r="PIZ166" s="214"/>
      <c r="PJA166" s="214"/>
      <c r="PJB166" s="214"/>
      <c r="PJC166" s="214"/>
      <c r="PJD166" s="214"/>
      <c r="PJE166" s="214"/>
      <c r="PJF166" s="214"/>
      <c r="PJG166" s="214"/>
      <c r="PJH166" s="214"/>
      <c r="PJI166" s="214"/>
      <c r="PJJ166" s="214"/>
      <c r="PJK166" s="214"/>
      <c r="PJL166" s="214"/>
      <c r="PJM166" s="214"/>
      <c r="PJN166" s="214"/>
      <c r="PJO166" s="214"/>
      <c r="PJP166" s="214"/>
      <c r="PJQ166" s="214"/>
      <c r="PJR166" s="214"/>
      <c r="PJS166" s="214"/>
      <c r="PJT166" s="214"/>
      <c r="PJU166" s="214"/>
      <c r="PJV166" s="214"/>
      <c r="PJW166" s="214"/>
      <c r="PJX166" s="214"/>
      <c r="PJY166" s="214"/>
      <c r="PJZ166" s="214"/>
      <c r="PKA166" s="214"/>
      <c r="PKB166" s="214"/>
      <c r="PKC166" s="214"/>
      <c r="PKD166" s="214"/>
      <c r="PKE166" s="214"/>
      <c r="PKF166" s="214"/>
      <c r="PKG166" s="214"/>
      <c r="PKH166" s="214"/>
      <c r="PKI166" s="214"/>
      <c r="PKJ166" s="214"/>
      <c r="PKK166" s="214"/>
      <c r="PKL166" s="214"/>
      <c r="PKM166" s="214"/>
      <c r="PKN166" s="214"/>
      <c r="PKO166" s="214"/>
      <c r="PKP166" s="214"/>
      <c r="PKQ166" s="214"/>
      <c r="PKR166" s="214"/>
      <c r="PKS166" s="214"/>
      <c r="PKT166" s="214"/>
      <c r="PKU166" s="214"/>
      <c r="PKV166" s="214"/>
      <c r="PKW166" s="214"/>
      <c r="PKX166" s="214"/>
      <c r="PKY166" s="214"/>
      <c r="PKZ166" s="214"/>
      <c r="PLA166" s="214"/>
      <c r="PLB166" s="214"/>
      <c r="PLC166" s="214"/>
      <c r="PLD166" s="214"/>
      <c r="PLE166" s="214"/>
      <c r="PLF166" s="214"/>
      <c r="PLG166" s="214"/>
      <c r="PLH166" s="214"/>
      <c r="PLI166" s="214"/>
      <c r="PLJ166" s="214"/>
      <c r="PLK166" s="214"/>
      <c r="PLL166" s="214"/>
      <c r="PLM166" s="214"/>
      <c r="PLN166" s="214"/>
      <c r="PLO166" s="214"/>
      <c r="PLP166" s="214"/>
      <c r="PLQ166" s="214"/>
      <c r="PLR166" s="214"/>
      <c r="PLS166" s="214"/>
      <c r="PLT166" s="214"/>
      <c r="PLU166" s="214"/>
      <c r="PLV166" s="214"/>
      <c r="PLW166" s="214"/>
      <c r="PLX166" s="214"/>
      <c r="PLY166" s="214"/>
      <c r="PLZ166" s="214"/>
      <c r="PMA166" s="214"/>
      <c r="PMB166" s="214"/>
      <c r="PMC166" s="214"/>
      <c r="PMD166" s="214"/>
      <c r="PME166" s="214"/>
      <c r="PMF166" s="214"/>
      <c r="PMG166" s="214"/>
      <c r="PMH166" s="214"/>
      <c r="PMI166" s="214"/>
      <c r="PMJ166" s="214"/>
      <c r="PMK166" s="214"/>
      <c r="PML166" s="214"/>
      <c r="PMM166" s="214"/>
      <c r="PMN166" s="214"/>
      <c r="PMO166" s="214"/>
      <c r="PMP166" s="214"/>
      <c r="PMQ166" s="214"/>
      <c r="PMR166" s="214"/>
      <c r="PMS166" s="214"/>
      <c r="PMT166" s="214"/>
      <c r="PMU166" s="214"/>
      <c r="PMV166" s="214"/>
      <c r="PMW166" s="214"/>
      <c r="PMX166" s="214"/>
      <c r="PMY166" s="214"/>
      <c r="PMZ166" s="214"/>
      <c r="PNA166" s="214"/>
      <c r="PNB166" s="214"/>
      <c r="PNC166" s="214"/>
      <c r="PND166" s="214"/>
      <c r="PNE166" s="214"/>
      <c r="PNF166" s="214"/>
      <c r="PNG166" s="214"/>
      <c r="PNH166" s="214"/>
      <c r="PNI166" s="214"/>
      <c r="PNJ166" s="214"/>
      <c r="PNK166" s="214"/>
      <c r="PNL166" s="214"/>
      <c r="PNM166" s="214"/>
      <c r="PNN166" s="214"/>
      <c r="PNO166" s="214"/>
      <c r="PNP166" s="214"/>
      <c r="PNQ166" s="214"/>
      <c r="PNR166" s="214"/>
      <c r="PNS166" s="214"/>
      <c r="PNT166" s="214"/>
      <c r="PNU166" s="214"/>
      <c r="PNV166" s="214"/>
      <c r="PNW166" s="214"/>
      <c r="PNX166" s="214"/>
      <c r="PNY166" s="214"/>
      <c r="PNZ166" s="214"/>
      <c r="POA166" s="214"/>
      <c r="POB166" s="214"/>
      <c r="POC166" s="214"/>
      <c r="POD166" s="214"/>
      <c r="POE166" s="214"/>
      <c r="POF166" s="214"/>
      <c r="POG166" s="214"/>
      <c r="POH166" s="214"/>
      <c r="POI166" s="214"/>
      <c r="POJ166" s="214"/>
      <c r="POK166" s="214"/>
      <c r="POL166" s="214"/>
      <c r="POM166" s="214"/>
      <c r="PON166" s="214"/>
      <c r="POO166" s="214"/>
      <c r="POP166" s="214"/>
      <c r="POQ166" s="214"/>
      <c r="POR166" s="214"/>
      <c r="POS166" s="214"/>
      <c r="POT166" s="214"/>
      <c r="POU166" s="214"/>
      <c r="POV166" s="214"/>
      <c r="POW166" s="214"/>
      <c r="POX166" s="214"/>
      <c r="POY166" s="214"/>
      <c r="POZ166" s="214"/>
      <c r="PPA166" s="214"/>
      <c r="PPB166" s="214"/>
      <c r="PPC166" s="214"/>
      <c r="PPD166" s="214"/>
      <c r="PPE166" s="214"/>
      <c r="PPF166" s="214"/>
      <c r="PPG166" s="214"/>
      <c r="PPH166" s="214"/>
      <c r="PPI166" s="214"/>
      <c r="PPJ166" s="214"/>
      <c r="PPK166" s="214"/>
      <c r="PPL166" s="214"/>
      <c r="PPM166" s="214"/>
      <c r="PPN166" s="214"/>
      <c r="PPO166" s="214"/>
      <c r="PPP166" s="214"/>
      <c r="PPQ166" s="214"/>
      <c r="PPR166" s="214"/>
      <c r="PPS166" s="214"/>
      <c r="PPT166" s="214"/>
      <c r="PPU166" s="214"/>
      <c r="PPV166" s="214"/>
      <c r="PPW166" s="214"/>
      <c r="PPX166" s="214"/>
      <c r="PPY166" s="214"/>
      <c r="PPZ166" s="214"/>
      <c r="PQA166" s="214"/>
      <c r="PQB166" s="214"/>
      <c r="PQC166" s="214"/>
      <c r="PQD166" s="214"/>
      <c r="PQE166" s="214"/>
      <c r="PQF166" s="214"/>
      <c r="PQG166" s="214"/>
      <c r="PQH166" s="214"/>
      <c r="PQI166" s="214"/>
      <c r="PQP166" s="214"/>
      <c r="PQQ166" s="214"/>
      <c r="PQR166" s="214"/>
      <c r="PQS166" s="214"/>
      <c r="PQT166" s="214"/>
      <c r="PQU166" s="214"/>
      <c r="PQV166" s="214"/>
      <c r="PQW166" s="214"/>
      <c r="PQX166" s="214"/>
      <c r="PQY166" s="214"/>
      <c r="PQZ166" s="214"/>
      <c r="PRA166" s="214"/>
      <c r="PRB166" s="214"/>
      <c r="PRC166" s="214"/>
      <c r="PRD166" s="214"/>
      <c r="PRE166" s="214"/>
      <c r="PRF166" s="214"/>
      <c r="PRG166" s="214"/>
      <c r="PRH166" s="214"/>
      <c r="PRI166" s="214"/>
      <c r="PRJ166" s="214"/>
      <c r="PRK166" s="214"/>
      <c r="PRL166" s="214"/>
      <c r="PRM166" s="214"/>
      <c r="PRN166" s="214"/>
      <c r="PRO166" s="214"/>
      <c r="PRP166" s="214"/>
      <c r="PRQ166" s="214"/>
      <c r="PRR166" s="214"/>
      <c r="PRS166" s="214"/>
      <c r="PRT166" s="214"/>
      <c r="PRU166" s="214"/>
      <c r="PRV166" s="214"/>
      <c r="PRW166" s="214"/>
      <c r="PRX166" s="214"/>
      <c r="PRY166" s="214"/>
      <c r="PRZ166" s="214"/>
      <c r="PSA166" s="214"/>
      <c r="PSB166" s="214"/>
      <c r="PSC166" s="214"/>
      <c r="PSD166" s="214"/>
      <c r="PSE166" s="214"/>
      <c r="PSF166" s="214"/>
      <c r="PSG166" s="214"/>
      <c r="PSH166" s="214"/>
      <c r="PSI166" s="214"/>
      <c r="PSJ166" s="214"/>
      <c r="PSK166" s="214"/>
      <c r="PSL166" s="214"/>
      <c r="PSM166" s="214"/>
      <c r="PSN166" s="214"/>
      <c r="PSO166" s="214"/>
      <c r="PSP166" s="214"/>
      <c r="PSQ166" s="214"/>
      <c r="PSR166" s="214"/>
      <c r="PSS166" s="214"/>
      <c r="PST166" s="214"/>
      <c r="PSU166" s="214"/>
      <c r="PSV166" s="214"/>
      <c r="PSW166" s="214"/>
      <c r="PSX166" s="214"/>
      <c r="PSY166" s="214"/>
      <c r="PSZ166" s="214"/>
      <c r="PTA166" s="214"/>
      <c r="PTB166" s="214"/>
      <c r="PTC166" s="214"/>
      <c r="PTD166" s="214"/>
      <c r="PTE166" s="214"/>
      <c r="PTF166" s="214"/>
      <c r="PTG166" s="214"/>
      <c r="PTH166" s="214"/>
      <c r="PTI166" s="214"/>
      <c r="PTJ166" s="214"/>
      <c r="PTK166" s="214"/>
      <c r="PTL166" s="214"/>
      <c r="PTM166" s="214"/>
      <c r="PTN166" s="214"/>
      <c r="PTO166" s="214"/>
      <c r="PTP166" s="214"/>
      <c r="PTQ166" s="214"/>
      <c r="PTR166" s="214"/>
      <c r="PTS166" s="214"/>
      <c r="PTT166" s="214"/>
      <c r="PTU166" s="214"/>
      <c r="PTV166" s="214"/>
      <c r="PTW166" s="214"/>
      <c r="PTX166" s="214"/>
      <c r="PTY166" s="214"/>
      <c r="PTZ166" s="214"/>
      <c r="PUA166" s="214"/>
      <c r="PUB166" s="214"/>
      <c r="PUC166" s="214"/>
      <c r="PUD166" s="214"/>
      <c r="PUE166" s="214"/>
      <c r="PUF166" s="214"/>
      <c r="PUG166" s="214"/>
      <c r="PUH166" s="214"/>
      <c r="PUI166" s="214"/>
      <c r="PUJ166" s="214"/>
      <c r="PUK166" s="214"/>
      <c r="PUL166" s="214"/>
      <c r="PUM166" s="214"/>
      <c r="PUN166" s="214"/>
      <c r="PUO166" s="214"/>
      <c r="PUP166" s="214"/>
      <c r="PUQ166" s="214"/>
      <c r="PUR166" s="214"/>
      <c r="PUS166" s="214"/>
      <c r="PUT166" s="214"/>
      <c r="PUU166" s="214"/>
      <c r="PUV166" s="214"/>
      <c r="PUW166" s="214"/>
      <c r="PUX166" s="214"/>
      <c r="PUY166" s="214"/>
      <c r="PUZ166" s="214"/>
      <c r="PVA166" s="214"/>
      <c r="PVB166" s="214"/>
      <c r="PVC166" s="214"/>
      <c r="PVD166" s="214"/>
      <c r="PVE166" s="214"/>
      <c r="PVF166" s="214"/>
      <c r="PVG166" s="214"/>
      <c r="PVH166" s="214"/>
      <c r="PVI166" s="214"/>
      <c r="PVJ166" s="214"/>
      <c r="PVK166" s="214"/>
      <c r="PVL166" s="214"/>
      <c r="PVM166" s="214"/>
      <c r="PVN166" s="214"/>
      <c r="PVO166" s="214"/>
      <c r="PVP166" s="214"/>
      <c r="PVQ166" s="214"/>
      <c r="PVR166" s="214"/>
      <c r="PVS166" s="214"/>
      <c r="PVT166" s="214"/>
      <c r="PVU166" s="214"/>
      <c r="PVV166" s="214"/>
      <c r="PVW166" s="214"/>
      <c r="PVX166" s="214"/>
      <c r="PVY166" s="214"/>
      <c r="PVZ166" s="214"/>
      <c r="PWA166" s="214"/>
      <c r="PWB166" s="214"/>
      <c r="PWC166" s="214"/>
      <c r="PWD166" s="214"/>
      <c r="PWE166" s="214"/>
      <c r="PWF166" s="214"/>
      <c r="PWG166" s="214"/>
      <c r="PWH166" s="214"/>
      <c r="PWI166" s="214"/>
      <c r="PWJ166" s="214"/>
      <c r="PWK166" s="214"/>
      <c r="PWL166" s="214"/>
      <c r="PWM166" s="214"/>
      <c r="PWN166" s="214"/>
      <c r="PWO166" s="214"/>
      <c r="PWP166" s="214"/>
      <c r="PWQ166" s="214"/>
      <c r="PWR166" s="214"/>
      <c r="PWS166" s="214"/>
      <c r="PWT166" s="214"/>
      <c r="PWU166" s="214"/>
      <c r="PWV166" s="214"/>
      <c r="PWW166" s="214"/>
      <c r="PWX166" s="214"/>
      <c r="PWY166" s="214"/>
      <c r="PWZ166" s="214"/>
      <c r="PXA166" s="214"/>
      <c r="PXB166" s="214"/>
      <c r="PXC166" s="214"/>
      <c r="PXD166" s="214"/>
      <c r="PXE166" s="214"/>
      <c r="PXF166" s="214"/>
      <c r="PXG166" s="214"/>
      <c r="PXH166" s="214"/>
      <c r="PXI166" s="214"/>
      <c r="PXJ166" s="214"/>
      <c r="PXK166" s="214"/>
      <c r="PXL166" s="214"/>
      <c r="PXM166" s="214"/>
      <c r="PXN166" s="214"/>
      <c r="PXO166" s="214"/>
      <c r="PXP166" s="214"/>
      <c r="PXQ166" s="214"/>
      <c r="PXR166" s="214"/>
      <c r="PXS166" s="214"/>
      <c r="PXT166" s="214"/>
      <c r="PXU166" s="214"/>
      <c r="PXV166" s="214"/>
      <c r="PXW166" s="214"/>
      <c r="PXX166" s="214"/>
      <c r="PXY166" s="214"/>
      <c r="PXZ166" s="214"/>
      <c r="PYA166" s="214"/>
      <c r="PYB166" s="214"/>
      <c r="PYC166" s="214"/>
      <c r="PYD166" s="214"/>
      <c r="PYE166" s="214"/>
      <c r="PYF166" s="214"/>
      <c r="PYG166" s="214"/>
      <c r="PYH166" s="214"/>
      <c r="PYI166" s="214"/>
      <c r="PYJ166" s="214"/>
      <c r="PYK166" s="214"/>
      <c r="PYL166" s="214"/>
      <c r="PYM166" s="214"/>
      <c r="PYN166" s="214"/>
      <c r="PYO166" s="214"/>
      <c r="PYP166" s="214"/>
      <c r="PYQ166" s="214"/>
      <c r="PYR166" s="214"/>
      <c r="PYS166" s="214"/>
      <c r="PYT166" s="214"/>
      <c r="PYU166" s="214"/>
      <c r="PYV166" s="214"/>
      <c r="PYW166" s="214"/>
      <c r="PYX166" s="214"/>
      <c r="PYY166" s="214"/>
      <c r="PYZ166" s="214"/>
      <c r="PZA166" s="214"/>
      <c r="PZB166" s="214"/>
      <c r="PZC166" s="214"/>
      <c r="PZD166" s="214"/>
      <c r="PZE166" s="214"/>
      <c r="PZF166" s="214"/>
      <c r="PZG166" s="214"/>
      <c r="PZH166" s="214"/>
      <c r="PZI166" s="214"/>
      <c r="PZJ166" s="214"/>
      <c r="PZK166" s="214"/>
      <c r="PZL166" s="214"/>
      <c r="PZM166" s="214"/>
      <c r="PZN166" s="214"/>
      <c r="PZO166" s="214"/>
      <c r="PZP166" s="214"/>
      <c r="PZQ166" s="214"/>
      <c r="PZR166" s="214"/>
      <c r="PZS166" s="214"/>
      <c r="PZT166" s="214"/>
      <c r="PZU166" s="214"/>
      <c r="PZV166" s="214"/>
      <c r="PZW166" s="214"/>
      <c r="PZX166" s="214"/>
      <c r="PZY166" s="214"/>
      <c r="PZZ166" s="214"/>
      <c r="QAA166" s="214"/>
      <c r="QAB166" s="214"/>
      <c r="QAC166" s="214"/>
      <c r="QAD166" s="214"/>
      <c r="QAE166" s="214"/>
      <c r="QAL166" s="214"/>
      <c r="QAM166" s="214"/>
      <c r="QAN166" s="214"/>
      <c r="QAO166" s="214"/>
      <c r="QAP166" s="214"/>
      <c r="QAQ166" s="214"/>
      <c r="QAR166" s="214"/>
      <c r="QAS166" s="214"/>
      <c r="QAT166" s="214"/>
      <c r="QAU166" s="214"/>
      <c r="QAV166" s="214"/>
      <c r="QAW166" s="214"/>
      <c r="QAX166" s="214"/>
      <c r="QAY166" s="214"/>
      <c r="QAZ166" s="214"/>
      <c r="QBA166" s="214"/>
      <c r="QBB166" s="214"/>
      <c r="QBC166" s="214"/>
      <c r="QBD166" s="214"/>
      <c r="QBE166" s="214"/>
      <c r="QBF166" s="214"/>
      <c r="QBG166" s="214"/>
      <c r="QBH166" s="214"/>
      <c r="QBI166" s="214"/>
      <c r="QBJ166" s="214"/>
      <c r="QBK166" s="214"/>
      <c r="QBL166" s="214"/>
      <c r="QBM166" s="214"/>
      <c r="QBN166" s="214"/>
      <c r="QBO166" s="214"/>
      <c r="QBP166" s="214"/>
      <c r="QBQ166" s="214"/>
      <c r="QBR166" s="214"/>
      <c r="QBS166" s="214"/>
      <c r="QBT166" s="214"/>
      <c r="QBU166" s="214"/>
      <c r="QBV166" s="214"/>
      <c r="QBW166" s="214"/>
      <c r="QBX166" s="214"/>
      <c r="QBY166" s="214"/>
      <c r="QBZ166" s="214"/>
      <c r="QCA166" s="214"/>
      <c r="QCB166" s="214"/>
      <c r="QCC166" s="214"/>
      <c r="QCD166" s="214"/>
      <c r="QCE166" s="214"/>
      <c r="QCF166" s="214"/>
      <c r="QCG166" s="214"/>
      <c r="QCH166" s="214"/>
      <c r="QCI166" s="214"/>
      <c r="QCJ166" s="214"/>
      <c r="QCK166" s="214"/>
      <c r="QCL166" s="214"/>
      <c r="QCM166" s="214"/>
      <c r="QCN166" s="214"/>
      <c r="QCO166" s="214"/>
      <c r="QCP166" s="214"/>
      <c r="QCQ166" s="214"/>
      <c r="QCR166" s="214"/>
      <c r="QCS166" s="214"/>
      <c r="QCT166" s="214"/>
      <c r="QCU166" s="214"/>
      <c r="QCV166" s="214"/>
      <c r="QCW166" s="214"/>
      <c r="QCX166" s="214"/>
      <c r="QCY166" s="214"/>
      <c r="QCZ166" s="214"/>
      <c r="QDA166" s="214"/>
      <c r="QDB166" s="214"/>
      <c r="QDC166" s="214"/>
      <c r="QDD166" s="214"/>
      <c r="QDE166" s="214"/>
      <c r="QDF166" s="214"/>
      <c r="QDG166" s="214"/>
      <c r="QDH166" s="214"/>
      <c r="QDI166" s="214"/>
      <c r="QDJ166" s="214"/>
      <c r="QDK166" s="214"/>
      <c r="QDL166" s="214"/>
      <c r="QDM166" s="214"/>
      <c r="QDN166" s="214"/>
      <c r="QDO166" s="214"/>
      <c r="QDP166" s="214"/>
      <c r="QDQ166" s="214"/>
      <c r="QDR166" s="214"/>
      <c r="QDS166" s="214"/>
      <c r="QDT166" s="214"/>
      <c r="QDU166" s="214"/>
      <c r="QDV166" s="214"/>
      <c r="QDW166" s="214"/>
      <c r="QDX166" s="214"/>
      <c r="QDY166" s="214"/>
      <c r="QDZ166" s="214"/>
      <c r="QEA166" s="214"/>
      <c r="QEB166" s="214"/>
      <c r="QEC166" s="214"/>
      <c r="QED166" s="214"/>
      <c r="QEE166" s="214"/>
      <c r="QEF166" s="214"/>
      <c r="QEG166" s="214"/>
      <c r="QEH166" s="214"/>
      <c r="QEI166" s="214"/>
      <c r="QEJ166" s="214"/>
      <c r="QEK166" s="214"/>
      <c r="QEL166" s="214"/>
      <c r="QEM166" s="214"/>
      <c r="QEN166" s="214"/>
      <c r="QEO166" s="214"/>
      <c r="QEP166" s="214"/>
      <c r="QEQ166" s="214"/>
      <c r="QER166" s="214"/>
      <c r="QES166" s="214"/>
      <c r="QET166" s="214"/>
      <c r="QEU166" s="214"/>
      <c r="QEV166" s="214"/>
      <c r="QEW166" s="214"/>
      <c r="QEX166" s="214"/>
      <c r="QEY166" s="214"/>
      <c r="QEZ166" s="214"/>
      <c r="QFA166" s="214"/>
      <c r="QFB166" s="214"/>
      <c r="QFC166" s="214"/>
      <c r="QFD166" s="214"/>
      <c r="QFE166" s="214"/>
      <c r="QFF166" s="214"/>
      <c r="QFG166" s="214"/>
      <c r="QFH166" s="214"/>
      <c r="QFI166" s="214"/>
      <c r="QFJ166" s="214"/>
      <c r="QFK166" s="214"/>
      <c r="QFL166" s="214"/>
      <c r="QFM166" s="214"/>
      <c r="QFN166" s="214"/>
      <c r="QFO166" s="214"/>
      <c r="QFP166" s="214"/>
      <c r="QFQ166" s="214"/>
      <c r="QFR166" s="214"/>
      <c r="QFS166" s="214"/>
      <c r="QFT166" s="214"/>
      <c r="QFU166" s="214"/>
      <c r="QFV166" s="214"/>
      <c r="QFW166" s="214"/>
      <c r="QFX166" s="214"/>
      <c r="QFY166" s="214"/>
      <c r="QFZ166" s="214"/>
      <c r="QGA166" s="214"/>
      <c r="QGB166" s="214"/>
      <c r="QGC166" s="214"/>
      <c r="QGD166" s="214"/>
      <c r="QGE166" s="214"/>
      <c r="QGF166" s="214"/>
      <c r="QGG166" s="214"/>
      <c r="QGH166" s="214"/>
      <c r="QGI166" s="214"/>
      <c r="QGJ166" s="214"/>
      <c r="QGK166" s="214"/>
      <c r="QGL166" s="214"/>
      <c r="QGM166" s="214"/>
      <c r="QGN166" s="214"/>
      <c r="QGO166" s="214"/>
      <c r="QGP166" s="214"/>
      <c r="QGQ166" s="214"/>
      <c r="QGR166" s="214"/>
      <c r="QGS166" s="214"/>
      <c r="QGT166" s="214"/>
      <c r="QGU166" s="214"/>
      <c r="QGV166" s="214"/>
      <c r="QGW166" s="214"/>
      <c r="QGX166" s="214"/>
      <c r="QGY166" s="214"/>
      <c r="QGZ166" s="214"/>
      <c r="QHA166" s="214"/>
      <c r="QHB166" s="214"/>
      <c r="QHC166" s="214"/>
      <c r="QHD166" s="214"/>
      <c r="QHE166" s="214"/>
      <c r="QHF166" s="214"/>
      <c r="QHG166" s="214"/>
      <c r="QHH166" s="214"/>
      <c r="QHI166" s="214"/>
      <c r="QHJ166" s="214"/>
      <c r="QHK166" s="214"/>
      <c r="QHL166" s="214"/>
      <c r="QHM166" s="214"/>
      <c r="QHN166" s="214"/>
      <c r="QHO166" s="214"/>
      <c r="QHP166" s="214"/>
      <c r="QHQ166" s="214"/>
      <c r="QHR166" s="214"/>
      <c r="QHS166" s="214"/>
      <c r="QHT166" s="214"/>
      <c r="QHU166" s="214"/>
      <c r="QHV166" s="214"/>
      <c r="QHW166" s="214"/>
      <c r="QHX166" s="214"/>
      <c r="QHY166" s="214"/>
      <c r="QHZ166" s="214"/>
      <c r="QIA166" s="214"/>
      <c r="QIB166" s="214"/>
      <c r="QIC166" s="214"/>
      <c r="QID166" s="214"/>
      <c r="QIE166" s="214"/>
      <c r="QIF166" s="214"/>
      <c r="QIG166" s="214"/>
      <c r="QIH166" s="214"/>
      <c r="QII166" s="214"/>
      <c r="QIJ166" s="214"/>
      <c r="QIK166" s="214"/>
      <c r="QIL166" s="214"/>
      <c r="QIM166" s="214"/>
      <c r="QIN166" s="214"/>
      <c r="QIO166" s="214"/>
      <c r="QIP166" s="214"/>
      <c r="QIQ166" s="214"/>
      <c r="QIR166" s="214"/>
      <c r="QIS166" s="214"/>
      <c r="QIT166" s="214"/>
      <c r="QIU166" s="214"/>
      <c r="QIV166" s="214"/>
      <c r="QIW166" s="214"/>
      <c r="QIX166" s="214"/>
      <c r="QIY166" s="214"/>
      <c r="QIZ166" s="214"/>
      <c r="QJA166" s="214"/>
      <c r="QJB166" s="214"/>
      <c r="QJC166" s="214"/>
      <c r="QJD166" s="214"/>
      <c r="QJE166" s="214"/>
      <c r="QJF166" s="214"/>
      <c r="QJG166" s="214"/>
      <c r="QJH166" s="214"/>
      <c r="QJI166" s="214"/>
      <c r="QJJ166" s="214"/>
      <c r="QJK166" s="214"/>
      <c r="QJL166" s="214"/>
      <c r="QJM166" s="214"/>
      <c r="QJN166" s="214"/>
      <c r="QJO166" s="214"/>
      <c r="QJP166" s="214"/>
      <c r="QJQ166" s="214"/>
      <c r="QJR166" s="214"/>
      <c r="QJS166" s="214"/>
      <c r="QJT166" s="214"/>
      <c r="QJU166" s="214"/>
      <c r="QJV166" s="214"/>
      <c r="QJW166" s="214"/>
      <c r="QJX166" s="214"/>
      <c r="QJY166" s="214"/>
      <c r="QJZ166" s="214"/>
      <c r="QKA166" s="214"/>
      <c r="QKH166" s="214"/>
      <c r="QKI166" s="214"/>
      <c r="QKJ166" s="214"/>
      <c r="QKK166" s="214"/>
      <c r="QKL166" s="214"/>
      <c r="QKM166" s="214"/>
      <c r="QKN166" s="214"/>
      <c r="QKO166" s="214"/>
      <c r="QKP166" s="214"/>
      <c r="QKQ166" s="214"/>
      <c r="QKR166" s="214"/>
      <c r="QKS166" s="214"/>
      <c r="QKT166" s="214"/>
      <c r="QKU166" s="214"/>
      <c r="QKV166" s="214"/>
      <c r="QKW166" s="214"/>
      <c r="QKX166" s="214"/>
      <c r="QKY166" s="214"/>
      <c r="QKZ166" s="214"/>
      <c r="QLA166" s="214"/>
      <c r="QLB166" s="214"/>
      <c r="QLC166" s="214"/>
      <c r="QLD166" s="214"/>
      <c r="QLE166" s="214"/>
      <c r="QLF166" s="214"/>
      <c r="QLG166" s="214"/>
      <c r="QLH166" s="214"/>
      <c r="QLI166" s="214"/>
      <c r="QLJ166" s="214"/>
      <c r="QLK166" s="214"/>
      <c r="QLL166" s="214"/>
      <c r="QLM166" s="214"/>
      <c r="QLN166" s="214"/>
      <c r="QLO166" s="214"/>
      <c r="QLP166" s="214"/>
      <c r="QLQ166" s="214"/>
      <c r="QLR166" s="214"/>
      <c r="QLS166" s="214"/>
      <c r="QLT166" s="214"/>
      <c r="QLU166" s="214"/>
      <c r="QLV166" s="214"/>
      <c r="QLW166" s="214"/>
      <c r="QLX166" s="214"/>
      <c r="QLY166" s="214"/>
      <c r="QLZ166" s="214"/>
      <c r="QMA166" s="214"/>
      <c r="QMB166" s="214"/>
      <c r="QMC166" s="214"/>
      <c r="QMD166" s="214"/>
      <c r="QME166" s="214"/>
      <c r="QMF166" s="214"/>
      <c r="QMG166" s="214"/>
      <c r="QMH166" s="214"/>
      <c r="QMI166" s="214"/>
      <c r="QMJ166" s="214"/>
      <c r="QMK166" s="214"/>
      <c r="QML166" s="214"/>
      <c r="QMM166" s="214"/>
      <c r="QMN166" s="214"/>
      <c r="QMO166" s="214"/>
      <c r="QMP166" s="214"/>
      <c r="QMQ166" s="214"/>
      <c r="QMR166" s="214"/>
      <c r="QMS166" s="214"/>
      <c r="QMT166" s="214"/>
      <c r="QMU166" s="214"/>
      <c r="QMV166" s="214"/>
      <c r="QMW166" s="214"/>
      <c r="QMX166" s="214"/>
      <c r="QMY166" s="214"/>
      <c r="QMZ166" s="214"/>
      <c r="QNA166" s="214"/>
      <c r="QNB166" s="214"/>
      <c r="QNC166" s="214"/>
      <c r="QND166" s="214"/>
      <c r="QNE166" s="214"/>
      <c r="QNF166" s="214"/>
      <c r="QNG166" s="214"/>
      <c r="QNH166" s="214"/>
      <c r="QNI166" s="214"/>
      <c r="QNJ166" s="214"/>
      <c r="QNK166" s="214"/>
      <c r="QNL166" s="214"/>
      <c r="QNM166" s="214"/>
      <c r="QNN166" s="214"/>
      <c r="QNO166" s="214"/>
      <c r="QNP166" s="214"/>
      <c r="QNQ166" s="214"/>
      <c r="QNR166" s="214"/>
      <c r="QNS166" s="214"/>
      <c r="QNT166" s="214"/>
      <c r="QNU166" s="214"/>
      <c r="QNV166" s="214"/>
      <c r="QNW166" s="214"/>
      <c r="QNX166" s="214"/>
      <c r="QNY166" s="214"/>
      <c r="QNZ166" s="214"/>
      <c r="QOA166" s="214"/>
      <c r="QOB166" s="214"/>
      <c r="QOC166" s="214"/>
      <c r="QOD166" s="214"/>
      <c r="QOE166" s="214"/>
      <c r="QOF166" s="214"/>
      <c r="QOG166" s="214"/>
      <c r="QOH166" s="214"/>
      <c r="QOI166" s="214"/>
      <c r="QOJ166" s="214"/>
      <c r="QOK166" s="214"/>
      <c r="QOL166" s="214"/>
      <c r="QOM166" s="214"/>
      <c r="QON166" s="214"/>
      <c r="QOO166" s="214"/>
      <c r="QOP166" s="214"/>
      <c r="QOQ166" s="214"/>
      <c r="QOR166" s="214"/>
      <c r="QOS166" s="214"/>
      <c r="QOT166" s="214"/>
      <c r="QOU166" s="214"/>
      <c r="QOV166" s="214"/>
      <c r="QOW166" s="214"/>
      <c r="QOX166" s="214"/>
      <c r="QOY166" s="214"/>
      <c r="QOZ166" s="214"/>
      <c r="QPA166" s="214"/>
      <c r="QPB166" s="214"/>
      <c r="QPC166" s="214"/>
      <c r="QPD166" s="214"/>
      <c r="QPE166" s="214"/>
      <c r="QPF166" s="214"/>
      <c r="QPG166" s="214"/>
      <c r="QPH166" s="214"/>
      <c r="QPI166" s="214"/>
      <c r="QPJ166" s="214"/>
      <c r="QPK166" s="214"/>
      <c r="QPL166" s="214"/>
      <c r="QPM166" s="214"/>
      <c r="QPN166" s="214"/>
      <c r="QPO166" s="214"/>
      <c r="QPP166" s="214"/>
      <c r="QPQ166" s="214"/>
      <c r="QPR166" s="214"/>
      <c r="QPS166" s="214"/>
      <c r="QPT166" s="214"/>
      <c r="QPU166" s="214"/>
      <c r="QPV166" s="214"/>
      <c r="QPW166" s="214"/>
      <c r="QPX166" s="214"/>
      <c r="QPY166" s="214"/>
      <c r="QPZ166" s="214"/>
      <c r="QQA166" s="214"/>
      <c r="QQB166" s="214"/>
      <c r="QQC166" s="214"/>
      <c r="QQD166" s="214"/>
      <c r="QQE166" s="214"/>
      <c r="QQF166" s="214"/>
      <c r="QQG166" s="214"/>
      <c r="QQH166" s="214"/>
      <c r="QQI166" s="214"/>
      <c r="QQJ166" s="214"/>
      <c r="QQK166" s="214"/>
      <c r="QQL166" s="214"/>
      <c r="QQM166" s="214"/>
      <c r="QQN166" s="214"/>
      <c r="QQO166" s="214"/>
      <c r="QQP166" s="214"/>
      <c r="QQQ166" s="214"/>
      <c r="QQR166" s="214"/>
      <c r="QQS166" s="214"/>
      <c r="QQT166" s="214"/>
      <c r="QQU166" s="214"/>
      <c r="QQV166" s="214"/>
      <c r="QQW166" s="214"/>
      <c r="QQX166" s="214"/>
      <c r="QQY166" s="214"/>
      <c r="QQZ166" s="214"/>
      <c r="QRA166" s="214"/>
      <c r="QRB166" s="214"/>
      <c r="QRC166" s="214"/>
      <c r="QRD166" s="214"/>
      <c r="QRE166" s="214"/>
      <c r="QRF166" s="214"/>
      <c r="QRG166" s="214"/>
      <c r="QRH166" s="214"/>
      <c r="QRI166" s="214"/>
      <c r="QRJ166" s="214"/>
      <c r="QRK166" s="214"/>
      <c r="QRL166" s="214"/>
      <c r="QRM166" s="214"/>
      <c r="QRN166" s="214"/>
      <c r="QRO166" s="214"/>
      <c r="QRP166" s="214"/>
      <c r="QRQ166" s="214"/>
      <c r="QRR166" s="214"/>
      <c r="QRS166" s="214"/>
      <c r="QRT166" s="214"/>
      <c r="QRU166" s="214"/>
      <c r="QRV166" s="214"/>
      <c r="QRW166" s="214"/>
      <c r="QRX166" s="214"/>
      <c r="QRY166" s="214"/>
      <c r="QRZ166" s="214"/>
      <c r="QSA166" s="214"/>
      <c r="QSB166" s="214"/>
      <c r="QSC166" s="214"/>
      <c r="QSD166" s="214"/>
      <c r="QSE166" s="214"/>
      <c r="QSF166" s="214"/>
      <c r="QSG166" s="214"/>
      <c r="QSH166" s="214"/>
      <c r="QSI166" s="214"/>
      <c r="QSJ166" s="214"/>
      <c r="QSK166" s="214"/>
      <c r="QSL166" s="214"/>
      <c r="QSM166" s="214"/>
      <c r="QSN166" s="214"/>
      <c r="QSO166" s="214"/>
      <c r="QSP166" s="214"/>
      <c r="QSQ166" s="214"/>
      <c r="QSR166" s="214"/>
      <c r="QSS166" s="214"/>
      <c r="QST166" s="214"/>
      <c r="QSU166" s="214"/>
      <c r="QSV166" s="214"/>
      <c r="QSW166" s="214"/>
      <c r="QSX166" s="214"/>
      <c r="QSY166" s="214"/>
      <c r="QSZ166" s="214"/>
      <c r="QTA166" s="214"/>
      <c r="QTB166" s="214"/>
      <c r="QTC166" s="214"/>
      <c r="QTD166" s="214"/>
      <c r="QTE166" s="214"/>
      <c r="QTF166" s="214"/>
      <c r="QTG166" s="214"/>
      <c r="QTH166" s="214"/>
      <c r="QTI166" s="214"/>
      <c r="QTJ166" s="214"/>
      <c r="QTK166" s="214"/>
      <c r="QTL166" s="214"/>
      <c r="QTM166" s="214"/>
      <c r="QTN166" s="214"/>
      <c r="QTO166" s="214"/>
      <c r="QTP166" s="214"/>
      <c r="QTQ166" s="214"/>
      <c r="QTR166" s="214"/>
      <c r="QTS166" s="214"/>
      <c r="QTT166" s="214"/>
      <c r="QTU166" s="214"/>
      <c r="QTV166" s="214"/>
      <c r="QTW166" s="214"/>
      <c r="QUD166" s="214"/>
      <c r="QUE166" s="214"/>
      <c r="QUF166" s="214"/>
      <c r="QUG166" s="214"/>
      <c r="QUH166" s="214"/>
      <c r="QUI166" s="214"/>
      <c r="QUJ166" s="214"/>
      <c r="QUK166" s="214"/>
      <c r="QUL166" s="214"/>
      <c r="QUM166" s="214"/>
      <c r="QUN166" s="214"/>
      <c r="QUO166" s="214"/>
      <c r="QUP166" s="214"/>
      <c r="QUQ166" s="214"/>
      <c r="QUR166" s="214"/>
      <c r="QUS166" s="214"/>
      <c r="QUT166" s="214"/>
      <c r="QUU166" s="214"/>
      <c r="QUV166" s="214"/>
      <c r="QUW166" s="214"/>
      <c r="QUX166" s="214"/>
      <c r="QUY166" s="214"/>
      <c r="QUZ166" s="214"/>
      <c r="QVA166" s="214"/>
      <c r="QVB166" s="214"/>
      <c r="QVC166" s="214"/>
      <c r="QVD166" s="214"/>
      <c r="QVE166" s="214"/>
      <c r="QVF166" s="214"/>
      <c r="QVG166" s="214"/>
      <c r="QVH166" s="214"/>
      <c r="QVI166" s="214"/>
      <c r="QVJ166" s="214"/>
      <c r="QVK166" s="214"/>
      <c r="QVL166" s="214"/>
      <c r="QVM166" s="214"/>
      <c r="QVN166" s="214"/>
      <c r="QVO166" s="214"/>
      <c r="QVP166" s="214"/>
      <c r="QVQ166" s="214"/>
      <c r="QVR166" s="214"/>
      <c r="QVS166" s="214"/>
      <c r="QVT166" s="214"/>
      <c r="QVU166" s="214"/>
      <c r="QVV166" s="214"/>
      <c r="QVW166" s="214"/>
      <c r="QVX166" s="214"/>
      <c r="QVY166" s="214"/>
      <c r="QVZ166" s="214"/>
      <c r="QWA166" s="214"/>
      <c r="QWB166" s="214"/>
      <c r="QWC166" s="214"/>
      <c r="QWD166" s="214"/>
      <c r="QWE166" s="214"/>
      <c r="QWF166" s="214"/>
      <c r="QWG166" s="214"/>
      <c r="QWH166" s="214"/>
      <c r="QWI166" s="214"/>
      <c r="QWJ166" s="214"/>
      <c r="QWK166" s="214"/>
      <c r="QWL166" s="214"/>
      <c r="QWM166" s="214"/>
      <c r="QWN166" s="214"/>
      <c r="QWO166" s="214"/>
      <c r="QWP166" s="214"/>
      <c r="QWQ166" s="214"/>
      <c r="QWR166" s="214"/>
      <c r="QWS166" s="214"/>
      <c r="QWT166" s="214"/>
      <c r="QWU166" s="214"/>
      <c r="QWV166" s="214"/>
      <c r="QWW166" s="214"/>
      <c r="QWX166" s="214"/>
      <c r="QWY166" s="214"/>
      <c r="QWZ166" s="214"/>
      <c r="QXA166" s="214"/>
      <c r="QXB166" s="214"/>
      <c r="QXC166" s="214"/>
      <c r="QXD166" s="214"/>
      <c r="QXE166" s="214"/>
      <c r="QXF166" s="214"/>
      <c r="QXG166" s="214"/>
      <c r="QXH166" s="214"/>
      <c r="QXI166" s="214"/>
      <c r="QXJ166" s="214"/>
      <c r="QXK166" s="214"/>
      <c r="QXL166" s="214"/>
      <c r="QXM166" s="214"/>
      <c r="QXN166" s="214"/>
      <c r="QXO166" s="214"/>
      <c r="QXP166" s="214"/>
      <c r="QXQ166" s="214"/>
      <c r="QXR166" s="214"/>
      <c r="QXS166" s="214"/>
      <c r="QXT166" s="214"/>
      <c r="QXU166" s="214"/>
      <c r="QXV166" s="214"/>
      <c r="QXW166" s="214"/>
      <c r="QXX166" s="214"/>
      <c r="QXY166" s="214"/>
      <c r="QXZ166" s="214"/>
      <c r="QYA166" s="214"/>
      <c r="QYB166" s="214"/>
      <c r="QYC166" s="214"/>
      <c r="QYD166" s="214"/>
      <c r="QYE166" s="214"/>
      <c r="QYF166" s="214"/>
      <c r="QYG166" s="214"/>
      <c r="QYH166" s="214"/>
      <c r="QYI166" s="214"/>
      <c r="QYJ166" s="214"/>
      <c r="QYK166" s="214"/>
      <c r="QYL166" s="214"/>
      <c r="QYM166" s="214"/>
      <c r="QYN166" s="214"/>
      <c r="QYO166" s="214"/>
      <c r="QYP166" s="214"/>
      <c r="QYQ166" s="214"/>
      <c r="QYR166" s="214"/>
      <c r="QYS166" s="214"/>
      <c r="QYT166" s="214"/>
      <c r="QYU166" s="214"/>
      <c r="QYV166" s="214"/>
      <c r="QYW166" s="214"/>
      <c r="QYX166" s="214"/>
      <c r="QYY166" s="214"/>
      <c r="QYZ166" s="214"/>
      <c r="QZA166" s="214"/>
      <c r="QZB166" s="214"/>
      <c r="QZC166" s="214"/>
      <c r="QZD166" s="214"/>
      <c r="QZE166" s="214"/>
      <c r="QZF166" s="214"/>
      <c r="QZG166" s="214"/>
      <c r="QZH166" s="214"/>
      <c r="QZI166" s="214"/>
      <c r="QZJ166" s="214"/>
      <c r="QZK166" s="214"/>
      <c r="QZL166" s="214"/>
      <c r="QZM166" s="214"/>
      <c r="QZN166" s="214"/>
      <c r="QZO166" s="214"/>
      <c r="QZP166" s="214"/>
      <c r="QZQ166" s="214"/>
      <c r="QZR166" s="214"/>
      <c r="QZS166" s="214"/>
      <c r="QZT166" s="214"/>
      <c r="QZU166" s="214"/>
      <c r="QZV166" s="214"/>
      <c r="QZW166" s="214"/>
      <c r="QZX166" s="214"/>
      <c r="QZY166" s="214"/>
      <c r="QZZ166" s="214"/>
      <c r="RAA166" s="214"/>
      <c r="RAB166" s="214"/>
      <c r="RAC166" s="214"/>
      <c r="RAD166" s="214"/>
      <c r="RAE166" s="214"/>
      <c r="RAF166" s="214"/>
      <c r="RAG166" s="214"/>
      <c r="RAH166" s="214"/>
      <c r="RAI166" s="214"/>
      <c r="RAJ166" s="214"/>
      <c r="RAK166" s="214"/>
      <c r="RAL166" s="214"/>
      <c r="RAM166" s="214"/>
      <c r="RAN166" s="214"/>
      <c r="RAO166" s="214"/>
      <c r="RAP166" s="214"/>
      <c r="RAQ166" s="214"/>
      <c r="RAR166" s="214"/>
      <c r="RAS166" s="214"/>
      <c r="RAT166" s="214"/>
      <c r="RAU166" s="214"/>
      <c r="RAV166" s="214"/>
      <c r="RAW166" s="214"/>
      <c r="RAX166" s="214"/>
      <c r="RAY166" s="214"/>
      <c r="RAZ166" s="214"/>
      <c r="RBA166" s="214"/>
      <c r="RBB166" s="214"/>
      <c r="RBC166" s="214"/>
      <c r="RBD166" s="214"/>
      <c r="RBE166" s="214"/>
      <c r="RBF166" s="214"/>
      <c r="RBG166" s="214"/>
      <c r="RBH166" s="214"/>
      <c r="RBI166" s="214"/>
      <c r="RBJ166" s="214"/>
      <c r="RBK166" s="214"/>
      <c r="RBL166" s="214"/>
      <c r="RBM166" s="214"/>
      <c r="RBN166" s="214"/>
      <c r="RBO166" s="214"/>
      <c r="RBP166" s="214"/>
      <c r="RBQ166" s="214"/>
      <c r="RBR166" s="214"/>
      <c r="RBS166" s="214"/>
      <c r="RBT166" s="214"/>
      <c r="RBU166" s="214"/>
      <c r="RBV166" s="214"/>
      <c r="RBW166" s="214"/>
      <c r="RBX166" s="214"/>
      <c r="RBY166" s="214"/>
      <c r="RBZ166" s="214"/>
      <c r="RCA166" s="214"/>
      <c r="RCB166" s="214"/>
      <c r="RCC166" s="214"/>
      <c r="RCD166" s="214"/>
      <c r="RCE166" s="214"/>
      <c r="RCF166" s="214"/>
      <c r="RCG166" s="214"/>
      <c r="RCH166" s="214"/>
      <c r="RCI166" s="214"/>
      <c r="RCJ166" s="214"/>
      <c r="RCK166" s="214"/>
      <c r="RCL166" s="214"/>
      <c r="RCM166" s="214"/>
      <c r="RCN166" s="214"/>
      <c r="RCO166" s="214"/>
      <c r="RCP166" s="214"/>
      <c r="RCQ166" s="214"/>
      <c r="RCR166" s="214"/>
      <c r="RCS166" s="214"/>
      <c r="RCT166" s="214"/>
      <c r="RCU166" s="214"/>
      <c r="RCV166" s="214"/>
      <c r="RCW166" s="214"/>
      <c r="RCX166" s="214"/>
      <c r="RCY166" s="214"/>
      <c r="RCZ166" s="214"/>
      <c r="RDA166" s="214"/>
      <c r="RDB166" s="214"/>
      <c r="RDC166" s="214"/>
      <c r="RDD166" s="214"/>
      <c r="RDE166" s="214"/>
      <c r="RDF166" s="214"/>
      <c r="RDG166" s="214"/>
      <c r="RDH166" s="214"/>
      <c r="RDI166" s="214"/>
      <c r="RDJ166" s="214"/>
      <c r="RDK166" s="214"/>
      <c r="RDL166" s="214"/>
      <c r="RDM166" s="214"/>
      <c r="RDN166" s="214"/>
      <c r="RDO166" s="214"/>
      <c r="RDP166" s="214"/>
      <c r="RDQ166" s="214"/>
      <c r="RDR166" s="214"/>
      <c r="RDS166" s="214"/>
      <c r="RDZ166" s="214"/>
      <c r="REA166" s="214"/>
      <c r="REB166" s="214"/>
      <c r="REC166" s="214"/>
      <c r="RED166" s="214"/>
      <c r="REE166" s="214"/>
      <c r="REF166" s="214"/>
      <c r="REG166" s="214"/>
      <c r="REH166" s="214"/>
      <c r="REI166" s="214"/>
      <c r="REJ166" s="214"/>
      <c r="REK166" s="214"/>
      <c r="REL166" s="214"/>
      <c r="REM166" s="214"/>
      <c r="REN166" s="214"/>
      <c r="REO166" s="214"/>
      <c r="REP166" s="214"/>
      <c r="REQ166" s="214"/>
      <c r="RER166" s="214"/>
      <c r="RES166" s="214"/>
      <c r="RET166" s="214"/>
      <c r="REU166" s="214"/>
      <c r="REV166" s="214"/>
      <c r="REW166" s="214"/>
      <c r="REX166" s="214"/>
      <c r="REY166" s="214"/>
      <c r="REZ166" s="214"/>
      <c r="RFA166" s="214"/>
      <c r="RFB166" s="214"/>
      <c r="RFC166" s="214"/>
      <c r="RFD166" s="214"/>
      <c r="RFE166" s="214"/>
      <c r="RFF166" s="214"/>
      <c r="RFG166" s="214"/>
      <c r="RFH166" s="214"/>
      <c r="RFI166" s="214"/>
      <c r="RFJ166" s="214"/>
      <c r="RFK166" s="214"/>
      <c r="RFL166" s="214"/>
      <c r="RFM166" s="214"/>
      <c r="RFN166" s="214"/>
      <c r="RFO166" s="214"/>
      <c r="RFP166" s="214"/>
      <c r="RFQ166" s="214"/>
      <c r="RFR166" s="214"/>
      <c r="RFS166" s="214"/>
      <c r="RFT166" s="214"/>
      <c r="RFU166" s="214"/>
      <c r="RFV166" s="214"/>
      <c r="RFW166" s="214"/>
      <c r="RFX166" s="214"/>
      <c r="RFY166" s="214"/>
      <c r="RFZ166" s="214"/>
      <c r="RGA166" s="214"/>
      <c r="RGB166" s="214"/>
      <c r="RGC166" s="214"/>
      <c r="RGD166" s="214"/>
      <c r="RGE166" s="214"/>
      <c r="RGF166" s="214"/>
      <c r="RGG166" s="214"/>
      <c r="RGH166" s="214"/>
      <c r="RGI166" s="214"/>
      <c r="RGJ166" s="214"/>
      <c r="RGK166" s="214"/>
      <c r="RGL166" s="214"/>
      <c r="RGM166" s="214"/>
      <c r="RGN166" s="214"/>
      <c r="RGO166" s="214"/>
      <c r="RGP166" s="214"/>
      <c r="RGQ166" s="214"/>
      <c r="RGR166" s="214"/>
      <c r="RGS166" s="214"/>
      <c r="RGT166" s="214"/>
      <c r="RGU166" s="214"/>
      <c r="RGV166" s="214"/>
      <c r="RGW166" s="214"/>
      <c r="RGX166" s="214"/>
      <c r="RGY166" s="214"/>
      <c r="RGZ166" s="214"/>
      <c r="RHA166" s="214"/>
      <c r="RHB166" s="214"/>
      <c r="RHC166" s="214"/>
      <c r="RHD166" s="214"/>
      <c r="RHE166" s="214"/>
      <c r="RHF166" s="214"/>
      <c r="RHG166" s="214"/>
      <c r="RHH166" s="214"/>
      <c r="RHI166" s="214"/>
      <c r="RHJ166" s="214"/>
      <c r="RHK166" s="214"/>
      <c r="RHL166" s="214"/>
      <c r="RHM166" s="214"/>
      <c r="RHN166" s="214"/>
      <c r="RHO166" s="214"/>
      <c r="RHP166" s="214"/>
      <c r="RHQ166" s="214"/>
      <c r="RHR166" s="214"/>
      <c r="RHS166" s="214"/>
      <c r="RHT166" s="214"/>
      <c r="RHU166" s="214"/>
      <c r="RHV166" s="214"/>
      <c r="RHW166" s="214"/>
      <c r="RHX166" s="214"/>
      <c r="RHY166" s="214"/>
      <c r="RHZ166" s="214"/>
      <c r="RIA166" s="214"/>
      <c r="RIB166" s="214"/>
      <c r="RIC166" s="214"/>
      <c r="RID166" s="214"/>
      <c r="RIE166" s="214"/>
      <c r="RIF166" s="214"/>
      <c r="RIG166" s="214"/>
      <c r="RIH166" s="214"/>
      <c r="RII166" s="214"/>
      <c r="RIJ166" s="214"/>
      <c r="RIK166" s="214"/>
      <c r="RIL166" s="214"/>
      <c r="RIM166" s="214"/>
      <c r="RIN166" s="214"/>
      <c r="RIO166" s="214"/>
      <c r="RIP166" s="214"/>
      <c r="RIQ166" s="214"/>
      <c r="RIR166" s="214"/>
      <c r="RIS166" s="214"/>
      <c r="RIT166" s="214"/>
      <c r="RIU166" s="214"/>
      <c r="RIV166" s="214"/>
      <c r="RIW166" s="214"/>
      <c r="RIX166" s="214"/>
      <c r="RIY166" s="214"/>
      <c r="RIZ166" s="214"/>
      <c r="RJA166" s="214"/>
      <c r="RJB166" s="214"/>
      <c r="RJC166" s="214"/>
      <c r="RJD166" s="214"/>
      <c r="RJE166" s="214"/>
      <c r="RJF166" s="214"/>
      <c r="RJG166" s="214"/>
      <c r="RJH166" s="214"/>
      <c r="RJI166" s="214"/>
      <c r="RJJ166" s="214"/>
      <c r="RJK166" s="214"/>
      <c r="RJL166" s="214"/>
      <c r="RJM166" s="214"/>
      <c r="RJN166" s="214"/>
      <c r="RJO166" s="214"/>
      <c r="RJP166" s="214"/>
      <c r="RJQ166" s="214"/>
      <c r="RJR166" s="214"/>
      <c r="RJS166" s="214"/>
      <c r="RJT166" s="214"/>
      <c r="RJU166" s="214"/>
      <c r="RJV166" s="214"/>
      <c r="RJW166" s="214"/>
      <c r="RJX166" s="214"/>
      <c r="RJY166" s="214"/>
      <c r="RJZ166" s="214"/>
      <c r="RKA166" s="214"/>
      <c r="RKB166" s="214"/>
      <c r="RKC166" s="214"/>
      <c r="RKD166" s="214"/>
      <c r="RKE166" s="214"/>
      <c r="RKF166" s="214"/>
      <c r="RKG166" s="214"/>
      <c r="RKH166" s="214"/>
      <c r="RKI166" s="214"/>
      <c r="RKJ166" s="214"/>
      <c r="RKK166" s="214"/>
      <c r="RKL166" s="214"/>
      <c r="RKM166" s="214"/>
      <c r="RKN166" s="214"/>
      <c r="RKO166" s="214"/>
      <c r="RKP166" s="214"/>
      <c r="RKQ166" s="214"/>
      <c r="RKR166" s="214"/>
      <c r="RKS166" s="214"/>
      <c r="RKT166" s="214"/>
      <c r="RKU166" s="214"/>
      <c r="RKV166" s="214"/>
      <c r="RKW166" s="214"/>
      <c r="RKX166" s="214"/>
      <c r="RKY166" s="214"/>
      <c r="RKZ166" s="214"/>
      <c r="RLA166" s="214"/>
      <c r="RLB166" s="214"/>
      <c r="RLC166" s="214"/>
      <c r="RLD166" s="214"/>
      <c r="RLE166" s="214"/>
      <c r="RLF166" s="214"/>
      <c r="RLG166" s="214"/>
      <c r="RLH166" s="214"/>
      <c r="RLI166" s="214"/>
      <c r="RLJ166" s="214"/>
      <c r="RLK166" s="214"/>
      <c r="RLL166" s="214"/>
      <c r="RLM166" s="214"/>
      <c r="RLN166" s="214"/>
      <c r="RLO166" s="214"/>
      <c r="RLP166" s="214"/>
      <c r="RLQ166" s="214"/>
      <c r="RLR166" s="214"/>
      <c r="RLS166" s="214"/>
      <c r="RLT166" s="214"/>
      <c r="RLU166" s="214"/>
      <c r="RLV166" s="214"/>
      <c r="RLW166" s="214"/>
      <c r="RLX166" s="214"/>
      <c r="RLY166" s="214"/>
      <c r="RLZ166" s="214"/>
      <c r="RMA166" s="214"/>
      <c r="RMB166" s="214"/>
      <c r="RMC166" s="214"/>
      <c r="RMD166" s="214"/>
      <c r="RME166" s="214"/>
      <c r="RMF166" s="214"/>
      <c r="RMG166" s="214"/>
      <c r="RMH166" s="214"/>
      <c r="RMI166" s="214"/>
      <c r="RMJ166" s="214"/>
      <c r="RMK166" s="214"/>
      <c r="RML166" s="214"/>
      <c r="RMM166" s="214"/>
      <c r="RMN166" s="214"/>
      <c r="RMO166" s="214"/>
      <c r="RMP166" s="214"/>
      <c r="RMQ166" s="214"/>
      <c r="RMR166" s="214"/>
      <c r="RMS166" s="214"/>
      <c r="RMT166" s="214"/>
      <c r="RMU166" s="214"/>
      <c r="RMV166" s="214"/>
      <c r="RMW166" s="214"/>
      <c r="RMX166" s="214"/>
      <c r="RMY166" s="214"/>
      <c r="RMZ166" s="214"/>
      <c r="RNA166" s="214"/>
      <c r="RNB166" s="214"/>
      <c r="RNC166" s="214"/>
      <c r="RND166" s="214"/>
      <c r="RNE166" s="214"/>
      <c r="RNF166" s="214"/>
      <c r="RNG166" s="214"/>
      <c r="RNH166" s="214"/>
      <c r="RNI166" s="214"/>
      <c r="RNJ166" s="214"/>
      <c r="RNK166" s="214"/>
      <c r="RNL166" s="214"/>
      <c r="RNM166" s="214"/>
      <c r="RNN166" s="214"/>
      <c r="RNO166" s="214"/>
      <c r="RNV166" s="214"/>
      <c r="RNW166" s="214"/>
      <c r="RNX166" s="214"/>
      <c r="RNY166" s="214"/>
      <c r="RNZ166" s="214"/>
      <c r="ROA166" s="214"/>
      <c r="ROB166" s="214"/>
      <c r="ROC166" s="214"/>
      <c r="ROD166" s="214"/>
      <c r="ROE166" s="214"/>
      <c r="ROF166" s="214"/>
      <c r="ROG166" s="214"/>
      <c r="ROH166" s="214"/>
      <c r="ROI166" s="214"/>
      <c r="ROJ166" s="214"/>
      <c r="ROK166" s="214"/>
      <c r="ROL166" s="214"/>
      <c r="ROM166" s="214"/>
      <c r="RON166" s="214"/>
      <c r="ROO166" s="214"/>
      <c r="ROP166" s="214"/>
      <c r="ROQ166" s="214"/>
      <c r="ROR166" s="214"/>
      <c r="ROS166" s="214"/>
      <c r="ROT166" s="214"/>
      <c r="ROU166" s="214"/>
      <c r="ROV166" s="214"/>
      <c r="ROW166" s="214"/>
      <c r="ROX166" s="214"/>
      <c r="ROY166" s="214"/>
      <c r="ROZ166" s="214"/>
      <c r="RPA166" s="214"/>
      <c r="RPB166" s="214"/>
      <c r="RPC166" s="214"/>
      <c r="RPD166" s="214"/>
      <c r="RPE166" s="214"/>
      <c r="RPF166" s="214"/>
      <c r="RPG166" s="214"/>
      <c r="RPH166" s="214"/>
      <c r="RPI166" s="214"/>
      <c r="RPJ166" s="214"/>
      <c r="RPK166" s="214"/>
      <c r="RPL166" s="214"/>
      <c r="RPM166" s="214"/>
      <c r="RPN166" s="214"/>
      <c r="RPO166" s="214"/>
      <c r="RPP166" s="214"/>
      <c r="RPQ166" s="214"/>
      <c r="RPR166" s="214"/>
      <c r="RPS166" s="214"/>
      <c r="RPT166" s="214"/>
      <c r="RPU166" s="214"/>
      <c r="RPV166" s="214"/>
      <c r="RPW166" s="214"/>
      <c r="RPX166" s="214"/>
      <c r="RPY166" s="214"/>
      <c r="RPZ166" s="214"/>
      <c r="RQA166" s="214"/>
      <c r="RQB166" s="214"/>
      <c r="RQC166" s="214"/>
      <c r="RQD166" s="214"/>
      <c r="RQE166" s="214"/>
      <c r="RQF166" s="214"/>
      <c r="RQG166" s="214"/>
      <c r="RQH166" s="214"/>
      <c r="RQI166" s="214"/>
      <c r="RQJ166" s="214"/>
      <c r="RQK166" s="214"/>
      <c r="RQL166" s="214"/>
      <c r="RQM166" s="214"/>
      <c r="RQN166" s="214"/>
      <c r="RQO166" s="214"/>
      <c r="RQP166" s="214"/>
      <c r="RQQ166" s="214"/>
      <c r="RQR166" s="214"/>
      <c r="RQS166" s="214"/>
      <c r="RQT166" s="214"/>
      <c r="RQU166" s="214"/>
      <c r="RQV166" s="214"/>
      <c r="RQW166" s="214"/>
      <c r="RQX166" s="214"/>
      <c r="RQY166" s="214"/>
      <c r="RQZ166" s="214"/>
      <c r="RRA166" s="214"/>
      <c r="RRB166" s="214"/>
      <c r="RRC166" s="214"/>
      <c r="RRD166" s="214"/>
      <c r="RRE166" s="214"/>
      <c r="RRF166" s="214"/>
      <c r="RRG166" s="214"/>
      <c r="RRH166" s="214"/>
      <c r="RRI166" s="214"/>
      <c r="RRJ166" s="214"/>
      <c r="RRK166" s="214"/>
      <c r="RRL166" s="214"/>
      <c r="RRM166" s="214"/>
      <c r="RRN166" s="214"/>
      <c r="RRO166" s="214"/>
      <c r="RRP166" s="214"/>
      <c r="RRQ166" s="214"/>
      <c r="RRR166" s="214"/>
      <c r="RRS166" s="214"/>
      <c r="RRT166" s="214"/>
      <c r="RRU166" s="214"/>
      <c r="RRV166" s="214"/>
      <c r="RRW166" s="214"/>
      <c r="RRX166" s="214"/>
      <c r="RRY166" s="214"/>
      <c r="RRZ166" s="214"/>
      <c r="RSA166" s="214"/>
      <c r="RSB166" s="214"/>
      <c r="RSC166" s="214"/>
      <c r="RSD166" s="214"/>
      <c r="RSE166" s="214"/>
      <c r="RSF166" s="214"/>
      <c r="RSG166" s="214"/>
      <c r="RSH166" s="214"/>
      <c r="RSI166" s="214"/>
      <c r="RSJ166" s="214"/>
      <c r="RSK166" s="214"/>
      <c r="RSL166" s="214"/>
      <c r="RSM166" s="214"/>
      <c r="RSN166" s="214"/>
      <c r="RSO166" s="214"/>
      <c r="RSP166" s="214"/>
      <c r="RSQ166" s="214"/>
      <c r="RSR166" s="214"/>
      <c r="RSS166" s="214"/>
      <c r="RST166" s="214"/>
      <c r="RSU166" s="214"/>
      <c r="RSV166" s="214"/>
      <c r="RSW166" s="214"/>
      <c r="RSX166" s="214"/>
      <c r="RSY166" s="214"/>
      <c r="RSZ166" s="214"/>
      <c r="RTA166" s="214"/>
      <c r="RTB166" s="214"/>
      <c r="RTC166" s="214"/>
      <c r="RTD166" s="214"/>
      <c r="RTE166" s="214"/>
      <c r="RTF166" s="214"/>
      <c r="RTG166" s="214"/>
      <c r="RTH166" s="214"/>
      <c r="RTI166" s="214"/>
      <c r="RTJ166" s="214"/>
      <c r="RTK166" s="214"/>
      <c r="RTL166" s="214"/>
      <c r="RTM166" s="214"/>
      <c r="RTN166" s="214"/>
      <c r="RTO166" s="214"/>
      <c r="RTP166" s="214"/>
      <c r="RTQ166" s="214"/>
      <c r="RTR166" s="214"/>
      <c r="RTS166" s="214"/>
      <c r="RTT166" s="214"/>
      <c r="RTU166" s="214"/>
      <c r="RTV166" s="214"/>
      <c r="RTW166" s="214"/>
      <c r="RTX166" s="214"/>
      <c r="RTY166" s="214"/>
      <c r="RTZ166" s="214"/>
      <c r="RUA166" s="214"/>
      <c r="RUB166" s="214"/>
      <c r="RUC166" s="214"/>
      <c r="RUD166" s="214"/>
      <c r="RUE166" s="214"/>
      <c r="RUF166" s="214"/>
      <c r="RUG166" s="214"/>
      <c r="RUH166" s="214"/>
      <c r="RUI166" s="214"/>
      <c r="RUJ166" s="214"/>
      <c r="RUK166" s="214"/>
      <c r="RUL166" s="214"/>
      <c r="RUM166" s="214"/>
      <c r="RUN166" s="214"/>
      <c r="RUO166" s="214"/>
      <c r="RUP166" s="214"/>
      <c r="RUQ166" s="214"/>
      <c r="RUR166" s="214"/>
      <c r="RUS166" s="214"/>
      <c r="RUT166" s="214"/>
      <c r="RUU166" s="214"/>
      <c r="RUV166" s="214"/>
      <c r="RUW166" s="214"/>
      <c r="RUX166" s="214"/>
      <c r="RUY166" s="214"/>
      <c r="RUZ166" s="214"/>
      <c r="RVA166" s="214"/>
      <c r="RVB166" s="214"/>
      <c r="RVC166" s="214"/>
      <c r="RVD166" s="214"/>
      <c r="RVE166" s="214"/>
      <c r="RVF166" s="214"/>
      <c r="RVG166" s="214"/>
      <c r="RVH166" s="214"/>
      <c r="RVI166" s="214"/>
      <c r="RVJ166" s="214"/>
      <c r="RVK166" s="214"/>
      <c r="RVL166" s="214"/>
      <c r="RVM166" s="214"/>
      <c r="RVN166" s="214"/>
      <c r="RVO166" s="214"/>
      <c r="RVP166" s="214"/>
      <c r="RVQ166" s="214"/>
      <c r="RVR166" s="214"/>
      <c r="RVS166" s="214"/>
      <c r="RVT166" s="214"/>
      <c r="RVU166" s="214"/>
      <c r="RVV166" s="214"/>
      <c r="RVW166" s="214"/>
      <c r="RVX166" s="214"/>
      <c r="RVY166" s="214"/>
      <c r="RVZ166" s="214"/>
      <c r="RWA166" s="214"/>
      <c r="RWB166" s="214"/>
      <c r="RWC166" s="214"/>
      <c r="RWD166" s="214"/>
      <c r="RWE166" s="214"/>
      <c r="RWF166" s="214"/>
      <c r="RWG166" s="214"/>
      <c r="RWH166" s="214"/>
      <c r="RWI166" s="214"/>
      <c r="RWJ166" s="214"/>
      <c r="RWK166" s="214"/>
      <c r="RWL166" s="214"/>
      <c r="RWM166" s="214"/>
      <c r="RWN166" s="214"/>
      <c r="RWO166" s="214"/>
      <c r="RWP166" s="214"/>
      <c r="RWQ166" s="214"/>
      <c r="RWR166" s="214"/>
      <c r="RWS166" s="214"/>
      <c r="RWT166" s="214"/>
      <c r="RWU166" s="214"/>
      <c r="RWV166" s="214"/>
      <c r="RWW166" s="214"/>
      <c r="RWX166" s="214"/>
      <c r="RWY166" s="214"/>
      <c r="RWZ166" s="214"/>
      <c r="RXA166" s="214"/>
      <c r="RXB166" s="214"/>
      <c r="RXC166" s="214"/>
      <c r="RXD166" s="214"/>
      <c r="RXE166" s="214"/>
      <c r="RXF166" s="214"/>
      <c r="RXG166" s="214"/>
      <c r="RXH166" s="214"/>
      <c r="RXI166" s="214"/>
      <c r="RXJ166" s="214"/>
      <c r="RXK166" s="214"/>
      <c r="RXR166" s="214"/>
      <c r="RXS166" s="214"/>
      <c r="RXT166" s="214"/>
      <c r="RXU166" s="214"/>
      <c r="RXV166" s="214"/>
      <c r="RXW166" s="214"/>
      <c r="RXX166" s="214"/>
      <c r="RXY166" s="214"/>
      <c r="RXZ166" s="214"/>
      <c r="RYA166" s="214"/>
      <c r="RYB166" s="214"/>
      <c r="RYC166" s="214"/>
      <c r="RYD166" s="214"/>
      <c r="RYE166" s="214"/>
      <c r="RYF166" s="214"/>
      <c r="RYG166" s="214"/>
      <c r="RYH166" s="214"/>
      <c r="RYI166" s="214"/>
      <c r="RYJ166" s="214"/>
      <c r="RYK166" s="214"/>
      <c r="RYL166" s="214"/>
      <c r="RYM166" s="214"/>
      <c r="RYN166" s="214"/>
      <c r="RYO166" s="214"/>
      <c r="RYP166" s="214"/>
      <c r="RYQ166" s="214"/>
      <c r="RYR166" s="214"/>
      <c r="RYS166" s="214"/>
      <c r="RYT166" s="214"/>
      <c r="RYU166" s="214"/>
      <c r="RYV166" s="214"/>
      <c r="RYW166" s="214"/>
      <c r="RYX166" s="214"/>
      <c r="RYY166" s="214"/>
      <c r="RYZ166" s="214"/>
      <c r="RZA166" s="214"/>
      <c r="RZB166" s="214"/>
      <c r="RZC166" s="214"/>
      <c r="RZD166" s="214"/>
      <c r="RZE166" s="214"/>
      <c r="RZF166" s="214"/>
      <c r="RZG166" s="214"/>
      <c r="RZH166" s="214"/>
      <c r="RZI166" s="214"/>
      <c r="RZJ166" s="214"/>
      <c r="RZK166" s="214"/>
      <c r="RZL166" s="214"/>
      <c r="RZM166" s="214"/>
      <c r="RZN166" s="214"/>
      <c r="RZO166" s="214"/>
      <c r="RZP166" s="214"/>
      <c r="RZQ166" s="214"/>
      <c r="RZR166" s="214"/>
      <c r="RZS166" s="214"/>
      <c r="RZT166" s="214"/>
      <c r="RZU166" s="214"/>
      <c r="RZV166" s="214"/>
      <c r="RZW166" s="214"/>
      <c r="RZX166" s="214"/>
      <c r="RZY166" s="214"/>
      <c r="RZZ166" s="214"/>
      <c r="SAA166" s="214"/>
      <c r="SAB166" s="214"/>
      <c r="SAC166" s="214"/>
      <c r="SAD166" s="214"/>
      <c r="SAE166" s="214"/>
      <c r="SAF166" s="214"/>
      <c r="SAG166" s="214"/>
      <c r="SAH166" s="214"/>
      <c r="SAI166" s="214"/>
      <c r="SAJ166" s="214"/>
      <c r="SAK166" s="214"/>
      <c r="SAL166" s="214"/>
      <c r="SAM166" s="214"/>
      <c r="SAN166" s="214"/>
      <c r="SAO166" s="214"/>
      <c r="SAP166" s="214"/>
      <c r="SAQ166" s="214"/>
      <c r="SAR166" s="214"/>
      <c r="SAS166" s="214"/>
      <c r="SAT166" s="214"/>
      <c r="SAU166" s="214"/>
      <c r="SAV166" s="214"/>
      <c r="SAW166" s="214"/>
      <c r="SAX166" s="214"/>
      <c r="SAY166" s="214"/>
      <c r="SAZ166" s="214"/>
      <c r="SBA166" s="214"/>
      <c r="SBB166" s="214"/>
      <c r="SBC166" s="214"/>
      <c r="SBD166" s="214"/>
      <c r="SBE166" s="214"/>
      <c r="SBF166" s="214"/>
      <c r="SBG166" s="214"/>
      <c r="SBH166" s="214"/>
      <c r="SBI166" s="214"/>
      <c r="SBJ166" s="214"/>
      <c r="SBK166" s="214"/>
      <c r="SBL166" s="214"/>
      <c r="SBM166" s="214"/>
      <c r="SBN166" s="214"/>
      <c r="SBO166" s="214"/>
      <c r="SBP166" s="214"/>
      <c r="SBQ166" s="214"/>
      <c r="SBR166" s="214"/>
      <c r="SBS166" s="214"/>
      <c r="SBT166" s="214"/>
      <c r="SBU166" s="214"/>
      <c r="SBV166" s="214"/>
      <c r="SBW166" s="214"/>
      <c r="SBX166" s="214"/>
      <c r="SBY166" s="214"/>
      <c r="SBZ166" s="214"/>
      <c r="SCA166" s="214"/>
      <c r="SCB166" s="214"/>
      <c r="SCC166" s="214"/>
      <c r="SCD166" s="214"/>
      <c r="SCE166" s="214"/>
      <c r="SCF166" s="214"/>
      <c r="SCG166" s="214"/>
      <c r="SCH166" s="214"/>
      <c r="SCI166" s="214"/>
      <c r="SCJ166" s="214"/>
      <c r="SCK166" s="214"/>
      <c r="SCL166" s="214"/>
      <c r="SCM166" s="214"/>
      <c r="SCN166" s="214"/>
      <c r="SCO166" s="214"/>
      <c r="SCP166" s="214"/>
      <c r="SCQ166" s="214"/>
      <c r="SCR166" s="214"/>
      <c r="SCS166" s="214"/>
      <c r="SCT166" s="214"/>
      <c r="SCU166" s="214"/>
      <c r="SCV166" s="214"/>
      <c r="SCW166" s="214"/>
      <c r="SCX166" s="214"/>
      <c r="SCY166" s="214"/>
      <c r="SCZ166" s="214"/>
      <c r="SDA166" s="214"/>
      <c r="SDB166" s="214"/>
      <c r="SDC166" s="214"/>
      <c r="SDD166" s="214"/>
      <c r="SDE166" s="214"/>
      <c r="SDF166" s="214"/>
      <c r="SDG166" s="214"/>
      <c r="SDH166" s="214"/>
      <c r="SDI166" s="214"/>
      <c r="SDJ166" s="214"/>
      <c r="SDK166" s="214"/>
      <c r="SDL166" s="214"/>
      <c r="SDM166" s="214"/>
      <c r="SDN166" s="214"/>
      <c r="SDO166" s="214"/>
      <c r="SDP166" s="214"/>
      <c r="SDQ166" s="214"/>
      <c r="SDR166" s="214"/>
      <c r="SDS166" s="214"/>
      <c r="SDT166" s="214"/>
      <c r="SDU166" s="214"/>
      <c r="SDV166" s="214"/>
      <c r="SDW166" s="214"/>
      <c r="SDX166" s="214"/>
      <c r="SDY166" s="214"/>
      <c r="SDZ166" s="214"/>
      <c r="SEA166" s="214"/>
      <c r="SEB166" s="214"/>
      <c r="SEC166" s="214"/>
      <c r="SED166" s="214"/>
      <c r="SEE166" s="214"/>
      <c r="SEF166" s="214"/>
      <c r="SEG166" s="214"/>
      <c r="SEH166" s="214"/>
      <c r="SEI166" s="214"/>
      <c r="SEJ166" s="214"/>
      <c r="SEK166" s="214"/>
      <c r="SEL166" s="214"/>
      <c r="SEM166" s="214"/>
      <c r="SEN166" s="214"/>
      <c r="SEO166" s="214"/>
      <c r="SEP166" s="214"/>
      <c r="SEQ166" s="214"/>
      <c r="SER166" s="214"/>
      <c r="SES166" s="214"/>
      <c r="SET166" s="214"/>
      <c r="SEU166" s="214"/>
      <c r="SEV166" s="214"/>
      <c r="SEW166" s="214"/>
      <c r="SEX166" s="214"/>
      <c r="SEY166" s="214"/>
      <c r="SEZ166" s="214"/>
      <c r="SFA166" s="214"/>
      <c r="SFB166" s="214"/>
      <c r="SFC166" s="214"/>
      <c r="SFD166" s="214"/>
      <c r="SFE166" s="214"/>
      <c r="SFF166" s="214"/>
      <c r="SFG166" s="214"/>
      <c r="SFH166" s="214"/>
      <c r="SFI166" s="214"/>
      <c r="SFJ166" s="214"/>
      <c r="SFK166" s="214"/>
      <c r="SFL166" s="214"/>
      <c r="SFM166" s="214"/>
      <c r="SFN166" s="214"/>
      <c r="SFO166" s="214"/>
      <c r="SFP166" s="214"/>
      <c r="SFQ166" s="214"/>
      <c r="SFR166" s="214"/>
      <c r="SFS166" s="214"/>
      <c r="SFT166" s="214"/>
      <c r="SFU166" s="214"/>
      <c r="SFV166" s="214"/>
      <c r="SFW166" s="214"/>
      <c r="SFX166" s="214"/>
      <c r="SFY166" s="214"/>
      <c r="SFZ166" s="214"/>
      <c r="SGA166" s="214"/>
      <c r="SGB166" s="214"/>
      <c r="SGC166" s="214"/>
      <c r="SGD166" s="214"/>
      <c r="SGE166" s="214"/>
      <c r="SGF166" s="214"/>
      <c r="SGG166" s="214"/>
      <c r="SGH166" s="214"/>
      <c r="SGI166" s="214"/>
      <c r="SGJ166" s="214"/>
      <c r="SGK166" s="214"/>
      <c r="SGL166" s="214"/>
      <c r="SGM166" s="214"/>
      <c r="SGN166" s="214"/>
      <c r="SGO166" s="214"/>
      <c r="SGP166" s="214"/>
      <c r="SGQ166" s="214"/>
      <c r="SGR166" s="214"/>
      <c r="SGS166" s="214"/>
      <c r="SGT166" s="214"/>
      <c r="SGU166" s="214"/>
      <c r="SGV166" s="214"/>
      <c r="SGW166" s="214"/>
      <c r="SGX166" s="214"/>
      <c r="SGY166" s="214"/>
      <c r="SGZ166" s="214"/>
      <c r="SHA166" s="214"/>
      <c r="SHB166" s="214"/>
      <c r="SHC166" s="214"/>
      <c r="SHD166" s="214"/>
      <c r="SHE166" s="214"/>
      <c r="SHF166" s="214"/>
      <c r="SHG166" s="214"/>
      <c r="SHN166" s="214"/>
      <c r="SHO166" s="214"/>
      <c r="SHP166" s="214"/>
      <c r="SHQ166" s="214"/>
      <c r="SHR166" s="214"/>
      <c r="SHS166" s="214"/>
      <c r="SHT166" s="214"/>
      <c r="SHU166" s="214"/>
      <c r="SHV166" s="214"/>
      <c r="SHW166" s="214"/>
      <c r="SHX166" s="214"/>
      <c r="SHY166" s="214"/>
      <c r="SHZ166" s="214"/>
      <c r="SIA166" s="214"/>
      <c r="SIB166" s="214"/>
      <c r="SIC166" s="214"/>
      <c r="SID166" s="214"/>
      <c r="SIE166" s="214"/>
      <c r="SIF166" s="214"/>
      <c r="SIG166" s="214"/>
      <c r="SIH166" s="214"/>
      <c r="SII166" s="214"/>
      <c r="SIJ166" s="214"/>
      <c r="SIK166" s="214"/>
      <c r="SIL166" s="214"/>
      <c r="SIM166" s="214"/>
      <c r="SIN166" s="214"/>
      <c r="SIO166" s="214"/>
      <c r="SIP166" s="214"/>
      <c r="SIQ166" s="214"/>
      <c r="SIR166" s="214"/>
      <c r="SIS166" s="214"/>
      <c r="SIT166" s="214"/>
      <c r="SIU166" s="214"/>
      <c r="SIV166" s="214"/>
      <c r="SIW166" s="214"/>
      <c r="SIX166" s="214"/>
      <c r="SIY166" s="214"/>
      <c r="SIZ166" s="214"/>
      <c r="SJA166" s="214"/>
      <c r="SJB166" s="214"/>
      <c r="SJC166" s="214"/>
      <c r="SJD166" s="214"/>
      <c r="SJE166" s="214"/>
      <c r="SJF166" s="214"/>
      <c r="SJG166" s="214"/>
      <c r="SJH166" s="214"/>
      <c r="SJI166" s="214"/>
      <c r="SJJ166" s="214"/>
      <c r="SJK166" s="214"/>
      <c r="SJL166" s="214"/>
      <c r="SJM166" s="214"/>
      <c r="SJN166" s="214"/>
      <c r="SJO166" s="214"/>
      <c r="SJP166" s="214"/>
      <c r="SJQ166" s="214"/>
      <c r="SJR166" s="214"/>
      <c r="SJS166" s="214"/>
      <c r="SJT166" s="214"/>
      <c r="SJU166" s="214"/>
      <c r="SJV166" s="214"/>
      <c r="SJW166" s="214"/>
      <c r="SJX166" s="214"/>
      <c r="SJY166" s="214"/>
      <c r="SJZ166" s="214"/>
      <c r="SKA166" s="214"/>
      <c r="SKB166" s="214"/>
      <c r="SKC166" s="214"/>
      <c r="SKD166" s="214"/>
      <c r="SKE166" s="214"/>
      <c r="SKF166" s="214"/>
      <c r="SKG166" s="214"/>
      <c r="SKH166" s="214"/>
      <c r="SKI166" s="214"/>
      <c r="SKJ166" s="214"/>
      <c r="SKK166" s="214"/>
      <c r="SKL166" s="214"/>
      <c r="SKM166" s="214"/>
      <c r="SKN166" s="214"/>
      <c r="SKO166" s="214"/>
      <c r="SKP166" s="214"/>
      <c r="SKQ166" s="214"/>
      <c r="SKR166" s="214"/>
      <c r="SKS166" s="214"/>
      <c r="SKT166" s="214"/>
      <c r="SKU166" s="214"/>
      <c r="SKV166" s="214"/>
      <c r="SKW166" s="214"/>
      <c r="SKX166" s="214"/>
      <c r="SKY166" s="214"/>
      <c r="SKZ166" s="214"/>
      <c r="SLA166" s="214"/>
      <c r="SLB166" s="214"/>
      <c r="SLC166" s="214"/>
      <c r="SLD166" s="214"/>
      <c r="SLE166" s="214"/>
      <c r="SLF166" s="214"/>
      <c r="SLG166" s="214"/>
      <c r="SLH166" s="214"/>
      <c r="SLI166" s="214"/>
      <c r="SLJ166" s="214"/>
      <c r="SLK166" s="214"/>
      <c r="SLL166" s="214"/>
      <c r="SLM166" s="214"/>
      <c r="SLN166" s="214"/>
      <c r="SLO166" s="214"/>
      <c r="SLP166" s="214"/>
      <c r="SLQ166" s="214"/>
      <c r="SLR166" s="214"/>
      <c r="SLS166" s="214"/>
      <c r="SLT166" s="214"/>
      <c r="SLU166" s="214"/>
      <c r="SLV166" s="214"/>
      <c r="SLW166" s="214"/>
      <c r="SLX166" s="214"/>
      <c r="SLY166" s="214"/>
      <c r="SLZ166" s="214"/>
      <c r="SMA166" s="214"/>
      <c r="SMB166" s="214"/>
      <c r="SMC166" s="214"/>
      <c r="SMD166" s="214"/>
      <c r="SME166" s="214"/>
      <c r="SMF166" s="214"/>
      <c r="SMG166" s="214"/>
      <c r="SMH166" s="214"/>
      <c r="SMI166" s="214"/>
      <c r="SMJ166" s="214"/>
      <c r="SMK166" s="214"/>
      <c r="SML166" s="214"/>
      <c r="SMM166" s="214"/>
      <c r="SMN166" s="214"/>
      <c r="SMO166" s="214"/>
      <c r="SMP166" s="214"/>
      <c r="SMQ166" s="214"/>
      <c r="SMR166" s="214"/>
      <c r="SMS166" s="214"/>
      <c r="SMT166" s="214"/>
      <c r="SMU166" s="214"/>
      <c r="SMV166" s="214"/>
      <c r="SMW166" s="214"/>
      <c r="SMX166" s="214"/>
      <c r="SMY166" s="214"/>
      <c r="SMZ166" s="214"/>
      <c r="SNA166" s="214"/>
      <c r="SNB166" s="214"/>
      <c r="SNC166" s="214"/>
      <c r="SND166" s="214"/>
      <c r="SNE166" s="214"/>
      <c r="SNF166" s="214"/>
      <c r="SNG166" s="214"/>
      <c r="SNH166" s="214"/>
      <c r="SNI166" s="214"/>
      <c r="SNJ166" s="214"/>
      <c r="SNK166" s="214"/>
      <c r="SNL166" s="214"/>
      <c r="SNM166" s="214"/>
      <c r="SNN166" s="214"/>
      <c r="SNO166" s="214"/>
      <c r="SNP166" s="214"/>
      <c r="SNQ166" s="214"/>
      <c r="SNR166" s="214"/>
      <c r="SNS166" s="214"/>
      <c r="SNT166" s="214"/>
      <c r="SNU166" s="214"/>
      <c r="SNV166" s="214"/>
      <c r="SNW166" s="214"/>
      <c r="SNX166" s="214"/>
      <c r="SNY166" s="214"/>
      <c r="SNZ166" s="214"/>
      <c r="SOA166" s="214"/>
      <c r="SOB166" s="214"/>
      <c r="SOC166" s="214"/>
      <c r="SOD166" s="214"/>
      <c r="SOE166" s="214"/>
      <c r="SOF166" s="214"/>
      <c r="SOG166" s="214"/>
      <c r="SOH166" s="214"/>
      <c r="SOI166" s="214"/>
      <c r="SOJ166" s="214"/>
      <c r="SOK166" s="214"/>
      <c r="SOL166" s="214"/>
      <c r="SOM166" s="214"/>
      <c r="SON166" s="214"/>
      <c r="SOO166" s="214"/>
      <c r="SOP166" s="214"/>
      <c r="SOQ166" s="214"/>
      <c r="SOR166" s="214"/>
      <c r="SOS166" s="214"/>
      <c r="SOT166" s="214"/>
      <c r="SOU166" s="214"/>
      <c r="SOV166" s="214"/>
      <c r="SOW166" s="214"/>
      <c r="SOX166" s="214"/>
      <c r="SOY166" s="214"/>
      <c r="SOZ166" s="214"/>
      <c r="SPA166" s="214"/>
      <c r="SPB166" s="214"/>
      <c r="SPC166" s="214"/>
      <c r="SPD166" s="214"/>
      <c r="SPE166" s="214"/>
      <c r="SPF166" s="214"/>
      <c r="SPG166" s="214"/>
      <c r="SPH166" s="214"/>
      <c r="SPI166" s="214"/>
      <c r="SPJ166" s="214"/>
      <c r="SPK166" s="214"/>
      <c r="SPL166" s="214"/>
      <c r="SPM166" s="214"/>
      <c r="SPN166" s="214"/>
      <c r="SPO166" s="214"/>
      <c r="SPP166" s="214"/>
      <c r="SPQ166" s="214"/>
      <c r="SPR166" s="214"/>
      <c r="SPS166" s="214"/>
      <c r="SPT166" s="214"/>
      <c r="SPU166" s="214"/>
      <c r="SPV166" s="214"/>
      <c r="SPW166" s="214"/>
      <c r="SPX166" s="214"/>
      <c r="SPY166" s="214"/>
      <c r="SPZ166" s="214"/>
      <c r="SQA166" s="214"/>
      <c r="SQB166" s="214"/>
      <c r="SQC166" s="214"/>
      <c r="SQD166" s="214"/>
      <c r="SQE166" s="214"/>
      <c r="SQF166" s="214"/>
      <c r="SQG166" s="214"/>
      <c r="SQH166" s="214"/>
      <c r="SQI166" s="214"/>
      <c r="SQJ166" s="214"/>
      <c r="SQK166" s="214"/>
      <c r="SQL166" s="214"/>
      <c r="SQM166" s="214"/>
      <c r="SQN166" s="214"/>
      <c r="SQO166" s="214"/>
      <c r="SQP166" s="214"/>
      <c r="SQQ166" s="214"/>
      <c r="SQR166" s="214"/>
      <c r="SQS166" s="214"/>
      <c r="SQT166" s="214"/>
      <c r="SQU166" s="214"/>
      <c r="SQV166" s="214"/>
      <c r="SQW166" s="214"/>
      <c r="SQX166" s="214"/>
      <c r="SQY166" s="214"/>
      <c r="SQZ166" s="214"/>
      <c r="SRA166" s="214"/>
      <c r="SRB166" s="214"/>
      <c r="SRC166" s="214"/>
      <c r="SRJ166" s="214"/>
      <c r="SRK166" s="214"/>
      <c r="SRL166" s="214"/>
      <c r="SRM166" s="214"/>
      <c r="SRN166" s="214"/>
      <c r="SRO166" s="214"/>
      <c r="SRP166" s="214"/>
      <c r="SRQ166" s="214"/>
      <c r="SRR166" s="214"/>
      <c r="SRS166" s="214"/>
      <c r="SRT166" s="214"/>
      <c r="SRU166" s="214"/>
      <c r="SRV166" s="214"/>
      <c r="SRW166" s="214"/>
      <c r="SRX166" s="214"/>
      <c r="SRY166" s="214"/>
      <c r="SRZ166" s="214"/>
      <c r="SSA166" s="214"/>
      <c r="SSB166" s="214"/>
      <c r="SSC166" s="214"/>
      <c r="SSD166" s="214"/>
      <c r="SSE166" s="214"/>
      <c r="SSF166" s="214"/>
      <c r="SSG166" s="214"/>
      <c r="SSH166" s="214"/>
      <c r="SSI166" s="214"/>
      <c r="SSJ166" s="214"/>
      <c r="SSK166" s="214"/>
      <c r="SSL166" s="214"/>
      <c r="SSM166" s="214"/>
      <c r="SSN166" s="214"/>
      <c r="SSO166" s="214"/>
      <c r="SSP166" s="214"/>
      <c r="SSQ166" s="214"/>
      <c r="SSR166" s="214"/>
      <c r="SSS166" s="214"/>
      <c r="SST166" s="214"/>
      <c r="SSU166" s="214"/>
      <c r="SSV166" s="214"/>
      <c r="SSW166" s="214"/>
      <c r="SSX166" s="214"/>
      <c r="SSY166" s="214"/>
      <c r="SSZ166" s="214"/>
      <c r="STA166" s="214"/>
      <c r="STB166" s="214"/>
      <c r="STC166" s="214"/>
      <c r="STD166" s="214"/>
      <c r="STE166" s="214"/>
      <c r="STF166" s="214"/>
      <c r="STG166" s="214"/>
      <c r="STH166" s="214"/>
      <c r="STI166" s="214"/>
      <c r="STJ166" s="214"/>
      <c r="STK166" s="214"/>
      <c r="STL166" s="214"/>
      <c r="STM166" s="214"/>
      <c r="STN166" s="214"/>
      <c r="STO166" s="214"/>
      <c r="STP166" s="214"/>
      <c r="STQ166" s="214"/>
      <c r="STR166" s="214"/>
      <c r="STS166" s="214"/>
      <c r="STT166" s="214"/>
      <c r="STU166" s="214"/>
      <c r="STV166" s="214"/>
      <c r="STW166" s="214"/>
      <c r="STX166" s="214"/>
      <c r="STY166" s="214"/>
      <c r="STZ166" s="214"/>
      <c r="SUA166" s="214"/>
      <c r="SUB166" s="214"/>
      <c r="SUC166" s="214"/>
      <c r="SUD166" s="214"/>
      <c r="SUE166" s="214"/>
      <c r="SUF166" s="214"/>
      <c r="SUG166" s="214"/>
      <c r="SUH166" s="214"/>
      <c r="SUI166" s="214"/>
      <c r="SUJ166" s="214"/>
      <c r="SUK166" s="214"/>
      <c r="SUL166" s="214"/>
      <c r="SUM166" s="214"/>
      <c r="SUN166" s="214"/>
      <c r="SUO166" s="214"/>
      <c r="SUP166" s="214"/>
      <c r="SUQ166" s="214"/>
      <c r="SUR166" s="214"/>
      <c r="SUS166" s="214"/>
      <c r="SUT166" s="214"/>
      <c r="SUU166" s="214"/>
      <c r="SUV166" s="214"/>
      <c r="SUW166" s="214"/>
      <c r="SUX166" s="214"/>
      <c r="SUY166" s="214"/>
      <c r="SUZ166" s="214"/>
      <c r="SVA166" s="214"/>
      <c r="SVB166" s="214"/>
      <c r="SVC166" s="214"/>
      <c r="SVD166" s="214"/>
      <c r="SVE166" s="214"/>
      <c r="SVF166" s="214"/>
      <c r="SVG166" s="214"/>
      <c r="SVH166" s="214"/>
      <c r="SVI166" s="214"/>
      <c r="SVJ166" s="214"/>
      <c r="SVK166" s="214"/>
      <c r="SVL166" s="214"/>
      <c r="SVM166" s="214"/>
      <c r="SVN166" s="214"/>
      <c r="SVO166" s="214"/>
      <c r="SVP166" s="214"/>
      <c r="SVQ166" s="214"/>
      <c r="SVR166" s="214"/>
      <c r="SVS166" s="214"/>
      <c r="SVT166" s="214"/>
      <c r="SVU166" s="214"/>
      <c r="SVV166" s="214"/>
      <c r="SVW166" s="214"/>
      <c r="SVX166" s="214"/>
      <c r="SVY166" s="214"/>
      <c r="SVZ166" s="214"/>
      <c r="SWA166" s="214"/>
      <c r="SWB166" s="214"/>
      <c r="SWC166" s="214"/>
      <c r="SWD166" s="214"/>
      <c r="SWE166" s="214"/>
      <c r="SWF166" s="214"/>
      <c r="SWG166" s="214"/>
      <c r="SWH166" s="214"/>
      <c r="SWI166" s="214"/>
      <c r="SWJ166" s="214"/>
      <c r="SWK166" s="214"/>
      <c r="SWL166" s="214"/>
      <c r="SWM166" s="214"/>
      <c r="SWN166" s="214"/>
      <c r="SWO166" s="214"/>
      <c r="SWP166" s="214"/>
      <c r="SWQ166" s="214"/>
      <c r="SWR166" s="214"/>
      <c r="SWS166" s="214"/>
      <c r="SWT166" s="214"/>
      <c r="SWU166" s="214"/>
      <c r="SWV166" s="214"/>
      <c r="SWW166" s="214"/>
      <c r="SWX166" s="214"/>
      <c r="SWY166" s="214"/>
      <c r="SWZ166" s="214"/>
      <c r="SXA166" s="214"/>
      <c r="SXB166" s="214"/>
      <c r="SXC166" s="214"/>
      <c r="SXD166" s="214"/>
      <c r="SXE166" s="214"/>
      <c r="SXF166" s="214"/>
      <c r="SXG166" s="214"/>
      <c r="SXH166" s="214"/>
      <c r="SXI166" s="214"/>
      <c r="SXJ166" s="214"/>
      <c r="SXK166" s="214"/>
      <c r="SXL166" s="214"/>
      <c r="SXM166" s="214"/>
      <c r="SXN166" s="214"/>
      <c r="SXO166" s="214"/>
      <c r="SXP166" s="214"/>
      <c r="SXQ166" s="214"/>
      <c r="SXR166" s="214"/>
      <c r="SXS166" s="214"/>
      <c r="SXT166" s="214"/>
      <c r="SXU166" s="214"/>
      <c r="SXV166" s="214"/>
      <c r="SXW166" s="214"/>
      <c r="SXX166" s="214"/>
      <c r="SXY166" s="214"/>
      <c r="SXZ166" s="214"/>
      <c r="SYA166" s="214"/>
      <c r="SYB166" s="214"/>
      <c r="SYC166" s="214"/>
      <c r="SYD166" s="214"/>
      <c r="SYE166" s="214"/>
      <c r="SYF166" s="214"/>
      <c r="SYG166" s="214"/>
      <c r="SYH166" s="214"/>
      <c r="SYI166" s="214"/>
      <c r="SYJ166" s="214"/>
      <c r="SYK166" s="214"/>
      <c r="SYL166" s="214"/>
      <c r="SYM166" s="214"/>
      <c r="SYN166" s="214"/>
      <c r="SYO166" s="214"/>
      <c r="SYP166" s="214"/>
      <c r="SYQ166" s="214"/>
      <c r="SYR166" s="214"/>
      <c r="SYS166" s="214"/>
      <c r="SYT166" s="214"/>
      <c r="SYU166" s="214"/>
      <c r="SYV166" s="214"/>
      <c r="SYW166" s="214"/>
      <c r="SYX166" s="214"/>
      <c r="SYY166" s="214"/>
      <c r="SYZ166" s="214"/>
      <c r="SZA166" s="214"/>
      <c r="SZB166" s="214"/>
      <c r="SZC166" s="214"/>
      <c r="SZD166" s="214"/>
      <c r="SZE166" s="214"/>
      <c r="SZF166" s="214"/>
      <c r="SZG166" s="214"/>
      <c r="SZH166" s="214"/>
      <c r="SZI166" s="214"/>
      <c r="SZJ166" s="214"/>
      <c r="SZK166" s="214"/>
      <c r="SZL166" s="214"/>
      <c r="SZM166" s="214"/>
      <c r="SZN166" s="214"/>
      <c r="SZO166" s="214"/>
      <c r="SZP166" s="214"/>
      <c r="SZQ166" s="214"/>
      <c r="SZR166" s="214"/>
      <c r="SZS166" s="214"/>
      <c r="SZT166" s="214"/>
      <c r="SZU166" s="214"/>
      <c r="SZV166" s="214"/>
      <c r="SZW166" s="214"/>
      <c r="SZX166" s="214"/>
      <c r="SZY166" s="214"/>
      <c r="SZZ166" s="214"/>
      <c r="TAA166" s="214"/>
      <c r="TAB166" s="214"/>
      <c r="TAC166" s="214"/>
      <c r="TAD166" s="214"/>
      <c r="TAE166" s="214"/>
      <c r="TAF166" s="214"/>
      <c r="TAG166" s="214"/>
      <c r="TAH166" s="214"/>
      <c r="TAI166" s="214"/>
      <c r="TAJ166" s="214"/>
      <c r="TAK166" s="214"/>
      <c r="TAL166" s="214"/>
      <c r="TAM166" s="214"/>
      <c r="TAN166" s="214"/>
      <c r="TAO166" s="214"/>
      <c r="TAP166" s="214"/>
      <c r="TAQ166" s="214"/>
      <c r="TAR166" s="214"/>
      <c r="TAS166" s="214"/>
      <c r="TAT166" s="214"/>
      <c r="TAU166" s="214"/>
      <c r="TAV166" s="214"/>
      <c r="TAW166" s="214"/>
      <c r="TAX166" s="214"/>
      <c r="TAY166" s="214"/>
      <c r="TBF166" s="214"/>
      <c r="TBG166" s="214"/>
      <c r="TBH166" s="214"/>
      <c r="TBI166" s="214"/>
      <c r="TBJ166" s="214"/>
      <c r="TBK166" s="214"/>
      <c r="TBL166" s="214"/>
      <c r="TBM166" s="214"/>
      <c r="TBN166" s="214"/>
      <c r="TBO166" s="214"/>
      <c r="TBP166" s="214"/>
      <c r="TBQ166" s="214"/>
      <c r="TBR166" s="214"/>
      <c r="TBS166" s="214"/>
      <c r="TBT166" s="214"/>
      <c r="TBU166" s="214"/>
      <c r="TBV166" s="214"/>
      <c r="TBW166" s="214"/>
      <c r="TBX166" s="214"/>
      <c r="TBY166" s="214"/>
      <c r="TBZ166" s="214"/>
      <c r="TCA166" s="214"/>
      <c r="TCB166" s="214"/>
      <c r="TCC166" s="214"/>
      <c r="TCD166" s="214"/>
      <c r="TCE166" s="214"/>
      <c r="TCF166" s="214"/>
      <c r="TCG166" s="214"/>
      <c r="TCH166" s="214"/>
      <c r="TCI166" s="214"/>
      <c r="TCJ166" s="214"/>
      <c r="TCK166" s="214"/>
      <c r="TCL166" s="214"/>
      <c r="TCM166" s="214"/>
      <c r="TCN166" s="214"/>
      <c r="TCO166" s="214"/>
      <c r="TCP166" s="214"/>
      <c r="TCQ166" s="214"/>
      <c r="TCR166" s="214"/>
      <c r="TCS166" s="214"/>
      <c r="TCT166" s="214"/>
      <c r="TCU166" s="214"/>
      <c r="TCV166" s="214"/>
      <c r="TCW166" s="214"/>
      <c r="TCX166" s="214"/>
      <c r="TCY166" s="214"/>
      <c r="TCZ166" s="214"/>
      <c r="TDA166" s="214"/>
      <c r="TDB166" s="214"/>
      <c r="TDC166" s="214"/>
      <c r="TDD166" s="214"/>
      <c r="TDE166" s="214"/>
      <c r="TDF166" s="214"/>
      <c r="TDG166" s="214"/>
      <c r="TDH166" s="214"/>
      <c r="TDI166" s="214"/>
      <c r="TDJ166" s="214"/>
      <c r="TDK166" s="214"/>
      <c r="TDL166" s="214"/>
      <c r="TDM166" s="214"/>
      <c r="TDN166" s="214"/>
      <c r="TDO166" s="214"/>
      <c r="TDP166" s="214"/>
      <c r="TDQ166" s="214"/>
      <c r="TDR166" s="214"/>
      <c r="TDS166" s="214"/>
      <c r="TDT166" s="214"/>
      <c r="TDU166" s="214"/>
      <c r="TDV166" s="214"/>
      <c r="TDW166" s="214"/>
      <c r="TDX166" s="214"/>
      <c r="TDY166" s="214"/>
      <c r="TDZ166" s="214"/>
      <c r="TEA166" s="214"/>
      <c r="TEB166" s="214"/>
      <c r="TEC166" s="214"/>
      <c r="TED166" s="214"/>
      <c r="TEE166" s="214"/>
      <c r="TEF166" s="214"/>
      <c r="TEG166" s="214"/>
      <c r="TEH166" s="214"/>
      <c r="TEI166" s="214"/>
      <c r="TEJ166" s="214"/>
      <c r="TEK166" s="214"/>
      <c r="TEL166" s="214"/>
      <c r="TEM166" s="214"/>
      <c r="TEN166" s="214"/>
      <c r="TEO166" s="214"/>
      <c r="TEP166" s="214"/>
      <c r="TEQ166" s="214"/>
      <c r="TER166" s="214"/>
      <c r="TES166" s="214"/>
      <c r="TET166" s="214"/>
      <c r="TEU166" s="214"/>
      <c r="TEV166" s="214"/>
      <c r="TEW166" s="214"/>
      <c r="TEX166" s="214"/>
      <c r="TEY166" s="214"/>
      <c r="TEZ166" s="214"/>
      <c r="TFA166" s="214"/>
      <c r="TFB166" s="214"/>
      <c r="TFC166" s="214"/>
      <c r="TFD166" s="214"/>
      <c r="TFE166" s="214"/>
      <c r="TFF166" s="214"/>
      <c r="TFG166" s="214"/>
      <c r="TFH166" s="214"/>
      <c r="TFI166" s="214"/>
      <c r="TFJ166" s="214"/>
      <c r="TFK166" s="214"/>
      <c r="TFL166" s="214"/>
      <c r="TFM166" s="214"/>
      <c r="TFN166" s="214"/>
      <c r="TFO166" s="214"/>
      <c r="TFP166" s="214"/>
      <c r="TFQ166" s="214"/>
      <c r="TFR166" s="214"/>
      <c r="TFS166" s="214"/>
      <c r="TFT166" s="214"/>
      <c r="TFU166" s="214"/>
      <c r="TFV166" s="214"/>
      <c r="TFW166" s="214"/>
      <c r="TFX166" s="214"/>
      <c r="TFY166" s="214"/>
      <c r="TFZ166" s="214"/>
      <c r="TGA166" s="214"/>
      <c r="TGB166" s="214"/>
      <c r="TGC166" s="214"/>
      <c r="TGD166" s="214"/>
      <c r="TGE166" s="214"/>
      <c r="TGF166" s="214"/>
      <c r="TGG166" s="214"/>
      <c r="TGH166" s="214"/>
      <c r="TGI166" s="214"/>
      <c r="TGJ166" s="214"/>
      <c r="TGK166" s="214"/>
      <c r="TGL166" s="214"/>
      <c r="TGM166" s="214"/>
      <c r="TGN166" s="214"/>
      <c r="TGO166" s="214"/>
      <c r="TGP166" s="214"/>
      <c r="TGQ166" s="214"/>
      <c r="TGR166" s="214"/>
      <c r="TGS166" s="214"/>
      <c r="TGT166" s="214"/>
      <c r="TGU166" s="214"/>
      <c r="TGV166" s="214"/>
      <c r="TGW166" s="214"/>
      <c r="TGX166" s="214"/>
      <c r="TGY166" s="214"/>
      <c r="TGZ166" s="214"/>
      <c r="THA166" s="214"/>
      <c r="THB166" s="214"/>
      <c r="THC166" s="214"/>
      <c r="THD166" s="214"/>
      <c r="THE166" s="214"/>
      <c r="THF166" s="214"/>
      <c r="THG166" s="214"/>
      <c r="THH166" s="214"/>
      <c r="THI166" s="214"/>
      <c r="THJ166" s="214"/>
      <c r="THK166" s="214"/>
      <c r="THL166" s="214"/>
      <c r="THM166" s="214"/>
      <c r="THN166" s="214"/>
      <c r="THO166" s="214"/>
      <c r="THP166" s="214"/>
      <c r="THQ166" s="214"/>
      <c r="THR166" s="214"/>
      <c r="THS166" s="214"/>
      <c r="THT166" s="214"/>
      <c r="THU166" s="214"/>
      <c r="THV166" s="214"/>
      <c r="THW166" s="214"/>
      <c r="THX166" s="214"/>
      <c r="THY166" s="214"/>
      <c r="THZ166" s="214"/>
      <c r="TIA166" s="214"/>
      <c r="TIB166" s="214"/>
      <c r="TIC166" s="214"/>
      <c r="TID166" s="214"/>
      <c r="TIE166" s="214"/>
      <c r="TIF166" s="214"/>
      <c r="TIG166" s="214"/>
      <c r="TIH166" s="214"/>
      <c r="TII166" s="214"/>
      <c r="TIJ166" s="214"/>
      <c r="TIK166" s="214"/>
      <c r="TIL166" s="214"/>
      <c r="TIM166" s="214"/>
      <c r="TIN166" s="214"/>
      <c r="TIO166" s="214"/>
      <c r="TIP166" s="214"/>
      <c r="TIQ166" s="214"/>
      <c r="TIR166" s="214"/>
      <c r="TIS166" s="214"/>
      <c r="TIT166" s="214"/>
      <c r="TIU166" s="214"/>
      <c r="TIV166" s="214"/>
      <c r="TIW166" s="214"/>
      <c r="TIX166" s="214"/>
      <c r="TIY166" s="214"/>
      <c r="TIZ166" s="214"/>
      <c r="TJA166" s="214"/>
      <c r="TJB166" s="214"/>
      <c r="TJC166" s="214"/>
      <c r="TJD166" s="214"/>
      <c r="TJE166" s="214"/>
      <c r="TJF166" s="214"/>
      <c r="TJG166" s="214"/>
      <c r="TJH166" s="214"/>
      <c r="TJI166" s="214"/>
      <c r="TJJ166" s="214"/>
      <c r="TJK166" s="214"/>
      <c r="TJL166" s="214"/>
      <c r="TJM166" s="214"/>
      <c r="TJN166" s="214"/>
      <c r="TJO166" s="214"/>
      <c r="TJP166" s="214"/>
      <c r="TJQ166" s="214"/>
      <c r="TJR166" s="214"/>
      <c r="TJS166" s="214"/>
      <c r="TJT166" s="214"/>
      <c r="TJU166" s="214"/>
      <c r="TJV166" s="214"/>
      <c r="TJW166" s="214"/>
      <c r="TJX166" s="214"/>
      <c r="TJY166" s="214"/>
      <c r="TJZ166" s="214"/>
      <c r="TKA166" s="214"/>
      <c r="TKB166" s="214"/>
      <c r="TKC166" s="214"/>
      <c r="TKD166" s="214"/>
      <c r="TKE166" s="214"/>
      <c r="TKF166" s="214"/>
      <c r="TKG166" s="214"/>
      <c r="TKH166" s="214"/>
      <c r="TKI166" s="214"/>
      <c r="TKJ166" s="214"/>
      <c r="TKK166" s="214"/>
      <c r="TKL166" s="214"/>
      <c r="TKM166" s="214"/>
      <c r="TKN166" s="214"/>
      <c r="TKO166" s="214"/>
      <c r="TKP166" s="214"/>
      <c r="TKQ166" s="214"/>
      <c r="TKR166" s="214"/>
      <c r="TKS166" s="214"/>
      <c r="TKT166" s="214"/>
      <c r="TKU166" s="214"/>
      <c r="TLB166" s="214"/>
      <c r="TLC166" s="214"/>
      <c r="TLD166" s="214"/>
      <c r="TLE166" s="214"/>
      <c r="TLF166" s="214"/>
      <c r="TLG166" s="214"/>
      <c r="TLH166" s="214"/>
      <c r="TLI166" s="214"/>
      <c r="TLJ166" s="214"/>
      <c r="TLK166" s="214"/>
      <c r="TLL166" s="214"/>
      <c r="TLM166" s="214"/>
      <c r="TLN166" s="214"/>
      <c r="TLO166" s="214"/>
      <c r="TLP166" s="214"/>
      <c r="TLQ166" s="214"/>
      <c r="TLR166" s="214"/>
      <c r="TLS166" s="214"/>
      <c r="TLT166" s="214"/>
      <c r="TLU166" s="214"/>
      <c r="TLV166" s="214"/>
      <c r="TLW166" s="214"/>
      <c r="TLX166" s="214"/>
      <c r="TLY166" s="214"/>
      <c r="TLZ166" s="214"/>
      <c r="TMA166" s="214"/>
      <c r="TMB166" s="214"/>
      <c r="TMC166" s="214"/>
      <c r="TMD166" s="214"/>
      <c r="TME166" s="214"/>
      <c r="TMF166" s="214"/>
      <c r="TMG166" s="214"/>
      <c r="TMH166" s="214"/>
      <c r="TMI166" s="214"/>
      <c r="TMJ166" s="214"/>
      <c r="TMK166" s="214"/>
      <c r="TML166" s="214"/>
      <c r="TMM166" s="214"/>
      <c r="TMN166" s="214"/>
      <c r="TMO166" s="214"/>
      <c r="TMP166" s="214"/>
      <c r="TMQ166" s="214"/>
      <c r="TMR166" s="214"/>
      <c r="TMS166" s="214"/>
      <c r="TMT166" s="214"/>
      <c r="TMU166" s="214"/>
      <c r="TMV166" s="214"/>
      <c r="TMW166" s="214"/>
      <c r="TMX166" s="214"/>
      <c r="TMY166" s="214"/>
      <c r="TMZ166" s="214"/>
      <c r="TNA166" s="214"/>
      <c r="TNB166" s="214"/>
      <c r="TNC166" s="214"/>
      <c r="TND166" s="214"/>
      <c r="TNE166" s="214"/>
      <c r="TNF166" s="214"/>
      <c r="TNG166" s="214"/>
      <c r="TNH166" s="214"/>
      <c r="TNI166" s="214"/>
      <c r="TNJ166" s="214"/>
      <c r="TNK166" s="214"/>
      <c r="TNL166" s="214"/>
      <c r="TNM166" s="214"/>
      <c r="TNN166" s="214"/>
      <c r="TNO166" s="214"/>
      <c r="TNP166" s="214"/>
      <c r="TNQ166" s="214"/>
      <c r="TNR166" s="214"/>
      <c r="TNS166" s="214"/>
      <c r="TNT166" s="214"/>
      <c r="TNU166" s="214"/>
      <c r="TNV166" s="214"/>
      <c r="TNW166" s="214"/>
      <c r="TNX166" s="214"/>
      <c r="TNY166" s="214"/>
      <c r="TNZ166" s="214"/>
      <c r="TOA166" s="214"/>
      <c r="TOB166" s="214"/>
      <c r="TOC166" s="214"/>
      <c r="TOD166" s="214"/>
      <c r="TOE166" s="214"/>
      <c r="TOF166" s="214"/>
      <c r="TOG166" s="214"/>
      <c r="TOH166" s="214"/>
      <c r="TOI166" s="214"/>
      <c r="TOJ166" s="214"/>
      <c r="TOK166" s="214"/>
      <c r="TOL166" s="214"/>
      <c r="TOM166" s="214"/>
      <c r="TON166" s="214"/>
      <c r="TOO166" s="214"/>
      <c r="TOP166" s="214"/>
      <c r="TOQ166" s="214"/>
      <c r="TOR166" s="214"/>
      <c r="TOS166" s="214"/>
      <c r="TOT166" s="214"/>
      <c r="TOU166" s="214"/>
      <c r="TOV166" s="214"/>
      <c r="TOW166" s="214"/>
      <c r="TOX166" s="214"/>
      <c r="TOY166" s="214"/>
      <c r="TOZ166" s="214"/>
      <c r="TPA166" s="214"/>
      <c r="TPB166" s="214"/>
      <c r="TPC166" s="214"/>
      <c r="TPD166" s="214"/>
      <c r="TPE166" s="214"/>
      <c r="TPF166" s="214"/>
      <c r="TPG166" s="214"/>
      <c r="TPH166" s="214"/>
      <c r="TPI166" s="214"/>
      <c r="TPJ166" s="214"/>
      <c r="TPK166" s="214"/>
      <c r="TPL166" s="214"/>
      <c r="TPM166" s="214"/>
      <c r="TPN166" s="214"/>
      <c r="TPO166" s="214"/>
      <c r="TPP166" s="214"/>
      <c r="TPQ166" s="214"/>
      <c r="TPR166" s="214"/>
      <c r="TPS166" s="214"/>
      <c r="TPT166" s="214"/>
      <c r="TPU166" s="214"/>
      <c r="TPV166" s="214"/>
      <c r="TPW166" s="214"/>
      <c r="TPX166" s="214"/>
      <c r="TPY166" s="214"/>
      <c r="TPZ166" s="214"/>
      <c r="TQA166" s="214"/>
      <c r="TQB166" s="214"/>
      <c r="TQC166" s="214"/>
      <c r="TQD166" s="214"/>
      <c r="TQE166" s="214"/>
      <c r="TQF166" s="214"/>
      <c r="TQG166" s="214"/>
      <c r="TQH166" s="214"/>
      <c r="TQI166" s="214"/>
      <c r="TQJ166" s="214"/>
      <c r="TQK166" s="214"/>
      <c r="TQL166" s="214"/>
      <c r="TQM166" s="214"/>
      <c r="TQN166" s="214"/>
      <c r="TQO166" s="214"/>
      <c r="TQP166" s="214"/>
      <c r="TQQ166" s="214"/>
      <c r="TQR166" s="214"/>
      <c r="TQS166" s="214"/>
      <c r="TQT166" s="214"/>
      <c r="TQU166" s="214"/>
      <c r="TQV166" s="214"/>
      <c r="TQW166" s="214"/>
      <c r="TQX166" s="214"/>
      <c r="TQY166" s="214"/>
      <c r="TQZ166" s="214"/>
      <c r="TRA166" s="214"/>
      <c r="TRB166" s="214"/>
      <c r="TRC166" s="214"/>
      <c r="TRD166" s="214"/>
      <c r="TRE166" s="214"/>
      <c r="TRF166" s="214"/>
      <c r="TRG166" s="214"/>
      <c r="TRH166" s="214"/>
      <c r="TRI166" s="214"/>
      <c r="TRJ166" s="214"/>
      <c r="TRK166" s="214"/>
      <c r="TRL166" s="214"/>
      <c r="TRM166" s="214"/>
      <c r="TRN166" s="214"/>
      <c r="TRO166" s="214"/>
      <c r="TRP166" s="214"/>
      <c r="TRQ166" s="214"/>
      <c r="TRR166" s="214"/>
      <c r="TRS166" s="214"/>
      <c r="TRT166" s="214"/>
      <c r="TRU166" s="214"/>
      <c r="TRV166" s="214"/>
      <c r="TRW166" s="214"/>
      <c r="TRX166" s="214"/>
      <c r="TRY166" s="214"/>
      <c r="TRZ166" s="214"/>
      <c r="TSA166" s="214"/>
      <c r="TSB166" s="214"/>
      <c r="TSC166" s="214"/>
      <c r="TSD166" s="214"/>
      <c r="TSE166" s="214"/>
      <c r="TSF166" s="214"/>
      <c r="TSG166" s="214"/>
      <c r="TSH166" s="214"/>
      <c r="TSI166" s="214"/>
      <c r="TSJ166" s="214"/>
      <c r="TSK166" s="214"/>
      <c r="TSL166" s="214"/>
      <c r="TSM166" s="214"/>
      <c r="TSN166" s="214"/>
      <c r="TSO166" s="214"/>
      <c r="TSP166" s="214"/>
      <c r="TSQ166" s="214"/>
      <c r="TSR166" s="214"/>
      <c r="TSS166" s="214"/>
      <c r="TST166" s="214"/>
      <c r="TSU166" s="214"/>
      <c r="TSV166" s="214"/>
      <c r="TSW166" s="214"/>
      <c r="TSX166" s="214"/>
      <c r="TSY166" s="214"/>
      <c r="TSZ166" s="214"/>
      <c r="TTA166" s="214"/>
      <c r="TTB166" s="214"/>
      <c r="TTC166" s="214"/>
      <c r="TTD166" s="214"/>
      <c r="TTE166" s="214"/>
      <c r="TTF166" s="214"/>
      <c r="TTG166" s="214"/>
      <c r="TTH166" s="214"/>
      <c r="TTI166" s="214"/>
      <c r="TTJ166" s="214"/>
      <c r="TTK166" s="214"/>
      <c r="TTL166" s="214"/>
      <c r="TTM166" s="214"/>
      <c r="TTN166" s="214"/>
      <c r="TTO166" s="214"/>
      <c r="TTP166" s="214"/>
      <c r="TTQ166" s="214"/>
      <c r="TTR166" s="214"/>
      <c r="TTS166" s="214"/>
      <c r="TTT166" s="214"/>
      <c r="TTU166" s="214"/>
      <c r="TTV166" s="214"/>
      <c r="TTW166" s="214"/>
      <c r="TTX166" s="214"/>
      <c r="TTY166" s="214"/>
      <c r="TTZ166" s="214"/>
      <c r="TUA166" s="214"/>
      <c r="TUB166" s="214"/>
      <c r="TUC166" s="214"/>
      <c r="TUD166" s="214"/>
      <c r="TUE166" s="214"/>
      <c r="TUF166" s="214"/>
      <c r="TUG166" s="214"/>
      <c r="TUH166" s="214"/>
      <c r="TUI166" s="214"/>
      <c r="TUJ166" s="214"/>
      <c r="TUK166" s="214"/>
      <c r="TUL166" s="214"/>
      <c r="TUM166" s="214"/>
      <c r="TUN166" s="214"/>
      <c r="TUO166" s="214"/>
      <c r="TUP166" s="214"/>
      <c r="TUQ166" s="214"/>
      <c r="TUX166" s="214"/>
      <c r="TUY166" s="214"/>
      <c r="TUZ166" s="214"/>
      <c r="TVA166" s="214"/>
      <c r="TVB166" s="214"/>
      <c r="TVC166" s="214"/>
      <c r="TVD166" s="214"/>
      <c r="TVE166" s="214"/>
      <c r="TVF166" s="214"/>
      <c r="TVG166" s="214"/>
      <c r="TVH166" s="214"/>
      <c r="TVI166" s="214"/>
      <c r="TVJ166" s="214"/>
      <c r="TVK166" s="214"/>
      <c r="TVL166" s="214"/>
      <c r="TVM166" s="214"/>
      <c r="TVN166" s="214"/>
      <c r="TVO166" s="214"/>
      <c r="TVP166" s="214"/>
      <c r="TVQ166" s="214"/>
      <c r="TVR166" s="214"/>
      <c r="TVS166" s="214"/>
      <c r="TVT166" s="214"/>
      <c r="TVU166" s="214"/>
      <c r="TVV166" s="214"/>
      <c r="TVW166" s="214"/>
      <c r="TVX166" s="214"/>
      <c r="TVY166" s="214"/>
      <c r="TVZ166" s="214"/>
      <c r="TWA166" s="214"/>
      <c r="TWB166" s="214"/>
      <c r="TWC166" s="214"/>
      <c r="TWD166" s="214"/>
      <c r="TWE166" s="214"/>
      <c r="TWF166" s="214"/>
      <c r="TWG166" s="214"/>
      <c r="TWH166" s="214"/>
      <c r="TWI166" s="214"/>
      <c r="TWJ166" s="214"/>
      <c r="TWK166" s="214"/>
      <c r="TWL166" s="214"/>
      <c r="TWM166" s="214"/>
      <c r="TWN166" s="214"/>
      <c r="TWO166" s="214"/>
      <c r="TWP166" s="214"/>
      <c r="TWQ166" s="214"/>
      <c r="TWR166" s="214"/>
      <c r="TWS166" s="214"/>
      <c r="TWT166" s="214"/>
      <c r="TWU166" s="214"/>
      <c r="TWV166" s="214"/>
      <c r="TWW166" s="214"/>
      <c r="TWX166" s="214"/>
      <c r="TWY166" s="214"/>
      <c r="TWZ166" s="214"/>
      <c r="TXA166" s="214"/>
      <c r="TXB166" s="214"/>
      <c r="TXC166" s="214"/>
      <c r="TXD166" s="214"/>
      <c r="TXE166" s="214"/>
      <c r="TXF166" s="214"/>
      <c r="TXG166" s="214"/>
      <c r="TXH166" s="214"/>
      <c r="TXI166" s="214"/>
      <c r="TXJ166" s="214"/>
      <c r="TXK166" s="214"/>
      <c r="TXL166" s="214"/>
      <c r="TXM166" s="214"/>
      <c r="TXN166" s="214"/>
      <c r="TXO166" s="214"/>
      <c r="TXP166" s="214"/>
      <c r="TXQ166" s="214"/>
      <c r="TXR166" s="214"/>
      <c r="TXS166" s="214"/>
      <c r="TXT166" s="214"/>
      <c r="TXU166" s="214"/>
      <c r="TXV166" s="214"/>
      <c r="TXW166" s="214"/>
      <c r="TXX166" s="214"/>
      <c r="TXY166" s="214"/>
      <c r="TXZ166" s="214"/>
      <c r="TYA166" s="214"/>
      <c r="TYB166" s="214"/>
      <c r="TYC166" s="214"/>
      <c r="TYD166" s="214"/>
      <c r="TYE166" s="214"/>
      <c r="TYF166" s="214"/>
      <c r="TYG166" s="214"/>
      <c r="TYH166" s="214"/>
      <c r="TYI166" s="214"/>
      <c r="TYJ166" s="214"/>
      <c r="TYK166" s="214"/>
      <c r="TYL166" s="214"/>
      <c r="TYM166" s="214"/>
      <c r="TYN166" s="214"/>
      <c r="TYO166" s="214"/>
      <c r="TYP166" s="214"/>
      <c r="TYQ166" s="214"/>
      <c r="TYR166" s="214"/>
      <c r="TYS166" s="214"/>
      <c r="TYT166" s="214"/>
      <c r="TYU166" s="214"/>
      <c r="TYV166" s="214"/>
      <c r="TYW166" s="214"/>
      <c r="TYX166" s="214"/>
      <c r="TYY166" s="214"/>
      <c r="TYZ166" s="214"/>
      <c r="TZA166" s="214"/>
      <c r="TZB166" s="214"/>
      <c r="TZC166" s="214"/>
      <c r="TZD166" s="214"/>
      <c r="TZE166" s="214"/>
      <c r="TZF166" s="214"/>
      <c r="TZG166" s="214"/>
      <c r="TZH166" s="214"/>
      <c r="TZI166" s="214"/>
      <c r="TZJ166" s="214"/>
      <c r="TZK166" s="214"/>
      <c r="TZL166" s="214"/>
      <c r="TZM166" s="214"/>
      <c r="TZN166" s="214"/>
      <c r="TZO166" s="214"/>
      <c r="TZP166" s="214"/>
      <c r="TZQ166" s="214"/>
      <c r="TZR166" s="214"/>
      <c r="TZS166" s="214"/>
      <c r="TZT166" s="214"/>
      <c r="TZU166" s="214"/>
      <c r="TZV166" s="214"/>
      <c r="TZW166" s="214"/>
      <c r="TZX166" s="214"/>
      <c r="TZY166" s="214"/>
      <c r="TZZ166" s="214"/>
      <c r="UAA166" s="214"/>
      <c r="UAB166" s="214"/>
      <c r="UAC166" s="214"/>
      <c r="UAD166" s="214"/>
      <c r="UAE166" s="214"/>
      <c r="UAF166" s="214"/>
      <c r="UAG166" s="214"/>
      <c r="UAH166" s="214"/>
      <c r="UAI166" s="214"/>
      <c r="UAJ166" s="214"/>
      <c r="UAK166" s="214"/>
      <c r="UAL166" s="214"/>
      <c r="UAM166" s="214"/>
      <c r="UAN166" s="214"/>
      <c r="UAO166" s="214"/>
      <c r="UAP166" s="214"/>
      <c r="UAQ166" s="214"/>
      <c r="UAR166" s="214"/>
      <c r="UAS166" s="214"/>
      <c r="UAT166" s="214"/>
      <c r="UAU166" s="214"/>
      <c r="UAV166" s="214"/>
      <c r="UAW166" s="214"/>
      <c r="UAX166" s="214"/>
      <c r="UAY166" s="214"/>
      <c r="UAZ166" s="214"/>
      <c r="UBA166" s="214"/>
      <c r="UBB166" s="214"/>
      <c r="UBC166" s="214"/>
      <c r="UBD166" s="214"/>
      <c r="UBE166" s="214"/>
      <c r="UBF166" s="214"/>
      <c r="UBG166" s="214"/>
      <c r="UBH166" s="214"/>
      <c r="UBI166" s="214"/>
      <c r="UBJ166" s="214"/>
      <c r="UBK166" s="214"/>
      <c r="UBL166" s="214"/>
      <c r="UBM166" s="214"/>
      <c r="UBN166" s="214"/>
      <c r="UBO166" s="214"/>
      <c r="UBP166" s="214"/>
      <c r="UBQ166" s="214"/>
      <c r="UBR166" s="214"/>
      <c r="UBS166" s="214"/>
      <c r="UBT166" s="214"/>
      <c r="UBU166" s="214"/>
      <c r="UBV166" s="214"/>
      <c r="UBW166" s="214"/>
      <c r="UBX166" s="214"/>
      <c r="UBY166" s="214"/>
      <c r="UBZ166" s="214"/>
      <c r="UCA166" s="214"/>
      <c r="UCB166" s="214"/>
      <c r="UCC166" s="214"/>
      <c r="UCD166" s="214"/>
      <c r="UCE166" s="214"/>
      <c r="UCF166" s="214"/>
      <c r="UCG166" s="214"/>
      <c r="UCH166" s="214"/>
      <c r="UCI166" s="214"/>
      <c r="UCJ166" s="214"/>
      <c r="UCK166" s="214"/>
      <c r="UCL166" s="214"/>
      <c r="UCM166" s="214"/>
      <c r="UCN166" s="214"/>
      <c r="UCO166" s="214"/>
      <c r="UCP166" s="214"/>
      <c r="UCQ166" s="214"/>
      <c r="UCR166" s="214"/>
      <c r="UCS166" s="214"/>
      <c r="UCT166" s="214"/>
      <c r="UCU166" s="214"/>
      <c r="UCV166" s="214"/>
      <c r="UCW166" s="214"/>
      <c r="UCX166" s="214"/>
      <c r="UCY166" s="214"/>
      <c r="UCZ166" s="214"/>
      <c r="UDA166" s="214"/>
      <c r="UDB166" s="214"/>
      <c r="UDC166" s="214"/>
      <c r="UDD166" s="214"/>
      <c r="UDE166" s="214"/>
      <c r="UDF166" s="214"/>
      <c r="UDG166" s="214"/>
      <c r="UDH166" s="214"/>
      <c r="UDI166" s="214"/>
      <c r="UDJ166" s="214"/>
      <c r="UDK166" s="214"/>
      <c r="UDL166" s="214"/>
      <c r="UDM166" s="214"/>
      <c r="UDN166" s="214"/>
      <c r="UDO166" s="214"/>
      <c r="UDP166" s="214"/>
      <c r="UDQ166" s="214"/>
      <c r="UDR166" s="214"/>
      <c r="UDS166" s="214"/>
      <c r="UDT166" s="214"/>
      <c r="UDU166" s="214"/>
      <c r="UDV166" s="214"/>
      <c r="UDW166" s="214"/>
      <c r="UDX166" s="214"/>
      <c r="UDY166" s="214"/>
      <c r="UDZ166" s="214"/>
      <c r="UEA166" s="214"/>
      <c r="UEB166" s="214"/>
      <c r="UEC166" s="214"/>
      <c r="UED166" s="214"/>
      <c r="UEE166" s="214"/>
      <c r="UEF166" s="214"/>
      <c r="UEG166" s="214"/>
      <c r="UEH166" s="214"/>
      <c r="UEI166" s="214"/>
      <c r="UEJ166" s="214"/>
      <c r="UEK166" s="214"/>
      <c r="UEL166" s="214"/>
      <c r="UEM166" s="214"/>
      <c r="UET166" s="214"/>
      <c r="UEU166" s="214"/>
      <c r="UEV166" s="214"/>
      <c r="UEW166" s="214"/>
      <c r="UEX166" s="214"/>
      <c r="UEY166" s="214"/>
      <c r="UEZ166" s="214"/>
      <c r="UFA166" s="214"/>
      <c r="UFB166" s="214"/>
      <c r="UFC166" s="214"/>
      <c r="UFD166" s="214"/>
      <c r="UFE166" s="214"/>
      <c r="UFF166" s="214"/>
      <c r="UFG166" s="214"/>
      <c r="UFH166" s="214"/>
      <c r="UFI166" s="214"/>
      <c r="UFJ166" s="214"/>
      <c r="UFK166" s="214"/>
      <c r="UFL166" s="214"/>
      <c r="UFM166" s="214"/>
      <c r="UFN166" s="214"/>
      <c r="UFO166" s="214"/>
      <c r="UFP166" s="214"/>
      <c r="UFQ166" s="214"/>
      <c r="UFR166" s="214"/>
      <c r="UFS166" s="214"/>
      <c r="UFT166" s="214"/>
      <c r="UFU166" s="214"/>
      <c r="UFV166" s="214"/>
      <c r="UFW166" s="214"/>
      <c r="UFX166" s="214"/>
      <c r="UFY166" s="214"/>
      <c r="UFZ166" s="214"/>
      <c r="UGA166" s="214"/>
      <c r="UGB166" s="214"/>
      <c r="UGC166" s="214"/>
      <c r="UGD166" s="214"/>
      <c r="UGE166" s="214"/>
      <c r="UGF166" s="214"/>
      <c r="UGG166" s="214"/>
      <c r="UGH166" s="214"/>
      <c r="UGI166" s="214"/>
      <c r="UGJ166" s="214"/>
      <c r="UGK166" s="214"/>
      <c r="UGL166" s="214"/>
      <c r="UGM166" s="214"/>
      <c r="UGN166" s="214"/>
      <c r="UGO166" s="214"/>
      <c r="UGP166" s="214"/>
      <c r="UGQ166" s="214"/>
      <c r="UGR166" s="214"/>
      <c r="UGS166" s="214"/>
      <c r="UGT166" s="214"/>
      <c r="UGU166" s="214"/>
      <c r="UGV166" s="214"/>
      <c r="UGW166" s="214"/>
      <c r="UGX166" s="214"/>
      <c r="UGY166" s="214"/>
      <c r="UGZ166" s="214"/>
      <c r="UHA166" s="214"/>
      <c r="UHB166" s="214"/>
      <c r="UHC166" s="214"/>
      <c r="UHD166" s="214"/>
      <c r="UHE166" s="214"/>
      <c r="UHF166" s="214"/>
      <c r="UHG166" s="214"/>
      <c r="UHH166" s="214"/>
      <c r="UHI166" s="214"/>
      <c r="UHJ166" s="214"/>
      <c r="UHK166" s="214"/>
      <c r="UHL166" s="214"/>
      <c r="UHM166" s="214"/>
      <c r="UHN166" s="214"/>
      <c r="UHO166" s="214"/>
      <c r="UHP166" s="214"/>
      <c r="UHQ166" s="214"/>
      <c r="UHR166" s="214"/>
      <c r="UHS166" s="214"/>
      <c r="UHT166" s="214"/>
      <c r="UHU166" s="214"/>
      <c r="UHV166" s="214"/>
      <c r="UHW166" s="214"/>
      <c r="UHX166" s="214"/>
      <c r="UHY166" s="214"/>
      <c r="UHZ166" s="214"/>
      <c r="UIA166" s="214"/>
      <c r="UIB166" s="214"/>
      <c r="UIC166" s="214"/>
      <c r="UID166" s="214"/>
      <c r="UIE166" s="214"/>
      <c r="UIF166" s="214"/>
      <c r="UIG166" s="214"/>
      <c r="UIH166" s="214"/>
      <c r="UII166" s="214"/>
      <c r="UIJ166" s="214"/>
      <c r="UIK166" s="214"/>
      <c r="UIL166" s="214"/>
      <c r="UIM166" s="214"/>
      <c r="UIN166" s="214"/>
      <c r="UIO166" s="214"/>
      <c r="UIP166" s="214"/>
      <c r="UIQ166" s="214"/>
      <c r="UIR166" s="214"/>
      <c r="UIS166" s="214"/>
      <c r="UIT166" s="214"/>
      <c r="UIU166" s="214"/>
      <c r="UIV166" s="214"/>
      <c r="UIW166" s="214"/>
      <c r="UIX166" s="214"/>
      <c r="UIY166" s="214"/>
      <c r="UIZ166" s="214"/>
      <c r="UJA166" s="214"/>
      <c r="UJB166" s="214"/>
      <c r="UJC166" s="214"/>
      <c r="UJD166" s="214"/>
      <c r="UJE166" s="214"/>
      <c r="UJF166" s="214"/>
      <c r="UJG166" s="214"/>
      <c r="UJH166" s="214"/>
      <c r="UJI166" s="214"/>
      <c r="UJJ166" s="214"/>
      <c r="UJK166" s="214"/>
      <c r="UJL166" s="214"/>
      <c r="UJM166" s="214"/>
      <c r="UJN166" s="214"/>
      <c r="UJO166" s="214"/>
      <c r="UJP166" s="214"/>
      <c r="UJQ166" s="214"/>
      <c r="UJR166" s="214"/>
      <c r="UJS166" s="214"/>
      <c r="UJT166" s="214"/>
      <c r="UJU166" s="214"/>
      <c r="UJV166" s="214"/>
      <c r="UJW166" s="214"/>
      <c r="UJX166" s="214"/>
      <c r="UJY166" s="214"/>
      <c r="UJZ166" s="214"/>
      <c r="UKA166" s="214"/>
      <c r="UKB166" s="214"/>
      <c r="UKC166" s="214"/>
      <c r="UKD166" s="214"/>
      <c r="UKE166" s="214"/>
      <c r="UKF166" s="214"/>
      <c r="UKG166" s="214"/>
      <c r="UKH166" s="214"/>
      <c r="UKI166" s="214"/>
      <c r="UKJ166" s="214"/>
      <c r="UKK166" s="214"/>
      <c r="UKL166" s="214"/>
      <c r="UKM166" s="214"/>
      <c r="UKN166" s="214"/>
      <c r="UKO166" s="214"/>
      <c r="UKP166" s="214"/>
      <c r="UKQ166" s="214"/>
      <c r="UKR166" s="214"/>
      <c r="UKS166" s="214"/>
      <c r="UKT166" s="214"/>
      <c r="UKU166" s="214"/>
      <c r="UKV166" s="214"/>
      <c r="UKW166" s="214"/>
      <c r="UKX166" s="214"/>
      <c r="UKY166" s="214"/>
      <c r="UKZ166" s="214"/>
      <c r="ULA166" s="214"/>
      <c r="ULB166" s="214"/>
      <c r="ULC166" s="214"/>
      <c r="ULD166" s="214"/>
      <c r="ULE166" s="214"/>
      <c r="ULF166" s="214"/>
      <c r="ULG166" s="214"/>
      <c r="ULH166" s="214"/>
      <c r="ULI166" s="214"/>
      <c r="ULJ166" s="214"/>
      <c r="ULK166" s="214"/>
      <c r="ULL166" s="214"/>
      <c r="ULM166" s="214"/>
      <c r="ULN166" s="214"/>
      <c r="ULO166" s="214"/>
      <c r="ULP166" s="214"/>
      <c r="ULQ166" s="214"/>
      <c r="ULR166" s="214"/>
      <c r="ULS166" s="214"/>
      <c r="ULT166" s="214"/>
      <c r="ULU166" s="214"/>
      <c r="ULV166" s="214"/>
      <c r="ULW166" s="214"/>
      <c r="ULX166" s="214"/>
      <c r="ULY166" s="214"/>
      <c r="ULZ166" s="214"/>
      <c r="UMA166" s="214"/>
      <c r="UMB166" s="214"/>
      <c r="UMC166" s="214"/>
      <c r="UMD166" s="214"/>
      <c r="UME166" s="214"/>
      <c r="UMF166" s="214"/>
      <c r="UMG166" s="214"/>
      <c r="UMH166" s="214"/>
      <c r="UMI166" s="214"/>
      <c r="UMJ166" s="214"/>
      <c r="UMK166" s="214"/>
      <c r="UML166" s="214"/>
      <c r="UMM166" s="214"/>
      <c r="UMN166" s="214"/>
      <c r="UMO166" s="214"/>
      <c r="UMP166" s="214"/>
      <c r="UMQ166" s="214"/>
      <c r="UMR166" s="214"/>
      <c r="UMS166" s="214"/>
      <c r="UMT166" s="214"/>
      <c r="UMU166" s="214"/>
      <c r="UMV166" s="214"/>
      <c r="UMW166" s="214"/>
      <c r="UMX166" s="214"/>
      <c r="UMY166" s="214"/>
      <c r="UMZ166" s="214"/>
      <c r="UNA166" s="214"/>
      <c r="UNB166" s="214"/>
      <c r="UNC166" s="214"/>
      <c r="UND166" s="214"/>
      <c r="UNE166" s="214"/>
      <c r="UNF166" s="214"/>
      <c r="UNG166" s="214"/>
      <c r="UNH166" s="214"/>
      <c r="UNI166" s="214"/>
      <c r="UNJ166" s="214"/>
      <c r="UNK166" s="214"/>
      <c r="UNL166" s="214"/>
      <c r="UNM166" s="214"/>
      <c r="UNN166" s="214"/>
      <c r="UNO166" s="214"/>
      <c r="UNP166" s="214"/>
      <c r="UNQ166" s="214"/>
      <c r="UNR166" s="214"/>
      <c r="UNS166" s="214"/>
      <c r="UNT166" s="214"/>
      <c r="UNU166" s="214"/>
      <c r="UNV166" s="214"/>
      <c r="UNW166" s="214"/>
      <c r="UNX166" s="214"/>
      <c r="UNY166" s="214"/>
      <c r="UNZ166" s="214"/>
      <c r="UOA166" s="214"/>
      <c r="UOB166" s="214"/>
      <c r="UOC166" s="214"/>
      <c r="UOD166" s="214"/>
      <c r="UOE166" s="214"/>
      <c r="UOF166" s="214"/>
      <c r="UOG166" s="214"/>
      <c r="UOH166" s="214"/>
      <c r="UOI166" s="214"/>
      <c r="UOP166" s="214"/>
      <c r="UOQ166" s="214"/>
      <c r="UOR166" s="214"/>
      <c r="UOS166" s="214"/>
      <c r="UOT166" s="214"/>
      <c r="UOU166" s="214"/>
      <c r="UOV166" s="214"/>
      <c r="UOW166" s="214"/>
      <c r="UOX166" s="214"/>
      <c r="UOY166" s="214"/>
      <c r="UOZ166" s="214"/>
      <c r="UPA166" s="214"/>
      <c r="UPB166" s="214"/>
      <c r="UPC166" s="214"/>
      <c r="UPD166" s="214"/>
      <c r="UPE166" s="214"/>
      <c r="UPF166" s="214"/>
      <c r="UPG166" s="214"/>
      <c r="UPH166" s="214"/>
      <c r="UPI166" s="214"/>
      <c r="UPJ166" s="214"/>
      <c r="UPK166" s="214"/>
      <c r="UPL166" s="214"/>
      <c r="UPM166" s="214"/>
      <c r="UPN166" s="214"/>
      <c r="UPO166" s="214"/>
      <c r="UPP166" s="214"/>
      <c r="UPQ166" s="214"/>
      <c r="UPR166" s="214"/>
      <c r="UPS166" s="214"/>
      <c r="UPT166" s="214"/>
      <c r="UPU166" s="214"/>
      <c r="UPV166" s="214"/>
      <c r="UPW166" s="214"/>
      <c r="UPX166" s="214"/>
      <c r="UPY166" s="214"/>
      <c r="UPZ166" s="214"/>
      <c r="UQA166" s="214"/>
      <c r="UQB166" s="214"/>
      <c r="UQC166" s="214"/>
      <c r="UQD166" s="214"/>
      <c r="UQE166" s="214"/>
      <c r="UQF166" s="214"/>
      <c r="UQG166" s="214"/>
      <c r="UQH166" s="214"/>
      <c r="UQI166" s="214"/>
      <c r="UQJ166" s="214"/>
      <c r="UQK166" s="214"/>
      <c r="UQL166" s="214"/>
      <c r="UQM166" s="214"/>
      <c r="UQN166" s="214"/>
      <c r="UQO166" s="214"/>
      <c r="UQP166" s="214"/>
      <c r="UQQ166" s="214"/>
      <c r="UQR166" s="214"/>
      <c r="UQS166" s="214"/>
      <c r="UQT166" s="214"/>
      <c r="UQU166" s="214"/>
      <c r="UQV166" s="214"/>
      <c r="UQW166" s="214"/>
      <c r="UQX166" s="214"/>
      <c r="UQY166" s="214"/>
      <c r="UQZ166" s="214"/>
      <c r="URA166" s="214"/>
      <c r="URB166" s="214"/>
      <c r="URC166" s="214"/>
      <c r="URD166" s="214"/>
      <c r="URE166" s="214"/>
      <c r="URF166" s="214"/>
      <c r="URG166" s="214"/>
      <c r="URH166" s="214"/>
      <c r="URI166" s="214"/>
      <c r="URJ166" s="214"/>
      <c r="URK166" s="214"/>
      <c r="URL166" s="214"/>
      <c r="URM166" s="214"/>
      <c r="URN166" s="214"/>
      <c r="URO166" s="214"/>
      <c r="URP166" s="214"/>
      <c r="URQ166" s="214"/>
      <c r="URR166" s="214"/>
      <c r="URS166" s="214"/>
      <c r="URT166" s="214"/>
      <c r="URU166" s="214"/>
      <c r="URV166" s="214"/>
      <c r="URW166" s="214"/>
      <c r="URX166" s="214"/>
      <c r="URY166" s="214"/>
      <c r="URZ166" s="214"/>
      <c r="USA166" s="214"/>
      <c r="USB166" s="214"/>
      <c r="USC166" s="214"/>
      <c r="USD166" s="214"/>
      <c r="USE166" s="214"/>
      <c r="USF166" s="214"/>
      <c r="USG166" s="214"/>
      <c r="USH166" s="214"/>
      <c r="USI166" s="214"/>
      <c r="USJ166" s="214"/>
      <c r="USK166" s="214"/>
      <c r="USL166" s="214"/>
      <c r="USM166" s="214"/>
      <c r="USN166" s="214"/>
      <c r="USO166" s="214"/>
      <c r="USP166" s="214"/>
      <c r="USQ166" s="214"/>
      <c r="USR166" s="214"/>
      <c r="USS166" s="214"/>
      <c r="UST166" s="214"/>
      <c r="USU166" s="214"/>
      <c r="USV166" s="214"/>
      <c r="USW166" s="214"/>
      <c r="USX166" s="214"/>
      <c r="USY166" s="214"/>
      <c r="USZ166" s="214"/>
      <c r="UTA166" s="214"/>
      <c r="UTB166" s="214"/>
      <c r="UTC166" s="214"/>
      <c r="UTD166" s="214"/>
      <c r="UTE166" s="214"/>
      <c r="UTF166" s="214"/>
      <c r="UTG166" s="214"/>
      <c r="UTH166" s="214"/>
      <c r="UTI166" s="214"/>
      <c r="UTJ166" s="214"/>
      <c r="UTK166" s="214"/>
      <c r="UTL166" s="214"/>
      <c r="UTM166" s="214"/>
      <c r="UTN166" s="214"/>
      <c r="UTO166" s="214"/>
      <c r="UTP166" s="214"/>
      <c r="UTQ166" s="214"/>
      <c r="UTR166" s="214"/>
      <c r="UTS166" s="214"/>
      <c r="UTT166" s="214"/>
      <c r="UTU166" s="214"/>
      <c r="UTV166" s="214"/>
      <c r="UTW166" s="214"/>
      <c r="UTX166" s="214"/>
      <c r="UTY166" s="214"/>
      <c r="UTZ166" s="214"/>
      <c r="UUA166" s="214"/>
      <c r="UUB166" s="214"/>
      <c r="UUC166" s="214"/>
      <c r="UUD166" s="214"/>
      <c r="UUE166" s="214"/>
      <c r="UUF166" s="214"/>
      <c r="UUG166" s="214"/>
      <c r="UUH166" s="214"/>
      <c r="UUI166" s="214"/>
      <c r="UUJ166" s="214"/>
      <c r="UUK166" s="214"/>
      <c r="UUL166" s="214"/>
      <c r="UUM166" s="214"/>
      <c r="UUN166" s="214"/>
      <c r="UUO166" s="214"/>
      <c r="UUP166" s="214"/>
      <c r="UUQ166" s="214"/>
      <c r="UUR166" s="214"/>
      <c r="UUS166" s="214"/>
      <c r="UUT166" s="214"/>
      <c r="UUU166" s="214"/>
      <c r="UUV166" s="214"/>
      <c r="UUW166" s="214"/>
      <c r="UUX166" s="214"/>
      <c r="UUY166" s="214"/>
      <c r="UUZ166" s="214"/>
      <c r="UVA166" s="214"/>
      <c r="UVB166" s="214"/>
      <c r="UVC166" s="214"/>
      <c r="UVD166" s="214"/>
      <c r="UVE166" s="214"/>
      <c r="UVF166" s="214"/>
      <c r="UVG166" s="214"/>
      <c r="UVH166" s="214"/>
      <c r="UVI166" s="214"/>
      <c r="UVJ166" s="214"/>
      <c r="UVK166" s="214"/>
      <c r="UVL166" s="214"/>
      <c r="UVM166" s="214"/>
      <c r="UVN166" s="214"/>
      <c r="UVO166" s="214"/>
      <c r="UVP166" s="214"/>
      <c r="UVQ166" s="214"/>
      <c r="UVR166" s="214"/>
      <c r="UVS166" s="214"/>
      <c r="UVT166" s="214"/>
      <c r="UVU166" s="214"/>
      <c r="UVV166" s="214"/>
      <c r="UVW166" s="214"/>
      <c r="UVX166" s="214"/>
      <c r="UVY166" s="214"/>
      <c r="UVZ166" s="214"/>
      <c r="UWA166" s="214"/>
      <c r="UWB166" s="214"/>
      <c r="UWC166" s="214"/>
      <c r="UWD166" s="214"/>
      <c r="UWE166" s="214"/>
      <c r="UWF166" s="214"/>
      <c r="UWG166" s="214"/>
      <c r="UWH166" s="214"/>
      <c r="UWI166" s="214"/>
      <c r="UWJ166" s="214"/>
      <c r="UWK166" s="214"/>
      <c r="UWL166" s="214"/>
      <c r="UWM166" s="214"/>
      <c r="UWN166" s="214"/>
      <c r="UWO166" s="214"/>
      <c r="UWP166" s="214"/>
      <c r="UWQ166" s="214"/>
      <c r="UWR166" s="214"/>
      <c r="UWS166" s="214"/>
      <c r="UWT166" s="214"/>
      <c r="UWU166" s="214"/>
      <c r="UWV166" s="214"/>
      <c r="UWW166" s="214"/>
      <c r="UWX166" s="214"/>
      <c r="UWY166" s="214"/>
      <c r="UWZ166" s="214"/>
      <c r="UXA166" s="214"/>
      <c r="UXB166" s="214"/>
      <c r="UXC166" s="214"/>
      <c r="UXD166" s="214"/>
      <c r="UXE166" s="214"/>
      <c r="UXF166" s="214"/>
      <c r="UXG166" s="214"/>
      <c r="UXH166" s="214"/>
      <c r="UXI166" s="214"/>
      <c r="UXJ166" s="214"/>
      <c r="UXK166" s="214"/>
      <c r="UXL166" s="214"/>
      <c r="UXM166" s="214"/>
      <c r="UXN166" s="214"/>
      <c r="UXO166" s="214"/>
      <c r="UXP166" s="214"/>
      <c r="UXQ166" s="214"/>
      <c r="UXR166" s="214"/>
      <c r="UXS166" s="214"/>
      <c r="UXT166" s="214"/>
      <c r="UXU166" s="214"/>
      <c r="UXV166" s="214"/>
      <c r="UXW166" s="214"/>
      <c r="UXX166" s="214"/>
      <c r="UXY166" s="214"/>
      <c r="UXZ166" s="214"/>
      <c r="UYA166" s="214"/>
      <c r="UYB166" s="214"/>
      <c r="UYC166" s="214"/>
      <c r="UYD166" s="214"/>
      <c r="UYE166" s="214"/>
      <c r="UYL166" s="214"/>
      <c r="UYM166" s="214"/>
      <c r="UYN166" s="214"/>
      <c r="UYO166" s="214"/>
      <c r="UYP166" s="214"/>
      <c r="UYQ166" s="214"/>
      <c r="UYR166" s="214"/>
      <c r="UYS166" s="214"/>
      <c r="UYT166" s="214"/>
      <c r="UYU166" s="214"/>
      <c r="UYV166" s="214"/>
      <c r="UYW166" s="214"/>
      <c r="UYX166" s="214"/>
      <c r="UYY166" s="214"/>
      <c r="UYZ166" s="214"/>
      <c r="UZA166" s="214"/>
      <c r="UZB166" s="214"/>
      <c r="UZC166" s="214"/>
      <c r="UZD166" s="214"/>
      <c r="UZE166" s="214"/>
      <c r="UZF166" s="214"/>
      <c r="UZG166" s="214"/>
      <c r="UZH166" s="214"/>
      <c r="UZI166" s="214"/>
      <c r="UZJ166" s="214"/>
      <c r="UZK166" s="214"/>
      <c r="UZL166" s="214"/>
      <c r="UZM166" s="214"/>
      <c r="UZN166" s="214"/>
      <c r="UZO166" s="214"/>
      <c r="UZP166" s="214"/>
      <c r="UZQ166" s="214"/>
      <c r="UZR166" s="214"/>
      <c r="UZS166" s="214"/>
      <c r="UZT166" s="214"/>
      <c r="UZU166" s="214"/>
      <c r="UZV166" s="214"/>
      <c r="UZW166" s="214"/>
      <c r="UZX166" s="214"/>
      <c r="UZY166" s="214"/>
      <c r="UZZ166" s="214"/>
      <c r="VAA166" s="214"/>
      <c r="VAB166" s="214"/>
      <c r="VAC166" s="214"/>
      <c r="VAD166" s="214"/>
      <c r="VAE166" s="214"/>
      <c r="VAF166" s="214"/>
      <c r="VAG166" s="214"/>
      <c r="VAH166" s="214"/>
      <c r="VAI166" s="214"/>
      <c r="VAJ166" s="214"/>
      <c r="VAK166" s="214"/>
      <c r="VAL166" s="214"/>
      <c r="VAM166" s="214"/>
      <c r="VAN166" s="214"/>
      <c r="VAO166" s="214"/>
      <c r="VAP166" s="214"/>
      <c r="VAQ166" s="214"/>
      <c r="VAR166" s="214"/>
      <c r="VAS166" s="214"/>
      <c r="VAT166" s="214"/>
      <c r="VAU166" s="214"/>
      <c r="VAV166" s="214"/>
      <c r="VAW166" s="214"/>
      <c r="VAX166" s="214"/>
      <c r="VAY166" s="214"/>
      <c r="VAZ166" s="214"/>
      <c r="VBA166" s="214"/>
      <c r="VBB166" s="214"/>
      <c r="VBC166" s="214"/>
      <c r="VBD166" s="214"/>
      <c r="VBE166" s="214"/>
      <c r="VBF166" s="214"/>
      <c r="VBG166" s="214"/>
      <c r="VBH166" s="214"/>
      <c r="VBI166" s="214"/>
      <c r="VBJ166" s="214"/>
      <c r="VBK166" s="214"/>
      <c r="VBL166" s="214"/>
      <c r="VBM166" s="214"/>
      <c r="VBN166" s="214"/>
      <c r="VBO166" s="214"/>
      <c r="VBP166" s="214"/>
      <c r="VBQ166" s="214"/>
      <c r="VBR166" s="214"/>
      <c r="VBS166" s="214"/>
      <c r="VBT166" s="214"/>
      <c r="VBU166" s="214"/>
      <c r="VBV166" s="214"/>
      <c r="VBW166" s="214"/>
      <c r="VBX166" s="214"/>
      <c r="VBY166" s="214"/>
      <c r="VBZ166" s="214"/>
      <c r="VCA166" s="214"/>
      <c r="VCB166" s="214"/>
      <c r="VCC166" s="214"/>
      <c r="VCD166" s="214"/>
      <c r="VCE166" s="214"/>
      <c r="VCF166" s="214"/>
      <c r="VCG166" s="214"/>
      <c r="VCH166" s="214"/>
      <c r="VCI166" s="214"/>
      <c r="VCJ166" s="214"/>
      <c r="VCK166" s="214"/>
      <c r="VCL166" s="214"/>
      <c r="VCM166" s="214"/>
      <c r="VCN166" s="214"/>
      <c r="VCO166" s="214"/>
      <c r="VCP166" s="214"/>
      <c r="VCQ166" s="214"/>
      <c r="VCR166" s="214"/>
      <c r="VCS166" s="214"/>
      <c r="VCT166" s="214"/>
      <c r="VCU166" s="214"/>
      <c r="VCV166" s="214"/>
      <c r="VCW166" s="214"/>
      <c r="VCX166" s="214"/>
      <c r="VCY166" s="214"/>
      <c r="VCZ166" s="214"/>
      <c r="VDA166" s="214"/>
      <c r="VDB166" s="214"/>
      <c r="VDC166" s="214"/>
      <c r="VDD166" s="214"/>
      <c r="VDE166" s="214"/>
      <c r="VDF166" s="214"/>
      <c r="VDG166" s="214"/>
      <c r="VDH166" s="214"/>
      <c r="VDI166" s="214"/>
      <c r="VDJ166" s="214"/>
      <c r="VDK166" s="214"/>
      <c r="VDL166" s="214"/>
      <c r="VDM166" s="214"/>
      <c r="VDN166" s="214"/>
      <c r="VDO166" s="214"/>
      <c r="VDP166" s="214"/>
      <c r="VDQ166" s="214"/>
      <c r="VDR166" s="214"/>
      <c r="VDS166" s="214"/>
      <c r="VDT166" s="214"/>
      <c r="VDU166" s="214"/>
      <c r="VDV166" s="214"/>
      <c r="VDW166" s="214"/>
      <c r="VDX166" s="214"/>
      <c r="VDY166" s="214"/>
      <c r="VDZ166" s="214"/>
      <c r="VEA166" s="214"/>
      <c r="VEB166" s="214"/>
      <c r="VEC166" s="214"/>
      <c r="VED166" s="214"/>
      <c r="VEE166" s="214"/>
      <c r="VEF166" s="214"/>
      <c r="VEG166" s="214"/>
      <c r="VEH166" s="214"/>
      <c r="VEI166" s="214"/>
      <c r="VEJ166" s="214"/>
      <c r="VEK166" s="214"/>
      <c r="VEL166" s="214"/>
      <c r="VEM166" s="214"/>
      <c r="VEN166" s="214"/>
      <c r="VEO166" s="214"/>
      <c r="VEP166" s="214"/>
      <c r="VEQ166" s="214"/>
      <c r="VER166" s="214"/>
      <c r="VES166" s="214"/>
      <c r="VET166" s="214"/>
      <c r="VEU166" s="214"/>
      <c r="VEV166" s="214"/>
      <c r="VEW166" s="214"/>
      <c r="VEX166" s="214"/>
      <c r="VEY166" s="214"/>
      <c r="VEZ166" s="214"/>
      <c r="VFA166" s="214"/>
      <c r="VFB166" s="214"/>
      <c r="VFC166" s="214"/>
      <c r="VFD166" s="214"/>
      <c r="VFE166" s="214"/>
      <c r="VFF166" s="214"/>
      <c r="VFG166" s="214"/>
      <c r="VFH166" s="214"/>
      <c r="VFI166" s="214"/>
      <c r="VFJ166" s="214"/>
      <c r="VFK166" s="214"/>
      <c r="VFL166" s="214"/>
      <c r="VFM166" s="214"/>
      <c r="VFN166" s="214"/>
      <c r="VFO166" s="214"/>
      <c r="VFP166" s="214"/>
      <c r="VFQ166" s="214"/>
      <c r="VFR166" s="214"/>
      <c r="VFS166" s="214"/>
      <c r="VFT166" s="214"/>
      <c r="VFU166" s="214"/>
      <c r="VFV166" s="214"/>
      <c r="VFW166" s="214"/>
      <c r="VFX166" s="214"/>
      <c r="VFY166" s="214"/>
      <c r="VFZ166" s="214"/>
      <c r="VGA166" s="214"/>
      <c r="VGB166" s="214"/>
      <c r="VGC166" s="214"/>
      <c r="VGD166" s="214"/>
      <c r="VGE166" s="214"/>
      <c r="VGF166" s="214"/>
      <c r="VGG166" s="214"/>
      <c r="VGH166" s="214"/>
      <c r="VGI166" s="214"/>
      <c r="VGJ166" s="214"/>
      <c r="VGK166" s="214"/>
      <c r="VGL166" s="214"/>
      <c r="VGM166" s="214"/>
      <c r="VGN166" s="214"/>
      <c r="VGO166" s="214"/>
      <c r="VGP166" s="214"/>
      <c r="VGQ166" s="214"/>
      <c r="VGR166" s="214"/>
      <c r="VGS166" s="214"/>
      <c r="VGT166" s="214"/>
      <c r="VGU166" s="214"/>
      <c r="VGV166" s="214"/>
      <c r="VGW166" s="214"/>
      <c r="VGX166" s="214"/>
      <c r="VGY166" s="214"/>
      <c r="VGZ166" s="214"/>
      <c r="VHA166" s="214"/>
      <c r="VHB166" s="214"/>
      <c r="VHC166" s="214"/>
      <c r="VHD166" s="214"/>
      <c r="VHE166" s="214"/>
      <c r="VHF166" s="214"/>
      <c r="VHG166" s="214"/>
      <c r="VHH166" s="214"/>
      <c r="VHI166" s="214"/>
      <c r="VHJ166" s="214"/>
      <c r="VHK166" s="214"/>
      <c r="VHL166" s="214"/>
      <c r="VHM166" s="214"/>
      <c r="VHN166" s="214"/>
      <c r="VHO166" s="214"/>
      <c r="VHP166" s="214"/>
      <c r="VHQ166" s="214"/>
      <c r="VHR166" s="214"/>
      <c r="VHS166" s="214"/>
      <c r="VHT166" s="214"/>
      <c r="VHU166" s="214"/>
      <c r="VHV166" s="214"/>
      <c r="VHW166" s="214"/>
      <c r="VHX166" s="214"/>
      <c r="VHY166" s="214"/>
      <c r="VHZ166" s="214"/>
      <c r="VIA166" s="214"/>
      <c r="VIH166" s="214"/>
      <c r="VII166" s="214"/>
      <c r="VIJ166" s="214"/>
      <c r="VIK166" s="214"/>
      <c r="VIL166" s="214"/>
      <c r="VIM166" s="214"/>
      <c r="VIN166" s="214"/>
      <c r="VIO166" s="214"/>
      <c r="VIP166" s="214"/>
      <c r="VIQ166" s="214"/>
      <c r="VIR166" s="214"/>
      <c r="VIS166" s="214"/>
      <c r="VIT166" s="214"/>
      <c r="VIU166" s="214"/>
      <c r="VIV166" s="214"/>
      <c r="VIW166" s="214"/>
      <c r="VIX166" s="214"/>
      <c r="VIY166" s="214"/>
      <c r="VIZ166" s="214"/>
      <c r="VJA166" s="214"/>
      <c r="VJB166" s="214"/>
      <c r="VJC166" s="214"/>
      <c r="VJD166" s="214"/>
      <c r="VJE166" s="214"/>
      <c r="VJF166" s="214"/>
      <c r="VJG166" s="214"/>
      <c r="VJH166" s="214"/>
      <c r="VJI166" s="214"/>
      <c r="VJJ166" s="214"/>
      <c r="VJK166" s="214"/>
      <c r="VJL166" s="214"/>
      <c r="VJM166" s="214"/>
      <c r="VJN166" s="214"/>
      <c r="VJO166" s="214"/>
      <c r="VJP166" s="214"/>
      <c r="VJQ166" s="214"/>
      <c r="VJR166" s="214"/>
      <c r="VJS166" s="214"/>
      <c r="VJT166" s="214"/>
      <c r="VJU166" s="214"/>
      <c r="VJV166" s="214"/>
      <c r="VJW166" s="214"/>
      <c r="VJX166" s="214"/>
      <c r="VJY166" s="214"/>
      <c r="VJZ166" s="214"/>
      <c r="VKA166" s="214"/>
      <c r="VKB166" s="214"/>
      <c r="VKC166" s="214"/>
      <c r="VKD166" s="214"/>
      <c r="VKE166" s="214"/>
      <c r="VKF166" s="214"/>
      <c r="VKG166" s="214"/>
      <c r="VKH166" s="214"/>
      <c r="VKI166" s="214"/>
      <c r="VKJ166" s="214"/>
      <c r="VKK166" s="214"/>
      <c r="VKL166" s="214"/>
      <c r="VKM166" s="214"/>
      <c r="VKN166" s="214"/>
      <c r="VKO166" s="214"/>
      <c r="VKP166" s="214"/>
      <c r="VKQ166" s="214"/>
      <c r="VKR166" s="214"/>
      <c r="VKS166" s="214"/>
      <c r="VKT166" s="214"/>
      <c r="VKU166" s="214"/>
      <c r="VKV166" s="214"/>
      <c r="VKW166" s="214"/>
      <c r="VKX166" s="214"/>
      <c r="VKY166" s="214"/>
      <c r="VKZ166" s="214"/>
      <c r="VLA166" s="214"/>
      <c r="VLB166" s="214"/>
      <c r="VLC166" s="214"/>
      <c r="VLD166" s="214"/>
      <c r="VLE166" s="214"/>
      <c r="VLF166" s="214"/>
      <c r="VLG166" s="214"/>
      <c r="VLH166" s="214"/>
      <c r="VLI166" s="214"/>
      <c r="VLJ166" s="214"/>
      <c r="VLK166" s="214"/>
      <c r="VLL166" s="214"/>
      <c r="VLM166" s="214"/>
      <c r="VLN166" s="214"/>
      <c r="VLO166" s="214"/>
      <c r="VLP166" s="214"/>
      <c r="VLQ166" s="214"/>
      <c r="VLR166" s="214"/>
      <c r="VLS166" s="214"/>
      <c r="VLT166" s="214"/>
      <c r="VLU166" s="214"/>
      <c r="VLV166" s="214"/>
      <c r="VLW166" s="214"/>
      <c r="VLX166" s="214"/>
      <c r="VLY166" s="214"/>
      <c r="VLZ166" s="214"/>
      <c r="VMA166" s="214"/>
      <c r="VMB166" s="214"/>
      <c r="VMC166" s="214"/>
      <c r="VMD166" s="214"/>
      <c r="VME166" s="214"/>
      <c r="VMF166" s="214"/>
      <c r="VMG166" s="214"/>
      <c r="VMH166" s="214"/>
      <c r="VMI166" s="214"/>
      <c r="VMJ166" s="214"/>
      <c r="VMK166" s="214"/>
      <c r="VML166" s="214"/>
      <c r="VMM166" s="214"/>
      <c r="VMN166" s="214"/>
      <c r="VMO166" s="214"/>
      <c r="VMP166" s="214"/>
      <c r="VMQ166" s="214"/>
      <c r="VMR166" s="214"/>
      <c r="VMS166" s="214"/>
      <c r="VMT166" s="214"/>
      <c r="VMU166" s="214"/>
      <c r="VMV166" s="214"/>
      <c r="VMW166" s="214"/>
      <c r="VMX166" s="214"/>
      <c r="VMY166" s="214"/>
      <c r="VMZ166" s="214"/>
      <c r="VNA166" s="214"/>
      <c r="VNB166" s="214"/>
      <c r="VNC166" s="214"/>
      <c r="VND166" s="214"/>
      <c r="VNE166" s="214"/>
      <c r="VNF166" s="214"/>
      <c r="VNG166" s="214"/>
      <c r="VNH166" s="214"/>
      <c r="VNI166" s="214"/>
      <c r="VNJ166" s="214"/>
      <c r="VNK166" s="214"/>
      <c r="VNL166" s="214"/>
      <c r="VNM166" s="214"/>
      <c r="VNN166" s="214"/>
      <c r="VNO166" s="214"/>
      <c r="VNP166" s="214"/>
      <c r="VNQ166" s="214"/>
      <c r="VNR166" s="214"/>
      <c r="VNS166" s="214"/>
      <c r="VNT166" s="214"/>
      <c r="VNU166" s="214"/>
      <c r="VNV166" s="214"/>
      <c r="VNW166" s="214"/>
      <c r="VNX166" s="214"/>
      <c r="VNY166" s="214"/>
      <c r="VNZ166" s="214"/>
      <c r="VOA166" s="214"/>
      <c r="VOB166" s="214"/>
      <c r="VOC166" s="214"/>
      <c r="VOD166" s="214"/>
      <c r="VOE166" s="214"/>
      <c r="VOF166" s="214"/>
      <c r="VOG166" s="214"/>
      <c r="VOH166" s="214"/>
      <c r="VOI166" s="214"/>
      <c r="VOJ166" s="214"/>
      <c r="VOK166" s="214"/>
      <c r="VOL166" s="214"/>
      <c r="VOM166" s="214"/>
      <c r="VON166" s="214"/>
      <c r="VOO166" s="214"/>
      <c r="VOP166" s="214"/>
      <c r="VOQ166" s="214"/>
      <c r="VOR166" s="214"/>
      <c r="VOS166" s="214"/>
      <c r="VOT166" s="214"/>
      <c r="VOU166" s="214"/>
      <c r="VOV166" s="214"/>
      <c r="VOW166" s="214"/>
      <c r="VOX166" s="214"/>
      <c r="VOY166" s="214"/>
      <c r="VOZ166" s="214"/>
      <c r="VPA166" s="214"/>
      <c r="VPB166" s="214"/>
      <c r="VPC166" s="214"/>
      <c r="VPD166" s="214"/>
      <c r="VPE166" s="214"/>
      <c r="VPF166" s="214"/>
      <c r="VPG166" s="214"/>
      <c r="VPH166" s="214"/>
      <c r="VPI166" s="214"/>
      <c r="VPJ166" s="214"/>
      <c r="VPK166" s="214"/>
      <c r="VPL166" s="214"/>
      <c r="VPM166" s="214"/>
      <c r="VPN166" s="214"/>
      <c r="VPO166" s="214"/>
      <c r="VPP166" s="214"/>
      <c r="VPQ166" s="214"/>
      <c r="VPR166" s="214"/>
      <c r="VPS166" s="214"/>
      <c r="VPT166" s="214"/>
      <c r="VPU166" s="214"/>
      <c r="VPV166" s="214"/>
      <c r="VPW166" s="214"/>
      <c r="VPX166" s="214"/>
      <c r="VPY166" s="214"/>
      <c r="VPZ166" s="214"/>
      <c r="VQA166" s="214"/>
      <c r="VQB166" s="214"/>
      <c r="VQC166" s="214"/>
      <c r="VQD166" s="214"/>
      <c r="VQE166" s="214"/>
      <c r="VQF166" s="214"/>
      <c r="VQG166" s="214"/>
      <c r="VQH166" s="214"/>
      <c r="VQI166" s="214"/>
      <c r="VQJ166" s="214"/>
      <c r="VQK166" s="214"/>
      <c r="VQL166" s="214"/>
      <c r="VQM166" s="214"/>
      <c r="VQN166" s="214"/>
      <c r="VQO166" s="214"/>
      <c r="VQP166" s="214"/>
      <c r="VQQ166" s="214"/>
      <c r="VQR166" s="214"/>
      <c r="VQS166" s="214"/>
      <c r="VQT166" s="214"/>
      <c r="VQU166" s="214"/>
      <c r="VQV166" s="214"/>
      <c r="VQW166" s="214"/>
      <c r="VQX166" s="214"/>
      <c r="VQY166" s="214"/>
      <c r="VQZ166" s="214"/>
      <c r="VRA166" s="214"/>
      <c r="VRB166" s="214"/>
      <c r="VRC166" s="214"/>
      <c r="VRD166" s="214"/>
      <c r="VRE166" s="214"/>
      <c r="VRF166" s="214"/>
      <c r="VRG166" s="214"/>
      <c r="VRH166" s="214"/>
      <c r="VRI166" s="214"/>
      <c r="VRJ166" s="214"/>
      <c r="VRK166" s="214"/>
      <c r="VRL166" s="214"/>
      <c r="VRM166" s="214"/>
      <c r="VRN166" s="214"/>
      <c r="VRO166" s="214"/>
      <c r="VRP166" s="214"/>
      <c r="VRQ166" s="214"/>
      <c r="VRR166" s="214"/>
      <c r="VRS166" s="214"/>
      <c r="VRT166" s="214"/>
      <c r="VRU166" s="214"/>
      <c r="VRV166" s="214"/>
      <c r="VRW166" s="214"/>
      <c r="VSD166" s="214"/>
      <c r="VSE166" s="214"/>
      <c r="VSF166" s="214"/>
      <c r="VSG166" s="214"/>
      <c r="VSH166" s="214"/>
      <c r="VSI166" s="214"/>
      <c r="VSJ166" s="214"/>
      <c r="VSK166" s="214"/>
      <c r="VSL166" s="214"/>
      <c r="VSM166" s="214"/>
      <c r="VSN166" s="214"/>
      <c r="VSO166" s="214"/>
      <c r="VSP166" s="214"/>
      <c r="VSQ166" s="214"/>
      <c r="VSR166" s="214"/>
      <c r="VSS166" s="214"/>
      <c r="VST166" s="214"/>
      <c r="VSU166" s="214"/>
      <c r="VSV166" s="214"/>
      <c r="VSW166" s="214"/>
      <c r="VSX166" s="214"/>
      <c r="VSY166" s="214"/>
      <c r="VSZ166" s="214"/>
      <c r="VTA166" s="214"/>
      <c r="VTB166" s="214"/>
      <c r="VTC166" s="214"/>
      <c r="VTD166" s="214"/>
      <c r="VTE166" s="214"/>
      <c r="VTF166" s="214"/>
      <c r="VTG166" s="214"/>
      <c r="VTH166" s="214"/>
      <c r="VTI166" s="214"/>
      <c r="VTJ166" s="214"/>
      <c r="VTK166" s="214"/>
      <c r="VTL166" s="214"/>
      <c r="VTM166" s="214"/>
      <c r="VTN166" s="214"/>
      <c r="VTO166" s="214"/>
      <c r="VTP166" s="214"/>
      <c r="VTQ166" s="214"/>
      <c r="VTR166" s="214"/>
      <c r="VTS166" s="214"/>
      <c r="VTT166" s="214"/>
      <c r="VTU166" s="214"/>
      <c r="VTV166" s="214"/>
      <c r="VTW166" s="214"/>
      <c r="VTX166" s="214"/>
      <c r="VTY166" s="214"/>
      <c r="VTZ166" s="214"/>
      <c r="VUA166" s="214"/>
      <c r="VUB166" s="214"/>
      <c r="VUC166" s="214"/>
      <c r="VUD166" s="214"/>
      <c r="VUE166" s="214"/>
      <c r="VUF166" s="214"/>
      <c r="VUG166" s="214"/>
      <c r="VUH166" s="214"/>
      <c r="VUI166" s="214"/>
      <c r="VUJ166" s="214"/>
      <c r="VUK166" s="214"/>
      <c r="VUL166" s="214"/>
      <c r="VUM166" s="214"/>
      <c r="VUN166" s="214"/>
      <c r="VUO166" s="214"/>
      <c r="VUP166" s="214"/>
      <c r="VUQ166" s="214"/>
      <c r="VUR166" s="214"/>
      <c r="VUS166" s="214"/>
      <c r="VUT166" s="214"/>
      <c r="VUU166" s="214"/>
      <c r="VUV166" s="214"/>
      <c r="VUW166" s="214"/>
      <c r="VUX166" s="214"/>
      <c r="VUY166" s="214"/>
      <c r="VUZ166" s="214"/>
      <c r="VVA166" s="214"/>
      <c r="VVB166" s="214"/>
      <c r="VVC166" s="214"/>
      <c r="VVD166" s="214"/>
      <c r="VVE166" s="214"/>
      <c r="VVF166" s="214"/>
      <c r="VVG166" s="214"/>
      <c r="VVH166" s="214"/>
      <c r="VVI166" s="214"/>
      <c r="VVJ166" s="214"/>
      <c r="VVK166" s="214"/>
      <c r="VVL166" s="214"/>
      <c r="VVM166" s="214"/>
      <c r="VVN166" s="214"/>
      <c r="VVO166" s="214"/>
      <c r="VVP166" s="214"/>
      <c r="VVQ166" s="214"/>
      <c r="VVR166" s="214"/>
      <c r="VVS166" s="214"/>
      <c r="VVT166" s="214"/>
      <c r="VVU166" s="214"/>
      <c r="VVV166" s="214"/>
      <c r="VVW166" s="214"/>
      <c r="VVX166" s="214"/>
      <c r="VVY166" s="214"/>
      <c r="VVZ166" s="214"/>
      <c r="VWA166" s="214"/>
      <c r="VWB166" s="214"/>
      <c r="VWC166" s="214"/>
      <c r="VWD166" s="214"/>
      <c r="VWE166" s="214"/>
      <c r="VWF166" s="214"/>
      <c r="VWG166" s="214"/>
      <c r="VWH166" s="214"/>
      <c r="VWI166" s="214"/>
      <c r="VWJ166" s="214"/>
      <c r="VWK166" s="214"/>
      <c r="VWL166" s="214"/>
      <c r="VWM166" s="214"/>
      <c r="VWN166" s="214"/>
      <c r="VWO166" s="214"/>
      <c r="VWP166" s="214"/>
      <c r="VWQ166" s="214"/>
      <c r="VWR166" s="214"/>
      <c r="VWS166" s="214"/>
      <c r="VWT166" s="214"/>
      <c r="VWU166" s="214"/>
      <c r="VWV166" s="214"/>
      <c r="VWW166" s="214"/>
      <c r="VWX166" s="214"/>
      <c r="VWY166" s="214"/>
      <c r="VWZ166" s="214"/>
      <c r="VXA166" s="214"/>
      <c r="VXB166" s="214"/>
      <c r="VXC166" s="214"/>
      <c r="VXD166" s="214"/>
      <c r="VXE166" s="214"/>
      <c r="VXF166" s="214"/>
      <c r="VXG166" s="214"/>
      <c r="VXH166" s="214"/>
      <c r="VXI166" s="214"/>
      <c r="VXJ166" s="214"/>
      <c r="VXK166" s="214"/>
      <c r="VXL166" s="214"/>
      <c r="VXM166" s="214"/>
      <c r="VXN166" s="214"/>
      <c r="VXO166" s="214"/>
      <c r="VXP166" s="214"/>
      <c r="VXQ166" s="214"/>
      <c r="VXR166" s="214"/>
      <c r="VXS166" s="214"/>
      <c r="VXT166" s="214"/>
      <c r="VXU166" s="214"/>
      <c r="VXV166" s="214"/>
      <c r="VXW166" s="214"/>
      <c r="VXX166" s="214"/>
      <c r="VXY166" s="214"/>
      <c r="VXZ166" s="214"/>
      <c r="VYA166" s="214"/>
      <c r="VYB166" s="214"/>
      <c r="VYC166" s="214"/>
      <c r="VYD166" s="214"/>
      <c r="VYE166" s="214"/>
      <c r="VYF166" s="214"/>
      <c r="VYG166" s="214"/>
      <c r="VYH166" s="214"/>
      <c r="VYI166" s="214"/>
      <c r="VYJ166" s="214"/>
      <c r="VYK166" s="214"/>
      <c r="VYL166" s="214"/>
      <c r="VYM166" s="214"/>
      <c r="VYN166" s="214"/>
      <c r="VYO166" s="214"/>
      <c r="VYP166" s="214"/>
      <c r="VYQ166" s="214"/>
      <c r="VYR166" s="214"/>
      <c r="VYS166" s="214"/>
      <c r="VYT166" s="214"/>
      <c r="VYU166" s="214"/>
      <c r="VYV166" s="214"/>
      <c r="VYW166" s="214"/>
      <c r="VYX166" s="214"/>
      <c r="VYY166" s="214"/>
      <c r="VYZ166" s="214"/>
      <c r="VZA166" s="214"/>
      <c r="VZB166" s="214"/>
      <c r="VZC166" s="214"/>
      <c r="VZD166" s="214"/>
      <c r="VZE166" s="214"/>
      <c r="VZF166" s="214"/>
      <c r="VZG166" s="214"/>
      <c r="VZH166" s="214"/>
      <c r="VZI166" s="214"/>
      <c r="VZJ166" s="214"/>
      <c r="VZK166" s="214"/>
      <c r="VZL166" s="214"/>
      <c r="VZM166" s="214"/>
      <c r="VZN166" s="214"/>
      <c r="VZO166" s="214"/>
      <c r="VZP166" s="214"/>
      <c r="VZQ166" s="214"/>
      <c r="VZR166" s="214"/>
      <c r="VZS166" s="214"/>
      <c r="VZT166" s="214"/>
      <c r="VZU166" s="214"/>
      <c r="VZV166" s="214"/>
      <c r="VZW166" s="214"/>
      <c r="VZX166" s="214"/>
      <c r="VZY166" s="214"/>
      <c r="VZZ166" s="214"/>
      <c r="WAA166" s="214"/>
      <c r="WAB166" s="214"/>
      <c r="WAC166" s="214"/>
      <c r="WAD166" s="214"/>
      <c r="WAE166" s="214"/>
      <c r="WAF166" s="214"/>
      <c r="WAG166" s="214"/>
      <c r="WAH166" s="214"/>
      <c r="WAI166" s="214"/>
      <c r="WAJ166" s="214"/>
      <c r="WAK166" s="214"/>
      <c r="WAL166" s="214"/>
      <c r="WAM166" s="214"/>
      <c r="WAN166" s="214"/>
      <c r="WAO166" s="214"/>
      <c r="WAP166" s="214"/>
      <c r="WAQ166" s="214"/>
      <c r="WAR166" s="214"/>
      <c r="WAS166" s="214"/>
      <c r="WAT166" s="214"/>
      <c r="WAU166" s="214"/>
      <c r="WAV166" s="214"/>
      <c r="WAW166" s="214"/>
      <c r="WAX166" s="214"/>
      <c r="WAY166" s="214"/>
      <c r="WAZ166" s="214"/>
      <c r="WBA166" s="214"/>
      <c r="WBB166" s="214"/>
      <c r="WBC166" s="214"/>
      <c r="WBD166" s="214"/>
      <c r="WBE166" s="214"/>
      <c r="WBF166" s="214"/>
      <c r="WBG166" s="214"/>
      <c r="WBH166" s="214"/>
      <c r="WBI166" s="214"/>
      <c r="WBJ166" s="214"/>
      <c r="WBK166" s="214"/>
      <c r="WBL166" s="214"/>
      <c r="WBM166" s="214"/>
      <c r="WBN166" s="214"/>
      <c r="WBO166" s="214"/>
      <c r="WBP166" s="214"/>
      <c r="WBQ166" s="214"/>
      <c r="WBR166" s="214"/>
      <c r="WBS166" s="214"/>
      <c r="WBZ166" s="214"/>
      <c r="WCA166" s="214"/>
      <c r="WCB166" s="214"/>
      <c r="WCC166" s="214"/>
      <c r="WCD166" s="214"/>
      <c r="WCE166" s="214"/>
      <c r="WCF166" s="214"/>
      <c r="WCG166" s="214"/>
      <c r="WCH166" s="214"/>
      <c r="WCI166" s="214"/>
      <c r="WCJ166" s="214"/>
      <c r="WCK166" s="214"/>
      <c r="WCL166" s="214"/>
      <c r="WCM166" s="214"/>
      <c r="WCN166" s="214"/>
      <c r="WCO166" s="214"/>
      <c r="WCP166" s="214"/>
      <c r="WCQ166" s="214"/>
      <c r="WCR166" s="214"/>
      <c r="WCS166" s="214"/>
      <c r="WCT166" s="214"/>
      <c r="WCU166" s="214"/>
      <c r="WCV166" s="214"/>
      <c r="WCW166" s="214"/>
      <c r="WCX166" s="214"/>
      <c r="WCY166" s="214"/>
      <c r="WCZ166" s="214"/>
      <c r="WDA166" s="214"/>
      <c r="WDB166" s="214"/>
      <c r="WDC166" s="214"/>
      <c r="WDD166" s="214"/>
      <c r="WDE166" s="214"/>
      <c r="WDF166" s="214"/>
      <c r="WDG166" s="214"/>
      <c r="WDH166" s="214"/>
      <c r="WDI166" s="214"/>
      <c r="WDJ166" s="214"/>
      <c r="WDK166" s="214"/>
      <c r="WDL166" s="214"/>
      <c r="WDM166" s="214"/>
      <c r="WDN166" s="214"/>
      <c r="WDO166" s="214"/>
      <c r="WDP166" s="214"/>
      <c r="WDQ166" s="214"/>
      <c r="WDR166" s="214"/>
      <c r="WDS166" s="214"/>
      <c r="WDT166" s="214"/>
      <c r="WDU166" s="214"/>
      <c r="WDV166" s="214"/>
      <c r="WDW166" s="214"/>
      <c r="WDX166" s="214"/>
      <c r="WDY166" s="214"/>
      <c r="WDZ166" s="214"/>
      <c r="WEA166" s="214"/>
      <c r="WEB166" s="214"/>
      <c r="WEC166" s="214"/>
      <c r="WED166" s="214"/>
      <c r="WEE166" s="214"/>
      <c r="WEF166" s="214"/>
      <c r="WEG166" s="214"/>
      <c r="WEH166" s="214"/>
      <c r="WEI166" s="214"/>
      <c r="WEJ166" s="214"/>
      <c r="WEK166" s="214"/>
      <c r="WEL166" s="214"/>
      <c r="WEM166" s="214"/>
      <c r="WEN166" s="214"/>
      <c r="WEO166" s="214"/>
      <c r="WEP166" s="214"/>
      <c r="WEQ166" s="214"/>
      <c r="WER166" s="214"/>
      <c r="WES166" s="214"/>
      <c r="WET166" s="214"/>
      <c r="WEU166" s="214"/>
      <c r="WEV166" s="214"/>
      <c r="WEW166" s="214"/>
      <c r="WEX166" s="214"/>
      <c r="WEY166" s="214"/>
      <c r="WEZ166" s="214"/>
      <c r="WFA166" s="214"/>
      <c r="WFB166" s="214"/>
      <c r="WFC166" s="214"/>
      <c r="WFD166" s="214"/>
      <c r="WFE166" s="214"/>
      <c r="WFF166" s="214"/>
      <c r="WFG166" s="214"/>
      <c r="WFH166" s="214"/>
      <c r="WFI166" s="214"/>
      <c r="WFJ166" s="214"/>
      <c r="WFK166" s="214"/>
      <c r="WFL166" s="214"/>
      <c r="WFM166" s="214"/>
      <c r="WFN166" s="214"/>
      <c r="WFO166" s="214"/>
      <c r="WFP166" s="214"/>
      <c r="WFQ166" s="214"/>
      <c r="WFR166" s="214"/>
      <c r="WFS166" s="214"/>
      <c r="WFT166" s="214"/>
      <c r="WFU166" s="214"/>
      <c r="WFV166" s="214"/>
      <c r="WFW166" s="214"/>
      <c r="WFX166" s="214"/>
      <c r="WFY166" s="214"/>
      <c r="WFZ166" s="214"/>
      <c r="WGA166" s="214"/>
      <c r="WGB166" s="214"/>
      <c r="WGC166" s="214"/>
      <c r="WGD166" s="214"/>
      <c r="WGE166" s="214"/>
      <c r="WGF166" s="214"/>
      <c r="WGG166" s="214"/>
      <c r="WGH166" s="214"/>
      <c r="WGI166" s="214"/>
      <c r="WGJ166" s="214"/>
      <c r="WGK166" s="214"/>
      <c r="WGL166" s="214"/>
      <c r="WGM166" s="214"/>
      <c r="WGN166" s="214"/>
      <c r="WGO166" s="214"/>
      <c r="WGP166" s="214"/>
      <c r="WGQ166" s="214"/>
      <c r="WGR166" s="214"/>
      <c r="WGS166" s="214"/>
      <c r="WGT166" s="214"/>
      <c r="WGU166" s="214"/>
      <c r="WGV166" s="214"/>
      <c r="WGW166" s="214"/>
      <c r="WGX166" s="214"/>
      <c r="WGY166" s="214"/>
      <c r="WGZ166" s="214"/>
      <c r="WHA166" s="214"/>
      <c r="WHB166" s="214"/>
      <c r="WHC166" s="214"/>
      <c r="WHD166" s="214"/>
      <c r="WHE166" s="214"/>
      <c r="WHF166" s="214"/>
      <c r="WHG166" s="214"/>
      <c r="WHH166" s="214"/>
      <c r="WHI166" s="214"/>
      <c r="WHJ166" s="214"/>
      <c r="WHK166" s="214"/>
      <c r="WHL166" s="214"/>
      <c r="WHM166" s="214"/>
      <c r="WHN166" s="214"/>
      <c r="WHO166" s="214"/>
      <c r="WHP166" s="214"/>
      <c r="WHQ166" s="214"/>
      <c r="WHR166" s="214"/>
      <c r="WHS166" s="214"/>
      <c r="WHT166" s="214"/>
      <c r="WHU166" s="214"/>
      <c r="WHV166" s="214"/>
      <c r="WHW166" s="214"/>
      <c r="WHX166" s="214"/>
      <c r="WHY166" s="214"/>
      <c r="WHZ166" s="214"/>
      <c r="WIA166" s="214"/>
      <c r="WIB166" s="214"/>
      <c r="WIC166" s="214"/>
      <c r="WID166" s="214"/>
      <c r="WIE166" s="214"/>
      <c r="WIF166" s="214"/>
      <c r="WIG166" s="214"/>
      <c r="WIH166" s="214"/>
      <c r="WII166" s="214"/>
      <c r="WIJ166" s="214"/>
      <c r="WIK166" s="214"/>
      <c r="WIL166" s="214"/>
      <c r="WIM166" s="214"/>
      <c r="WIN166" s="214"/>
      <c r="WIO166" s="214"/>
      <c r="WIP166" s="214"/>
      <c r="WIQ166" s="214"/>
      <c r="WIR166" s="214"/>
      <c r="WIS166" s="214"/>
      <c r="WIT166" s="214"/>
      <c r="WIU166" s="214"/>
      <c r="WIV166" s="214"/>
      <c r="WIW166" s="214"/>
      <c r="WIX166" s="214"/>
      <c r="WIY166" s="214"/>
      <c r="WIZ166" s="214"/>
      <c r="WJA166" s="214"/>
      <c r="WJB166" s="214"/>
      <c r="WJC166" s="214"/>
      <c r="WJD166" s="214"/>
      <c r="WJE166" s="214"/>
      <c r="WJF166" s="214"/>
      <c r="WJG166" s="214"/>
      <c r="WJH166" s="214"/>
      <c r="WJI166" s="214"/>
      <c r="WJJ166" s="214"/>
      <c r="WJK166" s="214"/>
      <c r="WJL166" s="214"/>
      <c r="WJM166" s="214"/>
      <c r="WJN166" s="214"/>
      <c r="WJO166" s="214"/>
      <c r="WJP166" s="214"/>
      <c r="WJQ166" s="214"/>
      <c r="WJR166" s="214"/>
      <c r="WJS166" s="214"/>
      <c r="WJT166" s="214"/>
      <c r="WJU166" s="214"/>
      <c r="WJV166" s="214"/>
      <c r="WJW166" s="214"/>
      <c r="WJX166" s="214"/>
      <c r="WJY166" s="214"/>
      <c r="WJZ166" s="214"/>
      <c r="WKA166" s="214"/>
      <c r="WKB166" s="214"/>
      <c r="WKC166" s="214"/>
      <c r="WKD166" s="214"/>
      <c r="WKE166" s="214"/>
      <c r="WKF166" s="214"/>
      <c r="WKG166" s="214"/>
      <c r="WKH166" s="214"/>
      <c r="WKI166" s="214"/>
      <c r="WKJ166" s="214"/>
      <c r="WKK166" s="214"/>
      <c r="WKL166" s="214"/>
      <c r="WKM166" s="214"/>
      <c r="WKN166" s="214"/>
      <c r="WKO166" s="214"/>
      <c r="WKP166" s="214"/>
      <c r="WKQ166" s="214"/>
      <c r="WKR166" s="214"/>
      <c r="WKS166" s="214"/>
      <c r="WKT166" s="214"/>
      <c r="WKU166" s="214"/>
      <c r="WKV166" s="214"/>
      <c r="WKW166" s="214"/>
      <c r="WKX166" s="214"/>
      <c r="WKY166" s="214"/>
      <c r="WKZ166" s="214"/>
      <c r="WLA166" s="214"/>
      <c r="WLB166" s="214"/>
      <c r="WLC166" s="214"/>
      <c r="WLD166" s="214"/>
      <c r="WLE166" s="214"/>
      <c r="WLF166" s="214"/>
      <c r="WLG166" s="214"/>
      <c r="WLH166" s="214"/>
      <c r="WLI166" s="214"/>
      <c r="WLJ166" s="214"/>
      <c r="WLK166" s="214"/>
      <c r="WLL166" s="214"/>
      <c r="WLM166" s="214"/>
      <c r="WLN166" s="214"/>
      <c r="WLO166" s="214"/>
      <c r="WLV166" s="214"/>
      <c r="WLW166" s="214"/>
      <c r="WLX166" s="214"/>
      <c r="WLY166" s="214"/>
      <c r="WLZ166" s="214"/>
      <c r="WMA166" s="214"/>
      <c r="WMB166" s="214"/>
      <c r="WMC166" s="214"/>
      <c r="WMD166" s="214"/>
      <c r="WME166" s="214"/>
      <c r="WMF166" s="214"/>
      <c r="WMG166" s="214"/>
      <c r="WMH166" s="214"/>
      <c r="WMI166" s="214"/>
      <c r="WMJ166" s="214"/>
      <c r="WMK166" s="214"/>
      <c r="WML166" s="214"/>
      <c r="WMM166" s="214"/>
      <c r="WMN166" s="214"/>
      <c r="WMO166" s="214"/>
      <c r="WMP166" s="214"/>
      <c r="WMQ166" s="214"/>
      <c r="WMR166" s="214"/>
      <c r="WMS166" s="214"/>
      <c r="WMT166" s="214"/>
      <c r="WMU166" s="214"/>
      <c r="WMV166" s="214"/>
      <c r="WMW166" s="214"/>
      <c r="WMX166" s="214"/>
      <c r="WMY166" s="214"/>
      <c r="WMZ166" s="214"/>
      <c r="WNA166" s="214"/>
      <c r="WNB166" s="214"/>
      <c r="WNC166" s="214"/>
      <c r="WND166" s="214"/>
      <c r="WNE166" s="214"/>
      <c r="WNF166" s="214"/>
      <c r="WNG166" s="214"/>
      <c r="WNH166" s="214"/>
      <c r="WNI166" s="214"/>
      <c r="WNJ166" s="214"/>
      <c r="WNK166" s="214"/>
      <c r="WNL166" s="214"/>
      <c r="WNM166" s="214"/>
      <c r="WNN166" s="214"/>
      <c r="WNO166" s="214"/>
      <c r="WNP166" s="214"/>
      <c r="WNQ166" s="214"/>
      <c r="WNR166" s="214"/>
      <c r="WNS166" s="214"/>
      <c r="WNT166" s="214"/>
      <c r="WNU166" s="214"/>
      <c r="WNV166" s="214"/>
      <c r="WNW166" s="214"/>
      <c r="WNX166" s="214"/>
      <c r="WNY166" s="214"/>
      <c r="WNZ166" s="214"/>
      <c r="WOA166" s="214"/>
      <c r="WOB166" s="214"/>
      <c r="WOC166" s="214"/>
      <c r="WOD166" s="214"/>
      <c r="WOE166" s="214"/>
      <c r="WOF166" s="214"/>
      <c r="WOG166" s="214"/>
      <c r="WOH166" s="214"/>
      <c r="WOI166" s="214"/>
      <c r="WOJ166" s="214"/>
      <c r="WOK166" s="214"/>
      <c r="WOL166" s="214"/>
      <c r="WOM166" s="214"/>
      <c r="WON166" s="214"/>
      <c r="WOO166" s="214"/>
      <c r="WOP166" s="214"/>
      <c r="WOQ166" s="214"/>
      <c r="WOR166" s="214"/>
      <c r="WOS166" s="214"/>
      <c r="WOT166" s="214"/>
      <c r="WOU166" s="214"/>
      <c r="WOV166" s="214"/>
      <c r="WOW166" s="214"/>
      <c r="WOX166" s="214"/>
      <c r="WOY166" s="214"/>
      <c r="WOZ166" s="214"/>
      <c r="WPA166" s="214"/>
      <c r="WPB166" s="214"/>
      <c r="WPC166" s="214"/>
      <c r="WPD166" s="214"/>
      <c r="WPE166" s="214"/>
      <c r="WPF166" s="214"/>
      <c r="WPG166" s="214"/>
      <c r="WPH166" s="214"/>
      <c r="WPI166" s="214"/>
      <c r="WPJ166" s="214"/>
      <c r="WPK166" s="214"/>
      <c r="WPL166" s="214"/>
      <c r="WPM166" s="214"/>
      <c r="WPN166" s="214"/>
      <c r="WPO166" s="214"/>
      <c r="WPP166" s="214"/>
      <c r="WPQ166" s="214"/>
      <c r="WPR166" s="214"/>
      <c r="WPS166" s="214"/>
      <c r="WPT166" s="214"/>
      <c r="WPU166" s="214"/>
      <c r="WPV166" s="214"/>
      <c r="WPW166" s="214"/>
      <c r="WPX166" s="214"/>
      <c r="WPY166" s="214"/>
      <c r="WPZ166" s="214"/>
      <c r="WQA166" s="214"/>
      <c r="WQB166" s="214"/>
      <c r="WQC166" s="214"/>
      <c r="WQD166" s="214"/>
      <c r="WQE166" s="214"/>
      <c r="WQF166" s="214"/>
      <c r="WQG166" s="214"/>
      <c r="WQH166" s="214"/>
      <c r="WQI166" s="214"/>
      <c r="WQJ166" s="214"/>
      <c r="WQK166" s="214"/>
      <c r="WQL166" s="214"/>
      <c r="WQM166" s="214"/>
      <c r="WQN166" s="214"/>
      <c r="WQO166" s="214"/>
      <c r="WQP166" s="214"/>
      <c r="WQQ166" s="214"/>
      <c r="WQR166" s="214"/>
      <c r="WQS166" s="214"/>
      <c r="WQT166" s="214"/>
      <c r="WQU166" s="214"/>
      <c r="WQV166" s="214"/>
      <c r="WQW166" s="214"/>
      <c r="WQX166" s="214"/>
      <c r="WQY166" s="214"/>
      <c r="WQZ166" s="214"/>
      <c r="WRA166" s="214"/>
      <c r="WRB166" s="214"/>
      <c r="WRC166" s="214"/>
      <c r="WRD166" s="214"/>
      <c r="WRE166" s="214"/>
      <c r="WRF166" s="214"/>
      <c r="WRG166" s="214"/>
      <c r="WRH166" s="214"/>
      <c r="WRI166" s="214"/>
      <c r="WRJ166" s="214"/>
      <c r="WRK166" s="214"/>
      <c r="WRL166" s="214"/>
      <c r="WRM166" s="214"/>
      <c r="WRN166" s="214"/>
      <c r="WRO166" s="214"/>
      <c r="WRP166" s="214"/>
      <c r="WRQ166" s="214"/>
      <c r="WRR166" s="214"/>
      <c r="WRS166" s="214"/>
      <c r="WRT166" s="214"/>
      <c r="WRU166" s="214"/>
      <c r="WRV166" s="214"/>
      <c r="WRW166" s="214"/>
      <c r="WRX166" s="214"/>
      <c r="WRY166" s="214"/>
      <c r="WRZ166" s="214"/>
      <c r="WSA166" s="214"/>
      <c r="WSB166" s="214"/>
      <c r="WSC166" s="214"/>
      <c r="WSD166" s="214"/>
      <c r="WSE166" s="214"/>
      <c r="WSF166" s="214"/>
      <c r="WSG166" s="214"/>
      <c r="WSH166" s="214"/>
      <c r="WSI166" s="214"/>
      <c r="WSJ166" s="214"/>
      <c r="WSK166" s="214"/>
      <c r="WSL166" s="214"/>
      <c r="WSM166" s="214"/>
      <c r="WSN166" s="214"/>
      <c r="WSO166" s="214"/>
      <c r="WSP166" s="214"/>
      <c r="WSQ166" s="214"/>
      <c r="WSR166" s="214"/>
      <c r="WSS166" s="214"/>
      <c r="WST166" s="214"/>
      <c r="WSU166" s="214"/>
      <c r="WSV166" s="214"/>
      <c r="WSW166" s="214"/>
      <c r="WSX166" s="214"/>
      <c r="WSY166" s="214"/>
      <c r="WSZ166" s="214"/>
      <c r="WTA166" s="214"/>
      <c r="WTB166" s="214"/>
      <c r="WTC166" s="214"/>
      <c r="WTD166" s="214"/>
      <c r="WTE166" s="214"/>
      <c r="WTF166" s="214"/>
      <c r="WTG166" s="214"/>
      <c r="WTH166" s="214"/>
      <c r="WTI166" s="214"/>
      <c r="WTJ166" s="214"/>
      <c r="WTK166" s="214"/>
      <c r="WTL166" s="214"/>
      <c r="WTM166" s="214"/>
      <c r="WTN166" s="214"/>
      <c r="WTO166" s="214"/>
      <c r="WTP166" s="214"/>
      <c r="WTQ166" s="214"/>
      <c r="WTR166" s="214"/>
      <c r="WTS166" s="214"/>
      <c r="WTT166" s="214"/>
      <c r="WTU166" s="214"/>
      <c r="WTV166" s="214"/>
      <c r="WTW166" s="214"/>
      <c r="WTX166" s="214"/>
      <c r="WTY166" s="214"/>
      <c r="WTZ166" s="214"/>
      <c r="WUA166" s="214"/>
      <c r="WUB166" s="214"/>
      <c r="WUC166" s="214"/>
      <c r="WUD166" s="214"/>
      <c r="WUE166" s="214"/>
      <c r="WUF166" s="214"/>
      <c r="WUG166" s="214"/>
      <c r="WUH166" s="214"/>
      <c r="WUI166" s="214"/>
      <c r="WUJ166" s="214"/>
      <c r="WUK166" s="214"/>
      <c r="WUL166" s="214"/>
      <c r="WUM166" s="214"/>
      <c r="WUN166" s="214"/>
      <c r="WUO166" s="214"/>
      <c r="WUP166" s="214"/>
      <c r="WUQ166" s="214"/>
      <c r="WUR166" s="214"/>
      <c r="WUS166" s="214"/>
      <c r="WUT166" s="214"/>
      <c r="WUU166" s="214"/>
      <c r="WUV166" s="214"/>
      <c r="WUW166" s="214"/>
      <c r="WUX166" s="214"/>
      <c r="WUY166" s="214"/>
      <c r="WUZ166" s="214"/>
      <c r="WVA166" s="214"/>
      <c r="WVB166" s="214"/>
      <c r="WVC166" s="214"/>
      <c r="WVD166" s="214"/>
      <c r="WVE166" s="214"/>
      <c r="WVF166" s="214"/>
      <c r="WVG166" s="214"/>
      <c r="WVH166" s="214"/>
      <c r="WVI166" s="214"/>
      <c r="WVJ166" s="214"/>
      <c r="WVK166" s="214"/>
      <c r="WVR166" s="214"/>
      <c r="WVS166" s="214"/>
      <c r="WVT166" s="214"/>
      <c r="WVU166" s="214"/>
      <c r="WVV166" s="214"/>
      <c r="WVW166" s="214"/>
      <c r="WVX166" s="214"/>
      <c r="WVY166" s="214"/>
      <c r="WVZ166" s="214"/>
      <c r="WWA166" s="214"/>
      <c r="WWB166" s="214"/>
      <c r="WWC166" s="214"/>
      <c r="WWD166" s="214"/>
      <c r="WWE166" s="214"/>
      <c r="WWF166" s="214"/>
      <c r="WWG166" s="214"/>
      <c r="WWH166" s="214"/>
      <c r="WWI166" s="214"/>
      <c r="WWJ166" s="214"/>
      <c r="WWK166" s="214"/>
      <c r="WWL166" s="214"/>
      <c r="WWM166" s="214"/>
      <c r="WWN166" s="214"/>
      <c r="WWO166" s="214"/>
      <c r="WWP166" s="214"/>
      <c r="WWQ166" s="214"/>
      <c r="WWR166" s="214"/>
      <c r="WWS166" s="214"/>
      <c r="WWT166" s="214"/>
      <c r="WWU166" s="214"/>
      <c r="WWV166" s="214"/>
      <c r="WWW166" s="214"/>
      <c r="WWX166" s="214"/>
      <c r="WWY166" s="214"/>
      <c r="WWZ166" s="214"/>
      <c r="WXA166" s="214"/>
      <c r="WXB166" s="214"/>
      <c r="WXC166" s="214"/>
      <c r="WXD166" s="214"/>
      <c r="WXE166" s="214"/>
      <c r="WXF166" s="214"/>
      <c r="WXG166" s="214"/>
      <c r="WXH166" s="214"/>
      <c r="WXI166" s="214"/>
      <c r="WXJ166" s="214"/>
      <c r="WXK166" s="214"/>
      <c r="WXL166" s="214"/>
      <c r="WXM166" s="214"/>
      <c r="WXN166" s="214"/>
      <c r="WXO166" s="214"/>
      <c r="WXP166" s="214"/>
      <c r="WXQ166" s="214"/>
      <c r="WXR166" s="214"/>
      <c r="WXS166" s="214"/>
      <c r="WXT166" s="214"/>
      <c r="WXU166" s="214"/>
      <c r="WXV166" s="214"/>
      <c r="WXW166" s="214"/>
      <c r="WXX166" s="214"/>
      <c r="WXY166" s="214"/>
      <c r="WXZ166" s="214"/>
      <c r="WYA166" s="214"/>
      <c r="WYB166" s="214"/>
      <c r="WYC166" s="214"/>
      <c r="WYD166" s="214"/>
      <c r="WYE166" s="214"/>
      <c r="WYF166" s="214"/>
      <c r="WYG166" s="214"/>
      <c r="WYH166" s="214"/>
      <c r="WYI166" s="214"/>
      <c r="WYJ166" s="214"/>
      <c r="WYK166" s="214"/>
      <c r="WYL166" s="214"/>
      <c r="WYM166" s="214"/>
      <c r="WYN166" s="214"/>
      <c r="WYO166" s="214"/>
      <c r="WYP166" s="214"/>
      <c r="WYQ166" s="214"/>
      <c r="WYR166" s="214"/>
      <c r="WYS166" s="214"/>
      <c r="WYT166" s="214"/>
      <c r="WYU166" s="214"/>
      <c r="WYV166" s="214"/>
      <c r="WYW166" s="214"/>
      <c r="WYX166" s="214"/>
      <c r="WYY166" s="214"/>
      <c r="WYZ166" s="214"/>
      <c r="WZA166" s="214"/>
      <c r="WZB166" s="214"/>
      <c r="WZC166" s="214"/>
      <c r="WZD166" s="214"/>
      <c r="WZE166" s="214"/>
      <c r="WZF166" s="214"/>
      <c r="WZG166" s="214"/>
      <c r="WZH166" s="214"/>
      <c r="WZI166" s="214"/>
      <c r="WZJ166" s="214"/>
      <c r="WZK166" s="214"/>
      <c r="WZL166" s="214"/>
      <c r="WZM166" s="214"/>
      <c r="WZN166" s="214"/>
      <c r="WZO166" s="214"/>
      <c r="WZP166" s="214"/>
      <c r="WZQ166" s="214"/>
      <c r="WZR166" s="214"/>
      <c r="WZS166" s="214"/>
      <c r="WZT166" s="214"/>
      <c r="WZU166" s="214"/>
      <c r="WZV166" s="214"/>
      <c r="WZW166" s="214"/>
      <c r="WZX166" s="214"/>
      <c r="WZY166" s="214"/>
      <c r="WZZ166" s="214"/>
      <c r="XAA166" s="214"/>
      <c r="XAB166" s="214"/>
      <c r="XAC166" s="214"/>
      <c r="XAD166" s="214"/>
      <c r="XAE166" s="214"/>
      <c r="XAF166" s="214"/>
      <c r="XAG166" s="214"/>
      <c r="XAH166" s="214"/>
      <c r="XAI166" s="214"/>
      <c r="XAJ166" s="214"/>
      <c r="XAK166" s="214"/>
      <c r="XAL166" s="214"/>
      <c r="XAM166" s="214"/>
      <c r="XAN166" s="214"/>
      <c r="XAO166" s="214"/>
      <c r="XAP166" s="214"/>
      <c r="XAQ166" s="214"/>
      <c r="XAR166" s="214"/>
      <c r="XAS166" s="214"/>
      <c r="XAT166" s="214"/>
      <c r="XAU166" s="214"/>
      <c r="XAV166" s="214"/>
      <c r="XAW166" s="214"/>
      <c r="XAX166" s="214"/>
      <c r="XAY166" s="214"/>
      <c r="XAZ166" s="214"/>
      <c r="XBA166" s="214"/>
      <c r="XBB166" s="214"/>
      <c r="XBC166" s="214"/>
      <c r="XBD166" s="214"/>
      <c r="XBE166" s="214"/>
      <c r="XBF166" s="214"/>
      <c r="XBG166" s="214"/>
      <c r="XBH166" s="214"/>
      <c r="XBI166" s="214"/>
      <c r="XBJ166" s="214"/>
      <c r="XBK166" s="214"/>
      <c r="XBL166" s="214"/>
      <c r="XBM166" s="214"/>
      <c r="XBN166" s="214"/>
      <c r="XBO166" s="214"/>
      <c r="XBP166" s="214"/>
      <c r="XBQ166" s="214"/>
      <c r="XBR166" s="214"/>
      <c r="XBS166" s="214"/>
      <c r="XBT166" s="214"/>
      <c r="XBU166" s="214"/>
      <c r="XBV166" s="214"/>
      <c r="XBW166" s="214"/>
      <c r="XBX166" s="214"/>
      <c r="XBY166" s="214"/>
      <c r="XBZ166" s="214"/>
      <c r="XCA166" s="214"/>
      <c r="XCB166" s="214"/>
      <c r="XCC166" s="214"/>
      <c r="XCD166" s="214"/>
      <c r="XCE166" s="214"/>
      <c r="XCF166" s="214"/>
      <c r="XCG166" s="214"/>
      <c r="XCH166" s="214"/>
      <c r="XCI166" s="214"/>
      <c r="XCJ166" s="214"/>
      <c r="XCK166" s="214"/>
      <c r="XCL166" s="214"/>
      <c r="XCM166" s="214"/>
      <c r="XCN166" s="214"/>
      <c r="XCO166" s="214"/>
      <c r="XCP166" s="214"/>
      <c r="XCQ166" s="214"/>
      <c r="XCR166" s="214"/>
      <c r="XCS166" s="214"/>
      <c r="XCT166" s="214"/>
      <c r="XCU166" s="214"/>
      <c r="XCV166" s="214"/>
      <c r="XCW166" s="214"/>
      <c r="XCX166" s="214"/>
      <c r="XCY166" s="214"/>
      <c r="XCZ166" s="214"/>
      <c r="XDA166" s="214"/>
      <c r="XDB166" s="214"/>
      <c r="XDC166" s="214"/>
      <c r="XDD166" s="214"/>
      <c r="XDE166" s="214"/>
      <c r="XDF166" s="214"/>
      <c r="XDG166" s="214"/>
      <c r="XDH166" s="214"/>
      <c r="XDI166" s="214"/>
      <c r="XDJ166" s="214"/>
      <c r="XDK166" s="214"/>
      <c r="XDL166" s="214"/>
      <c r="XDM166" s="214"/>
      <c r="XDN166" s="214"/>
      <c r="XDO166" s="214"/>
      <c r="XDP166" s="214"/>
      <c r="XDQ166" s="214"/>
      <c r="XDR166" s="214"/>
      <c r="XDS166" s="214"/>
      <c r="XDT166" s="214"/>
      <c r="XDU166" s="214"/>
      <c r="XDV166" s="214"/>
      <c r="XDW166" s="214"/>
      <c r="XDX166" s="214"/>
      <c r="XDY166" s="214"/>
      <c r="XDZ166" s="214"/>
      <c r="XEA166" s="214"/>
      <c r="XEB166" s="214"/>
      <c r="XEC166" s="214"/>
      <c r="XED166" s="214"/>
      <c r="XEE166" s="214"/>
      <c r="XEF166" s="214"/>
      <c r="XEG166" s="214"/>
      <c r="XEH166" s="214"/>
      <c r="XEI166" s="214"/>
      <c r="XEJ166" s="214"/>
      <c r="XEK166" s="214"/>
      <c r="XEL166" s="214"/>
      <c r="XEM166" s="214"/>
      <c r="XEN166" s="214"/>
      <c r="XEO166" s="214"/>
      <c r="XEP166" s="214"/>
      <c r="XEQ166" s="214"/>
      <c r="XER166" s="214"/>
      <c r="XES166" s="214"/>
      <c r="XET166" s="214"/>
      <c r="XEU166" s="214"/>
      <c r="XEV166" s="214"/>
      <c r="XEW166" s="214"/>
      <c r="XEX166" s="214"/>
      <c r="XEY166" s="214"/>
      <c r="XEZ166" s="214"/>
      <c r="XFA166" s="214"/>
      <c r="XFB166" s="214"/>
      <c r="XFC166" s="214"/>
    </row>
    <row r="167" spans="1:16384" ht="30.75" x14ac:dyDescent="0.25">
      <c r="A167" s="119" t="s">
        <v>304</v>
      </c>
      <c r="B167" s="133">
        <v>2940000000</v>
      </c>
      <c r="C167" s="133">
        <v>400</v>
      </c>
      <c r="D167" s="120">
        <f>300000+694857.92</f>
        <v>994857.92</v>
      </c>
      <c r="E167" s="120"/>
      <c r="F167" s="120"/>
      <c r="G167" s="152"/>
      <c r="H167" s="153"/>
      <c r="I167" s="153"/>
      <c r="J167" s="152"/>
      <c r="K167" s="152"/>
      <c r="L167" s="213"/>
      <c r="M167" s="213"/>
      <c r="N167" s="214"/>
      <c r="O167" s="213"/>
      <c r="P167" s="213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  <c r="DT167" s="214"/>
      <c r="DU167" s="214"/>
      <c r="DV167" s="214"/>
      <c r="DW167" s="214"/>
      <c r="DX167" s="214"/>
      <c r="DY167" s="214"/>
      <c r="DZ167" s="214"/>
      <c r="EA167" s="214"/>
      <c r="EB167" s="214"/>
      <c r="EC167" s="214"/>
      <c r="ED167" s="214"/>
      <c r="EE167" s="214"/>
      <c r="EF167" s="214"/>
      <c r="EG167" s="214"/>
      <c r="EH167" s="214"/>
      <c r="EI167" s="214"/>
      <c r="EJ167" s="214"/>
      <c r="EK167" s="214"/>
      <c r="EL167" s="214"/>
      <c r="EM167" s="214"/>
      <c r="EN167" s="214"/>
      <c r="EO167" s="214"/>
      <c r="EP167" s="214"/>
      <c r="EQ167" s="214"/>
      <c r="ER167" s="214"/>
      <c r="ES167" s="214"/>
      <c r="ET167" s="214"/>
      <c r="EU167" s="214"/>
      <c r="EV167" s="214"/>
      <c r="EW167" s="214"/>
      <c r="EX167" s="214"/>
      <c r="EY167" s="214"/>
      <c r="EZ167" s="214"/>
      <c r="FA167" s="214"/>
      <c r="FB167" s="214"/>
      <c r="FC167" s="214"/>
      <c r="FD167" s="214"/>
      <c r="FE167" s="214"/>
      <c r="FF167" s="214"/>
      <c r="FG167" s="214"/>
      <c r="FH167" s="214"/>
      <c r="FI167" s="214"/>
      <c r="FJ167" s="214"/>
      <c r="FK167" s="214"/>
      <c r="FL167" s="214"/>
      <c r="FM167" s="214"/>
      <c r="FN167" s="214"/>
      <c r="FO167" s="214"/>
      <c r="FP167" s="214"/>
      <c r="FQ167" s="214"/>
      <c r="FR167" s="214"/>
      <c r="FS167" s="214"/>
      <c r="FT167" s="214"/>
      <c r="FU167" s="214"/>
      <c r="FV167" s="214"/>
      <c r="FW167" s="214"/>
      <c r="FX167" s="214"/>
      <c r="FY167" s="214"/>
      <c r="FZ167" s="214"/>
      <c r="GA167" s="214"/>
      <c r="GB167" s="214"/>
      <c r="GC167" s="214"/>
      <c r="GD167" s="214"/>
      <c r="GE167" s="214"/>
      <c r="GF167" s="214"/>
      <c r="GG167" s="214"/>
      <c r="GH167" s="214"/>
      <c r="GI167" s="214"/>
      <c r="GJ167" s="214"/>
      <c r="GK167" s="214"/>
      <c r="GL167" s="214"/>
      <c r="GM167" s="214"/>
      <c r="GN167" s="214"/>
      <c r="GO167" s="214"/>
      <c r="GP167" s="214"/>
      <c r="GQ167" s="214"/>
      <c r="GR167" s="214"/>
      <c r="GS167" s="214"/>
      <c r="GT167" s="214"/>
      <c r="GU167" s="214"/>
      <c r="GV167" s="214"/>
      <c r="GW167" s="214"/>
      <c r="GX167" s="214"/>
      <c r="GY167" s="214"/>
      <c r="GZ167" s="214"/>
      <c r="HA167" s="214"/>
      <c r="HB167" s="214"/>
      <c r="HC167" s="214"/>
      <c r="HD167" s="214"/>
      <c r="HE167" s="214"/>
      <c r="HF167" s="214"/>
      <c r="HG167" s="214"/>
      <c r="HH167" s="214"/>
      <c r="HI167" s="214"/>
      <c r="HJ167" s="214"/>
      <c r="HK167" s="214"/>
      <c r="HL167" s="214"/>
      <c r="HM167" s="214"/>
      <c r="HN167" s="214"/>
      <c r="HO167" s="214"/>
      <c r="HP167" s="214"/>
      <c r="HQ167" s="214"/>
      <c r="HR167" s="214"/>
      <c r="HS167" s="214"/>
      <c r="HT167" s="214"/>
      <c r="HU167" s="214"/>
      <c r="HV167" s="214"/>
      <c r="HW167" s="214"/>
      <c r="HX167" s="214"/>
      <c r="HY167" s="214"/>
      <c r="HZ167" s="214"/>
      <c r="IA167" s="214"/>
      <c r="IB167" s="214"/>
      <c r="IC167" s="214"/>
      <c r="ID167" s="214"/>
      <c r="IE167" s="214"/>
      <c r="IF167" s="214"/>
      <c r="IG167" s="214"/>
      <c r="IH167" s="214"/>
      <c r="II167" s="214"/>
      <c r="IJ167" s="214"/>
      <c r="IK167" s="214"/>
      <c r="IL167" s="214"/>
      <c r="IM167" s="214"/>
      <c r="IN167" s="214"/>
      <c r="IO167" s="214"/>
      <c r="IP167" s="214"/>
      <c r="IQ167" s="214"/>
      <c r="IR167" s="214"/>
      <c r="IS167" s="214"/>
      <c r="IT167" s="214"/>
      <c r="IU167" s="214"/>
      <c r="IV167" s="214"/>
      <c r="IW167" s="214"/>
      <c r="IX167" s="214"/>
      <c r="IY167" s="214"/>
      <c r="JF167" s="214"/>
      <c r="JG167" s="214"/>
      <c r="JH167" s="214"/>
      <c r="JI167" s="214"/>
      <c r="JJ167" s="214"/>
      <c r="JK167" s="214"/>
      <c r="JL167" s="214"/>
      <c r="JM167" s="214"/>
      <c r="JN167" s="214"/>
      <c r="JO167" s="214"/>
      <c r="JP167" s="214"/>
      <c r="JQ167" s="214"/>
      <c r="JR167" s="214"/>
      <c r="JS167" s="214"/>
      <c r="JT167" s="214"/>
      <c r="JU167" s="214"/>
      <c r="JV167" s="214"/>
      <c r="JW167" s="214"/>
      <c r="JX167" s="214"/>
      <c r="JY167" s="214"/>
      <c r="JZ167" s="214"/>
      <c r="KA167" s="214"/>
      <c r="KB167" s="214"/>
      <c r="KC167" s="214"/>
      <c r="KD167" s="214"/>
      <c r="KE167" s="214"/>
      <c r="KF167" s="214"/>
      <c r="KG167" s="214"/>
      <c r="KH167" s="214"/>
      <c r="KI167" s="214"/>
      <c r="KJ167" s="214"/>
      <c r="KK167" s="214"/>
      <c r="KL167" s="214"/>
      <c r="KM167" s="214"/>
      <c r="KN167" s="214"/>
      <c r="KO167" s="214"/>
      <c r="KP167" s="214"/>
      <c r="KQ167" s="214"/>
      <c r="KR167" s="214"/>
      <c r="KS167" s="214"/>
      <c r="KT167" s="214"/>
      <c r="KU167" s="214"/>
      <c r="KV167" s="214"/>
      <c r="KW167" s="214"/>
      <c r="KX167" s="214"/>
      <c r="KY167" s="214"/>
      <c r="KZ167" s="214"/>
      <c r="LA167" s="214"/>
      <c r="LB167" s="214"/>
      <c r="LC167" s="214"/>
      <c r="LD167" s="214"/>
      <c r="LE167" s="214"/>
      <c r="LF167" s="214"/>
      <c r="LG167" s="214"/>
      <c r="LH167" s="214"/>
      <c r="LI167" s="214"/>
      <c r="LJ167" s="214"/>
      <c r="LK167" s="214"/>
      <c r="LL167" s="214"/>
      <c r="LM167" s="214"/>
      <c r="LN167" s="214"/>
      <c r="LO167" s="214"/>
      <c r="LP167" s="214"/>
      <c r="LQ167" s="214"/>
      <c r="LR167" s="214"/>
      <c r="LS167" s="214"/>
      <c r="LT167" s="214"/>
      <c r="LU167" s="214"/>
      <c r="LV167" s="214"/>
      <c r="LW167" s="214"/>
      <c r="LX167" s="214"/>
      <c r="LY167" s="214"/>
      <c r="LZ167" s="214"/>
      <c r="MA167" s="214"/>
      <c r="MB167" s="214"/>
      <c r="MC167" s="214"/>
      <c r="MD167" s="214"/>
      <c r="ME167" s="214"/>
      <c r="MF167" s="214"/>
      <c r="MG167" s="214"/>
      <c r="MH167" s="214"/>
      <c r="MI167" s="214"/>
      <c r="MJ167" s="214"/>
      <c r="MK167" s="214"/>
      <c r="ML167" s="214"/>
      <c r="MM167" s="214"/>
      <c r="MN167" s="214"/>
      <c r="MO167" s="214"/>
      <c r="MP167" s="214"/>
      <c r="MQ167" s="214"/>
      <c r="MR167" s="214"/>
      <c r="MS167" s="214"/>
      <c r="MT167" s="214"/>
      <c r="MU167" s="214"/>
      <c r="MV167" s="214"/>
      <c r="MW167" s="214"/>
      <c r="MX167" s="214"/>
      <c r="MY167" s="214"/>
      <c r="MZ167" s="214"/>
      <c r="NA167" s="214"/>
      <c r="NB167" s="214"/>
      <c r="NC167" s="214"/>
      <c r="ND167" s="214"/>
      <c r="NE167" s="214"/>
      <c r="NF167" s="214"/>
      <c r="NG167" s="214"/>
      <c r="NH167" s="214"/>
      <c r="NI167" s="214"/>
      <c r="NJ167" s="214"/>
      <c r="NK167" s="214"/>
      <c r="NL167" s="214"/>
      <c r="NM167" s="214"/>
      <c r="NN167" s="214"/>
      <c r="NO167" s="214"/>
      <c r="NP167" s="214"/>
      <c r="NQ167" s="214"/>
      <c r="NR167" s="214"/>
      <c r="NS167" s="214"/>
      <c r="NT167" s="214"/>
      <c r="NU167" s="214"/>
      <c r="NV167" s="214"/>
      <c r="NW167" s="214"/>
      <c r="NX167" s="214"/>
      <c r="NY167" s="214"/>
      <c r="NZ167" s="214"/>
      <c r="OA167" s="214"/>
      <c r="OB167" s="214"/>
      <c r="OC167" s="214"/>
      <c r="OD167" s="214"/>
      <c r="OE167" s="214"/>
      <c r="OF167" s="214"/>
      <c r="OG167" s="214"/>
      <c r="OH167" s="214"/>
      <c r="OI167" s="214"/>
      <c r="OJ167" s="214"/>
      <c r="OK167" s="214"/>
      <c r="OL167" s="214"/>
      <c r="OM167" s="214"/>
      <c r="ON167" s="214"/>
      <c r="OO167" s="214"/>
      <c r="OP167" s="214"/>
      <c r="OQ167" s="214"/>
      <c r="OR167" s="214"/>
      <c r="OS167" s="214"/>
      <c r="OT167" s="214"/>
      <c r="OU167" s="214"/>
      <c r="OV167" s="214"/>
      <c r="OW167" s="214"/>
      <c r="OX167" s="214"/>
      <c r="OY167" s="214"/>
      <c r="OZ167" s="214"/>
      <c r="PA167" s="214"/>
      <c r="PB167" s="214"/>
      <c r="PC167" s="214"/>
      <c r="PD167" s="214"/>
      <c r="PE167" s="214"/>
      <c r="PF167" s="214"/>
      <c r="PG167" s="214"/>
      <c r="PH167" s="214"/>
      <c r="PI167" s="214"/>
      <c r="PJ167" s="214"/>
      <c r="PK167" s="214"/>
      <c r="PL167" s="214"/>
      <c r="PM167" s="214"/>
      <c r="PN167" s="214"/>
      <c r="PO167" s="214"/>
      <c r="PP167" s="214"/>
      <c r="PQ167" s="214"/>
      <c r="PR167" s="214"/>
      <c r="PS167" s="214"/>
      <c r="PT167" s="214"/>
      <c r="PU167" s="214"/>
      <c r="PV167" s="214"/>
      <c r="PW167" s="214"/>
      <c r="PX167" s="214"/>
      <c r="PY167" s="214"/>
      <c r="PZ167" s="214"/>
      <c r="QA167" s="214"/>
      <c r="QB167" s="214"/>
      <c r="QC167" s="214"/>
      <c r="QD167" s="214"/>
      <c r="QE167" s="214"/>
      <c r="QF167" s="214"/>
      <c r="QG167" s="214"/>
      <c r="QH167" s="214"/>
      <c r="QI167" s="214"/>
      <c r="QJ167" s="214"/>
      <c r="QK167" s="214"/>
      <c r="QL167" s="214"/>
      <c r="QM167" s="214"/>
      <c r="QN167" s="214"/>
      <c r="QO167" s="214"/>
      <c r="QP167" s="214"/>
      <c r="QQ167" s="214"/>
      <c r="QR167" s="214"/>
      <c r="QS167" s="214"/>
      <c r="QT167" s="214"/>
      <c r="QU167" s="214"/>
      <c r="QV167" s="214"/>
      <c r="QW167" s="214"/>
      <c r="QX167" s="214"/>
      <c r="QY167" s="214"/>
      <c r="QZ167" s="214"/>
      <c r="RA167" s="214"/>
      <c r="RB167" s="214"/>
      <c r="RC167" s="214"/>
      <c r="RD167" s="214"/>
      <c r="RE167" s="214"/>
      <c r="RF167" s="214"/>
      <c r="RG167" s="214"/>
      <c r="RH167" s="214"/>
      <c r="RI167" s="214"/>
      <c r="RJ167" s="214"/>
      <c r="RK167" s="214"/>
      <c r="RL167" s="214"/>
      <c r="RM167" s="214"/>
      <c r="RN167" s="214"/>
      <c r="RO167" s="214"/>
      <c r="RP167" s="214"/>
      <c r="RQ167" s="214"/>
      <c r="RR167" s="214"/>
      <c r="RS167" s="214"/>
      <c r="RT167" s="214"/>
      <c r="RU167" s="214"/>
      <c r="RV167" s="214"/>
      <c r="RW167" s="214"/>
      <c r="RX167" s="214"/>
      <c r="RY167" s="214"/>
      <c r="RZ167" s="214"/>
      <c r="SA167" s="214"/>
      <c r="SB167" s="214"/>
      <c r="SC167" s="214"/>
      <c r="SD167" s="214"/>
      <c r="SE167" s="214"/>
      <c r="SF167" s="214"/>
      <c r="SG167" s="214"/>
      <c r="SH167" s="214"/>
      <c r="SI167" s="214"/>
      <c r="SJ167" s="214"/>
      <c r="SK167" s="214"/>
      <c r="SL167" s="214"/>
      <c r="SM167" s="214"/>
      <c r="SN167" s="214"/>
      <c r="SO167" s="214"/>
      <c r="SP167" s="214"/>
      <c r="SQ167" s="214"/>
      <c r="SR167" s="214"/>
      <c r="SS167" s="214"/>
      <c r="ST167" s="214"/>
      <c r="SU167" s="214"/>
      <c r="TB167" s="214"/>
      <c r="TC167" s="214"/>
      <c r="TD167" s="214"/>
      <c r="TE167" s="214"/>
      <c r="TF167" s="214"/>
      <c r="TG167" s="214"/>
      <c r="TH167" s="214"/>
      <c r="TI167" s="214"/>
      <c r="TJ167" s="214"/>
      <c r="TK167" s="214"/>
      <c r="TL167" s="214"/>
      <c r="TM167" s="214"/>
      <c r="TN167" s="214"/>
      <c r="TO167" s="214"/>
      <c r="TP167" s="214"/>
      <c r="TQ167" s="214"/>
      <c r="TR167" s="214"/>
      <c r="TS167" s="214"/>
      <c r="TT167" s="214"/>
      <c r="TU167" s="214"/>
      <c r="TV167" s="214"/>
      <c r="TW167" s="214"/>
      <c r="TX167" s="214"/>
      <c r="TY167" s="214"/>
      <c r="TZ167" s="214"/>
      <c r="UA167" s="214"/>
      <c r="UB167" s="214"/>
      <c r="UC167" s="214"/>
      <c r="UD167" s="214"/>
      <c r="UE167" s="214"/>
      <c r="UF167" s="214"/>
      <c r="UG167" s="214"/>
      <c r="UH167" s="214"/>
      <c r="UI167" s="214"/>
      <c r="UJ167" s="214"/>
      <c r="UK167" s="214"/>
      <c r="UL167" s="214"/>
      <c r="UM167" s="214"/>
      <c r="UN167" s="214"/>
      <c r="UO167" s="214"/>
      <c r="UP167" s="214"/>
      <c r="UQ167" s="214"/>
      <c r="UR167" s="214"/>
      <c r="US167" s="214"/>
      <c r="UT167" s="214"/>
      <c r="UU167" s="214"/>
      <c r="UV167" s="214"/>
      <c r="UW167" s="214"/>
      <c r="UX167" s="214"/>
      <c r="UY167" s="214"/>
      <c r="UZ167" s="214"/>
      <c r="VA167" s="214"/>
      <c r="VB167" s="214"/>
      <c r="VC167" s="214"/>
      <c r="VD167" s="214"/>
      <c r="VE167" s="214"/>
      <c r="VF167" s="214"/>
      <c r="VG167" s="214"/>
      <c r="VH167" s="214"/>
      <c r="VI167" s="214"/>
      <c r="VJ167" s="214"/>
      <c r="VK167" s="214"/>
      <c r="VL167" s="214"/>
      <c r="VM167" s="214"/>
      <c r="VN167" s="214"/>
      <c r="VO167" s="214"/>
      <c r="VP167" s="214"/>
      <c r="VQ167" s="214"/>
      <c r="VR167" s="214"/>
      <c r="VS167" s="214"/>
      <c r="VT167" s="214"/>
      <c r="VU167" s="214"/>
      <c r="VV167" s="214"/>
      <c r="VW167" s="214"/>
      <c r="VX167" s="214"/>
      <c r="VY167" s="214"/>
      <c r="VZ167" s="214"/>
      <c r="WA167" s="214"/>
      <c r="WB167" s="214"/>
      <c r="WC167" s="214"/>
      <c r="WD167" s="214"/>
      <c r="WE167" s="214"/>
      <c r="WF167" s="214"/>
      <c r="WG167" s="214"/>
      <c r="WH167" s="214"/>
      <c r="WI167" s="214"/>
      <c r="WJ167" s="214"/>
      <c r="WK167" s="214"/>
      <c r="WL167" s="214"/>
      <c r="WM167" s="214"/>
      <c r="WN167" s="214"/>
      <c r="WO167" s="214"/>
      <c r="WP167" s="214"/>
      <c r="WQ167" s="214"/>
      <c r="WR167" s="214"/>
      <c r="WS167" s="214"/>
      <c r="WT167" s="214"/>
      <c r="WU167" s="214"/>
      <c r="WV167" s="214"/>
      <c r="WW167" s="214"/>
      <c r="WX167" s="214"/>
      <c r="WY167" s="214"/>
      <c r="WZ167" s="214"/>
      <c r="XA167" s="214"/>
      <c r="XB167" s="214"/>
      <c r="XC167" s="214"/>
      <c r="XD167" s="214"/>
      <c r="XE167" s="214"/>
      <c r="XF167" s="214"/>
      <c r="XG167" s="214"/>
      <c r="XH167" s="214"/>
      <c r="XI167" s="214"/>
      <c r="XJ167" s="214"/>
      <c r="XK167" s="214"/>
      <c r="XL167" s="214"/>
      <c r="XM167" s="214"/>
      <c r="XN167" s="214"/>
      <c r="XO167" s="214"/>
      <c r="XP167" s="214"/>
      <c r="XQ167" s="214"/>
      <c r="XR167" s="214"/>
      <c r="XS167" s="214"/>
      <c r="XT167" s="214"/>
      <c r="XU167" s="214"/>
      <c r="XV167" s="214"/>
      <c r="XW167" s="214"/>
      <c r="XX167" s="214"/>
      <c r="XY167" s="214"/>
      <c r="XZ167" s="214"/>
      <c r="YA167" s="214"/>
      <c r="YB167" s="214"/>
      <c r="YC167" s="214"/>
      <c r="YD167" s="214"/>
      <c r="YE167" s="214"/>
      <c r="YF167" s="214"/>
      <c r="YG167" s="214"/>
      <c r="YH167" s="214"/>
      <c r="YI167" s="214"/>
      <c r="YJ167" s="214"/>
      <c r="YK167" s="214"/>
      <c r="YL167" s="214"/>
      <c r="YM167" s="214"/>
      <c r="YN167" s="214"/>
      <c r="YO167" s="214"/>
      <c r="YP167" s="214"/>
      <c r="YQ167" s="214"/>
      <c r="YR167" s="214"/>
      <c r="YS167" s="214"/>
      <c r="YT167" s="214"/>
      <c r="YU167" s="214"/>
      <c r="YV167" s="214"/>
      <c r="YW167" s="214"/>
      <c r="YX167" s="214"/>
      <c r="YY167" s="214"/>
      <c r="YZ167" s="214"/>
      <c r="ZA167" s="214"/>
      <c r="ZB167" s="214"/>
      <c r="ZC167" s="214"/>
      <c r="ZD167" s="214"/>
      <c r="ZE167" s="214"/>
      <c r="ZF167" s="214"/>
      <c r="ZG167" s="214"/>
      <c r="ZH167" s="214"/>
      <c r="ZI167" s="214"/>
      <c r="ZJ167" s="214"/>
      <c r="ZK167" s="214"/>
      <c r="ZL167" s="214"/>
      <c r="ZM167" s="214"/>
      <c r="ZN167" s="214"/>
      <c r="ZO167" s="214"/>
      <c r="ZP167" s="214"/>
      <c r="ZQ167" s="214"/>
      <c r="ZR167" s="214"/>
      <c r="ZS167" s="214"/>
      <c r="ZT167" s="214"/>
      <c r="ZU167" s="214"/>
      <c r="ZV167" s="214"/>
      <c r="ZW167" s="214"/>
      <c r="ZX167" s="214"/>
      <c r="ZY167" s="214"/>
      <c r="ZZ167" s="214"/>
      <c r="AAA167" s="214"/>
      <c r="AAB167" s="214"/>
      <c r="AAC167" s="214"/>
      <c r="AAD167" s="214"/>
      <c r="AAE167" s="214"/>
      <c r="AAF167" s="214"/>
      <c r="AAG167" s="214"/>
      <c r="AAH167" s="214"/>
      <c r="AAI167" s="214"/>
      <c r="AAJ167" s="214"/>
      <c r="AAK167" s="214"/>
      <c r="AAL167" s="214"/>
      <c r="AAM167" s="214"/>
      <c r="AAN167" s="214"/>
      <c r="AAO167" s="214"/>
      <c r="AAP167" s="214"/>
      <c r="AAQ167" s="214"/>
      <c r="AAR167" s="214"/>
      <c r="AAS167" s="214"/>
      <c r="AAT167" s="214"/>
      <c r="AAU167" s="214"/>
      <c r="AAV167" s="214"/>
      <c r="AAW167" s="214"/>
      <c r="AAX167" s="214"/>
      <c r="AAY167" s="214"/>
      <c r="AAZ167" s="214"/>
      <c r="ABA167" s="214"/>
      <c r="ABB167" s="214"/>
      <c r="ABC167" s="214"/>
      <c r="ABD167" s="214"/>
      <c r="ABE167" s="214"/>
      <c r="ABF167" s="214"/>
      <c r="ABG167" s="214"/>
      <c r="ABH167" s="214"/>
      <c r="ABI167" s="214"/>
      <c r="ABJ167" s="214"/>
      <c r="ABK167" s="214"/>
      <c r="ABL167" s="214"/>
      <c r="ABM167" s="214"/>
      <c r="ABN167" s="214"/>
      <c r="ABO167" s="214"/>
      <c r="ABP167" s="214"/>
      <c r="ABQ167" s="214"/>
      <c r="ABR167" s="214"/>
      <c r="ABS167" s="214"/>
      <c r="ABT167" s="214"/>
      <c r="ABU167" s="214"/>
      <c r="ABV167" s="214"/>
      <c r="ABW167" s="214"/>
      <c r="ABX167" s="214"/>
      <c r="ABY167" s="214"/>
      <c r="ABZ167" s="214"/>
      <c r="ACA167" s="214"/>
      <c r="ACB167" s="214"/>
      <c r="ACC167" s="214"/>
      <c r="ACD167" s="214"/>
      <c r="ACE167" s="214"/>
      <c r="ACF167" s="214"/>
      <c r="ACG167" s="214"/>
      <c r="ACH167" s="214"/>
      <c r="ACI167" s="214"/>
      <c r="ACJ167" s="214"/>
      <c r="ACK167" s="214"/>
      <c r="ACL167" s="214"/>
      <c r="ACM167" s="214"/>
      <c r="ACN167" s="214"/>
      <c r="ACO167" s="214"/>
      <c r="ACP167" s="214"/>
      <c r="ACQ167" s="214"/>
      <c r="ACX167" s="214"/>
      <c r="ACY167" s="214"/>
      <c r="ACZ167" s="214"/>
      <c r="ADA167" s="214"/>
      <c r="ADB167" s="214"/>
      <c r="ADC167" s="214"/>
      <c r="ADD167" s="214"/>
      <c r="ADE167" s="214"/>
      <c r="ADF167" s="214"/>
      <c r="ADG167" s="214"/>
      <c r="ADH167" s="214"/>
      <c r="ADI167" s="214"/>
      <c r="ADJ167" s="214"/>
      <c r="ADK167" s="214"/>
      <c r="ADL167" s="214"/>
      <c r="ADM167" s="214"/>
      <c r="ADN167" s="214"/>
      <c r="ADO167" s="214"/>
      <c r="ADP167" s="214"/>
      <c r="ADQ167" s="214"/>
      <c r="ADR167" s="214"/>
      <c r="ADS167" s="214"/>
      <c r="ADT167" s="214"/>
      <c r="ADU167" s="214"/>
      <c r="ADV167" s="214"/>
      <c r="ADW167" s="214"/>
      <c r="ADX167" s="214"/>
      <c r="ADY167" s="214"/>
      <c r="ADZ167" s="214"/>
      <c r="AEA167" s="214"/>
      <c r="AEB167" s="214"/>
      <c r="AEC167" s="214"/>
      <c r="AED167" s="214"/>
      <c r="AEE167" s="214"/>
      <c r="AEF167" s="214"/>
      <c r="AEG167" s="214"/>
      <c r="AEH167" s="214"/>
      <c r="AEI167" s="214"/>
      <c r="AEJ167" s="214"/>
      <c r="AEK167" s="214"/>
      <c r="AEL167" s="214"/>
      <c r="AEM167" s="214"/>
      <c r="AEN167" s="214"/>
      <c r="AEO167" s="214"/>
      <c r="AEP167" s="214"/>
      <c r="AEQ167" s="214"/>
      <c r="AER167" s="214"/>
      <c r="AES167" s="214"/>
      <c r="AET167" s="214"/>
      <c r="AEU167" s="214"/>
      <c r="AEV167" s="214"/>
      <c r="AEW167" s="214"/>
      <c r="AEX167" s="214"/>
      <c r="AEY167" s="214"/>
      <c r="AEZ167" s="214"/>
      <c r="AFA167" s="214"/>
      <c r="AFB167" s="214"/>
      <c r="AFC167" s="214"/>
      <c r="AFD167" s="214"/>
      <c r="AFE167" s="214"/>
      <c r="AFF167" s="214"/>
      <c r="AFG167" s="214"/>
      <c r="AFH167" s="214"/>
      <c r="AFI167" s="214"/>
      <c r="AFJ167" s="214"/>
      <c r="AFK167" s="214"/>
      <c r="AFL167" s="214"/>
      <c r="AFM167" s="214"/>
      <c r="AFN167" s="214"/>
      <c r="AFO167" s="214"/>
      <c r="AFP167" s="214"/>
      <c r="AFQ167" s="214"/>
      <c r="AFR167" s="214"/>
      <c r="AFS167" s="214"/>
      <c r="AFT167" s="214"/>
      <c r="AFU167" s="214"/>
      <c r="AFV167" s="214"/>
      <c r="AFW167" s="214"/>
      <c r="AFX167" s="214"/>
      <c r="AFY167" s="214"/>
      <c r="AFZ167" s="214"/>
      <c r="AGA167" s="214"/>
      <c r="AGB167" s="214"/>
      <c r="AGC167" s="214"/>
      <c r="AGD167" s="214"/>
      <c r="AGE167" s="214"/>
      <c r="AGF167" s="214"/>
      <c r="AGG167" s="214"/>
      <c r="AGH167" s="214"/>
      <c r="AGI167" s="214"/>
      <c r="AGJ167" s="214"/>
      <c r="AGK167" s="214"/>
      <c r="AGL167" s="214"/>
      <c r="AGM167" s="214"/>
      <c r="AGN167" s="214"/>
      <c r="AGO167" s="214"/>
      <c r="AGP167" s="214"/>
      <c r="AGQ167" s="214"/>
      <c r="AGR167" s="214"/>
      <c r="AGS167" s="214"/>
      <c r="AGT167" s="214"/>
      <c r="AGU167" s="214"/>
      <c r="AGV167" s="214"/>
      <c r="AGW167" s="214"/>
      <c r="AGX167" s="214"/>
      <c r="AGY167" s="214"/>
      <c r="AGZ167" s="214"/>
      <c r="AHA167" s="214"/>
      <c r="AHB167" s="214"/>
      <c r="AHC167" s="214"/>
      <c r="AHD167" s="214"/>
      <c r="AHE167" s="214"/>
      <c r="AHF167" s="214"/>
      <c r="AHG167" s="214"/>
      <c r="AHH167" s="214"/>
      <c r="AHI167" s="214"/>
      <c r="AHJ167" s="214"/>
      <c r="AHK167" s="214"/>
      <c r="AHL167" s="214"/>
      <c r="AHM167" s="214"/>
      <c r="AHN167" s="214"/>
      <c r="AHO167" s="214"/>
      <c r="AHP167" s="214"/>
      <c r="AHQ167" s="214"/>
      <c r="AHR167" s="214"/>
      <c r="AHS167" s="214"/>
      <c r="AHT167" s="214"/>
      <c r="AHU167" s="214"/>
      <c r="AHV167" s="214"/>
      <c r="AHW167" s="214"/>
      <c r="AHX167" s="214"/>
      <c r="AHY167" s="214"/>
      <c r="AHZ167" s="214"/>
      <c r="AIA167" s="214"/>
      <c r="AIB167" s="214"/>
      <c r="AIC167" s="214"/>
      <c r="AID167" s="214"/>
      <c r="AIE167" s="214"/>
      <c r="AIF167" s="214"/>
      <c r="AIG167" s="214"/>
      <c r="AIH167" s="214"/>
      <c r="AII167" s="214"/>
      <c r="AIJ167" s="214"/>
      <c r="AIK167" s="214"/>
      <c r="AIL167" s="214"/>
      <c r="AIM167" s="214"/>
      <c r="AIN167" s="214"/>
      <c r="AIO167" s="214"/>
      <c r="AIP167" s="214"/>
      <c r="AIQ167" s="214"/>
      <c r="AIR167" s="214"/>
      <c r="AIS167" s="214"/>
      <c r="AIT167" s="214"/>
      <c r="AIU167" s="214"/>
      <c r="AIV167" s="214"/>
      <c r="AIW167" s="214"/>
      <c r="AIX167" s="214"/>
      <c r="AIY167" s="214"/>
      <c r="AIZ167" s="214"/>
      <c r="AJA167" s="214"/>
      <c r="AJB167" s="214"/>
      <c r="AJC167" s="214"/>
      <c r="AJD167" s="214"/>
      <c r="AJE167" s="214"/>
      <c r="AJF167" s="214"/>
      <c r="AJG167" s="214"/>
      <c r="AJH167" s="214"/>
      <c r="AJI167" s="214"/>
      <c r="AJJ167" s="214"/>
      <c r="AJK167" s="214"/>
      <c r="AJL167" s="214"/>
      <c r="AJM167" s="214"/>
      <c r="AJN167" s="214"/>
      <c r="AJO167" s="214"/>
      <c r="AJP167" s="214"/>
      <c r="AJQ167" s="214"/>
      <c r="AJR167" s="214"/>
      <c r="AJS167" s="214"/>
      <c r="AJT167" s="214"/>
      <c r="AJU167" s="214"/>
      <c r="AJV167" s="214"/>
      <c r="AJW167" s="214"/>
      <c r="AJX167" s="214"/>
      <c r="AJY167" s="214"/>
      <c r="AJZ167" s="214"/>
      <c r="AKA167" s="214"/>
      <c r="AKB167" s="214"/>
      <c r="AKC167" s="214"/>
      <c r="AKD167" s="214"/>
      <c r="AKE167" s="214"/>
      <c r="AKF167" s="214"/>
      <c r="AKG167" s="214"/>
      <c r="AKH167" s="214"/>
      <c r="AKI167" s="214"/>
      <c r="AKJ167" s="214"/>
      <c r="AKK167" s="214"/>
      <c r="AKL167" s="214"/>
      <c r="AKM167" s="214"/>
      <c r="AKN167" s="214"/>
      <c r="AKO167" s="214"/>
      <c r="AKP167" s="214"/>
      <c r="AKQ167" s="214"/>
      <c r="AKR167" s="214"/>
      <c r="AKS167" s="214"/>
      <c r="AKT167" s="214"/>
      <c r="AKU167" s="214"/>
      <c r="AKV167" s="214"/>
      <c r="AKW167" s="214"/>
      <c r="AKX167" s="214"/>
      <c r="AKY167" s="214"/>
      <c r="AKZ167" s="214"/>
      <c r="ALA167" s="214"/>
      <c r="ALB167" s="214"/>
      <c r="ALC167" s="214"/>
      <c r="ALD167" s="214"/>
      <c r="ALE167" s="214"/>
      <c r="ALF167" s="214"/>
      <c r="ALG167" s="214"/>
      <c r="ALH167" s="214"/>
      <c r="ALI167" s="214"/>
      <c r="ALJ167" s="214"/>
      <c r="ALK167" s="214"/>
      <c r="ALL167" s="214"/>
      <c r="ALM167" s="214"/>
      <c r="ALN167" s="214"/>
      <c r="ALO167" s="214"/>
      <c r="ALP167" s="214"/>
      <c r="ALQ167" s="214"/>
      <c r="ALR167" s="214"/>
      <c r="ALS167" s="214"/>
      <c r="ALT167" s="214"/>
      <c r="ALU167" s="214"/>
      <c r="ALV167" s="214"/>
      <c r="ALW167" s="214"/>
      <c r="ALX167" s="214"/>
      <c r="ALY167" s="214"/>
      <c r="ALZ167" s="214"/>
      <c r="AMA167" s="214"/>
      <c r="AMB167" s="214"/>
      <c r="AMC167" s="214"/>
      <c r="AMD167" s="214"/>
      <c r="AME167" s="214"/>
      <c r="AMF167" s="214"/>
      <c r="AMG167" s="214"/>
      <c r="AMH167" s="214"/>
      <c r="AMI167" s="214"/>
      <c r="AMJ167" s="214"/>
      <c r="AMK167" s="214"/>
      <c r="AML167" s="214"/>
      <c r="AMM167" s="214"/>
      <c r="AMT167" s="214"/>
      <c r="AMU167" s="214"/>
      <c r="AMV167" s="214"/>
      <c r="AMW167" s="214"/>
      <c r="AMX167" s="214"/>
      <c r="AMY167" s="214"/>
      <c r="AMZ167" s="214"/>
      <c r="ANA167" s="214"/>
      <c r="ANB167" s="214"/>
      <c r="ANC167" s="214"/>
      <c r="AND167" s="214"/>
      <c r="ANE167" s="214"/>
      <c r="ANF167" s="214"/>
      <c r="ANG167" s="214"/>
      <c r="ANH167" s="214"/>
      <c r="ANI167" s="214"/>
      <c r="ANJ167" s="214"/>
      <c r="ANK167" s="214"/>
      <c r="ANL167" s="214"/>
      <c r="ANM167" s="214"/>
      <c r="ANN167" s="214"/>
      <c r="ANO167" s="214"/>
      <c r="ANP167" s="214"/>
      <c r="ANQ167" s="214"/>
      <c r="ANR167" s="214"/>
      <c r="ANS167" s="214"/>
      <c r="ANT167" s="214"/>
      <c r="ANU167" s="214"/>
      <c r="ANV167" s="214"/>
      <c r="ANW167" s="214"/>
      <c r="ANX167" s="214"/>
      <c r="ANY167" s="214"/>
      <c r="ANZ167" s="214"/>
      <c r="AOA167" s="214"/>
      <c r="AOB167" s="214"/>
      <c r="AOC167" s="214"/>
      <c r="AOD167" s="214"/>
      <c r="AOE167" s="214"/>
      <c r="AOF167" s="214"/>
      <c r="AOG167" s="214"/>
      <c r="AOH167" s="214"/>
      <c r="AOI167" s="214"/>
      <c r="AOJ167" s="214"/>
      <c r="AOK167" s="214"/>
      <c r="AOL167" s="214"/>
      <c r="AOM167" s="214"/>
      <c r="AON167" s="214"/>
      <c r="AOO167" s="214"/>
      <c r="AOP167" s="214"/>
      <c r="AOQ167" s="214"/>
      <c r="AOR167" s="214"/>
      <c r="AOS167" s="214"/>
      <c r="AOT167" s="214"/>
      <c r="AOU167" s="214"/>
      <c r="AOV167" s="214"/>
      <c r="AOW167" s="214"/>
      <c r="AOX167" s="214"/>
      <c r="AOY167" s="214"/>
      <c r="AOZ167" s="214"/>
      <c r="APA167" s="214"/>
      <c r="APB167" s="214"/>
      <c r="APC167" s="214"/>
      <c r="APD167" s="214"/>
      <c r="APE167" s="214"/>
      <c r="APF167" s="214"/>
      <c r="APG167" s="214"/>
      <c r="APH167" s="214"/>
      <c r="API167" s="214"/>
      <c r="APJ167" s="214"/>
      <c r="APK167" s="214"/>
      <c r="APL167" s="214"/>
      <c r="APM167" s="214"/>
      <c r="APN167" s="214"/>
      <c r="APO167" s="214"/>
      <c r="APP167" s="214"/>
      <c r="APQ167" s="214"/>
      <c r="APR167" s="214"/>
      <c r="APS167" s="214"/>
      <c r="APT167" s="214"/>
      <c r="APU167" s="214"/>
      <c r="APV167" s="214"/>
      <c r="APW167" s="214"/>
      <c r="APX167" s="214"/>
      <c r="APY167" s="214"/>
      <c r="APZ167" s="214"/>
      <c r="AQA167" s="214"/>
      <c r="AQB167" s="214"/>
      <c r="AQC167" s="214"/>
      <c r="AQD167" s="214"/>
      <c r="AQE167" s="214"/>
      <c r="AQF167" s="214"/>
      <c r="AQG167" s="214"/>
      <c r="AQH167" s="214"/>
      <c r="AQI167" s="214"/>
      <c r="AQJ167" s="214"/>
      <c r="AQK167" s="214"/>
      <c r="AQL167" s="214"/>
      <c r="AQM167" s="214"/>
      <c r="AQN167" s="214"/>
      <c r="AQO167" s="214"/>
      <c r="AQP167" s="214"/>
      <c r="AQQ167" s="214"/>
      <c r="AQR167" s="214"/>
      <c r="AQS167" s="214"/>
      <c r="AQT167" s="214"/>
      <c r="AQU167" s="214"/>
      <c r="AQV167" s="214"/>
      <c r="AQW167" s="214"/>
      <c r="AQX167" s="214"/>
      <c r="AQY167" s="214"/>
      <c r="AQZ167" s="214"/>
      <c r="ARA167" s="214"/>
      <c r="ARB167" s="214"/>
      <c r="ARC167" s="214"/>
      <c r="ARD167" s="214"/>
      <c r="ARE167" s="214"/>
      <c r="ARF167" s="214"/>
      <c r="ARG167" s="214"/>
      <c r="ARH167" s="214"/>
      <c r="ARI167" s="214"/>
      <c r="ARJ167" s="214"/>
      <c r="ARK167" s="214"/>
      <c r="ARL167" s="214"/>
      <c r="ARM167" s="214"/>
      <c r="ARN167" s="214"/>
      <c r="ARO167" s="214"/>
      <c r="ARP167" s="214"/>
      <c r="ARQ167" s="214"/>
      <c r="ARR167" s="214"/>
      <c r="ARS167" s="214"/>
      <c r="ART167" s="214"/>
      <c r="ARU167" s="214"/>
      <c r="ARV167" s="214"/>
      <c r="ARW167" s="214"/>
      <c r="ARX167" s="214"/>
      <c r="ARY167" s="214"/>
      <c r="ARZ167" s="214"/>
      <c r="ASA167" s="214"/>
      <c r="ASB167" s="214"/>
      <c r="ASC167" s="214"/>
      <c r="ASD167" s="214"/>
      <c r="ASE167" s="214"/>
      <c r="ASF167" s="214"/>
      <c r="ASG167" s="214"/>
      <c r="ASH167" s="214"/>
      <c r="ASI167" s="214"/>
      <c r="ASJ167" s="214"/>
      <c r="ASK167" s="214"/>
      <c r="ASL167" s="214"/>
      <c r="ASM167" s="214"/>
      <c r="ASN167" s="214"/>
      <c r="ASO167" s="214"/>
      <c r="ASP167" s="214"/>
      <c r="ASQ167" s="214"/>
      <c r="ASR167" s="214"/>
      <c r="ASS167" s="214"/>
      <c r="AST167" s="214"/>
      <c r="ASU167" s="214"/>
      <c r="ASV167" s="214"/>
      <c r="ASW167" s="214"/>
      <c r="ASX167" s="214"/>
      <c r="ASY167" s="214"/>
      <c r="ASZ167" s="214"/>
      <c r="ATA167" s="214"/>
      <c r="ATB167" s="214"/>
      <c r="ATC167" s="214"/>
      <c r="ATD167" s="214"/>
      <c r="ATE167" s="214"/>
      <c r="ATF167" s="214"/>
      <c r="ATG167" s="214"/>
      <c r="ATH167" s="214"/>
      <c r="ATI167" s="214"/>
      <c r="ATJ167" s="214"/>
      <c r="ATK167" s="214"/>
      <c r="ATL167" s="214"/>
      <c r="ATM167" s="214"/>
      <c r="ATN167" s="214"/>
      <c r="ATO167" s="214"/>
      <c r="ATP167" s="214"/>
      <c r="ATQ167" s="214"/>
      <c r="ATR167" s="214"/>
      <c r="ATS167" s="214"/>
      <c r="ATT167" s="214"/>
      <c r="ATU167" s="214"/>
      <c r="ATV167" s="214"/>
      <c r="ATW167" s="214"/>
      <c r="ATX167" s="214"/>
      <c r="ATY167" s="214"/>
      <c r="ATZ167" s="214"/>
      <c r="AUA167" s="214"/>
      <c r="AUB167" s="214"/>
      <c r="AUC167" s="214"/>
      <c r="AUD167" s="214"/>
      <c r="AUE167" s="214"/>
      <c r="AUF167" s="214"/>
      <c r="AUG167" s="214"/>
      <c r="AUH167" s="214"/>
      <c r="AUI167" s="214"/>
      <c r="AUJ167" s="214"/>
      <c r="AUK167" s="214"/>
      <c r="AUL167" s="214"/>
      <c r="AUM167" s="214"/>
      <c r="AUN167" s="214"/>
      <c r="AUO167" s="214"/>
      <c r="AUP167" s="214"/>
      <c r="AUQ167" s="214"/>
      <c r="AUR167" s="214"/>
      <c r="AUS167" s="214"/>
      <c r="AUT167" s="214"/>
      <c r="AUU167" s="214"/>
      <c r="AUV167" s="214"/>
      <c r="AUW167" s="214"/>
      <c r="AUX167" s="214"/>
      <c r="AUY167" s="214"/>
      <c r="AUZ167" s="214"/>
      <c r="AVA167" s="214"/>
      <c r="AVB167" s="214"/>
      <c r="AVC167" s="214"/>
      <c r="AVD167" s="214"/>
      <c r="AVE167" s="214"/>
      <c r="AVF167" s="214"/>
      <c r="AVG167" s="214"/>
      <c r="AVH167" s="214"/>
      <c r="AVI167" s="214"/>
      <c r="AVJ167" s="214"/>
      <c r="AVK167" s="214"/>
      <c r="AVL167" s="214"/>
      <c r="AVM167" s="214"/>
      <c r="AVN167" s="214"/>
      <c r="AVO167" s="214"/>
      <c r="AVP167" s="214"/>
      <c r="AVQ167" s="214"/>
      <c r="AVR167" s="214"/>
      <c r="AVS167" s="214"/>
      <c r="AVT167" s="214"/>
      <c r="AVU167" s="214"/>
      <c r="AVV167" s="214"/>
      <c r="AVW167" s="214"/>
      <c r="AVX167" s="214"/>
      <c r="AVY167" s="214"/>
      <c r="AVZ167" s="214"/>
      <c r="AWA167" s="214"/>
      <c r="AWB167" s="214"/>
      <c r="AWC167" s="214"/>
      <c r="AWD167" s="214"/>
      <c r="AWE167" s="214"/>
      <c r="AWF167" s="214"/>
      <c r="AWG167" s="214"/>
      <c r="AWH167" s="214"/>
      <c r="AWI167" s="214"/>
      <c r="AWP167" s="214"/>
      <c r="AWQ167" s="214"/>
      <c r="AWR167" s="214"/>
      <c r="AWS167" s="214"/>
      <c r="AWT167" s="214"/>
      <c r="AWU167" s="214"/>
      <c r="AWV167" s="214"/>
      <c r="AWW167" s="214"/>
      <c r="AWX167" s="214"/>
      <c r="AWY167" s="214"/>
      <c r="AWZ167" s="214"/>
      <c r="AXA167" s="214"/>
      <c r="AXB167" s="214"/>
      <c r="AXC167" s="214"/>
      <c r="AXD167" s="214"/>
      <c r="AXE167" s="214"/>
      <c r="AXF167" s="214"/>
      <c r="AXG167" s="214"/>
      <c r="AXH167" s="214"/>
      <c r="AXI167" s="214"/>
      <c r="AXJ167" s="214"/>
      <c r="AXK167" s="214"/>
      <c r="AXL167" s="214"/>
      <c r="AXM167" s="214"/>
      <c r="AXN167" s="214"/>
      <c r="AXO167" s="214"/>
      <c r="AXP167" s="214"/>
      <c r="AXQ167" s="214"/>
      <c r="AXR167" s="214"/>
      <c r="AXS167" s="214"/>
      <c r="AXT167" s="214"/>
      <c r="AXU167" s="214"/>
      <c r="AXV167" s="214"/>
      <c r="AXW167" s="214"/>
      <c r="AXX167" s="214"/>
      <c r="AXY167" s="214"/>
      <c r="AXZ167" s="214"/>
      <c r="AYA167" s="214"/>
      <c r="AYB167" s="214"/>
      <c r="AYC167" s="214"/>
      <c r="AYD167" s="214"/>
      <c r="AYE167" s="214"/>
      <c r="AYF167" s="214"/>
      <c r="AYG167" s="214"/>
      <c r="AYH167" s="214"/>
      <c r="AYI167" s="214"/>
      <c r="AYJ167" s="214"/>
      <c r="AYK167" s="214"/>
      <c r="AYL167" s="214"/>
      <c r="AYM167" s="214"/>
      <c r="AYN167" s="214"/>
      <c r="AYO167" s="214"/>
      <c r="AYP167" s="214"/>
      <c r="AYQ167" s="214"/>
      <c r="AYR167" s="214"/>
      <c r="AYS167" s="214"/>
      <c r="AYT167" s="214"/>
      <c r="AYU167" s="214"/>
      <c r="AYV167" s="214"/>
      <c r="AYW167" s="214"/>
      <c r="AYX167" s="214"/>
      <c r="AYY167" s="214"/>
      <c r="AYZ167" s="214"/>
      <c r="AZA167" s="214"/>
      <c r="AZB167" s="214"/>
      <c r="AZC167" s="214"/>
      <c r="AZD167" s="214"/>
      <c r="AZE167" s="214"/>
      <c r="AZF167" s="214"/>
      <c r="AZG167" s="214"/>
      <c r="AZH167" s="214"/>
      <c r="AZI167" s="214"/>
      <c r="AZJ167" s="214"/>
      <c r="AZK167" s="214"/>
      <c r="AZL167" s="214"/>
      <c r="AZM167" s="214"/>
      <c r="AZN167" s="214"/>
      <c r="AZO167" s="214"/>
      <c r="AZP167" s="214"/>
      <c r="AZQ167" s="214"/>
      <c r="AZR167" s="214"/>
      <c r="AZS167" s="214"/>
      <c r="AZT167" s="214"/>
      <c r="AZU167" s="214"/>
      <c r="AZV167" s="214"/>
      <c r="AZW167" s="214"/>
      <c r="AZX167" s="214"/>
      <c r="AZY167" s="214"/>
      <c r="AZZ167" s="214"/>
      <c r="BAA167" s="214"/>
      <c r="BAB167" s="214"/>
      <c r="BAC167" s="214"/>
      <c r="BAD167" s="214"/>
      <c r="BAE167" s="214"/>
      <c r="BAF167" s="214"/>
      <c r="BAG167" s="214"/>
      <c r="BAH167" s="214"/>
      <c r="BAI167" s="214"/>
      <c r="BAJ167" s="214"/>
      <c r="BAK167" s="214"/>
      <c r="BAL167" s="214"/>
      <c r="BAM167" s="214"/>
      <c r="BAN167" s="214"/>
      <c r="BAO167" s="214"/>
      <c r="BAP167" s="214"/>
      <c r="BAQ167" s="214"/>
      <c r="BAR167" s="214"/>
      <c r="BAS167" s="214"/>
      <c r="BAT167" s="214"/>
      <c r="BAU167" s="214"/>
      <c r="BAV167" s="214"/>
      <c r="BAW167" s="214"/>
      <c r="BAX167" s="214"/>
      <c r="BAY167" s="214"/>
      <c r="BAZ167" s="214"/>
      <c r="BBA167" s="214"/>
      <c r="BBB167" s="214"/>
      <c r="BBC167" s="214"/>
      <c r="BBD167" s="214"/>
      <c r="BBE167" s="214"/>
      <c r="BBF167" s="214"/>
      <c r="BBG167" s="214"/>
      <c r="BBH167" s="214"/>
      <c r="BBI167" s="214"/>
      <c r="BBJ167" s="214"/>
      <c r="BBK167" s="214"/>
      <c r="BBL167" s="214"/>
      <c r="BBM167" s="214"/>
      <c r="BBN167" s="214"/>
      <c r="BBO167" s="214"/>
      <c r="BBP167" s="214"/>
      <c r="BBQ167" s="214"/>
      <c r="BBR167" s="214"/>
      <c r="BBS167" s="214"/>
      <c r="BBT167" s="214"/>
      <c r="BBU167" s="214"/>
      <c r="BBV167" s="214"/>
      <c r="BBW167" s="214"/>
      <c r="BBX167" s="214"/>
      <c r="BBY167" s="214"/>
      <c r="BBZ167" s="214"/>
      <c r="BCA167" s="214"/>
      <c r="BCB167" s="214"/>
      <c r="BCC167" s="214"/>
      <c r="BCD167" s="214"/>
      <c r="BCE167" s="214"/>
      <c r="BCF167" s="214"/>
      <c r="BCG167" s="214"/>
      <c r="BCH167" s="214"/>
      <c r="BCI167" s="214"/>
      <c r="BCJ167" s="214"/>
      <c r="BCK167" s="214"/>
      <c r="BCL167" s="214"/>
      <c r="BCM167" s="214"/>
      <c r="BCN167" s="214"/>
      <c r="BCO167" s="214"/>
      <c r="BCP167" s="214"/>
      <c r="BCQ167" s="214"/>
      <c r="BCR167" s="214"/>
      <c r="BCS167" s="214"/>
      <c r="BCT167" s="214"/>
      <c r="BCU167" s="214"/>
      <c r="BCV167" s="214"/>
      <c r="BCW167" s="214"/>
      <c r="BCX167" s="214"/>
      <c r="BCY167" s="214"/>
      <c r="BCZ167" s="214"/>
      <c r="BDA167" s="214"/>
      <c r="BDB167" s="214"/>
      <c r="BDC167" s="214"/>
      <c r="BDD167" s="214"/>
      <c r="BDE167" s="214"/>
      <c r="BDF167" s="214"/>
      <c r="BDG167" s="214"/>
      <c r="BDH167" s="214"/>
      <c r="BDI167" s="214"/>
      <c r="BDJ167" s="214"/>
      <c r="BDK167" s="214"/>
      <c r="BDL167" s="214"/>
      <c r="BDM167" s="214"/>
      <c r="BDN167" s="214"/>
      <c r="BDO167" s="214"/>
      <c r="BDP167" s="214"/>
      <c r="BDQ167" s="214"/>
      <c r="BDR167" s="214"/>
      <c r="BDS167" s="214"/>
      <c r="BDT167" s="214"/>
      <c r="BDU167" s="214"/>
      <c r="BDV167" s="214"/>
      <c r="BDW167" s="214"/>
      <c r="BDX167" s="214"/>
      <c r="BDY167" s="214"/>
      <c r="BDZ167" s="214"/>
      <c r="BEA167" s="214"/>
      <c r="BEB167" s="214"/>
      <c r="BEC167" s="214"/>
      <c r="BED167" s="214"/>
      <c r="BEE167" s="214"/>
      <c r="BEF167" s="214"/>
      <c r="BEG167" s="214"/>
      <c r="BEH167" s="214"/>
      <c r="BEI167" s="214"/>
      <c r="BEJ167" s="214"/>
      <c r="BEK167" s="214"/>
      <c r="BEL167" s="214"/>
      <c r="BEM167" s="214"/>
      <c r="BEN167" s="214"/>
      <c r="BEO167" s="214"/>
      <c r="BEP167" s="214"/>
      <c r="BEQ167" s="214"/>
      <c r="BER167" s="214"/>
      <c r="BES167" s="214"/>
      <c r="BET167" s="214"/>
      <c r="BEU167" s="214"/>
      <c r="BEV167" s="214"/>
      <c r="BEW167" s="214"/>
      <c r="BEX167" s="214"/>
      <c r="BEY167" s="214"/>
      <c r="BEZ167" s="214"/>
      <c r="BFA167" s="214"/>
      <c r="BFB167" s="214"/>
      <c r="BFC167" s="214"/>
      <c r="BFD167" s="214"/>
      <c r="BFE167" s="214"/>
      <c r="BFF167" s="214"/>
      <c r="BFG167" s="214"/>
      <c r="BFH167" s="214"/>
      <c r="BFI167" s="214"/>
      <c r="BFJ167" s="214"/>
      <c r="BFK167" s="214"/>
      <c r="BFL167" s="214"/>
      <c r="BFM167" s="214"/>
      <c r="BFN167" s="214"/>
      <c r="BFO167" s="214"/>
      <c r="BFP167" s="214"/>
      <c r="BFQ167" s="214"/>
      <c r="BFR167" s="214"/>
      <c r="BFS167" s="214"/>
      <c r="BFT167" s="214"/>
      <c r="BFU167" s="214"/>
      <c r="BFV167" s="214"/>
      <c r="BFW167" s="214"/>
      <c r="BFX167" s="214"/>
      <c r="BFY167" s="214"/>
      <c r="BFZ167" s="214"/>
      <c r="BGA167" s="214"/>
      <c r="BGB167" s="214"/>
      <c r="BGC167" s="214"/>
      <c r="BGD167" s="214"/>
      <c r="BGE167" s="214"/>
      <c r="BGL167" s="214"/>
      <c r="BGM167" s="214"/>
      <c r="BGN167" s="214"/>
      <c r="BGO167" s="214"/>
      <c r="BGP167" s="214"/>
      <c r="BGQ167" s="214"/>
      <c r="BGR167" s="214"/>
      <c r="BGS167" s="214"/>
      <c r="BGT167" s="214"/>
      <c r="BGU167" s="214"/>
      <c r="BGV167" s="214"/>
      <c r="BGW167" s="214"/>
      <c r="BGX167" s="214"/>
      <c r="BGY167" s="214"/>
      <c r="BGZ167" s="214"/>
      <c r="BHA167" s="214"/>
      <c r="BHB167" s="214"/>
      <c r="BHC167" s="214"/>
      <c r="BHD167" s="214"/>
      <c r="BHE167" s="214"/>
      <c r="BHF167" s="214"/>
      <c r="BHG167" s="214"/>
      <c r="BHH167" s="214"/>
      <c r="BHI167" s="214"/>
      <c r="BHJ167" s="214"/>
      <c r="BHK167" s="214"/>
      <c r="BHL167" s="214"/>
      <c r="BHM167" s="214"/>
      <c r="BHN167" s="214"/>
      <c r="BHO167" s="214"/>
      <c r="BHP167" s="214"/>
      <c r="BHQ167" s="214"/>
      <c r="BHR167" s="214"/>
      <c r="BHS167" s="214"/>
      <c r="BHT167" s="214"/>
      <c r="BHU167" s="214"/>
      <c r="BHV167" s="214"/>
      <c r="BHW167" s="214"/>
      <c r="BHX167" s="214"/>
      <c r="BHY167" s="214"/>
      <c r="BHZ167" s="214"/>
      <c r="BIA167" s="214"/>
      <c r="BIB167" s="214"/>
      <c r="BIC167" s="214"/>
      <c r="BID167" s="214"/>
      <c r="BIE167" s="214"/>
      <c r="BIF167" s="214"/>
      <c r="BIG167" s="214"/>
      <c r="BIH167" s="214"/>
      <c r="BII167" s="214"/>
      <c r="BIJ167" s="214"/>
      <c r="BIK167" s="214"/>
      <c r="BIL167" s="214"/>
      <c r="BIM167" s="214"/>
      <c r="BIN167" s="214"/>
      <c r="BIO167" s="214"/>
      <c r="BIP167" s="214"/>
      <c r="BIQ167" s="214"/>
      <c r="BIR167" s="214"/>
      <c r="BIS167" s="214"/>
      <c r="BIT167" s="214"/>
      <c r="BIU167" s="214"/>
      <c r="BIV167" s="214"/>
      <c r="BIW167" s="214"/>
      <c r="BIX167" s="214"/>
      <c r="BIY167" s="214"/>
      <c r="BIZ167" s="214"/>
      <c r="BJA167" s="214"/>
      <c r="BJB167" s="214"/>
      <c r="BJC167" s="214"/>
      <c r="BJD167" s="214"/>
      <c r="BJE167" s="214"/>
      <c r="BJF167" s="214"/>
      <c r="BJG167" s="214"/>
      <c r="BJH167" s="214"/>
      <c r="BJI167" s="214"/>
      <c r="BJJ167" s="214"/>
      <c r="BJK167" s="214"/>
      <c r="BJL167" s="214"/>
      <c r="BJM167" s="214"/>
      <c r="BJN167" s="214"/>
      <c r="BJO167" s="214"/>
      <c r="BJP167" s="214"/>
      <c r="BJQ167" s="214"/>
      <c r="BJR167" s="214"/>
      <c r="BJS167" s="214"/>
      <c r="BJT167" s="214"/>
      <c r="BJU167" s="214"/>
      <c r="BJV167" s="214"/>
      <c r="BJW167" s="214"/>
      <c r="BJX167" s="214"/>
      <c r="BJY167" s="214"/>
      <c r="BJZ167" s="214"/>
      <c r="BKA167" s="214"/>
      <c r="BKB167" s="214"/>
      <c r="BKC167" s="214"/>
      <c r="BKD167" s="214"/>
      <c r="BKE167" s="214"/>
      <c r="BKF167" s="214"/>
      <c r="BKG167" s="214"/>
      <c r="BKH167" s="214"/>
      <c r="BKI167" s="214"/>
      <c r="BKJ167" s="214"/>
      <c r="BKK167" s="214"/>
      <c r="BKL167" s="214"/>
      <c r="BKM167" s="214"/>
      <c r="BKN167" s="214"/>
      <c r="BKO167" s="214"/>
      <c r="BKP167" s="214"/>
      <c r="BKQ167" s="214"/>
      <c r="BKR167" s="214"/>
      <c r="BKS167" s="214"/>
      <c r="BKT167" s="214"/>
      <c r="BKU167" s="214"/>
      <c r="BKV167" s="214"/>
      <c r="BKW167" s="214"/>
      <c r="BKX167" s="214"/>
      <c r="BKY167" s="214"/>
      <c r="BKZ167" s="214"/>
      <c r="BLA167" s="214"/>
      <c r="BLB167" s="214"/>
      <c r="BLC167" s="214"/>
      <c r="BLD167" s="214"/>
      <c r="BLE167" s="214"/>
      <c r="BLF167" s="214"/>
      <c r="BLG167" s="214"/>
      <c r="BLH167" s="214"/>
      <c r="BLI167" s="214"/>
      <c r="BLJ167" s="214"/>
      <c r="BLK167" s="214"/>
      <c r="BLL167" s="214"/>
      <c r="BLM167" s="214"/>
      <c r="BLN167" s="214"/>
      <c r="BLO167" s="214"/>
      <c r="BLP167" s="214"/>
      <c r="BLQ167" s="214"/>
      <c r="BLR167" s="214"/>
      <c r="BLS167" s="214"/>
      <c r="BLT167" s="214"/>
      <c r="BLU167" s="214"/>
      <c r="BLV167" s="214"/>
      <c r="BLW167" s="214"/>
      <c r="BLX167" s="214"/>
      <c r="BLY167" s="214"/>
      <c r="BLZ167" s="214"/>
      <c r="BMA167" s="214"/>
      <c r="BMB167" s="214"/>
      <c r="BMC167" s="214"/>
      <c r="BMD167" s="214"/>
      <c r="BME167" s="214"/>
      <c r="BMF167" s="214"/>
      <c r="BMG167" s="214"/>
      <c r="BMH167" s="214"/>
      <c r="BMI167" s="214"/>
      <c r="BMJ167" s="214"/>
      <c r="BMK167" s="214"/>
      <c r="BML167" s="214"/>
      <c r="BMM167" s="214"/>
      <c r="BMN167" s="214"/>
      <c r="BMO167" s="214"/>
      <c r="BMP167" s="214"/>
      <c r="BMQ167" s="214"/>
      <c r="BMR167" s="214"/>
      <c r="BMS167" s="214"/>
      <c r="BMT167" s="214"/>
      <c r="BMU167" s="214"/>
      <c r="BMV167" s="214"/>
      <c r="BMW167" s="214"/>
      <c r="BMX167" s="214"/>
      <c r="BMY167" s="214"/>
      <c r="BMZ167" s="214"/>
      <c r="BNA167" s="214"/>
      <c r="BNB167" s="214"/>
      <c r="BNC167" s="214"/>
      <c r="BND167" s="214"/>
      <c r="BNE167" s="214"/>
      <c r="BNF167" s="214"/>
      <c r="BNG167" s="214"/>
      <c r="BNH167" s="214"/>
      <c r="BNI167" s="214"/>
      <c r="BNJ167" s="214"/>
      <c r="BNK167" s="214"/>
      <c r="BNL167" s="214"/>
      <c r="BNM167" s="214"/>
      <c r="BNN167" s="214"/>
      <c r="BNO167" s="214"/>
      <c r="BNP167" s="214"/>
      <c r="BNQ167" s="214"/>
      <c r="BNR167" s="214"/>
      <c r="BNS167" s="214"/>
      <c r="BNT167" s="214"/>
      <c r="BNU167" s="214"/>
      <c r="BNV167" s="214"/>
      <c r="BNW167" s="214"/>
      <c r="BNX167" s="214"/>
      <c r="BNY167" s="214"/>
      <c r="BNZ167" s="214"/>
      <c r="BOA167" s="214"/>
      <c r="BOB167" s="214"/>
      <c r="BOC167" s="214"/>
      <c r="BOD167" s="214"/>
      <c r="BOE167" s="214"/>
      <c r="BOF167" s="214"/>
      <c r="BOG167" s="214"/>
      <c r="BOH167" s="214"/>
      <c r="BOI167" s="214"/>
      <c r="BOJ167" s="214"/>
      <c r="BOK167" s="214"/>
      <c r="BOL167" s="214"/>
      <c r="BOM167" s="214"/>
      <c r="BON167" s="214"/>
      <c r="BOO167" s="214"/>
      <c r="BOP167" s="214"/>
      <c r="BOQ167" s="214"/>
      <c r="BOR167" s="214"/>
      <c r="BOS167" s="214"/>
      <c r="BOT167" s="214"/>
      <c r="BOU167" s="214"/>
      <c r="BOV167" s="214"/>
      <c r="BOW167" s="214"/>
      <c r="BOX167" s="214"/>
      <c r="BOY167" s="214"/>
      <c r="BOZ167" s="214"/>
      <c r="BPA167" s="214"/>
      <c r="BPB167" s="214"/>
      <c r="BPC167" s="214"/>
      <c r="BPD167" s="214"/>
      <c r="BPE167" s="214"/>
      <c r="BPF167" s="214"/>
      <c r="BPG167" s="214"/>
      <c r="BPH167" s="214"/>
      <c r="BPI167" s="214"/>
      <c r="BPJ167" s="214"/>
      <c r="BPK167" s="214"/>
      <c r="BPL167" s="214"/>
      <c r="BPM167" s="214"/>
      <c r="BPN167" s="214"/>
      <c r="BPO167" s="214"/>
      <c r="BPP167" s="214"/>
      <c r="BPQ167" s="214"/>
      <c r="BPR167" s="214"/>
      <c r="BPS167" s="214"/>
      <c r="BPT167" s="214"/>
      <c r="BPU167" s="214"/>
      <c r="BPV167" s="214"/>
      <c r="BPW167" s="214"/>
      <c r="BPX167" s="214"/>
      <c r="BPY167" s="214"/>
      <c r="BPZ167" s="214"/>
      <c r="BQA167" s="214"/>
      <c r="BQH167" s="214"/>
      <c r="BQI167" s="214"/>
      <c r="BQJ167" s="214"/>
      <c r="BQK167" s="214"/>
      <c r="BQL167" s="214"/>
      <c r="BQM167" s="214"/>
      <c r="BQN167" s="214"/>
      <c r="BQO167" s="214"/>
      <c r="BQP167" s="214"/>
      <c r="BQQ167" s="214"/>
      <c r="BQR167" s="214"/>
      <c r="BQS167" s="214"/>
      <c r="BQT167" s="214"/>
      <c r="BQU167" s="214"/>
      <c r="BQV167" s="214"/>
      <c r="BQW167" s="214"/>
      <c r="BQX167" s="214"/>
      <c r="BQY167" s="214"/>
      <c r="BQZ167" s="214"/>
      <c r="BRA167" s="214"/>
      <c r="BRB167" s="214"/>
      <c r="BRC167" s="214"/>
      <c r="BRD167" s="214"/>
      <c r="BRE167" s="214"/>
      <c r="BRF167" s="214"/>
      <c r="BRG167" s="214"/>
      <c r="BRH167" s="214"/>
      <c r="BRI167" s="214"/>
      <c r="BRJ167" s="214"/>
      <c r="BRK167" s="214"/>
      <c r="BRL167" s="214"/>
      <c r="BRM167" s="214"/>
      <c r="BRN167" s="214"/>
      <c r="BRO167" s="214"/>
      <c r="BRP167" s="214"/>
      <c r="BRQ167" s="214"/>
      <c r="BRR167" s="214"/>
      <c r="BRS167" s="214"/>
      <c r="BRT167" s="214"/>
      <c r="BRU167" s="214"/>
      <c r="BRV167" s="214"/>
      <c r="BRW167" s="214"/>
      <c r="BRX167" s="214"/>
      <c r="BRY167" s="214"/>
      <c r="BRZ167" s="214"/>
      <c r="BSA167" s="214"/>
      <c r="BSB167" s="214"/>
      <c r="BSC167" s="214"/>
      <c r="BSD167" s="214"/>
      <c r="BSE167" s="214"/>
      <c r="BSF167" s="214"/>
      <c r="BSG167" s="214"/>
      <c r="BSH167" s="214"/>
      <c r="BSI167" s="214"/>
      <c r="BSJ167" s="214"/>
      <c r="BSK167" s="214"/>
      <c r="BSL167" s="214"/>
      <c r="BSM167" s="214"/>
      <c r="BSN167" s="214"/>
      <c r="BSO167" s="214"/>
      <c r="BSP167" s="214"/>
      <c r="BSQ167" s="214"/>
      <c r="BSR167" s="214"/>
      <c r="BSS167" s="214"/>
      <c r="BST167" s="214"/>
      <c r="BSU167" s="214"/>
      <c r="BSV167" s="214"/>
      <c r="BSW167" s="214"/>
      <c r="BSX167" s="214"/>
      <c r="BSY167" s="214"/>
      <c r="BSZ167" s="214"/>
      <c r="BTA167" s="214"/>
      <c r="BTB167" s="214"/>
      <c r="BTC167" s="214"/>
      <c r="BTD167" s="214"/>
      <c r="BTE167" s="214"/>
      <c r="BTF167" s="214"/>
      <c r="BTG167" s="214"/>
      <c r="BTH167" s="214"/>
      <c r="BTI167" s="214"/>
      <c r="BTJ167" s="214"/>
      <c r="BTK167" s="214"/>
      <c r="BTL167" s="214"/>
      <c r="BTM167" s="214"/>
      <c r="BTN167" s="214"/>
      <c r="BTO167" s="214"/>
      <c r="BTP167" s="214"/>
      <c r="BTQ167" s="214"/>
      <c r="BTR167" s="214"/>
      <c r="BTS167" s="214"/>
      <c r="BTT167" s="214"/>
      <c r="BTU167" s="214"/>
      <c r="BTV167" s="214"/>
      <c r="BTW167" s="214"/>
      <c r="BTX167" s="214"/>
      <c r="BTY167" s="214"/>
      <c r="BTZ167" s="214"/>
      <c r="BUA167" s="214"/>
      <c r="BUB167" s="214"/>
      <c r="BUC167" s="214"/>
      <c r="BUD167" s="214"/>
      <c r="BUE167" s="214"/>
      <c r="BUF167" s="214"/>
      <c r="BUG167" s="214"/>
      <c r="BUH167" s="214"/>
      <c r="BUI167" s="214"/>
      <c r="BUJ167" s="214"/>
      <c r="BUK167" s="214"/>
      <c r="BUL167" s="214"/>
      <c r="BUM167" s="214"/>
      <c r="BUN167" s="214"/>
      <c r="BUO167" s="214"/>
      <c r="BUP167" s="214"/>
      <c r="BUQ167" s="214"/>
      <c r="BUR167" s="214"/>
      <c r="BUS167" s="214"/>
      <c r="BUT167" s="214"/>
      <c r="BUU167" s="214"/>
      <c r="BUV167" s="214"/>
      <c r="BUW167" s="214"/>
      <c r="BUX167" s="214"/>
      <c r="BUY167" s="214"/>
      <c r="BUZ167" s="214"/>
      <c r="BVA167" s="214"/>
      <c r="BVB167" s="214"/>
      <c r="BVC167" s="214"/>
      <c r="BVD167" s="214"/>
      <c r="BVE167" s="214"/>
      <c r="BVF167" s="214"/>
      <c r="BVG167" s="214"/>
      <c r="BVH167" s="214"/>
      <c r="BVI167" s="214"/>
      <c r="BVJ167" s="214"/>
      <c r="BVK167" s="214"/>
      <c r="BVL167" s="214"/>
      <c r="BVM167" s="214"/>
      <c r="BVN167" s="214"/>
      <c r="BVO167" s="214"/>
      <c r="BVP167" s="214"/>
      <c r="BVQ167" s="214"/>
      <c r="BVR167" s="214"/>
      <c r="BVS167" s="214"/>
      <c r="BVT167" s="214"/>
      <c r="BVU167" s="214"/>
      <c r="BVV167" s="214"/>
      <c r="BVW167" s="214"/>
      <c r="BVX167" s="214"/>
      <c r="BVY167" s="214"/>
      <c r="BVZ167" s="214"/>
      <c r="BWA167" s="214"/>
      <c r="BWB167" s="214"/>
      <c r="BWC167" s="214"/>
      <c r="BWD167" s="214"/>
      <c r="BWE167" s="214"/>
      <c r="BWF167" s="214"/>
      <c r="BWG167" s="214"/>
      <c r="BWH167" s="214"/>
      <c r="BWI167" s="214"/>
      <c r="BWJ167" s="214"/>
      <c r="BWK167" s="214"/>
      <c r="BWL167" s="214"/>
      <c r="BWM167" s="214"/>
      <c r="BWN167" s="214"/>
      <c r="BWO167" s="214"/>
      <c r="BWP167" s="214"/>
      <c r="BWQ167" s="214"/>
      <c r="BWR167" s="214"/>
      <c r="BWS167" s="214"/>
      <c r="BWT167" s="214"/>
      <c r="BWU167" s="214"/>
      <c r="BWV167" s="214"/>
      <c r="BWW167" s="214"/>
      <c r="BWX167" s="214"/>
      <c r="BWY167" s="214"/>
      <c r="BWZ167" s="214"/>
      <c r="BXA167" s="214"/>
      <c r="BXB167" s="214"/>
      <c r="BXC167" s="214"/>
      <c r="BXD167" s="214"/>
      <c r="BXE167" s="214"/>
      <c r="BXF167" s="214"/>
      <c r="BXG167" s="214"/>
      <c r="BXH167" s="214"/>
      <c r="BXI167" s="214"/>
      <c r="BXJ167" s="214"/>
      <c r="BXK167" s="214"/>
      <c r="BXL167" s="214"/>
      <c r="BXM167" s="214"/>
      <c r="BXN167" s="214"/>
      <c r="BXO167" s="214"/>
      <c r="BXP167" s="214"/>
      <c r="BXQ167" s="214"/>
      <c r="BXR167" s="214"/>
      <c r="BXS167" s="214"/>
      <c r="BXT167" s="214"/>
      <c r="BXU167" s="214"/>
      <c r="BXV167" s="214"/>
      <c r="BXW167" s="214"/>
      <c r="BXX167" s="214"/>
      <c r="BXY167" s="214"/>
      <c r="BXZ167" s="214"/>
      <c r="BYA167" s="214"/>
      <c r="BYB167" s="214"/>
      <c r="BYC167" s="214"/>
      <c r="BYD167" s="214"/>
      <c r="BYE167" s="214"/>
      <c r="BYF167" s="214"/>
      <c r="BYG167" s="214"/>
      <c r="BYH167" s="214"/>
      <c r="BYI167" s="214"/>
      <c r="BYJ167" s="214"/>
      <c r="BYK167" s="214"/>
      <c r="BYL167" s="214"/>
      <c r="BYM167" s="214"/>
      <c r="BYN167" s="214"/>
      <c r="BYO167" s="214"/>
      <c r="BYP167" s="214"/>
      <c r="BYQ167" s="214"/>
      <c r="BYR167" s="214"/>
      <c r="BYS167" s="214"/>
      <c r="BYT167" s="214"/>
      <c r="BYU167" s="214"/>
      <c r="BYV167" s="214"/>
      <c r="BYW167" s="214"/>
      <c r="BYX167" s="214"/>
      <c r="BYY167" s="214"/>
      <c r="BYZ167" s="214"/>
      <c r="BZA167" s="214"/>
      <c r="BZB167" s="214"/>
      <c r="BZC167" s="214"/>
      <c r="BZD167" s="214"/>
      <c r="BZE167" s="214"/>
      <c r="BZF167" s="214"/>
      <c r="BZG167" s="214"/>
      <c r="BZH167" s="214"/>
      <c r="BZI167" s="214"/>
      <c r="BZJ167" s="214"/>
      <c r="BZK167" s="214"/>
      <c r="BZL167" s="214"/>
      <c r="BZM167" s="214"/>
      <c r="BZN167" s="214"/>
      <c r="BZO167" s="214"/>
      <c r="BZP167" s="214"/>
      <c r="BZQ167" s="214"/>
      <c r="BZR167" s="214"/>
      <c r="BZS167" s="214"/>
      <c r="BZT167" s="214"/>
      <c r="BZU167" s="214"/>
      <c r="BZV167" s="214"/>
      <c r="BZW167" s="214"/>
      <c r="CAD167" s="214"/>
      <c r="CAE167" s="214"/>
      <c r="CAF167" s="214"/>
      <c r="CAG167" s="214"/>
      <c r="CAH167" s="214"/>
      <c r="CAI167" s="214"/>
      <c r="CAJ167" s="214"/>
      <c r="CAK167" s="214"/>
      <c r="CAL167" s="214"/>
      <c r="CAM167" s="214"/>
      <c r="CAN167" s="214"/>
      <c r="CAO167" s="214"/>
      <c r="CAP167" s="214"/>
      <c r="CAQ167" s="214"/>
      <c r="CAR167" s="214"/>
      <c r="CAS167" s="214"/>
      <c r="CAT167" s="214"/>
      <c r="CAU167" s="214"/>
      <c r="CAV167" s="214"/>
      <c r="CAW167" s="214"/>
      <c r="CAX167" s="214"/>
      <c r="CAY167" s="214"/>
      <c r="CAZ167" s="214"/>
      <c r="CBA167" s="214"/>
      <c r="CBB167" s="214"/>
      <c r="CBC167" s="214"/>
      <c r="CBD167" s="214"/>
      <c r="CBE167" s="214"/>
      <c r="CBF167" s="214"/>
      <c r="CBG167" s="214"/>
      <c r="CBH167" s="214"/>
      <c r="CBI167" s="214"/>
      <c r="CBJ167" s="214"/>
      <c r="CBK167" s="214"/>
      <c r="CBL167" s="214"/>
      <c r="CBM167" s="214"/>
      <c r="CBN167" s="214"/>
      <c r="CBO167" s="214"/>
      <c r="CBP167" s="214"/>
      <c r="CBQ167" s="214"/>
      <c r="CBR167" s="214"/>
      <c r="CBS167" s="214"/>
      <c r="CBT167" s="214"/>
      <c r="CBU167" s="214"/>
      <c r="CBV167" s="214"/>
      <c r="CBW167" s="214"/>
      <c r="CBX167" s="214"/>
      <c r="CBY167" s="214"/>
      <c r="CBZ167" s="214"/>
      <c r="CCA167" s="214"/>
      <c r="CCB167" s="214"/>
      <c r="CCC167" s="214"/>
      <c r="CCD167" s="214"/>
      <c r="CCE167" s="214"/>
      <c r="CCF167" s="214"/>
      <c r="CCG167" s="214"/>
      <c r="CCH167" s="214"/>
      <c r="CCI167" s="214"/>
      <c r="CCJ167" s="214"/>
      <c r="CCK167" s="214"/>
      <c r="CCL167" s="214"/>
      <c r="CCM167" s="214"/>
      <c r="CCN167" s="214"/>
      <c r="CCO167" s="214"/>
      <c r="CCP167" s="214"/>
      <c r="CCQ167" s="214"/>
      <c r="CCR167" s="214"/>
      <c r="CCS167" s="214"/>
      <c r="CCT167" s="214"/>
      <c r="CCU167" s="214"/>
      <c r="CCV167" s="214"/>
      <c r="CCW167" s="214"/>
      <c r="CCX167" s="214"/>
      <c r="CCY167" s="214"/>
      <c r="CCZ167" s="214"/>
      <c r="CDA167" s="214"/>
      <c r="CDB167" s="214"/>
      <c r="CDC167" s="214"/>
      <c r="CDD167" s="214"/>
      <c r="CDE167" s="214"/>
      <c r="CDF167" s="214"/>
      <c r="CDG167" s="214"/>
      <c r="CDH167" s="214"/>
      <c r="CDI167" s="214"/>
      <c r="CDJ167" s="214"/>
      <c r="CDK167" s="214"/>
      <c r="CDL167" s="214"/>
      <c r="CDM167" s="214"/>
      <c r="CDN167" s="214"/>
      <c r="CDO167" s="214"/>
      <c r="CDP167" s="214"/>
      <c r="CDQ167" s="214"/>
      <c r="CDR167" s="214"/>
      <c r="CDS167" s="214"/>
      <c r="CDT167" s="214"/>
      <c r="CDU167" s="214"/>
      <c r="CDV167" s="214"/>
      <c r="CDW167" s="214"/>
      <c r="CDX167" s="214"/>
      <c r="CDY167" s="214"/>
      <c r="CDZ167" s="214"/>
      <c r="CEA167" s="214"/>
      <c r="CEB167" s="214"/>
      <c r="CEC167" s="214"/>
      <c r="CED167" s="214"/>
      <c r="CEE167" s="214"/>
      <c r="CEF167" s="214"/>
      <c r="CEG167" s="214"/>
      <c r="CEH167" s="214"/>
      <c r="CEI167" s="214"/>
      <c r="CEJ167" s="214"/>
      <c r="CEK167" s="214"/>
      <c r="CEL167" s="214"/>
      <c r="CEM167" s="214"/>
      <c r="CEN167" s="214"/>
      <c r="CEO167" s="214"/>
      <c r="CEP167" s="214"/>
      <c r="CEQ167" s="214"/>
      <c r="CER167" s="214"/>
      <c r="CES167" s="214"/>
      <c r="CET167" s="214"/>
      <c r="CEU167" s="214"/>
      <c r="CEV167" s="214"/>
      <c r="CEW167" s="214"/>
      <c r="CEX167" s="214"/>
      <c r="CEY167" s="214"/>
      <c r="CEZ167" s="214"/>
      <c r="CFA167" s="214"/>
      <c r="CFB167" s="214"/>
      <c r="CFC167" s="214"/>
      <c r="CFD167" s="214"/>
      <c r="CFE167" s="214"/>
      <c r="CFF167" s="214"/>
      <c r="CFG167" s="214"/>
      <c r="CFH167" s="214"/>
      <c r="CFI167" s="214"/>
      <c r="CFJ167" s="214"/>
      <c r="CFK167" s="214"/>
      <c r="CFL167" s="214"/>
      <c r="CFM167" s="214"/>
      <c r="CFN167" s="214"/>
      <c r="CFO167" s="214"/>
      <c r="CFP167" s="214"/>
      <c r="CFQ167" s="214"/>
      <c r="CFR167" s="214"/>
      <c r="CFS167" s="214"/>
      <c r="CFT167" s="214"/>
      <c r="CFU167" s="214"/>
      <c r="CFV167" s="214"/>
      <c r="CFW167" s="214"/>
      <c r="CFX167" s="214"/>
      <c r="CFY167" s="214"/>
      <c r="CFZ167" s="214"/>
      <c r="CGA167" s="214"/>
      <c r="CGB167" s="214"/>
      <c r="CGC167" s="214"/>
      <c r="CGD167" s="214"/>
      <c r="CGE167" s="214"/>
      <c r="CGF167" s="214"/>
      <c r="CGG167" s="214"/>
      <c r="CGH167" s="214"/>
      <c r="CGI167" s="214"/>
      <c r="CGJ167" s="214"/>
      <c r="CGK167" s="214"/>
      <c r="CGL167" s="214"/>
      <c r="CGM167" s="214"/>
      <c r="CGN167" s="214"/>
      <c r="CGO167" s="214"/>
      <c r="CGP167" s="214"/>
      <c r="CGQ167" s="214"/>
      <c r="CGR167" s="214"/>
      <c r="CGS167" s="214"/>
      <c r="CGT167" s="214"/>
      <c r="CGU167" s="214"/>
      <c r="CGV167" s="214"/>
      <c r="CGW167" s="214"/>
      <c r="CGX167" s="214"/>
      <c r="CGY167" s="214"/>
      <c r="CGZ167" s="214"/>
      <c r="CHA167" s="214"/>
      <c r="CHB167" s="214"/>
      <c r="CHC167" s="214"/>
      <c r="CHD167" s="214"/>
      <c r="CHE167" s="214"/>
      <c r="CHF167" s="214"/>
      <c r="CHG167" s="214"/>
      <c r="CHH167" s="214"/>
      <c r="CHI167" s="214"/>
      <c r="CHJ167" s="214"/>
      <c r="CHK167" s="214"/>
      <c r="CHL167" s="214"/>
      <c r="CHM167" s="214"/>
      <c r="CHN167" s="214"/>
      <c r="CHO167" s="214"/>
      <c r="CHP167" s="214"/>
      <c r="CHQ167" s="214"/>
      <c r="CHR167" s="214"/>
      <c r="CHS167" s="214"/>
      <c r="CHT167" s="214"/>
      <c r="CHU167" s="214"/>
      <c r="CHV167" s="214"/>
      <c r="CHW167" s="214"/>
      <c r="CHX167" s="214"/>
      <c r="CHY167" s="214"/>
      <c r="CHZ167" s="214"/>
      <c r="CIA167" s="214"/>
      <c r="CIB167" s="214"/>
      <c r="CIC167" s="214"/>
      <c r="CID167" s="214"/>
      <c r="CIE167" s="214"/>
      <c r="CIF167" s="214"/>
      <c r="CIG167" s="214"/>
      <c r="CIH167" s="214"/>
      <c r="CII167" s="214"/>
      <c r="CIJ167" s="214"/>
      <c r="CIK167" s="214"/>
      <c r="CIL167" s="214"/>
      <c r="CIM167" s="214"/>
      <c r="CIN167" s="214"/>
      <c r="CIO167" s="214"/>
      <c r="CIP167" s="214"/>
      <c r="CIQ167" s="214"/>
      <c r="CIR167" s="214"/>
      <c r="CIS167" s="214"/>
      <c r="CIT167" s="214"/>
      <c r="CIU167" s="214"/>
      <c r="CIV167" s="214"/>
      <c r="CIW167" s="214"/>
      <c r="CIX167" s="214"/>
      <c r="CIY167" s="214"/>
      <c r="CIZ167" s="214"/>
      <c r="CJA167" s="214"/>
      <c r="CJB167" s="214"/>
      <c r="CJC167" s="214"/>
      <c r="CJD167" s="214"/>
      <c r="CJE167" s="214"/>
      <c r="CJF167" s="214"/>
      <c r="CJG167" s="214"/>
      <c r="CJH167" s="214"/>
      <c r="CJI167" s="214"/>
      <c r="CJJ167" s="214"/>
      <c r="CJK167" s="214"/>
      <c r="CJL167" s="214"/>
      <c r="CJM167" s="214"/>
      <c r="CJN167" s="214"/>
      <c r="CJO167" s="214"/>
      <c r="CJP167" s="214"/>
      <c r="CJQ167" s="214"/>
      <c r="CJR167" s="214"/>
      <c r="CJS167" s="214"/>
      <c r="CJZ167" s="214"/>
      <c r="CKA167" s="214"/>
      <c r="CKB167" s="214"/>
      <c r="CKC167" s="214"/>
      <c r="CKD167" s="214"/>
      <c r="CKE167" s="214"/>
      <c r="CKF167" s="214"/>
      <c r="CKG167" s="214"/>
      <c r="CKH167" s="214"/>
      <c r="CKI167" s="214"/>
      <c r="CKJ167" s="214"/>
      <c r="CKK167" s="214"/>
      <c r="CKL167" s="214"/>
      <c r="CKM167" s="214"/>
      <c r="CKN167" s="214"/>
      <c r="CKO167" s="214"/>
      <c r="CKP167" s="214"/>
      <c r="CKQ167" s="214"/>
      <c r="CKR167" s="214"/>
      <c r="CKS167" s="214"/>
      <c r="CKT167" s="214"/>
      <c r="CKU167" s="214"/>
      <c r="CKV167" s="214"/>
      <c r="CKW167" s="214"/>
      <c r="CKX167" s="214"/>
      <c r="CKY167" s="214"/>
      <c r="CKZ167" s="214"/>
      <c r="CLA167" s="214"/>
      <c r="CLB167" s="214"/>
      <c r="CLC167" s="214"/>
      <c r="CLD167" s="214"/>
      <c r="CLE167" s="214"/>
      <c r="CLF167" s="214"/>
      <c r="CLG167" s="214"/>
      <c r="CLH167" s="214"/>
      <c r="CLI167" s="214"/>
      <c r="CLJ167" s="214"/>
      <c r="CLK167" s="214"/>
      <c r="CLL167" s="214"/>
      <c r="CLM167" s="214"/>
      <c r="CLN167" s="214"/>
      <c r="CLO167" s="214"/>
      <c r="CLP167" s="214"/>
      <c r="CLQ167" s="214"/>
      <c r="CLR167" s="214"/>
      <c r="CLS167" s="214"/>
      <c r="CLT167" s="214"/>
      <c r="CLU167" s="214"/>
      <c r="CLV167" s="214"/>
      <c r="CLW167" s="214"/>
      <c r="CLX167" s="214"/>
      <c r="CLY167" s="214"/>
      <c r="CLZ167" s="214"/>
      <c r="CMA167" s="214"/>
      <c r="CMB167" s="214"/>
      <c r="CMC167" s="214"/>
      <c r="CMD167" s="214"/>
      <c r="CME167" s="214"/>
      <c r="CMF167" s="214"/>
      <c r="CMG167" s="214"/>
      <c r="CMH167" s="214"/>
      <c r="CMI167" s="214"/>
      <c r="CMJ167" s="214"/>
      <c r="CMK167" s="214"/>
      <c r="CML167" s="214"/>
      <c r="CMM167" s="214"/>
      <c r="CMN167" s="214"/>
      <c r="CMO167" s="214"/>
      <c r="CMP167" s="214"/>
      <c r="CMQ167" s="214"/>
      <c r="CMR167" s="214"/>
      <c r="CMS167" s="214"/>
      <c r="CMT167" s="214"/>
      <c r="CMU167" s="214"/>
      <c r="CMV167" s="214"/>
      <c r="CMW167" s="214"/>
      <c r="CMX167" s="214"/>
      <c r="CMY167" s="214"/>
      <c r="CMZ167" s="214"/>
      <c r="CNA167" s="214"/>
      <c r="CNB167" s="214"/>
      <c r="CNC167" s="214"/>
      <c r="CND167" s="214"/>
      <c r="CNE167" s="214"/>
      <c r="CNF167" s="214"/>
      <c r="CNG167" s="214"/>
      <c r="CNH167" s="214"/>
      <c r="CNI167" s="214"/>
      <c r="CNJ167" s="214"/>
      <c r="CNK167" s="214"/>
      <c r="CNL167" s="214"/>
      <c r="CNM167" s="214"/>
      <c r="CNN167" s="214"/>
      <c r="CNO167" s="214"/>
      <c r="CNP167" s="214"/>
      <c r="CNQ167" s="214"/>
      <c r="CNR167" s="214"/>
      <c r="CNS167" s="214"/>
      <c r="CNT167" s="214"/>
      <c r="CNU167" s="214"/>
      <c r="CNV167" s="214"/>
      <c r="CNW167" s="214"/>
      <c r="CNX167" s="214"/>
      <c r="CNY167" s="214"/>
      <c r="CNZ167" s="214"/>
      <c r="COA167" s="214"/>
      <c r="COB167" s="214"/>
      <c r="COC167" s="214"/>
      <c r="COD167" s="214"/>
      <c r="COE167" s="214"/>
      <c r="COF167" s="214"/>
      <c r="COG167" s="214"/>
      <c r="COH167" s="214"/>
      <c r="COI167" s="214"/>
      <c r="COJ167" s="214"/>
      <c r="COK167" s="214"/>
      <c r="COL167" s="214"/>
      <c r="COM167" s="214"/>
      <c r="CON167" s="214"/>
      <c r="COO167" s="214"/>
      <c r="COP167" s="214"/>
      <c r="COQ167" s="214"/>
      <c r="COR167" s="214"/>
      <c r="COS167" s="214"/>
      <c r="COT167" s="214"/>
      <c r="COU167" s="214"/>
      <c r="COV167" s="214"/>
      <c r="COW167" s="214"/>
      <c r="COX167" s="214"/>
      <c r="COY167" s="214"/>
      <c r="COZ167" s="214"/>
      <c r="CPA167" s="214"/>
      <c r="CPB167" s="214"/>
      <c r="CPC167" s="214"/>
      <c r="CPD167" s="214"/>
      <c r="CPE167" s="214"/>
      <c r="CPF167" s="214"/>
      <c r="CPG167" s="214"/>
      <c r="CPH167" s="214"/>
      <c r="CPI167" s="214"/>
      <c r="CPJ167" s="214"/>
      <c r="CPK167" s="214"/>
      <c r="CPL167" s="214"/>
      <c r="CPM167" s="214"/>
      <c r="CPN167" s="214"/>
      <c r="CPO167" s="214"/>
      <c r="CPP167" s="214"/>
      <c r="CPQ167" s="214"/>
      <c r="CPR167" s="214"/>
      <c r="CPS167" s="214"/>
      <c r="CPT167" s="214"/>
      <c r="CPU167" s="214"/>
      <c r="CPV167" s="214"/>
      <c r="CPW167" s="214"/>
      <c r="CPX167" s="214"/>
      <c r="CPY167" s="214"/>
      <c r="CPZ167" s="214"/>
      <c r="CQA167" s="214"/>
      <c r="CQB167" s="214"/>
      <c r="CQC167" s="214"/>
      <c r="CQD167" s="214"/>
      <c r="CQE167" s="214"/>
      <c r="CQF167" s="214"/>
      <c r="CQG167" s="214"/>
      <c r="CQH167" s="214"/>
      <c r="CQI167" s="214"/>
      <c r="CQJ167" s="214"/>
      <c r="CQK167" s="214"/>
      <c r="CQL167" s="214"/>
      <c r="CQM167" s="214"/>
      <c r="CQN167" s="214"/>
      <c r="CQO167" s="214"/>
      <c r="CQP167" s="214"/>
      <c r="CQQ167" s="214"/>
      <c r="CQR167" s="214"/>
      <c r="CQS167" s="214"/>
      <c r="CQT167" s="214"/>
      <c r="CQU167" s="214"/>
      <c r="CQV167" s="214"/>
      <c r="CQW167" s="214"/>
      <c r="CQX167" s="214"/>
      <c r="CQY167" s="214"/>
      <c r="CQZ167" s="214"/>
      <c r="CRA167" s="214"/>
      <c r="CRB167" s="214"/>
      <c r="CRC167" s="214"/>
      <c r="CRD167" s="214"/>
      <c r="CRE167" s="214"/>
      <c r="CRF167" s="214"/>
      <c r="CRG167" s="214"/>
      <c r="CRH167" s="214"/>
      <c r="CRI167" s="214"/>
      <c r="CRJ167" s="214"/>
      <c r="CRK167" s="214"/>
      <c r="CRL167" s="214"/>
      <c r="CRM167" s="214"/>
      <c r="CRN167" s="214"/>
      <c r="CRO167" s="214"/>
      <c r="CRP167" s="214"/>
      <c r="CRQ167" s="214"/>
      <c r="CRR167" s="214"/>
      <c r="CRS167" s="214"/>
      <c r="CRT167" s="214"/>
      <c r="CRU167" s="214"/>
      <c r="CRV167" s="214"/>
      <c r="CRW167" s="214"/>
      <c r="CRX167" s="214"/>
      <c r="CRY167" s="214"/>
      <c r="CRZ167" s="214"/>
      <c r="CSA167" s="214"/>
      <c r="CSB167" s="214"/>
      <c r="CSC167" s="214"/>
      <c r="CSD167" s="214"/>
      <c r="CSE167" s="214"/>
      <c r="CSF167" s="214"/>
      <c r="CSG167" s="214"/>
      <c r="CSH167" s="214"/>
      <c r="CSI167" s="214"/>
      <c r="CSJ167" s="214"/>
      <c r="CSK167" s="214"/>
      <c r="CSL167" s="214"/>
      <c r="CSM167" s="214"/>
      <c r="CSN167" s="214"/>
      <c r="CSO167" s="214"/>
      <c r="CSP167" s="214"/>
      <c r="CSQ167" s="214"/>
      <c r="CSR167" s="214"/>
      <c r="CSS167" s="214"/>
      <c r="CST167" s="214"/>
      <c r="CSU167" s="214"/>
      <c r="CSV167" s="214"/>
      <c r="CSW167" s="214"/>
      <c r="CSX167" s="214"/>
      <c r="CSY167" s="214"/>
      <c r="CSZ167" s="214"/>
      <c r="CTA167" s="214"/>
      <c r="CTB167" s="214"/>
      <c r="CTC167" s="214"/>
      <c r="CTD167" s="214"/>
      <c r="CTE167" s="214"/>
      <c r="CTF167" s="214"/>
      <c r="CTG167" s="214"/>
      <c r="CTH167" s="214"/>
      <c r="CTI167" s="214"/>
      <c r="CTJ167" s="214"/>
      <c r="CTK167" s="214"/>
      <c r="CTL167" s="214"/>
      <c r="CTM167" s="214"/>
      <c r="CTN167" s="214"/>
      <c r="CTO167" s="214"/>
      <c r="CTV167" s="214"/>
      <c r="CTW167" s="214"/>
      <c r="CTX167" s="214"/>
      <c r="CTY167" s="214"/>
      <c r="CTZ167" s="214"/>
      <c r="CUA167" s="214"/>
      <c r="CUB167" s="214"/>
      <c r="CUC167" s="214"/>
      <c r="CUD167" s="214"/>
      <c r="CUE167" s="214"/>
      <c r="CUF167" s="214"/>
      <c r="CUG167" s="214"/>
      <c r="CUH167" s="214"/>
      <c r="CUI167" s="214"/>
      <c r="CUJ167" s="214"/>
      <c r="CUK167" s="214"/>
      <c r="CUL167" s="214"/>
      <c r="CUM167" s="214"/>
      <c r="CUN167" s="214"/>
      <c r="CUO167" s="214"/>
      <c r="CUP167" s="214"/>
      <c r="CUQ167" s="214"/>
      <c r="CUR167" s="214"/>
      <c r="CUS167" s="214"/>
      <c r="CUT167" s="214"/>
      <c r="CUU167" s="214"/>
      <c r="CUV167" s="214"/>
      <c r="CUW167" s="214"/>
      <c r="CUX167" s="214"/>
      <c r="CUY167" s="214"/>
      <c r="CUZ167" s="214"/>
      <c r="CVA167" s="214"/>
      <c r="CVB167" s="214"/>
      <c r="CVC167" s="214"/>
      <c r="CVD167" s="214"/>
      <c r="CVE167" s="214"/>
      <c r="CVF167" s="214"/>
      <c r="CVG167" s="214"/>
      <c r="CVH167" s="214"/>
      <c r="CVI167" s="214"/>
      <c r="CVJ167" s="214"/>
      <c r="CVK167" s="214"/>
      <c r="CVL167" s="214"/>
      <c r="CVM167" s="214"/>
      <c r="CVN167" s="214"/>
      <c r="CVO167" s="214"/>
      <c r="CVP167" s="214"/>
      <c r="CVQ167" s="214"/>
      <c r="CVR167" s="214"/>
      <c r="CVS167" s="214"/>
      <c r="CVT167" s="214"/>
      <c r="CVU167" s="214"/>
      <c r="CVV167" s="214"/>
      <c r="CVW167" s="214"/>
      <c r="CVX167" s="214"/>
      <c r="CVY167" s="214"/>
      <c r="CVZ167" s="214"/>
      <c r="CWA167" s="214"/>
      <c r="CWB167" s="214"/>
      <c r="CWC167" s="214"/>
      <c r="CWD167" s="214"/>
      <c r="CWE167" s="214"/>
      <c r="CWF167" s="214"/>
      <c r="CWG167" s="214"/>
      <c r="CWH167" s="214"/>
      <c r="CWI167" s="214"/>
      <c r="CWJ167" s="214"/>
      <c r="CWK167" s="214"/>
      <c r="CWL167" s="214"/>
      <c r="CWM167" s="214"/>
      <c r="CWN167" s="214"/>
      <c r="CWO167" s="214"/>
      <c r="CWP167" s="214"/>
      <c r="CWQ167" s="214"/>
      <c r="CWR167" s="214"/>
      <c r="CWS167" s="214"/>
      <c r="CWT167" s="214"/>
      <c r="CWU167" s="214"/>
      <c r="CWV167" s="214"/>
      <c r="CWW167" s="214"/>
      <c r="CWX167" s="214"/>
      <c r="CWY167" s="214"/>
      <c r="CWZ167" s="214"/>
      <c r="CXA167" s="214"/>
      <c r="CXB167" s="214"/>
      <c r="CXC167" s="214"/>
      <c r="CXD167" s="214"/>
      <c r="CXE167" s="214"/>
      <c r="CXF167" s="214"/>
      <c r="CXG167" s="214"/>
      <c r="CXH167" s="214"/>
      <c r="CXI167" s="214"/>
      <c r="CXJ167" s="214"/>
      <c r="CXK167" s="214"/>
      <c r="CXL167" s="214"/>
      <c r="CXM167" s="214"/>
      <c r="CXN167" s="214"/>
      <c r="CXO167" s="214"/>
      <c r="CXP167" s="214"/>
      <c r="CXQ167" s="214"/>
      <c r="CXR167" s="214"/>
      <c r="CXS167" s="214"/>
      <c r="CXT167" s="214"/>
      <c r="CXU167" s="214"/>
      <c r="CXV167" s="214"/>
      <c r="CXW167" s="214"/>
      <c r="CXX167" s="214"/>
      <c r="CXY167" s="214"/>
      <c r="CXZ167" s="214"/>
      <c r="CYA167" s="214"/>
      <c r="CYB167" s="214"/>
      <c r="CYC167" s="214"/>
      <c r="CYD167" s="214"/>
      <c r="CYE167" s="214"/>
      <c r="CYF167" s="214"/>
      <c r="CYG167" s="214"/>
      <c r="CYH167" s="214"/>
      <c r="CYI167" s="214"/>
      <c r="CYJ167" s="214"/>
      <c r="CYK167" s="214"/>
      <c r="CYL167" s="214"/>
      <c r="CYM167" s="214"/>
      <c r="CYN167" s="214"/>
      <c r="CYO167" s="214"/>
      <c r="CYP167" s="214"/>
      <c r="CYQ167" s="214"/>
      <c r="CYR167" s="214"/>
      <c r="CYS167" s="214"/>
      <c r="CYT167" s="214"/>
      <c r="CYU167" s="214"/>
      <c r="CYV167" s="214"/>
      <c r="CYW167" s="214"/>
      <c r="CYX167" s="214"/>
      <c r="CYY167" s="214"/>
      <c r="CYZ167" s="214"/>
      <c r="CZA167" s="214"/>
      <c r="CZB167" s="214"/>
      <c r="CZC167" s="214"/>
      <c r="CZD167" s="214"/>
      <c r="CZE167" s="214"/>
      <c r="CZF167" s="214"/>
      <c r="CZG167" s="214"/>
      <c r="CZH167" s="214"/>
      <c r="CZI167" s="214"/>
      <c r="CZJ167" s="214"/>
      <c r="CZK167" s="214"/>
      <c r="CZL167" s="214"/>
      <c r="CZM167" s="214"/>
      <c r="CZN167" s="214"/>
      <c r="CZO167" s="214"/>
      <c r="CZP167" s="214"/>
      <c r="CZQ167" s="214"/>
      <c r="CZR167" s="214"/>
      <c r="CZS167" s="214"/>
      <c r="CZT167" s="214"/>
      <c r="CZU167" s="214"/>
      <c r="CZV167" s="214"/>
      <c r="CZW167" s="214"/>
      <c r="CZX167" s="214"/>
      <c r="CZY167" s="214"/>
      <c r="CZZ167" s="214"/>
      <c r="DAA167" s="214"/>
      <c r="DAB167" s="214"/>
      <c r="DAC167" s="214"/>
      <c r="DAD167" s="214"/>
      <c r="DAE167" s="214"/>
      <c r="DAF167" s="214"/>
      <c r="DAG167" s="214"/>
      <c r="DAH167" s="214"/>
      <c r="DAI167" s="214"/>
      <c r="DAJ167" s="214"/>
      <c r="DAK167" s="214"/>
      <c r="DAL167" s="214"/>
      <c r="DAM167" s="214"/>
      <c r="DAN167" s="214"/>
      <c r="DAO167" s="214"/>
      <c r="DAP167" s="214"/>
      <c r="DAQ167" s="214"/>
      <c r="DAR167" s="214"/>
      <c r="DAS167" s="214"/>
      <c r="DAT167" s="214"/>
      <c r="DAU167" s="214"/>
      <c r="DAV167" s="214"/>
      <c r="DAW167" s="214"/>
      <c r="DAX167" s="214"/>
      <c r="DAY167" s="214"/>
      <c r="DAZ167" s="214"/>
      <c r="DBA167" s="214"/>
      <c r="DBB167" s="214"/>
      <c r="DBC167" s="214"/>
      <c r="DBD167" s="214"/>
      <c r="DBE167" s="214"/>
      <c r="DBF167" s="214"/>
      <c r="DBG167" s="214"/>
      <c r="DBH167" s="214"/>
      <c r="DBI167" s="214"/>
      <c r="DBJ167" s="214"/>
      <c r="DBK167" s="214"/>
      <c r="DBL167" s="214"/>
      <c r="DBM167" s="214"/>
      <c r="DBN167" s="214"/>
      <c r="DBO167" s="214"/>
      <c r="DBP167" s="214"/>
      <c r="DBQ167" s="214"/>
      <c r="DBR167" s="214"/>
      <c r="DBS167" s="214"/>
      <c r="DBT167" s="214"/>
      <c r="DBU167" s="214"/>
      <c r="DBV167" s="214"/>
      <c r="DBW167" s="214"/>
      <c r="DBX167" s="214"/>
      <c r="DBY167" s="214"/>
      <c r="DBZ167" s="214"/>
      <c r="DCA167" s="214"/>
      <c r="DCB167" s="214"/>
      <c r="DCC167" s="214"/>
      <c r="DCD167" s="214"/>
      <c r="DCE167" s="214"/>
      <c r="DCF167" s="214"/>
      <c r="DCG167" s="214"/>
      <c r="DCH167" s="214"/>
      <c r="DCI167" s="214"/>
      <c r="DCJ167" s="214"/>
      <c r="DCK167" s="214"/>
      <c r="DCL167" s="214"/>
      <c r="DCM167" s="214"/>
      <c r="DCN167" s="214"/>
      <c r="DCO167" s="214"/>
      <c r="DCP167" s="214"/>
      <c r="DCQ167" s="214"/>
      <c r="DCR167" s="214"/>
      <c r="DCS167" s="214"/>
      <c r="DCT167" s="214"/>
      <c r="DCU167" s="214"/>
      <c r="DCV167" s="214"/>
      <c r="DCW167" s="214"/>
      <c r="DCX167" s="214"/>
      <c r="DCY167" s="214"/>
      <c r="DCZ167" s="214"/>
      <c r="DDA167" s="214"/>
      <c r="DDB167" s="214"/>
      <c r="DDC167" s="214"/>
      <c r="DDD167" s="214"/>
      <c r="DDE167" s="214"/>
      <c r="DDF167" s="214"/>
      <c r="DDG167" s="214"/>
      <c r="DDH167" s="214"/>
      <c r="DDI167" s="214"/>
      <c r="DDJ167" s="214"/>
      <c r="DDK167" s="214"/>
      <c r="DDR167" s="214"/>
      <c r="DDS167" s="214"/>
      <c r="DDT167" s="214"/>
      <c r="DDU167" s="214"/>
      <c r="DDV167" s="214"/>
      <c r="DDW167" s="214"/>
      <c r="DDX167" s="214"/>
      <c r="DDY167" s="214"/>
      <c r="DDZ167" s="214"/>
      <c r="DEA167" s="214"/>
      <c r="DEB167" s="214"/>
      <c r="DEC167" s="214"/>
      <c r="DED167" s="214"/>
      <c r="DEE167" s="214"/>
      <c r="DEF167" s="214"/>
      <c r="DEG167" s="214"/>
      <c r="DEH167" s="214"/>
      <c r="DEI167" s="214"/>
      <c r="DEJ167" s="214"/>
      <c r="DEK167" s="214"/>
      <c r="DEL167" s="214"/>
      <c r="DEM167" s="214"/>
      <c r="DEN167" s="214"/>
      <c r="DEO167" s="214"/>
      <c r="DEP167" s="214"/>
      <c r="DEQ167" s="214"/>
      <c r="DER167" s="214"/>
      <c r="DES167" s="214"/>
      <c r="DET167" s="214"/>
      <c r="DEU167" s="214"/>
      <c r="DEV167" s="214"/>
      <c r="DEW167" s="214"/>
      <c r="DEX167" s="214"/>
      <c r="DEY167" s="214"/>
      <c r="DEZ167" s="214"/>
      <c r="DFA167" s="214"/>
      <c r="DFB167" s="214"/>
      <c r="DFC167" s="214"/>
      <c r="DFD167" s="214"/>
      <c r="DFE167" s="214"/>
      <c r="DFF167" s="214"/>
      <c r="DFG167" s="214"/>
      <c r="DFH167" s="214"/>
      <c r="DFI167" s="214"/>
      <c r="DFJ167" s="214"/>
      <c r="DFK167" s="214"/>
      <c r="DFL167" s="214"/>
      <c r="DFM167" s="214"/>
      <c r="DFN167" s="214"/>
      <c r="DFO167" s="214"/>
      <c r="DFP167" s="214"/>
      <c r="DFQ167" s="214"/>
      <c r="DFR167" s="214"/>
      <c r="DFS167" s="214"/>
      <c r="DFT167" s="214"/>
      <c r="DFU167" s="214"/>
      <c r="DFV167" s="214"/>
      <c r="DFW167" s="214"/>
      <c r="DFX167" s="214"/>
      <c r="DFY167" s="214"/>
      <c r="DFZ167" s="214"/>
      <c r="DGA167" s="214"/>
      <c r="DGB167" s="214"/>
      <c r="DGC167" s="214"/>
      <c r="DGD167" s="214"/>
      <c r="DGE167" s="214"/>
      <c r="DGF167" s="214"/>
      <c r="DGG167" s="214"/>
      <c r="DGH167" s="214"/>
      <c r="DGI167" s="214"/>
      <c r="DGJ167" s="214"/>
      <c r="DGK167" s="214"/>
      <c r="DGL167" s="214"/>
      <c r="DGM167" s="214"/>
      <c r="DGN167" s="214"/>
      <c r="DGO167" s="214"/>
      <c r="DGP167" s="214"/>
      <c r="DGQ167" s="214"/>
      <c r="DGR167" s="214"/>
      <c r="DGS167" s="214"/>
      <c r="DGT167" s="214"/>
      <c r="DGU167" s="214"/>
      <c r="DGV167" s="214"/>
      <c r="DGW167" s="214"/>
      <c r="DGX167" s="214"/>
      <c r="DGY167" s="214"/>
      <c r="DGZ167" s="214"/>
      <c r="DHA167" s="214"/>
      <c r="DHB167" s="214"/>
      <c r="DHC167" s="214"/>
      <c r="DHD167" s="214"/>
      <c r="DHE167" s="214"/>
      <c r="DHF167" s="214"/>
      <c r="DHG167" s="214"/>
      <c r="DHH167" s="214"/>
      <c r="DHI167" s="214"/>
      <c r="DHJ167" s="214"/>
      <c r="DHK167" s="214"/>
      <c r="DHL167" s="214"/>
      <c r="DHM167" s="214"/>
      <c r="DHN167" s="214"/>
      <c r="DHO167" s="214"/>
      <c r="DHP167" s="214"/>
      <c r="DHQ167" s="214"/>
      <c r="DHR167" s="214"/>
      <c r="DHS167" s="214"/>
      <c r="DHT167" s="214"/>
      <c r="DHU167" s="214"/>
      <c r="DHV167" s="214"/>
      <c r="DHW167" s="214"/>
      <c r="DHX167" s="214"/>
      <c r="DHY167" s="214"/>
      <c r="DHZ167" s="214"/>
      <c r="DIA167" s="214"/>
      <c r="DIB167" s="214"/>
      <c r="DIC167" s="214"/>
      <c r="DID167" s="214"/>
      <c r="DIE167" s="214"/>
      <c r="DIF167" s="214"/>
      <c r="DIG167" s="214"/>
      <c r="DIH167" s="214"/>
      <c r="DII167" s="214"/>
      <c r="DIJ167" s="214"/>
      <c r="DIK167" s="214"/>
      <c r="DIL167" s="214"/>
      <c r="DIM167" s="214"/>
      <c r="DIN167" s="214"/>
      <c r="DIO167" s="214"/>
      <c r="DIP167" s="214"/>
      <c r="DIQ167" s="214"/>
      <c r="DIR167" s="214"/>
      <c r="DIS167" s="214"/>
      <c r="DIT167" s="214"/>
      <c r="DIU167" s="214"/>
      <c r="DIV167" s="214"/>
      <c r="DIW167" s="214"/>
      <c r="DIX167" s="214"/>
      <c r="DIY167" s="214"/>
      <c r="DIZ167" s="214"/>
      <c r="DJA167" s="214"/>
      <c r="DJB167" s="214"/>
      <c r="DJC167" s="214"/>
      <c r="DJD167" s="214"/>
      <c r="DJE167" s="214"/>
      <c r="DJF167" s="214"/>
      <c r="DJG167" s="214"/>
      <c r="DJH167" s="214"/>
      <c r="DJI167" s="214"/>
      <c r="DJJ167" s="214"/>
      <c r="DJK167" s="214"/>
      <c r="DJL167" s="214"/>
      <c r="DJM167" s="214"/>
      <c r="DJN167" s="214"/>
      <c r="DJO167" s="214"/>
      <c r="DJP167" s="214"/>
      <c r="DJQ167" s="214"/>
      <c r="DJR167" s="214"/>
      <c r="DJS167" s="214"/>
      <c r="DJT167" s="214"/>
      <c r="DJU167" s="214"/>
      <c r="DJV167" s="214"/>
      <c r="DJW167" s="214"/>
      <c r="DJX167" s="214"/>
      <c r="DJY167" s="214"/>
      <c r="DJZ167" s="214"/>
      <c r="DKA167" s="214"/>
      <c r="DKB167" s="214"/>
      <c r="DKC167" s="214"/>
      <c r="DKD167" s="214"/>
      <c r="DKE167" s="214"/>
      <c r="DKF167" s="214"/>
      <c r="DKG167" s="214"/>
      <c r="DKH167" s="214"/>
      <c r="DKI167" s="214"/>
      <c r="DKJ167" s="214"/>
      <c r="DKK167" s="214"/>
      <c r="DKL167" s="214"/>
      <c r="DKM167" s="214"/>
      <c r="DKN167" s="214"/>
      <c r="DKO167" s="214"/>
      <c r="DKP167" s="214"/>
      <c r="DKQ167" s="214"/>
      <c r="DKR167" s="214"/>
      <c r="DKS167" s="214"/>
      <c r="DKT167" s="214"/>
      <c r="DKU167" s="214"/>
      <c r="DKV167" s="214"/>
      <c r="DKW167" s="214"/>
      <c r="DKX167" s="214"/>
      <c r="DKY167" s="214"/>
      <c r="DKZ167" s="214"/>
      <c r="DLA167" s="214"/>
      <c r="DLB167" s="214"/>
      <c r="DLC167" s="214"/>
      <c r="DLD167" s="214"/>
      <c r="DLE167" s="214"/>
      <c r="DLF167" s="214"/>
      <c r="DLG167" s="214"/>
      <c r="DLH167" s="214"/>
      <c r="DLI167" s="214"/>
      <c r="DLJ167" s="214"/>
      <c r="DLK167" s="214"/>
      <c r="DLL167" s="214"/>
      <c r="DLM167" s="214"/>
      <c r="DLN167" s="214"/>
      <c r="DLO167" s="214"/>
      <c r="DLP167" s="214"/>
      <c r="DLQ167" s="214"/>
      <c r="DLR167" s="214"/>
      <c r="DLS167" s="214"/>
      <c r="DLT167" s="214"/>
      <c r="DLU167" s="214"/>
      <c r="DLV167" s="214"/>
      <c r="DLW167" s="214"/>
      <c r="DLX167" s="214"/>
      <c r="DLY167" s="214"/>
      <c r="DLZ167" s="214"/>
      <c r="DMA167" s="214"/>
      <c r="DMB167" s="214"/>
      <c r="DMC167" s="214"/>
      <c r="DMD167" s="214"/>
      <c r="DME167" s="214"/>
      <c r="DMF167" s="214"/>
      <c r="DMG167" s="214"/>
      <c r="DMH167" s="214"/>
      <c r="DMI167" s="214"/>
      <c r="DMJ167" s="214"/>
      <c r="DMK167" s="214"/>
      <c r="DML167" s="214"/>
      <c r="DMM167" s="214"/>
      <c r="DMN167" s="214"/>
      <c r="DMO167" s="214"/>
      <c r="DMP167" s="214"/>
      <c r="DMQ167" s="214"/>
      <c r="DMR167" s="214"/>
      <c r="DMS167" s="214"/>
      <c r="DMT167" s="214"/>
      <c r="DMU167" s="214"/>
      <c r="DMV167" s="214"/>
      <c r="DMW167" s="214"/>
      <c r="DMX167" s="214"/>
      <c r="DMY167" s="214"/>
      <c r="DMZ167" s="214"/>
      <c r="DNA167" s="214"/>
      <c r="DNB167" s="214"/>
      <c r="DNC167" s="214"/>
      <c r="DND167" s="214"/>
      <c r="DNE167" s="214"/>
      <c r="DNF167" s="214"/>
      <c r="DNG167" s="214"/>
      <c r="DNN167" s="214"/>
      <c r="DNO167" s="214"/>
      <c r="DNP167" s="214"/>
      <c r="DNQ167" s="214"/>
      <c r="DNR167" s="214"/>
      <c r="DNS167" s="214"/>
      <c r="DNT167" s="214"/>
      <c r="DNU167" s="214"/>
      <c r="DNV167" s="214"/>
      <c r="DNW167" s="214"/>
      <c r="DNX167" s="214"/>
      <c r="DNY167" s="214"/>
      <c r="DNZ167" s="214"/>
      <c r="DOA167" s="214"/>
      <c r="DOB167" s="214"/>
      <c r="DOC167" s="214"/>
      <c r="DOD167" s="214"/>
      <c r="DOE167" s="214"/>
      <c r="DOF167" s="214"/>
      <c r="DOG167" s="214"/>
      <c r="DOH167" s="214"/>
      <c r="DOI167" s="214"/>
      <c r="DOJ167" s="214"/>
      <c r="DOK167" s="214"/>
      <c r="DOL167" s="214"/>
      <c r="DOM167" s="214"/>
      <c r="DON167" s="214"/>
      <c r="DOO167" s="214"/>
      <c r="DOP167" s="214"/>
      <c r="DOQ167" s="214"/>
      <c r="DOR167" s="214"/>
      <c r="DOS167" s="214"/>
      <c r="DOT167" s="214"/>
      <c r="DOU167" s="214"/>
      <c r="DOV167" s="214"/>
      <c r="DOW167" s="214"/>
      <c r="DOX167" s="214"/>
      <c r="DOY167" s="214"/>
      <c r="DOZ167" s="214"/>
      <c r="DPA167" s="214"/>
      <c r="DPB167" s="214"/>
      <c r="DPC167" s="214"/>
      <c r="DPD167" s="214"/>
      <c r="DPE167" s="214"/>
      <c r="DPF167" s="214"/>
      <c r="DPG167" s="214"/>
      <c r="DPH167" s="214"/>
      <c r="DPI167" s="214"/>
      <c r="DPJ167" s="214"/>
      <c r="DPK167" s="214"/>
      <c r="DPL167" s="214"/>
      <c r="DPM167" s="214"/>
      <c r="DPN167" s="214"/>
      <c r="DPO167" s="214"/>
      <c r="DPP167" s="214"/>
      <c r="DPQ167" s="214"/>
      <c r="DPR167" s="214"/>
      <c r="DPS167" s="214"/>
      <c r="DPT167" s="214"/>
      <c r="DPU167" s="214"/>
      <c r="DPV167" s="214"/>
      <c r="DPW167" s="214"/>
      <c r="DPX167" s="214"/>
      <c r="DPY167" s="214"/>
      <c r="DPZ167" s="214"/>
      <c r="DQA167" s="214"/>
      <c r="DQB167" s="214"/>
      <c r="DQC167" s="214"/>
      <c r="DQD167" s="214"/>
      <c r="DQE167" s="214"/>
      <c r="DQF167" s="214"/>
      <c r="DQG167" s="214"/>
      <c r="DQH167" s="214"/>
      <c r="DQI167" s="214"/>
      <c r="DQJ167" s="214"/>
      <c r="DQK167" s="214"/>
      <c r="DQL167" s="214"/>
      <c r="DQM167" s="214"/>
      <c r="DQN167" s="214"/>
      <c r="DQO167" s="214"/>
      <c r="DQP167" s="214"/>
      <c r="DQQ167" s="214"/>
      <c r="DQR167" s="214"/>
      <c r="DQS167" s="214"/>
      <c r="DQT167" s="214"/>
      <c r="DQU167" s="214"/>
      <c r="DQV167" s="214"/>
      <c r="DQW167" s="214"/>
      <c r="DQX167" s="214"/>
      <c r="DQY167" s="214"/>
      <c r="DQZ167" s="214"/>
      <c r="DRA167" s="214"/>
      <c r="DRB167" s="214"/>
      <c r="DRC167" s="214"/>
      <c r="DRD167" s="214"/>
      <c r="DRE167" s="214"/>
      <c r="DRF167" s="214"/>
      <c r="DRG167" s="214"/>
      <c r="DRH167" s="214"/>
      <c r="DRI167" s="214"/>
      <c r="DRJ167" s="214"/>
      <c r="DRK167" s="214"/>
      <c r="DRL167" s="214"/>
      <c r="DRM167" s="214"/>
      <c r="DRN167" s="214"/>
      <c r="DRO167" s="214"/>
      <c r="DRP167" s="214"/>
      <c r="DRQ167" s="214"/>
      <c r="DRR167" s="214"/>
      <c r="DRS167" s="214"/>
      <c r="DRT167" s="214"/>
      <c r="DRU167" s="214"/>
      <c r="DRV167" s="214"/>
      <c r="DRW167" s="214"/>
      <c r="DRX167" s="214"/>
      <c r="DRY167" s="214"/>
      <c r="DRZ167" s="214"/>
      <c r="DSA167" s="214"/>
      <c r="DSB167" s="214"/>
      <c r="DSC167" s="214"/>
      <c r="DSD167" s="214"/>
      <c r="DSE167" s="214"/>
      <c r="DSF167" s="214"/>
      <c r="DSG167" s="214"/>
      <c r="DSH167" s="214"/>
      <c r="DSI167" s="214"/>
      <c r="DSJ167" s="214"/>
      <c r="DSK167" s="214"/>
      <c r="DSL167" s="214"/>
      <c r="DSM167" s="214"/>
      <c r="DSN167" s="214"/>
      <c r="DSO167" s="214"/>
      <c r="DSP167" s="214"/>
      <c r="DSQ167" s="214"/>
      <c r="DSR167" s="214"/>
      <c r="DSS167" s="214"/>
      <c r="DST167" s="214"/>
      <c r="DSU167" s="214"/>
      <c r="DSV167" s="214"/>
      <c r="DSW167" s="214"/>
      <c r="DSX167" s="214"/>
      <c r="DSY167" s="214"/>
      <c r="DSZ167" s="214"/>
      <c r="DTA167" s="214"/>
      <c r="DTB167" s="214"/>
      <c r="DTC167" s="214"/>
      <c r="DTD167" s="214"/>
      <c r="DTE167" s="214"/>
      <c r="DTF167" s="214"/>
      <c r="DTG167" s="214"/>
      <c r="DTH167" s="214"/>
      <c r="DTI167" s="214"/>
      <c r="DTJ167" s="214"/>
      <c r="DTK167" s="214"/>
      <c r="DTL167" s="214"/>
      <c r="DTM167" s="214"/>
      <c r="DTN167" s="214"/>
      <c r="DTO167" s="214"/>
      <c r="DTP167" s="214"/>
      <c r="DTQ167" s="214"/>
      <c r="DTR167" s="214"/>
      <c r="DTS167" s="214"/>
      <c r="DTT167" s="214"/>
      <c r="DTU167" s="214"/>
      <c r="DTV167" s="214"/>
      <c r="DTW167" s="214"/>
      <c r="DTX167" s="214"/>
      <c r="DTY167" s="214"/>
      <c r="DTZ167" s="214"/>
      <c r="DUA167" s="214"/>
      <c r="DUB167" s="214"/>
      <c r="DUC167" s="214"/>
      <c r="DUD167" s="214"/>
      <c r="DUE167" s="214"/>
      <c r="DUF167" s="214"/>
      <c r="DUG167" s="214"/>
      <c r="DUH167" s="214"/>
      <c r="DUI167" s="214"/>
      <c r="DUJ167" s="214"/>
      <c r="DUK167" s="214"/>
      <c r="DUL167" s="214"/>
      <c r="DUM167" s="214"/>
      <c r="DUN167" s="214"/>
      <c r="DUO167" s="214"/>
      <c r="DUP167" s="214"/>
      <c r="DUQ167" s="214"/>
      <c r="DUR167" s="214"/>
      <c r="DUS167" s="214"/>
      <c r="DUT167" s="214"/>
      <c r="DUU167" s="214"/>
      <c r="DUV167" s="214"/>
      <c r="DUW167" s="214"/>
      <c r="DUX167" s="214"/>
      <c r="DUY167" s="214"/>
      <c r="DUZ167" s="214"/>
      <c r="DVA167" s="214"/>
      <c r="DVB167" s="214"/>
      <c r="DVC167" s="214"/>
      <c r="DVD167" s="214"/>
      <c r="DVE167" s="214"/>
      <c r="DVF167" s="214"/>
      <c r="DVG167" s="214"/>
      <c r="DVH167" s="214"/>
      <c r="DVI167" s="214"/>
      <c r="DVJ167" s="214"/>
      <c r="DVK167" s="214"/>
      <c r="DVL167" s="214"/>
      <c r="DVM167" s="214"/>
      <c r="DVN167" s="214"/>
      <c r="DVO167" s="214"/>
      <c r="DVP167" s="214"/>
      <c r="DVQ167" s="214"/>
      <c r="DVR167" s="214"/>
      <c r="DVS167" s="214"/>
      <c r="DVT167" s="214"/>
      <c r="DVU167" s="214"/>
      <c r="DVV167" s="214"/>
      <c r="DVW167" s="214"/>
      <c r="DVX167" s="214"/>
      <c r="DVY167" s="214"/>
      <c r="DVZ167" s="214"/>
      <c r="DWA167" s="214"/>
      <c r="DWB167" s="214"/>
      <c r="DWC167" s="214"/>
      <c r="DWD167" s="214"/>
      <c r="DWE167" s="214"/>
      <c r="DWF167" s="214"/>
      <c r="DWG167" s="214"/>
      <c r="DWH167" s="214"/>
      <c r="DWI167" s="214"/>
      <c r="DWJ167" s="214"/>
      <c r="DWK167" s="214"/>
      <c r="DWL167" s="214"/>
      <c r="DWM167" s="214"/>
      <c r="DWN167" s="214"/>
      <c r="DWO167" s="214"/>
      <c r="DWP167" s="214"/>
      <c r="DWQ167" s="214"/>
      <c r="DWR167" s="214"/>
      <c r="DWS167" s="214"/>
      <c r="DWT167" s="214"/>
      <c r="DWU167" s="214"/>
      <c r="DWV167" s="214"/>
      <c r="DWW167" s="214"/>
      <c r="DWX167" s="214"/>
      <c r="DWY167" s="214"/>
      <c r="DWZ167" s="214"/>
      <c r="DXA167" s="214"/>
      <c r="DXB167" s="214"/>
      <c r="DXC167" s="214"/>
      <c r="DXJ167" s="214"/>
      <c r="DXK167" s="214"/>
      <c r="DXL167" s="214"/>
      <c r="DXM167" s="214"/>
      <c r="DXN167" s="214"/>
      <c r="DXO167" s="214"/>
      <c r="DXP167" s="214"/>
      <c r="DXQ167" s="214"/>
      <c r="DXR167" s="214"/>
      <c r="DXS167" s="214"/>
      <c r="DXT167" s="214"/>
      <c r="DXU167" s="214"/>
      <c r="DXV167" s="214"/>
      <c r="DXW167" s="214"/>
      <c r="DXX167" s="214"/>
      <c r="DXY167" s="214"/>
      <c r="DXZ167" s="214"/>
      <c r="DYA167" s="214"/>
      <c r="DYB167" s="214"/>
      <c r="DYC167" s="214"/>
      <c r="DYD167" s="214"/>
      <c r="DYE167" s="214"/>
      <c r="DYF167" s="214"/>
      <c r="DYG167" s="214"/>
      <c r="DYH167" s="214"/>
      <c r="DYI167" s="214"/>
      <c r="DYJ167" s="214"/>
      <c r="DYK167" s="214"/>
      <c r="DYL167" s="214"/>
      <c r="DYM167" s="214"/>
      <c r="DYN167" s="214"/>
      <c r="DYO167" s="214"/>
      <c r="DYP167" s="214"/>
      <c r="DYQ167" s="214"/>
      <c r="DYR167" s="214"/>
      <c r="DYS167" s="214"/>
      <c r="DYT167" s="214"/>
      <c r="DYU167" s="214"/>
      <c r="DYV167" s="214"/>
      <c r="DYW167" s="214"/>
      <c r="DYX167" s="214"/>
      <c r="DYY167" s="214"/>
      <c r="DYZ167" s="214"/>
      <c r="DZA167" s="214"/>
      <c r="DZB167" s="214"/>
      <c r="DZC167" s="214"/>
      <c r="DZD167" s="214"/>
      <c r="DZE167" s="214"/>
      <c r="DZF167" s="214"/>
      <c r="DZG167" s="214"/>
      <c r="DZH167" s="214"/>
      <c r="DZI167" s="214"/>
      <c r="DZJ167" s="214"/>
      <c r="DZK167" s="214"/>
      <c r="DZL167" s="214"/>
      <c r="DZM167" s="214"/>
      <c r="DZN167" s="214"/>
      <c r="DZO167" s="214"/>
      <c r="DZP167" s="214"/>
      <c r="DZQ167" s="214"/>
      <c r="DZR167" s="214"/>
      <c r="DZS167" s="214"/>
      <c r="DZT167" s="214"/>
      <c r="DZU167" s="214"/>
      <c r="DZV167" s="214"/>
      <c r="DZW167" s="214"/>
      <c r="DZX167" s="214"/>
      <c r="DZY167" s="214"/>
      <c r="DZZ167" s="214"/>
      <c r="EAA167" s="214"/>
      <c r="EAB167" s="214"/>
      <c r="EAC167" s="214"/>
      <c r="EAD167" s="214"/>
      <c r="EAE167" s="214"/>
      <c r="EAF167" s="214"/>
      <c r="EAG167" s="214"/>
      <c r="EAH167" s="214"/>
      <c r="EAI167" s="214"/>
      <c r="EAJ167" s="214"/>
      <c r="EAK167" s="214"/>
      <c r="EAL167" s="214"/>
      <c r="EAM167" s="214"/>
      <c r="EAN167" s="214"/>
      <c r="EAO167" s="214"/>
      <c r="EAP167" s="214"/>
      <c r="EAQ167" s="214"/>
      <c r="EAR167" s="214"/>
      <c r="EAS167" s="214"/>
      <c r="EAT167" s="214"/>
      <c r="EAU167" s="214"/>
      <c r="EAV167" s="214"/>
      <c r="EAW167" s="214"/>
      <c r="EAX167" s="214"/>
      <c r="EAY167" s="214"/>
      <c r="EAZ167" s="214"/>
      <c r="EBA167" s="214"/>
      <c r="EBB167" s="214"/>
      <c r="EBC167" s="214"/>
      <c r="EBD167" s="214"/>
      <c r="EBE167" s="214"/>
      <c r="EBF167" s="214"/>
      <c r="EBG167" s="214"/>
      <c r="EBH167" s="214"/>
      <c r="EBI167" s="214"/>
      <c r="EBJ167" s="214"/>
      <c r="EBK167" s="214"/>
      <c r="EBL167" s="214"/>
      <c r="EBM167" s="214"/>
      <c r="EBN167" s="214"/>
      <c r="EBO167" s="214"/>
      <c r="EBP167" s="214"/>
      <c r="EBQ167" s="214"/>
      <c r="EBR167" s="214"/>
      <c r="EBS167" s="214"/>
      <c r="EBT167" s="214"/>
      <c r="EBU167" s="214"/>
      <c r="EBV167" s="214"/>
      <c r="EBW167" s="214"/>
      <c r="EBX167" s="214"/>
      <c r="EBY167" s="214"/>
      <c r="EBZ167" s="214"/>
      <c r="ECA167" s="214"/>
      <c r="ECB167" s="214"/>
      <c r="ECC167" s="214"/>
      <c r="ECD167" s="214"/>
      <c r="ECE167" s="214"/>
      <c r="ECF167" s="214"/>
      <c r="ECG167" s="214"/>
      <c r="ECH167" s="214"/>
      <c r="ECI167" s="214"/>
      <c r="ECJ167" s="214"/>
      <c r="ECK167" s="214"/>
      <c r="ECL167" s="214"/>
      <c r="ECM167" s="214"/>
      <c r="ECN167" s="214"/>
      <c r="ECO167" s="214"/>
      <c r="ECP167" s="214"/>
      <c r="ECQ167" s="214"/>
      <c r="ECR167" s="214"/>
      <c r="ECS167" s="214"/>
      <c r="ECT167" s="214"/>
      <c r="ECU167" s="214"/>
      <c r="ECV167" s="214"/>
      <c r="ECW167" s="214"/>
      <c r="ECX167" s="214"/>
      <c r="ECY167" s="214"/>
      <c r="ECZ167" s="214"/>
      <c r="EDA167" s="214"/>
      <c r="EDB167" s="214"/>
      <c r="EDC167" s="214"/>
      <c r="EDD167" s="214"/>
      <c r="EDE167" s="214"/>
      <c r="EDF167" s="214"/>
      <c r="EDG167" s="214"/>
      <c r="EDH167" s="214"/>
      <c r="EDI167" s="214"/>
      <c r="EDJ167" s="214"/>
      <c r="EDK167" s="214"/>
      <c r="EDL167" s="214"/>
      <c r="EDM167" s="214"/>
      <c r="EDN167" s="214"/>
      <c r="EDO167" s="214"/>
      <c r="EDP167" s="214"/>
      <c r="EDQ167" s="214"/>
      <c r="EDR167" s="214"/>
      <c r="EDS167" s="214"/>
      <c r="EDT167" s="214"/>
      <c r="EDU167" s="214"/>
      <c r="EDV167" s="214"/>
      <c r="EDW167" s="214"/>
      <c r="EDX167" s="214"/>
      <c r="EDY167" s="214"/>
      <c r="EDZ167" s="214"/>
      <c r="EEA167" s="214"/>
      <c r="EEB167" s="214"/>
      <c r="EEC167" s="214"/>
      <c r="EED167" s="214"/>
      <c r="EEE167" s="214"/>
      <c r="EEF167" s="214"/>
      <c r="EEG167" s="214"/>
      <c r="EEH167" s="214"/>
      <c r="EEI167" s="214"/>
      <c r="EEJ167" s="214"/>
      <c r="EEK167" s="214"/>
      <c r="EEL167" s="214"/>
      <c r="EEM167" s="214"/>
      <c r="EEN167" s="214"/>
      <c r="EEO167" s="214"/>
      <c r="EEP167" s="214"/>
      <c r="EEQ167" s="214"/>
      <c r="EER167" s="214"/>
      <c r="EES167" s="214"/>
      <c r="EET167" s="214"/>
      <c r="EEU167" s="214"/>
      <c r="EEV167" s="214"/>
      <c r="EEW167" s="214"/>
      <c r="EEX167" s="214"/>
      <c r="EEY167" s="214"/>
      <c r="EEZ167" s="214"/>
      <c r="EFA167" s="214"/>
      <c r="EFB167" s="214"/>
      <c r="EFC167" s="214"/>
      <c r="EFD167" s="214"/>
      <c r="EFE167" s="214"/>
      <c r="EFF167" s="214"/>
      <c r="EFG167" s="214"/>
      <c r="EFH167" s="214"/>
      <c r="EFI167" s="214"/>
      <c r="EFJ167" s="214"/>
      <c r="EFK167" s="214"/>
      <c r="EFL167" s="214"/>
      <c r="EFM167" s="214"/>
      <c r="EFN167" s="214"/>
      <c r="EFO167" s="214"/>
      <c r="EFP167" s="214"/>
      <c r="EFQ167" s="214"/>
      <c r="EFR167" s="214"/>
      <c r="EFS167" s="214"/>
      <c r="EFT167" s="214"/>
      <c r="EFU167" s="214"/>
      <c r="EFV167" s="214"/>
      <c r="EFW167" s="214"/>
      <c r="EFX167" s="214"/>
      <c r="EFY167" s="214"/>
      <c r="EFZ167" s="214"/>
      <c r="EGA167" s="214"/>
      <c r="EGB167" s="214"/>
      <c r="EGC167" s="214"/>
      <c r="EGD167" s="214"/>
      <c r="EGE167" s="214"/>
      <c r="EGF167" s="214"/>
      <c r="EGG167" s="214"/>
      <c r="EGH167" s="214"/>
      <c r="EGI167" s="214"/>
      <c r="EGJ167" s="214"/>
      <c r="EGK167" s="214"/>
      <c r="EGL167" s="214"/>
      <c r="EGM167" s="214"/>
      <c r="EGN167" s="214"/>
      <c r="EGO167" s="214"/>
      <c r="EGP167" s="214"/>
      <c r="EGQ167" s="214"/>
      <c r="EGR167" s="214"/>
      <c r="EGS167" s="214"/>
      <c r="EGT167" s="214"/>
      <c r="EGU167" s="214"/>
      <c r="EGV167" s="214"/>
      <c r="EGW167" s="214"/>
      <c r="EGX167" s="214"/>
      <c r="EGY167" s="214"/>
      <c r="EHF167" s="214"/>
      <c r="EHG167" s="214"/>
      <c r="EHH167" s="214"/>
      <c r="EHI167" s="214"/>
      <c r="EHJ167" s="214"/>
      <c r="EHK167" s="214"/>
      <c r="EHL167" s="214"/>
      <c r="EHM167" s="214"/>
      <c r="EHN167" s="214"/>
      <c r="EHO167" s="214"/>
      <c r="EHP167" s="214"/>
      <c r="EHQ167" s="214"/>
      <c r="EHR167" s="214"/>
      <c r="EHS167" s="214"/>
      <c r="EHT167" s="214"/>
      <c r="EHU167" s="214"/>
      <c r="EHV167" s="214"/>
      <c r="EHW167" s="214"/>
      <c r="EHX167" s="214"/>
      <c r="EHY167" s="214"/>
      <c r="EHZ167" s="214"/>
      <c r="EIA167" s="214"/>
      <c r="EIB167" s="214"/>
      <c r="EIC167" s="214"/>
      <c r="EID167" s="214"/>
      <c r="EIE167" s="214"/>
      <c r="EIF167" s="214"/>
      <c r="EIG167" s="214"/>
      <c r="EIH167" s="214"/>
      <c r="EII167" s="214"/>
      <c r="EIJ167" s="214"/>
      <c r="EIK167" s="214"/>
      <c r="EIL167" s="214"/>
      <c r="EIM167" s="214"/>
      <c r="EIN167" s="214"/>
      <c r="EIO167" s="214"/>
      <c r="EIP167" s="214"/>
      <c r="EIQ167" s="214"/>
      <c r="EIR167" s="214"/>
      <c r="EIS167" s="214"/>
      <c r="EIT167" s="214"/>
      <c r="EIU167" s="214"/>
      <c r="EIV167" s="214"/>
      <c r="EIW167" s="214"/>
      <c r="EIX167" s="214"/>
      <c r="EIY167" s="214"/>
      <c r="EIZ167" s="214"/>
      <c r="EJA167" s="214"/>
      <c r="EJB167" s="214"/>
      <c r="EJC167" s="214"/>
      <c r="EJD167" s="214"/>
      <c r="EJE167" s="214"/>
      <c r="EJF167" s="214"/>
      <c r="EJG167" s="214"/>
      <c r="EJH167" s="214"/>
      <c r="EJI167" s="214"/>
      <c r="EJJ167" s="214"/>
      <c r="EJK167" s="214"/>
      <c r="EJL167" s="214"/>
      <c r="EJM167" s="214"/>
      <c r="EJN167" s="214"/>
      <c r="EJO167" s="214"/>
      <c r="EJP167" s="214"/>
      <c r="EJQ167" s="214"/>
      <c r="EJR167" s="214"/>
      <c r="EJS167" s="214"/>
      <c r="EJT167" s="214"/>
      <c r="EJU167" s="214"/>
      <c r="EJV167" s="214"/>
      <c r="EJW167" s="214"/>
      <c r="EJX167" s="214"/>
      <c r="EJY167" s="214"/>
      <c r="EJZ167" s="214"/>
      <c r="EKA167" s="214"/>
      <c r="EKB167" s="214"/>
      <c r="EKC167" s="214"/>
      <c r="EKD167" s="214"/>
      <c r="EKE167" s="214"/>
      <c r="EKF167" s="214"/>
      <c r="EKG167" s="214"/>
      <c r="EKH167" s="214"/>
      <c r="EKI167" s="214"/>
      <c r="EKJ167" s="214"/>
      <c r="EKK167" s="214"/>
      <c r="EKL167" s="214"/>
      <c r="EKM167" s="214"/>
      <c r="EKN167" s="214"/>
      <c r="EKO167" s="214"/>
      <c r="EKP167" s="214"/>
      <c r="EKQ167" s="214"/>
      <c r="EKR167" s="214"/>
      <c r="EKS167" s="214"/>
      <c r="EKT167" s="214"/>
      <c r="EKU167" s="214"/>
      <c r="EKV167" s="214"/>
      <c r="EKW167" s="214"/>
      <c r="EKX167" s="214"/>
      <c r="EKY167" s="214"/>
      <c r="EKZ167" s="214"/>
      <c r="ELA167" s="214"/>
      <c r="ELB167" s="214"/>
      <c r="ELC167" s="214"/>
      <c r="ELD167" s="214"/>
      <c r="ELE167" s="214"/>
      <c r="ELF167" s="214"/>
      <c r="ELG167" s="214"/>
      <c r="ELH167" s="214"/>
      <c r="ELI167" s="214"/>
      <c r="ELJ167" s="214"/>
      <c r="ELK167" s="214"/>
      <c r="ELL167" s="214"/>
      <c r="ELM167" s="214"/>
      <c r="ELN167" s="214"/>
      <c r="ELO167" s="214"/>
      <c r="ELP167" s="214"/>
      <c r="ELQ167" s="214"/>
      <c r="ELR167" s="214"/>
      <c r="ELS167" s="214"/>
      <c r="ELT167" s="214"/>
      <c r="ELU167" s="214"/>
      <c r="ELV167" s="214"/>
      <c r="ELW167" s="214"/>
      <c r="ELX167" s="214"/>
      <c r="ELY167" s="214"/>
      <c r="ELZ167" s="214"/>
      <c r="EMA167" s="214"/>
      <c r="EMB167" s="214"/>
      <c r="EMC167" s="214"/>
      <c r="EMD167" s="214"/>
      <c r="EME167" s="214"/>
      <c r="EMF167" s="214"/>
      <c r="EMG167" s="214"/>
      <c r="EMH167" s="214"/>
      <c r="EMI167" s="214"/>
      <c r="EMJ167" s="214"/>
      <c r="EMK167" s="214"/>
      <c r="EML167" s="214"/>
      <c r="EMM167" s="214"/>
      <c r="EMN167" s="214"/>
      <c r="EMO167" s="214"/>
      <c r="EMP167" s="214"/>
      <c r="EMQ167" s="214"/>
      <c r="EMR167" s="214"/>
      <c r="EMS167" s="214"/>
      <c r="EMT167" s="214"/>
      <c r="EMU167" s="214"/>
      <c r="EMV167" s="214"/>
      <c r="EMW167" s="214"/>
      <c r="EMX167" s="214"/>
      <c r="EMY167" s="214"/>
      <c r="EMZ167" s="214"/>
      <c r="ENA167" s="214"/>
      <c r="ENB167" s="214"/>
      <c r="ENC167" s="214"/>
      <c r="END167" s="214"/>
      <c r="ENE167" s="214"/>
      <c r="ENF167" s="214"/>
      <c r="ENG167" s="214"/>
      <c r="ENH167" s="214"/>
      <c r="ENI167" s="214"/>
      <c r="ENJ167" s="214"/>
      <c r="ENK167" s="214"/>
      <c r="ENL167" s="214"/>
      <c r="ENM167" s="214"/>
      <c r="ENN167" s="214"/>
      <c r="ENO167" s="214"/>
      <c r="ENP167" s="214"/>
      <c r="ENQ167" s="214"/>
      <c r="ENR167" s="214"/>
      <c r="ENS167" s="214"/>
      <c r="ENT167" s="214"/>
      <c r="ENU167" s="214"/>
      <c r="ENV167" s="214"/>
      <c r="ENW167" s="214"/>
      <c r="ENX167" s="214"/>
      <c r="ENY167" s="214"/>
      <c r="ENZ167" s="214"/>
      <c r="EOA167" s="214"/>
      <c r="EOB167" s="214"/>
      <c r="EOC167" s="214"/>
      <c r="EOD167" s="214"/>
      <c r="EOE167" s="214"/>
      <c r="EOF167" s="214"/>
      <c r="EOG167" s="214"/>
      <c r="EOH167" s="214"/>
      <c r="EOI167" s="214"/>
      <c r="EOJ167" s="214"/>
      <c r="EOK167" s="214"/>
      <c r="EOL167" s="214"/>
      <c r="EOM167" s="214"/>
      <c r="EON167" s="214"/>
      <c r="EOO167" s="214"/>
      <c r="EOP167" s="214"/>
      <c r="EOQ167" s="214"/>
      <c r="EOR167" s="214"/>
      <c r="EOS167" s="214"/>
      <c r="EOT167" s="214"/>
      <c r="EOU167" s="214"/>
      <c r="EOV167" s="214"/>
      <c r="EOW167" s="214"/>
      <c r="EOX167" s="214"/>
      <c r="EOY167" s="214"/>
      <c r="EOZ167" s="214"/>
      <c r="EPA167" s="214"/>
      <c r="EPB167" s="214"/>
      <c r="EPC167" s="214"/>
      <c r="EPD167" s="214"/>
      <c r="EPE167" s="214"/>
      <c r="EPF167" s="214"/>
      <c r="EPG167" s="214"/>
      <c r="EPH167" s="214"/>
      <c r="EPI167" s="214"/>
      <c r="EPJ167" s="214"/>
      <c r="EPK167" s="214"/>
      <c r="EPL167" s="214"/>
      <c r="EPM167" s="214"/>
      <c r="EPN167" s="214"/>
      <c r="EPO167" s="214"/>
      <c r="EPP167" s="214"/>
      <c r="EPQ167" s="214"/>
      <c r="EPR167" s="214"/>
      <c r="EPS167" s="214"/>
      <c r="EPT167" s="214"/>
      <c r="EPU167" s="214"/>
      <c r="EPV167" s="214"/>
      <c r="EPW167" s="214"/>
      <c r="EPX167" s="214"/>
      <c r="EPY167" s="214"/>
      <c r="EPZ167" s="214"/>
      <c r="EQA167" s="214"/>
      <c r="EQB167" s="214"/>
      <c r="EQC167" s="214"/>
      <c r="EQD167" s="214"/>
      <c r="EQE167" s="214"/>
      <c r="EQF167" s="214"/>
      <c r="EQG167" s="214"/>
      <c r="EQH167" s="214"/>
      <c r="EQI167" s="214"/>
      <c r="EQJ167" s="214"/>
      <c r="EQK167" s="214"/>
      <c r="EQL167" s="214"/>
      <c r="EQM167" s="214"/>
      <c r="EQN167" s="214"/>
      <c r="EQO167" s="214"/>
      <c r="EQP167" s="214"/>
      <c r="EQQ167" s="214"/>
      <c r="EQR167" s="214"/>
      <c r="EQS167" s="214"/>
      <c r="EQT167" s="214"/>
      <c r="EQU167" s="214"/>
      <c r="ERB167" s="214"/>
      <c r="ERC167" s="214"/>
      <c r="ERD167" s="214"/>
      <c r="ERE167" s="214"/>
      <c r="ERF167" s="214"/>
      <c r="ERG167" s="214"/>
      <c r="ERH167" s="214"/>
      <c r="ERI167" s="214"/>
      <c r="ERJ167" s="214"/>
      <c r="ERK167" s="214"/>
      <c r="ERL167" s="214"/>
      <c r="ERM167" s="214"/>
      <c r="ERN167" s="214"/>
      <c r="ERO167" s="214"/>
      <c r="ERP167" s="214"/>
      <c r="ERQ167" s="214"/>
      <c r="ERR167" s="214"/>
      <c r="ERS167" s="214"/>
      <c r="ERT167" s="214"/>
      <c r="ERU167" s="214"/>
      <c r="ERV167" s="214"/>
      <c r="ERW167" s="214"/>
      <c r="ERX167" s="214"/>
      <c r="ERY167" s="214"/>
      <c r="ERZ167" s="214"/>
      <c r="ESA167" s="214"/>
      <c r="ESB167" s="214"/>
      <c r="ESC167" s="214"/>
      <c r="ESD167" s="214"/>
      <c r="ESE167" s="214"/>
      <c r="ESF167" s="214"/>
      <c r="ESG167" s="214"/>
      <c r="ESH167" s="214"/>
      <c r="ESI167" s="214"/>
      <c r="ESJ167" s="214"/>
      <c r="ESK167" s="214"/>
      <c r="ESL167" s="214"/>
      <c r="ESM167" s="214"/>
      <c r="ESN167" s="214"/>
      <c r="ESO167" s="214"/>
      <c r="ESP167" s="214"/>
      <c r="ESQ167" s="214"/>
      <c r="ESR167" s="214"/>
      <c r="ESS167" s="214"/>
      <c r="EST167" s="214"/>
      <c r="ESU167" s="214"/>
      <c r="ESV167" s="214"/>
      <c r="ESW167" s="214"/>
      <c r="ESX167" s="214"/>
      <c r="ESY167" s="214"/>
      <c r="ESZ167" s="214"/>
      <c r="ETA167" s="214"/>
      <c r="ETB167" s="214"/>
      <c r="ETC167" s="214"/>
      <c r="ETD167" s="214"/>
      <c r="ETE167" s="214"/>
      <c r="ETF167" s="214"/>
      <c r="ETG167" s="214"/>
      <c r="ETH167" s="214"/>
      <c r="ETI167" s="214"/>
      <c r="ETJ167" s="214"/>
      <c r="ETK167" s="214"/>
      <c r="ETL167" s="214"/>
      <c r="ETM167" s="214"/>
      <c r="ETN167" s="214"/>
      <c r="ETO167" s="214"/>
      <c r="ETP167" s="214"/>
      <c r="ETQ167" s="214"/>
      <c r="ETR167" s="214"/>
      <c r="ETS167" s="214"/>
      <c r="ETT167" s="214"/>
      <c r="ETU167" s="214"/>
      <c r="ETV167" s="214"/>
      <c r="ETW167" s="214"/>
      <c r="ETX167" s="214"/>
      <c r="ETY167" s="214"/>
      <c r="ETZ167" s="214"/>
      <c r="EUA167" s="214"/>
      <c r="EUB167" s="214"/>
      <c r="EUC167" s="214"/>
      <c r="EUD167" s="214"/>
      <c r="EUE167" s="214"/>
      <c r="EUF167" s="214"/>
      <c r="EUG167" s="214"/>
      <c r="EUH167" s="214"/>
      <c r="EUI167" s="214"/>
      <c r="EUJ167" s="214"/>
      <c r="EUK167" s="214"/>
      <c r="EUL167" s="214"/>
      <c r="EUM167" s="214"/>
      <c r="EUN167" s="214"/>
      <c r="EUO167" s="214"/>
      <c r="EUP167" s="214"/>
      <c r="EUQ167" s="214"/>
      <c r="EUR167" s="214"/>
      <c r="EUS167" s="214"/>
      <c r="EUT167" s="214"/>
      <c r="EUU167" s="214"/>
      <c r="EUV167" s="214"/>
      <c r="EUW167" s="214"/>
      <c r="EUX167" s="214"/>
      <c r="EUY167" s="214"/>
      <c r="EUZ167" s="214"/>
      <c r="EVA167" s="214"/>
      <c r="EVB167" s="214"/>
      <c r="EVC167" s="214"/>
      <c r="EVD167" s="214"/>
      <c r="EVE167" s="214"/>
      <c r="EVF167" s="214"/>
      <c r="EVG167" s="214"/>
      <c r="EVH167" s="214"/>
      <c r="EVI167" s="214"/>
      <c r="EVJ167" s="214"/>
      <c r="EVK167" s="214"/>
      <c r="EVL167" s="214"/>
      <c r="EVM167" s="214"/>
      <c r="EVN167" s="214"/>
      <c r="EVO167" s="214"/>
      <c r="EVP167" s="214"/>
      <c r="EVQ167" s="214"/>
      <c r="EVR167" s="214"/>
      <c r="EVS167" s="214"/>
      <c r="EVT167" s="214"/>
      <c r="EVU167" s="214"/>
      <c r="EVV167" s="214"/>
      <c r="EVW167" s="214"/>
      <c r="EVX167" s="214"/>
      <c r="EVY167" s="214"/>
      <c r="EVZ167" s="214"/>
      <c r="EWA167" s="214"/>
      <c r="EWB167" s="214"/>
      <c r="EWC167" s="214"/>
      <c r="EWD167" s="214"/>
      <c r="EWE167" s="214"/>
      <c r="EWF167" s="214"/>
      <c r="EWG167" s="214"/>
      <c r="EWH167" s="214"/>
      <c r="EWI167" s="214"/>
      <c r="EWJ167" s="214"/>
      <c r="EWK167" s="214"/>
      <c r="EWL167" s="214"/>
      <c r="EWM167" s="214"/>
      <c r="EWN167" s="214"/>
      <c r="EWO167" s="214"/>
      <c r="EWP167" s="214"/>
      <c r="EWQ167" s="214"/>
      <c r="EWR167" s="214"/>
      <c r="EWS167" s="214"/>
      <c r="EWT167" s="214"/>
      <c r="EWU167" s="214"/>
      <c r="EWV167" s="214"/>
      <c r="EWW167" s="214"/>
      <c r="EWX167" s="214"/>
      <c r="EWY167" s="214"/>
      <c r="EWZ167" s="214"/>
      <c r="EXA167" s="214"/>
      <c r="EXB167" s="214"/>
      <c r="EXC167" s="214"/>
      <c r="EXD167" s="214"/>
      <c r="EXE167" s="214"/>
      <c r="EXF167" s="214"/>
      <c r="EXG167" s="214"/>
      <c r="EXH167" s="214"/>
      <c r="EXI167" s="214"/>
      <c r="EXJ167" s="214"/>
      <c r="EXK167" s="214"/>
      <c r="EXL167" s="214"/>
      <c r="EXM167" s="214"/>
      <c r="EXN167" s="214"/>
      <c r="EXO167" s="214"/>
      <c r="EXP167" s="214"/>
      <c r="EXQ167" s="214"/>
      <c r="EXR167" s="214"/>
      <c r="EXS167" s="214"/>
      <c r="EXT167" s="214"/>
      <c r="EXU167" s="214"/>
      <c r="EXV167" s="214"/>
      <c r="EXW167" s="214"/>
      <c r="EXX167" s="214"/>
      <c r="EXY167" s="214"/>
      <c r="EXZ167" s="214"/>
      <c r="EYA167" s="214"/>
      <c r="EYB167" s="214"/>
      <c r="EYC167" s="214"/>
      <c r="EYD167" s="214"/>
      <c r="EYE167" s="214"/>
      <c r="EYF167" s="214"/>
      <c r="EYG167" s="214"/>
      <c r="EYH167" s="214"/>
      <c r="EYI167" s="214"/>
      <c r="EYJ167" s="214"/>
      <c r="EYK167" s="214"/>
      <c r="EYL167" s="214"/>
      <c r="EYM167" s="214"/>
      <c r="EYN167" s="214"/>
      <c r="EYO167" s="214"/>
      <c r="EYP167" s="214"/>
      <c r="EYQ167" s="214"/>
      <c r="EYR167" s="214"/>
      <c r="EYS167" s="214"/>
      <c r="EYT167" s="214"/>
      <c r="EYU167" s="214"/>
      <c r="EYV167" s="214"/>
      <c r="EYW167" s="214"/>
      <c r="EYX167" s="214"/>
      <c r="EYY167" s="214"/>
      <c r="EYZ167" s="214"/>
      <c r="EZA167" s="214"/>
      <c r="EZB167" s="214"/>
      <c r="EZC167" s="214"/>
      <c r="EZD167" s="214"/>
      <c r="EZE167" s="214"/>
      <c r="EZF167" s="214"/>
      <c r="EZG167" s="214"/>
      <c r="EZH167" s="214"/>
      <c r="EZI167" s="214"/>
      <c r="EZJ167" s="214"/>
      <c r="EZK167" s="214"/>
      <c r="EZL167" s="214"/>
      <c r="EZM167" s="214"/>
      <c r="EZN167" s="214"/>
      <c r="EZO167" s="214"/>
      <c r="EZP167" s="214"/>
      <c r="EZQ167" s="214"/>
      <c r="EZR167" s="214"/>
      <c r="EZS167" s="214"/>
      <c r="EZT167" s="214"/>
      <c r="EZU167" s="214"/>
      <c r="EZV167" s="214"/>
      <c r="EZW167" s="214"/>
      <c r="EZX167" s="214"/>
      <c r="EZY167" s="214"/>
      <c r="EZZ167" s="214"/>
      <c r="FAA167" s="214"/>
      <c r="FAB167" s="214"/>
      <c r="FAC167" s="214"/>
      <c r="FAD167" s="214"/>
      <c r="FAE167" s="214"/>
      <c r="FAF167" s="214"/>
      <c r="FAG167" s="214"/>
      <c r="FAH167" s="214"/>
      <c r="FAI167" s="214"/>
      <c r="FAJ167" s="214"/>
      <c r="FAK167" s="214"/>
      <c r="FAL167" s="214"/>
      <c r="FAM167" s="214"/>
      <c r="FAN167" s="214"/>
      <c r="FAO167" s="214"/>
      <c r="FAP167" s="214"/>
      <c r="FAQ167" s="214"/>
      <c r="FAX167" s="214"/>
      <c r="FAY167" s="214"/>
      <c r="FAZ167" s="214"/>
      <c r="FBA167" s="214"/>
      <c r="FBB167" s="214"/>
      <c r="FBC167" s="214"/>
      <c r="FBD167" s="214"/>
      <c r="FBE167" s="214"/>
      <c r="FBF167" s="214"/>
      <c r="FBG167" s="214"/>
      <c r="FBH167" s="214"/>
      <c r="FBI167" s="214"/>
      <c r="FBJ167" s="214"/>
      <c r="FBK167" s="214"/>
      <c r="FBL167" s="214"/>
      <c r="FBM167" s="214"/>
      <c r="FBN167" s="214"/>
      <c r="FBO167" s="214"/>
      <c r="FBP167" s="214"/>
      <c r="FBQ167" s="214"/>
      <c r="FBR167" s="214"/>
      <c r="FBS167" s="214"/>
      <c r="FBT167" s="214"/>
      <c r="FBU167" s="214"/>
      <c r="FBV167" s="214"/>
      <c r="FBW167" s="214"/>
      <c r="FBX167" s="214"/>
      <c r="FBY167" s="214"/>
      <c r="FBZ167" s="214"/>
      <c r="FCA167" s="214"/>
      <c r="FCB167" s="214"/>
      <c r="FCC167" s="214"/>
      <c r="FCD167" s="214"/>
      <c r="FCE167" s="214"/>
      <c r="FCF167" s="214"/>
      <c r="FCG167" s="214"/>
      <c r="FCH167" s="214"/>
      <c r="FCI167" s="214"/>
      <c r="FCJ167" s="214"/>
      <c r="FCK167" s="214"/>
      <c r="FCL167" s="214"/>
      <c r="FCM167" s="214"/>
      <c r="FCN167" s="214"/>
      <c r="FCO167" s="214"/>
      <c r="FCP167" s="214"/>
      <c r="FCQ167" s="214"/>
      <c r="FCR167" s="214"/>
      <c r="FCS167" s="214"/>
      <c r="FCT167" s="214"/>
      <c r="FCU167" s="214"/>
      <c r="FCV167" s="214"/>
      <c r="FCW167" s="214"/>
      <c r="FCX167" s="214"/>
      <c r="FCY167" s="214"/>
      <c r="FCZ167" s="214"/>
      <c r="FDA167" s="214"/>
      <c r="FDB167" s="214"/>
      <c r="FDC167" s="214"/>
      <c r="FDD167" s="214"/>
      <c r="FDE167" s="214"/>
      <c r="FDF167" s="214"/>
      <c r="FDG167" s="214"/>
      <c r="FDH167" s="214"/>
      <c r="FDI167" s="214"/>
      <c r="FDJ167" s="214"/>
      <c r="FDK167" s="214"/>
      <c r="FDL167" s="214"/>
      <c r="FDM167" s="214"/>
      <c r="FDN167" s="214"/>
      <c r="FDO167" s="214"/>
      <c r="FDP167" s="214"/>
      <c r="FDQ167" s="214"/>
      <c r="FDR167" s="214"/>
      <c r="FDS167" s="214"/>
      <c r="FDT167" s="214"/>
      <c r="FDU167" s="214"/>
      <c r="FDV167" s="214"/>
      <c r="FDW167" s="214"/>
      <c r="FDX167" s="214"/>
      <c r="FDY167" s="214"/>
      <c r="FDZ167" s="214"/>
      <c r="FEA167" s="214"/>
      <c r="FEB167" s="214"/>
      <c r="FEC167" s="214"/>
      <c r="FED167" s="214"/>
      <c r="FEE167" s="214"/>
      <c r="FEF167" s="214"/>
      <c r="FEG167" s="214"/>
      <c r="FEH167" s="214"/>
      <c r="FEI167" s="214"/>
      <c r="FEJ167" s="214"/>
      <c r="FEK167" s="214"/>
      <c r="FEL167" s="214"/>
      <c r="FEM167" s="214"/>
      <c r="FEN167" s="214"/>
      <c r="FEO167" s="214"/>
      <c r="FEP167" s="214"/>
      <c r="FEQ167" s="214"/>
      <c r="FER167" s="214"/>
      <c r="FES167" s="214"/>
      <c r="FET167" s="214"/>
      <c r="FEU167" s="214"/>
      <c r="FEV167" s="214"/>
      <c r="FEW167" s="214"/>
      <c r="FEX167" s="214"/>
      <c r="FEY167" s="214"/>
      <c r="FEZ167" s="214"/>
      <c r="FFA167" s="214"/>
      <c r="FFB167" s="214"/>
      <c r="FFC167" s="214"/>
      <c r="FFD167" s="214"/>
      <c r="FFE167" s="214"/>
      <c r="FFF167" s="214"/>
      <c r="FFG167" s="214"/>
      <c r="FFH167" s="214"/>
      <c r="FFI167" s="214"/>
      <c r="FFJ167" s="214"/>
      <c r="FFK167" s="214"/>
      <c r="FFL167" s="214"/>
      <c r="FFM167" s="214"/>
      <c r="FFN167" s="214"/>
      <c r="FFO167" s="214"/>
      <c r="FFP167" s="214"/>
      <c r="FFQ167" s="214"/>
      <c r="FFR167" s="214"/>
      <c r="FFS167" s="214"/>
      <c r="FFT167" s="214"/>
      <c r="FFU167" s="214"/>
      <c r="FFV167" s="214"/>
      <c r="FFW167" s="214"/>
      <c r="FFX167" s="214"/>
      <c r="FFY167" s="214"/>
      <c r="FFZ167" s="214"/>
      <c r="FGA167" s="214"/>
      <c r="FGB167" s="214"/>
      <c r="FGC167" s="214"/>
      <c r="FGD167" s="214"/>
      <c r="FGE167" s="214"/>
      <c r="FGF167" s="214"/>
      <c r="FGG167" s="214"/>
      <c r="FGH167" s="214"/>
      <c r="FGI167" s="214"/>
      <c r="FGJ167" s="214"/>
      <c r="FGK167" s="214"/>
      <c r="FGL167" s="214"/>
      <c r="FGM167" s="214"/>
      <c r="FGN167" s="214"/>
      <c r="FGO167" s="214"/>
      <c r="FGP167" s="214"/>
      <c r="FGQ167" s="214"/>
      <c r="FGR167" s="214"/>
      <c r="FGS167" s="214"/>
      <c r="FGT167" s="214"/>
      <c r="FGU167" s="214"/>
      <c r="FGV167" s="214"/>
      <c r="FGW167" s="214"/>
      <c r="FGX167" s="214"/>
      <c r="FGY167" s="214"/>
      <c r="FGZ167" s="214"/>
      <c r="FHA167" s="214"/>
      <c r="FHB167" s="214"/>
      <c r="FHC167" s="214"/>
      <c r="FHD167" s="214"/>
      <c r="FHE167" s="214"/>
      <c r="FHF167" s="214"/>
      <c r="FHG167" s="214"/>
      <c r="FHH167" s="214"/>
      <c r="FHI167" s="214"/>
      <c r="FHJ167" s="214"/>
      <c r="FHK167" s="214"/>
      <c r="FHL167" s="214"/>
      <c r="FHM167" s="214"/>
      <c r="FHN167" s="214"/>
      <c r="FHO167" s="214"/>
      <c r="FHP167" s="214"/>
      <c r="FHQ167" s="214"/>
      <c r="FHR167" s="214"/>
      <c r="FHS167" s="214"/>
      <c r="FHT167" s="214"/>
      <c r="FHU167" s="214"/>
      <c r="FHV167" s="214"/>
      <c r="FHW167" s="214"/>
      <c r="FHX167" s="214"/>
      <c r="FHY167" s="214"/>
      <c r="FHZ167" s="214"/>
      <c r="FIA167" s="214"/>
      <c r="FIB167" s="214"/>
      <c r="FIC167" s="214"/>
      <c r="FID167" s="214"/>
      <c r="FIE167" s="214"/>
      <c r="FIF167" s="214"/>
      <c r="FIG167" s="214"/>
      <c r="FIH167" s="214"/>
      <c r="FII167" s="214"/>
      <c r="FIJ167" s="214"/>
      <c r="FIK167" s="214"/>
      <c r="FIL167" s="214"/>
      <c r="FIM167" s="214"/>
      <c r="FIN167" s="214"/>
      <c r="FIO167" s="214"/>
      <c r="FIP167" s="214"/>
      <c r="FIQ167" s="214"/>
      <c r="FIR167" s="214"/>
      <c r="FIS167" s="214"/>
      <c r="FIT167" s="214"/>
      <c r="FIU167" s="214"/>
      <c r="FIV167" s="214"/>
      <c r="FIW167" s="214"/>
      <c r="FIX167" s="214"/>
      <c r="FIY167" s="214"/>
      <c r="FIZ167" s="214"/>
      <c r="FJA167" s="214"/>
      <c r="FJB167" s="214"/>
      <c r="FJC167" s="214"/>
      <c r="FJD167" s="214"/>
      <c r="FJE167" s="214"/>
      <c r="FJF167" s="214"/>
      <c r="FJG167" s="214"/>
      <c r="FJH167" s="214"/>
      <c r="FJI167" s="214"/>
      <c r="FJJ167" s="214"/>
      <c r="FJK167" s="214"/>
      <c r="FJL167" s="214"/>
      <c r="FJM167" s="214"/>
      <c r="FJN167" s="214"/>
      <c r="FJO167" s="214"/>
      <c r="FJP167" s="214"/>
      <c r="FJQ167" s="214"/>
      <c r="FJR167" s="214"/>
      <c r="FJS167" s="214"/>
      <c r="FJT167" s="214"/>
      <c r="FJU167" s="214"/>
      <c r="FJV167" s="214"/>
      <c r="FJW167" s="214"/>
      <c r="FJX167" s="214"/>
      <c r="FJY167" s="214"/>
      <c r="FJZ167" s="214"/>
      <c r="FKA167" s="214"/>
      <c r="FKB167" s="214"/>
      <c r="FKC167" s="214"/>
      <c r="FKD167" s="214"/>
      <c r="FKE167" s="214"/>
      <c r="FKF167" s="214"/>
      <c r="FKG167" s="214"/>
      <c r="FKH167" s="214"/>
      <c r="FKI167" s="214"/>
      <c r="FKJ167" s="214"/>
      <c r="FKK167" s="214"/>
      <c r="FKL167" s="214"/>
      <c r="FKM167" s="214"/>
      <c r="FKT167" s="214"/>
      <c r="FKU167" s="214"/>
      <c r="FKV167" s="214"/>
      <c r="FKW167" s="214"/>
      <c r="FKX167" s="214"/>
      <c r="FKY167" s="214"/>
      <c r="FKZ167" s="214"/>
      <c r="FLA167" s="214"/>
      <c r="FLB167" s="214"/>
      <c r="FLC167" s="214"/>
      <c r="FLD167" s="214"/>
      <c r="FLE167" s="214"/>
      <c r="FLF167" s="214"/>
      <c r="FLG167" s="214"/>
      <c r="FLH167" s="214"/>
      <c r="FLI167" s="214"/>
      <c r="FLJ167" s="214"/>
      <c r="FLK167" s="214"/>
      <c r="FLL167" s="214"/>
      <c r="FLM167" s="214"/>
      <c r="FLN167" s="214"/>
      <c r="FLO167" s="214"/>
      <c r="FLP167" s="214"/>
      <c r="FLQ167" s="214"/>
      <c r="FLR167" s="214"/>
      <c r="FLS167" s="214"/>
      <c r="FLT167" s="214"/>
      <c r="FLU167" s="214"/>
      <c r="FLV167" s="214"/>
      <c r="FLW167" s="214"/>
      <c r="FLX167" s="214"/>
      <c r="FLY167" s="214"/>
      <c r="FLZ167" s="214"/>
      <c r="FMA167" s="214"/>
      <c r="FMB167" s="214"/>
      <c r="FMC167" s="214"/>
      <c r="FMD167" s="214"/>
      <c r="FME167" s="214"/>
      <c r="FMF167" s="214"/>
      <c r="FMG167" s="214"/>
      <c r="FMH167" s="214"/>
      <c r="FMI167" s="214"/>
      <c r="FMJ167" s="214"/>
      <c r="FMK167" s="214"/>
      <c r="FML167" s="214"/>
      <c r="FMM167" s="214"/>
      <c r="FMN167" s="214"/>
      <c r="FMO167" s="214"/>
      <c r="FMP167" s="214"/>
      <c r="FMQ167" s="214"/>
      <c r="FMR167" s="214"/>
      <c r="FMS167" s="214"/>
      <c r="FMT167" s="214"/>
      <c r="FMU167" s="214"/>
      <c r="FMV167" s="214"/>
      <c r="FMW167" s="214"/>
      <c r="FMX167" s="214"/>
      <c r="FMY167" s="214"/>
      <c r="FMZ167" s="214"/>
      <c r="FNA167" s="214"/>
      <c r="FNB167" s="214"/>
      <c r="FNC167" s="214"/>
      <c r="FND167" s="214"/>
      <c r="FNE167" s="214"/>
      <c r="FNF167" s="214"/>
      <c r="FNG167" s="214"/>
      <c r="FNH167" s="214"/>
      <c r="FNI167" s="214"/>
      <c r="FNJ167" s="214"/>
      <c r="FNK167" s="214"/>
      <c r="FNL167" s="214"/>
      <c r="FNM167" s="214"/>
      <c r="FNN167" s="214"/>
      <c r="FNO167" s="214"/>
      <c r="FNP167" s="214"/>
      <c r="FNQ167" s="214"/>
      <c r="FNR167" s="214"/>
      <c r="FNS167" s="214"/>
      <c r="FNT167" s="214"/>
      <c r="FNU167" s="214"/>
      <c r="FNV167" s="214"/>
      <c r="FNW167" s="214"/>
      <c r="FNX167" s="214"/>
      <c r="FNY167" s="214"/>
      <c r="FNZ167" s="214"/>
      <c r="FOA167" s="214"/>
      <c r="FOB167" s="214"/>
      <c r="FOC167" s="214"/>
      <c r="FOD167" s="214"/>
      <c r="FOE167" s="214"/>
      <c r="FOF167" s="214"/>
      <c r="FOG167" s="214"/>
      <c r="FOH167" s="214"/>
      <c r="FOI167" s="214"/>
      <c r="FOJ167" s="214"/>
      <c r="FOK167" s="214"/>
      <c r="FOL167" s="214"/>
      <c r="FOM167" s="214"/>
      <c r="FON167" s="214"/>
      <c r="FOO167" s="214"/>
      <c r="FOP167" s="214"/>
      <c r="FOQ167" s="214"/>
      <c r="FOR167" s="214"/>
      <c r="FOS167" s="214"/>
      <c r="FOT167" s="214"/>
      <c r="FOU167" s="214"/>
      <c r="FOV167" s="214"/>
      <c r="FOW167" s="214"/>
      <c r="FOX167" s="214"/>
      <c r="FOY167" s="214"/>
      <c r="FOZ167" s="214"/>
      <c r="FPA167" s="214"/>
      <c r="FPB167" s="214"/>
      <c r="FPC167" s="214"/>
      <c r="FPD167" s="214"/>
      <c r="FPE167" s="214"/>
      <c r="FPF167" s="214"/>
      <c r="FPG167" s="214"/>
      <c r="FPH167" s="214"/>
      <c r="FPI167" s="214"/>
      <c r="FPJ167" s="214"/>
      <c r="FPK167" s="214"/>
      <c r="FPL167" s="214"/>
      <c r="FPM167" s="214"/>
      <c r="FPN167" s="214"/>
      <c r="FPO167" s="214"/>
      <c r="FPP167" s="214"/>
      <c r="FPQ167" s="214"/>
      <c r="FPR167" s="214"/>
      <c r="FPS167" s="214"/>
      <c r="FPT167" s="214"/>
      <c r="FPU167" s="214"/>
      <c r="FPV167" s="214"/>
      <c r="FPW167" s="214"/>
      <c r="FPX167" s="214"/>
      <c r="FPY167" s="214"/>
      <c r="FPZ167" s="214"/>
      <c r="FQA167" s="214"/>
      <c r="FQB167" s="214"/>
      <c r="FQC167" s="214"/>
      <c r="FQD167" s="214"/>
      <c r="FQE167" s="214"/>
      <c r="FQF167" s="214"/>
      <c r="FQG167" s="214"/>
      <c r="FQH167" s="214"/>
      <c r="FQI167" s="214"/>
      <c r="FQJ167" s="214"/>
      <c r="FQK167" s="214"/>
      <c r="FQL167" s="214"/>
      <c r="FQM167" s="214"/>
      <c r="FQN167" s="214"/>
      <c r="FQO167" s="214"/>
      <c r="FQP167" s="214"/>
      <c r="FQQ167" s="214"/>
      <c r="FQR167" s="214"/>
      <c r="FQS167" s="214"/>
      <c r="FQT167" s="214"/>
      <c r="FQU167" s="214"/>
      <c r="FQV167" s="214"/>
      <c r="FQW167" s="214"/>
      <c r="FQX167" s="214"/>
      <c r="FQY167" s="214"/>
      <c r="FQZ167" s="214"/>
      <c r="FRA167" s="214"/>
      <c r="FRB167" s="214"/>
      <c r="FRC167" s="214"/>
      <c r="FRD167" s="214"/>
      <c r="FRE167" s="214"/>
      <c r="FRF167" s="214"/>
      <c r="FRG167" s="214"/>
      <c r="FRH167" s="214"/>
      <c r="FRI167" s="214"/>
      <c r="FRJ167" s="214"/>
      <c r="FRK167" s="214"/>
      <c r="FRL167" s="214"/>
      <c r="FRM167" s="214"/>
      <c r="FRN167" s="214"/>
      <c r="FRO167" s="214"/>
      <c r="FRP167" s="214"/>
      <c r="FRQ167" s="214"/>
      <c r="FRR167" s="214"/>
      <c r="FRS167" s="214"/>
      <c r="FRT167" s="214"/>
      <c r="FRU167" s="214"/>
      <c r="FRV167" s="214"/>
      <c r="FRW167" s="214"/>
      <c r="FRX167" s="214"/>
      <c r="FRY167" s="214"/>
      <c r="FRZ167" s="214"/>
      <c r="FSA167" s="214"/>
      <c r="FSB167" s="214"/>
      <c r="FSC167" s="214"/>
      <c r="FSD167" s="214"/>
      <c r="FSE167" s="214"/>
      <c r="FSF167" s="214"/>
      <c r="FSG167" s="214"/>
      <c r="FSH167" s="214"/>
      <c r="FSI167" s="214"/>
      <c r="FSJ167" s="214"/>
      <c r="FSK167" s="214"/>
      <c r="FSL167" s="214"/>
      <c r="FSM167" s="214"/>
      <c r="FSN167" s="214"/>
      <c r="FSO167" s="214"/>
      <c r="FSP167" s="214"/>
      <c r="FSQ167" s="214"/>
      <c r="FSR167" s="214"/>
      <c r="FSS167" s="214"/>
      <c r="FST167" s="214"/>
      <c r="FSU167" s="214"/>
      <c r="FSV167" s="214"/>
      <c r="FSW167" s="214"/>
      <c r="FSX167" s="214"/>
      <c r="FSY167" s="214"/>
      <c r="FSZ167" s="214"/>
      <c r="FTA167" s="214"/>
      <c r="FTB167" s="214"/>
      <c r="FTC167" s="214"/>
      <c r="FTD167" s="214"/>
      <c r="FTE167" s="214"/>
      <c r="FTF167" s="214"/>
      <c r="FTG167" s="214"/>
      <c r="FTH167" s="214"/>
      <c r="FTI167" s="214"/>
      <c r="FTJ167" s="214"/>
      <c r="FTK167" s="214"/>
      <c r="FTL167" s="214"/>
      <c r="FTM167" s="214"/>
      <c r="FTN167" s="214"/>
      <c r="FTO167" s="214"/>
      <c r="FTP167" s="214"/>
      <c r="FTQ167" s="214"/>
      <c r="FTR167" s="214"/>
      <c r="FTS167" s="214"/>
      <c r="FTT167" s="214"/>
      <c r="FTU167" s="214"/>
      <c r="FTV167" s="214"/>
      <c r="FTW167" s="214"/>
      <c r="FTX167" s="214"/>
      <c r="FTY167" s="214"/>
      <c r="FTZ167" s="214"/>
      <c r="FUA167" s="214"/>
      <c r="FUB167" s="214"/>
      <c r="FUC167" s="214"/>
      <c r="FUD167" s="214"/>
      <c r="FUE167" s="214"/>
      <c r="FUF167" s="214"/>
      <c r="FUG167" s="214"/>
      <c r="FUH167" s="214"/>
      <c r="FUI167" s="214"/>
      <c r="FUP167" s="214"/>
      <c r="FUQ167" s="214"/>
      <c r="FUR167" s="214"/>
      <c r="FUS167" s="214"/>
      <c r="FUT167" s="214"/>
      <c r="FUU167" s="214"/>
      <c r="FUV167" s="214"/>
      <c r="FUW167" s="214"/>
      <c r="FUX167" s="214"/>
      <c r="FUY167" s="214"/>
      <c r="FUZ167" s="214"/>
      <c r="FVA167" s="214"/>
      <c r="FVB167" s="214"/>
      <c r="FVC167" s="214"/>
      <c r="FVD167" s="214"/>
      <c r="FVE167" s="214"/>
      <c r="FVF167" s="214"/>
      <c r="FVG167" s="214"/>
      <c r="FVH167" s="214"/>
      <c r="FVI167" s="214"/>
      <c r="FVJ167" s="214"/>
      <c r="FVK167" s="214"/>
      <c r="FVL167" s="214"/>
      <c r="FVM167" s="214"/>
      <c r="FVN167" s="214"/>
      <c r="FVO167" s="214"/>
      <c r="FVP167" s="214"/>
      <c r="FVQ167" s="214"/>
      <c r="FVR167" s="214"/>
      <c r="FVS167" s="214"/>
      <c r="FVT167" s="214"/>
      <c r="FVU167" s="214"/>
      <c r="FVV167" s="214"/>
      <c r="FVW167" s="214"/>
      <c r="FVX167" s="214"/>
      <c r="FVY167" s="214"/>
      <c r="FVZ167" s="214"/>
      <c r="FWA167" s="214"/>
      <c r="FWB167" s="214"/>
      <c r="FWC167" s="214"/>
      <c r="FWD167" s="214"/>
      <c r="FWE167" s="214"/>
      <c r="FWF167" s="214"/>
      <c r="FWG167" s="214"/>
      <c r="FWH167" s="214"/>
      <c r="FWI167" s="214"/>
      <c r="FWJ167" s="214"/>
      <c r="FWK167" s="214"/>
      <c r="FWL167" s="214"/>
      <c r="FWM167" s="214"/>
      <c r="FWN167" s="214"/>
      <c r="FWO167" s="214"/>
      <c r="FWP167" s="214"/>
      <c r="FWQ167" s="214"/>
      <c r="FWR167" s="214"/>
      <c r="FWS167" s="214"/>
      <c r="FWT167" s="214"/>
      <c r="FWU167" s="214"/>
      <c r="FWV167" s="214"/>
      <c r="FWW167" s="214"/>
      <c r="FWX167" s="214"/>
      <c r="FWY167" s="214"/>
      <c r="FWZ167" s="214"/>
      <c r="FXA167" s="214"/>
      <c r="FXB167" s="214"/>
      <c r="FXC167" s="214"/>
      <c r="FXD167" s="214"/>
      <c r="FXE167" s="214"/>
      <c r="FXF167" s="214"/>
      <c r="FXG167" s="214"/>
      <c r="FXH167" s="214"/>
      <c r="FXI167" s="214"/>
      <c r="FXJ167" s="214"/>
      <c r="FXK167" s="214"/>
      <c r="FXL167" s="214"/>
      <c r="FXM167" s="214"/>
      <c r="FXN167" s="214"/>
      <c r="FXO167" s="214"/>
      <c r="FXP167" s="214"/>
      <c r="FXQ167" s="214"/>
      <c r="FXR167" s="214"/>
      <c r="FXS167" s="214"/>
      <c r="FXT167" s="214"/>
      <c r="FXU167" s="214"/>
      <c r="FXV167" s="214"/>
      <c r="FXW167" s="214"/>
      <c r="FXX167" s="214"/>
      <c r="FXY167" s="214"/>
      <c r="FXZ167" s="214"/>
      <c r="FYA167" s="214"/>
      <c r="FYB167" s="214"/>
      <c r="FYC167" s="214"/>
      <c r="FYD167" s="214"/>
      <c r="FYE167" s="214"/>
      <c r="FYF167" s="214"/>
      <c r="FYG167" s="214"/>
      <c r="FYH167" s="214"/>
      <c r="FYI167" s="214"/>
      <c r="FYJ167" s="214"/>
      <c r="FYK167" s="214"/>
      <c r="FYL167" s="214"/>
      <c r="FYM167" s="214"/>
      <c r="FYN167" s="214"/>
      <c r="FYO167" s="214"/>
      <c r="FYP167" s="214"/>
      <c r="FYQ167" s="214"/>
      <c r="FYR167" s="214"/>
      <c r="FYS167" s="214"/>
      <c r="FYT167" s="214"/>
      <c r="FYU167" s="214"/>
      <c r="FYV167" s="214"/>
      <c r="FYW167" s="214"/>
      <c r="FYX167" s="214"/>
      <c r="FYY167" s="214"/>
      <c r="FYZ167" s="214"/>
      <c r="FZA167" s="214"/>
      <c r="FZB167" s="214"/>
      <c r="FZC167" s="214"/>
      <c r="FZD167" s="214"/>
      <c r="FZE167" s="214"/>
      <c r="FZF167" s="214"/>
      <c r="FZG167" s="214"/>
      <c r="FZH167" s="214"/>
      <c r="FZI167" s="214"/>
      <c r="FZJ167" s="214"/>
      <c r="FZK167" s="214"/>
      <c r="FZL167" s="214"/>
      <c r="FZM167" s="214"/>
      <c r="FZN167" s="214"/>
      <c r="FZO167" s="214"/>
      <c r="FZP167" s="214"/>
      <c r="FZQ167" s="214"/>
      <c r="FZR167" s="214"/>
      <c r="FZS167" s="214"/>
      <c r="FZT167" s="214"/>
      <c r="FZU167" s="214"/>
      <c r="FZV167" s="214"/>
      <c r="FZW167" s="214"/>
      <c r="FZX167" s="214"/>
      <c r="FZY167" s="214"/>
      <c r="FZZ167" s="214"/>
      <c r="GAA167" s="214"/>
      <c r="GAB167" s="214"/>
      <c r="GAC167" s="214"/>
      <c r="GAD167" s="214"/>
      <c r="GAE167" s="214"/>
      <c r="GAF167" s="214"/>
      <c r="GAG167" s="214"/>
      <c r="GAH167" s="214"/>
      <c r="GAI167" s="214"/>
      <c r="GAJ167" s="214"/>
      <c r="GAK167" s="214"/>
      <c r="GAL167" s="214"/>
      <c r="GAM167" s="214"/>
      <c r="GAN167" s="214"/>
      <c r="GAO167" s="214"/>
      <c r="GAP167" s="214"/>
      <c r="GAQ167" s="214"/>
      <c r="GAR167" s="214"/>
      <c r="GAS167" s="214"/>
      <c r="GAT167" s="214"/>
      <c r="GAU167" s="214"/>
      <c r="GAV167" s="214"/>
      <c r="GAW167" s="214"/>
      <c r="GAX167" s="214"/>
      <c r="GAY167" s="214"/>
      <c r="GAZ167" s="214"/>
      <c r="GBA167" s="214"/>
      <c r="GBB167" s="214"/>
      <c r="GBC167" s="214"/>
      <c r="GBD167" s="214"/>
      <c r="GBE167" s="214"/>
      <c r="GBF167" s="214"/>
      <c r="GBG167" s="214"/>
      <c r="GBH167" s="214"/>
      <c r="GBI167" s="214"/>
      <c r="GBJ167" s="214"/>
      <c r="GBK167" s="214"/>
      <c r="GBL167" s="214"/>
      <c r="GBM167" s="214"/>
      <c r="GBN167" s="214"/>
      <c r="GBO167" s="214"/>
      <c r="GBP167" s="214"/>
      <c r="GBQ167" s="214"/>
      <c r="GBR167" s="214"/>
      <c r="GBS167" s="214"/>
      <c r="GBT167" s="214"/>
      <c r="GBU167" s="214"/>
      <c r="GBV167" s="214"/>
      <c r="GBW167" s="214"/>
      <c r="GBX167" s="214"/>
      <c r="GBY167" s="214"/>
      <c r="GBZ167" s="214"/>
      <c r="GCA167" s="214"/>
      <c r="GCB167" s="214"/>
      <c r="GCC167" s="214"/>
      <c r="GCD167" s="214"/>
      <c r="GCE167" s="214"/>
      <c r="GCF167" s="214"/>
      <c r="GCG167" s="214"/>
      <c r="GCH167" s="214"/>
      <c r="GCI167" s="214"/>
      <c r="GCJ167" s="214"/>
      <c r="GCK167" s="214"/>
      <c r="GCL167" s="214"/>
      <c r="GCM167" s="214"/>
      <c r="GCN167" s="214"/>
      <c r="GCO167" s="214"/>
      <c r="GCP167" s="214"/>
      <c r="GCQ167" s="214"/>
      <c r="GCR167" s="214"/>
      <c r="GCS167" s="214"/>
      <c r="GCT167" s="214"/>
      <c r="GCU167" s="214"/>
      <c r="GCV167" s="214"/>
      <c r="GCW167" s="214"/>
      <c r="GCX167" s="214"/>
      <c r="GCY167" s="214"/>
      <c r="GCZ167" s="214"/>
      <c r="GDA167" s="214"/>
      <c r="GDB167" s="214"/>
      <c r="GDC167" s="214"/>
      <c r="GDD167" s="214"/>
      <c r="GDE167" s="214"/>
      <c r="GDF167" s="214"/>
      <c r="GDG167" s="214"/>
      <c r="GDH167" s="214"/>
      <c r="GDI167" s="214"/>
      <c r="GDJ167" s="214"/>
      <c r="GDK167" s="214"/>
      <c r="GDL167" s="214"/>
      <c r="GDM167" s="214"/>
      <c r="GDN167" s="214"/>
      <c r="GDO167" s="214"/>
      <c r="GDP167" s="214"/>
      <c r="GDQ167" s="214"/>
      <c r="GDR167" s="214"/>
      <c r="GDS167" s="214"/>
      <c r="GDT167" s="214"/>
      <c r="GDU167" s="214"/>
      <c r="GDV167" s="214"/>
      <c r="GDW167" s="214"/>
      <c r="GDX167" s="214"/>
      <c r="GDY167" s="214"/>
      <c r="GDZ167" s="214"/>
      <c r="GEA167" s="214"/>
      <c r="GEB167" s="214"/>
      <c r="GEC167" s="214"/>
      <c r="GED167" s="214"/>
      <c r="GEE167" s="214"/>
      <c r="GEL167" s="214"/>
      <c r="GEM167" s="214"/>
      <c r="GEN167" s="214"/>
      <c r="GEO167" s="214"/>
      <c r="GEP167" s="214"/>
      <c r="GEQ167" s="214"/>
      <c r="GER167" s="214"/>
      <c r="GES167" s="214"/>
      <c r="GET167" s="214"/>
      <c r="GEU167" s="214"/>
      <c r="GEV167" s="214"/>
      <c r="GEW167" s="214"/>
      <c r="GEX167" s="214"/>
      <c r="GEY167" s="214"/>
      <c r="GEZ167" s="214"/>
      <c r="GFA167" s="214"/>
      <c r="GFB167" s="214"/>
      <c r="GFC167" s="214"/>
      <c r="GFD167" s="214"/>
      <c r="GFE167" s="214"/>
      <c r="GFF167" s="214"/>
      <c r="GFG167" s="214"/>
      <c r="GFH167" s="214"/>
      <c r="GFI167" s="214"/>
      <c r="GFJ167" s="214"/>
      <c r="GFK167" s="214"/>
      <c r="GFL167" s="214"/>
      <c r="GFM167" s="214"/>
      <c r="GFN167" s="214"/>
      <c r="GFO167" s="214"/>
      <c r="GFP167" s="214"/>
      <c r="GFQ167" s="214"/>
      <c r="GFR167" s="214"/>
      <c r="GFS167" s="214"/>
      <c r="GFT167" s="214"/>
      <c r="GFU167" s="214"/>
      <c r="GFV167" s="214"/>
      <c r="GFW167" s="214"/>
      <c r="GFX167" s="214"/>
      <c r="GFY167" s="214"/>
      <c r="GFZ167" s="214"/>
      <c r="GGA167" s="214"/>
      <c r="GGB167" s="214"/>
      <c r="GGC167" s="214"/>
      <c r="GGD167" s="214"/>
      <c r="GGE167" s="214"/>
      <c r="GGF167" s="214"/>
      <c r="GGG167" s="214"/>
      <c r="GGH167" s="214"/>
      <c r="GGI167" s="214"/>
      <c r="GGJ167" s="214"/>
      <c r="GGK167" s="214"/>
      <c r="GGL167" s="214"/>
      <c r="GGM167" s="214"/>
      <c r="GGN167" s="214"/>
      <c r="GGO167" s="214"/>
      <c r="GGP167" s="214"/>
      <c r="GGQ167" s="214"/>
      <c r="GGR167" s="214"/>
      <c r="GGS167" s="214"/>
      <c r="GGT167" s="214"/>
      <c r="GGU167" s="214"/>
      <c r="GGV167" s="214"/>
      <c r="GGW167" s="214"/>
      <c r="GGX167" s="214"/>
      <c r="GGY167" s="214"/>
      <c r="GGZ167" s="214"/>
      <c r="GHA167" s="214"/>
      <c r="GHB167" s="214"/>
      <c r="GHC167" s="214"/>
      <c r="GHD167" s="214"/>
      <c r="GHE167" s="214"/>
      <c r="GHF167" s="214"/>
      <c r="GHG167" s="214"/>
      <c r="GHH167" s="214"/>
      <c r="GHI167" s="214"/>
      <c r="GHJ167" s="214"/>
      <c r="GHK167" s="214"/>
      <c r="GHL167" s="214"/>
      <c r="GHM167" s="214"/>
      <c r="GHN167" s="214"/>
      <c r="GHO167" s="214"/>
      <c r="GHP167" s="214"/>
      <c r="GHQ167" s="214"/>
      <c r="GHR167" s="214"/>
      <c r="GHS167" s="214"/>
      <c r="GHT167" s="214"/>
      <c r="GHU167" s="214"/>
      <c r="GHV167" s="214"/>
      <c r="GHW167" s="214"/>
      <c r="GHX167" s="214"/>
      <c r="GHY167" s="214"/>
      <c r="GHZ167" s="214"/>
      <c r="GIA167" s="214"/>
      <c r="GIB167" s="214"/>
      <c r="GIC167" s="214"/>
      <c r="GID167" s="214"/>
      <c r="GIE167" s="214"/>
      <c r="GIF167" s="214"/>
      <c r="GIG167" s="214"/>
      <c r="GIH167" s="214"/>
      <c r="GII167" s="214"/>
      <c r="GIJ167" s="214"/>
      <c r="GIK167" s="214"/>
      <c r="GIL167" s="214"/>
      <c r="GIM167" s="214"/>
      <c r="GIN167" s="214"/>
      <c r="GIO167" s="214"/>
      <c r="GIP167" s="214"/>
      <c r="GIQ167" s="214"/>
      <c r="GIR167" s="214"/>
      <c r="GIS167" s="214"/>
      <c r="GIT167" s="214"/>
      <c r="GIU167" s="214"/>
      <c r="GIV167" s="214"/>
      <c r="GIW167" s="214"/>
      <c r="GIX167" s="214"/>
      <c r="GIY167" s="214"/>
      <c r="GIZ167" s="214"/>
      <c r="GJA167" s="214"/>
      <c r="GJB167" s="214"/>
      <c r="GJC167" s="214"/>
      <c r="GJD167" s="214"/>
      <c r="GJE167" s="214"/>
      <c r="GJF167" s="214"/>
      <c r="GJG167" s="214"/>
      <c r="GJH167" s="214"/>
      <c r="GJI167" s="214"/>
      <c r="GJJ167" s="214"/>
      <c r="GJK167" s="214"/>
      <c r="GJL167" s="214"/>
      <c r="GJM167" s="214"/>
      <c r="GJN167" s="214"/>
      <c r="GJO167" s="214"/>
      <c r="GJP167" s="214"/>
      <c r="GJQ167" s="214"/>
      <c r="GJR167" s="214"/>
      <c r="GJS167" s="214"/>
      <c r="GJT167" s="214"/>
      <c r="GJU167" s="214"/>
      <c r="GJV167" s="214"/>
      <c r="GJW167" s="214"/>
      <c r="GJX167" s="214"/>
      <c r="GJY167" s="214"/>
      <c r="GJZ167" s="214"/>
      <c r="GKA167" s="214"/>
      <c r="GKB167" s="214"/>
      <c r="GKC167" s="214"/>
      <c r="GKD167" s="214"/>
      <c r="GKE167" s="214"/>
      <c r="GKF167" s="214"/>
      <c r="GKG167" s="214"/>
      <c r="GKH167" s="214"/>
      <c r="GKI167" s="214"/>
      <c r="GKJ167" s="214"/>
      <c r="GKK167" s="214"/>
      <c r="GKL167" s="214"/>
      <c r="GKM167" s="214"/>
      <c r="GKN167" s="214"/>
      <c r="GKO167" s="214"/>
      <c r="GKP167" s="214"/>
      <c r="GKQ167" s="214"/>
      <c r="GKR167" s="214"/>
      <c r="GKS167" s="214"/>
      <c r="GKT167" s="214"/>
      <c r="GKU167" s="214"/>
      <c r="GKV167" s="214"/>
      <c r="GKW167" s="214"/>
      <c r="GKX167" s="214"/>
      <c r="GKY167" s="214"/>
      <c r="GKZ167" s="214"/>
      <c r="GLA167" s="214"/>
      <c r="GLB167" s="214"/>
      <c r="GLC167" s="214"/>
      <c r="GLD167" s="214"/>
      <c r="GLE167" s="214"/>
      <c r="GLF167" s="214"/>
      <c r="GLG167" s="214"/>
      <c r="GLH167" s="214"/>
      <c r="GLI167" s="214"/>
      <c r="GLJ167" s="214"/>
      <c r="GLK167" s="214"/>
      <c r="GLL167" s="214"/>
      <c r="GLM167" s="214"/>
      <c r="GLN167" s="214"/>
      <c r="GLO167" s="214"/>
      <c r="GLP167" s="214"/>
      <c r="GLQ167" s="214"/>
      <c r="GLR167" s="214"/>
      <c r="GLS167" s="214"/>
      <c r="GLT167" s="214"/>
      <c r="GLU167" s="214"/>
      <c r="GLV167" s="214"/>
      <c r="GLW167" s="214"/>
      <c r="GLX167" s="214"/>
      <c r="GLY167" s="214"/>
      <c r="GLZ167" s="214"/>
      <c r="GMA167" s="214"/>
      <c r="GMB167" s="214"/>
      <c r="GMC167" s="214"/>
      <c r="GMD167" s="214"/>
      <c r="GME167" s="214"/>
      <c r="GMF167" s="214"/>
      <c r="GMG167" s="214"/>
      <c r="GMH167" s="214"/>
      <c r="GMI167" s="214"/>
      <c r="GMJ167" s="214"/>
      <c r="GMK167" s="214"/>
      <c r="GML167" s="214"/>
      <c r="GMM167" s="214"/>
      <c r="GMN167" s="214"/>
      <c r="GMO167" s="214"/>
      <c r="GMP167" s="214"/>
      <c r="GMQ167" s="214"/>
      <c r="GMR167" s="214"/>
      <c r="GMS167" s="214"/>
      <c r="GMT167" s="214"/>
      <c r="GMU167" s="214"/>
      <c r="GMV167" s="214"/>
      <c r="GMW167" s="214"/>
      <c r="GMX167" s="214"/>
      <c r="GMY167" s="214"/>
      <c r="GMZ167" s="214"/>
      <c r="GNA167" s="214"/>
      <c r="GNB167" s="214"/>
      <c r="GNC167" s="214"/>
      <c r="GND167" s="214"/>
      <c r="GNE167" s="214"/>
      <c r="GNF167" s="214"/>
      <c r="GNG167" s="214"/>
      <c r="GNH167" s="214"/>
      <c r="GNI167" s="214"/>
      <c r="GNJ167" s="214"/>
      <c r="GNK167" s="214"/>
      <c r="GNL167" s="214"/>
      <c r="GNM167" s="214"/>
      <c r="GNN167" s="214"/>
      <c r="GNO167" s="214"/>
      <c r="GNP167" s="214"/>
      <c r="GNQ167" s="214"/>
      <c r="GNR167" s="214"/>
      <c r="GNS167" s="214"/>
      <c r="GNT167" s="214"/>
      <c r="GNU167" s="214"/>
      <c r="GNV167" s="214"/>
      <c r="GNW167" s="214"/>
      <c r="GNX167" s="214"/>
      <c r="GNY167" s="214"/>
      <c r="GNZ167" s="214"/>
      <c r="GOA167" s="214"/>
      <c r="GOH167" s="214"/>
      <c r="GOI167" s="214"/>
      <c r="GOJ167" s="214"/>
      <c r="GOK167" s="214"/>
      <c r="GOL167" s="214"/>
      <c r="GOM167" s="214"/>
      <c r="GON167" s="214"/>
      <c r="GOO167" s="214"/>
      <c r="GOP167" s="214"/>
      <c r="GOQ167" s="214"/>
      <c r="GOR167" s="214"/>
      <c r="GOS167" s="214"/>
      <c r="GOT167" s="214"/>
      <c r="GOU167" s="214"/>
      <c r="GOV167" s="214"/>
      <c r="GOW167" s="214"/>
      <c r="GOX167" s="214"/>
      <c r="GOY167" s="214"/>
      <c r="GOZ167" s="214"/>
      <c r="GPA167" s="214"/>
      <c r="GPB167" s="214"/>
      <c r="GPC167" s="214"/>
      <c r="GPD167" s="214"/>
      <c r="GPE167" s="214"/>
      <c r="GPF167" s="214"/>
      <c r="GPG167" s="214"/>
      <c r="GPH167" s="214"/>
      <c r="GPI167" s="214"/>
      <c r="GPJ167" s="214"/>
      <c r="GPK167" s="214"/>
      <c r="GPL167" s="214"/>
      <c r="GPM167" s="214"/>
      <c r="GPN167" s="214"/>
      <c r="GPO167" s="214"/>
      <c r="GPP167" s="214"/>
      <c r="GPQ167" s="214"/>
      <c r="GPR167" s="214"/>
      <c r="GPS167" s="214"/>
      <c r="GPT167" s="214"/>
      <c r="GPU167" s="214"/>
      <c r="GPV167" s="214"/>
      <c r="GPW167" s="214"/>
      <c r="GPX167" s="214"/>
      <c r="GPY167" s="214"/>
      <c r="GPZ167" s="214"/>
      <c r="GQA167" s="214"/>
      <c r="GQB167" s="214"/>
      <c r="GQC167" s="214"/>
      <c r="GQD167" s="214"/>
      <c r="GQE167" s="214"/>
      <c r="GQF167" s="214"/>
      <c r="GQG167" s="214"/>
      <c r="GQH167" s="214"/>
      <c r="GQI167" s="214"/>
      <c r="GQJ167" s="214"/>
      <c r="GQK167" s="214"/>
      <c r="GQL167" s="214"/>
      <c r="GQM167" s="214"/>
      <c r="GQN167" s="214"/>
      <c r="GQO167" s="214"/>
      <c r="GQP167" s="214"/>
      <c r="GQQ167" s="214"/>
      <c r="GQR167" s="214"/>
      <c r="GQS167" s="214"/>
      <c r="GQT167" s="214"/>
      <c r="GQU167" s="214"/>
      <c r="GQV167" s="214"/>
      <c r="GQW167" s="214"/>
      <c r="GQX167" s="214"/>
      <c r="GQY167" s="214"/>
      <c r="GQZ167" s="214"/>
      <c r="GRA167" s="214"/>
      <c r="GRB167" s="214"/>
      <c r="GRC167" s="214"/>
      <c r="GRD167" s="214"/>
      <c r="GRE167" s="214"/>
      <c r="GRF167" s="214"/>
      <c r="GRG167" s="214"/>
      <c r="GRH167" s="214"/>
      <c r="GRI167" s="214"/>
      <c r="GRJ167" s="214"/>
      <c r="GRK167" s="214"/>
      <c r="GRL167" s="214"/>
      <c r="GRM167" s="214"/>
      <c r="GRN167" s="214"/>
      <c r="GRO167" s="214"/>
      <c r="GRP167" s="214"/>
      <c r="GRQ167" s="214"/>
      <c r="GRR167" s="214"/>
      <c r="GRS167" s="214"/>
      <c r="GRT167" s="214"/>
      <c r="GRU167" s="214"/>
      <c r="GRV167" s="214"/>
      <c r="GRW167" s="214"/>
      <c r="GRX167" s="214"/>
      <c r="GRY167" s="214"/>
      <c r="GRZ167" s="214"/>
      <c r="GSA167" s="214"/>
      <c r="GSB167" s="214"/>
      <c r="GSC167" s="214"/>
      <c r="GSD167" s="214"/>
      <c r="GSE167" s="214"/>
      <c r="GSF167" s="214"/>
      <c r="GSG167" s="214"/>
      <c r="GSH167" s="214"/>
      <c r="GSI167" s="214"/>
      <c r="GSJ167" s="214"/>
      <c r="GSK167" s="214"/>
      <c r="GSL167" s="214"/>
      <c r="GSM167" s="214"/>
      <c r="GSN167" s="214"/>
      <c r="GSO167" s="214"/>
      <c r="GSP167" s="214"/>
      <c r="GSQ167" s="214"/>
      <c r="GSR167" s="214"/>
      <c r="GSS167" s="214"/>
      <c r="GST167" s="214"/>
      <c r="GSU167" s="214"/>
      <c r="GSV167" s="214"/>
      <c r="GSW167" s="214"/>
      <c r="GSX167" s="214"/>
      <c r="GSY167" s="214"/>
      <c r="GSZ167" s="214"/>
      <c r="GTA167" s="214"/>
      <c r="GTB167" s="214"/>
      <c r="GTC167" s="214"/>
      <c r="GTD167" s="214"/>
      <c r="GTE167" s="214"/>
      <c r="GTF167" s="214"/>
      <c r="GTG167" s="214"/>
      <c r="GTH167" s="214"/>
      <c r="GTI167" s="214"/>
      <c r="GTJ167" s="214"/>
      <c r="GTK167" s="214"/>
      <c r="GTL167" s="214"/>
      <c r="GTM167" s="214"/>
      <c r="GTN167" s="214"/>
      <c r="GTO167" s="214"/>
      <c r="GTP167" s="214"/>
      <c r="GTQ167" s="214"/>
      <c r="GTR167" s="214"/>
      <c r="GTS167" s="214"/>
      <c r="GTT167" s="214"/>
      <c r="GTU167" s="214"/>
      <c r="GTV167" s="214"/>
      <c r="GTW167" s="214"/>
      <c r="GTX167" s="214"/>
      <c r="GTY167" s="214"/>
      <c r="GTZ167" s="214"/>
      <c r="GUA167" s="214"/>
      <c r="GUB167" s="214"/>
      <c r="GUC167" s="214"/>
      <c r="GUD167" s="214"/>
      <c r="GUE167" s="214"/>
      <c r="GUF167" s="214"/>
      <c r="GUG167" s="214"/>
      <c r="GUH167" s="214"/>
      <c r="GUI167" s="214"/>
      <c r="GUJ167" s="214"/>
      <c r="GUK167" s="214"/>
      <c r="GUL167" s="214"/>
      <c r="GUM167" s="214"/>
      <c r="GUN167" s="214"/>
      <c r="GUO167" s="214"/>
      <c r="GUP167" s="214"/>
      <c r="GUQ167" s="214"/>
      <c r="GUR167" s="214"/>
      <c r="GUS167" s="214"/>
      <c r="GUT167" s="214"/>
      <c r="GUU167" s="214"/>
      <c r="GUV167" s="214"/>
      <c r="GUW167" s="214"/>
      <c r="GUX167" s="214"/>
      <c r="GUY167" s="214"/>
      <c r="GUZ167" s="214"/>
      <c r="GVA167" s="214"/>
      <c r="GVB167" s="214"/>
      <c r="GVC167" s="214"/>
      <c r="GVD167" s="214"/>
      <c r="GVE167" s="214"/>
      <c r="GVF167" s="214"/>
      <c r="GVG167" s="214"/>
      <c r="GVH167" s="214"/>
      <c r="GVI167" s="214"/>
      <c r="GVJ167" s="214"/>
      <c r="GVK167" s="214"/>
      <c r="GVL167" s="214"/>
      <c r="GVM167" s="214"/>
      <c r="GVN167" s="214"/>
      <c r="GVO167" s="214"/>
      <c r="GVP167" s="214"/>
      <c r="GVQ167" s="214"/>
      <c r="GVR167" s="214"/>
      <c r="GVS167" s="214"/>
      <c r="GVT167" s="214"/>
      <c r="GVU167" s="214"/>
      <c r="GVV167" s="214"/>
      <c r="GVW167" s="214"/>
      <c r="GVX167" s="214"/>
      <c r="GVY167" s="214"/>
      <c r="GVZ167" s="214"/>
      <c r="GWA167" s="214"/>
      <c r="GWB167" s="214"/>
      <c r="GWC167" s="214"/>
      <c r="GWD167" s="214"/>
      <c r="GWE167" s="214"/>
      <c r="GWF167" s="214"/>
      <c r="GWG167" s="214"/>
      <c r="GWH167" s="214"/>
      <c r="GWI167" s="214"/>
      <c r="GWJ167" s="214"/>
      <c r="GWK167" s="214"/>
      <c r="GWL167" s="214"/>
      <c r="GWM167" s="214"/>
      <c r="GWN167" s="214"/>
      <c r="GWO167" s="214"/>
      <c r="GWP167" s="214"/>
      <c r="GWQ167" s="214"/>
      <c r="GWR167" s="214"/>
      <c r="GWS167" s="214"/>
      <c r="GWT167" s="214"/>
      <c r="GWU167" s="214"/>
      <c r="GWV167" s="214"/>
      <c r="GWW167" s="214"/>
      <c r="GWX167" s="214"/>
      <c r="GWY167" s="214"/>
      <c r="GWZ167" s="214"/>
      <c r="GXA167" s="214"/>
      <c r="GXB167" s="214"/>
      <c r="GXC167" s="214"/>
      <c r="GXD167" s="214"/>
      <c r="GXE167" s="214"/>
      <c r="GXF167" s="214"/>
      <c r="GXG167" s="214"/>
      <c r="GXH167" s="214"/>
      <c r="GXI167" s="214"/>
      <c r="GXJ167" s="214"/>
      <c r="GXK167" s="214"/>
      <c r="GXL167" s="214"/>
      <c r="GXM167" s="214"/>
      <c r="GXN167" s="214"/>
      <c r="GXO167" s="214"/>
      <c r="GXP167" s="214"/>
      <c r="GXQ167" s="214"/>
      <c r="GXR167" s="214"/>
      <c r="GXS167" s="214"/>
      <c r="GXT167" s="214"/>
      <c r="GXU167" s="214"/>
      <c r="GXV167" s="214"/>
      <c r="GXW167" s="214"/>
      <c r="GYD167" s="214"/>
      <c r="GYE167" s="214"/>
      <c r="GYF167" s="214"/>
      <c r="GYG167" s="214"/>
      <c r="GYH167" s="214"/>
      <c r="GYI167" s="214"/>
      <c r="GYJ167" s="214"/>
      <c r="GYK167" s="214"/>
      <c r="GYL167" s="214"/>
      <c r="GYM167" s="214"/>
      <c r="GYN167" s="214"/>
      <c r="GYO167" s="214"/>
      <c r="GYP167" s="214"/>
      <c r="GYQ167" s="214"/>
      <c r="GYR167" s="214"/>
      <c r="GYS167" s="214"/>
      <c r="GYT167" s="214"/>
      <c r="GYU167" s="214"/>
      <c r="GYV167" s="214"/>
      <c r="GYW167" s="214"/>
      <c r="GYX167" s="214"/>
      <c r="GYY167" s="214"/>
      <c r="GYZ167" s="214"/>
      <c r="GZA167" s="214"/>
      <c r="GZB167" s="214"/>
      <c r="GZC167" s="214"/>
      <c r="GZD167" s="214"/>
      <c r="GZE167" s="214"/>
      <c r="GZF167" s="214"/>
      <c r="GZG167" s="214"/>
      <c r="GZH167" s="214"/>
      <c r="GZI167" s="214"/>
      <c r="GZJ167" s="214"/>
      <c r="GZK167" s="214"/>
      <c r="GZL167" s="214"/>
      <c r="GZM167" s="214"/>
      <c r="GZN167" s="214"/>
      <c r="GZO167" s="214"/>
      <c r="GZP167" s="214"/>
      <c r="GZQ167" s="214"/>
      <c r="GZR167" s="214"/>
      <c r="GZS167" s="214"/>
      <c r="GZT167" s="214"/>
      <c r="GZU167" s="214"/>
      <c r="GZV167" s="214"/>
      <c r="GZW167" s="214"/>
      <c r="GZX167" s="214"/>
      <c r="GZY167" s="214"/>
      <c r="GZZ167" s="214"/>
      <c r="HAA167" s="214"/>
      <c r="HAB167" s="214"/>
      <c r="HAC167" s="214"/>
      <c r="HAD167" s="214"/>
      <c r="HAE167" s="214"/>
      <c r="HAF167" s="214"/>
      <c r="HAG167" s="214"/>
      <c r="HAH167" s="214"/>
      <c r="HAI167" s="214"/>
      <c r="HAJ167" s="214"/>
      <c r="HAK167" s="214"/>
      <c r="HAL167" s="214"/>
      <c r="HAM167" s="214"/>
      <c r="HAN167" s="214"/>
      <c r="HAO167" s="214"/>
      <c r="HAP167" s="214"/>
      <c r="HAQ167" s="214"/>
      <c r="HAR167" s="214"/>
      <c r="HAS167" s="214"/>
      <c r="HAT167" s="214"/>
      <c r="HAU167" s="214"/>
      <c r="HAV167" s="214"/>
      <c r="HAW167" s="214"/>
      <c r="HAX167" s="214"/>
      <c r="HAY167" s="214"/>
      <c r="HAZ167" s="214"/>
      <c r="HBA167" s="214"/>
      <c r="HBB167" s="214"/>
      <c r="HBC167" s="214"/>
      <c r="HBD167" s="214"/>
      <c r="HBE167" s="214"/>
      <c r="HBF167" s="214"/>
      <c r="HBG167" s="214"/>
      <c r="HBH167" s="214"/>
      <c r="HBI167" s="214"/>
      <c r="HBJ167" s="214"/>
      <c r="HBK167" s="214"/>
      <c r="HBL167" s="214"/>
      <c r="HBM167" s="214"/>
      <c r="HBN167" s="214"/>
      <c r="HBO167" s="214"/>
      <c r="HBP167" s="214"/>
      <c r="HBQ167" s="214"/>
      <c r="HBR167" s="214"/>
      <c r="HBS167" s="214"/>
      <c r="HBT167" s="214"/>
      <c r="HBU167" s="214"/>
      <c r="HBV167" s="214"/>
      <c r="HBW167" s="214"/>
      <c r="HBX167" s="214"/>
      <c r="HBY167" s="214"/>
      <c r="HBZ167" s="214"/>
      <c r="HCA167" s="214"/>
      <c r="HCB167" s="214"/>
      <c r="HCC167" s="214"/>
      <c r="HCD167" s="214"/>
      <c r="HCE167" s="214"/>
      <c r="HCF167" s="214"/>
      <c r="HCG167" s="214"/>
      <c r="HCH167" s="214"/>
      <c r="HCI167" s="214"/>
      <c r="HCJ167" s="214"/>
      <c r="HCK167" s="214"/>
      <c r="HCL167" s="214"/>
      <c r="HCM167" s="214"/>
      <c r="HCN167" s="214"/>
      <c r="HCO167" s="214"/>
      <c r="HCP167" s="214"/>
      <c r="HCQ167" s="214"/>
      <c r="HCR167" s="214"/>
      <c r="HCS167" s="214"/>
      <c r="HCT167" s="214"/>
      <c r="HCU167" s="214"/>
      <c r="HCV167" s="214"/>
      <c r="HCW167" s="214"/>
      <c r="HCX167" s="214"/>
      <c r="HCY167" s="214"/>
      <c r="HCZ167" s="214"/>
      <c r="HDA167" s="214"/>
      <c r="HDB167" s="214"/>
      <c r="HDC167" s="214"/>
      <c r="HDD167" s="214"/>
      <c r="HDE167" s="214"/>
      <c r="HDF167" s="214"/>
      <c r="HDG167" s="214"/>
      <c r="HDH167" s="214"/>
      <c r="HDI167" s="214"/>
      <c r="HDJ167" s="214"/>
      <c r="HDK167" s="214"/>
      <c r="HDL167" s="214"/>
      <c r="HDM167" s="214"/>
      <c r="HDN167" s="214"/>
      <c r="HDO167" s="214"/>
      <c r="HDP167" s="214"/>
      <c r="HDQ167" s="214"/>
      <c r="HDR167" s="214"/>
      <c r="HDS167" s="214"/>
      <c r="HDT167" s="214"/>
      <c r="HDU167" s="214"/>
      <c r="HDV167" s="214"/>
      <c r="HDW167" s="214"/>
      <c r="HDX167" s="214"/>
      <c r="HDY167" s="214"/>
      <c r="HDZ167" s="214"/>
      <c r="HEA167" s="214"/>
      <c r="HEB167" s="214"/>
      <c r="HEC167" s="214"/>
      <c r="HED167" s="214"/>
      <c r="HEE167" s="214"/>
      <c r="HEF167" s="214"/>
      <c r="HEG167" s="214"/>
      <c r="HEH167" s="214"/>
      <c r="HEI167" s="214"/>
      <c r="HEJ167" s="214"/>
      <c r="HEK167" s="214"/>
      <c r="HEL167" s="214"/>
      <c r="HEM167" s="214"/>
      <c r="HEN167" s="214"/>
      <c r="HEO167" s="214"/>
      <c r="HEP167" s="214"/>
      <c r="HEQ167" s="214"/>
      <c r="HER167" s="214"/>
      <c r="HES167" s="214"/>
      <c r="HET167" s="214"/>
      <c r="HEU167" s="214"/>
      <c r="HEV167" s="214"/>
      <c r="HEW167" s="214"/>
      <c r="HEX167" s="214"/>
      <c r="HEY167" s="214"/>
      <c r="HEZ167" s="214"/>
      <c r="HFA167" s="214"/>
      <c r="HFB167" s="214"/>
      <c r="HFC167" s="214"/>
      <c r="HFD167" s="214"/>
      <c r="HFE167" s="214"/>
      <c r="HFF167" s="214"/>
      <c r="HFG167" s="214"/>
      <c r="HFH167" s="214"/>
      <c r="HFI167" s="214"/>
      <c r="HFJ167" s="214"/>
      <c r="HFK167" s="214"/>
      <c r="HFL167" s="214"/>
      <c r="HFM167" s="214"/>
      <c r="HFN167" s="214"/>
      <c r="HFO167" s="214"/>
      <c r="HFP167" s="214"/>
      <c r="HFQ167" s="214"/>
      <c r="HFR167" s="214"/>
      <c r="HFS167" s="214"/>
      <c r="HFT167" s="214"/>
      <c r="HFU167" s="214"/>
      <c r="HFV167" s="214"/>
      <c r="HFW167" s="214"/>
      <c r="HFX167" s="214"/>
      <c r="HFY167" s="214"/>
      <c r="HFZ167" s="214"/>
      <c r="HGA167" s="214"/>
      <c r="HGB167" s="214"/>
      <c r="HGC167" s="214"/>
      <c r="HGD167" s="214"/>
      <c r="HGE167" s="214"/>
      <c r="HGF167" s="214"/>
      <c r="HGG167" s="214"/>
      <c r="HGH167" s="214"/>
      <c r="HGI167" s="214"/>
      <c r="HGJ167" s="214"/>
      <c r="HGK167" s="214"/>
      <c r="HGL167" s="214"/>
      <c r="HGM167" s="214"/>
      <c r="HGN167" s="214"/>
      <c r="HGO167" s="214"/>
      <c r="HGP167" s="214"/>
      <c r="HGQ167" s="214"/>
      <c r="HGR167" s="214"/>
      <c r="HGS167" s="214"/>
      <c r="HGT167" s="214"/>
      <c r="HGU167" s="214"/>
      <c r="HGV167" s="214"/>
      <c r="HGW167" s="214"/>
      <c r="HGX167" s="214"/>
      <c r="HGY167" s="214"/>
      <c r="HGZ167" s="214"/>
      <c r="HHA167" s="214"/>
      <c r="HHB167" s="214"/>
      <c r="HHC167" s="214"/>
      <c r="HHD167" s="214"/>
      <c r="HHE167" s="214"/>
      <c r="HHF167" s="214"/>
      <c r="HHG167" s="214"/>
      <c r="HHH167" s="214"/>
      <c r="HHI167" s="214"/>
      <c r="HHJ167" s="214"/>
      <c r="HHK167" s="214"/>
      <c r="HHL167" s="214"/>
      <c r="HHM167" s="214"/>
      <c r="HHN167" s="214"/>
      <c r="HHO167" s="214"/>
      <c r="HHP167" s="214"/>
      <c r="HHQ167" s="214"/>
      <c r="HHR167" s="214"/>
      <c r="HHS167" s="214"/>
      <c r="HHZ167" s="214"/>
      <c r="HIA167" s="214"/>
      <c r="HIB167" s="214"/>
      <c r="HIC167" s="214"/>
      <c r="HID167" s="214"/>
      <c r="HIE167" s="214"/>
      <c r="HIF167" s="214"/>
      <c r="HIG167" s="214"/>
      <c r="HIH167" s="214"/>
      <c r="HII167" s="214"/>
      <c r="HIJ167" s="214"/>
      <c r="HIK167" s="214"/>
      <c r="HIL167" s="214"/>
      <c r="HIM167" s="214"/>
      <c r="HIN167" s="214"/>
      <c r="HIO167" s="214"/>
      <c r="HIP167" s="214"/>
      <c r="HIQ167" s="214"/>
      <c r="HIR167" s="214"/>
      <c r="HIS167" s="214"/>
      <c r="HIT167" s="214"/>
      <c r="HIU167" s="214"/>
      <c r="HIV167" s="214"/>
      <c r="HIW167" s="214"/>
      <c r="HIX167" s="214"/>
      <c r="HIY167" s="214"/>
      <c r="HIZ167" s="214"/>
      <c r="HJA167" s="214"/>
      <c r="HJB167" s="214"/>
      <c r="HJC167" s="214"/>
      <c r="HJD167" s="214"/>
      <c r="HJE167" s="214"/>
      <c r="HJF167" s="214"/>
      <c r="HJG167" s="214"/>
      <c r="HJH167" s="214"/>
      <c r="HJI167" s="214"/>
      <c r="HJJ167" s="214"/>
      <c r="HJK167" s="214"/>
      <c r="HJL167" s="214"/>
      <c r="HJM167" s="214"/>
      <c r="HJN167" s="214"/>
      <c r="HJO167" s="214"/>
      <c r="HJP167" s="214"/>
      <c r="HJQ167" s="214"/>
      <c r="HJR167" s="214"/>
      <c r="HJS167" s="214"/>
      <c r="HJT167" s="214"/>
      <c r="HJU167" s="214"/>
      <c r="HJV167" s="214"/>
      <c r="HJW167" s="214"/>
      <c r="HJX167" s="214"/>
      <c r="HJY167" s="214"/>
      <c r="HJZ167" s="214"/>
      <c r="HKA167" s="214"/>
      <c r="HKB167" s="214"/>
      <c r="HKC167" s="214"/>
      <c r="HKD167" s="214"/>
      <c r="HKE167" s="214"/>
      <c r="HKF167" s="214"/>
      <c r="HKG167" s="214"/>
      <c r="HKH167" s="214"/>
      <c r="HKI167" s="214"/>
      <c r="HKJ167" s="214"/>
      <c r="HKK167" s="214"/>
      <c r="HKL167" s="214"/>
      <c r="HKM167" s="214"/>
      <c r="HKN167" s="214"/>
      <c r="HKO167" s="214"/>
      <c r="HKP167" s="214"/>
      <c r="HKQ167" s="214"/>
      <c r="HKR167" s="214"/>
      <c r="HKS167" s="214"/>
      <c r="HKT167" s="214"/>
      <c r="HKU167" s="214"/>
      <c r="HKV167" s="214"/>
      <c r="HKW167" s="214"/>
      <c r="HKX167" s="214"/>
      <c r="HKY167" s="214"/>
      <c r="HKZ167" s="214"/>
      <c r="HLA167" s="214"/>
      <c r="HLB167" s="214"/>
      <c r="HLC167" s="214"/>
      <c r="HLD167" s="214"/>
      <c r="HLE167" s="214"/>
      <c r="HLF167" s="214"/>
      <c r="HLG167" s="214"/>
      <c r="HLH167" s="214"/>
      <c r="HLI167" s="214"/>
      <c r="HLJ167" s="214"/>
      <c r="HLK167" s="214"/>
      <c r="HLL167" s="214"/>
      <c r="HLM167" s="214"/>
      <c r="HLN167" s="214"/>
      <c r="HLO167" s="214"/>
      <c r="HLP167" s="214"/>
      <c r="HLQ167" s="214"/>
      <c r="HLR167" s="214"/>
      <c r="HLS167" s="214"/>
      <c r="HLT167" s="214"/>
      <c r="HLU167" s="214"/>
      <c r="HLV167" s="214"/>
      <c r="HLW167" s="214"/>
      <c r="HLX167" s="214"/>
      <c r="HLY167" s="214"/>
      <c r="HLZ167" s="214"/>
      <c r="HMA167" s="214"/>
      <c r="HMB167" s="214"/>
      <c r="HMC167" s="214"/>
      <c r="HMD167" s="214"/>
      <c r="HME167" s="214"/>
      <c r="HMF167" s="214"/>
      <c r="HMG167" s="214"/>
      <c r="HMH167" s="214"/>
      <c r="HMI167" s="214"/>
      <c r="HMJ167" s="214"/>
      <c r="HMK167" s="214"/>
      <c r="HML167" s="214"/>
      <c r="HMM167" s="214"/>
      <c r="HMN167" s="214"/>
      <c r="HMO167" s="214"/>
      <c r="HMP167" s="214"/>
      <c r="HMQ167" s="214"/>
      <c r="HMR167" s="214"/>
      <c r="HMS167" s="214"/>
      <c r="HMT167" s="214"/>
      <c r="HMU167" s="214"/>
      <c r="HMV167" s="214"/>
      <c r="HMW167" s="214"/>
      <c r="HMX167" s="214"/>
      <c r="HMY167" s="214"/>
      <c r="HMZ167" s="214"/>
      <c r="HNA167" s="214"/>
      <c r="HNB167" s="214"/>
      <c r="HNC167" s="214"/>
      <c r="HND167" s="214"/>
      <c r="HNE167" s="214"/>
      <c r="HNF167" s="214"/>
      <c r="HNG167" s="214"/>
      <c r="HNH167" s="214"/>
      <c r="HNI167" s="214"/>
      <c r="HNJ167" s="214"/>
      <c r="HNK167" s="214"/>
      <c r="HNL167" s="214"/>
      <c r="HNM167" s="214"/>
      <c r="HNN167" s="214"/>
      <c r="HNO167" s="214"/>
      <c r="HNP167" s="214"/>
      <c r="HNQ167" s="214"/>
      <c r="HNR167" s="214"/>
      <c r="HNS167" s="214"/>
      <c r="HNT167" s="214"/>
      <c r="HNU167" s="214"/>
      <c r="HNV167" s="214"/>
      <c r="HNW167" s="214"/>
      <c r="HNX167" s="214"/>
      <c r="HNY167" s="214"/>
      <c r="HNZ167" s="214"/>
      <c r="HOA167" s="214"/>
      <c r="HOB167" s="214"/>
      <c r="HOC167" s="214"/>
      <c r="HOD167" s="214"/>
      <c r="HOE167" s="214"/>
      <c r="HOF167" s="214"/>
      <c r="HOG167" s="214"/>
      <c r="HOH167" s="214"/>
      <c r="HOI167" s="214"/>
      <c r="HOJ167" s="214"/>
      <c r="HOK167" s="214"/>
      <c r="HOL167" s="214"/>
      <c r="HOM167" s="214"/>
      <c r="HON167" s="214"/>
      <c r="HOO167" s="214"/>
      <c r="HOP167" s="214"/>
      <c r="HOQ167" s="214"/>
      <c r="HOR167" s="214"/>
      <c r="HOS167" s="214"/>
      <c r="HOT167" s="214"/>
      <c r="HOU167" s="214"/>
      <c r="HOV167" s="214"/>
      <c r="HOW167" s="214"/>
      <c r="HOX167" s="214"/>
      <c r="HOY167" s="214"/>
      <c r="HOZ167" s="214"/>
      <c r="HPA167" s="214"/>
      <c r="HPB167" s="214"/>
      <c r="HPC167" s="214"/>
      <c r="HPD167" s="214"/>
      <c r="HPE167" s="214"/>
      <c r="HPF167" s="214"/>
      <c r="HPG167" s="214"/>
      <c r="HPH167" s="214"/>
      <c r="HPI167" s="214"/>
      <c r="HPJ167" s="214"/>
      <c r="HPK167" s="214"/>
      <c r="HPL167" s="214"/>
      <c r="HPM167" s="214"/>
      <c r="HPN167" s="214"/>
      <c r="HPO167" s="214"/>
      <c r="HPP167" s="214"/>
      <c r="HPQ167" s="214"/>
      <c r="HPR167" s="214"/>
      <c r="HPS167" s="214"/>
      <c r="HPT167" s="214"/>
      <c r="HPU167" s="214"/>
      <c r="HPV167" s="214"/>
      <c r="HPW167" s="214"/>
      <c r="HPX167" s="214"/>
      <c r="HPY167" s="214"/>
      <c r="HPZ167" s="214"/>
      <c r="HQA167" s="214"/>
      <c r="HQB167" s="214"/>
      <c r="HQC167" s="214"/>
      <c r="HQD167" s="214"/>
      <c r="HQE167" s="214"/>
      <c r="HQF167" s="214"/>
      <c r="HQG167" s="214"/>
      <c r="HQH167" s="214"/>
      <c r="HQI167" s="214"/>
      <c r="HQJ167" s="214"/>
      <c r="HQK167" s="214"/>
      <c r="HQL167" s="214"/>
      <c r="HQM167" s="214"/>
      <c r="HQN167" s="214"/>
      <c r="HQO167" s="214"/>
      <c r="HQP167" s="214"/>
      <c r="HQQ167" s="214"/>
      <c r="HQR167" s="214"/>
      <c r="HQS167" s="214"/>
      <c r="HQT167" s="214"/>
      <c r="HQU167" s="214"/>
      <c r="HQV167" s="214"/>
      <c r="HQW167" s="214"/>
      <c r="HQX167" s="214"/>
      <c r="HQY167" s="214"/>
      <c r="HQZ167" s="214"/>
      <c r="HRA167" s="214"/>
      <c r="HRB167" s="214"/>
      <c r="HRC167" s="214"/>
      <c r="HRD167" s="214"/>
      <c r="HRE167" s="214"/>
      <c r="HRF167" s="214"/>
      <c r="HRG167" s="214"/>
      <c r="HRH167" s="214"/>
      <c r="HRI167" s="214"/>
      <c r="HRJ167" s="214"/>
      <c r="HRK167" s="214"/>
      <c r="HRL167" s="214"/>
      <c r="HRM167" s="214"/>
      <c r="HRN167" s="214"/>
      <c r="HRO167" s="214"/>
      <c r="HRV167" s="214"/>
      <c r="HRW167" s="214"/>
      <c r="HRX167" s="214"/>
      <c r="HRY167" s="214"/>
      <c r="HRZ167" s="214"/>
      <c r="HSA167" s="214"/>
      <c r="HSB167" s="214"/>
      <c r="HSC167" s="214"/>
      <c r="HSD167" s="214"/>
      <c r="HSE167" s="214"/>
      <c r="HSF167" s="214"/>
      <c r="HSG167" s="214"/>
      <c r="HSH167" s="214"/>
      <c r="HSI167" s="214"/>
      <c r="HSJ167" s="214"/>
      <c r="HSK167" s="214"/>
      <c r="HSL167" s="214"/>
      <c r="HSM167" s="214"/>
      <c r="HSN167" s="214"/>
      <c r="HSO167" s="214"/>
      <c r="HSP167" s="214"/>
      <c r="HSQ167" s="214"/>
      <c r="HSR167" s="214"/>
      <c r="HSS167" s="214"/>
      <c r="HST167" s="214"/>
      <c r="HSU167" s="214"/>
      <c r="HSV167" s="214"/>
      <c r="HSW167" s="214"/>
      <c r="HSX167" s="214"/>
      <c r="HSY167" s="214"/>
      <c r="HSZ167" s="214"/>
      <c r="HTA167" s="214"/>
      <c r="HTB167" s="214"/>
      <c r="HTC167" s="214"/>
      <c r="HTD167" s="214"/>
      <c r="HTE167" s="214"/>
      <c r="HTF167" s="214"/>
      <c r="HTG167" s="214"/>
      <c r="HTH167" s="214"/>
      <c r="HTI167" s="214"/>
      <c r="HTJ167" s="214"/>
      <c r="HTK167" s="214"/>
      <c r="HTL167" s="214"/>
      <c r="HTM167" s="214"/>
      <c r="HTN167" s="214"/>
      <c r="HTO167" s="214"/>
      <c r="HTP167" s="214"/>
      <c r="HTQ167" s="214"/>
      <c r="HTR167" s="214"/>
      <c r="HTS167" s="214"/>
      <c r="HTT167" s="214"/>
      <c r="HTU167" s="214"/>
      <c r="HTV167" s="214"/>
      <c r="HTW167" s="214"/>
      <c r="HTX167" s="214"/>
      <c r="HTY167" s="214"/>
      <c r="HTZ167" s="214"/>
      <c r="HUA167" s="214"/>
      <c r="HUB167" s="214"/>
      <c r="HUC167" s="214"/>
      <c r="HUD167" s="214"/>
      <c r="HUE167" s="214"/>
      <c r="HUF167" s="214"/>
      <c r="HUG167" s="214"/>
      <c r="HUH167" s="214"/>
      <c r="HUI167" s="214"/>
      <c r="HUJ167" s="214"/>
      <c r="HUK167" s="214"/>
      <c r="HUL167" s="214"/>
      <c r="HUM167" s="214"/>
      <c r="HUN167" s="214"/>
      <c r="HUO167" s="214"/>
      <c r="HUP167" s="214"/>
      <c r="HUQ167" s="214"/>
      <c r="HUR167" s="214"/>
      <c r="HUS167" s="214"/>
      <c r="HUT167" s="214"/>
      <c r="HUU167" s="214"/>
      <c r="HUV167" s="214"/>
      <c r="HUW167" s="214"/>
      <c r="HUX167" s="214"/>
      <c r="HUY167" s="214"/>
      <c r="HUZ167" s="214"/>
      <c r="HVA167" s="214"/>
      <c r="HVB167" s="214"/>
      <c r="HVC167" s="214"/>
      <c r="HVD167" s="214"/>
      <c r="HVE167" s="214"/>
      <c r="HVF167" s="214"/>
      <c r="HVG167" s="214"/>
      <c r="HVH167" s="214"/>
      <c r="HVI167" s="214"/>
      <c r="HVJ167" s="214"/>
      <c r="HVK167" s="214"/>
      <c r="HVL167" s="214"/>
      <c r="HVM167" s="214"/>
      <c r="HVN167" s="214"/>
      <c r="HVO167" s="214"/>
      <c r="HVP167" s="214"/>
      <c r="HVQ167" s="214"/>
      <c r="HVR167" s="214"/>
      <c r="HVS167" s="214"/>
      <c r="HVT167" s="214"/>
      <c r="HVU167" s="214"/>
      <c r="HVV167" s="214"/>
      <c r="HVW167" s="214"/>
      <c r="HVX167" s="214"/>
      <c r="HVY167" s="214"/>
      <c r="HVZ167" s="214"/>
      <c r="HWA167" s="214"/>
      <c r="HWB167" s="214"/>
      <c r="HWC167" s="214"/>
      <c r="HWD167" s="214"/>
      <c r="HWE167" s="214"/>
      <c r="HWF167" s="214"/>
      <c r="HWG167" s="214"/>
      <c r="HWH167" s="214"/>
      <c r="HWI167" s="214"/>
      <c r="HWJ167" s="214"/>
      <c r="HWK167" s="214"/>
      <c r="HWL167" s="214"/>
      <c r="HWM167" s="214"/>
      <c r="HWN167" s="214"/>
      <c r="HWO167" s="214"/>
      <c r="HWP167" s="214"/>
      <c r="HWQ167" s="214"/>
      <c r="HWR167" s="214"/>
      <c r="HWS167" s="214"/>
      <c r="HWT167" s="214"/>
      <c r="HWU167" s="214"/>
      <c r="HWV167" s="214"/>
      <c r="HWW167" s="214"/>
      <c r="HWX167" s="214"/>
      <c r="HWY167" s="214"/>
      <c r="HWZ167" s="214"/>
      <c r="HXA167" s="214"/>
      <c r="HXB167" s="214"/>
      <c r="HXC167" s="214"/>
      <c r="HXD167" s="214"/>
      <c r="HXE167" s="214"/>
      <c r="HXF167" s="214"/>
      <c r="HXG167" s="214"/>
      <c r="HXH167" s="214"/>
      <c r="HXI167" s="214"/>
      <c r="HXJ167" s="214"/>
      <c r="HXK167" s="214"/>
      <c r="HXL167" s="214"/>
      <c r="HXM167" s="214"/>
      <c r="HXN167" s="214"/>
      <c r="HXO167" s="214"/>
      <c r="HXP167" s="214"/>
      <c r="HXQ167" s="214"/>
      <c r="HXR167" s="214"/>
      <c r="HXS167" s="214"/>
      <c r="HXT167" s="214"/>
      <c r="HXU167" s="214"/>
      <c r="HXV167" s="214"/>
      <c r="HXW167" s="214"/>
      <c r="HXX167" s="214"/>
      <c r="HXY167" s="214"/>
      <c r="HXZ167" s="214"/>
      <c r="HYA167" s="214"/>
      <c r="HYB167" s="214"/>
      <c r="HYC167" s="214"/>
      <c r="HYD167" s="214"/>
      <c r="HYE167" s="214"/>
      <c r="HYF167" s="214"/>
      <c r="HYG167" s="214"/>
      <c r="HYH167" s="214"/>
      <c r="HYI167" s="214"/>
      <c r="HYJ167" s="214"/>
      <c r="HYK167" s="214"/>
      <c r="HYL167" s="214"/>
      <c r="HYM167" s="214"/>
      <c r="HYN167" s="214"/>
      <c r="HYO167" s="214"/>
      <c r="HYP167" s="214"/>
      <c r="HYQ167" s="214"/>
      <c r="HYR167" s="214"/>
      <c r="HYS167" s="214"/>
      <c r="HYT167" s="214"/>
      <c r="HYU167" s="214"/>
      <c r="HYV167" s="214"/>
      <c r="HYW167" s="214"/>
      <c r="HYX167" s="214"/>
      <c r="HYY167" s="214"/>
      <c r="HYZ167" s="214"/>
      <c r="HZA167" s="214"/>
      <c r="HZB167" s="214"/>
      <c r="HZC167" s="214"/>
      <c r="HZD167" s="214"/>
      <c r="HZE167" s="214"/>
      <c r="HZF167" s="214"/>
      <c r="HZG167" s="214"/>
      <c r="HZH167" s="214"/>
      <c r="HZI167" s="214"/>
      <c r="HZJ167" s="214"/>
      <c r="HZK167" s="214"/>
      <c r="HZL167" s="214"/>
      <c r="HZM167" s="214"/>
      <c r="HZN167" s="214"/>
      <c r="HZO167" s="214"/>
      <c r="HZP167" s="214"/>
      <c r="HZQ167" s="214"/>
      <c r="HZR167" s="214"/>
      <c r="HZS167" s="214"/>
      <c r="HZT167" s="214"/>
      <c r="HZU167" s="214"/>
      <c r="HZV167" s="214"/>
      <c r="HZW167" s="214"/>
      <c r="HZX167" s="214"/>
      <c r="HZY167" s="214"/>
      <c r="HZZ167" s="214"/>
      <c r="IAA167" s="214"/>
      <c r="IAB167" s="214"/>
      <c r="IAC167" s="214"/>
      <c r="IAD167" s="214"/>
      <c r="IAE167" s="214"/>
      <c r="IAF167" s="214"/>
      <c r="IAG167" s="214"/>
      <c r="IAH167" s="214"/>
      <c r="IAI167" s="214"/>
      <c r="IAJ167" s="214"/>
      <c r="IAK167" s="214"/>
      <c r="IAL167" s="214"/>
      <c r="IAM167" s="214"/>
      <c r="IAN167" s="214"/>
      <c r="IAO167" s="214"/>
      <c r="IAP167" s="214"/>
      <c r="IAQ167" s="214"/>
      <c r="IAR167" s="214"/>
      <c r="IAS167" s="214"/>
      <c r="IAT167" s="214"/>
      <c r="IAU167" s="214"/>
      <c r="IAV167" s="214"/>
      <c r="IAW167" s="214"/>
      <c r="IAX167" s="214"/>
      <c r="IAY167" s="214"/>
      <c r="IAZ167" s="214"/>
      <c r="IBA167" s="214"/>
      <c r="IBB167" s="214"/>
      <c r="IBC167" s="214"/>
      <c r="IBD167" s="214"/>
      <c r="IBE167" s="214"/>
      <c r="IBF167" s="214"/>
      <c r="IBG167" s="214"/>
      <c r="IBH167" s="214"/>
      <c r="IBI167" s="214"/>
      <c r="IBJ167" s="214"/>
      <c r="IBK167" s="214"/>
      <c r="IBR167" s="214"/>
      <c r="IBS167" s="214"/>
      <c r="IBT167" s="214"/>
      <c r="IBU167" s="214"/>
      <c r="IBV167" s="214"/>
      <c r="IBW167" s="214"/>
      <c r="IBX167" s="214"/>
      <c r="IBY167" s="214"/>
      <c r="IBZ167" s="214"/>
      <c r="ICA167" s="214"/>
      <c r="ICB167" s="214"/>
      <c r="ICC167" s="214"/>
      <c r="ICD167" s="214"/>
      <c r="ICE167" s="214"/>
      <c r="ICF167" s="214"/>
      <c r="ICG167" s="214"/>
      <c r="ICH167" s="214"/>
      <c r="ICI167" s="214"/>
      <c r="ICJ167" s="214"/>
      <c r="ICK167" s="214"/>
      <c r="ICL167" s="214"/>
      <c r="ICM167" s="214"/>
      <c r="ICN167" s="214"/>
      <c r="ICO167" s="214"/>
      <c r="ICP167" s="214"/>
      <c r="ICQ167" s="214"/>
      <c r="ICR167" s="214"/>
      <c r="ICS167" s="214"/>
      <c r="ICT167" s="214"/>
      <c r="ICU167" s="214"/>
      <c r="ICV167" s="214"/>
      <c r="ICW167" s="214"/>
      <c r="ICX167" s="214"/>
      <c r="ICY167" s="214"/>
      <c r="ICZ167" s="214"/>
      <c r="IDA167" s="214"/>
      <c r="IDB167" s="214"/>
      <c r="IDC167" s="214"/>
      <c r="IDD167" s="214"/>
      <c r="IDE167" s="214"/>
      <c r="IDF167" s="214"/>
      <c r="IDG167" s="214"/>
      <c r="IDH167" s="214"/>
      <c r="IDI167" s="214"/>
      <c r="IDJ167" s="214"/>
      <c r="IDK167" s="214"/>
      <c r="IDL167" s="214"/>
      <c r="IDM167" s="214"/>
      <c r="IDN167" s="214"/>
      <c r="IDO167" s="214"/>
      <c r="IDP167" s="214"/>
      <c r="IDQ167" s="214"/>
      <c r="IDR167" s="214"/>
      <c r="IDS167" s="214"/>
      <c r="IDT167" s="214"/>
      <c r="IDU167" s="214"/>
      <c r="IDV167" s="214"/>
      <c r="IDW167" s="214"/>
      <c r="IDX167" s="214"/>
      <c r="IDY167" s="214"/>
      <c r="IDZ167" s="214"/>
      <c r="IEA167" s="214"/>
      <c r="IEB167" s="214"/>
      <c r="IEC167" s="214"/>
      <c r="IED167" s="214"/>
      <c r="IEE167" s="214"/>
      <c r="IEF167" s="214"/>
      <c r="IEG167" s="214"/>
      <c r="IEH167" s="214"/>
      <c r="IEI167" s="214"/>
      <c r="IEJ167" s="214"/>
      <c r="IEK167" s="214"/>
      <c r="IEL167" s="214"/>
      <c r="IEM167" s="214"/>
      <c r="IEN167" s="214"/>
      <c r="IEO167" s="214"/>
      <c r="IEP167" s="214"/>
      <c r="IEQ167" s="214"/>
      <c r="IER167" s="214"/>
      <c r="IES167" s="214"/>
      <c r="IET167" s="214"/>
      <c r="IEU167" s="214"/>
      <c r="IEV167" s="214"/>
      <c r="IEW167" s="214"/>
      <c r="IEX167" s="214"/>
      <c r="IEY167" s="214"/>
      <c r="IEZ167" s="214"/>
      <c r="IFA167" s="214"/>
      <c r="IFB167" s="214"/>
      <c r="IFC167" s="214"/>
      <c r="IFD167" s="214"/>
      <c r="IFE167" s="214"/>
      <c r="IFF167" s="214"/>
      <c r="IFG167" s="214"/>
      <c r="IFH167" s="214"/>
      <c r="IFI167" s="214"/>
      <c r="IFJ167" s="214"/>
      <c r="IFK167" s="214"/>
      <c r="IFL167" s="214"/>
      <c r="IFM167" s="214"/>
      <c r="IFN167" s="214"/>
      <c r="IFO167" s="214"/>
      <c r="IFP167" s="214"/>
      <c r="IFQ167" s="214"/>
      <c r="IFR167" s="214"/>
      <c r="IFS167" s="214"/>
      <c r="IFT167" s="214"/>
      <c r="IFU167" s="214"/>
      <c r="IFV167" s="214"/>
      <c r="IFW167" s="214"/>
      <c r="IFX167" s="214"/>
      <c r="IFY167" s="214"/>
      <c r="IFZ167" s="214"/>
      <c r="IGA167" s="214"/>
      <c r="IGB167" s="214"/>
      <c r="IGC167" s="214"/>
      <c r="IGD167" s="214"/>
      <c r="IGE167" s="214"/>
      <c r="IGF167" s="214"/>
      <c r="IGG167" s="214"/>
      <c r="IGH167" s="214"/>
      <c r="IGI167" s="214"/>
      <c r="IGJ167" s="214"/>
      <c r="IGK167" s="214"/>
      <c r="IGL167" s="214"/>
      <c r="IGM167" s="214"/>
      <c r="IGN167" s="214"/>
      <c r="IGO167" s="214"/>
      <c r="IGP167" s="214"/>
      <c r="IGQ167" s="214"/>
      <c r="IGR167" s="214"/>
      <c r="IGS167" s="214"/>
      <c r="IGT167" s="214"/>
      <c r="IGU167" s="214"/>
      <c r="IGV167" s="214"/>
      <c r="IGW167" s="214"/>
      <c r="IGX167" s="214"/>
      <c r="IGY167" s="214"/>
      <c r="IGZ167" s="214"/>
      <c r="IHA167" s="214"/>
      <c r="IHB167" s="214"/>
      <c r="IHC167" s="214"/>
      <c r="IHD167" s="214"/>
      <c r="IHE167" s="214"/>
      <c r="IHF167" s="214"/>
      <c r="IHG167" s="214"/>
      <c r="IHH167" s="214"/>
      <c r="IHI167" s="214"/>
      <c r="IHJ167" s="214"/>
      <c r="IHK167" s="214"/>
      <c r="IHL167" s="214"/>
      <c r="IHM167" s="214"/>
      <c r="IHN167" s="214"/>
      <c r="IHO167" s="214"/>
      <c r="IHP167" s="214"/>
      <c r="IHQ167" s="214"/>
      <c r="IHR167" s="214"/>
      <c r="IHS167" s="214"/>
      <c r="IHT167" s="214"/>
      <c r="IHU167" s="214"/>
      <c r="IHV167" s="214"/>
      <c r="IHW167" s="214"/>
      <c r="IHX167" s="214"/>
      <c r="IHY167" s="214"/>
      <c r="IHZ167" s="214"/>
      <c r="IIA167" s="214"/>
      <c r="IIB167" s="214"/>
      <c r="IIC167" s="214"/>
      <c r="IID167" s="214"/>
      <c r="IIE167" s="214"/>
      <c r="IIF167" s="214"/>
      <c r="IIG167" s="214"/>
      <c r="IIH167" s="214"/>
      <c r="III167" s="214"/>
      <c r="IIJ167" s="214"/>
      <c r="IIK167" s="214"/>
      <c r="IIL167" s="214"/>
      <c r="IIM167" s="214"/>
      <c r="IIN167" s="214"/>
      <c r="IIO167" s="214"/>
      <c r="IIP167" s="214"/>
      <c r="IIQ167" s="214"/>
      <c r="IIR167" s="214"/>
      <c r="IIS167" s="214"/>
      <c r="IIT167" s="214"/>
      <c r="IIU167" s="214"/>
      <c r="IIV167" s="214"/>
      <c r="IIW167" s="214"/>
      <c r="IIX167" s="214"/>
      <c r="IIY167" s="214"/>
      <c r="IIZ167" s="214"/>
      <c r="IJA167" s="214"/>
      <c r="IJB167" s="214"/>
      <c r="IJC167" s="214"/>
      <c r="IJD167" s="214"/>
      <c r="IJE167" s="214"/>
      <c r="IJF167" s="214"/>
      <c r="IJG167" s="214"/>
      <c r="IJH167" s="214"/>
      <c r="IJI167" s="214"/>
      <c r="IJJ167" s="214"/>
      <c r="IJK167" s="214"/>
      <c r="IJL167" s="214"/>
      <c r="IJM167" s="214"/>
      <c r="IJN167" s="214"/>
      <c r="IJO167" s="214"/>
      <c r="IJP167" s="214"/>
      <c r="IJQ167" s="214"/>
      <c r="IJR167" s="214"/>
      <c r="IJS167" s="214"/>
      <c r="IJT167" s="214"/>
      <c r="IJU167" s="214"/>
      <c r="IJV167" s="214"/>
      <c r="IJW167" s="214"/>
      <c r="IJX167" s="214"/>
      <c r="IJY167" s="214"/>
      <c r="IJZ167" s="214"/>
      <c r="IKA167" s="214"/>
      <c r="IKB167" s="214"/>
      <c r="IKC167" s="214"/>
      <c r="IKD167" s="214"/>
      <c r="IKE167" s="214"/>
      <c r="IKF167" s="214"/>
      <c r="IKG167" s="214"/>
      <c r="IKH167" s="214"/>
      <c r="IKI167" s="214"/>
      <c r="IKJ167" s="214"/>
      <c r="IKK167" s="214"/>
      <c r="IKL167" s="214"/>
      <c r="IKM167" s="214"/>
      <c r="IKN167" s="214"/>
      <c r="IKO167" s="214"/>
      <c r="IKP167" s="214"/>
      <c r="IKQ167" s="214"/>
      <c r="IKR167" s="214"/>
      <c r="IKS167" s="214"/>
      <c r="IKT167" s="214"/>
      <c r="IKU167" s="214"/>
      <c r="IKV167" s="214"/>
      <c r="IKW167" s="214"/>
      <c r="IKX167" s="214"/>
      <c r="IKY167" s="214"/>
      <c r="IKZ167" s="214"/>
      <c r="ILA167" s="214"/>
      <c r="ILB167" s="214"/>
      <c r="ILC167" s="214"/>
      <c r="ILD167" s="214"/>
      <c r="ILE167" s="214"/>
      <c r="ILF167" s="214"/>
      <c r="ILG167" s="214"/>
      <c r="ILN167" s="214"/>
      <c r="ILO167" s="214"/>
      <c r="ILP167" s="214"/>
      <c r="ILQ167" s="214"/>
      <c r="ILR167" s="214"/>
      <c r="ILS167" s="214"/>
      <c r="ILT167" s="214"/>
      <c r="ILU167" s="214"/>
      <c r="ILV167" s="214"/>
      <c r="ILW167" s="214"/>
      <c r="ILX167" s="214"/>
      <c r="ILY167" s="214"/>
      <c r="ILZ167" s="214"/>
      <c r="IMA167" s="214"/>
      <c r="IMB167" s="214"/>
      <c r="IMC167" s="214"/>
      <c r="IMD167" s="214"/>
      <c r="IME167" s="214"/>
      <c r="IMF167" s="214"/>
      <c r="IMG167" s="214"/>
      <c r="IMH167" s="214"/>
      <c r="IMI167" s="214"/>
      <c r="IMJ167" s="214"/>
      <c r="IMK167" s="214"/>
      <c r="IML167" s="214"/>
      <c r="IMM167" s="214"/>
      <c r="IMN167" s="214"/>
      <c r="IMO167" s="214"/>
      <c r="IMP167" s="214"/>
      <c r="IMQ167" s="214"/>
      <c r="IMR167" s="214"/>
      <c r="IMS167" s="214"/>
      <c r="IMT167" s="214"/>
      <c r="IMU167" s="214"/>
      <c r="IMV167" s="214"/>
      <c r="IMW167" s="214"/>
      <c r="IMX167" s="214"/>
      <c r="IMY167" s="214"/>
      <c r="IMZ167" s="214"/>
      <c r="INA167" s="214"/>
      <c r="INB167" s="214"/>
      <c r="INC167" s="214"/>
      <c r="IND167" s="214"/>
      <c r="INE167" s="214"/>
      <c r="INF167" s="214"/>
      <c r="ING167" s="214"/>
      <c r="INH167" s="214"/>
      <c r="INI167" s="214"/>
      <c r="INJ167" s="214"/>
      <c r="INK167" s="214"/>
      <c r="INL167" s="214"/>
      <c r="INM167" s="214"/>
      <c r="INN167" s="214"/>
      <c r="INO167" s="214"/>
      <c r="INP167" s="214"/>
      <c r="INQ167" s="214"/>
      <c r="INR167" s="214"/>
      <c r="INS167" s="214"/>
      <c r="INT167" s="214"/>
      <c r="INU167" s="214"/>
      <c r="INV167" s="214"/>
      <c r="INW167" s="214"/>
      <c r="INX167" s="214"/>
      <c r="INY167" s="214"/>
      <c r="INZ167" s="214"/>
      <c r="IOA167" s="214"/>
      <c r="IOB167" s="214"/>
      <c r="IOC167" s="214"/>
      <c r="IOD167" s="214"/>
      <c r="IOE167" s="214"/>
      <c r="IOF167" s="214"/>
      <c r="IOG167" s="214"/>
      <c r="IOH167" s="214"/>
      <c r="IOI167" s="214"/>
      <c r="IOJ167" s="214"/>
      <c r="IOK167" s="214"/>
      <c r="IOL167" s="214"/>
      <c r="IOM167" s="214"/>
      <c r="ION167" s="214"/>
      <c r="IOO167" s="214"/>
      <c r="IOP167" s="214"/>
      <c r="IOQ167" s="214"/>
      <c r="IOR167" s="214"/>
      <c r="IOS167" s="214"/>
      <c r="IOT167" s="214"/>
      <c r="IOU167" s="214"/>
      <c r="IOV167" s="214"/>
      <c r="IOW167" s="214"/>
      <c r="IOX167" s="214"/>
      <c r="IOY167" s="214"/>
      <c r="IOZ167" s="214"/>
      <c r="IPA167" s="214"/>
      <c r="IPB167" s="214"/>
      <c r="IPC167" s="214"/>
      <c r="IPD167" s="214"/>
      <c r="IPE167" s="214"/>
      <c r="IPF167" s="214"/>
      <c r="IPG167" s="214"/>
      <c r="IPH167" s="214"/>
      <c r="IPI167" s="214"/>
      <c r="IPJ167" s="214"/>
      <c r="IPK167" s="214"/>
      <c r="IPL167" s="214"/>
      <c r="IPM167" s="214"/>
      <c r="IPN167" s="214"/>
      <c r="IPO167" s="214"/>
      <c r="IPP167" s="214"/>
      <c r="IPQ167" s="214"/>
      <c r="IPR167" s="214"/>
      <c r="IPS167" s="214"/>
      <c r="IPT167" s="214"/>
      <c r="IPU167" s="214"/>
      <c r="IPV167" s="214"/>
      <c r="IPW167" s="214"/>
      <c r="IPX167" s="214"/>
      <c r="IPY167" s="214"/>
      <c r="IPZ167" s="214"/>
      <c r="IQA167" s="214"/>
      <c r="IQB167" s="214"/>
      <c r="IQC167" s="214"/>
      <c r="IQD167" s="214"/>
      <c r="IQE167" s="214"/>
      <c r="IQF167" s="214"/>
      <c r="IQG167" s="214"/>
      <c r="IQH167" s="214"/>
      <c r="IQI167" s="214"/>
      <c r="IQJ167" s="214"/>
      <c r="IQK167" s="214"/>
      <c r="IQL167" s="214"/>
      <c r="IQM167" s="214"/>
      <c r="IQN167" s="214"/>
      <c r="IQO167" s="214"/>
      <c r="IQP167" s="214"/>
      <c r="IQQ167" s="214"/>
      <c r="IQR167" s="214"/>
      <c r="IQS167" s="214"/>
      <c r="IQT167" s="214"/>
      <c r="IQU167" s="214"/>
      <c r="IQV167" s="214"/>
      <c r="IQW167" s="214"/>
      <c r="IQX167" s="214"/>
      <c r="IQY167" s="214"/>
      <c r="IQZ167" s="214"/>
      <c r="IRA167" s="214"/>
      <c r="IRB167" s="214"/>
      <c r="IRC167" s="214"/>
      <c r="IRD167" s="214"/>
      <c r="IRE167" s="214"/>
      <c r="IRF167" s="214"/>
      <c r="IRG167" s="214"/>
      <c r="IRH167" s="214"/>
      <c r="IRI167" s="214"/>
      <c r="IRJ167" s="214"/>
      <c r="IRK167" s="214"/>
      <c r="IRL167" s="214"/>
      <c r="IRM167" s="214"/>
      <c r="IRN167" s="214"/>
      <c r="IRO167" s="214"/>
      <c r="IRP167" s="214"/>
      <c r="IRQ167" s="214"/>
      <c r="IRR167" s="214"/>
      <c r="IRS167" s="214"/>
      <c r="IRT167" s="214"/>
      <c r="IRU167" s="214"/>
      <c r="IRV167" s="214"/>
      <c r="IRW167" s="214"/>
      <c r="IRX167" s="214"/>
      <c r="IRY167" s="214"/>
      <c r="IRZ167" s="214"/>
      <c r="ISA167" s="214"/>
      <c r="ISB167" s="214"/>
      <c r="ISC167" s="214"/>
      <c r="ISD167" s="214"/>
      <c r="ISE167" s="214"/>
      <c r="ISF167" s="214"/>
      <c r="ISG167" s="214"/>
      <c r="ISH167" s="214"/>
      <c r="ISI167" s="214"/>
      <c r="ISJ167" s="214"/>
      <c r="ISK167" s="214"/>
      <c r="ISL167" s="214"/>
      <c r="ISM167" s="214"/>
      <c r="ISN167" s="214"/>
      <c r="ISO167" s="214"/>
      <c r="ISP167" s="214"/>
      <c r="ISQ167" s="214"/>
      <c r="ISR167" s="214"/>
      <c r="ISS167" s="214"/>
      <c r="IST167" s="214"/>
      <c r="ISU167" s="214"/>
      <c r="ISV167" s="214"/>
      <c r="ISW167" s="214"/>
      <c r="ISX167" s="214"/>
      <c r="ISY167" s="214"/>
      <c r="ISZ167" s="214"/>
      <c r="ITA167" s="214"/>
      <c r="ITB167" s="214"/>
      <c r="ITC167" s="214"/>
      <c r="ITD167" s="214"/>
      <c r="ITE167" s="214"/>
      <c r="ITF167" s="214"/>
      <c r="ITG167" s="214"/>
      <c r="ITH167" s="214"/>
      <c r="ITI167" s="214"/>
      <c r="ITJ167" s="214"/>
      <c r="ITK167" s="214"/>
      <c r="ITL167" s="214"/>
      <c r="ITM167" s="214"/>
      <c r="ITN167" s="214"/>
      <c r="ITO167" s="214"/>
      <c r="ITP167" s="214"/>
      <c r="ITQ167" s="214"/>
      <c r="ITR167" s="214"/>
      <c r="ITS167" s="214"/>
      <c r="ITT167" s="214"/>
      <c r="ITU167" s="214"/>
      <c r="ITV167" s="214"/>
      <c r="ITW167" s="214"/>
      <c r="ITX167" s="214"/>
      <c r="ITY167" s="214"/>
      <c r="ITZ167" s="214"/>
      <c r="IUA167" s="214"/>
      <c r="IUB167" s="214"/>
      <c r="IUC167" s="214"/>
      <c r="IUD167" s="214"/>
      <c r="IUE167" s="214"/>
      <c r="IUF167" s="214"/>
      <c r="IUG167" s="214"/>
      <c r="IUH167" s="214"/>
      <c r="IUI167" s="214"/>
      <c r="IUJ167" s="214"/>
      <c r="IUK167" s="214"/>
      <c r="IUL167" s="214"/>
      <c r="IUM167" s="214"/>
      <c r="IUN167" s="214"/>
      <c r="IUO167" s="214"/>
      <c r="IUP167" s="214"/>
      <c r="IUQ167" s="214"/>
      <c r="IUR167" s="214"/>
      <c r="IUS167" s="214"/>
      <c r="IUT167" s="214"/>
      <c r="IUU167" s="214"/>
      <c r="IUV167" s="214"/>
      <c r="IUW167" s="214"/>
      <c r="IUX167" s="214"/>
      <c r="IUY167" s="214"/>
      <c r="IUZ167" s="214"/>
      <c r="IVA167" s="214"/>
      <c r="IVB167" s="214"/>
      <c r="IVC167" s="214"/>
      <c r="IVJ167" s="214"/>
      <c r="IVK167" s="214"/>
      <c r="IVL167" s="214"/>
      <c r="IVM167" s="214"/>
      <c r="IVN167" s="214"/>
      <c r="IVO167" s="214"/>
      <c r="IVP167" s="214"/>
      <c r="IVQ167" s="214"/>
      <c r="IVR167" s="214"/>
      <c r="IVS167" s="214"/>
      <c r="IVT167" s="214"/>
      <c r="IVU167" s="214"/>
      <c r="IVV167" s="214"/>
      <c r="IVW167" s="214"/>
      <c r="IVX167" s="214"/>
      <c r="IVY167" s="214"/>
      <c r="IVZ167" s="214"/>
      <c r="IWA167" s="214"/>
      <c r="IWB167" s="214"/>
      <c r="IWC167" s="214"/>
      <c r="IWD167" s="214"/>
      <c r="IWE167" s="214"/>
      <c r="IWF167" s="214"/>
      <c r="IWG167" s="214"/>
      <c r="IWH167" s="214"/>
      <c r="IWI167" s="214"/>
      <c r="IWJ167" s="214"/>
      <c r="IWK167" s="214"/>
      <c r="IWL167" s="214"/>
      <c r="IWM167" s="214"/>
      <c r="IWN167" s="214"/>
      <c r="IWO167" s="214"/>
      <c r="IWP167" s="214"/>
      <c r="IWQ167" s="214"/>
      <c r="IWR167" s="214"/>
      <c r="IWS167" s="214"/>
      <c r="IWT167" s="214"/>
      <c r="IWU167" s="214"/>
      <c r="IWV167" s="214"/>
      <c r="IWW167" s="214"/>
      <c r="IWX167" s="214"/>
      <c r="IWY167" s="214"/>
      <c r="IWZ167" s="214"/>
      <c r="IXA167" s="214"/>
      <c r="IXB167" s="214"/>
      <c r="IXC167" s="214"/>
      <c r="IXD167" s="214"/>
      <c r="IXE167" s="214"/>
      <c r="IXF167" s="214"/>
      <c r="IXG167" s="214"/>
      <c r="IXH167" s="214"/>
      <c r="IXI167" s="214"/>
      <c r="IXJ167" s="214"/>
      <c r="IXK167" s="214"/>
      <c r="IXL167" s="214"/>
      <c r="IXM167" s="214"/>
      <c r="IXN167" s="214"/>
      <c r="IXO167" s="214"/>
      <c r="IXP167" s="214"/>
      <c r="IXQ167" s="214"/>
      <c r="IXR167" s="214"/>
      <c r="IXS167" s="214"/>
      <c r="IXT167" s="214"/>
      <c r="IXU167" s="214"/>
      <c r="IXV167" s="214"/>
      <c r="IXW167" s="214"/>
      <c r="IXX167" s="214"/>
      <c r="IXY167" s="214"/>
      <c r="IXZ167" s="214"/>
      <c r="IYA167" s="214"/>
      <c r="IYB167" s="214"/>
      <c r="IYC167" s="214"/>
      <c r="IYD167" s="214"/>
      <c r="IYE167" s="214"/>
      <c r="IYF167" s="214"/>
      <c r="IYG167" s="214"/>
      <c r="IYH167" s="214"/>
      <c r="IYI167" s="214"/>
      <c r="IYJ167" s="214"/>
      <c r="IYK167" s="214"/>
      <c r="IYL167" s="214"/>
      <c r="IYM167" s="214"/>
      <c r="IYN167" s="214"/>
      <c r="IYO167" s="214"/>
      <c r="IYP167" s="214"/>
      <c r="IYQ167" s="214"/>
      <c r="IYR167" s="214"/>
      <c r="IYS167" s="214"/>
      <c r="IYT167" s="214"/>
      <c r="IYU167" s="214"/>
      <c r="IYV167" s="214"/>
      <c r="IYW167" s="214"/>
      <c r="IYX167" s="214"/>
      <c r="IYY167" s="214"/>
      <c r="IYZ167" s="214"/>
      <c r="IZA167" s="214"/>
      <c r="IZB167" s="214"/>
      <c r="IZC167" s="214"/>
      <c r="IZD167" s="214"/>
      <c r="IZE167" s="214"/>
      <c r="IZF167" s="214"/>
      <c r="IZG167" s="214"/>
      <c r="IZH167" s="214"/>
      <c r="IZI167" s="214"/>
      <c r="IZJ167" s="214"/>
      <c r="IZK167" s="214"/>
      <c r="IZL167" s="214"/>
      <c r="IZM167" s="214"/>
      <c r="IZN167" s="214"/>
      <c r="IZO167" s="214"/>
      <c r="IZP167" s="214"/>
      <c r="IZQ167" s="214"/>
      <c r="IZR167" s="214"/>
      <c r="IZS167" s="214"/>
      <c r="IZT167" s="214"/>
      <c r="IZU167" s="214"/>
      <c r="IZV167" s="214"/>
      <c r="IZW167" s="214"/>
      <c r="IZX167" s="214"/>
      <c r="IZY167" s="214"/>
      <c r="IZZ167" s="214"/>
      <c r="JAA167" s="214"/>
      <c r="JAB167" s="214"/>
      <c r="JAC167" s="214"/>
      <c r="JAD167" s="214"/>
      <c r="JAE167" s="214"/>
      <c r="JAF167" s="214"/>
      <c r="JAG167" s="214"/>
      <c r="JAH167" s="214"/>
      <c r="JAI167" s="214"/>
      <c r="JAJ167" s="214"/>
      <c r="JAK167" s="214"/>
      <c r="JAL167" s="214"/>
      <c r="JAM167" s="214"/>
      <c r="JAN167" s="214"/>
      <c r="JAO167" s="214"/>
      <c r="JAP167" s="214"/>
      <c r="JAQ167" s="214"/>
      <c r="JAR167" s="214"/>
      <c r="JAS167" s="214"/>
      <c r="JAT167" s="214"/>
      <c r="JAU167" s="214"/>
      <c r="JAV167" s="214"/>
      <c r="JAW167" s="214"/>
      <c r="JAX167" s="214"/>
      <c r="JAY167" s="214"/>
      <c r="JAZ167" s="214"/>
      <c r="JBA167" s="214"/>
      <c r="JBB167" s="214"/>
      <c r="JBC167" s="214"/>
      <c r="JBD167" s="214"/>
      <c r="JBE167" s="214"/>
      <c r="JBF167" s="214"/>
      <c r="JBG167" s="214"/>
      <c r="JBH167" s="214"/>
      <c r="JBI167" s="214"/>
      <c r="JBJ167" s="214"/>
      <c r="JBK167" s="214"/>
      <c r="JBL167" s="214"/>
      <c r="JBM167" s="214"/>
      <c r="JBN167" s="214"/>
      <c r="JBO167" s="214"/>
      <c r="JBP167" s="214"/>
      <c r="JBQ167" s="214"/>
      <c r="JBR167" s="214"/>
      <c r="JBS167" s="214"/>
      <c r="JBT167" s="214"/>
      <c r="JBU167" s="214"/>
      <c r="JBV167" s="214"/>
      <c r="JBW167" s="214"/>
      <c r="JBX167" s="214"/>
      <c r="JBY167" s="214"/>
      <c r="JBZ167" s="214"/>
      <c r="JCA167" s="214"/>
      <c r="JCB167" s="214"/>
      <c r="JCC167" s="214"/>
      <c r="JCD167" s="214"/>
      <c r="JCE167" s="214"/>
      <c r="JCF167" s="214"/>
      <c r="JCG167" s="214"/>
      <c r="JCH167" s="214"/>
      <c r="JCI167" s="214"/>
      <c r="JCJ167" s="214"/>
      <c r="JCK167" s="214"/>
      <c r="JCL167" s="214"/>
      <c r="JCM167" s="214"/>
      <c r="JCN167" s="214"/>
      <c r="JCO167" s="214"/>
      <c r="JCP167" s="214"/>
      <c r="JCQ167" s="214"/>
      <c r="JCR167" s="214"/>
      <c r="JCS167" s="214"/>
      <c r="JCT167" s="214"/>
      <c r="JCU167" s="214"/>
      <c r="JCV167" s="214"/>
      <c r="JCW167" s="214"/>
      <c r="JCX167" s="214"/>
      <c r="JCY167" s="214"/>
      <c r="JCZ167" s="214"/>
      <c r="JDA167" s="214"/>
      <c r="JDB167" s="214"/>
      <c r="JDC167" s="214"/>
      <c r="JDD167" s="214"/>
      <c r="JDE167" s="214"/>
      <c r="JDF167" s="214"/>
      <c r="JDG167" s="214"/>
      <c r="JDH167" s="214"/>
      <c r="JDI167" s="214"/>
      <c r="JDJ167" s="214"/>
      <c r="JDK167" s="214"/>
      <c r="JDL167" s="214"/>
      <c r="JDM167" s="214"/>
      <c r="JDN167" s="214"/>
      <c r="JDO167" s="214"/>
      <c r="JDP167" s="214"/>
      <c r="JDQ167" s="214"/>
      <c r="JDR167" s="214"/>
      <c r="JDS167" s="214"/>
      <c r="JDT167" s="214"/>
      <c r="JDU167" s="214"/>
      <c r="JDV167" s="214"/>
      <c r="JDW167" s="214"/>
      <c r="JDX167" s="214"/>
      <c r="JDY167" s="214"/>
      <c r="JDZ167" s="214"/>
      <c r="JEA167" s="214"/>
      <c r="JEB167" s="214"/>
      <c r="JEC167" s="214"/>
      <c r="JED167" s="214"/>
      <c r="JEE167" s="214"/>
      <c r="JEF167" s="214"/>
      <c r="JEG167" s="214"/>
      <c r="JEH167" s="214"/>
      <c r="JEI167" s="214"/>
      <c r="JEJ167" s="214"/>
      <c r="JEK167" s="214"/>
      <c r="JEL167" s="214"/>
      <c r="JEM167" s="214"/>
      <c r="JEN167" s="214"/>
      <c r="JEO167" s="214"/>
      <c r="JEP167" s="214"/>
      <c r="JEQ167" s="214"/>
      <c r="JER167" s="214"/>
      <c r="JES167" s="214"/>
      <c r="JET167" s="214"/>
      <c r="JEU167" s="214"/>
      <c r="JEV167" s="214"/>
      <c r="JEW167" s="214"/>
      <c r="JEX167" s="214"/>
      <c r="JEY167" s="214"/>
      <c r="JFF167" s="214"/>
      <c r="JFG167" s="214"/>
      <c r="JFH167" s="214"/>
      <c r="JFI167" s="214"/>
      <c r="JFJ167" s="214"/>
      <c r="JFK167" s="214"/>
      <c r="JFL167" s="214"/>
      <c r="JFM167" s="214"/>
      <c r="JFN167" s="214"/>
      <c r="JFO167" s="214"/>
      <c r="JFP167" s="214"/>
      <c r="JFQ167" s="214"/>
      <c r="JFR167" s="214"/>
      <c r="JFS167" s="214"/>
      <c r="JFT167" s="214"/>
      <c r="JFU167" s="214"/>
      <c r="JFV167" s="214"/>
      <c r="JFW167" s="214"/>
      <c r="JFX167" s="214"/>
      <c r="JFY167" s="214"/>
      <c r="JFZ167" s="214"/>
      <c r="JGA167" s="214"/>
      <c r="JGB167" s="214"/>
      <c r="JGC167" s="214"/>
      <c r="JGD167" s="214"/>
      <c r="JGE167" s="214"/>
      <c r="JGF167" s="214"/>
      <c r="JGG167" s="214"/>
      <c r="JGH167" s="214"/>
      <c r="JGI167" s="214"/>
      <c r="JGJ167" s="214"/>
      <c r="JGK167" s="214"/>
      <c r="JGL167" s="214"/>
      <c r="JGM167" s="214"/>
      <c r="JGN167" s="214"/>
      <c r="JGO167" s="214"/>
      <c r="JGP167" s="214"/>
      <c r="JGQ167" s="214"/>
      <c r="JGR167" s="214"/>
      <c r="JGS167" s="214"/>
      <c r="JGT167" s="214"/>
      <c r="JGU167" s="214"/>
      <c r="JGV167" s="214"/>
      <c r="JGW167" s="214"/>
      <c r="JGX167" s="214"/>
      <c r="JGY167" s="214"/>
      <c r="JGZ167" s="214"/>
      <c r="JHA167" s="214"/>
      <c r="JHB167" s="214"/>
      <c r="JHC167" s="214"/>
      <c r="JHD167" s="214"/>
      <c r="JHE167" s="214"/>
      <c r="JHF167" s="214"/>
      <c r="JHG167" s="214"/>
      <c r="JHH167" s="214"/>
      <c r="JHI167" s="214"/>
      <c r="JHJ167" s="214"/>
      <c r="JHK167" s="214"/>
      <c r="JHL167" s="214"/>
      <c r="JHM167" s="214"/>
      <c r="JHN167" s="214"/>
      <c r="JHO167" s="214"/>
      <c r="JHP167" s="214"/>
      <c r="JHQ167" s="214"/>
      <c r="JHR167" s="214"/>
      <c r="JHS167" s="214"/>
      <c r="JHT167" s="214"/>
      <c r="JHU167" s="214"/>
      <c r="JHV167" s="214"/>
      <c r="JHW167" s="214"/>
      <c r="JHX167" s="214"/>
      <c r="JHY167" s="214"/>
      <c r="JHZ167" s="214"/>
      <c r="JIA167" s="214"/>
      <c r="JIB167" s="214"/>
      <c r="JIC167" s="214"/>
      <c r="JID167" s="214"/>
      <c r="JIE167" s="214"/>
      <c r="JIF167" s="214"/>
      <c r="JIG167" s="214"/>
      <c r="JIH167" s="214"/>
      <c r="JII167" s="214"/>
      <c r="JIJ167" s="214"/>
      <c r="JIK167" s="214"/>
      <c r="JIL167" s="214"/>
      <c r="JIM167" s="214"/>
      <c r="JIN167" s="214"/>
      <c r="JIO167" s="214"/>
      <c r="JIP167" s="214"/>
      <c r="JIQ167" s="214"/>
      <c r="JIR167" s="214"/>
      <c r="JIS167" s="214"/>
      <c r="JIT167" s="214"/>
      <c r="JIU167" s="214"/>
      <c r="JIV167" s="214"/>
      <c r="JIW167" s="214"/>
      <c r="JIX167" s="214"/>
      <c r="JIY167" s="214"/>
      <c r="JIZ167" s="214"/>
      <c r="JJA167" s="214"/>
      <c r="JJB167" s="214"/>
      <c r="JJC167" s="214"/>
      <c r="JJD167" s="214"/>
      <c r="JJE167" s="214"/>
      <c r="JJF167" s="214"/>
      <c r="JJG167" s="214"/>
      <c r="JJH167" s="214"/>
      <c r="JJI167" s="214"/>
      <c r="JJJ167" s="214"/>
      <c r="JJK167" s="214"/>
      <c r="JJL167" s="214"/>
      <c r="JJM167" s="214"/>
      <c r="JJN167" s="214"/>
      <c r="JJO167" s="214"/>
      <c r="JJP167" s="214"/>
      <c r="JJQ167" s="214"/>
      <c r="JJR167" s="214"/>
      <c r="JJS167" s="214"/>
      <c r="JJT167" s="214"/>
      <c r="JJU167" s="214"/>
      <c r="JJV167" s="214"/>
      <c r="JJW167" s="214"/>
      <c r="JJX167" s="214"/>
      <c r="JJY167" s="214"/>
      <c r="JJZ167" s="214"/>
      <c r="JKA167" s="214"/>
      <c r="JKB167" s="214"/>
      <c r="JKC167" s="214"/>
      <c r="JKD167" s="214"/>
      <c r="JKE167" s="214"/>
      <c r="JKF167" s="214"/>
      <c r="JKG167" s="214"/>
      <c r="JKH167" s="214"/>
      <c r="JKI167" s="214"/>
      <c r="JKJ167" s="214"/>
      <c r="JKK167" s="214"/>
      <c r="JKL167" s="214"/>
      <c r="JKM167" s="214"/>
      <c r="JKN167" s="214"/>
      <c r="JKO167" s="214"/>
      <c r="JKP167" s="214"/>
      <c r="JKQ167" s="214"/>
      <c r="JKR167" s="214"/>
      <c r="JKS167" s="214"/>
      <c r="JKT167" s="214"/>
      <c r="JKU167" s="214"/>
      <c r="JKV167" s="214"/>
      <c r="JKW167" s="214"/>
      <c r="JKX167" s="214"/>
      <c r="JKY167" s="214"/>
      <c r="JKZ167" s="214"/>
      <c r="JLA167" s="214"/>
      <c r="JLB167" s="214"/>
      <c r="JLC167" s="214"/>
      <c r="JLD167" s="214"/>
      <c r="JLE167" s="214"/>
      <c r="JLF167" s="214"/>
      <c r="JLG167" s="214"/>
      <c r="JLH167" s="214"/>
      <c r="JLI167" s="214"/>
      <c r="JLJ167" s="214"/>
      <c r="JLK167" s="214"/>
      <c r="JLL167" s="214"/>
      <c r="JLM167" s="214"/>
      <c r="JLN167" s="214"/>
      <c r="JLO167" s="214"/>
      <c r="JLP167" s="214"/>
      <c r="JLQ167" s="214"/>
      <c r="JLR167" s="214"/>
      <c r="JLS167" s="214"/>
      <c r="JLT167" s="214"/>
      <c r="JLU167" s="214"/>
      <c r="JLV167" s="214"/>
      <c r="JLW167" s="214"/>
      <c r="JLX167" s="214"/>
      <c r="JLY167" s="214"/>
      <c r="JLZ167" s="214"/>
      <c r="JMA167" s="214"/>
      <c r="JMB167" s="214"/>
      <c r="JMC167" s="214"/>
      <c r="JMD167" s="214"/>
      <c r="JME167" s="214"/>
      <c r="JMF167" s="214"/>
      <c r="JMG167" s="214"/>
      <c r="JMH167" s="214"/>
      <c r="JMI167" s="214"/>
      <c r="JMJ167" s="214"/>
      <c r="JMK167" s="214"/>
      <c r="JML167" s="214"/>
      <c r="JMM167" s="214"/>
      <c r="JMN167" s="214"/>
      <c r="JMO167" s="214"/>
      <c r="JMP167" s="214"/>
      <c r="JMQ167" s="214"/>
      <c r="JMR167" s="214"/>
      <c r="JMS167" s="214"/>
      <c r="JMT167" s="214"/>
      <c r="JMU167" s="214"/>
      <c r="JMV167" s="214"/>
      <c r="JMW167" s="214"/>
      <c r="JMX167" s="214"/>
      <c r="JMY167" s="214"/>
      <c r="JMZ167" s="214"/>
      <c r="JNA167" s="214"/>
      <c r="JNB167" s="214"/>
      <c r="JNC167" s="214"/>
      <c r="JND167" s="214"/>
      <c r="JNE167" s="214"/>
      <c r="JNF167" s="214"/>
      <c r="JNG167" s="214"/>
      <c r="JNH167" s="214"/>
      <c r="JNI167" s="214"/>
      <c r="JNJ167" s="214"/>
      <c r="JNK167" s="214"/>
      <c r="JNL167" s="214"/>
      <c r="JNM167" s="214"/>
      <c r="JNN167" s="214"/>
      <c r="JNO167" s="214"/>
      <c r="JNP167" s="214"/>
      <c r="JNQ167" s="214"/>
      <c r="JNR167" s="214"/>
      <c r="JNS167" s="214"/>
      <c r="JNT167" s="214"/>
      <c r="JNU167" s="214"/>
      <c r="JNV167" s="214"/>
      <c r="JNW167" s="214"/>
      <c r="JNX167" s="214"/>
      <c r="JNY167" s="214"/>
      <c r="JNZ167" s="214"/>
      <c r="JOA167" s="214"/>
      <c r="JOB167" s="214"/>
      <c r="JOC167" s="214"/>
      <c r="JOD167" s="214"/>
      <c r="JOE167" s="214"/>
      <c r="JOF167" s="214"/>
      <c r="JOG167" s="214"/>
      <c r="JOH167" s="214"/>
      <c r="JOI167" s="214"/>
      <c r="JOJ167" s="214"/>
      <c r="JOK167" s="214"/>
      <c r="JOL167" s="214"/>
      <c r="JOM167" s="214"/>
      <c r="JON167" s="214"/>
      <c r="JOO167" s="214"/>
      <c r="JOP167" s="214"/>
      <c r="JOQ167" s="214"/>
      <c r="JOR167" s="214"/>
      <c r="JOS167" s="214"/>
      <c r="JOT167" s="214"/>
      <c r="JOU167" s="214"/>
      <c r="JPB167" s="214"/>
      <c r="JPC167" s="214"/>
      <c r="JPD167" s="214"/>
      <c r="JPE167" s="214"/>
      <c r="JPF167" s="214"/>
      <c r="JPG167" s="214"/>
      <c r="JPH167" s="214"/>
      <c r="JPI167" s="214"/>
      <c r="JPJ167" s="214"/>
      <c r="JPK167" s="214"/>
      <c r="JPL167" s="214"/>
      <c r="JPM167" s="214"/>
      <c r="JPN167" s="214"/>
      <c r="JPO167" s="214"/>
      <c r="JPP167" s="214"/>
      <c r="JPQ167" s="214"/>
      <c r="JPR167" s="214"/>
      <c r="JPS167" s="214"/>
      <c r="JPT167" s="214"/>
      <c r="JPU167" s="214"/>
      <c r="JPV167" s="214"/>
      <c r="JPW167" s="214"/>
      <c r="JPX167" s="214"/>
      <c r="JPY167" s="214"/>
      <c r="JPZ167" s="214"/>
      <c r="JQA167" s="214"/>
      <c r="JQB167" s="214"/>
      <c r="JQC167" s="214"/>
      <c r="JQD167" s="214"/>
      <c r="JQE167" s="214"/>
      <c r="JQF167" s="214"/>
      <c r="JQG167" s="214"/>
      <c r="JQH167" s="214"/>
      <c r="JQI167" s="214"/>
      <c r="JQJ167" s="214"/>
      <c r="JQK167" s="214"/>
      <c r="JQL167" s="214"/>
      <c r="JQM167" s="214"/>
      <c r="JQN167" s="214"/>
      <c r="JQO167" s="214"/>
      <c r="JQP167" s="214"/>
      <c r="JQQ167" s="214"/>
      <c r="JQR167" s="214"/>
      <c r="JQS167" s="214"/>
      <c r="JQT167" s="214"/>
      <c r="JQU167" s="214"/>
      <c r="JQV167" s="214"/>
      <c r="JQW167" s="214"/>
      <c r="JQX167" s="214"/>
      <c r="JQY167" s="214"/>
      <c r="JQZ167" s="214"/>
      <c r="JRA167" s="214"/>
      <c r="JRB167" s="214"/>
      <c r="JRC167" s="214"/>
      <c r="JRD167" s="214"/>
      <c r="JRE167" s="214"/>
      <c r="JRF167" s="214"/>
      <c r="JRG167" s="214"/>
      <c r="JRH167" s="214"/>
      <c r="JRI167" s="214"/>
      <c r="JRJ167" s="214"/>
      <c r="JRK167" s="214"/>
      <c r="JRL167" s="214"/>
      <c r="JRM167" s="214"/>
      <c r="JRN167" s="214"/>
      <c r="JRO167" s="214"/>
      <c r="JRP167" s="214"/>
      <c r="JRQ167" s="214"/>
      <c r="JRR167" s="214"/>
      <c r="JRS167" s="214"/>
      <c r="JRT167" s="214"/>
      <c r="JRU167" s="214"/>
      <c r="JRV167" s="214"/>
      <c r="JRW167" s="214"/>
      <c r="JRX167" s="214"/>
      <c r="JRY167" s="214"/>
      <c r="JRZ167" s="214"/>
      <c r="JSA167" s="214"/>
      <c r="JSB167" s="214"/>
      <c r="JSC167" s="214"/>
      <c r="JSD167" s="214"/>
      <c r="JSE167" s="214"/>
      <c r="JSF167" s="214"/>
      <c r="JSG167" s="214"/>
      <c r="JSH167" s="214"/>
      <c r="JSI167" s="214"/>
      <c r="JSJ167" s="214"/>
      <c r="JSK167" s="214"/>
      <c r="JSL167" s="214"/>
      <c r="JSM167" s="214"/>
      <c r="JSN167" s="214"/>
      <c r="JSO167" s="214"/>
      <c r="JSP167" s="214"/>
      <c r="JSQ167" s="214"/>
      <c r="JSR167" s="214"/>
      <c r="JSS167" s="214"/>
      <c r="JST167" s="214"/>
      <c r="JSU167" s="214"/>
      <c r="JSV167" s="214"/>
      <c r="JSW167" s="214"/>
      <c r="JSX167" s="214"/>
      <c r="JSY167" s="214"/>
      <c r="JSZ167" s="214"/>
      <c r="JTA167" s="214"/>
      <c r="JTB167" s="214"/>
      <c r="JTC167" s="214"/>
      <c r="JTD167" s="214"/>
      <c r="JTE167" s="214"/>
      <c r="JTF167" s="214"/>
      <c r="JTG167" s="214"/>
      <c r="JTH167" s="214"/>
      <c r="JTI167" s="214"/>
      <c r="JTJ167" s="214"/>
      <c r="JTK167" s="214"/>
      <c r="JTL167" s="214"/>
      <c r="JTM167" s="214"/>
      <c r="JTN167" s="214"/>
      <c r="JTO167" s="214"/>
      <c r="JTP167" s="214"/>
      <c r="JTQ167" s="214"/>
      <c r="JTR167" s="214"/>
      <c r="JTS167" s="214"/>
      <c r="JTT167" s="214"/>
      <c r="JTU167" s="214"/>
      <c r="JTV167" s="214"/>
      <c r="JTW167" s="214"/>
      <c r="JTX167" s="214"/>
      <c r="JTY167" s="214"/>
      <c r="JTZ167" s="214"/>
      <c r="JUA167" s="214"/>
      <c r="JUB167" s="214"/>
      <c r="JUC167" s="214"/>
      <c r="JUD167" s="214"/>
      <c r="JUE167" s="214"/>
      <c r="JUF167" s="214"/>
      <c r="JUG167" s="214"/>
      <c r="JUH167" s="214"/>
      <c r="JUI167" s="214"/>
      <c r="JUJ167" s="214"/>
      <c r="JUK167" s="214"/>
      <c r="JUL167" s="214"/>
      <c r="JUM167" s="214"/>
      <c r="JUN167" s="214"/>
      <c r="JUO167" s="214"/>
      <c r="JUP167" s="214"/>
      <c r="JUQ167" s="214"/>
      <c r="JUR167" s="214"/>
      <c r="JUS167" s="214"/>
      <c r="JUT167" s="214"/>
      <c r="JUU167" s="214"/>
      <c r="JUV167" s="214"/>
      <c r="JUW167" s="214"/>
      <c r="JUX167" s="214"/>
      <c r="JUY167" s="214"/>
      <c r="JUZ167" s="214"/>
      <c r="JVA167" s="214"/>
      <c r="JVB167" s="214"/>
      <c r="JVC167" s="214"/>
      <c r="JVD167" s="214"/>
      <c r="JVE167" s="214"/>
      <c r="JVF167" s="214"/>
      <c r="JVG167" s="214"/>
      <c r="JVH167" s="214"/>
      <c r="JVI167" s="214"/>
      <c r="JVJ167" s="214"/>
      <c r="JVK167" s="214"/>
      <c r="JVL167" s="214"/>
      <c r="JVM167" s="214"/>
      <c r="JVN167" s="214"/>
      <c r="JVO167" s="214"/>
      <c r="JVP167" s="214"/>
      <c r="JVQ167" s="214"/>
      <c r="JVR167" s="214"/>
      <c r="JVS167" s="214"/>
      <c r="JVT167" s="214"/>
      <c r="JVU167" s="214"/>
      <c r="JVV167" s="214"/>
      <c r="JVW167" s="214"/>
      <c r="JVX167" s="214"/>
      <c r="JVY167" s="214"/>
      <c r="JVZ167" s="214"/>
      <c r="JWA167" s="214"/>
      <c r="JWB167" s="214"/>
      <c r="JWC167" s="214"/>
      <c r="JWD167" s="214"/>
      <c r="JWE167" s="214"/>
      <c r="JWF167" s="214"/>
      <c r="JWG167" s="214"/>
      <c r="JWH167" s="214"/>
      <c r="JWI167" s="214"/>
      <c r="JWJ167" s="214"/>
      <c r="JWK167" s="214"/>
      <c r="JWL167" s="214"/>
      <c r="JWM167" s="214"/>
      <c r="JWN167" s="214"/>
      <c r="JWO167" s="214"/>
      <c r="JWP167" s="214"/>
      <c r="JWQ167" s="214"/>
      <c r="JWR167" s="214"/>
      <c r="JWS167" s="214"/>
      <c r="JWT167" s="214"/>
      <c r="JWU167" s="214"/>
      <c r="JWV167" s="214"/>
      <c r="JWW167" s="214"/>
      <c r="JWX167" s="214"/>
      <c r="JWY167" s="214"/>
      <c r="JWZ167" s="214"/>
      <c r="JXA167" s="214"/>
      <c r="JXB167" s="214"/>
      <c r="JXC167" s="214"/>
      <c r="JXD167" s="214"/>
      <c r="JXE167" s="214"/>
      <c r="JXF167" s="214"/>
      <c r="JXG167" s="214"/>
      <c r="JXH167" s="214"/>
      <c r="JXI167" s="214"/>
      <c r="JXJ167" s="214"/>
      <c r="JXK167" s="214"/>
      <c r="JXL167" s="214"/>
      <c r="JXM167" s="214"/>
      <c r="JXN167" s="214"/>
      <c r="JXO167" s="214"/>
      <c r="JXP167" s="214"/>
      <c r="JXQ167" s="214"/>
      <c r="JXR167" s="214"/>
      <c r="JXS167" s="214"/>
      <c r="JXT167" s="214"/>
      <c r="JXU167" s="214"/>
      <c r="JXV167" s="214"/>
      <c r="JXW167" s="214"/>
      <c r="JXX167" s="214"/>
      <c r="JXY167" s="214"/>
      <c r="JXZ167" s="214"/>
      <c r="JYA167" s="214"/>
      <c r="JYB167" s="214"/>
      <c r="JYC167" s="214"/>
      <c r="JYD167" s="214"/>
      <c r="JYE167" s="214"/>
      <c r="JYF167" s="214"/>
      <c r="JYG167" s="214"/>
      <c r="JYH167" s="214"/>
      <c r="JYI167" s="214"/>
      <c r="JYJ167" s="214"/>
      <c r="JYK167" s="214"/>
      <c r="JYL167" s="214"/>
      <c r="JYM167" s="214"/>
      <c r="JYN167" s="214"/>
      <c r="JYO167" s="214"/>
      <c r="JYP167" s="214"/>
      <c r="JYQ167" s="214"/>
      <c r="JYX167" s="214"/>
      <c r="JYY167" s="214"/>
      <c r="JYZ167" s="214"/>
      <c r="JZA167" s="214"/>
      <c r="JZB167" s="214"/>
      <c r="JZC167" s="214"/>
      <c r="JZD167" s="214"/>
      <c r="JZE167" s="214"/>
      <c r="JZF167" s="214"/>
      <c r="JZG167" s="214"/>
      <c r="JZH167" s="214"/>
      <c r="JZI167" s="214"/>
      <c r="JZJ167" s="214"/>
      <c r="JZK167" s="214"/>
      <c r="JZL167" s="214"/>
      <c r="JZM167" s="214"/>
      <c r="JZN167" s="214"/>
      <c r="JZO167" s="214"/>
      <c r="JZP167" s="214"/>
      <c r="JZQ167" s="214"/>
      <c r="JZR167" s="214"/>
      <c r="JZS167" s="214"/>
      <c r="JZT167" s="214"/>
      <c r="JZU167" s="214"/>
      <c r="JZV167" s="214"/>
      <c r="JZW167" s="214"/>
      <c r="JZX167" s="214"/>
      <c r="JZY167" s="214"/>
      <c r="JZZ167" s="214"/>
      <c r="KAA167" s="214"/>
      <c r="KAB167" s="214"/>
      <c r="KAC167" s="214"/>
      <c r="KAD167" s="214"/>
      <c r="KAE167" s="214"/>
      <c r="KAF167" s="214"/>
      <c r="KAG167" s="214"/>
      <c r="KAH167" s="214"/>
      <c r="KAI167" s="214"/>
      <c r="KAJ167" s="214"/>
      <c r="KAK167" s="214"/>
      <c r="KAL167" s="214"/>
      <c r="KAM167" s="214"/>
      <c r="KAN167" s="214"/>
      <c r="KAO167" s="214"/>
      <c r="KAP167" s="214"/>
      <c r="KAQ167" s="214"/>
      <c r="KAR167" s="214"/>
      <c r="KAS167" s="214"/>
      <c r="KAT167" s="214"/>
      <c r="KAU167" s="214"/>
      <c r="KAV167" s="214"/>
      <c r="KAW167" s="214"/>
      <c r="KAX167" s="214"/>
      <c r="KAY167" s="214"/>
      <c r="KAZ167" s="214"/>
      <c r="KBA167" s="214"/>
      <c r="KBB167" s="214"/>
      <c r="KBC167" s="214"/>
      <c r="KBD167" s="214"/>
      <c r="KBE167" s="214"/>
      <c r="KBF167" s="214"/>
      <c r="KBG167" s="214"/>
      <c r="KBH167" s="214"/>
      <c r="KBI167" s="214"/>
      <c r="KBJ167" s="214"/>
      <c r="KBK167" s="214"/>
      <c r="KBL167" s="214"/>
      <c r="KBM167" s="214"/>
      <c r="KBN167" s="214"/>
      <c r="KBO167" s="214"/>
      <c r="KBP167" s="214"/>
      <c r="KBQ167" s="214"/>
      <c r="KBR167" s="214"/>
      <c r="KBS167" s="214"/>
      <c r="KBT167" s="214"/>
      <c r="KBU167" s="214"/>
      <c r="KBV167" s="214"/>
      <c r="KBW167" s="214"/>
      <c r="KBX167" s="214"/>
      <c r="KBY167" s="214"/>
      <c r="KBZ167" s="214"/>
      <c r="KCA167" s="214"/>
      <c r="KCB167" s="214"/>
      <c r="KCC167" s="214"/>
      <c r="KCD167" s="214"/>
      <c r="KCE167" s="214"/>
      <c r="KCF167" s="214"/>
      <c r="KCG167" s="214"/>
      <c r="KCH167" s="214"/>
      <c r="KCI167" s="214"/>
      <c r="KCJ167" s="214"/>
      <c r="KCK167" s="214"/>
      <c r="KCL167" s="214"/>
      <c r="KCM167" s="214"/>
      <c r="KCN167" s="214"/>
      <c r="KCO167" s="214"/>
      <c r="KCP167" s="214"/>
      <c r="KCQ167" s="214"/>
      <c r="KCR167" s="214"/>
      <c r="KCS167" s="214"/>
      <c r="KCT167" s="214"/>
      <c r="KCU167" s="214"/>
      <c r="KCV167" s="214"/>
      <c r="KCW167" s="214"/>
      <c r="KCX167" s="214"/>
      <c r="KCY167" s="214"/>
      <c r="KCZ167" s="214"/>
      <c r="KDA167" s="214"/>
      <c r="KDB167" s="214"/>
      <c r="KDC167" s="214"/>
      <c r="KDD167" s="214"/>
      <c r="KDE167" s="214"/>
      <c r="KDF167" s="214"/>
      <c r="KDG167" s="214"/>
      <c r="KDH167" s="214"/>
      <c r="KDI167" s="214"/>
      <c r="KDJ167" s="214"/>
      <c r="KDK167" s="214"/>
      <c r="KDL167" s="214"/>
      <c r="KDM167" s="214"/>
      <c r="KDN167" s="214"/>
      <c r="KDO167" s="214"/>
      <c r="KDP167" s="214"/>
      <c r="KDQ167" s="214"/>
      <c r="KDR167" s="214"/>
      <c r="KDS167" s="214"/>
      <c r="KDT167" s="214"/>
      <c r="KDU167" s="214"/>
      <c r="KDV167" s="214"/>
      <c r="KDW167" s="214"/>
      <c r="KDX167" s="214"/>
      <c r="KDY167" s="214"/>
      <c r="KDZ167" s="214"/>
      <c r="KEA167" s="214"/>
      <c r="KEB167" s="214"/>
      <c r="KEC167" s="214"/>
      <c r="KED167" s="214"/>
      <c r="KEE167" s="214"/>
      <c r="KEF167" s="214"/>
      <c r="KEG167" s="214"/>
      <c r="KEH167" s="214"/>
      <c r="KEI167" s="214"/>
      <c r="KEJ167" s="214"/>
      <c r="KEK167" s="214"/>
      <c r="KEL167" s="214"/>
      <c r="KEM167" s="214"/>
      <c r="KEN167" s="214"/>
      <c r="KEO167" s="214"/>
      <c r="KEP167" s="214"/>
      <c r="KEQ167" s="214"/>
      <c r="KER167" s="214"/>
      <c r="KES167" s="214"/>
      <c r="KET167" s="214"/>
      <c r="KEU167" s="214"/>
      <c r="KEV167" s="214"/>
      <c r="KEW167" s="214"/>
      <c r="KEX167" s="214"/>
      <c r="KEY167" s="214"/>
      <c r="KEZ167" s="214"/>
      <c r="KFA167" s="214"/>
      <c r="KFB167" s="214"/>
      <c r="KFC167" s="214"/>
      <c r="KFD167" s="214"/>
      <c r="KFE167" s="214"/>
      <c r="KFF167" s="214"/>
      <c r="KFG167" s="214"/>
      <c r="KFH167" s="214"/>
      <c r="KFI167" s="214"/>
      <c r="KFJ167" s="214"/>
      <c r="KFK167" s="214"/>
      <c r="KFL167" s="214"/>
      <c r="KFM167" s="214"/>
      <c r="KFN167" s="214"/>
      <c r="KFO167" s="214"/>
      <c r="KFP167" s="214"/>
      <c r="KFQ167" s="214"/>
      <c r="KFR167" s="214"/>
      <c r="KFS167" s="214"/>
      <c r="KFT167" s="214"/>
      <c r="KFU167" s="214"/>
      <c r="KFV167" s="214"/>
      <c r="KFW167" s="214"/>
      <c r="KFX167" s="214"/>
      <c r="KFY167" s="214"/>
      <c r="KFZ167" s="214"/>
      <c r="KGA167" s="214"/>
      <c r="KGB167" s="214"/>
      <c r="KGC167" s="214"/>
      <c r="KGD167" s="214"/>
      <c r="KGE167" s="214"/>
      <c r="KGF167" s="214"/>
      <c r="KGG167" s="214"/>
      <c r="KGH167" s="214"/>
      <c r="KGI167" s="214"/>
      <c r="KGJ167" s="214"/>
      <c r="KGK167" s="214"/>
      <c r="KGL167" s="214"/>
      <c r="KGM167" s="214"/>
      <c r="KGN167" s="214"/>
      <c r="KGO167" s="214"/>
      <c r="KGP167" s="214"/>
      <c r="KGQ167" s="214"/>
      <c r="KGR167" s="214"/>
      <c r="KGS167" s="214"/>
      <c r="KGT167" s="214"/>
      <c r="KGU167" s="214"/>
      <c r="KGV167" s="214"/>
      <c r="KGW167" s="214"/>
      <c r="KGX167" s="214"/>
      <c r="KGY167" s="214"/>
      <c r="KGZ167" s="214"/>
      <c r="KHA167" s="214"/>
      <c r="KHB167" s="214"/>
      <c r="KHC167" s="214"/>
      <c r="KHD167" s="214"/>
      <c r="KHE167" s="214"/>
      <c r="KHF167" s="214"/>
      <c r="KHG167" s="214"/>
      <c r="KHH167" s="214"/>
      <c r="KHI167" s="214"/>
      <c r="KHJ167" s="214"/>
      <c r="KHK167" s="214"/>
      <c r="KHL167" s="214"/>
      <c r="KHM167" s="214"/>
      <c r="KHN167" s="214"/>
      <c r="KHO167" s="214"/>
      <c r="KHP167" s="214"/>
      <c r="KHQ167" s="214"/>
      <c r="KHR167" s="214"/>
      <c r="KHS167" s="214"/>
      <c r="KHT167" s="214"/>
      <c r="KHU167" s="214"/>
      <c r="KHV167" s="214"/>
      <c r="KHW167" s="214"/>
      <c r="KHX167" s="214"/>
      <c r="KHY167" s="214"/>
      <c r="KHZ167" s="214"/>
      <c r="KIA167" s="214"/>
      <c r="KIB167" s="214"/>
      <c r="KIC167" s="214"/>
      <c r="KID167" s="214"/>
      <c r="KIE167" s="214"/>
      <c r="KIF167" s="214"/>
      <c r="KIG167" s="214"/>
      <c r="KIH167" s="214"/>
      <c r="KII167" s="214"/>
      <c r="KIJ167" s="214"/>
      <c r="KIK167" s="214"/>
      <c r="KIL167" s="214"/>
      <c r="KIM167" s="214"/>
      <c r="KIT167" s="214"/>
      <c r="KIU167" s="214"/>
      <c r="KIV167" s="214"/>
      <c r="KIW167" s="214"/>
      <c r="KIX167" s="214"/>
      <c r="KIY167" s="214"/>
      <c r="KIZ167" s="214"/>
      <c r="KJA167" s="214"/>
      <c r="KJB167" s="214"/>
      <c r="KJC167" s="214"/>
      <c r="KJD167" s="214"/>
      <c r="KJE167" s="214"/>
      <c r="KJF167" s="214"/>
      <c r="KJG167" s="214"/>
      <c r="KJH167" s="214"/>
      <c r="KJI167" s="214"/>
      <c r="KJJ167" s="214"/>
      <c r="KJK167" s="214"/>
      <c r="KJL167" s="214"/>
      <c r="KJM167" s="214"/>
      <c r="KJN167" s="214"/>
      <c r="KJO167" s="214"/>
      <c r="KJP167" s="214"/>
      <c r="KJQ167" s="214"/>
      <c r="KJR167" s="214"/>
      <c r="KJS167" s="214"/>
      <c r="KJT167" s="214"/>
      <c r="KJU167" s="214"/>
      <c r="KJV167" s="214"/>
      <c r="KJW167" s="214"/>
      <c r="KJX167" s="214"/>
      <c r="KJY167" s="214"/>
      <c r="KJZ167" s="214"/>
      <c r="KKA167" s="214"/>
      <c r="KKB167" s="214"/>
      <c r="KKC167" s="214"/>
      <c r="KKD167" s="214"/>
      <c r="KKE167" s="214"/>
      <c r="KKF167" s="214"/>
      <c r="KKG167" s="214"/>
      <c r="KKH167" s="214"/>
      <c r="KKI167" s="214"/>
      <c r="KKJ167" s="214"/>
      <c r="KKK167" s="214"/>
      <c r="KKL167" s="214"/>
      <c r="KKM167" s="214"/>
      <c r="KKN167" s="214"/>
      <c r="KKO167" s="214"/>
      <c r="KKP167" s="214"/>
      <c r="KKQ167" s="214"/>
      <c r="KKR167" s="214"/>
      <c r="KKS167" s="214"/>
      <c r="KKT167" s="214"/>
      <c r="KKU167" s="214"/>
      <c r="KKV167" s="214"/>
      <c r="KKW167" s="214"/>
      <c r="KKX167" s="214"/>
      <c r="KKY167" s="214"/>
      <c r="KKZ167" s="214"/>
      <c r="KLA167" s="214"/>
      <c r="KLB167" s="214"/>
      <c r="KLC167" s="214"/>
      <c r="KLD167" s="214"/>
      <c r="KLE167" s="214"/>
      <c r="KLF167" s="214"/>
      <c r="KLG167" s="214"/>
      <c r="KLH167" s="214"/>
      <c r="KLI167" s="214"/>
      <c r="KLJ167" s="214"/>
      <c r="KLK167" s="214"/>
      <c r="KLL167" s="214"/>
      <c r="KLM167" s="214"/>
      <c r="KLN167" s="214"/>
      <c r="KLO167" s="214"/>
      <c r="KLP167" s="214"/>
      <c r="KLQ167" s="214"/>
      <c r="KLR167" s="214"/>
      <c r="KLS167" s="214"/>
      <c r="KLT167" s="214"/>
      <c r="KLU167" s="214"/>
      <c r="KLV167" s="214"/>
      <c r="KLW167" s="214"/>
      <c r="KLX167" s="214"/>
      <c r="KLY167" s="214"/>
      <c r="KLZ167" s="214"/>
      <c r="KMA167" s="214"/>
      <c r="KMB167" s="214"/>
      <c r="KMC167" s="214"/>
      <c r="KMD167" s="214"/>
      <c r="KME167" s="214"/>
      <c r="KMF167" s="214"/>
      <c r="KMG167" s="214"/>
      <c r="KMH167" s="214"/>
      <c r="KMI167" s="214"/>
      <c r="KMJ167" s="214"/>
      <c r="KMK167" s="214"/>
      <c r="KML167" s="214"/>
      <c r="KMM167" s="214"/>
      <c r="KMN167" s="214"/>
      <c r="KMO167" s="214"/>
      <c r="KMP167" s="214"/>
      <c r="KMQ167" s="214"/>
      <c r="KMR167" s="214"/>
      <c r="KMS167" s="214"/>
      <c r="KMT167" s="214"/>
      <c r="KMU167" s="214"/>
      <c r="KMV167" s="214"/>
      <c r="KMW167" s="214"/>
      <c r="KMX167" s="214"/>
      <c r="KMY167" s="214"/>
      <c r="KMZ167" s="214"/>
      <c r="KNA167" s="214"/>
      <c r="KNB167" s="214"/>
      <c r="KNC167" s="214"/>
      <c r="KND167" s="214"/>
      <c r="KNE167" s="214"/>
      <c r="KNF167" s="214"/>
      <c r="KNG167" s="214"/>
      <c r="KNH167" s="214"/>
      <c r="KNI167" s="214"/>
      <c r="KNJ167" s="214"/>
      <c r="KNK167" s="214"/>
      <c r="KNL167" s="214"/>
      <c r="KNM167" s="214"/>
      <c r="KNN167" s="214"/>
      <c r="KNO167" s="214"/>
      <c r="KNP167" s="214"/>
      <c r="KNQ167" s="214"/>
      <c r="KNR167" s="214"/>
      <c r="KNS167" s="214"/>
      <c r="KNT167" s="214"/>
      <c r="KNU167" s="214"/>
      <c r="KNV167" s="214"/>
      <c r="KNW167" s="214"/>
      <c r="KNX167" s="214"/>
      <c r="KNY167" s="214"/>
      <c r="KNZ167" s="214"/>
      <c r="KOA167" s="214"/>
      <c r="KOB167" s="214"/>
      <c r="KOC167" s="214"/>
      <c r="KOD167" s="214"/>
      <c r="KOE167" s="214"/>
      <c r="KOF167" s="214"/>
      <c r="KOG167" s="214"/>
      <c r="KOH167" s="214"/>
      <c r="KOI167" s="214"/>
      <c r="KOJ167" s="214"/>
      <c r="KOK167" s="214"/>
      <c r="KOL167" s="214"/>
      <c r="KOM167" s="214"/>
      <c r="KON167" s="214"/>
      <c r="KOO167" s="214"/>
      <c r="KOP167" s="214"/>
      <c r="KOQ167" s="214"/>
      <c r="KOR167" s="214"/>
      <c r="KOS167" s="214"/>
      <c r="KOT167" s="214"/>
      <c r="KOU167" s="214"/>
      <c r="KOV167" s="214"/>
      <c r="KOW167" s="214"/>
      <c r="KOX167" s="214"/>
      <c r="KOY167" s="214"/>
      <c r="KOZ167" s="214"/>
      <c r="KPA167" s="214"/>
      <c r="KPB167" s="214"/>
      <c r="KPC167" s="214"/>
      <c r="KPD167" s="214"/>
      <c r="KPE167" s="214"/>
      <c r="KPF167" s="214"/>
      <c r="KPG167" s="214"/>
      <c r="KPH167" s="214"/>
      <c r="KPI167" s="214"/>
      <c r="KPJ167" s="214"/>
      <c r="KPK167" s="214"/>
      <c r="KPL167" s="214"/>
      <c r="KPM167" s="214"/>
      <c r="KPN167" s="214"/>
      <c r="KPO167" s="214"/>
      <c r="KPP167" s="214"/>
      <c r="KPQ167" s="214"/>
      <c r="KPR167" s="214"/>
      <c r="KPS167" s="214"/>
      <c r="KPT167" s="214"/>
      <c r="KPU167" s="214"/>
      <c r="KPV167" s="214"/>
      <c r="KPW167" s="214"/>
      <c r="KPX167" s="214"/>
      <c r="KPY167" s="214"/>
      <c r="KPZ167" s="214"/>
      <c r="KQA167" s="214"/>
      <c r="KQB167" s="214"/>
      <c r="KQC167" s="214"/>
      <c r="KQD167" s="214"/>
      <c r="KQE167" s="214"/>
      <c r="KQF167" s="214"/>
      <c r="KQG167" s="214"/>
      <c r="KQH167" s="214"/>
      <c r="KQI167" s="214"/>
      <c r="KQJ167" s="214"/>
      <c r="KQK167" s="214"/>
      <c r="KQL167" s="214"/>
      <c r="KQM167" s="214"/>
      <c r="KQN167" s="214"/>
      <c r="KQO167" s="214"/>
      <c r="KQP167" s="214"/>
      <c r="KQQ167" s="214"/>
      <c r="KQR167" s="214"/>
      <c r="KQS167" s="214"/>
      <c r="KQT167" s="214"/>
      <c r="KQU167" s="214"/>
      <c r="KQV167" s="214"/>
      <c r="KQW167" s="214"/>
      <c r="KQX167" s="214"/>
      <c r="KQY167" s="214"/>
      <c r="KQZ167" s="214"/>
      <c r="KRA167" s="214"/>
      <c r="KRB167" s="214"/>
      <c r="KRC167" s="214"/>
      <c r="KRD167" s="214"/>
      <c r="KRE167" s="214"/>
      <c r="KRF167" s="214"/>
      <c r="KRG167" s="214"/>
      <c r="KRH167" s="214"/>
      <c r="KRI167" s="214"/>
      <c r="KRJ167" s="214"/>
      <c r="KRK167" s="214"/>
      <c r="KRL167" s="214"/>
      <c r="KRM167" s="214"/>
      <c r="KRN167" s="214"/>
      <c r="KRO167" s="214"/>
      <c r="KRP167" s="214"/>
      <c r="KRQ167" s="214"/>
      <c r="KRR167" s="214"/>
      <c r="KRS167" s="214"/>
      <c r="KRT167" s="214"/>
      <c r="KRU167" s="214"/>
      <c r="KRV167" s="214"/>
      <c r="KRW167" s="214"/>
      <c r="KRX167" s="214"/>
      <c r="KRY167" s="214"/>
      <c r="KRZ167" s="214"/>
      <c r="KSA167" s="214"/>
      <c r="KSB167" s="214"/>
      <c r="KSC167" s="214"/>
      <c r="KSD167" s="214"/>
      <c r="KSE167" s="214"/>
      <c r="KSF167" s="214"/>
      <c r="KSG167" s="214"/>
      <c r="KSH167" s="214"/>
      <c r="KSI167" s="214"/>
      <c r="KSP167" s="214"/>
      <c r="KSQ167" s="214"/>
      <c r="KSR167" s="214"/>
      <c r="KSS167" s="214"/>
      <c r="KST167" s="214"/>
      <c r="KSU167" s="214"/>
      <c r="KSV167" s="214"/>
      <c r="KSW167" s="214"/>
      <c r="KSX167" s="214"/>
      <c r="KSY167" s="214"/>
      <c r="KSZ167" s="214"/>
      <c r="KTA167" s="214"/>
      <c r="KTB167" s="214"/>
      <c r="KTC167" s="214"/>
      <c r="KTD167" s="214"/>
      <c r="KTE167" s="214"/>
      <c r="KTF167" s="214"/>
      <c r="KTG167" s="214"/>
      <c r="KTH167" s="214"/>
      <c r="KTI167" s="214"/>
      <c r="KTJ167" s="214"/>
      <c r="KTK167" s="214"/>
      <c r="KTL167" s="214"/>
      <c r="KTM167" s="214"/>
      <c r="KTN167" s="214"/>
      <c r="KTO167" s="214"/>
      <c r="KTP167" s="214"/>
      <c r="KTQ167" s="214"/>
      <c r="KTR167" s="214"/>
      <c r="KTS167" s="214"/>
      <c r="KTT167" s="214"/>
      <c r="KTU167" s="214"/>
      <c r="KTV167" s="214"/>
      <c r="KTW167" s="214"/>
      <c r="KTX167" s="214"/>
      <c r="KTY167" s="214"/>
      <c r="KTZ167" s="214"/>
      <c r="KUA167" s="214"/>
      <c r="KUB167" s="214"/>
      <c r="KUC167" s="214"/>
      <c r="KUD167" s="214"/>
      <c r="KUE167" s="214"/>
      <c r="KUF167" s="214"/>
      <c r="KUG167" s="214"/>
      <c r="KUH167" s="214"/>
      <c r="KUI167" s="214"/>
      <c r="KUJ167" s="214"/>
      <c r="KUK167" s="214"/>
      <c r="KUL167" s="214"/>
      <c r="KUM167" s="214"/>
      <c r="KUN167" s="214"/>
      <c r="KUO167" s="214"/>
      <c r="KUP167" s="214"/>
      <c r="KUQ167" s="214"/>
      <c r="KUR167" s="214"/>
      <c r="KUS167" s="214"/>
      <c r="KUT167" s="214"/>
      <c r="KUU167" s="214"/>
      <c r="KUV167" s="214"/>
      <c r="KUW167" s="214"/>
      <c r="KUX167" s="214"/>
      <c r="KUY167" s="214"/>
      <c r="KUZ167" s="214"/>
      <c r="KVA167" s="214"/>
      <c r="KVB167" s="214"/>
      <c r="KVC167" s="214"/>
      <c r="KVD167" s="214"/>
      <c r="KVE167" s="214"/>
      <c r="KVF167" s="214"/>
      <c r="KVG167" s="214"/>
      <c r="KVH167" s="214"/>
      <c r="KVI167" s="214"/>
      <c r="KVJ167" s="214"/>
      <c r="KVK167" s="214"/>
      <c r="KVL167" s="214"/>
      <c r="KVM167" s="214"/>
      <c r="KVN167" s="214"/>
      <c r="KVO167" s="214"/>
      <c r="KVP167" s="214"/>
      <c r="KVQ167" s="214"/>
      <c r="KVR167" s="214"/>
      <c r="KVS167" s="214"/>
      <c r="KVT167" s="214"/>
      <c r="KVU167" s="214"/>
      <c r="KVV167" s="214"/>
      <c r="KVW167" s="214"/>
      <c r="KVX167" s="214"/>
      <c r="KVY167" s="214"/>
      <c r="KVZ167" s="214"/>
      <c r="KWA167" s="214"/>
      <c r="KWB167" s="214"/>
      <c r="KWC167" s="214"/>
      <c r="KWD167" s="214"/>
      <c r="KWE167" s="214"/>
      <c r="KWF167" s="214"/>
      <c r="KWG167" s="214"/>
      <c r="KWH167" s="214"/>
      <c r="KWI167" s="214"/>
      <c r="KWJ167" s="214"/>
      <c r="KWK167" s="214"/>
      <c r="KWL167" s="214"/>
      <c r="KWM167" s="214"/>
      <c r="KWN167" s="214"/>
      <c r="KWO167" s="214"/>
      <c r="KWP167" s="214"/>
      <c r="KWQ167" s="214"/>
      <c r="KWR167" s="214"/>
      <c r="KWS167" s="214"/>
      <c r="KWT167" s="214"/>
      <c r="KWU167" s="214"/>
      <c r="KWV167" s="214"/>
      <c r="KWW167" s="214"/>
      <c r="KWX167" s="214"/>
      <c r="KWY167" s="214"/>
      <c r="KWZ167" s="214"/>
      <c r="KXA167" s="214"/>
      <c r="KXB167" s="214"/>
      <c r="KXC167" s="214"/>
      <c r="KXD167" s="214"/>
      <c r="KXE167" s="214"/>
      <c r="KXF167" s="214"/>
      <c r="KXG167" s="214"/>
      <c r="KXH167" s="214"/>
      <c r="KXI167" s="214"/>
      <c r="KXJ167" s="214"/>
      <c r="KXK167" s="214"/>
      <c r="KXL167" s="214"/>
      <c r="KXM167" s="214"/>
      <c r="KXN167" s="214"/>
      <c r="KXO167" s="214"/>
      <c r="KXP167" s="214"/>
      <c r="KXQ167" s="214"/>
      <c r="KXR167" s="214"/>
      <c r="KXS167" s="214"/>
      <c r="KXT167" s="214"/>
      <c r="KXU167" s="214"/>
      <c r="KXV167" s="214"/>
      <c r="KXW167" s="214"/>
      <c r="KXX167" s="214"/>
      <c r="KXY167" s="214"/>
      <c r="KXZ167" s="214"/>
      <c r="KYA167" s="214"/>
      <c r="KYB167" s="214"/>
      <c r="KYC167" s="214"/>
      <c r="KYD167" s="214"/>
      <c r="KYE167" s="214"/>
      <c r="KYF167" s="214"/>
      <c r="KYG167" s="214"/>
      <c r="KYH167" s="214"/>
      <c r="KYI167" s="214"/>
      <c r="KYJ167" s="214"/>
      <c r="KYK167" s="214"/>
      <c r="KYL167" s="214"/>
      <c r="KYM167" s="214"/>
      <c r="KYN167" s="214"/>
      <c r="KYO167" s="214"/>
      <c r="KYP167" s="214"/>
      <c r="KYQ167" s="214"/>
      <c r="KYR167" s="214"/>
      <c r="KYS167" s="214"/>
      <c r="KYT167" s="214"/>
      <c r="KYU167" s="214"/>
      <c r="KYV167" s="214"/>
      <c r="KYW167" s="214"/>
      <c r="KYX167" s="214"/>
      <c r="KYY167" s="214"/>
      <c r="KYZ167" s="214"/>
      <c r="KZA167" s="214"/>
      <c r="KZB167" s="214"/>
      <c r="KZC167" s="214"/>
      <c r="KZD167" s="214"/>
      <c r="KZE167" s="214"/>
      <c r="KZF167" s="214"/>
      <c r="KZG167" s="214"/>
      <c r="KZH167" s="214"/>
      <c r="KZI167" s="214"/>
      <c r="KZJ167" s="214"/>
      <c r="KZK167" s="214"/>
      <c r="KZL167" s="214"/>
      <c r="KZM167" s="214"/>
      <c r="KZN167" s="214"/>
      <c r="KZO167" s="214"/>
      <c r="KZP167" s="214"/>
      <c r="KZQ167" s="214"/>
      <c r="KZR167" s="214"/>
      <c r="KZS167" s="214"/>
      <c r="KZT167" s="214"/>
      <c r="KZU167" s="214"/>
      <c r="KZV167" s="214"/>
      <c r="KZW167" s="214"/>
      <c r="KZX167" s="214"/>
      <c r="KZY167" s="214"/>
      <c r="KZZ167" s="214"/>
      <c r="LAA167" s="214"/>
      <c r="LAB167" s="214"/>
      <c r="LAC167" s="214"/>
      <c r="LAD167" s="214"/>
      <c r="LAE167" s="214"/>
      <c r="LAF167" s="214"/>
      <c r="LAG167" s="214"/>
      <c r="LAH167" s="214"/>
      <c r="LAI167" s="214"/>
      <c r="LAJ167" s="214"/>
      <c r="LAK167" s="214"/>
      <c r="LAL167" s="214"/>
      <c r="LAM167" s="214"/>
      <c r="LAN167" s="214"/>
      <c r="LAO167" s="214"/>
      <c r="LAP167" s="214"/>
      <c r="LAQ167" s="214"/>
      <c r="LAR167" s="214"/>
      <c r="LAS167" s="214"/>
      <c r="LAT167" s="214"/>
      <c r="LAU167" s="214"/>
      <c r="LAV167" s="214"/>
      <c r="LAW167" s="214"/>
      <c r="LAX167" s="214"/>
      <c r="LAY167" s="214"/>
      <c r="LAZ167" s="214"/>
      <c r="LBA167" s="214"/>
      <c r="LBB167" s="214"/>
      <c r="LBC167" s="214"/>
      <c r="LBD167" s="214"/>
      <c r="LBE167" s="214"/>
      <c r="LBF167" s="214"/>
      <c r="LBG167" s="214"/>
      <c r="LBH167" s="214"/>
      <c r="LBI167" s="214"/>
      <c r="LBJ167" s="214"/>
      <c r="LBK167" s="214"/>
      <c r="LBL167" s="214"/>
      <c r="LBM167" s="214"/>
      <c r="LBN167" s="214"/>
      <c r="LBO167" s="214"/>
      <c r="LBP167" s="214"/>
      <c r="LBQ167" s="214"/>
      <c r="LBR167" s="214"/>
      <c r="LBS167" s="214"/>
      <c r="LBT167" s="214"/>
      <c r="LBU167" s="214"/>
      <c r="LBV167" s="214"/>
      <c r="LBW167" s="214"/>
      <c r="LBX167" s="214"/>
      <c r="LBY167" s="214"/>
      <c r="LBZ167" s="214"/>
      <c r="LCA167" s="214"/>
      <c r="LCB167" s="214"/>
      <c r="LCC167" s="214"/>
      <c r="LCD167" s="214"/>
      <c r="LCE167" s="214"/>
      <c r="LCL167" s="214"/>
      <c r="LCM167" s="214"/>
      <c r="LCN167" s="214"/>
      <c r="LCO167" s="214"/>
      <c r="LCP167" s="214"/>
      <c r="LCQ167" s="214"/>
      <c r="LCR167" s="214"/>
      <c r="LCS167" s="214"/>
      <c r="LCT167" s="214"/>
      <c r="LCU167" s="214"/>
      <c r="LCV167" s="214"/>
      <c r="LCW167" s="214"/>
      <c r="LCX167" s="214"/>
      <c r="LCY167" s="214"/>
      <c r="LCZ167" s="214"/>
      <c r="LDA167" s="214"/>
      <c r="LDB167" s="214"/>
      <c r="LDC167" s="214"/>
      <c r="LDD167" s="214"/>
      <c r="LDE167" s="214"/>
      <c r="LDF167" s="214"/>
      <c r="LDG167" s="214"/>
      <c r="LDH167" s="214"/>
      <c r="LDI167" s="214"/>
      <c r="LDJ167" s="214"/>
      <c r="LDK167" s="214"/>
      <c r="LDL167" s="214"/>
      <c r="LDM167" s="214"/>
      <c r="LDN167" s="214"/>
      <c r="LDO167" s="214"/>
      <c r="LDP167" s="214"/>
      <c r="LDQ167" s="214"/>
      <c r="LDR167" s="214"/>
      <c r="LDS167" s="214"/>
      <c r="LDT167" s="214"/>
      <c r="LDU167" s="214"/>
      <c r="LDV167" s="214"/>
      <c r="LDW167" s="214"/>
      <c r="LDX167" s="214"/>
      <c r="LDY167" s="214"/>
      <c r="LDZ167" s="214"/>
      <c r="LEA167" s="214"/>
      <c r="LEB167" s="214"/>
      <c r="LEC167" s="214"/>
      <c r="LED167" s="214"/>
      <c r="LEE167" s="214"/>
      <c r="LEF167" s="214"/>
      <c r="LEG167" s="214"/>
      <c r="LEH167" s="214"/>
      <c r="LEI167" s="214"/>
      <c r="LEJ167" s="214"/>
      <c r="LEK167" s="214"/>
      <c r="LEL167" s="214"/>
      <c r="LEM167" s="214"/>
      <c r="LEN167" s="214"/>
      <c r="LEO167" s="214"/>
      <c r="LEP167" s="214"/>
      <c r="LEQ167" s="214"/>
      <c r="LER167" s="214"/>
      <c r="LES167" s="214"/>
      <c r="LET167" s="214"/>
      <c r="LEU167" s="214"/>
      <c r="LEV167" s="214"/>
      <c r="LEW167" s="214"/>
      <c r="LEX167" s="214"/>
      <c r="LEY167" s="214"/>
      <c r="LEZ167" s="214"/>
      <c r="LFA167" s="214"/>
      <c r="LFB167" s="214"/>
      <c r="LFC167" s="214"/>
      <c r="LFD167" s="214"/>
      <c r="LFE167" s="214"/>
      <c r="LFF167" s="214"/>
      <c r="LFG167" s="214"/>
      <c r="LFH167" s="214"/>
      <c r="LFI167" s="214"/>
      <c r="LFJ167" s="214"/>
      <c r="LFK167" s="214"/>
      <c r="LFL167" s="214"/>
      <c r="LFM167" s="214"/>
      <c r="LFN167" s="214"/>
      <c r="LFO167" s="214"/>
      <c r="LFP167" s="214"/>
      <c r="LFQ167" s="214"/>
      <c r="LFR167" s="214"/>
      <c r="LFS167" s="214"/>
      <c r="LFT167" s="214"/>
      <c r="LFU167" s="214"/>
      <c r="LFV167" s="214"/>
      <c r="LFW167" s="214"/>
      <c r="LFX167" s="214"/>
      <c r="LFY167" s="214"/>
      <c r="LFZ167" s="214"/>
      <c r="LGA167" s="214"/>
      <c r="LGB167" s="214"/>
      <c r="LGC167" s="214"/>
      <c r="LGD167" s="214"/>
      <c r="LGE167" s="214"/>
      <c r="LGF167" s="214"/>
      <c r="LGG167" s="214"/>
      <c r="LGH167" s="214"/>
      <c r="LGI167" s="214"/>
      <c r="LGJ167" s="214"/>
      <c r="LGK167" s="214"/>
      <c r="LGL167" s="214"/>
      <c r="LGM167" s="214"/>
      <c r="LGN167" s="214"/>
      <c r="LGO167" s="214"/>
      <c r="LGP167" s="214"/>
      <c r="LGQ167" s="214"/>
      <c r="LGR167" s="214"/>
      <c r="LGS167" s="214"/>
      <c r="LGT167" s="214"/>
      <c r="LGU167" s="214"/>
      <c r="LGV167" s="214"/>
      <c r="LGW167" s="214"/>
      <c r="LGX167" s="214"/>
      <c r="LGY167" s="214"/>
      <c r="LGZ167" s="214"/>
      <c r="LHA167" s="214"/>
      <c r="LHB167" s="214"/>
      <c r="LHC167" s="214"/>
      <c r="LHD167" s="214"/>
      <c r="LHE167" s="214"/>
      <c r="LHF167" s="214"/>
      <c r="LHG167" s="214"/>
      <c r="LHH167" s="214"/>
      <c r="LHI167" s="214"/>
      <c r="LHJ167" s="214"/>
      <c r="LHK167" s="214"/>
      <c r="LHL167" s="214"/>
      <c r="LHM167" s="214"/>
      <c r="LHN167" s="214"/>
      <c r="LHO167" s="214"/>
      <c r="LHP167" s="214"/>
      <c r="LHQ167" s="214"/>
      <c r="LHR167" s="214"/>
      <c r="LHS167" s="214"/>
      <c r="LHT167" s="214"/>
      <c r="LHU167" s="214"/>
      <c r="LHV167" s="214"/>
      <c r="LHW167" s="214"/>
      <c r="LHX167" s="214"/>
      <c r="LHY167" s="214"/>
      <c r="LHZ167" s="214"/>
      <c r="LIA167" s="214"/>
      <c r="LIB167" s="214"/>
      <c r="LIC167" s="214"/>
      <c r="LID167" s="214"/>
      <c r="LIE167" s="214"/>
      <c r="LIF167" s="214"/>
      <c r="LIG167" s="214"/>
      <c r="LIH167" s="214"/>
      <c r="LII167" s="214"/>
      <c r="LIJ167" s="214"/>
      <c r="LIK167" s="214"/>
      <c r="LIL167" s="214"/>
      <c r="LIM167" s="214"/>
      <c r="LIN167" s="214"/>
      <c r="LIO167" s="214"/>
      <c r="LIP167" s="214"/>
      <c r="LIQ167" s="214"/>
      <c r="LIR167" s="214"/>
      <c r="LIS167" s="214"/>
      <c r="LIT167" s="214"/>
      <c r="LIU167" s="214"/>
      <c r="LIV167" s="214"/>
      <c r="LIW167" s="214"/>
      <c r="LIX167" s="214"/>
      <c r="LIY167" s="214"/>
      <c r="LIZ167" s="214"/>
      <c r="LJA167" s="214"/>
      <c r="LJB167" s="214"/>
      <c r="LJC167" s="214"/>
      <c r="LJD167" s="214"/>
      <c r="LJE167" s="214"/>
      <c r="LJF167" s="214"/>
      <c r="LJG167" s="214"/>
      <c r="LJH167" s="214"/>
      <c r="LJI167" s="214"/>
      <c r="LJJ167" s="214"/>
      <c r="LJK167" s="214"/>
      <c r="LJL167" s="214"/>
      <c r="LJM167" s="214"/>
      <c r="LJN167" s="214"/>
      <c r="LJO167" s="214"/>
      <c r="LJP167" s="214"/>
      <c r="LJQ167" s="214"/>
      <c r="LJR167" s="214"/>
      <c r="LJS167" s="214"/>
      <c r="LJT167" s="214"/>
      <c r="LJU167" s="214"/>
      <c r="LJV167" s="214"/>
      <c r="LJW167" s="214"/>
      <c r="LJX167" s="214"/>
      <c r="LJY167" s="214"/>
      <c r="LJZ167" s="214"/>
      <c r="LKA167" s="214"/>
      <c r="LKB167" s="214"/>
      <c r="LKC167" s="214"/>
      <c r="LKD167" s="214"/>
      <c r="LKE167" s="214"/>
      <c r="LKF167" s="214"/>
      <c r="LKG167" s="214"/>
      <c r="LKH167" s="214"/>
      <c r="LKI167" s="214"/>
      <c r="LKJ167" s="214"/>
      <c r="LKK167" s="214"/>
      <c r="LKL167" s="214"/>
      <c r="LKM167" s="214"/>
      <c r="LKN167" s="214"/>
      <c r="LKO167" s="214"/>
      <c r="LKP167" s="214"/>
      <c r="LKQ167" s="214"/>
      <c r="LKR167" s="214"/>
      <c r="LKS167" s="214"/>
      <c r="LKT167" s="214"/>
      <c r="LKU167" s="214"/>
      <c r="LKV167" s="214"/>
      <c r="LKW167" s="214"/>
      <c r="LKX167" s="214"/>
      <c r="LKY167" s="214"/>
      <c r="LKZ167" s="214"/>
      <c r="LLA167" s="214"/>
      <c r="LLB167" s="214"/>
      <c r="LLC167" s="214"/>
      <c r="LLD167" s="214"/>
      <c r="LLE167" s="214"/>
      <c r="LLF167" s="214"/>
      <c r="LLG167" s="214"/>
      <c r="LLH167" s="214"/>
      <c r="LLI167" s="214"/>
      <c r="LLJ167" s="214"/>
      <c r="LLK167" s="214"/>
      <c r="LLL167" s="214"/>
      <c r="LLM167" s="214"/>
      <c r="LLN167" s="214"/>
      <c r="LLO167" s="214"/>
      <c r="LLP167" s="214"/>
      <c r="LLQ167" s="214"/>
      <c r="LLR167" s="214"/>
      <c r="LLS167" s="214"/>
      <c r="LLT167" s="214"/>
      <c r="LLU167" s="214"/>
      <c r="LLV167" s="214"/>
      <c r="LLW167" s="214"/>
      <c r="LLX167" s="214"/>
      <c r="LLY167" s="214"/>
      <c r="LLZ167" s="214"/>
      <c r="LMA167" s="214"/>
      <c r="LMH167" s="214"/>
      <c r="LMI167" s="214"/>
      <c r="LMJ167" s="214"/>
      <c r="LMK167" s="214"/>
      <c r="LML167" s="214"/>
      <c r="LMM167" s="214"/>
      <c r="LMN167" s="214"/>
      <c r="LMO167" s="214"/>
      <c r="LMP167" s="214"/>
      <c r="LMQ167" s="214"/>
      <c r="LMR167" s="214"/>
      <c r="LMS167" s="214"/>
      <c r="LMT167" s="214"/>
      <c r="LMU167" s="214"/>
      <c r="LMV167" s="214"/>
      <c r="LMW167" s="214"/>
      <c r="LMX167" s="214"/>
      <c r="LMY167" s="214"/>
      <c r="LMZ167" s="214"/>
      <c r="LNA167" s="214"/>
      <c r="LNB167" s="214"/>
      <c r="LNC167" s="214"/>
      <c r="LND167" s="214"/>
      <c r="LNE167" s="214"/>
      <c r="LNF167" s="214"/>
      <c r="LNG167" s="214"/>
      <c r="LNH167" s="214"/>
      <c r="LNI167" s="214"/>
      <c r="LNJ167" s="214"/>
      <c r="LNK167" s="214"/>
      <c r="LNL167" s="214"/>
      <c r="LNM167" s="214"/>
      <c r="LNN167" s="214"/>
      <c r="LNO167" s="214"/>
      <c r="LNP167" s="214"/>
      <c r="LNQ167" s="214"/>
      <c r="LNR167" s="214"/>
      <c r="LNS167" s="214"/>
      <c r="LNT167" s="214"/>
      <c r="LNU167" s="214"/>
      <c r="LNV167" s="214"/>
      <c r="LNW167" s="214"/>
      <c r="LNX167" s="214"/>
      <c r="LNY167" s="214"/>
      <c r="LNZ167" s="214"/>
      <c r="LOA167" s="214"/>
      <c r="LOB167" s="214"/>
      <c r="LOC167" s="214"/>
      <c r="LOD167" s="214"/>
      <c r="LOE167" s="214"/>
      <c r="LOF167" s="214"/>
      <c r="LOG167" s="214"/>
      <c r="LOH167" s="214"/>
      <c r="LOI167" s="214"/>
      <c r="LOJ167" s="214"/>
      <c r="LOK167" s="214"/>
      <c r="LOL167" s="214"/>
      <c r="LOM167" s="214"/>
      <c r="LON167" s="214"/>
      <c r="LOO167" s="214"/>
      <c r="LOP167" s="214"/>
      <c r="LOQ167" s="214"/>
      <c r="LOR167" s="214"/>
      <c r="LOS167" s="214"/>
      <c r="LOT167" s="214"/>
      <c r="LOU167" s="214"/>
      <c r="LOV167" s="214"/>
      <c r="LOW167" s="214"/>
      <c r="LOX167" s="214"/>
      <c r="LOY167" s="214"/>
      <c r="LOZ167" s="214"/>
      <c r="LPA167" s="214"/>
      <c r="LPB167" s="214"/>
      <c r="LPC167" s="214"/>
      <c r="LPD167" s="214"/>
      <c r="LPE167" s="214"/>
      <c r="LPF167" s="214"/>
      <c r="LPG167" s="214"/>
      <c r="LPH167" s="214"/>
      <c r="LPI167" s="214"/>
      <c r="LPJ167" s="214"/>
      <c r="LPK167" s="214"/>
      <c r="LPL167" s="214"/>
      <c r="LPM167" s="214"/>
      <c r="LPN167" s="214"/>
      <c r="LPO167" s="214"/>
      <c r="LPP167" s="214"/>
      <c r="LPQ167" s="214"/>
      <c r="LPR167" s="214"/>
      <c r="LPS167" s="214"/>
      <c r="LPT167" s="214"/>
      <c r="LPU167" s="214"/>
      <c r="LPV167" s="214"/>
      <c r="LPW167" s="214"/>
      <c r="LPX167" s="214"/>
      <c r="LPY167" s="214"/>
      <c r="LPZ167" s="214"/>
      <c r="LQA167" s="214"/>
      <c r="LQB167" s="214"/>
      <c r="LQC167" s="214"/>
      <c r="LQD167" s="214"/>
      <c r="LQE167" s="214"/>
      <c r="LQF167" s="214"/>
      <c r="LQG167" s="214"/>
      <c r="LQH167" s="214"/>
      <c r="LQI167" s="214"/>
      <c r="LQJ167" s="214"/>
      <c r="LQK167" s="214"/>
      <c r="LQL167" s="214"/>
      <c r="LQM167" s="214"/>
      <c r="LQN167" s="214"/>
      <c r="LQO167" s="214"/>
      <c r="LQP167" s="214"/>
      <c r="LQQ167" s="214"/>
      <c r="LQR167" s="214"/>
      <c r="LQS167" s="214"/>
      <c r="LQT167" s="214"/>
      <c r="LQU167" s="214"/>
      <c r="LQV167" s="214"/>
      <c r="LQW167" s="214"/>
      <c r="LQX167" s="214"/>
      <c r="LQY167" s="214"/>
      <c r="LQZ167" s="214"/>
      <c r="LRA167" s="214"/>
      <c r="LRB167" s="214"/>
      <c r="LRC167" s="214"/>
      <c r="LRD167" s="214"/>
      <c r="LRE167" s="214"/>
      <c r="LRF167" s="214"/>
      <c r="LRG167" s="214"/>
      <c r="LRH167" s="214"/>
      <c r="LRI167" s="214"/>
      <c r="LRJ167" s="214"/>
      <c r="LRK167" s="214"/>
      <c r="LRL167" s="214"/>
      <c r="LRM167" s="214"/>
      <c r="LRN167" s="214"/>
      <c r="LRO167" s="214"/>
      <c r="LRP167" s="214"/>
      <c r="LRQ167" s="214"/>
      <c r="LRR167" s="214"/>
      <c r="LRS167" s="214"/>
      <c r="LRT167" s="214"/>
      <c r="LRU167" s="214"/>
      <c r="LRV167" s="214"/>
      <c r="LRW167" s="214"/>
      <c r="LRX167" s="214"/>
      <c r="LRY167" s="214"/>
      <c r="LRZ167" s="214"/>
      <c r="LSA167" s="214"/>
      <c r="LSB167" s="214"/>
      <c r="LSC167" s="214"/>
      <c r="LSD167" s="214"/>
      <c r="LSE167" s="214"/>
      <c r="LSF167" s="214"/>
      <c r="LSG167" s="214"/>
      <c r="LSH167" s="214"/>
      <c r="LSI167" s="214"/>
      <c r="LSJ167" s="214"/>
      <c r="LSK167" s="214"/>
      <c r="LSL167" s="214"/>
      <c r="LSM167" s="214"/>
      <c r="LSN167" s="214"/>
      <c r="LSO167" s="214"/>
      <c r="LSP167" s="214"/>
      <c r="LSQ167" s="214"/>
      <c r="LSR167" s="214"/>
      <c r="LSS167" s="214"/>
      <c r="LST167" s="214"/>
      <c r="LSU167" s="214"/>
      <c r="LSV167" s="214"/>
      <c r="LSW167" s="214"/>
      <c r="LSX167" s="214"/>
      <c r="LSY167" s="214"/>
      <c r="LSZ167" s="214"/>
      <c r="LTA167" s="214"/>
      <c r="LTB167" s="214"/>
      <c r="LTC167" s="214"/>
      <c r="LTD167" s="214"/>
      <c r="LTE167" s="214"/>
      <c r="LTF167" s="214"/>
      <c r="LTG167" s="214"/>
      <c r="LTH167" s="214"/>
      <c r="LTI167" s="214"/>
      <c r="LTJ167" s="214"/>
      <c r="LTK167" s="214"/>
      <c r="LTL167" s="214"/>
      <c r="LTM167" s="214"/>
      <c r="LTN167" s="214"/>
      <c r="LTO167" s="214"/>
      <c r="LTP167" s="214"/>
      <c r="LTQ167" s="214"/>
      <c r="LTR167" s="214"/>
      <c r="LTS167" s="214"/>
      <c r="LTT167" s="214"/>
      <c r="LTU167" s="214"/>
      <c r="LTV167" s="214"/>
      <c r="LTW167" s="214"/>
      <c r="LTX167" s="214"/>
      <c r="LTY167" s="214"/>
      <c r="LTZ167" s="214"/>
      <c r="LUA167" s="214"/>
      <c r="LUB167" s="214"/>
      <c r="LUC167" s="214"/>
      <c r="LUD167" s="214"/>
      <c r="LUE167" s="214"/>
      <c r="LUF167" s="214"/>
      <c r="LUG167" s="214"/>
      <c r="LUH167" s="214"/>
      <c r="LUI167" s="214"/>
      <c r="LUJ167" s="214"/>
      <c r="LUK167" s="214"/>
      <c r="LUL167" s="214"/>
      <c r="LUM167" s="214"/>
      <c r="LUN167" s="214"/>
      <c r="LUO167" s="214"/>
      <c r="LUP167" s="214"/>
      <c r="LUQ167" s="214"/>
      <c r="LUR167" s="214"/>
      <c r="LUS167" s="214"/>
      <c r="LUT167" s="214"/>
      <c r="LUU167" s="214"/>
      <c r="LUV167" s="214"/>
      <c r="LUW167" s="214"/>
      <c r="LUX167" s="214"/>
      <c r="LUY167" s="214"/>
      <c r="LUZ167" s="214"/>
      <c r="LVA167" s="214"/>
      <c r="LVB167" s="214"/>
      <c r="LVC167" s="214"/>
      <c r="LVD167" s="214"/>
      <c r="LVE167" s="214"/>
      <c r="LVF167" s="214"/>
      <c r="LVG167" s="214"/>
      <c r="LVH167" s="214"/>
      <c r="LVI167" s="214"/>
      <c r="LVJ167" s="214"/>
      <c r="LVK167" s="214"/>
      <c r="LVL167" s="214"/>
      <c r="LVM167" s="214"/>
      <c r="LVN167" s="214"/>
      <c r="LVO167" s="214"/>
      <c r="LVP167" s="214"/>
      <c r="LVQ167" s="214"/>
      <c r="LVR167" s="214"/>
      <c r="LVS167" s="214"/>
      <c r="LVT167" s="214"/>
      <c r="LVU167" s="214"/>
      <c r="LVV167" s="214"/>
      <c r="LVW167" s="214"/>
      <c r="LWD167" s="214"/>
      <c r="LWE167" s="214"/>
      <c r="LWF167" s="214"/>
      <c r="LWG167" s="214"/>
      <c r="LWH167" s="214"/>
      <c r="LWI167" s="214"/>
      <c r="LWJ167" s="214"/>
      <c r="LWK167" s="214"/>
      <c r="LWL167" s="214"/>
      <c r="LWM167" s="214"/>
      <c r="LWN167" s="214"/>
      <c r="LWO167" s="214"/>
      <c r="LWP167" s="214"/>
      <c r="LWQ167" s="214"/>
      <c r="LWR167" s="214"/>
      <c r="LWS167" s="214"/>
      <c r="LWT167" s="214"/>
      <c r="LWU167" s="214"/>
      <c r="LWV167" s="214"/>
      <c r="LWW167" s="214"/>
      <c r="LWX167" s="214"/>
      <c r="LWY167" s="214"/>
      <c r="LWZ167" s="214"/>
      <c r="LXA167" s="214"/>
      <c r="LXB167" s="214"/>
      <c r="LXC167" s="214"/>
      <c r="LXD167" s="214"/>
      <c r="LXE167" s="214"/>
      <c r="LXF167" s="214"/>
      <c r="LXG167" s="214"/>
      <c r="LXH167" s="214"/>
      <c r="LXI167" s="214"/>
      <c r="LXJ167" s="214"/>
      <c r="LXK167" s="214"/>
      <c r="LXL167" s="214"/>
      <c r="LXM167" s="214"/>
      <c r="LXN167" s="214"/>
      <c r="LXO167" s="214"/>
      <c r="LXP167" s="214"/>
      <c r="LXQ167" s="214"/>
      <c r="LXR167" s="214"/>
      <c r="LXS167" s="214"/>
      <c r="LXT167" s="214"/>
      <c r="LXU167" s="214"/>
      <c r="LXV167" s="214"/>
      <c r="LXW167" s="214"/>
      <c r="LXX167" s="214"/>
      <c r="LXY167" s="214"/>
      <c r="LXZ167" s="214"/>
      <c r="LYA167" s="214"/>
      <c r="LYB167" s="214"/>
      <c r="LYC167" s="214"/>
      <c r="LYD167" s="214"/>
      <c r="LYE167" s="214"/>
      <c r="LYF167" s="214"/>
      <c r="LYG167" s="214"/>
      <c r="LYH167" s="214"/>
      <c r="LYI167" s="214"/>
      <c r="LYJ167" s="214"/>
      <c r="LYK167" s="214"/>
      <c r="LYL167" s="214"/>
      <c r="LYM167" s="214"/>
      <c r="LYN167" s="214"/>
      <c r="LYO167" s="214"/>
      <c r="LYP167" s="214"/>
      <c r="LYQ167" s="214"/>
      <c r="LYR167" s="214"/>
      <c r="LYS167" s="214"/>
      <c r="LYT167" s="214"/>
      <c r="LYU167" s="214"/>
      <c r="LYV167" s="214"/>
      <c r="LYW167" s="214"/>
      <c r="LYX167" s="214"/>
      <c r="LYY167" s="214"/>
      <c r="LYZ167" s="214"/>
      <c r="LZA167" s="214"/>
      <c r="LZB167" s="214"/>
      <c r="LZC167" s="214"/>
      <c r="LZD167" s="214"/>
      <c r="LZE167" s="214"/>
      <c r="LZF167" s="214"/>
      <c r="LZG167" s="214"/>
      <c r="LZH167" s="214"/>
      <c r="LZI167" s="214"/>
      <c r="LZJ167" s="214"/>
      <c r="LZK167" s="214"/>
      <c r="LZL167" s="214"/>
      <c r="LZM167" s="214"/>
      <c r="LZN167" s="214"/>
      <c r="LZO167" s="214"/>
      <c r="LZP167" s="214"/>
      <c r="LZQ167" s="214"/>
      <c r="LZR167" s="214"/>
      <c r="LZS167" s="214"/>
      <c r="LZT167" s="214"/>
      <c r="LZU167" s="214"/>
      <c r="LZV167" s="214"/>
      <c r="LZW167" s="214"/>
      <c r="LZX167" s="214"/>
      <c r="LZY167" s="214"/>
      <c r="LZZ167" s="214"/>
      <c r="MAA167" s="214"/>
      <c r="MAB167" s="214"/>
      <c r="MAC167" s="214"/>
      <c r="MAD167" s="214"/>
      <c r="MAE167" s="214"/>
      <c r="MAF167" s="214"/>
      <c r="MAG167" s="214"/>
      <c r="MAH167" s="214"/>
      <c r="MAI167" s="214"/>
      <c r="MAJ167" s="214"/>
      <c r="MAK167" s="214"/>
      <c r="MAL167" s="214"/>
      <c r="MAM167" s="214"/>
      <c r="MAN167" s="214"/>
      <c r="MAO167" s="214"/>
      <c r="MAP167" s="214"/>
      <c r="MAQ167" s="214"/>
      <c r="MAR167" s="214"/>
      <c r="MAS167" s="214"/>
      <c r="MAT167" s="214"/>
      <c r="MAU167" s="214"/>
      <c r="MAV167" s="214"/>
      <c r="MAW167" s="214"/>
      <c r="MAX167" s="214"/>
      <c r="MAY167" s="214"/>
      <c r="MAZ167" s="214"/>
      <c r="MBA167" s="214"/>
      <c r="MBB167" s="214"/>
      <c r="MBC167" s="214"/>
      <c r="MBD167" s="214"/>
      <c r="MBE167" s="214"/>
      <c r="MBF167" s="214"/>
      <c r="MBG167" s="214"/>
      <c r="MBH167" s="214"/>
      <c r="MBI167" s="214"/>
      <c r="MBJ167" s="214"/>
      <c r="MBK167" s="214"/>
      <c r="MBL167" s="214"/>
      <c r="MBM167" s="214"/>
      <c r="MBN167" s="214"/>
      <c r="MBO167" s="214"/>
      <c r="MBP167" s="214"/>
      <c r="MBQ167" s="214"/>
      <c r="MBR167" s="214"/>
      <c r="MBS167" s="214"/>
      <c r="MBT167" s="214"/>
      <c r="MBU167" s="214"/>
      <c r="MBV167" s="214"/>
      <c r="MBW167" s="214"/>
      <c r="MBX167" s="214"/>
      <c r="MBY167" s="214"/>
      <c r="MBZ167" s="214"/>
      <c r="MCA167" s="214"/>
      <c r="MCB167" s="214"/>
      <c r="MCC167" s="214"/>
      <c r="MCD167" s="214"/>
      <c r="MCE167" s="214"/>
      <c r="MCF167" s="214"/>
      <c r="MCG167" s="214"/>
      <c r="MCH167" s="214"/>
      <c r="MCI167" s="214"/>
      <c r="MCJ167" s="214"/>
      <c r="MCK167" s="214"/>
      <c r="MCL167" s="214"/>
      <c r="MCM167" s="214"/>
      <c r="MCN167" s="214"/>
      <c r="MCO167" s="214"/>
      <c r="MCP167" s="214"/>
      <c r="MCQ167" s="214"/>
      <c r="MCR167" s="214"/>
      <c r="MCS167" s="214"/>
      <c r="MCT167" s="214"/>
      <c r="MCU167" s="214"/>
      <c r="MCV167" s="214"/>
      <c r="MCW167" s="214"/>
      <c r="MCX167" s="214"/>
      <c r="MCY167" s="214"/>
      <c r="MCZ167" s="214"/>
      <c r="MDA167" s="214"/>
      <c r="MDB167" s="214"/>
      <c r="MDC167" s="214"/>
      <c r="MDD167" s="214"/>
      <c r="MDE167" s="214"/>
      <c r="MDF167" s="214"/>
      <c r="MDG167" s="214"/>
      <c r="MDH167" s="214"/>
      <c r="MDI167" s="214"/>
      <c r="MDJ167" s="214"/>
      <c r="MDK167" s="214"/>
      <c r="MDL167" s="214"/>
      <c r="MDM167" s="214"/>
      <c r="MDN167" s="214"/>
      <c r="MDO167" s="214"/>
      <c r="MDP167" s="214"/>
      <c r="MDQ167" s="214"/>
      <c r="MDR167" s="214"/>
      <c r="MDS167" s="214"/>
      <c r="MDT167" s="214"/>
      <c r="MDU167" s="214"/>
      <c r="MDV167" s="214"/>
      <c r="MDW167" s="214"/>
      <c r="MDX167" s="214"/>
      <c r="MDY167" s="214"/>
      <c r="MDZ167" s="214"/>
      <c r="MEA167" s="214"/>
      <c r="MEB167" s="214"/>
      <c r="MEC167" s="214"/>
      <c r="MED167" s="214"/>
      <c r="MEE167" s="214"/>
      <c r="MEF167" s="214"/>
      <c r="MEG167" s="214"/>
      <c r="MEH167" s="214"/>
      <c r="MEI167" s="214"/>
      <c r="MEJ167" s="214"/>
      <c r="MEK167" s="214"/>
      <c r="MEL167" s="214"/>
      <c r="MEM167" s="214"/>
      <c r="MEN167" s="214"/>
      <c r="MEO167" s="214"/>
      <c r="MEP167" s="214"/>
      <c r="MEQ167" s="214"/>
      <c r="MER167" s="214"/>
      <c r="MES167" s="214"/>
      <c r="MET167" s="214"/>
      <c r="MEU167" s="214"/>
      <c r="MEV167" s="214"/>
      <c r="MEW167" s="214"/>
      <c r="MEX167" s="214"/>
      <c r="MEY167" s="214"/>
      <c r="MEZ167" s="214"/>
      <c r="MFA167" s="214"/>
      <c r="MFB167" s="214"/>
      <c r="MFC167" s="214"/>
      <c r="MFD167" s="214"/>
      <c r="MFE167" s="214"/>
      <c r="MFF167" s="214"/>
      <c r="MFG167" s="214"/>
      <c r="MFH167" s="214"/>
      <c r="MFI167" s="214"/>
      <c r="MFJ167" s="214"/>
      <c r="MFK167" s="214"/>
      <c r="MFL167" s="214"/>
      <c r="MFM167" s="214"/>
      <c r="MFN167" s="214"/>
      <c r="MFO167" s="214"/>
      <c r="MFP167" s="214"/>
      <c r="MFQ167" s="214"/>
      <c r="MFR167" s="214"/>
      <c r="MFS167" s="214"/>
      <c r="MFZ167" s="214"/>
      <c r="MGA167" s="214"/>
      <c r="MGB167" s="214"/>
      <c r="MGC167" s="214"/>
      <c r="MGD167" s="214"/>
      <c r="MGE167" s="214"/>
      <c r="MGF167" s="214"/>
      <c r="MGG167" s="214"/>
      <c r="MGH167" s="214"/>
      <c r="MGI167" s="214"/>
      <c r="MGJ167" s="214"/>
      <c r="MGK167" s="214"/>
      <c r="MGL167" s="214"/>
      <c r="MGM167" s="214"/>
      <c r="MGN167" s="214"/>
      <c r="MGO167" s="214"/>
      <c r="MGP167" s="214"/>
      <c r="MGQ167" s="214"/>
      <c r="MGR167" s="214"/>
      <c r="MGS167" s="214"/>
      <c r="MGT167" s="214"/>
      <c r="MGU167" s="214"/>
      <c r="MGV167" s="214"/>
      <c r="MGW167" s="214"/>
      <c r="MGX167" s="214"/>
      <c r="MGY167" s="214"/>
      <c r="MGZ167" s="214"/>
      <c r="MHA167" s="214"/>
      <c r="MHB167" s="214"/>
      <c r="MHC167" s="214"/>
      <c r="MHD167" s="214"/>
      <c r="MHE167" s="214"/>
      <c r="MHF167" s="214"/>
      <c r="MHG167" s="214"/>
      <c r="MHH167" s="214"/>
      <c r="MHI167" s="214"/>
      <c r="MHJ167" s="214"/>
      <c r="MHK167" s="214"/>
      <c r="MHL167" s="214"/>
      <c r="MHM167" s="214"/>
      <c r="MHN167" s="214"/>
      <c r="MHO167" s="214"/>
      <c r="MHP167" s="214"/>
      <c r="MHQ167" s="214"/>
      <c r="MHR167" s="214"/>
      <c r="MHS167" s="214"/>
      <c r="MHT167" s="214"/>
      <c r="MHU167" s="214"/>
      <c r="MHV167" s="214"/>
      <c r="MHW167" s="214"/>
      <c r="MHX167" s="214"/>
      <c r="MHY167" s="214"/>
      <c r="MHZ167" s="214"/>
      <c r="MIA167" s="214"/>
      <c r="MIB167" s="214"/>
      <c r="MIC167" s="214"/>
      <c r="MID167" s="214"/>
      <c r="MIE167" s="214"/>
      <c r="MIF167" s="214"/>
      <c r="MIG167" s="214"/>
      <c r="MIH167" s="214"/>
      <c r="MII167" s="214"/>
      <c r="MIJ167" s="214"/>
      <c r="MIK167" s="214"/>
      <c r="MIL167" s="214"/>
      <c r="MIM167" s="214"/>
      <c r="MIN167" s="214"/>
      <c r="MIO167" s="214"/>
      <c r="MIP167" s="214"/>
      <c r="MIQ167" s="214"/>
      <c r="MIR167" s="214"/>
      <c r="MIS167" s="214"/>
      <c r="MIT167" s="214"/>
      <c r="MIU167" s="214"/>
      <c r="MIV167" s="214"/>
      <c r="MIW167" s="214"/>
      <c r="MIX167" s="214"/>
      <c r="MIY167" s="214"/>
      <c r="MIZ167" s="214"/>
      <c r="MJA167" s="214"/>
      <c r="MJB167" s="214"/>
      <c r="MJC167" s="214"/>
      <c r="MJD167" s="214"/>
      <c r="MJE167" s="214"/>
      <c r="MJF167" s="214"/>
      <c r="MJG167" s="214"/>
      <c r="MJH167" s="214"/>
      <c r="MJI167" s="214"/>
      <c r="MJJ167" s="214"/>
      <c r="MJK167" s="214"/>
      <c r="MJL167" s="214"/>
      <c r="MJM167" s="214"/>
      <c r="MJN167" s="214"/>
      <c r="MJO167" s="214"/>
      <c r="MJP167" s="214"/>
      <c r="MJQ167" s="214"/>
      <c r="MJR167" s="214"/>
      <c r="MJS167" s="214"/>
      <c r="MJT167" s="214"/>
      <c r="MJU167" s="214"/>
      <c r="MJV167" s="214"/>
      <c r="MJW167" s="214"/>
      <c r="MJX167" s="214"/>
      <c r="MJY167" s="214"/>
      <c r="MJZ167" s="214"/>
      <c r="MKA167" s="214"/>
      <c r="MKB167" s="214"/>
      <c r="MKC167" s="214"/>
      <c r="MKD167" s="214"/>
      <c r="MKE167" s="214"/>
      <c r="MKF167" s="214"/>
      <c r="MKG167" s="214"/>
      <c r="MKH167" s="214"/>
      <c r="MKI167" s="214"/>
      <c r="MKJ167" s="214"/>
      <c r="MKK167" s="214"/>
      <c r="MKL167" s="214"/>
      <c r="MKM167" s="214"/>
      <c r="MKN167" s="214"/>
      <c r="MKO167" s="214"/>
      <c r="MKP167" s="214"/>
      <c r="MKQ167" s="214"/>
      <c r="MKR167" s="214"/>
      <c r="MKS167" s="214"/>
      <c r="MKT167" s="214"/>
      <c r="MKU167" s="214"/>
      <c r="MKV167" s="214"/>
      <c r="MKW167" s="214"/>
      <c r="MKX167" s="214"/>
      <c r="MKY167" s="214"/>
      <c r="MKZ167" s="214"/>
      <c r="MLA167" s="214"/>
      <c r="MLB167" s="214"/>
      <c r="MLC167" s="214"/>
      <c r="MLD167" s="214"/>
      <c r="MLE167" s="214"/>
      <c r="MLF167" s="214"/>
      <c r="MLG167" s="214"/>
      <c r="MLH167" s="214"/>
      <c r="MLI167" s="214"/>
      <c r="MLJ167" s="214"/>
      <c r="MLK167" s="214"/>
      <c r="MLL167" s="214"/>
      <c r="MLM167" s="214"/>
      <c r="MLN167" s="214"/>
      <c r="MLO167" s="214"/>
      <c r="MLP167" s="214"/>
      <c r="MLQ167" s="214"/>
      <c r="MLR167" s="214"/>
      <c r="MLS167" s="214"/>
      <c r="MLT167" s="214"/>
      <c r="MLU167" s="214"/>
      <c r="MLV167" s="214"/>
      <c r="MLW167" s="214"/>
      <c r="MLX167" s="214"/>
      <c r="MLY167" s="214"/>
      <c r="MLZ167" s="214"/>
      <c r="MMA167" s="214"/>
      <c r="MMB167" s="214"/>
      <c r="MMC167" s="214"/>
      <c r="MMD167" s="214"/>
      <c r="MME167" s="214"/>
      <c r="MMF167" s="214"/>
      <c r="MMG167" s="214"/>
      <c r="MMH167" s="214"/>
      <c r="MMI167" s="214"/>
      <c r="MMJ167" s="214"/>
      <c r="MMK167" s="214"/>
      <c r="MML167" s="214"/>
      <c r="MMM167" s="214"/>
      <c r="MMN167" s="214"/>
      <c r="MMO167" s="214"/>
      <c r="MMP167" s="214"/>
      <c r="MMQ167" s="214"/>
      <c r="MMR167" s="214"/>
      <c r="MMS167" s="214"/>
      <c r="MMT167" s="214"/>
      <c r="MMU167" s="214"/>
      <c r="MMV167" s="214"/>
      <c r="MMW167" s="214"/>
      <c r="MMX167" s="214"/>
      <c r="MMY167" s="214"/>
      <c r="MMZ167" s="214"/>
      <c r="MNA167" s="214"/>
      <c r="MNB167" s="214"/>
      <c r="MNC167" s="214"/>
      <c r="MND167" s="214"/>
      <c r="MNE167" s="214"/>
      <c r="MNF167" s="214"/>
      <c r="MNG167" s="214"/>
      <c r="MNH167" s="214"/>
      <c r="MNI167" s="214"/>
      <c r="MNJ167" s="214"/>
      <c r="MNK167" s="214"/>
      <c r="MNL167" s="214"/>
      <c r="MNM167" s="214"/>
      <c r="MNN167" s="214"/>
      <c r="MNO167" s="214"/>
      <c r="MNP167" s="214"/>
      <c r="MNQ167" s="214"/>
      <c r="MNR167" s="214"/>
      <c r="MNS167" s="214"/>
      <c r="MNT167" s="214"/>
      <c r="MNU167" s="214"/>
      <c r="MNV167" s="214"/>
      <c r="MNW167" s="214"/>
      <c r="MNX167" s="214"/>
      <c r="MNY167" s="214"/>
      <c r="MNZ167" s="214"/>
      <c r="MOA167" s="214"/>
      <c r="MOB167" s="214"/>
      <c r="MOC167" s="214"/>
      <c r="MOD167" s="214"/>
      <c r="MOE167" s="214"/>
      <c r="MOF167" s="214"/>
      <c r="MOG167" s="214"/>
      <c r="MOH167" s="214"/>
      <c r="MOI167" s="214"/>
      <c r="MOJ167" s="214"/>
      <c r="MOK167" s="214"/>
      <c r="MOL167" s="214"/>
      <c r="MOM167" s="214"/>
      <c r="MON167" s="214"/>
      <c r="MOO167" s="214"/>
      <c r="MOP167" s="214"/>
      <c r="MOQ167" s="214"/>
      <c r="MOR167" s="214"/>
      <c r="MOS167" s="214"/>
      <c r="MOT167" s="214"/>
      <c r="MOU167" s="214"/>
      <c r="MOV167" s="214"/>
      <c r="MOW167" s="214"/>
      <c r="MOX167" s="214"/>
      <c r="MOY167" s="214"/>
      <c r="MOZ167" s="214"/>
      <c r="MPA167" s="214"/>
      <c r="MPB167" s="214"/>
      <c r="MPC167" s="214"/>
      <c r="MPD167" s="214"/>
      <c r="MPE167" s="214"/>
      <c r="MPF167" s="214"/>
      <c r="MPG167" s="214"/>
      <c r="MPH167" s="214"/>
      <c r="MPI167" s="214"/>
      <c r="MPJ167" s="214"/>
      <c r="MPK167" s="214"/>
      <c r="MPL167" s="214"/>
      <c r="MPM167" s="214"/>
      <c r="MPN167" s="214"/>
      <c r="MPO167" s="214"/>
      <c r="MPV167" s="214"/>
      <c r="MPW167" s="214"/>
      <c r="MPX167" s="214"/>
      <c r="MPY167" s="214"/>
      <c r="MPZ167" s="214"/>
      <c r="MQA167" s="214"/>
      <c r="MQB167" s="214"/>
      <c r="MQC167" s="214"/>
      <c r="MQD167" s="214"/>
      <c r="MQE167" s="214"/>
      <c r="MQF167" s="214"/>
      <c r="MQG167" s="214"/>
      <c r="MQH167" s="214"/>
      <c r="MQI167" s="214"/>
      <c r="MQJ167" s="214"/>
      <c r="MQK167" s="214"/>
      <c r="MQL167" s="214"/>
      <c r="MQM167" s="214"/>
      <c r="MQN167" s="214"/>
      <c r="MQO167" s="214"/>
      <c r="MQP167" s="214"/>
      <c r="MQQ167" s="214"/>
      <c r="MQR167" s="214"/>
      <c r="MQS167" s="214"/>
      <c r="MQT167" s="214"/>
      <c r="MQU167" s="214"/>
      <c r="MQV167" s="214"/>
      <c r="MQW167" s="214"/>
      <c r="MQX167" s="214"/>
      <c r="MQY167" s="214"/>
      <c r="MQZ167" s="214"/>
      <c r="MRA167" s="214"/>
      <c r="MRB167" s="214"/>
      <c r="MRC167" s="214"/>
      <c r="MRD167" s="214"/>
      <c r="MRE167" s="214"/>
      <c r="MRF167" s="214"/>
      <c r="MRG167" s="214"/>
      <c r="MRH167" s="214"/>
      <c r="MRI167" s="214"/>
      <c r="MRJ167" s="214"/>
      <c r="MRK167" s="214"/>
      <c r="MRL167" s="214"/>
      <c r="MRM167" s="214"/>
      <c r="MRN167" s="214"/>
      <c r="MRO167" s="214"/>
      <c r="MRP167" s="214"/>
      <c r="MRQ167" s="214"/>
      <c r="MRR167" s="214"/>
      <c r="MRS167" s="214"/>
      <c r="MRT167" s="214"/>
      <c r="MRU167" s="214"/>
      <c r="MRV167" s="214"/>
      <c r="MRW167" s="214"/>
      <c r="MRX167" s="214"/>
      <c r="MRY167" s="214"/>
      <c r="MRZ167" s="214"/>
      <c r="MSA167" s="214"/>
      <c r="MSB167" s="214"/>
      <c r="MSC167" s="214"/>
      <c r="MSD167" s="214"/>
      <c r="MSE167" s="214"/>
      <c r="MSF167" s="214"/>
      <c r="MSG167" s="214"/>
      <c r="MSH167" s="214"/>
      <c r="MSI167" s="214"/>
      <c r="MSJ167" s="214"/>
      <c r="MSK167" s="214"/>
      <c r="MSL167" s="214"/>
      <c r="MSM167" s="214"/>
      <c r="MSN167" s="214"/>
      <c r="MSO167" s="214"/>
      <c r="MSP167" s="214"/>
      <c r="MSQ167" s="214"/>
      <c r="MSR167" s="214"/>
      <c r="MSS167" s="214"/>
      <c r="MST167" s="214"/>
      <c r="MSU167" s="214"/>
      <c r="MSV167" s="214"/>
      <c r="MSW167" s="214"/>
      <c r="MSX167" s="214"/>
      <c r="MSY167" s="214"/>
      <c r="MSZ167" s="214"/>
      <c r="MTA167" s="214"/>
      <c r="MTB167" s="214"/>
      <c r="MTC167" s="214"/>
      <c r="MTD167" s="214"/>
      <c r="MTE167" s="214"/>
      <c r="MTF167" s="214"/>
      <c r="MTG167" s="214"/>
      <c r="MTH167" s="214"/>
      <c r="MTI167" s="214"/>
      <c r="MTJ167" s="214"/>
      <c r="MTK167" s="214"/>
      <c r="MTL167" s="214"/>
      <c r="MTM167" s="214"/>
      <c r="MTN167" s="214"/>
      <c r="MTO167" s="214"/>
      <c r="MTP167" s="214"/>
      <c r="MTQ167" s="214"/>
      <c r="MTR167" s="214"/>
      <c r="MTS167" s="214"/>
      <c r="MTT167" s="214"/>
      <c r="MTU167" s="214"/>
      <c r="MTV167" s="214"/>
      <c r="MTW167" s="214"/>
      <c r="MTX167" s="214"/>
      <c r="MTY167" s="214"/>
      <c r="MTZ167" s="214"/>
      <c r="MUA167" s="214"/>
      <c r="MUB167" s="214"/>
      <c r="MUC167" s="214"/>
      <c r="MUD167" s="214"/>
      <c r="MUE167" s="214"/>
      <c r="MUF167" s="214"/>
      <c r="MUG167" s="214"/>
      <c r="MUH167" s="214"/>
      <c r="MUI167" s="214"/>
      <c r="MUJ167" s="214"/>
      <c r="MUK167" s="214"/>
      <c r="MUL167" s="214"/>
      <c r="MUM167" s="214"/>
      <c r="MUN167" s="214"/>
      <c r="MUO167" s="214"/>
      <c r="MUP167" s="214"/>
      <c r="MUQ167" s="214"/>
      <c r="MUR167" s="214"/>
      <c r="MUS167" s="214"/>
      <c r="MUT167" s="214"/>
      <c r="MUU167" s="214"/>
      <c r="MUV167" s="214"/>
      <c r="MUW167" s="214"/>
      <c r="MUX167" s="214"/>
      <c r="MUY167" s="214"/>
      <c r="MUZ167" s="214"/>
      <c r="MVA167" s="214"/>
      <c r="MVB167" s="214"/>
      <c r="MVC167" s="214"/>
      <c r="MVD167" s="214"/>
      <c r="MVE167" s="214"/>
      <c r="MVF167" s="214"/>
      <c r="MVG167" s="214"/>
      <c r="MVH167" s="214"/>
      <c r="MVI167" s="214"/>
      <c r="MVJ167" s="214"/>
      <c r="MVK167" s="214"/>
      <c r="MVL167" s="214"/>
      <c r="MVM167" s="214"/>
      <c r="MVN167" s="214"/>
      <c r="MVO167" s="214"/>
      <c r="MVP167" s="214"/>
      <c r="MVQ167" s="214"/>
      <c r="MVR167" s="214"/>
      <c r="MVS167" s="214"/>
      <c r="MVT167" s="214"/>
      <c r="MVU167" s="214"/>
      <c r="MVV167" s="214"/>
      <c r="MVW167" s="214"/>
      <c r="MVX167" s="214"/>
      <c r="MVY167" s="214"/>
      <c r="MVZ167" s="214"/>
      <c r="MWA167" s="214"/>
      <c r="MWB167" s="214"/>
      <c r="MWC167" s="214"/>
      <c r="MWD167" s="214"/>
      <c r="MWE167" s="214"/>
      <c r="MWF167" s="214"/>
      <c r="MWG167" s="214"/>
      <c r="MWH167" s="214"/>
      <c r="MWI167" s="214"/>
      <c r="MWJ167" s="214"/>
      <c r="MWK167" s="214"/>
      <c r="MWL167" s="214"/>
      <c r="MWM167" s="214"/>
      <c r="MWN167" s="214"/>
      <c r="MWO167" s="214"/>
      <c r="MWP167" s="214"/>
      <c r="MWQ167" s="214"/>
      <c r="MWR167" s="214"/>
      <c r="MWS167" s="214"/>
      <c r="MWT167" s="214"/>
      <c r="MWU167" s="214"/>
      <c r="MWV167" s="214"/>
      <c r="MWW167" s="214"/>
      <c r="MWX167" s="214"/>
      <c r="MWY167" s="214"/>
      <c r="MWZ167" s="214"/>
      <c r="MXA167" s="214"/>
      <c r="MXB167" s="214"/>
      <c r="MXC167" s="214"/>
      <c r="MXD167" s="214"/>
      <c r="MXE167" s="214"/>
      <c r="MXF167" s="214"/>
      <c r="MXG167" s="214"/>
      <c r="MXH167" s="214"/>
      <c r="MXI167" s="214"/>
      <c r="MXJ167" s="214"/>
      <c r="MXK167" s="214"/>
      <c r="MXL167" s="214"/>
      <c r="MXM167" s="214"/>
      <c r="MXN167" s="214"/>
      <c r="MXO167" s="214"/>
      <c r="MXP167" s="214"/>
      <c r="MXQ167" s="214"/>
      <c r="MXR167" s="214"/>
      <c r="MXS167" s="214"/>
      <c r="MXT167" s="214"/>
      <c r="MXU167" s="214"/>
      <c r="MXV167" s="214"/>
      <c r="MXW167" s="214"/>
      <c r="MXX167" s="214"/>
      <c r="MXY167" s="214"/>
      <c r="MXZ167" s="214"/>
      <c r="MYA167" s="214"/>
      <c r="MYB167" s="214"/>
      <c r="MYC167" s="214"/>
      <c r="MYD167" s="214"/>
      <c r="MYE167" s="214"/>
      <c r="MYF167" s="214"/>
      <c r="MYG167" s="214"/>
      <c r="MYH167" s="214"/>
      <c r="MYI167" s="214"/>
      <c r="MYJ167" s="214"/>
      <c r="MYK167" s="214"/>
      <c r="MYL167" s="214"/>
      <c r="MYM167" s="214"/>
      <c r="MYN167" s="214"/>
      <c r="MYO167" s="214"/>
      <c r="MYP167" s="214"/>
      <c r="MYQ167" s="214"/>
      <c r="MYR167" s="214"/>
      <c r="MYS167" s="214"/>
      <c r="MYT167" s="214"/>
      <c r="MYU167" s="214"/>
      <c r="MYV167" s="214"/>
      <c r="MYW167" s="214"/>
      <c r="MYX167" s="214"/>
      <c r="MYY167" s="214"/>
      <c r="MYZ167" s="214"/>
      <c r="MZA167" s="214"/>
      <c r="MZB167" s="214"/>
      <c r="MZC167" s="214"/>
      <c r="MZD167" s="214"/>
      <c r="MZE167" s="214"/>
      <c r="MZF167" s="214"/>
      <c r="MZG167" s="214"/>
      <c r="MZH167" s="214"/>
      <c r="MZI167" s="214"/>
      <c r="MZJ167" s="214"/>
      <c r="MZK167" s="214"/>
      <c r="MZR167" s="214"/>
      <c r="MZS167" s="214"/>
      <c r="MZT167" s="214"/>
      <c r="MZU167" s="214"/>
      <c r="MZV167" s="214"/>
      <c r="MZW167" s="214"/>
      <c r="MZX167" s="214"/>
      <c r="MZY167" s="214"/>
      <c r="MZZ167" s="214"/>
      <c r="NAA167" s="214"/>
      <c r="NAB167" s="214"/>
      <c r="NAC167" s="214"/>
      <c r="NAD167" s="214"/>
      <c r="NAE167" s="214"/>
      <c r="NAF167" s="214"/>
      <c r="NAG167" s="214"/>
      <c r="NAH167" s="214"/>
      <c r="NAI167" s="214"/>
      <c r="NAJ167" s="214"/>
      <c r="NAK167" s="214"/>
      <c r="NAL167" s="214"/>
      <c r="NAM167" s="214"/>
      <c r="NAN167" s="214"/>
      <c r="NAO167" s="214"/>
      <c r="NAP167" s="214"/>
      <c r="NAQ167" s="214"/>
      <c r="NAR167" s="214"/>
      <c r="NAS167" s="214"/>
      <c r="NAT167" s="214"/>
      <c r="NAU167" s="214"/>
      <c r="NAV167" s="214"/>
      <c r="NAW167" s="214"/>
      <c r="NAX167" s="214"/>
      <c r="NAY167" s="214"/>
      <c r="NAZ167" s="214"/>
      <c r="NBA167" s="214"/>
      <c r="NBB167" s="214"/>
      <c r="NBC167" s="214"/>
      <c r="NBD167" s="214"/>
      <c r="NBE167" s="214"/>
      <c r="NBF167" s="214"/>
      <c r="NBG167" s="214"/>
      <c r="NBH167" s="214"/>
      <c r="NBI167" s="214"/>
      <c r="NBJ167" s="214"/>
      <c r="NBK167" s="214"/>
      <c r="NBL167" s="214"/>
      <c r="NBM167" s="214"/>
      <c r="NBN167" s="214"/>
      <c r="NBO167" s="214"/>
      <c r="NBP167" s="214"/>
      <c r="NBQ167" s="214"/>
      <c r="NBR167" s="214"/>
      <c r="NBS167" s="214"/>
      <c r="NBT167" s="214"/>
      <c r="NBU167" s="214"/>
      <c r="NBV167" s="214"/>
      <c r="NBW167" s="214"/>
      <c r="NBX167" s="214"/>
      <c r="NBY167" s="214"/>
      <c r="NBZ167" s="214"/>
      <c r="NCA167" s="214"/>
      <c r="NCB167" s="214"/>
      <c r="NCC167" s="214"/>
      <c r="NCD167" s="214"/>
      <c r="NCE167" s="214"/>
      <c r="NCF167" s="214"/>
      <c r="NCG167" s="214"/>
      <c r="NCH167" s="214"/>
      <c r="NCI167" s="214"/>
      <c r="NCJ167" s="214"/>
      <c r="NCK167" s="214"/>
      <c r="NCL167" s="214"/>
      <c r="NCM167" s="214"/>
      <c r="NCN167" s="214"/>
      <c r="NCO167" s="214"/>
      <c r="NCP167" s="214"/>
      <c r="NCQ167" s="214"/>
      <c r="NCR167" s="214"/>
      <c r="NCS167" s="214"/>
      <c r="NCT167" s="214"/>
      <c r="NCU167" s="214"/>
      <c r="NCV167" s="214"/>
      <c r="NCW167" s="214"/>
      <c r="NCX167" s="214"/>
      <c r="NCY167" s="214"/>
      <c r="NCZ167" s="214"/>
      <c r="NDA167" s="214"/>
      <c r="NDB167" s="214"/>
      <c r="NDC167" s="214"/>
      <c r="NDD167" s="214"/>
      <c r="NDE167" s="214"/>
      <c r="NDF167" s="214"/>
      <c r="NDG167" s="214"/>
      <c r="NDH167" s="214"/>
      <c r="NDI167" s="214"/>
      <c r="NDJ167" s="214"/>
      <c r="NDK167" s="214"/>
      <c r="NDL167" s="214"/>
      <c r="NDM167" s="214"/>
      <c r="NDN167" s="214"/>
      <c r="NDO167" s="214"/>
      <c r="NDP167" s="214"/>
      <c r="NDQ167" s="214"/>
      <c r="NDR167" s="214"/>
      <c r="NDS167" s="214"/>
      <c r="NDT167" s="214"/>
      <c r="NDU167" s="214"/>
      <c r="NDV167" s="214"/>
      <c r="NDW167" s="214"/>
      <c r="NDX167" s="214"/>
      <c r="NDY167" s="214"/>
      <c r="NDZ167" s="214"/>
      <c r="NEA167" s="214"/>
      <c r="NEB167" s="214"/>
      <c r="NEC167" s="214"/>
      <c r="NED167" s="214"/>
      <c r="NEE167" s="214"/>
      <c r="NEF167" s="214"/>
      <c r="NEG167" s="214"/>
      <c r="NEH167" s="214"/>
      <c r="NEI167" s="214"/>
      <c r="NEJ167" s="214"/>
      <c r="NEK167" s="214"/>
      <c r="NEL167" s="214"/>
      <c r="NEM167" s="214"/>
      <c r="NEN167" s="214"/>
      <c r="NEO167" s="214"/>
      <c r="NEP167" s="214"/>
      <c r="NEQ167" s="214"/>
      <c r="NER167" s="214"/>
      <c r="NES167" s="214"/>
      <c r="NET167" s="214"/>
      <c r="NEU167" s="214"/>
      <c r="NEV167" s="214"/>
      <c r="NEW167" s="214"/>
      <c r="NEX167" s="214"/>
      <c r="NEY167" s="214"/>
      <c r="NEZ167" s="214"/>
      <c r="NFA167" s="214"/>
      <c r="NFB167" s="214"/>
      <c r="NFC167" s="214"/>
      <c r="NFD167" s="214"/>
      <c r="NFE167" s="214"/>
      <c r="NFF167" s="214"/>
      <c r="NFG167" s="214"/>
      <c r="NFH167" s="214"/>
      <c r="NFI167" s="214"/>
      <c r="NFJ167" s="214"/>
      <c r="NFK167" s="214"/>
      <c r="NFL167" s="214"/>
      <c r="NFM167" s="214"/>
      <c r="NFN167" s="214"/>
      <c r="NFO167" s="214"/>
      <c r="NFP167" s="214"/>
      <c r="NFQ167" s="214"/>
      <c r="NFR167" s="214"/>
      <c r="NFS167" s="214"/>
      <c r="NFT167" s="214"/>
      <c r="NFU167" s="214"/>
      <c r="NFV167" s="214"/>
      <c r="NFW167" s="214"/>
      <c r="NFX167" s="214"/>
      <c r="NFY167" s="214"/>
      <c r="NFZ167" s="214"/>
      <c r="NGA167" s="214"/>
      <c r="NGB167" s="214"/>
      <c r="NGC167" s="214"/>
      <c r="NGD167" s="214"/>
      <c r="NGE167" s="214"/>
      <c r="NGF167" s="214"/>
      <c r="NGG167" s="214"/>
      <c r="NGH167" s="214"/>
      <c r="NGI167" s="214"/>
      <c r="NGJ167" s="214"/>
      <c r="NGK167" s="214"/>
      <c r="NGL167" s="214"/>
      <c r="NGM167" s="214"/>
      <c r="NGN167" s="214"/>
      <c r="NGO167" s="214"/>
      <c r="NGP167" s="214"/>
      <c r="NGQ167" s="214"/>
      <c r="NGR167" s="214"/>
      <c r="NGS167" s="214"/>
      <c r="NGT167" s="214"/>
      <c r="NGU167" s="214"/>
      <c r="NGV167" s="214"/>
      <c r="NGW167" s="214"/>
      <c r="NGX167" s="214"/>
      <c r="NGY167" s="214"/>
      <c r="NGZ167" s="214"/>
      <c r="NHA167" s="214"/>
      <c r="NHB167" s="214"/>
      <c r="NHC167" s="214"/>
      <c r="NHD167" s="214"/>
      <c r="NHE167" s="214"/>
      <c r="NHF167" s="214"/>
      <c r="NHG167" s="214"/>
      <c r="NHH167" s="214"/>
      <c r="NHI167" s="214"/>
      <c r="NHJ167" s="214"/>
      <c r="NHK167" s="214"/>
      <c r="NHL167" s="214"/>
      <c r="NHM167" s="214"/>
      <c r="NHN167" s="214"/>
      <c r="NHO167" s="214"/>
      <c r="NHP167" s="214"/>
      <c r="NHQ167" s="214"/>
      <c r="NHR167" s="214"/>
      <c r="NHS167" s="214"/>
      <c r="NHT167" s="214"/>
      <c r="NHU167" s="214"/>
      <c r="NHV167" s="214"/>
      <c r="NHW167" s="214"/>
      <c r="NHX167" s="214"/>
      <c r="NHY167" s="214"/>
      <c r="NHZ167" s="214"/>
      <c r="NIA167" s="214"/>
      <c r="NIB167" s="214"/>
      <c r="NIC167" s="214"/>
      <c r="NID167" s="214"/>
      <c r="NIE167" s="214"/>
      <c r="NIF167" s="214"/>
      <c r="NIG167" s="214"/>
      <c r="NIH167" s="214"/>
      <c r="NII167" s="214"/>
      <c r="NIJ167" s="214"/>
      <c r="NIK167" s="214"/>
      <c r="NIL167" s="214"/>
      <c r="NIM167" s="214"/>
      <c r="NIN167" s="214"/>
      <c r="NIO167" s="214"/>
      <c r="NIP167" s="214"/>
      <c r="NIQ167" s="214"/>
      <c r="NIR167" s="214"/>
      <c r="NIS167" s="214"/>
      <c r="NIT167" s="214"/>
      <c r="NIU167" s="214"/>
      <c r="NIV167" s="214"/>
      <c r="NIW167" s="214"/>
      <c r="NIX167" s="214"/>
      <c r="NIY167" s="214"/>
      <c r="NIZ167" s="214"/>
      <c r="NJA167" s="214"/>
      <c r="NJB167" s="214"/>
      <c r="NJC167" s="214"/>
      <c r="NJD167" s="214"/>
      <c r="NJE167" s="214"/>
      <c r="NJF167" s="214"/>
      <c r="NJG167" s="214"/>
      <c r="NJN167" s="214"/>
      <c r="NJO167" s="214"/>
      <c r="NJP167" s="214"/>
      <c r="NJQ167" s="214"/>
      <c r="NJR167" s="214"/>
      <c r="NJS167" s="214"/>
      <c r="NJT167" s="214"/>
      <c r="NJU167" s="214"/>
      <c r="NJV167" s="214"/>
      <c r="NJW167" s="214"/>
      <c r="NJX167" s="214"/>
      <c r="NJY167" s="214"/>
      <c r="NJZ167" s="214"/>
      <c r="NKA167" s="214"/>
      <c r="NKB167" s="214"/>
      <c r="NKC167" s="214"/>
      <c r="NKD167" s="214"/>
      <c r="NKE167" s="214"/>
      <c r="NKF167" s="214"/>
      <c r="NKG167" s="214"/>
      <c r="NKH167" s="214"/>
      <c r="NKI167" s="214"/>
      <c r="NKJ167" s="214"/>
      <c r="NKK167" s="214"/>
      <c r="NKL167" s="214"/>
      <c r="NKM167" s="214"/>
      <c r="NKN167" s="214"/>
      <c r="NKO167" s="214"/>
      <c r="NKP167" s="214"/>
      <c r="NKQ167" s="214"/>
      <c r="NKR167" s="214"/>
      <c r="NKS167" s="214"/>
      <c r="NKT167" s="214"/>
      <c r="NKU167" s="214"/>
      <c r="NKV167" s="214"/>
      <c r="NKW167" s="214"/>
      <c r="NKX167" s="214"/>
      <c r="NKY167" s="214"/>
      <c r="NKZ167" s="214"/>
      <c r="NLA167" s="214"/>
      <c r="NLB167" s="214"/>
      <c r="NLC167" s="214"/>
      <c r="NLD167" s="214"/>
      <c r="NLE167" s="214"/>
      <c r="NLF167" s="214"/>
      <c r="NLG167" s="214"/>
      <c r="NLH167" s="214"/>
      <c r="NLI167" s="214"/>
      <c r="NLJ167" s="214"/>
      <c r="NLK167" s="214"/>
      <c r="NLL167" s="214"/>
      <c r="NLM167" s="214"/>
      <c r="NLN167" s="214"/>
      <c r="NLO167" s="214"/>
      <c r="NLP167" s="214"/>
      <c r="NLQ167" s="214"/>
      <c r="NLR167" s="214"/>
      <c r="NLS167" s="214"/>
      <c r="NLT167" s="214"/>
      <c r="NLU167" s="214"/>
      <c r="NLV167" s="214"/>
      <c r="NLW167" s="214"/>
      <c r="NLX167" s="214"/>
      <c r="NLY167" s="214"/>
      <c r="NLZ167" s="214"/>
      <c r="NMA167" s="214"/>
      <c r="NMB167" s="214"/>
      <c r="NMC167" s="214"/>
      <c r="NMD167" s="214"/>
      <c r="NME167" s="214"/>
      <c r="NMF167" s="214"/>
      <c r="NMG167" s="214"/>
      <c r="NMH167" s="214"/>
      <c r="NMI167" s="214"/>
      <c r="NMJ167" s="214"/>
      <c r="NMK167" s="214"/>
      <c r="NML167" s="214"/>
      <c r="NMM167" s="214"/>
      <c r="NMN167" s="214"/>
      <c r="NMO167" s="214"/>
      <c r="NMP167" s="214"/>
      <c r="NMQ167" s="214"/>
      <c r="NMR167" s="214"/>
      <c r="NMS167" s="214"/>
      <c r="NMT167" s="214"/>
      <c r="NMU167" s="214"/>
      <c r="NMV167" s="214"/>
      <c r="NMW167" s="214"/>
      <c r="NMX167" s="214"/>
      <c r="NMY167" s="214"/>
      <c r="NMZ167" s="214"/>
      <c r="NNA167" s="214"/>
      <c r="NNB167" s="214"/>
      <c r="NNC167" s="214"/>
      <c r="NND167" s="214"/>
      <c r="NNE167" s="214"/>
      <c r="NNF167" s="214"/>
      <c r="NNG167" s="214"/>
      <c r="NNH167" s="214"/>
      <c r="NNI167" s="214"/>
      <c r="NNJ167" s="214"/>
      <c r="NNK167" s="214"/>
      <c r="NNL167" s="214"/>
      <c r="NNM167" s="214"/>
      <c r="NNN167" s="214"/>
      <c r="NNO167" s="214"/>
      <c r="NNP167" s="214"/>
      <c r="NNQ167" s="214"/>
      <c r="NNR167" s="214"/>
      <c r="NNS167" s="214"/>
      <c r="NNT167" s="214"/>
      <c r="NNU167" s="214"/>
      <c r="NNV167" s="214"/>
      <c r="NNW167" s="214"/>
      <c r="NNX167" s="214"/>
      <c r="NNY167" s="214"/>
      <c r="NNZ167" s="214"/>
      <c r="NOA167" s="214"/>
      <c r="NOB167" s="214"/>
      <c r="NOC167" s="214"/>
      <c r="NOD167" s="214"/>
      <c r="NOE167" s="214"/>
      <c r="NOF167" s="214"/>
      <c r="NOG167" s="214"/>
      <c r="NOH167" s="214"/>
      <c r="NOI167" s="214"/>
      <c r="NOJ167" s="214"/>
      <c r="NOK167" s="214"/>
      <c r="NOL167" s="214"/>
      <c r="NOM167" s="214"/>
      <c r="NON167" s="214"/>
      <c r="NOO167" s="214"/>
      <c r="NOP167" s="214"/>
      <c r="NOQ167" s="214"/>
      <c r="NOR167" s="214"/>
      <c r="NOS167" s="214"/>
      <c r="NOT167" s="214"/>
      <c r="NOU167" s="214"/>
      <c r="NOV167" s="214"/>
      <c r="NOW167" s="214"/>
      <c r="NOX167" s="214"/>
      <c r="NOY167" s="214"/>
      <c r="NOZ167" s="214"/>
      <c r="NPA167" s="214"/>
      <c r="NPB167" s="214"/>
      <c r="NPC167" s="214"/>
      <c r="NPD167" s="214"/>
      <c r="NPE167" s="214"/>
      <c r="NPF167" s="214"/>
      <c r="NPG167" s="214"/>
      <c r="NPH167" s="214"/>
      <c r="NPI167" s="214"/>
      <c r="NPJ167" s="214"/>
      <c r="NPK167" s="214"/>
      <c r="NPL167" s="214"/>
      <c r="NPM167" s="214"/>
      <c r="NPN167" s="214"/>
      <c r="NPO167" s="214"/>
      <c r="NPP167" s="214"/>
      <c r="NPQ167" s="214"/>
      <c r="NPR167" s="214"/>
      <c r="NPS167" s="214"/>
      <c r="NPT167" s="214"/>
      <c r="NPU167" s="214"/>
      <c r="NPV167" s="214"/>
      <c r="NPW167" s="214"/>
      <c r="NPX167" s="214"/>
      <c r="NPY167" s="214"/>
      <c r="NPZ167" s="214"/>
      <c r="NQA167" s="214"/>
      <c r="NQB167" s="214"/>
      <c r="NQC167" s="214"/>
      <c r="NQD167" s="214"/>
      <c r="NQE167" s="214"/>
      <c r="NQF167" s="214"/>
      <c r="NQG167" s="214"/>
      <c r="NQH167" s="214"/>
      <c r="NQI167" s="214"/>
      <c r="NQJ167" s="214"/>
      <c r="NQK167" s="214"/>
      <c r="NQL167" s="214"/>
      <c r="NQM167" s="214"/>
      <c r="NQN167" s="214"/>
      <c r="NQO167" s="214"/>
      <c r="NQP167" s="214"/>
      <c r="NQQ167" s="214"/>
      <c r="NQR167" s="214"/>
      <c r="NQS167" s="214"/>
      <c r="NQT167" s="214"/>
      <c r="NQU167" s="214"/>
      <c r="NQV167" s="214"/>
      <c r="NQW167" s="214"/>
      <c r="NQX167" s="214"/>
      <c r="NQY167" s="214"/>
      <c r="NQZ167" s="214"/>
      <c r="NRA167" s="214"/>
      <c r="NRB167" s="214"/>
      <c r="NRC167" s="214"/>
      <c r="NRD167" s="214"/>
      <c r="NRE167" s="214"/>
      <c r="NRF167" s="214"/>
      <c r="NRG167" s="214"/>
      <c r="NRH167" s="214"/>
      <c r="NRI167" s="214"/>
      <c r="NRJ167" s="214"/>
      <c r="NRK167" s="214"/>
      <c r="NRL167" s="214"/>
      <c r="NRM167" s="214"/>
      <c r="NRN167" s="214"/>
      <c r="NRO167" s="214"/>
      <c r="NRP167" s="214"/>
      <c r="NRQ167" s="214"/>
      <c r="NRR167" s="214"/>
      <c r="NRS167" s="214"/>
      <c r="NRT167" s="214"/>
      <c r="NRU167" s="214"/>
      <c r="NRV167" s="214"/>
      <c r="NRW167" s="214"/>
      <c r="NRX167" s="214"/>
      <c r="NRY167" s="214"/>
      <c r="NRZ167" s="214"/>
      <c r="NSA167" s="214"/>
      <c r="NSB167" s="214"/>
      <c r="NSC167" s="214"/>
      <c r="NSD167" s="214"/>
      <c r="NSE167" s="214"/>
      <c r="NSF167" s="214"/>
      <c r="NSG167" s="214"/>
      <c r="NSH167" s="214"/>
      <c r="NSI167" s="214"/>
      <c r="NSJ167" s="214"/>
      <c r="NSK167" s="214"/>
      <c r="NSL167" s="214"/>
      <c r="NSM167" s="214"/>
      <c r="NSN167" s="214"/>
      <c r="NSO167" s="214"/>
      <c r="NSP167" s="214"/>
      <c r="NSQ167" s="214"/>
      <c r="NSR167" s="214"/>
      <c r="NSS167" s="214"/>
      <c r="NST167" s="214"/>
      <c r="NSU167" s="214"/>
      <c r="NSV167" s="214"/>
      <c r="NSW167" s="214"/>
      <c r="NSX167" s="214"/>
      <c r="NSY167" s="214"/>
      <c r="NSZ167" s="214"/>
      <c r="NTA167" s="214"/>
      <c r="NTB167" s="214"/>
      <c r="NTC167" s="214"/>
      <c r="NTJ167" s="214"/>
      <c r="NTK167" s="214"/>
      <c r="NTL167" s="214"/>
      <c r="NTM167" s="214"/>
      <c r="NTN167" s="214"/>
      <c r="NTO167" s="214"/>
      <c r="NTP167" s="214"/>
      <c r="NTQ167" s="214"/>
      <c r="NTR167" s="214"/>
      <c r="NTS167" s="214"/>
      <c r="NTT167" s="214"/>
      <c r="NTU167" s="214"/>
      <c r="NTV167" s="214"/>
      <c r="NTW167" s="214"/>
      <c r="NTX167" s="214"/>
      <c r="NTY167" s="214"/>
      <c r="NTZ167" s="214"/>
      <c r="NUA167" s="214"/>
      <c r="NUB167" s="214"/>
      <c r="NUC167" s="214"/>
      <c r="NUD167" s="214"/>
      <c r="NUE167" s="214"/>
      <c r="NUF167" s="214"/>
      <c r="NUG167" s="214"/>
      <c r="NUH167" s="214"/>
      <c r="NUI167" s="214"/>
      <c r="NUJ167" s="214"/>
      <c r="NUK167" s="214"/>
      <c r="NUL167" s="214"/>
      <c r="NUM167" s="214"/>
      <c r="NUN167" s="214"/>
      <c r="NUO167" s="214"/>
      <c r="NUP167" s="214"/>
      <c r="NUQ167" s="214"/>
      <c r="NUR167" s="214"/>
      <c r="NUS167" s="214"/>
      <c r="NUT167" s="214"/>
      <c r="NUU167" s="214"/>
      <c r="NUV167" s="214"/>
      <c r="NUW167" s="214"/>
      <c r="NUX167" s="214"/>
      <c r="NUY167" s="214"/>
      <c r="NUZ167" s="214"/>
      <c r="NVA167" s="214"/>
      <c r="NVB167" s="214"/>
      <c r="NVC167" s="214"/>
      <c r="NVD167" s="214"/>
      <c r="NVE167" s="214"/>
      <c r="NVF167" s="214"/>
      <c r="NVG167" s="214"/>
      <c r="NVH167" s="214"/>
      <c r="NVI167" s="214"/>
      <c r="NVJ167" s="214"/>
      <c r="NVK167" s="214"/>
      <c r="NVL167" s="214"/>
      <c r="NVM167" s="214"/>
      <c r="NVN167" s="214"/>
      <c r="NVO167" s="214"/>
      <c r="NVP167" s="214"/>
      <c r="NVQ167" s="214"/>
      <c r="NVR167" s="214"/>
      <c r="NVS167" s="214"/>
      <c r="NVT167" s="214"/>
      <c r="NVU167" s="214"/>
      <c r="NVV167" s="214"/>
      <c r="NVW167" s="214"/>
      <c r="NVX167" s="214"/>
      <c r="NVY167" s="214"/>
      <c r="NVZ167" s="214"/>
      <c r="NWA167" s="214"/>
      <c r="NWB167" s="214"/>
      <c r="NWC167" s="214"/>
      <c r="NWD167" s="214"/>
      <c r="NWE167" s="214"/>
      <c r="NWF167" s="214"/>
      <c r="NWG167" s="214"/>
      <c r="NWH167" s="214"/>
      <c r="NWI167" s="214"/>
      <c r="NWJ167" s="214"/>
      <c r="NWK167" s="214"/>
      <c r="NWL167" s="214"/>
      <c r="NWM167" s="214"/>
      <c r="NWN167" s="214"/>
      <c r="NWO167" s="214"/>
      <c r="NWP167" s="214"/>
      <c r="NWQ167" s="214"/>
      <c r="NWR167" s="214"/>
      <c r="NWS167" s="214"/>
      <c r="NWT167" s="214"/>
      <c r="NWU167" s="214"/>
      <c r="NWV167" s="214"/>
      <c r="NWW167" s="214"/>
      <c r="NWX167" s="214"/>
      <c r="NWY167" s="214"/>
      <c r="NWZ167" s="214"/>
      <c r="NXA167" s="214"/>
      <c r="NXB167" s="214"/>
      <c r="NXC167" s="214"/>
      <c r="NXD167" s="214"/>
      <c r="NXE167" s="214"/>
      <c r="NXF167" s="214"/>
      <c r="NXG167" s="214"/>
      <c r="NXH167" s="214"/>
      <c r="NXI167" s="214"/>
      <c r="NXJ167" s="214"/>
      <c r="NXK167" s="214"/>
      <c r="NXL167" s="214"/>
      <c r="NXM167" s="214"/>
      <c r="NXN167" s="214"/>
      <c r="NXO167" s="214"/>
      <c r="NXP167" s="214"/>
      <c r="NXQ167" s="214"/>
      <c r="NXR167" s="214"/>
      <c r="NXS167" s="214"/>
      <c r="NXT167" s="214"/>
      <c r="NXU167" s="214"/>
      <c r="NXV167" s="214"/>
      <c r="NXW167" s="214"/>
      <c r="NXX167" s="214"/>
      <c r="NXY167" s="214"/>
      <c r="NXZ167" s="214"/>
      <c r="NYA167" s="214"/>
      <c r="NYB167" s="214"/>
      <c r="NYC167" s="214"/>
      <c r="NYD167" s="214"/>
      <c r="NYE167" s="214"/>
      <c r="NYF167" s="214"/>
      <c r="NYG167" s="214"/>
      <c r="NYH167" s="214"/>
      <c r="NYI167" s="214"/>
      <c r="NYJ167" s="214"/>
      <c r="NYK167" s="214"/>
      <c r="NYL167" s="214"/>
      <c r="NYM167" s="214"/>
      <c r="NYN167" s="214"/>
      <c r="NYO167" s="214"/>
      <c r="NYP167" s="214"/>
      <c r="NYQ167" s="214"/>
      <c r="NYR167" s="214"/>
      <c r="NYS167" s="214"/>
      <c r="NYT167" s="214"/>
      <c r="NYU167" s="214"/>
      <c r="NYV167" s="214"/>
      <c r="NYW167" s="214"/>
      <c r="NYX167" s="214"/>
      <c r="NYY167" s="214"/>
      <c r="NYZ167" s="214"/>
      <c r="NZA167" s="214"/>
      <c r="NZB167" s="214"/>
      <c r="NZC167" s="214"/>
      <c r="NZD167" s="214"/>
      <c r="NZE167" s="214"/>
      <c r="NZF167" s="214"/>
      <c r="NZG167" s="214"/>
      <c r="NZH167" s="214"/>
      <c r="NZI167" s="214"/>
      <c r="NZJ167" s="214"/>
      <c r="NZK167" s="214"/>
      <c r="NZL167" s="214"/>
      <c r="NZM167" s="214"/>
      <c r="NZN167" s="214"/>
      <c r="NZO167" s="214"/>
      <c r="NZP167" s="214"/>
      <c r="NZQ167" s="214"/>
      <c r="NZR167" s="214"/>
      <c r="NZS167" s="214"/>
      <c r="NZT167" s="214"/>
      <c r="NZU167" s="214"/>
      <c r="NZV167" s="214"/>
      <c r="NZW167" s="214"/>
      <c r="NZX167" s="214"/>
      <c r="NZY167" s="214"/>
      <c r="NZZ167" s="214"/>
      <c r="OAA167" s="214"/>
      <c r="OAB167" s="214"/>
      <c r="OAC167" s="214"/>
      <c r="OAD167" s="214"/>
      <c r="OAE167" s="214"/>
      <c r="OAF167" s="214"/>
      <c r="OAG167" s="214"/>
      <c r="OAH167" s="214"/>
      <c r="OAI167" s="214"/>
      <c r="OAJ167" s="214"/>
      <c r="OAK167" s="214"/>
      <c r="OAL167" s="214"/>
      <c r="OAM167" s="214"/>
      <c r="OAN167" s="214"/>
      <c r="OAO167" s="214"/>
      <c r="OAP167" s="214"/>
      <c r="OAQ167" s="214"/>
      <c r="OAR167" s="214"/>
      <c r="OAS167" s="214"/>
      <c r="OAT167" s="214"/>
      <c r="OAU167" s="214"/>
      <c r="OAV167" s="214"/>
      <c r="OAW167" s="214"/>
      <c r="OAX167" s="214"/>
      <c r="OAY167" s="214"/>
      <c r="OAZ167" s="214"/>
      <c r="OBA167" s="214"/>
      <c r="OBB167" s="214"/>
      <c r="OBC167" s="214"/>
      <c r="OBD167" s="214"/>
      <c r="OBE167" s="214"/>
      <c r="OBF167" s="214"/>
      <c r="OBG167" s="214"/>
      <c r="OBH167" s="214"/>
      <c r="OBI167" s="214"/>
      <c r="OBJ167" s="214"/>
      <c r="OBK167" s="214"/>
      <c r="OBL167" s="214"/>
      <c r="OBM167" s="214"/>
      <c r="OBN167" s="214"/>
      <c r="OBO167" s="214"/>
      <c r="OBP167" s="214"/>
      <c r="OBQ167" s="214"/>
      <c r="OBR167" s="214"/>
      <c r="OBS167" s="214"/>
      <c r="OBT167" s="214"/>
      <c r="OBU167" s="214"/>
      <c r="OBV167" s="214"/>
      <c r="OBW167" s="214"/>
      <c r="OBX167" s="214"/>
      <c r="OBY167" s="214"/>
      <c r="OBZ167" s="214"/>
      <c r="OCA167" s="214"/>
      <c r="OCB167" s="214"/>
      <c r="OCC167" s="214"/>
      <c r="OCD167" s="214"/>
      <c r="OCE167" s="214"/>
      <c r="OCF167" s="214"/>
      <c r="OCG167" s="214"/>
      <c r="OCH167" s="214"/>
      <c r="OCI167" s="214"/>
      <c r="OCJ167" s="214"/>
      <c r="OCK167" s="214"/>
      <c r="OCL167" s="214"/>
      <c r="OCM167" s="214"/>
      <c r="OCN167" s="214"/>
      <c r="OCO167" s="214"/>
      <c r="OCP167" s="214"/>
      <c r="OCQ167" s="214"/>
      <c r="OCR167" s="214"/>
      <c r="OCS167" s="214"/>
      <c r="OCT167" s="214"/>
      <c r="OCU167" s="214"/>
      <c r="OCV167" s="214"/>
      <c r="OCW167" s="214"/>
      <c r="OCX167" s="214"/>
      <c r="OCY167" s="214"/>
      <c r="ODF167" s="214"/>
      <c r="ODG167" s="214"/>
      <c r="ODH167" s="214"/>
      <c r="ODI167" s="214"/>
      <c r="ODJ167" s="214"/>
      <c r="ODK167" s="214"/>
      <c r="ODL167" s="214"/>
      <c r="ODM167" s="214"/>
      <c r="ODN167" s="214"/>
      <c r="ODO167" s="214"/>
      <c r="ODP167" s="214"/>
      <c r="ODQ167" s="214"/>
      <c r="ODR167" s="214"/>
      <c r="ODS167" s="214"/>
      <c r="ODT167" s="214"/>
      <c r="ODU167" s="214"/>
      <c r="ODV167" s="214"/>
      <c r="ODW167" s="214"/>
      <c r="ODX167" s="214"/>
      <c r="ODY167" s="214"/>
      <c r="ODZ167" s="214"/>
      <c r="OEA167" s="214"/>
      <c r="OEB167" s="214"/>
      <c r="OEC167" s="214"/>
      <c r="OED167" s="214"/>
      <c r="OEE167" s="214"/>
      <c r="OEF167" s="214"/>
      <c r="OEG167" s="214"/>
      <c r="OEH167" s="214"/>
      <c r="OEI167" s="214"/>
      <c r="OEJ167" s="214"/>
      <c r="OEK167" s="214"/>
      <c r="OEL167" s="214"/>
      <c r="OEM167" s="214"/>
      <c r="OEN167" s="214"/>
      <c r="OEO167" s="214"/>
      <c r="OEP167" s="214"/>
      <c r="OEQ167" s="214"/>
      <c r="OER167" s="214"/>
      <c r="OES167" s="214"/>
      <c r="OET167" s="214"/>
      <c r="OEU167" s="214"/>
      <c r="OEV167" s="214"/>
      <c r="OEW167" s="214"/>
      <c r="OEX167" s="214"/>
      <c r="OEY167" s="214"/>
      <c r="OEZ167" s="214"/>
      <c r="OFA167" s="214"/>
      <c r="OFB167" s="214"/>
      <c r="OFC167" s="214"/>
      <c r="OFD167" s="214"/>
      <c r="OFE167" s="214"/>
      <c r="OFF167" s="214"/>
      <c r="OFG167" s="214"/>
      <c r="OFH167" s="214"/>
      <c r="OFI167" s="214"/>
      <c r="OFJ167" s="214"/>
      <c r="OFK167" s="214"/>
      <c r="OFL167" s="214"/>
      <c r="OFM167" s="214"/>
      <c r="OFN167" s="214"/>
      <c r="OFO167" s="214"/>
      <c r="OFP167" s="214"/>
      <c r="OFQ167" s="214"/>
      <c r="OFR167" s="214"/>
      <c r="OFS167" s="214"/>
      <c r="OFT167" s="214"/>
      <c r="OFU167" s="214"/>
      <c r="OFV167" s="214"/>
      <c r="OFW167" s="214"/>
      <c r="OFX167" s="214"/>
      <c r="OFY167" s="214"/>
      <c r="OFZ167" s="214"/>
      <c r="OGA167" s="214"/>
      <c r="OGB167" s="214"/>
      <c r="OGC167" s="214"/>
      <c r="OGD167" s="214"/>
      <c r="OGE167" s="214"/>
      <c r="OGF167" s="214"/>
      <c r="OGG167" s="214"/>
      <c r="OGH167" s="214"/>
      <c r="OGI167" s="214"/>
      <c r="OGJ167" s="214"/>
      <c r="OGK167" s="214"/>
      <c r="OGL167" s="214"/>
      <c r="OGM167" s="214"/>
      <c r="OGN167" s="214"/>
      <c r="OGO167" s="214"/>
      <c r="OGP167" s="214"/>
      <c r="OGQ167" s="214"/>
      <c r="OGR167" s="214"/>
      <c r="OGS167" s="214"/>
      <c r="OGT167" s="214"/>
      <c r="OGU167" s="214"/>
      <c r="OGV167" s="214"/>
      <c r="OGW167" s="214"/>
      <c r="OGX167" s="214"/>
      <c r="OGY167" s="214"/>
      <c r="OGZ167" s="214"/>
      <c r="OHA167" s="214"/>
      <c r="OHB167" s="214"/>
      <c r="OHC167" s="214"/>
      <c r="OHD167" s="214"/>
      <c r="OHE167" s="214"/>
      <c r="OHF167" s="214"/>
      <c r="OHG167" s="214"/>
      <c r="OHH167" s="214"/>
      <c r="OHI167" s="214"/>
      <c r="OHJ167" s="214"/>
      <c r="OHK167" s="214"/>
      <c r="OHL167" s="214"/>
      <c r="OHM167" s="214"/>
      <c r="OHN167" s="214"/>
      <c r="OHO167" s="214"/>
      <c r="OHP167" s="214"/>
      <c r="OHQ167" s="214"/>
      <c r="OHR167" s="214"/>
      <c r="OHS167" s="214"/>
      <c r="OHT167" s="214"/>
      <c r="OHU167" s="214"/>
      <c r="OHV167" s="214"/>
      <c r="OHW167" s="214"/>
      <c r="OHX167" s="214"/>
      <c r="OHY167" s="214"/>
      <c r="OHZ167" s="214"/>
      <c r="OIA167" s="214"/>
      <c r="OIB167" s="214"/>
      <c r="OIC167" s="214"/>
      <c r="OID167" s="214"/>
      <c r="OIE167" s="214"/>
      <c r="OIF167" s="214"/>
      <c r="OIG167" s="214"/>
      <c r="OIH167" s="214"/>
      <c r="OII167" s="214"/>
      <c r="OIJ167" s="214"/>
      <c r="OIK167" s="214"/>
      <c r="OIL167" s="214"/>
      <c r="OIM167" s="214"/>
      <c r="OIN167" s="214"/>
      <c r="OIO167" s="214"/>
      <c r="OIP167" s="214"/>
      <c r="OIQ167" s="214"/>
      <c r="OIR167" s="214"/>
      <c r="OIS167" s="214"/>
      <c r="OIT167" s="214"/>
      <c r="OIU167" s="214"/>
      <c r="OIV167" s="214"/>
      <c r="OIW167" s="214"/>
      <c r="OIX167" s="214"/>
      <c r="OIY167" s="214"/>
      <c r="OIZ167" s="214"/>
      <c r="OJA167" s="214"/>
      <c r="OJB167" s="214"/>
      <c r="OJC167" s="214"/>
      <c r="OJD167" s="214"/>
      <c r="OJE167" s="214"/>
      <c r="OJF167" s="214"/>
      <c r="OJG167" s="214"/>
      <c r="OJH167" s="214"/>
      <c r="OJI167" s="214"/>
      <c r="OJJ167" s="214"/>
      <c r="OJK167" s="214"/>
      <c r="OJL167" s="214"/>
      <c r="OJM167" s="214"/>
      <c r="OJN167" s="214"/>
      <c r="OJO167" s="214"/>
      <c r="OJP167" s="214"/>
      <c r="OJQ167" s="214"/>
      <c r="OJR167" s="214"/>
      <c r="OJS167" s="214"/>
      <c r="OJT167" s="214"/>
      <c r="OJU167" s="214"/>
      <c r="OJV167" s="214"/>
      <c r="OJW167" s="214"/>
      <c r="OJX167" s="214"/>
      <c r="OJY167" s="214"/>
      <c r="OJZ167" s="214"/>
      <c r="OKA167" s="214"/>
      <c r="OKB167" s="214"/>
      <c r="OKC167" s="214"/>
      <c r="OKD167" s="214"/>
      <c r="OKE167" s="214"/>
      <c r="OKF167" s="214"/>
      <c r="OKG167" s="214"/>
      <c r="OKH167" s="214"/>
      <c r="OKI167" s="214"/>
      <c r="OKJ167" s="214"/>
      <c r="OKK167" s="214"/>
      <c r="OKL167" s="214"/>
      <c r="OKM167" s="214"/>
      <c r="OKN167" s="214"/>
      <c r="OKO167" s="214"/>
      <c r="OKP167" s="214"/>
      <c r="OKQ167" s="214"/>
      <c r="OKR167" s="214"/>
      <c r="OKS167" s="214"/>
      <c r="OKT167" s="214"/>
      <c r="OKU167" s="214"/>
      <c r="OKV167" s="214"/>
      <c r="OKW167" s="214"/>
      <c r="OKX167" s="214"/>
      <c r="OKY167" s="214"/>
      <c r="OKZ167" s="214"/>
      <c r="OLA167" s="214"/>
      <c r="OLB167" s="214"/>
      <c r="OLC167" s="214"/>
      <c r="OLD167" s="214"/>
      <c r="OLE167" s="214"/>
      <c r="OLF167" s="214"/>
      <c r="OLG167" s="214"/>
      <c r="OLH167" s="214"/>
      <c r="OLI167" s="214"/>
      <c r="OLJ167" s="214"/>
      <c r="OLK167" s="214"/>
      <c r="OLL167" s="214"/>
      <c r="OLM167" s="214"/>
      <c r="OLN167" s="214"/>
      <c r="OLO167" s="214"/>
      <c r="OLP167" s="214"/>
      <c r="OLQ167" s="214"/>
      <c r="OLR167" s="214"/>
      <c r="OLS167" s="214"/>
      <c r="OLT167" s="214"/>
      <c r="OLU167" s="214"/>
      <c r="OLV167" s="214"/>
      <c r="OLW167" s="214"/>
      <c r="OLX167" s="214"/>
      <c r="OLY167" s="214"/>
      <c r="OLZ167" s="214"/>
      <c r="OMA167" s="214"/>
      <c r="OMB167" s="214"/>
      <c r="OMC167" s="214"/>
      <c r="OMD167" s="214"/>
      <c r="OME167" s="214"/>
      <c r="OMF167" s="214"/>
      <c r="OMG167" s="214"/>
      <c r="OMH167" s="214"/>
      <c r="OMI167" s="214"/>
      <c r="OMJ167" s="214"/>
      <c r="OMK167" s="214"/>
      <c r="OML167" s="214"/>
      <c r="OMM167" s="214"/>
      <c r="OMN167" s="214"/>
      <c r="OMO167" s="214"/>
      <c r="OMP167" s="214"/>
      <c r="OMQ167" s="214"/>
      <c r="OMR167" s="214"/>
      <c r="OMS167" s="214"/>
      <c r="OMT167" s="214"/>
      <c r="OMU167" s="214"/>
      <c r="ONB167" s="214"/>
      <c r="ONC167" s="214"/>
      <c r="OND167" s="214"/>
      <c r="ONE167" s="214"/>
      <c r="ONF167" s="214"/>
      <c r="ONG167" s="214"/>
      <c r="ONH167" s="214"/>
      <c r="ONI167" s="214"/>
      <c r="ONJ167" s="214"/>
      <c r="ONK167" s="214"/>
      <c r="ONL167" s="214"/>
      <c r="ONM167" s="214"/>
      <c r="ONN167" s="214"/>
      <c r="ONO167" s="214"/>
      <c r="ONP167" s="214"/>
      <c r="ONQ167" s="214"/>
      <c r="ONR167" s="214"/>
      <c r="ONS167" s="214"/>
      <c r="ONT167" s="214"/>
      <c r="ONU167" s="214"/>
      <c r="ONV167" s="214"/>
      <c r="ONW167" s="214"/>
      <c r="ONX167" s="214"/>
      <c r="ONY167" s="214"/>
      <c r="ONZ167" s="214"/>
      <c r="OOA167" s="214"/>
      <c r="OOB167" s="214"/>
      <c r="OOC167" s="214"/>
      <c r="OOD167" s="214"/>
      <c r="OOE167" s="214"/>
      <c r="OOF167" s="214"/>
      <c r="OOG167" s="214"/>
      <c r="OOH167" s="214"/>
      <c r="OOI167" s="214"/>
      <c r="OOJ167" s="214"/>
      <c r="OOK167" s="214"/>
      <c r="OOL167" s="214"/>
      <c r="OOM167" s="214"/>
      <c r="OON167" s="214"/>
      <c r="OOO167" s="214"/>
      <c r="OOP167" s="214"/>
      <c r="OOQ167" s="214"/>
      <c r="OOR167" s="214"/>
      <c r="OOS167" s="214"/>
      <c r="OOT167" s="214"/>
      <c r="OOU167" s="214"/>
      <c r="OOV167" s="214"/>
      <c r="OOW167" s="214"/>
      <c r="OOX167" s="214"/>
      <c r="OOY167" s="214"/>
      <c r="OOZ167" s="214"/>
      <c r="OPA167" s="214"/>
      <c r="OPB167" s="214"/>
      <c r="OPC167" s="214"/>
      <c r="OPD167" s="214"/>
      <c r="OPE167" s="214"/>
      <c r="OPF167" s="214"/>
      <c r="OPG167" s="214"/>
      <c r="OPH167" s="214"/>
      <c r="OPI167" s="214"/>
      <c r="OPJ167" s="214"/>
      <c r="OPK167" s="214"/>
      <c r="OPL167" s="214"/>
      <c r="OPM167" s="214"/>
      <c r="OPN167" s="214"/>
      <c r="OPO167" s="214"/>
      <c r="OPP167" s="214"/>
      <c r="OPQ167" s="214"/>
      <c r="OPR167" s="214"/>
      <c r="OPS167" s="214"/>
      <c r="OPT167" s="214"/>
      <c r="OPU167" s="214"/>
      <c r="OPV167" s="214"/>
      <c r="OPW167" s="214"/>
      <c r="OPX167" s="214"/>
      <c r="OPY167" s="214"/>
      <c r="OPZ167" s="214"/>
      <c r="OQA167" s="214"/>
      <c r="OQB167" s="214"/>
      <c r="OQC167" s="214"/>
      <c r="OQD167" s="214"/>
      <c r="OQE167" s="214"/>
      <c r="OQF167" s="214"/>
      <c r="OQG167" s="214"/>
      <c r="OQH167" s="214"/>
      <c r="OQI167" s="214"/>
      <c r="OQJ167" s="214"/>
      <c r="OQK167" s="214"/>
      <c r="OQL167" s="214"/>
      <c r="OQM167" s="214"/>
      <c r="OQN167" s="214"/>
      <c r="OQO167" s="214"/>
      <c r="OQP167" s="214"/>
      <c r="OQQ167" s="214"/>
      <c r="OQR167" s="214"/>
      <c r="OQS167" s="214"/>
      <c r="OQT167" s="214"/>
      <c r="OQU167" s="214"/>
      <c r="OQV167" s="214"/>
      <c r="OQW167" s="214"/>
      <c r="OQX167" s="214"/>
      <c r="OQY167" s="214"/>
      <c r="OQZ167" s="214"/>
      <c r="ORA167" s="214"/>
      <c r="ORB167" s="214"/>
      <c r="ORC167" s="214"/>
      <c r="ORD167" s="214"/>
      <c r="ORE167" s="214"/>
      <c r="ORF167" s="214"/>
      <c r="ORG167" s="214"/>
      <c r="ORH167" s="214"/>
      <c r="ORI167" s="214"/>
      <c r="ORJ167" s="214"/>
      <c r="ORK167" s="214"/>
      <c r="ORL167" s="214"/>
      <c r="ORM167" s="214"/>
      <c r="ORN167" s="214"/>
      <c r="ORO167" s="214"/>
      <c r="ORP167" s="214"/>
      <c r="ORQ167" s="214"/>
      <c r="ORR167" s="214"/>
      <c r="ORS167" s="214"/>
      <c r="ORT167" s="214"/>
      <c r="ORU167" s="214"/>
      <c r="ORV167" s="214"/>
      <c r="ORW167" s="214"/>
      <c r="ORX167" s="214"/>
      <c r="ORY167" s="214"/>
      <c r="ORZ167" s="214"/>
      <c r="OSA167" s="214"/>
      <c r="OSB167" s="214"/>
      <c r="OSC167" s="214"/>
      <c r="OSD167" s="214"/>
      <c r="OSE167" s="214"/>
      <c r="OSF167" s="214"/>
      <c r="OSG167" s="214"/>
      <c r="OSH167" s="214"/>
      <c r="OSI167" s="214"/>
      <c r="OSJ167" s="214"/>
      <c r="OSK167" s="214"/>
      <c r="OSL167" s="214"/>
      <c r="OSM167" s="214"/>
      <c r="OSN167" s="214"/>
      <c r="OSO167" s="214"/>
      <c r="OSP167" s="214"/>
      <c r="OSQ167" s="214"/>
      <c r="OSR167" s="214"/>
      <c r="OSS167" s="214"/>
      <c r="OST167" s="214"/>
      <c r="OSU167" s="214"/>
      <c r="OSV167" s="214"/>
      <c r="OSW167" s="214"/>
      <c r="OSX167" s="214"/>
      <c r="OSY167" s="214"/>
      <c r="OSZ167" s="214"/>
      <c r="OTA167" s="214"/>
      <c r="OTB167" s="214"/>
      <c r="OTC167" s="214"/>
      <c r="OTD167" s="214"/>
      <c r="OTE167" s="214"/>
      <c r="OTF167" s="214"/>
      <c r="OTG167" s="214"/>
      <c r="OTH167" s="214"/>
      <c r="OTI167" s="214"/>
      <c r="OTJ167" s="214"/>
      <c r="OTK167" s="214"/>
      <c r="OTL167" s="214"/>
      <c r="OTM167" s="214"/>
      <c r="OTN167" s="214"/>
      <c r="OTO167" s="214"/>
      <c r="OTP167" s="214"/>
      <c r="OTQ167" s="214"/>
      <c r="OTR167" s="214"/>
      <c r="OTS167" s="214"/>
      <c r="OTT167" s="214"/>
      <c r="OTU167" s="214"/>
      <c r="OTV167" s="214"/>
      <c r="OTW167" s="214"/>
      <c r="OTX167" s="214"/>
      <c r="OTY167" s="214"/>
      <c r="OTZ167" s="214"/>
      <c r="OUA167" s="214"/>
      <c r="OUB167" s="214"/>
      <c r="OUC167" s="214"/>
      <c r="OUD167" s="214"/>
      <c r="OUE167" s="214"/>
      <c r="OUF167" s="214"/>
      <c r="OUG167" s="214"/>
      <c r="OUH167" s="214"/>
      <c r="OUI167" s="214"/>
      <c r="OUJ167" s="214"/>
      <c r="OUK167" s="214"/>
      <c r="OUL167" s="214"/>
      <c r="OUM167" s="214"/>
      <c r="OUN167" s="214"/>
      <c r="OUO167" s="214"/>
      <c r="OUP167" s="214"/>
      <c r="OUQ167" s="214"/>
      <c r="OUR167" s="214"/>
      <c r="OUS167" s="214"/>
      <c r="OUT167" s="214"/>
      <c r="OUU167" s="214"/>
      <c r="OUV167" s="214"/>
      <c r="OUW167" s="214"/>
      <c r="OUX167" s="214"/>
      <c r="OUY167" s="214"/>
      <c r="OUZ167" s="214"/>
      <c r="OVA167" s="214"/>
      <c r="OVB167" s="214"/>
      <c r="OVC167" s="214"/>
      <c r="OVD167" s="214"/>
      <c r="OVE167" s="214"/>
      <c r="OVF167" s="214"/>
      <c r="OVG167" s="214"/>
      <c r="OVH167" s="214"/>
      <c r="OVI167" s="214"/>
      <c r="OVJ167" s="214"/>
      <c r="OVK167" s="214"/>
      <c r="OVL167" s="214"/>
      <c r="OVM167" s="214"/>
      <c r="OVN167" s="214"/>
      <c r="OVO167" s="214"/>
      <c r="OVP167" s="214"/>
      <c r="OVQ167" s="214"/>
      <c r="OVR167" s="214"/>
      <c r="OVS167" s="214"/>
      <c r="OVT167" s="214"/>
      <c r="OVU167" s="214"/>
      <c r="OVV167" s="214"/>
      <c r="OVW167" s="214"/>
      <c r="OVX167" s="214"/>
      <c r="OVY167" s="214"/>
      <c r="OVZ167" s="214"/>
      <c r="OWA167" s="214"/>
      <c r="OWB167" s="214"/>
      <c r="OWC167" s="214"/>
      <c r="OWD167" s="214"/>
      <c r="OWE167" s="214"/>
      <c r="OWF167" s="214"/>
      <c r="OWG167" s="214"/>
      <c r="OWH167" s="214"/>
      <c r="OWI167" s="214"/>
      <c r="OWJ167" s="214"/>
      <c r="OWK167" s="214"/>
      <c r="OWL167" s="214"/>
      <c r="OWM167" s="214"/>
      <c r="OWN167" s="214"/>
      <c r="OWO167" s="214"/>
      <c r="OWP167" s="214"/>
      <c r="OWQ167" s="214"/>
      <c r="OWX167" s="214"/>
      <c r="OWY167" s="214"/>
      <c r="OWZ167" s="214"/>
      <c r="OXA167" s="214"/>
      <c r="OXB167" s="214"/>
      <c r="OXC167" s="214"/>
      <c r="OXD167" s="214"/>
      <c r="OXE167" s="214"/>
      <c r="OXF167" s="214"/>
      <c r="OXG167" s="214"/>
      <c r="OXH167" s="214"/>
      <c r="OXI167" s="214"/>
      <c r="OXJ167" s="214"/>
      <c r="OXK167" s="214"/>
      <c r="OXL167" s="214"/>
      <c r="OXM167" s="214"/>
      <c r="OXN167" s="214"/>
      <c r="OXO167" s="214"/>
      <c r="OXP167" s="214"/>
      <c r="OXQ167" s="214"/>
      <c r="OXR167" s="214"/>
      <c r="OXS167" s="214"/>
      <c r="OXT167" s="214"/>
      <c r="OXU167" s="214"/>
      <c r="OXV167" s="214"/>
      <c r="OXW167" s="214"/>
      <c r="OXX167" s="214"/>
      <c r="OXY167" s="214"/>
      <c r="OXZ167" s="214"/>
      <c r="OYA167" s="214"/>
      <c r="OYB167" s="214"/>
      <c r="OYC167" s="214"/>
      <c r="OYD167" s="214"/>
      <c r="OYE167" s="214"/>
      <c r="OYF167" s="214"/>
      <c r="OYG167" s="214"/>
      <c r="OYH167" s="214"/>
      <c r="OYI167" s="214"/>
      <c r="OYJ167" s="214"/>
      <c r="OYK167" s="214"/>
      <c r="OYL167" s="214"/>
      <c r="OYM167" s="214"/>
      <c r="OYN167" s="214"/>
      <c r="OYO167" s="214"/>
      <c r="OYP167" s="214"/>
      <c r="OYQ167" s="214"/>
      <c r="OYR167" s="214"/>
      <c r="OYS167" s="214"/>
      <c r="OYT167" s="214"/>
      <c r="OYU167" s="214"/>
      <c r="OYV167" s="214"/>
      <c r="OYW167" s="214"/>
      <c r="OYX167" s="214"/>
      <c r="OYY167" s="214"/>
      <c r="OYZ167" s="214"/>
      <c r="OZA167" s="214"/>
      <c r="OZB167" s="214"/>
      <c r="OZC167" s="214"/>
      <c r="OZD167" s="214"/>
      <c r="OZE167" s="214"/>
      <c r="OZF167" s="214"/>
      <c r="OZG167" s="214"/>
      <c r="OZH167" s="214"/>
      <c r="OZI167" s="214"/>
      <c r="OZJ167" s="214"/>
      <c r="OZK167" s="214"/>
      <c r="OZL167" s="214"/>
      <c r="OZM167" s="214"/>
      <c r="OZN167" s="214"/>
      <c r="OZO167" s="214"/>
      <c r="OZP167" s="214"/>
      <c r="OZQ167" s="214"/>
      <c r="OZR167" s="214"/>
      <c r="OZS167" s="214"/>
      <c r="OZT167" s="214"/>
      <c r="OZU167" s="214"/>
      <c r="OZV167" s="214"/>
      <c r="OZW167" s="214"/>
      <c r="OZX167" s="214"/>
      <c r="OZY167" s="214"/>
      <c r="OZZ167" s="214"/>
      <c r="PAA167" s="214"/>
      <c r="PAB167" s="214"/>
      <c r="PAC167" s="214"/>
      <c r="PAD167" s="214"/>
      <c r="PAE167" s="214"/>
      <c r="PAF167" s="214"/>
      <c r="PAG167" s="214"/>
      <c r="PAH167" s="214"/>
      <c r="PAI167" s="214"/>
      <c r="PAJ167" s="214"/>
      <c r="PAK167" s="214"/>
      <c r="PAL167" s="214"/>
      <c r="PAM167" s="214"/>
      <c r="PAN167" s="214"/>
      <c r="PAO167" s="214"/>
      <c r="PAP167" s="214"/>
      <c r="PAQ167" s="214"/>
      <c r="PAR167" s="214"/>
      <c r="PAS167" s="214"/>
      <c r="PAT167" s="214"/>
      <c r="PAU167" s="214"/>
      <c r="PAV167" s="214"/>
      <c r="PAW167" s="214"/>
      <c r="PAX167" s="214"/>
      <c r="PAY167" s="214"/>
      <c r="PAZ167" s="214"/>
      <c r="PBA167" s="214"/>
      <c r="PBB167" s="214"/>
      <c r="PBC167" s="214"/>
      <c r="PBD167" s="214"/>
      <c r="PBE167" s="214"/>
      <c r="PBF167" s="214"/>
      <c r="PBG167" s="214"/>
      <c r="PBH167" s="214"/>
      <c r="PBI167" s="214"/>
      <c r="PBJ167" s="214"/>
      <c r="PBK167" s="214"/>
      <c r="PBL167" s="214"/>
      <c r="PBM167" s="214"/>
      <c r="PBN167" s="214"/>
      <c r="PBO167" s="214"/>
      <c r="PBP167" s="214"/>
      <c r="PBQ167" s="214"/>
      <c r="PBR167" s="214"/>
      <c r="PBS167" s="214"/>
      <c r="PBT167" s="214"/>
      <c r="PBU167" s="214"/>
      <c r="PBV167" s="214"/>
      <c r="PBW167" s="214"/>
      <c r="PBX167" s="214"/>
      <c r="PBY167" s="214"/>
      <c r="PBZ167" s="214"/>
      <c r="PCA167" s="214"/>
      <c r="PCB167" s="214"/>
      <c r="PCC167" s="214"/>
      <c r="PCD167" s="214"/>
      <c r="PCE167" s="214"/>
      <c r="PCF167" s="214"/>
      <c r="PCG167" s="214"/>
      <c r="PCH167" s="214"/>
      <c r="PCI167" s="214"/>
      <c r="PCJ167" s="214"/>
      <c r="PCK167" s="214"/>
      <c r="PCL167" s="214"/>
      <c r="PCM167" s="214"/>
      <c r="PCN167" s="214"/>
      <c r="PCO167" s="214"/>
      <c r="PCP167" s="214"/>
      <c r="PCQ167" s="214"/>
      <c r="PCR167" s="214"/>
      <c r="PCS167" s="214"/>
      <c r="PCT167" s="214"/>
      <c r="PCU167" s="214"/>
      <c r="PCV167" s="214"/>
      <c r="PCW167" s="214"/>
      <c r="PCX167" s="214"/>
      <c r="PCY167" s="214"/>
      <c r="PCZ167" s="214"/>
      <c r="PDA167" s="214"/>
      <c r="PDB167" s="214"/>
      <c r="PDC167" s="214"/>
      <c r="PDD167" s="214"/>
      <c r="PDE167" s="214"/>
      <c r="PDF167" s="214"/>
      <c r="PDG167" s="214"/>
      <c r="PDH167" s="214"/>
      <c r="PDI167" s="214"/>
      <c r="PDJ167" s="214"/>
      <c r="PDK167" s="214"/>
      <c r="PDL167" s="214"/>
      <c r="PDM167" s="214"/>
      <c r="PDN167" s="214"/>
      <c r="PDO167" s="214"/>
      <c r="PDP167" s="214"/>
      <c r="PDQ167" s="214"/>
      <c r="PDR167" s="214"/>
      <c r="PDS167" s="214"/>
      <c r="PDT167" s="214"/>
      <c r="PDU167" s="214"/>
      <c r="PDV167" s="214"/>
      <c r="PDW167" s="214"/>
      <c r="PDX167" s="214"/>
      <c r="PDY167" s="214"/>
      <c r="PDZ167" s="214"/>
      <c r="PEA167" s="214"/>
      <c r="PEB167" s="214"/>
      <c r="PEC167" s="214"/>
      <c r="PED167" s="214"/>
      <c r="PEE167" s="214"/>
      <c r="PEF167" s="214"/>
      <c r="PEG167" s="214"/>
      <c r="PEH167" s="214"/>
      <c r="PEI167" s="214"/>
      <c r="PEJ167" s="214"/>
      <c r="PEK167" s="214"/>
      <c r="PEL167" s="214"/>
      <c r="PEM167" s="214"/>
      <c r="PEN167" s="214"/>
      <c r="PEO167" s="214"/>
      <c r="PEP167" s="214"/>
      <c r="PEQ167" s="214"/>
      <c r="PER167" s="214"/>
      <c r="PES167" s="214"/>
      <c r="PET167" s="214"/>
      <c r="PEU167" s="214"/>
      <c r="PEV167" s="214"/>
      <c r="PEW167" s="214"/>
      <c r="PEX167" s="214"/>
      <c r="PEY167" s="214"/>
      <c r="PEZ167" s="214"/>
      <c r="PFA167" s="214"/>
      <c r="PFB167" s="214"/>
      <c r="PFC167" s="214"/>
      <c r="PFD167" s="214"/>
      <c r="PFE167" s="214"/>
      <c r="PFF167" s="214"/>
      <c r="PFG167" s="214"/>
      <c r="PFH167" s="214"/>
      <c r="PFI167" s="214"/>
      <c r="PFJ167" s="214"/>
      <c r="PFK167" s="214"/>
      <c r="PFL167" s="214"/>
      <c r="PFM167" s="214"/>
      <c r="PFN167" s="214"/>
      <c r="PFO167" s="214"/>
      <c r="PFP167" s="214"/>
      <c r="PFQ167" s="214"/>
      <c r="PFR167" s="214"/>
      <c r="PFS167" s="214"/>
      <c r="PFT167" s="214"/>
      <c r="PFU167" s="214"/>
      <c r="PFV167" s="214"/>
      <c r="PFW167" s="214"/>
      <c r="PFX167" s="214"/>
      <c r="PFY167" s="214"/>
      <c r="PFZ167" s="214"/>
      <c r="PGA167" s="214"/>
      <c r="PGB167" s="214"/>
      <c r="PGC167" s="214"/>
      <c r="PGD167" s="214"/>
      <c r="PGE167" s="214"/>
      <c r="PGF167" s="214"/>
      <c r="PGG167" s="214"/>
      <c r="PGH167" s="214"/>
      <c r="PGI167" s="214"/>
      <c r="PGJ167" s="214"/>
      <c r="PGK167" s="214"/>
      <c r="PGL167" s="214"/>
      <c r="PGM167" s="214"/>
      <c r="PGT167" s="214"/>
      <c r="PGU167" s="214"/>
      <c r="PGV167" s="214"/>
      <c r="PGW167" s="214"/>
      <c r="PGX167" s="214"/>
      <c r="PGY167" s="214"/>
      <c r="PGZ167" s="214"/>
      <c r="PHA167" s="214"/>
      <c r="PHB167" s="214"/>
      <c r="PHC167" s="214"/>
      <c r="PHD167" s="214"/>
      <c r="PHE167" s="214"/>
      <c r="PHF167" s="214"/>
      <c r="PHG167" s="214"/>
      <c r="PHH167" s="214"/>
      <c r="PHI167" s="214"/>
      <c r="PHJ167" s="214"/>
      <c r="PHK167" s="214"/>
      <c r="PHL167" s="214"/>
      <c r="PHM167" s="214"/>
      <c r="PHN167" s="214"/>
      <c r="PHO167" s="214"/>
      <c r="PHP167" s="214"/>
      <c r="PHQ167" s="214"/>
      <c r="PHR167" s="214"/>
      <c r="PHS167" s="214"/>
      <c r="PHT167" s="214"/>
      <c r="PHU167" s="214"/>
      <c r="PHV167" s="214"/>
      <c r="PHW167" s="214"/>
      <c r="PHX167" s="214"/>
      <c r="PHY167" s="214"/>
      <c r="PHZ167" s="214"/>
      <c r="PIA167" s="214"/>
      <c r="PIB167" s="214"/>
      <c r="PIC167" s="214"/>
      <c r="PID167" s="214"/>
      <c r="PIE167" s="214"/>
      <c r="PIF167" s="214"/>
      <c r="PIG167" s="214"/>
      <c r="PIH167" s="214"/>
      <c r="PII167" s="214"/>
      <c r="PIJ167" s="214"/>
      <c r="PIK167" s="214"/>
      <c r="PIL167" s="214"/>
      <c r="PIM167" s="214"/>
      <c r="PIN167" s="214"/>
      <c r="PIO167" s="214"/>
      <c r="PIP167" s="214"/>
      <c r="PIQ167" s="214"/>
      <c r="PIR167" s="214"/>
      <c r="PIS167" s="214"/>
      <c r="PIT167" s="214"/>
      <c r="PIU167" s="214"/>
      <c r="PIV167" s="214"/>
      <c r="PIW167" s="214"/>
      <c r="PIX167" s="214"/>
      <c r="PIY167" s="214"/>
      <c r="PIZ167" s="214"/>
      <c r="PJA167" s="214"/>
      <c r="PJB167" s="214"/>
      <c r="PJC167" s="214"/>
      <c r="PJD167" s="214"/>
      <c r="PJE167" s="214"/>
      <c r="PJF167" s="214"/>
      <c r="PJG167" s="214"/>
      <c r="PJH167" s="214"/>
      <c r="PJI167" s="214"/>
      <c r="PJJ167" s="214"/>
      <c r="PJK167" s="214"/>
      <c r="PJL167" s="214"/>
      <c r="PJM167" s="214"/>
      <c r="PJN167" s="214"/>
      <c r="PJO167" s="214"/>
      <c r="PJP167" s="214"/>
      <c r="PJQ167" s="214"/>
      <c r="PJR167" s="214"/>
      <c r="PJS167" s="214"/>
      <c r="PJT167" s="214"/>
      <c r="PJU167" s="214"/>
      <c r="PJV167" s="214"/>
      <c r="PJW167" s="214"/>
      <c r="PJX167" s="214"/>
      <c r="PJY167" s="214"/>
      <c r="PJZ167" s="214"/>
      <c r="PKA167" s="214"/>
      <c r="PKB167" s="214"/>
      <c r="PKC167" s="214"/>
      <c r="PKD167" s="214"/>
      <c r="PKE167" s="214"/>
      <c r="PKF167" s="214"/>
      <c r="PKG167" s="214"/>
      <c r="PKH167" s="214"/>
      <c r="PKI167" s="214"/>
      <c r="PKJ167" s="214"/>
      <c r="PKK167" s="214"/>
      <c r="PKL167" s="214"/>
      <c r="PKM167" s="214"/>
      <c r="PKN167" s="214"/>
      <c r="PKO167" s="214"/>
      <c r="PKP167" s="214"/>
      <c r="PKQ167" s="214"/>
      <c r="PKR167" s="214"/>
      <c r="PKS167" s="214"/>
      <c r="PKT167" s="214"/>
      <c r="PKU167" s="214"/>
      <c r="PKV167" s="214"/>
      <c r="PKW167" s="214"/>
      <c r="PKX167" s="214"/>
      <c r="PKY167" s="214"/>
      <c r="PKZ167" s="214"/>
      <c r="PLA167" s="214"/>
      <c r="PLB167" s="214"/>
      <c r="PLC167" s="214"/>
      <c r="PLD167" s="214"/>
      <c r="PLE167" s="214"/>
      <c r="PLF167" s="214"/>
      <c r="PLG167" s="214"/>
      <c r="PLH167" s="214"/>
      <c r="PLI167" s="214"/>
      <c r="PLJ167" s="214"/>
      <c r="PLK167" s="214"/>
      <c r="PLL167" s="214"/>
      <c r="PLM167" s="214"/>
      <c r="PLN167" s="214"/>
      <c r="PLO167" s="214"/>
      <c r="PLP167" s="214"/>
      <c r="PLQ167" s="214"/>
      <c r="PLR167" s="214"/>
      <c r="PLS167" s="214"/>
      <c r="PLT167" s="214"/>
      <c r="PLU167" s="214"/>
      <c r="PLV167" s="214"/>
      <c r="PLW167" s="214"/>
      <c r="PLX167" s="214"/>
      <c r="PLY167" s="214"/>
      <c r="PLZ167" s="214"/>
      <c r="PMA167" s="214"/>
      <c r="PMB167" s="214"/>
      <c r="PMC167" s="214"/>
      <c r="PMD167" s="214"/>
      <c r="PME167" s="214"/>
      <c r="PMF167" s="214"/>
      <c r="PMG167" s="214"/>
      <c r="PMH167" s="214"/>
      <c r="PMI167" s="214"/>
      <c r="PMJ167" s="214"/>
      <c r="PMK167" s="214"/>
      <c r="PML167" s="214"/>
      <c r="PMM167" s="214"/>
      <c r="PMN167" s="214"/>
      <c r="PMO167" s="214"/>
      <c r="PMP167" s="214"/>
      <c r="PMQ167" s="214"/>
      <c r="PMR167" s="214"/>
      <c r="PMS167" s="214"/>
      <c r="PMT167" s="214"/>
      <c r="PMU167" s="214"/>
      <c r="PMV167" s="214"/>
      <c r="PMW167" s="214"/>
      <c r="PMX167" s="214"/>
      <c r="PMY167" s="214"/>
      <c r="PMZ167" s="214"/>
      <c r="PNA167" s="214"/>
      <c r="PNB167" s="214"/>
      <c r="PNC167" s="214"/>
      <c r="PND167" s="214"/>
      <c r="PNE167" s="214"/>
      <c r="PNF167" s="214"/>
      <c r="PNG167" s="214"/>
      <c r="PNH167" s="214"/>
      <c r="PNI167" s="214"/>
      <c r="PNJ167" s="214"/>
      <c r="PNK167" s="214"/>
      <c r="PNL167" s="214"/>
      <c r="PNM167" s="214"/>
      <c r="PNN167" s="214"/>
      <c r="PNO167" s="214"/>
      <c r="PNP167" s="214"/>
      <c r="PNQ167" s="214"/>
      <c r="PNR167" s="214"/>
      <c r="PNS167" s="214"/>
      <c r="PNT167" s="214"/>
      <c r="PNU167" s="214"/>
      <c r="PNV167" s="214"/>
      <c r="PNW167" s="214"/>
      <c r="PNX167" s="214"/>
      <c r="PNY167" s="214"/>
      <c r="PNZ167" s="214"/>
      <c r="POA167" s="214"/>
      <c r="POB167" s="214"/>
      <c r="POC167" s="214"/>
      <c r="POD167" s="214"/>
      <c r="POE167" s="214"/>
      <c r="POF167" s="214"/>
      <c r="POG167" s="214"/>
      <c r="POH167" s="214"/>
      <c r="POI167" s="214"/>
      <c r="POJ167" s="214"/>
      <c r="POK167" s="214"/>
      <c r="POL167" s="214"/>
      <c r="POM167" s="214"/>
      <c r="PON167" s="214"/>
      <c r="POO167" s="214"/>
      <c r="POP167" s="214"/>
      <c r="POQ167" s="214"/>
      <c r="POR167" s="214"/>
      <c r="POS167" s="214"/>
      <c r="POT167" s="214"/>
      <c r="POU167" s="214"/>
      <c r="POV167" s="214"/>
      <c r="POW167" s="214"/>
      <c r="POX167" s="214"/>
      <c r="POY167" s="214"/>
      <c r="POZ167" s="214"/>
      <c r="PPA167" s="214"/>
      <c r="PPB167" s="214"/>
      <c r="PPC167" s="214"/>
      <c r="PPD167" s="214"/>
      <c r="PPE167" s="214"/>
      <c r="PPF167" s="214"/>
      <c r="PPG167" s="214"/>
      <c r="PPH167" s="214"/>
      <c r="PPI167" s="214"/>
      <c r="PPJ167" s="214"/>
      <c r="PPK167" s="214"/>
      <c r="PPL167" s="214"/>
      <c r="PPM167" s="214"/>
      <c r="PPN167" s="214"/>
      <c r="PPO167" s="214"/>
      <c r="PPP167" s="214"/>
      <c r="PPQ167" s="214"/>
      <c r="PPR167" s="214"/>
      <c r="PPS167" s="214"/>
      <c r="PPT167" s="214"/>
      <c r="PPU167" s="214"/>
      <c r="PPV167" s="214"/>
      <c r="PPW167" s="214"/>
      <c r="PPX167" s="214"/>
      <c r="PPY167" s="214"/>
      <c r="PPZ167" s="214"/>
      <c r="PQA167" s="214"/>
      <c r="PQB167" s="214"/>
      <c r="PQC167" s="214"/>
      <c r="PQD167" s="214"/>
      <c r="PQE167" s="214"/>
      <c r="PQF167" s="214"/>
      <c r="PQG167" s="214"/>
      <c r="PQH167" s="214"/>
      <c r="PQI167" s="214"/>
      <c r="PQP167" s="214"/>
      <c r="PQQ167" s="214"/>
      <c r="PQR167" s="214"/>
      <c r="PQS167" s="214"/>
      <c r="PQT167" s="214"/>
      <c r="PQU167" s="214"/>
      <c r="PQV167" s="214"/>
      <c r="PQW167" s="214"/>
      <c r="PQX167" s="214"/>
      <c r="PQY167" s="214"/>
      <c r="PQZ167" s="214"/>
      <c r="PRA167" s="214"/>
      <c r="PRB167" s="214"/>
      <c r="PRC167" s="214"/>
      <c r="PRD167" s="214"/>
      <c r="PRE167" s="214"/>
      <c r="PRF167" s="214"/>
      <c r="PRG167" s="214"/>
      <c r="PRH167" s="214"/>
      <c r="PRI167" s="214"/>
      <c r="PRJ167" s="214"/>
      <c r="PRK167" s="214"/>
      <c r="PRL167" s="214"/>
      <c r="PRM167" s="214"/>
      <c r="PRN167" s="214"/>
      <c r="PRO167" s="214"/>
      <c r="PRP167" s="214"/>
      <c r="PRQ167" s="214"/>
      <c r="PRR167" s="214"/>
      <c r="PRS167" s="214"/>
      <c r="PRT167" s="214"/>
      <c r="PRU167" s="214"/>
      <c r="PRV167" s="214"/>
      <c r="PRW167" s="214"/>
      <c r="PRX167" s="214"/>
      <c r="PRY167" s="214"/>
      <c r="PRZ167" s="214"/>
      <c r="PSA167" s="214"/>
      <c r="PSB167" s="214"/>
      <c r="PSC167" s="214"/>
      <c r="PSD167" s="214"/>
      <c r="PSE167" s="214"/>
      <c r="PSF167" s="214"/>
      <c r="PSG167" s="214"/>
      <c r="PSH167" s="214"/>
      <c r="PSI167" s="214"/>
      <c r="PSJ167" s="214"/>
      <c r="PSK167" s="214"/>
      <c r="PSL167" s="214"/>
      <c r="PSM167" s="214"/>
      <c r="PSN167" s="214"/>
      <c r="PSO167" s="214"/>
      <c r="PSP167" s="214"/>
      <c r="PSQ167" s="214"/>
      <c r="PSR167" s="214"/>
      <c r="PSS167" s="214"/>
      <c r="PST167" s="214"/>
      <c r="PSU167" s="214"/>
      <c r="PSV167" s="214"/>
      <c r="PSW167" s="214"/>
      <c r="PSX167" s="214"/>
      <c r="PSY167" s="214"/>
      <c r="PSZ167" s="214"/>
      <c r="PTA167" s="214"/>
      <c r="PTB167" s="214"/>
      <c r="PTC167" s="214"/>
      <c r="PTD167" s="214"/>
      <c r="PTE167" s="214"/>
      <c r="PTF167" s="214"/>
      <c r="PTG167" s="214"/>
      <c r="PTH167" s="214"/>
      <c r="PTI167" s="214"/>
      <c r="PTJ167" s="214"/>
      <c r="PTK167" s="214"/>
      <c r="PTL167" s="214"/>
      <c r="PTM167" s="214"/>
      <c r="PTN167" s="214"/>
      <c r="PTO167" s="214"/>
      <c r="PTP167" s="214"/>
      <c r="PTQ167" s="214"/>
      <c r="PTR167" s="214"/>
      <c r="PTS167" s="214"/>
      <c r="PTT167" s="214"/>
      <c r="PTU167" s="214"/>
      <c r="PTV167" s="214"/>
      <c r="PTW167" s="214"/>
      <c r="PTX167" s="214"/>
      <c r="PTY167" s="214"/>
      <c r="PTZ167" s="214"/>
      <c r="PUA167" s="214"/>
      <c r="PUB167" s="214"/>
      <c r="PUC167" s="214"/>
      <c r="PUD167" s="214"/>
      <c r="PUE167" s="214"/>
      <c r="PUF167" s="214"/>
      <c r="PUG167" s="214"/>
      <c r="PUH167" s="214"/>
      <c r="PUI167" s="214"/>
      <c r="PUJ167" s="214"/>
      <c r="PUK167" s="214"/>
      <c r="PUL167" s="214"/>
      <c r="PUM167" s="214"/>
      <c r="PUN167" s="214"/>
      <c r="PUO167" s="214"/>
      <c r="PUP167" s="214"/>
      <c r="PUQ167" s="214"/>
      <c r="PUR167" s="214"/>
      <c r="PUS167" s="214"/>
      <c r="PUT167" s="214"/>
      <c r="PUU167" s="214"/>
      <c r="PUV167" s="214"/>
      <c r="PUW167" s="214"/>
      <c r="PUX167" s="214"/>
      <c r="PUY167" s="214"/>
      <c r="PUZ167" s="214"/>
      <c r="PVA167" s="214"/>
      <c r="PVB167" s="214"/>
      <c r="PVC167" s="214"/>
      <c r="PVD167" s="214"/>
      <c r="PVE167" s="214"/>
      <c r="PVF167" s="214"/>
      <c r="PVG167" s="214"/>
      <c r="PVH167" s="214"/>
      <c r="PVI167" s="214"/>
      <c r="PVJ167" s="214"/>
      <c r="PVK167" s="214"/>
      <c r="PVL167" s="214"/>
      <c r="PVM167" s="214"/>
      <c r="PVN167" s="214"/>
      <c r="PVO167" s="214"/>
      <c r="PVP167" s="214"/>
      <c r="PVQ167" s="214"/>
      <c r="PVR167" s="214"/>
      <c r="PVS167" s="214"/>
      <c r="PVT167" s="214"/>
      <c r="PVU167" s="214"/>
      <c r="PVV167" s="214"/>
      <c r="PVW167" s="214"/>
      <c r="PVX167" s="214"/>
      <c r="PVY167" s="214"/>
      <c r="PVZ167" s="214"/>
      <c r="PWA167" s="214"/>
      <c r="PWB167" s="214"/>
      <c r="PWC167" s="214"/>
      <c r="PWD167" s="214"/>
      <c r="PWE167" s="214"/>
      <c r="PWF167" s="214"/>
      <c r="PWG167" s="214"/>
      <c r="PWH167" s="214"/>
      <c r="PWI167" s="214"/>
      <c r="PWJ167" s="214"/>
      <c r="PWK167" s="214"/>
      <c r="PWL167" s="214"/>
      <c r="PWM167" s="214"/>
      <c r="PWN167" s="214"/>
      <c r="PWO167" s="214"/>
      <c r="PWP167" s="214"/>
      <c r="PWQ167" s="214"/>
      <c r="PWR167" s="214"/>
      <c r="PWS167" s="214"/>
      <c r="PWT167" s="214"/>
      <c r="PWU167" s="214"/>
      <c r="PWV167" s="214"/>
      <c r="PWW167" s="214"/>
      <c r="PWX167" s="214"/>
      <c r="PWY167" s="214"/>
      <c r="PWZ167" s="214"/>
      <c r="PXA167" s="214"/>
      <c r="PXB167" s="214"/>
      <c r="PXC167" s="214"/>
      <c r="PXD167" s="214"/>
      <c r="PXE167" s="214"/>
      <c r="PXF167" s="214"/>
      <c r="PXG167" s="214"/>
      <c r="PXH167" s="214"/>
      <c r="PXI167" s="214"/>
      <c r="PXJ167" s="214"/>
      <c r="PXK167" s="214"/>
      <c r="PXL167" s="214"/>
      <c r="PXM167" s="214"/>
      <c r="PXN167" s="214"/>
      <c r="PXO167" s="214"/>
      <c r="PXP167" s="214"/>
      <c r="PXQ167" s="214"/>
      <c r="PXR167" s="214"/>
      <c r="PXS167" s="214"/>
      <c r="PXT167" s="214"/>
      <c r="PXU167" s="214"/>
      <c r="PXV167" s="214"/>
      <c r="PXW167" s="214"/>
      <c r="PXX167" s="214"/>
      <c r="PXY167" s="214"/>
      <c r="PXZ167" s="214"/>
      <c r="PYA167" s="214"/>
      <c r="PYB167" s="214"/>
      <c r="PYC167" s="214"/>
      <c r="PYD167" s="214"/>
      <c r="PYE167" s="214"/>
      <c r="PYF167" s="214"/>
      <c r="PYG167" s="214"/>
      <c r="PYH167" s="214"/>
      <c r="PYI167" s="214"/>
      <c r="PYJ167" s="214"/>
      <c r="PYK167" s="214"/>
      <c r="PYL167" s="214"/>
      <c r="PYM167" s="214"/>
      <c r="PYN167" s="214"/>
      <c r="PYO167" s="214"/>
      <c r="PYP167" s="214"/>
      <c r="PYQ167" s="214"/>
      <c r="PYR167" s="214"/>
      <c r="PYS167" s="214"/>
      <c r="PYT167" s="214"/>
      <c r="PYU167" s="214"/>
      <c r="PYV167" s="214"/>
      <c r="PYW167" s="214"/>
      <c r="PYX167" s="214"/>
      <c r="PYY167" s="214"/>
      <c r="PYZ167" s="214"/>
      <c r="PZA167" s="214"/>
      <c r="PZB167" s="214"/>
      <c r="PZC167" s="214"/>
      <c r="PZD167" s="214"/>
      <c r="PZE167" s="214"/>
      <c r="PZF167" s="214"/>
      <c r="PZG167" s="214"/>
      <c r="PZH167" s="214"/>
      <c r="PZI167" s="214"/>
      <c r="PZJ167" s="214"/>
      <c r="PZK167" s="214"/>
      <c r="PZL167" s="214"/>
      <c r="PZM167" s="214"/>
      <c r="PZN167" s="214"/>
      <c r="PZO167" s="214"/>
      <c r="PZP167" s="214"/>
      <c r="PZQ167" s="214"/>
      <c r="PZR167" s="214"/>
      <c r="PZS167" s="214"/>
      <c r="PZT167" s="214"/>
      <c r="PZU167" s="214"/>
      <c r="PZV167" s="214"/>
      <c r="PZW167" s="214"/>
      <c r="PZX167" s="214"/>
      <c r="PZY167" s="214"/>
      <c r="PZZ167" s="214"/>
      <c r="QAA167" s="214"/>
      <c r="QAB167" s="214"/>
      <c r="QAC167" s="214"/>
      <c r="QAD167" s="214"/>
      <c r="QAE167" s="214"/>
      <c r="QAL167" s="214"/>
      <c r="QAM167" s="214"/>
      <c r="QAN167" s="214"/>
      <c r="QAO167" s="214"/>
      <c r="QAP167" s="214"/>
      <c r="QAQ167" s="214"/>
      <c r="QAR167" s="214"/>
      <c r="QAS167" s="214"/>
      <c r="QAT167" s="214"/>
      <c r="QAU167" s="214"/>
      <c r="QAV167" s="214"/>
      <c r="QAW167" s="214"/>
      <c r="QAX167" s="214"/>
      <c r="QAY167" s="214"/>
      <c r="QAZ167" s="214"/>
      <c r="QBA167" s="214"/>
      <c r="QBB167" s="214"/>
      <c r="QBC167" s="214"/>
      <c r="QBD167" s="214"/>
      <c r="QBE167" s="214"/>
      <c r="QBF167" s="214"/>
      <c r="QBG167" s="214"/>
      <c r="QBH167" s="214"/>
      <c r="QBI167" s="214"/>
      <c r="QBJ167" s="214"/>
      <c r="QBK167" s="214"/>
      <c r="QBL167" s="214"/>
      <c r="QBM167" s="214"/>
      <c r="QBN167" s="214"/>
      <c r="QBO167" s="214"/>
      <c r="QBP167" s="214"/>
      <c r="QBQ167" s="214"/>
      <c r="QBR167" s="214"/>
      <c r="QBS167" s="214"/>
      <c r="QBT167" s="214"/>
      <c r="QBU167" s="214"/>
      <c r="QBV167" s="214"/>
      <c r="QBW167" s="214"/>
      <c r="QBX167" s="214"/>
      <c r="QBY167" s="214"/>
      <c r="QBZ167" s="214"/>
      <c r="QCA167" s="214"/>
      <c r="QCB167" s="214"/>
      <c r="QCC167" s="214"/>
      <c r="QCD167" s="214"/>
      <c r="QCE167" s="214"/>
      <c r="QCF167" s="214"/>
      <c r="QCG167" s="214"/>
      <c r="QCH167" s="214"/>
      <c r="QCI167" s="214"/>
      <c r="QCJ167" s="214"/>
      <c r="QCK167" s="214"/>
      <c r="QCL167" s="214"/>
      <c r="QCM167" s="214"/>
      <c r="QCN167" s="214"/>
      <c r="QCO167" s="214"/>
      <c r="QCP167" s="214"/>
      <c r="QCQ167" s="214"/>
      <c r="QCR167" s="214"/>
      <c r="QCS167" s="214"/>
      <c r="QCT167" s="214"/>
      <c r="QCU167" s="214"/>
      <c r="QCV167" s="214"/>
      <c r="QCW167" s="214"/>
      <c r="QCX167" s="214"/>
      <c r="QCY167" s="214"/>
      <c r="QCZ167" s="214"/>
      <c r="QDA167" s="214"/>
      <c r="QDB167" s="214"/>
      <c r="QDC167" s="214"/>
      <c r="QDD167" s="214"/>
      <c r="QDE167" s="214"/>
      <c r="QDF167" s="214"/>
      <c r="QDG167" s="214"/>
      <c r="QDH167" s="214"/>
      <c r="QDI167" s="214"/>
      <c r="QDJ167" s="214"/>
      <c r="QDK167" s="214"/>
      <c r="QDL167" s="214"/>
      <c r="QDM167" s="214"/>
      <c r="QDN167" s="214"/>
      <c r="QDO167" s="214"/>
      <c r="QDP167" s="214"/>
      <c r="QDQ167" s="214"/>
      <c r="QDR167" s="214"/>
      <c r="QDS167" s="214"/>
      <c r="QDT167" s="214"/>
      <c r="QDU167" s="214"/>
      <c r="QDV167" s="214"/>
      <c r="QDW167" s="214"/>
      <c r="QDX167" s="214"/>
      <c r="QDY167" s="214"/>
      <c r="QDZ167" s="214"/>
      <c r="QEA167" s="214"/>
      <c r="QEB167" s="214"/>
      <c r="QEC167" s="214"/>
      <c r="QED167" s="214"/>
      <c r="QEE167" s="214"/>
      <c r="QEF167" s="214"/>
      <c r="QEG167" s="214"/>
      <c r="QEH167" s="214"/>
      <c r="QEI167" s="214"/>
      <c r="QEJ167" s="214"/>
      <c r="QEK167" s="214"/>
      <c r="QEL167" s="214"/>
      <c r="QEM167" s="214"/>
      <c r="QEN167" s="214"/>
      <c r="QEO167" s="214"/>
      <c r="QEP167" s="214"/>
      <c r="QEQ167" s="214"/>
      <c r="QER167" s="214"/>
      <c r="QES167" s="214"/>
      <c r="QET167" s="214"/>
      <c r="QEU167" s="214"/>
      <c r="QEV167" s="214"/>
      <c r="QEW167" s="214"/>
      <c r="QEX167" s="214"/>
      <c r="QEY167" s="214"/>
      <c r="QEZ167" s="214"/>
      <c r="QFA167" s="214"/>
      <c r="QFB167" s="214"/>
      <c r="QFC167" s="214"/>
      <c r="QFD167" s="214"/>
      <c r="QFE167" s="214"/>
      <c r="QFF167" s="214"/>
      <c r="QFG167" s="214"/>
      <c r="QFH167" s="214"/>
      <c r="QFI167" s="214"/>
      <c r="QFJ167" s="214"/>
      <c r="QFK167" s="214"/>
      <c r="QFL167" s="214"/>
      <c r="QFM167" s="214"/>
      <c r="QFN167" s="214"/>
      <c r="QFO167" s="214"/>
      <c r="QFP167" s="214"/>
      <c r="QFQ167" s="214"/>
      <c r="QFR167" s="214"/>
      <c r="QFS167" s="214"/>
      <c r="QFT167" s="214"/>
      <c r="QFU167" s="214"/>
      <c r="QFV167" s="214"/>
      <c r="QFW167" s="214"/>
      <c r="QFX167" s="214"/>
      <c r="QFY167" s="214"/>
      <c r="QFZ167" s="214"/>
      <c r="QGA167" s="214"/>
      <c r="QGB167" s="214"/>
      <c r="QGC167" s="214"/>
      <c r="QGD167" s="214"/>
      <c r="QGE167" s="214"/>
      <c r="QGF167" s="214"/>
      <c r="QGG167" s="214"/>
      <c r="QGH167" s="214"/>
      <c r="QGI167" s="214"/>
      <c r="QGJ167" s="214"/>
      <c r="QGK167" s="214"/>
      <c r="QGL167" s="214"/>
      <c r="QGM167" s="214"/>
      <c r="QGN167" s="214"/>
      <c r="QGO167" s="214"/>
      <c r="QGP167" s="214"/>
      <c r="QGQ167" s="214"/>
      <c r="QGR167" s="214"/>
      <c r="QGS167" s="214"/>
      <c r="QGT167" s="214"/>
      <c r="QGU167" s="214"/>
      <c r="QGV167" s="214"/>
      <c r="QGW167" s="214"/>
      <c r="QGX167" s="214"/>
      <c r="QGY167" s="214"/>
      <c r="QGZ167" s="214"/>
      <c r="QHA167" s="214"/>
      <c r="QHB167" s="214"/>
      <c r="QHC167" s="214"/>
      <c r="QHD167" s="214"/>
      <c r="QHE167" s="214"/>
      <c r="QHF167" s="214"/>
      <c r="QHG167" s="214"/>
      <c r="QHH167" s="214"/>
      <c r="QHI167" s="214"/>
      <c r="QHJ167" s="214"/>
      <c r="QHK167" s="214"/>
      <c r="QHL167" s="214"/>
      <c r="QHM167" s="214"/>
      <c r="QHN167" s="214"/>
      <c r="QHO167" s="214"/>
      <c r="QHP167" s="214"/>
      <c r="QHQ167" s="214"/>
      <c r="QHR167" s="214"/>
      <c r="QHS167" s="214"/>
      <c r="QHT167" s="214"/>
      <c r="QHU167" s="214"/>
      <c r="QHV167" s="214"/>
      <c r="QHW167" s="214"/>
      <c r="QHX167" s="214"/>
      <c r="QHY167" s="214"/>
      <c r="QHZ167" s="214"/>
      <c r="QIA167" s="214"/>
      <c r="QIB167" s="214"/>
      <c r="QIC167" s="214"/>
      <c r="QID167" s="214"/>
      <c r="QIE167" s="214"/>
      <c r="QIF167" s="214"/>
      <c r="QIG167" s="214"/>
      <c r="QIH167" s="214"/>
      <c r="QII167" s="214"/>
      <c r="QIJ167" s="214"/>
      <c r="QIK167" s="214"/>
      <c r="QIL167" s="214"/>
      <c r="QIM167" s="214"/>
      <c r="QIN167" s="214"/>
      <c r="QIO167" s="214"/>
      <c r="QIP167" s="214"/>
      <c r="QIQ167" s="214"/>
      <c r="QIR167" s="214"/>
      <c r="QIS167" s="214"/>
      <c r="QIT167" s="214"/>
      <c r="QIU167" s="214"/>
      <c r="QIV167" s="214"/>
      <c r="QIW167" s="214"/>
      <c r="QIX167" s="214"/>
      <c r="QIY167" s="214"/>
      <c r="QIZ167" s="214"/>
      <c r="QJA167" s="214"/>
      <c r="QJB167" s="214"/>
      <c r="QJC167" s="214"/>
      <c r="QJD167" s="214"/>
      <c r="QJE167" s="214"/>
      <c r="QJF167" s="214"/>
      <c r="QJG167" s="214"/>
      <c r="QJH167" s="214"/>
      <c r="QJI167" s="214"/>
      <c r="QJJ167" s="214"/>
      <c r="QJK167" s="214"/>
      <c r="QJL167" s="214"/>
      <c r="QJM167" s="214"/>
      <c r="QJN167" s="214"/>
      <c r="QJO167" s="214"/>
      <c r="QJP167" s="214"/>
      <c r="QJQ167" s="214"/>
      <c r="QJR167" s="214"/>
      <c r="QJS167" s="214"/>
      <c r="QJT167" s="214"/>
      <c r="QJU167" s="214"/>
      <c r="QJV167" s="214"/>
      <c r="QJW167" s="214"/>
      <c r="QJX167" s="214"/>
      <c r="QJY167" s="214"/>
      <c r="QJZ167" s="214"/>
      <c r="QKA167" s="214"/>
      <c r="QKH167" s="214"/>
      <c r="QKI167" s="214"/>
      <c r="QKJ167" s="214"/>
      <c r="QKK167" s="214"/>
      <c r="QKL167" s="214"/>
      <c r="QKM167" s="214"/>
      <c r="QKN167" s="214"/>
      <c r="QKO167" s="214"/>
      <c r="QKP167" s="214"/>
      <c r="QKQ167" s="214"/>
      <c r="QKR167" s="214"/>
      <c r="QKS167" s="214"/>
      <c r="QKT167" s="214"/>
      <c r="QKU167" s="214"/>
      <c r="QKV167" s="214"/>
      <c r="QKW167" s="214"/>
      <c r="QKX167" s="214"/>
      <c r="QKY167" s="214"/>
      <c r="QKZ167" s="214"/>
      <c r="QLA167" s="214"/>
      <c r="QLB167" s="214"/>
      <c r="QLC167" s="214"/>
      <c r="QLD167" s="214"/>
      <c r="QLE167" s="214"/>
      <c r="QLF167" s="214"/>
      <c r="QLG167" s="214"/>
      <c r="QLH167" s="214"/>
      <c r="QLI167" s="214"/>
      <c r="QLJ167" s="214"/>
      <c r="QLK167" s="214"/>
      <c r="QLL167" s="214"/>
      <c r="QLM167" s="214"/>
      <c r="QLN167" s="214"/>
      <c r="QLO167" s="214"/>
      <c r="QLP167" s="214"/>
      <c r="QLQ167" s="214"/>
      <c r="QLR167" s="214"/>
      <c r="QLS167" s="214"/>
      <c r="QLT167" s="214"/>
      <c r="QLU167" s="214"/>
      <c r="QLV167" s="214"/>
      <c r="QLW167" s="214"/>
      <c r="QLX167" s="214"/>
      <c r="QLY167" s="214"/>
      <c r="QLZ167" s="214"/>
      <c r="QMA167" s="214"/>
      <c r="QMB167" s="214"/>
      <c r="QMC167" s="214"/>
      <c r="QMD167" s="214"/>
      <c r="QME167" s="214"/>
      <c r="QMF167" s="214"/>
      <c r="QMG167" s="214"/>
      <c r="QMH167" s="214"/>
      <c r="QMI167" s="214"/>
      <c r="QMJ167" s="214"/>
      <c r="QMK167" s="214"/>
      <c r="QML167" s="214"/>
      <c r="QMM167" s="214"/>
      <c r="QMN167" s="214"/>
      <c r="QMO167" s="214"/>
      <c r="QMP167" s="214"/>
      <c r="QMQ167" s="214"/>
      <c r="QMR167" s="214"/>
      <c r="QMS167" s="214"/>
      <c r="QMT167" s="214"/>
      <c r="QMU167" s="214"/>
      <c r="QMV167" s="214"/>
      <c r="QMW167" s="214"/>
      <c r="QMX167" s="214"/>
      <c r="QMY167" s="214"/>
      <c r="QMZ167" s="214"/>
      <c r="QNA167" s="214"/>
      <c r="QNB167" s="214"/>
      <c r="QNC167" s="214"/>
      <c r="QND167" s="214"/>
      <c r="QNE167" s="214"/>
      <c r="QNF167" s="214"/>
      <c r="QNG167" s="214"/>
      <c r="QNH167" s="214"/>
      <c r="QNI167" s="214"/>
      <c r="QNJ167" s="214"/>
      <c r="QNK167" s="214"/>
      <c r="QNL167" s="214"/>
      <c r="QNM167" s="214"/>
      <c r="QNN167" s="214"/>
      <c r="QNO167" s="214"/>
      <c r="QNP167" s="214"/>
      <c r="QNQ167" s="214"/>
      <c r="QNR167" s="214"/>
      <c r="QNS167" s="214"/>
      <c r="QNT167" s="214"/>
      <c r="QNU167" s="214"/>
      <c r="QNV167" s="214"/>
      <c r="QNW167" s="214"/>
      <c r="QNX167" s="214"/>
      <c r="QNY167" s="214"/>
      <c r="QNZ167" s="214"/>
      <c r="QOA167" s="214"/>
      <c r="QOB167" s="214"/>
      <c r="QOC167" s="214"/>
      <c r="QOD167" s="214"/>
      <c r="QOE167" s="214"/>
      <c r="QOF167" s="214"/>
      <c r="QOG167" s="214"/>
      <c r="QOH167" s="214"/>
      <c r="QOI167" s="214"/>
      <c r="QOJ167" s="214"/>
      <c r="QOK167" s="214"/>
      <c r="QOL167" s="214"/>
      <c r="QOM167" s="214"/>
      <c r="QON167" s="214"/>
      <c r="QOO167" s="214"/>
      <c r="QOP167" s="214"/>
      <c r="QOQ167" s="214"/>
      <c r="QOR167" s="214"/>
      <c r="QOS167" s="214"/>
      <c r="QOT167" s="214"/>
      <c r="QOU167" s="214"/>
      <c r="QOV167" s="214"/>
      <c r="QOW167" s="214"/>
      <c r="QOX167" s="214"/>
      <c r="QOY167" s="214"/>
      <c r="QOZ167" s="214"/>
      <c r="QPA167" s="214"/>
      <c r="QPB167" s="214"/>
      <c r="QPC167" s="214"/>
      <c r="QPD167" s="214"/>
      <c r="QPE167" s="214"/>
      <c r="QPF167" s="214"/>
      <c r="QPG167" s="214"/>
      <c r="QPH167" s="214"/>
      <c r="QPI167" s="214"/>
      <c r="QPJ167" s="214"/>
      <c r="QPK167" s="214"/>
      <c r="QPL167" s="214"/>
      <c r="QPM167" s="214"/>
      <c r="QPN167" s="214"/>
      <c r="QPO167" s="214"/>
      <c r="QPP167" s="214"/>
      <c r="QPQ167" s="214"/>
      <c r="QPR167" s="214"/>
      <c r="QPS167" s="214"/>
      <c r="QPT167" s="214"/>
      <c r="QPU167" s="214"/>
      <c r="QPV167" s="214"/>
      <c r="QPW167" s="214"/>
      <c r="QPX167" s="214"/>
      <c r="QPY167" s="214"/>
      <c r="QPZ167" s="214"/>
      <c r="QQA167" s="214"/>
      <c r="QQB167" s="214"/>
      <c r="QQC167" s="214"/>
      <c r="QQD167" s="214"/>
      <c r="QQE167" s="214"/>
      <c r="QQF167" s="214"/>
      <c r="QQG167" s="214"/>
      <c r="QQH167" s="214"/>
      <c r="QQI167" s="214"/>
      <c r="QQJ167" s="214"/>
      <c r="QQK167" s="214"/>
      <c r="QQL167" s="214"/>
      <c r="QQM167" s="214"/>
      <c r="QQN167" s="214"/>
      <c r="QQO167" s="214"/>
      <c r="QQP167" s="214"/>
      <c r="QQQ167" s="214"/>
      <c r="QQR167" s="214"/>
      <c r="QQS167" s="214"/>
      <c r="QQT167" s="214"/>
      <c r="QQU167" s="214"/>
      <c r="QQV167" s="214"/>
      <c r="QQW167" s="214"/>
      <c r="QQX167" s="214"/>
      <c r="QQY167" s="214"/>
      <c r="QQZ167" s="214"/>
      <c r="QRA167" s="214"/>
      <c r="QRB167" s="214"/>
      <c r="QRC167" s="214"/>
      <c r="QRD167" s="214"/>
      <c r="QRE167" s="214"/>
      <c r="QRF167" s="214"/>
      <c r="QRG167" s="214"/>
      <c r="QRH167" s="214"/>
      <c r="QRI167" s="214"/>
      <c r="QRJ167" s="214"/>
      <c r="QRK167" s="214"/>
      <c r="QRL167" s="214"/>
      <c r="QRM167" s="214"/>
      <c r="QRN167" s="214"/>
      <c r="QRO167" s="214"/>
      <c r="QRP167" s="214"/>
      <c r="QRQ167" s="214"/>
      <c r="QRR167" s="214"/>
      <c r="QRS167" s="214"/>
      <c r="QRT167" s="214"/>
      <c r="QRU167" s="214"/>
      <c r="QRV167" s="214"/>
      <c r="QRW167" s="214"/>
      <c r="QRX167" s="214"/>
      <c r="QRY167" s="214"/>
      <c r="QRZ167" s="214"/>
      <c r="QSA167" s="214"/>
      <c r="QSB167" s="214"/>
      <c r="QSC167" s="214"/>
      <c r="QSD167" s="214"/>
      <c r="QSE167" s="214"/>
      <c r="QSF167" s="214"/>
      <c r="QSG167" s="214"/>
      <c r="QSH167" s="214"/>
      <c r="QSI167" s="214"/>
      <c r="QSJ167" s="214"/>
      <c r="QSK167" s="214"/>
      <c r="QSL167" s="214"/>
      <c r="QSM167" s="214"/>
      <c r="QSN167" s="214"/>
      <c r="QSO167" s="214"/>
      <c r="QSP167" s="214"/>
      <c r="QSQ167" s="214"/>
      <c r="QSR167" s="214"/>
      <c r="QSS167" s="214"/>
      <c r="QST167" s="214"/>
      <c r="QSU167" s="214"/>
      <c r="QSV167" s="214"/>
      <c r="QSW167" s="214"/>
      <c r="QSX167" s="214"/>
      <c r="QSY167" s="214"/>
      <c r="QSZ167" s="214"/>
      <c r="QTA167" s="214"/>
      <c r="QTB167" s="214"/>
      <c r="QTC167" s="214"/>
      <c r="QTD167" s="214"/>
      <c r="QTE167" s="214"/>
      <c r="QTF167" s="214"/>
      <c r="QTG167" s="214"/>
      <c r="QTH167" s="214"/>
      <c r="QTI167" s="214"/>
      <c r="QTJ167" s="214"/>
      <c r="QTK167" s="214"/>
      <c r="QTL167" s="214"/>
      <c r="QTM167" s="214"/>
      <c r="QTN167" s="214"/>
      <c r="QTO167" s="214"/>
      <c r="QTP167" s="214"/>
      <c r="QTQ167" s="214"/>
      <c r="QTR167" s="214"/>
      <c r="QTS167" s="214"/>
      <c r="QTT167" s="214"/>
      <c r="QTU167" s="214"/>
      <c r="QTV167" s="214"/>
      <c r="QTW167" s="214"/>
      <c r="QUD167" s="214"/>
      <c r="QUE167" s="214"/>
      <c r="QUF167" s="214"/>
      <c r="QUG167" s="214"/>
      <c r="QUH167" s="214"/>
      <c r="QUI167" s="214"/>
      <c r="QUJ167" s="214"/>
      <c r="QUK167" s="214"/>
      <c r="QUL167" s="214"/>
      <c r="QUM167" s="214"/>
      <c r="QUN167" s="214"/>
      <c r="QUO167" s="214"/>
      <c r="QUP167" s="214"/>
      <c r="QUQ167" s="214"/>
      <c r="QUR167" s="214"/>
      <c r="QUS167" s="214"/>
      <c r="QUT167" s="214"/>
      <c r="QUU167" s="214"/>
      <c r="QUV167" s="214"/>
      <c r="QUW167" s="214"/>
      <c r="QUX167" s="214"/>
      <c r="QUY167" s="214"/>
      <c r="QUZ167" s="214"/>
      <c r="QVA167" s="214"/>
      <c r="QVB167" s="214"/>
      <c r="QVC167" s="214"/>
      <c r="QVD167" s="214"/>
      <c r="QVE167" s="214"/>
      <c r="QVF167" s="214"/>
      <c r="QVG167" s="214"/>
      <c r="QVH167" s="214"/>
      <c r="QVI167" s="214"/>
      <c r="QVJ167" s="214"/>
      <c r="QVK167" s="214"/>
      <c r="QVL167" s="214"/>
      <c r="QVM167" s="214"/>
      <c r="QVN167" s="214"/>
      <c r="QVO167" s="214"/>
      <c r="QVP167" s="214"/>
      <c r="QVQ167" s="214"/>
      <c r="QVR167" s="214"/>
      <c r="QVS167" s="214"/>
      <c r="QVT167" s="214"/>
      <c r="QVU167" s="214"/>
      <c r="QVV167" s="214"/>
      <c r="QVW167" s="214"/>
      <c r="QVX167" s="214"/>
      <c r="QVY167" s="214"/>
      <c r="QVZ167" s="214"/>
      <c r="QWA167" s="214"/>
      <c r="QWB167" s="214"/>
      <c r="QWC167" s="214"/>
      <c r="QWD167" s="214"/>
      <c r="QWE167" s="214"/>
      <c r="QWF167" s="214"/>
      <c r="QWG167" s="214"/>
      <c r="QWH167" s="214"/>
      <c r="QWI167" s="214"/>
      <c r="QWJ167" s="214"/>
      <c r="QWK167" s="214"/>
      <c r="QWL167" s="214"/>
      <c r="QWM167" s="214"/>
      <c r="QWN167" s="214"/>
      <c r="QWO167" s="214"/>
      <c r="QWP167" s="214"/>
      <c r="QWQ167" s="214"/>
      <c r="QWR167" s="214"/>
      <c r="QWS167" s="214"/>
      <c r="QWT167" s="214"/>
      <c r="QWU167" s="214"/>
      <c r="QWV167" s="214"/>
      <c r="QWW167" s="214"/>
      <c r="QWX167" s="214"/>
      <c r="QWY167" s="214"/>
      <c r="QWZ167" s="214"/>
      <c r="QXA167" s="214"/>
      <c r="QXB167" s="214"/>
      <c r="QXC167" s="214"/>
      <c r="QXD167" s="214"/>
      <c r="QXE167" s="214"/>
      <c r="QXF167" s="214"/>
      <c r="QXG167" s="214"/>
      <c r="QXH167" s="214"/>
      <c r="QXI167" s="214"/>
      <c r="QXJ167" s="214"/>
      <c r="QXK167" s="214"/>
      <c r="QXL167" s="214"/>
      <c r="QXM167" s="214"/>
      <c r="QXN167" s="214"/>
      <c r="QXO167" s="214"/>
      <c r="QXP167" s="214"/>
      <c r="QXQ167" s="214"/>
      <c r="QXR167" s="214"/>
      <c r="QXS167" s="214"/>
      <c r="QXT167" s="214"/>
      <c r="QXU167" s="214"/>
      <c r="QXV167" s="214"/>
      <c r="QXW167" s="214"/>
      <c r="QXX167" s="214"/>
      <c r="QXY167" s="214"/>
      <c r="QXZ167" s="214"/>
      <c r="QYA167" s="214"/>
      <c r="QYB167" s="214"/>
      <c r="QYC167" s="214"/>
      <c r="QYD167" s="214"/>
      <c r="QYE167" s="214"/>
      <c r="QYF167" s="214"/>
      <c r="QYG167" s="214"/>
      <c r="QYH167" s="214"/>
      <c r="QYI167" s="214"/>
      <c r="QYJ167" s="214"/>
      <c r="QYK167" s="214"/>
      <c r="QYL167" s="214"/>
      <c r="QYM167" s="214"/>
      <c r="QYN167" s="214"/>
      <c r="QYO167" s="214"/>
      <c r="QYP167" s="214"/>
      <c r="QYQ167" s="214"/>
      <c r="QYR167" s="214"/>
      <c r="QYS167" s="214"/>
      <c r="QYT167" s="214"/>
      <c r="QYU167" s="214"/>
      <c r="QYV167" s="214"/>
      <c r="QYW167" s="214"/>
      <c r="QYX167" s="214"/>
      <c r="QYY167" s="214"/>
      <c r="QYZ167" s="214"/>
      <c r="QZA167" s="214"/>
      <c r="QZB167" s="214"/>
      <c r="QZC167" s="214"/>
      <c r="QZD167" s="214"/>
      <c r="QZE167" s="214"/>
      <c r="QZF167" s="214"/>
      <c r="QZG167" s="214"/>
      <c r="QZH167" s="214"/>
      <c r="QZI167" s="214"/>
      <c r="QZJ167" s="214"/>
      <c r="QZK167" s="214"/>
      <c r="QZL167" s="214"/>
      <c r="QZM167" s="214"/>
      <c r="QZN167" s="214"/>
      <c r="QZO167" s="214"/>
      <c r="QZP167" s="214"/>
      <c r="QZQ167" s="214"/>
      <c r="QZR167" s="214"/>
      <c r="QZS167" s="214"/>
      <c r="QZT167" s="214"/>
      <c r="QZU167" s="214"/>
      <c r="QZV167" s="214"/>
      <c r="QZW167" s="214"/>
      <c r="QZX167" s="214"/>
      <c r="QZY167" s="214"/>
      <c r="QZZ167" s="214"/>
      <c r="RAA167" s="214"/>
      <c r="RAB167" s="214"/>
      <c r="RAC167" s="214"/>
      <c r="RAD167" s="214"/>
      <c r="RAE167" s="214"/>
      <c r="RAF167" s="214"/>
      <c r="RAG167" s="214"/>
      <c r="RAH167" s="214"/>
      <c r="RAI167" s="214"/>
      <c r="RAJ167" s="214"/>
      <c r="RAK167" s="214"/>
      <c r="RAL167" s="214"/>
      <c r="RAM167" s="214"/>
      <c r="RAN167" s="214"/>
      <c r="RAO167" s="214"/>
      <c r="RAP167" s="214"/>
      <c r="RAQ167" s="214"/>
      <c r="RAR167" s="214"/>
      <c r="RAS167" s="214"/>
      <c r="RAT167" s="214"/>
      <c r="RAU167" s="214"/>
      <c r="RAV167" s="214"/>
      <c r="RAW167" s="214"/>
      <c r="RAX167" s="214"/>
      <c r="RAY167" s="214"/>
      <c r="RAZ167" s="214"/>
      <c r="RBA167" s="214"/>
      <c r="RBB167" s="214"/>
      <c r="RBC167" s="214"/>
      <c r="RBD167" s="214"/>
      <c r="RBE167" s="214"/>
      <c r="RBF167" s="214"/>
      <c r="RBG167" s="214"/>
      <c r="RBH167" s="214"/>
      <c r="RBI167" s="214"/>
      <c r="RBJ167" s="214"/>
      <c r="RBK167" s="214"/>
      <c r="RBL167" s="214"/>
      <c r="RBM167" s="214"/>
      <c r="RBN167" s="214"/>
      <c r="RBO167" s="214"/>
      <c r="RBP167" s="214"/>
      <c r="RBQ167" s="214"/>
      <c r="RBR167" s="214"/>
      <c r="RBS167" s="214"/>
      <c r="RBT167" s="214"/>
      <c r="RBU167" s="214"/>
      <c r="RBV167" s="214"/>
      <c r="RBW167" s="214"/>
      <c r="RBX167" s="214"/>
      <c r="RBY167" s="214"/>
      <c r="RBZ167" s="214"/>
      <c r="RCA167" s="214"/>
      <c r="RCB167" s="214"/>
      <c r="RCC167" s="214"/>
      <c r="RCD167" s="214"/>
      <c r="RCE167" s="214"/>
      <c r="RCF167" s="214"/>
      <c r="RCG167" s="214"/>
      <c r="RCH167" s="214"/>
      <c r="RCI167" s="214"/>
      <c r="RCJ167" s="214"/>
      <c r="RCK167" s="214"/>
      <c r="RCL167" s="214"/>
      <c r="RCM167" s="214"/>
      <c r="RCN167" s="214"/>
      <c r="RCO167" s="214"/>
      <c r="RCP167" s="214"/>
      <c r="RCQ167" s="214"/>
      <c r="RCR167" s="214"/>
      <c r="RCS167" s="214"/>
      <c r="RCT167" s="214"/>
      <c r="RCU167" s="214"/>
      <c r="RCV167" s="214"/>
      <c r="RCW167" s="214"/>
      <c r="RCX167" s="214"/>
      <c r="RCY167" s="214"/>
      <c r="RCZ167" s="214"/>
      <c r="RDA167" s="214"/>
      <c r="RDB167" s="214"/>
      <c r="RDC167" s="214"/>
      <c r="RDD167" s="214"/>
      <c r="RDE167" s="214"/>
      <c r="RDF167" s="214"/>
      <c r="RDG167" s="214"/>
      <c r="RDH167" s="214"/>
      <c r="RDI167" s="214"/>
      <c r="RDJ167" s="214"/>
      <c r="RDK167" s="214"/>
      <c r="RDL167" s="214"/>
      <c r="RDM167" s="214"/>
      <c r="RDN167" s="214"/>
      <c r="RDO167" s="214"/>
      <c r="RDP167" s="214"/>
      <c r="RDQ167" s="214"/>
      <c r="RDR167" s="214"/>
      <c r="RDS167" s="214"/>
      <c r="RDZ167" s="214"/>
      <c r="REA167" s="214"/>
      <c r="REB167" s="214"/>
      <c r="REC167" s="214"/>
      <c r="RED167" s="214"/>
      <c r="REE167" s="214"/>
      <c r="REF167" s="214"/>
      <c r="REG167" s="214"/>
      <c r="REH167" s="214"/>
      <c r="REI167" s="214"/>
      <c r="REJ167" s="214"/>
      <c r="REK167" s="214"/>
      <c r="REL167" s="214"/>
      <c r="REM167" s="214"/>
      <c r="REN167" s="214"/>
      <c r="REO167" s="214"/>
      <c r="REP167" s="214"/>
      <c r="REQ167" s="214"/>
      <c r="RER167" s="214"/>
      <c r="RES167" s="214"/>
      <c r="RET167" s="214"/>
      <c r="REU167" s="214"/>
      <c r="REV167" s="214"/>
      <c r="REW167" s="214"/>
      <c r="REX167" s="214"/>
      <c r="REY167" s="214"/>
      <c r="REZ167" s="214"/>
      <c r="RFA167" s="214"/>
      <c r="RFB167" s="214"/>
      <c r="RFC167" s="214"/>
      <c r="RFD167" s="214"/>
      <c r="RFE167" s="214"/>
      <c r="RFF167" s="214"/>
      <c r="RFG167" s="214"/>
      <c r="RFH167" s="214"/>
      <c r="RFI167" s="214"/>
      <c r="RFJ167" s="214"/>
      <c r="RFK167" s="214"/>
      <c r="RFL167" s="214"/>
      <c r="RFM167" s="214"/>
      <c r="RFN167" s="214"/>
      <c r="RFO167" s="214"/>
      <c r="RFP167" s="214"/>
      <c r="RFQ167" s="214"/>
      <c r="RFR167" s="214"/>
      <c r="RFS167" s="214"/>
      <c r="RFT167" s="214"/>
      <c r="RFU167" s="214"/>
      <c r="RFV167" s="214"/>
      <c r="RFW167" s="214"/>
      <c r="RFX167" s="214"/>
      <c r="RFY167" s="214"/>
      <c r="RFZ167" s="214"/>
      <c r="RGA167" s="214"/>
      <c r="RGB167" s="214"/>
      <c r="RGC167" s="214"/>
      <c r="RGD167" s="214"/>
      <c r="RGE167" s="214"/>
      <c r="RGF167" s="214"/>
      <c r="RGG167" s="214"/>
      <c r="RGH167" s="214"/>
      <c r="RGI167" s="214"/>
      <c r="RGJ167" s="214"/>
      <c r="RGK167" s="214"/>
      <c r="RGL167" s="214"/>
      <c r="RGM167" s="214"/>
      <c r="RGN167" s="214"/>
      <c r="RGO167" s="214"/>
      <c r="RGP167" s="214"/>
      <c r="RGQ167" s="214"/>
      <c r="RGR167" s="214"/>
      <c r="RGS167" s="214"/>
      <c r="RGT167" s="214"/>
      <c r="RGU167" s="214"/>
      <c r="RGV167" s="214"/>
      <c r="RGW167" s="214"/>
      <c r="RGX167" s="214"/>
      <c r="RGY167" s="214"/>
      <c r="RGZ167" s="214"/>
      <c r="RHA167" s="214"/>
      <c r="RHB167" s="214"/>
      <c r="RHC167" s="214"/>
      <c r="RHD167" s="214"/>
      <c r="RHE167" s="214"/>
      <c r="RHF167" s="214"/>
      <c r="RHG167" s="214"/>
      <c r="RHH167" s="214"/>
      <c r="RHI167" s="214"/>
      <c r="RHJ167" s="214"/>
      <c r="RHK167" s="214"/>
      <c r="RHL167" s="214"/>
      <c r="RHM167" s="214"/>
      <c r="RHN167" s="214"/>
      <c r="RHO167" s="214"/>
      <c r="RHP167" s="214"/>
      <c r="RHQ167" s="214"/>
      <c r="RHR167" s="214"/>
      <c r="RHS167" s="214"/>
      <c r="RHT167" s="214"/>
      <c r="RHU167" s="214"/>
      <c r="RHV167" s="214"/>
      <c r="RHW167" s="214"/>
      <c r="RHX167" s="214"/>
      <c r="RHY167" s="214"/>
      <c r="RHZ167" s="214"/>
      <c r="RIA167" s="214"/>
      <c r="RIB167" s="214"/>
      <c r="RIC167" s="214"/>
      <c r="RID167" s="214"/>
      <c r="RIE167" s="214"/>
      <c r="RIF167" s="214"/>
      <c r="RIG167" s="214"/>
      <c r="RIH167" s="214"/>
      <c r="RII167" s="214"/>
      <c r="RIJ167" s="214"/>
      <c r="RIK167" s="214"/>
      <c r="RIL167" s="214"/>
      <c r="RIM167" s="214"/>
      <c r="RIN167" s="214"/>
      <c r="RIO167" s="214"/>
      <c r="RIP167" s="214"/>
      <c r="RIQ167" s="214"/>
      <c r="RIR167" s="214"/>
      <c r="RIS167" s="214"/>
      <c r="RIT167" s="214"/>
      <c r="RIU167" s="214"/>
      <c r="RIV167" s="214"/>
      <c r="RIW167" s="214"/>
      <c r="RIX167" s="214"/>
      <c r="RIY167" s="214"/>
      <c r="RIZ167" s="214"/>
      <c r="RJA167" s="214"/>
      <c r="RJB167" s="214"/>
      <c r="RJC167" s="214"/>
      <c r="RJD167" s="214"/>
      <c r="RJE167" s="214"/>
      <c r="RJF167" s="214"/>
      <c r="RJG167" s="214"/>
      <c r="RJH167" s="214"/>
      <c r="RJI167" s="214"/>
      <c r="RJJ167" s="214"/>
      <c r="RJK167" s="214"/>
      <c r="RJL167" s="214"/>
      <c r="RJM167" s="214"/>
      <c r="RJN167" s="214"/>
      <c r="RJO167" s="214"/>
      <c r="RJP167" s="214"/>
      <c r="RJQ167" s="214"/>
      <c r="RJR167" s="214"/>
      <c r="RJS167" s="214"/>
      <c r="RJT167" s="214"/>
      <c r="RJU167" s="214"/>
      <c r="RJV167" s="214"/>
      <c r="RJW167" s="214"/>
      <c r="RJX167" s="214"/>
      <c r="RJY167" s="214"/>
      <c r="RJZ167" s="214"/>
      <c r="RKA167" s="214"/>
      <c r="RKB167" s="214"/>
      <c r="RKC167" s="214"/>
      <c r="RKD167" s="214"/>
      <c r="RKE167" s="214"/>
      <c r="RKF167" s="214"/>
      <c r="RKG167" s="214"/>
      <c r="RKH167" s="214"/>
      <c r="RKI167" s="214"/>
      <c r="RKJ167" s="214"/>
      <c r="RKK167" s="214"/>
      <c r="RKL167" s="214"/>
      <c r="RKM167" s="214"/>
      <c r="RKN167" s="214"/>
      <c r="RKO167" s="214"/>
      <c r="RKP167" s="214"/>
      <c r="RKQ167" s="214"/>
      <c r="RKR167" s="214"/>
      <c r="RKS167" s="214"/>
      <c r="RKT167" s="214"/>
      <c r="RKU167" s="214"/>
      <c r="RKV167" s="214"/>
      <c r="RKW167" s="214"/>
      <c r="RKX167" s="214"/>
      <c r="RKY167" s="214"/>
      <c r="RKZ167" s="214"/>
      <c r="RLA167" s="214"/>
      <c r="RLB167" s="214"/>
      <c r="RLC167" s="214"/>
      <c r="RLD167" s="214"/>
      <c r="RLE167" s="214"/>
      <c r="RLF167" s="214"/>
      <c r="RLG167" s="214"/>
      <c r="RLH167" s="214"/>
      <c r="RLI167" s="214"/>
      <c r="RLJ167" s="214"/>
      <c r="RLK167" s="214"/>
      <c r="RLL167" s="214"/>
      <c r="RLM167" s="214"/>
      <c r="RLN167" s="214"/>
      <c r="RLO167" s="214"/>
      <c r="RLP167" s="214"/>
      <c r="RLQ167" s="214"/>
      <c r="RLR167" s="214"/>
      <c r="RLS167" s="214"/>
      <c r="RLT167" s="214"/>
      <c r="RLU167" s="214"/>
      <c r="RLV167" s="214"/>
      <c r="RLW167" s="214"/>
      <c r="RLX167" s="214"/>
      <c r="RLY167" s="214"/>
      <c r="RLZ167" s="214"/>
      <c r="RMA167" s="214"/>
      <c r="RMB167" s="214"/>
      <c r="RMC167" s="214"/>
      <c r="RMD167" s="214"/>
      <c r="RME167" s="214"/>
      <c r="RMF167" s="214"/>
      <c r="RMG167" s="214"/>
      <c r="RMH167" s="214"/>
      <c r="RMI167" s="214"/>
      <c r="RMJ167" s="214"/>
      <c r="RMK167" s="214"/>
      <c r="RML167" s="214"/>
      <c r="RMM167" s="214"/>
      <c r="RMN167" s="214"/>
      <c r="RMO167" s="214"/>
      <c r="RMP167" s="214"/>
      <c r="RMQ167" s="214"/>
      <c r="RMR167" s="214"/>
      <c r="RMS167" s="214"/>
      <c r="RMT167" s="214"/>
      <c r="RMU167" s="214"/>
      <c r="RMV167" s="214"/>
      <c r="RMW167" s="214"/>
      <c r="RMX167" s="214"/>
      <c r="RMY167" s="214"/>
      <c r="RMZ167" s="214"/>
      <c r="RNA167" s="214"/>
      <c r="RNB167" s="214"/>
      <c r="RNC167" s="214"/>
      <c r="RND167" s="214"/>
      <c r="RNE167" s="214"/>
      <c r="RNF167" s="214"/>
      <c r="RNG167" s="214"/>
      <c r="RNH167" s="214"/>
      <c r="RNI167" s="214"/>
      <c r="RNJ167" s="214"/>
      <c r="RNK167" s="214"/>
      <c r="RNL167" s="214"/>
      <c r="RNM167" s="214"/>
      <c r="RNN167" s="214"/>
      <c r="RNO167" s="214"/>
      <c r="RNV167" s="214"/>
      <c r="RNW167" s="214"/>
      <c r="RNX167" s="214"/>
      <c r="RNY167" s="214"/>
      <c r="RNZ167" s="214"/>
      <c r="ROA167" s="214"/>
      <c r="ROB167" s="214"/>
      <c r="ROC167" s="214"/>
      <c r="ROD167" s="214"/>
      <c r="ROE167" s="214"/>
      <c r="ROF167" s="214"/>
      <c r="ROG167" s="214"/>
      <c r="ROH167" s="214"/>
      <c r="ROI167" s="214"/>
      <c r="ROJ167" s="214"/>
      <c r="ROK167" s="214"/>
      <c r="ROL167" s="214"/>
      <c r="ROM167" s="214"/>
      <c r="RON167" s="214"/>
      <c r="ROO167" s="214"/>
      <c r="ROP167" s="214"/>
      <c r="ROQ167" s="214"/>
      <c r="ROR167" s="214"/>
      <c r="ROS167" s="214"/>
      <c r="ROT167" s="214"/>
      <c r="ROU167" s="214"/>
      <c r="ROV167" s="214"/>
      <c r="ROW167" s="214"/>
      <c r="ROX167" s="214"/>
      <c r="ROY167" s="214"/>
      <c r="ROZ167" s="214"/>
      <c r="RPA167" s="214"/>
      <c r="RPB167" s="214"/>
      <c r="RPC167" s="214"/>
      <c r="RPD167" s="214"/>
      <c r="RPE167" s="214"/>
      <c r="RPF167" s="214"/>
      <c r="RPG167" s="214"/>
      <c r="RPH167" s="214"/>
      <c r="RPI167" s="214"/>
      <c r="RPJ167" s="214"/>
      <c r="RPK167" s="214"/>
      <c r="RPL167" s="214"/>
      <c r="RPM167" s="214"/>
      <c r="RPN167" s="214"/>
      <c r="RPO167" s="214"/>
      <c r="RPP167" s="214"/>
      <c r="RPQ167" s="214"/>
      <c r="RPR167" s="214"/>
      <c r="RPS167" s="214"/>
      <c r="RPT167" s="214"/>
      <c r="RPU167" s="214"/>
      <c r="RPV167" s="214"/>
      <c r="RPW167" s="214"/>
      <c r="RPX167" s="214"/>
      <c r="RPY167" s="214"/>
      <c r="RPZ167" s="214"/>
      <c r="RQA167" s="214"/>
      <c r="RQB167" s="214"/>
      <c r="RQC167" s="214"/>
      <c r="RQD167" s="214"/>
      <c r="RQE167" s="214"/>
      <c r="RQF167" s="214"/>
      <c r="RQG167" s="214"/>
      <c r="RQH167" s="214"/>
      <c r="RQI167" s="214"/>
      <c r="RQJ167" s="214"/>
      <c r="RQK167" s="214"/>
      <c r="RQL167" s="214"/>
      <c r="RQM167" s="214"/>
      <c r="RQN167" s="214"/>
      <c r="RQO167" s="214"/>
      <c r="RQP167" s="214"/>
      <c r="RQQ167" s="214"/>
      <c r="RQR167" s="214"/>
      <c r="RQS167" s="214"/>
      <c r="RQT167" s="214"/>
      <c r="RQU167" s="214"/>
      <c r="RQV167" s="214"/>
      <c r="RQW167" s="214"/>
      <c r="RQX167" s="214"/>
      <c r="RQY167" s="214"/>
      <c r="RQZ167" s="214"/>
      <c r="RRA167" s="214"/>
      <c r="RRB167" s="214"/>
      <c r="RRC167" s="214"/>
      <c r="RRD167" s="214"/>
      <c r="RRE167" s="214"/>
      <c r="RRF167" s="214"/>
      <c r="RRG167" s="214"/>
      <c r="RRH167" s="214"/>
      <c r="RRI167" s="214"/>
      <c r="RRJ167" s="214"/>
      <c r="RRK167" s="214"/>
      <c r="RRL167" s="214"/>
      <c r="RRM167" s="214"/>
      <c r="RRN167" s="214"/>
      <c r="RRO167" s="214"/>
      <c r="RRP167" s="214"/>
      <c r="RRQ167" s="214"/>
      <c r="RRR167" s="214"/>
      <c r="RRS167" s="214"/>
      <c r="RRT167" s="214"/>
      <c r="RRU167" s="214"/>
      <c r="RRV167" s="214"/>
      <c r="RRW167" s="214"/>
      <c r="RRX167" s="214"/>
      <c r="RRY167" s="214"/>
      <c r="RRZ167" s="214"/>
      <c r="RSA167" s="214"/>
      <c r="RSB167" s="214"/>
      <c r="RSC167" s="214"/>
      <c r="RSD167" s="214"/>
      <c r="RSE167" s="214"/>
      <c r="RSF167" s="214"/>
      <c r="RSG167" s="214"/>
      <c r="RSH167" s="214"/>
      <c r="RSI167" s="214"/>
      <c r="RSJ167" s="214"/>
      <c r="RSK167" s="214"/>
      <c r="RSL167" s="214"/>
      <c r="RSM167" s="214"/>
      <c r="RSN167" s="214"/>
      <c r="RSO167" s="214"/>
      <c r="RSP167" s="214"/>
      <c r="RSQ167" s="214"/>
      <c r="RSR167" s="214"/>
      <c r="RSS167" s="214"/>
      <c r="RST167" s="214"/>
      <c r="RSU167" s="214"/>
      <c r="RSV167" s="214"/>
      <c r="RSW167" s="214"/>
      <c r="RSX167" s="214"/>
      <c r="RSY167" s="214"/>
      <c r="RSZ167" s="214"/>
      <c r="RTA167" s="214"/>
      <c r="RTB167" s="214"/>
      <c r="RTC167" s="214"/>
      <c r="RTD167" s="214"/>
      <c r="RTE167" s="214"/>
      <c r="RTF167" s="214"/>
      <c r="RTG167" s="214"/>
      <c r="RTH167" s="214"/>
      <c r="RTI167" s="214"/>
      <c r="RTJ167" s="214"/>
      <c r="RTK167" s="214"/>
      <c r="RTL167" s="214"/>
      <c r="RTM167" s="214"/>
      <c r="RTN167" s="214"/>
      <c r="RTO167" s="214"/>
      <c r="RTP167" s="214"/>
      <c r="RTQ167" s="214"/>
      <c r="RTR167" s="214"/>
      <c r="RTS167" s="214"/>
      <c r="RTT167" s="214"/>
      <c r="RTU167" s="214"/>
      <c r="RTV167" s="214"/>
      <c r="RTW167" s="214"/>
      <c r="RTX167" s="214"/>
      <c r="RTY167" s="214"/>
      <c r="RTZ167" s="214"/>
      <c r="RUA167" s="214"/>
      <c r="RUB167" s="214"/>
      <c r="RUC167" s="214"/>
      <c r="RUD167" s="214"/>
      <c r="RUE167" s="214"/>
      <c r="RUF167" s="214"/>
      <c r="RUG167" s="214"/>
      <c r="RUH167" s="214"/>
      <c r="RUI167" s="214"/>
      <c r="RUJ167" s="214"/>
      <c r="RUK167" s="214"/>
      <c r="RUL167" s="214"/>
      <c r="RUM167" s="214"/>
      <c r="RUN167" s="214"/>
      <c r="RUO167" s="214"/>
      <c r="RUP167" s="214"/>
      <c r="RUQ167" s="214"/>
      <c r="RUR167" s="214"/>
      <c r="RUS167" s="214"/>
      <c r="RUT167" s="214"/>
      <c r="RUU167" s="214"/>
      <c r="RUV167" s="214"/>
      <c r="RUW167" s="214"/>
      <c r="RUX167" s="214"/>
      <c r="RUY167" s="214"/>
      <c r="RUZ167" s="214"/>
      <c r="RVA167" s="214"/>
      <c r="RVB167" s="214"/>
      <c r="RVC167" s="214"/>
      <c r="RVD167" s="214"/>
      <c r="RVE167" s="214"/>
      <c r="RVF167" s="214"/>
      <c r="RVG167" s="214"/>
      <c r="RVH167" s="214"/>
      <c r="RVI167" s="214"/>
      <c r="RVJ167" s="214"/>
      <c r="RVK167" s="214"/>
      <c r="RVL167" s="214"/>
      <c r="RVM167" s="214"/>
      <c r="RVN167" s="214"/>
      <c r="RVO167" s="214"/>
      <c r="RVP167" s="214"/>
      <c r="RVQ167" s="214"/>
      <c r="RVR167" s="214"/>
      <c r="RVS167" s="214"/>
      <c r="RVT167" s="214"/>
      <c r="RVU167" s="214"/>
      <c r="RVV167" s="214"/>
      <c r="RVW167" s="214"/>
      <c r="RVX167" s="214"/>
      <c r="RVY167" s="214"/>
      <c r="RVZ167" s="214"/>
      <c r="RWA167" s="214"/>
      <c r="RWB167" s="214"/>
      <c r="RWC167" s="214"/>
      <c r="RWD167" s="214"/>
      <c r="RWE167" s="214"/>
      <c r="RWF167" s="214"/>
      <c r="RWG167" s="214"/>
      <c r="RWH167" s="214"/>
      <c r="RWI167" s="214"/>
      <c r="RWJ167" s="214"/>
      <c r="RWK167" s="214"/>
      <c r="RWL167" s="214"/>
      <c r="RWM167" s="214"/>
      <c r="RWN167" s="214"/>
      <c r="RWO167" s="214"/>
      <c r="RWP167" s="214"/>
      <c r="RWQ167" s="214"/>
      <c r="RWR167" s="214"/>
      <c r="RWS167" s="214"/>
      <c r="RWT167" s="214"/>
      <c r="RWU167" s="214"/>
      <c r="RWV167" s="214"/>
      <c r="RWW167" s="214"/>
      <c r="RWX167" s="214"/>
      <c r="RWY167" s="214"/>
      <c r="RWZ167" s="214"/>
      <c r="RXA167" s="214"/>
      <c r="RXB167" s="214"/>
      <c r="RXC167" s="214"/>
      <c r="RXD167" s="214"/>
      <c r="RXE167" s="214"/>
      <c r="RXF167" s="214"/>
      <c r="RXG167" s="214"/>
      <c r="RXH167" s="214"/>
      <c r="RXI167" s="214"/>
      <c r="RXJ167" s="214"/>
      <c r="RXK167" s="214"/>
      <c r="RXR167" s="214"/>
      <c r="RXS167" s="214"/>
      <c r="RXT167" s="214"/>
      <c r="RXU167" s="214"/>
      <c r="RXV167" s="214"/>
      <c r="RXW167" s="214"/>
      <c r="RXX167" s="214"/>
      <c r="RXY167" s="214"/>
      <c r="RXZ167" s="214"/>
      <c r="RYA167" s="214"/>
      <c r="RYB167" s="214"/>
      <c r="RYC167" s="214"/>
      <c r="RYD167" s="214"/>
      <c r="RYE167" s="214"/>
      <c r="RYF167" s="214"/>
      <c r="RYG167" s="214"/>
      <c r="RYH167" s="214"/>
      <c r="RYI167" s="214"/>
      <c r="RYJ167" s="214"/>
      <c r="RYK167" s="214"/>
      <c r="RYL167" s="214"/>
      <c r="RYM167" s="214"/>
      <c r="RYN167" s="214"/>
      <c r="RYO167" s="214"/>
      <c r="RYP167" s="214"/>
      <c r="RYQ167" s="214"/>
      <c r="RYR167" s="214"/>
      <c r="RYS167" s="214"/>
      <c r="RYT167" s="214"/>
      <c r="RYU167" s="214"/>
      <c r="RYV167" s="214"/>
      <c r="RYW167" s="214"/>
      <c r="RYX167" s="214"/>
      <c r="RYY167" s="214"/>
      <c r="RYZ167" s="214"/>
      <c r="RZA167" s="214"/>
      <c r="RZB167" s="214"/>
      <c r="RZC167" s="214"/>
      <c r="RZD167" s="214"/>
      <c r="RZE167" s="214"/>
      <c r="RZF167" s="214"/>
      <c r="RZG167" s="214"/>
      <c r="RZH167" s="214"/>
      <c r="RZI167" s="214"/>
      <c r="RZJ167" s="214"/>
      <c r="RZK167" s="214"/>
      <c r="RZL167" s="214"/>
      <c r="RZM167" s="214"/>
      <c r="RZN167" s="214"/>
      <c r="RZO167" s="214"/>
      <c r="RZP167" s="214"/>
      <c r="RZQ167" s="214"/>
      <c r="RZR167" s="214"/>
      <c r="RZS167" s="214"/>
      <c r="RZT167" s="214"/>
      <c r="RZU167" s="214"/>
      <c r="RZV167" s="214"/>
      <c r="RZW167" s="214"/>
      <c r="RZX167" s="214"/>
      <c r="RZY167" s="214"/>
      <c r="RZZ167" s="214"/>
      <c r="SAA167" s="214"/>
      <c r="SAB167" s="214"/>
      <c r="SAC167" s="214"/>
      <c r="SAD167" s="214"/>
      <c r="SAE167" s="214"/>
      <c r="SAF167" s="214"/>
      <c r="SAG167" s="214"/>
      <c r="SAH167" s="214"/>
      <c r="SAI167" s="214"/>
      <c r="SAJ167" s="214"/>
      <c r="SAK167" s="214"/>
      <c r="SAL167" s="214"/>
      <c r="SAM167" s="214"/>
      <c r="SAN167" s="214"/>
      <c r="SAO167" s="214"/>
      <c r="SAP167" s="214"/>
      <c r="SAQ167" s="214"/>
      <c r="SAR167" s="214"/>
      <c r="SAS167" s="214"/>
      <c r="SAT167" s="214"/>
      <c r="SAU167" s="214"/>
      <c r="SAV167" s="214"/>
      <c r="SAW167" s="214"/>
      <c r="SAX167" s="214"/>
      <c r="SAY167" s="214"/>
      <c r="SAZ167" s="214"/>
      <c r="SBA167" s="214"/>
      <c r="SBB167" s="214"/>
      <c r="SBC167" s="214"/>
      <c r="SBD167" s="214"/>
      <c r="SBE167" s="214"/>
      <c r="SBF167" s="214"/>
      <c r="SBG167" s="214"/>
      <c r="SBH167" s="214"/>
      <c r="SBI167" s="214"/>
      <c r="SBJ167" s="214"/>
      <c r="SBK167" s="214"/>
      <c r="SBL167" s="214"/>
      <c r="SBM167" s="214"/>
      <c r="SBN167" s="214"/>
      <c r="SBO167" s="214"/>
      <c r="SBP167" s="214"/>
      <c r="SBQ167" s="214"/>
      <c r="SBR167" s="214"/>
      <c r="SBS167" s="214"/>
      <c r="SBT167" s="214"/>
      <c r="SBU167" s="214"/>
      <c r="SBV167" s="214"/>
      <c r="SBW167" s="214"/>
      <c r="SBX167" s="214"/>
      <c r="SBY167" s="214"/>
      <c r="SBZ167" s="214"/>
      <c r="SCA167" s="214"/>
      <c r="SCB167" s="214"/>
      <c r="SCC167" s="214"/>
      <c r="SCD167" s="214"/>
      <c r="SCE167" s="214"/>
      <c r="SCF167" s="214"/>
      <c r="SCG167" s="214"/>
      <c r="SCH167" s="214"/>
      <c r="SCI167" s="214"/>
      <c r="SCJ167" s="214"/>
      <c r="SCK167" s="214"/>
      <c r="SCL167" s="214"/>
      <c r="SCM167" s="214"/>
      <c r="SCN167" s="214"/>
      <c r="SCO167" s="214"/>
      <c r="SCP167" s="214"/>
      <c r="SCQ167" s="214"/>
      <c r="SCR167" s="214"/>
      <c r="SCS167" s="214"/>
      <c r="SCT167" s="214"/>
      <c r="SCU167" s="214"/>
      <c r="SCV167" s="214"/>
      <c r="SCW167" s="214"/>
      <c r="SCX167" s="214"/>
      <c r="SCY167" s="214"/>
      <c r="SCZ167" s="214"/>
      <c r="SDA167" s="214"/>
      <c r="SDB167" s="214"/>
      <c r="SDC167" s="214"/>
      <c r="SDD167" s="214"/>
      <c r="SDE167" s="214"/>
      <c r="SDF167" s="214"/>
      <c r="SDG167" s="214"/>
      <c r="SDH167" s="214"/>
      <c r="SDI167" s="214"/>
      <c r="SDJ167" s="214"/>
      <c r="SDK167" s="214"/>
      <c r="SDL167" s="214"/>
      <c r="SDM167" s="214"/>
      <c r="SDN167" s="214"/>
      <c r="SDO167" s="214"/>
      <c r="SDP167" s="214"/>
      <c r="SDQ167" s="214"/>
      <c r="SDR167" s="214"/>
      <c r="SDS167" s="214"/>
      <c r="SDT167" s="214"/>
      <c r="SDU167" s="214"/>
      <c r="SDV167" s="214"/>
      <c r="SDW167" s="214"/>
      <c r="SDX167" s="214"/>
      <c r="SDY167" s="214"/>
      <c r="SDZ167" s="214"/>
      <c r="SEA167" s="214"/>
      <c r="SEB167" s="214"/>
      <c r="SEC167" s="214"/>
      <c r="SED167" s="214"/>
      <c r="SEE167" s="214"/>
      <c r="SEF167" s="214"/>
      <c r="SEG167" s="214"/>
      <c r="SEH167" s="214"/>
      <c r="SEI167" s="214"/>
      <c r="SEJ167" s="214"/>
      <c r="SEK167" s="214"/>
      <c r="SEL167" s="214"/>
      <c r="SEM167" s="214"/>
      <c r="SEN167" s="214"/>
      <c r="SEO167" s="214"/>
      <c r="SEP167" s="214"/>
      <c r="SEQ167" s="214"/>
      <c r="SER167" s="214"/>
      <c r="SES167" s="214"/>
      <c r="SET167" s="214"/>
      <c r="SEU167" s="214"/>
      <c r="SEV167" s="214"/>
      <c r="SEW167" s="214"/>
      <c r="SEX167" s="214"/>
      <c r="SEY167" s="214"/>
      <c r="SEZ167" s="214"/>
      <c r="SFA167" s="214"/>
      <c r="SFB167" s="214"/>
      <c r="SFC167" s="214"/>
      <c r="SFD167" s="214"/>
      <c r="SFE167" s="214"/>
      <c r="SFF167" s="214"/>
      <c r="SFG167" s="214"/>
      <c r="SFH167" s="214"/>
      <c r="SFI167" s="214"/>
      <c r="SFJ167" s="214"/>
      <c r="SFK167" s="214"/>
      <c r="SFL167" s="214"/>
      <c r="SFM167" s="214"/>
      <c r="SFN167" s="214"/>
      <c r="SFO167" s="214"/>
      <c r="SFP167" s="214"/>
      <c r="SFQ167" s="214"/>
      <c r="SFR167" s="214"/>
      <c r="SFS167" s="214"/>
      <c r="SFT167" s="214"/>
      <c r="SFU167" s="214"/>
      <c r="SFV167" s="214"/>
      <c r="SFW167" s="214"/>
      <c r="SFX167" s="214"/>
      <c r="SFY167" s="214"/>
      <c r="SFZ167" s="214"/>
      <c r="SGA167" s="214"/>
      <c r="SGB167" s="214"/>
      <c r="SGC167" s="214"/>
      <c r="SGD167" s="214"/>
      <c r="SGE167" s="214"/>
      <c r="SGF167" s="214"/>
      <c r="SGG167" s="214"/>
      <c r="SGH167" s="214"/>
      <c r="SGI167" s="214"/>
      <c r="SGJ167" s="214"/>
      <c r="SGK167" s="214"/>
      <c r="SGL167" s="214"/>
      <c r="SGM167" s="214"/>
      <c r="SGN167" s="214"/>
      <c r="SGO167" s="214"/>
      <c r="SGP167" s="214"/>
      <c r="SGQ167" s="214"/>
      <c r="SGR167" s="214"/>
      <c r="SGS167" s="214"/>
      <c r="SGT167" s="214"/>
      <c r="SGU167" s="214"/>
      <c r="SGV167" s="214"/>
      <c r="SGW167" s="214"/>
      <c r="SGX167" s="214"/>
      <c r="SGY167" s="214"/>
      <c r="SGZ167" s="214"/>
      <c r="SHA167" s="214"/>
      <c r="SHB167" s="214"/>
      <c r="SHC167" s="214"/>
      <c r="SHD167" s="214"/>
      <c r="SHE167" s="214"/>
      <c r="SHF167" s="214"/>
      <c r="SHG167" s="214"/>
      <c r="SHN167" s="214"/>
      <c r="SHO167" s="214"/>
      <c r="SHP167" s="214"/>
      <c r="SHQ167" s="214"/>
      <c r="SHR167" s="214"/>
      <c r="SHS167" s="214"/>
      <c r="SHT167" s="214"/>
      <c r="SHU167" s="214"/>
      <c r="SHV167" s="214"/>
      <c r="SHW167" s="214"/>
      <c r="SHX167" s="214"/>
      <c r="SHY167" s="214"/>
      <c r="SHZ167" s="214"/>
      <c r="SIA167" s="214"/>
      <c r="SIB167" s="214"/>
      <c r="SIC167" s="214"/>
      <c r="SID167" s="214"/>
      <c r="SIE167" s="214"/>
      <c r="SIF167" s="214"/>
      <c r="SIG167" s="214"/>
      <c r="SIH167" s="214"/>
      <c r="SII167" s="214"/>
      <c r="SIJ167" s="214"/>
      <c r="SIK167" s="214"/>
      <c r="SIL167" s="214"/>
      <c r="SIM167" s="214"/>
      <c r="SIN167" s="214"/>
      <c r="SIO167" s="214"/>
      <c r="SIP167" s="214"/>
      <c r="SIQ167" s="214"/>
      <c r="SIR167" s="214"/>
      <c r="SIS167" s="214"/>
      <c r="SIT167" s="214"/>
      <c r="SIU167" s="214"/>
      <c r="SIV167" s="214"/>
      <c r="SIW167" s="214"/>
      <c r="SIX167" s="214"/>
      <c r="SIY167" s="214"/>
      <c r="SIZ167" s="214"/>
      <c r="SJA167" s="214"/>
      <c r="SJB167" s="214"/>
      <c r="SJC167" s="214"/>
      <c r="SJD167" s="214"/>
      <c r="SJE167" s="214"/>
      <c r="SJF167" s="214"/>
      <c r="SJG167" s="214"/>
      <c r="SJH167" s="214"/>
      <c r="SJI167" s="214"/>
      <c r="SJJ167" s="214"/>
      <c r="SJK167" s="214"/>
      <c r="SJL167" s="214"/>
      <c r="SJM167" s="214"/>
      <c r="SJN167" s="214"/>
      <c r="SJO167" s="214"/>
      <c r="SJP167" s="214"/>
      <c r="SJQ167" s="214"/>
      <c r="SJR167" s="214"/>
      <c r="SJS167" s="214"/>
      <c r="SJT167" s="214"/>
      <c r="SJU167" s="214"/>
      <c r="SJV167" s="214"/>
      <c r="SJW167" s="214"/>
      <c r="SJX167" s="214"/>
      <c r="SJY167" s="214"/>
      <c r="SJZ167" s="214"/>
      <c r="SKA167" s="214"/>
      <c r="SKB167" s="214"/>
      <c r="SKC167" s="214"/>
      <c r="SKD167" s="214"/>
      <c r="SKE167" s="214"/>
      <c r="SKF167" s="214"/>
      <c r="SKG167" s="214"/>
      <c r="SKH167" s="214"/>
      <c r="SKI167" s="214"/>
      <c r="SKJ167" s="214"/>
      <c r="SKK167" s="214"/>
      <c r="SKL167" s="214"/>
      <c r="SKM167" s="214"/>
      <c r="SKN167" s="214"/>
      <c r="SKO167" s="214"/>
      <c r="SKP167" s="214"/>
      <c r="SKQ167" s="214"/>
      <c r="SKR167" s="214"/>
      <c r="SKS167" s="214"/>
      <c r="SKT167" s="214"/>
      <c r="SKU167" s="214"/>
      <c r="SKV167" s="214"/>
      <c r="SKW167" s="214"/>
      <c r="SKX167" s="214"/>
      <c r="SKY167" s="214"/>
      <c r="SKZ167" s="214"/>
      <c r="SLA167" s="214"/>
      <c r="SLB167" s="214"/>
      <c r="SLC167" s="214"/>
      <c r="SLD167" s="214"/>
      <c r="SLE167" s="214"/>
      <c r="SLF167" s="214"/>
      <c r="SLG167" s="214"/>
      <c r="SLH167" s="214"/>
      <c r="SLI167" s="214"/>
      <c r="SLJ167" s="214"/>
      <c r="SLK167" s="214"/>
      <c r="SLL167" s="214"/>
      <c r="SLM167" s="214"/>
      <c r="SLN167" s="214"/>
      <c r="SLO167" s="214"/>
      <c r="SLP167" s="214"/>
      <c r="SLQ167" s="214"/>
      <c r="SLR167" s="214"/>
      <c r="SLS167" s="214"/>
      <c r="SLT167" s="214"/>
      <c r="SLU167" s="214"/>
      <c r="SLV167" s="214"/>
      <c r="SLW167" s="214"/>
      <c r="SLX167" s="214"/>
      <c r="SLY167" s="214"/>
      <c r="SLZ167" s="214"/>
      <c r="SMA167" s="214"/>
      <c r="SMB167" s="214"/>
      <c r="SMC167" s="214"/>
      <c r="SMD167" s="214"/>
      <c r="SME167" s="214"/>
      <c r="SMF167" s="214"/>
      <c r="SMG167" s="214"/>
      <c r="SMH167" s="214"/>
      <c r="SMI167" s="214"/>
      <c r="SMJ167" s="214"/>
      <c r="SMK167" s="214"/>
      <c r="SML167" s="214"/>
      <c r="SMM167" s="214"/>
      <c r="SMN167" s="214"/>
      <c r="SMO167" s="214"/>
      <c r="SMP167" s="214"/>
      <c r="SMQ167" s="214"/>
      <c r="SMR167" s="214"/>
      <c r="SMS167" s="214"/>
      <c r="SMT167" s="214"/>
      <c r="SMU167" s="214"/>
      <c r="SMV167" s="214"/>
      <c r="SMW167" s="214"/>
      <c r="SMX167" s="214"/>
      <c r="SMY167" s="214"/>
      <c r="SMZ167" s="214"/>
      <c r="SNA167" s="214"/>
      <c r="SNB167" s="214"/>
      <c r="SNC167" s="214"/>
      <c r="SND167" s="214"/>
      <c r="SNE167" s="214"/>
      <c r="SNF167" s="214"/>
      <c r="SNG167" s="214"/>
      <c r="SNH167" s="214"/>
      <c r="SNI167" s="214"/>
      <c r="SNJ167" s="214"/>
      <c r="SNK167" s="214"/>
      <c r="SNL167" s="214"/>
      <c r="SNM167" s="214"/>
      <c r="SNN167" s="214"/>
      <c r="SNO167" s="214"/>
      <c r="SNP167" s="214"/>
      <c r="SNQ167" s="214"/>
      <c r="SNR167" s="214"/>
      <c r="SNS167" s="214"/>
      <c r="SNT167" s="214"/>
      <c r="SNU167" s="214"/>
      <c r="SNV167" s="214"/>
      <c r="SNW167" s="214"/>
      <c r="SNX167" s="214"/>
      <c r="SNY167" s="214"/>
      <c r="SNZ167" s="214"/>
      <c r="SOA167" s="214"/>
      <c r="SOB167" s="214"/>
      <c r="SOC167" s="214"/>
      <c r="SOD167" s="214"/>
      <c r="SOE167" s="214"/>
      <c r="SOF167" s="214"/>
      <c r="SOG167" s="214"/>
      <c r="SOH167" s="214"/>
      <c r="SOI167" s="214"/>
      <c r="SOJ167" s="214"/>
      <c r="SOK167" s="214"/>
      <c r="SOL167" s="214"/>
      <c r="SOM167" s="214"/>
      <c r="SON167" s="214"/>
      <c r="SOO167" s="214"/>
      <c r="SOP167" s="214"/>
      <c r="SOQ167" s="214"/>
      <c r="SOR167" s="214"/>
      <c r="SOS167" s="214"/>
      <c r="SOT167" s="214"/>
      <c r="SOU167" s="214"/>
      <c r="SOV167" s="214"/>
      <c r="SOW167" s="214"/>
      <c r="SOX167" s="214"/>
      <c r="SOY167" s="214"/>
      <c r="SOZ167" s="214"/>
      <c r="SPA167" s="214"/>
      <c r="SPB167" s="214"/>
      <c r="SPC167" s="214"/>
      <c r="SPD167" s="214"/>
      <c r="SPE167" s="214"/>
      <c r="SPF167" s="214"/>
      <c r="SPG167" s="214"/>
      <c r="SPH167" s="214"/>
      <c r="SPI167" s="214"/>
      <c r="SPJ167" s="214"/>
      <c r="SPK167" s="214"/>
      <c r="SPL167" s="214"/>
      <c r="SPM167" s="214"/>
      <c r="SPN167" s="214"/>
      <c r="SPO167" s="214"/>
      <c r="SPP167" s="214"/>
      <c r="SPQ167" s="214"/>
      <c r="SPR167" s="214"/>
      <c r="SPS167" s="214"/>
      <c r="SPT167" s="214"/>
      <c r="SPU167" s="214"/>
      <c r="SPV167" s="214"/>
      <c r="SPW167" s="214"/>
      <c r="SPX167" s="214"/>
      <c r="SPY167" s="214"/>
      <c r="SPZ167" s="214"/>
      <c r="SQA167" s="214"/>
      <c r="SQB167" s="214"/>
      <c r="SQC167" s="214"/>
      <c r="SQD167" s="214"/>
      <c r="SQE167" s="214"/>
      <c r="SQF167" s="214"/>
      <c r="SQG167" s="214"/>
      <c r="SQH167" s="214"/>
      <c r="SQI167" s="214"/>
      <c r="SQJ167" s="214"/>
      <c r="SQK167" s="214"/>
      <c r="SQL167" s="214"/>
      <c r="SQM167" s="214"/>
      <c r="SQN167" s="214"/>
      <c r="SQO167" s="214"/>
      <c r="SQP167" s="214"/>
      <c r="SQQ167" s="214"/>
      <c r="SQR167" s="214"/>
      <c r="SQS167" s="214"/>
      <c r="SQT167" s="214"/>
      <c r="SQU167" s="214"/>
      <c r="SQV167" s="214"/>
      <c r="SQW167" s="214"/>
      <c r="SQX167" s="214"/>
      <c r="SQY167" s="214"/>
      <c r="SQZ167" s="214"/>
      <c r="SRA167" s="214"/>
      <c r="SRB167" s="214"/>
      <c r="SRC167" s="214"/>
      <c r="SRJ167" s="214"/>
      <c r="SRK167" s="214"/>
      <c r="SRL167" s="214"/>
      <c r="SRM167" s="214"/>
      <c r="SRN167" s="214"/>
      <c r="SRO167" s="214"/>
      <c r="SRP167" s="214"/>
      <c r="SRQ167" s="214"/>
      <c r="SRR167" s="214"/>
      <c r="SRS167" s="214"/>
      <c r="SRT167" s="214"/>
      <c r="SRU167" s="214"/>
      <c r="SRV167" s="214"/>
      <c r="SRW167" s="214"/>
      <c r="SRX167" s="214"/>
      <c r="SRY167" s="214"/>
      <c r="SRZ167" s="214"/>
      <c r="SSA167" s="214"/>
      <c r="SSB167" s="214"/>
      <c r="SSC167" s="214"/>
      <c r="SSD167" s="214"/>
      <c r="SSE167" s="214"/>
      <c r="SSF167" s="214"/>
      <c r="SSG167" s="214"/>
      <c r="SSH167" s="214"/>
      <c r="SSI167" s="214"/>
      <c r="SSJ167" s="214"/>
      <c r="SSK167" s="214"/>
      <c r="SSL167" s="214"/>
      <c r="SSM167" s="214"/>
      <c r="SSN167" s="214"/>
      <c r="SSO167" s="214"/>
      <c r="SSP167" s="214"/>
      <c r="SSQ167" s="214"/>
      <c r="SSR167" s="214"/>
      <c r="SSS167" s="214"/>
      <c r="SST167" s="214"/>
      <c r="SSU167" s="214"/>
      <c r="SSV167" s="214"/>
      <c r="SSW167" s="214"/>
      <c r="SSX167" s="214"/>
      <c r="SSY167" s="214"/>
      <c r="SSZ167" s="214"/>
      <c r="STA167" s="214"/>
      <c r="STB167" s="214"/>
      <c r="STC167" s="214"/>
      <c r="STD167" s="214"/>
      <c r="STE167" s="214"/>
      <c r="STF167" s="214"/>
      <c r="STG167" s="214"/>
      <c r="STH167" s="214"/>
      <c r="STI167" s="214"/>
      <c r="STJ167" s="214"/>
      <c r="STK167" s="214"/>
      <c r="STL167" s="214"/>
      <c r="STM167" s="214"/>
      <c r="STN167" s="214"/>
      <c r="STO167" s="214"/>
      <c r="STP167" s="214"/>
      <c r="STQ167" s="214"/>
      <c r="STR167" s="214"/>
      <c r="STS167" s="214"/>
      <c r="STT167" s="214"/>
      <c r="STU167" s="214"/>
      <c r="STV167" s="214"/>
      <c r="STW167" s="214"/>
      <c r="STX167" s="214"/>
      <c r="STY167" s="214"/>
      <c r="STZ167" s="214"/>
      <c r="SUA167" s="214"/>
      <c r="SUB167" s="214"/>
      <c r="SUC167" s="214"/>
      <c r="SUD167" s="214"/>
      <c r="SUE167" s="214"/>
      <c r="SUF167" s="214"/>
      <c r="SUG167" s="214"/>
      <c r="SUH167" s="214"/>
      <c r="SUI167" s="214"/>
      <c r="SUJ167" s="214"/>
      <c r="SUK167" s="214"/>
      <c r="SUL167" s="214"/>
      <c r="SUM167" s="214"/>
      <c r="SUN167" s="214"/>
      <c r="SUO167" s="214"/>
      <c r="SUP167" s="214"/>
      <c r="SUQ167" s="214"/>
      <c r="SUR167" s="214"/>
      <c r="SUS167" s="214"/>
      <c r="SUT167" s="214"/>
      <c r="SUU167" s="214"/>
      <c r="SUV167" s="214"/>
      <c r="SUW167" s="214"/>
      <c r="SUX167" s="214"/>
      <c r="SUY167" s="214"/>
      <c r="SUZ167" s="214"/>
      <c r="SVA167" s="214"/>
      <c r="SVB167" s="214"/>
      <c r="SVC167" s="214"/>
      <c r="SVD167" s="214"/>
      <c r="SVE167" s="214"/>
      <c r="SVF167" s="214"/>
      <c r="SVG167" s="214"/>
      <c r="SVH167" s="214"/>
      <c r="SVI167" s="214"/>
      <c r="SVJ167" s="214"/>
      <c r="SVK167" s="214"/>
      <c r="SVL167" s="214"/>
      <c r="SVM167" s="214"/>
      <c r="SVN167" s="214"/>
      <c r="SVO167" s="214"/>
      <c r="SVP167" s="214"/>
      <c r="SVQ167" s="214"/>
      <c r="SVR167" s="214"/>
      <c r="SVS167" s="214"/>
      <c r="SVT167" s="214"/>
      <c r="SVU167" s="214"/>
      <c r="SVV167" s="214"/>
      <c r="SVW167" s="214"/>
      <c r="SVX167" s="214"/>
      <c r="SVY167" s="214"/>
      <c r="SVZ167" s="214"/>
      <c r="SWA167" s="214"/>
      <c r="SWB167" s="214"/>
      <c r="SWC167" s="214"/>
      <c r="SWD167" s="214"/>
      <c r="SWE167" s="214"/>
      <c r="SWF167" s="214"/>
      <c r="SWG167" s="214"/>
      <c r="SWH167" s="214"/>
      <c r="SWI167" s="214"/>
      <c r="SWJ167" s="214"/>
      <c r="SWK167" s="214"/>
      <c r="SWL167" s="214"/>
      <c r="SWM167" s="214"/>
      <c r="SWN167" s="214"/>
      <c r="SWO167" s="214"/>
      <c r="SWP167" s="214"/>
      <c r="SWQ167" s="214"/>
      <c r="SWR167" s="214"/>
      <c r="SWS167" s="214"/>
      <c r="SWT167" s="214"/>
      <c r="SWU167" s="214"/>
      <c r="SWV167" s="214"/>
      <c r="SWW167" s="214"/>
      <c r="SWX167" s="214"/>
      <c r="SWY167" s="214"/>
      <c r="SWZ167" s="214"/>
      <c r="SXA167" s="214"/>
      <c r="SXB167" s="214"/>
      <c r="SXC167" s="214"/>
      <c r="SXD167" s="214"/>
      <c r="SXE167" s="214"/>
      <c r="SXF167" s="214"/>
      <c r="SXG167" s="214"/>
      <c r="SXH167" s="214"/>
      <c r="SXI167" s="214"/>
      <c r="SXJ167" s="214"/>
      <c r="SXK167" s="214"/>
      <c r="SXL167" s="214"/>
      <c r="SXM167" s="214"/>
      <c r="SXN167" s="214"/>
      <c r="SXO167" s="214"/>
      <c r="SXP167" s="214"/>
      <c r="SXQ167" s="214"/>
      <c r="SXR167" s="214"/>
      <c r="SXS167" s="214"/>
      <c r="SXT167" s="214"/>
      <c r="SXU167" s="214"/>
      <c r="SXV167" s="214"/>
      <c r="SXW167" s="214"/>
      <c r="SXX167" s="214"/>
      <c r="SXY167" s="214"/>
      <c r="SXZ167" s="214"/>
      <c r="SYA167" s="214"/>
      <c r="SYB167" s="214"/>
      <c r="SYC167" s="214"/>
      <c r="SYD167" s="214"/>
      <c r="SYE167" s="214"/>
      <c r="SYF167" s="214"/>
      <c r="SYG167" s="214"/>
      <c r="SYH167" s="214"/>
      <c r="SYI167" s="214"/>
      <c r="SYJ167" s="214"/>
      <c r="SYK167" s="214"/>
      <c r="SYL167" s="214"/>
      <c r="SYM167" s="214"/>
      <c r="SYN167" s="214"/>
      <c r="SYO167" s="214"/>
      <c r="SYP167" s="214"/>
      <c r="SYQ167" s="214"/>
      <c r="SYR167" s="214"/>
      <c r="SYS167" s="214"/>
      <c r="SYT167" s="214"/>
      <c r="SYU167" s="214"/>
      <c r="SYV167" s="214"/>
      <c r="SYW167" s="214"/>
      <c r="SYX167" s="214"/>
      <c r="SYY167" s="214"/>
      <c r="SYZ167" s="214"/>
      <c r="SZA167" s="214"/>
      <c r="SZB167" s="214"/>
      <c r="SZC167" s="214"/>
      <c r="SZD167" s="214"/>
      <c r="SZE167" s="214"/>
      <c r="SZF167" s="214"/>
      <c r="SZG167" s="214"/>
      <c r="SZH167" s="214"/>
      <c r="SZI167" s="214"/>
      <c r="SZJ167" s="214"/>
      <c r="SZK167" s="214"/>
      <c r="SZL167" s="214"/>
      <c r="SZM167" s="214"/>
      <c r="SZN167" s="214"/>
      <c r="SZO167" s="214"/>
      <c r="SZP167" s="214"/>
      <c r="SZQ167" s="214"/>
      <c r="SZR167" s="214"/>
      <c r="SZS167" s="214"/>
      <c r="SZT167" s="214"/>
      <c r="SZU167" s="214"/>
      <c r="SZV167" s="214"/>
      <c r="SZW167" s="214"/>
      <c r="SZX167" s="214"/>
      <c r="SZY167" s="214"/>
      <c r="SZZ167" s="214"/>
      <c r="TAA167" s="214"/>
      <c r="TAB167" s="214"/>
      <c r="TAC167" s="214"/>
      <c r="TAD167" s="214"/>
      <c r="TAE167" s="214"/>
      <c r="TAF167" s="214"/>
      <c r="TAG167" s="214"/>
      <c r="TAH167" s="214"/>
      <c r="TAI167" s="214"/>
      <c r="TAJ167" s="214"/>
      <c r="TAK167" s="214"/>
      <c r="TAL167" s="214"/>
      <c r="TAM167" s="214"/>
      <c r="TAN167" s="214"/>
      <c r="TAO167" s="214"/>
      <c r="TAP167" s="214"/>
      <c r="TAQ167" s="214"/>
      <c r="TAR167" s="214"/>
      <c r="TAS167" s="214"/>
      <c r="TAT167" s="214"/>
      <c r="TAU167" s="214"/>
      <c r="TAV167" s="214"/>
      <c r="TAW167" s="214"/>
      <c r="TAX167" s="214"/>
      <c r="TAY167" s="214"/>
      <c r="TBF167" s="214"/>
      <c r="TBG167" s="214"/>
      <c r="TBH167" s="214"/>
      <c r="TBI167" s="214"/>
      <c r="TBJ167" s="214"/>
      <c r="TBK167" s="214"/>
      <c r="TBL167" s="214"/>
      <c r="TBM167" s="214"/>
      <c r="TBN167" s="214"/>
      <c r="TBO167" s="214"/>
      <c r="TBP167" s="214"/>
      <c r="TBQ167" s="214"/>
      <c r="TBR167" s="214"/>
      <c r="TBS167" s="214"/>
      <c r="TBT167" s="214"/>
      <c r="TBU167" s="214"/>
      <c r="TBV167" s="214"/>
      <c r="TBW167" s="214"/>
      <c r="TBX167" s="214"/>
      <c r="TBY167" s="214"/>
      <c r="TBZ167" s="214"/>
      <c r="TCA167" s="214"/>
      <c r="TCB167" s="214"/>
      <c r="TCC167" s="214"/>
      <c r="TCD167" s="214"/>
      <c r="TCE167" s="214"/>
      <c r="TCF167" s="214"/>
      <c r="TCG167" s="214"/>
      <c r="TCH167" s="214"/>
      <c r="TCI167" s="214"/>
      <c r="TCJ167" s="214"/>
      <c r="TCK167" s="214"/>
      <c r="TCL167" s="214"/>
      <c r="TCM167" s="214"/>
      <c r="TCN167" s="214"/>
      <c r="TCO167" s="214"/>
      <c r="TCP167" s="214"/>
      <c r="TCQ167" s="214"/>
      <c r="TCR167" s="214"/>
      <c r="TCS167" s="214"/>
      <c r="TCT167" s="214"/>
      <c r="TCU167" s="214"/>
      <c r="TCV167" s="214"/>
      <c r="TCW167" s="214"/>
      <c r="TCX167" s="214"/>
      <c r="TCY167" s="214"/>
      <c r="TCZ167" s="214"/>
      <c r="TDA167" s="214"/>
      <c r="TDB167" s="214"/>
      <c r="TDC167" s="214"/>
      <c r="TDD167" s="214"/>
      <c r="TDE167" s="214"/>
      <c r="TDF167" s="214"/>
      <c r="TDG167" s="214"/>
      <c r="TDH167" s="214"/>
      <c r="TDI167" s="214"/>
      <c r="TDJ167" s="214"/>
      <c r="TDK167" s="214"/>
      <c r="TDL167" s="214"/>
      <c r="TDM167" s="214"/>
      <c r="TDN167" s="214"/>
      <c r="TDO167" s="214"/>
      <c r="TDP167" s="214"/>
      <c r="TDQ167" s="214"/>
      <c r="TDR167" s="214"/>
      <c r="TDS167" s="214"/>
      <c r="TDT167" s="214"/>
      <c r="TDU167" s="214"/>
      <c r="TDV167" s="214"/>
      <c r="TDW167" s="214"/>
      <c r="TDX167" s="214"/>
      <c r="TDY167" s="214"/>
      <c r="TDZ167" s="214"/>
      <c r="TEA167" s="214"/>
      <c r="TEB167" s="214"/>
      <c r="TEC167" s="214"/>
      <c r="TED167" s="214"/>
      <c r="TEE167" s="214"/>
      <c r="TEF167" s="214"/>
      <c r="TEG167" s="214"/>
      <c r="TEH167" s="214"/>
      <c r="TEI167" s="214"/>
      <c r="TEJ167" s="214"/>
      <c r="TEK167" s="214"/>
      <c r="TEL167" s="214"/>
      <c r="TEM167" s="214"/>
      <c r="TEN167" s="214"/>
      <c r="TEO167" s="214"/>
      <c r="TEP167" s="214"/>
      <c r="TEQ167" s="214"/>
      <c r="TER167" s="214"/>
      <c r="TES167" s="214"/>
      <c r="TET167" s="214"/>
      <c r="TEU167" s="214"/>
      <c r="TEV167" s="214"/>
      <c r="TEW167" s="214"/>
      <c r="TEX167" s="214"/>
      <c r="TEY167" s="214"/>
      <c r="TEZ167" s="214"/>
      <c r="TFA167" s="214"/>
      <c r="TFB167" s="214"/>
      <c r="TFC167" s="214"/>
      <c r="TFD167" s="214"/>
      <c r="TFE167" s="214"/>
      <c r="TFF167" s="214"/>
      <c r="TFG167" s="214"/>
      <c r="TFH167" s="214"/>
      <c r="TFI167" s="214"/>
      <c r="TFJ167" s="214"/>
      <c r="TFK167" s="214"/>
      <c r="TFL167" s="214"/>
      <c r="TFM167" s="214"/>
      <c r="TFN167" s="214"/>
      <c r="TFO167" s="214"/>
      <c r="TFP167" s="214"/>
      <c r="TFQ167" s="214"/>
      <c r="TFR167" s="214"/>
      <c r="TFS167" s="214"/>
      <c r="TFT167" s="214"/>
      <c r="TFU167" s="214"/>
      <c r="TFV167" s="214"/>
      <c r="TFW167" s="214"/>
      <c r="TFX167" s="214"/>
      <c r="TFY167" s="214"/>
      <c r="TFZ167" s="214"/>
      <c r="TGA167" s="214"/>
      <c r="TGB167" s="214"/>
      <c r="TGC167" s="214"/>
      <c r="TGD167" s="214"/>
      <c r="TGE167" s="214"/>
      <c r="TGF167" s="214"/>
      <c r="TGG167" s="214"/>
      <c r="TGH167" s="214"/>
      <c r="TGI167" s="214"/>
      <c r="TGJ167" s="214"/>
      <c r="TGK167" s="214"/>
      <c r="TGL167" s="214"/>
      <c r="TGM167" s="214"/>
      <c r="TGN167" s="214"/>
      <c r="TGO167" s="214"/>
      <c r="TGP167" s="214"/>
      <c r="TGQ167" s="214"/>
      <c r="TGR167" s="214"/>
      <c r="TGS167" s="214"/>
      <c r="TGT167" s="214"/>
      <c r="TGU167" s="214"/>
      <c r="TGV167" s="214"/>
      <c r="TGW167" s="214"/>
      <c r="TGX167" s="214"/>
      <c r="TGY167" s="214"/>
      <c r="TGZ167" s="214"/>
      <c r="THA167" s="214"/>
      <c r="THB167" s="214"/>
      <c r="THC167" s="214"/>
      <c r="THD167" s="214"/>
      <c r="THE167" s="214"/>
      <c r="THF167" s="214"/>
      <c r="THG167" s="214"/>
      <c r="THH167" s="214"/>
      <c r="THI167" s="214"/>
      <c r="THJ167" s="214"/>
      <c r="THK167" s="214"/>
      <c r="THL167" s="214"/>
      <c r="THM167" s="214"/>
      <c r="THN167" s="214"/>
      <c r="THO167" s="214"/>
      <c r="THP167" s="214"/>
      <c r="THQ167" s="214"/>
      <c r="THR167" s="214"/>
      <c r="THS167" s="214"/>
      <c r="THT167" s="214"/>
      <c r="THU167" s="214"/>
      <c r="THV167" s="214"/>
      <c r="THW167" s="214"/>
      <c r="THX167" s="214"/>
      <c r="THY167" s="214"/>
      <c r="THZ167" s="214"/>
      <c r="TIA167" s="214"/>
      <c r="TIB167" s="214"/>
      <c r="TIC167" s="214"/>
      <c r="TID167" s="214"/>
      <c r="TIE167" s="214"/>
      <c r="TIF167" s="214"/>
      <c r="TIG167" s="214"/>
      <c r="TIH167" s="214"/>
      <c r="TII167" s="214"/>
      <c r="TIJ167" s="214"/>
      <c r="TIK167" s="214"/>
      <c r="TIL167" s="214"/>
      <c r="TIM167" s="214"/>
      <c r="TIN167" s="214"/>
      <c r="TIO167" s="214"/>
      <c r="TIP167" s="214"/>
      <c r="TIQ167" s="214"/>
      <c r="TIR167" s="214"/>
      <c r="TIS167" s="214"/>
      <c r="TIT167" s="214"/>
      <c r="TIU167" s="214"/>
      <c r="TIV167" s="214"/>
      <c r="TIW167" s="214"/>
      <c r="TIX167" s="214"/>
      <c r="TIY167" s="214"/>
      <c r="TIZ167" s="214"/>
      <c r="TJA167" s="214"/>
      <c r="TJB167" s="214"/>
      <c r="TJC167" s="214"/>
      <c r="TJD167" s="214"/>
      <c r="TJE167" s="214"/>
      <c r="TJF167" s="214"/>
      <c r="TJG167" s="214"/>
      <c r="TJH167" s="214"/>
      <c r="TJI167" s="214"/>
      <c r="TJJ167" s="214"/>
      <c r="TJK167" s="214"/>
      <c r="TJL167" s="214"/>
      <c r="TJM167" s="214"/>
      <c r="TJN167" s="214"/>
      <c r="TJO167" s="214"/>
      <c r="TJP167" s="214"/>
      <c r="TJQ167" s="214"/>
      <c r="TJR167" s="214"/>
      <c r="TJS167" s="214"/>
      <c r="TJT167" s="214"/>
      <c r="TJU167" s="214"/>
      <c r="TJV167" s="214"/>
      <c r="TJW167" s="214"/>
      <c r="TJX167" s="214"/>
      <c r="TJY167" s="214"/>
      <c r="TJZ167" s="214"/>
      <c r="TKA167" s="214"/>
      <c r="TKB167" s="214"/>
      <c r="TKC167" s="214"/>
      <c r="TKD167" s="214"/>
      <c r="TKE167" s="214"/>
      <c r="TKF167" s="214"/>
      <c r="TKG167" s="214"/>
      <c r="TKH167" s="214"/>
      <c r="TKI167" s="214"/>
      <c r="TKJ167" s="214"/>
      <c r="TKK167" s="214"/>
      <c r="TKL167" s="214"/>
      <c r="TKM167" s="214"/>
      <c r="TKN167" s="214"/>
      <c r="TKO167" s="214"/>
      <c r="TKP167" s="214"/>
      <c r="TKQ167" s="214"/>
      <c r="TKR167" s="214"/>
      <c r="TKS167" s="214"/>
      <c r="TKT167" s="214"/>
      <c r="TKU167" s="214"/>
      <c r="TLB167" s="214"/>
      <c r="TLC167" s="214"/>
      <c r="TLD167" s="214"/>
      <c r="TLE167" s="214"/>
      <c r="TLF167" s="214"/>
      <c r="TLG167" s="214"/>
      <c r="TLH167" s="214"/>
      <c r="TLI167" s="214"/>
      <c r="TLJ167" s="214"/>
      <c r="TLK167" s="214"/>
      <c r="TLL167" s="214"/>
      <c r="TLM167" s="214"/>
      <c r="TLN167" s="214"/>
      <c r="TLO167" s="214"/>
      <c r="TLP167" s="214"/>
      <c r="TLQ167" s="214"/>
      <c r="TLR167" s="214"/>
      <c r="TLS167" s="214"/>
      <c r="TLT167" s="214"/>
      <c r="TLU167" s="214"/>
      <c r="TLV167" s="214"/>
      <c r="TLW167" s="214"/>
      <c r="TLX167" s="214"/>
      <c r="TLY167" s="214"/>
      <c r="TLZ167" s="214"/>
      <c r="TMA167" s="214"/>
      <c r="TMB167" s="214"/>
      <c r="TMC167" s="214"/>
      <c r="TMD167" s="214"/>
      <c r="TME167" s="214"/>
      <c r="TMF167" s="214"/>
      <c r="TMG167" s="214"/>
      <c r="TMH167" s="214"/>
      <c r="TMI167" s="214"/>
      <c r="TMJ167" s="214"/>
      <c r="TMK167" s="214"/>
      <c r="TML167" s="214"/>
      <c r="TMM167" s="214"/>
      <c r="TMN167" s="214"/>
      <c r="TMO167" s="214"/>
      <c r="TMP167" s="214"/>
      <c r="TMQ167" s="214"/>
      <c r="TMR167" s="214"/>
      <c r="TMS167" s="214"/>
      <c r="TMT167" s="214"/>
      <c r="TMU167" s="214"/>
      <c r="TMV167" s="214"/>
      <c r="TMW167" s="214"/>
      <c r="TMX167" s="214"/>
      <c r="TMY167" s="214"/>
      <c r="TMZ167" s="214"/>
      <c r="TNA167" s="214"/>
      <c r="TNB167" s="214"/>
      <c r="TNC167" s="214"/>
      <c r="TND167" s="214"/>
      <c r="TNE167" s="214"/>
      <c r="TNF167" s="214"/>
      <c r="TNG167" s="214"/>
      <c r="TNH167" s="214"/>
      <c r="TNI167" s="214"/>
      <c r="TNJ167" s="214"/>
      <c r="TNK167" s="214"/>
      <c r="TNL167" s="214"/>
      <c r="TNM167" s="214"/>
      <c r="TNN167" s="214"/>
      <c r="TNO167" s="214"/>
      <c r="TNP167" s="214"/>
      <c r="TNQ167" s="214"/>
      <c r="TNR167" s="214"/>
      <c r="TNS167" s="214"/>
      <c r="TNT167" s="214"/>
      <c r="TNU167" s="214"/>
      <c r="TNV167" s="214"/>
      <c r="TNW167" s="214"/>
      <c r="TNX167" s="214"/>
      <c r="TNY167" s="214"/>
      <c r="TNZ167" s="214"/>
      <c r="TOA167" s="214"/>
      <c r="TOB167" s="214"/>
      <c r="TOC167" s="214"/>
      <c r="TOD167" s="214"/>
      <c r="TOE167" s="214"/>
      <c r="TOF167" s="214"/>
      <c r="TOG167" s="214"/>
      <c r="TOH167" s="214"/>
      <c r="TOI167" s="214"/>
      <c r="TOJ167" s="214"/>
      <c r="TOK167" s="214"/>
      <c r="TOL167" s="214"/>
      <c r="TOM167" s="214"/>
      <c r="TON167" s="214"/>
      <c r="TOO167" s="214"/>
      <c r="TOP167" s="214"/>
      <c r="TOQ167" s="214"/>
      <c r="TOR167" s="214"/>
      <c r="TOS167" s="214"/>
      <c r="TOT167" s="214"/>
      <c r="TOU167" s="214"/>
      <c r="TOV167" s="214"/>
      <c r="TOW167" s="214"/>
      <c r="TOX167" s="214"/>
      <c r="TOY167" s="214"/>
      <c r="TOZ167" s="214"/>
      <c r="TPA167" s="214"/>
      <c r="TPB167" s="214"/>
      <c r="TPC167" s="214"/>
      <c r="TPD167" s="214"/>
      <c r="TPE167" s="214"/>
      <c r="TPF167" s="214"/>
      <c r="TPG167" s="214"/>
      <c r="TPH167" s="214"/>
      <c r="TPI167" s="214"/>
      <c r="TPJ167" s="214"/>
      <c r="TPK167" s="214"/>
      <c r="TPL167" s="214"/>
      <c r="TPM167" s="214"/>
      <c r="TPN167" s="214"/>
      <c r="TPO167" s="214"/>
      <c r="TPP167" s="214"/>
      <c r="TPQ167" s="214"/>
      <c r="TPR167" s="214"/>
      <c r="TPS167" s="214"/>
      <c r="TPT167" s="214"/>
      <c r="TPU167" s="214"/>
      <c r="TPV167" s="214"/>
      <c r="TPW167" s="214"/>
      <c r="TPX167" s="214"/>
      <c r="TPY167" s="214"/>
      <c r="TPZ167" s="214"/>
      <c r="TQA167" s="214"/>
      <c r="TQB167" s="214"/>
      <c r="TQC167" s="214"/>
      <c r="TQD167" s="214"/>
      <c r="TQE167" s="214"/>
      <c r="TQF167" s="214"/>
      <c r="TQG167" s="214"/>
      <c r="TQH167" s="214"/>
      <c r="TQI167" s="214"/>
      <c r="TQJ167" s="214"/>
      <c r="TQK167" s="214"/>
      <c r="TQL167" s="214"/>
      <c r="TQM167" s="214"/>
      <c r="TQN167" s="214"/>
      <c r="TQO167" s="214"/>
      <c r="TQP167" s="214"/>
      <c r="TQQ167" s="214"/>
      <c r="TQR167" s="214"/>
      <c r="TQS167" s="214"/>
      <c r="TQT167" s="214"/>
      <c r="TQU167" s="214"/>
      <c r="TQV167" s="214"/>
      <c r="TQW167" s="214"/>
      <c r="TQX167" s="214"/>
      <c r="TQY167" s="214"/>
      <c r="TQZ167" s="214"/>
      <c r="TRA167" s="214"/>
      <c r="TRB167" s="214"/>
      <c r="TRC167" s="214"/>
      <c r="TRD167" s="214"/>
      <c r="TRE167" s="214"/>
      <c r="TRF167" s="214"/>
      <c r="TRG167" s="214"/>
      <c r="TRH167" s="214"/>
      <c r="TRI167" s="214"/>
      <c r="TRJ167" s="214"/>
      <c r="TRK167" s="214"/>
      <c r="TRL167" s="214"/>
      <c r="TRM167" s="214"/>
      <c r="TRN167" s="214"/>
      <c r="TRO167" s="214"/>
      <c r="TRP167" s="214"/>
      <c r="TRQ167" s="214"/>
      <c r="TRR167" s="214"/>
      <c r="TRS167" s="214"/>
      <c r="TRT167" s="214"/>
      <c r="TRU167" s="214"/>
      <c r="TRV167" s="214"/>
      <c r="TRW167" s="214"/>
      <c r="TRX167" s="214"/>
      <c r="TRY167" s="214"/>
      <c r="TRZ167" s="214"/>
      <c r="TSA167" s="214"/>
      <c r="TSB167" s="214"/>
      <c r="TSC167" s="214"/>
      <c r="TSD167" s="214"/>
      <c r="TSE167" s="214"/>
      <c r="TSF167" s="214"/>
      <c r="TSG167" s="214"/>
      <c r="TSH167" s="214"/>
      <c r="TSI167" s="214"/>
      <c r="TSJ167" s="214"/>
      <c r="TSK167" s="214"/>
      <c r="TSL167" s="214"/>
      <c r="TSM167" s="214"/>
      <c r="TSN167" s="214"/>
      <c r="TSO167" s="214"/>
      <c r="TSP167" s="214"/>
      <c r="TSQ167" s="214"/>
      <c r="TSR167" s="214"/>
      <c r="TSS167" s="214"/>
      <c r="TST167" s="214"/>
      <c r="TSU167" s="214"/>
      <c r="TSV167" s="214"/>
      <c r="TSW167" s="214"/>
      <c r="TSX167" s="214"/>
      <c r="TSY167" s="214"/>
      <c r="TSZ167" s="214"/>
      <c r="TTA167" s="214"/>
      <c r="TTB167" s="214"/>
      <c r="TTC167" s="214"/>
      <c r="TTD167" s="214"/>
      <c r="TTE167" s="214"/>
      <c r="TTF167" s="214"/>
      <c r="TTG167" s="214"/>
      <c r="TTH167" s="214"/>
      <c r="TTI167" s="214"/>
      <c r="TTJ167" s="214"/>
      <c r="TTK167" s="214"/>
      <c r="TTL167" s="214"/>
      <c r="TTM167" s="214"/>
      <c r="TTN167" s="214"/>
      <c r="TTO167" s="214"/>
      <c r="TTP167" s="214"/>
      <c r="TTQ167" s="214"/>
      <c r="TTR167" s="214"/>
      <c r="TTS167" s="214"/>
      <c r="TTT167" s="214"/>
      <c r="TTU167" s="214"/>
      <c r="TTV167" s="214"/>
      <c r="TTW167" s="214"/>
      <c r="TTX167" s="214"/>
      <c r="TTY167" s="214"/>
      <c r="TTZ167" s="214"/>
      <c r="TUA167" s="214"/>
      <c r="TUB167" s="214"/>
      <c r="TUC167" s="214"/>
      <c r="TUD167" s="214"/>
      <c r="TUE167" s="214"/>
      <c r="TUF167" s="214"/>
      <c r="TUG167" s="214"/>
      <c r="TUH167" s="214"/>
      <c r="TUI167" s="214"/>
      <c r="TUJ167" s="214"/>
      <c r="TUK167" s="214"/>
      <c r="TUL167" s="214"/>
      <c r="TUM167" s="214"/>
      <c r="TUN167" s="214"/>
      <c r="TUO167" s="214"/>
      <c r="TUP167" s="214"/>
      <c r="TUQ167" s="214"/>
      <c r="TUX167" s="214"/>
      <c r="TUY167" s="214"/>
      <c r="TUZ167" s="214"/>
      <c r="TVA167" s="214"/>
      <c r="TVB167" s="214"/>
      <c r="TVC167" s="214"/>
      <c r="TVD167" s="214"/>
      <c r="TVE167" s="214"/>
      <c r="TVF167" s="214"/>
      <c r="TVG167" s="214"/>
      <c r="TVH167" s="214"/>
      <c r="TVI167" s="214"/>
      <c r="TVJ167" s="214"/>
      <c r="TVK167" s="214"/>
      <c r="TVL167" s="214"/>
      <c r="TVM167" s="214"/>
      <c r="TVN167" s="214"/>
      <c r="TVO167" s="214"/>
      <c r="TVP167" s="214"/>
      <c r="TVQ167" s="214"/>
      <c r="TVR167" s="214"/>
      <c r="TVS167" s="214"/>
      <c r="TVT167" s="214"/>
      <c r="TVU167" s="214"/>
      <c r="TVV167" s="214"/>
      <c r="TVW167" s="214"/>
      <c r="TVX167" s="214"/>
      <c r="TVY167" s="214"/>
      <c r="TVZ167" s="214"/>
      <c r="TWA167" s="214"/>
      <c r="TWB167" s="214"/>
      <c r="TWC167" s="214"/>
      <c r="TWD167" s="214"/>
      <c r="TWE167" s="214"/>
      <c r="TWF167" s="214"/>
      <c r="TWG167" s="214"/>
      <c r="TWH167" s="214"/>
      <c r="TWI167" s="214"/>
      <c r="TWJ167" s="214"/>
      <c r="TWK167" s="214"/>
      <c r="TWL167" s="214"/>
      <c r="TWM167" s="214"/>
      <c r="TWN167" s="214"/>
      <c r="TWO167" s="214"/>
      <c r="TWP167" s="214"/>
      <c r="TWQ167" s="214"/>
      <c r="TWR167" s="214"/>
      <c r="TWS167" s="214"/>
      <c r="TWT167" s="214"/>
      <c r="TWU167" s="214"/>
      <c r="TWV167" s="214"/>
      <c r="TWW167" s="214"/>
      <c r="TWX167" s="214"/>
      <c r="TWY167" s="214"/>
      <c r="TWZ167" s="214"/>
      <c r="TXA167" s="214"/>
      <c r="TXB167" s="214"/>
      <c r="TXC167" s="214"/>
      <c r="TXD167" s="214"/>
      <c r="TXE167" s="214"/>
      <c r="TXF167" s="214"/>
      <c r="TXG167" s="214"/>
      <c r="TXH167" s="214"/>
      <c r="TXI167" s="214"/>
      <c r="TXJ167" s="214"/>
      <c r="TXK167" s="214"/>
      <c r="TXL167" s="214"/>
      <c r="TXM167" s="214"/>
      <c r="TXN167" s="214"/>
      <c r="TXO167" s="214"/>
      <c r="TXP167" s="214"/>
      <c r="TXQ167" s="214"/>
      <c r="TXR167" s="214"/>
      <c r="TXS167" s="214"/>
      <c r="TXT167" s="214"/>
      <c r="TXU167" s="214"/>
      <c r="TXV167" s="214"/>
      <c r="TXW167" s="214"/>
      <c r="TXX167" s="214"/>
      <c r="TXY167" s="214"/>
      <c r="TXZ167" s="214"/>
      <c r="TYA167" s="214"/>
      <c r="TYB167" s="214"/>
      <c r="TYC167" s="214"/>
      <c r="TYD167" s="214"/>
      <c r="TYE167" s="214"/>
      <c r="TYF167" s="214"/>
      <c r="TYG167" s="214"/>
      <c r="TYH167" s="214"/>
      <c r="TYI167" s="214"/>
      <c r="TYJ167" s="214"/>
      <c r="TYK167" s="214"/>
      <c r="TYL167" s="214"/>
      <c r="TYM167" s="214"/>
      <c r="TYN167" s="214"/>
      <c r="TYO167" s="214"/>
      <c r="TYP167" s="214"/>
      <c r="TYQ167" s="214"/>
      <c r="TYR167" s="214"/>
      <c r="TYS167" s="214"/>
      <c r="TYT167" s="214"/>
      <c r="TYU167" s="214"/>
      <c r="TYV167" s="214"/>
      <c r="TYW167" s="214"/>
      <c r="TYX167" s="214"/>
      <c r="TYY167" s="214"/>
      <c r="TYZ167" s="214"/>
      <c r="TZA167" s="214"/>
      <c r="TZB167" s="214"/>
      <c r="TZC167" s="214"/>
      <c r="TZD167" s="214"/>
      <c r="TZE167" s="214"/>
      <c r="TZF167" s="214"/>
      <c r="TZG167" s="214"/>
      <c r="TZH167" s="214"/>
      <c r="TZI167" s="214"/>
      <c r="TZJ167" s="214"/>
      <c r="TZK167" s="214"/>
      <c r="TZL167" s="214"/>
      <c r="TZM167" s="214"/>
      <c r="TZN167" s="214"/>
      <c r="TZO167" s="214"/>
      <c r="TZP167" s="214"/>
      <c r="TZQ167" s="214"/>
      <c r="TZR167" s="214"/>
      <c r="TZS167" s="214"/>
      <c r="TZT167" s="214"/>
      <c r="TZU167" s="214"/>
      <c r="TZV167" s="214"/>
      <c r="TZW167" s="214"/>
      <c r="TZX167" s="214"/>
      <c r="TZY167" s="214"/>
      <c r="TZZ167" s="214"/>
      <c r="UAA167" s="214"/>
      <c r="UAB167" s="214"/>
      <c r="UAC167" s="214"/>
      <c r="UAD167" s="214"/>
      <c r="UAE167" s="214"/>
      <c r="UAF167" s="214"/>
      <c r="UAG167" s="214"/>
      <c r="UAH167" s="214"/>
      <c r="UAI167" s="214"/>
      <c r="UAJ167" s="214"/>
      <c r="UAK167" s="214"/>
      <c r="UAL167" s="214"/>
      <c r="UAM167" s="214"/>
      <c r="UAN167" s="214"/>
      <c r="UAO167" s="214"/>
      <c r="UAP167" s="214"/>
      <c r="UAQ167" s="214"/>
      <c r="UAR167" s="214"/>
      <c r="UAS167" s="214"/>
      <c r="UAT167" s="214"/>
      <c r="UAU167" s="214"/>
      <c r="UAV167" s="214"/>
      <c r="UAW167" s="214"/>
      <c r="UAX167" s="214"/>
      <c r="UAY167" s="214"/>
      <c r="UAZ167" s="214"/>
      <c r="UBA167" s="214"/>
      <c r="UBB167" s="214"/>
      <c r="UBC167" s="214"/>
      <c r="UBD167" s="214"/>
      <c r="UBE167" s="214"/>
      <c r="UBF167" s="214"/>
      <c r="UBG167" s="214"/>
      <c r="UBH167" s="214"/>
      <c r="UBI167" s="214"/>
      <c r="UBJ167" s="214"/>
      <c r="UBK167" s="214"/>
      <c r="UBL167" s="214"/>
      <c r="UBM167" s="214"/>
      <c r="UBN167" s="214"/>
      <c r="UBO167" s="214"/>
      <c r="UBP167" s="214"/>
      <c r="UBQ167" s="214"/>
      <c r="UBR167" s="214"/>
      <c r="UBS167" s="214"/>
      <c r="UBT167" s="214"/>
      <c r="UBU167" s="214"/>
      <c r="UBV167" s="214"/>
      <c r="UBW167" s="214"/>
      <c r="UBX167" s="214"/>
      <c r="UBY167" s="214"/>
      <c r="UBZ167" s="214"/>
      <c r="UCA167" s="214"/>
      <c r="UCB167" s="214"/>
      <c r="UCC167" s="214"/>
      <c r="UCD167" s="214"/>
      <c r="UCE167" s="214"/>
      <c r="UCF167" s="214"/>
      <c r="UCG167" s="214"/>
      <c r="UCH167" s="214"/>
      <c r="UCI167" s="214"/>
      <c r="UCJ167" s="214"/>
      <c r="UCK167" s="214"/>
      <c r="UCL167" s="214"/>
      <c r="UCM167" s="214"/>
      <c r="UCN167" s="214"/>
      <c r="UCO167" s="214"/>
      <c r="UCP167" s="214"/>
      <c r="UCQ167" s="214"/>
      <c r="UCR167" s="214"/>
      <c r="UCS167" s="214"/>
      <c r="UCT167" s="214"/>
      <c r="UCU167" s="214"/>
      <c r="UCV167" s="214"/>
      <c r="UCW167" s="214"/>
      <c r="UCX167" s="214"/>
      <c r="UCY167" s="214"/>
      <c r="UCZ167" s="214"/>
      <c r="UDA167" s="214"/>
      <c r="UDB167" s="214"/>
      <c r="UDC167" s="214"/>
      <c r="UDD167" s="214"/>
      <c r="UDE167" s="214"/>
      <c r="UDF167" s="214"/>
      <c r="UDG167" s="214"/>
      <c r="UDH167" s="214"/>
      <c r="UDI167" s="214"/>
      <c r="UDJ167" s="214"/>
      <c r="UDK167" s="214"/>
      <c r="UDL167" s="214"/>
      <c r="UDM167" s="214"/>
      <c r="UDN167" s="214"/>
      <c r="UDO167" s="214"/>
      <c r="UDP167" s="214"/>
      <c r="UDQ167" s="214"/>
      <c r="UDR167" s="214"/>
      <c r="UDS167" s="214"/>
      <c r="UDT167" s="214"/>
      <c r="UDU167" s="214"/>
      <c r="UDV167" s="214"/>
      <c r="UDW167" s="214"/>
      <c r="UDX167" s="214"/>
      <c r="UDY167" s="214"/>
      <c r="UDZ167" s="214"/>
      <c r="UEA167" s="214"/>
      <c r="UEB167" s="214"/>
      <c r="UEC167" s="214"/>
      <c r="UED167" s="214"/>
      <c r="UEE167" s="214"/>
      <c r="UEF167" s="214"/>
      <c r="UEG167" s="214"/>
      <c r="UEH167" s="214"/>
      <c r="UEI167" s="214"/>
      <c r="UEJ167" s="214"/>
      <c r="UEK167" s="214"/>
      <c r="UEL167" s="214"/>
      <c r="UEM167" s="214"/>
      <c r="UET167" s="214"/>
      <c r="UEU167" s="214"/>
      <c r="UEV167" s="214"/>
      <c r="UEW167" s="214"/>
      <c r="UEX167" s="214"/>
      <c r="UEY167" s="214"/>
      <c r="UEZ167" s="214"/>
      <c r="UFA167" s="214"/>
      <c r="UFB167" s="214"/>
      <c r="UFC167" s="214"/>
      <c r="UFD167" s="214"/>
      <c r="UFE167" s="214"/>
      <c r="UFF167" s="214"/>
      <c r="UFG167" s="214"/>
      <c r="UFH167" s="214"/>
      <c r="UFI167" s="214"/>
      <c r="UFJ167" s="214"/>
      <c r="UFK167" s="214"/>
      <c r="UFL167" s="214"/>
      <c r="UFM167" s="214"/>
      <c r="UFN167" s="214"/>
      <c r="UFO167" s="214"/>
      <c r="UFP167" s="214"/>
      <c r="UFQ167" s="214"/>
      <c r="UFR167" s="214"/>
      <c r="UFS167" s="214"/>
      <c r="UFT167" s="214"/>
      <c r="UFU167" s="214"/>
      <c r="UFV167" s="214"/>
      <c r="UFW167" s="214"/>
      <c r="UFX167" s="214"/>
      <c r="UFY167" s="214"/>
      <c r="UFZ167" s="214"/>
      <c r="UGA167" s="214"/>
      <c r="UGB167" s="214"/>
      <c r="UGC167" s="214"/>
      <c r="UGD167" s="214"/>
      <c r="UGE167" s="214"/>
      <c r="UGF167" s="214"/>
      <c r="UGG167" s="214"/>
      <c r="UGH167" s="214"/>
      <c r="UGI167" s="214"/>
      <c r="UGJ167" s="214"/>
      <c r="UGK167" s="214"/>
      <c r="UGL167" s="214"/>
      <c r="UGM167" s="214"/>
      <c r="UGN167" s="214"/>
      <c r="UGO167" s="214"/>
      <c r="UGP167" s="214"/>
      <c r="UGQ167" s="214"/>
      <c r="UGR167" s="214"/>
      <c r="UGS167" s="214"/>
      <c r="UGT167" s="214"/>
      <c r="UGU167" s="214"/>
      <c r="UGV167" s="214"/>
      <c r="UGW167" s="214"/>
      <c r="UGX167" s="214"/>
      <c r="UGY167" s="214"/>
      <c r="UGZ167" s="214"/>
      <c r="UHA167" s="214"/>
      <c r="UHB167" s="214"/>
      <c r="UHC167" s="214"/>
      <c r="UHD167" s="214"/>
      <c r="UHE167" s="214"/>
      <c r="UHF167" s="214"/>
      <c r="UHG167" s="214"/>
      <c r="UHH167" s="214"/>
      <c r="UHI167" s="214"/>
      <c r="UHJ167" s="214"/>
      <c r="UHK167" s="214"/>
      <c r="UHL167" s="214"/>
      <c r="UHM167" s="214"/>
      <c r="UHN167" s="214"/>
      <c r="UHO167" s="214"/>
      <c r="UHP167" s="214"/>
      <c r="UHQ167" s="214"/>
      <c r="UHR167" s="214"/>
      <c r="UHS167" s="214"/>
      <c r="UHT167" s="214"/>
      <c r="UHU167" s="214"/>
      <c r="UHV167" s="214"/>
      <c r="UHW167" s="214"/>
      <c r="UHX167" s="214"/>
      <c r="UHY167" s="214"/>
      <c r="UHZ167" s="214"/>
      <c r="UIA167" s="214"/>
      <c r="UIB167" s="214"/>
      <c r="UIC167" s="214"/>
      <c r="UID167" s="214"/>
      <c r="UIE167" s="214"/>
      <c r="UIF167" s="214"/>
      <c r="UIG167" s="214"/>
      <c r="UIH167" s="214"/>
      <c r="UII167" s="214"/>
      <c r="UIJ167" s="214"/>
      <c r="UIK167" s="214"/>
      <c r="UIL167" s="214"/>
      <c r="UIM167" s="214"/>
      <c r="UIN167" s="214"/>
      <c r="UIO167" s="214"/>
      <c r="UIP167" s="214"/>
      <c r="UIQ167" s="214"/>
      <c r="UIR167" s="214"/>
      <c r="UIS167" s="214"/>
      <c r="UIT167" s="214"/>
      <c r="UIU167" s="214"/>
      <c r="UIV167" s="214"/>
      <c r="UIW167" s="214"/>
      <c r="UIX167" s="214"/>
      <c r="UIY167" s="214"/>
      <c r="UIZ167" s="214"/>
      <c r="UJA167" s="214"/>
      <c r="UJB167" s="214"/>
      <c r="UJC167" s="214"/>
      <c r="UJD167" s="214"/>
      <c r="UJE167" s="214"/>
      <c r="UJF167" s="214"/>
      <c r="UJG167" s="214"/>
      <c r="UJH167" s="214"/>
      <c r="UJI167" s="214"/>
      <c r="UJJ167" s="214"/>
      <c r="UJK167" s="214"/>
      <c r="UJL167" s="214"/>
      <c r="UJM167" s="214"/>
      <c r="UJN167" s="214"/>
      <c r="UJO167" s="214"/>
      <c r="UJP167" s="214"/>
      <c r="UJQ167" s="214"/>
      <c r="UJR167" s="214"/>
      <c r="UJS167" s="214"/>
      <c r="UJT167" s="214"/>
      <c r="UJU167" s="214"/>
      <c r="UJV167" s="214"/>
      <c r="UJW167" s="214"/>
      <c r="UJX167" s="214"/>
      <c r="UJY167" s="214"/>
      <c r="UJZ167" s="214"/>
      <c r="UKA167" s="214"/>
      <c r="UKB167" s="214"/>
      <c r="UKC167" s="214"/>
      <c r="UKD167" s="214"/>
      <c r="UKE167" s="214"/>
      <c r="UKF167" s="214"/>
      <c r="UKG167" s="214"/>
      <c r="UKH167" s="214"/>
      <c r="UKI167" s="214"/>
      <c r="UKJ167" s="214"/>
      <c r="UKK167" s="214"/>
      <c r="UKL167" s="214"/>
      <c r="UKM167" s="214"/>
      <c r="UKN167" s="214"/>
      <c r="UKO167" s="214"/>
      <c r="UKP167" s="214"/>
      <c r="UKQ167" s="214"/>
      <c r="UKR167" s="214"/>
      <c r="UKS167" s="214"/>
      <c r="UKT167" s="214"/>
      <c r="UKU167" s="214"/>
      <c r="UKV167" s="214"/>
      <c r="UKW167" s="214"/>
      <c r="UKX167" s="214"/>
      <c r="UKY167" s="214"/>
      <c r="UKZ167" s="214"/>
      <c r="ULA167" s="214"/>
      <c r="ULB167" s="214"/>
      <c r="ULC167" s="214"/>
      <c r="ULD167" s="214"/>
      <c r="ULE167" s="214"/>
      <c r="ULF167" s="214"/>
      <c r="ULG167" s="214"/>
      <c r="ULH167" s="214"/>
      <c r="ULI167" s="214"/>
      <c r="ULJ167" s="214"/>
      <c r="ULK167" s="214"/>
      <c r="ULL167" s="214"/>
      <c r="ULM167" s="214"/>
      <c r="ULN167" s="214"/>
      <c r="ULO167" s="214"/>
      <c r="ULP167" s="214"/>
      <c r="ULQ167" s="214"/>
      <c r="ULR167" s="214"/>
      <c r="ULS167" s="214"/>
      <c r="ULT167" s="214"/>
      <c r="ULU167" s="214"/>
      <c r="ULV167" s="214"/>
      <c r="ULW167" s="214"/>
      <c r="ULX167" s="214"/>
      <c r="ULY167" s="214"/>
      <c r="ULZ167" s="214"/>
      <c r="UMA167" s="214"/>
      <c r="UMB167" s="214"/>
      <c r="UMC167" s="214"/>
      <c r="UMD167" s="214"/>
      <c r="UME167" s="214"/>
      <c r="UMF167" s="214"/>
      <c r="UMG167" s="214"/>
      <c r="UMH167" s="214"/>
      <c r="UMI167" s="214"/>
      <c r="UMJ167" s="214"/>
      <c r="UMK167" s="214"/>
      <c r="UML167" s="214"/>
      <c r="UMM167" s="214"/>
      <c r="UMN167" s="214"/>
      <c r="UMO167" s="214"/>
      <c r="UMP167" s="214"/>
      <c r="UMQ167" s="214"/>
      <c r="UMR167" s="214"/>
      <c r="UMS167" s="214"/>
      <c r="UMT167" s="214"/>
      <c r="UMU167" s="214"/>
      <c r="UMV167" s="214"/>
      <c r="UMW167" s="214"/>
      <c r="UMX167" s="214"/>
      <c r="UMY167" s="214"/>
      <c r="UMZ167" s="214"/>
      <c r="UNA167" s="214"/>
      <c r="UNB167" s="214"/>
      <c r="UNC167" s="214"/>
      <c r="UND167" s="214"/>
      <c r="UNE167" s="214"/>
      <c r="UNF167" s="214"/>
      <c r="UNG167" s="214"/>
      <c r="UNH167" s="214"/>
      <c r="UNI167" s="214"/>
      <c r="UNJ167" s="214"/>
      <c r="UNK167" s="214"/>
      <c r="UNL167" s="214"/>
      <c r="UNM167" s="214"/>
      <c r="UNN167" s="214"/>
      <c r="UNO167" s="214"/>
      <c r="UNP167" s="214"/>
      <c r="UNQ167" s="214"/>
      <c r="UNR167" s="214"/>
      <c r="UNS167" s="214"/>
      <c r="UNT167" s="214"/>
      <c r="UNU167" s="214"/>
      <c r="UNV167" s="214"/>
      <c r="UNW167" s="214"/>
      <c r="UNX167" s="214"/>
      <c r="UNY167" s="214"/>
      <c r="UNZ167" s="214"/>
      <c r="UOA167" s="214"/>
      <c r="UOB167" s="214"/>
      <c r="UOC167" s="214"/>
      <c r="UOD167" s="214"/>
      <c r="UOE167" s="214"/>
      <c r="UOF167" s="214"/>
      <c r="UOG167" s="214"/>
      <c r="UOH167" s="214"/>
      <c r="UOI167" s="214"/>
      <c r="UOP167" s="214"/>
      <c r="UOQ167" s="214"/>
      <c r="UOR167" s="214"/>
      <c r="UOS167" s="214"/>
      <c r="UOT167" s="214"/>
      <c r="UOU167" s="214"/>
      <c r="UOV167" s="214"/>
      <c r="UOW167" s="214"/>
      <c r="UOX167" s="214"/>
      <c r="UOY167" s="214"/>
      <c r="UOZ167" s="214"/>
      <c r="UPA167" s="214"/>
      <c r="UPB167" s="214"/>
      <c r="UPC167" s="214"/>
      <c r="UPD167" s="214"/>
      <c r="UPE167" s="214"/>
      <c r="UPF167" s="214"/>
      <c r="UPG167" s="214"/>
      <c r="UPH167" s="214"/>
      <c r="UPI167" s="214"/>
      <c r="UPJ167" s="214"/>
      <c r="UPK167" s="214"/>
      <c r="UPL167" s="214"/>
      <c r="UPM167" s="214"/>
      <c r="UPN167" s="214"/>
      <c r="UPO167" s="214"/>
      <c r="UPP167" s="214"/>
      <c r="UPQ167" s="214"/>
      <c r="UPR167" s="214"/>
      <c r="UPS167" s="214"/>
      <c r="UPT167" s="214"/>
      <c r="UPU167" s="214"/>
      <c r="UPV167" s="214"/>
      <c r="UPW167" s="214"/>
      <c r="UPX167" s="214"/>
      <c r="UPY167" s="214"/>
      <c r="UPZ167" s="214"/>
      <c r="UQA167" s="214"/>
      <c r="UQB167" s="214"/>
      <c r="UQC167" s="214"/>
      <c r="UQD167" s="214"/>
      <c r="UQE167" s="214"/>
      <c r="UQF167" s="214"/>
      <c r="UQG167" s="214"/>
      <c r="UQH167" s="214"/>
      <c r="UQI167" s="214"/>
      <c r="UQJ167" s="214"/>
      <c r="UQK167" s="214"/>
      <c r="UQL167" s="214"/>
      <c r="UQM167" s="214"/>
      <c r="UQN167" s="214"/>
      <c r="UQO167" s="214"/>
      <c r="UQP167" s="214"/>
      <c r="UQQ167" s="214"/>
      <c r="UQR167" s="214"/>
      <c r="UQS167" s="214"/>
      <c r="UQT167" s="214"/>
      <c r="UQU167" s="214"/>
      <c r="UQV167" s="214"/>
      <c r="UQW167" s="214"/>
      <c r="UQX167" s="214"/>
      <c r="UQY167" s="214"/>
      <c r="UQZ167" s="214"/>
      <c r="URA167" s="214"/>
      <c r="URB167" s="214"/>
      <c r="URC167" s="214"/>
      <c r="URD167" s="214"/>
      <c r="URE167" s="214"/>
      <c r="URF167" s="214"/>
      <c r="URG167" s="214"/>
      <c r="URH167" s="214"/>
      <c r="URI167" s="214"/>
      <c r="URJ167" s="214"/>
      <c r="URK167" s="214"/>
      <c r="URL167" s="214"/>
      <c r="URM167" s="214"/>
      <c r="URN167" s="214"/>
      <c r="URO167" s="214"/>
      <c r="URP167" s="214"/>
      <c r="URQ167" s="214"/>
      <c r="URR167" s="214"/>
      <c r="URS167" s="214"/>
      <c r="URT167" s="214"/>
      <c r="URU167" s="214"/>
      <c r="URV167" s="214"/>
      <c r="URW167" s="214"/>
      <c r="URX167" s="214"/>
      <c r="URY167" s="214"/>
      <c r="URZ167" s="214"/>
      <c r="USA167" s="214"/>
      <c r="USB167" s="214"/>
      <c r="USC167" s="214"/>
      <c r="USD167" s="214"/>
      <c r="USE167" s="214"/>
      <c r="USF167" s="214"/>
      <c r="USG167" s="214"/>
      <c r="USH167" s="214"/>
      <c r="USI167" s="214"/>
      <c r="USJ167" s="214"/>
      <c r="USK167" s="214"/>
      <c r="USL167" s="214"/>
      <c r="USM167" s="214"/>
      <c r="USN167" s="214"/>
      <c r="USO167" s="214"/>
      <c r="USP167" s="214"/>
      <c r="USQ167" s="214"/>
      <c r="USR167" s="214"/>
      <c r="USS167" s="214"/>
      <c r="UST167" s="214"/>
      <c r="USU167" s="214"/>
      <c r="USV167" s="214"/>
      <c r="USW167" s="214"/>
      <c r="USX167" s="214"/>
      <c r="USY167" s="214"/>
      <c r="USZ167" s="214"/>
      <c r="UTA167" s="214"/>
      <c r="UTB167" s="214"/>
      <c r="UTC167" s="214"/>
      <c r="UTD167" s="214"/>
      <c r="UTE167" s="214"/>
      <c r="UTF167" s="214"/>
      <c r="UTG167" s="214"/>
      <c r="UTH167" s="214"/>
      <c r="UTI167" s="214"/>
      <c r="UTJ167" s="214"/>
      <c r="UTK167" s="214"/>
      <c r="UTL167" s="214"/>
      <c r="UTM167" s="214"/>
      <c r="UTN167" s="214"/>
      <c r="UTO167" s="214"/>
      <c r="UTP167" s="214"/>
      <c r="UTQ167" s="214"/>
      <c r="UTR167" s="214"/>
      <c r="UTS167" s="214"/>
      <c r="UTT167" s="214"/>
      <c r="UTU167" s="214"/>
      <c r="UTV167" s="214"/>
      <c r="UTW167" s="214"/>
      <c r="UTX167" s="214"/>
      <c r="UTY167" s="214"/>
      <c r="UTZ167" s="214"/>
      <c r="UUA167" s="214"/>
      <c r="UUB167" s="214"/>
      <c r="UUC167" s="214"/>
      <c r="UUD167" s="214"/>
      <c r="UUE167" s="214"/>
      <c r="UUF167" s="214"/>
      <c r="UUG167" s="214"/>
      <c r="UUH167" s="214"/>
      <c r="UUI167" s="214"/>
      <c r="UUJ167" s="214"/>
      <c r="UUK167" s="214"/>
      <c r="UUL167" s="214"/>
      <c r="UUM167" s="214"/>
      <c r="UUN167" s="214"/>
      <c r="UUO167" s="214"/>
      <c r="UUP167" s="214"/>
      <c r="UUQ167" s="214"/>
      <c r="UUR167" s="214"/>
      <c r="UUS167" s="214"/>
      <c r="UUT167" s="214"/>
      <c r="UUU167" s="214"/>
      <c r="UUV167" s="214"/>
      <c r="UUW167" s="214"/>
      <c r="UUX167" s="214"/>
      <c r="UUY167" s="214"/>
      <c r="UUZ167" s="214"/>
      <c r="UVA167" s="214"/>
      <c r="UVB167" s="214"/>
      <c r="UVC167" s="214"/>
      <c r="UVD167" s="214"/>
      <c r="UVE167" s="214"/>
      <c r="UVF167" s="214"/>
      <c r="UVG167" s="214"/>
      <c r="UVH167" s="214"/>
      <c r="UVI167" s="214"/>
      <c r="UVJ167" s="214"/>
      <c r="UVK167" s="214"/>
      <c r="UVL167" s="214"/>
      <c r="UVM167" s="214"/>
      <c r="UVN167" s="214"/>
      <c r="UVO167" s="214"/>
      <c r="UVP167" s="214"/>
      <c r="UVQ167" s="214"/>
      <c r="UVR167" s="214"/>
      <c r="UVS167" s="214"/>
      <c r="UVT167" s="214"/>
      <c r="UVU167" s="214"/>
      <c r="UVV167" s="214"/>
      <c r="UVW167" s="214"/>
      <c r="UVX167" s="214"/>
      <c r="UVY167" s="214"/>
      <c r="UVZ167" s="214"/>
      <c r="UWA167" s="214"/>
      <c r="UWB167" s="214"/>
      <c r="UWC167" s="214"/>
      <c r="UWD167" s="214"/>
      <c r="UWE167" s="214"/>
      <c r="UWF167" s="214"/>
      <c r="UWG167" s="214"/>
      <c r="UWH167" s="214"/>
      <c r="UWI167" s="214"/>
      <c r="UWJ167" s="214"/>
      <c r="UWK167" s="214"/>
      <c r="UWL167" s="214"/>
      <c r="UWM167" s="214"/>
      <c r="UWN167" s="214"/>
      <c r="UWO167" s="214"/>
      <c r="UWP167" s="214"/>
      <c r="UWQ167" s="214"/>
      <c r="UWR167" s="214"/>
      <c r="UWS167" s="214"/>
      <c r="UWT167" s="214"/>
      <c r="UWU167" s="214"/>
      <c r="UWV167" s="214"/>
      <c r="UWW167" s="214"/>
      <c r="UWX167" s="214"/>
      <c r="UWY167" s="214"/>
      <c r="UWZ167" s="214"/>
      <c r="UXA167" s="214"/>
      <c r="UXB167" s="214"/>
      <c r="UXC167" s="214"/>
      <c r="UXD167" s="214"/>
      <c r="UXE167" s="214"/>
      <c r="UXF167" s="214"/>
      <c r="UXG167" s="214"/>
      <c r="UXH167" s="214"/>
      <c r="UXI167" s="214"/>
      <c r="UXJ167" s="214"/>
      <c r="UXK167" s="214"/>
      <c r="UXL167" s="214"/>
      <c r="UXM167" s="214"/>
      <c r="UXN167" s="214"/>
      <c r="UXO167" s="214"/>
      <c r="UXP167" s="214"/>
      <c r="UXQ167" s="214"/>
      <c r="UXR167" s="214"/>
      <c r="UXS167" s="214"/>
      <c r="UXT167" s="214"/>
      <c r="UXU167" s="214"/>
      <c r="UXV167" s="214"/>
      <c r="UXW167" s="214"/>
      <c r="UXX167" s="214"/>
      <c r="UXY167" s="214"/>
      <c r="UXZ167" s="214"/>
      <c r="UYA167" s="214"/>
      <c r="UYB167" s="214"/>
      <c r="UYC167" s="214"/>
      <c r="UYD167" s="214"/>
      <c r="UYE167" s="214"/>
      <c r="UYL167" s="214"/>
      <c r="UYM167" s="214"/>
      <c r="UYN167" s="214"/>
      <c r="UYO167" s="214"/>
      <c r="UYP167" s="214"/>
      <c r="UYQ167" s="214"/>
      <c r="UYR167" s="214"/>
      <c r="UYS167" s="214"/>
      <c r="UYT167" s="214"/>
      <c r="UYU167" s="214"/>
      <c r="UYV167" s="214"/>
      <c r="UYW167" s="214"/>
      <c r="UYX167" s="214"/>
      <c r="UYY167" s="214"/>
      <c r="UYZ167" s="214"/>
      <c r="UZA167" s="214"/>
      <c r="UZB167" s="214"/>
      <c r="UZC167" s="214"/>
      <c r="UZD167" s="214"/>
      <c r="UZE167" s="214"/>
      <c r="UZF167" s="214"/>
      <c r="UZG167" s="214"/>
      <c r="UZH167" s="214"/>
      <c r="UZI167" s="214"/>
      <c r="UZJ167" s="214"/>
      <c r="UZK167" s="214"/>
      <c r="UZL167" s="214"/>
      <c r="UZM167" s="214"/>
      <c r="UZN167" s="214"/>
      <c r="UZO167" s="214"/>
      <c r="UZP167" s="214"/>
      <c r="UZQ167" s="214"/>
      <c r="UZR167" s="214"/>
      <c r="UZS167" s="214"/>
      <c r="UZT167" s="214"/>
      <c r="UZU167" s="214"/>
      <c r="UZV167" s="214"/>
      <c r="UZW167" s="214"/>
      <c r="UZX167" s="214"/>
      <c r="UZY167" s="214"/>
      <c r="UZZ167" s="214"/>
      <c r="VAA167" s="214"/>
      <c r="VAB167" s="214"/>
      <c r="VAC167" s="214"/>
      <c r="VAD167" s="214"/>
      <c r="VAE167" s="214"/>
      <c r="VAF167" s="214"/>
      <c r="VAG167" s="214"/>
      <c r="VAH167" s="214"/>
      <c r="VAI167" s="214"/>
      <c r="VAJ167" s="214"/>
      <c r="VAK167" s="214"/>
      <c r="VAL167" s="214"/>
      <c r="VAM167" s="214"/>
      <c r="VAN167" s="214"/>
      <c r="VAO167" s="214"/>
      <c r="VAP167" s="214"/>
      <c r="VAQ167" s="214"/>
      <c r="VAR167" s="214"/>
      <c r="VAS167" s="214"/>
      <c r="VAT167" s="214"/>
      <c r="VAU167" s="214"/>
      <c r="VAV167" s="214"/>
      <c r="VAW167" s="214"/>
      <c r="VAX167" s="214"/>
      <c r="VAY167" s="214"/>
      <c r="VAZ167" s="214"/>
      <c r="VBA167" s="214"/>
      <c r="VBB167" s="214"/>
      <c r="VBC167" s="214"/>
      <c r="VBD167" s="214"/>
      <c r="VBE167" s="214"/>
      <c r="VBF167" s="214"/>
      <c r="VBG167" s="214"/>
      <c r="VBH167" s="214"/>
      <c r="VBI167" s="214"/>
      <c r="VBJ167" s="214"/>
      <c r="VBK167" s="214"/>
      <c r="VBL167" s="214"/>
      <c r="VBM167" s="214"/>
      <c r="VBN167" s="214"/>
      <c r="VBO167" s="214"/>
      <c r="VBP167" s="214"/>
      <c r="VBQ167" s="214"/>
      <c r="VBR167" s="214"/>
      <c r="VBS167" s="214"/>
      <c r="VBT167" s="214"/>
      <c r="VBU167" s="214"/>
      <c r="VBV167" s="214"/>
      <c r="VBW167" s="214"/>
      <c r="VBX167" s="214"/>
      <c r="VBY167" s="214"/>
      <c r="VBZ167" s="214"/>
      <c r="VCA167" s="214"/>
      <c r="VCB167" s="214"/>
      <c r="VCC167" s="214"/>
      <c r="VCD167" s="214"/>
      <c r="VCE167" s="214"/>
      <c r="VCF167" s="214"/>
      <c r="VCG167" s="214"/>
      <c r="VCH167" s="214"/>
      <c r="VCI167" s="214"/>
      <c r="VCJ167" s="214"/>
      <c r="VCK167" s="214"/>
      <c r="VCL167" s="214"/>
      <c r="VCM167" s="214"/>
      <c r="VCN167" s="214"/>
      <c r="VCO167" s="214"/>
      <c r="VCP167" s="214"/>
      <c r="VCQ167" s="214"/>
      <c r="VCR167" s="214"/>
      <c r="VCS167" s="214"/>
      <c r="VCT167" s="214"/>
      <c r="VCU167" s="214"/>
      <c r="VCV167" s="214"/>
      <c r="VCW167" s="214"/>
      <c r="VCX167" s="214"/>
      <c r="VCY167" s="214"/>
      <c r="VCZ167" s="214"/>
      <c r="VDA167" s="214"/>
      <c r="VDB167" s="214"/>
      <c r="VDC167" s="214"/>
      <c r="VDD167" s="214"/>
      <c r="VDE167" s="214"/>
      <c r="VDF167" s="214"/>
      <c r="VDG167" s="214"/>
      <c r="VDH167" s="214"/>
      <c r="VDI167" s="214"/>
      <c r="VDJ167" s="214"/>
      <c r="VDK167" s="214"/>
      <c r="VDL167" s="214"/>
      <c r="VDM167" s="214"/>
      <c r="VDN167" s="214"/>
      <c r="VDO167" s="214"/>
      <c r="VDP167" s="214"/>
      <c r="VDQ167" s="214"/>
      <c r="VDR167" s="214"/>
      <c r="VDS167" s="214"/>
      <c r="VDT167" s="214"/>
      <c r="VDU167" s="214"/>
      <c r="VDV167" s="214"/>
      <c r="VDW167" s="214"/>
      <c r="VDX167" s="214"/>
      <c r="VDY167" s="214"/>
      <c r="VDZ167" s="214"/>
      <c r="VEA167" s="214"/>
      <c r="VEB167" s="214"/>
      <c r="VEC167" s="214"/>
      <c r="VED167" s="214"/>
      <c r="VEE167" s="214"/>
      <c r="VEF167" s="214"/>
      <c r="VEG167" s="214"/>
      <c r="VEH167" s="214"/>
      <c r="VEI167" s="214"/>
      <c r="VEJ167" s="214"/>
      <c r="VEK167" s="214"/>
      <c r="VEL167" s="214"/>
      <c r="VEM167" s="214"/>
      <c r="VEN167" s="214"/>
      <c r="VEO167" s="214"/>
      <c r="VEP167" s="214"/>
      <c r="VEQ167" s="214"/>
      <c r="VER167" s="214"/>
      <c r="VES167" s="214"/>
      <c r="VET167" s="214"/>
      <c r="VEU167" s="214"/>
      <c r="VEV167" s="214"/>
      <c r="VEW167" s="214"/>
      <c r="VEX167" s="214"/>
      <c r="VEY167" s="214"/>
      <c r="VEZ167" s="214"/>
      <c r="VFA167" s="214"/>
      <c r="VFB167" s="214"/>
      <c r="VFC167" s="214"/>
      <c r="VFD167" s="214"/>
      <c r="VFE167" s="214"/>
      <c r="VFF167" s="214"/>
      <c r="VFG167" s="214"/>
      <c r="VFH167" s="214"/>
      <c r="VFI167" s="214"/>
      <c r="VFJ167" s="214"/>
      <c r="VFK167" s="214"/>
      <c r="VFL167" s="214"/>
      <c r="VFM167" s="214"/>
      <c r="VFN167" s="214"/>
      <c r="VFO167" s="214"/>
      <c r="VFP167" s="214"/>
      <c r="VFQ167" s="214"/>
      <c r="VFR167" s="214"/>
      <c r="VFS167" s="214"/>
      <c r="VFT167" s="214"/>
      <c r="VFU167" s="214"/>
      <c r="VFV167" s="214"/>
      <c r="VFW167" s="214"/>
      <c r="VFX167" s="214"/>
      <c r="VFY167" s="214"/>
      <c r="VFZ167" s="214"/>
      <c r="VGA167" s="214"/>
      <c r="VGB167" s="214"/>
      <c r="VGC167" s="214"/>
      <c r="VGD167" s="214"/>
      <c r="VGE167" s="214"/>
      <c r="VGF167" s="214"/>
      <c r="VGG167" s="214"/>
      <c r="VGH167" s="214"/>
      <c r="VGI167" s="214"/>
      <c r="VGJ167" s="214"/>
      <c r="VGK167" s="214"/>
      <c r="VGL167" s="214"/>
      <c r="VGM167" s="214"/>
      <c r="VGN167" s="214"/>
      <c r="VGO167" s="214"/>
      <c r="VGP167" s="214"/>
      <c r="VGQ167" s="214"/>
      <c r="VGR167" s="214"/>
      <c r="VGS167" s="214"/>
      <c r="VGT167" s="214"/>
      <c r="VGU167" s="214"/>
      <c r="VGV167" s="214"/>
      <c r="VGW167" s="214"/>
      <c r="VGX167" s="214"/>
      <c r="VGY167" s="214"/>
      <c r="VGZ167" s="214"/>
      <c r="VHA167" s="214"/>
      <c r="VHB167" s="214"/>
      <c r="VHC167" s="214"/>
      <c r="VHD167" s="214"/>
      <c r="VHE167" s="214"/>
      <c r="VHF167" s="214"/>
      <c r="VHG167" s="214"/>
      <c r="VHH167" s="214"/>
      <c r="VHI167" s="214"/>
      <c r="VHJ167" s="214"/>
      <c r="VHK167" s="214"/>
      <c r="VHL167" s="214"/>
      <c r="VHM167" s="214"/>
      <c r="VHN167" s="214"/>
      <c r="VHO167" s="214"/>
      <c r="VHP167" s="214"/>
      <c r="VHQ167" s="214"/>
      <c r="VHR167" s="214"/>
      <c r="VHS167" s="214"/>
      <c r="VHT167" s="214"/>
      <c r="VHU167" s="214"/>
      <c r="VHV167" s="214"/>
      <c r="VHW167" s="214"/>
      <c r="VHX167" s="214"/>
      <c r="VHY167" s="214"/>
      <c r="VHZ167" s="214"/>
      <c r="VIA167" s="214"/>
      <c r="VIH167" s="214"/>
      <c r="VII167" s="214"/>
      <c r="VIJ167" s="214"/>
      <c r="VIK167" s="214"/>
      <c r="VIL167" s="214"/>
      <c r="VIM167" s="214"/>
      <c r="VIN167" s="214"/>
      <c r="VIO167" s="214"/>
      <c r="VIP167" s="214"/>
      <c r="VIQ167" s="214"/>
      <c r="VIR167" s="214"/>
      <c r="VIS167" s="214"/>
      <c r="VIT167" s="214"/>
      <c r="VIU167" s="214"/>
      <c r="VIV167" s="214"/>
      <c r="VIW167" s="214"/>
      <c r="VIX167" s="214"/>
      <c r="VIY167" s="214"/>
      <c r="VIZ167" s="214"/>
      <c r="VJA167" s="214"/>
      <c r="VJB167" s="214"/>
      <c r="VJC167" s="214"/>
      <c r="VJD167" s="214"/>
      <c r="VJE167" s="214"/>
      <c r="VJF167" s="214"/>
      <c r="VJG167" s="214"/>
      <c r="VJH167" s="214"/>
      <c r="VJI167" s="214"/>
      <c r="VJJ167" s="214"/>
      <c r="VJK167" s="214"/>
      <c r="VJL167" s="214"/>
      <c r="VJM167" s="214"/>
      <c r="VJN167" s="214"/>
      <c r="VJO167" s="214"/>
      <c r="VJP167" s="214"/>
      <c r="VJQ167" s="214"/>
      <c r="VJR167" s="214"/>
      <c r="VJS167" s="214"/>
      <c r="VJT167" s="214"/>
      <c r="VJU167" s="214"/>
      <c r="VJV167" s="214"/>
      <c r="VJW167" s="214"/>
      <c r="VJX167" s="214"/>
      <c r="VJY167" s="214"/>
      <c r="VJZ167" s="214"/>
      <c r="VKA167" s="214"/>
      <c r="VKB167" s="214"/>
      <c r="VKC167" s="214"/>
      <c r="VKD167" s="214"/>
      <c r="VKE167" s="214"/>
      <c r="VKF167" s="214"/>
      <c r="VKG167" s="214"/>
      <c r="VKH167" s="214"/>
      <c r="VKI167" s="214"/>
      <c r="VKJ167" s="214"/>
      <c r="VKK167" s="214"/>
      <c r="VKL167" s="214"/>
      <c r="VKM167" s="214"/>
      <c r="VKN167" s="214"/>
      <c r="VKO167" s="214"/>
      <c r="VKP167" s="214"/>
      <c r="VKQ167" s="214"/>
      <c r="VKR167" s="214"/>
      <c r="VKS167" s="214"/>
      <c r="VKT167" s="214"/>
      <c r="VKU167" s="214"/>
      <c r="VKV167" s="214"/>
      <c r="VKW167" s="214"/>
      <c r="VKX167" s="214"/>
      <c r="VKY167" s="214"/>
      <c r="VKZ167" s="214"/>
      <c r="VLA167" s="214"/>
      <c r="VLB167" s="214"/>
      <c r="VLC167" s="214"/>
      <c r="VLD167" s="214"/>
      <c r="VLE167" s="214"/>
      <c r="VLF167" s="214"/>
      <c r="VLG167" s="214"/>
      <c r="VLH167" s="214"/>
      <c r="VLI167" s="214"/>
      <c r="VLJ167" s="214"/>
      <c r="VLK167" s="214"/>
      <c r="VLL167" s="214"/>
      <c r="VLM167" s="214"/>
      <c r="VLN167" s="214"/>
      <c r="VLO167" s="214"/>
      <c r="VLP167" s="214"/>
      <c r="VLQ167" s="214"/>
      <c r="VLR167" s="214"/>
      <c r="VLS167" s="214"/>
      <c r="VLT167" s="214"/>
      <c r="VLU167" s="214"/>
      <c r="VLV167" s="214"/>
      <c r="VLW167" s="214"/>
      <c r="VLX167" s="214"/>
      <c r="VLY167" s="214"/>
      <c r="VLZ167" s="214"/>
      <c r="VMA167" s="214"/>
      <c r="VMB167" s="214"/>
      <c r="VMC167" s="214"/>
      <c r="VMD167" s="214"/>
      <c r="VME167" s="214"/>
      <c r="VMF167" s="214"/>
      <c r="VMG167" s="214"/>
      <c r="VMH167" s="214"/>
      <c r="VMI167" s="214"/>
      <c r="VMJ167" s="214"/>
      <c r="VMK167" s="214"/>
      <c r="VML167" s="214"/>
      <c r="VMM167" s="214"/>
      <c r="VMN167" s="214"/>
      <c r="VMO167" s="214"/>
      <c r="VMP167" s="214"/>
      <c r="VMQ167" s="214"/>
      <c r="VMR167" s="214"/>
      <c r="VMS167" s="214"/>
      <c r="VMT167" s="214"/>
      <c r="VMU167" s="214"/>
      <c r="VMV167" s="214"/>
      <c r="VMW167" s="214"/>
      <c r="VMX167" s="214"/>
      <c r="VMY167" s="214"/>
      <c r="VMZ167" s="214"/>
      <c r="VNA167" s="214"/>
      <c r="VNB167" s="214"/>
      <c r="VNC167" s="214"/>
      <c r="VND167" s="214"/>
      <c r="VNE167" s="214"/>
      <c r="VNF167" s="214"/>
      <c r="VNG167" s="214"/>
      <c r="VNH167" s="214"/>
      <c r="VNI167" s="214"/>
      <c r="VNJ167" s="214"/>
      <c r="VNK167" s="214"/>
      <c r="VNL167" s="214"/>
      <c r="VNM167" s="214"/>
      <c r="VNN167" s="214"/>
      <c r="VNO167" s="214"/>
      <c r="VNP167" s="214"/>
      <c r="VNQ167" s="214"/>
      <c r="VNR167" s="214"/>
      <c r="VNS167" s="214"/>
      <c r="VNT167" s="214"/>
      <c r="VNU167" s="214"/>
      <c r="VNV167" s="214"/>
      <c r="VNW167" s="214"/>
      <c r="VNX167" s="214"/>
      <c r="VNY167" s="214"/>
      <c r="VNZ167" s="214"/>
      <c r="VOA167" s="214"/>
      <c r="VOB167" s="214"/>
      <c r="VOC167" s="214"/>
      <c r="VOD167" s="214"/>
      <c r="VOE167" s="214"/>
      <c r="VOF167" s="214"/>
      <c r="VOG167" s="214"/>
      <c r="VOH167" s="214"/>
      <c r="VOI167" s="214"/>
      <c r="VOJ167" s="214"/>
      <c r="VOK167" s="214"/>
      <c r="VOL167" s="214"/>
      <c r="VOM167" s="214"/>
      <c r="VON167" s="214"/>
      <c r="VOO167" s="214"/>
      <c r="VOP167" s="214"/>
      <c r="VOQ167" s="214"/>
      <c r="VOR167" s="214"/>
      <c r="VOS167" s="214"/>
      <c r="VOT167" s="214"/>
      <c r="VOU167" s="214"/>
      <c r="VOV167" s="214"/>
      <c r="VOW167" s="214"/>
      <c r="VOX167" s="214"/>
      <c r="VOY167" s="214"/>
      <c r="VOZ167" s="214"/>
      <c r="VPA167" s="214"/>
      <c r="VPB167" s="214"/>
      <c r="VPC167" s="214"/>
      <c r="VPD167" s="214"/>
      <c r="VPE167" s="214"/>
      <c r="VPF167" s="214"/>
      <c r="VPG167" s="214"/>
      <c r="VPH167" s="214"/>
      <c r="VPI167" s="214"/>
      <c r="VPJ167" s="214"/>
      <c r="VPK167" s="214"/>
      <c r="VPL167" s="214"/>
      <c r="VPM167" s="214"/>
      <c r="VPN167" s="214"/>
      <c r="VPO167" s="214"/>
      <c r="VPP167" s="214"/>
      <c r="VPQ167" s="214"/>
      <c r="VPR167" s="214"/>
      <c r="VPS167" s="214"/>
      <c r="VPT167" s="214"/>
      <c r="VPU167" s="214"/>
      <c r="VPV167" s="214"/>
      <c r="VPW167" s="214"/>
      <c r="VPX167" s="214"/>
      <c r="VPY167" s="214"/>
      <c r="VPZ167" s="214"/>
      <c r="VQA167" s="214"/>
      <c r="VQB167" s="214"/>
      <c r="VQC167" s="214"/>
      <c r="VQD167" s="214"/>
      <c r="VQE167" s="214"/>
      <c r="VQF167" s="214"/>
      <c r="VQG167" s="214"/>
      <c r="VQH167" s="214"/>
      <c r="VQI167" s="214"/>
      <c r="VQJ167" s="214"/>
      <c r="VQK167" s="214"/>
      <c r="VQL167" s="214"/>
      <c r="VQM167" s="214"/>
      <c r="VQN167" s="214"/>
      <c r="VQO167" s="214"/>
      <c r="VQP167" s="214"/>
      <c r="VQQ167" s="214"/>
      <c r="VQR167" s="214"/>
      <c r="VQS167" s="214"/>
      <c r="VQT167" s="214"/>
      <c r="VQU167" s="214"/>
      <c r="VQV167" s="214"/>
      <c r="VQW167" s="214"/>
      <c r="VQX167" s="214"/>
      <c r="VQY167" s="214"/>
      <c r="VQZ167" s="214"/>
      <c r="VRA167" s="214"/>
      <c r="VRB167" s="214"/>
      <c r="VRC167" s="214"/>
      <c r="VRD167" s="214"/>
      <c r="VRE167" s="214"/>
      <c r="VRF167" s="214"/>
      <c r="VRG167" s="214"/>
      <c r="VRH167" s="214"/>
      <c r="VRI167" s="214"/>
      <c r="VRJ167" s="214"/>
      <c r="VRK167" s="214"/>
      <c r="VRL167" s="214"/>
      <c r="VRM167" s="214"/>
      <c r="VRN167" s="214"/>
      <c r="VRO167" s="214"/>
      <c r="VRP167" s="214"/>
      <c r="VRQ167" s="214"/>
      <c r="VRR167" s="214"/>
      <c r="VRS167" s="214"/>
      <c r="VRT167" s="214"/>
      <c r="VRU167" s="214"/>
      <c r="VRV167" s="214"/>
      <c r="VRW167" s="214"/>
      <c r="VSD167" s="214"/>
      <c r="VSE167" s="214"/>
      <c r="VSF167" s="214"/>
      <c r="VSG167" s="214"/>
      <c r="VSH167" s="214"/>
      <c r="VSI167" s="214"/>
      <c r="VSJ167" s="214"/>
      <c r="VSK167" s="214"/>
      <c r="VSL167" s="214"/>
      <c r="VSM167" s="214"/>
      <c r="VSN167" s="214"/>
      <c r="VSO167" s="214"/>
      <c r="VSP167" s="214"/>
      <c r="VSQ167" s="214"/>
      <c r="VSR167" s="214"/>
      <c r="VSS167" s="214"/>
      <c r="VST167" s="214"/>
      <c r="VSU167" s="214"/>
      <c r="VSV167" s="214"/>
      <c r="VSW167" s="214"/>
      <c r="VSX167" s="214"/>
      <c r="VSY167" s="214"/>
      <c r="VSZ167" s="214"/>
      <c r="VTA167" s="214"/>
      <c r="VTB167" s="214"/>
      <c r="VTC167" s="214"/>
      <c r="VTD167" s="214"/>
      <c r="VTE167" s="214"/>
      <c r="VTF167" s="214"/>
      <c r="VTG167" s="214"/>
      <c r="VTH167" s="214"/>
      <c r="VTI167" s="214"/>
      <c r="VTJ167" s="214"/>
      <c r="VTK167" s="214"/>
      <c r="VTL167" s="214"/>
      <c r="VTM167" s="214"/>
      <c r="VTN167" s="214"/>
      <c r="VTO167" s="214"/>
      <c r="VTP167" s="214"/>
      <c r="VTQ167" s="214"/>
      <c r="VTR167" s="214"/>
      <c r="VTS167" s="214"/>
      <c r="VTT167" s="214"/>
      <c r="VTU167" s="214"/>
      <c r="VTV167" s="214"/>
      <c r="VTW167" s="214"/>
      <c r="VTX167" s="214"/>
      <c r="VTY167" s="214"/>
      <c r="VTZ167" s="214"/>
      <c r="VUA167" s="214"/>
      <c r="VUB167" s="214"/>
      <c r="VUC167" s="214"/>
      <c r="VUD167" s="214"/>
      <c r="VUE167" s="214"/>
      <c r="VUF167" s="214"/>
      <c r="VUG167" s="214"/>
      <c r="VUH167" s="214"/>
      <c r="VUI167" s="214"/>
      <c r="VUJ167" s="214"/>
      <c r="VUK167" s="214"/>
      <c r="VUL167" s="214"/>
      <c r="VUM167" s="214"/>
      <c r="VUN167" s="214"/>
      <c r="VUO167" s="214"/>
      <c r="VUP167" s="214"/>
      <c r="VUQ167" s="214"/>
      <c r="VUR167" s="214"/>
      <c r="VUS167" s="214"/>
      <c r="VUT167" s="214"/>
      <c r="VUU167" s="214"/>
      <c r="VUV167" s="214"/>
      <c r="VUW167" s="214"/>
      <c r="VUX167" s="214"/>
      <c r="VUY167" s="214"/>
      <c r="VUZ167" s="214"/>
      <c r="VVA167" s="214"/>
      <c r="VVB167" s="214"/>
      <c r="VVC167" s="214"/>
      <c r="VVD167" s="214"/>
      <c r="VVE167" s="214"/>
      <c r="VVF167" s="214"/>
      <c r="VVG167" s="214"/>
      <c r="VVH167" s="214"/>
      <c r="VVI167" s="214"/>
      <c r="VVJ167" s="214"/>
      <c r="VVK167" s="214"/>
      <c r="VVL167" s="214"/>
      <c r="VVM167" s="214"/>
      <c r="VVN167" s="214"/>
      <c r="VVO167" s="214"/>
      <c r="VVP167" s="214"/>
      <c r="VVQ167" s="214"/>
      <c r="VVR167" s="214"/>
      <c r="VVS167" s="214"/>
      <c r="VVT167" s="214"/>
      <c r="VVU167" s="214"/>
      <c r="VVV167" s="214"/>
      <c r="VVW167" s="214"/>
      <c r="VVX167" s="214"/>
      <c r="VVY167" s="214"/>
      <c r="VVZ167" s="214"/>
      <c r="VWA167" s="214"/>
      <c r="VWB167" s="214"/>
      <c r="VWC167" s="214"/>
      <c r="VWD167" s="214"/>
      <c r="VWE167" s="214"/>
      <c r="VWF167" s="214"/>
      <c r="VWG167" s="214"/>
      <c r="VWH167" s="214"/>
      <c r="VWI167" s="214"/>
      <c r="VWJ167" s="214"/>
      <c r="VWK167" s="214"/>
      <c r="VWL167" s="214"/>
      <c r="VWM167" s="214"/>
      <c r="VWN167" s="214"/>
      <c r="VWO167" s="214"/>
      <c r="VWP167" s="214"/>
      <c r="VWQ167" s="214"/>
      <c r="VWR167" s="214"/>
      <c r="VWS167" s="214"/>
      <c r="VWT167" s="214"/>
      <c r="VWU167" s="214"/>
      <c r="VWV167" s="214"/>
      <c r="VWW167" s="214"/>
      <c r="VWX167" s="214"/>
      <c r="VWY167" s="214"/>
      <c r="VWZ167" s="214"/>
      <c r="VXA167" s="214"/>
      <c r="VXB167" s="214"/>
      <c r="VXC167" s="214"/>
      <c r="VXD167" s="214"/>
      <c r="VXE167" s="214"/>
      <c r="VXF167" s="214"/>
      <c r="VXG167" s="214"/>
      <c r="VXH167" s="214"/>
      <c r="VXI167" s="214"/>
      <c r="VXJ167" s="214"/>
      <c r="VXK167" s="214"/>
      <c r="VXL167" s="214"/>
      <c r="VXM167" s="214"/>
      <c r="VXN167" s="214"/>
      <c r="VXO167" s="214"/>
      <c r="VXP167" s="214"/>
      <c r="VXQ167" s="214"/>
      <c r="VXR167" s="214"/>
      <c r="VXS167" s="214"/>
      <c r="VXT167" s="214"/>
      <c r="VXU167" s="214"/>
      <c r="VXV167" s="214"/>
      <c r="VXW167" s="214"/>
      <c r="VXX167" s="214"/>
      <c r="VXY167" s="214"/>
      <c r="VXZ167" s="214"/>
      <c r="VYA167" s="214"/>
      <c r="VYB167" s="214"/>
      <c r="VYC167" s="214"/>
      <c r="VYD167" s="214"/>
      <c r="VYE167" s="214"/>
      <c r="VYF167" s="214"/>
      <c r="VYG167" s="214"/>
      <c r="VYH167" s="214"/>
      <c r="VYI167" s="214"/>
      <c r="VYJ167" s="214"/>
      <c r="VYK167" s="214"/>
      <c r="VYL167" s="214"/>
      <c r="VYM167" s="214"/>
      <c r="VYN167" s="214"/>
      <c r="VYO167" s="214"/>
      <c r="VYP167" s="214"/>
      <c r="VYQ167" s="214"/>
      <c r="VYR167" s="214"/>
      <c r="VYS167" s="214"/>
      <c r="VYT167" s="214"/>
      <c r="VYU167" s="214"/>
      <c r="VYV167" s="214"/>
      <c r="VYW167" s="214"/>
      <c r="VYX167" s="214"/>
      <c r="VYY167" s="214"/>
      <c r="VYZ167" s="214"/>
      <c r="VZA167" s="214"/>
      <c r="VZB167" s="214"/>
      <c r="VZC167" s="214"/>
      <c r="VZD167" s="214"/>
      <c r="VZE167" s="214"/>
      <c r="VZF167" s="214"/>
      <c r="VZG167" s="214"/>
      <c r="VZH167" s="214"/>
      <c r="VZI167" s="214"/>
      <c r="VZJ167" s="214"/>
      <c r="VZK167" s="214"/>
      <c r="VZL167" s="214"/>
      <c r="VZM167" s="214"/>
      <c r="VZN167" s="214"/>
      <c r="VZO167" s="214"/>
      <c r="VZP167" s="214"/>
      <c r="VZQ167" s="214"/>
      <c r="VZR167" s="214"/>
      <c r="VZS167" s="214"/>
      <c r="VZT167" s="214"/>
      <c r="VZU167" s="214"/>
      <c r="VZV167" s="214"/>
      <c r="VZW167" s="214"/>
      <c r="VZX167" s="214"/>
      <c r="VZY167" s="214"/>
      <c r="VZZ167" s="214"/>
      <c r="WAA167" s="214"/>
      <c r="WAB167" s="214"/>
      <c r="WAC167" s="214"/>
      <c r="WAD167" s="214"/>
      <c r="WAE167" s="214"/>
      <c r="WAF167" s="214"/>
      <c r="WAG167" s="214"/>
      <c r="WAH167" s="214"/>
      <c r="WAI167" s="214"/>
      <c r="WAJ167" s="214"/>
      <c r="WAK167" s="214"/>
      <c r="WAL167" s="214"/>
      <c r="WAM167" s="214"/>
      <c r="WAN167" s="214"/>
      <c r="WAO167" s="214"/>
      <c r="WAP167" s="214"/>
      <c r="WAQ167" s="214"/>
      <c r="WAR167" s="214"/>
      <c r="WAS167" s="214"/>
      <c r="WAT167" s="214"/>
      <c r="WAU167" s="214"/>
      <c r="WAV167" s="214"/>
      <c r="WAW167" s="214"/>
      <c r="WAX167" s="214"/>
      <c r="WAY167" s="214"/>
      <c r="WAZ167" s="214"/>
      <c r="WBA167" s="214"/>
      <c r="WBB167" s="214"/>
      <c r="WBC167" s="214"/>
      <c r="WBD167" s="214"/>
      <c r="WBE167" s="214"/>
      <c r="WBF167" s="214"/>
      <c r="WBG167" s="214"/>
      <c r="WBH167" s="214"/>
      <c r="WBI167" s="214"/>
      <c r="WBJ167" s="214"/>
      <c r="WBK167" s="214"/>
      <c r="WBL167" s="214"/>
      <c r="WBM167" s="214"/>
      <c r="WBN167" s="214"/>
      <c r="WBO167" s="214"/>
      <c r="WBP167" s="214"/>
      <c r="WBQ167" s="214"/>
      <c r="WBR167" s="214"/>
      <c r="WBS167" s="214"/>
      <c r="WBZ167" s="214"/>
      <c r="WCA167" s="214"/>
      <c r="WCB167" s="214"/>
      <c r="WCC167" s="214"/>
      <c r="WCD167" s="214"/>
      <c r="WCE167" s="214"/>
      <c r="WCF167" s="214"/>
      <c r="WCG167" s="214"/>
      <c r="WCH167" s="214"/>
      <c r="WCI167" s="214"/>
      <c r="WCJ167" s="214"/>
      <c r="WCK167" s="214"/>
      <c r="WCL167" s="214"/>
      <c r="WCM167" s="214"/>
      <c r="WCN167" s="214"/>
      <c r="WCO167" s="214"/>
      <c r="WCP167" s="214"/>
      <c r="WCQ167" s="214"/>
      <c r="WCR167" s="214"/>
      <c r="WCS167" s="214"/>
      <c r="WCT167" s="214"/>
      <c r="WCU167" s="214"/>
      <c r="WCV167" s="214"/>
      <c r="WCW167" s="214"/>
      <c r="WCX167" s="214"/>
      <c r="WCY167" s="214"/>
      <c r="WCZ167" s="214"/>
      <c r="WDA167" s="214"/>
      <c r="WDB167" s="214"/>
      <c r="WDC167" s="214"/>
      <c r="WDD167" s="214"/>
      <c r="WDE167" s="214"/>
      <c r="WDF167" s="214"/>
      <c r="WDG167" s="214"/>
      <c r="WDH167" s="214"/>
      <c r="WDI167" s="214"/>
      <c r="WDJ167" s="214"/>
      <c r="WDK167" s="214"/>
      <c r="WDL167" s="214"/>
      <c r="WDM167" s="214"/>
      <c r="WDN167" s="214"/>
      <c r="WDO167" s="214"/>
      <c r="WDP167" s="214"/>
      <c r="WDQ167" s="214"/>
      <c r="WDR167" s="214"/>
      <c r="WDS167" s="214"/>
      <c r="WDT167" s="214"/>
      <c r="WDU167" s="214"/>
      <c r="WDV167" s="214"/>
      <c r="WDW167" s="214"/>
      <c r="WDX167" s="214"/>
      <c r="WDY167" s="214"/>
      <c r="WDZ167" s="214"/>
      <c r="WEA167" s="214"/>
      <c r="WEB167" s="214"/>
      <c r="WEC167" s="214"/>
      <c r="WED167" s="214"/>
      <c r="WEE167" s="214"/>
      <c r="WEF167" s="214"/>
      <c r="WEG167" s="214"/>
      <c r="WEH167" s="214"/>
      <c r="WEI167" s="214"/>
      <c r="WEJ167" s="214"/>
      <c r="WEK167" s="214"/>
      <c r="WEL167" s="214"/>
      <c r="WEM167" s="214"/>
      <c r="WEN167" s="214"/>
      <c r="WEO167" s="214"/>
      <c r="WEP167" s="214"/>
      <c r="WEQ167" s="214"/>
      <c r="WER167" s="214"/>
      <c r="WES167" s="214"/>
      <c r="WET167" s="214"/>
      <c r="WEU167" s="214"/>
      <c r="WEV167" s="214"/>
      <c r="WEW167" s="214"/>
      <c r="WEX167" s="214"/>
      <c r="WEY167" s="214"/>
      <c r="WEZ167" s="214"/>
      <c r="WFA167" s="214"/>
      <c r="WFB167" s="214"/>
      <c r="WFC167" s="214"/>
      <c r="WFD167" s="214"/>
      <c r="WFE167" s="214"/>
      <c r="WFF167" s="214"/>
      <c r="WFG167" s="214"/>
      <c r="WFH167" s="214"/>
      <c r="WFI167" s="214"/>
      <c r="WFJ167" s="214"/>
      <c r="WFK167" s="214"/>
      <c r="WFL167" s="214"/>
      <c r="WFM167" s="214"/>
      <c r="WFN167" s="214"/>
      <c r="WFO167" s="214"/>
      <c r="WFP167" s="214"/>
      <c r="WFQ167" s="214"/>
      <c r="WFR167" s="214"/>
      <c r="WFS167" s="214"/>
      <c r="WFT167" s="214"/>
      <c r="WFU167" s="214"/>
      <c r="WFV167" s="214"/>
      <c r="WFW167" s="214"/>
      <c r="WFX167" s="214"/>
      <c r="WFY167" s="214"/>
      <c r="WFZ167" s="214"/>
      <c r="WGA167" s="214"/>
      <c r="WGB167" s="214"/>
      <c r="WGC167" s="214"/>
      <c r="WGD167" s="214"/>
      <c r="WGE167" s="214"/>
      <c r="WGF167" s="214"/>
      <c r="WGG167" s="214"/>
      <c r="WGH167" s="214"/>
      <c r="WGI167" s="214"/>
      <c r="WGJ167" s="214"/>
      <c r="WGK167" s="214"/>
      <c r="WGL167" s="214"/>
      <c r="WGM167" s="214"/>
      <c r="WGN167" s="214"/>
      <c r="WGO167" s="214"/>
      <c r="WGP167" s="214"/>
      <c r="WGQ167" s="214"/>
      <c r="WGR167" s="214"/>
      <c r="WGS167" s="214"/>
      <c r="WGT167" s="214"/>
      <c r="WGU167" s="214"/>
      <c r="WGV167" s="214"/>
      <c r="WGW167" s="214"/>
      <c r="WGX167" s="214"/>
      <c r="WGY167" s="214"/>
      <c r="WGZ167" s="214"/>
      <c r="WHA167" s="214"/>
      <c r="WHB167" s="214"/>
      <c r="WHC167" s="214"/>
      <c r="WHD167" s="214"/>
      <c r="WHE167" s="214"/>
      <c r="WHF167" s="214"/>
      <c r="WHG167" s="214"/>
      <c r="WHH167" s="214"/>
      <c r="WHI167" s="214"/>
      <c r="WHJ167" s="214"/>
      <c r="WHK167" s="214"/>
      <c r="WHL167" s="214"/>
      <c r="WHM167" s="214"/>
      <c r="WHN167" s="214"/>
      <c r="WHO167" s="214"/>
      <c r="WHP167" s="214"/>
      <c r="WHQ167" s="214"/>
      <c r="WHR167" s="214"/>
      <c r="WHS167" s="214"/>
      <c r="WHT167" s="214"/>
      <c r="WHU167" s="214"/>
      <c r="WHV167" s="214"/>
      <c r="WHW167" s="214"/>
      <c r="WHX167" s="214"/>
      <c r="WHY167" s="214"/>
      <c r="WHZ167" s="214"/>
      <c r="WIA167" s="214"/>
      <c r="WIB167" s="214"/>
      <c r="WIC167" s="214"/>
      <c r="WID167" s="214"/>
      <c r="WIE167" s="214"/>
      <c r="WIF167" s="214"/>
      <c r="WIG167" s="214"/>
      <c r="WIH167" s="214"/>
      <c r="WII167" s="214"/>
      <c r="WIJ167" s="214"/>
      <c r="WIK167" s="214"/>
      <c r="WIL167" s="214"/>
      <c r="WIM167" s="214"/>
      <c r="WIN167" s="214"/>
      <c r="WIO167" s="214"/>
      <c r="WIP167" s="214"/>
      <c r="WIQ167" s="214"/>
      <c r="WIR167" s="214"/>
      <c r="WIS167" s="214"/>
      <c r="WIT167" s="214"/>
      <c r="WIU167" s="214"/>
      <c r="WIV167" s="214"/>
      <c r="WIW167" s="214"/>
      <c r="WIX167" s="214"/>
      <c r="WIY167" s="214"/>
      <c r="WIZ167" s="214"/>
      <c r="WJA167" s="214"/>
      <c r="WJB167" s="214"/>
      <c r="WJC167" s="214"/>
      <c r="WJD167" s="214"/>
      <c r="WJE167" s="214"/>
      <c r="WJF167" s="214"/>
      <c r="WJG167" s="214"/>
      <c r="WJH167" s="214"/>
      <c r="WJI167" s="214"/>
      <c r="WJJ167" s="214"/>
      <c r="WJK167" s="214"/>
      <c r="WJL167" s="214"/>
      <c r="WJM167" s="214"/>
      <c r="WJN167" s="214"/>
      <c r="WJO167" s="214"/>
      <c r="WJP167" s="214"/>
      <c r="WJQ167" s="214"/>
      <c r="WJR167" s="214"/>
      <c r="WJS167" s="214"/>
      <c r="WJT167" s="214"/>
      <c r="WJU167" s="214"/>
      <c r="WJV167" s="214"/>
      <c r="WJW167" s="214"/>
      <c r="WJX167" s="214"/>
      <c r="WJY167" s="214"/>
      <c r="WJZ167" s="214"/>
      <c r="WKA167" s="214"/>
      <c r="WKB167" s="214"/>
      <c r="WKC167" s="214"/>
      <c r="WKD167" s="214"/>
      <c r="WKE167" s="214"/>
      <c r="WKF167" s="214"/>
      <c r="WKG167" s="214"/>
      <c r="WKH167" s="214"/>
      <c r="WKI167" s="214"/>
      <c r="WKJ167" s="214"/>
      <c r="WKK167" s="214"/>
      <c r="WKL167" s="214"/>
      <c r="WKM167" s="214"/>
      <c r="WKN167" s="214"/>
      <c r="WKO167" s="214"/>
      <c r="WKP167" s="214"/>
      <c r="WKQ167" s="214"/>
      <c r="WKR167" s="214"/>
      <c r="WKS167" s="214"/>
      <c r="WKT167" s="214"/>
      <c r="WKU167" s="214"/>
      <c r="WKV167" s="214"/>
      <c r="WKW167" s="214"/>
      <c r="WKX167" s="214"/>
      <c r="WKY167" s="214"/>
      <c r="WKZ167" s="214"/>
      <c r="WLA167" s="214"/>
      <c r="WLB167" s="214"/>
      <c r="WLC167" s="214"/>
      <c r="WLD167" s="214"/>
      <c r="WLE167" s="214"/>
      <c r="WLF167" s="214"/>
      <c r="WLG167" s="214"/>
      <c r="WLH167" s="214"/>
      <c r="WLI167" s="214"/>
      <c r="WLJ167" s="214"/>
      <c r="WLK167" s="214"/>
      <c r="WLL167" s="214"/>
      <c r="WLM167" s="214"/>
      <c r="WLN167" s="214"/>
      <c r="WLO167" s="214"/>
      <c r="WLV167" s="214"/>
      <c r="WLW167" s="214"/>
      <c r="WLX167" s="214"/>
      <c r="WLY167" s="214"/>
      <c r="WLZ167" s="214"/>
      <c r="WMA167" s="214"/>
      <c r="WMB167" s="214"/>
      <c r="WMC167" s="214"/>
      <c r="WMD167" s="214"/>
      <c r="WME167" s="214"/>
      <c r="WMF167" s="214"/>
      <c r="WMG167" s="214"/>
      <c r="WMH167" s="214"/>
      <c r="WMI167" s="214"/>
      <c r="WMJ167" s="214"/>
      <c r="WMK167" s="214"/>
      <c r="WML167" s="214"/>
      <c r="WMM167" s="214"/>
      <c r="WMN167" s="214"/>
      <c r="WMO167" s="214"/>
      <c r="WMP167" s="214"/>
      <c r="WMQ167" s="214"/>
      <c r="WMR167" s="214"/>
      <c r="WMS167" s="214"/>
      <c r="WMT167" s="214"/>
      <c r="WMU167" s="214"/>
      <c r="WMV167" s="214"/>
      <c r="WMW167" s="214"/>
      <c r="WMX167" s="214"/>
      <c r="WMY167" s="214"/>
      <c r="WMZ167" s="214"/>
      <c r="WNA167" s="214"/>
      <c r="WNB167" s="214"/>
      <c r="WNC167" s="214"/>
      <c r="WND167" s="214"/>
      <c r="WNE167" s="214"/>
      <c r="WNF167" s="214"/>
      <c r="WNG167" s="214"/>
      <c r="WNH167" s="214"/>
      <c r="WNI167" s="214"/>
      <c r="WNJ167" s="214"/>
      <c r="WNK167" s="214"/>
      <c r="WNL167" s="214"/>
      <c r="WNM167" s="214"/>
      <c r="WNN167" s="214"/>
      <c r="WNO167" s="214"/>
      <c r="WNP167" s="214"/>
      <c r="WNQ167" s="214"/>
      <c r="WNR167" s="214"/>
      <c r="WNS167" s="214"/>
      <c r="WNT167" s="214"/>
      <c r="WNU167" s="214"/>
      <c r="WNV167" s="214"/>
      <c r="WNW167" s="214"/>
      <c r="WNX167" s="214"/>
      <c r="WNY167" s="214"/>
      <c r="WNZ167" s="214"/>
      <c r="WOA167" s="214"/>
      <c r="WOB167" s="214"/>
      <c r="WOC167" s="214"/>
      <c r="WOD167" s="214"/>
      <c r="WOE167" s="214"/>
      <c r="WOF167" s="214"/>
      <c r="WOG167" s="214"/>
      <c r="WOH167" s="214"/>
      <c r="WOI167" s="214"/>
      <c r="WOJ167" s="214"/>
      <c r="WOK167" s="214"/>
      <c r="WOL167" s="214"/>
      <c r="WOM167" s="214"/>
      <c r="WON167" s="214"/>
      <c r="WOO167" s="214"/>
      <c r="WOP167" s="214"/>
      <c r="WOQ167" s="214"/>
      <c r="WOR167" s="214"/>
      <c r="WOS167" s="214"/>
      <c r="WOT167" s="214"/>
      <c r="WOU167" s="214"/>
      <c r="WOV167" s="214"/>
      <c r="WOW167" s="214"/>
      <c r="WOX167" s="214"/>
      <c r="WOY167" s="214"/>
      <c r="WOZ167" s="214"/>
      <c r="WPA167" s="214"/>
      <c r="WPB167" s="214"/>
      <c r="WPC167" s="214"/>
      <c r="WPD167" s="214"/>
      <c r="WPE167" s="214"/>
      <c r="WPF167" s="214"/>
      <c r="WPG167" s="214"/>
      <c r="WPH167" s="214"/>
      <c r="WPI167" s="214"/>
      <c r="WPJ167" s="214"/>
      <c r="WPK167" s="214"/>
      <c r="WPL167" s="214"/>
      <c r="WPM167" s="214"/>
      <c r="WPN167" s="214"/>
      <c r="WPO167" s="214"/>
      <c r="WPP167" s="214"/>
      <c r="WPQ167" s="214"/>
      <c r="WPR167" s="214"/>
      <c r="WPS167" s="214"/>
      <c r="WPT167" s="214"/>
      <c r="WPU167" s="214"/>
      <c r="WPV167" s="214"/>
      <c r="WPW167" s="214"/>
      <c r="WPX167" s="214"/>
      <c r="WPY167" s="214"/>
      <c r="WPZ167" s="214"/>
      <c r="WQA167" s="214"/>
      <c r="WQB167" s="214"/>
      <c r="WQC167" s="214"/>
      <c r="WQD167" s="214"/>
      <c r="WQE167" s="214"/>
      <c r="WQF167" s="214"/>
      <c r="WQG167" s="214"/>
      <c r="WQH167" s="214"/>
      <c r="WQI167" s="214"/>
      <c r="WQJ167" s="214"/>
      <c r="WQK167" s="214"/>
      <c r="WQL167" s="214"/>
      <c r="WQM167" s="214"/>
      <c r="WQN167" s="214"/>
      <c r="WQO167" s="214"/>
      <c r="WQP167" s="214"/>
      <c r="WQQ167" s="214"/>
      <c r="WQR167" s="214"/>
      <c r="WQS167" s="214"/>
      <c r="WQT167" s="214"/>
      <c r="WQU167" s="214"/>
      <c r="WQV167" s="214"/>
      <c r="WQW167" s="214"/>
      <c r="WQX167" s="214"/>
      <c r="WQY167" s="214"/>
      <c r="WQZ167" s="214"/>
      <c r="WRA167" s="214"/>
      <c r="WRB167" s="214"/>
      <c r="WRC167" s="214"/>
      <c r="WRD167" s="214"/>
      <c r="WRE167" s="214"/>
      <c r="WRF167" s="214"/>
      <c r="WRG167" s="214"/>
      <c r="WRH167" s="214"/>
      <c r="WRI167" s="214"/>
      <c r="WRJ167" s="214"/>
      <c r="WRK167" s="214"/>
      <c r="WRL167" s="214"/>
      <c r="WRM167" s="214"/>
      <c r="WRN167" s="214"/>
      <c r="WRO167" s="214"/>
      <c r="WRP167" s="214"/>
      <c r="WRQ167" s="214"/>
      <c r="WRR167" s="214"/>
      <c r="WRS167" s="214"/>
      <c r="WRT167" s="214"/>
      <c r="WRU167" s="214"/>
      <c r="WRV167" s="214"/>
      <c r="WRW167" s="214"/>
      <c r="WRX167" s="214"/>
      <c r="WRY167" s="214"/>
      <c r="WRZ167" s="214"/>
      <c r="WSA167" s="214"/>
      <c r="WSB167" s="214"/>
      <c r="WSC167" s="214"/>
      <c r="WSD167" s="214"/>
      <c r="WSE167" s="214"/>
      <c r="WSF167" s="214"/>
      <c r="WSG167" s="214"/>
      <c r="WSH167" s="214"/>
      <c r="WSI167" s="214"/>
      <c r="WSJ167" s="214"/>
      <c r="WSK167" s="214"/>
      <c r="WSL167" s="214"/>
      <c r="WSM167" s="214"/>
      <c r="WSN167" s="214"/>
      <c r="WSO167" s="214"/>
      <c r="WSP167" s="214"/>
      <c r="WSQ167" s="214"/>
      <c r="WSR167" s="214"/>
      <c r="WSS167" s="214"/>
      <c r="WST167" s="214"/>
      <c r="WSU167" s="214"/>
      <c r="WSV167" s="214"/>
      <c r="WSW167" s="214"/>
      <c r="WSX167" s="214"/>
      <c r="WSY167" s="214"/>
      <c r="WSZ167" s="214"/>
      <c r="WTA167" s="214"/>
      <c r="WTB167" s="214"/>
      <c r="WTC167" s="214"/>
      <c r="WTD167" s="214"/>
      <c r="WTE167" s="214"/>
      <c r="WTF167" s="214"/>
      <c r="WTG167" s="214"/>
      <c r="WTH167" s="214"/>
      <c r="WTI167" s="214"/>
      <c r="WTJ167" s="214"/>
      <c r="WTK167" s="214"/>
      <c r="WTL167" s="214"/>
      <c r="WTM167" s="214"/>
      <c r="WTN167" s="214"/>
      <c r="WTO167" s="214"/>
      <c r="WTP167" s="214"/>
      <c r="WTQ167" s="214"/>
      <c r="WTR167" s="214"/>
      <c r="WTS167" s="214"/>
      <c r="WTT167" s="214"/>
      <c r="WTU167" s="214"/>
      <c r="WTV167" s="214"/>
      <c r="WTW167" s="214"/>
      <c r="WTX167" s="214"/>
      <c r="WTY167" s="214"/>
      <c r="WTZ167" s="214"/>
      <c r="WUA167" s="214"/>
      <c r="WUB167" s="214"/>
      <c r="WUC167" s="214"/>
      <c r="WUD167" s="214"/>
      <c r="WUE167" s="214"/>
      <c r="WUF167" s="214"/>
      <c r="WUG167" s="214"/>
      <c r="WUH167" s="214"/>
      <c r="WUI167" s="214"/>
      <c r="WUJ167" s="214"/>
      <c r="WUK167" s="214"/>
      <c r="WUL167" s="214"/>
      <c r="WUM167" s="214"/>
      <c r="WUN167" s="214"/>
      <c r="WUO167" s="214"/>
      <c r="WUP167" s="214"/>
      <c r="WUQ167" s="214"/>
      <c r="WUR167" s="214"/>
      <c r="WUS167" s="214"/>
      <c r="WUT167" s="214"/>
      <c r="WUU167" s="214"/>
      <c r="WUV167" s="214"/>
      <c r="WUW167" s="214"/>
      <c r="WUX167" s="214"/>
      <c r="WUY167" s="214"/>
      <c r="WUZ167" s="214"/>
      <c r="WVA167" s="214"/>
      <c r="WVB167" s="214"/>
      <c r="WVC167" s="214"/>
      <c r="WVD167" s="214"/>
      <c r="WVE167" s="214"/>
      <c r="WVF167" s="214"/>
      <c r="WVG167" s="214"/>
      <c r="WVH167" s="214"/>
      <c r="WVI167" s="214"/>
      <c r="WVJ167" s="214"/>
      <c r="WVK167" s="214"/>
      <c r="WVR167" s="214"/>
      <c r="WVS167" s="214"/>
      <c r="WVT167" s="214"/>
      <c r="WVU167" s="214"/>
      <c r="WVV167" s="214"/>
      <c r="WVW167" s="214"/>
      <c r="WVX167" s="214"/>
      <c r="WVY167" s="214"/>
      <c r="WVZ167" s="214"/>
      <c r="WWA167" s="214"/>
      <c r="WWB167" s="214"/>
      <c r="WWC167" s="214"/>
      <c r="WWD167" s="214"/>
      <c r="WWE167" s="214"/>
      <c r="WWF167" s="214"/>
      <c r="WWG167" s="214"/>
      <c r="WWH167" s="214"/>
      <c r="WWI167" s="214"/>
      <c r="WWJ167" s="214"/>
      <c r="WWK167" s="214"/>
      <c r="WWL167" s="214"/>
      <c r="WWM167" s="214"/>
      <c r="WWN167" s="214"/>
      <c r="WWO167" s="214"/>
      <c r="WWP167" s="214"/>
      <c r="WWQ167" s="214"/>
      <c r="WWR167" s="214"/>
      <c r="WWS167" s="214"/>
      <c r="WWT167" s="214"/>
      <c r="WWU167" s="214"/>
      <c r="WWV167" s="214"/>
      <c r="WWW167" s="214"/>
      <c r="WWX167" s="214"/>
      <c r="WWY167" s="214"/>
      <c r="WWZ167" s="214"/>
      <c r="WXA167" s="214"/>
      <c r="WXB167" s="214"/>
      <c r="WXC167" s="214"/>
      <c r="WXD167" s="214"/>
      <c r="WXE167" s="214"/>
      <c r="WXF167" s="214"/>
      <c r="WXG167" s="214"/>
      <c r="WXH167" s="214"/>
      <c r="WXI167" s="214"/>
      <c r="WXJ167" s="214"/>
      <c r="WXK167" s="214"/>
      <c r="WXL167" s="214"/>
      <c r="WXM167" s="214"/>
      <c r="WXN167" s="214"/>
      <c r="WXO167" s="214"/>
      <c r="WXP167" s="214"/>
      <c r="WXQ167" s="214"/>
      <c r="WXR167" s="214"/>
      <c r="WXS167" s="214"/>
      <c r="WXT167" s="214"/>
      <c r="WXU167" s="214"/>
      <c r="WXV167" s="214"/>
      <c r="WXW167" s="214"/>
      <c r="WXX167" s="214"/>
      <c r="WXY167" s="214"/>
      <c r="WXZ167" s="214"/>
      <c r="WYA167" s="214"/>
      <c r="WYB167" s="214"/>
      <c r="WYC167" s="214"/>
      <c r="WYD167" s="214"/>
      <c r="WYE167" s="214"/>
      <c r="WYF167" s="214"/>
      <c r="WYG167" s="214"/>
      <c r="WYH167" s="214"/>
      <c r="WYI167" s="214"/>
      <c r="WYJ167" s="214"/>
      <c r="WYK167" s="214"/>
      <c r="WYL167" s="214"/>
      <c r="WYM167" s="214"/>
      <c r="WYN167" s="214"/>
      <c r="WYO167" s="214"/>
      <c r="WYP167" s="214"/>
      <c r="WYQ167" s="214"/>
      <c r="WYR167" s="214"/>
      <c r="WYS167" s="214"/>
      <c r="WYT167" s="214"/>
      <c r="WYU167" s="214"/>
      <c r="WYV167" s="214"/>
      <c r="WYW167" s="214"/>
      <c r="WYX167" s="214"/>
      <c r="WYY167" s="214"/>
      <c r="WYZ167" s="214"/>
      <c r="WZA167" s="214"/>
      <c r="WZB167" s="214"/>
      <c r="WZC167" s="214"/>
      <c r="WZD167" s="214"/>
      <c r="WZE167" s="214"/>
      <c r="WZF167" s="214"/>
      <c r="WZG167" s="214"/>
      <c r="WZH167" s="214"/>
      <c r="WZI167" s="214"/>
      <c r="WZJ167" s="214"/>
      <c r="WZK167" s="214"/>
      <c r="WZL167" s="214"/>
      <c r="WZM167" s="214"/>
      <c r="WZN167" s="214"/>
      <c r="WZO167" s="214"/>
      <c r="WZP167" s="214"/>
      <c r="WZQ167" s="214"/>
      <c r="WZR167" s="214"/>
      <c r="WZS167" s="214"/>
      <c r="WZT167" s="214"/>
      <c r="WZU167" s="214"/>
      <c r="WZV167" s="214"/>
      <c r="WZW167" s="214"/>
      <c r="WZX167" s="214"/>
      <c r="WZY167" s="214"/>
      <c r="WZZ167" s="214"/>
      <c r="XAA167" s="214"/>
      <c r="XAB167" s="214"/>
      <c r="XAC167" s="214"/>
      <c r="XAD167" s="214"/>
      <c r="XAE167" s="214"/>
      <c r="XAF167" s="214"/>
      <c r="XAG167" s="214"/>
      <c r="XAH167" s="214"/>
      <c r="XAI167" s="214"/>
      <c r="XAJ167" s="214"/>
      <c r="XAK167" s="214"/>
      <c r="XAL167" s="214"/>
      <c r="XAM167" s="214"/>
      <c r="XAN167" s="214"/>
      <c r="XAO167" s="214"/>
      <c r="XAP167" s="214"/>
      <c r="XAQ167" s="214"/>
      <c r="XAR167" s="214"/>
      <c r="XAS167" s="214"/>
      <c r="XAT167" s="214"/>
      <c r="XAU167" s="214"/>
      <c r="XAV167" s="214"/>
      <c r="XAW167" s="214"/>
      <c r="XAX167" s="214"/>
      <c r="XAY167" s="214"/>
      <c r="XAZ167" s="214"/>
      <c r="XBA167" s="214"/>
      <c r="XBB167" s="214"/>
      <c r="XBC167" s="214"/>
      <c r="XBD167" s="214"/>
      <c r="XBE167" s="214"/>
      <c r="XBF167" s="214"/>
      <c r="XBG167" s="214"/>
      <c r="XBH167" s="214"/>
      <c r="XBI167" s="214"/>
      <c r="XBJ167" s="214"/>
      <c r="XBK167" s="214"/>
      <c r="XBL167" s="214"/>
      <c r="XBM167" s="214"/>
      <c r="XBN167" s="214"/>
      <c r="XBO167" s="214"/>
      <c r="XBP167" s="214"/>
      <c r="XBQ167" s="214"/>
      <c r="XBR167" s="214"/>
      <c r="XBS167" s="214"/>
      <c r="XBT167" s="214"/>
      <c r="XBU167" s="214"/>
      <c r="XBV167" s="214"/>
      <c r="XBW167" s="214"/>
      <c r="XBX167" s="214"/>
      <c r="XBY167" s="214"/>
      <c r="XBZ167" s="214"/>
      <c r="XCA167" s="214"/>
      <c r="XCB167" s="214"/>
      <c r="XCC167" s="214"/>
      <c r="XCD167" s="214"/>
      <c r="XCE167" s="214"/>
      <c r="XCF167" s="214"/>
      <c r="XCG167" s="214"/>
      <c r="XCH167" s="214"/>
      <c r="XCI167" s="214"/>
      <c r="XCJ167" s="214"/>
      <c r="XCK167" s="214"/>
      <c r="XCL167" s="214"/>
      <c r="XCM167" s="214"/>
      <c r="XCN167" s="214"/>
      <c r="XCO167" s="214"/>
      <c r="XCP167" s="214"/>
      <c r="XCQ167" s="214"/>
      <c r="XCR167" s="214"/>
      <c r="XCS167" s="214"/>
      <c r="XCT167" s="214"/>
      <c r="XCU167" s="214"/>
      <c r="XCV167" s="214"/>
      <c r="XCW167" s="214"/>
      <c r="XCX167" s="214"/>
      <c r="XCY167" s="214"/>
      <c r="XCZ167" s="214"/>
      <c r="XDA167" s="214"/>
      <c r="XDB167" s="214"/>
      <c r="XDC167" s="214"/>
      <c r="XDD167" s="214"/>
      <c r="XDE167" s="214"/>
      <c r="XDF167" s="214"/>
      <c r="XDG167" s="214"/>
      <c r="XDH167" s="214"/>
      <c r="XDI167" s="214"/>
      <c r="XDJ167" s="214"/>
      <c r="XDK167" s="214"/>
      <c r="XDL167" s="214"/>
      <c r="XDM167" s="214"/>
      <c r="XDN167" s="214"/>
      <c r="XDO167" s="214"/>
      <c r="XDP167" s="214"/>
      <c r="XDQ167" s="214"/>
      <c r="XDR167" s="214"/>
      <c r="XDS167" s="214"/>
      <c r="XDT167" s="214"/>
      <c r="XDU167" s="214"/>
      <c r="XDV167" s="214"/>
      <c r="XDW167" s="214"/>
      <c r="XDX167" s="214"/>
      <c r="XDY167" s="214"/>
      <c r="XDZ167" s="214"/>
      <c r="XEA167" s="214"/>
      <c r="XEB167" s="214"/>
      <c r="XEC167" s="214"/>
      <c r="XED167" s="214"/>
      <c r="XEE167" s="214"/>
      <c r="XEF167" s="214"/>
      <c r="XEG167" s="214"/>
      <c r="XEH167" s="214"/>
      <c r="XEI167" s="214"/>
      <c r="XEJ167" s="214"/>
      <c r="XEK167" s="214"/>
      <c r="XEL167" s="214"/>
      <c r="XEM167" s="214"/>
      <c r="XEN167" s="214"/>
      <c r="XEO167" s="214"/>
      <c r="XEP167" s="214"/>
      <c r="XEQ167" s="214"/>
      <c r="XER167" s="214"/>
      <c r="XES167" s="214"/>
      <c r="XET167" s="214"/>
      <c r="XEU167" s="214"/>
      <c r="XEV167" s="214"/>
      <c r="XEW167" s="214"/>
      <c r="XEX167" s="214"/>
      <c r="XEY167" s="214"/>
      <c r="XEZ167" s="214"/>
      <c r="XFA167" s="214"/>
      <c r="XFB167" s="214"/>
      <c r="XFC167" s="214"/>
    </row>
    <row r="168" spans="1:16384" ht="35.25" customHeight="1" x14ac:dyDescent="0.25">
      <c r="A168" s="124" t="s">
        <v>428</v>
      </c>
      <c r="B168" s="134">
        <v>2970000000</v>
      </c>
      <c r="C168" s="134"/>
      <c r="D168" s="121">
        <f>D169</f>
        <v>255000</v>
      </c>
      <c r="E168" s="121">
        <f t="shared" ref="E168:F168" si="48">E169</f>
        <v>731500</v>
      </c>
      <c r="F168" s="121">
        <f t="shared" si="48"/>
        <v>729400</v>
      </c>
      <c r="G168" s="154"/>
      <c r="H168" s="155"/>
      <c r="I168" s="155"/>
      <c r="J168" s="154"/>
      <c r="K168" s="154"/>
      <c r="L168" s="211"/>
      <c r="M168" s="211"/>
      <c r="N168" s="212"/>
      <c r="O168" s="211"/>
      <c r="P168" s="211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  <c r="DM168" s="212"/>
      <c r="DN168" s="212"/>
      <c r="DO168" s="212"/>
      <c r="DP168" s="212"/>
      <c r="DQ168" s="212"/>
      <c r="DR168" s="212"/>
      <c r="DS168" s="212"/>
      <c r="DT168" s="212"/>
      <c r="DU168" s="212"/>
      <c r="DV168" s="212"/>
      <c r="DW168" s="212"/>
      <c r="DX168" s="212"/>
      <c r="DY168" s="212"/>
      <c r="DZ168" s="212"/>
      <c r="EA168" s="212"/>
      <c r="EB168" s="212"/>
      <c r="EC168" s="212"/>
      <c r="ED168" s="212"/>
      <c r="EE168" s="212"/>
      <c r="EF168" s="212"/>
      <c r="EG168" s="212"/>
      <c r="EH168" s="212"/>
      <c r="EI168" s="212"/>
      <c r="EJ168" s="212"/>
      <c r="EK168" s="212"/>
      <c r="EL168" s="212"/>
      <c r="EM168" s="212"/>
      <c r="EN168" s="212"/>
      <c r="EO168" s="212"/>
      <c r="EP168" s="212"/>
      <c r="EQ168" s="212"/>
      <c r="ER168" s="212"/>
      <c r="ES168" s="212"/>
      <c r="ET168" s="212"/>
      <c r="EU168" s="212"/>
      <c r="EV168" s="212"/>
      <c r="EW168" s="212"/>
      <c r="EX168" s="212"/>
      <c r="EY168" s="212"/>
      <c r="EZ168" s="212"/>
      <c r="FA168" s="212"/>
      <c r="FB168" s="212"/>
      <c r="FC168" s="212"/>
      <c r="FD168" s="212"/>
      <c r="FE168" s="212"/>
      <c r="FF168" s="212"/>
      <c r="FG168" s="212"/>
      <c r="FH168" s="212"/>
      <c r="FI168" s="212"/>
      <c r="FJ168" s="212"/>
      <c r="FK168" s="212"/>
      <c r="FL168" s="212"/>
      <c r="FM168" s="212"/>
      <c r="FN168" s="212"/>
      <c r="FO168" s="212"/>
      <c r="FP168" s="212"/>
      <c r="FQ168" s="212"/>
      <c r="FR168" s="212"/>
      <c r="FS168" s="212"/>
      <c r="FT168" s="212"/>
      <c r="FU168" s="212"/>
      <c r="FV168" s="212"/>
      <c r="FW168" s="212"/>
      <c r="FX168" s="212"/>
      <c r="FY168" s="212"/>
      <c r="FZ168" s="212"/>
      <c r="GA168" s="212"/>
      <c r="GB168" s="212"/>
      <c r="GC168" s="212"/>
      <c r="GD168" s="212"/>
      <c r="GE168" s="212"/>
      <c r="GF168" s="212"/>
      <c r="GG168" s="212"/>
      <c r="GH168" s="212"/>
      <c r="GI168" s="212"/>
      <c r="GJ168" s="212"/>
      <c r="GK168" s="212"/>
      <c r="GL168" s="212"/>
      <c r="GM168" s="212"/>
      <c r="GN168" s="212"/>
      <c r="GO168" s="212"/>
      <c r="GP168" s="212"/>
      <c r="GQ168" s="212"/>
      <c r="GR168" s="212"/>
      <c r="GS168" s="212"/>
      <c r="GT168" s="212"/>
      <c r="GU168" s="212"/>
      <c r="GV168" s="212"/>
      <c r="GW168" s="212"/>
      <c r="GX168" s="212"/>
      <c r="GY168" s="212"/>
      <c r="GZ168" s="212"/>
      <c r="HA168" s="212"/>
      <c r="HB168" s="212"/>
      <c r="HC168" s="212"/>
      <c r="HD168" s="212"/>
      <c r="HE168" s="212"/>
      <c r="HF168" s="212"/>
      <c r="HG168" s="212"/>
      <c r="HH168" s="212"/>
      <c r="HI168" s="212"/>
      <c r="HJ168" s="212"/>
      <c r="HK168" s="212"/>
      <c r="HL168" s="212"/>
      <c r="HM168" s="212"/>
      <c r="HN168" s="212"/>
      <c r="HO168" s="212"/>
      <c r="HP168" s="212"/>
      <c r="HQ168" s="212"/>
      <c r="HR168" s="212"/>
      <c r="HS168" s="212"/>
      <c r="HT168" s="212"/>
      <c r="HU168" s="212"/>
      <c r="HV168" s="212"/>
      <c r="HW168" s="212"/>
      <c r="HX168" s="212"/>
      <c r="HY168" s="212"/>
      <c r="HZ168" s="212"/>
      <c r="IA168" s="212"/>
      <c r="IB168" s="212"/>
      <c r="IC168" s="212"/>
      <c r="ID168" s="212"/>
      <c r="IE168" s="212"/>
      <c r="IF168" s="212"/>
      <c r="IG168" s="212"/>
      <c r="IH168" s="212"/>
      <c r="II168" s="212"/>
      <c r="IJ168" s="212"/>
      <c r="IK168" s="212"/>
      <c r="IL168" s="212"/>
      <c r="IM168" s="212"/>
      <c r="IN168" s="212"/>
      <c r="IO168" s="212"/>
      <c r="IP168" s="212"/>
      <c r="IQ168" s="212"/>
      <c r="IR168" s="212"/>
      <c r="IS168" s="212"/>
      <c r="IT168" s="212"/>
      <c r="IU168" s="212"/>
      <c r="IV168" s="212"/>
      <c r="IW168" s="212"/>
      <c r="IX168" s="212"/>
      <c r="IY168" s="212"/>
      <c r="JF168" s="212"/>
      <c r="JG168" s="212"/>
      <c r="JH168" s="212"/>
      <c r="JI168" s="212"/>
      <c r="JJ168" s="212"/>
      <c r="JK168" s="212"/>
      <c r="JL168" s="212"/>
      <c r="JM168" s="212"/>
      <c r="JN168" s="212"/>
      <c r="JO168" s="212"/>
      <c r="JP168" s="212"/>
      <c r="JQ168" s="212"/>
      <c r="JR168" s="212"/>
      <c r="JS168" s="212"/>
      <c r="JT168" s="212"/>
      <c r="JU168" s="212"/>
      <c r="JV168" s="212"/>
      <c r="JW168" s="212"/>
      <c r="JX168" s="212"/>
      <c r="JY168" s="212"/>
      <c r="JZ168" s="212"/>
      <c r="KA168" s="212"/>
      <c r="KB168" s="212"/>
      <c r="KC168" s="212"/>
      <c r="KD168" s="212"/>
      <c r="KE168" s="212"/>
      <c r="KF168" s="212"/>
      <c r="KG168" s="212"/>
      <c r="KH168" s="212"/>
      <c r="KI168" s="212"/>
      <c r="KJ168" s="212"/>
      <c r="KK168" s="212"/>
      <c r="KL168" s="212"/>
      <c r="KM168" s="212"/>
      <c r="KN168" s="212"/>
      <c r="KO168" s="212"/>
      <c r="KP168" s="212"/>
      <c r="KQ168" s="212"/>
      <c r="KR168" s="212"/>
      <c r="KS168" s="212"/>
      <c r="KT168" s="212"/>
      <c r="KU168" s="212"/>
      <c r="KV168" s="212"/>
      <c r="KW168" s="212"/>
      <c r="KX168" s="212"/>
      <c r="KY168" s="212"/>
      <c r="KZ168" s="212"/>
      <c r="LA168" s="212"/>
      <c r="LB168" s="212"/>
      <c r="LC168" s="212"/>
      <c r="LD168" s="212"/>
      <c r="LE168" s="212"/>
      <c r="LF168" s="212"/>
      <c r="LG168" s="212"/>
      <c r="LH168" s="212"/>
      <c r="LI168" s="212"/>
      <c r="LJ168" s="212"/>
      <c r="LK168" s="212"/>
      <c r="LL168" s="212"/>
      <c r="LM168" s="212"/>
      <c r="LN168" s="212"/>
      <c r="LO168" s="212"/>
      <c r="LP168" s="212"/>
      <c r="LQ168" s="212"/>
      <c r="LR168" s="212"/>
      <c r="LS168" s="212"/>
      <c r="LT168" s="212"/>
      <c r="LU168" s="212"/>
      <c r="LV168" s="212"/>
      <c r="LW168" s="212"/>
      <c r="LX168" s="212"/>
      <c r="LY168" s="212"/>
      <c r="LZ168" s="212"/>
      <c r="MA168" s="212"/>
      <c r="MB168" s="212"/>
      <c r="MC168" s="212"/>
      <c r="MD168" s="212"/>
      <c r="ME168" s="212"/>
      <c r="MF168" s="212"/>
      <c r="MG168" s="212"/>
      <c r="MH168" s="212"/>
      <c r="MI168" s="212"/>
      <c r="MJ168" s="212"/>
      <c r="MK168" s="212"/>
      <c r="ML168" s="212"/>
      <c r="MM168" s="212"/>
      <c r="MN168" s="212"/>
      <c r="MO168" s="212"/>
      <c r="MP168" s="212"/>
      <c r="MQ168" s="212"/>
      <c r="MR168" s="212"/>
      <c r="MS168" s="212"/>
      <c r="MT168" s="212"/>
      <c r="MU168" s="212"/>
      <c r="MV168" s="212"/>
      <c r="MW168" s="212"/>
      <c r="MX168" s="212"/>
      <c r="MY168" s="212"/>
      <c r="MZ168" s="212"/>
      <c r="NA168" s="212"/>
      <c r="NB168" s="212"/>
      <c r="NC168" s="212"/>
      <c r="ND168" s="212"/>
      <c r="NE168" s="212"/>
      <c r="NF168" s="212"/>
      <c r="NG168" s="212"/>
      <c r="NH168" s="212"/>
      <c r="NI168" s="212"/>
      <c r="NJ168" s="212"/>
      <c r="NK168" s="212"/>
      <c r="NL168" s="212"/>
      <c r="NM168" s="212"/>
      <c r="NN168" s="212"/>
      <c r="NO168" s="212"/>
      <c r="NP168" s="212"/>
      <c r="NQ168" s="212"/>
      <c r="NR168" s="212"/>
      <c r="NS168" s="212"/>
      <c r="NT168" s="212"/>
      <c r="NU168" s="212"/>
      <c r="NV168" s="212"/>
      <c r="NW168" s="212"/>
      <c r="NX168" s="212"/>
      <c r="NY168" s="212"/>
      <c r="NZ168" s="212"/>
      <c r="OA168" s="212"/>
      <c r="OB168" s="212"/>
      <c r="OC168" s="212"/>
      <c r="OD168" s="212"/>
      <c r="OE168" s="212"/>
      <c r="OF168" s="212"/>
      <c r="OG168" s="212"/>
      <c r="OH168" s="212"/>
      <c r="OI168" s="212"/>
      <c r="OJ168" s="212"/>
      <c r="OK168" s="212"/>
      <c r="OL168" s="212"/>
      <c r="OM168" s="212"/>
      <c r="ON168" s="212"/>
      <c r="OO168" s="212"/>
      <c r="OP168" s="212"/>
      <c r="OQ168" s="212"/>
      <c r="OR168" s="212"/>
      <c r="OS168" s="212"/>
      <c r="OT168" s="212"/>
      <c r="OU168" s="212"/>
      <c r="OV168" s="212"/>
      <c r="OW168" s="212"/>
      <c r="OX168" s="212"/>
      <c r="OY168" s="212"/>
      <c r="OZ168" s="212"/>
      <c r="PA168" s="212"/>
      <c r="PB168" s="212"/>
      <c r="PC168" s="212"/>
      <c r="PD168" s="212"/>
      <c r="PE168" s="212"/>
      <c r="PF168" s="212"/>
      <c r="PG168" s="212"/>
      <c r="PH168" s="212"/>
      <c r="PI168" s="212"/>
      <c r="PJ168" s="212"/>
      <c r="PK168" s="212"/>
      <c r="PL168" s="212"/>
      <c r="PM168" s="212"/>
      <c r="PN168" s="212"/>
      <c r="PO168" s="212"/>
      <c r="PP168" s="212"/>
      <c r="PQ168" s="212"/>
      <c r="PR168" s="212"/>
      <c r="PS168" s="212"/>
      <c r="PT168" s="212"/>
      <c r="PU168" s="212"/>
      <c r="PV168" s="212"/>
      <c r="PW168" s="212"/>
      <c r="PX168" s="212"/>
      <c r="PY168" s="212"/>
      <c r="PZ168" s="212"/>
      <c r="QA168" s="212"/>
      <c r="QB168" s="212"/>
      <c r="QC168" s="212"/>
      <c r="QD168" s="212"/>
      <c r="QE168" s="212"/>
      <c r="QF168" s="212"/>
      <c r="QG168" s="212"/>
      <c r="QH168" s="212"/>
      <c r="QI168" s="212"/>
      <c r="QJ168" s="212"/>
      <c r="QK168" s="212"/>
      <c r="QL168" s="212"/>
      <c r="QM168" s="212"/>
      <c r="QN168" s="212"/>
      <c r="QO168" s="212"/>
      <c r="QP168" s="212"/>
      <c r="QQ168" s="212"/>
      <c r="QR168" s="212"/>
      <c r="QS168" s="212"/>
      <c r="QT168" s="212"/>
      <c r="QU168" s="212"/>
      <c r="QV168" s="212"/>
      <c r="QW168" s="212"/>
      <c r="QX168" s="212"/>
      <c r="QY168" s="212"/>
      <c r="QZ168" s="212"/>
      <c r="RA168" s="212"/>
      <c r="RB168" s="212"/>
      <c r="RC168" s="212"/>
      <c r="RD168" s="212"/>
      <c r="RE168" s="212"/>
      <c r="RF168" s="212"/>
      <c r="RG168" s="212"/>
      <c r="RH168" s="212"/>
      <c r="RI168" s="212"/>
      <c r="RJ168" s="212"/>
      <c r="RK168" s="212"/>
      <c r="RL168" s="212"/>
      <c r="RM168" s="212"/>
      <c r="RN168" s="212"/>
      <c r="RO168" s="212"/>
      <c r="RP168" s="212"/>
      <c r="RQ168" s="212"/>
      <c r="RR168" s="212"/>
      <c r="RS168" s="212"/>
      <c r="RT168" s="212"/>
      <c r="RU168" s="212"/>
      <c r="RV168" s="212"/>
      <c r="RW168" s="212"/>
      <c r="RX168" s="212"/>
      <c r="RY168" s="212"/>
      <c r="RZ168" s="212"/>
      <c r="SA168" s="212"/>
      <c r="SB168" s="212"/>
      <c r="SC168" s="212"/>
      <c r="SD168" s="212"/>
      <c r="SE168" s="212"/>
      <c r="SF168" s="212"/>
      <c r="SG168" s="212"/>
      <c r="SH168" s="212"/>
      <c r="SI168" s="212"/>
      <c r="SJ168" s="212"/>
      <c r="SK168" s="212"/>
      <c r="SL168" s="212"/>
      <c r="SM168" s="212"/>
      <c r="SN168" s="212"/>
      <c r="SO168" s="212"/>
      <c r="SP168" s="212"/>
      <c r="SQ168" s="212"/>
      <c r="SR168" s="212"/>
      <c r="SS168" s="212"/>
      <c r="ST168" s="212"/>
      <c r="SU168" s="212"/>
      <c r="TB168" s="212"/>
      <c r="TC168" s="212"/>
      <c r="TD168" s="212"/>
      <c r="TE168" s="212"/>
      <c r="TF168" s="212"/>
      <c r="TG168" s="212"/>
      <c r="TH168" s="212"/>
      <c r="TI168" s="212"/>
      <c r="TJ168" s="212"/>
      <c r="TK168" s="212"/>
      <c r="TL168" s="212"/>
      <c r="TM168" s="212"/>
      <c r="TN168" s="212"/>
      <c r="TO168" s="212"/>
      <c r="TP168" s="212"/>
      <c r="TQ168" s="212"/>
      <c r="TR168" s="212"/>
      <c r="TS168" s="212"/>
      <c r="TT168" s="212"/>
      <c r="TU168" s="212"/>
      <c r="TV168" s="212"/>
      <c r="TW168" s="212"/>
      <c r="TX168" s="212"/>
      <c r="TY168" s="212"/>
      <c r="TZ168" s="212"/>
      <c r="UA168" s="212"/>
      <c r="UB168" s="212"/>
      <c r="UC168" s="212"/>
      <c r="UD168" s="212"/>
      <c r="UE168" s="212"/>
      <c r="UF168" s="212"/>
      <c r="UG168" s="212"/>
      <c r="UH168" s="212"/>
      <c r="UI168" s="212"/>
      <c r="UJ168" s="212"/>
      <c r="UK168" s="212"/>
      <c r="UL168" s="212"/>
      <c r="UM168" s="212"/>
      <c r="UN168" s="212"/>
      <c r="UO168" s="212"/>
      <c r="UP168" s="212"/>
      <c r="UQ168" s="212"/>
      <c r="UR168" s="212"/>
      <c r="US168" s="212"/>
      <c r="UT168" s="212"/>
      <c r="UU168" s="212"/>
      <c r="UV168" s="212"/>
      <c r="UW168" s="212"/>
      <c r="UX168" s="212"/>
      <c r="UY168" s="212"/>
      <c r="UZ168" s="212"/>
      <c r="VA168" s="212"/>
      <c r="VB168" s="212"/>
      <c r="VC168" s="212"/>
      <c r="VD168" s="212"/>
      <c r="VE168" s="212"/>
      <c r="VF168" s="212"/>
      <c r="VG168" s="212"/>
      <c r="VH168" s="212"/>
      <c r="VI168" s="212"/>
      <c r="VJ168" s="212"/>
      <c r="VK168" s="212"/>
      <c r="VL168" s="212"/>
      <c r="VM168" s="212"/>
      <c r="VN168" s="212"/>
      <c r="VO168" s="212"/>
      <c r="VP168" s="212"/>
      <c r="VQ168" s="212"/>
      <c r="VR168" s="212"/>
      <c r="VS168" s="212"/>
      <c r="VT168" s="212"/>
      <c r="VU168" s="212"/>
      <c r="VV168" s="212"/>
      <c r="VW168" s="212"/>
      <c r="VX168" s="212"/>
      <c r="VY168" s="212"/>
      <c r="VZ168" s="212"/>
      <c r="WA168" s="212"/>
      <c r="WB168" s="212"/>
      <c r="WC168" s="212"/>
      <c r="WD168" s="212"/>
      <c r="WE168" s="212"/>
      <c r="WF168" s="212"/>
      <c r="WG168" s="212"/>
      <c r="WH168" s="212"/>
      <c r="WI168" s="212"/>
      <c r="WJ168" s="212"/>
      <c r="WK168" s="212"/>
      <c r="WL168" s="212"/>
      <c r="WM168" s="212"/>
      <c r="WN168" s="212"/>
      <c r="WO168" s="212"/>
      <c r="WP168" s="212"/>
      <c r="WQ168" s="212"/>
      <c r="WR168" s="212"/>
      <c r="WS168" s="212"/>
      <c r="WT168" s="212"/>
      <c r="WU168" s="212"/>
      <c r="WV168" s="212"/>
      <c r="WW168" s="212"/>
      <c r="WX168" s="212"/>
      <c r="WY168" s="212"/>
      <c r="WZ168" s="212"/>
      <c r="XA168" s="212"/>
      <c r="XB168" s="212"/>
      <c r="XC168" s="212"/>
      <c r="XD168" s="212"/>
      <c r="XE168" s="212"/>
      <c r="XF168" s="212"/>
      <c r="XG168" s="212"/>
      <c r="XH168" s="212"/>
      <c r="XI168" s="212"/>
      <c r="XJ168" s="212"/>
      <c r="XK168" s="212"/>
      <c r="XL168" s="212"/>
      <c r="XM168" s="212"/>
      <c r="XN168" s="212"/>
      <c r="XO168" s="212"/>
      <c r="XP168" s="212"/>
      <c r="XQ168" s="212"/>
      <c r="XR168" s="212"/>
      <c r="XS168" s="212"/>
      <c r="XT168" s="212"/>
      <c r="XU168" s="212"/>
      <c r="XV168" s="212"/>
      <c r="XW168" s="212"/>
      <c r="XX168" s="212"/>
      <c r="XY168" s="212"/>
      <c r="XZ168" s="212"/>
      <c r="YA168" s="212"/>
      <c r="YB168" s="212"/>
      <c r="YC168" s="212"/>
      <c r="YD168" s="212"/>
      <c r="YE168" s="212"/>
      <c r="YF168" s="212"/>
      <c r="YG168" s="212"/>
      <c r="YH168" s="212"/>
      <c r="YI168" s="212"/>
      <c r="YJ168" s="212"/>
      <c r="YK168" s="212"/>
      <c r="YL168" s="212"/>
      <c r="YM168" s="212"/>
      <c r="YN168" s="212"/>
      <c r="YO168" s="212"/>
      <c r="YP168" s="212"/>
      <c r="YQ168" s="212"/>
      <c r="YR168" s="212"/>
      <c r="YS168" s="212"/>
      <c r="YT168" s="212"/>
      <c r="YU168" s="212"/>
      <c r="YV168" s="212"/>
      <c r="YW168" s="212"/>
      <c r="YX168" s="212"/>
      <c r="YY168" s="212"/>
      <c r="YZ168" s="212"/>
      <c r="ZA168" s="212"/>
      <c r="ZB168" s="212"/>
      <c r="ZC168" s="212"/>
      <c r="ZD168" s="212"/>
      <c r="ZE168" s="212"/>
      <c r="ZF168" s="212"/>
      <c r="ZG168" s="212"/>
      <c r="ZH168" s="212"/>
      <c r="ZI168" s="212"/>
      <c r="ZJ168" s="212"/>
      <c r="ZK168" s="212"/>
      <c r="ZL168" s="212"/>
      <c r="ZM168" s="212"/>
      <c r="ZN168" s="212"/>
      <c r="ZO168" s="212"/>
      <c r="ZP168" s="212"/>
      <c r="ZQ168" s="212"/>
      <c r="ZR168" s="212"/>
      <c r="ZS168" s="212"/>
      <c r="ZT168" s="212"/>
      <c r="ZU168" s="212"/>
      <c r="ZV168" s="212"/>
      <c r="ZW168" s="212"/>
      <c r="ZX168" s="212"/>
      <c r="ZY168" s="212"/>
      <c r="ZZ168" s="212"/>
      <c r="AAA168" s="212"/>
      <c r="AAB168" s="212"/>
      <c r="AAC168" s="212"/>
      <c r="AAD168" s="212"/>
      <c r="AAE168" s="212"/>
      <c r="AAF168" s="212"/>
      <c r="AAG168" s="212"/>
      <c r="AAH168" s="212"/>
      <c r="AAI168" s="212"/>
      <c r="AAJ168" s="212"/>
      <c r="AAK168" s="212"/>
      <c r="AAL168" s="212"/>
      <c r="AAM168" s="212"/>
      <c r="AAN168" s="212"/>
      <c r="AAO168" s="212"/>
      <c r="AAP168" s="212"/>
      <c r="AAQ168" s="212"/>
      <c r="AAR168" s="212"/>
      <c r="AAS168" s="212"/>
      <c r="AAT168" s="212"/>
      <c r="AAU168" s="212"/>
      <c r="AAV168" s="212"/>
      <c r="AAW168" s="212"/>
      <c r="AAX168" s="212"/>
      <c r="AAY168" s="212"/>
      <c r="AAZ168" s="212"/>
      <c r="ABA168" s="212"/>
      <c r="ABB168" s="212"/>
      <c r="ABC168" s="212"/>
      <c r="ABD168" s="212"/>
      <c r="ABE168" s="212"/>
      <c r="ABF168" s="212"/>
      <c r="ABG168" s="212"/>
      <c r="ABH168" s="212"/>
      <c r="ABI168" s="212"/>
      <c r="ABJ168" s="212"/>
      <c r="ABK168" s="212"/>
      <c r="ABL168" s="212"/>
      <c r="ABM168" s="212"/>
      <c r="ABN168" s="212"/>
      <c r="ABO168" s="212"/>
      <c r="ABP168" s="212"/>
      <c r="ABQ168" s="212"/>
      <c r="ABR168" s="212"/>
      <c r="ABS168" s="212"/>
      <c r="ABT168" s="212"/>
      <c r="ABU168" s="212"/>
      <c r="ABV168" s="212"/>
      <c r="ABW168" s="212"/>
      <c r="ABX168" s="212"/>
      <c r="ABY168" s="212"/>
      <c r="ABZ168" s="212"/>
      <c r="ACA168" s="212"/>
      <c r="ACB168" s="212"/>
      <c r="ACC168" s="212"/>
      <c r="ACD168" s="212"/>
      <c r="ACE168" s="212"/>
      <c r="ACF168" s="212"/>
      <c r="ACG168" s="212"/>
      <c r="ACH168" s="212"/>
      <c r="ACI168" s="212"/>
      <c r="ACJ168" s="212"/>
      <c r="ACK168" s="212"/>
      <c r="ACL168" s="212"/>
      <c r="ACM168" s="212"/>
      <c r="ACN168" s="212"/>
      <c r="ACO168" s="212"/>
      <c r="ACP168" s="212"/>
      <c r="ACQ168" s="212"/>
      <c r="ACX168" s="212"/>
      <c r="ACY168" s="212"/>
      <c r="ACZ168" s="212"/>
      <c r="ADA168" s="212"/>
      <c r="ADB168" s="212"/>
      <c r="ADC168" s="212"/>
      <c r="ADD168" s="212"/>
      <c r="ADE168" s="212"/>
      <c r="ADF168" s="212"/>
      <c r="ADG168" s="212"/>
      <c r="ADH168" s="212"/>
      <c r="ADI168" s="212"/>
      <c r="ADJ168" s="212"/>
      <c r="ADK168" s="212"/>
      <c r="ADL168" s="212"/>
      <c r="ADM168" s="212"/>
      <c r="ADN168" s="212"/>
      <c r="ADO168" s="212"/>
      <c r="ADP168" s="212"/>
      <c r="ADQ168" s="212"/>
      <c r="ADR168" s="212"/>
      <c r="ADS168" s="212"/>
      <c r="ADT168" s="212"/>
      <c r="ADU168" s="212"/>
      <c r="ADV168" s="212"/>
      <c r="ADW168" s="212"/>
      <c r="ADX168" s="212"/>
      <c r="ADY168" s="212"/>
      <c r="ADZ168" s="212"/>
      <c r="AEA168" s="212"/>
      <c r="AEB168" s="212"/>
      <c r="AEC168" s="212"/>
      <c r="AED168" s="212"/>
      <c r="AEE168" s="212"/>
      <c r="AEF168" s="212"/>
      <c r="AEG168" s="212"/>
      <c r="AEH168" s="212"/>
      <c r="AEI168" s="212"/>
      <c r="AEJ168" s="212"/>
      <c r="AEK168" s="212"/>
      <c r="AEL168" s="212"/>
      <c r="AEM168" s="212"/>
      <c r="AEN168" s="212"/>
      <c r="AEO168" s="212"/>
      <c r="AEP168" s="212"/>
      <c r="AEQ168" s="212"/>
      <c r="AER168" s="212"/>
      <c r="AES168" s="212"/>
      <c r="AET168" s="212"/>
      <c r="AEU168" s="212"/>
      <c r="AEV168" s="212"/>
      <c r="AEW168" s="212"/>
      <c r="AEX168" s="212"/>
      <c r="AEY168" s="212"/>
      <c r="AEZ168" s="212"/>
      <c r="AFA168" s="212"/>
      <c r="AFB168" s="212"/>
      <c r="AFC168" s="212"/>
      <c r="AFD168" s="212"/>
      <c r="AFE168" s="212"/>
      <c r="AFF168" s="212"/>
      <c r="AFG168" s="212"/>
      <c r="AFH168" s="212"/>
      <c r="AFI168" s="212"/>
      <c r="AFJ168" s="212"/>
      <c r="AFK168" s="212"/>
      <c r="AFL168" s="212"/>
      <c r="AFM168" s="212"/>
      <c r="AFN168" s="212"/>
      <c r="AFO168" s="212"/>
      <c r="AFP168" s="212"/>
      <c r="AFQ168" s="212"/>
      <c r="AFR168" s="212"/>
      <c r="AFS168" s="212"/>
      <c r="AFT168" s="212"/>
      <c r="AFU168" s="212"/>
      <c r="AFV168" s="212"/>
      <c r="AFW168" s="212"/>
      <c r="AFX168" s="212"/>
      <c r="AFY168" s="212"/>
      <c r="AFZ168" s="212"/>
      <c r="AGA168" s="212"/>
      <c r="AGB168" s="212"/>
      <c r="AGC168" s="212"/>
      <c r="AGD168" s="212"/>
      <c r="AGE168" s="212"/>
      <c r="AGF168" s="212"/>
      <c r="AGG168" s="212"/>
      <c r="AGH168" s="212"/>
      <c r="AGI168" s="212"/>
      <c r="AGJ168" s="212"/>
      <c r="AGK168" s="212"/>
      <c r="AGL168" s="212"/>
      <c r="AGM168" s="212"/>
      <c r="AGN168" s="212"/>
      <c r="AGO168" s="212"/>
      <c r="AGP168" s="212"/>
      <c r="AGQ168" s="212"/>
      <c r="AGR168" s="212"/>
      <c r="AGS168" s="212"/>
      <c r="AGT168" s="212"/>
      <c r="AGU168" s="212"/>
      <c r="AGV168" s="212"/>
      <c r="AGW168" s="212"/>
      <c r="AGX168" s="212"/>
      <c r="AGY168" s="212"/>
      <c r="AGZ168" s="212"/>
      <c r="AHA168" s="212"/>
      <c r="AHB168" s="212"/>
      <c r="AHC168" s="212"/>
      <c r="AHD168" s="212"/>
      <c r="AHE168" s="212"/>
      <c r="AHF168" s="212"/>
      <c r="AHG168" s="212"/>
      <c r="AHH168" s="212"/>
      <c r="AHI168" s="212"/>
      <c r="AHJ168" s="212"/>
      <c r="AHK168" s="212"/>
      <c r="AHL168" s="212"/>
      <c r="AHM168" s="212"/>
      <c r="AHN168" s="212"/>
      <c r="AHO168" s="212"/>
      <c r="AHP168" s="212"/>
      <c r="AHQ168" s="212"/>
      <c r="AHR168" s="212"/>
      <c r="AHS168" s="212"/>
      <c r="AHT168" s="212"/>
      <c r="AHU168" s="212"/>
      <c r="AHV168" s="212"/>
      <c r="AHW168" s="212"/>
      <c r="AHX168" s="212"/>
      <c r="AHY168" s="212"/>
      <c r="AHZ168" s="212"/>
      <c r="AIA168" s="212"/>
      <c r="AIB168" s="212"/>
      <c r="AIC168" s="212"/>
      <c r="AID168" s="212"/>
      <c r="AIE168" s="212"/>
      <c r="AIF168" s="212"/>
      <c r="AIG168" s="212"/>
      <c r="AIH168" s="212"/>
      <c r="AII168" s="212"/>
      <c r="AIJ168" s="212"/>
      <c r="AIK168" s="212"/>
      <c r="AIL168" s="212"/>
      <c r="AIM168" s="212"/>
      <c r="AIN168" s="212"/>
      <c r="AIO168" s="212"/>
      <c r="AIP168" s="212"/>
      <c r="AIQ168" s="212"/>
      <c r="AIR168" s="212"/>
      <c r="AIS168" s="212"/>
      <c r="AIT168" s="212"/>
      <c r="AIU168" s="212"/>
      <c r="AIV168" s="212"/>
      <c r="AIW168" s="212"/>
      <c r="AIX168" s="212"/>
      <c r="AIY168" s="212"/>
      <c r="AIZ168" s="212"/>
      <c r="AJA168" s="212"/>
      <c r="AJB168" s="212"/>
      <c r="AJC168" s="212"/>
      <c r="AJD168" s="212"/>
      <c r="AJE168" s="212"/>
      <c r="AJF168" s="212"/>
      <c r="AJG168" s="212"/>
      <c r="AJH168" s="212"/>
      <c r="AJI168" s="212"/>
      <c r="AJJ168" s="212"/>
      <c r="AJK168" s="212"/>
      <c r="AJL168" s="212"/>
      <c r="AJM168" s="212"/>
      <c r="AJN168" s="212"/>
      <c r="AJO168" s="212"/>
      <c r="AJP168" s="212"/>
      <c r="AJQ168" s="212"/>
      <c r="AJR168" s="212"/>
      <c r="AJS168" s="212"/>
      <c r="AJT168" s="212"/>
      <c r="AJU168" s="212"/>
      <c r="AJV168" s="212"/>
      <c r="AJW168" s="212"/>
      <c r="AJX168" s="212"/>
      <c r="AJY168" s="212"/>
      <c r="AJZ168" s="212"/>
      <c r="AKA168" s="212"/>
      <c r="AKB168" s="212"/>
      <c r="AKC168" s="212"/>
      <c r="AKD168" s="212"/>
      <c r="AKE168" s="212"/>
      <c r="AKF168" s="212"/>
      <c r="AKG168" s="212"/>
      <c r="AKH168" s="212"/>
      <c r="AKI168" s="212"/>
      <c r="AKJ168" s="212"/>
      <c r="AKK168" s="212"/>
      <c r="AKL168" s="212"/>
      <c r="AKM168" s="212"/>
      <c r="AKN168" s="212"/>
      <c r="AKO168" s="212"/>
      <c r="AKP168" s="212"/>
      <c r="AKQ168" s="212"/>
      <c r="AKR168" s="212"/>
      <c r="AKS168" s="212"/>
      <c r="AKT168" s="212"/>
      <c r="AKU168" s="212"/>
      <c r="AKV168" s="212"/>
      <c r="AKW168" s="212"/>
      <c r="AKX168" s="212"/>
      <c r="AKY168" s="212"/>
      <c r="AKZ168" s="212"/>
      <c r="ALA168" s="212"/>
      <c r="ALB168" s="212"/>
      <c r="ALC168" s="212"/>
      <c r="ALD168" s="212"/>
      <c r="ALE168" s="212"/>
      <c r="ALF168" s="212"/>
      <c r="ALG168" s="212"/>
      <c r="ALH168" s="212"/>
      <c r="ALI168" s="212"/>
      <c r="ALJ168" s="212"/>
      <c r="ALK168" s="212"/>
      <c r="ALL168" s="212"/>
      <c r="ALM168" s="212"/>
      <c r="ALN168" s="212"/>
      <c r="ALO168" s="212"/>
      <c r="ALP168" s="212"/>
      <c r="ALQ168" s="212"/>
      <c r="ALR168" s="212"/>
      <c r="ALS168" s="212"/>
      <c r="ALT168" s="212"/>
      <c r="ALU168" s="212"/>
      <c r="ALV168" s="212"/>
      <c r="ALW168" s="212"/>
      <c r="ALX168" s="212"/>
      <c r="ALY168" s="212"/>
      <c r="ALZ168" s="212"/>
      <c r="AMA168" s="212"/>
      <c r="AMB168" s="212"/>
      <c r="AMC168" s="212"/>
      <c r="AMD168" s="212"/>
      <c r="AME168" s="212"/>
      <c r="AMF168" s="212"/>
      <c r="AMG168" s="212"/>
      <c r="AMH168" s="212"/>
      <c r="AMI168" s="212"/>
      <c r="AMJ168" s="212"/>
      <c r="AMK168" s="212"/>
      <c r="AML168" s="212"/>
      <c r="AMM168" s="212"/>
      <c r="AMT168" s="212"/>
      <c r="AMU168" s="212"/>
      <c r="AMV168" s="212"/>
      <c r="AMW168" s="212"/>
      <c r="AMX168" s="212"/>
      <c r="AMY168" s="212"/>
      <c r="AMZ168" s="212"/>
      <c r="ANA168" s="212"/>
      <c r="ANB168" s="212"/>
      <c r="ANC168" s="212"/>
      <c r="AND168" s="212"/>
      <c r="ANE168" s="212"/>
      <c r="ANF168" s="212"/>
      <c r="ANG168" s="212"/>
      <c r="ANH168" s="212"/>
      <c r="ANI168" s="212"/>
      <c r="ANJ168" s="212"/>
      <c r="ANK168" s="212"/>
      <c r="ANL168" s="212"/>
      <c r="ANM168" s="212"/>
      <c r="ANN168" s="212"/>
      <c r="ANO168" s="212"/>
      <c r="ANP168" s="212"/>
      <c r="ANQ168" s="212"/>
      <c r="ANR168" s="212"/>
      <c r="ANS168" s="212"/>
      <c r="ANT168" s="212"/>
      <c r="ANU168" s="212"/>
      <c r="ANV168" s="212"/>
      <c r="ANW168" s="212"/>
      <c r="ANX168" s="212"/>
      <c r="ANY168" s="212"/>
      <c r="ANZ168" s="212"/>
      <c r="AOA168" s="212"/>
      <c r="AOB168" s="212"/>
      <c r="AOC168" s="212"/>
      <c r="AOD168" s="212"/>
      <c r="AOE168" s="212"/>
      <c r="AOF168" s="212"/>
      <c r="AOG168" s="212"/>
      <c r="AOH168" s="212"/>
      <c r="AOI168" s="212"/>
      <c r="AOJ168" s="212"/>
      <c r="AOK168" s="212"/>
      <c r="AOL168" s="212"/>
      <c r="AOM168" s="212"/>
      <c r="AON168" s="212"/>
      <c r="AOO168" s="212"/>
      <c r="AOP168" s="212"/>
      <c r="AOQ168" s="212"/>
      <c r="AOR168" s="212"/>
      <c r="AOS168" s="212"/>
      <c r="AOT168" s="212"/>
      <c r="AOU168" s="212"/>
      <c r="AOV168" s="212"/>
      <c r="AOW168" s="212"/>
      <c r="AOX168" s="212"/>
      <c r="AOY168" s="212"/>
      <c r="AOZ168" s="212"/>
      <c r="APA168" s="212"/>
      <c r="APB168" s="212"/>
      <c r="APC168" s="212"/>
      <c r="APD168" s="212"/>
      <c r="APE168" s="212"/>
      <c r="APF168" s="212"/>
      <c r="APG168" s="212"/>
      <c r="APH168" s="212"/>
      <c r="API168" s="212"/>
      <c r="APJ168" s="212"/>
      <c r="APK168" s="212"/>
      <c r="APL168" s="212"/>
      <c r="APM168" s="212"/>
      <c r="APN168" s="212"/>
      <c r="APO168" s="212"/>
      <c r="APP168" s="212"/>
      <c r="APQ168" s="212"/>
      <c r="APR168" s="212"/>
      <c r="APS168" s="212"/>
      <c r="APT168" s="212"/>
      <c r="APU168" s="212"/>
      <c r="APV168" s="212"/>
      <c r="APW168" s="212"/>
      <c r="APX168" s="212"/>
      <c r="APY168" s="212"/>
      <c r="APZ168" s="212"/>
      <c r="AQA168" s="212"/>
      <c r="AQB168" s="212"/>
      <c r="AQC168" s="212"/>
      <c r="AQD168" s="212"/>
      <c r="AQE168" s="212"/>
      <c r="AQF168" s="212"/>
      <c r="AQG168" s="212"/>
      <c r="AQH168" s="212"/>
      <c r="AQI168" s="212"/>
      <c r="AQJ168" s="212"/>
      <c r="AQK168" s="212"/>
      <c r="AQL168" s="212"/>
      <c r="AQM168" s="212"/>
      <c r="AQN168" s="212"/>
      <c r="AQO168" s="212"/>
      <c r="AQP168" s="212"/>
      <c r="AQQ168" s="212"/>
      <c r="AQR168" s="212"/>
      <c r="AQS168" s="212"/>
      <c r="AQT168" s="212"/>
      <c r="AQU168" s="212"/>
      <c r="AQV168" s="212"/>
      <c r="AQW168" s="212"/>
      <c r="AQX168" s="212"/>
      <c r="AQY168" s="212"/>
      <c r="AQZ168" s="212"/>
      <c r="ARA168" s="212"/>
      <c r="ARB168" s="212"/>
      <c r="ARC168" s="212"/>
      <c r="ARD168" s="212"/>
      <c r="ARE168" s="212"/>
      <c r="ARF168" s="212"/>
      <c r="ARG168" s="212"/>
      <c r="ARH168" s="212"/>
      <c r="ARI168" s="212"/>
      <c r="ARJ168" s="212"/>
      <c r="ARK168" s="212"/>
      <c r="ARL168" s="212"/>
      <c r="ARM168" s="212"/>
      <c r="ARN168" s="212"/>
      <c r="ARO168" s="212"/>
      <c r="ARP168" s="212"/>
      <c r="ARQ168" s="212"/>
      <c r="ARR168" s="212"/>
      <c r="ARS168" s="212"/>
      <c r="ART168" s="212"/>
      <c r="ARU168" s="212"/>
      <c r="ARV168" s="212"/>
      <c r="ARW168" s="212"/>
      <c r="ARX168" s="212"/>
      <c r="ARY168" s="212"/>
      <c r="ARZ168" s="212"/>
      <c r="ASA168" s="212"/>
      <c r="ASB168" s="212"/>
      <c r="ASC168" s="212"/>
      <c r="ASD168" s="212"/>
      <c r="ASE168" s="212"/>
      <c r="ASF168" s="212"/>
      <c r="ASG168" s="212"/>
      <c r="ASH168" s="212"/>
      <c r="ASI168" s="212"/>
      <c r="ASJ168" s="212"/>
      <c r="ASK168" s="212"/>
      <c r="ASL168" s="212"/>
      <c r="ASM168" s="212"/>
      <c r="ASN168" s="212"/>
      <c r="ASO168" s="212"/>
      <c r="ASP168" s="212"/>
      <c r="ASQ168" s="212"/>
      <c r="ASR168" s="212"/>
      <c r="ASS168" s="212"/>
      <c r="AST168" s="212"/>
      <c r="ASU168" s="212"/>
      <c r="ASV168" s="212"/>
      <c r="ASW168" s="212"/>
      <c r="ASX168" s="212"/>
      <c r="ASY168" s="212"/>
      <c r="ASZ168" s="212"/>
      <c r="ATA168" s="212"/>
      <c r="ATB168" s="212"/>
      <c r="ATC168" s="212"/>
      <c r="ATD168" s="212"/>
      <c r="ATE168" s="212"/>
      <c r="ATF168" s="212"/>
      <c r="ATG168" s="212"/>
      <c r="ATH168" s="212"/>
      <c r="ATI168" s="212"/>
      <c r="ATJ168" s="212"/>
      <c r="ATK168" s="212"/>
      <c r="ATL168" s="212"/>
      <c r="ATM168" s="212"/>
      <c r="ATN168" s="212"/>
      <c r="ATO168" s="212"/>
      <c r="ATP168" s="212"/>
      <c r="ATQ168" s="212"/>
      <c r="ATR168" s="212"/>
      <c r="ATS168" s="212"/>
      <c r="ATT168" s="212"/>
      <c r="ATU168" s="212"/>
      <c r="ATV168" s="212"/>
      <c r="ATW168" s="212"/>
      <c r="ATX168" s="212"/>
      <c r="ATY168" s="212"/>
      <c r="ATZ168" s="212"/>
      <c r="AUA168" s="212"/>
      <c r="AUB168" s="212"/>
      <c r="AUC168" s="212"/>
      <c r="AUD168" s="212"/>
      <c r="AUE168" s="212"/>
      <c r="AUF168" s="212"/>
      <c r="AUG168" s="212"/>
      <c r="AUH168" s="212"/>
      <c r="AUI168" s="212"/>
      <c r="AUJ168" s="212"/>
      <c r="AUK168" s="212"/>
      <c r="AUL168" s="212"/>
      <c r="AUM168" s="212"/>
      <c r="AUN168" s="212"/>
      <c r="AUO168" s="212"/>
      <c r="AUP168" s="212"/>
      <c r="AUQ168" s="212"/>
      <c r="AUR168" s="212"/>
      <c r="AUS168" s="212"/>
      <c r="AUT168" s="212"/>
      <c r="AUU168" s="212"/>
      <c r="AUV168" s="212"/>
      <c r="AUW168" s="212"/>
      <c r="AUX168" s="212"/>
      <c r="AUY168" s="212"/>
      <c r="AUZ168" s="212"/>
      <c r="AVA168" s="212"/>
      <c r="AVB168" s="212"/>
      <c r="AVC168" s="212"/>
      <c r="AVD168" s="212"/>
      <c r="AVE168" s="212"/>
      <c r="AVF168" s="212"/>
      <c r="AVG168" s="212"/>
      <c r="AVH168" s="212"/>
      <c r="AVI168" s="212"/>
      <c r="AVJ168" s="212"/>
      <c r="AVK168" s="212"/>
      <c r="AVL168" s="212"/>
      <c r="AVM168" s="212"/>
      <c r="AVN168" s="212"/>
      <c r="AVO168" s="212"/>
      <c r="AVP168" s="212"/>
      <c r="AVQ168" s="212"/>
      <c r="AVR168" s="212"/>
      <c r="AVS168" s="212"/>
      <c r="AVT168" s="212"/>
      <c r="AVU168" s="212"/>
      <c r="AVV168" s="212"/>
      <c r="AVW168" s="212"/>
      <c r="AVX168" s="212"/>
      <c r="AVY168" s="212"/>
      <c r="AVZ168" s="212"/>
      <c r="AWA168" s="212"/>
      <c r="AWB168" s="212"/>
      <c r="AWC168" s="212"/>
      <c r="AWD168" s="212"/>
      <c r="AWE168" s="212"/>
      <c r="AWF168" s="212"/>
      <c r="AWG168" s="212"/>
      <c r="AWH168" s="212"/>
      <c r="AWI168" s="212"/>
      <c r="AWP168" s="212"/>
      <c r="AWQ168" s="212"/>
      <c r="AWR168" s="212"/>
      <c r="AWS168" s="212"/>
      <c r="AWT168" s="212"/>
      <c r="AWU168" s="212"/>
      <c r="AWV168" s="212"/>
      <c r="AWW168" s="212"/>
      <c r="AWX168" s="212"/>
      <c r="AWY168" s="212"/>
      <c r="AWZ168" s="212"/>
      <c r="AXA168" s="212"/>
      <c r="AXB168" s="212"/>
      <c r="AXC168" s="212"/>
      <c r="AXD168" s="212"/>
      <c r="AXE168" s="212"/>
      <c r="AXF168" s="212"/>
      <c r="AXG168" s="212"/>
      <c r="AXH168" s="212"/>
      <c r="AXI168" s="212"/>
      <c r="AXJ168" s="212"/>
      <c r="AXK168" s="212"/>
      <c r="AXL168" s="212"/>
      <c r="AXM168" s="212"/>
      <c r="AXN168" s="212"/>
      <c r="AXO168" s="212"/>
      <c r="AXP168" s="212"/>
      <c r="AXQ168" s="212"/>
      <c r="AXR168" s="212"/>
      <c r="AXS168" s="212"/>
      <c r="AXT168" s="212"/>
      <c r="AXU168" s="212"/>
      <c r="AXV168" s="212"/>
      <c r="AXW168" s="212"/>
      <c r="AXX168" s="212"/>
      <c r="AXY168" s="212"/>
      <c r="AXZ168" s="212"/>
      <c r="AYA168" s="212"/>
      <c r="AYB168" s="212"/>
      <c r="AYC168" s="212"/>
      <c r="AYD168" s="212"/>
      <c r="AYE168" s="212"/>
      <c r="AYF168" s="212"/>
      <c r="AYG168" s="212"/>
      <c r="AYH168" s="212"/>
      <c r="AYI168" s="212"/>
      <c r="AYJ168" s="212"/>
      <c r="AYK168" s="212"/>
      <c r="AYL168" s="212"/>
      <c r="AYM168" s="212"/>
      <c r="AYN168" s="212"/>
      <c r="AYO168" s="212"/>
      <c r="AYP168" s="212"/>
      <c r="AYQ168" s="212"/>
      <c r="AYR168" s="212"/>
      <c r="AYS168" s="212"/>
      <c r="AYT168" s="212"/>
      <c r="AYU168" s="212"/>
      <c r="AYV168" s="212"/>
      <c r="AYW168" s="212"/>
      <c r="AYX168" s="212"/>
      <c r="AYY168" s="212"/>
      <c r="AYZ168" s="212"/>
      <c r="AZA168" s="212"/>
      <c r="AZB168" s="212"/>
      <c r="AZC168" s="212"/>
      <c r="AZD168" s="212"/>
      <c r="AZE168" s="212"/>
      <c r="AZF168" s="212"/>
      <c r="AZG168" s="212"/>
      <c r="AZH168" s="212"/>
      <c r="AZI168" s="212"/>
      <c r="AZJ168" s="212"/>
      <c r="AZK168" s="212"/>
      <c r="AZL168" s="212"/>
      <c r="AZM168" s="212"/>
      <c r="AZN168" s="212"/>
      <c r="AZO168" s="212"/>
      <c r="AZP168" s="212"/>
      <c r="AZQ168" s="212"/>
      <c r="AZR168" s="212"/>
      <c r="AZS168" s="212"/>
      <c r="AZT168" s="212"/>
      <c r="AZU168" s="212"/>
      <c r="AZV168" s="212"/>
      <c r="AZW168" s="212"/>
      <c r="AZX168" s="212"/>
      <c r="AZY168" s="212"/>
      <c r="AZZ168" s="212"/>
      <c r="BAA168" s="212"/>
      <c r="BAB168" s="212"/>
      <c r="BAC168" s="212"/>
      <c r="BAD168" s="212"/>
      <c r="BAE168" s="212"/>
      <c r="BAF168" s="212"/>
      <c r="BAG168" s="212"/>
      <c r="BAH168" s="212"/>
      <c r="BAI168" s="212"/>
      <c r="BAJ168" s="212"/>
      <c r="BAK168" s="212"/>
      <c r="BAL168" s="212"/>
      <c r="BAM168" s="212"/>
      <c r="BAN168" s="212"/>
      <c r="BAO168" s="212"/>
      <c r="BAP168" s="212"/>
      <c r="BAQ168" s="212"/>
      <c r="BAR168" s="212"/>
      <c r="BAS168" s="212"/>
      <c r="BAT168" s="212"/>
      <c r="BAU168" s="212"/>
      <c r="BAV168" s="212"/>
      <c r="BAW168" s="212"/>
      <c r="BAX168" s="212"/>
      <c r="BAY168" s="212"/>
      <c r="BAZ168" s="212"/>
      <c r="BBA168" s="212"/>
      <c r="BBB168" s="212"/>
      <c r="BBC168" s="212"/>
      <c r="BBD168" s="212"/>
      <c r="BBE168" s="212"/>
      <c r="BBF168" s="212"/>
      <c r="BBG168" s="212"/>
      <c r="BBH168" s="212"/>
      <c r="BBI168" s="212"/>
      <c r="BBJ168" s="212"/>
      <c r="BBK168" s="212"/>
      <c r="BBL168" s="212"/>
      <c r="BBM168" s="212"/>
      <c r="BBN168" s="212"/>
      <c r="BBO168" s="212"/>
      <c r="BBP168" s="212"/>
      <c r="BBQ168" s="212"/>
      <c r="BBR168" s="212"/>
      <c r="BBS168" s="212"/>
      <c r="BBT168" s="212"/>
      <c r="BBU168" s="212"/>
      <c r="BBV168" s="212"/>
      <c r="BBW168" s="212"/>
      <c r="BBX168" s="212"/>
      <c r="BBY168" s="212"/>
      <c r="BBZ168" s="212"/>
      <c r="BCA168" s="212"/>
      <c r="BCB168" s="212"/>
      <c r="BCC168" s="212"/>
      <c r="BCD168" s="212"/>
      <c r="BCE168" s="212"/>
      <c r="BCF168" s="212"/>
      <c r="BCG168" s="212"/>
      <c r="BCH168" s="212"/>
      <c r="BCI168" s="212"/>
      <c r="BCJ168" s="212"/>
      <c r="BCK168" s="212"/>
      <c r="BCL168" s="212"/>
      <c r="BCM168" s="212"/>
      <c r="BCN168" s="212"/>
      <c r="BCO168" s="212"/>
      <c r="BCP168" s="212"/>
      <c r="BCQ168" s="212"/>
      <c r="BCR168" s="212"/>
      <c r="BCS168" s="212"/>
      <c r="BCT168" s="212"/>
      <c r="BCU168" s="212"/>
      <c r="BCV168" s="212"/>
      <c r="BCW168" s="212"/>
      <c r="BCX168" s="212"/>
      <c r="BCY168" s="212"/>
      <c r="BCZ168" s="212"/>
      <c r="BDA168" s="212"/>
      <c r="BDB168" s="212"/>
      <c r="BDC168" s="212"/>
      <c r="BDD168" s="212"/>
      <c r="BDE168" s="212"/>
      <c r="BDF168" s="212"/>
      <c r="BDG168" s="212"/>
      <c r="BDH168" s="212"/>
      <c r="BDI168" s="212"/>
      <c r="BDJ168" s="212"/>
      <c r="BDK168" s="212"/>
      <c r="BDL168" s="212"/>
      <c r="BDM168" s="212"/>
      <c r="BDN168" s="212"/>
      <c r="BDO168" s="212"/>
      <c r="BDP168" s="212"/>
      <c r="BDQ168" s="212"/>
      <c r="BDR168" s="212"/>
      <c r="BDS168" s="212"/>
      <c r="BDT168" s="212"/>
      <c r="BDU168" s="212"/>
      <c r="BDV168" s="212"/>
      <c r="BDW168" s="212"/>
      <c r="BDX168" s="212"/>
      <c r="BDY168" s="212"/>
      <c r="BDZ168" s="212"/>
      <c r="BEA168" s="212"/>
      <c r="BEB168" s="212"/>
      <c r="BEC168" s="212"/>
      <c r="BED168" s="212"/>
      <c r="BEE168" s="212"/>
      <c r="BEF168" s="212"/>
      <c r="BEG168" s="212"/>
      <c r="BEH168" s="212"/>
      <c r="BEI168" s="212"/>
      <c r="BEJ168" s="212"/>
      <c r="BEK168" s="212"/>
      <c r="BEL168" s="212"/>
      <c r="BEM168" s="212"/>
      <c r="BEN168" s="212"/>
      <c r="BEO168" s="212"/>
      <c r="BEP168" s="212"/>
      <c r="BEQ168" s="212"/>
      <c r="BER168" s="212"/>
      <c r="BES168" s="212"/>
      <c r="BET168" s="212"/>
      <c r="BEU168" s="212"/>
      <c r="BEV168" s="212"/>
      <c r="BEW168" s="212"/>
      <c r="BEX168" s="212"/>
      <c r="BEY168" s="212"/>
      <c r="BEZ168" s="212"/>
      <c r="BFA168" s="212"/>
      <c r="BFB168" s="212"/>
      <c r="BFC168" s="212"/>
      <c r="BFD168" s="212"/>
      <c r="BFE168" s="212"/>
      <c r="BFF168" s="212"/>
      <c r="BFG168" s="212"/>
      <c r="BFH168" s="212"/>
      <c r="BFI168" s="212"/>
      <c r="BFJ168" s="212"/>
      <c r="BFK168" s="212"/>
      <c r="BFL168" s="212"/>
      <c r="BFM168" s="212"/>
      <c r="BFN168" s="212"/>
      <c r="BFO168" s="212"/>
      <c r="BFP168" s="212"/>
      <c r="BFQ168" s="212"/>
      <c r="BFR168" s="212"/>
      <c r="BFS168" s="212"/>
      <c r="BFT168" s="212"/>
      <c r="BFU168" s="212"/>
      <c r="BFV168" s="212"/>
      <c r="BFW168" s="212"/>
      <c r="BFX168" s="212"/>
      <c r="BFY168" s="212"/>
      <c r="BFZ168" s="212"/>
      <c r="BGA168" s="212"/>
      <c r="BGB168" s="212"/>
      <c r="BGC168" s="212"/>
      <c r="BGD168" s="212"/>
      <c r="BGE168" s="212"/>
      <c r="BGL168" s="212"/>
      <c r="BGM168" s="212"/>
      <c r="BGN168" s="212"/>
      <c r="BGO168" s="212"/>
      <c r="BGP168" s="212"/>
      <c r="BGQ168" s="212"/>
      <c r="BGR168" s="212"/>
      <c r="BGS168" s="212"/>
      <c r="BGT168" s="212"/>
      <c r="BGU168" s="212"/>
      <c r="BGV168" s="212"/>
      <c r="BGW168" s="212"/>
      <c r="BGX168" s="212"/>
      <c r="BGY168" s="212"/>
      <c r="BGZ168" s="212"/>
      <c r="BHA168" s="212"/>
      <c r="BHB168" s="212"/>
      <c r="BHC168" s="212"/>
      <c r="BHD168" s="212"/>
      <c r="BHE168" s="212"/>
      <c r="BHF168" s="212"/>
      <c r="BHG168" s="212"/>
      <c r="BHH168" s="212"/>
      <c r="BHI168" s="212"/>
      <c r="BHJ168" s="212"/>
      <c r="BHK168" s="212"/>
      <c r="BHL168" s="212"/>
      <c r="BHM168" s="212"/>
      <c r="BHN168" s="212"/>
      <c r="BHO168" s="212"/>
      <c r="BHP168" s="212"/>
      <c r="BHQ168" s="212"/>
      <c r="BHR168" s="212"/>
      <c r="BHS168" s="212"/>
      <c r="BHT168" s="212"/>
      <c r="BHU168" s="212"/>
      <c r="BHV168" s="212"/>
      <c r="BHW168" s="212"/>
      <c r="BHX168" s="212"/>
      <c r="BHY168" s="212"/>
      <c r="BHZ168" s="212"/>
      <c r="BIA168" s="212"/>
      <c r="BIB168" s="212"/>
      <c r="BIC168" s="212"/>
      <c r="BID168" s="212"/>
      <c r="BIE168" s="212"/>
      <c r="BIF168" s="212"/>
      <c r="BIG168" s="212"/>
      <c r="BIH168" s="212"/>
      <c r="BII168" s="212"/>
      <c r="BIJ168" s="212"/>
      <c r="BIK168" s="212"/>
      <c r="BIL168" s="212"/>
      <c r="BIM168" s="212"/>
      <c r="BIN168" s="212"/>
      <c r="BIO168" s="212"/>
      <c r="BIP168" s="212"/>
      <c r="BIQ168" s="212"/>
      <c r="BIR168" s="212"/>
      <c r="BIS168" s="212"/>
      <c r="BIT168" s="212"/>
      <c r="BIU168" s="212"/>
      <c r="BIV168" s="212"/>
      <c r="BIW168" s="212"/>
      <c r="BIX168" s="212"/>
      <c r="BIY168" s="212"/>
      <c r="BIZ168" s="212"/>
      <c r="BJA168" s="212"/>
      <c r="BJB168" s="212"/>
      <c r="BJC168" s="212"/>
      <c r="BJD168" s="212"/>
      <c r="BJE168" s="212"/>
      <c r="BJF168" s="212"/>
      <c r="BJG168" s="212"/>
      <c r="BJH168" s="212"/>
      <c r="BJI168" s="212"/>
      <c r="BJJ168" s="212"/>
      <c r="BJK168" s="212"/>
      <c r="BJL168" s="212"/>
      <c r="BJM168" s="212"/>
      <c r="BJN168" s="212"/>
      <c r="BJO168" s="212"/>
      <c r="BJP168" s="212"/>
      <c r="BJQ168" s="212"/>
      <c r="BJR168" s="212"/>
      <c r="BJS168" s="212"/>
      <c r="BJT168" s="212"/>
      <c r="BJU168" s="212"/>
      <c r="BJV168" s="212"/>
      <c r="BJW168" s="212"/>
      <c r="BJX168" s="212"/>
      <c r="BJY168" s="212"/>
      <c r="BJZ168" s="212"/>
      <c r="BKA168" s="212"/>
      <c r="BKB168" s="212"/>
      <c r="BKC168" s="212"/>
      <c r="BKD168" s="212"/>
      <c r="BKE168" s="212"/>
      <c r="BKF168" s="212"/>
      <c r="BKG168" s="212"/>
      <c r="BKH168" s="212"/>
      <c r="BKI168" s="212"/>
      <c r="BKJ168" s="212"/>
      <c r="BKK168" s="212"/>
      <c r="BKL168" s="212"/>
      <c r="BKM168" s="212"/>
      <c r="BKN168" s="212"/>
      <c r="BKO168" s="212"/>
      <c r="BKP168" s="212"/>
      <c r="BKQ168" s="212"/>
      <c r="BKR168" s="212"/>
      <c r="BKS168" s="212"/>
      <c r="BKT168" s="212"/>
      <c r="BKU168" s="212"/>
      <c r="BKV168" s="212"/>
      <c r="BKW168" s="212"/>
      <c r="BKX168" s="212"/>
      <c r="BKY168" s="212"/>
      <c r="BKZ168" s="212"/>
      <c r="BLA168" s="212"/>
      <c r="BLB168" s="212"/>
      <c r="BLC168" s="212"/>
      <c r="BLD168" s="212"/>
      <c r="BLE168" s="212"/>
      <c r="BLF168" s="212"/>
      <c r="BLG168" s="212"/>
      <c r="BLH168" s="212"/>
      <c r="BLI168" s="212"/>
      <c r="BLJ168" s="212"/>
      <c r="BLK168" s="212"/>
      <c r="BLL168" s="212"/>
      <c r="BLM168" s="212"/>
      <c r="BLN168" s="212"/>
      <c r="BLO168" s="212"/>
      <c r="BLP168" s="212"/>
      <c r="BLQ168" s="212"/>
      <c r="BLR168" s="212"/>
      <c r="BLS168" s="212"/>
      <c r="BLT168" s="212"/>
      <c r="BLU168" s="212"/>
      <c r="BLV168" s="212"/>
      <c r="BLW168" s="212"/>
      <c r="BLX168" s="212"/>
      <c r="BLY168" s="212"/>
      <c r="BLZ168" s="212"/>
      <c r="BMA168" s="212"/>
      <c r="BMB168" s="212"/>
      <c r="BMC168" s="212"/>
      <c r="BMD168" s="212"/>
      <c r="BME168" s="212"/>
      <c r="BMF168" s="212"/>
      <c r="BMG168" s="212"/>
      <c r="BMH168" s="212"/>
      <c r="BMI168" s="212"/>
      <c r="BMJ168" s="212"/>
      <c r="BMK168" s="212"/>
      <c r="BML168" s="212"/>
      <c r="BMM168" s="212"/>
      <c r="BMN168" s="212"/>
      <c r="BMO168" s="212"/>
      <c r="BMP168" s="212"/>
      <c r="BMQ168" s="212"/>
      <c r="BMR168" s="212"/>
      <c r="BMS168" s="212"/>
      <c r="BMT168" s="212"/>
      <c r="BMU168" s="212"/>
      <c r="BMV168" s="212"/>
      <c r="BMW168" s="212"/>
      <c r="BMX168" s="212"/>
      <c r="BMY168" s="212"/>
      <c r="BMZ168" s="212"/>
      <c r="BNA168" s="212"/>
      <c r="BNB168" s="212"/>
      <c r="BNC168" s="212"/>
      <c r="BND168" s="212"/>
      <c r="BNE168" s="212"/>
      <c r="BNF168" s="212"/>
      <c r="BNG168" s="212"/>
      <c r="BNH168" s="212"/>
      <c r="BNI168" s="212"/>
      <c r="BNJ168" s="212"/>
      <c r="BNK168" s="212"/>
      <c r="BNL168" s="212"/>
      <c r="BNM168" s="212"/>
      <c r="BNN168" s="212"/>
      <c r="BNO168" s="212"/>
      <c r="BNP168" s="212"/>
      <c r="BNQ168" s="212"/>
      <c r="BNR168" s="212"/>
      <c r="BNS168" s="212"/>
      <c r="BNT168" s="212"/>
      <c r="BNU168" s="212"/>
      <c r="BNV168" s="212"/>
      <c r="BNW168" s="212"/>
      <c r="BNX168" s="212"/>
      <c r="BNY168" s="212"/>
      <c r="BNZ168" s="212"/>
      <c r="BOA168" s="212"/>
      <c r="BOB168" s="212"/>
      <c r="BOC168" s="212"/>
      <c r="BOD168" s="212"/>
      <c r="BOE168" s="212"/>
      <c r="BOF168" s="212"/>
      <c r="BOG168" s="212"/>
      <c r="BOH168" s="212"/>
      <c r="BOI168" s="212"/>
      <c r="BOJ168" s="212"/>
      <c r="BOK168" s="212"/>
      <c r="BOL168" s="212"/>
      <c r="BOM168" s="212"/>
      <c r="BON168" s="212"/>
      <c r="BOO168" s="212"/>
      <c r="BOP168" s="212"/>
      <c r="BOQ168" s="212"/>
      <c r="BOR168" s="212"/>
      <c r="BOS168" s="212"/>
      <c r="BOT168" s="212"/>
      <c r="BOU168" s="212"/>
      <c r="BOV168" s="212"/>
      <c r="BOW168" s="212"/>
      <c r="BOX168" s="212"/>
      <c r="BOY168" s="212"/>
      <c r="BOZ168" s="212"/>
      <c r="BPA168" s="212"/>
      <c r="BPB168" s="212"/>
      <c r="BPC168" s="212"/>
      <c r="BPD168" s="212"/>
      <c r="BPE168" s="212"/>
      <c r="BPF168" s="212"/>
      <c r="BPG168" s="212"/>
      <c r="BPH168" s="212"/>
      <c r="BPI168" s="212"/>
      <c r="BPJ168" s="212"/>
      <c r="BPK168" s="212"/>
      <c r="BPL168" s="212"/>
      <c r="BPM168" s="212"/>
      <c r="BPN168" s="212"/>
      <c r="BPO168" s="212"/>
      <c r="BPP168" s="212"/>
      <c r="BPQ168" s="212"/>
      <c r="BPR168" s="212"/>
      <c r="BPS168" s="212"/>
      <c r="BPT168" s="212"/>
      <c r="BPU168" s="212"/>
      <c r="BPV168" s="212"/>
      <c r="BPW168" s="212"/>
      <c r="BPX168" s="212"/>
      <c r="BPY168" s="212"/>
      <c r="BPZ168" s="212"/>
      <c r="BQA168" s="212"/>
      <c r="BQH168" s="212"/>
      <c r="BQI168" s="212"/>
      <c r="BQJ168" s="212"/>
      <c r="BQK168" s="212"/>
      <c r="BQL168" s="212"/>
      <c r="BQM168" s="212"/>
      <c r="BQN168" s="212"/>
      <c r="BQO168" s="212"/>
      <c r="BQP168" s="212"/>
      <c r="BQQ168" s="212"/>
      <c r="BQR168" s="212"/>
      <c r="BQS168" s="212"/>
      <c r="BQT168" s="212"/>
      <c r="BQU168" s="212"/>
      <c r="BQV168" s="212"/>
      <c r="BQW168" s="212"/>
      <c r="BQX168" s="212"/>
      <c r="BQY168" s="212"/>
      <c r="BQZ168" s="212"/>
      <c r="BRA168" s="212"/>
      <c r="BRB168" s="212"/>
      <c r="BRC168" s="212"/>
      <c r="BRD168" s="212"/>
      <c r="BRE168" s="212"/>
      <c r="BRF168" s="212"/>
      <c r="BRG168" s="212"/>
      <c r="BRH168" s="212"/>
      <c r="BRI168" s="212"/>
      <c r="BRJ168" s="212"/>
      <c r="BRK168" s="212"/>
      <c r="BRL168" s="212"/>
      <c r="BRM168" s="212"/>
      <c r="BRN168" s="212"/>
      <c r="BRO168" s="212"/>
      <c r="BRP168" s="212"/>
      <c r="BRQ168" s="212"/>
      <c r="BRR168" s="212"/>
      <c r="BRS168" s="212"/>
      <c r="BRT168" s="212"/>
      <c r="BRU168" s="212"/>
      <c r="BRV168" s="212"/>
      <c r="BRW168" s="212"/>
      <c r="BRX168" s="212"/>
      <c r="BRY168" s="212"/>
      <c r="BRZ168" s="212"/>
      <c r="BSA168" s="212"/>
      <c r="BSB168" s="212"/>
      <c r="BSC168" s="212"/>
      <c r="BSD168" s="212"/>
      <c r="BSE168" s="212"/>
      <c r="BSF168" s="212"/>
      <c r="BSG168" s="212"/>
      <c r="BSH168" s="212"/>
      <c r="BSI168" s="212"/>
      <c r="BSJ168" s="212"/>
      <c r="BSK168" s="212"/>
      <c r="BSL168" s="212"/>
      <c r="BSM168" s="212"/>
      <c r="BSN168" s="212"/>
      <c r="BSO168" s="212"/>
      <c r="BSP168" s="212"/>
      <c r="BSQ168" s="212"/>
      <c r="BSR168" s="212"/>
      <c r="BSS168" s="212"/>
      <c r="BST168" s="212"/>
      <c r="BSU168" s="212"/>
      <c r="BSV168" s="212"/>
      <c r="BSW168" s="212"/>
      <c r="BSX168" s="212"/>
      <c r="BSY168" s="212"/>
      <c r="BSZ168" s="212"/>
      <c r="BTA168" s="212"/>
      <c r="BTB168" s="212"/>
      <c r="BTC168" s="212"/>
      <c r="BTD168" s="212"/>
      <c r="BTE168" s="212"/>
      <c r="BTF168" s="212"/>
      <c r="BTG168" s="212"/>
      <c r="BTH168" s="212"/>
      <c r="BTI168" s="212"/>
      <c r="BTJ168" s="212"/>
      <c r="BTK168" s="212"/>
      <c r="BTL168" s="212"/>
      <c r="BTM168" s="212"/>
      <c r="BTN168" s="212"/>
      <c r="BTO168" s="212"/>
      <c r="BTP168" s="212"/>
      <c r="BTQ168" s="212"/>
      <c r="BTR168" s="212"/>
      <c r="BTS168" s="212"/>
      <c r="BTT168" s="212"/>
      <c r="BTU168" s="212"/>
      <c r="BTV168" s="212"/>
      <c r="BTW168" s="212"/>
      <c r="BTX168" s="212"/>
      <c r="BTY168" s="212"/>
      <c r="BTZ168" s="212"/>
      <c r="BUA168" s="212"/>
      <c r="BUB168" s="212"/>
      <c r="BUC168" s="212"/>
      <c r="BUD168" s="212"/>
      <c r="BUE168" s="212"/>
      <c r="BUF168" s="212"/>
      <c r="BUG168" s="212"/>
      <c r="BUH168" s="212"/>
      <c r="BUI168" s="212"/>
      <c r="BUJ168" s="212"/>
      <c r="BUK168" s="212"/>
      <c r="BUL168" s="212"/>
      <c r="BUM168" s="212"/>
      <c r="BUN168" s="212"/>
      <c r="BUO168" s="212"/>
      <c r="BUP168" s="212"/>
      <c r="BUQ168" s="212"/>
      <c r="BUR168" s="212"/>
      <c r="BUS168" s="212"/>
      <c r="BUT168" s="212"/>
      <c r="BUU168" s="212"/>
      <c r="BUV168" s="212"/>
      <c r="BUW168" s="212"/>
      <c r="BUX168" s="212"/>
      <c r="BUY168" s="212"/>
      <c r="BUZ168" s="212"/>
      <c r="BVA168" s="212"/>
      <c r="BVB168" s="212"/>
      <c r="BVC168" s="212"/>
      <c r="BVD168" s="212"/>
      <c r="BVE168" s="212"/>
      <c r="BVF168" s="212"/>
      <c r="BVG168" s="212"/>
      <c r="BVH168" s="212"/>
      <c r="BVI168" s="212"/>
      <c r="BVJ168" s="212"/>
      <c r="BVK168" s="212"/>
      <c r="BVL168" s="212"/>
      <c r="BVM168" s="212"/>
      <c r="BVN168" s="212"/>
      <c r="BVO168" s="212"/>
      <c r="BVP168" s="212"/>
      <c r="BVQ168" s="212"/>
      <c r="BVR168" s="212"/>
      <c r="BVS168" s="212"/>
      <c r="BVT168" s="212"/>
      <c r="BVU168" s="212"/>
      <c r="BVV168" s="212"/>
      <c r="BVW168" s="212"/>
      <c r="BVX168" s="212"/>
      <c r="BVY168" s="212"/>
      <c r="BVZ168" s="212"/>
      <c r="BWA168" s="212"/>
      <c r="BWB168" s="212"/>
      <c r="BWC168" s="212"/>
      <c r="BWD168" s="212"/>
      <c r="BWE168" s="212"/>
      <c r="BWF168" s="212"/>
      <c r="BWG168" s="212"/>
      <c r="BWH168" s="212"/>
      <c r="BWI168" s="212"/>
      <c r="BWJ168" s="212"/>
      <c r="BWK168" s="212"/>
      <c r="BWL168" s="212"/>
      <c r="BWM168" s="212"/>
      <c r="BWN168" s="212"/>
      <c r="BWO168" s="212"/>
      <c r="BWP168" s="212"/>
      <c r="BWQ168" s="212"/>
      <c r="BWR168" s="212"/>
      <c r="BWS168" s="212"/>
      <c r="BWT168" s="212"/>
      <c r="BWU168" s="212"/>
      <c r="BWV168" s="212"/>
      <c r="BWW168" s="212"/>
      <c r="BWX168" s="212"/>
      <c r="BWY168" s="212"/>
      <c r="BWZ168" s="212"/>
      <c r="BXA168" s="212"/>
      <c r="BXB168" s="212"/>
      <c r="BXC168" s="212"/>
      <c r="BXD168" s="212"/>
      <c r="BXE168" s="212"/>
      <c r="BXF168" s="212"/>
      <c r="BXG168" s="212"/>
      <c r="BXH168" s="212"/>
      <c r="BXI168" s="212"/>
      <c r="BXJ168" s="212"/>
      <c r="BXK168" s="212"/>
      <c r="BXL168" s="212"/>
      <c r="BXM168" s="212"/>
      <c r="BXN168" s="212"/>
      <c r="BXO168" s="212"/>
      <c r="BXP168" s="212"/>
      <c r="BXQ168" s="212"/>
      <c r="BXR168" s="212"/>
      <c r="BXS168" s="212"/>
      <c r="BXT168" s="212"/>
      <c r="BXU168" s="212"/>
      <c r="BXV168" s="212"/>
      <c r="BXW168" s="212"/>
      <c r="BXX168" s="212"/>
      <c r="BXY168" s="212"/>
      <c r="BXZ168" s="212"/>
      <c r="BYA168" s="212"/>
      <c r="BYB168" s="212"/>
      <c r="BYC168" s="212"/>
      <c r="BYD168" s="212"/>
      <c r="BYE168" s="212"/>
      <c r="BYF168" s="212"/>
      <c r="BYG168" s="212"/>
      <c r="BYH168" s="212"/>
      <c r="BYI168" s="212"/>
      <c r="BYJ168" s="212"/>
      <c r="BYK168" s="212"/>
      <c r="BYL168" s="212"/>
      <c r="BYM168" s="212"/>
      <c r="BYN168" s="212"/>
      <c r="BYO168" s="212"/>
      <c r="BYP168" s="212"/>
      <c r="BYQ168" s="212"/>
      <c r="BYR168" s="212"/>
      <c r="BYS168" s="212"/>
      <c r="BYT168" s="212"/>
      <c r="BYU168" s="212"/>
      <c r="BYV168" s="212"/>
      <c r="BYW168" s="212"/>
      <c r="BYX168" s="212"/>
      <c r="BYY168" s="212"/>
      <c r="BYZ168" s="212"/>
      <c r="BZA168" s="212"/>
      <c r="BZB168" s="212"/>
      <c r="BZC168" s="212"/>
      <c r="BZD168" s="212"/>
      <c r="BZE168" s="212"/>
      <c r="BZF168" s="212"/>
      <c r="BZG168" s="212"/>
      <c r="BZH168" s="212"/>
      <c r="BZI168" s="212"/>
      <c r="BZJ168" s="212"/>
      <c r="BZK168" s="212"/>
      <c r="BZL168" s="212"/>
      <c r="BZM168" s="212"/>
      <c r="BZN168" s="212"/>
      <c r="BZO168" s="212"/>
      <c r="BZP168" s="212"/>
      <c r="BZQ168" s="212"/>
      <c r="BZR168" s="212"/>
      <c r="BZS168" s="212"/>
      <c r="BZT168" s="212"/>
      <c r="BZU168" s="212"/>
      <c r="BZV168" s="212"/>
      <c r="BZW168" s="212"/>
      <c r="CAD168" s="212"/>
      <c r="CAE168" s="212"/>
      <c r="CAF168" s="212"/>
      <c r="CAG168" s="212"/>
      <c r="CAH168" s="212"/>
      <c r="CAI168" s="212"/>
      <c r="CAJ168" s="212"/>
      <c r="CAK168" s="212"/>
      <c r="CAL168" s="212"/>
      <c r="CAM168" s="212"/>
      <c r="CAN168" s="212"/>
      <c r="CAO168" s="212"/>
      <c r="CAP168" s="212"/>
      <c r="CAQ168" s="212"/>
      <c r="CAR168" s="212"/>
      <c r="CAS168" s="212"/>
      <c r="CAT168" s="212"/>
      <c r="CAU168" s="212"/>
      <c r="CAV168" s="212"/>
      <c r="CAW168" s="212"/>
      <c r="CAX168" s="212"/>
      <c r="CAY168" s="212"/>
      <c r="CAZ168" s="212"/>
      <c r="CBA168" s="212"/>
      <c r="CBB168" s="212"/>
      <c r="CBC168" s="212"/>
      <c r="CBD168" s="212"/>
      <c r="CBE168" s="212"/>
      <c r="CBF168" s="212"/>
      <c r="CBG168" s="212"/>
      <c r="CBH168" s="212"/>
      <c r="CBI168" s="212"/>
      <c r="CBJ168" s="212"/>
      <c r="CBK168" s="212"/>
      <c r="CBL168" s="212"/>
      <c r="CBM168" s="212"/>
      <c r="CBN168" s="212"/>
      <c r="CBO168" s="212"/>
      <c r="CBP168" s="212"/>
      <c r="CBQ168" s="212"/>
      <c r="CBR168" s="212"/>
      <c r="CBS168" s="212"/>
      <c r="CBT168" s="212"/>
      <c r="CBU168" s="212"/>
      <c r="CBV168" s="212"/>
      <c r="CBW168" s="212"/>
      <c r="CBX168" s="212"/>
      <c r="CBY168" s="212"/>
      <c r="CBZ168" s="212"/>
      <c r="CCA168" s="212"/>
      <c r="CCB168" s="212"/>
      <c r="CCC168" s="212"/>
      <c r="CCD168" s="212"/>
      <c r="CCE168" s="212"/>
      <c r="CCF168" s="212"/>
      <c r="CCG168" s="212"/>
      <c r="CCH168" s="212"/>
      <c r="CCI168" s="212"/>
      <c r="CCJ168" s="212"/>
      <c r="CCK168" s="212"/>
      <c r="CCL168" s="212"/>
      <c r="CCM168" s="212"/>
      <c r="CCN168" s="212"/>
      <c r="CCO168" s="212"/>
      <c r="CCP168" s="212"/>
      <c r="CCQ168" s="212"/>
      <c r="CCR168" s="212"/>
      <c r="CCS168" s="212"/>
      <c r="CCT168" s="212"/>
      <c r="CCU168" s="212"/>
      <c r="CCV168" s="212"/>
      <c r="CCW168" s="212"/>
      <c r="CCX168" s="212"/>
      <c r="CCY168" s="212"/>
      <c r="CCZ168" s="212"/>
      <c r="CDA168" s="212"/>
      <c r="CDB168" s="212"/>
      <c r="CDC168" s="212"/>
      <c r="CDD168" s="212"/>
      <c r="CDE168" s="212"/>
      <c r="CDF168" s="212"/>
      <c r="CDG168" s="212"/>
      <c r="CDH168" s="212"/>
      <c r="CDI168" s="212"/>
      <c r="CDJ168" s="212"/>
      <c r="CDK168" s="212"/>
      <c r="CDL168" s="212"/>
      <c r="CDM168" s="212"/>
      <c r="CDN168" s="212"/>
      <c r="CDO168" s="212"/>
      <c r="CDP168" s="212"/>
      <c r="CDQ168" s="212"/>
      <c r="CDR168" s="212"/>
      <c r="CDS168" s="212"/>
      <c r="CDT168" s="212"/>
      <c r="CDU168" s="212"/>
      <c r="CDV168" s="212"/>
      <c r="CDW168" s="212"/>
      <c r="CDX168" s="212"/>
      <c r="CDY168" s="212"/>
      <c r="CDZ168" s="212"/>
      <c r="CEA168" s="212"/>
      <c r="CEB168" s="212"/>
      <c r="CEC168" s="212"/>
      <c r="CED168" s="212"/>
      <c r="CEE168" s="212"/>
      <c r="CEF168" s="212"/>
      <c r="CEG168" s="212"/>
      <c r="CEH168" s="212"/>
      <c r="CEI168" s="212"/>
      <c r="CEJ168" s="212"/>
      <c r="CEK168" s="212"/>
      <c r="CEL168" s="212"/>
      <c r="CEM168" s="212"/>
      <c r="CEN168" s="212"/>
      <c r="CEO168" s="212"/>
      <c r="CEP168" s="212"/>
      <c r="CEQ168" s="212"/>
      <c r="CER168" s="212"/>
      <c r="CES168" s="212"/>
      <c r="CET168" s="212"/>
      <c r="CEU168" s="212"/>
      <c r="CEV168" s="212"/>
      <c r="CEW168" s="212"/>
      <c r="CEX168" s="212"/>
      <c r="CEY168" s="212"/>
      <c r="CEZ168" s="212"/>
      <c r="CFA168" s="212"/>
      <c r="CFB168" s="212"/>
      <c r="CFC168" s="212"/>
      <c r="CFD168" s="212"/>
      <c r="CFE168" s="212"/>
      <c r="CFF168" s="212"/>
      <c r="CFG168" s="212"/>
      <c r="CFH168" s="212"/>
      <c r="CFI168" s="212"/>
      <c r="CFJ168" s="212"/>
      <c r="CFK168" s="212"/>
      <c r="CFL168" s="212"/>
      <c r="CFM168" s="212"/>
      <c r="CFN168" s="212"/>
      <c r="CFO168" s="212"/>
      <c r="CFP168" s="212"/>
      <c r="CFQ168" s="212"/>
      <c r="CFR168" s="212"/>
      <c r="CFS168" s="212"/>
      <c r="CFT168" s="212"/>
      <c r="CFU168" s="212"/>
      <c r="CFV168" s="212"/>
      <c r="CFW168" s="212"/>
      <c r="CFX168" s="212"/>
      <c r="CFY168" s="212"/>
      <c r="CFZ168" s="212"/>
      <c r="CGA168" s="212"/>
      <c r="CGB168" s="212"/>
      <c r="CGC168" s="212"/>
      <c r="CGD168" s="212"/>
      <c r="CGE168" s="212"/>
      <c r="CGF168" s="212"/>
      <c r="CGG168" s="212"/>
      <c r="CGH168" s="212"/>
      <c r="CGI168" s="212"/>
      <c r="CGJ168" s="212"/>
      <c r="CGK168" s="212"/>
      <c r="CGL168" s="212"/>
      <c r="CGM168" s="212"/>
      <c r="CGN168" s="212"/>
      <c r="CGO168" s="212"/>
      <c r="CGP168" s="212"/>
      <c r="CGQ168" s="212"/>
      <c r="CGR168" s="212"/>
      <c r="CGS168" s="212"/>
      <c r="CGT168" s="212"/>
      <c r="CGU168" s="212"/>
      <c r="CGV168" s="212"/>
      <c r="CGW168" s="212"/>
      <c r="CGX168" s="212"/>
      <c r="CGY168" s="212"/>
      <c r="CGZ168" s="212"/>
      <c r="CHA168" s="212"/>
      <c r="CHB168" s="212"/>
      <c r="CHC168" s="212"/>
      <c r="CHD168" s="212"/>
      <c r="CHE168" s="212"/>
      <c r="CHF168" s="212"/>
      <c r="CHG168" s="212"/>
      <c r="CHH168" s="212"/>
      <c r="CHI168" s="212"/>
      <c r="CHJ168" s="212"/>
      <c r="CHK168" s="212"/>
      <c r="CHL168" s="212"/>
      <c r="CHM168" s="212"/>
      <c r="CHN168" s="212"/>
      <c r="CHO168" s="212"/>
      <c r="CHP168" s="212"/>
      <c r="CHQ168" s="212"/>
      <c r="CHR168" s="212"/>
      <c r="CHS168" s="212"/>
      <c r="CHT168" s="212"/>
      <c r="CHU168" s="212"/>
      <c r="CHV168" s="212"/>
      <c r="CHW168" s="212"/>
      <c r="CHX168" s="212"/>
      <c r="CHY168" s="212"/>
      <c r="CHZ168" s="212"/>
      <c r="CIA168" s="212"/>
      <c r="CIB168" s="212"/>
      <c r="CIC168" s="212"/>
      <c r="CID168" s="212"/>
      <c r="CIE168" s="212"/>
      <c r="CIF168" s="212"/>
      <c r="CIG168" s="212"/>
      <c r="CIH168" s="212"/>
      <c r="CII168" s="212"/>
      <c r="CIJ168" s="212"/>
      <c r="CIK168" s="212"/>
      <c r="CIL168" s="212"/>
      <c r="CIM168" s="212"/>
      <c r="CIN168" s="212"/>
      <c r="CIO168" s="212"/>
      <c r="CIP168" s="212"/>
      <c r="CIQ168" s="212"/>
      <c r="CIR168" s="212"/>
      <c r="CIS168" s="212"/>
      <c r="CIT168" s="212"/>
      <c r="CIU168" s="212"/>
      <c r="CIV168" s="212"/>
      <c r="CIW168" s="212"/>
      <c r="CIX168" s="212"/>
      <c r="CIY168" s="212"/>
      <c r="CIZ168" s="212"/>
      <c r="CJA168" s="212"/>
      <c r="CJB168" s="212"/>
      <c r="CJC168" s="212"/>
      <c r="CJD168" s="212"/>
      <c r="CJE168" s="212"/>
      <c r="CJF168" s="212"/>
      <c r="CJG168" s="212"/>
      <c r="CJH168" s="212"/>
      <c r="CJI168" s="212"/>
      <c r="CJJ168" s="212"/>
      <c r="CJK168" s="212"/>
      <c r="CJL168" s="212"/>
      <c r="CJM168" s="212"/>
      <c r="CJN168" s="212"/>
      <c r="CJO168" s="212"/>
      <c r="CJP168" s="212"/>
      <c r="CJQ168" s="212"/>
      <c r="CJR168" s="212"/>
      <c r="CJS168" s="212"/>
      <c r="CJZ168" s="212"/>
      <c r="CKA168" s="212"/>
      <c r="CKB168" s="212"/>
      <c r="CKC168" s="212"/>
      <c r="CKD168" s="212"/>
      <c r="CKE168" s="212"/>
      <c r="CKF168" s="212"/>
      <c r="CKG168" s="212"/>
      <c r="CKH168" s="212"/>
      <c r="CKI168" s="212"/>
      <c r="CKJ168" s="212"/>
      <c r="CKK168" s="212"/>
      <c r="CKL168" s="212"/>
      <c r="CKM168" s="212"/>
      <c r="CKN168" s="212"/>
      <c r="CKO168" s="212"/>
      <c r="CKP168" s="212"/>
      <c r="CKQ168" s="212"/>
      <c r="CKR168" s="212"/>
      <c r="CKS168" s="212"/>
      <c r="CKT168" s="212"/>
      <c r="CKU168" s="212"/>
      <c r="CKV168" s="212"/>
      <c r="CKW168" s="212"/>
      <c r="CKX168" s="212"/>
      <c r="CKY168" s="212"/>
      <c r="CKZ168" s="212"/>
      <c r="CLA168" s="212"/>
      <c r="CLB168" s="212"/>
      <c r="CLC168" s="212"/>
      <c r="CLD168" s="212"/>
      <c r="CLE168" s="212"/>
      <c r="CLF168" s="212"/>
      <c r="CLG168" s="212"/>
      <c r="CLH168" s="212"/>
      <c r="CLI168" s="212"/>
      <c r="CLJ168" s="212"/>
      <c r="CLK168" s="212"/>
      <c r="CLL168" s="212"/>
      <c r="CLM168" s="212"/>
      <c r="CLN168" s="212"/>
      <c r="CLO168" s="212"/>
      <c r="CLP168" s="212"/>
      <c r="CLQ168" s="212"/>
      <c r="CLR168" s="212"/>
      <c r="CLS168" s="212"/>
      <c r="CLT168" s="212"/>
      <c r="CLU168" s="212"/>
      <c r="CLV168" s="212"/>
      <c r="CLW168" s="212"/>
      <c r="CLX168" s="212"/>
      <c r="CLY168" s="212"/>
      <c r="CLZ168" s="212"/>
      <c r="CMA168" s="212"/>
      <c r="CMB168" s="212"/>
      <c r="CMC168" s="212"/>
      <c r="CMD168" s="212"/>
      <c r="CME168" s="212"/>
      <c r="CMF168" s="212"/>
      <c r="CMG168" s="212"/>
      <c r="CMH168" s="212"/>
      <c r="CMI168" s="212"/>
      <c r="CMJ168" s="212"/>
      <c r="CMK168" s="212"/>
      <c r="CML168" s="212"/>
      <c r="CMM168" s="212"/>
      <c r="CMN168" s="212"/>
      <c r="CMO168" s="212"/>
      <c r="CMP168" s="212"/>
      <c r="CMQ168" s="212"/>
      <c r="CMR168" s="212"/>
      <c r="CMS168" s="212"/>
      <c r="CMT168" s="212"/>
      <c r="CMU168" s="212"/>
      <c r="CMV168" s="212"/>
      <c r="CMW168" s="212"/>
      <c r="CMX168" s="212"/>
      <c r="CMY168" s="212"/>
      <c r="CMZ168" s="212"/>
      <c r="CNA168" s="212"/>
      <c r="CNB168" s="212"/>
      <c r="CNC168" s="212"/>
      <c r="CND168" s="212"/>
      <c r="CNE168" s="212"/>
      <c r="CNF168" s="212"/>
      <c r="CNG168" s="212"/>
      <c r="CNH168" s="212"/>
      <c r="CNI168" s="212"/>
      <c r="CNJ168" s="212"/>
      <c r="CNK168" s="212"/>
      <c r="CNL168" s="212"/>
      <c r="CNM168" s="212"/>
      <c r="CNN168" s="212"/>
      <c r="CNO168" s="212"/>
      <c r="CNP168" s="212"/>
      <c r="CNQ168" s="212"/>
      <c r="CNR168" s="212"/>
      <c r="CNS168" s="212"/>
      <c r="CNT168" s="212"/>
      <c r="CNU168" s="212"/>
      <c r="CNV168" s="212"/>
      <c r="CNW168" s="212"/>
      <c r="CNX168" s="212"/>
      <c r="CNY168" s="212"/>
      <c r="CNZ168" s="212"/>
      <c r="COA168" s="212"/>
      <c r="COB168" s="212"/>
      <c r="COC168" s="212"/>
      <c r="COD168" s="212"/>
      <c r="COE168" s="212"/>
      <c r="COF168" s="212"/>
      <c r="COG168" s="212"/>
      <c r="COH168" s="212"/>
      <c r="COI168" s="212"/>
      <c r="COJ168" s="212"/>
      <c r="COK168" s="212"/>
      <c r="COL168" s="212"/>
      <c r="COM168" s="212"/>
      <c r="CON168" s="212"/>
      <c r="COO168" s="212"/>
      <c r="COP168" s="212"/>
      <c r="COQ168" s="212"/>
      <c r="COR168" s="212"/>
      <c r="COS168" s="212"/>
      <c r="COT168" s="212"/>
      <c r="COU168" s="212"/>
      <c r="COV168" s="212"/>
      <c r="COW168" s="212"/>
      <c r="COX168" s="212"/>
      <c r="COY168" s="212"/>
      <c r="COZ168" s="212"/>
      <c r="CPA168" s="212"/>
      <c r="CPB168" s="212"/>
      <c r="CPC168" s="212"/>
      <c r="CPD168" s="212"/>
      <c r="CPE168" s="212"/>
      <c r="CPF168" s="212"/>
      <c r="CPG168" s="212"/>
      <c r="CPH168" s="212"/>
      <c r="CPI168" s="212"/>
      <c r="CPJ168" s="212"/>
      <c r="CPK168" s="212"/>
      <c r="CPL168" s="212"/>
      <c r="CPM168" s="212"/>
      <c r="CPN168" s="212"/>
      <c r="CPO168" s="212"/>
      <c r="CPP168" s="212"/>
      <c r="CPQ168" s="212"/>
      <c r="CPR168" s="212"/>
      <c r="CPS168" s="212"/>
      <c r="CPT168" s="212"/>
      <c r="CPU168" s="212"/>
      <c r="CPV168" s="212"/>
      <c r="CPW168" s="212"/>
      <c r="CPX168" s="212"/>
      <c r="CPY168" s="212"/>
      <c r="CPZ168" s="212"/>
      <c r="CQA168" s="212"/>
      <c r="CQB168" s="212"/>
      <c r="CQC168" s="212"/>
      <c r="CQD168" s="212"/>
      <c r="CQE168" s="212"/>
      <c r="CQF168" s="212"/>
      <c r="CQG168" s="212"/>
      <c r="CQH168" s="212"/>
      <c r="CQI168" s="212"/>
      <c r="CQJ168" s="212"/>
      <c r="CQK168" s="212"/>
      <c r="CQL168" s="212"/>
      <c r="CQM168" s="212"/>
      <c r="CQN168" s="212"/>
      <c r="CQO168" s="212"/>
      <c r="CQP168" s="212"/>
      <c r="CQQ168" s="212"/>
      <c r="CQR168" s="212"/>
      <c r="CQS168" s="212"/>
      <c r="CQT168" s="212"/>
      <c r="CQU168" s="212"/>
      <c r="CQV168" s="212"/>
      <c r="CQW168" s="212"/>
      <c r="CQX168" s="212"/>
      <c r="CQY168" s="212"/>
      <c r="CQZ168" s="212"/>
      <c r="CRA168" s="212"/>
      <c r="CRB168" s="212"/>
      <c r="CRC168" s="212"/>
      <c r="CRD168" s="212"/>
      <c r="CRE168" s="212"/>
      <c r="CRF168" s="212"/>
      <c r="CRG168" s="212"/>
      <c r="CRH168" s="212"/>
      <c r="CRI168" s="212"/>
      <c r="CRJ168" s="212"/>
      <c r="CRK168" s="212"/>
      <c r="CRL168" s="212"/>
      <c r="CRM168" s="212"/>
      <c r="CRN168" s="212"/>
      <c r="CRO168" s="212"/>
      <c r="CRP168" s="212"/>
      <c r="CRQ168" s="212"/>
      <c r="CRR168" s="212"/>
      <c r="CRS168" s="212"/>
      <c r="CRT168" s="212"/>
      <c r="CRU168" s="212"/>
      <c r="CRV168" s="212"/>
      <c r="CRW168" s="212"/>
      <c r="CRX168" s="212"/>
      <c r="CRY168" s="212"/>
      <c r="CRZ168" s="212"/>
      <c r="CSA168" s="212"/>
      <c r="CSB168" s="212"/>
      <c r="CSC168" s="212"/>
      <c r="CSD168" s="212"/>
      <c r="CSE168" s="212"/>
      <c r="CSF168" s="212"/>
      <c r="CSG168" s="212"/>
      <c r="CSH168" s="212"/>
      <c r="CSI168" s="212"/>
      <c r="CSJ168" s="212"/>
      <c r="CSK168" s="212"/>
      <c r="CSL168" s="212"/>
      <c r="CSM168" s="212"/>
      <c r="CSN168" s="212"/>
      <c r="CSO168" s="212"/>
      <c r="CSP168" s="212"/>
      <c r="CSQ168" s="212"/>
      <c r="CSR168" s="212"/>
      <c r="CSS168" s="212"/>
      <c r="CST168" s="212"/>
      <c r="CSU168" s="212"/>
      <c r="CSV168" s="212"/>
      <c r="CSW168" s="212"/>
      <c r="CSX168" s="212"/>
      <c r="CSY168" s="212"/>
      <c r="CSZ168" s="212"/>
      <c r="CTA168" s="212"/>
      <c r="CTB168" s="212"/>
      <c r="CTC168" s="212"/>
      <c r="CTD168" s="212"/>
      <c r="CTE168" s="212"/>
      <c r="CTF168" s="212"/>
      <c r="CTG168" s="212"/>
      <c r="CTH168" s="212"/>
      <c r="CTI168" s="212"/>
      <c r="CTJ168" s="212"/>
      <c r="CTK168" s="212"/>
      <c r="CTL168" s="212"/>
      <c r="CTM168" s="212"/>
      <c r="CTN168" s="212"/>
      <c r="CTO168" s="212"/>
      <c r="CTV168" s="212"/>
      <c r="CTW168" s="212"/>
      <c r="CTX168" s="212"/>
      <c r="CTY168" s="212"/>
      <c r="CTZ168" s="212"/>
      <c r="CUA168" s="212"/>
      <c r="CUB168" s="212"/>
      <c r="CUC168" s="212"/>
      <c r="CUD168" s="212"/>
      <c r="CUE168" s="212"/>
      <c r="CUF168" s="212"/>
      <c r="CUG168" s="212"/>
      <c r="CUH168" s="212"/>
      <c r="CUI168" s="212"/>
      <c r="CUJ168" s="212"/>
      <c r="CUK168" s="212"/>
      <c r="CUL168" s="212"/>
      <c r="CUM168" s="212"/>
      <c r="CUN168" s="212"/>
      <c r="CUO168" s="212"/>
      <c r="CUP168" s="212"/>
      <c r="CUQ168" s="212"/>
      <c r="CUR168" s="212"/>
      <c r="CUS168" s="212"/>
      <c r="CUT168" s="212"/>
      <c r="CUU168" s="212"/>
      <c r="CUV168" s="212"/>
      <c r="CUW168" s="212"/>
      <c r="CUX168" s="212"/>
      <c r="CUY168" s="212"/>
      <c r="CUZ168" s="212"/>
      <c r="CVA168" s="212"/>
      <c r="CVB168" s="212"/>
      <c r="CVC168" s="212"/>
      <c r="CVD168" s="212"/>
      <c r="CVE168" s="212"/>
      <c r="CVF168" s="212"/>
      <c r="CVG168" s="212"/>
      <c r="CVH168" s="212"/>
      <c r="CVI168" s="212"/>
      <c r="CVJ168" s="212"/>
      <c r="CVK168" s="212"/>
      <c r="CVL168" s="212"/>
      <c r="CVM168" s="212"/>
      <c r="CVN168" s="212"/>
      <c r="CVO168" s="212"/>
      <c r="CVP168" s="212"/>
      <c r="CVQ168" s="212"/>
      <c r="CVR168" s="212"/>
      <c r="CVS168" s="212"/>
      <c r="CVT168" s="212"/>
      <c r="CVU168" s="212"/>
      <c r="CVV168" s="212"/>
      <c r="CVW168" s="212"/>
      <c r="CVX168" s="212"/>
      <c r="CVY168" s="212"/>
      <c r="CVZ168" s="212"/>
      <c r="CWA168" s="212"/>
      <c r="CWB168" s="212"/>
      <c r="CWC168" s="212"/>
      <c r="CWD168" s="212"/>
      <c r="CWE168" s="212"/>
      <c r="CWF168" s="212"/>
      <c r="CWG168" s="212"/>
      <c r="CWH168" s="212"/>
      <c r="CWI168" s="212"/>
      <c r="CWJ168" s="212"/>
      <c r="CWK168" s="212"/>
      <c r="CWL168" s="212"/>
      <c r="CWM168" s="212"/>
      <c r="CWN168" s="212"/>
      <c r="CWO168" s="212"/>
      <c r="CWP168" s="212"/>
      <c r="CWQ168" s="212"/>
      <c r="CWR168" s="212"/>
      <c r="CWS168" s="212"/>
      <c r="CWT168" s="212"/>
      <c r="CWU168" s="212"/>
      <c r="CWV168" s="212"/>
      <c r="CWW168" s="212"/>
      <c r="CWX168" s="212"/>
      <c r="CWY168" s="212"/>
      <c r="CWZ168" s="212"/>
      <c r="CXA168" s="212"/>
      <c r="CXB168" s="212"/>
      <c r="CXC168" s="212"/>
      <c r="CXD168" s="212"/>
      <c r="CXE168" s="212"/>
      <c r="CXF168" s="212"/>
      <c r="CXG168" s="212"/>
      <c r="CXH168" s="212"/>
      <c r="CXI168" s="212"/>
      <c r="CXJ168" s="212"/>
      <c r="CXK168" s="212"/>
      <c r="CXL168" s="212"/>
      <c r="CXM168" s="212"/>
      <c r="CXN168" s="212"/>
      <c r="CXO168" s="212"/>
      <c r="CXP168" s="212"/>
      <c r="CXQ168" s="212"/>
      <c r="CXR168" s="212"/>
      <c r="CXS168" s="212"/>
      <c r="CXT168" s="212"/>
      <c r="CXU168" s="212"/>
      <c r="CXV168" s="212"/>
      <c r="CXW168" s="212"/>
      <c r="CXX168" s="212"/>
      <c r="CXY168" s="212"/>
      <c r="CXZ168" s="212"/>
      <c r="CYA168" s="212"/>
      <c r="CYB168" s="212"/>
      <c r="CYC168" s="212"/>
      <c r="CYD168" s="212"/>
      <c r="CYE168" s="212"/>
      <c r="CYF168" s="212"/>
      <c r="CYG168" s="212"/>
      <c r="CYH168" s="212"/>
      <c r="CYI168" s="212"/>
      <c r="CYJ168" s="212"/>
      <c r="CYK168" s="212"/>
      <c r="CYL168" s="212"/>
      <c r="CYM168" s="212"/>
      <c r="CYN168" s="212"/>
      <c r="CYO168" s="212"/>
      <c r="CYP168" s="212"/>
      <c r="CYQ168" s="212"/>
      <c r="CYR168" s="212"/>
      <c r="CYS168" s="212"/>
      <c r="CYT168" s="212"/>
      <c r="CYU168" s="212"/>
      <c r="CYV168" s="212"/>
      <c r="CYW168" s="212"/>
      <c r="CYX168" s="212"/>
      <c r="CYY168" s="212"/>
      <c r="CYZ168" s="212"/>
      <c r="CZA168" s="212"/>
      <c r="CZB168" s="212"/>
      <c r="CZC168" s="212"/>
      <c r="CZD168" s="212"/>
      <c r="CZE168" s="212"/>
      <c r="CZF168" s="212"/>
      <c r="CZG168" s="212"/>
      <c r="CZH168" s="212"/>
      <c r="CZI168" s="212"/>
      <c r="CZJ168" s="212"/>
      <c r="CZK168" s="212"/>
      <c r="CZL168" s="212"/>
      <c r="CZM168" s="212"/>
      <c r="CZN168" s="212"/>
      <c r="CZO168" s="212"/>
      <c r="CZP168" s="212"/>
      <c r="CZQ168" s="212"/>
      <c r="CZR168" s="212"/>
      <c r="CZS168" s="212"/>
      <c r="CZT168" s="212"/>
      <c r="CZU168" s="212"/>
      <c r="CZV168" s="212"/>
      <c r="CZW168" s="212"/>
      <c r="CZX168" s="212"/>
      <c r="CZY168" s="212"/>
      <c r="CZZ168" s="212"/>
      <c r="DAA168" s="212"/>
      <c r="DAB168" s="212"/>
      <c r="DAC168" s="212"/>
      <c r="DAD168" s="212"/>
      <c r="DAE168" s="212"/>
      <c r="DAF168" s="212"/>
      <c r="DAG168" s="212"/>
      <c r="DAH168" s="212"/>
      <c r="DAI168" s="212"/>
      <c r="DAJ168" s="212"/>
      <c r="DAK168" s="212"/>
      <c r="DAL168" s="212"/>
      <c r="DAM168" s="212"/>
      <c r="DAN168" s="212"/>
      <c r="DAO168" s="212"/>
      <c r="DAP168" s="212"/>
      <c r="DAQ168" s="212"/>
      <c r="DAR168" s="212"/>
      <c r="DAS168" s="212"/>
      <c r="DAT168" s="212"/>
      <c r="DAU168" s="212"/>
      <c r="DAV168" s="212"/>
      <c r="DAW168" s="212"/>
      <c r="DAX168" s="212"/>
      <c r="DAY168" s="212"/>
      <c r="DAZ168" s="212"/>
      <c r="DBA168" s="212"/>
      <c r="DBB168" s="212"/>
      <c r="DBC168" s="212"/>
      <c r="DBD168" s="212"/>
      <c r="DBE168" s="212"/>
      <c r="DBF168" s="212"/>
      <c r="DBG168" s="212"/>
      <c r="DBH168" s="212"/>
      <c r="DBI168" s="212"/>
      <c r="DBJ168" s="212"/>
      <c r="DBK168" s="212"/>
      <c r="DBL168" s="212"/>
      <c r="DBM168" s="212"/>
      <c r="DBN168" s="212"/>
      <c r="DBO168" s="212"/>
      <c r="DBP168" s="212"/>
      <c r="DBQ168" s="212"/>
      <c r="DBR168" s="212"/>
      <c r="DBS168" s="212"/>
      <c r="DBT168" s="212"/>
      <c r="DBU168" s="212"/>
      <c r="DBV168" s="212"/>
      <c r="DBW168" s="212"/>
      <c r="DBX168" s="212"/>
      <c r="DBY168" s="212"/>
      <c r="DBZ168" s="212"/>
      <c r="DCA168" s="212"/>
      <c r="DCB168" s="212"/>
      <c r="DCC168" s="212"/>
      <c r="DCD168" s="212"/>
      <c r="DCE168" s="212"/>
      <c r="DCF168" s="212"/>
      <c r="DCG168" s="212"/>
      <c r="DCH168" s="212"/>
      <c r="DCI168" s="212"/>
      <c r="DCJ168" s="212"/>
      <c r="DCK168" s="212"/>
      <c r="DCL168" s="212"/>
      <c r="DCM168" s="212"/>
      <c r="DCN168" s="212"/>
      <c r="DCO168" s="212"/>
      <c r="DCP168" s="212"/>
      <c r="DCQ168" s="212"/>
      <c r="DCR168" s="212"/>
      <c r="DCS168" s="212"/>
      <c r="DCT168" s="212"/>
      <c r="DCU168" s="212"/>
      <c r="DCV168" s="212"/>
      <c r="DCW168" s="212"/>
      <c r="DCX168" s="212"/>
      <c r="DCY168" s="212"/>
      <c r="DCZ168" s="212"/>
      <c r="DDA168" s="212"/>
      <c r="DDB168" s="212"/>
      <c r="DDC168" s="212"/>
      <c r="DDD168" s="212"/>
      <c r="DDE168" s="212"/>
      <c r="DDF168" s="212"/>
      <c r="DDG168" s="212"/>
      <c r="DDH168" s="212"/>
      <c r="DDI168" s="212"/>
      <c r="DDJ168" s="212"/>
      <c r="DDK168" s="212"/>
      <c r="DDR168" s="212"/>
      <c r="DDS168" s="212"/>
      <c r="DDT168" s="212"/>
      <c r="DDU168" s="212"/>
      <c r="DDV168" s="212"/>
      <c r="DDW168" s="212"/>
      <c r="DDX168" s="212"/>
      <c r="DDY168" s="212"/>
      <c r="DDZ168" s="212"/>
      <c r="DEA168" s="212"/>
      <c r="DEB168" s="212"/>
      <c r="DEC168" s="212"/>
      <c r="DED168" s="212"/>
      <c r="DEE168" s="212"/>
      <c r="DEF168" s="212"/>
      <c r="DEG168" s="212"/>
      <c r="DEH168" s="212"/>
      <c r="DEI168" s="212"/>
      <c r="DEJ168" s="212"/>
      <c r="DEK168" s="212"/>
      <c r="DEL168" s="212"/>
      <c r="DEM168" s="212"/>
      <c r="DEN168" s="212"/>
      <c r="DEO168" s="212"/>
      <c r="DEP168" s="212"/>
      <c r="DEQ168" s="212"/>
      <c r="DER168" s="212"/>
      <c r="DES168" s="212"/>
      <c r="DET168" s="212"/>
      <c r="DEU168" s="212"/>
      <c r="DEV168" s="212"/>
      <c r="DEW168" s="212"/>
      <c r="DEX168" s="212"/>
      <c r="DEY168" s="212"/>
      <c r="DEZ168" s="212"/>
      <c r="DFA168" s="212"/>
      <c r="DFB168" s="212"/>
      <c r="DFC168" s="212"/>
      <c r="DFD168" s="212"/>
      <c r="DFE168" s="212"/>
      <c r="DFF168" s="212"/>
      <c r="DFG168" s="212"/>
      <c r="DFH168" s="212"/>
      <c r="DFI168" s="212"/>
      <c r="DFJ168" s="212"/>
      <c r="DFK168" s="212"/>
      <c r="DFL168" s="212"/>
      <c r="DFM168" s="212"/>
      <c r="DFN168" s="212"/>
      <c r="DFO168" s="212"/>
      <c r="DFP168" s="212"/>
      <c r="DFQ168" s="212"/>
      <c r="DFR168" s="212"/>
      <c r="DFS168" s="212"/>
      <c r="DFT168" s="212"/>
      <c r="DFU168" s="212"/>
      <c r="DFV168" s="212"/>
      <c r="DFW168" s="212"/>
      <c r="DFX168" s="212"/>
      <c r="DFY168" s="212"/>
      <c r="DFZ168" s="212"/>
      <c r="DGA168" s="212"/>
      <c r="DGB168" s="212"/>
      <c r="DGC168" s="212"/>
      <c r="DGD168" s="212"/>
      <c r="DGE168" s="212"/>
      <c r="DGF168" s="212"/>
      <c r="DGG168" s="212"/>
      <c r="DGH168" s="212"/>
      <c r="DGI168" s="212"/>
      <c r="DGJ168" s="212"/>
      <c r="DGK168" s="212"/>
      <c r="DGL168" s="212"/>
      <c r="DGM168" s="212"/>
      <c r="DGN168" s="212"/>
      <c r="DGO168" s="212"/>
      <c r="DGP168" s="212"/>
      <c r="DGQ168" s="212"/>
      <c r="DGR168" s="212"/>
      <c r="DGS168" s="212"/>
      <c r="DGT168" s="212"/>
      <c r="DGU168" s="212"/>
      <c r="DGV168" s="212"/>
      <c r="DGW168" s="212"/>
      <c r="DGX168" s="212"/>
      <c r="DGY168" s="212"/>
      <c r="DGZ168" s="212"/>
      <c r="DHA168" s="212"/>
      <c r="DHB168" s="212"/>
      <c r="DHC168" s="212"/>
      <c r="DHD168" s="212"/>
      <c r="DHE168" s="212"/>
      <c r="DHF168" s="212"/>
      <c r="DHG168" s="212"/>
      <c r="DHH168" s="212"/>
      <c r="DHI168" s="212"/>
      <c r="DHJ168" s="212"/>
      <c r="DHK168" s="212"/>
      <c r="DHL168" s="212"/>
      <c r="DHM168" s="212"/>
      <c r="DHN168" s="212"/>
      <c r="DHO168" s="212"/>
      <c r="DHP168" s="212"/>
      <c r="DHQ168" s="212"/>
      <c r="DHR168" s="212"/>
      <c r="DHS168" s="212"/>
      <c r="DHT168" s="212"/>
      <c r="DHU168" s="212"/>
      <c r="DHV168" s="212"/>
      <c r="DHW168" s="212"/>
      <c r="DHX168" s="212"/>
      <c r="DHY168" s="212"/>
      <c r="DHZ168" s="212"/>
      <c r="DIA168" s="212"/>
      <c r="DIB168" s="212"/>
      <c r="DIC168" s="212"/>
      <c r="DID168" s="212"/>
      <c r="DIE168" s="212"/>
      <c r="DIF168" s="212"/>
      <c r="DIG168" s="212"/>
      <c r="DIH168" s="212"/>
      <c r="DII168" s="212"/>
      <c r="DIJ168" s="212"/>
      <c r="DIK168" s="212"/>
      <c r="DIL168" s="212"/>
      <c r="DIM168" s="212"/>
      <c r="DIN168" s="212"/>
      <c r="DIO168" s="212"/>
      <c r="DIP168" s="212"/>
      <c r="DIQ168" s="212"/>
      <c r="DIR168" s="212"/>
      <c r="DIS168" s="212"/>
      <c r="DIT168" s="212"/>
      <c r="DIU168" s="212"/>
      <c r="DIV168" s="212"/>
      <c r="DIW168" s="212"/>
      <c r="DIX168" s="212"/>
      <c r="DIY168" s="212"/>
      <c r="DIZ168" s="212"/>
      <c r="DJA168" s="212"/>
      <c r="DJB168" s="212"/>
      <c r="DJC168" s="212"/>
      <c r="DJD168" s="212"/>
      <c r="DJE168" s="212"/>
      <c r="DJF168" s="212"/>
      <c r="DJG168" s="212"/>
      <c r="DJH168" s="212"/>
      <c r="DJI168" s="212"/>
      <c r="DJJ168" s="212"/>
      <c r="DJK168" s="212"/>
      <c r="DJL168" s="212"/>
      <c r="DJM168" s="212"/>
      <c r="DJN168" s="212"/>
      <c r="DJO168" s="212"/>
      <c r="DJP168" s="212"/>
      <c r="DJQ168" s="212"/>
      <c r="DJR168" s="212"/>
      <c r="DJS168" s="212"/>
      <c r="DJT168" s="212"/>
      <c r="DJU168" s="212"/>
      <c r="DJV168" s="212"/>
      <c r="DJW168" s="212"/>
      <c r="DJX168" s="212"/>
      <c r="DJY168" s="212"/>
      <c r="DJZ168" s="212"/>
      <c r="DKA168" s="212"/>
      <c r="DKB168" s="212"/>
      <c r="DKC168" s="212"/>
      <c r="DKD168" s="212"/>
      <c r="DKE168" s="212"/>
      <c r="DKF168" s="212"/>
      <c r="DKG168" s="212"/>
      <c r="DKH168" s="212"/>
      <c r="DKI168" s="212"/>
      <c r="DKJ168" s="212"/>
      <c r="DKK168" s="212"/>
      <c r="DKL168" s="212"/>
      <c r="DKM168" s="212"/>
      <c r="DKN168" s="212"/>
      <c r="DKO168" s="212"/>
      <c r="DKP168" s="212"/>
      <c r="DKQ168" s="212"/>
      <c r="DKR168" s="212"/>
      <c r="DKS168" s="212"/>
      <c r="DKT168" s="212"/>
      <c r="DKU168" s="212"/>
      <c r="DKV168" s="212"/>
      <c r="DKW168" s="212"/>
      <c r="DKX168" s="212"/>
      <c r="DKY168" s="212"/>
      <c r="DKZ168" s="212"/>
      <c r="DLA168" s="212"/>
      <c r="DLB168" s="212"/>
      <c r="DLC168" s="212"/>
      <c r="DLD168" s="212"/>
      <c r="DLE168" s="212"/>
      <c r="DLF168" s="212"/>
      <c r="DLG168" s="212"/>
      <c r="DLH168" s="212"/>
      <c r="DLI168" s="212"/>
      <c r="DLJ168" s="212"/>
      <c r="DLK168" s="212"/>
      <c r="DLL168" s="212"/>
      <c r="DLM168" s="212"/>
      <c r="DLN168" s="212"/>
      <c r="DLO168" s="212"/>
      <c r="DLP168" s="212"/>
      <c r="DLQ168" s="212"/>
      <c r="DLR168" s="212"/>
      <c r="DLS168" s="212"/>
      <c r="DLT168" s="212"/>
      <c r="DLU168" s="212"/>
      <c r="DLV168" s="212"/>
      <c r="DLW168" s="212"/>
      <c r="DLX168" s="212"/>
      <c r="DLY168" s="212"/>
      <c r="DLZ168" s="212"/>
      <c r="DMA168" s="212"/>
      <c r="DMB168" s="212"/>
      <c r="DMC168" s="212"/>
      <c r="DMD168" s="212"/>
      <c r="DME168" s="212"/>
      <c r="DMF168" s="212"/>
      <c r="DMG168" s="212"/>
      <c r="DMH168" s="212"/>
      <c r="DMI168" s="212"/>
      <c r="DMJ168" s="212"/>
      <c r="DMK168" s="212"/>
      <c r="DML168" s="212"/>
      <c r="DMM168" s="212"/>
      <c r="DMN168" s="212"/>
      <c r="DMO168" s="212"/>
      <c r="DMP168" s="212"/>
      <c r="DMQ168" s="212"/>
      <c r="DMR168" s="212"/>
      <c r="DMS168" s="212"/>
      <c r="DMT168" s="212"/>
      <c r="DMU168" s="212"/>
      <c r="DMV168" s="212"/>
      <c r="DMW168" s="212"/>
      <c r="DMX168" s="212"/>
      <c r="DMY168" s="212"/>
      <c r="DMZ168" s="212"/>
      <c r="DNA168" s="212"/>
      <c r="DNB168" s="212"/>
      <c r="DNC168" s="212"/>
      <c r="DND168" s="212"/>
      <c r="DNE168" s="212"/>
      <c r="DNF168" s="212"/>
      <c r="DNG168" s="212"/>
      <c r="DNN168" s="212"/>
      <c r="DNO168" s="212"/>
      <c r="DNP168" s="212"/>
      <c r="DNQ168" s="212"/>
      <c r="DNR168" s="212"/>
      <c r="DNS168" s="212"/>
      <c r="DNT168" s="212"/>
      <c r="DNU168" s="212"/>
      <c r="DNV168" s="212"/>
      <c r="DNW168" s="212"/>
      <c r="DNX168" s="212"/>
      <c r="DNY168" s="212"/>
      <c r="DNZ168" s="212"/>
      <c r="DOA168" s="212"/>
      <c r="DOB168" s="212"/>
      <c r="DOC168" s="212"/>
      <c r="DOD168" s="212"/>
      <c r="DOE168" s="212"/>
      <c r="DOF168" s="212"/>
      <c r="DOG168" s="212"/>
      <c r="DOH168" s="212"/>
      <c r="DOI168" s="212"/>
      <c r="DOJ168" s="212"/>
      <c r="DOK168" s="212"/>
      <c r="DOL168" s="212"/>
      <c r="DOM168" s="212"/>
      <c r="DON168" s="212"/>
      <c r="DOO168" s="212"/>
      <c r="DOP168" s="212"/>
      <c r="DOQ168" s="212"/>
      <c r="DOR168" s="212"/>
      <c r="DOS168" s="212"/>
      <c r="DOT168" s="212"/>
      <c r="DOU168" s="212"/>
      <c r="DOV168" s="212"/>
      <c r="DOW168" s="212"/>
      <c r="DOX168" s="212"/>
      <c r="DOY168" s="212"/>
      <c r="DOZ168" s="212"/>
      <c r="DPA168" s="212"/>
      <c r="DPB168" s="212"/>
      <c r="DPC168" s="212"/>
      <c r="DPD168" s="212"/>
      <c r="DPE168" s="212"/>
      <c r="DPF168" s="212"/>
      <c r="DPG168" s="212"/>
      <c r="DPH168" s="212"/>
      <c r="DPI168" s="212"/>
      <c r="DPJ168" s="212"/>
      <c r="DPK168" s="212"/>
      <c r="DPL168" s="212"/>
      <c r="DPM168" s="212"/>
      <c r="DPN168" s="212"/>
      <c r="DPO168" s="212"/>
      <c r="DPP168" s="212"/>
      <c r="DPQ168" s="212"/>
      <c r="DPR168" s="212"/>
      <c r="DPS168" s="212"/>
      <c r="DPT168" s="212"/>
      <c r="DPU168" s="212"/>
      <c r="DPV168" s="212"/>
      <c r="DPW168" s="212"/>
      <c r="DPX168" s="212"/>
      <c r="DPY168" s="212"/>
      <c r="DPZ168" s="212"/>
      <c r="DQA168" s="212"/>
      <c r="DQB168" s="212"/>
      <c r="DQC168" s="212"/>
      <c r="DQD168" s="212"/>
      <c r="DQE168" s="212"/>
      <c r="DQF168" s="212"/>
      <c r="DQG168" s="212"/>
      <c r="DQH168" s="212"/>
      <c r="DQI168" s="212"/>
      <c r="DQJ168" s="212"/>
      <c r="DQK168" s="212"/>
      <c r="DQL168" s="212"/>
      <c r="DQM168" s="212"/>
      <c r="DQN168" s="212"/>
      <c r="DQO168" s="212"/>
      <c r="DQP168" s="212"/>
      <c r="DQQ168" s="212"/>
      <c r="DQR168" s="212"/>
      <c r="DQS168" s="212"/>
      <c r="DQT168" s="212"/>
      <c r="DQU168" s="212"/>
      <c r="DQV168" s="212"/>
      <c r="DQW168" s="212"/>
      <c r="DQX168" s="212"/>
      <c r="DQY168" s="212"/>
      <c r="DQZ168" s="212"/>
      <c r="DRA168" s="212"/>
      <c r="DRB168" s="212"/>
      <c r="DRC168" s="212"/>
      <c r="DRD168" s="212"/>
      <c r="DRE168" s="212"/>
      <c r="DRF168" s="212"/>
      <c r="DRG168" s="212"/>
      <c r="DRH168" s="212"/>
      <c r="DRI168" s="212"/>
      <c r="DRJ168" s="212"/>
      <c r="DRK168" s="212"/>
      <c r="DRL168" s="212"/>
      <c r="DRM168" s="212"/>
      <c r="DRN168" s="212"/>
      <c r="DRO168" s="212"/>
      <c r="DRP168" s="212"/>
      <c r="DRQ168" s="212"/>
      <c r="DRR168" s="212"/>
      <c r="DRS168" s="212"/>
      <c r="DRT168" s="212"/>
      <c r="DRU168" s="212"/>
      <c r="DRV168" s="212"/>
      <c r="DRW168" s="212"/>
      <c r="DRX168" s="212"/>
      <c r="DRY168" s="212"/>
      <c r="DRZ168" s="212"/>
      <c r="DSA168" s="212"/>
      <c r="DSB168" s="212"/>
      <c r="DSC168" s="212"/>
      <c r="DSD168" s="212"/>
      <c r="DSE168" s="212"/>
      <c r="DSF168" s="212"/>
      <c r="DSG168" s="212"/>
      <c r="DSH168" s="212"/>
      <c r="DSI168" s="212"/>
      <c r="DSJ168" s="212"/>
      <c r="DSK168" s="212"/>
      <c r="DSL168" s="212"/>
      <c r="DSM168" s="212"/>
      <c r="DSN168" s="212"/>
      <c r="DSO168" s="212"/>
      <c r="DSP168" s="212"/>
      <c r="DSQ168" s="212"/>
      <c r="DSR168" s="212"/>
      <c r="DSS168" s="212"/>
      <c r="DST168" s="212"/>
      <c r="DSU168" s="212"/>
      <c r="DSV168" s="212"/>
      <c r="DSW168" s="212"/>
      <c r="DSX168" s="212"/>
      <c r="DSY168" s="212"/>
      <c r="DSZ168" s="212"/>
      <c r="DTA168" s="212"/>
      <c r="DTB168" s="212"/>
      <c r="DTC168" s="212"/>
      <c r="DTD168" s="212"/>
      <c r="DTE168" s="212"/>
      <c r="DTF168" s="212"/>
      <c r="DTG168" s="212"/>
      <c r="DTH168" s="212"/>
      <c r="DTI168" s="212"/>
      <c r="DTJ168" s="212"/>
      <c r="DTK168" s="212"/>
      <c r="DTL168" s="212"/>
      <c r="DTM168" s="212"/>
      <c r="DTN168" s="212"/>
      <c r="DTO168" s="212"/>
      <c r="DTP168" s="212"/>
      <c r="DTQ168" s="212"/>
      <c r="DTR168" s="212"/>
      <c r="DTS168" s="212"/>
      <c r="DTT168" s="212"/>
      <c r="DTU168" s="212"/>
      <c r="DTV168" s="212"/>
      <c r="DTW168" s="212"/>
      <c r="DTX168" s="212"/>
      <c r="DTY168" s="212"/>
      <c r="DTZ168" s="212"/>
      <c r="DUA168" s="212"/>
      <c r="DUB168" s="212"/>
      <c r="DUC168" s="212"/>
      <c r="DUD168" s="212"/>
      <c r="DUE168" s="212"/>
      <c r="DUF168" s="212"/>
      <c r="DUG168" s="212"/>
      <c r="DUH168" s="212"/>
      <c r="DUI168" s="212"/>
      <c r="DUJ168" s="212"/>
      <c r="DUK168" s="212"/>
      <c r="DUL168" s="212"/>
      <c r="DUM168" s="212"/>
      <c r="DUN168" s="212"/>
      <c r="DUO168" s="212"/>
      <c r="DUP168" s="212"/>
      <c r="DUQ168" s="212"/>
      <c r="DUR168" s="212"/>
      <c r="DUS168" s="212"/>
      <c r="DUT168" s="212"/>
      <c r="DUU168" s="212"/>
      <c r="DUV168" s="212"/>
      <c r="DUW168" s="212"/>
      <c r="DUX168" s="212"/>
      <c r="DUY168" s="212"/>
      <c r="DUZ168" s="212"/>
      <c r="DVA168" s="212"/>
      <c r="DVB168" s="212"/>
      <c r="DVC168" s="212"/>
      <c r="DVD168" s="212"/>
      <c r="DVE168" s="212"/>
      <c r="DVF168" s="212"/>
      <c r="DVG168" s="212"/>
      <c r="DVH168" s="212"/>
      <c r="DVI168" s="212"/>
      <c r="DVJ168" s="212"/>
      <c r="DVK168" s="212"/>
      <c r="DVL168" s="212"/>
      <c r="DVM168" s="212"/>
      <c r="DVN168" s="212"/>
      <c r="DVO168" s="212"/>
      <c r="DVP168" s="212"/>
      <c r="DVQ168" s="212"/>
      <c r="DVR168" s="212"/>
      <c r="DVS168" s="212"/>
      <c r="DVT168" s="212"/>
      <c r="DVU168" s="212"/>
      <c r="DVV168" s="212"/>
      <c r="DVW168" s="212"/>
      <c r="DVX168" s="212"/>
      <c r="DVY168" s="212"/>
      <c r="DVZ168" s="212"/>
      <c r="DWA168" s="212"/>
      <c r="DWB168" s="212"/>
      <c r="DWC168" s="212"/>
      <c r="DWD168" s="212"/>
      <c r="DWE168" s="212"/>
      <c r="DWF168" s="212"/>
      <c r="DWG168" s="212"/>
      <c r="DWH168" s="212"/>
      <c r="DWI168" s="212"/>
      <c r="DWJ168" s="212"/>
      <c r="DWK168" s="212"/>
      <c r="DWL168" s="212"/>
      <c r="DWM168" s="212"/>
      <c r="DWN168" s="212"/>
      <c r="DWO168" s="212"/>
      <c r="DWP168" s="212"/>
      <c r="DWQ168" s="212"/>
      <c r="DWR168" s="212"/>
      <c r="DWS168" s="212"/>
      <c r="DWT168" s="212"/>
      <c r="DWU168" s="212"/>
      <c r="DWV168" s="212"/>
      <c r="DWW168" s="212"/>
      <c r="DWX168" s="212"/>
      <c r="DWY168" s="212"/>
      <c r="DWZ168" s="212"/>
      <c r="DXA168" s="212"/>
      <c r="DXB168" s="212"/>
      <c r="DXC168" s="212"/>
      <c r="DXJ168" s="212"/>
      <c r="DXK168" s="212"/>
      <c r="DXL168" s="212"/>
      <c r="DXM168" s="212"/>
      <c r="DXN168" s="212"/>
      <c r="DXO168" s="212"/>
      <c r="DXP168" s="212"/>
      <c r="DXQ168" s="212"/>
      <c r="DXR168" s="212"/>
      <c r="DXS168" s="212"/>
      <c r="DXT168" s="212"/>
      <c r="DXU168" s="212"/>
      <c r="DXV168" s="212"/>
      <c r="DXW168" s="212"/>
      <c r="DXX168" s="212"/>
      <c r="DXY168" s="212"/>
      <c r="DXZ168" s="212"/>
      <c r="DYA168" s="212"/>
      <c r="DYB168" s="212"/>
      <c r="DYC168" s="212"/>
      <c r="DYD168" s="212"/>
      <c r="DYE168" s="212"/>
      <c r="DYF168" s="212"/>
      <c r="DYG168" s="212"/>
      <c r="DYH168" s="212"/>
      <c r="DYI168" s="212"/>
      <c r="DYJ168" s="212"/>
      <c r="DYK168" s="212"/>
      <c r="DYL168" s="212"/>
      <c r="DYM168" s="212"/>
      <c r="DYN168" s="212"/>
      <c r="DYO168" s="212"/>
      <c r="DYP168" s="212"/>
      <c r="DYQ168" s="212"/>
      <c r="DYR168" s="212"/>
      <c r="DYS168" s="212"/>
      <c r="DYT168" s="212"/>
      <c r="DYU168" s="212"/>
      <c r="DYV168" s="212"/>
      <c r="DYW168" s="212"/>
      <c r="DYX168" s="212"/>
      <c r="DYY168" s="212"/>
      <c r="DYZ168" s="212"/>
      <c r="DZA168" s="212"/>
      <c r="DZB168" s="212"/>
      <c r="DZC168" s="212"/>
      <c r="DZD168" s="212"/>
      <c r="DZE168" s="212"/>
      <c r="DZF168" s="212"/>
      <c r="DZG168" s="212"/>
      <c r="DZH168" s="212"/>
      <c r="DZI168" s="212"/>
      <c r="DZJ168" s="212"/>
      <c r="DZK168" s="212"/>
      <c r="DZL168" s="212"/>
      <c r="DZM168" s="212"/>
      <c r="DZN168" s="212"/>
      <c r="DZO168" s="212"/>
      <c r="DZP168" s="212"/>
      <c r="DZQ168" s="212"/>
      <c r="DZR168" s="212"/>
      <c r="DZS168" s="212"/>
      <c r="DZT168" s="212"/>
      <c r="DZU168" s="212"/>
      <c r="DZV168" s="212"/>
      <c r="DZW168" s="212"/>
      <c r="DZX168" s="212"/>
      <c r="DZY168" s="212"/>
      <c r="DZZ168" s="212"/>
      <c r="EAA168" s="212"/>
      <c r="EAB168" s="212"/>
      <c r="EAC168" s="212"/>
      <c r="EAD168" s="212"/>
      <c r="EAE168" s="212"/>
      <c r="EAF168" s="212"/>
      <c r="EAG168" s="212"/>
      <c r="EAH168" s="212"/>
      <c r="EAI168" s="212"/>
      <c r="EAJ168" s="212"/>
      <c r="EAK168" s="212"/>
      <c r="EAL168" s="212"/>
      <c r="EAM168" s="212"/>
      <c r="EAN168" s="212"/>
      <c r="EAO168" s="212"/>
      <c r="EAP168" s="212"/>
      <c r="EAQ168" s="212"/>
      <c r="EAR168" s="212"/>
      <c r="EAS168" s="212"/>
      <c r="EAT168" s="212"/>
      <c r="EAU168" s="212"/>
      <c r="EAV168" s="212"/>
      <c r="EAW168" s="212"/>
      <c r="EAX168" s="212"/>
      <c r="EAY168" s="212"/>
      <c r="EAZ168" s="212"/>
      <c r="EBA168" s="212"/>
      <c r="EBB168" s="212"/>
      <c r="EBC168" s="212"/>
      <c r="EBD168" s="212"/>
      <c r="EBE168" s="212"/>
      <c r="EBF168" s="212"/>
      <c r="EBG168" s="212"/>
      <c r="EBH168" s="212"/>
      <c r="EBI168" s="212"/>
      <c r="EBJ168" s="212"/>
      <c r="EBK168" s="212"/>
      <c r="EBL168" s="212"/>
      <c r="EBM168" s="212"/>
      <c r="EBN168" s="212"/>
      <c r="EBO168" s="212"/>
      <c r="EBP168" s="212"/>
      <c r="EBQ168" s="212"/>
      <c r="EBR168" s="212"/>
      <c r="EBS168" s="212"/>
      <c r="EBT168" s="212"/>
      <c r="EBU168" s="212"/>
      <c r="EBV168" s="212"/>
      <c r="EBW168" s="212"/>
      <c r="EBX168" s="212"/>
      <c r="EBY168" s="212"/>
      <c r="EBZ168" s="212"/>
      <c r="ECA168" s="212"/>
      <c r="ECB168" s="212"/>
      <c r="ECC168" s="212"/>
      <c r="ECD168" s="212"/>
      <c r="ECE168" s="212"/>
      <c r="ECF168" s="212"/>
      <c r="ECG168" s="212"/>
      <c r="ECH168" s="212"/>
      <c r="ECI168" s="212"/>
      <c r="ECJ168" s="212"/>
      <c r="ECK168" s="212"/>
      <c r="ECL168" s="212"/>
      <c r="ECM168" s="212"/>
      <c r="ECN168" s="212"/>
      <c r="ECO168" s="212"/>
      <c r="ECP168" s="212"/>
      <c r="ECQ168" s="212"/>
      <c r="ECR168" s="212"/>
      <c r="ECS168" s="212"/>
      <c r="ECT168" s="212"/>
      <c r="ECU168" s="212"/>
      <c r="ECV168" s="212"/>
      <c r="ECW168" s="212"/>
      <c r="ECX168" s="212"/>
      <c r="ECY168" s="212"/>
      <c r="ECZ168" s="212"/>
      <c r="EDA168" s="212"/>
      <c r="EDB168" s="212"/>
      <c r="EDC168" s="212"/>
      <c r="EDD168" s="212"/>
      <c r="EDE168" s="212"/>
      <c r="EDF168" s="212"/>
      <c r="EDG168" s="212"/>
      <c r="EDH168" s="212"/>
      <c r="EDI168" s="212"/>
      <c r="EDJ168" s="212"/>
      <c r="EDK168" s="212"/>
      <c r="EDL168" s="212"/>
      <c r="EDM168" s="212"/>
      <c r="EDN168" s="212"/>
      <c r="EDO168" s="212"/>
      <c r="EDP168" s="212"/>
      <c r="EDQ168" s="212"/>
      <c r="EDR168" s="212"/>
      <c r="EDS168" s="212"/>
      <c r="EDT168" s="212"/>
      <c r="EDU168" s="212"/>
      <c r="EDV168" s="212"/>
      <c r="EDW168" s="212"/>
      <c r="EDX168" s="212"/>
      <c r="EDY168" s="212"/>
      <c r="EDZ168" s="212"/>
      <c r="EEA168" s="212"/>
      <c r="EEB168" s="212"/>
      <c r="EEC168" s="212"/>
      <c r="EED168" s="212"/>
      <c r="EEE168" s="212"/>
      <c r="EEF168" s="212"/>
      <c r="EEG168" s="212"/>
      <c r="EEH168" s="212"/>
      <c r="EEI168" s="212"/>
      <c r="EEJ168" s="212"/>
      <c r="EEK168" s="212"/>
      <c r="EEL168" s="212"/>
      <c r="EEM168" s="212"/>
      <c r="EEN168" s="212"/>
      <c r="EEO168" s="212"/>
      <c r="EEP168" s="212"/>
      <c r="EEQ168" s="212"/>
      <c r="EER168" s="212"/>
      <c r="EES168" s="212"/>
      <c r="EET168" s="212"/>
      <c r="EEU168" s="212"/>
      <c r="EEV168" s="212"/>
      <c r="EEW168" s="212"/>
      <c r="EEX168" s="212"/>
      <c r="EEY168" s="212"/>
      <c r="EEZ168" s="212"/>
      <c r="EFA168" s="212"/>
      <c r="EFB168" s="212"/>
      <c r="EFC168" s="212"/>
      <c r="EFD168" s="212"/>
      <c r="EFE168" s="212"/>
      <c r="EFF168" s="212"/>
      <c r="EFG168" s="212"/>
      <c r="EFH168" s="212"/>
      <c r="EFI168" s="212"/>
      <c r="EFJ168" s="212"/>
      <c r="EFK168" s="212"/>
      <c r="EFL168" s="212"/>
      <c r="EFM168" s="212"/>
      <c r="EFN168" s="212"/>
      <c r="EFO168" s="212"/>
      <c r="EFP168" s="212"/>
      <c r="EFQ168" s="212"/>
      <c r="EFR168" s="212"/>
      <c r="EFS168" s="212"/>
      <c r="EFT168" s="212"/>
      <c r="EFU168" s="212"/>
      <c r="EFV168" s="212"/>
      <c r="EFW168" s="212"/>
      <c r="EFX168" s="212"/>
      <c r="EFY168" s="212"/>
      <c r="EFZ168" s="212"/>
      <c r="EGA168" s="212"/>
      <c r="EGB168" s="212"/>
      <c r="EGC168" s="212"/>
      <c r="EGD168" s="212"/>
      <c r="EGE168" s="212"/>
      <c r="EGF168" s="212"/>
      <c r="EGG168" s="212"/>
      <c r="EGH168" s="212"/>
      <c r="EGI168" s="212"/>
      <c r="EGJ168" s="212"/>
      <c r="EGK168" s="212"/>
      <c r="EGL168" s="212"/>
      <c r="EGM168" s="212"/>
      <c r="EGN168" s="212"/>
      <c r="EGO168" s="212"/>
      <c r="EGP168" s="212"/>
      <c r="EGQ168" s="212"/>
      <c r="EGR168" s="212"/>
      <c r="EGS168" s="212"/>
      <c r="EGT168" s="212"/>
      <c r="EGU168" s="212"/>
      <c r="EGV168" s="212"/>
      <c r="EGW168" s="212"/>
      <c r="EGX168" s="212"/>
      <c r="EGY168" s="212"/>
      <c r="EHF168" s="212"/>
      <c r="EHG168" s="212"/>
      <c r="EHH168" s="212"/>
      <c r="EHI168" s="212"/>
      <c r="EHJ168" s="212"/>
      <c r="EHK168" s="212"/>
      <c r="EHL168" s="212"/>
      <c r="EHM168" s="212"/>
      <c r="EHN168" s="212"/>
      <c r="EHO168" s="212"/>
      <c r="EHP168" s="212"/>
      <c r="EHQ168" s="212"/>
      <c r="EHR168" s="212"/>
      <c r="EHS168" s="212"/>
      <c r="EHT168" s="212"/>
      <c r="EHU168" s="212"/>
      <c r="EHV168" s="212"/>
      <c r="EHW168" s="212"/>
      <c r="EHX168" s="212"/>
      <c r="EHY168" s="212"/>
      <c r="EHZ168" s="212"/>
      <c r="EIA168" s="212"/>
      <c r="EIB168" s="212"/>
      <c r="EIC168" s="212"/>
      <c r="EID168" s="212"/>
      <c r="EIE168" s="212"/>
      <c r="EIF168" s="212"/>
      <c r="EIG168" s="212"/>
      <c r="EIH168" s="212"/>
      <c r="EII168" s="212"/>
      <c r="EIJ168" s="212"/>
      <c r="EIK168" s="212"/>
      <c r="EIL168" s="212"/>
      <c r="EIM168" s="212"/>
      <c r="EIN168" s="212"/>
      <c r="EIO168" s="212"/>
      <c r="EIP168" s="212"/>
      <c r="EIQ168" s="212"/>
      <c r="EIR168" s="212"/>
      <c r="EIS168" s="212"/>
      <c r="EIT168" s="212"/>
      <c r="EIU168" s="212"/>
      <c r="EIV168" s="212"/>
      <c r="EIW168" s="212"/>
      <c r="EIX168" s="212"/>
      <c r="EIY168" s="212"/>
      <c r="EIZ168" s="212"/>
      <c r="EJA168" s="212"/>
      <c r="EJB168" s="212"/>
      <c r="EJC168" s="212"/>
      <c r="EJD168" s="212"/>
      <c r="EJE168" s="212"/>
      <c r="EJF168" s="212"/>
      <c r="EJG168" s="212"/>
      <c r="EJH168" s="212"/>
      <c r="EJI168" s="212"/>
      <c r="EJJ168" s="212"/>
      <c r="EJK168" s="212"/>
      <c r="EJL168" s="212"/>
      <c r="EJM168" s="212"/>
      <c r="EJN168" s="212"/>
      <c r="EJO168" s="212"/>
      <c r="EJP168" s="212"/>
      <c r="EJQ168" s="212"/>
      <c r="EJR168" s="212"/>
      <c r="EJS168" s="212"/>
      <c r="EJT168" s="212"/>
      <c r="EJU168" s="212"/>
      <c r="EJV168" s="212"/>
      <c r="EJW168" s="212"/>
      <c r="EJX168" s="212"/>
      <c r="EJY168" s="212"/>
      <c r="EJZ168" s="212"/>
      <c r="EKA168" s="212"/>
      <c r="EKB168" s="212"/>
      <c r="EKC168" s="212"/>
      <c r="EKD168" s="212"/>
      <c r="EKE168" s="212"/>
      <c r="EKF168" s="212"/>
      <c r="EKG168" s="212"/>
      <c r="EKH168" s="212"/>
      <c r="EKI168" s="212"/>
      <c r="EKJ168" s="212"/>
      <c r="EKK168" s="212"/>
      <c r="EKL168" s="212"/>
      <c r="EKM168" s="212"/>
      <c r="EKN168" s="212"/>
      <c r="EKO168" s="212"/>
      <c r="EKP168" s="212"/>
      <c r="EKQ168" s="212"/>
      <c r="EKR168" s="212"/>
      <c r="EKS168" s="212"/>
      <c r="EKT168" s="212"/>
      <c r="EKU168" s="212"/>
      <c r="EKV168" s="212"/>
      <c r="EKW168" s="212"/>
      <c r="EKX168" s="212"/>
      <c r="EKY168" s="212"/>
      <c r="EKZ168" s="212"/>
      <c r="ELA168" s="212"/>
      <c r="ELB168" s="212"/>
      <c r="ELC168" s="212"/>
      <c r="ELD168" s="212"/>
      <c r="ELE168" s="212"/>
      <c r="ELF168" s="212"/>
      <c r="ELG168" s="212"/>
      <c r="ELH168" s="212"/>
      <c r="ELI168" s="212"/>
      <c r="ELJ168" s="212"/>
      <c r="ELK168" s="212"/>
      <c r="ELL168" s="212"/>
      <c r="ELM168" s="212"/>
      <c r="ELN168" s="212"/>
      <c r="ELO168" s="212"/>
      <c r="ELP168" s="212"/>
      <c r="ELQ168" s="212"/>
      <c r="ELR168" s="212"/>
      <c r="ELS168" s="212"/>
      <c r="ELT168" s="212"/>
      <c r="ELU168" s="212"/>
      <c r="ELV168" s="212"/>
      <c r="ELW168" s="212"/>
      <c r="ELX168" s="212"/>
      <c r="ELY168" s="212"/>
      <c r="ELZ168" s="212"/>
      <c r="EMA168" s="212"/>
      <c r="EMB168" s="212"/>
      <c r="EMC168" s="212"/>
      <c r="EMD168" s="212"/>
      <c r="EME168" s="212"/>
      <c r="EMF168" s="212"/>
      <c r="EMG168" s="212"/>
      <c r="EMH168" s="212"/>
      <c r="EMI168" s="212"/>
      <c r="EMJ168" s="212"/>
      <c r="EMK168" s="212"/>
      <c r="EML168" s="212"/>
      <c r="EMM168" s="212"/>
      <c r="EMN168" s="212"/>
      <c r="EMO168" s="212"/>
      <c r="EMP168" s="212"/>
      <c r="EMQ168" s="212"/>
      <c r="EMR168" s="212"/>
      <c r="EMS168" s="212"/>
      <c r="EMT168" s="212"/>
      <c r="EMU168" s="212"/>
      <c r="EMV168" s="212"/>
      <c r="EMW168" s="212"/>
      <c r="EMX168" s="212"/>
      <c r="EMY168" s="212"/>
      <c r="EMZ168" s="212"/>
      <c r="ENA168" s="212"/>
      <c r="ENB168" s="212"/>
      <c r="ENC168" s="212"/>
      <c r="END168" s="212"/>
      <c r="ENE168" s="212"/>
      <c r="ENF168" s="212"/>
      <c r="ENG168" s="212"/>
      <c r="ENH168" s="212"/>
      <c r="ENI168" s="212"/>
      <c r="ENJ168" s="212"/>
      <c r="ENK168" s="212"/>
      <c r="ENL168" s="212"/>
      <c r="ENM168" s="212"/>
      <c r="ENN168" s="212"/>
      <c r="ENO168" s="212"/>
      <c r="ENP168" s="212"/>
      <c r="ENQ168" s="212"/>
      <c r="ENR168" s="212"/>
      <c r="ENS168" s="212"/>
      <c r="ENT168" s="212"/>
      <c r="ENU168" s="212"/>
      <c r="ENV168" s="212"/>
      <c r="ENW168" s="212"/>
      <c r="ENX168" s="212"/>
      <c r="ENY168" s="212"/>
      <c r="ENZ168" s="212"/>
      <c r="EOA168" s="212"/>
      <c r="EOB168" s="212"/>
      <c r="EOC168" s="212"/>
      <c r="EOD168" s="212"/>
      <c r="EOE168" s="212"/>
      <c r="EOF168" s="212"/>
      <c r="EOG168" s="212"/>
      <c r="EOH168" s="212"/>
      <c r="EOI168" s="212"/>
      <c r="EOJ168" s="212"/>
      <c r="EOK168" s="212"/>
      <c r="EOL168" s="212"/>
      <c r="EOM168" s="212"/>
      <c r="EON168" s="212"/>
      <c r="EOO168" s="212"/>
      <c r="EOP168" s="212"/>
      <c r="EOQ168" s="212"/>
      <c r="EOR168" s="212"/>
      <c r="EOS168" s="212"/>
      <c r="EOT168" s="212"/>
      <c r="EOU168" s="212"/>
      <c r="EOV168" s="212"/>
      <c r="EOW168" s="212"/>
      <c r="EOX168" s="212"/>
      <c r="EOY168" s="212"/>
      <c r="EOZ168" s="212"/>
      <c r="EPA168" s="212"/>
      <c r="EPB168" s="212"/>
      <c r="EPC168" s="212"/>
      <c r="EPD168" s="212"/>
      <c r="EPE168" s="212"/>
      <c r="EPF168" s="212"/>
      <c r="EPG168" s="212"/>
      <c r="EPH168" s="212"/>
      <c r="EPI168" s="212"/>
      <c r="EPJ168" s="212"/>
      <c r="EPK168" s="212"/>
      <c r="EPL168" s="212"/>
      <c r="EPM168" s="212"/>
      <c r="EPN168" s="212"/>
      <c r="EPO168" s="212"/>
      <c r="EPP168" s="212"/>
      <c r="EPQ168" s="212"/>
      <c r="EPR168" s="212"/>
      <c r="EPS168" s="212"/>
      <c r="EPT168" s="212"/>
      <c r="EPU168" s="212"/>
      <c r="EPV168" s="212"/>
      <c r="EPW168" s="212"/>
      <c r="EPX168" s="212"/>
      <c r="EPY168" s="212"/>
      <c r="EPZ168" s="212"/>
      <c r="EQA168" s="212"/>
      <c r="EQB168" s="212"/>
      <c r="EQC168" s="212"/>
      <c r="EQD168" s="212"/>
      <c r="EQE168" s="212"/>
      <c r="EQF168" s="212"/>
      <c r="EQG168" s="212"/>
      <c r="EQH168" s="212"/>
      <c r="EQI168" s="212"/>
      <c r="EQJ168" s="212"/>
      <c r="EQK168" s="212"/>
      <c r="EQL168" s="212"/>
      <c r="EQM168" s="212"/>
      <c r="EQN168" s="212"/>
      <c r="EQO168" s="212"/>
      <c r="EQP168" s="212"/>
      <c r="EQQ168" s="212"/>
      <c r="EQR168" s="212"/>
      <c r="EQS168" s="212"/>
      <c r="EQT168" s="212"/>
      <c r="EQU168" s="212"/>
      <c r="ERB168" s="212"/>
      <c r="ERC168" s="212"/>
      <c r="ERD168" s="212"/>
      <c r="ERE168" s="212"/>
      <c r="ERF168" s="212"/>
      <c r="ERG168" s="212"/>
      <c r="ERH168" s="212"/>
      <c r="ERI168" s="212"/>
      <c r="ERJ168" s="212"/>
      <c r="ERK168" s="212"/>
      <c r="ERL168" s="212"/>
      <c r="ERM168" s="212"/>
      <c r="ERN168" s="212"/>
      <c r="ERO168" s="212"/>
      <c r="ERP168" s="212"/>
      <c r="ERQ168" s="212"/>
      <c r="ERR168" s="212"/>
      <c r="ERS168" s="212"/>
      <c r="ERT168" s="212"/>
      <c r="ERU168" s="212"/>
      <c r="ERV168" s="212"/>
      <c r="ERW168" s="212"/>
      <c r="ERX168" s="212"/>
      <c r="ERY168" s="212"/>
      <c r="ERZ168" s="212"/>
      <c r="ESA168" s="212"/>
      <c r="ESB168" s="212"/>
      <c r="ESC168" s="212"/>
      <c r="ESD168" s="212"/>
      <c r="ESE168" s="212"/>
      <c r="ESF168" s="212"/>
      <c r="ESG168" s="212"/>
      <c r="ESH168" s="212"/>
      <c r="ESI168" s="212"/>
      <c r="ESJ168" s="212"/>
      <c r="ESK168" s="212"/>
      <c r="ESL168" s="212"/>
      <c r="ESM168" s="212"/>
      <c r="ESN168" s="212"/>
      <c r="ESO168" s="212"/>
      <c r="ESP168" s="212"/>
      <c r="ESQ168" s="212"/>
      <c r="ESR168" s="212"/>
      <c r="ESS168" s="212"/>
      <c r="EST168" s="212"/>
      <c r="ESU168" s="212"/>
      <c r="ESV168" s="212"/>
      <c r="ESW168" s="212"/>
      <c r="ESX168" s="212"/>
      <c r="ESY168" s="212"/>
      <c r="ESZ168" s="212"/>
      <c r="ETA168" s="212"/>
      <c r="ETB168" s="212"/>
      <c r="ETC168" s="212"/>
      <c r="ETD168" s="212"/>
      <c r="ETE168" s="212"/>
      <c r="ETF168" s="212"/>
      <c r="ETG168" s="212"/>
      <c r="ETH168" s="212"/>
      <c r="ETI168" s="212"/>
      <c r="ETJ168" s="212"/>
      <c r="ETK168" s="212"/>
      <c r="ETL168" s="212"/>
      <c r="ETM168" s="212"/>
      <c r="ETN168" s="212"/>
      <c r="ETO168" s="212"/>
      <c r="ETP168" s="212"/>
      <c r="ETQ168" s="212"/>
      <c r="ETR168" s="212"/>
      <c r="ETS168" s="212"/>
      <c r="ETT168" s="212"/>
      <c r="ETU168" s="212"/>
      <c r="ETV168" s="212"/>
      <c r="ETW168" s="212"/>
      <c r="ETX168" s="212"/>
      <c r="ETY168" s="212"/>
      <c r="ETZ168" s="212"/>
      <c r="EUA168" s="212"/>
      <c r="EUB168" s="212"/>
      <c r="EUC168" s="212"/>
      <c r="EUD168" s="212"/>
      <c r="EUE168" s="212"/>
      <c r="EUF168" s="212"/>
      <c r="EUG168" s="212"/>
      <c r="EUH168" s="212"/>
      <c r="EUI168" s="212"/>
      <c r="EUJ168" s="212"/>
      <c r="EUK168" s="212"/>
      <c r="EUL168" s="212"/>
      <c r="EUM168" s="212"/>
      <c r="EUN168" s="212"/>
      <c r="EUO168" s="212"/>
      <c r="EUP168" s="212"/>
      <c r="EUQ168" s="212"/>
      <c r="EUR168" s="212"/>
      <c r="EUS168" s="212"/>
      <c r="EUT168" s="212"/>
      <c r="EUU168" s="212"/>
      <c r="EUV168" s="212"/>
      <c r="EUW168" s="212"/>
      <c r="EUX168" s="212"/>
      <c r="EUY168" s="212"/>
      <c r="EUZ168" s="212"/>
      <c r="EVA168" s="212"/>
      <c r="EVB168" s="212"/>
      <c r="EVC168" s="212"/>
      <c r="EVD168" s="212"/>
      <c r="EVE168" s="212"/>
      <c r="EVF168" s="212"/>
      <c r="EVG168" s="212"/>
      <c r="EVH168" s="212"/>
      <c r="EVI168" s="212"/>
      <c r="EVJ168" s="212"/>
      <c r="EVK168" s="212"/>
      <c r="EVL168" s="212"/>
      <c r="EVM168" s="212"/>
      <c r="EVN168" s="212"/>
      <c r="EVO168" s="212"/>
      <c r="EVP168" s="212"/>
      <c r="EVQ168" s="212"/>
      <c r="EVR168" s="212"/>
      <c r="EVS168" s="212"/>
      <c r="EVT168" s="212"/>
      <c r="EVU168" s="212"/>
      <c r="EVV168" s="212"/>
      <c r="EVW168" s="212"/>
      <c r="EVX168" s="212"/>
      <c r="EVY168" s="212"/>
      <c r="EVZ168" s="212"/>
      <c r="EWA168" s="212"/>
      <c r="EWB168" s="212"/>
      <c r="EWC168" s="212"/>
      <c r="EWD168" s="212"/>
      <c r="EWE168" s="212"/>
      <c r="EWF168" s="212"/>
      <c r="EWG168" s="212"/>
      <c r="EWH168" s="212"/>
      <c r="EWI168" s="212"/>
      <c r="EWJ168" s="212"/>
      <c r="EWK168" s="212"/>
      <c r="EWL168" s="212"/>
      <c r="EWM168" s="212"/>
      <c r="EWN168" s="212"/>
      <c r="EWO168" s="212"/>
      <c r="EWP168" s="212"/>
      <c r="EWQ168" s="212"/>
      <c r="EWR168" s="212"/>
      <c r="EWS168" s="212"/>
      <c r="EWT168" s="212"/>
      <c r="EWU168" s="212"/>
      <c r="EWV168" s="212"/>
      <c r="EWW168" s="212"/>
      <c r="EWX168" s="212"/>
      <c r="EWY168" s="212"/>
      <c r="EWZ168" s="212"/>
      <c r="EXA168" s="212"/>
      <c r="EXB168" s="212"/>
      <c r="EXC168" s="212"/>
      <c r="EXD168" s="212"/>
      <c r="EXE168" s="212"/>
      <c r="EXF168" s="212"/>
      <c r="EXG168" s="212"/>
      <c r="EXH168" s="212"/>
      <c r="EXI168" s="212"/>
      <c r="EXJ168" s="212"/>
      <c r="EXK168" s="212"/>
      <c r="EXL168" s="212"/>
      <c r="EXM168" s="212"/>
      <c r="EXN168" s="212"/>
      <c r="EXO168" s="212"/>
      <c r="EXP168" s="212"/>
      <c r="EXQ168" s="212"/>
      <c r="EXR168" s="212"/>
      <c r="EXS168" s="212"/>
      <c r="EXT168" s="212"/>
      <c r="EXU168" s="212"/>
      <c r="EXV168" s="212"/>
      <c r="EXW168" s="212"/>
      <c r="EXX168" s="212"/>
      <c r="EXY168" s="212"/>
      <c r="EXZ168" s="212"/>
      <c r="EYA168" s="212"/>
      <c r="EYB168" s="212"/>
      <c r="EYC168" s="212"/>
      <c r="EYD168" s="212"/>
      <c r="EYE168" s="212"/>
      <c r="EYF168" s="212"/>
      <c r="EYG168" s="212"/>
      <c r="EYH168" s="212"/>
      <c r="EYI168" s="212"/>
      <c r="EYJ168" s="212"/>
      <c r="EYK168" s="212"/>
      <c r="EYL168" s="212"/>
      <c r="EYM168" s="212"/>
      <c r="EYN168" s="212"/>
      <c r="EYO168" s="212"/>
      <c r="EYP168" s="212"/>
      <c r="EYQ168" s="212"/>
      <c r="EYR168" s="212"/>
      <c r="EYS168" s="212"/>
      <c r="EYT168" s="212"/>
      <c r="EYU168" s="212"/>
      <c r="EYV168" s="212"/>
      <c r="EYW168" s="212"/>
      <c r="EYX168" s="212"/>
      <c r="EYY168" s="212"/>
      <c r="EYZ168" s="212"/>
      <c r="EZA168" s="212"/>
      <c r="EZB168" s="212"/>
      <c r="EZC168" s="212"/>
      <c r="EZD168" s="212"/>
      <c r="EZE168" s="212"/>
      <c r="EZF168" s="212"/>
      <c r="EZG168" s="212"/>
      <c r="EZH168" s="212"/>
      <c r="EZI168" s="212"/>
      <c r="EZJ168" s="212"/>
      <c r="EZK168" s="212"/>
      <c r="EZL168" s="212"/>
      <c r="EZM168" s="212"/>
      <c r="EZN168" s="212"/>
      <c r="EZO168" s="212"/>
      <c r="EZP168" s="212"/>
      <c r="EZQ168" s="212"/>
      <c r="EZR168" s="212"/>
      <c r="EZS168" s="212"/>
      <c r="EZT168" s="212"/>
      <c r="EZU168" s="212"/>
      <c r="EZV168" s="212"/>
      <c r="EZW168" s="212"/>
      <c r="EZX168" s="212"/>
      <c r="EZY168" s="212"/>
      <c r="EZZ168" s="212"/>
      <c r="FAA168" s="212"/>
      <c r="FAB168" s="212"/>
      <c r="FAC168" s="212"/>
      <c r="FAD168" s="212"/>
      <c r="FAE168" s="212"/>
      <c r="FAF168" s="212"/>
      <c r="FAG168" s="212"/>
      <c r="FAH168" s="212"/>
      <c r="FAI168" s="212"/>
      <c r="FAJ168" s="212"/>
      <c r="FAK168" s="212"/>
      <c r="FAL168" s="212"/>
      <c r="FAM168" s="212"/>
      <c r="FAN168" s="212"/>
      <c r="FAO168" s="212"/>
      <c r="FAP168" s="212"/>
      <c r="FAQ168" s="212"/>
      <c r="FAX168" s="212"/>
      <c r="FAY168" s="212"/>
      <c r="FAZ168" s="212"/>
      <c r="FBA168" s="212"/>
      <c r="FBB168" s="212"/>
      <c r="FBC168" s="212"/>
      <c r="FBD168" s="212"/>
      <c r="FBE168" s="212"/>
      <c r="FBF168" s="212"/>
      <c r="FBG168" s="212"/>
      <c r="FBH168" s="212"/>
      <c r="FBI168" s="212"/>
      <c r="FBJ168" s="212"/>
      <c r="FBK168" s="212"/>
      <c r="FBL168" s="212"/>
      <c r="FBM168" s="212"/>
      <c r="FBN168" s="212"/>
      <c r="FBO168" s="212"/>
      <c r="FBP168" s="212"/>
      <c r="FBQ168" s="212"/>
      <c r="FBR168" s="212"/>
      <c r="FBS168" s="212"/>
      <c r="FBT168" s="212"/>
      <c r="FBU168" s="212"/>
      <c r="FBV168" s="212"/>
      <c r="FBW168" s="212"/>
      <c r="FBX168" s="212"/>
      <c r="FBY168" s="212"/>
      <c r="FBZ168" s="212"/>
      <c r="FCA168" s="212"/>
      <c r="FCB168" s="212"/>
      <c r="FCC168" s="212"/>
      <c r="FCD168" s="212"/>
      <c r="FCE168" s="212"/>
      <c r="FCF168" s="212"/>
      <c r="FCG168" s="212"/>
      <c r="FCH168" s="212"/>
      <c r="FCI168" s="212"/>
      <c r="FCJ168" s="212"/>
      <c r="FCK168" s="212"/>
      <c r="FCL168" s="212"/>
      <c r="FCM168" s="212"/>
      <c r="FCN168" s="212"/>
      <c r="FCO168" s="212"/>
      <c r="FCP168" s="212"/>
      <c r="FCQ168" s="212"/>
      <c r="FCR168" s="212"/>
      <c r="FCS168" s="212"/>
      <c r="FCT168" s="212"/>
      <c r="FCU168" s="212"/>
      <c r="FCV168" s="212"/>
      <c r="FCW168" s="212"/>
      <c r="FCX168" s="212"/>
      <c r="FCY168" s="212"/>
      <c r="FCZ168" s="212"/>
      <c r="FDA168" s="212"/>
      <c r="FDB168" s="212"/>
      <c r="FDC168" s="212"/>
      <c r="FDD168" s="212"/>
      <c r="FDE168" s="212"/>
      <c r="FDF168" s="212"/>
      <c r="FDG168" s="212"/>
      <c r="FDH168" s="212"/>
      <c r="FDI168" s="212"/>
      <c r="FDJ168" s="212"/>
      <c r="FDK168" s="212"/>
      <c r="FDL168" s="212"/>
      <c r="FDM168" s="212"/>
      <c r="FDN168" s="212"/>
      <c r="FDO168" s="212"/>
      <c r="FDP168" s="212"/>
      <c r="FDQ168" s="212"/>
      <c r="FDR168" s="212"/>
      <c r="FDS168" s="212"/>
      <c r="FDT168" s="212"/>
      <c r="FDU168" s="212"/>
      <c r="FDV168" s="212"/>
      <c r="FDW168" s="212"/>
      <c r="FDX168" s="212"/>
      <c r="FDY168" s="212"/>
      <c r="FDZ168" s="212"/>
      <c r="FEA168" s="212"/>
      <c r="FEB168" s="212"/>
      <c r="FEC168" s="212"/>
      <c r="FED168" s="212"/>
      <c r="FEE168" s="212"/>
      <c r="FEF168" s="212"/>
      <c r="FEG168" s="212"/>
      <c r="FEH168" s="212"/>
      <c r="FEI168" s="212"/>
      <c r="FEJ168" s="212"/>
      <c r="FEK168" s="212"/>
      <c r="FEL168" s="212"/>
      <c r="FEM168" s="212"/>
      <c r="FEN168" s="212"/>
      <c r="FEO168" s="212"/>
      <c r="FEP168" s="212"/>
      <c r="FEQ168" s="212"/>
      <c r="FER168" s="212"/>
      <c r="FES168" s="212"/>
      <c r="FET168" s="212"/>
      <c r="FEU168" s="212"/>
      <c r="FEV168" s="212"/>
      <c r="FEW168" s="212"/>
      <c r="FEX168" s="212"/>
      <c r="FEY168" s="212"/>
      <c r="FEZ168" s="212"/>
      <c r="FFA168" s="212"/>
      <c r="FFB168" s="212"/>
      <c r="FFC168" s="212"/>
      <c r="FFD168" s="212"/>
      <c r="FFE168" s="212"/>
      <c r="FFF168" s="212"/>
      <c r="FFG168" s="212"/>
      <c r="FFH168" s="212"/>
      <c r="FFI168" s="212"/>
      <c r="FFJ168" s="212"/>
      <c r="FFK168" s="212"/>
      <c r="FFL168" s="212"/>
      <c r="FFM168" s="212"/>
      <c r="FFN168" s="212"/>
      <c r="FFO168" s="212"/>
      <c r="FFP168" s="212"/>
      <c r="FFQ168" s="212"/>
      <c r="FFR168" s="212"/>
      <c r="FFS168" s="212"/>
      <c r="FFT168" s="212"/>
      <c r="FFU168" s="212"/>
      <c r="FFV168" s="212"/>
      <c r="FFW168" s="212"/>
      <c r="FFX168" s="212"/>
      <c r="FFY168" s="212"/>
      <c r="FFZ168" s="212"/>
      <c r="FGA168" s="212"/>
      <c r="FGB168" s="212"/>
      <c r="FGC168" s="212"/>
      <c r="FGD168" s="212"/>
      <c r="FGE168" s="212"/>
      <c r="FGF168" s="212"/>
      <c r="FGG168" s="212"/>
      <c r="FGH168" s="212"/>
      <c r="FGI168" s="212"/>
      <c r="FGJ168" s="212"/>
      <c r="FGK168" s="212"/>
      <c r="FGL168" s="212"/>
      <c r="FGM168" s="212"/>
      <c r="FGN168" s="212"/>
      <c r="FGO168" s="212"/>
      <c r="FGP168" s="212"/>
      <c r="FGQ168" s="212"/>
      <c r="FGR168" s="212"/>
      <c r="FGS168" s="212"/>
      <c r="FGT168" s="212"/>
      <c r="FGU168" s="212"/>
      <c r="FGV168" s="212"/>
      <c r="FGW168" s="212"/>
      <c r="FGX168" s="212"/>
      <c r="FGY168" s="212"/>
      <c r="FGZ168" s="212"/>
      <c r="FHA168" s="212"/>
      <c r="FHB168" s="212"/>
      <c r="FHC168" s="212"/>
      <c r="FHD168" s="212"/>
      <c r="FHE168" s="212"/>
      <c r="FHF168" s="212"/>
      <c r="FHG168" s="212"/>
      <c r="FHH168" s="212"/>
      <c r="FHI168" s="212"/>
      <c r="FHJ168" s="212"/>
      <c r="FHK168" s="212"/>
      <c r="FHL168" s="212"/>
      <c r="FHM168" s="212"/>
      <c r="FHN168" s="212"/>
      <c r="FHO168" s="212"/>
      <c r="FHP168" s="212"/>
      <c r="FHQ168" s="212"/>
      <c r="FHR168" s="212"/>
      <c r="FHS168" s="212"/>
      <c r="FHT168" s="212"/>
      <c r="FHU168" s="212"/>
      <c r="FHV168" s="212"/>
      <c r="FHW168" s="212"/>
      <c r="FHX168" s="212"/>
      <c r="FHY168" s="212"/>
      <c r="FHZ168" s="212"/>
      <c r="FIA168" s="212"/>
      <c r="FIB168" s="212"/>
      <c r="FIC168" s="212"/>
      <c r="FID168" s="212"/>
      <c r="FIE168" s="212"/>
      <c r="FIF168" s="212"/>
      <c r="FIG168" s="212"/>
      <c r="FIH168" s="212"/>
      <c r="FII168" s="212"/>
      <c r="FIJ168" s="212"/>
      <c r="FIK168" s="212"/>
      <c r="FIL168" s="212"/>
      <c r="FIM168" s="212"/>
      <c r="FIN168" s="212"/>
      <c r="FIO168" s="212"/>
      <c r="FIP168" s="212"/>
      <c r="FIQ168" s="212"/>
      <c r="FIR168" s="212"/>
      <c r="FIS168" s="212"/>
      <c r="FIT168" s="212"/>
      <c r="FIU168" s="212"/>
      <c r="FIV168" s="212"/>
      <c r="FIW168" s="212"/>
      <c r="FIX168" s="212"/>
      <c r="FIY168" s="212"/>
      <c r="FIZ168" s="212"/>
      <c r="FJA168" s="212"/>
      <c r="FJB168" s="212"/>
      <c r="FJC168" s="212"/>
      <c r="FJD168" s="212"/>
      <c r="FJE168" s="212"/>
      <c r="FJF168" s="212"/>
      <c r="FJG168" s="212"/>
      <c r="FJH168" s="212"/>
      <c r="FJI168" s="212"/>
      <c r="FJJ168" s="212"/>
      <c r="FJK168" s="212"/>
      <c r="FJL168" s="212"/>
      <c r="FJM168" s="212"/>
      <c r="FJN168" s="212"/>
      <c r="FJO168" s="212"/>
      <c r="FJP168" s="212"/>
      <c r="FJQ168" s="212"/>
      <c r="FJR168" s="212"/>
      <c r="FJS168" s="212"/>
      <c r="FJT168" s="212"/>
      <c r="FJU168" s="212"/>
      <c r="FJV168" s="212"/>
      <c r="FJW168" s="212"/>
      <c r="FJX168" s="212"/>
      <c r="FJY168" s="212"/>
      <c r="FJZ168" s="212"/>
      <c r="FKA168" s="212"/>
      <c r="FKB168" s="212"/>
      <c r="FKC168" s="212"/>
      <c r="FKD168" s="212"/>
      <c r="FKE168" s="212"/>
      <c r="FKF168" s="212"/>
      <c r="FKG168" s="212"/>
      <c r="FKH168" s="212"/>
      <c r="FKI168" s="212"/>
      <c r="FKJ168" s="212"/>
      <c r="FKK168" s="212"/>
      <c r="FKL168" s="212"/>
      <c r="FKM168" s="212"/>
      <c r="FKT168" s="212"/>
      <c r="FKU168" s="212"/>
      <c r="FKV168" s="212"/>
      <c r="FKW168" s="212"/>
      <c r="FKX168" s="212"/>
      <c r="FKY168" s="212"/>
      <c r="FKZ168" s="212"/>
      <c r="FLA168" s="212"/>
      <c r="FLB168" s="212"/>
      <c r="FLC168" s="212"/>
      <c r="FLD168" s="212"/>
      <c r="FLE168" s="212"/>
      <c r="FLF168" s="212"/>
      <c r="FLG168" s="212"/>
      <c r="FLH168" s="212"/>
      <c r="FLI168" s="212"/>
      <c r="FLJ168" s="212"/>
      <c r="FLK168" s="212"/>
      <c r="FLL168" s="212"/>
      <c r="FLM168" s="212"/>
      <c r="FLN168" s="212"/>
      <c r="FLO168" s="212"/>
      <c r="FLP168" s="212"/>
      <c r="FLQ168" s="212"/>
      <c r="FLR168" s="212"/>
      <c r="FLS168" s="212"/>
      <c r="FLT168" s="212"/>
      <c r="FLU168" s="212"/>
      <c r="FLV168" s="212"/>
      <c r="FLW168" s="212"/>
      <c r="FLX168" s="212"/>
      <c r="FLY168" s="212"/>
      <c r="FLZ168" s="212"/>
      <c r="FMA168" s="212"/>
      <c r="FMB168" s="212"/>
      <c r="FMC168" s="212"/>
      <c r="FMD168" s="212"/>
      <c r="FME168" s="212"/>
      <c r="FMF168" s="212"/>
      <c r="FMG168" s="212"/>
      <c r="FMH168" s="212"/>
      <c r="FMI168" s="212"/>
      <c r="FMJ168" s="212"/>
      <c r="FMK168" s="212"/>
      <c r="FML168" s="212"/>
      <c r="FMM168" s="212"/>
      <c r="FMN168" s="212"/>
      <c r="FMO168" s="212"/>
      <c r="FMP168" s="212"/>
      <c r="FMQ168" s="212"/>
      <c r="FMR168" s="212"/>
      <c r="FMS168" s="212"/>
      <c r="FMT168" s="212"/>
      <c r="FMU168" s="212"/>
      <c r="FMV168" s="212"/>
      <c r="FMW168" s="212"/>
      <c r="FMX168" s="212"/>
      <c r="FMY168" s="212"/>
      <c r="FMZ168" s="212"/>
      <c r="FNA168" s="212"/>
      <c r="FNB168" s="212"/>
      <c r="FNC168" s="212"/>
      <c r="FND168" s="212"/>
      <c r="FNE168" s="212"/>
      <c r="FNF168" s="212"/>
      <c r="FNG168" s="212"/>
      <c r="FNH168" s="212"/>
      <c r="FNI168" s="212"/>
      <c r="FNJ168" s="212"/>
      <c r="FNK168" s="212"/>
      <c r="FNL168" s="212"/>
      <c r="FNM168" s="212"/>
      <c r="FNN168" s="212"/>
      <c r="FNO168" s="212"/>
      <c r="FNP168" s="212"/>
      <c r="FNQ168" s="212"/>
      <c r="FNR168" s="212"/>
      <c r="FNS168" s="212"/>
      <c r="FNT168" s="212"/>
      <c r="FNU168" s="212"/>
      <c r="FNV168" s="212"/>
      <c r="FNW168" s="212"/>
      <c r="FNX168" s="212"/>
      <c r="FNY168" s="212"/>
      <c r="FNZ168" s="212"/>
      <c r="FOA168" s="212"/>
      <c r="FOB168" s="212"/>
      <c r="FOC168" s="212"/>
      <c r="FOD168" s="212"/>
      <c r="FOE168" s="212"/>
      <c r="FOF168" s="212"/>
      <c r="FOG168" s="212"/>
      <c r="FOH168" s="212"/>
      <c r="FOI168" s="212"/>
      <c r="FOJ168" s="212"/>
      <c r="FOK168" s="212"/>
      <c r="FOL168" s="212"/>
      <c r="FOM168" s="212"/>
      <c r="FON168" s="212"/>
      <c r="FOO168" s="212"/>
      <c r="FOP168" s="212"/>
      <c r="FOQ168" s="212"/>
      <c r="FOR168" s="212"/>
      <c r="FOS168" s="212"/>
      <c r="FOT168" s="212"/>
      <c r="FOU168" s="212"/>
      <c r="FOV168" s="212"/>
      <c r="FOW168" s="212"/>
      <c r="FOX168" s="212"/>
      <c r="FOY168" s="212"/>
      <c r="FOZ168" s="212"/>
      <c r="FPA168" s="212"/>
      <c r="FPB168" s="212"/>
      <c r="FPC168" s="212"/>
      <c r="FPD168" s="212"/>
      <c r="FPE168" s="212"/>
      <c r="FPF168" s="212"/>
      <c r="FPG168" s="212"/>
      <c r="FPH168" s="212"/>
      <c r="FPI168" s="212"/>
      <c r="FPJ168" s="212"/>
      <c r="FPK168" s="212"/>
      <c r="FPL168" s="212"/>
      <c r="FPM168" s="212"/>
      <c r="FPN168" s="212"/>
      <c r="FPO168" s="212"/>
      <c r="FPP168" s="212"/>
      <c r="FPQ168" s="212"/>
      <c r="FPR168" s="212"/>
      <c r="FPS168" s="212"/>
      <c r="FPT168" s="212"/>
      <c r="FPU168" s="212"/>
      <c r="FPV168" s="212"/>
      <c r="FPW168" s="212"/>
      <c r="FPX168" s="212"/>
      <c r="FPY168" s="212"/>
      <c r="FPZ168" s="212"/>
      <c r="FQA168" s="212"/>
      <c r="FQB168" s="212"/>
      <c r="FQC168" s="212"/>
      <c r="FQD168" s="212"/>
      <c r="FQE168" s="212"/>
      <c r="FQF168" s="212"/>
      <c r="FQG168" s="212"/>
      <c r="FQH168" s="212"/>
      <c r="FQI168" s="212"/>
      <c r="FQJ168" s="212"/>
      <c r="FQK168" s="212"/>
      <c r="FQL168" s="212"/>
      <c r="FQM168" s="212"/>
      <c r="FQN168" s="212"/>
      <c r="FQO168" s="212"/>
      <c r="FQP168" s="212"/>
      <c r="FQQ168" s="212"/>
      <c r="FQR168" s="212"/>
      <c r="FQS168" s="212"/>
      <c r="FQT168" s="212"/>
      <c r="FQU168" s="212"/>
      <c r="FQV168" s="212"/>
      <c r="FQW168" s="212"/>
      <c r="FQX168" s="212"/>
      <c r="FQY168" s="212"/>
      <c r="FQZ168" s="212"/>
      <c r="FRA168" s="212"/>
      <c r="FRB168" s="212"/>
      <c r="FRC168" s="212"/>
      <c r="FRD168" s="212"/>
      <c r="FRE168" s="212"/>
      <c r="FRF168" s="212"/>
      <c r="FRG168" s="212"/>
      <c r="FRH168" s="212"/>
      <c r="FRI168" s="212"/>
      <c r="FRJ168" s="212"/>
      <c r="FRK168" s="212"/>
      <c r="FRL168" s="212"/>
      <c r="FRM168" s="212"/>
      <c r="FRN168" s="212"/>
      <c r="FRO168" s="212"/>
      <c r="FRP168" s="212"/>
      <c r="FRQ168" s="212"/>
      <c r="FRR168" s="212"/>
      <c r="FRS168" s="212"/>
      <c r="FRT168" s="212"/>
      <c r="FRU168" s="212"/>
      <c r="FRV168" s="212"/>
      <c r="FRW168" s="212"/>
      <c r="FRX168" s="212"/>
      <c r="FRY168" s="212"/>
      <c r="FRZ168" s="212"/>
      <c r="FSA168" s="212"/>
      <c r="FSB168" s="212"/>
      <c r="FSC168" s="212"/>
      <c r="FSD168" s="212"/>
      <c r="FSE168" s="212"/>
      <c r="FSF168" s="212"/>
      <c r="FSG168" s="212"/>
      <c r="FSH168" s="212"/>
      <c r="FSI168" s="212"/>
      <c r="FSJ168" s="212"/>
      <c r="FSK168" s="212"/>
      <c r="FSL168" s="212"/>
      <c r="FSM168" s="212"/>
      <c r="FSN168" s="212"/>
      <c r="FSO168" s="212"/>
      <c r="FSP168" s="212"/>
      <c r="FSQ168" s="212"/>
      <c r="FSR168" s="212"/>
      <c r="FSS168" s="212"/>
      <c r="FST168" s="212"/>
      <c r="FSU168" s="212"/>
      <c r="FSV168" s="212"/>
      <c r="FSW168" s="212"/>
      <c r="FSX168" s="212"/>
      <c r="FSY168" s="212"/>
      <c r="FSZ168" s="212"/>
      <c r="FTA168" s="212"/>
      <c r="FTB168" s="212"/>
      <c r="FTC168" s="212"/>
      <c r="FTD168" s="212"/>
      <c r="FTE168" s="212"/>
      <c r="FTF168" s="212"/>
      <c r="FTG168" s="212"/>
      <c r="FTH168" s="212"/>
      <c r="FTI168" s="212"/>
      <c r="FTJ168" s="212"/>
      <c r="FTK168" s="212"/>
      <c r="FTL168" s="212"/>
      <c r="FTM168" s="212"/>
      <c r="FTN168" s="212"/>
      <c r="FTO168" s="212"/>
      <c r="FTP168" s="212"/>
      <c r="FTQ168" s="212"/>
      <c r="FTR168" s="212"/>
      <c r="FTS168" s="212"/>
      <c r="FTT168" s="212"/>
      <c r="FTU168" s="212"/>
      <c r="FTV168" s="212"/>
      <c r="FTW168" s="212"/>
      <c r="FTX168" s="212"/>
      <c r="FTY168" s="212"/>
      <c r="FTZ168" s="212"/>
      <c r="FUA168" s="212"/>
      <c r="FUB168" s="212"/>
      <c r="FUC168" s="212"/>
      <c r="FUD168" s="212"/>
      <c r="FUE168" s="212"/>
      <c r="FUF168" s="212"/>
      <c r="FUG168" s="212"/>
      <c r="FUH168" s="212"/>
      <c r="FUI168" s="212"/>
      <c r="FUP168" s="212"/>
      <c r="FUQ168" s="212"/>
      <c r="FUR168" s="212"/>
      <c r="FUS168" s="212"/>
      <c r="FUT168" s="212"/>
      <c r="FUU168" s="212"/>
      <c r="FUV168" s="212"/>
      <c r="FUW168" s="212"/>
      <c r="FUX168" s="212"/>
      <c r="FUY168" s="212"/>
      <c r="FUZ168" s="212"/>
      <c r="FVA168" s="212"/>
      <c r="FVB168" s="212"/>
      <c r="FVC168" s="212"/>
      <c r="FVD168" s="212"/>
      <c r="FVE168" s="212"/>
      <c r="FVF168" s="212"/>
      <c r="FVG168" s="212"/>
      <c r="FVH168" s="212"/>
      <c r="FVI168" s="212"/>
      <c r="FVJ168" s="212"/>
      <c r="FVK168" s="212"/>
      <c r="FVL168" s="212"/>
      <c r="FVM168" s="212"/>
      <c r="FVN168" s="212"/>
      <c r="FVO168" s="212"/>
      <c r="FVP168" s="212"/>
      <c r="FVQ168" s="212"/>
      <c r="FVR168" s="212"/>
      <c r="FVS168" s="212"/>
      <c r="FVT168" s="212"/>
      <c r="FVU168" s="212"/>
      <c r="FVV168" s="212"/>
      <c r="FVW168" s="212"/>
      <c r="FVX168" s="212"/>
      <c r="FVY168" s="212"/>
      <c r="FVZ168" s="212"/>
      <c r="FWA168" s="212"/>
      <c r="FWB168" s="212"/>
      <c r="FWC168" s="212"/>
      <c r="FWD168" s="212"/>
      <c r="FWE168" s="212"/>
      <c r="FWF168" s="212"/>
      <c r="FWG168" s="212"/>
      <c r="FWH168" s="212"/>
      <c r="FWI168" s="212"/>
      <c r="FWJ168" s="212"/>
      <c r="FWK168" s="212"/>
      <c r="FWL168" s="212"/>
      <c r="FWM168" s="212"/>
      <c r="FWN168" s="212"/>
      <c r="FWO168" s="212"/>
      <c r="FWP168" s="212"/>
      <c r="FWQ168" s="212"/>
      <c r="FWR168" s="212"/>
      <c r="FWS168" s="212"/>
      <c r="FWT168" s="212"/>
      <c r="FWU168" s="212"/>
      <c r="FWV168" s="212"/>
      <c r="FWW168" s="212"/>
      <c r="FWX168" s="212"/>
      <c r="FWY168" s="212"/>
      <c r="FWZ168" s="212"/>
      <c r="FXA168" s="212"/>
      <c r="FXB168" s="212"/>
      <c r="FXC168" s="212"/>
      <c r="FXD168" s="212"/>
      <c r="FXE168" s="212"/>
      <c r="FXF168" s="212"/>
      <c r="FXG168" s="212"/>
      <c r="FXH168" s="212"/>
      <c r="FXI168" s="212"/>
      <c r="FXJ168" s="212"/>
      <c r="FXK168" s="212"/>
      <c r="FXL168" s="212"/>
      <c r="FXM168" s="212"/>
      <c r="FXN168" s="212"/>
      <c r="FXO168" s="212"/>
      <c r="FXP168" s="212"/>
      <c r="FXQ168" s="212"/>
      <c r="FXR168" s="212"/>
      <c r="FXS168" s="212"/>
      <c r="FXT168" s="212"/>
      <c r="FXU168" s="212"/>
      <c r="FXV168" s="212"/>
      <c r="FXW168" s="212"/>
      <c r="FXX168" s="212"/>
      <c r="FXY168" s="212"/>
      <c r="FXZ168" s="212"/>
      <c r="FYA168" s="212"/>
      <c r="FYB168" s="212"/>
      <c r="FYC168" s="212"/>
      <c r="FYD168" s="212"/>
      <c r="FYE168" s="212"/>
      <c r="FYF168" s="212"/>
      <c r="FYG168" s="212"/>
      <c r="FYH168" s="212"/>
      <c r="FYI168" s="212"/>
      <c r="FYJ168" s="212"/>
      <c r="FYK168" s="212"/>
      <c r="FYL168" s="212"/>
      <c r="FYM168" s="212"/>
      <c r="FYN168" s="212"/>
      <c r="FYO168" s="212"/>
      <c r="FYP168" s="212"/>
      <c r="FYQ168" s="212"/>
      <c r="FYR168" s="212"/>
      <c r="FYS168" s="212"/>
      <c r="FYT168" s="212"/>
      <c r="FYU168" s="212"/>
      <c r="FYV168" s="212"/>
      <c r="FYW168" s="212"/>
      <c r="FYX168" s="212"/>
      <c r="FYY168" s="212"/>
      <c r="FYZ168" s="212"/>
      <c r="FZA168" s="212"/>
      <c r="FZB168" s="212"/>
      <c r="FZC168" s="212"/>
      <c r="FZD168" s="212"/>
      <c r="FZE168" s="212"/>
      <c r="FZF168" s="212"/>
      <c r="FZG168" s="212"/>
      <c r="FZH168" s="212"/>
      <c r="FZI168" s="212"/>
      <c r="FZJ168" s="212"/>
      <c r="FZK168" s="212"/>
      <c r="FZL168" s="212"/>
      <c r="FZM168" s="212"/>
      <c r="FZN168" s="212"/>
      <c r="FZO168" s="212"/>
      <c r="FZP168" s="212"/>
      <c r="FZQ168" s="212"/>
      <c r="FZR168" s="212"/>
      <c r="FZS168" s="212"/>
      <c r="FZT168" s="212"/>
      <c r="FZU168" s="212"/>
      <c r="FZV168" s="212"/>
      <c r="FZW168" s="212"/>
      <c r="FZX168" s="212"/>
      <c r="FZY168" s="212"/>
      <c r="FZZ168" s="212"/>
      <c r="GAA168" s="212"/>
      <c r="GAB168" s="212"/>
      <c r="GAC168" s="212"/>
      <c r="GAD168" s="212"/>
      <c r="GAE168" s="212"/>
      <c r="GAF168" s="212"/>
      <c r="GAG168" s="212"/>
      <c r="GAH168" s="212"/>
      <c r="GAI168" s="212"/>
      <c r="GAJ168" s="212"/>
      <c r="GAK168" s="212"/>
      <c r="GAL168" s="212"/>
      <c r="GAM168" s="212"/>
      <c r="GAN168" s="212"/>
      <c r="GAO168" s="212"/>
      <c r="GAP168" s="212"/>
      <c r="GAQ168" s="212"/>
      <c r="GAR168" s="212"/>
      <c r="GAS168" s="212"/>
      <c r="GAT168" s="212"/>
      <c r="GAU168" s="212"/>
      <c r="GAV168" s="212"/>
      <c r="GAW168" s="212"/>
      <c r="GAX168" s="212"/>
      <c r="GAY168" s="212"/>
      <c r="GAZ168" s="212"/>
      <c r="GBA168" s="212"/>
      <c r="GBB168" s="212"/>
      <c r="GBC168" s="212"/>
      <c r="GBD168" s="212"/>
      <c r="GBE168" s="212"/>
      <c r="GBF168" s="212"/>
      <c r="GBG168" s="212"/>
      <c r="GBH168" s="212"/>
      <c r="GBI168" s="212"/>
      <c r="GBJ168" s="212"/>
      <c r="GBK168" s="212"/>
      <c r="GBL168" s="212"/>
      <c r="GBM168" s="212"/>
      <c r="GBN168" s="212"/>
      <c r="GBO168" s="212"/>
      <c r="GBP168" s="212"/>
      <c r="GBQ168" s="212"/>
      <c r="GBR168" s="212"/>
      <c r="GBS168" s="212"/>
      <c r="GBT168" s="212"/>
      <c r="GBU168" s="212"/>
      <c r="GBV168" s="212"/>
      <c r="GBW168" s="212"/>
      <c r="GBX168" s="212"/>
      <c r="GBY168" s="212"/>
      <c r="GBZ168" s="212"/>
      <c r="GCA168" s="212"/>
      <c r="GCB168" s="212"/>
      <c r="GCC168" s="212"/>
      <c r="GCD168" s="212"/>
      <c r="GCE168" s="212"/>
      <c r="GCF168" s="212"/>
      <c r="GCG168" s="212"/>
      <c r="GCH168" s="212"/>
      <c r="GCI168" s="212"/>
      <c r="GCJ168" s="212"/>
      <c r="GCK168" s="212"/>
      <c r="GCL168" s="212"/>
      <c r="GCM168" s="212"/>
      <c r="GCN168" s="212"/>
      <c r="GCO168" s="212"/>
      <c r="GCP168" s="212"/>
      <c r="GCQ168" s="212"/>
      <c r="GCR168" s="212"/>
      <c r="GCS168" s="212"/>
      <c r="GCT168" s="212"/>
      <c r="GCU168" s="212"/>
      <c r="GCV168" s="212"/>
      <c r="GCW168" s="212"/>
      <c r="GCX168" s="212"/>
      <c r="GCY168" s="212"/>
      <c r="GCZ168" s="212"/>
      <c r="GDA168" s="212"/>
      <c r="GDB168" s="212"/>
      <c r="GDC168" s="212"/>
      <c r="GDD168" s="212"/>
      <c r="GDE168" s="212"/>
      <c r="GDF168" s="212"/>
      <c r="GDG168" s="212"/>
      <c r="GDH168" s="212"/>
      <c r="GDI168" s="212"/>
      <c r="GDJ168" s="212"/>
      <c r="GDK168" s="212"/>
      <c r="GDL168" s="212"/>
      <c r="GDM168" s="212"/>
      <c r="GDN168" s="212"/>
      <c r="GDO168" s="212"/>
      <c r="GDP168" s="212"/>
      <c r="GDQ168" s="212"/>
      <c r="GDR168" s="212"/>
      <c r="GDS168" s="212"/>
      <c r="GDT168" s="212"/>
      <c r="GDU168" s="212"/>
      <c r="GDV168" s="212"/>
      <c r="GDW168" s="212"/>
      <c r="GDX168" s="212"/>
      <c r="GDY168" s="212"/>
      <c r="GDZ168" s="212"/>
      <c r="GEA168" s="212"/>
      <c r="GEB168" s="212"/>
      <c r="GEC168" s="212"/>
      <c r="GED168" s="212"/>
      <c r="GEE168" s="212"/>
      <c r="GEL168" s="212"/>
      <c r="GEM168" s="212"/>
      <c r="GEN168" s="212"/>
      <c r="GEO168" s="212"/>
      <c r="GEP168" s="212"/>
      <c r="GEQ168" s="212"/>
      <c r="GER168" s="212"/>
      <c r="GES168" s="212"/>
      <c r="GET168" s="212"/>
      <c r="GEU168" s="212"/>
      <c r="GEV168" s="212"/>
      <c r="GEW168" s="212"/>
      <c r="GEX168" s="212"/>
      <c r="GEY168" s="212"/>
      <c r="GEZ168" s="212"/>
      <c r="GFA168" s="212"/>
      <c r="GFB168" s="212"/>
      <c r="GFC168" s="212"/>
      <c r="GFD168" s="212"/>
      <c r="GFE168" s="212"/>
      <c r="GFF168" s="212"/>
      <c r="GFG168" s="212"/>
      <c r="GFH168" s="212"/>
      <c r="GFI168" s="212"/>
      <c r="GFJ168" s="212"/>
      <c r="GFK168" s="212"/>
      <c r="GFL168" s="212"/>
      <c r="GFM168" s="212"/>
      <c r="GFN168" s="212"/>
      <c r="GFO168" s="212"/>
      <c r="GFP168" s="212"/>
      <c r="GFQ168" s="212"/>
      <c r="GFR168" s="212"/>
      <c r="GFS168" s="212"/>
      <c r="GFT168" s="212"/>
      <c r="GFU168" s="212"/>
      <c r="GFV168" s="212"/>
      <c r="GFW168" s="212"/>
      <c r="GFX168" s="212"/>
      <c r="GFY168" s="212"/>
      <c r="GFZ168" s="212"/>
      <c r="GGA168" s="212"/>
      <c r="GGB168" s="212"/>
      <c r="GGC168" s="212"/>
      <c r="GGD168" s="212"/>
      <c r="GGE168" s="212"/>
      <c r="GGF168" s="212"/>
      <c r="GGG168" s="212"/>
      <c r="GGH168" s="212"/>
      <c r="GGI168" s="212"/>
      <c r="GGJ168" s="212"/>
      <c r="GGK168" s="212"/>
      <c r="GGL168" s="212"/>
      <c r="GGM168" s="212"/>
      <c r="GGN168" s="212"/>
      <c r="GGO168" s="212"/>
      <c r="GGP168" s="212"/>
      <c r="GGQ168" s="212"/>
      <c r="GGR168" s="212"/>
      <c r="GGS168" s="212"/>
      <c r="GGT168" s="212"/>
      <c r="GGU168" s="212"/>
      <c r="GGV168" s="212"/>
      <c r="GGW168" s="212"/>
      <c r="GGX168" s="212"/>
      <c r="GGY168" s="212"/>
      <c r="GGZ168" s="212"/>
      <c r="GHA168" s="212"/>
      <c r="GHB168" s="212"/>
      <c r="GHC168" s="212"/>
      <c r="GHD168" s="212"/>
      <c r="GHE168" s="212"/>
      <c r="GHF168" s="212"/>
      <c r="GHG168" s="212"/>
      <c r="GHH168" s="212"/>
      <c r="GHI168" s="212"/>
      <c r="GHJ168" s="212"/>
      <c r="GHK168" s="212"/>
      <c r="GHL168" s="212"/>
      <c r="GHM168" s="212"/>
      <c r="GHN168" s="212"/>
      <c r="GHO168" s="212"/>
      <c r="GHP168" s="212"/>
      <c r="GHQ168" s="212"/>
      <c r="GHR168" s="212"/>
      <c r="GHS168" s="212"/>
      <c r="GHT168" s="212"/>
      <c r="GHU168" s="212"/>
      <c r="GHV168" s="212"/>
      <c r="GHW168" s="212"/>
      <c r="GHX168" s="212"/>
      <c r="GHY168" s="212"/>
      <c r="GHZ168" s="212"/>
      <c r="GIA168" s="212"/>
      <c r="GIB168" s="212"/>
      <c r="GIC168" s="212"/>
      <c r="GID168" s="212"/>
      <c r="GIE168" s="212"/>
      <c r="GIF168" s="212"/>
      <c r="GIG168" s="212"/>
      <c r="GIH168" s="212"/>
      <c r="GII168" s="212"/>
      <c r="GIJ168" s="212"/>
      <c r="GIK168" s="212"/>
      <c r="GIL168" s="212"/>
      <c r="GIM168" s="212"/>
      <c r="GIN168" s="212"/>
      <c r="GIO168" s="212"/>
      <c r="GIP168" s="212"/>
      <c r="GIQ168" s="212"/>
      <c r="GIR168" s="212"/>
      <c r="GIS168" s="212"/>
      <c r="GIT168" s="212"/>
      <c r="GIU168" s="212"/>
      <c r="GIV168" s="212"/>
      <c r="GIW168" s="212"/>
      <c r="GIX168" s="212"/>
      <c r="GIY168" s="212"/>
      <c r="GIZ168" s="212"/>
      <c r="GJA168" s="212"/>
      <c r="GJB168" s="212"/>
      <c r="GJC168" s="212"/>
      <c r="GJD168" s="212"/>
      <c r="GJE168" s="212"/>
      <c r="GJF168" s="212"/>
      <c r="GJG168" s="212"/>
      <c r="GJH168" s="212"/>
      <c r="GJI168" s="212"/>
      <c r="GJJ168" s="212"/>
      <c r="GJK168" s="212"/>
      <c r="GJL168" s="212"/>
      <c r="GJM168" s="212"/>
      <c r="GJN168" s="212"/>
      <c r="GJO168" s="212"/>
      <c r="GJP168" s="212"/>
      <c r="GJQ168" s="212"/>
      <c r="GJR168" s="212"/>
      <c r="GJS168" s="212"/>
      <c r="GJT168" s="212"/>
      <c r="GJU168" s="212"/>
      <c r="GJV168" s="212"/>
      <c r="GJW168" s="212"/>
      <c r="GJX168" s="212"/>
      <c r="GJY168" s="212"/>
      <c r="GJZ168" s="212"/>
      <c r="GKA168" s="212"/>
      <c r="GKB168" s="212"/>
      <c r="GKC168" s="212"/>
      <c r="GKD168" s="212"/>
      <c r="GKE168" s="212"/>
      <c r="GKF168" s="212"/>
      <c r="GKG168" s="212"/>
      <c r="GKH168" s="212"/>
      <c r="GKI168" s="212"/>
      <c r="GKJ168" s="212"/>
      <c r="GKK168" s="212"/>
      <c r="GKL168" s="212"/>
      <c r="GKM168" s="212"/>
      <c r="GKN168" s="212"/>
      <c r="GKO168" s="212"/>
      <c r="GKP168" s="212"/>
      <c r="GKQ168" s="212"/>
      <c r="GKR168" s="212"/>
      <c r="GKS168" s="212"/>
      <c r="GKT168" s="212"/>
      <c r="GKU168" s="212"/>
      <c r="GKV168" s="212"/>
      <c r="GKW168" s="212"/>
      <c r="GKX168" s="212"/>
      <c r="GKY168" s="212"/>
      <c r="GKZ168" s="212"/>
      <c r="GLA168" s="212"/>
      <c r="GLB168" s="212"/>
      <c r="GLC168" s="212"/>
      <c r="GLD168" s="212"/>
      <c r="GLE168" s="212"/>
      <c r="GLF168" s="212"/>
      <c r="GLG168" s="212"/>
      <c r="GLH168" s="212"/>
      <c r="GLI168" s="212"/>
      <c r="GLJ168" s="212"/>
      <c r="GLK168" s="212"/>
      <c r="GLL168" s="212"/>
      <c r="GLM168" s="212"/>
      <c r="GLN168" s="212"/>
      <c r="GLO168" s="212"/>
      <c r="GLP168" s="212"/>
      <c r="GLQ168" s="212"/>
      <c r="GLR168" s="212"/>
      <c r="GLS168" s="212"/>
      <c r="GLT168" s="212"/>
      <c r="GLU168" s="212"/>
      <c r="GLV168" s="212"/>
      <c r="GLW168" s="212"/>
      <c r="GLX168" s="212"/>
      <c r="GLY168" s="212"/>
      <c r="GLZ168" s="212"/>
      <c r="GMA168" s="212"/>
      <c r="GMB168" s="212"/>
      <c r="GMC168" s="212"/>
      <c r="GMD168" s="212"/>
      <c r="GME168" s="212"/>
      <c r="GMF168" s="212"/>
      <c r="GMG168" s="212"/>
      <c r="GMH168" s="212"/>
      <c r="GMI168" s="212"/>
      <c r="GMJ168" s="212"/>
      <c r="GMK168" s="212"/>
      <c r="GML168" s="212"/>
      <c r="GMM168" s="212"/>
      <c r="GMN168" s="212"/>
      <c r="GMO168" s="212"/>
      <c r="GMP168" s="212"/>
      <c r="GMQ168" s="212"/>
      <c r="GMR168" s="212"/>
      <c r="GMS168" s="212"/>
      <c r="GMT168" s="212"/>
      <c r="GMU168" s="212"/>
      <c r="GMV168" s="212"/>
      <c r="GMW168" s="212"/>
      <c r="GMX168" s="212"/>
      <c r="GMY168" s="212"/>
      <c r="GMZ168" s="212"/>
      <c r="GNA168" s="212"/>
      <c r="GNB168" s="212"/>
      <c r="GNC168" s="212"/>
      <c r="GND168" s="212"/>
      <c r="GNE168" s="212"/>
      <c r="GNF168" s="212"/>
      <c r="GNG168" s="212"/>
      <c r="GNH168" s="212"/>
      <c r="GNI168" s="212"/>
      <c r="GNJ168" s="212"/>
      <c r="GNK168" s="212"/>
      <c r="GNL168" s="212"/>
      <c r="GNM168" s="212"/>
      <c r="GNN168" s="212"/>
      <c r="GNO168" s="212"/>
      <c r="GNP168" s="212"/>
      <c r="GNQ168" s="212"/>
      <c r="GNR168" s="212"/>
      <c r="GNS168" s="212"/>
      <c r="GNT168" s="212"/>
      <c r="GNU168" s="212"/>
      <c r="GNV168" s="212"/>
      <c r="GNW168" s="212"/>
      <c r="GNX168" s="212"/>
      <c r="GNY168" s="212"/>
      <c r="GNZ168" s="212"/>
      <c r="GOA168" s="212"/>
      <c r="GOH168" s="212"/>
      <c r="GOI168" s="212"/>
      <c r="GOJ168" s="212"/>
      <c r="GOK168" s="212"/>
      <c r="GOL168" s="212"/>
      <c r="GOM168" s="212"/>
      <c r="GON168" s="212"/>
      <c r="GOO168" s="212"/>
      <c r="GOP168" s="212"/>
      <c r="GOQ168" s="212"/>
      <c r="GOR168" s="212"/>
      <c r="GOS168" s="212"/>
      <c r="GOT168" s="212"/>
      <c r="GOU168" s="212"/>
      <c r="GOV168" s="212"/>
      <c r="GOW168" s="212"/>
      <c r="GOX168" s="212"/>
      <c r="GOY168" s="212"/>
      <c r="GOZ168" s="212"/>
      <c r="GPA168" s="212"/>
      <c r="GPB168" s="212"/>
      <c r="GPC168" s="212"/>
      <c r="GPD168" s="212"/>
      <c r="GPE168" s="212"/>
      <c r="GPF168" s="212"/>
      <c r="GPG168" s="212"/>
      <c r="GPH168" s="212"/>
      <c r="GPI168" s="212"/>
      <c r="GPJ168" s="212"/>
      <c r="GPK168" s="212"/>
      <c r="GPL168" s="212"/>
      <c r="GPM168" s="212"/>
      <c r="GPN168" s="212"/>
      <c r="GPO168" s="212"/>
      <c r="GPP168" s="212"/>
      <c r="GPQ168" s="212"/>
      <c r="GPR168" s="212"/>
      <c r="GPS168" s="212"/>
      <c r="GPT168" s="212"/>
      <c r="GPU168" s="212"/>
      <c r="GPV168" s="212"/>
      <c r="GPW168" s="212"/>
      <c r="GPX168" s="212"/>
      <c r="GPY168" s="212"/>
      <c r="GPZ168" s="212"/>
      <c r="GQA168" s="212"/>
      <c r="GQB168" s="212"/>
      <c r="GQC168" s="212"/>
      <c r="GQD168" s="212"/>
      <c r="GQE168" s="212"/>
      <c r="GQF168" s="212"/>
      <c r="GQG168" s="212"/>
      <c r="GQH168" s="212"/>
      <c r="GQI168" s="212"/>
      <c r="GQJ168" s="212"/>
      <c r="GQK168" s="212"/>
      <c r="GQL168" s="212"/>
      <c r="GQM168" s="212"/>
      <c r="GQN168" s="212"/>
      <c r="GQO168" s="212"/>
      <c r="GQP168" s="212"/>
      <c r="GQQ168" s="212"/>
      <c r="GQR168" s="212"/>
      <c r="GQS168" s="212"/>
      <c r="GQT168" s="212"/>
      <c r="GQU168" s="212"/>
      <c r="GQV168" s="212"/>
      <c r="GQW168" s="212"/>
      <c r="GQX168" s="212"/>
      <c r="GQY168" s="212"/>
      <c r="GQZ168" s="212"/>
      <c r="GRA168" s="212"/>
      <c r="GRB168" s="212"/>
      <c r="GRC168" s="212"/>
      <c r="GRD168" s="212"/>
      <c r="GRE168" s="212"/>
      <c r="GRF168" s="212"/>
      <c r="GRG168" s="212"/>
      <c r="GRH168" s="212"/>
      <c r="GRI168" s="212"/>
      <c r="GRJ168" s="212"/>
      <c r="GRK168" s="212"/>
      <c r="GRL168" s="212"/>
      <c r="GRM168" s="212"/>
      <c r="GRN168" s="212"/>
      <c r="GRO168" s="212"/>
      <c r="GRP168" s="212"/>
      <c r="GRQ168" s="212"/>
      <c r="GRR168" s="212"/>
      <c r="GRS168" s="212"/>
      <c r="GRT168" s="212"/>
      <c r="GRU168" s="212"/>
      <c r="GRV168" s="212"/>
      <c r="GRW168" s="212"/>
      <c r="GRX168" s="212"/>
      <c r="GRY168" s="212"/>
      <c r="GRZ168" s="212"/>
      <c r="GSA168" s="212"/>
      <c r="GSB168" s="212"/>
      <c r="GSC168" s="212"/>
      <c r="GSD168" s="212"/>
      <c r="GSE168" s="212"/>
      <c r="GSF168" s="212"/>
      <c r="GSG168" s="212"/>
      <c r="GSH168" s="212"/>
      <c r="GSI168" s="212"/>
      <c r="GSJ168" s="212"/>
      <c r="GSK168" s="212"/>
      <c r="GSL168" s="212"/>
      <c r="GSM168" s="212"/>
      <c r="GSN168" s="212"/>
      <c r="GSO168" s="212"/>
      <c r="GSP168" s="212"/>
      <c r="GSQ168" s="212"/>
      <c r="GSR168" s="212"/>
      <c r="GSS168" s="212"/>
      <c r="GST168" s="212"/>
      <c r="GSU168" s="212"/>
      <c r="GSV168" s="212"/>
      <c r="GSW168" s="212"/>
      <c r="GSX168" s="212"/>
      <c r="GSY168" s="212"/>
      <c r="GSZ168" s="212"/>
      <c r="GTA168" s="212"/>
      <c r="GTB168" s="212"/>
      <c r="GTC168" s="212"/>
      <c r="GTD168" s="212"/>
      <c r="GTE168" s="212"/>
      <c r="GTF168" s="212"/>
      <c r="GTG168" s="212"/>
      <c r="GTH168" s="212"/>
      <c r="GTI168" s="212"/>
      <c r="GTJ168" s="212"/>
      <c r="GTK168" s="212"/>
      <c r="GTL168" s="212"/>
      <c r="GTM168" s="212"/>
      <c r="GTN168" s="212"/>
      <c r="GTO168" s="212"/>
      <c r="GTP168" s="212"/>
      <c r="GTQ168" s="212"/>
      <c r="GTR168" s="212"/>
      <c r="GTS168" s="212"/>
      <c r="GTT168" s="212"/>
      <c r="GTU168" s="212"/>
      <c r="GTV168" s="212"/>
      <c r="GTW168" s="212"/>
      <c r="GTX168" s="212"/>
      <c r="GTY168" s="212"/>
      <c r="GTZ168" s="212"/>
      <c r="GUA168" s="212"/>
      <c r="GUB168" s="212"/>
      <c r="GUC168" s="212"/>
      <c r="GUD168" s="212"/>
      <c r="GUE168" s="212"/>
      <c r="GUF168" s="212"/>
      <c r="GUG168" s="212"/>
      <c r="GUH168" s="212"/>
      <c r="GUI168" s="212"/>
      <c r="GUJ168" s="212"/>
      <c r="GUK168" s="212"/>
      <c r="GUL168" s="212"/>
      <c r="GUM168" s="212"/>
      <c r="GUN168" s="212"/>
      <c r="GUO168" s="212"/>
      <c r="GUP168" s="212"/>
      <c r="GUQ168" s="212"/>
      <c r="GUR168" s="212"/>
      <c r="GUS168" s="212"/>
      <c r="GUT168" s="212"/>
      <c r="GUU168" s="212"/>
      <c r="GUV168" s="212"/>
      <c r="GUW168" s="212"/>
      <c r="GUX168" s="212"/>
      <c r="GUY168" s="212"/>
      <c r="GUZ168" s="212"/>
      <c r="GVA168" s="212"/>
      <c r="GVB168" s="212"/>
      <c r="GVC168" s="212"/>
      <c r="GVD168" s="212"/>
      <c r="GVE168" s="212"/>
      <c r="GVF168" s="212"/>
      <c r="GVG168" s="212"/>
      <c r="GVH168" s="212"/>
      <c r="GVI168" s="212"/>
      <c r="GVJ168" s="212"/>
      <c r="GVK168" s="212"/>
      <c r="GVL168" s="212"/>
      <c r="GVM168" s="212"/>
      <c r="GVN168" s="212"/>
      <c r="GVO168" s="212"/>
      <c r="GVP168" s="212"/>
      <c r="GVQ168" s="212"/>
      <c r="GVR168" s="212"/>
      <c r="GVS168" s="212"/>
      <c r="GVT168" s="212"/>
      <c r="GVU168" s="212"/>
      <c r="GVV168" s="212"/>
      <c r="GVW168" s="212"/>
      <c r="GVX168" s="212"/>
      <c r="GVY168" s="212"/>
      <c r="GVZ168" s="212"/>
      <c r="GWA168" s="212"/>
      <c r="GWB168" s="212"/>
      <c r="GWC168" s="212"/>
      <c r="GWD168" s="212"/>
      <c r="GWE168" s="212"/>
      <c r="GWF168" s="212"/>
      <c r="GWG168" s="212"/>
      <c r="GWH168" s="212"/>
      <c r="GWI168" s="212"/>
      <c r="GWJ168" s="212"/>
      <c r="GWK168" s="212"/>
      <c r="GWL168" s="212"/>
      <c r="GWM168" s="212"/>
      <c r="GWN168" s="212"/>
      <c r="GWO168" s="212"/>
      <c r="GWP168" s="212"/>
      <c r="GWQ168" s="212"/>
      <c r="GWR168" s="212"/>
      <c r="GWS168" s="212"/>
      <c r="GWT168" s="212"/>
      <c r="GWU168" s="212"/>
      <c r="GWV168" s="212"/>
      <c r="GWW168" s="212"/>
      <c r="GWX168" s="212"/>
      <c r="GWY168" s="212"/>
      <c r="GWZ168" s="212"/>
      <c r="GXA168" s="212"/>
      <c r="GXB168" s="212"/>
      <c r="GXC168" s="212"/>
      <c r="GXD168" s="212"/>
      <c r="GXE168" s="212"/>
      <c r="GXF168" s="212"/>
      <c r="GXG168" s="212"/>
      <c r="GXH168" s="212"/>
      <c r="GXI168" s="212"/>
      <c r="GXJ168" s="212"/>
      <c r="GXK168" s="212"/>
      <c r="GXL168" s="212"/>
      <c r="GXM168" s="212"/>
      <c r="GXN168" s="212"/>
      <c r="GXO168" s="212"/>
      <c r="GXP168" s="212"/>
      <c r="GXQ168" s="212"/>
      <c r="GXR168" s="212"/>
      <c r="GXS168" s="212"/>
      <c r="GXT168" s="212"/>
      <c r="GXU168" s="212"/>
      <c r="GXV168" s="212"/>
      <c r="GXW168" s="212"/>
      <c r="GYD168" s="212"/>
      <c r="GYE168" s="212"/>
      <c r="GYF168" s="212"/>
      <c r="GYG168" s="212"/>
      <c r="GYH168" s="212"/>
      <c r="GYI168" s="212"/>
      <c r="GYJ168" s="212"/>
      <c r="GYK168" s="212"/>
      <c r="GYL168" s="212"/>
      <c r="GYM168" s="212"/>
      <c r="GYN168" s="212"/>
      <c r="GYO168" s="212"/>
      <c r="GYP168" s="212"/>
      <c r="GYQ168" s="212"/>
      <c r="GYR168" s="212"/>
      <c r="GYS168" s="212"/>
      <c r="GYT168" s="212"/>
      <c r="GYU168" s="212"/>
      <c r="GYV168" s="212"/>
      <c r="GYW168" s="212"/>
      <c r="GYX168" s="212"/>
      <c r="GYY168" s="212"/>
      <c r="GYZ168" s="212"/>
      <c r="GZA168" s="212"/>
      <c r="GZB168" s="212"/>
      <c r="GZC168" s="212"/>
      <c r="GZD168" s="212"/>
      <c r="GZE168" s="212"/>
      <c r="GZF168" s="212"/>
      <c r="GZG168" s="212"/>
      <c r="GZH168" s="212"/>
      <c r="GZI168" s="212"/>
      <c r="GZJ168" s="212"/>
      <c r="GZK168" s="212"/>
      <c r="GZL168" s="212"/>
      <c r="GZM168" s="212"/>
      <c r="GZN168" s="212"/>
      <c r="GZO168" s="212"/>
      <c r="GZP168" s="212"/>
      <c r="GZQ168" s="212"/>
      <c r="GZR168" s="212"/>
      <c r="GZS168" s="212"/>
      <c r="GZT168" s="212"/>
      <c r="GZU168" s="212"/>
      <c r="GZV168" s="212"/>
      <c r="GZW168" s="212"/>
      <c r="GZX168" s="212"/>
      <c r="GZY168" s="212"/>
      <c r="GZZ168" s="212"/>
      <c r="HAA168" s="212"/>
      <c r="HAB168" s="212"/>
      <c r="HAC168" s="212"/>
      <c r="HAD168" s="212"/>
      <c r="HAE168" s="212"/>
      <c r="HAF168" s="212"/>
      <c r="HAG168" s="212"/>
      <c r="HAH168" s="212"/>
      <c r="HAI168" s="212"/>
      <c r="HAJ168" s="212"/>
      <c r="HAK168" s="212"/>
      <c r="HAL168" s="212"/>
      <c r="HAM168" s="212"/>
      <c r="HAN168" s="212"/>
      <c r="HAO168" s="212"/>
      <c r="HAP168" s="212"/>
      <c r="HAQ168" s="212"/>
      <c r="HAR168" s="212"/>
      <c r="HAS168" s="212"/>
      <c r="HAT168" s="212"/>
      <c r="HAU168" s="212"/>
      <c r="HAV168" s="212"/>
      <c r="HAW168" s="212"/>
      <c r="HAX168" s="212"/>
      <c r="HAY168" s="212"/>
      <c r="HAZ168" s="212"/>
      <c r="HBA168" s="212"/>
      <c r="HBB168" s="212"/>
      <c r="HBC168" s="212"/>
      <c r="HBD168" s="212"/>
      <c r="HBE168" s="212"/>
      <c r="HBF168" s="212"/>
      <c r="HBG168" s="212"/>
      <c r="HBH168" s="212"/>
      <c r="HBI168" s="212"/>
      <c r="HBJ168" s="212"/>
      <c r="HBK168" s="212"/>
      <c r="HBL168" s="212"/>
      <c r="HBM168" s="212"/>
      <c r="HBN168" s="212"/>
      <c r="HBO168" s="212"/>
      <c r="HBP168" s="212"/>
      <c r="HBQ168" s="212"/>
      <c r="HBR168" s="212"/>
      <c r="HBS168" s="212"/>
      <c r="HBT168" s="212"/>
      <c r="HBU168" s="212"/>
      <c r="HBV168" s="212"/>
      <c r="HBW168" s="212"/>
      <c r="HBX168" s="212"/>
      <c r="HBY168" s="212"/>
      <c r="HBZ168" s="212"/>
      <c r="HCA168" s="212"/>
      <c r="HCB168" s="212"/>
      <c r="HCC168" s="212"/>
      <c r="HCD168" s="212"/>
      <c r="HCE168" s="212"/>
      <c r="HCF168" s="212"/>
      <c r="HCG168" s="212"/>
      <c r="HCH168" s="212"/>
      <c r="HCI168" s="212"/>
      <c r="HCJ168" s="212"/>
      <c r="HCK168" s="212"/>
      <c r="HCL168" s="212"/>
      <c r="HCM168" s="212"/>
      <c r="HCN168" s="212"/>
      <c r="HCO168" s="212"/>
      <c r="HCP168" s="212"/>
      <c r="HCQ168" s="212"/>
      <c r="HCR168" s="212"/>
      <c r="HCS168" s="212"/>
      <c r="HCT168" s="212"/>
      <c r="HCU168" s="212"/>
      <c r="HCV168" s="212"/>
      <c r="HCW168" s="212"/>
      <c r="HCX168" s="212"/>
      <c r="HCY168" s="212"/>
      <c r="HCZ168" s="212"/>
      <c r="HDA168" s="212"/>
      <c r="HDB168" s="212"/>
      <c r="HDC168" s="212"/>
      <c r="HDD168" s="212"/>
      <c r="HDE168" s="212"/>
      <c r="HDF168" s="212"/>
      <c r="HDG168" s="212"/>
      <c r="HDH168" s="212"/>
      <c r="HDI168" s="212"/>
      <c r="HDJ168" s="212"/>
      <c r="HDK168" s="212"/>
      <c r="HDL168" s="212"/>
      <c r="HDM168" s="212"/>
      <c r="HDN168" s="212"/>
      <c r="HDO168" s="212"/>
      <c r="HDP168" s="212"/>
      <c r="HDQ168" s="212"/>
      <c r="HDR168" s="212"/>
      <c r="HDS168" s="212"/>
      <c r="HDT168" s="212"/>
      <c r="HDU168" s="212"/>
      <c r="HDV168" s="212"/>
      <c r="HDW168" s="212"/>
      <c r="HDX168" s="212"/>
      <c r="HDY168" s="212"/>
      <c r="HDZ168" s="212"/>
      <c r="HEA168" s="212"/>
      <c r="HEB168" s="212"/>
      <c r="HEC168" s="212"/>
      <c r="HED168" s="212"/>
      <c r="HEE168" s="212"/>
      <c r="HEF168" s="212"/>
      <c r="HEG168" s="212"/>
      <c r="HEH168" s="212"/>
      <c r="HEI168" s="212"/>
      <c r="HEJ168" s="212"/>
      <c r="HEK168" s="212"/>
      <c r="HEL168" s="212"/>
      <c r="HEM168" s="212"/>
      <c r="HEN168" s="212"/>
      <c r="HEO168" s="212"/>
      <c r="HEP168" s="212"/>
      <c r="HEQ168" s="212"/>
      <c r="HER168" s="212"/>
      <c r="HES168" s="212"/>
      <c r="HET168" s="212"/>
      <c r="HEU168" s="212"/>
      <c r="HEV168" s="212"/>
      <c r="HEW168" s="212"/>
      <c r="HEX168" s="212"/>
      <c r="HEY168" s="212"/>
      <c r="HEZ168" s="212"/>
      <c r="HFA168" s="212"/>
      <c r="HFB168" s="212"/>
      <c r="HFC168" s="212"/>
      <c r="HFD168" s="212"/>
      <c r="HFE168" s="212"/>
      <c r="HFF168" s="212"/>
      <c r="HFG168" s="212"/>
      <c r="HFH168" s="212"/>
      <c r="HFI168" s="212"/>
      <c r="HFJ168" s="212"/>
      <c r="HFK168" s="212"/>
      <c r="HFL168" s="212"/>
      <c r="HFM168" s="212"/>
      <c r="HFN168" s="212"/>
      <c r="HFO168" s="212"/>
      <c r="HFP168" s="212"/>
      <c r="HFQ168" s="212"/>
      <c r="HFR168" s="212"/>
      <c r="HFS168" s="212"/>
      <c r="HFT168" s="212"/>
      <c r="HFU168" s="212"/>
      <c r="HFV168" s="212"/>
      <c r="HFW168" s="212"/>
      <c r="HFX168" s="212"/>
      <c r="HFY168" s="212"/>
      <c r="HFZ168" s="212"/>
      <c r="HGA168" s="212"/>
      <c r="HGB168" s="212"/>
      <c r="HGC168" s="212"/>
      <c r="HGD168" s="212"/>
      <c r="HGE168" s="212"/>
      <c r="HGF168" s="212"/>
      <c r="HGG168" s="212"/>
      <c r="HGH168" s="212"/>
      <c r="HGI168" s="212"/>
      <c r="HGJ168" s="212"/>
      <c r="HGK168" s="212"/>
      <c r="HGL168" s="212"/>
      <c r="HGM168" s="212"/>
      <c r="HGN168" s="212"/>
      <c r="HGO168" s="212"/>
      <c r="HGP168" s="212"/>
      <c r="HGQ168" s="212"/>
      <c r="HGR168" s="212"/>
      <c r="HGS168" s="212"/>
      <c r="HGT168" s="212"/>
      <c r="HGU168" s="212"/>
      <c r="HGV168" s="212"/>
      <c r="HGW168" s="212"/>
      <c r="HGX168" s="212"/>
      <c r="HGY168" s="212"/>
      <c r="HGZ168" s="212"/>
      <c r="HHA168" s="212"/>
      <c r="HHB168" s="212"/>
      <c r="HHC168" s="212"/>
      <c r="HHD168" s="212"/>
      <c r="HHE168" s="212"/>
      <c r="HHF168" s="212"/>
      <c r="HHG168" s="212"/>
      <c r="HHH168" s="212"/>
      <c r="HHI168" s="212"/>
      <c r="HHJ168" s="212"/>
      <c r="HHK168" s="212"/>
      <c r="HHL168" s="212"/>
      <c r="HHM168" s="212"/>
      <c r="HHN168" s="212"/>
      <c r="HHO168" s="212"/>
      <c r="HHP168" s="212"/>
      <c r="HHQ168" s="212"/>
      <c r="HHR168" s="212"/>
      <c r="HHS168" s="212"/>
      <c r="HHZ168" s="212"/>
      <c r="HIA168" s="212"/>
      <c r="HIB168" s="212"/>
      <c r="HIC168" s="212"/>
      <c r="HID168" s="212"/>
      <c r="HIE168" s="212"/>
      <c r="HIF168" s="212"/>
      <c r="HIG168" s="212"/>
      <c r="HIH168" s="212"/>
      <c r="HII168" s="212"/>
      <c r="HIJ168" s="212"/>
      <c r="HIK168" s="212"/>
      <c r="HIL168" s="212"/>
      <c r="HIM168" s="212"/>
      <c r="HIN168" s="212"/>
      <c r="HIO168" s="212"/>
      <c r="HIP168" s="212"/>
      <c r="HIQ168" s="212"/>
      <c r="HIR168" s="212"/>
      <c r="HIS168" s="212"/>
      <c r="HIT168" s="212"/>
      <c r="HIU168" s="212"/>
      <c r="HIV168" s="212"/>
      <c r="HIW168" s="212"/>
      <c r="HIX168" s="212"/>
      <c r="HIY168" s="212"/>
      <c r="HIZ168" s="212"/>
      <c r="HJA168" s="212"/>
      <c r="HJB168" s="212"/>
      <c r="HJC168" s="212"/>
      <c r="HJD168" s="212"/>
      <c r="HJE168" s="212"/>
      <c r="HJF168" s="212"/>
      <c r="HJG168" s="212"/>
      <c r="HJH168" s="212"/>
      <c r="HJI168" s="212"/>
      <c r="HJJ168" s="212"/>
      <c r="HJK168" s="212"/>
      <c r="HJL168" s="212"/>
      <c r="HJM168" s="212"/>
      <c r="HJN168" s="212"/>
      <c r="HJO168" s="212"/>
      <c r="HJP168" s="212"/>
      <c r="HJQ168" s="212"/>
      <c r="HJR168" s="212"/>
      <c r="HJS168" s="212"/>
      <c r="HJT168" s="212"/>
      <c r="HJU168" s="212"/>
      <c r="HJV168" s="212"/>
      <c r="HJW168" s="212"/>
      <c r="HJX168" s="212"/>
      <c r="HJY168" s="212"/>
      <c r="HJZ168" s="212"/>
      <c r="HKA168" s="212"/>
      <c r="HKB168" s="212"/>
      <c r="HKC168" s="212"/>
      <c r="HKD168" s="212"/>
      <c r="HKE168" s="212"/>
      <c r="HKF168" s="212"/>
      <c r="HKG168" s="212"/>
      <c r="HKH168" s="212"/>
      <c r="HKI168" s="212"/>
      <c r="HKJ168" s="212"/>
      <c r="HKK168" s="212"/>
      <c r="HKL168" s="212"/>
      <c r="HKM168" s="212"/>
      <c r="HKN168" s="212"/>
      <c r="HKO168" s="212"/>
      <c r="HKP168" s="212"/>
      <c r="HKQ168" s="212"/>
      <c r="HKR168" s="212"/>
      <c r="HKS168" s="212"/>
      <c r="HKT168" s="212"/>
      <c r="HKU168" s="212"/>
      <c r="HKV168" s="212"/>
      <c r="HKW168" s="212"/>
      <c r="HKX168" s="212"/>
      <c r="HKY168" s="212"/>
      <c r="HKZ168" s="212"/>
      <c r="HLA168" s="212"/>
      <c r="HLB168" s="212"/>
      <c r="HLC168" s="212"/>
      <c r="HLD168" s="212"/>
      <c r="HLE168" s="212"/>
      <c r="HLF168" s="212"/>
      <c r="HLG168" s="212"/>
      <c r="HLH168" s="212"/>
      <c r="HLI168" s="212"/>
      <c r="HLJ168" s="212"/>
      <c r="HLK168" s="212"/>
      <c r="HLL168" s="212"/>
      <c r="HLM168" s="212"/>
      <c r="HLN168" s="212"/>
      <c r="HLO168" s="212"/>
      <c r="HLP168" s="212"/>
      <c r="HLQ168" s="212"/>
      <c r="HLR168" s="212"/>
      <c r="HLS168" s="212"/>
      <c r="HLT168" s="212"/>
      <c r="HLU168" s="212"/>
      <c r="HLV168" s="212"/>
      <c r="HLW168" s="212"/>
      <c r="HLX168" s="212"/>
      <c r="HLY168" s="212"/>
      <c r="HLZ168" s="212"/>
      <c r="HMA168" s="212"/>
      <c r="HMB168" s="212"/>
      <c r="HMC168" s="212"/>
      <c r="HMD168" s="212"/>
      <c r="HME168" s="212"/>
      <c r="HMF168" s="212"/>
      <c r="HMG168" s="212"/>
      <c r="HMH168" s="212"/>
      <c r="HMI168" s="212"/>
      <c r="HMJ168" s="212"/>
      <c r="HMK168" s="212"/>
      <c r="HML168" s="212"/>
      <c r="HMM168" s="212"/>
      <c r="HMN168" s="212"/>
      <c r="HMO168" s="212"/>
      <c r="HMP168" s="212"/>
      <c r="HMQ168" s="212"/>
      <c r="HMR168" s="212"/>
      <c r="HMS168" s="212"/>
      <c r="HMT168" s="212"/>
      <c r="HMU168" s="212"/>
      <c r="HMV168" s="212"/>
      <c r="HMW168" s="212"/>
      <c r="HMX168" s="212"/>
      <c r="HMY168" s="212"/>
      <c r="HMZ168" s="212"/>
      <c r="HNA168" s="212"/>
      <c r="HNB168" s="212"/>
      <c r="HNC168" s="212"/>
      <c r="HND168" s="212"/>
      <c r="HNE168" s="212"/>
      <c r="HNF168" s="212"/>
      <c r="HNG168" s="212"/>
      <c r="HNH168" s="212"/>
      <c r="HNI168" s="212"/>
      <c r="HNJ168" s="212"/>
      <c r="HNK168" s="212"/>
      <c r="HNL168" s="212"/>
      <c r="HNM168" s="212"/>
      <c r="HNN168" s="212"/>
      <c r="HNO168" s="212"/>
      <c r="HNP168" s="212"/>
      <c r="HNQ168" s="212"/>
      <c r="HNR168" s="212"/>
      <c r="HNS168" s="212"/>
      <c r="HNT168" s="212"/>
      <c r="HNU168" s="212"/>
      <c r="HNV168" s="212"/>
      <c r="HNW168" s="212"/>
      <c r="HNX168" s="212"/>
      <c r="HNY168" s="212"/>
      <c r="HNZ168" s="212"/>
      <c r="HOA168" s="212"/>
      <c r="HOB168" s="212"/>
      <c r="HOC168" s="212"/>
      <c r="HOD168" s="212"/>
      <c r="HOE168" s="212"/>
      <c r="HOF168" s="212"/>
      <c r="HOG168" s="212"/>
      <c r="HOH168" s="212"/>
      <c r="HOI168" s="212"/>
      <c r="HOJ168" s="212"/>
      <c r="HOK168" s="212"/>
      <c r="HOL168" s="212"/>
      <c r="HOM168" s="212"/>
      <c r="HON168" s="212"/>
      <c r="HOO168" s="212"/>
      <c r="HOP168" s="212"/>
      <c r="HOQ168" s="212"/>
      <c r="HOR168" s="212"/>
      <c r="HOS168" s="212"/>
      <c r="HOT168" s="212"/>
      <c r="HOU168" s="212"/>
      <c r="HOV168" s="212"/>
      <c r="HOW168" s="212"/>
      <c r="HOX168" s="212"/>
      <c r="HOY168" s="212"/>
      <c r="HOZ168" s="212"/>
      <c r="HPA168" s="212"/>
      <c r="HPB168" s="212"/>
      <c r="HPC168" s="212"/>
      <c r="HPD168" s="212"/>
      <c r="HPE168" s="212"/>
      <c r="HPF168" s="212"/>
      <c r="HPG168" s="212"/>
      <c r="HPH168" s="212"/>
      <c r="HPI168" s="212"/>
      <c r="HPJ168" s="212"/>
      <c r="HPK168" s="212"/>
      <c r="HPL168" s="212"/>
      <c r="HPM168" s="212"/>
      <c r="HPN168" s="212"/>
      <c r="HPO168" s="212"/>
      <c r="HPP168" s="212"/>
      <c r="HPQ168" s="212"/>
      <c r="HPR168" s="212"/>
      <c r="HPS168" s="212"/>
      <c r="HPT168" s="212"/>
      <c r="HPU168" s="212"/>
      <c r="HPV168" s="212"/>
      <c r="HPW168" s="212"/>
      <c r="HPX168" s="212"/>
      <c r="HPY168" s="212"/>
      <c r="HPZ168" s="212"/>
      <c r="HQA168" s="212"/>
      <c r="HQB168" s="212"/>
      <c r="HQC168" s="212"/>
      <c r="HQD168" s="212"/>
      <c r="HQE168" s="212"/>
      <c r="HQF168" s="212"/>
      <c r="HQG168" s="212"/>
      <c r="HQH168" s="212"/>
      <c r="HQI168" s="212"/>
      <c r="HQJ168" s="212"/>
      <c r="HQK168" s="212"/>
      <c r="HQL168" s="212"/>
      <c r="HQM168" s="212"/>
      <c r="HQN168" s="212"/>
      <c r="HQO168" s="212"/>
      <c r="HQP168" s="212"/>
      <c r="HQQ168" s="212"/>
      <c r="HQR168" s="212"/>
      <c r="HQS168" s="212"/>
      <c r="HQT168" s="212"/>
      <c r="HQU168" s="212"/>
      <c r="HQV168" s="212"/>
      <c r="HQW168" s="212"/>
      <c r="HQX168" s="212"/>
      <c r="HQY168" s="212"/>
      <c r="HQZ168" s="212"/>
      <c r="HRA168" s="212"/>
      <c r="HRB168" s="212"/>
      <c r="HRC168" s="212"/>
      <c r="HRD168" s="212"/>
      <c r="HRE168" s="212"/>
      <c r="HRF168" s="212"/>
      <c r="HRG168" s="212"/>
      <c r="HRH168" s="212"/>
      <c r="HRI168" s="212"/>
      <c r="HRJ168" s="212"/>
      <c r="HRK168" s="212"/>
      <c r="HRL168" s="212"/>
      <c r="HRM168" s="212"/>
      <c r="HRN168" s="212"/>
      <c r="HRO168" s="212"/>
      <c r="HRV168" s="212"/>
      <c r="HRW168" s="212"/>
      <c r="HRX168" s="212"/>
      <c r="HRY168" s="212"/>
      <c r="HRZ168" s="212"/>
      <c r="HSA168" s="212"/>
      <c r="HSB168" s="212"/>
      <c r="HSC168" s="212"/>
      <c r="HSD168" s="212"/>
      <c r="HSE168" s="212"/>
      <c r="HSF168" s="212"/>
      <c r="HSG168" s="212"/>
      <c r="HSH168" s="212"/>
      <c r="HSI168" s="212"/>
      <c r="HSJ168" s="212"/>
      <c r="HSK168" s="212"/>
      <c r="HSL168" s="212"/>
      <c r="HSM168" s="212"/>
      <c r="HSN168" s="212"/>
      <c r="HSO168" s="212"/>
      <c r="HSP168" s="212"/>
      <c r="HSQ168" s="212"/>
      <c r="HSR168" s="212"/>
      <c r="HSS168" s="212"/>
      <c r="HST168" s="212"/>
      <c r="HSU168" s="212"/>
      <c r="HSV168" s="212"/>
      <c r="HSW168" s="212"/>
      <c r="HSX168" s="212"/>
      <c r="HSY168" s="212"/>
      <c r="HSZ168" s="212"/>
      <c r="HTA168" s="212"/>
      <c r="HTB168" s="212"/>
      <c r="HTC168" s="212"/>
      <c r="HTD168" s="212"/>
      <c r="HTE168" s="212"/>
      <c r="HTF168" s="212"/>
      <c r="HTG168" s="212"/>
      <c r="HTH168" s="212"/>
      <c r="HTI168" s="212"/>
      <c r="HTJ168" s="212"/>
      <c r="HTK168" s="212"/>
      <c r="HTL168" s="212"/>
      <c r="HTM168" s="212"/>
      <c r="HTN168" s="212"/>
      <c r="HTO168" s="212"/>
      <c r="HTP168" s="212"/>
      <c r="HTQ168" s="212"/>
      <c r="HTR168" s="212"/>
      <c r="HTS168" s="212"/>
      <c r="HTT168" s="212"/>
      <c r="HTU168" s="212"/>
      <c r="HTV168" s="212"/>
      <c r="HTW168" s="212"/>
      <c r="HTX168" s="212"/>
      <c r="HTY168" s="212"/>
      <c r="HTZ168" s="212"/>
      <c r="HUA168" s="212"/>
      <c r="HUB168" s="212"/>
      <c r="HUC168" s="212"/>
      <c r="HUD168" s="212"/>
      <c r="HUE168" s="212"/>
      <c r="HUF168" s="212"/>
      <c r="HUG168" s="212"/>
      <c r="HUH168" s="212"/>
      <c r="HUI168" s="212"/>
      <c r="HUJ168" s="212"/>
      <c r="HUK168" s="212"/>
      <c r="HUL168" s="212"/>
      <c r="HUM168" s="212"/>
      <c r="HUN168" s="212"/>
      <c r="HUO168" s="212"/>
      <c r="HUP168" s="212"/>
      <c r="HUQ168" s="212"/>
      <c r="HUR168" s="212"/>
      <c r="HUS168" s="212"/>
      <c r="HUT168" s="212"/>
      <c r="HUU168" s="212"/>
      <c r="HUV168" s="212"/>
      <c r="HUW168" s="212"/>
      <c r="HUX168" s="212"/>
      <c r="HUY168" s="212"/>
      <c r="HUZ168" s="212"/>
      <c r="HVA168" s="212"/>
      <c r="HVB168" s="212"/>
      <c r="HVC168" s="212"/>
      <c r="HVD168" s="212"/>
      <c r="HVE168" s="212"/>
      <c r="HVF168" s="212"/>
      <c r="HVG168" s="212"/>
      <c r="HVH168" s="212"/>
      <c r="HVI168" s="212"/>
      <c r="HVJ168" s="212"/>
      <c r="HVK168" s="212"/>
      <c r="HVL168" s="212"/>
      <c r="HVM168" s="212"/>
      <c r="HVN168" s="212"/>
      <c r="HVO168" s="212"/>
      <c r="HVP168" s="212"/>
      <c r="HVQ168" s="212"/>
      <c r="HVR168" s="212"/>
      <c r="HVS168" s="212"/>
      <c r="HVT168" s="212"/>
      <c r="HVU168" s="212"/>
      <c r="HVV168" s="212"/>
      <c r="HVW168" s="212"/>
      <c r="HVX168" s="212"/>
      <c r="HVY168" s="212"/>
      <c r="HVZ168" s="212"/>
      <c r="HWA168" s="212"/>
      <c r="HWB168" s="212"/>
      <c r="HWC168" s="212"/>
      <c r="HWD168" s="212"/>
      <c r="HWE168" s="212"/>
      <c r="HWF168" s="212"/>
      <c r="HWG168" s="212"/>
      <c r="HWH168" s="212"/>
      <c r="HWI168" s="212"/>
      <c r="HWJ168" s="212"/>
      <c r="HWK168" s="212"/>
      <c r="HWL168" s="212"/>
      <c r="HWM168" s="212"/>
      <c r="HWN168" s="212"/>
      <c r="HWO168" s="212"/>
      <c r="HWP168" s="212"/>
      <c r="HWQ168" s="212"/>
      <c r="HWR168" s="212"/>
      <c r="HWS168" s="212"/>
      <c r="HWT168" s="212"/>
      <c r="HWU168" s="212"/>
      <c r="HWV168" s="212"/>
      <c r="HWW168" s="212"/>
      <c r="HWX168" s="212"/>
      <c r="HWY168" s="212"/>
      <c r="HWZ168" s="212"/>
      <c r="HXA168" s="212"/>
      <c r="HXB168" s="212"/>
      <c r="HXC168" s="212"/>
      <c r="HXD168" s="212"/>
      <c r="HXE168" s="212"/>
      <c r="HXF168" s="212"/>
      <c r="HXG168" s="212"/>
      <c r="HXH168" s="212"/>
      <c r="HXI168" s="212"/>
      <c r="HXJ168" s="212"/>
      <c r="HXK168" s="212"/>
      <c r="HXL168" s="212"/>
      <c r="HXM168" s="212"/>
      <c r="HXN168" s="212"/>
      <c r="HXO168" s="212"/>
      <c r="HXP168" s="212"/>
      <c r="HXQ168" s="212"/>
      <c r="HXR168" s="212"/>
      <c r="HXS168" s="212"/>
      <c r="HXT168" s="212"/>
      <c r="HXU168" s="212"/>
      <c r="HXV168" s="212"/>
      <c r="HXW168" s="212"/>
      <c r="HXX168" s="212"/>
      <c r="HXY168" s="212"/>
      <c r="HXZ168" s="212"/>
      <c r="HYA168" s="212"/>
      <c r="HYB168" s="212"/>
      <c r="HYC168" s="212"/>
      <c r="HYD168" s="212"/>
      <c r="HYE168" s="212"/>
      <c r="HYF168" s="212"/>
      <c r="HYG168" s="212"/>
      <c r="HYH168" s="212"/>
      <c r="HYI168" s="212"/>
      <c r="HYJ168" s="212"/>
      <c r="HYK168" s="212"/>
      <c r="HYL168" s="212"/>
      <c r="HYM168" s="212"/>
      <c r="HYN168" s="212"/>
      <c r="HYO168" s="212"/>
      <c r="HYP168" s="212"/>
      <c r="HYQ168" s="212"/>
      <c r="HYR168" s="212"/>
      <c r="HYS168" s="212"/>
      <c r="HYT168" s="212"/>
      <c r="HYU168" s="212"/>
      <c r="HYV168" s="212"/>
      <c r="HYW168" s="212"/>
      <c r="HYX168" s="212"/>
      <c r="HYY168" s="212"/>
      <c r="HYZ168" s="212"/>
      <c r="HZA168" s="212"/>
      <c r="HZB168" s="212"/>
      <c r="HZC168" s="212"/>
      <c r="HZD168" s="212"/>
      <c r="HZE168" s="212"/>
      <c r="HZF168" s="212"/>
      <c r="HZG168" s="212"/>
      <c r="HZH168" s="212"/>
      <c r="HZI168" s="212"/>
      <c r="HZJ168" s="212"/>
      <c r="HZK168" s="212"/>
      <c r="HZL168" s="212"/>
      <c r="HZM168" s="212"/>
      <c r="HZN168" s="212"/>
      <c r="HZO168" s="212"/>
      <c r="HZP168" s="212"/>
      <c r="HZQ168" s="212"/>
      <c r="HZR168" s="212"/>
      <c r="HZS168" s="212"/>
      <c r="HZT168" s="212"/>
      <c r="HZU168" s="212"/>
      <c r="HZV168" s="212"/>
      <c r="HZW168" s="212"/>
      <c r="HZX168" s="212"/>
      <c r="HZY168" s="212"/>
      <c r="HZZ168" s="212"/>
      <c r="IAA168" s="212"/>
      <c r="IAB168" s="212"/>
      <c r="IAC168" s="212"/>
      <c r="IAD168" s="212"/>
      <c r="IAE168" s="212"/>
      <c r="IAF168" s="212"/>
      <c r="IAG168" s="212"/>
      <c r="IAH168" s="212"/>
      <c r="IAI168" s="212"/>
      <c r="IAJ168" s="212"/>
      <c r="IAK168" s="212"/>
      <c r="IAL168" s="212"/>
      <c r="IAM168" s="212"/>
      <c r="IAN168" s="212"/>
      <c r="IAO168" s="212"/>
      <c r="IAP168" s="212"/>
      <c r="IAQ168" s="212"/>
      <c r="IAR168" s="212"/>
      <c r="IAS168" s="212"/>
      <c r="IAT168" s="212"/>
      <c r="IAU168" s="212"/>
      <c r="IAV168" s="212"/>
      <c r="IAW168" s="212"/>
      <c r="IAX168" s="212"/>
      <c r="IAY168" s="212"/>
      <c r="IAZ168" s="212"/>
      <c r="IBA168" s="212"/>
      <c r="IBB168" s="212"/>
      <c r="IBC168" s="212"/>
      <c r="IBD168" s="212"/>
      <c r="IBE168" s="212"/>
      <c r="IBF168" s="212"/>
      <c r="IBG168" s="212"/>
      <c r="IBH168" s="212"/>
      <c r="IBI168" s="212"/>
      <c r="IBJ168" s="212"/>
      <c r="IBK168" s="212"/>
      <c r="IBR168" s="212"/>
      <c r="IBS168" s="212"/>
      <c r="IBT168" s="212"/>
      <c r="IBU168" s="212"/>
      <c r="IBV168" s="212"/>
      <c r="IBW168" s="212"/>
      <c r="IBX168" s="212"/>
      <c r="IBY168" s="212"/>
      <c r="IBZ168" s="212"/>
      <c r="ICA168" s="212"/>
      <c r="ICB168" s="212"/>
      <c r="ICC168" s="212"/>
      <c r="ICD168" s="212"/>
      <c r="ICE168" s="212"/>
      <c r="ICF168" s="212"/>
      <c r="ICG168" s="212"/>
      <c r="ICH168" s="212"/>
      <c r="ICI168" s="212"/>
      <c r="ICJ168" s="212"/>
      <c r="ICK168" s="212"/>
      <c r="ICL168" s="212"/>
      <c r="ICM168" s="212"/>
      <c r="ICN168" s="212"/>
      <c r="ICO168" s="212"/>
      <c r="ICP168" s="212"/>
      <c r="ICQ168" s="212"/>
      <c r="ICR168" s="212"/>
      <c r="ICS168" s="212"/>
      <c r="ICT168" s="212"/>
      <c r="ICU168" s="212"/>
      <c r="ICV168" s="212"/>
      <c r="ICW168" s="212"/>
      <c r="ICX168" s="212"/>
      <c r="ICY168" s="212"/>
      <c r="ICZ168" s="212"/>
      <c r="IDA168" s="212"/>
      <c r="IDB168" s="212"/>
      <c r="IDC168" s="212"/>
      <c r="IDD168" s="212"/>
      <c r="IDE168" s="212"/>
      <c r="IDF168" s="212"/>
      <c r="IDG168" s="212"/>
      <c r="IDH168" s="212"/>
      <c r="IDI168" s="212"/>
      <c r="IDJ168" s="212"/>
      <c r="IDK168" s="212"/>
      <c r="IDL168" s="212"/>
      <c r="IDM168" s="212"/>
      <c r="IDN168" s="212"/>
      <c r="IDO168" s="212"/>
      <c r="IDP168" s="212"/>
      <c r="IDQ168" s="212"/>
      <c r="IDR168" s="212"/>
      <c r="IDS168" s="212"/>
      <c r="IDT168" s="212"/>
      <c r="IDU168" s="212"/>
      <c r="IDV168" s="212"/>
      <c r="IDW168" s="212"/>
      <c r="IDX168" s="212"/>
      <c r="IDY168" s="212"/>
      <c r="IDZ168" s="212"/>
      <c r="IEA168" s="212"/>
      <c r="IEB168" s="212"/>
      <c r="IEC168" s="212"/>
      <c r="IED168" s="212"/>
      <c r="IEE168" s="212"/>
      <c r="IEF168" s="212"/>
      <c r="IEG168" s="212"/>
      <c r="IEH168" s="212"/>
      <c r="IEI168" s="212"/>
      <c r="IEJ168" s="212"/>
      <c r="IEK168" s="212"/>
      <c r="IEL168" s="212"/>
      <c r="IEM168" s="212"/>
      <c r="IEN168" s="212"/>
      <c r="IEO168" s="212"/>
      <c r="IEP168" s="212"/>
      <c r="IEQ168" s="212"/>
      <c r="IER168" s="212"/>
      <c r="IES168" s="212"/>
      <c r="IET168" s="212"/>
      <c r="IEU168" s="212"/>
      <c r="IEV168" s="212"/>
      <c r="IEW168" s="212"/>
      <c r="IEX168" s="212"/>
      <c r="IEY168" s="212"/>
      <c r="IEZ168" s="212"/>
      <c r="IFA168" s="212"/>
      <c r="IFB168" s="212"/>
      <c r="IFC168" s="212"/>
      <c r="IFD168" s="212"/>
      <c r="IFE168" s="212"/>
      <c r="IFF168" s="212"/>
      <c r="IFG168" s="212"/>
      <c r="IFH168" s="212"/>
      <c r="IFI168" s="212"/>
      <c r="IFJ168" s="212"/>
      <c r="IFK168" s="212"/>
      <c r="IFL168" s="212"/>
      <c r="IFM168" s="212"/>
      <c r="IFN168" s="212"/>
      <c r="IFO168" s="212"/>
      <c r="IFP168" s="212"/>
      <c r="IFQ168" s="212"/>
      <c r="IFR168" s="212"/>
      <c r="IFS168" s="212"/>
      <c r="IFT168" s="212"/>
      <c r="IFU168" s="212"/>
      <c r="IFV168" s="212"/>
      <c r="IFW168" s="212"/>
      <c r="IFX168" s="212"/>
      <c r="IFY168" s="212"/>
      <c r="IFZ168" s="212"/>
      <c r="IGA168" s="212"/>
      <c r="IGB168" s="212"/>
      <c r="IGC168" s="212"/>
      <c r="IGD168" s="212"/>
      <c r="IGE168" s="212"/>
      <c r="IGF168" s="212"/>
      <c r="IGG168" s="212"/>
      <c r="IGH168" s="212"/>
      <c r="IGI168" s="212"/>
      <c r="IGJ168" s="212"/>
      <c r="IGK168" s="212"/>
      <c r="IGL168" s="212"/>
      <c r="IGM168" s="212"/>
      <c r="IGN168" s="212"/>
      <c r="IGO168" s="212"/>
      <c r="IGP168" s="212"/>
      <c r="IGQ168" s="212"/>
      <c r="IGR168" s="212"/>
      <c r="IGS168" s="212"/>
      <c r="IGT168" s="212"/>
      <c r="IGU168" s="212"/>
      <c r="IGV168" s="212"/>
      <c r="IGW168" s="212"/>
      <c r="IGX168" s="212"/>
      <c r="IGY168" s="212"/>
      <c r="IGZ168" s="212"/>
      <c r="IHA168" s="212"/>
      <c r="IHB168" s="212"/>
      <c r="IHC168" s="212"/>
      <c r="IHD168" s="212"/>
      <c r="IHE168" s="212"/>
      <c r="IHF168" s="212"/>
      <c r="IHG168" s="212"/>
      <c r="IHH168" s="212"/>
      <c r="IHI168" s="212"/>
      <c r="IHJ168" s="212"/>
      <c r="IHK168" s="212"/>
      <c r="IHL168" s="212"/>
      <c r="IHM168" s="212"/>
      <c r="IHN168" s="212"/>
      <c r="IHO168" s="212"/>
      <c r="IHP168" s="212"/>
      <c r="IHQ168" s="212"/>
      <c r="IHR168" s="212"/>
      <c r="IHS168" s="212"/>
      <c r="IHT168" s="212"/>
      <c r="IHU168" s="212"/>
      <c r="IHV168" s="212"/>
      <c r="IHW168" s="212"/>
      <c r="IHX168" s="212"/>
      <c r="IHY168" s="212"/>
      <c r="IHZ168" s="212"/>
      <c r="IIA168" s="212"/>
      <c r="IIB168" s="212"/>
      <c r="IIC168" s="212"/>
      <c r="IID168" s="212"/>
      <c r="IIE168" s="212"/>
      <c r="IIF168" s="212"/>
      <c r="IIG168" s="212"/>
      <c r="IIH168" s="212"/>
      <c r="III168" s="212"/>
      <c r="IIJ168" s="212"/>
      <c r="IIK168" s="212"/>
      <c r="IIL168" s="212"/>
      <c r="IIM168" s="212"/>
      <c r="IIN168" s="212"/>
      <c r="IIO168" s="212"/>
      <c r="IIP168" s="212"/>
      <c r="IIQ168" s="212"/>
      <c r="IIR168" s="212"/>
      <c r="IIS168" s="212"/>
      <c r="IIT168" s="212"/>
      <c r="IIU168" s="212"/>
      <c r="IIV168" s="212"/>
      <c r="IIW168" s="212"/>
      <c r="IIX168" s="212"/>
      <c r="IIY168" s="212"/>
      <c r="IIZ168" s="212"/>
      <c r="IJA168" s="212"/>
      <c r="IJB168" s="212"/>
      <c r="IJC168" s="212"/>
      <c r="IJD168" s="212"/>
      <c r="IJE168" s="212"/>
      <c r="IJF168" s="212"/>
      <c r="IJG168" s="212"/>
      <c r="IJH168" s="212"/>
      <c r="IJI168" s="212"/>
      <c r="IJJ168" s="212"/>
      <c r="IJK168" s="212"/>
      <c r="IJL168" s="212"/>
      <c r="IJM168" s="212"/>
      <c r="IJN168" s="212"/>
      <c r="IJO168" s="212"/>
      <c r="IJP168" s="212"/>
      <c r="IJQ168" s="212"/>
      <c r="IJR168" s="212"/>
      <c r="IJS168" s="212"/>
      <c r="IJT168" s="212"/>
      <c r="IJU168" s="212"/>
      <c r="IJV168" s="212"/>
      <c r="IJW168" s="212"/>
      <c r="IJX168" s="212"/>
      <c r="IJY168" s="212"/>
      <c r="IJZ168" s="212"/>
      <c r="IKA168" s="212"/>
      <c r="IKB168" s="212"/>
      <c r="IKC168" s="212"/>
      <c r="IKD168" s="212"/>
      <c r="IKE168" s="212"/>
      <c r="IKF168" s="212"/>
      <c r="IKG168" s="212"/>
      <c r="IKH168" s="212"/>
      <c r="IKI168" s="212"/>
      <c r="IKJ168" s="212"/>
      <c r="IKK168" s="212"/>
      <c r="IKL168" s="212"/>
      <c r="IKM168" s="212"/>
      <c r="IKN168" s="212"/>
      <c r="IKO168" s="212"/>
      <c r="IKP168" s="212"/>
      <c r="IKQ168" s="212"/>
      <c r="IKR168" s="212"/>
      <c r="IKS168" s="212"/>
      <c r="IKT168" s="212"/>
      <c r="IKU168" s="212"/>
      <c r="IKV168" s="212"/>
      <c r="IKW168" s="212"/>
      <c r="IKX168" s="212"/>
      <c r="IKY168" s="212"/>
      <c r="IKZ168" s="212"/>
      <c r="ILA168" s="212"/>
      <c r="ILB168" s="212"/>
      <c r="ILC168" s="212"/>
      <c r="ILD168" s="212"/>
      <c r="ILE168" s="212"/>
      <c r="ILF168" s="212"/>
      <c r="ILG168" s="212"/>
      <c r="ILN168" s="212"/>
      <c r="ILO168" s="212"/>
      <c r="ILP168" s="212"/>
      <c r="ILQ168" s="212"/>
      <c r="ILR168" s="212"/>
      <c r="ILS168" s="212"/>
      <c r="ILT168" s="212"/>
      <c r="ILU168" s="212"/>
      <c r="ILV168" s="212"/>
      <c r="ILW168" s="212"/>
      <c r="ILX168" s="212"/>
      <c r="ILY168" s="212"/>
      <c r="ILZ168" s="212"/>
      <c r="IMA168" s="212"/>
      <c r="IMB168" s="212"/>
      <c r="IMC168" s="212"/>
      <c r="IMD168" s="212"/>
      <c r="IME168" s="212"/>
      <c r="IMF168" s="212"/>
      <c r="IMG168" s="212"/>
      <c r="IMH168" s="212"/>
      <c r="IMI168" s="212"/>
      <c r="IMJ168" s="212"/>
      <c r="IMK168" s="212"/>
      <c r="IML168" s="212"/>
      <c r="IMM168" s="212"/>
      <c r="IMN168" s="212"/>
      <c r="IMO168" s="212"/>
      <c r="IMP168" s="212"/>
      <c r="IMQ168" s="212"/>
      <c r="IMR168" s="212"/>
      <c r="IMS168" s="212"/>
      <c r="IMT168" s="212"/>
      <c r="IMU168" s="212"/>
      <c r="IMV168" s="212"/>
      <c r="IMW168" s="212"/>
      <c r="IMX168" s="212"/>
      <c r="IMY168" s="212"/>
      <c r="IMZ168" s="212"/>
      <c r="INA168" s="212"/>
      <c r="INB168" s="212"/>
      <c r="INC168" s="212"/>
      <c r="IND168" s="212"/>
      <c r="INE168" s="212"/>
      <c r="INF168" s="212"/>
      <c r="ING168" s="212"/>
      <c r="INH168" s="212"/>
      <c r="INI168" s="212"/>
      <c r="INJ168" s="212"/>
      <c r="INK168" s="212"/>
      <c r="INL168" s="212"/>
      <c r="INM168" s="212"/>
      <c r="INN168" s="212"/>
      <c r="INO168" s="212"/>
      <c r="INP168" s="212"/>
      <c r="INQ168" s="212"/>
      <c r="INR168" s="212"/>
      <c r="INS168" s="212"/>
      <c r="INT168" s="212"/>
      <c r="INU168" s="212"/>
      <c r="INV168" s="212"/>
      <c r="INW168" s="212"/>
      <c r="INX168" s="212"/>
      <c r="INY168" s="212"/>
      <c r="INZ168" s="212"/>
      <c r="IOA168" s="212"/>
      <c r="IOB168" s="212"/>
      <c r="IOC168" s="212"/>
      <c r="IOD168" s="212"/>
      <c r="IOE168" s="212"/>
      <c r="IOF168" s="212"/>
      <c r="IOG168" s="212"/>
      <c r="IOH168" s="212"/>
      <c r="IOI168" s="212"/>
      <c r="IOJ168" s="212"/>
      <c r="IOK168" s="212"/>
      <c r="IOL168" s="212"/>
      <c r="IOM168" s="212"/>
      <c r="ION168" s="212"/>
      <c r="IOO168" s="212"/>
      <c r="IOP168" s="212"/>
      <c r="IOQ168" s="212"/>
      <c r="IOR168" s="212"/>
      <c r="IOS168" s="212"/>
      <c r="IOT168" s="212"/>
      <c r="IOU168" s="212"/>
      <c r="IOV168" s="212"/>
      <c r="IOW168" s="212"/>
      <c r="IOX168" s="212"/>
      <c r="IOY168" s="212"/>
      <c r="IOZ168" s="212"/>
      <c r="IPA168" s="212"/>
      <c r="IPB168" s="212"/>
      <c r="IPC168" s="212"/>
      <c r="IPD168" s="212"/>
      <c r="IPE168" s="212"/>
      <c r="IPF168" s="212"/>
      <c r="IPG168" s="212"/>
      <c r="IPH168" s="212"/>
      <c r="IPI168" s="212"/>
      <c r="IPJ168" s="212"/>
      <c r="IPK168" s="212"/>
      <c r="IPL168" s="212"/>
      <c r="IPM168" s="212"/>
      <c r="IPN168" s="212"/>
      <c r="IPO168" s="212"/>
      <c r="IPP168" s="212"/>
      <c r="IPQ168" s="212"/>
      <c r="IPR168" s="212"/>
      <c r="IPS168" s="212"/>
      <c r="IPT168" s="212"/>
      <c r="IPU168" s="212"/>
      <c r="IPV168" s="212"/>
      <c r="IPW168" s="212"/>
      <c r="IPX168" s="212"/>
      <c r="IPY168" s="212"/>
      <c r="IPZ168" s="212"/>
      <c r="IQA168" s="212"/>
      <c r="IQB168" s="212"/>
      <c r="IQC168" s="212"/>
      <c r="IQD168" s="212"/>
      <c r="IQE168" s="212"/>
      <c r="IQF168" s="212"/>
      <c r="IQG168" s="212"/>
      <c r="IQH168" s="212"/>
      <c r="IQI168" s="212"/>
      <c r="IQJ168" s="212"/>
      <c r="IQK168" s="212"/>
      <c r="IQL168" s="212"/>
      <c r="IQM168" s="212"/>
      <c r="IQN168" s="212"/>
      <c r="IQO168" s="212"/>
      <c r="IQP168" s="212"/>
      <c r="IQQ168" s="212"/>
      <c r="IQR168" s="212"/>
      <c r="IQS168" s="212"/>
      <c r="IQT168" s="212"/>
      <c r="IQU168" s="212"/>
      <c r="IQV168" s="212"/>
      <c r="IQW168" s="212"/>
      <c r="IQX168" s="212"/>
      <c r="IQY168" s="212"/>
      <c r="IQZ168" s="212"/>
      <c r="IRA168" s="212"/>
      <c r="IRB168" s="212"/>
      <c r="IRC168" s="212"/>
      <c r="IRD168" s="212"/>
      <c r="IRE168" s="212"/>
      <c r="IRF168" s="212"/>
      <c r="IRG168" s="212"/>
      <c r="IRH168" s="212"/>
      <c r="IRI168" s="212"/>
      <c r="IRJ168" s="212"/>
      <c r="IRK168" s="212"/>
      <c r="IRL168" s="212"/>
      <c r="IRM168" s="212"/>
      <c r="IRN168" s="212"/>
      <c r="IRO168" s="212"/>
      <c r="IRP168" s="212"/>
      <c r="IRQ168" s="212"/>
      <c r="IRR168" s="212"/>
      <c r="IRS168" s="212"/>
      <c r="IRT168" s="212"/>
      <c r="IRU168" s="212"/>
      <c r="IRV168" s="212"/>
      <c r="IRW168" s="212"/>
      <c r="IRX168" s="212"/>
      <c r="IRY168" s="212"/>
      <c r="IRZ168" s="212"/>
      <c r="ISA168" s="212"/>
      <c r="ISB168" s="212"/>
      <c r="ISC168" s="212"/>
      <c r="ISD168" s="212"/>
      <c r="ISE168" s="212"/>
      <c r="ISF168" s="212"/>
      <c r="ISG168" s="212"/>
      <c r="ISH168" s="212"/>
      <c r="ISI168" s="212"/>
      <c r="ISJ168" s="212"/>
      <c r="ISK168" s="212"/>
      <c r="ISL168" s="212"/>
      <c r="ISM168" s="212"/>
      <c r="ISN168" s="212"/>
      <c r="ISO168" s="212"/>
      <c r="ISP168" s="212"/>
      <c r="ISQ168" s="212"/>
      <c r="ISR168" s="212"/>
      <c r="ISS168" s="212"/>
      <c r="IST168" s="212"/>
      <c r="ISU168" s="212"/>
      <c r="ISV168" s="212"/>
      <c r="ISW168" s="212"/>
      <c r="ISX168" s="212"/>
      <c r="ISY168" s="212"/>
      <c r="ISZ168" s="212"/>
      <c r="ITA168" s="212"/>
      <c r="ITB168" s="212"/>
      <c r="ITC168" s="212"/>
      <c r="ITD168" s="212"/>
      <c r="ITE168" s="212"/>
      <c r="ITF168" s="212"/>
      <c r="ITG168" s="212"/>
      <c r="ITH168" s="212"/>
      <c r="ITI168" s="212"/>
      <c r="ITJ168" s="212"/>
      <c r="ITK168" s="212"/>
      <c r="ITL168" s="212"/>
      <c r="ITM168" s="212"/>
      <c r="ITN168" s="212"/>
      <c r="ITO168" s="212"/>
      <c r="ITP168" s="212"/>
      <c r="ITQ168" s="212"/>
      <c r="ITR168" s="212"/>
      <c r="ITS168" s="212"/>
      <c r="ITT168" s="212"/>
      <c r="ITU168" s="212"/>
      <c r="ITV168" s="212"/>
      <c r="ITW168" s="212"/>
      <c r="ITX168" s="212"/>
      <c r="ITY168" s="212"/>
      <c r="ITZ168" s="212"/>
      <c r="IUA168" s="212"/>
      <c r="IUB168" s="212"/>
      <c r="IUC168" s="212"/>
      <c r="IUD168" s="212"/>
      <c r="IUE168" s="212"/>
      <c r="IUF168" s="212"/>
      <c r="IUG168" s="212"/>
      <c r="IUH168" s="212"/>
      <c r="IUI168" s="212"/>
      <c r="IUJ168" s="212"/>
      <c r="IUK168" s="212"/>
      <c r="IUL168" s="212"/>
      <c r="IUM168" s="212"/>
      <c r="IUN168" s="212"/>
      <c r="IUO168" s="212"/>
      <c r="IUP168" s="212"/>
      <c r="IUQ168" s="212"/>
      <c r="IUR168" s="212"/>
      <c r="IUS168" s="212"/>
      <c r="IUT168" s="212"/>
      <c r="IUU168" s="212"/>
      <c r="IUV168" s="212"/>
      <c r="IUW168" s="212"/>
      <c r="IUX168" s="212"/>
      <c r="IUY168" s="212"/>
      <c r="IUZ168" s="212"/>
      <c r="IVA168" s="212"/>
      <c r="IVB168" s="212"/>
      <c r="IVC168" s="212"/>
      <c r="IVJ168" s="212"/>
      <c r="IVK168" s="212"/>
      <c r="IVL168" s="212"/>
      <c r="IVM168" s="212"/>
      <c r="IVN168" s="212"/>
      <c r="IVO168" s="212"/>
      <c r="IVP168" s="212"/>
      <c r="IVQ168" s="212"/>
      <c r="IVR168" s="212"/>
      <c r="IVS168" s="212"/>
      <c r="IVT168" s="212"/>
      <c r="IVU168" s="212"/>
      <c r="IVV168" s="212"/>
      <c r="IVW168" s="212"/>
      <c r="IVX168" s="212"/>
      <c r="IVY168" s="212"/>
      <c r="IVZ168" s="212"/>
      <c r="IWA168" s="212"/>
      <c r="IWB168" s="212"/>
      <c r="IWC168" s="212"/>
      <c r="IWD168" s="212"/>
      <c r="IWE168" s="212"/>
      <c r="IWF168" s="212"/>
      <c r="IWG168" s="212"/>
      <c r="IWH168" s="212"/>
      <c r="IWI168" s="212"/>
      <c r="IWJ168" s="212"/>
      <c r="IWK168" s="212"/>
      <c r="IWL168" s="212"/>
      <c r="IWM168" s="212"/>
      <c r="IWN168" s="212"/>
      <c r="IWO168" s="212"/>
      <c r="IWP168" s="212"/>
      <c r="IWQ168" s="212"/>
      <c r="IWR168" s="212"/>
      <c r="IWS168" s="212"/>
      <c r="IWT168" s="212"/>
      <c r="IWU168" s="212"/>
      <c r="IWV168" s="212"/>
      <c r="IWW168" s="212"/>
      <c r="IWX168" s="212"/>
      <c r="IWY168" s="212"/>
      <c r="IWZ168" s="212"/>
      <c r="IXA168" s="212"/>
      <c r="IXB168" s="212"/>
      <c r="IXC168" s="212"/>
      <c r="IXD168" s="212"/>
      <c r="IXE168" s="212"/>
      <c r="IXF168" s="212"/>
      <c r="IXG168" s="212"/>
      <c r="IXH168" s="212"/>
      <c r="IXI168" s="212"/>
      <c r="IXJ168" s="212"/>
      <c r="IXK168" s="212"/>
      <c r="IXL168" s="212"/>
      <c r="IXM168" s="212"/>
      <c r="IXN168" s="212"/>
      <c r="IXO168" s="212"/>
      <c r="IXP168" s="212"/>
      <c r="IXQ168" s="212"/>
      <c r="IXR168" s="212"/>
      <c r="IXS168" s="212"/>
      <c r="IXT168" s="212"/>
      <c r="IXU168" s="212"/>
      <c r="IXV168" s="212"/>
      <c r="IXW168" s="212"/>
      <c r="IXX168" s="212"/>
      <c r="IXY168" s="212"/>
      <c r="IXZ168" s="212"/>
      <c r="IYA168" s="212"/>
      <c r="IYB168" s="212"/>
      <c r="IYC168" s="212"/>
      <c r="IYD168" s="212"/>
      <c r="IYE168" s="212"/>
      <c r="IYF168" s="212"/>
      <c r="IYG168" s="212"/>
      <c r="IYH168" s="212"/>
      <c r="IYI168" s="212"/>
      <c r="IYJ168" s="212"/>
      <c r="IYK168" s="212"/>
      <c r="IYL168" s="212"/>
      <c r="IYM168" s="212"/>
      <c r="IYN168" s="212"/>
      <c r="IYO168" s="212"/>
      <c r="IYP168" s="212"/>
      <c r="IYQ168" s="212"/>
      <c r="IYR168" s="212"/>
      <c r="IYS168" s="212"/>
      <c r="IYT168" s="212"/>
      <c r="IYU168" s="212"/>
      <c r="IYV168" s="212"/>
      <c r="IYW168" s="212"/>
      <c r="IYX168" s="212"/>
      <c r="IYY168" s="212"/>
      <c r="IYZ168" s="212"/>
      <c r="IZA168" s="212"/>
      <c r="IZB168" s="212"/>
      <c r="IZC168" s="212"/>
      <c r="IZD168" s="212"/>
      <c r="IZE168" s="212"/>
      <c r="IZF168" s="212"/>
      <c r="IZG168" s="212"/>
      <c r="IZH168" s="212"/>
      <c r="IZI168" s="212"/>
      <c r="IZJ168" s="212"/>
      <c r="IZK168" s="212"/>
      <c r="IZL168" s="212"/>
      <c r="IZM168" s="212"/>
      <c r="IZN168" s="212"/>
      <c r="IZO168" s="212"/>
      <c r="IZP168" s="212"/>
      <c r="IZQ168" s="212"/>
      <c r="IZR168" s="212"/>
      <c r="IZS168" s="212"/>
      <c r="IZT168" s="212"/>
      <c r="IZU168" s="212"/>
      <c r="IZV168" s="212"/>
      <c r="IZW168" s="212"/>
      <c r="IZX168" s="212"/>
      <c r="IZY168" s="212"/>
      <c r="IZZ168" s="212"/>
      <c r="JAA168" s="212"/>
      <c r="JAB168" s="212"/>
      <c r="JAC168" s="212"/>
      <c r="JAD168" s="212"/>
      <c r="JAE168" s="212"/>
      <c r="JAF168" s="212"/>
      <c r="JAG168" s="212"/>
      <c r="JAH168" s="212"/>
      <c r="JAI168" s="212"/>
      <c r="JAJ168" s="212"/>
      <c r="JAK168" s="212"/>
      <c r="JAL168" s="212"/>
      <c r="JAM168" s="212"/>
      <c r="JAN168" s="212"/>
      <c r="JAO168" s="212"/>
      <c r="JAP168" s="212"/>
      <c r="JAQ168" s="212"/>
      <c r="JAR168" s="212"/>
      <c r="JAS168" s="212"/>
      <c r="JAT168" s="212"/>
      <c r="JAU168" s="212"/>
      <c r="JAV168" s="212"/>
      <c r="JAW168" s="212"/>
      <c r="JAX168" s="212"/>
      <c r="JAY168" s="212"/>
      <c r="JAZ168" s="212"/>
      <c r="JBA168" s="212"/>
      <c r="JBB168" s="212"/>
      <c r="JBC168" s="212"/>
      <c r="JBD168" s="212"/>
      <c r="JBE168" s="212"/>
      <c r="JBF168" s="212"/>
      <c r="JBG168" s="212"/>
      <c r="JBH168" s="212"/>
      <c r="JBI168" s="212"/>
      <c r="JBJ168" s="212"/>
      <c r="JBK168" s="212"/>
      <c r="JBL168" s="212"/>
      <c r="JBM168" s="212"/>
      <c r="JBN168" s="212"/>
      <c r="JBO168" s="212"/>
      <c r="JBP168" s="212"/>
      <c r="JBQ168" s="212"/>
      <c r="JBR168" s="212"/>
      <c r="JBS168" s="212"/>
      <c r="JBT168" s="212"/>
      <c r="JBU168" s="212"/>
      <c r="JBV168" s="212"/>
      <c r="JBW168" s="212"/>
      <c r="JBX168" s="212"/>
      <c r="JBY168" s="212"/>
      <c r="JBZ168" s="212"/>
      <c r="JCA168" s="212"/>
      <c r="JCB168" s="212"/>
      <c r="JCC168" s="212"/>
      <c r="JCD168" s="212"/>
      <c r="JCE168" s="212"/>
      <c r="JCF168" s="212"/>
      <c r="JCG168" s="212"/>
      <c r="JCH168" s="212"/>
      <c r="JCI168" s="212"/>
      <c r="JCJ168" s="212"/>
      <c r="JCK168" s="212"/>
      <c r="JCL168" s="212"/>
      <c r="JCM168" s="212"/>
      <c r="JCN168" s="212"/>
      <c r="JCO168" s="212"/>
      <c r="JCP168" s="212"/>
      <c r="JCQ168" s="212"/>
      <c r="JCR168" s="212"/>
      <c r="JCS168" s="212"/>
      <c r="JCT168" s="212"/>
      <c r="JCU168" s="212"/>
      <c r="JCV168" s="212"/>
      <c r="JCW168" s="212"/>
      <c r="JCX168" s="212"/>
      <c r="JCY168" s="212"/>
      <c r="JCZ168" s="212"/>
      <c r="JDA168" s="212"/>
      <c r="JDB168" s="212"/>
      <c r="JDC168" s="212"/>
      <c r="JDD168" s="212"/>
      <c r="JDE168" s="212"/>
      <c r="JDF168" s="212"/>
      <c r="JDG168" s="212"/>
      <c r="JDH168" s="212"/>
      <c r="JDI168" s="212"/>
      <c r="JDJ168" s="212"/>
      <c r="JDK168" s="212"/>
      <c r="JDL168" s="212"/>
      <c r="JDM168" s="212"/>
      <c r="JDN168" s="212"/>
      <c r="JDO168" s="212"/>
      <c r="JDP168" s="212"/>
      <c r="JDQ168" s="212"/>
      <c r="JDR168" s="212"/>
      <c r="JDS168" s="212"/>
      <c r="JDT168" s="212"/>
      <c r="JDU168" s="212"/>
      <c r="JDV168" s="212"/>
      <c r="JDW168" s="212"/>
      <c r="JDX168" s="212"/>
      <c r="JDY168" s="212"/>
      <c r="JDZ168" s="212"/>
      <c r="JEA168" s="212"/>
      <c r="JEB168" s="212"/>
      <c r="JEC168" s="212"/>
      <c r="JED168" s="212"/>
      <c r="JEE168" s="212"/>
      <c r="JEF168" s="212"/>
      <c r="JEG168" s="212"/>
      <c r="JEH168" s="212"/>
      <c r="JEI168" s="212"/>
      <c r="JEJ168" s="212"/>
      <c r="JEK168" s="212"/>
      <c r="JEL168" s="212"/>
      <c r="JEM168" s="212"/>
      <c r="JEN168" s="212"/>
      <c r="JEO168" s="212"/>
      <c r="JEP168" s="212"/>
      <c r="JEQ168" s="212"/>
      <c r="JER168" s="212"/>
      <c r="JES168" s="212"/>
      <c r="JET168" s="212"/>
      <c r="JEU168" s="212"/>
      <c r="JEV168" s="212"/>
      <c r="JEW168" s="212"/>
      <c r="JEX168" s="212"/>
      <c r="JEY168" s="212"/>
      <c r="JFF168" s="212"/>
      <c r="JFG168" s="212"/>
      <c r="JFH168" s="212"/>
      <c r="JFI168" s="212"/>
      <c r="JFJ168" s="212"/>
      <c r="JFK168" s="212"/>
      <c r="JFL168" s="212"/>
      <c r="JFM168" s="212"/>
      <c r="JFN168" s="212"/>
      <c r="JFO168" s="212"/>
      <c r="JFP168" s="212"/>
      <c r="JFQ168" s="212"/>
      <c r="JFR168" s="212"/>
      <c r="JFS168" s="212"/>
      <c r="JFT168" s="212"/>
      <c r="JFU168" s="212"/>
      <c r="JFV168" s="212"/>
      <c r="JFW168" s="212"/>
      <c r="JFX168" s="212"/>
      <c r="JFY168" s="212"/>
      <c r="JFZ168" s="212"/>
      <c r="JGA168" s="212"/>
      <c r="JGB168" s="212"/>
      <c r="JGC168" s="212"/>
      <c r="JGD168" s="212"/>
      <c r="JGE168" s="212"/>
      <c r="JGF168" s="212"/>
      <c r="JGG168" s="212"/>
      <c r="JGH168" s="212"/>
      <c r="JGI168" s="212"/>
      <c r="JGJ168" s="212"/>
      <c r="JGK168" s="212"/>
      <c r="JGL168" s="212"/>
      <c r="JGM168" s="212"/>
      <c r="JGN168" s="212"/>
      <c r="JGO168" s="212"/>
      <c r="JGP168" s="212"/>
      <c r="JGQ168" s="212"/>
      <c r="JGR168" s="212"/>
      <c r="JGS168" s="212"/>
      <c r="JGT168" s="212"/>
      <c r="JGU168" s="212"/>
      <c r="JGV168" s="212"/>
      <c r="JGW168" s="212"/>
      <c r="JGX168" s="212"/>
      <c r="JGY168" s="212"/>
      <c r="JGZ168" s="212"/>
      <c r="JHA168" s="212"/>
      <c r="JHB168" s="212"/>
      <c r="JHC168" s="212"/>
      <c r="JHD168" s="212"/>
      <c r="JHE168" s="212"/>
      <c r="JHF168" s="212"/>
      <c r="JHG168" s="212"/>
      <c r="JHH168" s="212"/>
      <c r="JHI168" s="212"/>
      <c r="JHJ168" s="212"/>
      <c r="JHK168" s="212"/>
      <c r="JHL168" s="212"/>
      <c r="JHM168" s="212"/>
      <c r="JHN168" s="212"/>
      <c r="JHO168" s="212"/>
      <c r="JHP168" s="212"/>
      <c r="JHQ168" s="212"/>
      <c r="JHR168" s="212"/>
      <c r="JHS168" s="212"/>
      <c r="JHT168" s="212"/>
      <c r="JHU168" s="212"/>
      <c r="JHV168" s="212"/>
      <c r="JHW168" s="212"/>
      <c r="JHX168" s="212"/>
      <c r="JHY168" s="212"/>
      <c r="JHZ168" s="212"/>
      <c r="JIA168" s="212"/>
      <c r="JIB168" s="212"/>
      <c r="JIC168" s="212"/>
      <c r="JID168" s="212"/>
      <c r="JIE168" s="212"/>
      <c r="JIF168" s="212"/>
      <c r="JIG168" s="212"/>
      <c r="JIH168" s="212"/>
      <c r="JII168" s="212"/>
      <c r="JIJ168" s="212"/>
      <c r="JIK168" s="212"/>
      <c r="JIL168" s="212"/>
      <c r="JIM168" s="212"/>
      <c r="JIN168" s="212"/>
      <c r="JIO168" s="212"/>
      <c r="JIP168" s="212"/>
      <c r="JIQ168" s="212"/>
      <c r="JIR168" s="212"/>
      <c r="JIS168" s="212"/>
      <c r="JIT168" s="212"/>
      <c r="JIU168" s="212"/>
      <c r="JIV168" s="212"/>
      <c r="JIW168" s="212"/>
      <c r="JIX168" s="212"/>
      <c r="JIY168" s="212"/>
      <c r="JIZ168" s="212"/>
      <c r="JJA168" s="212"/>
      <c r="JJB168" s="212"/>
      <c r="JJC168" s="212"/>
      <c r="JJD168" s="212"/>
      <c r="JJE168" s="212"/>
      <c r="JJF168" s="212"/>
      <c r="JJG168" s="212"/>
      <c r="JJH168" s="212"/>
      <c r="JJI168" s="212"/>
      <c r="JJJ168" s="212"/>
      <c r="JJK168" s="212"/>
      <c r="JJL168" s="212"/>
      <c r="JJM168" s="212"/>
      <c r="JJN168" s="212"/>
      <c r="JJO168" s="212"/>
      <c r="JJP168" s="212"/>
      <c r="JJQ168" s="212"/>
      <c r="JJR168" s="212"/>
      <c r="JJS168" s="212"/>
      <c r="JJT168" s="212"/>
      <c r="JJU168" s="212"/>
      <c r="JJV168" s="212"/>
      <c r="JJW168" s="212"/>
      <c r="JJX168" s="212"/>
      <c r="JJY168" s="212"/>
      <c r="JJZ168" s="212"/>
      <c r="JKA168" s="212"/>
      <c r="JKB168" s="212"/>
      <c r="JKC168" s="212"/>
      <c r="JKD168" s="212"/>
      <c r="JKE168" s="212"/>
      <c r="JKF168" s="212"/>
      <c r="JKG168" s="212"/>
      <c r="JKH168" s="212"/>
      <c r="JKI168" s="212"/>
      <c r="JKJ168" s="212"/>
      <c r="JKK168" s="212"/>
      <c r="JKL168" s="212"/>
      <c r="JKM168" s="212"/>
      <c r="JKN168" s="212"/>
      <c r="JKO168" s="212"/>
      <c r="JKP168" s="212"/>
      <c r="JKQ168" s="212"/>
      <c r="JKR168" s="212"/>
      <c r="JKS168" s="212"/>
      <c r="JKT168" s="212"/>
      <c r="JKU168" s="212"/>
      <c r="JKV168" s="212"/>
      <c r="JKW168" s="212"/>
      <c r="JKX168" s="212"/>
      <c r="JKY168" s="212"/>
      <c r="JKZ168" s="212"/>
      <c r="JLA168" s="212"/>
      <c r="JLB168" s="212"/>
      <c r="JLC168" s="212"/>
      <c r="JLD168" s="212"/>
      <c r="JLE168" s="212"/>
      <c r="JLF168" s="212"/>
      <c r="JLG168" s="212"/>
      <c r="JLH168" s="212"/>
      <c r="JLI168" s="212"/>
      <c r="JLJ168" s="212"/>
      <c r="JLK168" s="212"/>
      <c r="JLL168" s="212"/>
      <c r="JLM168" s="212"/>
      <c r="JLN168" s="212"/>
      <c r="JLO168" s="212"/>
      <c r="JLP168" s="212"/>
      <c r="JLQ168" s="212"/>
      <c r="JLR168" s="212"/>
      <c r="JLS168" s="212"/>
      <c r="JLT168" s="212"/>
      <c r="JLU168" s="212"/>
      <c r="JLV168" s="212"/>
      <c r="JLW168" s="212"/>
      <c r="JLX168" s="212"/>
      <c r="JLY168" s="212"/>
      <c r="JLZ168" s="212"/>
      <c r="JMA168" s="212"/>
      <c r="JMB168" s="212"/>
      <c r="JMC168" s="212"/>
      <c r="JMD168" s="212"/>
      <c r="JME168" s="212"/>
      <c r="JMF168" s="212"/>
      <c r="JMG168" s="212"/>
      <c r="JMH168" s="212"/>
      <c r="JMI168" s="212"/>
      <c r="JMJ168" s="212"/>
      <c r="JMK168" s="212"/>
      <c r="JML168" s="212"/>
      <c r="JMM168" s="212"/>
      <c r="JMN168" s="212"/>
      <c r="JMO168" s="212"/>
      <c r="JMP168" s="212"/>
      <c r="JMQ168" s="212"/>
      <c r="JMR168" s="212"/>
      <c r="JMS168" s="212"/>
      <c r="JMT168" s="212"/>
      <c r="JMU168" s="212"/>
      <c r="JMV168" s="212"/>
      <c r="JMW168" s="212"/>
      <c r="JMX168" s="212"/>
      <c r="JMY168" s="212"/>
      <c r="JMZ168" s="212"/>
      <c r="JNA168" s="212"/>
      <c r="JNB168" s="212"/>
      <c r="JNC168" s="212"/>
      <c r="JND168" s="212"/>
      <c r="JNE168" s="212"/>
      <c r="JNF168" s="212"/>
      <c r="JNG168" s="212"/>
      <c r="JNH168" s="212"/>
      <c r="JNI168" s="212"/>
      <c r="JNJ168" s="212"/>
      <c r="JNK168" s="212"/>
      <c r="JNL168" s="212"/>
      <c r="JNM168" s="212"/>
      <c r="JNN168" s="212"/>
      <c r="JNO168" s="212"/>
      <c r="JNP168" s="212"/>
      <c r="JNQ168" s="212"/>
      <c r="JNR168" s="212"/>
      <c r="JNS168" s="212"/>
      <c r="JNT168" s="212"/>
      <c r="JNU168" s="212"/>
      <c r="JNV168" s="212"/>
      <c r="JNW168" s="212"/>
      <c r="JNX168" s="212"/>
      <c r="JNY168" s="212"/>
      <c r="JNZ168" s="212"/>
      <c r="JOA168" s="212"/>
      <c r="JOB168" s="212"/>
      <c r="JOC168" s="212"/>
      <c r="JOD168" s="212"/>
      <c r="JOE168" s="212"/>
      <c r="JOF168" s="212"/>
      <c r="JOG168" s="212"/>
      <c r="JOH168" s="212"/>
      <c r="JOI168" s="212"/>
      <c r="JOJ168" s="212"/>
      <c r="JOK168" s="212"/>
      <c r="JOL168" s="212"/>
      <c r="JOM168" s="212"/>
      <c r="JON168" s="212"/>
      <c r="JOO168" s="212"/>
      <c r="JOP168" s="212"/>
      <c r="JOQ168" s="212"/>
      <c r="JOR168" s="212"/>
      <c r="JOS168" s="212"/>
      <c r="JOT168" s="212"/>
      <c r="JOU168" s="212"/>
      <c r="JPB168" s="212"/>
      <c r="JPC168" s="212"/>
      <c r="JPD168" s="212"/>
      <c r="JPE168" s="212"/>
      <c r="JPF168" s="212"/>
      <c r="JPG168" s="212"/>
      <c r="JPH168" s="212"/>
      <c r="JPI168" s="212"/>
      <c r="JPJ168" s="212"/>
      <c r="JPK168" s="212"/>
      <c r="JPL168" s="212"/>
      <c r="JPM168" s="212"/>
      <c r="JPN168" s="212"/>
      <c r="JPO168" s="212"/>
      <c r="JPP168" s="212"/>
      <c r="JPQ168" s="212"/>
      <c r="JPR168" s="212"/>
      <c r="JPS168" s="212"/>
      <c r="JPT168" s="212"/>
      <c r="JPU168" s="212"/>
      <c r="JPV168" s="212"/>
      <c r="JPW168" s="212"/>
      <c r="JPX168" s="212"/>
      <c r="JPY168" s="212"/>
      <c r="JPZ168" s="212"/>
      <c r="JQA168" s="212"/>
      <c r="JQB168" s="212"/>
      <c r="JQC168" s="212"/>
      <c r="JQD168" s="212"/>
      <c r="JQE168" s="212"/>
      <c r="JQF168" s="212"/>
      <c r="JQG168" s="212"/>
      <c r="JQH168" s="212"/>
      <c r="JQI168" s="212"/>
      <c r="JQJ168" s="212"/>
      <c r="JQK168" s="212"/>
      <c r="JQL168" s="212"/>
      <c r="JQM168" s="212"/>
      <c r="JQN168" s="212"/>
      <c r="JQO168" s="212"/>
      <c r="JQP168" s="212"/>
      <c r="JQQ168" s="212"/>
      <c r="JQR168" s="212"/>
      <c r="JQS168" s="212"/>
      <c r="JQT168" s="212"/>
      <c r="JQU168" s="212"/>
      <c r="JQV168" s="212"/>
      <c r="JQW168" s="212"/>
      <c r="JQX168" s="212"/>
      <c r="JQY168" s="212"/>
      <c r="JQZ168" s="212"/>
      <c r="JRA168" s="212"/>
      <c r="JRB168" s="212"/>
      <c r="JRC168" s="212"/>
      <c r="JRD168" s="212"/>
      <c r="JRE168" s="212"/>
      <c r="JRF168" s="212"/>
      <c r="JRG168" s="212"/>
      <c r="JRH168" s="212"/>
      <c r="JRI168" s="212"/>
      <c r="JRJ168" s="212"/>
      <c r="JRK168" s="212"/>
      <c r="JRL168" s="212"/>
      <c r="JRM168" s="212"/>
      <c r="JRN168" s="212"/>
      <c r="JRO168" s="212"/>
      <c r="JRP168" s="212"/>
      <c r="JRQ168" s="212"/>
      <c r="JRR168" s="212"/>
      <c r="JRS168" s="212"/>
      <c r="JRT168" s="212"/>
      <c r="JRU168" s="212"/>
      <c r="JRV168" s="212"/>
      <c r="JRW168" s="212"/>
      <c r="JRX168" s="212"/>
      <c r="JRY168" s="212"/>
      <c r="JRZ168" s="212"/>
      <c r="JSA168" s="212"/>
      <c r="JSB168" s="212"/>
      <c r="JSC168" s="212"/>
      <c r="JSD168" s="212"/>
      <c r="JSE168" s="212"/>
      <c r="JSF168" s="212"/>
      <c r="JSG168" s="212"/>
      <c r="JSH168" s="212"/>
      <c r="JSI168" s="212"/>
      <c r="JSJ168" s="212"/>
      <c r="JSK168" s="212"/>
      <c r="JSL168" s="212"/>
      <c r="JSM168" s="212"/>
      <c r="JSN168" s="212"/>
      <c r="JSO168" s="212"/>
      <c r="JSP168" s="212"/>
      <c r="JSQ168" s="212"/>
      <c r="JSR168" s="212"/>
      <c r="JSS168" s="212"/>
      <c r="JST168" s="212"/>
      <c r="JSU168" s="212"/>
      <c r="JSV168" s="212"/>
      <c r="JSW168" s="212"/>
      <c r="JSX168" s="212"/>
      <c r="JSY168" s="212"/>
      <c r="JSZ168" s="212"/>
      <c r="JTA168" s="212"/>
      <c r="JTB168" s="212"/>
      <c r="JTC168" s="212"/>
      <c r="JTD168" s="212"/>
      <c r="JTE168" s="212"/>
      <c r="JTF168" s="212"/>
      <c r="JTG168" s="212"/>
      <c r="JTH168" s="212"/>
      <c r="JTI168" s="212"/>
      <c r="JTJ168" s="212"/>
      <c r="JTK168" s="212"/>
      <c r="JTL168" s="212"/>
      <c r="JTM168" s="212"/>
      <c r="JTN168" s="212"/>
      <c r="JTO168" s="212"/>
      <c r="JTP168" s="212"/>
      <c r="JTQ168" s="212"/>
      <c r="JTR168" s="212"/>
      <c r="JTS168" s="212"/>
      <c r="JTT168" s="212"/>
      <c r="JTU168" s="212"/>
      <c r="JTV168" s="212"/>
      <c r="JTW168" s="212"/>
      <c r="JTX168" s="212"/>
      <c r="JTY168" s="212"/>
      <c r="JTZ168" s="212"/>
      <c r="JUA168" s="212"/>
      <c r="JUB168" s="212"/>
      <c r="JUC168" s="212"/>
      <c r="JUD168" s="212"/>
      <c r="JUE168" s="212"/>
      <c r="JUF168" s="212"/>
      <c r="JUG168" s="212"/>
      <c r="JUH168" s="212"/>
      <c r="JUI168" s="212"/>
      <c r="JUJ168" s="212"/>
      <c r="JUK168" s="212"/>
      <c r="JUL168" s="212"/>
      <c r="JUM168" s="212"/>
      <c r="JUN168" s="212"/>
      <c r="JUO168" s="212"/>
      <c r="JUP168" s="212"/>
      <c r="JUQ168" s="212"/>
      <c r="JUR168" s="212"/>
      <c r="JUS168" s="212"/>
      <c r="JUT168" s="212"/>
      <c r="JUU168" s="212"/>
      <c r="JUV168" s="212"/>
      <c r="JUW168" s="212"/>
      <c r="JUX168" s="212"/>
      <c r="JUY168" s="212"/>
      <c r="JUZ168" s="212"/>
      <c r="JVA168" s="212"/>
      <c r="JVB168" s="212"/>
      <c r="JVC168" s="212"/>
      <c r="JVD168" s="212"/>
      <c r="JVE168" s="212"/>
      <c r="JVF168" s="212"/>
      <c r="JVG168" s="212"/>
      <c r="JVH168" s="212"/>
      <c r="JVI168" s="212"/>
      <c r="JVJ168" s="212"/>
      <c r="JVK168" s="212"/>
      <c r="JVL168" s="212"/>
      <c r="JVM168" s="212"/>
      <c r="JVN168" s="212"/>
      <c r="JVO168" s="212"/>
      <c r="JVP168" s="212"/>
      <c r="JVQ168" s="212"/>
      <c r="JVR168" s="212"/>
      <c r="JVS168" s="212"/>
      <c r="JVT168" s="212"/>
      <c r="JVU168" s="212"/>
      <c r="JVV168" s="212"/>
      <c r="JVW168" s="212"/>
      <c r="JVX168" s="212"/>
      <c r="JVY168" s="212"/>
      <c r="JVZ168" s="212"/>
      <c r="JWA168" s="212"/>
      <c r="JWB168" s="212"/>
      <c r="JWC168" s="212"/>
      <c r="JWD168" s="212"/>
      <c r="JWE168" s="212"/>
      <c r="JWF168" s="212"/>
      <c r="JWG168" s="212"/>
      <c r="JWH168" s="212"/>
      <c r="JWI168" s="212"/>
      <c r="JWJ168" s="212"/>
      <c r="JWK168" s="212"/>
      <c r="JWL168" s="212"/>
      <c r="JWM168" s="212"/>
      <c r="JWN168" s="212"/>
      <c r="JWO168" s="212"/>
      <c r="JWP168" s="212"/>
      <c r="JWQ168" s="212"/>
      <c r="JWR168" s="212"/>
      <c r="JWS168" s="212"/>
      <c r="JWT168" s="212"/>
      <c r="JWU168" s="212"/>
      <c r="JWV168" s="212"/>
      <c r="JWW168" s="212"/>
      <c r="JWX168" s="212"/>
      <c r="JWY168" s="212"/>
      <c r="JWZ168" s="212"/>
      <c r="JXA168" s="212"/>
      <c r="JXB168" s="212"/>
      <c r="JXC168" s="212"/>
      <c r="JXD168" s="212"/>
      <c r="JXE168" s="212"/>
      <c r="JXF168" s="212"/>
      <c r="JXG168" s="212"/>
      <c r="JXH168" s="212"/>
      <c r="JXI168" s="212"/>
      <c r="JXJ168" s="212"/>
      <c r="JXK168" s="212"/>
      <c r="JXL168" s="212"/>
      <c r="JXM168" s="212"/>
      <c r="JXN168" s="212"/>
      <c r="JXO168" s="212"/>
      <c r="JXP168" s="212"/>
      <c r="JXQ168" s="212"/>
      <c r="JXR168" s="212"/>
      <c r="JXS168" s="212"/>
      <c r="JXT168" s="212"/>
      <c r="JXU168" s="212"/>
      <c r="JXV168" s="212"/>
      <c r="JXW168" s="212"/>
      <c r="JXX168" s="212"/>
      <c r="JXY168" s="212"/>
      <c r="JXZ168" s="212"/>
      <c r="JYA168" s="212"/>
      <c r="JYB168" s="212"/>
      <c r="JYC168" s="212"/>
      <c r="JYD168" s="212"/>
      <c r="JYE168" s="212"/>
      <c r="JYF168" s="212"/>
      <c r="JYG168" s="212"/>
      <c r="JYH168" s="212"/>
      <c r="JYI168" s="212"/>
      <c r="JYJ168" s="212"/>
      <c r="JYK168" s="212"/>
      <c r="JYL168" s="212"/>
      <c r="JYM168" s="212"/>
      <c r="JYN168" s="212"/>
      <c r="JYO168" s="212"/>
      <c r="JYP168" s="212"/>
      <c r="JYQ168" s="212"/>
      <c r="JYX168" s="212"/>
      <c r="JYY168" s="212"/>
      <c r="JYZ168" s="212"/>
      <c r="JZA168" s="212"/>
      <c r="JZB168" s="212"/>
      <c r="JZC168" s="212"/>
      <c r="JZD168" s="212"/>
      <c r="JZE168" s="212"/>
      <c r="JZF168" s="212"/>
      <c r="JZG168" s="212"/>
      <c r="JZH168" s="212"/>
      <c r="JZI168" s="212"/>
      <c r="JZJ168" s="212"/>
      <c r="JZK168" s="212"/>
      <c r="JZL168" s="212"/>
      <c r="JZM168" s="212"/>
      <c r="JZN168" s="212"/>
      <c r="JZO168" s="212"/>
      <c r="JZP168" s="212"/>
      <c r="JZQ168" s="212"/>
      <c r="JZR168" s="212"/>
      <c r="JZS168" s="212"/>
      <c r="JZT168" s="212"/>
      <c r="JZU168" s="212"/>
      <c r="JZV168" s="212"/>
      <c r="JZW168" s="212"/>
      <c r="JZX168" s="212"/>
      <c r="JZY168" s="212"/>
      <c r="JZZ168" s="212"/>
      <c r="KAA168" s="212"/>
      <c r="KAB168" s="212"/>
      <c r="KAC168" s="212"/>
      <c r="KAD168" s="212"/>
      <c r="KAE168" s="212"/>
      <c r="KAF168" s="212"/>
      <c r="KAG168" s="212"/>
      <c r="KAH168" s="212"/>
      <c r="KAI168" s="212"/>
      <c r="KAJ168" s="212"/>
      <c r="KAK168" s="212"/>
      <c r="KAL168" s="212"/>
      <c r="KAM168" s="212"/>
      <c r="KAN168" s="212"/>
      <c r="KAO168" s="212"/>
      <c r="KAP168" s="212"/>
      <c r="KAQ168" s="212"/>
      <c r="KAR168" s="212"/>
      <c r="KAS168" s="212"/>
      <c r="KAT168" s="212"/>
      <c r="KAU168" s="212"/>
      <c r="KAV168" s="212"/>
      <c r="KAW168" s="212"/>
      <c r="KAX168" s="212"/>
      <c r="KAY168" s="212"/>
      <c r="KAZ168" s="212"/>
      <c r="KBA168" s="212"/>
      <c r="KBB168" s="212"/>
      <c r="KBC168" s="212"/>
      <c r="KBD168" s="212"/>
      <c r="KBE168" s="212"/>
      <c r="KBF168" s="212"/>
      <c r="KBG168" s="212"/>
      <c r="KBH168" s="212"/>
      <c r="KBI168" s="212"/>
      <c r="KBJ168" s="212"/>
      <c r="KBK168" s="212"/>
      <c r="KBL168" s="212"/>
      <c r="KBM168" s="212"/>
      <c r="KBN168" s="212"/>
      <c r="KBO168" s="212"/>
      <c r="KBP168" s="212"/>
      <c r="KBQ168" s="212"/>
      <c r="KBR168" s="212"/>
      <c r="KBS168" s="212"/>
      <c r="KBT168" s="212"/>
      <c r="KBU168" s="212"/>
      <c r="KBV168" s="212"/>
      <c r="KBW168" s="212"/>
      <c r="KBX168" s="212"/>
      <c r="KBY168" s="212"/>
      <c r="KBZ168" s="212"/>
      <c r="KCA168" s="212"/>
      <c r="KCB168" s="212"/>
      <c r="KCC168" s="212"/>
      <c r="KCD168" s="212"/>
      <c r="KCE168" s="212"/>
      <c r="KCF168" s="212"/>
      <c r="KCG168" s="212"/>
      <c r="KCH168" s="212"/>
      <c r="KCI168" s="212"/>
      <c r="KCJ168" s="212"/>
      <c r="KCK168" s="212"/>
      <c r="KCL168" s="212"/>
      <c r="KCM168" s="212"/>
      <c r="KCN168" s="212"/>
      <c r="KCO168" s="212"/>
      <c r="KCP168" s="212"/>
      <c r="KCQ168" s="212"/>
      <c r="KCR168" s="212"/>
      <c r="KCS168" s="212"/>
      <c r="KCT168" s="212"/>
      <c r="KCU168" s="212"/>
      <c r="KCV168" s="212"/>
      <c r="KCW168" s="212"/>
      <c r="KCX168" s="212"/>
      <c r="KCY168" s="212"/>
      <c r="KCZ168" s="212"/>
      <c r="KDA168" s="212"/>
      <c r="KDB168" s="212"/>
      <c r="KDC168" s="212"/>
      <c r="KDD168" s="212"/>
      <c r="KDE168" s="212"/>
      <c r="KDF168" s="212"/>
      <c r="KDG168" s="212"/>
      <c r="KDH168" s="212"/>
      <c r="KDI168" s="212"/>
      <c r="KDJ168" s="212"/>
      <c r="KDK168" s="212"/>
      <c r="KDL168" s="212"/>
      <c r="KDM168" s="212"/>
      <c r="KDN168" s="212"/>
      <c r="KDO168" s="212"/>
      <c r="KDP168" s="212"/>
      <c r="KDQ168" s="212"/>
      <c r="KDR168" s="212"/>
      <c r="KDS168" s="212"/>
      <c r="KDT168" s="212"/>
      <c r="KDU168" s="212"/>
      <c r="KDV168" s="212"/>
      <c r="KDW168" s="212"/>
      <c r="KDX168" s="212"/>
      <c r="KDY168" s="212"/>
      <c r="KDZ168" s="212"/>
      <c r="KEA168" s="212"/>
      <c r="KEB168" s="212"/>
      <c r="KEC168" s="212"/>
      <c r="KED168" s="212"/>
      <c r="KEE168" s="212"/>
      <c r="KEF168" s="212"/>
      <c r="KEG168" s="212"/>
      <c r="KEH168" s="212"/>
      <c r="KEI168" s="212"/>
      <c r="KEJ168" s="212"/>
      <c r="KEK168" s="212"/>
      <c r="KEL168" s="212"/>
      <c r="KEM168" s="212"/>
      <c r="KEN168" s="212"/>
      <c r="KEO168" s="212"/>
      <c r="KEP168" s="212"/>
      <c r="KEQ168" s="212"/>
      <c r="KER168" s="212"/>
      <c r="KES168" s="212"/>
      <c r="KET168" s="212"/>
      <c r="KEU168" s="212"/>
      <c r="KEV168" s="212"/>
      <c r="KEW168" s="212"/>
      <c r="KEX168" s="212"/>
      <c r="KEY168" s="212"/>
      <c r="KEZ168" s="212"/>
      <c r="KFA168" s="212"/>
      <c r="KFB168" s="212"/>
      <c r="KFC168" s="212"/>
      <c r="KFD168" s="212"/>
      <c r="KFE168" s="212"/>
      <c r="KFF168" s="212"/>
      <c r="KFG168" s="212"/>
      <c r="KFH168" s="212"/>
      <c r="KFI168" s="212"/>
      <c r="KFJ168" s="212"/>
      <c r="KFK168" s="212"/>
      <c r="KFL168" s="212"/>
      <c r="KFM168" s="212"/>
      <c r="KFN168" s="212"/>
      <c r="KFO168" s="212"/>
      <c r="KFP168" s="212"/>
      <c r="KFQ168" s="212"/>
      <c r="KFR168" s="212"/>
      <c r="KFS168" s="212"/>
      <c r="KFT168" s="212"/>
      <c r="KFU168" s="212"/>
      <c r="KFV168" s="212"/>
      <c r="KFW168" s="212"/>
      <c r="KFX168" s="212"/>
      <c r="KFY168" s="212"/>
      <c r="KFZ168" s="212"/>
      <c r="KGA168" s="212"/>
      <c r="KGB168" s="212"/>
      <c r="KGC168" s="212"/>
      <c r="KGD168" s="212"/>
      <c r="KGE168" s="212"/>
      <c r="KGF168" s="212"/>
      <c r="KGG168" s="212"/>
      <c r="KGH168" s="212"/>
      <c r="KGI168" s="212"/>
      <c r="KGJ168" s="212"/>
      <c r="KGK168" s="212"/>
      <c r="KGL168" s="212"/>
      <c r="KGM168" s="212"/>
      <c r="KGN168" s="212"/>
      <c r="KGO168" s="212"/>
      <c r="KGP168" s="212"/>
      <c r="KGQ168" s="212"/>
      <c r="KGR168" s="212"/>
      <c r="KGS168" s="212"/>
      <c r="KGT168" s="212"/>
      <c r="KGU168" s="212"/>
      <c r="KGV168" s="212"/>
      <c r="KGW168" s="212"/>
      <c r="KGX168" s="212"/>
      <c r="KGY168" s="212"/>
      <c r="KGZ168" s="212"/>
      <c r="KHA168" s="212"/>
      <c r="KHB168" s="212"/>
      <c r="KHC168" s="212"/>
      <c r="KHD168" s="212"/>
      <c r="KHE168" s="212"/>
      <c r="KHF168" s="212"/>
      <c r="KHG168" s="212"/>
      <c r="KHH168" s="212"/>
      <c r="KHI168" s="212"/>
      <c r="KHJ168" s="212"/>
      <c r="KHK168" s="212"/>
      <c r="KHL168" s="212"/>
      <c r="KHM168" s="212"/>
      <c r="KHN168" s="212"/>
      <c r="KHO168" s="212"/>
      <c r="KHP168" s="212"/>
      <c r="KHQ168" s="212"/>
      <c r="KHR168" s="212"/>
      <c r="KHS168" s="212"/>
      <c r="KHT168" s="212"/>
      <c r="KHU168" s="212"/>
      <c r="KHV168" s="212"/>
      <c r="KHW168" s="212"/>
      <c r="KHX168" s="212"/>
      <c r="KHY168" s="212"/>
      <c r="KHZ168" s="212"/>
      <c r="KIA168" s="212"/>
      <c r="KIB168" s="212"/>
      <c r="KIC168" s="212"/>
      <c r="KID168" s="212"/>
      <c r="KIE168" s="212"/>
      <c r="KIF168" s="212"/>
      <c r="KIG168" s="212"/>
      <c r="KIH168" s="212"/>
      <c r="KII168" s="212"/>
      <c r="KIJ168" s="212"/>
      <c r="KIK168" s="212"/>
      <c r="KIL168" s="212"/>
      <c r="KIM168" s="212"/>
      <c r="KIT168" s="212"/>
      <c r="KIU168" s="212"/>
      <c r="KIV168" s="212"/>
      <c r="KIW168" s="212"/>
      <c r="KIX168" s="212"/>
      <c r="KIY168" s="212"/>
      <c r="KIZ168" s="212"/>
      <c r="KJA168" s="212"/>
      <c r="KJB168" s="212"/>
      <c r="KJC168" s="212"/>
      <c r="KJD168" s="212"/>
      <c r="KJE168" s="212"/>
      <c r="KJF168" s="212"/>
      <c r="KJG168" s="212"/>
      <c r="KJH168" s="212"/>
      <c r="KJI168" s="212"/>
      <c r="KJJ168" s="212"/>
      <c r="KJK168" s="212"/>
      <c r="KJL168" s="212"/>
      <c r="KJM168" s="212"/>
      <c r="KJN168" s="212"/>
      <c r="KJO168" s="212"/>
      <c r="KJP168" s="212"/>
      <c r="KJQ168" s="212"/>
      <c r="KJR168" s="212"/>
      <c r="KJS168" s="212"/>
      <c r="KJT168" s="212"/>
      <c r="KJU168" s="212"/>
      <c r="KJV168" s="212"/>
      <c r="KJW168" s="212"/>
      <c r="KJX168" s="212"/>
      <c r="KJY168" s="212"/>
      <c r="KJZ168" s="212"/>
      <c r="KKA168" s="212"/>
      <c r="KKB168" s="212"/>
      <c r="KKC168" s="212"/>
      <c r="KKD168" s="212"/>
      <c r="KKE168" s="212"/>
      <c r="KKF168" s="212"/>
      <c r="KKG168" s="212"/>
      <c r="KKH168" s="212"/>
      <c r="KKI168" s="212"/>
      <c r="KKJ168" s="212"/>
      <c r="KKK168" s="212"/>
      <c r="KKL168" s="212"/>
      <c r="KKM168" s="212"/>
      <c r="KKN168" s="212"/>
      <c r="KKO168" s="212"/>
      <c r="KKP168" s="212"/>
      <c r="KKQ168" s="212"/>
      <c r="KKR168" s="212"/>
      <c r="KKS168" s="212"/>
      <c r="KKT168" s="212"/>
      <c r="KKU168" s="212"/>
      <c r="KKV168" s="212"/>
      <c r="KKW168" s="212"/>
      <c r="KKX168" s="212"/>
      <c r="KKY168" s="212"/>
      <c r="KKZ168" s="212"/>
      <c r="KLA168" s="212"/>
      <c r="KLB168" s="212"/>
      <c r="KLC168" s="212"/>
      <c r="KLD168" s="212"/>
      <c r="KLE168" s="212"/>
      <c r="KLF168" s="212"/>
      <c r="KLG168" s="212"/>
      <c r="KLH168" s="212"/>
      <c r="KLI168" s="212"/>
      <c r="KLJ168" s="212"/>
      <c r="KLK168" s="212"/>
      <c r="KLL168" s="212"/>
      <c r="KLM168" s="212"/>
      <c r="KLN168" s="212"/>
      <c r="KLO168" s="212"/>
      <c r="KLP168" s="212"/>
      <c r="KLQ168" s="212"/>
      <c r="KLR168" s="212"/>
      <c r="KLS168" s="212"/>
      <c r="KLT168" s="212"/>
      <c r="KLU168" s="212"/>
      <c r="KLV168" s="212"/>
      <c r="KLW168" s="212"/>
      <c r="KLX168" s="212"/>
      <c r="KLY168" s="212"/>
      <c r="KLZ168" s="212"/>
      <c r="KMA168" s="212"/>
      <c r="KMB168" s="212"/>
      <c r="KMC168" s="212"/>
      <c r="KMD168" s="212"/>
      <c r="KME168" s="212"/>
      <c r="KMF168" s="212"/>
      <c r="KMG168" s="212"/>
      <c r="KMH168" s="212"/>
      <c r="KMI168" s="212"/>
      <c r="KMJ168" s="212"/>
      <c r="KMK168" s="212"/>
      <c r="KML168" s="212"/>
      <c r="KMM168" s="212"/>
      <c r="KMN168" s="212"/>
      <c r="KMO168" s="212"/>
      <c r="KMP168" s="212"/>
      <c r="KMQ168" s="212"/>
      <c r="KMR168" s="212"/>
      <c r="KMS168" s="212"/>
      <c r="KMT168" s="212"/>
      <c r="KMU168" s="212"/>
      <c r="KMV168" s="212"/>
      <c r="KMW168" s="212"/>
      <c r="KMX168" s="212"/>
      <c r="KMY168" s="212"/>
      <c r="KMZ168" s="212"/>
      <c r="KNA168" s="212"/>
      <c r="KNB168" s="212"/>
      <c r="KNC168" s="212"/>
      <c r="KND168" s="212"/>
      <c r="KNE168" s="212"/>
      <c r="KNF168" s="212"/>
      <c r="KNG168" s="212"/>
      <c r="KNH168" s="212"/>
      <c r="KNI168" s="212"/>
      <c r="KNJ168" s="212"/>
      <c r="KNK168" s="212"/>
      <c r="KNL168" s="212"/>
      <c r="KNM168" s="212"/>
      <c r="KNN168" s="212"/>
      <c r="KNO168" s="212"/>
      <c r="KNP168" s="212"/>
      <c r="KNQ168" s="212"/>
      <c r="KNR168" s="212"/>
      <c r="KNS168" s="212"/>
      <c r="KNT168" s="212"/>
      <c r="KNU168" s="212"/>
      <c r="KNV168" s="212"/>
      <c r="KNW168" s="212"/>
      <c r="KNX168" s="212"/>
      <c r="KNY168" s="212"/>
      <c r="KNZ168" s="212"/>
      <c r="KOA168" s="212"/>
      <c r="KOB168" s="212"/>
      <c r="KOC168" s="212"/>
      <c r="KOD168" s="212"/>
      <c r="KOE168" s="212"/>
      <c r="KOF168" s="212"/>
      <c r="KOG168" s="212"/>
      <c r="KOH168" s="212"/>
      <c r="KOI168" s="212"/>
      <c r="KOJ168" s="212"/>
      <c r="KOK168" s="212"/>
      <c r="KOL168" s="212"/>
      <c r="KOM168" s="212"/>
      <c r="KON168" s="212"/>
      <c r="KOO168" s="212"/>
      <c r="KOP168" s="212"/>
      <c r="KOQ168" s="212"/>
      <c r="KOR168" s="212"/>
      <c r="KOS168" s="212"/>
      <c r="KOT168" s="212"/>
      <c r="KOU168" s="212"/>
      <c r="KOV168" s="212"/>
      <c r="KOW168" s="212"/>
      <c r="KOX168" s="212"/>
      <c r="KOY168" s="212"/>
      <c r="KOZ168" s="212"/>
      <c r="KPA168" s="212"/>
      <c r="KPB168" s="212"/>
      <c r="KPC168" s="212"/>
      <c r="KPD168" s="212"/>
      <c r="KPE168" s="212"/>
      <c r="KPF168" s="212"/>
      <c r="KPG168" s="212"/>
      <c r="KPH168" s="212"/>
      <c r="KPI168" s="212"/>
      <c r="KPJ168" s="212"/>
      <c r="KPK168" s="212"/>
      <c r="KPL168" s="212"/>
      <c r="KPM168" s="212"/>
      <c r="KPN168" s="212"/>
      <c r="KPO168" s="212"/>
      <c r="KPP168" s="212"/>
      <c r="KPQ168" s="212"/>
      <c r="KPR168" s="212"/>
      <c r="KPS168" s="212"/>
      <c r="KPT168" s="212"/>
      <c r="KPU168" s="212"/>
      <c r="KPV168" s="212"/>
      <c r="KPW168" s="212"/>
      <c r="KPX168" s="212"/>
      <c r="KPY168" s="212"/>
      <c r="KPZ168" s="212"/>
      <c r="KQA168" s="212"/>
      <c r="KQB168" s="212"/>
      <c r="KQC168" s="212"/>
      <c r="KQD168" s="212"/>
      <c r="KQE168" s="212"/>
      <c r="KQF168" s="212"/>
      <c r="KQG168" s="212"/>
      <c r="KQH168" s="212"/>
      <c r="KQI168" s="212"/>
      <c r="KQJ168" s="212"/>
      <c r="KQK168" s="212"/>
      <c r="KQL168" s="212"/>
      <c r="KQM168" s="212"/>
      <c r="KQN168" s="212"/>
      <c r="KQO168" s="212"/>
      <c r="KQP168" s="212"/>
      <c r="KQQ168" s="212"/>
      <c r="KQR168" s="212"/>
      <c r="KQS168" s="212"/>
      <c r="KQT168" s="212"/>
      <c r="KQU168" s="212"/>
      <c r="KQV168" s="212"/>
      <c r="KQW168" s="212"/>
      <c r="KQX168" s="212"/>
      <c r="KQY168" s="212"/>
      <c r="KQZ168" s="212"/>
      <c r="KRA168" s="212"/>
      <c r="KRB168" s="212"/>
      <c r="KRC168" s="212"/>
      <c r="KRD168" s="212"/>
      <c r="KRE168" s="212"/>
      <c r="KRF168" s="212"/>
      <c r="KRG168" s="212"/>
      <c r="KRH168" s="212"/>
      <c r="KRI168" s="212"/>
      <c r="KRJ168" s="212"/>
      <c r="KRK168" s="212"/>
      <c r="KRL168" s="212"/>
      <c r="KRM168" s="212"/>
      <c r="KRN168" s="212"/>
      <c r="KRO168" s="212"/>
      <c r="KRP168" s="212"/>
      <c r="KRQ168" s="212"/>
      <c r="KRR168" s="212"/>
      <c r="KRS168" s="212"/>
      <c r="KRT168" s="212"/>
      <c r="KRU168" s="212"/>
      <c r="KRV168" s="212"/>
      <c r="KRW168" s="212"/>
      <c r="KRX168" s="212"/>
      <c r="KRY168" s="212"/>
      <c r="KRZ168" s="212"/>
      <c r="KSA168" s="212"/>
      <c r="KSB168" s="212"/>
      <c r="KSC168" s="212"/>
      <c r="KSD168" s="212"/>
      <c r="KSE168" s="212"/>
      <c r="KSF168" s="212"/>
      <c r="KSG168" s="212"/>
      <c r="KSH168" s="212"/>
      <c r="KSI168" s="212"/>
      <c r="KSP168" s="212"/>
      <c r="KSQ168" s="212"/>
      <c r="KSR168" s="212"/>
      <c r="KSS168" s="212"/>
      <c r="KST168" s="212"/>
      <c r="KSU168" s="212"/>
      <c r="KSV168" s="212"/>
      <c r="KSW168" s="212"/>
      <c r="KSX168" s="212"/>
      <c r="KSY168" s="212"/>
      <c r="KSZ168" s="212"/>
      <c r="KTA168" s="212"/>
      <c r="KTB168" s="212"/>
      <c r="KTC168" s="212"/>
      <c r="KTD168" s="212"/>
      <c r="KTE168" s="212"/>
      <c r="KTF168" s="212"/>
      <c r="KTG168" s="212"/>
      <c r="KTH168" s="212"/>
      <c r="KTI168" s="212"/>
      <c r="KTJ168" s="212"/>
      <c r="KTK168" s="212"/>
      <c r="KTL168" s="212"/>
      <c r="KTM168" s="212"/>
      <c r="KTN168" s="212"/>
      <c r="KTO168" s="212"/>
      <c r="KTP168" s="212"/>
      <c r="KTQ168" s="212"/>
      <c r="KTR168" s="212"/>
      <c r="KTS168" s="212"/>
      <c r="KTT168" s="212"/>
      <c r="KTU168" s="212"/>
      <c r="KTV168" s="212"/>
      <c r="KTW168" s="212"/>
      <c r="KTX168" s="212"/>
      <c r="KTY168" s="212"/>
      <c r="KTZ168" s="212"/>
      <c r="KUA168" s="212"/>
      <c r="KUB168" s="212"/>
      <c r="KUC168" s="212"/>
      <c r="KUD168" s="212"/>
      <c r="KUE168" s="212"/>
      <c r="KUF168" s="212"/>
      <c r="KUG168" s="212"/>
      <c r="KUH168" s="212"/>
      <c r="KUI168" s="212"/>
      <c r="KUJ168" s="212"/>
      <c r="KUK168" s="212"/>
      <c r="KUL168" s="212"/>
      <c r="KUM168" s="212"/>
      <c r="KUN168" s="212"/>
      <c r="KUO168" s="212"/>
      <c r="KUP168" s="212"/>
      <c r="KUQ168" s="212"/>
      <c r="KUR168" s="212"/>
      <c r="KUS168" s="212"/>
      <c r="KUT168" s="212"/>
      <c r="KUU168" s="212"/>
      <c r="KUV168" s="212"/>
      <c r="KUW168" s="212"/>
      <c r="KUX168" s="212"/>
      <c r="KUY168" s="212"/>
      <c r="KUZ168" s="212"/>
      <c r="KVA168" s="212"/>
      <c r="KVB168" s="212"/>
      <c r="KVC168" s="212"/>
      <c r="KVD168" s="212"/>
      <c r="KVE168" s="212"/>
      <c r="KVF168" s="212"/>
      <c r="KVG168" s="212"/>
      <c r="KVH168" s="212"/>
      <c r="KVI168" s="212"/>
      <c r="KVJ168" s="212"/>
      <c r="KVK168" s="212"/>
      <c r="KVL168" s="212"/>
      <c r="KVM168" s="212"/>
      <c r="KVN168" s="212"/>
      <c r="KVO168" s="212"/>
      <c r="KVP168" s="212"/>
      <c r="KVQ168" s="212"/>
      <c r="KVR168" s="212"/>
      <c r="KVS168" s="212"/>
      <c r="KVT168" s="212"/>
      <c r="KVU168" s="212"/>
      <c r="KVV168" s="212"/>
      <c r="KVW168" s="212"/>
      <c r="KVX168" s="212"/>
      <c r="KVY168" s="212"/>
      <c r="KVZ168" s="212"/>
      <c r="KWA168" s="212"/>
      <c r="KWB168" s="212"/>
      <c r="KWC168" s="212"/>
      <c r="KWD168" s="212"/>
      <c r="KWE168" s="212"/>
      <c r="KWF168" s="212"/>
      <c r="KWG168" s="212"/>
      <c r="KWH168" s="212"/>
      <c r="KWI168" s="212"/>
      <c r="KWJ168" s="212"/>
      <c r="KWK168" s="212"/>
      <c r="KWL168" s="212"/>
      <c r="KWM168" s="212"/>
      <c r="KWN168" s="212"/>
      <c r="KWO168" s="212"/>
      <c r="KWP168" s="212"/>
      <c r="KWQ168" s="212"/>
      <c r="KWR168" s="212"/>
      <c r="KWS168" s="212"/>
      <c r="KWT168" s="212"/>
      <c r="KWU168" s="212"/>
      <c r="KWV168" s="212"/>
      <c r="KWW168" s="212"/>
      <c r="KWX168" s="212"/>
      <c r="KWY168" s="212"/>
      <c r="KWZ168" s="212"/>
      <c r="KXA168" s="212"/>
      <c r="KXB168" s="212"/>
      <c r="KXC168" s="212"/>
      <c r="KXD168" s="212"/>
      <c r="KXE168" s="212"/>
      <c r="KXF168" s="212"/>
      <c r="KXG168" s="212"/>
      <c r="KXH168" s="212"/>
      <c r="KXI168" s="212"/>
      <c r="KXJ168" s="212"/>
      <c r="KXK168" s="212"/>
      <c r="KXL168" s="212"/>
      <c r="KXM168" s="212"/>
      <c r="KXN168" s="212"/>
      <c r="KXO168" s="212"/>
      <c r="KXP168" s="212"/>
      <c r="KXQ168" s="212"/>
      <c r="KXR168" s="212"/>
      <c r="KXS168" s="212"/>
      <c r="KXT168" s="212"/>
      <c r="KXU168" s="212"/>
      <c r="KXV168" s="212"/>
      <c r="KXW168" s="212"/>
      <c r="KXX168" s="212"/>
      <c r="KXY168" s="212"/>
      <c r="KXZ168" s="212"/>
      <c r="KYA168" s="212"/>
      <c r="KYB168" s="212"/>
      <c r="KYC168" s="212"/>
      <c r="KYD168" s="212"/>
      <c r="KYE168" s="212"/>
      <c r="KYF168" s="212"/>
      <c r="KYG168" s="212"/>
      <c r="KYH168" s="212"/>
      <c r="KYI168" s="212"/>
      <c r="KYJ168" s="212"/>
      <c r="KYK168" s="212"/>
      <c r="KYL168" s="212"/>
      <c r="KYM168" s="212"/>
      <c r="KYN168" s="212"/>
      <c r="KYO168" s="212"/>
      <c r="KYP168" s="212"/>
      <c r="KYQ168" s="212"/>
      <c r="KYR168" s="212"/>
      <c r="KYS168" s="212"/>
      <c r="KYT168" s="212"/>
      <c r="KYU168" s="212"/>
      <c r="KYV168" s="212"/>
      <c r="KYW168" s="212"/>
      <c r="KYX168" s="212"/>
      <c r="KYY168" s="212"/>
      <c r="KYZ168" s="212"/>
      <c r="KZA168" s="212"/>
      <c r="KZB168" s="212"/>
      <c r="KZC168" s="212"/>
      <c r="KZD168" s="212"/>
      <c r="KZE168" s="212"/>
      <c r="KZF168" s="212"/>
      <c r="KZG168" s="212"/>
      <c r="KZH168" s="212"/>
      <c r="KZI168" s="212"/>
      <c r="KZJ168" s="212"/>
      <c r="KZK168" s="212"/>
      <c r="KZL168" s="212"/>
      <c r="KZM168" s="212"/>
      <c r="KZN168" s="212"/>
      <c r="KZO168" s="212"/>
      <c r="KZP168" s="212"/>
      <c r="KZQ168" s="212"/>
      <c r="KZR168" s="212"/>
      <c r="KZS168" s="212"/>
      <c r="KZT168" s="212"/>
      <c r="KZU168" s="212"/>
      <c r="KZV168" s="212"/>
      <c r="KZW168" s="212"/>
      <c r="KZX168" s="212"/>
      <c r="KZY168" s="212"/>
      <c r="KZZ168" s="212"/>
      <c r="LAA168" s="212"/>
      <c r="LAB168" s="212"/>
      <c r="LAC168" s="212"/>
      <c r="LAD168" s="212"/>
      <c r="LAE168" s="212"/>
      <c r="LAF168" s="212"/>
      <c r="LAG168" s="212"/>
      <c r="LAH168" s="212"/>
      <c r="LAI168" s="212"/>
      <c r="LAJ168" s="212"/>
      <c r="LAK168" s="212"/>
      <c r="LAL168" s="212"/>
      <c r="LAM168" s="212"/>
      <c r="LAN168" s="212"/>
      <c r="LAO168" s="212"/>
      <c r="LAP168" s="212"/>
      <c r="LAQ168" s="212"/>
      <c r="LAR168" s="212"/>
      <c r="LAS168" s="212"/>
      <c r="LAT168" s="212"/>
      <c r="LAU168" s="212"/>
      <c r="LAV168" s="212"/>
      <c r="LAW168" s="212"/>
      <c r="LAX168" s="212"/>
      <c r="LAY168" s="212"/>
      <c r="LAZ168" s="212"/>
      <c r="LBA168" s="212"/>
      <c r="LBB168" s="212"/>
      <c r="LBC168" s="212"/>
      <c r="LBD168" s="212"/>
      <c r="LBE168" s="212"/>
      <c r="LBF168" s="212"/>
      <c r="LBG168" s="212"/>
      <c r="LBH168" s="212"/>
      <c r="LBI168" s="212"/>
      <c r="LBJ168" s="212"/>
      <c r="LBK168" s="212"/>
      <c r="LBL168" s="212"/>
      <c r="LBM168" s="212"/>
      <c r="LBN168" s="212"/>
      <c r="LBO168" s="212"/>
      <c r="LBP168" s="212"/>
      <c r="LBQ168" s="212"/>
      <c r="LBR168" s="212"/>
      <c r="LBS168" s="212"/>
      <c r="LBT168" s="212"/>
      <c r="LBU168" s="212"/>
      <c r="LBV168" s="212"/>
      <c r="LBW168" s="212"/>
      <c r="LBX168" s="212"/>
      <c r="LBY168" s="212"/>
      <c r="LBZ168" s="212"/>
      <c r="LCA168" s="212"/>
      <c r="LCB168" s="212"/>
      <c r="LCC168" s="212"/>
      <c r="LCD168" s="212"/>
      <c r="LCE168" s="212"/>
      <c r="LCL168" s="212"/>
      <c r="LCM168" s="212"/>
      <c r="LCN168" s="212"/>
      <c r="LCO168" s="212"/>
      <c r="LCP168" s="212"/>
      <c r="LCQ168" s="212"/>
      <c r="LCR168" s="212"/>
      <c r="LCS168" s="212"/>
      <c r="LCT168" s="212"/>
      <c r="LCU168" s="212"/>
      <c r="LCV168" s="212"/>
      <c r="LCW168" s="212"/>
      <c r="LCX168" s="212"/>
      <c r="LCY168" s="212"/>
      <c r="LCZ168" s="212"/>
      <c r="LDA168" s="212"/>
      <c r="LDB168" s="212"/>
      <c r="LDC168" s="212"/>
      <c r="LDD168" s="212"/>
      <c r="LDE168" s="212"/>
      <c r="LDF168" s="212"/>
      <c r="LDG168" s="212"/>
      <c r="LDH168" s="212"/>
      <c r="LDI168" s="212"/>
      <c r="LDJ168" s="212"/>
      <c r="LDK168" s="212"/>
      <c r="LDL168" s="212"/>
      <c r="LDM168" s="212"/>
      <c r="LDN168" s="212"/>
      <c r="LDO168" s="212"/>
      <c r="LDP168" s="212"/>
      <c r="LDQ168" s="212"/>
      <c r="LDR168" s="212"/>
      <c r="LDS168" s="212"/>
      <c r="LDT168" s="212"/>
      <c r="LDU168" s="212"/>
      <c r="LDV168" s="212"/>
      <c r="LDW168" s="212"/>
      <c r="LDX168" s="212"/>
      <c r="LDY168" s="212"/>
      <c r="LDZ168" s="212"/>
      <c r="LEA168" s="212"/>
      <c r="LEB168" s="212"/>
      <c r="LEC168" s="212"/>
      <c r="LED168" s="212"/>
      <c r="LEE168" s="212"/>
      <c r="LEF168" s="212"/>
      <c r="LEG168" s="212"/>
      <c r="LEH168" s="212"/>
      <c r="LEI168" s="212"/>
      <c r="LEJ168" s="212"/>
      <c r="LEK168" s="212"/>
      <c r="LEL168" s="212"/>
      <c r="LEM168" s="212"/>
      <c r="LEN168" s="212"/>
      <c r="LEO168" s="212"/>
      <c r="LEP168" s="212"/>
      <c r="LEQ168" s="212"/>
      <c r="LER168" s="212"/>
      <c r="LES168" s="212"/>
      <c r="LET168" s="212"/>
      <c r="LEU168" s="212"/>
      <c r="LEV168" s="212"/>
      <c r="LEW168" s="212"/>
      <c r="LEX168" s="212"/>
      <c r="LEY168" s="212"/>
      <c r="LEZ168" s="212"/>
      <c r="LFA168" s="212"/>
      <c r="LFB168" s="212"/>
      <c r="LFC168" s="212"/>
      <c r="LFD168" s="212"/>
      <c r="LFE168" s="212"/>
      <c r="LFF168" s="212"/>
      <c r="LFG168" s="212"/>
      <c r="LFH168" s="212"/>
      <c r="LFI168" s="212"/>
      <c r="LFJ168" s="212"/>
      <c r="LFK168" s="212"/>
      <c r="LFL168" s="212"/>
      <c r="LFM168" s="212"/>
      <c r="LFN168" s="212"/>
      <c r="LFO168" s="212"/>
      <c r="LFP168" s="212"/>
      <c r="LFQ168" s="212"/>
      <c r="LFR168" s="212"/>
      <c r="LFS168" s="212"/>
      <c r="LFT168" s="212"/>
      <c r="LFU168" s="212"/>
      <c r="LFV168" s="212"/>
      <c r="LFW168" s="212"/>
      <c r="LFX168" s="212"/>
      <c r="LFY168" s="212"/>
      <c r="LFZ168" s="212"/>
      <c r="LGA168" s="212"/>
      <c r="LGB168" s="212"/>
      <c r="LGC168" s="212"/>
      <c r="LGD168" s="212"/>
      <c r="LGE168" s="212"/>
      <c r="LGF168" s="212"/>
      <c r="LGG168" s="212"/>
      <c r="LGH168" s="212"/>
      <c r="LGI168" s="212"/>
      <c r="LGJ168" s="212"/>
      <c r="LGK168" s="212"/>
      <c r="LGL168" s="212"/>
      <c r="LGM168" s="212"/>
      <c r="LGN168" s="212"/>
      <c r="LGO168" s="212"/>
      <c r="LGP168" s="212"/>
      <c r="LGQ168" s="212"/>
      <c r="LGR168" s="212"/>
      <c r="LGS168" s="212"/>
      <c r="LGT168" s="212"/>
      <c r="LGU168" s="212"/>
      <c r="LGV168" s="212"/>
      <c r="LGW168" s="212"/>
      <c r="LGX168" s="212"/>
      <c r="LGY168" s="212"/>
      <c r="LGZ168" s="212"/>
      <c r="LHA168" s="212"/>
      <c r="LHB168" s="212"/>
      <c r="LHC168" s="212"/>
      <c r="LHD168" s="212"/>
      <c r="LHE168" s="212"/>
      <c r="LHF168" s="212"/>
      <c r="LHG168" s="212"/>
      <c r="LHH168" s="212"/>
      <c r="LHI168" s="212"/>
      <c r="LHJ168" s="212"/>
      <c r="LHK168" s="212"/>
      <c r="LHL168" s="212"/>
      <c r="LHM168" s="212"/>
      <c r="LHN168" s="212"/>
      <c r="LHO168" s="212"/>
      <c r="LHP168" s="212"/>
      <c r="LHQ168" s="212"/>
      <c r="LHR168" s="212"/>
      <c r="LHS168" s="212"/>
      <c r="LHT168" s="212"/>
      <c r="LHU168" s="212"/>
      <c r="LHV168" s="212"/>
      <c r="LHW168" s="212"/>
      <c r="LHX168" s="212"/>
      <c r="LHY168" s="212"/>
      <c r="LHZ168" s="212"/>
      <c r="LIA168" s="212"/>
      <c r="LIB168" s="212"/>
      <c r="LIC168" s="212"/>
      <c r="LID168" s="212"/>
      <c r="LIE168" s="212"/>
      <c r="LIF168" s="212"/>
      <c r="LIG168" s="212"/>
      <c r="LIH168" s="212"/>
      <c r="LII168" s="212"/>
      <c r="LIJ168" s="212"/>
      <c r="LIK168" s="212"/>
      <c r="LIL168" s="212"/>
      <c r="LIM168" s="212"/>
      <c r="LIN168" s="212"/>
      <c r="LIO168" s="212"/>
      <c r="LIP168" s="212"/>
      <c r="LIQ168" s="212"/>
      <c r="LIR168" s="212"/>
      <c r="LIS168" s="212"/>
      <c r="LIT168" s="212"/>
      <c r="LIU168" s="212"/>
      <c r="LIV168" s="212"/>
      <c r="LIW168" s="212"/>
      <c r="LIX168" s="212"/>
      <c r="LIY168" s="212"/>
      <c r="LIZ168" s="212"/>
      <c r="LJA168" s="212"/>
      <c r="LJB168" s="212"/>
      <c r="LJC168" s="212"/>
      <c r="LJD168" s="212"/>
      <c r="LJE168" s="212"/>
      <c r="LJF168" s="212"/>
      <c r="LJG168" s="212"/>
      <c r="LJH168" s="212"/>
      <c r="LJI168" s="212"/>
      <c r="LJJ168" s="212"/>
      <c r="LJK168" s="212"/>
      <c r="LJL168" s="212"/>
      <c r="LJM168" s="212"/>
      <c r="LJN168" s="212"/>
      <c r="LJO168" s="212"/>
      <c r="LJP168" s="212"/>
      <c r="LJQ168" s="212"/>
      <c r="LJR168" s="212"/>
      <c r="LJS168" s="212"/>
      <c r="LJT168" s="212"/>
      <c r="LJU168" s="212"/>
      <c r="LJV168" s="212"/>
      <c r="LJW168" s="212"/>
      <c r="LJX168" s="212"/>
      <c r="LJY168" s="212"/>
      <c r="LJZ168" s="212"/>
      <c r="LKA168" s="212"/>
      <c r="LKB168" s="212"/>
      <c r="LKC168" s="212"/>
      <c r="LKD168" s="212"/>
      <c r="LKE168" s="212"/>
      <c r="LKF168" s="212"/>
      <c r="LKG168" s="212"/>
      <c r="LKH168" s="212"/>
      <c r="LKI168" s="212"/>
      <c r="LKJ168" s="212"/>
      <c r="LKK168" s="212"/>
      <c r="LKL168" s="212"/>
      <c r="LKM168" s="212"/>
      <c r="LKN168" s="212"/>
      <c r="LKO168" s="212"/>
      <c r="LKP168" s="212"/>
      <c r="LKQ168" s="212"/>
      <c r="LKR168" s="212"/>
      <c r="LKS168" s="212"/>
      <c r="LKT168" s="212"/>
      <c r="LKU168" s="212"/>
      <c r="LKV168" s="212"/>
      <c r="LKW168" s="212"/>
      <c r="LKX168" s="212"/>
      <c r="LKY168" s="212"/>
      <c r="LKZ168" s="212"/>
      <c r="LLA168" s="212"/>
      <c r="LLB168" s="212"/>
      <c r="LLC168" s="212"/>
      <c r="LLD168" s="212"/>
      <c r="LLE168" s="212"/>
      <c r="LLF168" s="212"/>
      <c r="LLG168" s="212"/>
      <c r="LLH168" s="212"/>
      <c r="LLI168" s="212"/>
      <c r="LLJ168" s="212"/>
      <c r="LLK168" s="212"/>
      <c r="LLL168" s="212"/>
      <c r="LLM168" s="212"/>
      <c r="LLN168" s="212"/>
      <c r="LLO168" s="212"/>
      <c r="LLP168" s="212"/>
      <c r="LLQ168" s="212"/>
      <c r="LLR168" s="212"/>
      <c r="LLS168" s="212"/>
      <c r="LLT168" s="212"/>
      <c r="LLU168" s="212"/>
      <c r="LLV168" s="212"/>
      <c r="LLW168" s="212"/>
      <c r="LLX168" s="212"/>
      <c r="LLY168" s="212"/>
      <c r="LLZ168" s="212"/>
      <c r="LMA168" s="212"/>
      <c r="LMH168" s="212"/>
      <c r="LMI168" s="212"/>
      <c r="LMJ168" s="212"/>
      <c r="LMK168" s="212"/>
      <c r="LML168" s="212"/>
      <c r="LMM168" s="212"/>
      <c r="LMN168" s="212"/>
      <c r="LMO168" s="212"/>
      <c r="LMP168" s="212"/>
      <c r="LMQ168" s="212"/>
      <c r="LMR168" s="212"/>
      <c r="LMS168" s="212"/>
      <c r="LMT168" s="212"/>
      <c r="LMU168" s="212"/>
      <c r="LMV168" s="212"/>
      <c r="LMW168" s="212"/>
      <c r="LMX168" s="212"/>
      <c r="LMY168" s="212"/>
      <c r="LMZ168" s="212"/>
      <c r="LNA168" s="212"/>
      <c r="LNB168" s="212"/>
      <c r="LNC168" s="212"/>
      <c r="LND168" s="212"/>
      <c r="LNE168" s="212"/>
      <c r="LNF168" s="212"/>
      <c r="LNG168" s="212"/>
      <c r="LNH168" s="212"/>
      <c r="LNI168" s="212"/>
      <c r="LNJ168" s="212"/>
      <c r="LNK168" s="212"/>
      <c r="LNL168" s="212"/>
      <c r="LNM168" s="212"/>
      <c r="LNN168" s="212"/>
      <c r="LNO168" s="212"/>
      <c r="LNP168" s="212"/>
      <c r="LNQ168" s="212"/>
      <c r="LNR168" s="212"/>
      <c r="LNS168" s="212"/>
      <c r="LNT168" s="212"/>
      <c r="LNU168" s="212"/>
      <c r="LNV168" s="212"/>
      <c r="LNW168" s="212"/>
      <c r="LNX168" s="212"/>
      <c r="LNY168" s="212"/>
      <c r="LNZ168" s="212"/>
      <c r="LOA168" s="212"/>
      <c r="LOB168" s="212"/>
      <c r="LOC168" s="212"/>
      <c r="LOD168" s="212"/>
      <c r="LOE168" s="212"/>
      <c r="LOF168" s="212"/>
      <c r="LOG168" s="212"/>
      <c r="LOH168" s="212"/>
      <c r="LOI168" s="212"/>
      <c r="LOJ168" s="212"/>
      <c r="LOK168" s="212"/>
      <c r="LOL168" s="212"/>
      <c r="LOM168" s="212"/>
      <c r="LON168" s="212"/>
      <c r="LOO168" s="212"/>
      <c r="LOP168" s="212"/>
      <c r="LOQ168" s="212"/>
      <c r="LOR168" s="212"/>
      <c r="LOS168" s="212"/>
      <c r="LOT168" s="212"/>
      <c r="LOU168" s="212"/>
      <c r="LOV168" s="212"/>
      <c r="LOW168" s="212"/>
      <c r="LOX168" s="212"/>
      <c r="LOY168" s="212"/>
      <c r="LOZ168" s="212"/>
      <c r="LPA168" s="212"/>
      <c r="LPB168" s="212"/>
      <c r="LPC168" s="212"/>
      <c r="LPD168" s="212"/>
      <c r="LPE168" s="212"/>
      <c r="LPF168" s="212"/>
      <c r="LPG168" s="212"/>
      <c r="LPH168" s="212"/>
      <c r="LPI168" s="212"/>
      <c r="LPJ168" s="212"/>
      <c r="LPK168" s="212"/>
      <c r="LPL168" s="212"/>
      <c r="LPM168" s="212"/>
      <c r="LPN168" s="212"/>
      <c r="LPO168" s="212"/>
      <c r="LPP168" s="212"/>
      <c r="LPQ168" s="212"/>
      <c r="LPR168" s="212"/>
      <c r="LPS168" s="212"/>
      <c r="LPT168" s="212"/>
      <c r="LPU168" s="212"/>
      <c r="LPV168" s="212"/>
      <c r="LPW168" s="212"/>
      <c r="LPX168" s="212"/>
      <c r="LPY168" s="212"/>
      <c r="LPZ168" s="212"/>
      <c r="LQA168" s="212"/>
      <c r="LQB168" s="212"/>
      <c r="LQC168" s="212"/>
      <c r="LQD168" s="212"/>
      <c r="LQE168" s="212"/>
      <c r="LQF168" s="212"/>
      <c r="LQG168" s="212"/>
      <c r="LQH168" s="212"/>
      <c r="LQI168" s="212"/>
      <c r="LQJ168" s="212"/>
      <c r="LQK168" s="212"/>
      <c r="LQL168" s="212"/>
      <c r="LQM168" s="212"/>
      <c r="LQN168" s="212"/>
      <c r="LQO168" s="212"/>
      <c r="LQP168" s="212"/>
      <c r="LQQ168" s="212"/>
      <c r="LQR168" s="212"/>
      <c r="LQS168" s="212"/>
      <c r="LQT168" s="212"/>
      <c r="LQU168" s="212"/>
      <c r="LQV168" s="212"/>
      <c r="LQW168" s="212"/>
      <c r="LQX168" s="212"/>
      <c r="LQY168" s="212"/>
      <c r="LQZ168" s="212"/>
      <c r="LRA168" s="212"/>
      <c r="LRB168" s="212"/>
      <c r="LRC168" s="212"/>
      <c r="LRD168" s="212"/>
      <c r="LRE168" s="212"/>
      <c r="LRF168" s="212"/>
      <c r="LRG168" s="212"/>
      <c r="LRH168" s="212"/>
      <c r="LRI168" s="212"/>
      <c r="LRJ168" s="212"/>
      <c r="LRK168" s="212"/>
      <c r="LRL168" s="212"/>
      <c r="LRM168" s="212"/>
      <c r="LRN168" s="212"/>
      <c r="LRO168" s="212"/>
      <c r="LRP168" s="212"/>
      <c r="LRQ168" s="212"/>
      <c r="LRR168" s="212"/>
      <c r="LRS168" s="212"/>
      <c r="LRT168" s="212"/>
      <c r="LRU168" s="212"/>
      <c r="LRV168" s="212"/>
      <c r="LRW168" s="212"/>
      <c r="LRX168" s="212"/>
      <c r="LRY168" s="212"/>
      <c r="LRZ168" s="212"/>
      <c r="LSA168" s="212"/>
      <c r="LSB168" s="212"/>
      <c r="LSC168" s="212"/>
      <c r="LSD168" s="212"/>
      <c r="LSE168" s="212"/>
      <c r="LSF168" s="212"/>
      <c r="LSG168" s="212"/>
      <c r="LSH168" s="212"/>
      <c r="LSI168" s="212"/>
      <c r="LSJ168" s="212"/>
      <c r="LSK168" s="212"/>
      <c r="LSL168" s="212"/>
      <c r="LSM168" s="212"/>
      <c r="LSN168" s="212"/>
      <c r="LSO168" s="212"/>
      <c r="LSP168" s="212"/>
      <c r="LSQ168" s="212"/>
      <c r="LSR168" s="212"/>
      <c r="LSS168" s="212"/>
      <c r="LST168" s="212"/>
      <c r="LSU168" s="212"/>
      <c r="LSV168" s="212"/>
      <c r="LSW168" s="212"/>
      <c r="LSX168" s="212"/>
      <c r="LSY168" s="212"/>
      <c r="LSZ168" s="212"/>
      <c r="LTA168" s="212"/>
      <c r="LTB168" s="212"/>
      <c r="LTC168" s="212"/>
      <c r="LTD168" s="212"/>
      <c r="LTE168" s="212"/>
      <c r="LTF168" s="212"/>
      <c r="LTG168" s="212"/>
      <c r="LTH168" s="212"/>
      <c r="LTI168" s="212"/>
      <c r="LTJ168" s="212"/>
      <c r="LTK168" s="212"/>
      <c r="LTL168" s="212"/>
      <c r="LTM168" s="212"/>
      <c r="LTN168" s="212"/>
      <c r="LTO168" s="212"/>
      <c r="LTP168" s="212"/>
      <c r="LTQ168" s="212"/>
      <c r="LTR168" s="212"/>
      <c r="LTS168" s="212"/>
      <c r="LTT168" s="212"/>
      <c r="LTU168" s="212"/>
      <c r="LTV168" s="212"/>
      <c r="LTW168" s="212"/>
      <c r="LTX168" s="212"/>
      <c r="LTY168" s="212"/>
      <c r="LTZ168" s="212"/>
      <c r="LUA168" s="212"/>
      <c r="LUB168" s="212"/>
      <c r="LUC168" s="212"/>
      <c r="LUD168" s="212"/>
      <c r="LUE168" s="212"/>
      <c r="LUF168" s="212"/>
      <c r="LUG168" s="212"/>
      <c r="LUH168" s="212"/>
      <c r="LUI168" s="212"/>
      <c r="LUJ168" s="212"/>
      <c r="LUK168" s="212"/>
      <c r="LUL168" s="212"/>
      <c r="LUM168" s="212"/>
      <c r="LUN168" s="212"/>
      <c r="LUO168" s="212"/>
      <c r="LUP168" s="212"/>
      <c r="LUQ168" s="212"/>
      <c r="LUR168" s="212"/>
      <c r="LUS168" s="212"/>
      <c r="LUT168" s="212"/>
      <c r="LUU168" s="212"/>
      <c r="LUV168" s="212"/>
      <c r="LUW168" s="212"/>
      <c r="LUX168" s="212"/>
      <c r="LUY168" s="212"/>
      <c r="LUZ168" s="212"/>
      <c r="LVA168" s="212"/>
      <c r="LVB168" s="212"/>
      <c r="LVC168" s="212"/>
      <c r="LVD168" s="212"/>
      <c r="LVE168" s="212"/>
      <c r="LVF168" s="212"/>
      <c r="LVG168" s="212"/>
      <c r="LVH168" s="212"/>
      <c r="LVI168" s="212"/>
      <c r="LVJ168" s="212"/>
      <c r="LVK168" s="212"/>
      <c r="LVL168" s="212"/>
      <c r="LVM168" s="212"/>
      <c r="LVN168" s="212"/>
      <c r="LVO168" s="212"/>
      <c r="LVP168" s="212"/>
      <c r="LVQ168" s="212"/>
      <c r="LVR168" s="212"/>
      <c r="LVS168" s="212"/>
      <c r="LVT168" s="212"/>
      <c r="LVU168" s="212"/>
      <c r="LVV168" s="212"/>
      <c r="LVW168" s="212"/>
      <c r="LWD168" s="212"/>
      <c r="LWE168" s="212"/>
      <c r="LWF168" s="212"/>
      <c r="LWG168" s="212"/>
      <c r="LWH168" s="212"/>
      <c r="LWI168" s="212"/>
      <c r="LWJ168" s="212"/>
      <c r="LWK168" s="212"/>
      <c r="LWL168" s="212"/>
      <c r="LWM168" s="212"/>
      <c r="LWN168" s="212"/>
      <c r="LWO168" s="212"/>
      <c r="LWP168" s="212"/>
      <c r="LWQ168" s="212"/>
      <c r="LWR168" s="212"/>
      <c r="LWS168" s="212"/>
      <c r="LWT168" s="212"/>
      <c r="LWU168" s="212"/>
      <c r="LWV168" s="212"/>
      <c r="LWW168" s="212"/>
      <c r="LWX168" s="212"/>
      <c r="LWY168" s="212"/>
      <c r="LWZ168" s="212"/>
      <c r="LXA168" s="212"/>
      <c r="LXB168" s="212"/>
      <c r="LXC168" s="212"/>
      <c r="LXD168" s="212"/>
      <c r="LXE168" s="212"/>
      <c r="LXF168" s="212"/>
      <c r="LXG168" s="212"/>
      <c r="LXH168" s="212"/>
      <c r="LXI168" s="212"/>
      <c r="LXJ168" s="212"/>
      <c r="LXK168" s="212"/>
      <c r="LXL168" s="212"/>
      <c r="LXM168" s="212"/>
      <c r="LXN168" s="212"/>
      <c r="LXO168" s="212"/>
      <c r="LXP168" s="212"/>
      <c r="LXQ168" s="212"/>
      <c r="LXR168" s="212"/>
      <c r="LXS168" s="212"/>
      <c r="LXT168" s="212"/>
      <c r="LXU168" s="212"/>
      <c r="LXV168" s="212"/>
      <c r="LXW168" s="212"/>
      <c r="LXX168" s="212"/>
      <c r="LXY168" s="212"/>
      <c r="LXZ168" s="212"/>
      <c r="LYA168" s="212"/>
      <c r="LYB168" s="212"/>
      <c r="LYC168" s="212"/>
      <c r="LYD168" s="212"/>
      <c r="LYE168" s="212"/>
      <c r="LYF168" s="212"/>
      <c r="LYG168" s="212"/>
      <c r="LYH168" s="212"/>
      <c r="LYI168" s="212"/>
      <c r="LYJ168" s="212"/>
      <c r="LYK168" s="212"/>
      <c r="LYL168" s="212"/>
      <c r="LYM168" s="212"/>
      <c r="LYN168" s="212"/>
      <c r="LYO168" s="212"/>
      <c r="LYP168" s="212"/>
      <c r="LYQ168" s="212"/>
      <c r="LYR168" s="212"/>
      <c r="LYS168" s="212"/>
      <c r="LYT168" s="212"/>
      <c r="LYU168" s="212"/>
      <c r="LYV168" s="212"/>
      <c r="LYW168" s="212"/>
      <c r="LYX168" s="212"/>
      <c r="LYY168" s="212"/>
      <c r="LYZ168" s="212"/>
      <c r="LZA168" s="212"/>
      <c r="LZB168" s="212"/>
      <c r="LZC168" s="212"/>
      <c r="LZD168" s="212"/>
      <c r="LZE168" s="212"/>
      <c r="LZF168" s="212"/>
      <c r="LZG168" s="212"/>
      <c r="LZH168" s="212"/>
      <c r="LZI168" s="212"/>
      <c r="LZJ168" s="212"/>
      <c r="LZK168" s="212"/>
      <c r="LZL168" s="212"/>
      <c r="LZM168" s="212"/>
      <c r="LZN168" s="212"/>
      <c r="LZO168" s="212"/>
      <c r="LZP168" s="212"/>
      <c r="LZQ168" s="212"/>
      <c r="LZR168" s="212"/>
      <c r="LZS168" s="212"/>
      <c r="LZT168" s="212"/>
      <c r="LZU168" s="212"/>
      <c r="LZV168" s="212"/>
      <c r="LZW168" s="212"/>
      <c r="LZX168" s="212"/>
      <c r="LZY168" s="212"/>
      <c r="LZZ168" s="212"/>
      <c r="MAA168" s="212"/>
      <c r="MAB168" s="212"/>
      <c r="MAC168" s="212"/>
      <c r="MAD168" s="212"/>
      <c r="MAE168" s="212"/>
      <c r="MAF168" s="212"/>
      <c r="MAG168" s="212"/>
      <c r="MAH168" s="212"/>
      <c r="MAI168" s="212"/>
      <c r="MAJ168" s="212"/>
      <c r="MAK168" s="212"/>
      <c r="MAL168" s="212"/>
      <c r="MAM168" s="212"/>
      <c r="MAN168" s="212"/>
      <c r="MAO168" s="212"/>
      <c r="MAP168" s="212"/>
      <c r="MAQ168" s="212"/>
      <c r="MAR168" s="212"/>
      <c r="MAS168" s="212"/>
      <c r="MAT168" s="212"/>
      <c r="MAU168" s="212"/>
      <c r="MAV168" s="212"/>
      <c r="MAW168" s="212"/>
      <c r="MAX168" s="212"/>
      <c r="MAY168" s="212"/>
      <c r="MAZ168" s="212"/>
      <c r="MBA168" s="212"/>
      <c r="MBB168" s="212"/>
      <c r="MBC168" s="212"/>
      <c r="MBD168" s="212"/>
      <c r="MBE168" s="212"/>
      <c r="MBF168" s="212"/>
      <c r="MBG168" s="212"/>
      <c r="MBH168" s="212"/>
      <c r="MBI168" s="212"/>
      <c r="MBJ168" s="212"/>
      <c r="MBK168" s="212"/>
      <c r="MBL168" s="212"/>
      <c r="MBM168" s="212"/>
      <c r="MBN168" s="212"/>
      <c r="MBO168" s="212"/>
      <c r="MBP168" s="212"/>
      <c r="MBQ168" s="212"/>
      <c r="MBR168" s="212"/>
      <c r="MBS168" s="212"/>
      <c r="MBT168" s="212"/>
      <c r="MBU168" s="212"/>
      <c r="MBV168" s="212"/>
      <c r="MBW168" s="212"/>
      <c r="MBX168" s="212"/>
      <c r="MBY168" s="212"/>
      <c r="MBZ168" s="212"/>
      <c r="MCA168" s="212"/>
      <c r="MCB168" s="212"/>
      <c r="MCC168" s="212"/>
      <c r="MCD168" s="212"/>
      <c r="MCE168" s="212"/>
      <c r="MCF168" s="212"/>
      <c r="MCG168" s="212"/>
      <c r="MCH168" s="212"/>
      <c r="MCI168" s="212"/>
      <c r="MCJ168" s="212"/>
      <c r="MCK168" s="212"/>
      <c r="MCL168" s="212"/>
      <c r="MCM168" s="212"/>
      <c r="MCN168" s="212"/>
      <c r="MCO168" s="212"/>
      <c r="MCP168" s="212"/>
      <c r="MCQ168" s="212"/>
      <c r="MCR168" s="212"/>
      <c r="MCS168" s="212"/>
      <c r="MCT168" s="212"/>
      <c r="MCU168" s="212"/>
      <c r="MCV168" s="212"/>
      <c r="MCW168" s="212"/>
      <c r="MCX168" s="212"/>
      <c r="MCY168" s="212"/>
      <c r="MCZ168" s="212"/>
      <c r="MDA168" s="212"/>
      <c r="MDB168" s="212"/>
      <c r="MDC168" s="212"/>
      <c r="MDD168" s="212"/>
      <c r="MDE168" s="212"/>
      <c r="MDF168" s="212"/>
      <c r="MDG168" s="212"/>
      <c r="MDH168" s="212"/>
      <c r="MDI168" s="212"/>
      <c r="MDJ168" s="212"/>
      <c r="MDK168" s="212"/>
      <c r="MDL168" s="212"/>
      <c r="MDM168" s="212"/>
      <c r="MDN168" s="212"/>
      <c r="MDO168" s="212"/>
      <c r="MDP168" s="212"/>
      <c r="MDQ168" s="212"/>
      <c r="MDR168" s="212"/>
      <c r="MDS168" s="212"/>
      <c r="MDT168" s="212"/>
      <c r="MDU168" s="212"/>
      <c r="MDV168" s="212"/>
      <c r="MDW168" s="212"/>
      <c r="MDX168" s="212"/>
      <c r="MDY168" s="212"/>
      <c r="MDZ168" s="212"/>
      <c r="MEA168" s="212"/>
      <c r="MEB168" s="212"/>
      <c r="MEC168" s="212"/>
      <c r="MED168" s="212"/>
      <c r="MEE168" s="212"/>
      <c r="MEF168" s="212"/>
      <c r="MEG168" s="212"/>
      <c r="MEH168" s="212"/>
      <c r="MEI168" s="212"/>
      <c r="MEJ168" s="212"/>
      <c r="MEK168" s="212"/>
      <c r="MEL168" s="212"/>
      <c r="MEM168" s="212"/>
      <c r="MEN168" s="212"/>
      <c r="MEO168" s="212"/>
      <c r="MEP168" s="212"/>
      <c r="MEQ168" s="212"/>
      <c r="MER168" s="212"/>
      <c r="MES168" s="212"/>
      <c r="MET168" s="212"/>
      <c r="MEU168" s="212"/>
      <c r="MEV168" s="212"/>
      <c r="MEW168" s="212"/>
      <c r="MEX168" s="212"/>
      <c r="MEY168" s="212"/>
      <c r="MEZ168" s="212"/>
      <c r="MFA168" s="212"/>
      <c r="MFB168" s="212"/>
      <c r="MFC168" s="212"/>
      <c r="MFD168" s="212"/>
      <c r="MFE168" s="212"/>
      <c r="MFF168" s="212"/>
      <c r="MFG168" s="212"/>
      <c r="MFH168" s="212"/>
      <c r="MFI168" s="212"/>
      <c r="MFJ168" s="212"/>
      <c r="MFK168" s="212"/>
      <c r="MFL168" s="212"/>
      <c r="MFM168" s="212"/>
      <c r="MFN168" s="212"/>
      <c r="MFO168" s="212"/>
      <c r="MFP168" s="212"/>
      <c r="MFQ168" s="212"/>
      <c r="MFR168" s="212"/>
      <c r="MFS168" s="212"/>
      <c r="MFZ168" s="212"/>
      <c r="MGA168" s="212"/>
      <c r="MGB168" s="212"/>
      <c r="MGC168" s="212"/>
      <c r="MGD168" s="212"/>
      <c r="MGE168" s="212"/>
      <c r="MGF168" s="212"/>
      <c r="MGG168" s="212"/>
      <c r="MGH168" s="212"/>
      <c r="MGI168" s="212"/>
      <c r="MGJ168" s="212"/>
      <c r="MGK168" s="212"/>
      <c r="MGL168" s="212"/>
      <c r="MGM168" s="212"/>
      <c r="MGN168" s="212"/>
      <c r="MGO168" s="212"/>
      <c r="MGP168" s="212"/>
      <c r="MGQ168" s="212"/>
      <c r="MGR168" s="212"/>
      <c r="MGS168" s="212"/>
      <c r="MGT168" s="212"/>
      <c r="MGU168" s="212"/>
      <c r="MGV168" s="212"/>
      <c r="MGW168" s="212"/>
      <c r="MGX168" s="212"/>
      <c r="MGY168" s="212"/>
      <c r="MGZ168" s="212"/>
      <c r="MHA168" s="212"/>
      <c r="MHB168" s="212"/>
      <c r="MHC168" s="212"/>
      <c r="MHD168" s="212"/>
      <c r="MHE168" s="212"/>
      <c r="MHF168" s="212"/>
      <c r="MHG168" s="212"/>
      <c r="MHH168" s="212"/>
      <c r="MHI168" s="212"/>
      <c r="MHJ168" s="212"/>
      <c r="MHK168" s="212"/>
      <c r="MHL168" s="212"/>
      <c r="MHM168" s="212"/>
      <c r="MHN168" s="212"/>
      <c r="MHO168" s="212"/>
      <c r="MHP168" s="212"/>
      <c r="MHQ168" s="212"/>
      <c r="MHR168" s="212"/>
      <c r="MHS168" s="212"/>
      <c r="MHT168" s="212"/>
      <c r="MHU168" s="212"/>
      <c r="MHV168" s="212"/>
      <c r="MHW168" s="212"/>
      <c r="MHX168" s="212"/>
      <c r="MHY168" s="212"/>
      <c r="MHZ168" s="212"/>
      <c r="MIA168" s="212"/>
      <c r="MIB168" s="212"/>
      <c r="MIC168" s="212"/>
      <c r="MID168" s="212"/>
      <c r="MIE168" s="212"/>
      <c r="MIF168" s="212"/>
      <c r="MIG168" s="212"/>
      <c r="MIH168" s="212"/>
      <c r="MII168" s="212"/>
      <c r="MIJ168" s="212"/>
      <c r="MIK168" s="212"/>
      <c r="MIL168" s="212"/>
      <c r="MIM168" s="212"/>
      <c r="MIN168" s="212"/>
      <c r="MIO168" s="212"/>
      <c r="MIP168" s="212"/>
      <c r="MIQ168" s="212"/>
      <c r="MIR168" s="212"/>
      <c r="MIS168" s="212"/>
      <c r="MIT168" s="212"/>
      <c r="MIU168" s="212"/>
      <c r="MIV168" s="212"/>
      <c r="MIW168" s="212"/>
      <c r="MIX168" s="212"/>
      <c r="MIY168" s="212"/>
      <c r="MIZ168" s="212"/>
      <c r="MJA168" s="212"/>
      <c r="MJB168" s="212"/>
      <c r="MJC168" s="212"/>
      <c r="MJD168" s="212"/>
      <c r="MJE168" s="212"/>
      <c r="MJF168" s="212"/>
      <c r="MJG168" s="212"/>
      <c r="MJH168" s="212"/>
      <c r="MJI168" s="212"/>
      <c r="MJJ168" s="212"/>
      <c r="MJK168" s="212"/>
      <c r="MJL168" s="212"/>
      <c r="MJM168" s="212"/>
      <c r="MJN168" s="212"/>
      <c r="MJO168" s="212"/>
      <c r="MJP168" s="212"/>
      <c r="MJQ168" s="212"/>
      <c r="MJR168" s="212"/>
      <c r="MJS168" s="212"/>
      <c r="MJT168" s="212"/>
      <c r="MJU168" s="212"/>
      <c r="MJV168" s="212"/>
      <c r="MJW168" s="212"/>
      <c r="MJX168" s="212"/>
      <c r="MJY168" s="212"/>
      <c r="MJZ168" s="212"/>
      <c r="MKA168" s="212"/>
      <c r="MKB168" s="212"/>
      <c r="MKC168" s="212"/>
      <c r="MKD168" s="212"/>
      <c r="MKE168" s="212"/>
      <c r="MKF168" s="212"/>
      <c r="MKG168" s="212"/>
      <c r="MKH168" s="212"/>
      <c r="MKI168" s="212"/>
      <c r="MKJ168" s="212"/>
      <c r="MKK168" s="212"/>
      <c r="MKL168" s="212"/>
      <c r="MKM168" s="212"/>
      <c r="MKN168" s="212"/>
      <c r="MKO168" s="212"/>
      <c r="MKP168" s="212"/>
      <c r="MKQ168" s="212"/>
      <c r="MKR168" s="212"/>
      <c r="MKS168" s="212"/>
      <c r="MKT168" s="212"/>
      <c r="MKU168" s="212"/>
      <c r="MKV168" s="212"/>
      <c r="MKW168" s="212"/>
      <c r="MKX168" s="212"/>
      <c r="MKY168" s="212"/>
      <c r="MKZ168" s="212"/>
      <c r="MLA168" s="212"/>
      <c r="MLB168" s="212"/>
      <c r="MLC168" s="212"/>
      <c r="MLD168" s="212"/>
      <c r="MLE168" s="212"/>
      <c r="MLF168" s="212"/>
      <c r="MLG168" s="212"/>
      <c r="MLH168" s="212"/>
      <c r="MLI168" s="212"/>
      <c r="MLJ168" s="212"/>
      <c r="MLK168" s="212"/>
      <c r="MLL168" s="212"/>
      <c r="MLM168" s="212"/>
      <c r="MLN168" s="212"/>
      <c r="MLO168" s="212"/>
      <c r="MLP168" s="212"/>
      <c r="MLQ168" s="212"/>
      <c r="MLR168" s="212"/>
      <c r="MLS168" s="212"/>
      <c r="MLT168" s="212"/>
      <c r="MLU168" s="212"/>
      <c r="MLV168" s="212"/>
      <c r="MLW168" s="212"/>
      <c r="MLX168" s="212"/>
      <c r="MLY168" s="212"/>
      <c r="MLZ168" s="212"/>
      <c r="MMA168" s="212"/>
      <c r="MMB168" s="212"/>
      <c r="MMC168" s="212"/>
      <c r="MMD168" s="212"/>
      <c r="MME168" s="212"/>
      <c r="MMF168" s="212"/>
      <c r="MMG168" s="212"/>
      <c r="MMH168" s="212"/>
      <c r="MMI168" s="212"/>
      <c r="MMJ168" s="212"/>
      <c r="MMK168" s="212"/>
      <c r="MML168" s="212"/>
      <c r="MMM168" s="212"/>
      <c r="MMN168" s="212"/>
      <c r="MMO168" s="212"/>
      <c r="MMP168" s="212"/>
      <c r="MMQ168" s="212"/>
      <c r="MMR168" s="212"/>
      <c r="MMS168" s="212"/>
      <c r="MMT168" s="212"/>
      <c r="MMU168" s="212"/>
      <c r="MMV168" s="212"/>
      <c r="MMW168" s="212"/>
      <c r="MMX168" s="212"/>
      <c r="MMY168" s="212"/>
      <c r="MMZ168" s="212"/>
      <c r="MNA168" s="212"/>
      <c r="MNB168" s="212"/>
      <c r="MNC168" s="212"/>
      <c r="MND168" s="212"/>
      <c r="MNE168" s="212"/>
      <c r="MNF168" s="212"/>
      <c r="MNG168" s="212"/>
      <c r="MNH168" s="212"/>
      <c r="MNI168" s="212"/>
      <c r="MNJ168" s="212"/>
      <c r="MNK168" s="212"/>
      <c r="MNL168" s="212"/>
      <c r="MNM168" s="212"/>
      <c r="MNN168" s="212"/>
      <c r="MNO168" s="212"/>
      <c r="MNP168" s="212"/>
      <c r="MNQ168" s="212"/>
      <c r="MNR168" s="212"/>
      <c r="MNS168" s="212"/>
      <c r="MNT168" s="212"/>
      <c r="MNU168" s="212"/>
      <c r="MNV168" s="212"/>
      <c r="MNW168" s="212"/>
      <c r="MNX168" s="212"/>
      <c r="MNY168" s="212"/>
      <c r="MNZ168" s="212"/>
      <c r="MOA168" s="212"/>
      <c r="MOB168" s="212"/>
      <c r="MOC168" s="212"/>
      <c r="MOD168" s="212"/>
      <c r="MOE168" s="212"/>
      <c r="MOF168" s="212"/>
      <c r="MOG168" s="212"/>
      <c r="MOH168" s="212"/>
      <c r="MOI168" s="212"/>
      <c r="MOJ168" s="212"/>
      <c r="MOK168" s="212"/>
      <c r="MOL168" s="212"/>
      <c r="MOM168" s="212"/>
      <c r="MON168" s="212"/>
      <c r="MOO168" s="212"/>
      <c r="MOP168" s="212"/>
      <c r="MOQ168" s="212"/>
      <c r="MOR168" s="212"/>
      <c r="MOS168" s="212"/>
      <c r="MOT168" s="212"/>
      <c r="MOU168" s="212"/>
      <c r="MOV168" s="212"/>
      <c r="MOW168" s="212"/>
      <c r="MOX168" s="212"/>
      <c r="MOY168" s="212"/>
      <c r="MOZ168" s="212"/>
      <c r="MPA168" s="212"/>
      <c r="MPB168" s="212"/>
      <c r="MPC168" s="212"/>
      <c r="MPD168" s="212"/>
      <c r="MPE168" s="212"/>
      <c r="MPF168" s="212"/>
      <c r="MPG168" s="212"/>
      <c r="MPH168" s="212"/>
      <c r="MPI168" s="212"/>
      <c r="MPJ168" s="212"/>
      <c r="MPK168" s="212"/>
      <c r="MPL168" s="212"/>
      <c r="MPM168" s="212"/>
      <c r="MPN168" s="212"/>
      <c r="MPO168" s="212"/>
      <c r="MPV168" s="212"/>
      <c r="MPW168" s="212"/>
      <c r="MPX168" s="212"/>
      <c r="MPY168" s="212"/>
      <c r="MPZ168" s="212"/>
      <c r="MQA168" s="212"/>
      <c r="MQB168" s="212"/>
      <c r="MQC168" s="212"/>
      <c r="MQD168" s="212"/>
      <c r="MQE168" s="212"/>
      <c r="MQF168" s="212"/>
      <c r="MQG168" s="212"/>
      <c r="MQH168" s="212"/>
      <c r="MQI168" s="212"/>
      <c r="MQJ168" s="212"/>
      <c r="MQK168" s="212"/>
      <c r="MQL168" s="212"/>
      <c r="MQM168" s="212"/>
      <c r="MQN168" s="212"/>
      <c r="MQO168" s="212"/>
      <c r="MQP168" s="212"/>
      <c r="MQQ168" s="212"/>
      <c r="MQR168" s="212"/>
      <c r="MQS168" s="212"/>
      <c r="MQT168" s="212"/>
      <c r="MQU168" s="212"/>
      <c r="MQV168" s="212"/>
      <c r="MQW168" s="212"/>
      <c r="MQX168" s="212"/>
      <c r="MQY168" s="212"/>
      <c r="MQZ168" s="212"/>
      <c r="MRA168" s="212"/>
      <c r="MRB168" s="212"/>
      <c r="MRC168" s="212"/>
      <c r="MRD168" s="212"/>
      <c r="MRE168" s="212"/>
      <c r="MRF168" s="212"/>
      <c r="MRG168" s="212"/>
      <c r="MRH168" s="212"/>
      <c r="MRI168" s="212"/>
      <c r="MRJ168" s="212"/>
      <c r="MRK168" s="212"/>
      <c r="MRL168" s="212"/>
      <c r="MRM168" s="212"/>
      <c r="MRN168" s="212"/>
      <c r="MRO168" s="212"/>
      <c r="MRP168" s="212"/>
      <c r="MRQ168" s="212"/>
      <c r="MRR168" s="212"/>
      <c r="MRS168" s="212"/>
      <c r="MRT168" s="212"/>
      <c r="MRU168" s="212"/>
      <c r="MRV168" s="212"/>
      <c r="MRW168" s="212"/>
      <c r="MRX168" s="212"/>
      <c r="MRY168" s="212"/>
      <c r="MRZ168" s="212"/>
      <c r="MSA168" s="212"/>
      <c r="MSB168" s="212"/>
      <c r="MSC168" s="212"/>
      <c r="MSD168" s="212"/>
      <c r="MSE168" s="212"/>
      <c r="MSF168" s="212"/>
      <c r="MSG168" s="212"/>
      <c r="MSH168" s="212"/>
      <c r="MSI168" s="212"/>
      <c r="MSJ168" s="212"/>
      <c r="MSK168" s="212"/>
      <c r="MSL168" s="212"/>
      <c r="MSM168" s="212"/>
      <c r="MSN168" s="212"/>
      <c r="MSO168" s="212"/>
      <c r="MSP168" s="212"/>
      <c r="MSQ168" s="212"/>
      <c r="MSR168" s="212"/>
      <c r="MSS168" s="212"/>
      <c r="MST168" s="212"/>
      <c r="MSU168" s="212"/>
      <c r="MSV168" s="212"/>
      <c r="MSW168" s="212"/>
      <c r="MSX168" s="212"/>
      <c r="MSY168" s="212"/>
      <c r="MSZ168" s="212"/>
      <c r="MTA168" s="212"/>
      <c r="MTB168" s="212"/>
      <c r="MTC168" s="212"/>
      <c r="MTD168" s="212"/>
      <c r="MTE168" s="212"/>
      <c r="MTF168" s="212"/>
      <c r="MTG168" s="212"/>
      <c r="MTH168" s="212"/>
      <c r="MTI168" s="212"/>
      <c r="MTJ168" s="212"/>
      <c r="MTK168" s="212"/>
      <c r="MTL168" s="212"/>
      <c r="MTM168" s="212"/>
      <c r="MTN168" s="212"/>
      <c r="MTO168" s="212"/>
      <c r="MTP168" s="212"/>
      <c r="MTQ168" s="212"/>
      <c r="MTR168" s="212"/>
      <c r="MTS168" s="212"/>
      <c r="MTT168" s="212"/>
      <c r="MTU168" s="212"/>
      <c r="MTV168" s="212"/>
      <c r="MTW168" s="212"/>
      <c r="MTX168" s="212"/>
      <c r="MTY168" s="212"/>
      <c r="MTZ168" s="212"/>
      <c r="MUA168" s="212"/>
      <c r="MUB168" s="212"/>
      <c r="MUC168" s="212"/>
      <c r="MUD168" s="212"/>
      <c r="MUE168" s="212"/>
      <c r="MUF168" s="212"/>
      <c r="MUG168" s="212"/>
      <c r="MUH168" s="212"/>
      <c r="MUI168" s="212"/>
      <c r="MUJ168" s="212"/>
      <c r="MUK168" s="212"/>
      <c r="MUL168" s="212"/>
      <c r="MUM168" s="212"/>
      <c r="MUN168" s="212"/>
      <c r="MUO168" s="212"/>
      <c r="MUP168" s="212"/>
      <c r="MUQ168" s="212"/>
      <c r="MUR168" s="212"/>
      <c r="MUS168" s="212"/>
      <c r="MUT168" s="212"/>
      <c r="MUU168" s="212"/>
      <c r="MUV168" s="212"/>
      <c r="MUW168" s="212"/>
      <c r="MUX168" s="212"/>
      <c r="MUY168" s="212"/>
      <c r="MUZ168" s="212"/>
      <c r="MVA168" s="212"/>
      <c r="MVB168" s="212"/>
      <c r="MVC168" s="212"/>
      <c r="MVD168" s="212"/>
      <c r="MVE168" s="212"/>
      <c r="MVF168" s="212"/>
      <c r="MVG168" s="212"/>
      <c r="MVH168" s="212"/>
      <c r="MVI168" s="212"/>
      <c r="MVJ168" s="212"/>
      <c r="MVK168" s="212"/>
      <c r="MVL168" s="212"/>
      <c r="MVM168" s="212"/>
      <c r="MVN168" s="212"/>
      <c r="MVO168" s="212"/>
      <c r="MVP168" s="212"/>
      <c r="MVQ168" s="212"/>
      <c r="MVR168" s="212"/>
      <c r="MVS168" s="212"/>
      <c r="MVT168" s="212"/>
      <c r="MVU168" s="212"/>
      <c r="MVV168" s="212"/>
      <c r="MVW168" s="212"/>
      <c r="MVX168" s="212"/>
      <c r="MVY168" s="212"/>
      <c r="MVZ168" s="212"/>
      <c r="MWA168" s="212"/>
      <c r="MWB168" s="212"/>
      <c r="MWC168" s="212"/>
      <c r="MWD168" s="212"/>
      <c r="MWE168" s="212"/>
      <c r="MWF168" s="212"/>
      <c r="MWG168" s="212"/>
      <c r="MWH168" s="212"/>
      <c r="MWI168" s="212"/>
      <c r="MWJ168" s="212"/>
      <c r="MWK168" s="212"/>
      <c r="MWL168" s="212"/>
      <c r="MWM168" s="212"/>
      <c r="MWN168" s="212"/>
      <c r="MWO168" s="212"/>
      <c r="MWP168" s="212"/>
      <c r="MWQ168" s="212"/>
      <c r="MWR168" s="212"/>
      <c r="MWS168" s="212"/>
      <c r="MWT168" s="212"/>
      <c r="MWU168" s="212"/>
      <c r="MWV168" s="212"/>
      <c r="MWW168" s="212"/>
      <c r="MWX168" s="212"/>
      <c r="MWY168" s="212"/>
      <c r="MWZ168" s="212"/>
      <c r="MXA168" s="212"/>
      <c r="MXB168" s="212"/>
      <c r="MXC168" s="212"/>
      <c r="MXD168" s="212"/>
      <c r="MXE168" s="212"/>
      <c r="MXF168" s="212"/>
      <c r="MXG168" s="212"/>
      <c r="MXH168" s="212"/>
      <c r="MXI168" s="212"/>
      <c r="MXJ168" s="212"/>
      <c r="MXK168" s="212"/>
      <c r="MXL168" s="212"/>
      <c r="MXM168" s="212"/>
      <c r="MXN168" s="212"/>
      <c r="MXO168" s="212"/>
      <c r="MXP168" s="212"/>
      <c r="MXQ168" s="212"/>
      <c r="MXR168" s="212"/>
      <c r="MXS168" s="212"/>
      <c r="MXT168" s="212"/>
      <c r="MXU168" s="212"/>
      <c r="MXV168" s="212"/>
      <c r="MXW168" s="212"/>
      <c r="MXX168" s="212"/>
      <c r="MXY168" s="212"/>
      <c r="MXZ168" s="212"/>
      <c r="MYA168" s="212"/>
      <c r="MYB168" s="212"/>
      <c r="MYC168" s="212"/>
      <c r="MYD168" s="212"/>
      <c r="MYE168" s="212"/>
      <c r="MYF168" s="212"/>
      <c r="MYG168" s="212"/>
      <c r="MYH168" s="212"/>
      <c r="MYI168" s="212"/>
      <c r="MYJ168" s="212"/>
      <c r="MYK168" s="212"/>
      <c r="MYL168" s="212"/>
      <c r="MYM168" s="212"/>
      <c r="MYN168" s="212"/>
      <c r="MYO168" s="212"/>
      <c r="MYP168" s="212"/>
      <c r="MYQ168" s="212"/>
      <c r="MYR168" s="212"/>
      <c r="MYS168" s="212"/>
      <c r="MYT168" s="212"/>
      <c r="MYU168" s="212"/>
      <c r="MYV168" s="212"/>
      <c r="MYW168" s="212"/>
      <c r="MYX168" s="212"/>
      <c r="MYY168" s="212"/>
      <c r="MYZ168" s="212"/>
      <c r="MZA168" s="212"/>
      <c r="MZB168" s="212"/>
      <c r="MZC168" s="212"/>
      <c r="MZD168" s="212"/>
      <c r="MZE168" s="212"/>
      <c r="MZF168" s="212"/>
      <c r="MZG168" s="212"/>
      <c r="MZH168" s="212"/>
      <c r="MZI168" s="212"/>
      <c r="MZJ168" s="212"/>
      <c r="MZK168" s="212"/>
      <c r="MZR168" s="212"/>
      <c r="MZS168" s="212"/>
      <c r="MZT168" s="212"/>
      <c r="MZU168" s="212"/>
      <c r="MZV168" s="212"/>
      <c r="MZW168" s="212"/>
      <c r="MZX168" s="212"/>
      <c r="MZY168" s="212"/>
      <c r="MZZ168" s="212"/>
      <c r="NAA168" s="212"/>
      <c r="NAB168" s="212"/>
      <c r="NAC168" s="212"/>
      <c r="NAD168" s="212"/>
      <c r="NAE168" s="212"/>
      <c r="NAF168" s="212"/>
      <c r="NAG168" s="212"/>
      <c r="NAH168" s="212"/>
      <c r="NAI168" s="212"/>
      <c r="NAJ168" s="212"/>
      <c r="NAK168" s="212"/>
      <c r="NAL168" s="212"/>
      <c r="NAM168" s="212"/>
      <c r="NAN168" s="212"/>
      <c r="NAO168" s="212"/>
      <c r="NAP168" s="212"/>
      <c r="NAQ168" s="212"/>
      <c r="NAR168" s="212"/>
      <c r="NAS168" s="212"/>
      <c r="NAT168" s="212"/>
      <c r="NAU168" s="212"/>
      <c r="NAV168" s="212"/>
      <c r="NAW168" s="212"/>
      <c r="NAX168" s="212"/>
      <c r="NAY168" s="212"/>
      <c r="NAZ168" s="212"/>
      <c r="NBA168" s="212"/>
      <c r="NBB168" s="212"/>
      <c r="NBC168" s="212"/>
      <c r="NBD168" s="212"/>
      <c r="NBE168" s="212"/>
      <c r="NBF168" s="212"/>
      <c r="NBG168" s="212"/>
      <c r="NBH168" s="212"/>
      <c r="NBI168" s="212"/>
      <c r="NBJ168" s="212"/>
      <c r="NBK168" s="212"/>
      <c r="NBL168" s="212"/>
      <c r="NBM168" s="212"/>
      <c r="NBN168" s="212"/>
      <c r="NBO168" s="212"/>
      <c r="NBP168" s="212"/>
      <c r="NBQ168" s="212"/>
      <c r="NBR168" s="212"/>
      <c r="NBS168" s="212"/>
      <c r="NBT168" s="212"/>
      <c r="NBU168" s="212"/>
      <c r="NBV168" s="212"/>
      <c r="NBW168" s="212"/>
      <c r="NBX168" s="212"/>
      <c r="NBY168" s="212"/>
      <c r="NBZ168" s="212"/>
      <c r="NCA168" s="212"/>
      <c r="NCB168" s="212"/>
      <c r="NCC168" s="212"/>
      <c r="NCD168" s="212"/>
      <c r="NCE168" s="212"/>
      <c r="NCF168" s="212"/>
      <c r="NCG168" s="212"/>
      <c r="NCH168" s="212"/>
      <c r="NCI168" s="212"/>
      <c r="NCJ168" s="212"/>
      <c r="NCK168" s="212"/>
      <c r="NCL168" s="212"/>
      <c r="NCM168" s="212"/>
      <c r="NCN168" s="212"/>
      <c r="NCO168" s="212"/>
      <c r="NCP168" s="212"/>
      <c r="NCQ168" s="212"/>
      <c r="NCR168" s="212"/>
      <c r="NCS168" s="212"/>
      <c r="NCT168" s="212"/>
      <c r="NCU168" s="212"/>
      <c r="NCV168" s="212"/>
      <c r="NCW168" s="212"/>
      <c r="NCX168" s="212"/>
      <c r="NCY168" s="212"/>
      <c r="NCZ168" s="212"/>
      <c r="NDA168" s="212"/>
      <c r="NDB168" s="212"/>
      <c r="NDC168" s="212"/>
      <c r="NDD168" s="212"/>
      <c r="NDE168" s="212"/>
      <c r="NDF168" s="212"/>
      <c r="NDG168" s="212"/>
      <c r="NDH168" s="212"/>
      <c r="NDI168" s="212"/>
      <c r="NDJ168" s="212"/>
      <c r="NDK168" s="212"/>
      <c r="NDL168" s="212"/>
      <c r="NDM168" s="212"/>
      <c r="NDN168" s="212"/>
      <c r="NDO168" s="212"/>
      <c r="NDP168" s="212"/>
      <c r="NDQ168" s="212"/>
      <c r="NDR168" s="212"/>
      <c r="NDS168" s="212"/>
      <c r="NDT168" s="212"/>
      <c r="NDU168" s="212"/>
      <c r="NDV168" s="212"/>
      <c r="NDW168" s="212"/>
      <c r="NDX168" s="212"/>
      <c r="NDY168" s="212"/>
      <c r="NDZ168" s="212"/>
      <c r="NEA168" s="212"/>
      <c r="NEB168" s="212"/>
      <c r="NEC168" s="212"/>
      <c r="NED168" s="212"/>
      <c r="NEE168" s="212"/>
      <c r="NEF168" s="212"/>
      <c r="NEG168" s="212"/>
      <c r="NEH168" s="212"/>
      <c r="NEI168" s="212"/>
      <c r="NEJ168" s="212"/>
      <c r="NEK168" s="212"/>
      <c r="NEL168" s="212"/>
      <c r="NEM168" s="212"/>
      <c r="NEN168" s="212"/>
      <c r="NEO168" s="212"/>
      <c r="NEP168" s="212"/>
      <c r="NEQ168" s="212"/>
      <c r="NER168" s="212"/>
      <c r="NES168" s="212"/>
      <c r="NET168" s="212"/>
      <c r="NEU168" s="212"/>
      <c r="NEV168" s="212"/>
      <c r="NEW168" s="212"/>
      <c r="NEX168" s="212"/>
      <c r="NEY168" s="212"/>
      <c r="NEZ168" s="212"/>
      <c r="NFA168" s="212"/>
      <c r="NFB168" s="212"/>
      <c r="NFC168" s="212"/>
      <c r="NFD168" s="212"/>
      <c r="NFE168" s="212"/>
      <c r="NFF168" s="212"/>
      <c r="NFG168" s="212"/>
      <c r="NFH168" s="212"/>
      <c r="NFI168" s="212"/>
      <c r="NFJ168" s="212"/>
      <c r="NFK168" s="212"/>
      <c r="NFL168" s="212"/>
      <c r="NFM168" s="212"/>
      <c r="NFN168" s="212"/>
      <c r="NFO168" s="212"/>
      <c r="NFP168" s="212"/>
      <c r="NFQ168" s="212"/>
      <c r="NFR168" s="212"/>
      <c r="NFS168" s="212"/>
      <c r="NFT168" s="212"/>
      <c r="NFU168" s="212"/>
      <c r="NFV168" s="212"/>
      <c r="NFW168" s="212"/>
      <c r="NFX168" s="212"/>
      <c r="NFY168" s="212"/>
      <c r="NFZ168" s="212"/>
      <c r="NGA168" s="212"/>
      <c r="NGB168" s="212"/>
      <c r="NGC168" s="212"/>
      <c r="NGD168" s="212"/>
      <c r="NGE168" s="212"/>
      <c r="NGF168" s="212"/>
      <c r="NGG168" s="212"/>
      <c r="NGH168" s="212"/>
      <c r="NGI168" s="212"/>
      <c r="NGJ168" s="212"/>
      <c r="NGK168" s="212"/>
      <c r="NGL168" s="212"/>
      <c r="NGM168" s="212"/>
      <c r="NGN168" s="212"/>
      <c r="NGO168" s="212"/>
      <c r="NGP168" s="212"/>
      <c r="NGQ168" s="212"/>
      <c r="NGR168" s="212"/>
      <c r="NGS168" s="212"/>
      <c r="NGT168" s="212"/>
      <c r="NGU168" s="212"/>
      <c r="NGV168" s="212"/>
      <c r="NGW168" s="212"/>
      <c r="NGX168" s="212"/>
      <c r="NGY168" s="212"/>
      <c r="NGZ168" s="212"/>
      <c r="NHA168" s="212"/>
      <c r="NHB168" s="212"/>
      <c r="NHC168" s="212"/>
      <c r="NHD168" s="212"/>
      <c r="NHE168" s="212"/>
      <c r="NHF168" s="212"/>
      <c r="NHG168" s="212"/>
      <c r="NHH168" s="212"/>
      <c r="NHI168" s="212"/>
      <c r="NHJ168" s="212"/>
      <c r="NHK168" s="212"/>
      <c r="NHL168" s="212"/>
      <c r="NHM168" s="212"/>
      <c r="NHN168" s="212"/>
      <c r="NHO168" s="212"/>
      <c r="NHP168" s="212"/>
      <c r="NHQ168" s="212"/>
      <c r="NHR168" s="212"/>
      <c r="NHS168" s="212"/>
      <c r="NHT168" s="212"/>
      <c r="NHU168" s="212"/>
      <c r="NHV168" s="212"/>
      <c r="NHW168" s="212"/>
      <c r="NHX168" s="212"/>
      <c r="NHY168" s="212"/>
      <c r="NHZ168" s="212"/>
      <c r="NIA168" s="212"/>
      <c r="NIB168" s="212"/>
      <c r="NIC168" s="212"/>
      <c r="NID168" s="212"/>
      <c r="NIE168" s="212"/>
      <c r="NIF168" s="212"/>
      <c r="NIG168" s="212"/>
      <c r="NIH168" s="212"/>
      <c r="NII168" s="212"/>
      <c r="NIJ168" s="212"/>
      <c r="NIK168" s="212"/>
      <c r="NIL168" s="212"/>
      <c r="NIM168" s="212"/>
      <c r="NIN168" s="212"/>
      <c r="NIO168" s="212"/>
      <c r="NIP168" s="212"/>
      <c r="NIQ168" s="212"/>
      <c r="NIR168" s="212"/>
      <c r="NIS168" s="212"/>
      <c r="NIT168" s="212"/>
      <c r="NIU168" s="212"/>
      <c r="NIV168" s="212"/>
      <c r="NIW168" s="212"/>
      <c r="NIX168" s="212"/>
      <c r="NIY168" s="212"/>
      <c r="NIZ168" s="212"/>
      <c r="NJA168" s="212"/>
      <c r="NJB168" s="212"/>
      <c r="NJC168" s="212"/>
      <c r="NJD168" s="212"/>
      <c r="NJE168" s="212"/>
      <c r="NJF168" s="212"/>
      <c r="NJG168" s="212"/>
      <c r="NJN168" s="212"/>
      <c r="NJO168" s="212"/>
      <c r="NJP168" s="212"/>
      <c r="NJQ168" s="212"/>
      <c r="NJR168" s="212"/>
      <c r="NJS168" s="212"/>
      <c r="NJT168" s="212"/>
      <c r="NJU168" s="212"/>
      <c r="NJV168" s="212"/>
      <c r="NJW168" s="212"/>
      <c r="NJX168" s="212"/>
      <c r="NJY168" s="212"/>
      <c r="NJZ168" s="212"/>
      <c r="NKA168" s="212"/>
      <c r="NKB168" s="212"/>
      <c r="NKC168" s="212"/>
      <c r="NKD168" s="212"/>
      <c r="NKE168" s="212"/>
      <c r="NKF168" s="212"/>
      <c r="NKG168" s="212"/>
      <c r="NKH168" s="212"/>
      <c r="NKI168" s="212"/>
      <c r="NKJ168" s="212"/>
      <c r="NKK168" s="212"/>
      <c r="NKL168" s="212"/>
      <c r="NKM168" s="212"/>
      <c r="NKN168" s="212"/>
      <c r="NKO168" s="212"/>
      <c r="NKP168" s="212"/>
      <c r="NKQ168" s="212"/>
      <c r="NKR168" s="212"/>
      <c r="NKS168" s="212"/>
      <c r="NKT168" s="212"/>
      <c r="NKU168" s="212"/>
      <c r="NKV168" s="212"/>
      <c r="NKW168" s="212"/>
      <c r="NKX168" s="212"/>
      <c r="NKY168" s="212"/>
      <c r="NKZ168" s="212"/>
      <c r="NLA168" s="212"/>
      <c r="NLB168" s="212"/>
      <c r="NLC168" s="212"/>
      <c r="NLD168" s="212"/>
      <c r="NLE168" s="212"/>
      <c r="NLF168" s="212"/>
      <c r="NLG168" s="212"/>
      <c r="NLH168" s="212"/>
      <c r="NLI168" s="212"/>
      <c r="NLJ168" s="212"/>
      <c r="NLK168" s="212"/>
      <c r="NLL168" s="212"/>
      <c r="NLM168" s="212"/>
      <c r="NLN168" s="212"/>
      <c r="NLO168" s="212"/>
      <c r="NLP168" s="212"/>
      <c r="NLQ168" s="212"/>
      <c r="NLR168" s="212"/>
      <c r="NLS168" s="212"/>
      <c r="NLT168" s="212"/>
      <c r="NLU168" s="212"/>
      <c r="NLV168" s="212"/>
      <c r="NLW168" s="212"/>
      <c r="NLX168" s="212"/>
      <c r="NLY168" s="212"/>
      <c r="NLZ168" s="212"/>
      <c r="NMA168" s="212"/>
      <c r="NMB168" s="212"/>
      <c r="NMC168" s="212"/>
      <c r="NMD168" s="212"/>
      <c r="NME168" s="212"/>
      <c r="NMF168" s="212"/>
      <c r="NMG168" s="212"/>
      <c r="NMH168" s="212"/>
      <c r="NMI168" s="212"/>
      <c r="NMJ168" s="212"/>
      <c r="NMK168" s="212"/>
      <c r="NML168" s="212"/>
      <c r="NMM168" s="212"/>
      <c r="NMN168" s="212"/>
      <c r="NMO168" s="212"/>
      <c r="NMP168" s="212"/>
      <c r="NMQ168" s="212"/>
      <c r="NMR168" s="212"/>
      <c r="NMS168" s="212"/>
      <c r="NMT168" s="212"/>
      <c r="NMU168" s="212"/>
      <c r="NMV168" s="212"/>
      <c r="NMW168" s="212"/>
      <c r="NMX168" s="212"/>
      <c r="NMY168" s="212"/>
      <c r="NMZ168" s="212"/>
      <c r="NNA168" s="212"/>
      <c r="NNB168" s="212"/>
      <c r="NNC168" s="212"/>
      <c r="NND168" s="212"/>
      <c r="NNE168" s="212"/>
      <c r="NNF168" s="212"/>
      <c r="NNG168" s="212"/>
      <c r="NNH168" s="212"/>
      <c r="NNI168" s="212"/>
      <c r="NNJ168" s="212"/>
      <c r="NNK168" s="212"/>
      <c r="NNL168" s="212"/>
      <c r="NNM168" s="212"/>
      <c r="NNN168" s="212"/>
      <c r="NNO168" s="212"/>
      <c r="NNP168" s="212"/>
      <c r="NNQ168" s="212"/>
      <c r="NNR168" s="212"/>
      <c r="NNS168" s="212"/>
      <c r="NNT168" s="212"/>
      <c r="NNU168" s="212"/>
      <c r="NNV168" s="212"/>
      <c r="NNW168" s="212"/>
      <c r="NNX168" s="212"/>
      <c r="NNY168" s="212"/>
      <c r="NNZ168" s="212"/>
      <c r="NOA168" s="212"/>
      <c r="NOB168" s="212"/>
      <c r="NOC168" s="212"/>
      <c r="NOD168" s="212"/>
      <c r="NOE168" s="212"/>
      <c r="NOF168" s="212"/>
      <c r="NOG168" s="212"/>
      <c r="NOH168" s="212"/>
      <c r="NOI168" s="212"/>
      <c r="NOJ168" s="212"/>
      <c r="NOK168" s="212"/>
      <c r="NOL168" s="212"/>
      <c r="NOM168" s="212"/>
      <c r="NON168" s="212"/>
      <c r="NOO168" s="212"/>
      <c r="NOP168" s="212"/>
      <c r="NOQ168" s="212"/>
      <c r="NOR168" s="212"/>
      <c r="NOS168" s="212"/>
      <c r="NOT168" s="212"/>
      <c r="NOU168" s="212"/>
      <c r="NOV168" s="212"/>
      <c r="NOW168" s="212"/>
      <c r="NOX168" s="212"/>
      <c r="NOY168" s="212"/>
      <c r="NOZ168" s="212"/>
      <c r="NPA168" s="212"/>
      <c r="NPB168" s="212"/>
      <c r="NPC168" s="212"/>
      <c r="NPD168" s="212"/>
      <c r="NPE168" s="212"/>
      <c r="NPF168" s="212"/>
      <c r="NPG168" s="212"/>
      <c r="NPH168" s="212"/>
      <c r="NPI168" s="212"/>
      <c r="NPJ168" s="212"/>
      <c r="NPK168" s="212"/>
      <c r="NPL168" s="212"/>
      <c r="NPM168" s="212"/>
      <c r="NPN168" s="212"/>
      <c r="NPO168" s="212"/>
      <c r="NPP168" s="212"/>
      <c r="NPQ168" s="212"/>
      <c r="NPR168" s="212"/>
      <c r="NPS168" s="212"/>
      <c r="NPT168" s="212"/>
      <c r="NPU168" s="212"/>
      <c r="NPV168" s="212"/>
      <c r="NPW168" s="212"/>
      <c r="NPX168" s="212"/>
      <c r="NPY168" s="212"/>
      <c r="NPZ168" s="212"/>
      <c r="NQA168" s="212"/>
      <c r="NQB168" s="212"/>
      <c r="NQC168" s="212"/>
      <c r="NQD168" s="212"/>
      <c r="NQE168" s="212"/>
      <c r="NQF168" s="212"/>
      <c r="NQG168" s="212"/>
      <c r="NQH168" s="212"/>
      <c r="NQI168" s="212"/>
      <c r="NQJ168" s="212"/>
      <c r="NQK168" s="212"/>
      <c r="NQL168" s="212"/>
      <c r="NQM168" s="212"/>
      <c r="NQN168" s="212"/>
      <c r="NQO168" s="212"/>
      <c r="NQP168" s="212"/>
      <c r="NQQ168" s="212"/>
      <c r="NQR168" s="212"/>
      <c r="NQS168" s="212"/>
      <c r="NQT168" s="212"/>
      <c r="NQU168" s="212"/>
      <c r="NQV168" s="212"/>
      <c r="NQW168" s="212"/>
      <c r="NQX168" s="212"/>
      <c r="NQY168" s="212"/>
      <c r="NQZ168" s="212"/>
      <c r="NRA168" s="212"/>
      <c r="NRB168" s="212"/>
      <c r="NRC168" s="212"/>
      <c r="NRD168" s="212"/>
      <c r="NRE168" s="212"/>
      <c r="NRF168" s="212"/>
      <c r="NRG168" s="212"/>
      <c r="NRH168" s="212"/>
      <c r="NRI168" s="212"/>
      <c r="NRJ168" s="212"/>
      <c r="NRK168" s="212"/>
      <c r="NRL168" s="212"/>
      <c r="NRM168" s="212"/>
      <c r="NRN168" s="212"/>
      <c r="NRO168" s="212"/>
      <c r="NRP168" s="212"/>
      <c r="NRQ168" s="212"/>
      <c r="NRR168" s="212"/>
      <c r="NRS168" s="212"/>
      <c r="NRT168" s="212"/>
      <c r="NRU168" s="212"/>
      <c r="NRV168" s="212"/>
      <c r="NRW168" s="212"/>
      <c r="NRX168" s="212"/>
      <c r="NRY168" s="212"/>
      <c r="NRZ168" s="212"/>
      <c r="NSA168" s="212"/>
      <c r="NSB168" s="212"/>
      <c r="NSC168" s="212"/>
      <c r="NSD168" s="212"/>
      <c r="NSE168" s="212"/>
      <c r="NSF168" s="212"/>
      <c r="NSG168" s="212"/>
      <c r="NSH168" s="212"/>
      <c r="NSI168" s="212"/>
      <c r="NSJ168" s="212"/>
      <c r="NSK168" s="212"/>
      <c r="NSL168" s="212"/>
      <c r="NSM168" s="212"/>
      <c r="NSN168" s="212"/>
      <c r="NSO168" s="212"/>
      <c r="NSP168" s="212"/>
      <c r="NSQ168" s="212"/>
      <c r="NSR168" s="212"/>
      <c r="NSS168" s="212"/>
      <c r="NST168" s="212"/>
      <c r="NSU168" s="212"/>
      <c r="NSV168" s="212"/>
      <c r="NSW168" s="212"/>
      <c r="NSX168" s="212"/>
      <c r="NSY168" s="212"/>
      <c r="NSZ168" s="212"/>
      <c r="NTA168" s="212"/>
      <c r="NTB168" s="212"/>
      <c r="NTC168" s="212"/>
      <c r="NTJ168" s="212"/>
      <c r="NTK168" s="212"/>
      <c r="NTL168" s="212"/>
      <c r="NTM168" s="212"/>
      <c r="NTN168" s="212"/>
      <c r="NTO168" s="212"/>
      <c r="NTP168" s="212"/>
      <c r="NTQ168" s="212"/>
      <c r="NTR168" s="212"/>
      <c r="NTS168" s="212"/>
      <c r="NTT168" s="212"/>
      <c r="NTU168" s="212"/>
      <c r="NTV168" s="212"/>
      <c r="NTW168" s="212"/>
      <c r="NTX168" s="212"/>
      <c r="NTY168" s="212"/>
      <c r="NTZ168" s="212"/>
      <c r="NUA168" s="212"/>
      <c r="NUB168" s="212"/>
      <c r="NUC168" s="212"/>
      <c r="NUD168" s="212"/>
      <c r="NUE168" s="212"/>
      <c r="NUF168" s="212"/>
      <c r="NUG168" s="212"/>
      <c r="NUH168" s="212"/>
      <c r="NUI168" s="212"/>
      <c r="NUJ168" s="212"/>
      <c r="NUK168" s="212"/>
      <c r="NUL168" s="212"/>
      <c r="NUM168" s="212"/>
      <c r="NUN168" s="212"/>
      <c r="NUO168" s="212"/>
      <c r="NUP168" s="212"/>
      <c r="NUQ168" s="212"/>
      <c r="NUR168" s="212"/>
      <c r="NUS168" s="212"/>
      <c r="NUT168" s="212"/>
      <c r="NUU168" s="212"/>
      <c r="NUV168" s="212"/>
      <c r="NUW168" s="212"/>
      <c r="NUX168" s="212"/>
      <c r="NUY168" s="212"/>
      <c r="NUZ168" s="212"/>
      <c r="NVA168" s="212"/>
      <c r="NVB168" s="212"/>
      <c r="NVC168" s="212"/>
      <c r="NVD168" s="212"/>
      <c r="NVE168" s="212"/>
      <c r="NVF168" s="212"/>
      <c r="NVG168" s="212"/>
      <c r="NVH168" s="212"/>
      <c r="NVI168" s="212"/>
      <c r="NVJ168" s="212"/>
      <c r="NVK168" s="212"/>
      <c r="NVL168" s="212"/>
      <c r="NVM168" s="212"/>
      <c r="NVN168" s="212"/>
      <c r="NVO168" s="212"/>
      <c r="NVP168" s="212"/>
      <c r="NVQ168" s="212"/>
      <c r="NVR168" s="212"/>
      <c r="NVS168" s="212"/>
      <c r="NVT168" s="212"/>
      <c r="NVU168" s="212"/>
      <c r="NVV168" s="212"/>
      <c r="NVW168" s="212"/>
      <c r="NVX168" s="212"/>
      <c r="NVY168" s="212"/>
      <c r="NVZ168" s="212"/>
      <c r="NWA168" s="212"/>
      <c r="NWB168" s="212"/>
      <c r="NWC168" s="212"/>
      <c r="NWD168" s="212"/>
      <c r="NWE168" s="212"/>
      <c r="NWF168" s="212"/>
      <c r="NWG168" s="212"/>
      <c r="NWH168" s="212"/>
      <c r="NWI168" s="212"/>
      <c r="NWJ168" s="212"/>
      <c r="NWK168" s="212"/>
      <c r="NWL168" s="212"/>
      <c r="NWM168" s="212"/>
      <c r="NWN168" s="212"/>
      <c r="NWO168" s="212"/>
      <c r="NWP168" s="212"/>
      <c r="NWQ168" s="212"/>
      <c r="NWR168" s="212"/>
      <c r="NWS168" s="212"/>
      <c r="NWT168" s="212"/>
      <c r="NWU168" s="212"/>
      <c r="NWV168" s="212"/>
      <c r="NWW168" s="212"/>
      <c r="NWX168" s="212"/>
      <c r="NWY168" s="212"/>
      <c r="NWZ168" s="212"/>
      <c r="NXA168" s="212"/>
      <c r="NXB168" s="212"/>
      <c r="NXC168" s="212"/>
      <c r="NXD168" s="212"/>
      <c r="NXE168" s="212"/>
      <c r="NXF168" s="212"/>
      <c r="NXG168" s="212"/>
      <c r="NXH168" s="212"/>
      <c r="NXI168" s="212"/>
      <c r="NXJ168" s="212"/>
      <c r="NXK168" s="212"/>
      <c r="NXL168" s="212"/>
      <c r="NXM168" s="212"/>
      <c r="NXN168" s="212"/>
      <c r="NXO168" s="212"/>
      <c r="NXP168" s="212"/>
      <c r="NXQ168" s="212"/>
      <c r="NXR168" s="212"/>
      <c r="NXS168" s="212"/>
      <c r="NXT168" s="212"/>
      <c r="NXU168" s="212"/>
      <c r="NXV168" s="212"/>
      <c r="NXW168" s="212"/>
      <c r="NXX168" s="212"/>
      <c r="NXY168" s="212"/>
      <c r="NXZ168" s="212"/>
      <c r="NYA168" s="212"/>
      <c r="NYB168" s="212"/>
      <c r="NYC168" s="212"/>
      <c r="NYD168" s="212"/>
      <c r="NYE168" s="212"/>
      <c r="NYF168" s="212"/>
      <c r="NYG168" s="212"/>
      <c r="NYH168" s="212"/>
      <c r="NYI168" s="212"/>
      <c r="NYJ168" s="212"/>
      <c r="NYK168" s="212"/>
      <c r="NYL168" s="212"/>
      <c r="NYM168" s="212"/>
      <c r="NYN168" s="212"/>
      <c r="NYO168" s="212"/>
      <c r="NYP168" s="212"/>
      <c r="NYQ168" s="212"/>
      <c r="NYR168" s="212"/>
      <c r="NYS168" s="212"/>
      <c r="NYT168" s="212"/>
      <c r="NYU168" s="212"/>
      <c r="NYV168" s="212"/>
      <c r="NYW168" s="212"/>
      <c r="NYX168" s="212"/>
      <c r="NYY168" s="212"/>
      <c r="NYZ168" s="212"/>
      <c r="NZA168" s="212"/>
      <c r="NZB168" s="212"/>
      <c r="NZC168" s="212"/>
      <c r="NZD168" s="212"/>
      <c r="NZE168" s="212"/>
      <c r="NZF168" s="212"/>
      <c r="NZG168" s="212"/>
      <c r="NZH168" s="212"/>
      <c r="NZI168" s="212"/>
      <c r="NZJ168" s="212"/>
      <c r="NZK168" s="212"/>
      <c r="NZL168" s="212"/>
      <c r="NZM168" s="212"/>
      <c r="NZN168" s="212"/>
      <c r="NZO168" s="212"/>
      <c r="NZP168" s="212"/>
      <c r="NZQ168" s="212"/>
      <c r="NZR168" s="212"/>
      <c r="NZS168" s="212"/>
      <c r="NZT168" s="212"/>
      <c r="NZU168" s="212"/>
      <c r="NZV168" s="212"/>
      <c r="NZW168" s="212"/>
      <c r="NZX168" s="212"/>
      <c r="NZY168" s="212"/>
      <c r="NZZ168" s="212"/>
      <c r="OAA168" s="212"/>
      <c r="OAB168" s="212"/>
      <c r="OAC168" s="212"/>
      <c r="OAD168" s="212"/>
      <c r="OAE168" s="212"/>
      <c r="OAF168" s="212"/>
      <c r="OAG168" s="212"/>
      <c r="OAH168" s="212"/>
      <c r="OAI168" s="212"/>
      <c r="OAJ168" s="212"/>
      <c r="OAK168" s="212"/>
      <c r="OAL168" s="212"/>
      <c r="OAM168" s="212"/>
      <c r="OAN168" s="212"/>
      <c r="OAO168" s="212"/>
      <c r="OAP168" s="212"/>
      <c r="OAQ168" s="212"/>
      <c r="OAR168" s="212"/>
      <c r="OAS168" s="212"/>
      <c r="OAT168" s="212"/>
      <c r="OAU168" s="212"/>
      <c r="OAV168" s="212"/>
      <c r="OAW168" s="212"/>
      <c r="OAX168" s="212"/>
      <c r="OAY168" s="212"/>
      <c r="OAZ168" s="212"/>
      <c r="OBA168" s="212"/>
      <c r="OBB168" s="212"/>
      <c r="OBC168" s="212"/>
      <c r="OBD168" s="212"/>
      <c r="OBE168" s="212"/>
      <c r="OBF168" s="212"/>
      <c r="OBG168" s="212"/>
      <c r="OBH168" s="212"/>
      <c r="OBI168" s="212"/>
      <c r="OBJ168" s="212"/>
      <c r="OBK168" s="212"/>
      <c r="OBL168" s="212"/>
      <c r="OBM168" s="212"/>
      <c r="OBN168" s="212"/>
      <c r="OBO168" s="212"/>
      <c r="OBP168" s="212"/>
      <c r="OBQ168" s="212"/>
      <c r="OBR168" s="212"/>
      <c r="OBS168" s="212"/>
      <c r="OBT168" s="212"/>
      <c r="OBU168" s="212"/>
      <c r="OBV168" s="212"/>
      <c r="OBW168" s="212"/>
      <c r="OBX168" s="212"/>
      <c r="OBY168" s="212"/>
      <c r="OBZ168" s="212"/>
      <c r="OCA168" s="212"/>
      <c r="OCB168" s="212"/>
      <c r="OCC168" s="212"/>
      <c r="OCD168" s="212"/>
      <c r="OCE168" s="212"/>
      <c r="OCF168" s="212"/>
      <c r="OCG168" s="212"/>
      <c r="OCH168" s="212"/>
      <c r="OCI168" s="212"/>
      <c r="OCJ168" s="212"/>
      <c r="OCK168" s="212"/>
      <c r="OCL168" s="212"/>
      <c r="OCM168" s="212"/>
      <c r="OCN168" s="212"/>
      <c r="OCO168" s="212"/>
      <c r="OCP168" s="212"/>
      <c r="OCQ168" s="212"/>
      <c r="OCR168" s="212"/>
      <c r="OCS168" s="212"/>
      <c r="OCT168" s="212"/>
      <c r="OCU168" s="212"/>
      <c r="OCV168" s="212"/>
      <c r="OCW168" s="212"/>
      <c r="OCX168" s="212"/>
      <c r="OCY168" s="212"/>
      <c r="ODF168" s="212"/>
      <c r="ODG168" s="212"/>
      <c r="ODH168" s="212"/>
      <c r="ODI168" s="212"/>
      <c r="ODJ168" s="212"/>
      <c r="ODK168" s="212"/>
      <c r="ODL168" s="212"/>
      <c r="ODM168" s="212"/>
      <c r="ODN168" s="212"/>
      <c r="ODO168" s="212"/>
      <c r="ODP168" s="212"/>
      <c r="ODQ168" s="212"/>
      <c r="ODR168" s="212"/>
      <c r="ODS168" s="212"/>
      <c r="ODT168" s="212"/>
      <c r="ODU168" s="212"/>
      <c r="ODV168" s="212"/>
      <c r="ODW168" s="212"/>
      <c r="ODX168" s="212"/>
      <c r="ODY168" s="212"/>
      <c r="ODZ168" s="212"/>
      <c r="OEA168" s="212"/>
      <c r="OEB168" s="212"/>
      <c r="OEC168" s="212"/>
      <c r="OED168" s="212"/>
      <c r="OEE168" s="212"/>
      <c r="OEF168" s="212"/>
      <c r="OEG168" s="212"/>
      <c r="OEH168" s="212"/>
      <c r="OEI168" s="212"/>
      <c r="OEJ168" s="212"/>
      <c r="OEK168" s="212"/>
      <c r="OEL168" s="212"/>
      <c r="OEM168" s="212"/>
      <c r="OEN168" s="212"/>
      <c r="OEO168" s="212"/>
      <c r="OEP168" s="212"/>
      <c r="OEQ168" s="212"/>
      <c r="OER168" s="212"/>
      <c r="OES168" s="212"/>
      <c r="OET168" s="212"/>
      <c r="OEU168" s="212"/>
      <c r="OEV168" s="212"/>
      <c r="OEW168" s="212"/>
      <c r="OEX168" s="212"/>
      <c r="OEY168" s="212"/>
      <c r="OEZ168" s="212"/>
      <c r="OFA168" s="212"/>
      <c r="OFB168" s="212"/>
      <c r="OFC168" s="212"/>
      <c r="OFD168" s="212"/>
      <c r="OFE168" s="212"/>
      <c r="OFF168" s="212"/>
      <c r="OFG168" s="212"/>
      <c r="OFH168" s="212"/>
      <c r="OFI168" s="212"/>
      <c r="OFJ168" s="212"/>
      <c r="OFK168" s="212"/>
      <c r="OFL168" s="212"/>
      <c r="OFM168" s="212"/>
      <c r="OFN168" s="212"/>
      <c r="OFO168" s="212"/>
      <c r="OFP168" s="212"/>
      <c r="OFQ168" s="212"/>
      <c r="OFR168" s="212"/>
      <c r="OFS168" s="212"/>
      <c r="OFT168" s="212"/>
      <c r="OFU168" s="212"/>
      <c r="OFV168" s="212"/>
      <c r="OFW168" s="212"/>
      <c r="OFX168" s="212"/>
      <c r="OFY168" s="212"/>
      <c r="OFZ168" s="212"/>
      <c r="OGA168" s="212"/>
      <c r="OGB168" s="212"/>
      <c r="OGC168" s="212"/>
      <c r="OGD168" s="212"/>
      <c r="OGE168" s="212"/>
      <c r="OGF168" s="212"/>
      <c r="OGG168" s="212"/>
      <c r="OGH168" s="212"/>
      <c r="OGI168" s="212"/>
      <c r="OGJ168" s="212"/>
      <c r="OGK168" s="212"/>
      <c r="OGL168" s="212"/>
      <c r="OGM168" s="212"/>
      <c r="OGN168" s="212"/>
      <c r="OGO168" s="212"/>
      <c r="OGP168" s="212"/>
      <c r="OGQ168" s="212"/>
      <c r="OGR168" s="212"/>
      <c r="OGS168" s="212"/>
      <c r="OGT168" s="212"/>
      <c r="OGU168" s="212"/>
      <c r="OGV168" s="212"/>
      <c r="OGW168" s="212"/>
      <c r="OGX168" s="212"/>
      <c r="OGY168" s="212"/>
      <c r="OGZ168" s="212"/>
      <c r="OHA168" s="212"/>
      <c r="OHB168" s="212"/>
      <c r="OHC168" s="212"/>
      <c r="OHD168" s="212"/>
      <c r="OHE168" s="212"/>
      <c r="OHF168" s="212"/>
      <c r="OHG168" s="212"/>
      <c r="OHH168" s="212"/>
      <c r="OHI168" s="212"/>
      <c r="OHJ168" s="212"/>
      <c r="OHK168" s="212"/>
      <c r="OHL168" s="212"/>
      <c r="OHM168" s="212"/>
      <c r="OHN168" s="212"/>
      <c r="OHO168" s="212"/>
      <c r="OHP168" s="212"/>
      <c r="OHQ168" s="212"/>
      <c r="OHR168" s="212"/>
      <c r="OHS168" s="212"/>
      <c r="OHT168" s="212"/>
      <c r="OHU168" s="212"/>
      <c r="OHV168" s="212"/>
      <c r="OHW168" s="212"/>
      <c r="OHX168" s="212"/>
      <c r="OHY168" s="212"/>
      <c r="OHZ168" s="212"/>
      <c r="OIA168" s="212"/>
      <c r="OIB168" s="212"/>
      <c r="OIC168" s="212"/>
      <c r="OID168" s="212"/>
      <c r="OIE168" s="212"/>
      <c r="OIF168" s="212"/>
      <c r="OIG168" s="212"/>
      <c r="OIH168" s="212"/>
      <c r="OII168" s="212"/>
      <c r="OIJ168" s="212"/>
      <c r="OIK168" s="212"/>
      <c r="OIL168" s="212"/>
      <c r="OIM168" s="212"/>
      <c r="OIN168" s="212"/>
      <c r="OIO168" s="212"/>
      <c r="OIP168" s="212"/>
      <c r="OIQ168" s="212"/>
      <c r="OIR168" s="212"/>
      <c r="OIS168" s="212"/>
      <c r="OIT168" s="212"/>
      <c r="OIU168" s="212"/>
      <c r="OIV168" s="212"/>
      <c r="OIW168" s="212"/>
      <c r="OIX168" s="212"/>
      <c r="OIY168" s="212"/>
      <c r="OIZ168" s="212"/>
      <c r="OJA168" s="212"/>
      <c r="OJB168" s="212"/>
      <c r="OJC168" s="212"/>
      <c r="OJD168" s="212"/>
      <c r="OJE168" s="212"/>
      <c r="OJF168" s="212"/>
      <c r="OJG168" s="212"/>
      <c r="OJH168" s="212"/>
      <c r="OJI168" s="212"/>
      <c r="OJJ168" s="212"/>
      <c r="OJK168" s="212"/>
      <c r="OJL168" s="212"/>
      <c r="OJM168" s="212"/>
      <c r="OJN168" s="212"/>
      <c r="OJO168" s="212"/>
      <c r="OJP168" s="212"/>
      <c r="OJQ168" s="212"/>
      <c r="OJR168" s="212"/>
      <c r="OJS168" s="212"/>
      <c r="OJT168" s="212"/>
      <c r="OJU168" s="212"/>
      <c r="OJV168" s="212"/>
      <c r="OJW168" s="212"/>
      <c r="OJX168" s="212"/>
      <c r="OJY168" s="212"/>
      <c r="OJZ168" s="212"/>
      <c r="OKA168" s="212"/>
      <c r="OKB168" s="212"/>
      <c r="OKC168" s="212"/>
      <c r="OKD168" s="212"/>
      <c r="OKE168" s="212"/>
      <c r="OKF168" s="212"/>
      <c r="OKG168" s="212"/>
      <c r="OKH168" s="212"/>
      <c r="OKI168" s="212"/>
      <c r="OKJ168" s="212"/>
      <c r="OKK168" s="212"/>
      <c r="OKL168" s="212"/>
      <c r="OKM168" s="212"/>
      <c r="OKN168" s="212"/>
      <c r="OKO168" s="212"/>
      <c r="OKP168" s="212"/>
      <c r="OKQ168" s="212"/>
      <c r="OKR168" s="212"/>
      <c r="OKS168" s="212"/>
      <c r="OKT168" s="212"/>
      <c r="OKU168" s="212"/>
      <c r="OKV168" s="212"/>
      <c r="OKW168" s="212"/>
      <c r="OKX168" s="212"/>
      <c r="OKY168" s="212"/>
      <c r="OKZ168" s="212"/>
      <c r="OLA168" s="212"/>
      <c r="OLB168" s="212"/>
      <c r="OLC168" s="212"/>
      <c r="OLD168" s="212"/>
      <c r="OLE168" s="212"/>
      <c r="OLF168" s="212"/>
      <c r="OLG168" s="212"/>
      <c r="OLH168" s="212"/>
      <c r="OLI168" s="212"/>
      <c r="OLJ168" s="212"/>
      <c r="OLK168" s="212"/>
      <c r="OLL168" s="212"/>
      <c r="OLM168" s="212"/>
      <c r="OLN168" s="212"/>
      <c r="OLO168" s="212"/>
      <c r="OLP168" s="212"/>
      <c r="OLQ168" s="212"/>
      <c r="OLR168" s="212"/>
      <c r="OLS168" s="212"/>
      <c r="OLT168" s="212"/>
      <c r="OLU168" s="212"/>
      <c r="OLV168" s="212"/>
      <c r="OLW168" s="212"/>
      <c r="OLX168" s="212"/>
      <c r="OLY168" s="212"/>
      <c r="OLZ168" s="212"/>
      <c r="OMA168" s="212"/>
      <c r="OMB168" s="212"/>
      <c r="OMC168" s="212"/>
      <c r="OMD168" s="212"/>
      <c r="OME168" s="212"/>
      <c r="OMF168" s="212"/>
      <c r="OMG168" s="212"/>
      <c r="OMH168" s="212"/>
      <c r="OMI168" s="212"/>
      <c r="OMJ168" s="212"/>
      <c r="OMK168" s="212"/>
      <c r="OML168" s="212"/>
      <c r="OMM168" s="212"/>
      <c r="OMN168" s="212"/>
      <c r="OMO168" s="212"/>
      <c r="OMP168" s="212"/>
      <c r="OMQ168" s="212"/>
      <c r="OMR168" s="212"/>
      <c r="OMS168" s="212"/>
      <c r="OMT168" s="212"/>
      <c r="OMU168" s="212"/>
      <c r="ONB168" s="212"/>
      <c r="ONC168" s="212"/>
      <c r="OND168" s="212"/>
      <c r="ONE168" s="212"/>
      <c r="ONF168" s="212"/>
      <c r="ONG168" s="212"/>
      <c r="ONH168" s="212"/>
      <c r="ONI168" s="212"/>
      <c r="ONJ168" s="212"/>
      <c r="ONK168" s="212"/>
      <c r="ONL168" s="212"/>
      <c r="ONM168" s="212"/>
      <c r="ONN168" s="212"/>
      <c r="ONO168" s="212"/>
      <c r="ONP168" s="212"/>
      <c r="ONQ168" s="212"/>
      <c r="ONR168" s="212"/>
      <c r="ONS168" s="212"/>
      <c r="ONT168" s="212"/>
      <c r="ONU168" s="212"/>
      <c r="ONV168" s="212"/>
      <c r="ONW168" s="212"/>
      <c r="ONX168" s="212"/>
      <c r="ONY168" s="212"/>
      <c r="ONZ168" s="212"/>
      <c r="OOA168" s="212"/>
      <c r="OOB168" s="212"/>
      <c r="OOC168" s="212"/>
      <c r="OOD168" s="212"/>
      <c r="OOE168" s="212"/>
      <c r="OOF168" s="212"/>
      <c r="OOG168" s="212"/>
      <c r="OOH168" s="212"/>
      <c r="OOI168" s="212"/>
      <c r="OOJ168" s="212"/>
      <c r="OOK168" s="212"/>
      <c r="OOL168" s="212"/>
      <c r="OOM168" s="212"/>
      <c r="OON168" s="212"/>
      <c r="OOO168" s="212"/>
      <c r="OOP168" s="212"/>
      <c r="OOQ168" s="212"/>
      <c r="OOR168" s="212"/>
      <c r="OOS168" s="212"/>
      <c r="OOT168" s="212"/>
      <c r="OOU168" s="212"/>
      <c r="OOV168" s="212"/>
      <c r="OOW168" s="212"/>
      <c r="OOX168" s="212"/>
      <c r="OOY168" s="212"/>
      <c r="OOZ168" s="212"/>
      <c r="OPA168" s="212"/>
      <c r="OPB168" s="212"/>
      <c r="OPC168" s="212"/>
      <c r="OPD168" s="212"/>
      <c r="OPE168" s="212"/>
      <c r="OPF168" s="212"/>
      <c r="OPG168" s="212"/>
      <c r="OPH168" s="212"/>
      <c r="OPI168" s="212"/>
      <c r="OPJ168" s="212"/>
      <c r="OPK168" s="212"/>
      <c r="OPL168" s="212"/>
      <c r="OPM168" s="212"/>
      <c r="OPN168" s="212"/>
      <c r="OPO168" s="212"/>
      <c r="OPP168" s="212"/>
      <c r="OPQ168" s="212"/>
      <c r="OPR168" s="212"/>
      <c r="OPS168" s="212"/>
      <c r="OPT168" s="212"/>
      <c r="OPU168" s="212"/>
      <c r="OPV168" s="212"/>
      <c r="OPW168" s="212"/>
      <c r="OPX168" s="212"/>
      <c r="OPY168" s="212"/>
      <c r="OPZ168" s="212"/>
      <c r="OQA168" s="212"/>
      <c r="OQB168" s="212"/>
      <c r="OQC168" s="212"/>
      <c r="OQD168" s="212"/>
      <c r="OQE168" s="212"/>
      <c r="OQF168" s="212"/>
      <c r="OQG168" s="212"/>
      <c r="OQH168" s="212"/>
      <c r="OQI168" s="212"/>
      <c r="OQJ168" s="212"/>
      <c r="OQK168" s="212"/>
      <c r="OQL168" s="212"/>
      <c r="OQM168" s="212"/>
      <c r="OQN168" s="212"/>
      <c r="OQO168" s="212"/>
      <c r="OQP168" s="212"/>
      <c r="OQQ168" s="212"/>
      <c r="OQR168" s="212"/>
      <c r="OQS168" s="212"/>
      <c r="OQT168" s="212"/>
      <c r="OQU168" s="212"/>
      <c r="OQV168" s="212"/>
      <c r="OQW168" s="212"/>
      <c r="OQX168" s="212"/>
      <c r="OQY168" s="212"/>
      <c r="OQZ168" s="212"/>
      <c r="ORA168" s="212"/>
      <c r="ORB168" s="212"/>
      <c r="ORC168" s="212"/>
      <c r="ORD168" s="212"/>
      <c r="ORE168" s="212"/>
      <c r="ORF168" s="212"/>
      <c r="ORG168" s="212"/>
      <c r="ORH168" s="212"/>
      <c r="ORI168" s="212"/>
      <c r="ORJ168" s="212"/>
      <c r="ORK168" s="212"/>
      <c r="ORL168" s="212"/>
      <c r="ORM168" s="212"/>
      <c r="ORN168" s="212"/>
      <c r="ORO168" s="212"/>
      <c r="ORP168" s="212"/>
      <c r="ORQ168" s="212"/>
      <c r="ORR168" s="212"/>
      <c r="ORS168" s="212"/>
      <c r="ORT168" s="212"/>
      <c r="ORU168" s="212"/>
      <c r="ORV168" s="212"/>
      <c r="ORW168" s="212"/>
      <c r="ORX168" s="212"/>
      <c r="ORY168" s="212"/>
      <c r="ORZ168" s="212"/>
      <c r="OSA168" s="212"/>
      <c r="OSB168" s="212"/>
      <c r="OSC168" s="212"/>
      <c r="OSD168" s="212"/>
      <c r="OSE168" s="212"/>
      <c r="OSF168" s="212"/>
      <c r="OSG168" s="212"/>
      <c r="OSH168" s="212"/>
      <c r="OSI168" s="212"/>
      <c r="OSJ168" s="212"/>
      <c r="OSK168" s="212"/>
      <c r="OSL168" s="212"/>
      <c r="OSM168" s="212"/>
      <c r="OSN168" s="212"/>
      <c r="OSO168" s="212"/>
      <c r="OSP168" s="212"/>
      <c r="OSQ168" s="212"/>
      <c r="OSR168" s="212"/>
      <c r="OSS168" s="212"/>
      <c r="OST168" s="212"/>
      <c r="OSU168" s="212"/>
      <c r="OSV168" s="212"/>
      <c r="OSW168" s="212"/>
      <c r="OSX168" s="212"/>
      <c r="OSY168" s="212"/>
      <c r="OSZ168" s="212"/>
      <c r="OTA168" s="212"/>
      <c r="OTB168" s="212"/>
      <c r="OTC168" s="212"/>
      <c r="OTD168" s="212"/>
      <c r="OTE168" s="212"/>
      <c r="OTF168" s="212"/>
      <c r="OTG168" s="212"/>
      <c r="OTH168" s="212"/>
      <c r="OTI168" s="212"/>
      <c r="OTJ168" s="212"/>
      <c r="OTK168" s="212"/>
      <c r="OTL168" s="212"/>
      <c r="OTM168" s="212"/>
      <c r="OTN168" s="212"/>
      <c r="OTO168" s="212"/>
      <c r="OTP168" s="212"/>
      <c r="OTQ168" s="212"/>
      <c r="OTR168" s="212"/>
      <c r="OTS168" s="212"/>
      <c r="OTT168" s="212"/>
      <c r="OTU168" s="212"/>
      <c r="OTV168" s="212"/>
      <c r="OTW168" s="212"/>
      <c r="OTX168" s="212"/>
      <c r="OTY168" s="212"/>
      <c r="OTZ168" s="212"/>
      <c r="OUA168" s="212"/>
      <c r="OUB168" s="212"/>
      <c r="OUC168" s="212"/>
      <c r="OUD168" s="212"/>
      <c r="OUE168" s="212"/>
      <c r="OUF168" s="212"/>
      <c r="OUG168" s="212"/>
      <c r="OUH168" s="212"/>
      <c r="OUI168" s="212"/>
      <c r="OUJ168" s="212"/>
      <c r="OUK168" s="212"/>
      <c r="OUL168" s="212"/>
      <c r="OUM168" s="212"/>
      <c r="OUN168" s="212"/>
      <c r="OUO168" s="212"/>
      <c r="OUP168" s="212"/>
      <c r="OUQ168" s="212"/>
      <c r="OUR168" s="212"/>
      <c r="OUS168" s="212"/>
      <c r="OUT168" s="212"/>
      <c r="OUU168" s="212"/>
      <c r="OUV168" s="212"/>
      <c r="OUW168" s="212"/>
      <c r="OUX168" s="212"/>
      <c r="OUY168" s="212"/>
      <c r="OUZ168" s="212"/>
      <c r="OVA168" s="212"/>
      <c r="OVB168" s="212"/>
      <c r="OVC168" s="212"/>
      <c r="OVD168" s="212"/>
      <c r="OVE168" s="212"/>
      <c r="OVF168" s="212"/>
      <c r="OVG168" s="212"/>
      <c r="OVH168" s="212"/>
      <c r="OVI168" s="212"/>
      <c r="OVJ168" s="212"/>
      <c r="OVK168" s="212"/>
      <c r="OVL168" s="212"/>
      <c r="OVM168" s="212"/>
      <c r="OVN168" s="212"/>
      <c r="OVO168" s="212"/>
      <c r="OVP168" s="212"/>
      <c r="OVQ168" s="212"/>
      <c r="OVR168" s="212"/>
      <c r="OVS168" s="212"/>
      <c r="OVT168" s="212"/>
      <c r="OVU168" s="212"/>
      <c r="OVV168" s="212"/>
      <c r="OVW168" s="212"/>
      <c r="OVX168" s="212"/>
      <c r="OVY168" s="212"/>
      <c r="OVZ168" s="212"/>
      <c r="OWA168" s="212"/>
      <c r="OWB168" s="212"/>
      <c r="OWC168" s="212"/>
      <c r="OWD168" s="212"/>
      <c r="OWE168" s="212"/>
      <c r="OWF168" s="212"/>
      <c r="OWG168" s="212"/>
      <c r="OWH168" s="212"/>
      <c r="OWI168" s="212"/>
      <c r="OWJ168" s="212"/>
      <c r="OWK168" s="212"/>
      <c r="OWL168" s="212"/>
      <c r="OWM168" s="212"/>
      <c r="OWN168" s="212"/>
      <c r="OWO168" s="212"/>
      <c r="OWP168" s="212"/>
      <c r="OWQ168" s="212"/>
      <c r="OWX168" s="212"/>
      <c r="OWY168" s="212"/>
      <c r="OWZ168" s="212"/>
      <c r="OXA168" s="212"/>
      <c r="OXB168" s="212"/>
      <c r="OXC168" s="212"/>
      <c r="OXD168" s="212"/>
      <c r="OXE168" s="212"/>
      <c r="OXF168" s="212"/>
      <c r="OXG168" s="212"/>
      <c r="OXH168" s="212"/>
      <c r="OXI168" s="212"/>
      <c r="OXJ168" s="212"/>
      <c r="OXK168" s="212"/>
      <c r="OXL168" s="212"/>
      <c r="OXM168" s="212"/>
      <c r="OXN168" s="212"/>
      <c r="OXO168" s="212"/>
      <c r="OXP168" s="212"/>
      <c r="OXQ168" s="212"/>
      <c r="OXR168" s="212"/>
      <c r="OXS168" s="212"/>
      <c r="OXT168" s="212"/>
      <c r="OXU168" s="212"/>
      <c r="OXV168" s="212"/>
      <c r="OXW168" s="212"/>
      <c r="OXX168" s="212"/>
      <c r="OXY168" s="212"/>
      <c r="OXZ168" s="212"/>
      <c r="OYA168" s="212"/>
      <c r="OYB168" s="212"/>
      <c r="OYC168" s="212"/>
      <c r="OYD168" s="212"/>
      <c r="OYE168" s="212"/>
      <c r="OYF168" s="212"/>
      <c r="OYG168" s="212"/>
      <c r="OYH168" s="212"/>
      <c r="OYI168" s="212"/>
      <c r="OYJ168" s="212"/>
      <c r="OYK168" s="212"/>
      <c r="OYL168" s="212"/>
      <c r="OYM168" s="212"/>
      <c r="OYN168" s="212"/>
      <c r="OYO168" s="212"/>
      <c r="OYP168" s="212"/>
      <c r="OYQ168" s="212"/>
      <c r="OYR168" s="212"/>
      <c r="OYS168" s="212"/>
      <c r="OYT168" s="212"/>
      <c r="OYU168" s="212"/>
      <c r="OYV168" s="212"/>
      <c r="OYW168" s="212"/>
      <c r="OYX168" s="212"/>
      <c r="OYY168" s="212"/>
      <c r="OYZ168" s="212"/>
      <c r="OZA168" s="212"/>
      <c r="OZB168" s="212"/>
      <c r="OZC168" s="212"/>
      <c r="OZD168" s="212"/>
      <c r="OZE168" s="212"/>
      <c r="OZF168" s="212"/>
      <c r="OZG168" s="212"/>
      <c r="OZH168" s="212"/>
      <c r="OZI168" s="212"/>
      <c r="OZJ168" s="212"/>
      <c r="OZK168" s="212"/>
      <c r="OZL168" s="212"/>
      <c r="OZM168" s="212"/>
      <c r="OZN168" s="212"/>
      <c r="OZO168" s="212"/>
      <c r="OZP168" s="212"/>
      <c r="OZQ168" s="212"/>
      <c r="OZR168" s="212"/>
      <c r="OZS168" s="212"/>
      <c r="OZT168" s="212"/>
      <c r="OZU168" s="212"/>
      <c r="OZV168" s="212"/>
      <c r="OZW168" s="212"/>
      <c r="OZX168" s="212"/>
      <c r="OZY168" s="212"/>
      <c r="OZZ168" s="212"/>
      <c r="PAA168" s="212"/>
      <c r="PAB168" s="212"/>
      <c r="PAC168" s="212"/>
      <c r="PAD168" s="212"/>
      <c r="PAE168" s="212"/>
      <c r="PAF168" s="212"/>
      <c r="PAG168" s="212"/>
      <c r="PAH168" s="212"/>
      <c r="PAI168" s="212"/>
      <c r="PAJ168" s="212"/>
      <c r="PAK168" s="212"/>
      <c r="PAL168" s="212"/>
      <c r="PAM168" s="212"/>
      <c r="PAN168" s="212"/>
      <c r="PAO168" s="212"/>
      <c r="PAP168" s="212"/>
      <c r="PAQ168" s="212"/>
      <c r="PAR168" s="212"/>
      <c r="PAS168" s="212"/>
      <c r="PAT168" s="212"/>
      <c r="PAU168" s="212"/>
      <c r="PAV168" s="212"/>
      <c r="PAW168" s="212"/>
      <c r="PAX168" s="212"/>
      <c r="PAY168" s="212"/>
      <c r="PAZ168" s="212"/>
      <c r="PBA168" s="212"/>
      <c r="PBB168" s="212"/>
      <c r="PBC168" s="212"/>
      <c r="PBD168" s="212"/>
      <c r="PBE168" s="212"/>
      <c r="PBF168" s="212"/>
      <c r="PBG168" s="212"/>
      <c r="PBH168" s="212"/>
      <c r="PBI168" s="212"/>
      <c r="PBJ168" s="212"/>
      <c r="PBK168" s="212"/>
      <c r="PBL168" s="212"/>
      <c r="PBM168" s="212"/>
      <c r="PBN168" s="212"/>
      <c r="PBO168" s="212"/>
      <c r="PBP168" s="212"/>
      <c r="PBQ168" s="212"/>
      <c r="PBR168" s="212"/>
      <c r="PBS168" s="212"/>
      <c r="PBT168" s="212"/>
      <c r="PBU168" s="212"/>
      <c r="PBV168" s="212"/>
      <c r="PBW168" s="212"/>
      <c r="PBX168" s="212"/>
      <c r="PBY168" s="212"/>
      <c r="PBZ168" s="212"/>
      <c r="PCA168" s="212"/>
      <c r="PCB168" s="212"/>
      <c r="PCC168" s="212"/>
      <c r="PCD168" s="212"/>
      <c r="PCE168" s="212"/>
      <c r="PCF168" s="212"/>
      <c r="PCG168" s="212"/>
      <c r="PCH168" s="212"/>
      <c r="PCI168" s="212"/>
      <c r="PCJ168" s="212"/>
      <c r="PCK168" s="212"/>
      <c r="PCL168" s="212"/>
      <c r="PCM168" s="212"/>
      <c r="PCN168" s="212"/>
      <c r="PCO168" s="212"/>
      <c r="PCP168" s="212"/>
      <c r="PCQ168" s="212"/>
      <c r="PCR168" s="212"/>
      <c r="PCS168" s="212"/>
      <c r="PCT168" s="212"/>
      <c r="PCU168" s="212"/>
      <c r="PCV168" s="212"/>
      <c r="PCW168" s="212"/>
      <c r="PCX168" s="212"/>
      <c r="PCY168" s="212"/>
      <c r="PCZ168" s="212"/>
      <c r="PDA168" s="212"/>
      <c r="PDB168" s="212"/>
      <c r="PDC168" s="212"/>
      <c r="PDD168" s="212"/>
      <c r="PDE168" s="212"/>
      <c r="PDF168" s="212"/>
      <c r="PDG168" s="212"/>
      <c r="PDH168" s="212"/>
      <c r="PDI168" s="212"/>
      <c r="PDJ168" s="212"/>
      <c r="PDK168" s="212"/>
      <c r="PDL168" s="212"/>
      <c r="PDM168" s="212"/>
      <c r="PDN168" s="212"/>
      <c r="PDO168" s="212"/>
      <c r="PDP168" s="212"/>
      <c r="PDQ168" s="212"/>
      <c r="PDR168" s="212"/>
      <c r="PDS168" s="212"/>
      <c r="PDT168" s="212"/>
      <c r="PDU168" s="212"/>
      <c r="PDV168" s="212"/>
      <c r="PDW168" s="212"/>
      <c r="PDX168" s="212"/>
      <c r="PDY168" s="212"/>
      <c r="PDZ168" s="212"/>
      <c r="PEA168" s="212"/>
      <c r="PEB168" s="212"/>
      <c r="PEC168" s="212"/>
      <c r="PED168" s="212"/>
      <c r="PEE168" s="212"/>
      <c r="PEF168" s="212"/>
      <c r="PEG168" s="212"/>
      <c r="PEH168" s="212"/>
      <c r="PEI168" s="212"/>
      <c r="PEJ168" s="212"/>
      <c r="PEK168" s="212"/>
      <c r="PEL168" s="212"/>
      <c r="PEM168" s="212"/>
      <c r="PEN168" s="212"/>
      <c r="PEO168" s="212"/>
      <c r="PEP168" s="212"/>
      <c r="PEQ168" s="212"/>
      <c r="PER168" s="212"/>
      <c r="PES168" s="212"/>
      <c r="PET168" s="212"/>
      <c r="PEU168" s="212"/>
      <c r="PEV168" s="212"/>
      <c r="PEW168" s="212"/>
      <c r="PEX168" s="212"/>
      <c r="PEY168" s="212"/>
      <c r="PEZ168" s="212"/>
      <c r="PFA168" s="212"/>
      <c r="PFB168" s="212"/>
      <c r="PFC168" s="212"/>
      <c r="PFD168" s="212"/>
      <c r="PFE168" s="212"/>
      <c r="PFF168" s="212"/>
      <c r="PFG168" s="212"/>
      <c r="PFH168" s="212"/>
      <c r="PFI168" s="212"/>
      <c r="PFJ168" s="212"/>
      <c r="PFK168" s="212"/>
      <c r="PFL168" s="212"/>
      <c r="PFM168" s="212"/>
      <c r="PFN168" s="212"/>
      <c r="PFO168" s="212"/>
      <c r="PFP168" s="212"/>
      <c r="PFQ168" s="212"/>
      <c r="PFR168" s="212"/>
      <c r="PFS168" s="212"/>
      <c r="PFT168" s="212"/>
      <c r="PFU168" s="212"/>
      <c r="PFV168" s="212"/>
      <c r="PFW168" s="212"/>
      <c r="PFX168" s="212"/>
      <c r="PFY168" s="212"/>
      <c r="PFZ168" s="212"/>
      <c r="PGA168" s="212"/>
      <c r="PGB168" s="212"/>
      <c r="PGC168" s="212"/>
      <c r="PGD168" s="212"/>
      <c r="PGE168" s="212"/>
      <c r="PGF168" s="212"/>
      <c r="PGG168" s="212"/>
      <c r="PGH168" s="212"/>
      <c r="PGI168" s="212"/>
      <c r="PGJ168" s="212"/>
      <c r="PGK168" s="212"/>
      <c r="PGL168" s="212"/>
      <c r="PGM168" s="212"/>
      <c r="PGT168" s="212"/>
      <c r="PGU168" s="212"/>
      <c r="PGV168" s="212"/>
      <c r="PGW168" s="212"/>
      <c r="PGX168" s="212"/>
      <c r="PGY168" s="212"/>
      <c r="PGZ168" s="212"/>
      <c r="PHA168" s="212"/>
      <c r="PHB168" s="212"/>
      <c r="PHC168" s="212"/>
      <c r="PHD168" s="212"/>
      <c r="PHE168" s="212"/>
      <c r="PHF168" s="212"/>
      <c r="PHG168" s="212"/>
      <c r="PHH168" s="212"/>
      <c r="PHI168" s="212"/>
      <c r="PHJ168" s="212"/>
      <c r="PHK168" s="212"/>
      <c r="PHL168" s="212"/>
      <c r="PHM168" s="212"/>
      <c r="PHN168" s="212"/>
      <c r="PHO168" s="212"/>
      <c r="PHP168" s="212"/>
      <c r="PHQ168" s="212"/>
      <c r="PHR168" s="212"/>
      <c r="PHS168" s="212"/>
      <c r="PHT168" s="212"/>
      <c r="PHU168" s="212"/>
      <c r="PHV168" s="212"/>
      <c r="PHW168" s="212"/>
      <c r="PHX168" s="212"/>
      <c r="PHY168" s="212"/>
      <c r="PHZ168" s="212"/>
      <c r="PIA168" s="212"/>
      <c r="PIB168" s="212"/>
      <c r="PIC168" s="212"/>
      <c r="PID168" s="212"/>
      <c r="PIE168" s="212"/>
      <c r="PIF168" s="212"/>
      <c r="PIG168" s="212"/>
      <c r="PIH168" s="212"/>
      <c r="PII168" s="212"/>
      <c r="PIJ168" s="212"/>
      <c r="PIK168" s="212"/>
      <c r="PIL168" s="212"/>
      <c r="PIM168" s="212"/>
      <c r="PIN168" s="212"/>
      <c r="PIO168" s="212"/>
      <c r="PIP168" s="212"/>
      <c r="PIQ168" s="212"/>
      <c r="PIR168" s="212"/>
      <c r="PIS168" s="212"/>
      <c r="PIT168" s="212"/>
      <c r="PIU168" s="212"/>
      <c r="PIV168" s="212"/>
      <c r="PIW168" s="212"/>
      <c r="PIX168" s="212"/>
      <c r="PIY168" s="212"/>
      <c r="PIZ168" s="212"/>
      <c r="PJA168" s="212"/>
      <c r="PJB168" s="212"/>
      <c r="PJC168" s="212"/>
      <c r="PJD168" s="212"/>
      <c r="PJE168" s="212"/>
      <c r="PJF168" s="212"/>
      <c r="PJG168" s="212"/>
      <c r="PJH168" s="212"/>
      <c r="PJI168" s="212"/>
      <c r="PJJ168" s="212"/>
      <c r="PJK168" s="212"/>
      <c r="PJL168" s="212"/>
      <c r="PJM168" s="212"/>
      <c r="PJN168" s="212"/>
      <c r="PJO168" s="212"/>
      <c r="PJP168" s="212"/>
      <c r="PJQ168" s="212"/>
      <c r="PJR168" s="212"/>
      <c r="PJS168" s="212"/>
      <c r="PJT168" s="212"/>
      <c r="PJU168" s="212"/>
      <c r="PJV168" s="212"/>
      <c r="PJW168" s="212"/>
      <c r="PJX168" s="212"/>
      <c r="PJY168" s="212"/>
      <c r="PJZ168" s="212"/>
      <c r="PKA168" s="212"/>
      <c r="PKB168" s="212"/>
      <c r="PKC168" s="212"/>
      <c r="PKD168" s="212"/>
      <c r="PKE168" s="212"/>
      <c r="PKF168" s="212"/>
      <c r="PKG168" s="212"/>
      <c r="PKH168" s="212"/>
      <c r="PKI168" s="212"/>
      <c r="PKJ168" s="212"/>
      <c r="PKK168" s="212"/>
      <c r="PKL168" s="212"/>
      <c r="PKM168" s="212"/>
      <c r="PKN168" s="212"/>
      <c r="PKO168" s="212"/>
      <c r="PKP168" s="212"/>
      <c r="PKQ168" s="212"/>
      <c r="PKR168" s="212"/>
      <c r="PKS168" s="212"/>
      <c r="PKT168" s="212"/>
      <c r="PKU168" s="212"/>
      <c r="PKV168" s="212"/>
      <c r="PKW168" s="212"/>
      <c r="PKX168" s="212"/>
      <c r="PKY168" s="212"/>
      <c r="PKZ168" s="212"/>
      <c r="PLA168" s="212"/>
      <c r="PLB168" s="212"/>
      <c r="PLC168" s="212"/>
      <c r="PLD168" s="212"/>
      <c r="PLE168" s="212"/>
      <c r="PLF168" s="212"/>
      <c r="PLG168" s="212"/>
      <c r="PLH168" s="212"/>
      <c r="PLI168" s="212"/>
      <c r="PLJ168" s="212"/>
      <c r="PLK168" s="212"/>
      <c r="PLL168" s="212"/>
      <c r="PLM168" s="212"/>
      <c r="PLN168" s="212"/>
      <c r="PLO168" s="212"/>
      <c r="PLP168" s="212"/>
      <c r="PLQ168" s="212"/>
      <c r="PLR168" s="212"/>
      <c r="PLS168" s="212"/>
      <c r="PLT168" s="212"/>
      <c r="PLU168" s="212"/>
      <c r="PLV168" s="212"/>
      <c r="PLW168" s="212"/>
      <c r="PLX168" s="212"/>
      <c r="PLY168" s="212"/>
      <c r="PLZ168" s="212"/>
      <c r="PMA168" s="212"/>
      <c r="PMB168" s="212"/>
      <c r="PMC168" s="212"/>
      <c r="PMD168" s="212"/>
      <c r="PME168" s="212"/>
      <c r="PMF168" s="212"/>
      <c r="PMG168" s="212"/>
      <c r="PMH168" s="212"/>
      <c r="PMI168" s="212"/>
      <c r="PMJ168" s="212"/>
      <c r="PMK168" s="212"/>
      <c r="PML168" s="212"/>
      <c r="PMM168" s="212"/>
      <c r="PMN168" s="212"/>
      <c r="PMO168" s="212"/>
      <c r="PMP168" s="212"/>
      <c r="PMQ168" s="212"/>
      <c r="PMR168" s="212"/>
      <c r="PMS168" s="212"/>
      <c r="PMT168" s="212"/>
      <c r="PMU168" s="212"/>
      <c r="PMV168" s="212"/>
      <c r="PMW168" s="212"/>
      <c r="PMX168" s="212"/>
      <c r="PMY168" s="212"/>
      <c r="PMZ168" s="212"/>
      <c r="PNA168" s="212"/>
      <c r="PNB168" s="212"/>
      <c r="PNC168" s="212"/>
      <c r="PND168" s="212"/>
      <c r="PNE168" s="212"/>
      <c r="PNF168" s="212"/>
      <c r="PNG168" s="212"/>
      <c r="PNH168" s="212"/>
      <c r="PNI168" s="212"/>
      <c r="PNJ168" s="212"/>
      <c r="PNK168" s="212"/>
      <c r="PNL168" s="212"/>
      <c r="PNM168" s="212"/>
      <c r="PNN168" s="212"/>
      <c r="PNO168" s="212"/>
      <c r="PNP168" s="212"/>
      <c r="PNQ168" s="212"/>
      <c r="PNR168" s="212"/>
      <c r="PNS168" s="212"/>
      <c r="PNT168" s="212"/>
      <c r="PNU168" s="212"/>
      <c r="PNV168" s="212"/>
      <c r="PNW168" s="212"/>
      <c r="PNX168" s="212"/>
      <c r="PNY168" s="212"/>
      <c r="PNZ168" s="212"/>
      <c r="POA168" s="212"/>
      <c r="POB168" s="212"/>
      <c r="POC168" s="212"/>
      <c r="POD168" s="212"/>
      <c r="POE168" s="212"/>
      <c r="POF168" s="212"/>
      <c r="POG168" s="212"/>
      <c r="POH168" s="212"/>
      <c r="POI168" s="212"/>
      <c r="POJ168" s="212"/>
      <c r="POK168" s="212"/>
      <c r="POL168" s="212"/>
      <c r="POM168" s="212"/>
      <c r="PON168" s="212"/>
      <c r="POO168" s="212"/>
      <c r="POP168" s="212"/>
      <c r="POQ168" s="212"/>
      <c r="POR168" s="212"/>
      <c r="POS168" s="212"/>
      <c r="POT168" s="212"/>
      <c r="POU168" s="212"/>
      <c r="POV168" s="212"/>
      <c r="POW168" s="212"/>
      <c r="POX168" s="212"/>
      <c r="POY168" s="212"/>
      <c r="POZ168" s="212"/>
      <c r="PPA168" s="212"/>
      <c r="PPB168" s="212"/>
      <c r="PPC168" s="212"/>
      <c r="PPD168" s="212"/>
      <c r="PPE168" s="212"/>
      <c r="PPF168" s="212"/>
      <c r="PPG168" s="212"/>
      <c r="PPH168" s="212"/>
      <c r="PPI168" s="212"/>
      <c r="PPJ168" s="212"/>
      <c r="PPK168" s="212"/>
      <c r="PPL168" s="212"/>
      <c r="PPM168" s="212"/>
      <c r="PPN168" s="212"/>
      <c r="PPO168" s="212"/>
      <c r="PPP168" s="212"/>
      <c r="PPQ168" s="212"/>
      <c r="PPR168" s="212"/>
      <c r="PPS168" s="212"/>
      <c r="PPT168" s="212"/>
      <c r="PPU168" s="212"/>
      <c r="PPV168" s="212"/>
      <c r="PPW168" s="212"/>
      <c r="PPX168" s="212"/>
      <c r="PPY168" s="212"/>
      <c r="PPZ168" s="212"/>
      <c r="PQA168" s="212"/>
      <c r="PQB168" s="212"/>
      <c r="PQC168" s="212"/>
      <c r="PQD168" s="212"/>
      <c r="PQE168" s="212"/>
      <c r="PQF168" s="212"/>
      <c r="PQG168" s="212"/>
      <c r="PQH168" s="212"/>
      <c r="PQI168" s="212"/>
      <c r="PQP168" s="212"/>
      <c r="PQQ168" s="212"/>
      <c r="PQR168" s="212"/>
      <c r="PQS168" s="212"/>
      <c r="PQT168" s="212"/>
      <c r="PQU168" s="212"/>
      <c r="PQV168" s="212"/>
      <c r="PQW168" s="212"/>
      <c r="PQX168" s="212"/>
      <c r="PQY168" s="212"/>
      <c r="PQZ168" s="212"/>
      <c r="PRA168" s="212"/>
      <c r="PRB168" s="212"/>
      <c r="PRC168" s="212"/>
      <c r="PRD168" s="212"/>
      <c r="PRE168" s="212"/>
      <c r="PRF168" s="212"/>
      <c r="PRG168" s="212"/>
      <c r="PRH168" s="212"/>
      <c r="PRI168" s="212"/>
      <c r="PRJ168" s="212"/>
      <c r="PRK168" s="212"/>
      <c r="PRL168" s="212"/>
      <c r="PRM168" s="212"/>
      <c r="PRN168" s="212"/>
      <c r="PRO168" s="212"/>
      <c r="PRP168" s="212"/>
      <c r="PRQ168" s="212"/>
      <c r="PRR168" s="212"/>
      <c r="PRS168" s="212"/>
      <c r="PRT168" s="212"/>
      <c r="PRU168" s="212"/>
      <c r="PRV168" s="212"/>
      <c r="PRW168" s="212"/>
      <c r="PRX168" s="212"/>
      <c r="PRY168" s="212"/>
      <c r="PRZ168" s="212"/>
      <c r="PSA168" s="212"/>
      <c r="PSB168" s="212"/>
      <c r="PSC168" s="212"/>
      <c r="PSD168" s="212"/>
      <c r="PSE168" s="212"/>
      <c r="PSF168" s="212"/>
      <c r="PSG168" s="212"/>
      <c r="PSH168" s="212"/>
      <c r="PSI168" s="212"/>
      <c r="PSJ168" s="212"/>
      <c r="PSK168" s="212"/>
      <c r="PSL168" s="212"/>
      <c r="PSM168" s="212"/>
      <c r="PSN168" s="212"/>
      <c r="PSO168" s="212"/>
      <c r="PSP168" s="212"/>
      <c r="PSQ168" s="212"/>
      <c r="PSR168" s="212"/>
      <c r="PSS168" s="212"/>
      <c r="PST168" s="212"/>
      <c r="PSU168" s="212"/>
      <c r="PSV168" s="212"/>
      <c r="PSW168" s="212"/>
      <c r="PSX168" s="212"/>
      <c r="PSY168" s="212"/>
      <c r="PSZ168" s="212"/>
      <c r="PTA168" s="212"/>
      <c r="PTB168" s="212"/>
      <c r="PTC168" s="212"/>
      <c r="PTD168" s="212"/>
      <c r="PTE168" s="212"/>
      <c r="PTF168" s="212"/>
      <c r="PTG168" s="212"/>
      <c r="PTH168" s="212"/>
      <c r="PTI168" s="212"/>
      <c r="PTJ168" s="212"/>
      <c r="PTK168" s="212"/>
      <c r="PTL168" s="212"/>
      <c r="PTM168" s="212"/>
      <c r="PTN168" s="212"/>
      <c r="PTO168" s="212"/>
      <c r="PTP168" s="212"/>
      <c r="PTQ168" s="212"/>
      <c r="PTR168" s="212"/>
      <c r="PTS168" s="212"/>
      <c r="PTT168" s="212"/>
      <c r="PTU168" s="212"/>
      <c r="PTV168" s="212"/>
      <c r="PTW168" s="212"/>
      <c r="PTX168" s="212"/>
      <c r="PTY168" s="212"/>
      <c r="PTZ168" s="212"/>
      <c r="PUA168" s="212"/>
      <c r="PUB168" s="212"/>
      <c r="PUC168" s="212"/>
      <c r="PUD168" s="212"/>
      <c r="PUE168" s="212"/>
      <c r="PUF168" s="212"/>
      <c r="PUG168" s="212"/>
      <c r="PUH168" s="212"/>
      <c r="PUI168" s="212"/>
      <c r="PUJ168" s="212"/>
      <c r="PUK168" s="212"/>
      <c r="PUL168" s="212"/>
      <c r="PUM168" s="212"/>
      <c r="PUN168" s="212"/>
      <c r="PUO168" s="212"/>
      <c r="PUP168" s="212"/>
      <c r="PUQ168" s="212"/>
      <c r="PUR168" s="212"/>
      <c r="PUS168" s="212"/>
      <c r="PUT168" s="212"/>
      <c r="PUU168" s="212"/>
      <c r="PUV168" s="212"/>
      <c r="PUW168" s="212"/>
      <c r="PUX168" s="212"/>
      <c r="PUY168" s="212"/>
      <c r="PUZ168" s="212"/>
      <c r="PVA168" s="212"/>
      <c r="PVB168" s="212"/>
      <c r="PVC168" s="212"/>
      <c r="PVD168" s="212"/>
      <c r="PVE168" s="212"/>
      <c r="PVF168" s="212"/>
      <c r="PVG168" s="212"/>
      <c r="PVH168" s="212"/>
      <c r="PVI168" s="212"/>
      <c r="PVJ168" s="212"/>
      <c r="PVK168" s="212"/>
      <c r="PVL168" s="212"/>
      <c r="PVM168" s="212"/>
      <c r="PVN168" s="212"/>
      <c r="PVO168" s="212"/>
      <c r="PVP168" s="212"/>
      <c r="PVQ168" s="212"/>
      <c r="PVR168" s="212"/>
      <c r="PVS168" s="212"/>
      <c r="PVT168" s="212"/>
      <c r="PVU168" s="212"/>
      <c r="PVV168" s="212"/>
      <c r="PVW168" s="212"/>
      <c r="PVX168" s="212"/>
      <c r="PVY168" s="212"/>
      <c r="PVZ168" s="212"/>
      <c r="PWA168" s="212"/>
      <c r="PWB168" s="212"/>
      <c r="PWC168" s="212"/>
      <c r="PWD168" s="212"/>
      <c r="PWE168" s="212"/>
      <c r="PWF168" s="212"/>
      <c r="PWG168" s="212"/>
      <c r="PWH168" s="212"/>
      <c r="PWI168" s="212"/>
      <c r="PWJ168" s="212"/>
      <c r="PWK168" s="212"/>
      <c r="PWL168" s="212"/>
      <c r="PWM168" s="212"/>
      <c r="PWN168" s="212"/>
      <c r="PWO168" s="212"/>
      <c r="PWP168" s="212"/>
      <c r="PWQ168" s="212"/>
      <c r="PWR168" s="212"/>
      <c r="PWS168" s="212"/>
      <c r="PWT168" s="212"/>
      <c r="PWU168" s="212"/>
      <c r="PWV168" s="212"/>
      <c r="PWW168" s="212"/>
      <c r="PWX168" s="212"/>
      <c r="PWY168" s="212"/>
      <c r="PWZ168" s="212"/>
      <c r="PXA168" s="212"/>
      <c r="PXB168" s="212"/>
      <c r="PXC168" s="212"/>
      <c r="PXD168" s="212"/>
      <c r="PXE168" s="212"/>
      <c r="PXF168" s="212"/>
      <c r="PXG168" s="212"/>
      <c r="PXH168" s="212"/>
      <c r="PXI168" s="212"/>
      <c r="PXJ168" s="212"/>
      <c r="PXK168" s="212"/>
      <c r="PXL168" s="212"/>
      <c r="PXM168" s="212"/>
      <c r="PXN168" s="212"/>
      <c r="PXO168" s="212"/>
      <c r="PXP168" s="212"/>
      <c r="PXQ168" s="212"/>
      <c r="PXR168" s="212"/>
      <c r="PXS168" s="212"/>
      <c r="PXT168" s="212"/>
      <c r="PXU168" s="212"/>
      <c r="PXV168" s="212"/>
      <c r="PXW168" s="212"/>
      <c r="PXX168" s="212"/>
      <c r="PXY168" s="212"/>
      <c r="PXZ168" s="212"/>
      <c r="PYA168" s="212"/>
      <c r="PYB168" s="212"/>
      <c r="PYC168" s="212"/>
      <c r="PYD168" s="212"/>
      <c r="PYE168" s="212"/>
      <c r="PYF168" s="212"/>
      <c r="PYG168" s="212"/>
      <c r="PYH168" s="212"/>
      <c r="PYI168" s="212"/>
      <c r="PYJ168" s="212"/>
      <c r="PYK168" s="212"/>
      <c r="PYL168" s="212"/>
      <c r="PYM168" s="212"/>
      <c r="PYN168" s="212"/>
      <c r="PYO168" s="212"/>
      <c r="PYP168" s="212"/>
      <c r="PYQ168" s="212"/>
      <c r="PYR168" s="212"/>
      <c r="PYS168" s="212"/>
      <c r="PYT168" s="212"/>
      <c r="PYU168" s="212"/>
      <c r="PYV168" s="212"/>
      <c r="PYW168" s="212"/>
      <c r="PYX168" s="212"/>
      <c r="PYY168" s="212"/>
      <c r="PYZ168" s="212"/>
      <c r="PZA168" s="212"/>
      <c r="PZB168" s="212"/>
      <c r="PZC168" s="212"/>
      <c r="PZD168" s="212"/>
      <c r="PZE168" s="212"/>
      <c r="PZF168" s="212"/>
      <c r="PZG168" s="212"/>
      <c r="PZH168" s="212"/>
      <c r="PZI168" s="212"/>
      <c r="PZJ168" s="212"/>
      <c r="PZK168" s="212"/>
      <c r="PZL168" s="212"/>
      <c r="PZM168" s="212"/>
      <c r="PZN168" s="212"/>
      <c r="PZO168" s="212"/>
      <c r="PZP168" s="212"/>
      <c r="PZQ168" s="212"/>
      <c r="PZR168" s="212"/>
      <c r="PZS168" s="212"/>
      <c r="PZT168" s="212"/>
      <c r="PZU168" s="212"/>
      <c r="PZV168" s="212"/>
      <c r="PZW168" s="212"/>
      <c r="PZX168" s="212"/>
      <c r="PZY168" s="212"/>
      <c r="PZZ168" s="212"/>
      <c r="QAA168" s="212"/>
      <c r="QAB168" s="212"/>
      <c r="QAC168" s="212"/>
      <c r="QAD168" s="212"/>
      <c r="QAE168" s="212"/>
      <c r="QAL168" s="212"/>
      <c r="QAM168" s="212"/>
      <c r="QAN168" s="212"/>
      <c r="QAO168" s="212"/>
      <c r="QAP168" s="212"/>
      <c r="QAQ168" s="212"/>
      <c r="QAR168" s="212"/>
      <c r="QAS168" s="212"/>
      <c r="QAT168" s="212"/>
      <c r="QAU168" s="212"/>
      <c r="QAV168" s="212"/>
      <c r="QAW168" s="212"/>
      <c r="QAX168" s="212"/>
      <c r="QAY168" s="212"/>
      <c r="QAZ168" s="212"/>
      <c r="QBA168" s="212"/>
      <c r="QBB168" s="212"/>
      <c r="QBC168" s="212"/>
      <c r="QBD168" s="212"/>
      <c r="QBE168" s="212"/>
      <c r="QBF168" s="212"/>
      <c r="QBG168" s="212"/>
      <c r="QBH168" s="212"/>
      <c r="QBI168" s="212"/>
      <c r="QBJ168" s="212"/>
      <c r="QBK168" s="212"/>
      <c r="QBL168" s="212"/>
      <c r="QBM168" s="212"/>
      <c r="QBN168" s="212"/>
      <c r="QBO168" s="212"/>
      <c r="QBP168" s="212"/>
      <c r="QBQ168" s="212"/>
      <c r="QBR168" s="212"/>
      <c r="QBS168" s="212"/>
      <c r="QBT168" s="212"/>
      <c r="QBU168" s="212"/>
      <c r="QBV168" s="212"/>
      <c r="QBW168" s="212"/>
      <c r="QBX168" s="212"/>
      <c r="QBY168" s="212"/>
      <c r="QBZ168" s="212"/>
      <c r="QCA168" s="212"/>
      <c r="QCB168" s="212"/>
      <c r="QCC168" s="212"/>
      <c r="QCD168" s="212"/>
      <c r="QCE168" s="212"/>
      <c r="QCF168" s="212"/>
      <c r="QCG168" s="212"/>
      <c r="QCH168" s="212"/>
      <c r="QCI168" s="212"/>
      <c r="QCJ168" s="212"/>
      <c r="QCK168" s="212"/>
      <c r="QCL168" s="212"/>
      <c r="QCM168" s="212"/>
      <c r="QCN168" s="212"/>
      <c r="QCO168" s="212"/>
      <c r="QCP168" s="212"/>
      <c r="QCQ168" s="212"/>
      <c r="QCR168" s="212"/>
      <c r="QCS168" s="212"/>
      <c r="QCT168" s="212"/>
      <c r="QCU168" s="212"/>
      <c r="QCV168" s="212"/>
      <c r="QCW168" s="212"/>
      <c r="QCX168" s="212"/>
      <c r="QCY168" s="212"/>
      <c r="QCZ168" s="212"/>
      <c r="QDA168" s="212"/>
      <c r="QDB168" s="212"/>
      <c r="QDC168" s="212"/>
      <c r="QDD168" s="212"/>
      <c r="QDE168" s="212"/>
      <c r="QDF168" s="212"/>
      <c r="QDG168" s="212"/>
      <c r="QDH168" s="212"/>
      <c r="QDI168" s="212"/>
      <c r="QDJ168" s="212"/>
      <c r="QDK168" s="212"/>
      <c r="QDL168" s="212"/>
      <c r="QDM168" s="212"/>
      <c r="QDN168" s="212"/>
      <c r="QDO168" s="212"/>
      <c r="QDP168" s="212"/>
      <c r="QDQ168" s="212"/>
      <c r="QDR168" s="212"/>
      <c r="QDS168" s="212"/>
      <c r="QDT168" s="212"/>
      <c r="QDU168" s="212"/>
      <c r="QDV168" s="212"/>
      <c r="QDW168" s="212"/>
      <c r="QDX168" s="212"/>
      <c r="QDY168" s="212"/>
      <c r="QDZ168" s="212"/>
      <c r="QEA168" s="212"/>
      <c r="QEB168" s="212"/>
      <c r="QEC168" s="212"/>
      <c r="QED168" s="212"/>
      <c r="QEE168" s="212"/>
      <c r="QEF168" s="212"/>
      <c r="QEG168" s="212"/>
      <c r="QEH168" s="212"/>
      <c r="QEI168" s="212"/>
      <c r="QEJ168" s="212"/>
      <c r="QEK168" s="212"/>
      <c r="QEL168" s="212"/>
      <c r="QEM168" s="212"/>
      <c r="QEN168" s="212"/>
      <c r="QEO168" s="212"/>
      <c r="QEP168" s="212"/>
      <c r="QEQ168" s="212"/>
      <c r="QER168" s="212"/>
      <c r="QES168" s="212"/>
      <c r="QET168" s="212"/>
      <c r="QEU168" s="212"/>
      <c r="QEV168" s="212"/>
      <c r="QEW168" s="212"/>
      <c r="QEX168" s="212"/>
      <c r="QEY168" s="212"/>
      <c r="QEZ168" s="212"/>
      <c r="QFA168" s="212"/>
      <c r="QFB168" s="212"/>
      <c r="QFC168" s="212"/>
      <c r="QFD168" s="212"/>
      <c r="QFE168" s="212"/>
      <c r="QFF168" s="212"/>
      <c r="QFG168" s="212"/>
      <c r="QFH168" s="212"/>
      <c r="QFI168" s="212"/>
      <c r="QFJ168" s="212"/>
      <c r="QFK168" s="212"/>
      <c r="QFL168" s="212"/>
      <c r="QFM168" s="212"/>
      <c r="QFN168" s="212"/>
      <c r="QFO168" s="212"/>
      <c r="QFP168" s="212"/>
      <c r="QFQ168" s="212"/>
      <c r="QFR168" s="212"/>
      <c r="QFS168" s="212"/>
      <c r="QFT168" s="212"/>
      <c r="QFU168" s="212"/>
      <c r="QFV168" s="212"/>
      <c r="QFW168" s="212"/>
      <c r="QFX168" s="212"/>
      <c r="QFY168" s="212"/>
      <c r="QFZ168" s="212"/>
      <c r="QGA168" s="212"/>
      <c r="QGB168" s="212"/>
      <c r="QGC168" s="212"/>
      <c r="QGD168" s="212"/>
      <c r="QGE168" s="212"/>
      <c r="QGF168" s="212"/>
      <c r="QGG168" s="212"/>
      <c r="QGH168" s="212"/>
      <c r="QGI168" s="212"/>
      <c r="QGJ168" s="212"/>
      <c r="QGK168" s="212"/>
      <c r="QGL168" s="212"/>
      <c r="QGM168" s="212"/>
      <c r="QGN168" s="212"/>
      <c r="QGO168" s="212"/>
      <c r="QGP168" s="212"/>
      <c r="QGQ168" s="212"/>
      <c r="QGR168" s="212"/>
      <c r="QGS168" s="212"/>
      <c r="QGT168" s="212"/>
      <c r="QGU168" s="212"/>
      <c r="QGV168" s="212"/>
      <c r="QGW168" s="212"/>
      <c r="QGX168" s="212"/>
      <c r="QGY168" s="212"/>
      <c r="QGZ168" s="212"/>
      <c r="QHA168" s="212"/>
      <c r="QHB168" s="212"/>
      <c r="QHC168" s="212"/>
      <c r="QHD168" s="212"/>
      <c r="QHE168" s="212"/>
      <c r="QHF168" s="212"/>
      <c r="QHG168" s="212"/>
      <c r="QHH168" s="212"/>
      <c r="QHI168" s="212"/>
      <c r="QHJ168" s="212"/>
      <c r="QHK168" s="212"/>
      <c r="QHL168" s="212"/>
      <c r="QHM168" s="212"/>
      <c r="QHN168" s="212"/>
      <c r="QHO168" s="212"/>
      <c r="QHP168" s="212"/>
      <c r="QHQ168" s="212"/>
      <c r="QHR168" s="212"/>
      <c r="QHS168" s="212"/>
      <c r="QHT168" s="212"/>
      <c r="QHU168" s="212"/>
      <c r="QHV168" s="212"/>
      <c r="QHW168" s="212"/>
      <c r="QHX168" s="212"/>
      <c r="QHY168" s="212"/>
      <c r="QHZ168" s="212"/>
      <c r="QIA168" s="212"/>
      <c r="QIB168" s="212"/>
      <c r="QIC168" s="212"/>
      <c r="QID168" s="212"/>
      <c r="QIE168" s="212"/>
      <c r="QIF168" s="212"/>
      <c r="QIG168" s="212"/>
      <c r="QIH168" s="212"/>
      <c r="QII168" s="212"/>
      <c r="QIJ168" s="212"/>
      <c r="QIK168" s="212"/>
      <c r="QIL168" s="212"/>
      <c r="QIM168" s="212"/>
      <c r="QIN168" s="212"/>
      <c r="QIO168" s="212"/>
      <c r="QIP168" s="212"/>
      <c r="QIQ168" s="212"/>
      <c r="QIR168" s="212"/>
      <c r="QIS168" s="212"/>
      <c r="QIT168" s="212"/>
      <c r="QIU168" s="212"/>
      <c r="QIV168" s="212"/>
      <c r="QIW168" s="212"/>
      <c r="QIX168" s="212"/>
      <c r="QIY168" s="212"/>
      <c r="QIZ168" s="212"/>
      <c r="QJA168" s="212"/>
      <c r="QJB168" s="212"/>
      <c r="QJC168" s="212"/>
      <c r="QJD168" s="212"/>
      <c r="QJE168" s="212"/>
      <c r="QJF168" s="212"/>
      <c r="QJG168" s="212"/>
      <c r="QJH168" s="212"/>
      <c r="QJI168" s="212"/>
      <c r="QJJ168" s="212"/>
      <c r="QJK168" s="212"/>
      <c r="QJL168" s="212"/>
      <c r="QJM168" s="212"/>
      <c r="QJN168" s="212"/>
      <c r="QJO168" s="212"/>
      <c r="QJP168" s="212"/>
      <c r="QJQ168" s="212"/>
      <c r="QJR168" s="212"/>
      <c r="QJS168" s="212"/>
      <c r="QJT168" s="212"/>
      <c r="QJU168" s="212"/>
      <c r="QJV168" s="212"/>
      <c r="QJW168" s="212"/>
      <c r="QJX168" s="212"/>
      <c r="QJY168" s="212"/>
      <c r="QJZ168" s="212"/>
      <c r="QKA168" s="212"/>
      <c r="QKH168" s="212"/>
      <c r="QKI168" s="212"/>
      <c r="QKJ168" s="212"/>
      <c r="QKK168" s="212"/>
      <c r="QKL168" s="212"/>
      <c r="QKM168" s="212"/>
      <c r="QKN168" s="212"/>
      <c r="QKO168" s="212"/>
      <c r="QKP168" s="212"/>
      <c r="QKQ168" s="212"/>
      <c r="QKR168" s="212"/>
      <c r="QKS168" s="212"/>
      <c r="QKT168" s="212"/>
      <c r="QKU168" s="212"/>
      <c r="QKV168" s="212"/>
      <c r="QKW168" s="212"/>
      <c r="QKX168" s="212"/>
      <c r="QKY168" s="212"/>
      <c r="QKZ168" s="212"/>
      <c r="QLA168" s="212"/>
      <c r="QLB168" s="212"/>
      <c r="QLC168" s="212"/>
      <c r="QLD168" s="212"/>
      <c r="QLE168" s="212"/>
      <c r="QLF168" s="212"/>
      <c r="QLG168" s="212"/>
      <c r="QLH168" s="212"/>
      <c r="QLI168" s="212"/>
      <c r="QLJ168" s="212"/>
      <c r="QLK168" s="212"/>
      <c r="QLL168" s="212"/>
      <c r="QLM168" s="212"/>
      <c r="QLN168" s="212"/>
      <c r="QLO168" s="212"/>
      <c r="QLP168" s="212"/>
      <c r="QLQ168" s="212"/>
      <c r="QLR168" s="212"/>
      <c r="QLS168" s="212"/>
      <c r="QLT168" s="212"/>
      <c r="QLU168" s="212"/>
      <c r="QLV168" s="212"/>
      <c r="QLW168" s="212"/>
      <c r="QLX168" s="212"/>
      <c r="QLY168" s="212"/>
      <c r="QLZ168" s="212"/>
      <c r="QMA168" s="212"/>
      <c r="QMB168" s="212"/>
      <c r="QMC168" s="212"/>
      <c r="QMD168" s="212"/>
      <c r="QME168" s="212"/>
      <c r="QMF168" s="212"/>
      <c r="QMG168" s="212"/>
      <c r="QMH168" s="212"/>
      <c r="QMI168" s="212"/>
      <c r="QMJ168" s="212"/>
      <c r="QMK168" s="212"/>
      <c r="QML168" s="212"/>
      <c r="QMM168" s="212"/>
      <c r="QMN168" s="212"/>
      <c r="QMO168" s="212"/>
      <c r="QMP168" s="212"/>
      <c r="QMQ168" s="212"/>
      <c r="QMR168" s="212"/>
      <c r="QMS168" s="212"/>
      <c r="QMT168" s="212"/>
      <c r="QMU168" s="212"/>
      <c r="QMV168" s="212"/>
      <c r="QMW168" s="212"/>
      <c r="QMX168" s="212"/>
      <c r="QMY168" s="212"/>
      <c r="QMZ168" s="212"/>
      <c r="QNA168" s="212"/>
      <c r="QNB168" s="212"/>
      <c r="QNC168" s="212"/>
      <c r="QND168" s="212"/>
      <c r="QNE168" s="212"/>
      <c r="QNF168" s="212"/>
      <c r="QNG168" s="212"/>
      <c r="QNH168" s="212"/>
      <c r="QNI168" s="212"/>
      <c r="QNJ168" s="212"/>
      <c r="QNK168" s="212"/>
      <c r="QNL168" s="212"/>
      <c r="QNM168" s="212"/>
      <c r="QNN168" s="212"/>
      <c r="QNO168" s="212"/>
      <c r="QNP168" s="212"/>
      <c r="QNQ168" s="212"/>
      <c r="QNR168" s="212"/>
      <c r="QNS168" s="212"/>
      <c r="QNT168" s="212"/>
      <c r="QNU168" s="212"/>
      <c r="QNV168" s="212"/>
      <c r="QNW168" s="212"/>
      <c r="QNX168" s="212"/>
      <c r="QNY168" s="212"/>
      <c r="QNZ168" s="212"/>
      <c r="QOA168" s="212"/>
      <c r="QOB168" s="212"/>
      <c r="QOC168" s="212"/>
      <c r="QOD168" s="212"/>
      <c r="QOE168" s="212"/>
      <c r="QOF168" s="212"/>
      <c r="QOG168" s="212"/>
      <c r="QOH168" s="212"/>
      <c r="QOI168" s="212"/>
      <c r="QOJ168" s="212"/>
      <c r="QOK168" s="212"/>
      <c r="QOL168" s="212"/>
      <c r="QOM168" s="212"/>
      <c r="QON168" s="212"/>
      <c r="QOO168" s="212"/>
      <c r="QOP168" s="212"/>
      <c r="QOQ168" s="212"/>
      <c r="QOR168" s="212"/>
      <c r="QOS168" s="212"/>
      <c r="QOT168" s="212"/>
      <c r="QOU168" s="212"/>
      <c r="QOV168" s="212"/>
      <c r="QOW168" s="212"/>
      <c r="QOX168" s="212"/>
      <c r="QOY168" s="212"/>
      <c r="QOZ168" s="212"/>
      <c r="QPA168" s="212"/>
      <c r="QPB168" s="212"/>
      <c r="QPC168" s="212"/>
      <c r="QPD168" s="212"/>
      <c r="QPE168" s="212"/>
      <c r="QPF168" s="212"/>
      <c r="QPG168" s="212"/>
      <c r="QPH168" s="212"/>
      <c r="QPI168" s="212"/>
      <c r="QPJ168" s="212"/>
      <c r="QPK168" s="212"/>
      <c r="QPL168" s="212"/>
      <c r="QPM168" s="212"/>
      <c r="QPN168" s="212"/>
      <c r="QPO168" s="212"/>
      <c r="QPP168" s="212"/>
      <c r="QPQ168" s="212"/>
      <c r="QPR168" s="212"/>
      <c r="QPS168" s="212"/>
      <c r="QPT168" s="212"/>
      <c r="QPU168" s="212"/>
      <c r="QPV168" s="212"/>
      <c r="QPW168" s="212"/>
      <c r="QPX168" s="212"/>
      <c r="QPY168" s="212"/>
      <c r="QPZ168" s="212"/>
      <c r="QQA168" s="212"/>
      <c r="QQB168" s="212"/>
      <c r="QQC168" s="212"/>
      <c r="QQD168" s="212"/>
      <c r="QQE168" s="212"/>
      <c r="QQF168" s="212"/>
      <c r="QQG168" s="212"/>
      <c r="QQH168" s="212"/>
      <c r="QQI168" s="212"/>
      <c r="QQJ168" s="212"/>
      <c r="QQK168" s="212"/>
      <c r="QQL168" s="212"/>
      <c r="QQM168" s="212"/>
      <c r="QQN168" s="212"/>
      <c r="QQO168" s="212"/>
      <c r="QQP168" s="212"/>
      <c r="QQQ168" s="212"/>
      <c r="QQR168" s="212"/>
      <c r="QQS168" s="212"/>
      <c r="QQT168" s="212"/>
      <c r="QQU168" s="212"/>
      <c r="QQV168" s="212"/>
      <c r="QQW168" s="212"/>
      <c r="QQX168" s="212"/>
      <c r="QQY168" s="212"/>
      <c r="QQZ168" s="212"/>
      <c r="QRA168" s="212"/>
      <c r="QRB168" s="212"/>
      <c r="QRC168" s="212"/>
      <c r="QRD168" s="212"/>
      <c r="QRE168" s="212"/>
      <c r="QRF168" s="212"/>
      <c r="QRG168" s="212"/>
      <c r="QRH168" s="212"/>
      <c r="QRI168" s="212"/>
      <c r="QRJ168" s="212"/>
      <c r="QRK168" s="212"/>
      <c r="QRL168" s="212"/>
      <c r="QRM168" s="212"/>
      <c r="QRN168" s="212"/>
      <c r="QRO168" s="212"/>
      <c r="QRP168" s="212"/>
      <c r="QRQ168" s="212"/>
      <c r="QRR168" s="212"/>
      <c r="QRS168" s="212"/>
      <c r="QRT168" s="212"/>
      <c r="QRU168" s="212"/>
      <c r="QRV168" s="212"/>
      <c r="QRW168" s="212"/>
      <c r="QRX168" s="212"/>
      <c r="QRY168" s="212"/>
      <c r="QRZ168" s="212"/>
      <c r="QSA168" s="212"/>
      <c r="QSB168" s="212"/>
      <c r="QSC168" s="212"/>
      <c r="QSD168" s="212"/>
      <c r="QSE168" s="212"/>
      <c r="QSF168" s="212"/>
      <c r="QSG168" s="212"/>
      <c r="QSH168" s="212"/>
      <c r="QSI168" s="212"/>
      <c r="QSJ168" s="212"/>
      <c r="QSK168" s="212"/>
      <c r="QSL168" s="212"/>
      <c r="QSM168" s="212"/>
      <c r="QSN168" s="212"/>
      <c r="QSO168" s="212"/>
      <c r="QSP168" s="212"/>
      <c r="QSQ168" s="212"/>
      <c r="QSR168" s="212"/>
      <c r="QSS168" s="212"/>
      <c r="QST168" s="212"/>
      <c r="QSU168" s="212"/>
      <c r="QSV168" s="212"/>
      <c r="QSW168" s="212"/>
      <c r="QSX168" s="212"/>
      <c r="QSY168" s="212"/>
      <c r="QSZ168" s="212"/>
      <c r="QTA168" s="212"/>
      <c r="QTB168" s="212"/>
      <c r="QTC168" s="212"/>
      <c r="QTD168" s="212"/>
      <c r="QTE168" s="212"/>
      <c r="QTF168" s="212"/>
      <c r="QTG168" s="212"/>
      <c r="QTH168" s="212"/>
      <c r="QTI168" s="212"/>
      <c r="QTJ168" s="212"/>
      <c r="QTK168" s="212"/>
      <c r="QTL168" s="212"/>
      <c r="QTM168" s="212"/>
      <c r="QTN168" s="212"/>
      <c r="QTO168" s="212"/>
      <c r="QTP168" s="212"/>
      <c r="QTQ168" s="212"/>
      <c r="QTR168" s="212"/>
      <c r="QTS168" s="212"/>
      <c r="QTT168" s="212"/>
      <c r="QTU168" s="212"/>
      <c r="QTV168" s="212"/>
      <c r="QTW168" s="212"/>
      <c r="QUD168" s="212"/>
      <c r="QUE168" s="212"/>
      <c r="QUF168" s="212"/>
      <c r="QUG168" s="212"/>
      <c r="QUH168" s="212"/>
      <c r="QUI168" s="212"/>
      <c r="QUJ168" s="212"/>
      <c r="QUK168" s="212"/>
      <c r="QUL168" s="212"/>
      <c r="QUM168" s="212"/>
      <c r="QUN168" s="212"/>
      <c r="QUO168" s="212"/>
      <c r="QUP168" s="212"/>
      <c r="QUQ168" s="212"/>
      <c r="QUR168" s="212"/>
      <c r="QUS168" s="212"/>
      <c r="QUT168" s="212"/>
      <c r="QUU168" s="212"/>
      <c r="QUV168" s="212"/>
      <c r="QUW168" s="212"/>
      <c r="QUX168" s="212"/>
      <c r="QUY168" s="212"/>
      <c r="QUZ168" s="212"/>
      <c r="QVA168" s="212"/>
      <c r="QVB168" s="212"/>
      <c r="QVC168" s="212"/>
      <c r="QVD168" s="212"/>
      <c r="QVE168" s="212"/>
      <c r="QVF168" s="212"/>
      <c r="QVG168" s="212"/>
      <c r="QVH168" s="212"/>
      <c r="QVI168" s="212"/>
      <c r="QVJ168" s="212"/>
      <c r="QVK168" s="212"/>
      <c r="QVL168" s="212"/>
      <c r="QVM168" s="212"/>
      <c r="QVN168" s="212"/>
      <c r="QVO168" s="212"/>
      <c r="QVP168" s="212"/>
      <c r="QVQ168" s="212"/>
      <c r="QVR168" s="212"/>
      <c r="QVS168" s="212"/>
      <c r="QVT168" s="212"/>
      <c r="QVU168" s="212"/>
      <c r="QVV168" s="212"/>
      <c r="QVW168" s="212"/>
      <c r="QVX168" s="212"/>
      <c r="QVY168" s="212"/>
      <c r="QVZ168" s="212"/>
      <c r="QWA168" s="212"/>
      <c r="QWB168" s="212"/>
      <c r="QWC168" s="212"/>
      <c r="QWD168" s="212"/>
      <c r="QWE168" s="212"/>
      <c r="QWF168" s="212"/>
      <c r="QWG168" s="212"/>
      <c r="QWH168" s="212"/>
      <c r="QWI168" s="212"/>
      <c r="QWJ168" s="212"/>
      <c r="QWK168" s="212"/>
      <c r="QWL168" s="212"/>
      <c r="QWM168" s="212"/>
      <c r="QWN168" s="212"/>
      <c r="QWO168" s="212"/>
      <c r="QWP168" s="212"/>
      <c r="QWQ168" s="212"/>
      <c r="QWR168" s="212"/>
      <c r="QWS168" s="212"/>
      <c r="QWT168" s="212"/>
      <c r="QWU168" s="212"/>
      <c r="QWV168" s="212"/>
      <c r="QWW168" s="212"/>
      <c r="QWX168" s="212"/>
      <c r="QWY168" s="212"/>
      <c r="QWZ168" s="212"/>
      <c r="QXA168" s="212"/>
      <c r="QXB168" s="212"/>
      <c r="QXC168" s="212"/>
      <c r="QXD168" s="212"/>
      <c r="QXE168" s="212"/>
      <c r="QXF168" s="212"/>
      <c r="QXG168" s="212"/>
      <c r="QXH168" s="212"/>
      <c r="QXI168" s="212"/>
      <c r="QXJ168" s="212"/>
      <c r="QXK168" s="212"/>
      <c r="QXL168" s="212"/>
      <c r="QXM168" s="212"/>
      <c r="QXN168" s="212"/>
      <c r="QXO168" s="212"/>
      <c r="QXP168" s="212"/>
      <c r="QXQ168" s="212"/>
      <c r="QXR168" s="212"/>
      <c r="QXS168" s="212"/>
      <c r="QXT168" s="212"/>
      <c r="QXU168" s="212"/>
      <c r="QXV168" s="212"/>
      <c r="QXW168" s="212"/>
      <c r="QXX168" s="212"/>
      <c r="QXY168" s="212"/>
      <c r="QXZ168" s="212"/>
      <c r="QYA168" s="212"/>
      <c r="QYB168" s="212"/>
      <c r="QYC168" s="212"/>
      <c r="QYD168" s="212"/>
      <c r="QYE168" s="212"/>
      <c r="QYF168" s="212"/>
      <c r="QYG168" s="212"/>
      <c r="QYH168" s="212"/>
      <c r="QYI168" s="212"/>
      <c r="QYJ168" s="212"/>
      <c r="QYK168" s="212"/>
      <c r="QYL168" s="212"/>
      <c r="QYM168" s="212"/>
      <c r="QYN168" s="212"/>
      <c r="QYO168" s="212"/>
      <c r="QYP168" s="212"/>
      <c r="QYQ168" s="212"/>
      <c r="QYR168" s="212"/>
      <c r="QYS168" s="212"/>
      <c r="QYT168" s="212"/>
      <c r="QYU168" s="212"/>
      <c r="QYV168" s="212"/>
      <c r="QYW168" s="212"/>
      <c r="QYX168" s="212"/>
      <c r="QYY168" s="212"/>
      <c r="QYZ168" s="212"/>
      <c r="QZA168" s="212"/>
      <c r="QZB168" s="212"/>
      <c r="QZC168" s="212"/>
      <c r="QZD168" s="212"/>
      <c r="QZE168" s="212"/>
      <c r="QZF168" s="212"/>
      <c r="QZG168" s="212"/>
      <c r="QZH168" s="212"/>
      <c r="QZI168" s="212"/>
      <c r="QZJ168" s="212"/>
      <c r="QZK168" s="212"/>
      <c r="QZL168" s="212"/>
      <c r="QZM168" s="212"/>
      <c r="QZN168" s="212"/>
      <c r="QZO168" s="212"/>
      <c r="QZP168" s="212"/>
      <c r="QZQ168" s="212"/>
      <c r="QZR168" s="212"/>
      <c r="QZS168" s="212"/>
      <c r="QZT168" s="212"/>
      <c r="QZU168" s="212"/>
      <c r="QZV168" s="212"/>
      <c r="QZW168" s="212"/>
      <c r="QZX168" s="212"/>
      <c r="QZY168" s="212"/>
      <c r="QZZ168" s="212"/>
      <c r="RAA168" s="212"/>
      <c r="RAB168" s="212"/>
      <c r="RAC168" s="212"/>
      <c r="RAD168" s="212"/>
      <c r="RAE168" s="212"/>
      <c r="RAF168" s="212"/>
      <c r="RAG168" s="212"/>
      <c r="RAH168" s="212"/>
      <c r="RAI168" s="212"/>
      <c r="RAJ168" s="212"/>
      <c r="RAK168" s="212"/>
      <c r="RAL168" s="212"/>
      <c r="RAM168" s="212"/>
      <c r="RAN168" s="212"/>
      <c r="RAO168" s="212"/>
      <c r="RAP168" s="212"/>
      <c r="RAQ168" s="212"/>
      <c r="RAR168" s="212"/>
      <c r="RAS168" s="212"/>
      <c r="RAT168" s="212"/>
      <c r="RAU168" s="212"/>
      <c r="RAV168" s="212"/>
      <c r="RAW168" s="212"/>
      <c r="RAX168" s="212"/>
      <c r="RAY168" s="212"/>
      <c r="RAZ168" s="212"/>
      <c r="RBA168" s="212"/>
      <c r="RBB168" s="212"/>
      <c r="RBC168" s="212"/>
      <c r="RBD168" s="212"/>
      <c r="RBE168" s="212"/>
      <c r="RBF168" s="212"/>
      <c r="RBG168" s="212"/>
      <c r="RBH168" s="212"/>
      <c r="RBI168" s="212"/>
      <c r="RBJ168" s="212"/>
      <c r="RBK168" s="212"/>
      <c r="RBL168" s="212"/>
      <c r="RBM168" s="212"/>
      <c r="RBN168" s="212"/>
      <c r="RBO168" s="212"/>
      <c r="RBP168" s="212"/>
      <c r="RBQ168" s="212"/>
      <c r="RBR168" s="212"/>
      <c r="RBS168" s="212"/>
      <c r="RBT168" s="212"/>
      <c r="RBU168" s="212"/>
      <c r="RBV168" s="212"/>
      <c r="RBW168" s="212"/>
      <c r="RBX168" s="212"/>
      <c r="RBY168" s="212"/>
      <c r="RBZ168" s="212"/>
      <c r="RCA168" s="212"/>
      <c r="RCB168" s="212"/>
      <c r="RCC168" s="212"/>
      <c r="RCD168" s="212"/>
      <c r="RCE168" s="212"/>
      <c r="RCF168" s="212"/>
      <c r="RCG168" s="212"/>
      <c r="RCH168" s="212"/>
      <c r="RCI168" s="212"/>
      <c r="RCJ168" s="212"/>
      <c r="RCK168" s="212"/>
      <c r="RCL168" s="212"/>
      <c r="RCM168" s="212"/>
      <c r="RCN168" s="212"/>
      <c r="RCO168" s="212"/>
      <c r="RCP168" s="212"/>
      <c r="RCQ168" s="212"/>
      <c r="RCR168" s="212"/>
      <c r="RCS168" s="212"/>
      <c r="RCT168" s="212"/>
      <c r="RCU168" s="212"/>
      <c r="RCV168" s="212"/>
      <c r="RCW168" s="212"/>
      <c r="RCX168" s="212"/>
      <c r="RCY168" s="212"/>
      <c r="RCZ168" s="212"/>
      <c r="RDA168" s="212"/>
      <c r="RDB168" s="212"/>
      <c r="RDC168" s="212"/>
      <c r="RDD168" s="212"/>
      <c r="RDE168" s="212"/>
      <c r="RDF168" s="212"/>
      <c r="RDG168" s="212"/>
      <c r="RDH168" s="212"/>
      <c r="RDI168" s="212"/>
      <c r="RDJ168" s="212"/>
      <c r="RDK168" s="212"/>
      <c r="RDL168" s="212"/>
      <c r="RDM168" s="212"/>
      <c r="RDN168" s="212"/>
      <c r="RDO168" s="212"/>
      <c r="RDP168" s="212"/>
      <c r="RDQ168" s="212"/>
      <c r="RDR168" s="212"/>
      <c r="RDS168" s="212"/>
      <c r="RDZ168" s="212"/>
      <c r="REA168" s="212"/>
      <c r="REB168" s="212"/>
      <c r="REC168" s="212"/>
      <c r="RED168" s="212"/>
      <c r="REE168" s="212"/>
      <c r="REF168" s="212"/>
      <c r="REG168" s="212"/>
      <c r="REH168" s="212"/>
      <c r="REI168" s="212"/>
      <c r="REJ168" s="212"/>
      <c r="REK168" s="212"/>
      <c r="REL168" s="212"/>
      <c r="REM168" s="212"/>
      <c r="REN168" s="212"/>
      <c r="REO168" s="212"/>
      <c r="REP168" s="212"/>
      <c r="REQ168" s="212"/>
      <c r="RER168" s="212"/>
      <c r="RES168" s="212"/>
      <c r="RET168" s="212"/>
      <c r="REU168" s="212"/>
      <c r="REV168" s="212"/>
      <c r="REW168" s="212"/>
      <c r="REX168" s="212"/>
      <c r="REY168" s="212"/>
      <c r="REZ168" s="212"/>
      <c r="RFA168" s="212"/>
      <c r="RFB168" s="212"/>
      <c r="RFC168" s="212"/>
      <c r="RFD168" s="212"/>
      <c r="RFE168" s="212"/>
      <c r="RFF168" s="212"/>
      <c r="RFG168" s="212"/>
      <c r="RFH168" s="212"/>
      <c r="RFI168" s="212"/>
      <c r="RFJ168" s="212"/>
      <c r="RFK168" s="212"/>
      <c r="RFL168" s="212"/>
      <c r="RFM168" s="212"/>
      <c r="RFN168" s="212"/>
      <c r="RFO168" s="212"/>
      <c r="RFP168" s="212"/>
      <c r="RFQ168" s="212"/>
      <c r="RFR168" s="212"/>
      <c r="RFS168" s="212"/>
      <c r="RFT168" s="212"/>
      <c r="RFU168" s="212"/>
      <c r="RFV168" s="212"/>
      <c r="RFW168" s="212"/>
      <c r="RFX168" s="212"/>
      <c r="RFY168" s="212"/>
      <c r="RFZ168" s="212"/>
      <c r="RGA168" s="212"/>
      <c r="RGB168" s="212"/>
      <c r="RGC168" s="212"/>
      <c r="RGD168" s="212"/>
      <c r="RGE168" s="212"/>
      <c r="RGF168" s="212"/>
      <c r="RGG168" s="212"/>
      <c r="RGH168" s="212"/>
      <c r="RGI168" s="212"/>
      <c r="RGJ168" s="212"/>
      <c r="RGK168" s="212"/>
      <c r="RGL168" s="212"/>
      <c r="RGM168" s="212"/>
      <c r="RGN168" s="212"/>
      <c r="RGO168" s="212"/>
      <c r="RGP168" s="212"/>
      <c r="RGQ168" s="212"/>
      <c r="RGR168" s="212"/>
      <c r="RGS168" s="212"/>
      <c r="RGT168" s="212"/>
      <c r="RGU168" s="212"/>
      <c r="RGV168" s="212"/>
      <c r="RGW168" s="212"/>
      <c r="RGX168" s="212"/>
      <c r="RGY168" s="212"/>
      <c r="RGZ168" s="212"/>
      <c r="RHA168" s="212"/>
      <c r="RHB168" s="212"/>
      <c r="RHC168" s="212"/>
      <c r="RHD168" s="212"/>
      <c r="RHE168" s="212"/>
      <c r="RHF168" s="212"/>
      <c r="RHG168" s="212"/>
      <c r="RHH168" s="212"/>
      <c r="RHI168" s="212"/>
      <c r="RHJ168" s="212"/>
      <c r="RHK168" s="212"/>
      <c r="RHL168" s="212"/>
      <c r="RHM168" s="212"/>
      <c r="RHN168" s="212"/>
      <c r="RHO168" s="212"/>
      <c r="RHP168" s="212"/>
      <c r="RHQ168" s="212"/>
      <c r="RHR168" s="212"/>
      <c r="RHS168" s="212"/>
      <c r="RHT168" s="212"/>
      <c r="RHU168" s="212"/>
      <c r="RHV168" s="212"/>
      <c r="RHW168" s="212"/>
      <c r="RHX168" s="212"/>
      <c r="RHY168" s="212"/>
      <c r="RHZ168" s="212"/>
      <c r="RIA168" s="212"/>
      <c r="RIB168" s="212"/>
      <c r="RIC168" s="212"/>
      <c r="RID168" s="212"/>
      <c r="RIE168" s="212"/>
      <c r="RIF168" s="212"/>
      <c r="RIG168" s="212"/>
      <c r="RIH168" s="212"/>
      <c r="RII168" s="212"/>
      <c r="RIJ168" s="212"/>
      <c r="RIK168" s="212"/>
      <c r="RIL168" s="212"/>
      <c r="RIM168" s="212"/>
      <c r="RIN168" s="212"/>
      <c r="RIO168" s="212"/>
      <c r="RIP168" s="212"/>
      <c r="RIQ168" s="212"/>
      <c r="RIR168" s="212"/>
      <c r="RIS168" s="212"/>
      <c r="RIT168" s="212"/>
      <c r="RIU168" s="212"/>
      <c r="RIV168" s="212"/>
      <c r="RIW168" s="212"/>
      <c r="RIX168" s="212"/>
      <c r="RIY168" s="212"/>
      <c r="RIZ168" s="212"/>
      <c r="RJA168" s="212"/>
      <c r="RJB168" s="212"/>
      <c r="RJC168" s="212"/>
      <c r="RJD168" s="212"/>
      <c r="RJE168" s="212"/>
      <c r="RJF168" s="212"/>
      <c r="RJG168" s="212"/>
      <c r="RJH168" s="212"/>
      <c r="RJI168" s="212"/>
      <c r="RJJ168" s="212"/>
      <c r="RJK168" s="212"/>
      <c r="RJL168" s="212"/>
      <c r="RJM168" s="212"/>
      <c r="RJN168" s="212"/>
      <c r="RJO168" s="212"/>
      <c r="RJP168" s="212"/>
      <c r="RJQ168" s="212"/>
      <c r="RJR168" s="212"/>
      <c r="RJS168" s="212"/>
      <c r="RJT168" s="212"/>
      <c r="RJU168" s="212"/>
      <c r="RJV168" s="212"/>
      <c r="RJW168" s="212"/>
      <c r="RJX168" s="212"/>
      <c r="RJY168" s="212"/>
      <c r="RJZ168" s="212"/>
      <c r="RKA168" s="212"/>
      <c r="RKB168" s="212"/>
      <c r="RKC168" s="212"/>
      <c r="RKD168" s="212"/>
      <c r="RKE168" s="212"/>
      <c r="RKF168" s="212"/>
      <c r="RKG168" s="212"/>
      <c r="RKH168" s="212"/>
      <c r="RKI168" s="212"/>
      <c r="RKJ168" s="212"/>
      <c r="RKK168" s="212"/>
      <c r="RKL168" s="212"/>
      <c r="RKM168" s="212"/>
      <c r="RKN168" s="212"/>
      <c r="RKO168" s="212"/>
      <c r="RKP168" s="212"/>
      <c r="RKQ168" s="212"/>
      <c r="RKR168" s="212"/>
      <c r="RKS168" s="212"/>
      <c r="RKT168" s="212"/>
      <c r="RKU168" s="212"/>
      <c r="RKV168" s="212"/>
      <c r="RKW168" s="212"/>
      <c r="RKX168" s="212"/>
      <c r="RKY168" s="212"/>
      <c r="RKZ168" s="212"/>
      <c r="RLA168" s="212"/>
      <c r="RLB168" s="212"/>
      <c r="RLC168" s="212"/>
      <c r="RLD168" s="212"/>
      <c r="RLE168" s="212"/>
      <c r="RLF168" s="212"/>
      <c r="RLG168" s="212"/>
      <c r="RLH168" s="212"/>
      <c r="RLI168" s="212"/>
      <c r="RLJ168" s="212"/>
      <c r="RLK168" s="212"/>
      <c r="RLL168" s="212"/>
      <c r="RLM168" s="212"/>
      <c r="RLN168" s="212"/>
      <c r="RLO168" s="212"/>
      <c r="RLP168" s="212"/>
      <c r="RLQ168" s="212"/>
      <c r="RLR168" s="212"/>
      <c r="RLS168" s="212"/>
      <c r="RLT168" s="212"/>
      <c r="RLU168" s="212"/>
      <c r="RLV168" s="212"/>
      <c r="RLW168" s="212"/>
      <c r="RLX168" s="212"/>
      <c r="RLY168" s="212"/>
      <c r="RLZ168" s="212"/>
      <c r="RMA168" s="212"/>
      <c r="RMB168" s="212"/>
      <c r="RMC168" s="212"/>
      <c r="RMD168" s="212"/>
      <c r="RME168" s="212"/>
      <c r="RMF168" s="212"/>
      <c r="RMG168" s="212"/>
      <c r="RMH168" s="212"/>
      <c r="RMI168" s="212"/>
      <c r="RMJ168" s="212"/>
      <c r="RMK168" s="212"/>
      <c r="RML168" s="212"/>
      <c r="RMM168" s="212"/>
      <c r="RMN168" s="212"/>
      <c r="RMO168" s="212"/>
      <c r="RMP168" s="212"/>
      <c r="RMQ168" s="212"/>
      <c r="RMR168" s="212"/>
      <c r="RMS168" s="212"/>
      <c r="RMT168" s="212"/>
      <c r="RMU168" s="212"/>
      <c r="RMV168" s="212"/>
      <c r="RMW168" s="212"/>
      <c r="RMX168" s="212"/>
      <c r="RMY168" s="212"/>
      <c r="RMZ168" s="212"/>
      <c r="RNA168" s="212"/>
      <c r="RNB168" s="212"/>
      <c r="RNC168" s="212"/>
      <c r="RND168" s="212"/>
      <c r="RNE168" s="212"/>
      <c r="RNF168" s="212"/>
      <c r="RNG168" s="212"/>
      <c r="RNH168" s="212"/>
      <c r="RNI168" s="212"/>
      <c r="RNJ168" s="212"/>
      <c r="RNK168" s="212"/>
      <c r="RNL168" s="212"/>
      <c r="RNM168" s="212"/>
      <c r="RNN168" s="212"/>
      <c r="RNO168" s="212"/>
      <c r="RNV168" s="212"/>
      <c r="RNW168" s="212"/>
      <c r="RNX168" s="212"/>
      <c r="RNY168" s="212"/>
      <c r="RNZ168" s="212"/>
      <c r="ROA168" s="212"/>
      <c r="ROB168" s="212"/>
      <c r="ROC168" s="212"/>
      <c r="ROD168" s="212"/>
      <c r="ROE168" s="212"/>
      <c r="ROF168" s="212"/>
      <c r="ROG168" s="212"/>
      <c r="ROH168" s="212"/>
      <c r="ROI168" s="212"/>
      <c r="ROJ168" s="212"/>
      <c r="ROK168" s="212"/>
      <c r="ROL168" s="212"/>
      <c r="ROM168" s="212"/>
      <c r="RON168" s="212"/>
      <c r="ROO168" s="212"/>
      <c r="ROP168" s="212"/>
      <c r="ROQ168" s="212"/>
      <c r="ROR168" s="212"/>
      <c r="ROS168" s="212"/>
      <c r="ROT168" s="212"/>
      <c r="ROU168" s="212"/>
      <c r="ROV168" s="212"/>
      <c r="ROW168" s="212"/>
      <c r="ROX168" s="212"/>
      <c r="ROY168" s="212"/>
      <c r="ROZ168" s="212"/>
      <c r="RPA168" s="212"/>
      <c r="RPB168" s="212"/>
      <c r="RPC168" s="212"/>
      <c r="RPD168" s="212"/>
      <c r="RPE168" s="212"/>
      <c r="RPF168" s="212"/>
      <c r="RPG168" s="212"/>
      <c r="RPH168" s="212"/>
      <c r="RPI168" s="212"/>
      <c r="RPJ168" s="212"/>
      <c r="RPK168" s="212"/>
      <c r="RPL168" s="212"/>
      <c r="RPM168" s="212"/>
      <c r="RPN168" s="212"/>
      <c r="RPO168" s="212"/>
      <c r="RPP168" s="212"/>
      <c r="RPQ168" s="212"/>
      <c r="RPR168" s="212"/>
      <c r="RPS168" s="212"/>
      <c r="RPT168" s="212"/>
      <c r="RPU168" s="212"/>
      <c r="RPV168" s="212"/>
      <c r="RPW168" s="212"/>
      <c r="RPX168" s="212"/>
      <c r="RPY168" s="212"/>
      <c r="RPZ168" s="212"/>
      <c r="RQA168" s="212"/>
      <c r="RQB168" s="212"/>
      <c r="RQC168" s="212"/>
      <c r="RQD168" s="212"/>
      <c r="RQE168" s="212"/>
      <c r="RQF168" s="212"/>
      <c r="RQG168" s="212"/>
      <c r="RQH168" s="212"/>
      <c r="RQI168" s="212"/>
      <c r="RQJ168" s="212"/>
      <c r="RQK168" s="212"/>
      <c r="RQL168" s="212"/>
      <c r="RQM168" s="212"/>
      <c r="RQN168" s="212"/>
      <c r="RQO168" s="212"/>
      <c r="RQP168" s="212"/>
      <c r="RQQ168" s="212"/>
      <c r="RQR168" s="212"/>
      <c r="RQS168" s="212"/>
      <c r="RQT168" s="212"/>
      <c r="RQU168" s="212"/>
      <c r="RQV168" s="212"/>
      <c r="RQW168" s="212"/>
      <c r="RQX168" s="212"/>
      <c r="RQY168" s="212"/>
      <c r="RQZ168" s="212"/>
      <c r="RRA168" s="212"/>
      <c r="RRB168" s="212"/>
      <c r="RRC168" s="212"/>
      <c r="RRD168" s="212"/>
      <c r="RRE168" s="212"/>
      <c r="RRF168" s="212"/>
      <c r="RRG168" s="212"/>
      <c r="RRH168" s="212"/>
      <c r="RRI168" s="212"/>
      <c r="RRJ168" s="212"/>
      <c r="RRK168" s="212"/>
      <c r="RRL168" s="212"/>
      <c r="RRM168" s="212"/>
      <c r="RRN168" s="212"/>
      <c r="RRO168" s="212"/>
      <c r="RRP168" s="212"/>
      <c r="RRQ168" s="212"/>
      <c r="RRR168" s="212"/>
      <c r="RRS168" s="212"/>
      <c r="RRT168" s="212"/>
      <c r="RRU168" s="212"/>
      <c r="RRV168" s="212"/>
      <c r="RRW168" s="212"/>
      <c r="RRX168" s="212"/>
      <c r="RRY168" s="212"/>
      <c r="RRZ168" s="212"/>
      <c r="RSA168" s="212"/>
      <c r="RSB168" s="212"/>
      <c r="RSC168" s="212"/>
      <c r="RSD168" s="212"/>
      <c r="RSE168" s="212"/>
      <c r="RSF168" s="212"/>
      <c r="RSG168" s="212"/>
      <c r="RSH168" s="212"/>
      <c r="RSI168" s="212"/>
      <c r="RSJ168" s="212"/>
      <c r="RSK168" s="212"/>
      <c r="RSL168" s="212"/>
      <c r="RSM168" s="212"/>
      <c r="RSN168" s="212"/>
      <c r="RSO168" s="212"/>
      <c r="RSP168" s="212"/>
      <c r="RSQ168" s="212"/>
      <c r="RSR168" s="212"/>
      <c r="RSS168" s="212"/>
      <c r="RST168" s="212"/>
      <c r="RSU168" s="212"/>
      <c r="RSV168" s="212"/>
      <c r="RSW168" s="212"/>
      <c r="RSX168" s="212"/>
      <c r="RSY168" s="212"/>
      <c r="RSZ168" s="212"/>
      <c r="RTA168" s="212"/>
      <c r="RTB168" s="212"/>
      <c r="RTC168" s="212"/>
      <c r="RTD168" s="212"/>
      <c r="RTE168" s="212"/>
      <c r="RTF168" s="212"/>
      <c r="RTG168" s="212"/>
      <c r="RTH168" s="212"/>
      <c r="RTI168" s="212"/>
      <c r="RTJ168" s="212"/>
      <c r="RTK168" s="212"/>
      <c r="RTL168" s="212"/>
      <c r="RTM168" s="212"/>
      <c r="RTN168" s="212"/>
      <c r="RTO168" s="212"/>
      <c r="RTP168" s="212"/>
      <c r="RTQ168" s="212"/>
      <c r="RTR168" s="212"/>
      <c r="RTS168" s="212"/>
      <c r="RTT168" s="212"/>
      <c r="RTU168" s="212"/>
      <c r="RTV168" s="212"/>
      <c r="RTW168" s="212"/>
      <c r="RTX168" s="212"/>
      <c r="RTY168" s="212"/>
      <c r="RTZ168" s="212"/>
      <c r="RUA168" s="212"/>
      <c r="RUB168" s="212"/>
      <c r="RUC168" s="212"/>
      <c r="RUD168" s="212"/>
      <c r="RUE168" s="212"/>
      <c r="RUF168" s="212"/>
      <c r="RUG168" s="212"/>
      <c r="RUH168" s="212"/>
      <c r="RUI168" s="212"/>
      <c r="RUJ168" s="212"/>
      <c r="RUK168" s="212"/>
      <c r="RUL168" s="212"/>
      <c r="RUM168" s="212"/>
      <c r="RUN168" s="212"/>
      <c r="RUO168" s="212"/>
      <c r="RUP168" s="212"/>
      <c r="RUQ168" s="212"/>
      <c r="RUR168" s="212"/>
      <c r="RUS168" s="212"/>
      <c r="RUT168" s="212"/>
      <c r="RUU168" s="212"/>
      <c r="RUV168" s="212"/>
      <c r="RUW168" s="212"/>
      <c r="RUX168" s="212"/>
      <c r="RUY168" s="212"/>
      <c r="RUZ168" s="212"/>
      <c r="RVA168" s="212"/>
      <c r="RVB168" s="212"/>
      <c r="RVC168" s="212"/>
      <c r="RVD168" s="212"/>
      <c r="RVE168" s="212"/>
      <c r="RVF168" s="212"/>
      <c r="RVG168" s="212"/>
      <c r="RVH168" s="212"/>
      <c r="RVI168" s="212"/>
      <c r="RVJ168" s="212"/>
      <c r="RVK168" s="212"/>
      <c r="RVL168" s="212"/>
      <c r="RVM168" s="212"/>
      <c r="RVN168" s="212"/>
      <c r="RVO168" s="212"/>
      <c r="RVP168" s="212"/>
      <c r="RVQ168" s="212"/>
      <c r="RVR168" s="212"/>
      <c r="RVS168" s="212"/>
      <c r="RVT168" s="212"/>
      <c r="RVU168" s="212"/>
      <c r="RVV168" s="212"/>
      <c r="RVW168" s="212"/>
      <c r="RVX168" s="212"/>
      <c r="RVY168" s="212"/>
      <c r="RVZ168" s="212"/>
      <c r="RWA168" s="212"/>
      <c r="RWB168" s="212"/>
      <c r="RWC168" s="212"/>
      <c r="RWD168" s="212"/>
      <c r="RWE168" s="212"/>
      <c r="RWF168" s="212"/>
      <c r="RWG168" s="212"/>
      <c r="RWH168" s="212"/>
      <c r="RWI168" s="212"/>
      <c r="RWJ168" s="212"/>
      <c r="RWK168" s="212"/>
      <c r="RWL168" s="212"/>
      <c r="RWM168" s="212"/>
      <c r="RWN168" s="212"/>
      <c r="RWO168" s="212"/>
      <c r="RWP168" s="212"/>
      <c r="RWQ168" s="212"/>
      <c r="RWR168" s="212"/>
      <c r="RWS168" s="212"/>
      <c r="RWT168" s="212"/>
      <c r="RWU168" s="212"/>
      <c r="RWV168" s="212"/>
      <c r="RWW168" s="212"/>
      <c r="RWX168" s="212"/>
      <c r="RWY168" s="212"/>
      <c r="RWZ168" s="212"/>
      <c r="RXA168" s="212"/>
      <c r="RXB168" s="212"/>
      <c r="RXC168" s="212"/>
      <c r="RXD168" s="212"/>
      <c r="RXE168" s="212"/>
      <c r="RXF168" s="212"/>
      <c r="RXG168" s="212"/>
      <c r="RXH168" s="212"/>
      <c r="RXI168" s="212"/>
      <c r="RXJ168" s="212"/>
      <c r="RXK168" s="212"/>
      <c r="RXR168" s="212"/>
      <c r="RXS168" s="212"/>
      <c r="RXT168" s="212"/>
      <c r="RXU168" s="212"/>
      <c r="RXV168" s="212"/>
      <c r="RXW168" s="212"/>
      <c r="RXX168" s="212"/>
      <c r="RXY168" s="212"/>
      <c r="RXZ168" s="212"/>
      <c r="RYA168" s="212"/>
      <c r="RYB168" s="212"/>
      <c r="RYC168" s="212"/>
      <c r="RYD168" s="212"/>
      <c r="RYE168" s="212"/>
      <c r="RYF168" s="212"/>
      <c r="RYG168" s="212"/>
      <c r="RYH168" s="212"/>
      <c r="RYI168" s="212"/>
      <c r="RYJ168" s="212"/>
      <c r="RYK168" s="212"/>
      <c r="RYL168" s="212"/>
      <c r="RYM168" s="212"/>
      <c r="RYN168" s="212"/>
      <c r="RYO168" s="212"/>
      <c r="RYP168" s="212"/>
      <c r="RYQ168" s="212"/>
      <c r="RYR168" s="212"/>
      <c r="RYS168" s="212"/>
      <c r="RYT168" s="212"/>
      <c r="RYU168" s="212"/>
      <c r="RYV168" s="212"/>
      <c r="RYW168" s="212"/>
      <c r="RYX168" s="212"/>
      <c r="RYY168" s="212"/>
      <c r="RYZ168" s="212"/>
      <c r="RZA168" s="212"/>
      <c r="RZB168" s="212"/>
      <c r="RZC168" s="212"/>
      <c r="RZD168" s="212"/>
      <c r="RZE168" s="212"/>
      <c r="RZF168" s="212"/>
      <c r="RZG168" s="212"/>
      <c r="RZH168" s="212"/>
      <c r="RZI168" s="212"/>
      <c r="RZJ168" s="212"/>
      <c r="RZK168" s="212"/>
      <c r="RZL168" s="212"/>
      <c r="RZM168" s="212"/>
      <c r="RZN168" s="212"/>
      <c r="RZO168" s="212"/>
      <c r="RZP168" s="212"/>
      <c r="RZQ168" s="212"/>
      <c r="RZR168" s="212"/>
      <c r="RZS168" s="212"/>
      <c r="RZT168" s="212"/>
      <c r="RZU168" s="212"/>
      <c r="RZV168" s="212"/>
      <c r="RZW168" s="212"/>
      <c r="RZX168" s="212"/>
      <c r="RZY168" s="212"/>
      <c r="RZZ168" s="212"/>
      <c r="SAA168" s="212"/>
      <c r="SAB168" s="212"/>
      <c r="SAC168" s="212"/>
      <c r="SAD168" s="212"/>
      <c r="SAE168" s="212"/>
      <c r="SAF168" s="212"/>
      <c r="SAG168" s="212"/>
      <c r="SAH168" s="212"/>
      <c r="SAI168" s="212"/>
      <c r="SAJ168" s="212"/>
      <c r="SAK168" s="212"/>
      <c r="SAL168" s="212"/>
      <c r="SAM168" s="212"/>
      <c r="SAN168" s="212"/>
      <c r="SAO168" s="212"/>
      <c r="SAP168" s="212"/>
      <c r="SAQ168" s="212"/>
      <c r="SAR168" s="212"/>
      <c r="SAS168" s="212"/>
      <c r="SAT168" s="212"/>
      <c r="SAU168" s="212"/>
      <c r="SAV168" s="212"/>
      <c r="SAW168" s="212"/>
      <c r="SAX168" s="212"/>
      <c r="SAY168" s="212"/>
      <c r="SAZ168" s="212"/>
      <c r="SBA168" s="212"/>
      <c r="SBB168" s="212"/>
      <c r="SBC168" s="212"/>
      <c r="SBD168" s="212"/>
      <c r="SBE168" s="212"/>
      <c r="SBF168" s="212"/>
      <c r="SBG168" s="212"/>
      <c r="SBH168" s="212"/>
      <c r="SBI168" s="212"/>
      <c r="SBJ168" s="212"/>
      <c r="SBK168" s="212"/>
      <c r="SBL168" s="212"/>
      <c r="SBM168" s="212"/>
      <c r="SBN168" s="212"/>
      <c r="SBO168" s="212"/>
      <c r="SBP168" s="212"/>
      <c r="SBQ168" s="212"/>
      <c r="SBR168" s="212"/>
      <c r="SBS168" s="212"/>
      <c r="SBT168" s="212"/>
      <c r="SBU168" s="212"/>
      <c r="SBV168" s="212"/>
      <c r="SBW168" s="212"/>
      <c r="SBX168" s="212"/>
      <c r="SBY168" s="212"/>
      <c r="SBZ168" s="212"/>
      <c r="SCA168" s="212"/>
      <c r="SCB168" s="212"/>
      <c r="SCC168" s="212"/>
      <c r="SCD168" s="212"/>
      <c r="SCE168" s="212"/>
      <c r="SCF168" s="212"/>
      <c r="SCG168" s="212"/>
      <c r="SCH168" s="212"/>
      <c r="SCI168" s="212"/>
      <c r="SCJ168" s="212"/>
      <c r="SCK168" s="212"/>
      <c r="SCL168" s="212"/>
      <c r="SCM168" s="212"/>
      <c r="SCN168" s="212"/>
      <c r="SCO168" s="212"/>
      <c r="SCP168" s="212"/>
      <c r="SCQ168" s="212"/>
      <c r="SCR168" s="212"/>
      <c r="SCS168" s="212"/>
      <c r="SCT168" s="212"/>
      <c r="SCU168" s="212"/>
      <c r="SCV168" s="212"/>
      <c r="SCW168" s="212"/>
      <c r="SCX168" s="212"/>
      <c r="SCY168" s="212"/>
      <c r="SCZ168" s="212"/>
      <c r="SDA168" s="212"/>
      <c r="SDB168" s="212"/>
      <c r="SDC168" s="212"/>
      <c r="SDD168" s="212"/>
      <c r="SDE168" s="212"/>
      <c r="SDF168" s="212"/>
      <c r="SDG168" s="212"/>
      <c r="SDH168" s="212"/>
      <c r="SDI168" s="212"/>
      <c r="SDJ168" s="212"/>
      <c r="SDK168" s="212"/>
      <c r="SDL168" s="212"/>
      <c r="SDM168" s="212"/>
      <c r="SDN168" s="212"/>
      <c r="SDO168" s="212"/>
      <c r="SDP168" s="212"/>
      <c r="SDQ168" s="212"/>
      <c r="SDR168" s="212"/>
      <c r="SDS168" s="212"/>
      <c r="SDT168" s="212"/>
      <c r="SDU168" s="212"/>
      <c r="SDV168" s="212"/>
      <c r="SDW168" s="212"/>
      <c r="SDX168" s="212"/>
      <c r="SDY168" s="212"/>
      <c r="SDZ168" s="212"/>
      <c r="SEA168" s="212"/>
      <c r="SEB168" s="212"/>
      <c r="SEC168" s="212"/>
      <c r="SED168" s="212"/>
      <c r="SEE168" s="212"/>
      <c r="SEF168" s="212"/>
      <c r="SEG168" s="212"/>
      <c r="SEH168" s="212"/>
      <c r="SEI168" s="212"/>
      <c r="SEJ168" s="212"/>
      <c r="SEK168" s="212"/>
      <c r="SEL168" s="212"/>
      <c r="SEM168" s="212"/>
      <c r="SEN168" s="212"/>
      <c r="SEO168" s="212"/>
      <c r="SEP168" s="212"/>
      <c r="SEQ168" s="212"/>
      <c r="SER168" s="212"/>
      <c r="SES168" s="212"/>
      <c r="SET168" s="212"/>
      <c r="SEU168" s="212"/>
      <c r="SEV168" s="212"/>
      <c r="SEW168" s="212"/>
      <c r="SEX168" s="212"/>
      <c r="SEY168" s="212"/>
      <c r="SEZ168" s="212"/>
      <c r="SFA168" s="212"/>
      <c r="SFB168" s="212"/>
      <c r="SFC168" s="212"/>
      <c r="SFD168" s="212"/>
      <c r="SFE168" s="212"/>
      <c r="SFF168" s="212"/>
      <c r="SFG168" s="212"/>
      <c r="SFH168" s="212"/>
      <c r="SFI168" s="212"/>
      <c r="SFJ168" s="212"/>
      <c r="SFK168" s="212"/>
      <c r="SFL168" s="212"/>
      <c r="SFM168" s="212"/>
      <c r="SFN168" s="212"/>
      <c r="SFO168" s="212"/>
      <c r="SFP168" s="212"/>
      <c r="SFQ168" s="212"/>
      <c r="SFR168" s="212"/>
      <c r="SFS168" s="212"/>
      <c r="SFT168" s="212"/>
      <c r="SFU168" s="212"/>
      <c r="SFV168" s="212"/>
      <c r="SFW168" s="212"/>
      <c r="SFX168" s="212"/>
      <c r="SFY168" s="212"/>
      <c r="SFZ168" s="212"/>
      <c r="SGA168" s="212"/>
      <c r="SGB168" s="212"/>
      <c r="SGC168" s="212"/>
      <c r="SGD168" s="212"/>
      <c r="SGE168" s="212"/>
      <c r="SGF168" s="212"/>
      <c r="SGG168" s="212"/>
      <c r="SGH168" s="212"/>
      <c r="SGI168" s="212"/>
      <c r="SGJ168" s="212"/>
      <c r="SGK168" s="212"/>
      <c r="SGL168" s="212"/>
      <c r="SGM168" s="212"/>
      <c r="SGN168" s="212"/>
      <c r="SGO168" s="212"/>
      <c r="SGP168" s="212"/>
      <c r="SGQ168" s="212"/>
      <c r="SGR168" s="212"/>
      <c r="SGS168" s="212"/>
      <c r="SGT168" s="212"/>
      <c r="SGU168" s="212"/>
      <c r="SGV168" s="212"/>
      <c r="SGW168" s="212"/>
      <c r="SGX168" s="212"/>
      <c r="SGY168" s="212"/>
      <c r="SGZ168" s="212"/>
      <c r="SHA168" s="212"/>
      <c r="SHB168" s="212"/>
      <c r="SHC168" s="212"/>
      <c r="SHD168" s="212"/>
      <c r="SHE168" s="212"/>
      <c r="SHF168" s="212"/>
      <c r="SHG168" s="212"/>
      <c r="SHN168" s="212"/>
      <c r="SHO168" s="212"/>
      <c r="SHP168" s="212"/>
      <c r="SHQ168" s="212"/>
      <c r="SHR168" s="212"/>
      <c r="SHS168" s="212"/>
      <c r="SHT168" s="212"/>
      <c r="SHU168" s="212"/>
      <c r="SHV168" s="212"/>
      <c r="SHW168" s="212"/>
      <c r="SHX168" s="212"/>
      <c r="SHY168" s="212"/>
      <c r="SHZ168" s="212"/>
      <c r="SIA168" s="212"/>
      <c r="SIB168" s="212"/>
      <c r="SIC168" s="212"/>
      <c r="SID168" s="212"/>
      <c r="SIE168" s="212"/>
      <c r="SIF168" s="212"/>
      <c r="SIG168" s="212"/>
      <c r="SIH168" s="212"/>
      <c r="SII168" s="212"/>
      <c r="SIJ168" s="212"/>
      <c r="SIK168" s="212"/>
      <c r="SIL168" s="212"/>
      <c r="SIM168" s="212"/>
      <c r="SIN168" s="212"/>
      <c r="SIO168" s="212"/>
      <c r="SIP168" s="212"/>
      <c r="SIQ168" s="212"/>
      <c r="SIR168" s="212"/>
      <c r="SIS168" s="212"/>
      <c r="SIT168" s="212"/>
      <c r="SIU168" s="212"/>
      <c r="SIV168" s="212"/>
      <c r="SIW168" s="212"/>
      <c r="SIX168" s="212"/>
      <c r="SIY168" s="212"/>
      <c r="SIZ168" s="212"/>
      <c r="SJA168" s="212"/>
      <c r="SJB168" s="212"/>
      <c r="SJC168" s="212"/>
      <c r="SJD168" s="212"/>
      <c r="SJE168" s="212"/>
      <c r="SJF168" s="212"/>
      <c r="SJG168" s="212"/>
      <c r="SJH168" s="212"/>
      <c r="SJI168" s="212"/>
      <c r="SJJ168" s="212"/>
      <c r="SJK168" s="212"/>
      <c r="SJL168" s="212"/>
      <c r="SJM168" s="212"/>
      <c r="SJN168" s="212"/>
      <c r="SJO168" s="212"/>
      <c r="SJP168" s="212"/>
      <c r="SJQ168" s="212"/>
      <c r="SJR168" s="212"/>
      <c r="SJS168" s="212"/>
      <c r="SJT168" s="212"/>
      <c r="SJU168" s="212"/>
      <c r="SJV168" s="212"/>
      <c r="SJW168" s="212"/>
      <c r="SJX168" s="212"/>
      <c r="SJY168" s="212"/>
      <c r="SJZ168" s="212"/>
      <c r="SKA168" s="212"/>
      <c r="SKB168" s="212"/>
      <c r="SKC168" s="212"/>
      <c r="SKD168" s="212"/>
      <c r="SKE168" s="212"/>
      <c r="SKF168" s="212"/>
      <c r="SKG168" s="212"/>
      <c r="SKH168" s="212"/>
      <c r="SKI168" s="212"/>
      <c r="SKJ168" s="212"/>
      <c r="SKK168" s="212"/>
      <c r="SKL168" s="212"/>
      <c r="SKM168" s="212"/>
      <c r="SKN168" s="212"/>
      <c r="SKO168" s="212"/>
      <c r="SKP168" s="212"/>
      <c r="SKQ168" s="212"/>
      <c r="SKR168" s="212"/>
      <c r="SKS168" s="212"/>
      <c r="SKT168" s="212"/>
      <c r="SKU168" s="212"/>
      <c r="SKV168" s="212"/>
      <c r="SKW168" s="212"/>
      <c r="SKX168" s="212"/>
      <c r="SKY168" s="212"/>
      <c r="SKZ168" s="212"/>
      <c r="SLA168" s="212"/>
      <c r="SLB168" s="212"/>
      <c r="SLC168" s="212"/>
      <c r="SLD168" s="212"/>
      <c r="SLE168" s="212"/>
      <c r="SLF168" s="212"/>
      <c r="SLG168" s="212"/>
      <c r="SLH168" s="212"/>
      <c r="SLI168" s="212"/>
      <c r="SLJ168" s="212"/>
      <c r="SLK168" s="212"/>
      <c r="SLL168" s="212"/>
      <c r="SLM168" s="212"/>
      <c r="SLN168" s="212"/>
      <c r="SLO168" s="212"/>
      <c r="SLP168" s="212"/>
      <c r="SLQ168" s="212"/>
      <c r="SLR168" s="212"/>
      <c r="SLS168" s="212"/>
      <c r="SLT168" s="212"/>
      <c r="SLU168" s="212"/>
      <c r="SLV168" s="212"/>
      <c r="SLW168" s="212"/>
      <c r="SLX168" s="212"/>
      <c r="SLY168" s="212"/>
      <c r="SLZ168" s="212"/>
      <c r="SMA168" s="212"/>
      <c r="SMB168" s="212"/>
      <c r="SMC168" s="212"/>
      <c r="SMD168" s="212"/>
      <c r="SME168" s="212"/>
      <c r="SMF168" s="212"/>
      <c r="SMG168" s="212"/>
      <c r="SMH168" s="212"/>
      <c r="SMI168" s="212"/>
      <c r="SMJ168" s="212"/>
      <c r="SMK168" s="212"/>
      <c r="SML168" s="212"/>
      <c r="SMM168" s="212"/>
      <c r="SMN168" s="212"/>
      <c r="SMO168" s="212"/>
      <c r="SMP168" s="212"/>
      <c r="SMQ168" s="212"/>
      <c r="SMR168" s="212"/>
      <c r="SMS168" s="212"/>
      <c r="SMT168" s="212"/>
      <c r="SMU168" s="212"/>
      <c r="SMV168" s="212"/>
      <c r="SMW168" s="212"/>
      <c r="SMX168" s="212"/>
      <c r="SMY168" s="212"/>
      <c r="SMZ168" s="212"/>
      <c r="SNA168" s="212"/>
      <c r="SNB168" s="212"/>
      <c r="SNC168" s="212"/>
      <c r="SND168" s="212"/>
      <c r="SNE168" s="212"/>
      <c r="SNF168" s="212"/>
      <c r="SNG168" s="212"/>
      <c r="SNH168" s="212"/>
      <c r="SNI168" s="212"/>
      <c r="SNJ168" s="212"/>
      <c r="SNK168" s="212"/>
      <c r="SNL168" s="212"/>
      <c r="SNM168" s="212"/>
      <c r="SNN168" s="212"/>
      <c r="SNO168" s="212"/>
      <c r="SNP168" s="212"/>
      <c r="SNQ168" s="212"/>
      <c r="SNR168" s="212"/>
      <c r="SNS168" s="212"/>
      <c r="SNT168" s="212"/>
      <c r="SNU168" s="212"/>
      <c r="SNV168" s="212"/>
      <c r="SNW168" s="212"/>
      <c r="SNX168" s="212"/>
      <c r="SNY168" s="212"/>
      <c r="SNZ168" s="212"/>
      <c r="SOA168" s="212"/>
      <c r="SOB168" s="212"/>
      <c r="SOC168" s="212"/>
      <c r="SOD168" s="212"/>
      <c r="SOE168" s="212"/>
      <c r="SOF168" s="212"/>
      <c r="SOG168" s="212"/>
      <c r="SOH168" s="212"/>
      <c r="SOI168" s="212"/>
      <c r="SOJ168" s="212"/>
      <c r="SOK168" s="212"/>
      <c r="SOL168" s="212"/>
      <c r="SOM168" s="212"/>
      <c r="SON168" s="212"/>
      <c r="SOO168" s="212"/>
      <c r="SOP168" s="212"/>
      <c r="SOQ168" s="212"/>
      <c r="SOR168" s="212"/>
      <c r="SOS168" s="212"/>
      <c r="SOT168" s="212"/>
      <c r="SOU168" s="212"/>
      <c r="SOV168" s="212"/>
      <c r="SOW168" s="212"/>
      <c r="SOX168" s="212"/>
      <c r="SOY168" s="212"/>
      <c r="SOZ168" s="212"/>
      <c r="SPA168" s="212"/>
      <c r="SPB168" s="212"/>
      <c r="SPC168" s="212"/>
      <c r="SPD168" s="212"/>
      <c r="SPE168" s="212"/>
      <c r="SPF168" s="212"/>
      <c r="SPG168" s="212"/>
      <c r="SPH168" s="212"/>
      <c r="SPI168" s="212"/>
      <c r="SPJ168" s="212"/>
      <c r="SPK168" s="212"/>
      <c r="SPL168" s="212"/>
      <c r="SPM168" s="212"/>
      <c r="SPN168" s="212"/>
      <c r="SPO168" s="212"/>
      <c r="SPP168" s="212"/>
      <c r="SPQ168" s="212"/>
      <c r="SPR168" s="212"/>
      <c r="SPS168" s="212"/>
      <c r="SPT168" s="212"/>
      <c r="SPU168" s="212"/>
      <c r="SPV168" s="212"/>
      <c r="SPW168" s="212"/>
      <c r="SPX168" s="212"/>
      <c r="SPY168" s="212"/>
      <c r="SPZ168" s="212"/>
      <c r="SQA168" s="212"/>
      <c r="SQB168" s="212"/>
      <c r="SQC168" s="212"/>
      <c r="SQD168" s="212"/>
      <c r="SQE168" s="212"/>
      <c r="SQF168" s="212"/>
      <c r="SQG168" s="212"/>
      <c r="SQH168" s="212"/>
      <c r="SQI168" s="212"/>
      <c r="SQJ168" s="212"/>
      <c r="SQK168" s="212"/>
      <c r="SQL168" s="212"/>
      <c r="SQM168" s="212"/>
      <c r="SQN168" s="212"/>
      <c r="SQO168" s="212"/>
      <c r="SQP168" s="212"/>
      <c r="SQQ168" s="212"/>
      <c r="SQR168" s="212"/>
      <c r="SQS168" s="212"/>
      <c r="SQT168" s="212"/>
      <c r="SQU168" s="212"/>
      <c r="SQV168" s="212"/>
      <c r="SQW168" s="212"/>
      <c r="SQX168" s="212"/>
      <c r="SQY168" s="212"/>
      <c r="SQZ168" s="212"/>
      <c r="SRA168" s="212"/>
      <c r="SRB168" s="212"/>
      <c r="SRC168" s="212"/>
      <c r="SRJ168" s="212"/>
      <c r="SRK168" s="212"/>
      <c r="SRL168" s="212"/>
      <c r="SRM168" s="212"/>
      <c r="SRN168" s="212"/>
      <c r="SRO168" s="212"/>
      <c r="SRP168" s="212"/>
      <c r="SRQ168" s="212"/>
      <c r="SRR168" s="212"/>
      <c r="SRS168" s="212"/>
      <c r="SRT168" s="212"/>
      <c r="SRU168" s="212"/>
      <c r="SRV168" s="212"/>
      <c r="SRW168" s="212"/>
      <c r="SRX168" s="212"/>
      <c r="SRY168" s="212"/>
      <c r="SRZ168" s="212"/>
      <c r="SSA168" s="212"/>
      <c r="SSB168" s="212"/>
      <c r="SSC168" s="212"/>
      <c r="SSD168" s="212"/>
      <c r="SSE168" s="212"/>
      <c r="SSF168" s="212"/>
      <c r="SSG168" s="212"/>
      <c r="SSH168" s="212"/>
      <c r="SSI168" s="212"/>
      <c r="SSJ168" s="212"/>
      <c r="SSK168" s="212"/>
      <c r="SSL168" s="212"/>
      <c r="SSM168" s="212"/>
      <c r="SSN168" s="212"/>
      <c r="SSO168" s="212"/>
      <c r="SSP168" s="212"/>
      <c r="SSQ168" s="212"/>
      <c r="SSR168" s="212"/>
      <c r="SSS168" s="212"/>
      <c r="SST168" s="212"/>
      <c r="SSU168" s="212"/>
      <c r="SSV168" s="212"/>
      <c r="SSW168" s="212"/>
      <c r="SSX168" s="212"/>
      <c r="SSY168" s="212"/>
      <c r="SSZ168" s="212"/>
      <c r="STA168" s="212"/>
      <c r="STB168" s="212"/>
      <c r="STC168" s="212"/>
      <c r="STD168" s="212"/>
      <c r="STE168" s="212"/>
      <c r="STF168" s="212"/>
      <c r="STG168" s="212"/>
      <c r="STH168" s="212"/>
      <c r="STI168" s="212"/>
      <c r="STJ168" s="212"/>
      <c r="STK168" s="212"/>
      <c r="STL168" s="212"/>
      <c r="STM168" s="212"/>
      <c r="STN168" s="212"/>
      <c r="STO168" s="212"/>
      <c r="STP168" s="212"/>
      <c r="STQ168" s="212"/>
      <c r="STR168" s="212"/>
      <c r="STS168" s="212"/>
      <c r="STT168" s="212"/>
      <c r="STU168" s="212"/>
      <c r="STV168" s="212"/>
      <c r="STW168" s="212"/>
      <c r="STX168" s="212"/>
      <c r="STY168" s="212"/>
      <c r="STZ168" s="212"/>
      <c r="SUA168" s="212"/>
      <c r="SUB168" s="212"/>
      <c r="SUC168" s="212"/>
      <c r="SUD168" s="212"/>
      <c r="SUE168" s="212"/>
      <c r="SUF168" s="212"/>
      <c r="SUG168" s="212"/>
      <c r="SUH168" s="212"/>
      <c r="SUI168" s="212"/>
      <c r="SUJ168" s="212"/>
      <c r="SUK168" s="212"/>
      <c r="SUL168" s="212"/>
      <c r="SUM168" s="212"/>
      <c r="SUN168" s="212"/>
      <c r="SUO168" s="212"/>
      <c r="SUP168" s="212"/>
      <c r="SUQ168" s="212"/>
      <c r="SUR168" s="212"/>
      <c r="SUS168" s="212"/>
      <c r="SUT168" s="212"/>
      <c r="SUU168" s="212"/>
      <c r="SUV168" s="212"/>
      <c r="SUW168" s="212"/>
      <c r="SUX168" s="212"/>
      <c r="SUY168" s="212"/>
      <c r="SUZ168" s="212"/>
      <c r="SVA168" s="212"/>
      <c r="SVB168" s="212"/>
      <c r="SVC168" s="212"/>
      <c r="SVD168" s="212"/>
      <c r="SVE168" s="212"/>
      <c r="SVF168" s="212"/>
      <c r="SVG168" s="212"/>
      <c r="SVH168" s="212"/>
      <c r="SVI168" s="212"/>
      <c r="SVJ168" s="212"/>
      <c r="SVK168" s="212"/>
      <c r="SVL168" s="212"/>
      <c r="SVM168" s="212"/>
      <c r="SVN168" s="212"/>
      <c r="SVO168" s="212"/>
      <c r="SVP168" s="212"/>
      <c r="SVQ168" s="212"/>
      <c r="SVR168" s="212"/>
      <c r="SVS168" s="212"/>
      <c r="SVT168" s="212"/>
      <c r="SVU168" s="212"/>
      <c r="SVV168" s="212"/>
      <c r="SVW168" s="212"/>
      <c r="SVX168" s="212"/>
      <c r="SVY168" s="212"/>
      <c r="SVZ168" s="212"/>
      <c r="SWA168" s="212"/>
      <c r="SWB168" s="212"/>
      <c r="SWC168" s="212"/>
      <c r="SWD168" s="212"/>
      <c r="SWE168" s="212"/>
      <c r="SWF168" s="212"/>
      <c r="SWG168" s="212"/>
      <c r="SWH168" s="212"/>
      <c r="SWI168" s="212"/>
      <c r="SWJ168" s="212"/>
      <c r="SWK168" s="212"/>
      <c r="SWL168" s="212"/>
      <c r="SWM168" s="212"/>
      <c r="SWN168" s="212"/>
      <c r="SWO168" s="212"/>
      <c r="SWP168" s="212"/>
      <c r="SWQ168" s="212"/>
      <c r="SWR168" s="212"/>
      <c r="SWS168" s="212"/>
      <c r="SWT168" s="212"/>
      <c r="SWU168" s="212"/>
      <c r="SWV168" s="212"/>
      <c r="SWW168" s="212"/>
      <c r="SWX168" s="212"/>
      <c r="SWY168" s="212"/>
      <c r="SWZ168" s="212"/>
      <c r="SXA168" s="212"/>
      <c r="SXB168" s="212"/>
      <c r="SXC168" s="212"/>
      <c r="SXD168" s="212"/>
      <c r="SXE168" s="212"/>
      <c r="SXF168" s="212"/>
      <c r="SXG168" s="212"/>
      <c r="SXH168" s="212"/>
      <c r="SXI168" s="212"/>
      <c r="SXJ168" s="212"/>
      <c r="SXK168" s="212"/>
      <c r="SXL168" s="212"/>
      <c r="SXM168" s="212"/>
      <c r="SXN168" s="212"/>
      <c r="SXO168" s="212"/>
      <c r="SXP168" s="212"/>
      <c r="SXQ168" s="212"/>
      <c r="SXR168" s="212"/>
      <c r="SXS168" s="212"/>
      <c r="SXT168" s="212"/>
      <c r="SXU168" s="212"/>
      <c r="SXV168" s="212"/>
      <c r="SXW168" s="212"/>
      <c r="SXX168" s="212"/>
      <c r="SXY168" s="212"/>
      <c r="SXZ168" s="212"/>
      <c r="SYA168" s="212"/>
      <c r="SYB168" s="212"/>
      <c r="SYC168" s="212"/>
      <c r="SYD168" s="212"/>
      <c r="SYE168" s="212"/>
      <c r="SYF168" s="212"/>
      <c r="SYG168" s="212"/>
      <c r="SYH168" s="212"/>
      <c r="SYI168" s="212"/>
      <c r="SYJ168" s="212"/>
      <c r="SYK168" s="212"/>
      <c r="SYL168" s="212"/>
      <c r="SYM168" s="212"/>
      <c r="SYN168" s="212"/>
      <c r="SYO168" s="212"/>
      <c r="SYP168" s="212"/>
      <c r="SYQ168" s="212"/>
      <c r="SYR168" s="212"/>
      <c r="SYS168" s="212"/>
      <c r="SYT168" s="212"/>
      <c r="SYU168" s="212"/>
      <c r="SYV168" s="212"/>
      <c r="SYW168" s="212"/>
      <c r="SYX168" s="212"/>
      <c r="SYY168" s="212"/>
      <c r="SYZ168" s="212"/>
      <c r="SZA168" s="212"/>
      <c r="SZB168" s="212"/>
      <c r="SZC168" s="212"/>
      <c r="SZD168" s="212"/>
      <c r="SZE168" s="212"/>
      <c r="SZF168" s="212"/>
      <c r="SZG168" s="212"/>
      <c r="SZH168" s="212"/>
      <c r="SZI168" s="212"/>
      <c r="SZJ168" s="212"/>
      <c r="SZK168" s="212"/>
      <c r="SZL168" s="212"/>
      <c r="SZM168" s="212"/>
      <c r="SZN168" s="212"/>
      <c r="SZO168" s="212"/>
      <c r="SZP168" s="212"/>
      <c r="SZQ168" s="212"/>
      <c r="SZR168" s="212"/>
      <c r="SZS168" s="212"/>
      <c r="SZT168" s="212"/>
      <c r="SZU168" s="212"/>
      <c r="SZV168" s="212"/>
      <c r="SZW168" s="212"/>
      <c r="SZX168" s="212"/>
      <c r="SZY168" s="212"/>
      <c r="SZZ168" s="212"/>
      <c r="TAA168" s="212"/>
      <c r="TAB168" s="212"/>
      <c r="TAC168" s="212"/>
      <c r="TAD168" s="212"/>
      <c r="TAE168" s="212"/>
      <c r="TAF168" s="212"/>
      <c r="TAG168" s="212"/>
      <c r="TAH168" s="212"/>
      <c r="TAI168" s="212"/>
      <c r="TAJ168" s="212"/>
      <c r="TAK168" s="212"/>
      <c r="TAL168" s="212"/>
      <c r="TAM168" s="212"/>
      <c r="TAN168" s="212"/>
      <c r="TAO168" s="212"/>
      <c r="TAP168" s="212"/>
      <c r="TAQ168" s="212"/>
      <c r="TAR168" s="212"/>
      <c r="TAS168" s="212"/>
      <c r="TAT168" s="212"/>
      <c r="TAU168" s="212"/>
      <c r="TAV168" s="212"/>
      <c r="TAW168" s="212"/>
      <c r="TAX168" s="212"/>
      <c r="TAY168" s="212"/>
      <c r="TBF168" s="212"/>
      <c r="TBG168" s="212"/>
      <c r="TBH168" s="212"/>
      <c r="TBI168" s="212"/>
      <c r="TBJ168" s="212"/>
      <c r="TBK168" s="212"/>
      <c r="TBL168" s="212"/>
      <c r="TBM168" s="212"/>
      <c r="TBN168" s="212"/>
      <c r="TBO168" s="212"/>
      <c r="TBP168" s="212"/>
      <c r="TBQ168" s="212"/>
      <c r="TBR168" s="212"/>
      <c r="TBS168" s="212"/>
      <c r="TBT168" s="212"/>
      <c r="TBU168" s="212"/>
      <c r="TBV168" s="212"/>
      <c r="TBW168" s="212"/>
      <c r="TBX168" s="212"/>
      <c r="TBY168" s="212"/>
      <c r="TBZ168" s="212"/>
      <c r="TCA168" s="212"/>
      <c r="TCB168" s="212"/>
      <c r="TCC168" s="212"/>
      <c r="TCD168" s="212"/>
      <c r="TCE168" s="212"/>
      <c r="TCF168" s="212"/>
      <c r="TCG168" s="212"/>
      <c r="TCH168" s="212"/>
      <c r="TCI168" s="212"/>
      <c r="TCJ168" s="212"/>
      <c r="TCK168" s="212"/>
      <c r="TCL168" s="212"/>
      <c r="TCM168" s="212"/>
      <c r="TCN168" s="212"/>
      <c r="TCO168" s="212"/>
      <c r="TCP168" s="212"/>
      <c r="TCQ168" s="212"/>
      <c r="TCR168" s="212"/>
      <c r="TCS168" s="212"/>
      <c r="TCT168" s="212"/>
      <c r="TCU168" s="212"/>
      <c r="TCV168" s="212"/>
      <c r="TCW168" s="212"/>
      <c r="TCX168" s="212"/>
      <c r="TCY168" s="212"/>
      <c r="TCZ168" s="212"/>
      <c r="TDA168" s="212"/>
      <c r="TDB168" s="212"/>
      <c r="TDC168" s="212"/>
      <c r="TDD168" s="212"/>
      <c r="TDE168" s="212"/>
      <c r="TDF168" s="212"/>
      <c r="TDG168" s="212"/>
      <c r="TDH168" s="212"/>
      <c r="TDI168" s="212"/>
      <c r="TDJ168" s="212"/>
      <c r="TDK168" s="212"/>
      <c r="TDL168" s="212"/>
      <c r="TDM168" s="212"/>
      <c r="TDN168" s="212"/>
      <c r="TDO168" s="212"/>
      <c r="TDP168" s="212"/>
      <c r="TDQ168" s="212"/>
      <c r="TDR168" s="212"/>
      <c r="TDS168" s="212"/>
      <c r="TDT168" s="212"/>
      <c r="TDU168" s="212"/>
      <c r="TDV168" s="212"/>
      <c r="TDW168" s="212"/>
      <c r="TDX168" s="212"/>
      <c r="TDY168" s="212"/>
      <c r="TDZ168" s="212"/>
      <c r="TEA168" s="212"/>
      <c r="TEB168" s="212"/>
      <c r="TEC168" s="212"/>
      <c r="TED168" s="212"/>
      <c r="TEE168" s="212"/>
      <c r="TEF168" s="212"/>
      <c r="TEG168" s="212"/>
      <c r="TEH168" s="212"/>
      <c r="TEI168" s="212"/>
      <c r="TEJ168" s="212"/>
      <c r="TEK168" s="212"/>
      <c r="TEL168" s="212"/>
      <c r="TEM168" s="212"/>
      <c r="TEN168" s="212"/>
      <c r="TEO168" s="212"/>
      <c r="TEP168" s="212"/>
      <c r="TEQ168" s="212"/>
      <c r="TER168" s="212"/>
      <c r="TES168" s="212"/>
      <c r="TET168" s="212"/>
      <c r="TEU168" s="212"/>
      <c r="TEV168" s="212"/>
      <c r="TEW168" s="212"/>
      <c r="TEX168" s="212"/>
      <c r="TEY168" s="212"/>
      <c r="TEZ168" s="212"/>
      <c r="TFA168" s="212"/>
      <c r="TFB168" s="212"/>
      <c r="TFC168" s="212"/>
      <c r="TFD168" s="212"/>
      <c r="TFE168" s="212"/>
      <c r="TFF168" s="212"/>
      <c r="TFG168" s="212"/>
      <c r="TFH168" s="212"/>
      <c r="TFI168" s="212"/>
      <c r="TFJ168" s="212"/>
      <c r="TFK168" s="212"/>
      <c r="TFL168" s="212"/>
      <c r="TFM168" s="212"/>
      <c r="TFN168" s="212"/>
      <c r="TFO168" s="212"/>
      <c r="TFP168" s="212"/>
      <c r="TFQ168" s="212"/>
      <c r="TFR168" s="212"/>
      <c r="TFS168" s="212"/>
      <c r="TFT168" s="212"/>
      <c r="TFU168" s="212"/>
      <c r="TFV168" s="212"/>
      <c r="TFW168" s="212"/>
      <c r="TFX168" s="212"/>
      <c r="TFY168" s="212"/>
      <c r="TFZ168" s="212"/>
      <c r="TGA168" s="212"/>
      <c r="TGB168" s="212"/>
      <c r="TGC168" s="212"/>
      <c r="TGD168" s="212"/>
      <c r="TGE168" s="212"/>
      <c r="TGF168" s="212"/>
      <c r="TGG168" s="212"/>
      <c r="TGH168" s="212"/>
      <c r="TGI168" s="212"/>
      <c r="TGJ168" s="212"/>
      <c r="TGK168" s="212"/>
      <c r="TGL168" s="212"/>
      <c r="TGM168" s="212"/>
      <c r="TGN168" s="212"/>
      <c r="TGO168" s="212"/>
      <c r="TGP168" s="212"/>
      <c r="TGQ168" s="212"/>
      <c r="TGR168" s="212"/>
      <c r="TGS168" s="212"/>
      <c r="TGT168" s="212"/>
      <c r="TGU168" s="212"/>
      <c r="TGV168" s="212"/>
      <c r="TGW168" s="212"/>
      <c r="TGX168" s="212"/>
      <c r="TGY168" s="212"/>
      <c r="TGZ168" s="212"/>
      <c r="THA168" s="212"/>
      <c r="THB168" s="212"/>
      <c r="THC168" s="212"/>
      <c r="THD168" s="212"/>
      <c r="THE168" s="212"/>
      <c r="THF168" s="212"/>
      <c r="THG168" s="212"/>
      <c r="THH168" s="212"/>
      <c r="THI168" s="212"/>
      <c r="THJ168" s="212"/>
      <c r="THK168" s="212"/>
      <c r="THL168" s="212"/>
      <c r="THM168" s="212"/>
      <c r="THN168" s="212"/>
      <c r="THO168" s="212"/>
      <c r="THP168" s="212"/>
      <c r="THQ168" s="212"/>
      <c r="THR168" s="212"/>
      <c r="THS168" s="212"/>
      <c r="THT168" s="212"/>
      <c r="THU168" s="212"/>
      <c r="THV168" s="212"/>
      <c r="THW168" s="212"/>
      <c r="THX168" s="212"/>
      <c r="THY168" s="212"/>
      <c r="THZ168" s="212"/>
      <c r="TIA168" s="212"/>
      <c r="TIB168" s="212"/>
      <c r="TIC168" s="212"/>
      <c r="TID168" s="212"/>
      <c r="TIE168" s="212"/>
      <c r="TIF168" s="212"/>
      <c r="TIG168" s="212"/>
      <c r="TIH168" s="212"/>
      <c r="TII168" s="212"/>
      <c r="TIJ168" s="212"/>
      <c r="TIK168" s="212"/>
      <c r="TIL168" s="212"/>
      <c r="TIM168" s="212"/>
      <c r="TIN168" s="212"/>
      <c r="TIO168" s="212"/>
      <c r="TIP168" s="212"/>
      <c r="TIQ168" s="212"/>
      <c r="TIR168" s="212"/>
      <c r="TIS168" s="212"/>
      <c r="TIT168" s="212"/>
      <c r="TIU168" s="212"/>
      <c r="TIV168" s="212"/>
      <c r="TIW168" s="212"/>
      <c r="TIX168" s="212"/>
      <c r="TIY168" s="212"/>
      <c r="TIZ168" s="212"/>
      <c r="TJA168" s="212"/>
      <c r="TJB168" s="212"/>
      <c r="TJC168" s="212"/>
      <c r="TJD168" s="212"/>
      <c r="TJE168" s="212"/>
      <c r="TJF168" s="212"/>
      <c r="TJG168" s="212"/>
      <c r="TJH168" s="212"/>
      <c r="TJI168" s="212"/>
      <c r="TJJ168" s="212"/>
      <c r="TJK168" s="212"/>
      <c r="TJL168" s="212"/>
      <c r="TJM168" s="212"/>
      <c r="TJN168" s="212"/>
      <c r="TJO168" s="212"/>
      <c r="TJP168" s="212"/>
      <c r="TJQ168" s="212"/>
      <c r="TJR168" s="212"/>
      <c r="TJS168" s="212"/>
      <c r="TJT168" s="212"/>
      <c r="TJU168" s="212"/>
      <c r="TJV168" s="212"/>
      <c r="TJW168" s="212"/>
      <c r="TJX168" s="212"/>
      <c r="TJY168" s="212"/>
      <c r="TJZ168" s="212"/>
      <c r="TKA168" s="212"/>
      <c r="TKB168" s="212"/>
      <c r="TKC168" s="212"/>
      <c r="TKD168" s="212"/>
      <c r="TKE168" s="212"/>
      <c r="TKF168" s="212"/>
      <c r="TKG168" s="212"/>
      <c r="TKH168" s="212"/>
      <c r="TKI168" s="212"/>
      <c r="TKJ168" s="212"/>
      <c r="TKK168" s="212"/>
      <c r="TKL168" s="212"/>
      <c r="TKM168" s="212"/>
      <c r="TKN168" s="212"/>
      <c r="TKO168" s="212"/>
      <c r="TKP168" s="212"/>
      <c r="TKQ168" s="212"/>
      <c r="TKR168" s="212"/>
      <c r="TKS168" s="212"/>
      <c r="TKT168" s="212"/>
      <c r="TKU168" s="212"/>
      <c r="TLB168" s="212"/>
      <c r="TLC168" s="212"/>
      <c r="TLD168" s="212"/>
      <c r="TLE168" s="212"/>
      <c r="TLF168" s="212"/>
      <c r="TLG168" s="212"/>
      <c r="TLH168" s="212"/>
      <c r="TLI168" s="212"/>
      <c r="TLJ168" s="212"/>
      <c r="TLK168" s="212"/>
      <c r="TLL168" s="212"/>
      <c r="TLM168" s="212"/>
      <c r="TLN168" s="212"/>
      <c r="TLO168" s="212"/>
      <c r="TLP168" s="212"/>
      <c r="TLQ168" s="212"/>
      <c r="TLR168" s="212"/>
      <c r="TLS168" s="212"/>
      <c r="TLT168" s="212"/>
      <c r="TLU168" s="212"/>
      <c r="TLV168" s="212"/>
      <c r="TLW168" s="212"/>
      <c r="TLX168" s="212"/>
      <c r="TLY168" s="212"/>
      <c r="TLZ168" s="212"/>
      <c r="TMA168" s="212"/>
      <c r="TMB168" s="212"/>
      <c r="TMC168" s="212"/>
      <c r="TMD168" s="212"/>
      <c r="TME168" s="212"/>
      <c r="TMF168" s="212"/>
      <c r="TMG168" s="212"/>
      <c r="TMH168" s="212"/>
      <c r="TMI168" s="212"/>
      <c r="TMJ168" s="212"/>
      <c r="TMK168" s="212"/>
      <c r="TML168" s="212"/>
      <c r="TMM168" s="212"/>
      <c r="TMN168" s="212"/>
      <c r="TMO168" s="212"/>
      <c r="TMP168" s="212"/>
      <c r="TMQ168" s="212"/>
      <c r="TMR168" s="212"/>
      <c r="TMS168" s="212"/>
      <c r="TMT168" s="212"/>
      <c r="TMU168" s="212"/>
      <c r="TMV168" s="212"/>
      <c r="TMW168" s="212"/>
      <c r="TMX168" s="212"/>
      <c r="TMY168" s="212"/>
      <c r="TMZ168" s="212"/>
      <c r="TNA168" s="212"/>
      <c r="TNB168" s="212"/>
      <c r="TNC168" s="212"/>
      <c r="TND168" s="212"/>
      <c r="TNE168" s="212"/>
      <c r="TNF168" s="212"/>
      <c r="TNG168" s="212"/>
      <c r="TNH168" s="212"/>
      <c r="TNI168" s="212"/>
      <c r="TNJ168" s="212"/>
      <c r="TNK168" s="212"/>
      <c r="TNL168" s="212"/>
      <c r="TNM168" s="212"/>
      <c r="TNN168" s="212"/>
      <c r="TNO168" s="212"/>
      <c r="TNP168" s="212"/>
      <c r="TNQ168" s="212"/>
      <c r="TNR168" s="212"/>
      <c r="TNS168" s="212"/>
      <c r="TNT168" s="212"/>
      <c r="TNU168" s="212"/>
      <c r="TNV168" s="212"/>
      <c r="TNW168" s="212"/>
      <c r="TNX168" s="212"/>
      <c r="TNY168" s="212"/>
      <c r="TNZ168" s="212"/>
      <c r="TOA168" s="212"/>
      <c r="TOB168" s="212"/>
      <c r="TOC168" s="212"/>
      <c r="TOD168" s="212"/>
      <c r="TOE168" s="212"/>
      <c r="TOF168" s="212"/>
      <c r="TOG168" s="212"/>
      <c r="TOH168" s="212"/>
      <c r="TOI168" s="212"/>
      <c r="TOJ168" s="212"/>
      <c r="TOK168" s="212"/>
      <c r="TOL168" s="212"/>
      <c r="TOM168" s="212"/>
      <c r="TON168" s="212"/>
      <c r="TOO168" s="212"/>
      <c r="TOP168" s="212"/>
      <c r="TOQ168" s="212"/>
      <c r="TOR168" s="212"/>
      <c r="TOS168" s="212"/>
      <c r="TOT168" s="212"/>
      <c r="TOU168" s="212"/>
      <c r="TOV168" s="212"/>
      <c r="TOW168" s="212"/>
      <c r="TOX168" s="212"/>
      <c r="TOY168" s="212"/>
      <c r="TOZ168" s="212"/>
      <c r="TPA168" s="212"/>
      <c r="TPB168" s="212"/>
      <c r="TPC168" s="212"/>
      <c r="TPD168" s="212"/>
      <c r="TPE168" s="212"/>
      <c r="TPF168" s="212"/>
      <c r="TPG168" s="212"/>
      <c r="TPH168" s="212"/>
      <c r="TPI168" s="212"/>
      <c r="TPJ168" s="212"/>
      <c r="TPK168" s="212"/>
      <c r="TPL168" s="212"/>
      <c r="TPM168" s="212"/>
      <c r="TPN168" s="212"/>
      <c r="TPO168" s="212"/>
      <c r="TPP168" s="212"/>
      <c r="TPQ168" s="212"/>
      <c r="TPR168" s="212"/>
      <c r="TPS168" s="212"/>
      <c r="TPT168" s="212"/>
      <c r="TPU168" s="212"/>
      <c r="TPV168" s="212"/>
      <c r="TPW168" s="212"/>
      <c r="TPX168" s="212"/>
      <c r="TPY168" s="212"/>
      <c r="TPZ168" s="212"/>
      <c r="TQA168" s="212"/>
      <c r="TQB168" s="212"/>
      <c r="TQC168" s="212"/>
      <c r="TQD168" s="212"/>
      <c r="TQE168" s="212"/>
      <c r="TQF168" s="212"/>
      <c r="TQG168" s="212"/>
      <c r="TQH168" s="212"/>
      <c r="TQI168" s="212"/>
      <c r="TQJ168" s="212"/>
      <c r="TQK168" s="212"/>
      <c r="TQL168" s="212"/>
      <c r="TQM168" s="212"/>
      <c r="TQN168" s="212"/>
      <c r="TQO168" s="212"/>
      <c r="TQP168" s="212"/>
      <c r="TQQ168" s="212"/>
      <c r="TQR168" s="212"/>
      <c r="TQS168" s="212"/>
      <c r="TQT168" s="212"/>
      <c r="TQU168" s="212"/>
      <c r="TQV168" s="212"/>
      <c r="TQW168" s="212"/>
      <c r="TQX168" s="212"/>
      <c r="TQY168" s="212"/>
      <c r="TQZ168" s="212"/>
      <c r="TRA168" s="212"/>
      <c r="TRB168" s="212"/>
      <c r="TRC168" s="212"/>
      <c r="TRD168" s="212"/>
      <c r="TRE168" s="212"/>
      <c r="TRF168" s="212"/>
      <c r="TRG168" s="212"/>
      <c r="TRH168" s="212"/>
      <c r="TRI168" s="212"/>
      <c r="TRJ168" s="212"/>
      <c r="TRK168" s="212"/>
      <c r="TRL168" s="212"/>
      <c r="TRM168" s="212"/>
      <c r="TRN168" s="212"/>
      <c r="TRO168" s="212"/>
      <c r="TRP168" s="212"/>
      <c r="TRQ168" s="212"/>
      <c r="TRR168" s="212"/>
      <c r="TRS168" s="212"/>
      <c r="TRT168" s="212"/>
      <c r="TRU168" s="212"/>
      <c r="TRV168" s="212"/>
      <c r="TRW168" s="212"/>
      <c r="TRX168" s="212"/>
      <c r="TRY168" s="212"/>
      <c r="TRZ168" s="212"/>
      <c r="TSA168" s="212"/>
      <c r="TSB168" s="212"/>
      <c r="TSC168" s="212"/>
      <c r="TSD168" s="212"/>
      <c r="TSE168" s="212"/>
      <c r="TSF168" s="212"/>
      <c r="TSG168" s="212"/>
      <c r="TSH168" s="212"/>
      <c r="TSI168" s="212"/>
      <c r="TSJ168" s="212"/>
      <c r="TSK168" s="212"/>
      <c r="TSL168" s="212"/>
      <c r="TSM168" s="212"/>
      <c r="TSN168" s="212"/>
      <c r="TSO168" s="212"/>
      <c r="TSP168" s="212"/>
      <c r="TSQ168" s="212"/>
      <c r="TSR168" s="212"/>
      <c r="TSS168" s="212"/>
      <c r="TST168" s="212"/>
      <c r="TSU168" s="212"/>
      <c r="TSV168" s="212"/>
      <c r="TSW168" s="212"/>
      <c r="TSX168" s="212"/>
      <c r="TSY168" s="212"/>
      <c r="TSZ168" s="212"/>
      <c r="TTA168" s="212"/>
      <c r="TTB168" s="212"/>
      <c r="TTC168" s="212"/>
      <c r="TTD168" s="212"/>
      <c r="TTE168" s="212"/>
      <c r="TTF168" s="212"/>
      <c r="TTG168" s="212"/>
      <c r="TTH168" s="212"/>
      <c r="TTI168" s="212"/>
      <c r="TTJ168" s="212"/>
      <c r="TTK168" s="212"/>
      <c r="TTL168" s="212"/>
      <c r="TTM168" s="212"/>
      <c r="TTN168" s="212"/>
      <c r="TTO168" s="212"/>
      <c r="TTP168" s="212"/>
      <c r="TTQ168" s="212"/>
      <c r="TTR168" s="212"/>
      <c r="TTS168" s="212"/>
      <c r="TTT168" s="212"/>
      <c r="TTU168" s="212"/>
      <c r="TTV168" s="212"/>
      <c r="TTW168" s="212"/>
      <c r="TTX168" s="212"/>
      <c r="TTY168" s="212"/>
      <c r="TTZ168" s="212"/>
      <c r="TUA168" s="212"/>
      <c r="TUB168" s="212"/>
      <c r="TUC168" s="212"/>
      <c r="TUD168" s="212"/>
      <c r="TUE168" s="212"/>
      <c r="TUF168" s="212"/>
      <c r="TUG168" s="212"/>
      <c r="TUH168" s="212"/>
      <c r="TUI168" s="212"/>
      <c r="TUJ168" s="212"/>
      <c r="TUK168" s="212"/>
      <c r="TUL168" s="212"/>
      <c r="TUM168" s="212"/>
      <c r="TUN168" s="212"/>
      <c r="TUO168" s="212"/>
      <c r="TUP168" s="212"/>
      <c r="TUQ168" s="212"/>
      <c r="TUX168" s="212"/>
      <c r="TUY168" s="212"/>
      <c r="TUZ168" s="212"/>
      <c r="TVA168" s="212"/>
      <c r="TVB168" s="212"/>
      <c r="TVC168" s="212"/>
      <c r="TVD168" s="212"/>
      <c r="TVE168" s="212"/>
      <c r="TVF168" s="212"/>
      <c r="TVG168" s="212"/>
      <c r="TVH168" s="212"/>
      <c r="TVI168" s="212"/>
      <c r="TVJ168" s="212"/>
      <c r="TVK168" s="212"/>
      <c r="TVL168" s="212"/>
      <c r="TVM168" s="212"/>
      <c r="TVN168" s="212"/>
      <c r="TVO168" s="212"/>
      <c r="TVP168" s="212"/>
      <c r="TVQ168" s="212"/>
      <c r="TVR168" s="212"/>
      <c r="TVS168" s="212"/>
      <c r="TVT168" s="212"/>
      <c r="TVU168" s="212"/>
      <c r="TVV168" s="212"/>
      <c r="TVW168" s="212"/>
      <c r="TVX168" s="212"/>
      <c r="TVY168" s="212"/>
      <c r="TVZ168" s="212"/>
      <c r="TWA168" s="212"/>
      <c r="TWB168" s="212"/>
      <c r="TWC168" s="212"/>
      <c r="TWD168" s="212"/>
      <c r="TWE168" s="212"/>
      <c r="TWF168" s="212"/>
      <c r="TWG168" s="212"/>
      <c r="TWH168" s="212"/>
      <c r="TWI168" s="212"/>
      <c r="TWJ168" s="212"/>
      <c r="TWK168" s="212"/>
      <c r="TWL168" s="212"/>
      <c r="TWM168" s="212"/>
      <c r="TWN168" s="212"/>
      <c r="TWO168" s="212"/>
      <c r="TWP168" s="212"/>
      <c r="TWQ168" s="212"/>
      <c r="TWR168" s="212"/>
      <c r="TWS168" s="212"/>
      <c r="TWT168" s="212"/>
      <c r="TWU168" s="212"/>
      <c r="TWV168" s="212"/>
      <c r="TWW168" s="212"/>
      <c r="TWX168" s="212"/>
      <c r="TWY168" s="212"/>
      <c r="TWZ168" s="212"/>
      <c r="TXA168" s="212"/>
      <c r="TXB168" s="212"/>
      <c r="TXC168" s="212"/>
      <c r="TXD168" s="212"/>
      <c r="TXE168" s="212"/>
      <c r="TXF168" s="212"/>
      <c r="TXG168" s="212"/>
      <c r="TXH168" s="212"/>
      <c r="TXI168" s="212"/>
      <c r="TXJ168" s="212"/>
      <c r="TXK168" s="212"/>
      <c r="TXL168" s="212"/>
      <c r="TXM168" s="212"/>
      <c r="TXN168" s="212"/>
      <c r="TXO168" s="212"/>
      <c r="TXP168" s="212"/>
      <c r="TXQ168" s="212"/>
      <c r="TXR168" s="212"/>
      <c r="TXS168" s="212"/>
      <c r="TXT168" s="212"/>
      <c r="TXU168" s="212"/>
      <c r="TXV168" s="212"/>
      <c r="TXW168" s="212"/>
      <c r="TXX168" s="212"/>
      <c r="TXY168" s="212"/>
      <c r="TXZ168" s="212"/>
      <c r="TYA168" s="212"/>
      <c r="TYB168" s="212"/>
      <c r="TYC168" s="212"/>
      <c r="TYD168" s="212"/>
      <c r="TYE168" s="212"/>
      <c r="TYF168" s="212"/>
      <c r="TYG168" s="212"/>
      <c r="TYH168" s="212"/>
      <c r="TYI168" s="212"/>
      <c r="TYJ168" s="212"/>
      <c r="TYK168" s="212"/>
      <c r="TYL168" s="212"/>
      <c r="TYM168" s="212"/>
      <c r="TYN168" s="212"/>
      <c r="TYO168" s="212"/>
      <c r="TYP168" s="212"/>
      <c r="TYQ168" s="212"/>
      <c r="TYR168" s="212"/>
      <c r="TYS168" s="212"/>
      <c r="TYT168" s="212"/>
      <c r="TYU168" s="212"/>
      <c r="TYV168" s="212"/>
      <c r="TYW168" s="212"/>
      <c r="TYX168" s="212"/>
      <c r="TYY168" s="212"/>
      <c r="TYZ168" s="212"/>
      <c r="TZA168" s="212"/>
      <c r="TZB168" s="212"/>
      <c r="TZC168" s="212"/>
      <c r="TZD168" s="212"/>
      <c r="TZE168" s="212"/>
      <c r="TZF168" s="212"/>
      <c r="TZG168" s="212"/>
      <c r="TZH168" s="212"/>
      <c r="TZI168" s="212"/>
      <c r="TZJ168" s="212"/>
      <c r="TZK168" s="212"/>
      <c r="TZL168" s="212"/>
      <c r="TZM168" s="212"/>
      <c r="TZN168" s="212"/>
      <c r="TZO168" s="212"/>
      <c r="TZP168" s="212"/>
      <c r="TZQ168" s="212"/>
      <c r="TZR168" s="212"/>
      <c r="TZS168" s="212"/>
      <c r="TZT168" s="212"/>
      <c r="TZU168" s="212"/>
      <c r="TZV168" s="212"/>
      <c r="TZW168" s="212"/>
      <c r="TZX168" s="212"/>
      <c r="TZY168" s="212"/>
      <c r="TZZ168" s="212"/>
      <c r="UAA168" s="212"/>
      <c r="UAB168" s="212"/>
      <c r="UAC168" s="212"/>
      <c r="UAD168" s="212"/>
      <c r="UAE168" s="212"/>
      <c r="UAF168" s="212"/>
      <c r="UAG168" s="212"/>
      <c r="UAH168" s="212"/>
      <c r="UAI168" s="212"/>
      <c r="UAJ168" s="212"/>
      <c r="UAK168" s="212"/>
      <c r="UAL168" s="212"/>
      <c r="UAM168" s="212"/>
      <c r="UAN168" s="212"/>
      <c r="UAO168" s="212"/>
      <c r="UAP168" s="212"/>
      <c r="UAQ168" s="212"/>
      <c r="UAR168" s="212"/>
      <c r="UAS168" s="212"/>
      <c r="UAT168" s="212"/>
      <c r="UAU168" s="212"/>
      <c r="UAV168" s="212"/>
      <c r="UAW168" s="212"/>
      <c r="UAX168" s="212"/>
      <c r="UAY168" s="212"/>
      <c r="UAZ168" s="212"/>
      <c r="UBA168" s="212"/>
      <c r="UBB168" s="212"/>
      <c r="UBC168" s="212"/>
      <c r="UBD168" s="212"/>
      <c r="UBE168" s="212"/>
      <c r="UBF168" s="212"/>
      <c r="UBG168" s="212"/>
      <c r="UBH168" s="212"/>
      <c r="UBI168" s="212"/>
      <c r="UBJ168" s="212"/>
      <c r="UBK168" s="212"/>
      <c r="UBL168" s="212"/>
      <c r="UBM168" s="212"/>
      <c r="UBN168" s="212"/>
      <c r="UBO168" s="212"/>
      <c r="UBP168" s="212"/>
      <c r="UBQ168" s="212"/>
      <c r="UBR168" s="212"/>
      <c r="UBS168" s="212"/>
      <c r="UBT168" s="212"/>
      <c r="UBU168" s="212"/>
      <c r="UBV168" s="212"/>
      <c r="UBW168" s="212"/>
      <c r="UBX168" s="212"/>
      <c r="UBY168" s="212"/>
      <c r="UBZ168" s="212"/>
      <c r="UCA168" s="212"/>
      <c r="UCB168" s="212"/>
      <c r="UCC168" s="212"/>
      <c r="UCD168" s="212"/>
      <c r="UCE168" s="212"/>
      <c r="UCF168" s="212"/>
      <c r="UCG168" s="212"/>
      <c r="UCH168" s="212"/>
      <c r="UCI168" s="212"/>
      <c r="UCJ168" s="212"/>
      <c r="UCK168" s="212"/>
      <c r="UCL168" s="212"/>
      <c r="UCM168" s="212"/>
      <c r="UCN168" s="212"/>
      <c r="UCO168" s="212"/>
      <c r="UCP168" s="212"/>
      <c r="UCQ168" s="212"/>
      <c r="UCR168" s="212"/>
      <c r="UCS168" s="212"/>
      <c r="UCT168" s="212"/>
      <c r="UCU168" s="212"/>
      <c r="UCV168" s="212"/>
      <c r="UCW168" s="212"/>
      <c r="UCX168" s="212"/>
      <c r="UCY168" s="212"/>
      <c r="UCZ168" s="212"/>
      <c r="UDA168" s="212"/>
      <c r="UDB168" s="212"/>
      <c r="UDC168" s="212"/>
      <c r="UDD168" s="212"/>
      <c r="UDE168" s="212"/>
      <c r="UDF168" s="212"/>
      <c r="UDG168" s="212"/>
      <c r="UDH168" s="212"/>
      <c r="UDI168" s="212"/>
      <c r="UDJ168" s="212"/>
      <c r="UDK168" s="212"/>
      <c r="UDL168" s="212"/>
      <c r="UDM168" s="212"/>
      <c r="UDN168" s="212"/>
      <c r="UDO168" s="212"/>
      <c r="UDP168" s="212"/>
      <c r="UDQ168" s="212"/>
      <c r="UDR168" s="212"/>
      <c r="UDS168" s="212"/>
      <c r="UDT168" s="212"/>
      <c r="UDU168" s="212"/>
      <c r="UDV168" s="212"/>
      <c r="UDW168" s="212"/>
      <c r="UDX168" s="212"/>
      <c r="UDY168" s="212"/>
      <c r="UDZ168" s="212"/>
      <c r="UEA168" s="212"/>
      <c r="UEB168" s="212"/>
      <c r="UEC168" s="212"/>
      <c r="UED168" s="212"/>
      <c r="UEE168" s="212"/>
      <c r="UEF168" s="212"/>
      <c r="UEG168" s="212"/>
      <c r="UEH168" s="212"/>
      <c r="UEI168" s="212"/>
      <c r="UEJ168" s="212"/>
      <c r="UEK168" s="212"/>
      <c r="UEL168" s="212"/>
      <c r="UEM168" s="212"/>
      <c r="UET168" s="212"/>
      <c r="UEU168" s="212"/>
      <c r="UEV168" s="212"/>
      <c r="UEW168" s="212"/>
      <c r="UEX168" s="212"/>
      <c r="UEY168" s="212"/>
      <c r="UEZ168" s="212"/>
      <c r="UFA168" s="212"/>
      <c r="UFB168" s="212"/>
      <c r="UFC168" s="212"/>
      <c r="UFD168" s="212"/>
      <c r="UFE168" s="212"/>
      <c r="UFF168" s="212"/>
      <c r="UFG168" s="212"/>
      <c r="UFH168" s="212"/>
      <c r="UFI168" s="212"/>
      <c r="UFJ168" s="212"/>
      <c r="UFK168" s="212"/>
      <c r="UFL168" s="212"/>
      <c r="UFM168" s="212"/>
      <c r="UFN168" s="212"/>
      <c r="UFO168" s="212"/>
      <c r="UFP168" s="212"/>
      <c r="UFQ168" s="212"/>
      <c r="UFR168" s="212"/>
      <c r="UFS168" s="212"/>
      <c r="UFT168" s="212"/>
      <c r="UFU168" s="212"/>
      <c r="UFV168" s="212"/>
      <c r="UFW168" s="212"/>
      <c r="UFX168" s="212"/>
      <c r="UFY168" s="212"/>
      <c r="UFZ168" s="212"/>
      <c r="UGA168" s="212"/>
      <c r="UGB168" s="212"/>
      <c r="UGC168" s="212"/>
      <c r="UGD168" s="212"/>
      <c r="UGE168" s="212"/>
      <c r="UGF168" s="212"/>
      <c r="UGG168" s="212"/>
      <c r="UGH168" s="212"/>
      <c r="UGI168" s="212"/>
      <c r="UGJ168" s="212"/>
      <c r="UGK168" s="212"/>
      <c r="UGL168" s="212"/>
      <c r="UGM168" s="212"/>
      <c r="UGN168" s="212"/>
      <c r="UGO168" s="212"/>
      <c r="UGP168" s="212"/>
      <c r="UGQ168" s="212"/>
      <c r="UGR168" s="212"/>
      <c r="UGS168" s="212"/>
      <c r="UGT168" s="212"/>
      <c r="UGU168" s="212"/>
      <c r="UGV168" s="212"/>
      <c r="UGW168" s="212"/>
      <c r="UGX168" s="212"/>
      <c r="UGY168" s="212"/>
      <c r="UGZ168" s="212"/>
      <c r="UHA168" s="212"/>
      <c r="UHB168" s="212"/>
      <c r="UHC168" s="212"/>
      <c r="UHD168" s="212"/>
      <c r="UHE168" s="212"/>
      <c r="UHF168" s="212"/>
      <c r="UHG168" s="212"/>
      <c r="UHH168" s="212"/>
      <c r="UHI168" s="212"/>
      <c r="UHJ168" s="212"/>
      <c r="UHK168" s="212"/>
      <c r="UHL168" s="212"/>
      <c r="UHM168" s="212"/>
      <c r="UHN168" s="212"/>
      <c r="UHO168" s="212"/>
      <c r="UHP168" s="212"/>
      <c r="UHQ168" s="212"/>
      <c r="UHR168" s="212"/>
      <c r="UHS168" s="212"/>
      <c r="UHT168" s="212"/>
      <c r="UHU168" s="212"/>
      <c r="UHV168" s="212"/>
      <c r="UHW168" s="212"/>
      <c r="UHX168" s="212"/>
      <c r="UHY168" s="212"/>
      <c r="UHZ168" s="212"/>
      <c r="UIA168" s="212"/>
      <c r="UIB168" s="212"/>
      <c r="UIC168" s="212"/>
      <c r="UID168" s="212"/>
      <c r="UIE168" s="212"/>
      <c r="UIF168" s="212"/>
      <c r="UIG168" s="212"/>
      <c r="UIH168" s="212"/>
      <c r="UII168" s="212"/>
      <c r="UIJ168" s="212"/>
      <c r="UIK168" s="212"/>
      <c r="UIL168" s="212"/>
      <c r="UIM168" s="212"/>
      <c r="UIN168" s="212"/>
      <c r="UIO168" s="212"/>
      <c r="UIP168" s="212"/>
      <c r="UIQ168" s="212"/>
      <c r="UIR168" s="212"/>
      <c r="UIS168" s="212"/>
      <c r="UIT168" s="212"/>
      <c r="UIU168" s="212"/>
      <c r="UIV168" s="212"/>
      <c r="UIW168" s="212"/>
      <c r="UIX168" s="212"/>
      <c r="UIY168" s="212"/>
      <c r="UIZ168" s="212"/>
      <c r="UJA168" s="212"/>
      <c r="UJB168" s="212"/>
      <c r="UJC168" s="212"/>
      <c r="UJD168" s="212"/>
      <c r="UJE168" s="212"/>
      <c r="UJF168" s="212"/>
      <c r="UJG168" s="212"/>
      <c r="UJH168" s="212"/>
      <c r="UJI168" s="212"/>
      <c r="UJJ168" s="212"/>
      <c r="UJK168" s="212"/>
      <c r="UJL168" s="212"/>
      <c r="UJM168" s="212"/>
      <c r="UJN168" s="212"/>
      <c r="UJO168" s="212"/>
      <c r="UJP168" s="212"/>
      <c r="UJQ168" s="212"/>
      <c r="UJR168" s="212"/>
      <c r="UJS168" s="212"/>
      <c r="UJT168" s="212"/>
      <c r="UJU168" s="212"/>
      <c r="UJV168" s="212"/>
      <c r="UJW168" s="212"/>
      <c r="UJX168" s="212"/>
      <c r="UJY168" s="212"/>
      <c r="UJZ168" s="212"/>
      <c r="UKA168" s="212"/>
      <c r="UKB168" s="212"/>
      <c r="UKC168" s="212"/>
      <c r="UKD168" s="212"/>
      <c r="UKE168" s="212"/>
      <c r="UKF168" s="212"/>
      <c r="UKG168" s="212"/>
      <c r="UKH168" s="212"/>
      <c r="UKI168" s="212"/>
      <c r="UKJ168" s="212"/>
      <c r="UKK168" s="212"/>
      <c r="UKL168" s="212"/>
      <c r="UKM168" s="212"/>
      <c r="UKN168" s="212"/>
      <c r="UKO168" s="212"/>
      <c r="UKP168" s="212"/>
      <c r="UKQ168" s="212"/>
      <c r="UKR168" s="212"/>
      <c r="UKS168" s="212"/>
      <c r="UKT168" s="212"/>
      <c r="UKU168" s="212"/>
      <c r="UKV168" s="212"/>
      <c r="UKW168" s="212"/>
      <c r="UKX168" s="212"/>
      <c r="UKY168" s="212"/>
      <c r="UKZ168" s="212"/>
      <c r="ULA168" s="212"/>
      <c r="ULB168" s="212"/>
      <c r="ULC168" s="212"/>
      <c r="ULD168" s="212"/>
      <c r="ULE168" s="212"/>
      <c r="ULF168" s="212"/>
      <c r="ULG168" s="212"/>
      <c r="ULH168" s="212"/>
      <c r="ULI168" s="212"/>
      <c r="ULJ168" s="212"/>
      <c r="ULK168" s="212"/>
      <c r="ULL168" s="212"/>
      <c r="ULM168" s="212"/>
      <c r="ULN168" s="212"/>
      <c r="ULO168" s="212"/>
      <c r="ULP168" s="212"/>
      <c r="ULQ168" s="212"/>
      <c r="ULR168" s="212"/>
      <c r="ULS168" s="212"/>
      <c r="ULT168" s="212"/>
      <c r="ULU168" s="212"/>
      <c r="ULV168" s="212"/>
      <c r="ULW168" s="212"/>
      <c r="ULX168" s="212"/>
      <c r="ULY168" s="212"/>
      <c r="ULZ168" s="212"/>
      <c r="UMA168" s="212"/>
      <c r="UMB168" s="212"/>
      <c r="UMC168" s="212"/>
      <c r="UMD168" s="212"/>
      <c r="UME168" s="212"/>
      <c r="UMF168" s="212"/>
      <c r="UMG168" s="212"/>
      <c r="UMH168" s="212"/>
      <c r="UMI168" s="212"/>
      <c r="UMJ168" s="212"/>
      <c r="UMK168" s="212"/>
      <c r="UML168" s="212"/>
      <c r="UMM168" s="212"/>
      <c r="UMN168" s="212"/>
      <c r="UMO168" s="212"/>
      <c r="UMP168" s="212"/>
      <c r="UMQ168" s="212"/>
      <c r="UMR168" s="212"/>
      <c r="UMS168" s="212"/>
      <c r="UMT168" s="212"/>
      <c r="UMU168" s="212"/>
      <c r="UMV168" s="212"/>
      <c r="UMW168" s="212"/>
      <c r="UMX168" s="212"/>
      <c r="UMY168" s="212"/>
      <c r="UMZ168" s="212"/>
      <c r="UNA168" s="212"/>
      <c r="UNB168" s="212"/>
      <c r="UNC168" s="212"/>
      <c r="UND168" s="212"/>
      <c r="UNE168" s="212"/>
      <c r="UNF168" s="212"/>
      <c r="UNG168" s="212"/>
      <c r="UNH168" s="212"/>
      <c r="UNI168" s="212"/>
      <c r="UNJ168" s="212"/>
      <c r="UNK168" s="212"/>
      <c r="UNL168" s="212"/>
      <c r="UNM168" s="212"/>
      <c r="UNN168" s="212"/>
      <c r="UNO168" s="212"/>
      <c r="UNP168" s="212"/>
      <c r="UNQ168" s="212"/>
      <c r="UNR168" s="212"/>
      <c r="UNS168" s="212"/>
      <c r="UNT168" s="212"/>
      <c r="UNU168" s="212"/>
      <c r="UNV168" s="212"/>
      <c r="UNW168" s="212"/>
      <c r="UNX168" s="212"/>
      <c r="UNY168" s="212"/>
      <c r="UNZ168" s="212"/>
      <c r="UOA168" s="212"/>
      <c r="UOB168" s="212"/>
      <c r="UOC168" s="212"/>
      <c r="UOD168" s="212"/>
      <c r="UOE168" s="212"/>
      <c r="UOF168" s="212"/>
      <c r="UOG168" s="212"/>
      <c r="UOH168" s="212"/>
      <c r="UOI168" s="212"/>
      <c r="UOP168" s="212"/>
      <c r="UOQ168" s="212"/>
      <c r="UOR168" s="212"/>
      <c r="UOS168" s="212"/>
      <c r="UOT168" s="212"/>
      <c r="UOU168" s="212"/>
      <c r="UOV168" s="212"/>
      <c r="UOW168" s="212"/>
      <c r="UOX168" s="212"/>
      <c r="UOY168" s="212"/>
      <c r="UOZ168" s="212"/>
      <c r="UPA168" s="212"/>
      <c r="UPB168" s="212"/>
      <c r="UPC168" s="212"/>
      <c r="UPD168" s="212"/>
      <c r="UPE168" s="212"/>
      <c r="UPF168" s="212"/>
      <c r="UPG168" s="212"/>
      <c r="UPH168" s="212"/>
      <c r="UPI168" s="212"/>
      <c r="UPJ168" s="212"/>
      <c r="UPK168" s="212"/>
      <c r="UPL168" s="212"/>
      <c r="UPM168" s="212"/>
      <c r="UPN168" s="212"/>
      <c r="UPO168" s="212"/>
      <c r="UPP168" s="212"/>
      <c r="UPQ168" s="212"/>
      <c r="UPR168" s="212"/>
      <c r="UPS168" s="212"/>
      <c r="UPT168" s="212"/>
      <c r="UPU168" s="212"/>
      <c r="UPV168" s="212"/>
      <c r="UPW168" s="212"/>
      <c r="UPX168" s="212"/>
      <c r="UPY168" s="212"/>
      <c r="UPZ168" s="212"/>
      <c r="UQA168" s="212"/>
      <c r="UQB168" s="212"/>
      <c r="UQC168" s="212"/>
      <c r="UQD168" s="212"/>
      <c r="UQE168" s="212"/>
      <c r="UQF168" s="212"/>
      <c r="UQG168" s="212"/>
      <c r="UQH168" s="212"/>
      <c r="UQI168" s="212"/>
      <c r="UQJ168" s="212"/>
      <c r="UQK168" s="212"/>
      <c r="UQL168" s="212"/>
      <c r="UQM168" s="212"/>
      <c r="UQN168" s="212"/>
      <c r="UQO168" s="212"/>
      <c r="UQP168" s="212"/>
      <c r="UQQ168" s="212"/>
      <c r="UQR168" s="212"/>
      <c r="UQS168" s="212"/>
      <c r="UQT168" s="212"/>
      <c r="UQU168" s="212"/>
      <c r="UQV168" s="212"/>
      <c r="UQW168" s="212"/>
      <c r="UQX168" s="212"/>
      <c r="UQY168" s="212"/>
      <c r="UQZ168" s="212"/>
      <c r="URA168" s="212"/>
      <c r="URB168" s="212"/>
      <c r="URC168" s="212"/>
      <c r="URD168" s="212"/>
      <c r="URE168" s="212"/>
      <c r="URF168" s="212"/>
      <c r="URG168" s="212"/>
      <c r="URH168" s="212"/>
      <c r="URI168" s="212"/>
      <c r="URJ168" s="212"/>
      <c r="URK168" s="212"/>
      <c r="URL168" s="212"/>
      <c r="URM168" s="212"/>
      <c r="URN168" s="212"/>
      <c r="URO168" s="212"/>
      <c r="URP168" s="212"/>
      <c r="URQ168" s="212"/>
      <c r="URR168" s="212"/>
      <c r="URS168" s="212"/>
      <c r="URT168" s="212"/>
      <c r="URU168" s="212"/>
      <c r="URV168" s="212"/>
      <c r="URW168" s="212"/>
      <c r="URX168" s="212"/>
      <c r="URY168" s="212"/>
      <c r="URZ168" s="212"/>
      <c r="USA168" s="212"/>
      <c r="USB168" s="212"/>
      <c r="USC168" s="212"/>
      <c r="USD168" s="212"/>
      <c r="USE168" s="212"/>
      <c r="USF168" s="212"/>
      <c r="USG168" s="212"/>
      <c r="USH168" s="212"/>
      <c r="USI168" s="212"/>
      <c r="USJ168" s="212"/>
      <c r="USK168" s="212"/>
      <c r="USL168" s="212"/>
      <c r="USM168" s="212"/>
      <c r="USN168" s="212"/>
      <c r="USO168" s="212"/>
      <c r="USP168" s="212"/>
      <c r="USQ168" s="212"/>
      <c r="USR168" s="212"/>
      <c r="USS168" s="212"/>
      <c r="UST168" s="212"/>
      <c r="USU168" s="212"/>
      <c r="USV168" s="212"/>
      <c r="USW168" s="212"/>
      <c r="USX168" s="212"/>
      <c r="USY168" s="212"/>
      <c r="USZ168" s="212"/>
      <c r="UTA168" s="212"/>
      <c r="UTB168" s="212"/>
      <c r="UTC168" s="212"/>
      <c r="UTD168" s="212"/>
      <c r="UTE168" s="212"/>
      <c r="UTF168" s="212"/>
      <c r="UTG168" s="212"/>
      <c r="UTH168" s="212"/>
      <c r="UTI168" s="212"/>
      <c r="UTJ168" s="212"/>
      <c r="UTK168" s="212"/>
      <c r="UTL168" s="212"/>
      <c r="UTM168" s="212"/>
      <c r="UTN168" s="212"/>
      <c r="UTO168" s="212"/>
      <c r="UTP168" s="212"/>
      <c r="UTQ168" s="212"/>
      <c r="UTR168" s="212"/>
      <c r="UTS168" s="212"/>
      <c r="UTT168" s="212"/>
      <c r="UTU168" s="212"/>
      <c r="UTV168" s="212"/>
      <c r="UTW168" s="212"/>
      <c r="UTX168" s="212"/>
      <c r="UTY168" s="212"/>
      <c r="UTZ168" s="212"/>
      <c r="UUA168" s="212"/>
      <c r="UUB168" s="212"/>
      <c r="UUC168" s="212"/>
      <c r="UUD168" s="212"/>
      <c r="UUE168" s="212"/>
      <c r="UUF168" s="212"/>
      <c r="UUG168" s="212"/>
      <c r="UUH168" s="212"/>
      <c r="UUI168" s="212"/>
      <c r="UUJ168" s="212"/>
      <c r="UUK168" s="212"/>
      <c r="UUL168" s="212"/>
      <c r="UUM168" s="212"/>
      <c r="UUN168" s="212"/>
      <c r="UUO168" s="212"/>
      <c r="UUP168" s="212"/>
      <c r="UUQ168" s="212"/>
      <c r="UUR168" s="212"/>
      <c r="UUS168" s="212"/>
      <c r="UUT168" s="212"/>
      <c r="UUU168" s="212"/>
      <c r="UUV168" s="212"/>
      <c r="UUW168" s="212"/>
      <c r="UUX168" s="212"/>
      <c r="UUY168" s="212"/>
      <c r="UUZ168" s="212"/>
      <c r="UVA168" s="212"/>
      <c r="UVB168" s="212"/>
      <c r="UVC168" s="212"/>
      <c r="UVD168" s="212"/>
      <c r="UVE168" s="212"/>
      <c r="UVF168" s="212"/>
      <c r="UVG168" s="212"/>
      <c r="UVH168" s="212"/>
      <c r="UVI168" s="212"/>
      <c r="UVJ168" s="212"/>
      <c r="UVK168" s="212"/>
      <c r="UVL168" s="212"/>
      <c r="UVM168" s="212"/>
      <c r="UVN168" s="212"/>
      <c r="UVO168" s="212"/>
      <c r="UVP168" s="212"/>
      <c r="UVQ168" s="212"/>
      <c r="UVR168" s="212"/>
      <c r="UVS168" s="212"/>
      <c r="UVT168" s="212"/>
      <c r="UVU168" s="212"/>
      <c r="UVV168" s="212"/>
      <c r="UVW168" s="212"/>
      <c r="UVX168" s="212"/>
      <c r="UVY168" s="212"/>
      <c r="UVZ168" s="212"/>
      <c r="UWA168" s="212"/>
      <c r="UWB168" s="212"/>
      <c r="UWC168" s="212"/>
      <c r="UWD168" s="212"/>
      <c r="UWE168" s="212"/>
      <c r="UWF168" s="212"/>
      <c r="UWG168" s="212"/>
      <c r="UWH168" s="212"/>
      <c r="UWI168" s="212"/>
      <c r="UWJ168" s="212"/>
      <c r="UWK168" s="212"/>
      <c r="UWL168" s="212"/>
      <c r="UWM168" s="212"/>
      <c r="UWN168" s="212"/>
      <c r="UWO168" s="212"/>
      <c r="UWP168" s="212"/>
      <c r="UWQ168" s="212"/>
      <c r="UWR168" s="212"/>
      <c r="UWS168" s="212"/>
      <c r="UWT168" s="212"/>
      <c r="UWU168" s="212"/>
      <c r="UWV168" s="212"/>
      <c r="UWW168" s="212"/>
      <c r="UWX168" s="212"/>
      <c r="UWY168" s="212"/>
      <c r="UWZ168" s="212"/>
      <c r="UXA168" s="212"/>
      <c r="UXB168" s="212"/>
      <c r="UXC168" s="212"/>
      <c r="UXD168" s="212"/>
      <c r="UXE168" s="212"/>
      <c r="UXF168" s="212"/>
      <c r="UXG168" s="212"/>
      <c r="UXH168" s="212"/>
      <c r="UXI168" s="212"/>
      <c r="UXJ168" s="212"/>
      <c r="UXK168" s="212"/>
      <c r="UXL168" s="212"/>
      <c r="UXM168" s="212"/>
      <c r="UXN168" s="212"/>
      <c r="UXO168" s="212"/>
      <c r="UXP168" s="212"/>
      <c r="UXQ168" s="212"/>
      <c r="UXR168" s="212"/>
      <c r="UXS168" s="212"/>
      <c r="UXT168" s="212"/>
      <c r="UXU168" s="212"/>
      <c r="UXV168" s="212"/>
      <c r="UXW168" s="212"/>
      <c r="UXX168" s="212"/>
      <c r="UXY168" s="212"/>
      <c r="UXZ168" s="212"/>
      <c r="UYA168" s="212"/>
      <c r="UYB168" s="212"/>
      <c r="UYC168" s="212"/>
      <c r="UYD168" s="212"/>
      <c r="UYE168" s="212"/>
      <c r="UYL168" s="212"/>
      <c r="UYM168" s="212"/>
      <c r="UYN168" s="212"/>
      <c r="UYO168" s="212"/>
      <c r="UYP168" s="212"/>
      <c r="UYQ168" s="212"/>
      <c r="UYR168" s="212"/>
      <c r="UYS168" s="212"/>
      <c r="UYT168" s="212"/>
      <c r="UYU168" s="212"/>
      <c r="UYV168" s="212"/>
      <c r="UYW168" s="212"/>
      <c r="UYX168" s="212"/>
      <c r="UYY168" s="212"/>
      <c r="UYZ168" s="212"/>
      <c r="UZA168" s="212"/>
      <c r="UZB168" s="212"/>
      <c r="UZC168" s="212"/>
      <c r="UZD168" s="212"/>
      <c r="UZE168" s="212"/>
      <c r="UZF168" s="212"/>
      <c r="UZG168" s="212"/>
      <c r="UZH168" s="212"/>
      <c r="UZI168" s="212"/>
      <c r="UZJ168" s="212"/>
      <c r="UZK168" s="212"/>
      <c r="UZL168" s="212"/>
      <c r="UZM168" s="212"/>
      <c r="UZN168" s="212"/>
      <c r="UZO168" s="212"/>
      <c r="UZP168" s="212"/>
      <c r="UZQ168" s="212"/>
      <c r="UZR168" s="212"/>
      <c r="UZS168" s="212"/>
      <c r="UZT168" s="212"/>
      <c r="UZU168" s="212"/>
      <c r="UZV168" s="212"/>
      <c r="UZW168" s="212"/>
      <c r="UZX168" s="212"/>
      <c r="UZY168" s="212"/>
      <c r="UZZ168" s="212"/>
      <c r="VAA168" s="212"/>
      <c r="VAB168" s="212"/>
      <c r="VAC168" s="212"/>
      <c r="VAD168" s="212"/>
      <c r="VAE168" s="212"/>
      <c r="VAF168" s="212"/>
      <c r="VAG168" s="212"/>
      <c r="VAH168" s="212"/>
      <c r="VAI168" s="212"/>
      <c r="VAJ168" s="212"/>
      <c r="VAK168" s="212"/>
      <c r="VAL168" s="212"/>
      <c r="VAM168" s="212"/>
      <c r="VAN168" s="212"/>
      <c r="VAO168" s="212"/>
      <c r="VAP168" s="212"/>
      <c r="VAQ168" s="212"/>
      <c r="VAR168" s="212"/>
      <c r="VAS168" s="212"/>
      <c r="VAT168" s="212"/>
      <c r="VAU168" s="212"/>
      <c r="VAV168" s="212"/>
      <c r="VAW168" s="212"/>
      <c r="VAX168" s="212"/>
      <c r="VAY168" s="212"/>
      <c r="VAZ168" s="212"/>
      <c r="VBA168" s="212"/>
      <c r="VBB168" s="212"/>
      <c r="VBC168" s="212"/>
      <c r="VBD168" s="212"/>
      <c r="VBE168" s="212"/>
      <c r="VBF168" s="212"/>
      <c r="VBG168" s="212"/>
      <c r="VBH168" s="212"/>
      <c r="VBI168" s="212"/>
      <c r="VBJ168" s="212"/>
      <c r="VBK168" s="212"/>
      <c r="VBL168" s="212"/>
      <c r="VBM168" s="212"/>
      <c r="VBN168" s="212"/>
      <c r="VBO168" s="212"/>
      <c r="VBP168" s="212"/>
      <c r="VBQ168" s="212"/>
      <c r="VBR168" s="212"/>
      <c r="VBS168" s="212"/>
      <c r="VBT168" s="212"/>
      <c r="VBU168" s="212"/>
      <c r="VBV168" s="212"/>
      <c r="VBW168" s="212"/>
      <c r="VBX168" s="212"/>
      <c r="VBY168" s="212"/>
      <c r="VBZ168" s="212"/>
      <c r="VCA168" s="212"/>
      <c r="VCB168" s="212"/>
      <c r="VCC168" s="212"/>
      <c r="VCD168" s="212"/>
      <c r="VCE168" s="212"/>
      <c r="VCF168" s="212"/>
      <c r="VCG168" s="212"/>
      <c r="VCH168" s="212"/>
      <c r="VCI168" s="212"/>
      <c r="VCJ168" s="212"/>
      <c r="VCK168" s="212"/>
      <c r="VCL168" s="212"/>
      <c r="VCM168" s="212"/>
      <c r="VCN168" s="212"/>
      <c r="VCO168" s="212"/>
      <c r="VCP168" s="212"/>
      <c r="VCQ168" s="212"/>
      <c r="VCR168" s="212"/>
      <c r="VCS168" s="212"/>
      <c r="VCT168" s="212"/>
      <c r="VCU168" s="212"/>
      <c r="VCV168" s="212"/>
      <c r="VCW168" s="212"/>
      <c r="VCX168" s="212"/>
      <c r="VCY168" s="212"/>
      <c r="VCZ168" s="212"/>
      <c r="VDA168" s="212"/>
      <c r="VDB168" s="212"/>
      <c r="VDC168" s="212"/>
      <c r="VDD168" s="212"/>
      <c r="VDE168" s="212"/>
      <c r="VDF168" s="212"/>
      <c r="VDG168" s="212"/>
      <c r="VDH168" s="212"/>
      <c r="VDI168" s="212"/>
      <c r="VDJ168" s="212"/>
      <c r="VDK168" s="212"/>
      <c r="VDL168" s="212"/>
      <c r="VDM168" s="212"/>
      <c r="VDN168" s="212"/>
      <c r="VDO168" s="212"/>
      <c r="VDP168" s="212"/>
      <c r="VDQ168" s="212"/>
      <c r="VDR168" s="212"/>
      <c r="VDS168" s="212"/>
      <c r="VDT168" s="212"/>
      <c r="VDU168" s="212"/>
      <c r="VDV168" s="212"/>
      <c r="VDW168" s="212"/>
      <c r="VDX168" s="212"/>
      <c r="VDY168" s="212"/>
      <c r="VDZ168" s="212"/>
      <c r="VEA168" s="212"/>
      <c r="VEB168" s="212"/>
      <c r="VEC168" s="212"/>
      <c r="VED168" s="212"/>
      <c r="VEE168" s="212"/>
      <c r="VEF168" s="212"/>
      <c r="VEG168" s="212"/>
      <c r="VEH168" s="212"/>
      <c r="VEI168" s="212"/>
      <c r="VEJ168" s="212"/>
      <c r="VEK168" s="212"/>
      <c r="VEL168" s="212"/>
      <c r="VEM168" s="212"/>
      <c r="VEN168" s="212"/>
      <c r="VEO168" s="212"/>
      <c r="VEP168" s="212"/>
      <c r="VEQ168" s="212"/>
      <c r="VER168" s="212"/>
      <c r="VES168" s="212"/>
      <c r="VET168" s="212"/>
      <c r="VEU168" s="212"/>
      <c r="VEV168" s="212"/>
      <c r="VEW168" s="212"/>
      <c r="VEX168" s="212"/>
      <c r="VEY168" s="212"/>
      <c r="VEZ168" s="212"/>
      <c r="VFA168" s="212"/>
      <c r="VFB168" s="212"/>
      <c r="VFC168" s="212"/>
      <c r="VFD168" s="212"/>
      <c r="VFE168" s="212"/>
      <c r="VFF168" s="212"/>
      <c r="VFG168" s="212"/>
      <c r="VFH168" s="212"/>
      <c r="VFI168" s="212"/>
      <c r="VFJ168" s="212"/>
      <c r="VFK168" s="212"/>
      <c r="VFL168" s="212"/>
      <c r="VFM168" s="212"/>
      <c r="VFN168" s="212"/>
      <c r="VFO168" s="212"/>
      <c r="VFP168" s="212"/>
      <c r="VFQ168" s="212"/>
      <c r="VFR168" s="212"/>
      <c r="VFS168" s="212"/>
      <c r="VFT168" s="212"/>
      <c r="VFU168" s="212"/>
      <c r="VFV168" s="212"/>
      <c r="VFW168" s="212"/>
      <c r="VFX168" s="212"/>
      <c r="VFY168" s="212"/>
      <c r="VFZ168" s="212"/>
      <c r="VGA168" s="212"/>
      <c r="VGB168" s="212"/>
      <c r="VGC168" s="212"/>
      <c r="VGD168" s="212"/>
      <c r="VGE168" s="212"/>
      <c r="VGF168" s="212"/>
      <c r="VGG168" s="212"/>
      <c r="VGH168" s="212"/>
      <c r="VGI168" s="212"/>
      <c r="VGJ168" s="212"/>
      <c r="VGK168" s="212"/>
      <c r="VGL168" s="212"/>
      <c r="VGM168" s="212"/>
      <c r="VGN168" s="212"/>
      <c r="VGO168" s="212"/>
      <c r="VGP168" s="212"/>
      <c r="VGQ168" s="212"/>
      <c r="VGR168" s="212"/>
      <c r="VGS168" s="212"/>
      <c r="VGT168" s="212"/>
      <c r="VGU168" s="212"/>
      <c r="VGV168" s="212"/>
      <c r="VGW168" s="212"/>
      <c r="VGX168" s="212"/>
      <c r="VGY168" s="212"/>
      <c r="VGZ168" s="212"/>
      <c r="VHA168" s="212"/>
      <c r="VHB168" s="212"/>
      <c r="VHC168" s="212"/>
      <c r="VHD168" s="212"/>
      <c r="VHE168" s="212"/>
      <c r="VHF168" s="212"/>
      <c r="VHG168" s="212"/>
      <c r="VHH168" s="212"/>
      <c r="VHI168" s="212"/>
      <c r="VHJ168" s="212"/>
      <c r="VHK168" s="212"/>
      <c r="VHL168" s="212"/>
      <c r="VHM168" s="212"/>
      <c r="VHN168" s="212"/>
      <c r="VHO168" s="212"/>
      <c r="VHP168" s="212"/>
      <c r="VHQ168" s="212"/>
      <c r="VHR168" s="212"/>
      <c r="VHS168" s="212"/>
      <c r="VHT168" s="212"/>
      <c r="VHU168" s="212"/>
      <c r="VHV168" s="212"/>
      <c r="VHW168" s="212"/>
      <c r="VHX168" s="212"/>
      <c r="VHY168" s="212"/>
      <c r="VHZ168" s="212"/>
      <c r="VIA168" s="212"/>
      <c r="VIH168" s="212"/>
      <c r="VII168" s="212"/>
      <c r="VIJ168" s="212"/>
      <c r="VIK168" s="212"/>
      <c r="VIL168" s="212"/>
      <c r="VIM168" s="212"/>
      <c r="VIN168" s="212"/>
      <c r="VIO168" s="212"/>
      <c r="VIP168" s="212"/>
      <c r="VIQ168" s="212"/>
      <c r="VIR168" s="212"/>
      <c r="VIS168" s="212"/>
      <c r="VIT168" s="212"/>
      <c r="VIU168" s="212"/>
      <c r="VIV168" s="212"/>
      <c r="VIW168" s="212"/>
      <c r="VIX168" s="212"/>
      <c r="VIY168" s="212"/>
      <c r="VIZ168" s="212"/>
      <c r="VJA168" s="212"/>
      <c r="VJB168" s="212"/>
      <c r="VJC168" s="212"/>
      <c r="VJD168" s="212"/>
      <c r="VJE168" s="212"/>
      <c r="VJF168" s="212"/>
      <c r="VJG168" s="212"/>
      <c r="VJH168" s="212"/>
      <c r="VJI168" s="212"/>
      <c r="VJJ168" s="212"/>
      <c r="VJK168" s="212"/>
      <c r="VJL168" s="212"/>
      <c r="VJM168" s="212"/>
      <c r="VJN168" s="212"/>
      <c r="VJO168" s="212"/>
      <c r="VJP168" s="212"/>
      <c r="VJQ168" s="212"/>
      <c r="VJR168" s="212"/>
      <c r="VJS168" s="212"/>
      <c r="VJT168" s="212"/>
      <c r="VJU168" s="212"/>
      <c r="VJV168" s="212"/>
      <c r="VJW168" s="212"/>
      <c r="VJX168" s="212"/>
      <c r="VJY168" s="212"/>
      <c r="VJZ168" s="212"/>
      <c r="VKA168" s="212"/>
      <c r="VKB168" s="212"/>
      <c r="VKC168" s="212"/>
      <c r="VKD168" s="212"/>
      <c r="VKE168" s="212"/>
      <c r="VKF168" s="212"/>
      <c r="VKG168" s="212"/>
      <c r="VKH168" s="212"/>
      <c r="VKI168" s="212"/>
      <c r="VKJ168" s="212"/>
      <c r="VKK168" s="212"/>
      <c r="VKL168" s="212"/>
      <c r="VKM168" s="212"/>
      <c r="VKN168" s="212"/>
      <c r="VKO168" s="212"/>
      <c r="VKP168" s="212"/>
      <c r="VKQ168" s="212"/>
      <c r="VKR168" s="212"/>
      <c r="VKS168" s="212"/>
      <c r="VKT168" s="212"/>
      <c r="VKU168" s="212"/>
      <c r="VKV168" s="212"/>
      <c r="VKW168" s="212"/>
      <c r="VKX168" s="212"/>
      <c r="VKY168" s="212"/>
      <c r="VKZ168" s="212"/>
      <c r="VLA168" s="212"/>
      <c r="VLB168" s="212"/>
      <c r="VLC168" s="212"/>
      <c r="VLD168" s="212"/>
      <c r="VLE168" s="212"/>
      <c r="VLF168" s="212"/>
      <c r="VLG168" s="212"/>
      <c r="VLH168" s="212"/>
      <c r="VLI168" s="212"/>
      <c r="VLJ168" s="212"/>
      <c r="VLK168" s="212"/>
      <c r="VLL168" s="212"/>
      <c r="VLM168" s="212"/>
      <c r="VLN168" s="212"/>
      <c r="VLO168" s="212"/>
      <c r="VLP168" s="212"/>
      <c r="VLQ168" s="212"/>
      <c r="VLR168" s="212"/>
      <c r="VLS168" s="212"/>
      <c r="VLT168" s="212"/>
      <c r="VLU168" s="212"/>
      <c r="VLV168" s="212"/>
      <c r="VLW168" s="212"/>
      <c r="VLX168" s="212"/>
      <c r="VLY168" s="212"/>
      <c r="VLZ168" s="212"/>
      <c r="VMA168" s="212"/>
      <c r="VMB168" s="212"/>
      <c r="VMC168" s="212"/>
      <c r="VMD168" s="212"/>
      <c r="VME168" s="212"/>
      <c r="VMF168" s="212"/>
      <c r="VMG168" s="212"/>
      <c r="VMH168" s="212"/>
      <c r="VMI168" s="212"/>
      <c r="VMJ168" s="212"/>
      <c r="VMK168" s="212"/>
      <c r="VML168" s="212"/>
      <c r="VMM168" s="212"/>
      <c r="VMN168" s="212"/>
      <c r="VMO168" s="212"/>
      <c r="VMP168" s="212"/>
      <c r="VMQ168" s="212"/>
      <c r="VMR168" s="212"/>
      <c r="VMS168" s="212"/>
      <c r="VMT168" s="212"/>
      <c r="VMU168" s="212"/>
      <c r="VMV168" s="212"/>
      <c r="VMW168" s="212"/>
      <c r="VMX168" s="212"/>
      <c r="VMY168" s="212"/>
      <c r="VMZ168" s="212"/>
      <c r="VNA168" s="212"/>
      <c r="VNB168" s="212"/>
      <c r="VNC168" s="212"/>
      <c r="VND168" s="212"/>
      <c r="VNE168" s="212"/>
      <c r="VNF168" s="212"/>
      <c r="VNG168" s="212"/>
      <c r="VNH168" s="212"/>
      <c r="VNI168" s="212"/>
      <c r="VNJ168" s="212"/>
      <c r="VNK168" s="212"/>
      <c r="VNL168" s="212"/>
      <c r="VNM168" s="212"/>
      <c r="VNN168" s="212"/>
      <c r="VNO168" s="212"/>
      <c r="VNP168" s="212"/>
      <c r="VNQ168" s="212"/>
      <c r="VNR168" s="212"/>
      <c r="VNS168" s="212"/>
      <c r="VNT168" s="212"/>
      <c r="VNU168" s="212"/>
      <c r="VNV168" s="212"/>
      <c r="VNW168" s="212"/>
      <c r="VNX168" s="212"/>
      <c r="VNY168" s="212"/>
      <c r="VNZ168" s="212"/>
      <c r="VOA168" s="212"/>
      <c r="VOB168" s="212"/>
      <c r="VOC168" s="212"/>
      <c r="VOD168" s="212"/>
      <c r="VOE168" s="212"/>
      <c r="VOF168" s="212"/>
      <c r="VOG168" s="212"/>
      <c r="VOH168" s="212"/>
      <c r="VOI168" s="212"/>
      <c r="VOJ168" s="212"/>
      <c r="VOK168" s="212"/>
      <c r="VOL168" s="212"/>
      <c r="VOM168" s="212"/>
      <c r="VON168" s="212"/>
      <c r="VOO168" s="212"/>
      <c r="VOP168" s="212"/>
      <c r="VOQ168" s="212"/>
      <c r="VOR168" s="212"/>
      <c r="VOS168" s="212"/>
      <c r="VOT168" s="212"/>
      <c r="VOU168" s="212"/>
      <c r="VOV168" s="212"/>
      <c r="VOW168" s="212"/>
      <c r="VOX168" s="212"/>
      <c r="VOY168" s="212"/>
      <c r="VOZ168" s="212"/>
      <c r="VPA168" s="212"/>
      <c r="VPB168" s="212"/>
      <c r="VPC168" s="212"/>
      <c r="VPD168" s="212"/>
      <c r="VPE168" s="212"/>
      <c r="VPF168" s="212"/>
      <c r="VPG168" s="212"/>
      <c r="VPH168" s="212"/>
      <c r="VPI168" s="212"/>
      <c r="VPJ168" s="212"/>
      <c r="VPK168" s="212"/>
      <c r="VPL168" s="212"/>
      <c r="VPM168" s="212"/>
      <c r="VPN168" s="212"/>
      <c r="VPO168" s="212"/>
      <c r="VPP168" s="212"/>
      <c r="VPQ168" s="212"/>
      <c r="VPR168" s="212"/>
      <c r="VPS168" s="212"/>
      <c r="VPT168" s="212"/>
      <c r="VPU168" s="212"/>
      <c r="VPV168" s="212"/>
      <c r="VPW168" s="212"/>
      <c r="VPX168" s="212"/>
      <c r="VPY168" s="212"/>
      <c r="VPZ168" s="212"/>
      <c r="VQA168" s="212"/>
      <c r="VQB168" s="212"/>
      <c r="VQC168" s="212"/>
      <c r="VQD168" s="212"/>
      <c r="VQE168" s="212"/>
      <c r="VQF168" s="212"/>
      <c r="VQG168" s="212"/>
      <c r="VQH168" s="212"/>
      <c r="VQI168" s="212"/>
      <c r="VQJ168" s="212"/>
      <c r="VQK168" s="212"/>
      <c r="VQL168" s="212"/>
      <c r="VQM168" s="212"/>
      <c r="VQN168" s="212"/>
      <c r="VQO168" s="212"/>
      <c r="VQP168" s="212"/>
      <c r="VQQ168" s="212"/>
      <c r="VQR168" s="212"/>
      <c r="VQS168" s="212"/>
      <c r="VQT168" s="212"/>
      <c r="VQU168" s="212"/>
      <c r="VQV168" s="212"/>
      <c r="VQW168" s="212"/>
      <c r="VQX168" s="212"/>
      <c r="VQY168" s="212"/>
      <c r="VQZ168" s="212"/>
      <c r="VRA168" s="212"/>
      <c r="VRB168" s="212"/>
      <c r="VRC168" s="212"/>
      <c r="VRD168" s="212"/>
      <c r="VRE168" s="212"/>
      <c r="VRF168" s="212"/>
      <c r="VRG168" s="212"/>
      <c r="VRH168" s="212"/>
      <c r="VRI168" s="212"/>
      <c r="VRJ168" s="212"/>
      <c r="VRK168" s="212"/>
      <c r="VRL168" s="212"/>
      <c r="VRM168" s="212"/>
      <c r="VRN168" s="212"/>
      <c r="VRO168" s="212"/>
      <c r="VRP168" s="212"/>
      <c r="VRQ168" s="212"/>
      <c r="VRR168" s="212"/>
      <c r="VRS168" s="212"/>
      <c r="VRT168" s="212"/>
      <c r="VRU168" s="212"/>
      <c r="VRV168" s="212"/>
      <c r="VRW168" s="212"/>
      <c r="VSD168" s="212"/>
      <c r="VSE168" s="212"/>
      <c r="VSF168" s="212"/>
      <c r="VSG168" s="212"/>
      <c r="VSH168" s="212"/>
      <c r="VSI168" s="212"/>
      <c r="VSJ168" s="212"/>
      <c r="VSK168" s="212"/>
      <c r="VSL168" s="212"/>
      <c r="VSM168" s="212"/>
      <c r="VSN168" s="212"/>
      <c r="VSO168" s="212"/>
      <c r="VSP168" s="212"/>
      <c r="VSQ168" s="212"/>
      <c r="VSR168" s="212"/>
      <c r="VSS168" s="212"/>
      <c r="VST168" s="212"/>
      <c r="VSU168" s="212"/>
      <c r="VSV168" s="212"/>
      <c r="VSW168" s="212"/>
      <c r="VSX168" s="212"/>
      <c r="VSY168" s="212"/>
      <c r="VSZ168" s="212"/>
      <c r="VTA168" s="212"/>
      <c r="VTB168" s="212"/>
      <c r="VTC168" s="212"/>
      <c r="VTD168" s="212"/>
      <c r="VTE168" s="212"/>
      <c r="VTF168" s="212"/>
      <c r="VTG168" s="212"/>
      <c r="VTH168" s="212"/>
      <c r="VTI168" s="212"/>
      <c r="VTJ168" s="212"/>
      <c r="VTK168" s="212"/>
      <c r="VTL168" s="212"/>
      <c r="VTM168" s="212"/>
      <c r="VTN168" s="212"/>
      <c r="VTO168" s="212"/>
      <c r="VTP168" s="212"/>
      <c r="VTQ168" s="212"/>
      <c r="VTR168" s="212"/>
      <c r="VTS168" s="212"/>
      <c r="VTT168" s="212"/>
      <c r="VTU168" s="212"/>
      <c r="VTV168" s="212"/>
      <c r="VTW168" s="212"/>
      <c r="VTX168" s="212"/>
      <c r="VTY168" s="212"/>
      <c r="VTZ168" s="212"/>
      <c r="VUA168" s="212"/>
      <c r="VUB168" s="212"/>
      <c r="VUC168" s="212"/>
      <c r="VUD168" s="212"/>
      <c r="VUE168" s="212"/>
      <c r="VUF168" s="212"/>
      <c r="VUG168" s="212"/>
      <c r="VUH168" s="212"/>
      <c r="VUI168" s="212"/>
      <c r="VUJ168" s="212"/>
      <c r="VUK168" s="212"/>
      <c r="VUL168" s="212"/>
      <c r="VUM168" s="212"/>
      <c r="VUN168" s="212"/>
      <c r="VUO168" s="212"/>
      <c r="VUP168" s="212"/>
      <c r="VUQ168" s="212"/>
      <c r="VUR168" s="212"/>
      <c r="VUS168" s="212"/>
      <c r="VUT168" s="212"/>
      <c r="VUU168" s="212"/>
      <c r="VUV168" s="212"/>
      <c r="VUW168" s="212"/>
      <c r="VUX168" s="212"/>
      <c r="VUY168" s="212"/>
      <c r="VUZ168" s="212"/>
      <c r="VVA168" s="212"/>
      <c r="VVB168" s="212"/>
      <c r="VVC168" s="212"/>
      <c r="VVD168" s="212"/>
      <c r="VVE168" s="212"/>
      <c r="VVF168" s="212"/>
      <c r="VVG168" s="212"/>
      <c r="VVH168" s="212"/>
      <c r="VVI168" s="212"/>
      <c r="VVJ168" s="212"/>
      <c r="VVK168" s="212"/>
      <c r="VVL168" s="212"/>
      <c r="VVM168" s="212"/>
      <c r="VVN168" s="212"/>
      <c r="VVO168" s="212"/>
      <c r="VVP168" s="212"/>
      <c r="VVQ168" s="212"/>
      <c r="VVR168" s="212"/>
      <c r="VVS168" s="212"/>
      <c r="VVT168" s="212"/>
      <c r="VVU168" s="212"/>
      <c r="VVV168" s="212"/>
      <c r="VVW168" s="212"/>
      <c r="VVX168" s="212"/>
      <c r="VVY168" s="212"/>
      <c r="VVZ168" s="212"/>
      <c r="VWA168" s="212"/>
      <c r="VWB168" s="212"/>
      <c r="VWC168" s="212"/>
      <c r="VWD168" s="212"/>
      <c r="VWE168" s="212"/>
      <c r="VWF168" s="212"/>
      <c r="VWG168" s="212"/>
      <c r="VWH168" s="212"/>
      <c r="VWI168" s="212"/>
      <c r="VWJ168" s="212"/>
      <c r="VWK168" s="212"/>
      <c r="VWL168" s="212"/>
      <c r="VWM168" s="212"/>
      <c r="VWN168" s="212"/>
      <c r="VWO168" s="212"/>
      <c r="VWP168" s="212"/>
      <c r="VWQ168" s="212"/>
      <c r="VWR168" s="212"/>
      <c r="VWS168" s="212"/>
      <c r="VWT168" s="212"/>
      <c r="VWU168" s="212"/>
      <c r="VWV168" s="212"/>
      <c r="VWW168" s="212"/>
      <c r="VWX168" s="212"/>
      <c r="VWY168" s="212"/>
      <c r="VWZ168" s="212"/>
      <c r="VXA168" s="212"/>
      <c r="VXB168" s="212"/>
      <c r="VXC168" s="212"/>
      <c r="VXD168" s="212"/>
      <c r="VXE168" s="212"/>
      <c r="VXF168" s="212"/>
      <c r="VXG168" s="212"/>
      <c r="VXH168" s="212"/>
      <c r="VXI168" s="212"/>
      <c r="VXJ168" s="212"/>
      <c r="VXK168" s="212"/>
      <c r="VXL168" s="212"/>
      <c r="VXM168" s="212"/>
      <c r="VXN168" s="212"/>
      <c r="VXO168" s="212"/>
      <c r="VXP168" s="212"/>
      <c r="VXQ168" s="212"/>
      <c r="VXR168" s="212"/>
      <c r="VXS168" s="212"/>
      <c r="VXT168" s="212"/>
      <c r="VXU168" s="212"/>
      <c r="VXV168" s="212"/>
      <c r="VXW168" s="212"/>
      <c r="VXX168" s="212"/>
      <c r="VXY168" s="212"/>
      <c r="VXZ168" s="212"/>
      <c r="VYA168" s="212"/>
      <c r="VYB168" s="212"/>
      <c r="VYC168" s="212"/>
      <c r="VYD168" s="212"/>
      <c r="VYE168" s="212"/>
      <c r="VYF168" s="212"/>
      <c r="VYG168" s="212"/>
      <c r="VYH168" s="212"/>
      <c r="VYI168" s="212"/>
      <c r="VYJ168" s="212"/>
      <c r="VYK168" s="212"/>
      <c r="VYL168" s="212"/>
      <c r="VYM168" s="212"/>
      <c r="VYN168" s="212"/>
      <c r="VYO168" s="212"/>
      <c r="VYP168" s="212"/>
      <c r="VYQ168" s="212"/>
      <c r="VYR168" s="212"/>
      <c r="VYS168" s="212"/>
      <c r="VYT168" s="212"/>
      <c r="VYU168" s="212"/>
      <c r="VYV168" s="212"/>
      <c r="VYW168" s="212"/>
      <c r="VYX168" s="212"/>
      <c r="VYY168" s="212"/>
      <c r="VYZ168" s="212"/>
      <c r="VZA168" s="212"/>
      <c r="VZB168" s="212"/>
      <c r="VZC168" s="212"/>
      <c r="VZD168" s="212"/>
      <c r="VZE168" s="212"/>
      <c r="VZF168" s="212"/>
      <c r="VZG168" s="212"/>
      <c r="VZH168" s="212"/>
      <c r="VZI168" s="212"/>
      <c r="VZJ168" s="212"/>
      <c r="VZK168" s="212"/>
      <c r="VZL168" s="212"/>
      <c r="VZM168" s="212"/>
      <c r="VZN168" s="212"/>
      <c r="VZO168" s="212"/>
      <c r="VZP168" s="212"/>
      <c r="VZQ168" s="212"/>
      <c r="VZR168" s="212"/>
      <c r="VZS168" s="212"/>
      <c r="VZT168" s="212"/>
      <c r="VZU168" s="212"/>
      <c r="VZV168" s="212"/>
      <c r="VZW168" s="212"/>
      <c r="VZX168" s="212"/>
      <c r="VZY168" s="212"/>
      <c r="VZZ168" s="212"/>
      <c r="WAA168" s="212"/>
      <c r="WAB168" s="212"/>
      <c r="WAC168" s="212"/>
      <c r="WAD168" s="212"/>
      <c r="WAE168" s="212"/>
      <c r="WAF168" s="212"/>
      <c r="WAG168" s="212"/>
      <c r="WAH168" s="212"/>
      <c r="WAI168" s="212"/>
      <c r="WAJ168" s="212"/>
      <c r="WAK168" s="212"/>
      <c r="WAL168" s="212"/>
      <c r="WAM168" s="212"/>
      <c r="WAN168" s="212"/>
      <c r="WAO168" s="212"/>
      <c r="WAP168" s="212"/>
      <c r="WAQ168" s="212"/>
      <c r="WAR168" s="212"/>
      <c r="WAS168" s="212"/>
      <c r="WAT168" s="212"/>
      <c r="WAU168" s="212"/>
      <c r="WAV168" s="212"/>
      <c r="WAW168" s="212"/>
      <c r="WAX168" s="212"/>
      <c r="WAY168" s="212"/>
      <c r="WAZ168" s="212"/>
      <c r="WBA168" s="212"/>
      <c r="WBB168" s="212"/>
      <c r="WBC168" s="212"/>
      <c r="WBD168" s="212"/>
      <c r="WBE168" s="212"/>
      <c r="WBF168" s="212"/>
      <c r="WBG168" s="212"/>
      <c r="WBH168" s="212"/>
      <c r="WBI168" s="212"/>
      <c r="WBJ168" s="212"/>
      <c r="WBK168" s="212"/>
      <c r="WBL168" s="212"/>
      <c r="WBM168" s="212"/>
      <c r="WBN168" s="212"/>
      <c r="WBO168" s="212"/>
      <c r="WBP168" s="212"/>
      <c r="WBQ168" s="212"/>
      <c r="WBR168" s="212"/>
      <c r="WBS168" s="212"/>
      <c r="WBZ168" s="212"/>
      <c r="WCA168" s="212"/>
      <c r="WCB168" s="212"/>
      <c r="WCC168" s="212"/>
      <c r="WCD168" s="212"/>
      <c r="WCE168" s="212"/>
      <c r="WCF168" s="212"/>
      <c r="WCG168" s="212"/>
      <c r="WCH168" s="212"/>
      <c r="WCI168" s="212"/>
      <c r="WCJ168" s="212"/>
      <c r="WCK168" s="212"/>
      <c r="WCL168" s="212"/>
      <c r="WCM168" s="212"/>
      <c r="WCN168" s="212"/>
      <c r="WCO168" s="212"/>
      <c r="WCP168" s="212"/>
      <c r="WCQ168" s="212"/>
      <c r="WCR168" s="212"/>
      <c r="WCS168" s="212"/>
      <c r="WCT168" s="212"/>
      <c r="WCU168" s="212"/>
      <c r="WCV168" s="212"/>
      <c r="WCW168" s="212"/>
      <c r="WCX168" s="212"/>
      <c r="WCY168" s="212"/>
      <c r="WCZ168" s="212"/>
      <c r="WDA168" s="212"/>
      <c r="WDB168" s="212"/>
      <c r="WDC168" s="212"/>
      <c r="WDD168" s="212"/>
      <c r="WDE168" s="212"/>
      <c r="WDF168" s="212"/>
      <c r="WDG168" s="212"/>
      <c r="WDH168" s="212"/>
      <c r="WDI168" s="212"/>
      <c r="WDJ168" s="212"/>
      <c r="WDK168" s="212"/>
      <c r="WDL168" s="212"/>
      <c r="WDM168" s="212"/>
      <c r="WDN168" s="212"/>
      <c r="WDO168" s="212"/>
      <c r="WDP168" s="212"/>
      <c r="WDQ168" s="212"/>
      <c r="WDR168" s="212"/>
      <c r="WDS168" s="212"/>
      <c r="WDT168" s="212"/>
      <c r="WDU168" s="212"/>
      <c r="WDV168" s="212"/>
      <c r="WDW168" s="212"/>
      <c r="WDX168" s="212"/>
      <c r="WDY168" s="212"/>
      <c r="WDZ168" s="212"/>
      <c r="WEA168" s="212"/>
      <c r="WEB168" s="212"/>
      <c r="WEC168" s="212"/>
      <c r="WED168" s="212"/>
      <c r="WEE168" s="212"/>
      <c r="WEF168" s="212"/>
      <c r="WEG168" s="212"/>
      <c r="WEH168" s="212"/>
      <c r="WEI168" s="212"/>
      <c r="WEJ168" s="212"/>
      <c r="WEK168" s="212"/>
      <c r="WEL168" s="212"/>
      <c r="WEM168" s="212"/>
      <c r="WEN168" s="212"/>
      <c r="WEO168" s="212"/>
      <c r="WEP168" s="212"/>
      <c r="WEQ168" s="212"/>
      <c r="WER168" s="212"/>
      <c r="WES168" s="212"/>
      <c r="WET168" s="212"/>
      <c r="WEU168" s="212"/>
      <c r="WEV168" s="212"/>
      <c r="WEW168" s="212"/>
      <c r="WEX168" s="212"/>
      <c r="WEY168" s="212"/>
      <c r="WEZ168" s="212"/>
      <c r="WFA168" s="212"/>
      <c r="WFB168" s="212"/>
      <c r="WFC168" s="212"/>
      <c r="WFD168" s="212"/>
      <c r="WFE168" s="212"/>
      <c r="WFF168" s="212"/>
      <c r="WFG168" s="212"/>
      <c r="WFH168" s="212"/>
      <c r="WFI168" s="212"/>
      <c r="WFJ168" s="212"/>
      <c r="WFK168" s="212"/>
      <c r="WFL168" s="212"/>
      <c r="WFM168" s="212"/>
      <c r="WFN168" s="212"/>
      <c r="WFO168" s="212"/>
      <c r="WFP168" s="212"/>
      <c r="WFQ168" s="212"/>
      <c r="WFR168" s="212"/>
      <c r="WFS168" s="212"/>
      <c r="WFT168" s="212"/>
      <c r="WFU168" s="212"/>
      <c r="WFV168" s="212"/>
      <c r="WFW168" s="212"/>
      <c r="WFX168" s="212"/>
      <c r="WFY168" s="212"/>
      <c r="WFZ168" s="212"/>
      <c r="WGA168" s="212"/>
      <c r="WGB168" s="212"/>
      <c r="WGC168" s="212"/>
      <c r="WGD168" s="212"/>
      <c r="WGE168" s="212"/>
      <c r="WGF168" s="212"/>
      <c r="WGG168" s="212"/>
      <c r="WGH168" s="212"/>
      <c r="WGI168" s="212"/>
      <c r="WGJ168" s="212"/>
      <c r="WGK168" s="212"/>
      <c r="WGL168" s="212"/>
      <c r="WGM168" s="212"/>
      <c r="WGN168" s="212"/>
      <c r="WGO168" s="212"/>
      <c r="WGP168" s="212"/>
      <c r="WGQ168" s="212"/>
      <c r="WGR168" s="212"/>
      <c r="WGS168" s="212"/>
      <c r="WGT168" s="212"/>
      <c r="WGU168" s="212"/>
      <c r="WGV168" s="212"/>
      <c r="WGW168" s="212"/>
      <c r="WGX168" s="212"/>
      <c r="WGY168" s="212"/>
      <c r="WGZ168" s="212"/>
      <c r="WHA168" s="212"/>
      <c r="WHB168" s="212"/>
      <c r="WHC168" s="212"/>
      <c r="WHD168" s="212"/>
      <c r="WHE168" s="212"/>
      <c r="WHF168" s="212"/>
      <c r="WHG168" s="212"/>
      <c r="WHH168" s="212"/>
      <c r="WHI168" s="212"/>
      <c r="WHJ168" s="212"/>
      <c r="WHK168" s="212"/>
      <c r="WHL168" s="212"/>
      <c r="WHM168" s="212"/>
      <c r="WHN168" s="212"/>
      <c r="WHO168" s="212"/>
      <c r="WHP168" s="212"/>
      <c r="WHQ168" s="212"/>
      <c r="WHR168" s="212"/>
      <c r="WHS168" s="212"/>
      <c r="WHT168" s="212"/>
      <c r="WHU168" s="212"/>
      <c r="WHV168" s="212"/>
      <c r="WHW168" s="212"/>
      <c r="WHX168" s="212"/>
      <c r="WHY168" s="212"/>
      <c r="WHZ168" s="212"/>
      <c r="WIA168" s="212"/>
      <c r="WIB168" s="212"/>
      <c r="WIC168" s="212"/>
      <c r="WID168" s="212"/>
      <c r="WIE168" s="212"/>
      <c r="WIF168" s="212"/>
      <c r="WIG168" s="212"/>
      <c r="WIH168" s="212"/>
      <c r="WII168" s="212"/>
      <c r="WIJ168" s="212"/>
      <c r="WIK168" s="212"/>
      <c r="WIL168" s="212"/>
      <c r="WIM168" s="212"/>
      <c r="WIN168" s="212"/>
      <c r="WIO168" s="212"/>
      <c r="WIP168" s="212"/>
      <c r="WIQ168" s="212"/>
      <c r="WIR168" s="212"/>
      <c r="WIS168" s="212"/>
      <c r="WIT168" s="212"/>
      <c r="WIU168" s="212"/>
      <c r="WIV168" s="212"/>
      <c r="WIW168" s="212"/>
      <c r="WIX168" s="212"/>
      <c r="WIY168" s="212"/>
      <c r="WIZ168" s="212"/>
      <c r="WJA168" s="212"/>
      <c r="WJB168" s="212"/>
      <c r="WJC168" s="212"/>
      <c r="WJD168" s="212"/>
      <c r="WJE168" s="212"/>
      <c r="WJF168" s="212"/>
      <c r="WJG168" s="212"/>
      <c r="WJH168" s="212"/>
      <c r="WJI168" s="212"/>
      <c r="WJJ168" s="212"/>
      <c r="WJK168" s="212"/>
      <c r="WJL168" s="212"/>
      <c r="WJM168" s="212"/>
      <c r="WJN168" s="212"/>
      <c r="WJO168" s="212"/>
      <c r="WJP168" s="212"/>
      <c r="WJQ168" s="212"/>
      <c r="WJR168" s="212"/>
      <c r="WJS168" s="212"/>
      <c r="WJT168" s="212"/>
      <c r="WJU168" s="212"/>
      <c r="WJV168" s="212"/>
      <c r="WJW168" s="212"/>
      <c r="WJX168" s="212"/>
      <c r="WJY168" s="212"/>
      <c r="WJZ168" s="212"/>
      <c r="WKA168" s="212"/>
      <c r="WKB168" s="212"/>
      <c r="WKC168" s="212"/>
      <c r="WKD168" s="212"/>
      <c r="WKE168" s="212"/>
      <c r="WKF168" s="212"/>
      <c r="WKG168" s="212"/>
      <c r="WKH168" s="212"/>
      <c r="WKI168" s="212"/>
      <c r="WKJ168" s="212"/>
      <c r="WKK168" s="212"/>
      <c r="WKL168" s="212"/>
      <c r="WKM168" s="212"/>
      <c r="WKN168" s="212"/>
      <c r="WKO168" s="212"/>
      <c r="WKP168" s="212"/>
      <c r="WKQ168" s="212"/>
      <c r="WKR168" s="212"/>
      <c r="WKS168" s="212"/>
      <c r="WKT168" s="212"/>
      <c r="WKU168" s="212"/>
      <c r="WKV168" s="212"/>
      <c r="WKW168" s="212"/>
      <c r="WKX168" s="212"/>
      <c r="WKY168" s="212"/>
      <c r="WKZ168" s="212"/>
      <c r="WLA168" s="212"/>
      <c r="WLB168" s="212"/>
      <c r="WLC168" s="212"/>
      <c r="WLD168" s="212"/>
      <c r="WLE168" s="212"/>
      <c r="WLF168" s="212"/>
      <c r="WLG168" s="212"/>
      <c r="WLH168" s="212"/>
      <c r="WLI168" s="212"/>
      <c r="WLJ168" s="212"/>
      <c r="WLK168" s="212"/>
      <c r="WLL168" s="212"/>
      <c r="WLM168" s="212"/>
      <c r="WLN168" s="212"/>
      <c r="WLO168" s="212"/>
      <c r="WLV168" s="212"/>
      <c r="WLW168" s="212"/>
      <c r="WLX168" s="212"/>
      <c r="WLY168" s="212"/>
      <c r="WLZ168" s="212"/>
      <c r="WMA168" s="212"/>
      <c r="WMB168" s="212"/>
      <c r="WMC168" s="212"/>
      <c r="WMD168" s="212"/>
      <c r="WME168" s="212"/>
      <c r="WMF168" s="212"/>
      <c r="WMG168" s="212"/>
      <c r="WMH168" s="212"/>
      <c r="WMI168" s="212"/>
      <c r="WMJ168" s="212"/>
      <c r="WMK168" s="212"/>
      <c r="WML168" s="212"/>
      <c r="WMM168" s="212"/>
      <c r="WMN168" s="212"/>
      <c r="WMO168" s="212"/>
      <c r="WMP168" s="212"/>
      <c r="WMQ168" s="212"/>
      <c r="WMR168" s="212"/>
      <c r="WMS168" s="212"/>
      <c r="WMT168" s="212"/>
      <c r="WMU168" s="212"/>
      <c r="WMV168" s="212"/>
      <c r="WMW168" s="212"/>
      <c r="WMX168" s="212"/>
      <c r="WMY168" s="212"/>
      <c r="WMZ168" s="212"/>
      <c r="WNA168" s="212"/>
      <c r="WNB168" s="212"/>
      <c r="WNC168" s="212"/>
      <c r="WND168" s="212"/>
      <c r="WNE168" s="212"/>
      <c r="WNF168" s="212"/>
      <c r="WNG168" s="212"/>
      <c r="WNH168" s="212"/>
      <c r="WNI168" s="212"/>
      <c r="WNJ168" s="212"/>
      <c r="WNK168" s="212"/>
      <c r="WNL168" s="212"/>
      <c r="WNM168" s="212"/>
      <c r="WNN168" s="212"/>
      <c r="WNO168" s="212"/>
      <c r="WNP168" s="212"/>
      <c r="WNQ168" s="212"/>
      <c r="WNR168" s="212"/>
      <c r="WNS168" s="212"/>
      <c r="WNT168" s="212"/>
      <c r="WNU168" s="212"/>
      <c r="WNV168" s="212"/>
      <c r="WNW168" s="212"/>
      <c r="WNX168" s="212"/>
      <c r="WNY168" s="212"/>
      <c r="WNZ168" s="212"/>
      <c r="WOA168" s="212"/>
      <c r="WOB168" s="212"/>
      <c r="WOC168" s="212"/>
      <c r="WOD168" s="212"/>
      <c r="WOE168" s="212"/>
      <c r="WOF168" s="212"/>
      <c r="WOG168" s="212"/>
      <c r="WOH168" s="212"/>
      <c r="WOI168" s="212"/>
      <c r="WOJ168" s="212"/>
      <c r="WOK168" s="212"/>
      <c r="WOL168" s="212"/>
      <c r="WOM168" s="212"/>
      <c r="WON168" s="212"/>
      <c r="WOO168" s="212"/>
      <c r="WOP168" s="212"/>
      <c r="WOQ168" s="212"/>
      <c r="WOR168" s="212"/>
      <c r="WOS168" s="212"/>
      <c r="WOT168" s="212"/>
      <c r="WOU168" s="212"/>
      <c r="WOV168" s="212"/>
      <c r="WOW168" s="212"/>
      <c r="WOX168" s="212"/>
      <c r="WOY168" s="212"/>
      <c r="WOZ168" s="212"/>
      <c r="WPA168" s="212"/>
      <c r="WPB168" s="212"/>
      <c r="WPC168" s="212"/>
      <c r="WPD168" s="212"/>
      <c r="WPE168" s="212"/>
      <c r="WPF168" s="212"/>
      <c r="WPG168" s="212"/>
      <c r="WPH168" s="212"/>
      <c r="WPI168" s="212"/>
      <c r="WPJ168" s="212"/>
      <c r="WPK168" s="212"/>
      <c r="WPL168" s="212"/>
      <c r="WPM168" s="212"/>
      <c r="WPN168" s="212"/>
      <c r="WPO168" s="212"/>
      <c r="WPP168" s="212"/>
      <c r="WPQ168" s="212"/>
      <c r="WPR168" s="212"/>
      <c r="WPS168" s="212"/>
      <c r="WPT168" s="212"/>
      <c r="WPU168" s="212"/>
      <c r="WPV168" s="212"/>
      <c r="WPW168" s="212"/>
      <c r="WPX168" s="212"/>
      <c r="WPY168" s="212"/>
      <c r="WPZ168" s="212"/>
      <c r="WQA168" s="212"/>
      <c r="WQB168" s="212"/>
      <c r="WQC168" s="212"/>
      <c r="WQD168" s="212"/>
      <c r="WQE168" s="212"/>
      <c r="WQF168" s="212"/>
      <c r="WQG168" s="212"/>
      <c r="WQH168" s="212"/>
      <c r="WQI168" s="212"/>
      <c r="WQJ168" s="212"/>
      <c r="WQK168" s="212"/>
      <c r="WQL168" s="212"/>
      <c r="WQM168" s="212"/>
      <c r="WQN168" s="212"/>
      <c r="WQO168" s="212"/>
      <c r="WQP168" s="212"/>
      <c r="WQQ168" s="212"/>
      <c r="WQR168" s="212"/>
      <c r="WQS168" s="212"/>
      <c r="WQT168" s="212"/>
      <c r="WQU168" s="212"/>
      <c r="WQV168" s="212"/>
      <c r="WQW168" s="212"/>
      <c r="WQX168" s="212"/>
      <c r="WQY168" s="212"/>
      <c r="WQZ168" s="212"/>
      <c r="WRA168" s="212"/>
      <c r="WRB168" s="212"/>
      <c r="WRC168" s="212"/>
      <c r="WRD168" s="212"/>
      <c r="WRE168" s="212"/>
      <c r="WRF168" s="212"/>
      <c r="WRG168" s="212"/>
      <c r="WRH168" s="212"/>
      <c r="WRI168" s="212"/>
      <c r="WRJ168" s="212"/>
      <c r="WRK168" s="212"/>
      <c r="WRL168" s="212"/>
      <c r="WRM168" s="212"/>
      <c r="WRN168" s="212"/>
      <c r="WRO168" s="212"/>
      <c r="WRP168" s="212"/>
      <c r="WRQ168" s="212"/>
      <c r="WRR168" s="212"/>
      <c r="WRS168" s="212"/>
      <c r="WRT168" s="212"/>
      <c r="WRU168" s="212"/>
      <c r="WRV168" s="212"/>
      <c r="WRW168" s="212"/>
      <c r="WRX168" s="212"/>
      <c r="WRY168" s="212"/>
      <c r="WRZ168" s="212"/>
      <c r="WSA168" s="212"/>
      <c r="WSB168" s="212"/>
      <c r="WSC168" s="212"/>
      <c r="WSD168" s="212"/>
      <c r="WSE168" s="212"/>
      <c r="WSF168" s="212"/>
      <c r="WSG168" s="212"/>
      <c r="WSH168" s="212"/>
      <c r="WSI168" s="212"/>
      <c r="WSJ168" s="212"/>
      <c r="WSK168" s="212"/>
      <c r="WSL168" s="212"/>
      <c r="WSM168" s="212"/>
      <c r="WSN168" s="212"/>
      <c r="WSO168" s="212"/>
      <c r="WSP168" s="212"/>
      <c r="WSQ168" s="212"/>
      <c r="WSR168" s="212"/>
      <c r="WSS168" s="212"/>
      <c r="WST168" s="212"/>
      <c r="WSU168" s="212"/>
      <c r="WSV168" s="212"/>
      <c r="WSW168" s="212"/>
      <c r="WSX168" s="212"/>
      <c r="WSY168" s="212"/>
      <c r="WSZ168" s="212"/>
      <c r="WTA168" s="212"/>
      <c r="WTB168" s="212"/>
      <c r="WTC168" s="212"/>
      <c r="WTD168" s="212"/>
      <c r="WTE168" s="212"/>
      <c r="WTF168" s="212"/>
      <c r="WTG168" s="212"/>
      <c r="WTH168" s="212"/>
      <c r="WTI168" s="212"/>
      <c r="WTJ168" s="212"/>
      <c r="WTK168" s="212"/>
      <c r="WTL168" s="212"/>
      <c r="WTM168" s="212"/>
      <c r="WTN168" s="212"/>
      <c r="WTO168" s="212"/>
      <c r="WTP168" s="212"/>
      <c r="WTQ168" s="212"/>
      <c r="WTR168" s="212"/>
      <c r="WTS168" s="212"/>
      <c r="WTT168" s="212"/>
      <c r="WTU168" s="212"/>
      <c r="WTV168" s="212"/>
      <c r="WTW168" s="212"/>
      <c r="WTX168" s="212"/>
      <c r="WTY168" s="212"/>
      <c r="WTZ168" s="212"/>
      <c r="WUA168" s="212"/>
      <c r="WUB168" s="212"/>
      <c r="WUC168" s="212"/>
      <c r="WUD168" s="212"/>
      <c r="WUE168" s="212"/>
      <c r="WUF168" s="212"/>
      <c r="WUG168" s="212"/>
      <c r="WUH168" s="212"/>
      <c r="WUI168" s="212"/>
      <c r="WUJ168" s="212"/>
      <c r="WUK168" s="212"/>
      <c r="WUL168" s="212"/>
      <c r="WUM168" s="212"/>
      <c r="WUN168" s="212"/>
      <c r="WUO168" s="212"/>
      <c r="WUP168" s="212"/>
      <c r="WUQ168" s="212"/>
      <c r="WUR168" s="212"/>
      <c r="WUS168" s="212"/>
      <c r="WUT168" s="212"/>
      <c r="WUU168" s="212"/>
      <c r="WUV168" s="212"/>
      <c r="WUW168" s="212"/>
      <c r="WUX168" s="212"/>
      <c r="WUY168" s="212"/>
      <c r="WUZ168" s="212"/>
      <c r="WVA168" s="212"/>
      <c r="WVB168" s="212"/>
      <c r="WVC168" s="212"/>
      <c r="WVD168" s="212"/>
      <c r="WVE168" s="212"/>
      <c r="WVF168" s="212"/>
      <c r="WVG168" s="212"/>
      <c r="WVH168" s="212"/>
      <c r="WVI168" s="212"/>
      <c r="WVJ168" s="212"/>
      <c r="WVK168" s="212"/>
      <c r="WVR168" s="212"/>
      <c r="WVS168" s="212"/>
      <c r="WVT168" s="212"/>
      <c r="WVU168" s="212"/>
      <c r="WVV168" s="212"/>
      <c r="WVW168" s="212"/>
      <c r="WVX168" s="212"/>
      <c r="WVY168" s="212"/>
      <c r="WVZ168" s="212"/>
      <c r="WWA168" s="212"/>
      <c r="WWB168" s="212"/>
      <c r="WWC168" s="212"/>
      <c r="WWD168" s="212"/>
      <c r="WWE168" s="212"/>
      <c r="WWF168" s="212"/>
      <c r="WWG168" s="212"/>
      <c r="WWH168" s="212"/>
      <c r="WWI168" s="212"/>
      <c r="WWJ168" s="212"/>
      <c r="WWK168" s="212"/>
      <c r="WWL168" s="212"/>
      <c r="WWM168" s="212"/>
      <c r="WWN168" s="212"/>
      <c r="WWO168" s="212"/>
      <c r="WWP168" s="212"/>
      <c r="WWQ168" s="212"/>
      <c r="WWR168" s="212"/>
      <c r="WWS168" s="212"/>
      <c r="WWT168" s="212"/>
      <c r="WWU168" s="212"/>
      <c r="WWV168" s="212"/>
      <c r="WWW168" s="212"/>
      <c r="WWX168" s="212"/>
      <c r="WWY168" s="212"/>
      <c r="WWZ168" s="212"/>
      <c r="WXA168" s="212"/>
      <c r="WXB168" s="212"/>
      <c r="WXC168" s="212"/>
      <c r="WXD168" s="212"/>
      <c r="WXE168" s="212"/>
      <c r="WXF168" s="212"/>
      <c r="WXG168" s="212"/>
      <c r="WXH168" s="212"/>
      <c r="WXI168" s="212"/>
      <c r="WXJ168" s="212"/>
      <c r="WXK168" s="212"/>
      <c r="WXL168" s="212"/>
      <c r="WXM168" s="212"/>
      <c r="WXN168" s="212"/>
      <c r="WXO168" s="212"/>
      <c r="WXP168" s="212"/>
      <c r="WXQ168" s="212"/>
      <c r="WXR168" s="212"/>
      <c r="WXS168" s="212"/>
      <c r="WXT168" s="212"/>
      <c r="WXU168" s="212"/>
      <c r="WXV168" s="212"/>
      <c r="WXW168" s="212"/>
      <c r="WXX168" s="212"/>
      <c r="WXY168" s="212"/>
      <c r="WXZ168" s="212"/>
      <c r="WYA168" s="212"/>
      <c r="WYB168" s="212"/>
      <c r="WYC168" s="212"/>
      <c r="WYD168" s="212"/>
      <c r="WYE168" s="212"/>
      <c r="WYF168" s="212"/>
      <c r="WYG168" s="212"/>
      <c r="WYH168" s="212"/>
      <c r="WYI168" s="212"/>
      <c r="WYJ168" s="212"/>
      <c r="WYK168" s="212"/>
      <c r="WYL168" s="212"/>
      <c r="WYM168" s="212"/>
      <c r="WYN168" s="212"/>
      <c r="WYO168" s="212"/>
      <c r="WYP168" s="212"/>
      <c r="WYQ168" s="212"/>
      <c r="WYR168" s="212"/>
      <c r="WYS168" s="212"/>
      <c r="WYT168" s="212"/>
      <c r="WYU168" s="212"/>
      <c r="WYV168" s="212"/>
      <c r="WYW168" s="212"/>
      <c r="WYX168" s="212"/>
      <c r="WYY168" s="212"/>
      <c r="WYZ168" s="212"/>
      <c r="WZA168" s="212"/>
      <c r="WZB168" s="212"/>
      <c r="WZC168" s="212"/>
      <c r="WZD168" s="212"/>
      <c r="WZE168" s="212"/>
      <c r="WZF168" s="212"/>
      <c r="WZG168" s="212"/>
      <c r="WZH168" s="212"/>
      <c r="WZI168" s="212"/>
      <c r="WZJ168" s="212"/>
      <c r="WZK168" s="212"/>
      <c r="WZL168" s="212"/>
      <c r="WZM168" s="212"/>
      <c r="WZN168" s="212"/>
      <c r="WZO168" s="212"/>
      <c r="WZP168" s="212"/>
      <c r="WZQ168" s="212"/>
      <c r="WZR168" s="212"/>
      <c r="WZS168" s="212"/>
      <c r="WZT168" s="212"/>
      <c r="WZU168" s="212"/>
      <c r="WZV168" s="212"/>
      <c r="WZW168" s="212"/>
      <c r="WZX168" s="212"/>
      <c r="WZY168" s="212"/>
      <c r="WZZ168" s="212"/>
      <c r="XAA168" s="212"/>
      <c r="XAB168" s="212"/>
      <c r="XAC168" s="212"/>
      <c r="XAD168" s="212"/>
      <c r="XAE168" s="212"/>
      <c r="XAF168" s="212"/>
      <c r="XAG168" s="212"/>
      <c r="XAH168" s="212"/>
      <c r="XAI168" s="212"/>
      <c r="XAJ168" s="212"/>
      <c r="XAK168" s="212"/>
      <c r="XAL168" s="212"/>
      <c r="XAM168" s="212"/>
      <c r="XAN168" s="212"/>
      <c r="XAO168" s="212"/>
      <c r="XAP168" s="212"/>
      <c r="XAQ168" s="212"/>
      <c r="XAR168" s="212"/>
      <c r="XAS168" s="212"/>
      <c r="XAT168" s="212"/>
      <c r="XAU168" s="212"/>
      <c r="XAV168" s="212"/>
      <c r="XAW168" s="212"/>
      <c r="XAX168" s="212"/>
      <c r="XAY168" s="212"/>
      <c r="XAZ168" s="212"/>
      <c r="XBA168" s="212"/>
      <c r="XBB168" s="212"/>
      <c r="XBC168" s="212"/>
      <c r="XBD168" s="212"/>
      <c r="XBE168" s="212"/>
      <c r="XBF168" s="212"/>
      <c r="XBG168" s="212"/>
      <c r="XBH168" s="212"/>
      <c r="XBI168" s="212"/>
      <c r="XBJ168" s="212"/>
      <c r="XBK168" s="212"/>
      <c r="XBL168" s="212"/>
      <c r="XBM168" s="212"/>
      <c r="XBN168" s="212"/>
      <c r="XBO168" s="212"/>
      <c r="XBP168" s="212"/>
      <c r="XBQ168" s="212"/>
      <c r="XBR168" s="212"/>
      <c r="XBS168" s="212"/>
      <c r="XBT168" s="212"/>
      <c r="XBU168" s="212"/>
      <c r="XBV168" s="212"/>
      <c r="XBW168" s="212"/>
      <c r="XBX168" s="212"/>
      <c r="XBY168" s="212"/>
      <c r="XBZ168" s="212"/>
      <c r="XCA168" s="212"/>
      <c r="XCB168" s="212"/>
      <c r="XCC168" s="212"/>
      <c r="XCD168" s="212"/>
      <c r="XCE168" s="212"/>
      <c r="XCF168" s="212"/>
      <c r="XCG168" s="212"/>
      <c r="XCH168" s="212"/>
      <c r="XCI168" s="212"/>
      <c r="XCJ168" s="212"/>
      <c r="XCK168" s="212"/>
      <c r="XCL168" s="212"/>
      <c r="XCM168" s="212"/>
      <c r="XCN168" s="212"/>
      <c r="XCO168" s="212"/>
      <c r="XCP168" s="212"/>
      <c r="XCQ168" s="212"/>
      <c r="XCR168" s="212"/>
      <c r="XCS168" s="212"/>
      <c r="XCT168" s="212"/>
      <c r="XCU168" s="212"/>
      <c r="XCV168" s="212"/>
      <c r="XCW168" s="212"/>
      <c r="XCX168" s="212"/>
      <c r="XCY168" s="212"/>
      <c r="XCZ168" s="212"/>
      <c r="XDA168" s="212"/>
      <c r="XDB168" s="212"/>
      <c r="XDC168" s="212"/>
      <c r="XDD168" s="212"/>
      <c r="XDE168" s="212"/>
      <c r="XDF168" s="212"/>
      <c r="XDG168" s="212"/>
      <c r="XDH168" s="212"/>
      <c r="XDI168" s="212"/>
      <c r="XDJ168" s="212"/>
      <c r="XDK168" s="212"/>
      <c r="XDL168" s="212"/>
      <c r="XDM168" s="212"/>
      <c r="XDN168" s="212"/>
      <c r="XDO168" s="212"/>
      <c r="XDP168" s="212"/>
      <c r="XDQ168" s="212"/>
      <c r="XDR168" s="212"/>
      <c r="XDS168" s="212"/>
      <c r="XDT168" s="212"/>
      <c r="XDU168" s="212"/>
      <c r="XDV168" s="212"/>
      <c r="XDW168" s="212"/>
      <c r="XDX168" s="212"/>
      <c r="XDY168" s="212"/>
      <c r="XDZ168" s="212"/>
      <c r="XEA168" s="212"/>
      <c r="XEB168" s="212"/>
      <c r="XEC168" s="212"/>
      <c r="XED168" s="212"/>
      <c r="XEE168" s="212"/>
      <c r="XEF168" s="212"/>
      <c r="XEG168" s="212"/>
      <c r="XEH168" s="212"/>
      <c r="XEI168" s="212"/>
      <c r="XEJ168" s="212"/>
      <c r="XEK168" s="212"/>
      <c r="XEL168" s="212"/>
      <c r="XEM168" s="212"/>
      <c r="XEN168" s="212"/>
      <c r="XEO168" s="212"/>
      <c r="XEP168" s="212"/>
      <c r="XEQ168" s="212"/>
      <c r="XER168" s="212"/>
      <c r="XES168" s="212"/>
      <c r="XET168" s="212"/>
      <c r="XEU168" s="212"/>
      <c r="XEV168" s="212"/>
      <c r="XEW168" s="212"/>
      <c r="XEX168" s="212"/>
      <c r="XEY168" s="212"/>
      <c r="XEZ168" s="212"/>
      <c r="XFA168" s="212"/>
      <c r="XFB168" s="212"/>
      <c r="XFC168" s="212"/>
    </row>
    <row r="169" spans="1:16384" ht="30.75" x14ac:dyDescent="0.25">
      <c r="A169" s="119" t="s">
        <v>402</v>
      </c>
      <c r="B169" s="133">
        <v>2970000000</v>
      </c>
      <c r="C169" s="133">
        <v>200</v>
      </c>
      <c r="D169" s="120">
        <f>150000+105000</f>
        <v>255000</v>
      </c>
      <c r="E169" s="120">
        <v>731500</v>
      </c>
      <c r="F169" s="120">
        <v>729400</v>
      </c>
      <c r="G169" s="152"/>
      <c r="H169" s="153"/>
      <c r="I169" s="153"/>
      <c r="J169" s="152"/>
      <c r="K169" s="152"/>
      <c r="L169" s="213"/>
      <c r="M169" s="213"/>
      <c r="N169" s="214"/>
      <c r="O169" s="213"/>
      <c r="P169" s="213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214"/>
      <c r="EL169" s="214"/>
      <c r="EM169" s="214"/>
      <c r="EN169" s="214"/>
      <c r="EO169" s="214"/>
      <c r="EP169" s="214"/>
      <c r="EQ169" s="214"/>
      <c r="ER169" s="214"/>
      <c r="ES169" s="214"/>
      <c r="ET169" s="214"/>
      <c r="EU169" s="214"/>
      <c r="EV169" s="214"/>
      <c r="EW169" s="214"/>
      <c r="EX169" s="214"/>
      <c r="EY169" s="214"/>
      <c r="EZ169" s="214"/>
      <c r="FA169" s="214"/>
      <c r="FB169" s="214"/>
      <c r="FC169" s="214"/>
      <c r="FD169" s="214"/>
      <c r="FE169" s="214"/>
      <c r="FF169" s="214"/>
      <c r="FG169" s="214"/>
      <c r="FH169" s="214"/>
      <c r="FI169" s="214"/>
      <c r="FJ169" s="214"/>
      <c r="FK169" s="214"/>
      <c r="FL169" s="214"/>
      <c r="FM169" s="214"/>
      <c r="FN169" s="214"/>
      <c r="FO169" s="214"/>
      <c r="FP169" s="214"/>
      <c r="FQ169" s="214"/>
      <c r="FR169" s="214"/>
      <c r="FS169" s="214"/>
      <c r="FT169" s="214"/>
      <c r="FU169" s="214"/>
      <c r="FV169" s="214"/>
      <c r="FW169" s="214"/>
      <c r="FX169" s="214"/>
      <c r="FY169" s="214"/>
      <c r="FZ169" s="214"/>
      <c r="GA169" s="214"/>
      <c r="GB169" s="214"/>
      <c r="GC169" s="214"/>
      <c r="GD169" s="214"/>
      <c r="GE169" s="214"/>
      <c r="GF169" s="214"/>
      <c r="GG169" s="214"/>
      <c r="GH169" s="214"/>
      <c r="GI169" s="214"/>
      <c r="GJ169" s="214"/>
      <c r="GK169" s="214"/>
      <c r="GL169" s="214"/>
      <c r="GM169" s="214"/>
      <c r="GN169" s="214"/>
      <c r="GO169" s="214"/>
      <c r="GP169" s="214"/>
      <c r="GQ169" s="214"/>
      <c r="GR169" s="214"/>
      <c r="GS169" s="214"/>
      <c r="GT169" s="214"/>
      <c r="GU169" s="214"/>
      <c r="GV169" s="214"/>
      <c r="GW169" s="214"/>
      <c r="GX169" s="214"/>
      <c r="GY169" s="214"/>
      <c r="GZ169" s="214"/>
      <c r="HA169" s="214"/>
      <c r="HB169" s="214"/>
      <c r="HC169" s="214"/>
      <c r="HD169" s="214"/>
      <c r="HE169" s="214"/>
      <c r="HF169" s="214"/>
      <c r="HG169" s="214"/>
      <c r="HH169" s="214"/>
      <c r="HI169" s="214"/>
      <c r="HJ169" s="214"/>
      <c r="HK169" s="214"/>
      <c r="HL169" s="214"/>
      <c r="HM169" s="214"/>
      <c r="HN169" s="214"/>
      <c r="HO169" s="214"/>
      <c r="HP169" s="214"/>
      <c r="HQ169" s="214"/>
      <c r="HR169" s="214"/>
      <c r="HS169" s="214"/>
      <c r="HT169" s="214"/>
      <c r="HU169" s="214"/>
      <c r="HV169" s="214"/>
      <c r="HW169" s="214"/>
      <c r="HX169" s="214"/>
      <c r="HY169" s="214"/>
      <c r="HZ169" s="214"/>
      <c r="IA169" s="214"/>
      <c r="IB169" s="214"/>
      <c r="IC169" s="214"/>
      <c r="ID169" s="214"/>
      <c r="IE169" s="214"/>
      <c r="IF169" s="214"/>
      <c r="IG169" s="214"/>
      <c r="IH169" s="214"/>
      <c r="II169" s="214"/>
      <c r="IJ169" s="214"/>
      <c r="IK169" s="214"/>
      <c r="IL169" s="214"/>
      <c r="IM169" s="214"/>
      <c r="IN169" s="214"/>
      <c r="IO169" s="214"/>
      <c r="IP169" s="214"/>
      <c r="IQ169" s="214"/>
      <c r="IR169" s="214"/>
      <c r="IS169" s="214"/>
      <c r="IT169" s="214"/>
      <c r="IU169" s="214"/>
      <c r="IV169" s="214"/>
      <c r="IW169" s="214"/>
      <c r="IX169" s="214"/>
      <c r="IY169" s="214"/>
      <c r="JF169" s="214"/>
      <c r="JG169" s="214"/>
      <c r="JH169" s="214"/>
      <c r="JI169" s="214"/>
      <c r="JJ169" s="214"/>
      <c r="JK169" s="214"/>
      <c r="JL169" s="214"/>
      <c r="JM169" s="214"/>
      <c r="JN169" s="214"/>
      <c r="JO169" s="214"/>
      <c r="JP169" s="214"/>
      <c r="JQ169" s="214"/>
      <c r="JR169" s="214"/>
      <c r="JS169" s="214"/>
      <c r="JT169" s="214"/>
      <c r="JU169" s="214"/>
      <c r="JV169" s="214"/>
      <c r="JW169" s="214"/>
      <c r="JX169" s="214"/>
      <c r="JY169" s="214"/>
      <c r="JZ169" s="214"/>
      <c r="KA169" s="214"/>
      <c r="KB169" s="214"/>
      <c r="KC169" s="214"/>
      <c r="KD169" s="214"/>
      <c r="KE169" s="214"/>
      <c r="KF169" s="214"/>
      <c r="KG169" s="214"/>
      <c r="KH169" s="214"/>
      <c r="KI169" s="214"/>
      <c r="KJ169" s="214"/>
      <c r="KK169" s="214"/>
      <c r="KL169" s="214"/>
      <c r="KM169" s="214"/>
      <c r="KN169" s="214"/>
      <c r="KO169" s="214"/>
      <c r="KP169" s="214"/>
      <c r="KQ169" s="214"/>
      <c r="KR169" s="214"/>
      <c r="KS169" s="214"/>
      <c r="KT169" s="214"/>
      <c r="KU169" s="214"/>
      <c r="KV169" s="214"/>
      <c r="KW169" s="214"/>
      <c r="KX169" s="214"/>
      <c r="KY169" s="214"/>
      <c r="KZ169" s="214"/>
      <c r="LA169" s="214"/>
      <c r="LB169" s="214"/>
      <c r="LC169" s="214"/>
      <c r="LD169" s="214"/>
      <c r="LE169" s="214"/>
      <c r="LF169" s="214"/>
      <c r="LG169" s="214"/>
      <c r="LH169" s="214"/>
      <c r="LI169" s="214"/>
      <c r="LJ169" s="214"/>
      <c r="LK169" s="214"/>
      <c r="LL169" s="214"/>
      <c r="LM169" s="214"/>
      <c r="LN169" s="214"/>
      <c r="LO169" s="214"/>
      <c r="LP169" s="214"/>
      <c r="LQ169" s="214"/>
      <c r="LR169" s="214"/>
      <c r="LS169" s="214"/>
      <c r="LT169" s="214"/>
      <c r="LU169" s="214"/>
      <c r="LV169" s="214"/>
      <c r="LW169" s="214"/>
      <c r="LX169" s="214"/>
      <c r="LY169" s="214"/>
      <c r="LZ169" s="214"/>
      <c r="MA169" s="214"/>
      <c r="MB169" s="214"/>
      <c r="MC169" s="214"/>
      <c r="MD169" s="214"/>
      <c r="ME169" s="214"/>
      <c r="MF169" s="214"/>
      <c r="MG169" s="214"/>
      <c r="MH169" s="214"/>
      <c r="MI169" s="214"/>
      <c r="MJ169" s="214"/>
      <c r="MK169" s="214"/>
      <c r="ML169" s="214"/>
      <c r="MM169" s="214"/>
      <c r="MN169" s="214"/>
      <c r="MO169" s="214"/>
      <c r="MP169" s="214"/>
      <c r="MQ169" s="214"/>
      <c r="MR169" s="214"/>
      <c r="MS169" s="214"/>
      <c r="MT169" s="214"/>
      <c r="MU169" s="214"/>
      <c r="MV169" s="214"/>
      <c r="MW169" s="214"/>
      <c r="MX169" s="214"/>
      <c r="MY169" s="214"/>
      <c r="MZ169" s="214"/>
      <c r="NA169" s="214"/>
      <c r="NB169" s="214"/>
      <c r="NC169" s="214"/>
      <c r="ND169" s="214"/>
      <c r="NE169" s="214"/>
      <c r="NF169" s="214"/>
      <c r="NG169" s="214"/>
      <c r="NH169" s="214"/>
      <c r="NI169" s="214"/>
      <c r="NJ169" s="214"/>
      <c r="NK169" s="214"/>
      <c r="NL169" s="214"/>
      <c r="NM169" s="214"/>
      <c r="NN169" s="214"/>
      <c r="NO169" s="214"/>
      <c r="NP169" s="214"/>
      <c r="NQ169" s="214"/>
      <c r="NR169" s="214"/>
      <c r="NS169" s="214"/>
      <c r="NT169" s="214"/>
      <c r="NU169" s="214"/>
      <c r="NV169" s="214"/>
      <c r="NW169" s="214"/>
      <c r="NX169" s="214"/>
      <c r="NY169" s="214"/>
      <c r="NZ169" s="214"/>
      <c r="OA169" s="214"/>
      <c r="OB169" s="214"/>
      <c r="OC169" s="214"/>
      <c r="OD169" s="214"/>
      <c r="OE169" s="214"/>
      <c r="OF169" s="214"/>
      <c r="OG169" s="214"/>
      <c r="OH169" s="214"/>
      <c r="OI169" s="214"/>
      <c r="OJ169" s="214"/>
      <c r="OK169" s="214"/>
      <c r="OL169" s="214"/>
      <c r="OM169" s="214"/>
      <c r="ON169" s="214"/>
      <c r="OO169" s="214"/>
      <c r="OP169" s="214"/>
      <c r="OQ169" s="214"/>
      <c r="OR169" s="214"/>
      <c r="OS169" s="214"/>
      <c r="OT169" s="214"/>
      <c r="OU169" s="214"/>
      <c r="OV169" s="214"/>
      <c r="OW169" s="214"/>
      <c r="OX169" s="214"/>
      <c r="OY169" s="214"/>
      <c r="OZ169" s="214"/>
      <c r="PA169" s="214"/>
      <c r="PB169" s="214"/>
      <c r="PC169" s="214"/>
      <c r="PD169" s="214"/>
      <c r="PE169" s="214"/>
      <c r="PF169" s="214"/>
      <c r="PG169" s="214"/>
      <c r="PH169" s="214"/>
      <c r="PI169" s="214"/>
      <c r="PJ169" s="214"/>
      <c r="PK169" s="214"/>
      <c r="PL169" s="214"/>
      <c r="PM169" s="214"/>
      <c r="PN169" s="214"/>
      <c r="PO169" s="214"/>
      <c r="PP169" s="214"/>
      <c r="PQ169" s="214"/>
      <c r="PR169" s="214"/>
      <c r="PS169" s="214"/>
      <c r="PT169" s="214"/>
      <c r="PU169" s="214"/>
      <c r="PV169" s="214"/>
      <c r="PW169" s="214"/>
      <c r="PX169" s="214"/>
      <c r="PY169" s="214"/>
      <c r="PZ169" s="214"/>
      <c r="QA169" s="214"/>
      <c r="QB169" s="214"/>
      <c r="QC169" s="214"/>
      <c r="QD169" s="214"/>
      <c r="QE169" s="214"/>
      <c r="QF169" s="214"/>
      <c r="QG169" s="214"/>
      <c r="QH169" s="214"/>
      <c r="QI169" s="214"/>
      <c r="QJ169" s="214"/>
      <c r="QK169" s="214"/>
      <c r="QL169" s="214"/>
      <c r="QM169" s="214"/>
      <c r="QN169" s="214"/>
      <c r="QO169" s="214"/>
      <c r="QP169" s="214"/>
      <c r="QQ169" s="214"/>
      <c r="QR169" s="214"/>
      <c r="QS169" s="214"/>
      <c r="QT169" s="214"/>
      <c r="QU169" s="214"/>
      <c r="QV169" s="214"/>
      <c r="QW169" s="214"/>
      <c r="QX169" s="214"/>
      <c r="QY169" s="214"/>
      <c r="QZ169" s="214"/>
      <c r="RA169" s="214"/>
      <c r="RB169" s="214"/>
      <c r="RC169" s="214"/>
      <c r="RD169" s="214"/>
      <c r="RE169" s="214"/>
      <c r="RF169" s="214"/>
      <c r="RG169" s="214"/>
      <c r="RH169" s="214"/>
      <c r="RI169" s="214"/>
      <c r="RJ169" s="214"/>
      <c r="RK169" s="214"/>
      <c r="RL169" s="214"/>
      <c r="RM169" s="214"/>
      <c r="RN169" s="214"/>
      <c r="RO169" s="214"/>
      <c r="RP169" s="214"/>
      <c r="RQ169" s="214"/>
      <c r="RR169" s="214"/>
      <c r="RS169" s="214"/>
      <c r="RT169" s="214"/>
      <c r="RU169" s="214"/>
      <c r="RV169" s="214"/>
      <c r="RW169" s="214"/>
      <c r="RX169" s="214"/>
      <c r="RY169" s="214"/>
      <c r="RZ169" s="214"/>
      <c r="SA169" s="214"/>
      <c r="SB169" s="214"/>
      <c r="SC169" s="214"/>
      <c r="SD169" s="214"/>
      <c r="SE169" s="214"/>
      <c r="SF169" s="214"/>
      <c r="SG169" s="214"/>
      <c r="SH169" s="214"/>
      <c r="SI169" s="214"/>
      <c r="SJ169" s="214"/>
      <c r="SK169" s="214"/>
      <c r="SL169" s="214"/>
      <c r="SM169" s="214"/>
      <c r="SN169" s="214"/>
      <c r="SO169" s="214"/>
      <c r="SP169" s="214"/>
      <c r="SQ169" s="214"/>
      <c r="SR169" s="214"/>
      <c r="SS169" s="214"/>
      <c r="ST169" s="214"/>
      <c r="SU169" s="214"/>
      <c r="TB169" s="214"/>
      <c r="TC169" s="214"/>
      <c r="TD169" s="214"/>
      <c r="TE169" s="214"/>
      <c r="TF169" s="214"/>
      <c r="TG169" s="214"/>
      <c r="TH169" s="214"/>
      <c r="TI169" s="214"/>
      <c r="TJ169" s="214"/>
      <c r="TK169" s="214"/>
      <c r="TL169" s="214"/>
      <c r="TM169" s="214"/>
      <c r="TN169" s="214"/>
      <c r="TO169" s="214"/>
      <c r="TP169" s="214"/>
      <c r="TQ169" s="214"/>
      <c r="TR169" s="214"/>
      <c r="TS169" s="214"/>
      <c r="TT169" s="214"/>
      <c r="TU169" s="214"/>
      <c r="TV169" s="214"/>
      <c r="TW169" s="214"/>
      <c r="TX169" s="214"/>
      <c r="TY169" s="214"/>
      <c r="TZ169" s="214"/>
      <c r="UA169" s="214"/>
      <c r="UB169" s="214"/>
      <c r="UC169" s="214"/>
      <c r="UD169" s="214"/>
      <c r="UE169" s="214"/>
      <c r="UF169" s="214"/>
      <c r="UG169" s="214"/>
      <c r="UH169" s="214"/>
      <c r="UI169" s="214"/>
      <c r="UJ169" s="214"/>
      <c r="UK169" s="214"/>
      <c r="UL169" s="214"/>
      <c r="UM169" s="214"/>
      <c r="UN169" s="214"/>
      <c r="UO169" s="214"/>
      <c r="UP169" s="214"/>
      <c r="UQ169" s="214"/>
      <c r="UR169" s="214"/>
      <c r="US169" s="214"/>
      <c r="UT169" s="214"/>
      <c r="UU169" s="214"/>
      <c r="UV169" s="214"/>
      <c r="UW169" s="214"/>
      <c r="UX169" s="214"/>
      <c r="UY169" s="214"/>
      <c r="UZ169" s="214"/>
      <c r="VA169" s="214"/>
      <c r="VB169" s="214"/>
      <c r="VC169" s="214"/>
      <c r="VD169" s="214"/>
      <c r="VE169" s="214"/>
      <c r="VF169" s="214"/>
      <c r="VG169" s="214"/>
      <c r="VH169" s="214"/>
      <c r="VI169" s="214"/>
      <c r="VJ169" s="214"/>
      <c r="VK169" s="214"/>
      <c r="VL169" s="214"/>
      <c r="VM169" s="214"/>
      <c r="VN169" s="214"/>
      <c r="VO169" s="214"/>
      <c r="VP169" s="214"/>
      <c r="VQ169" s="214"/>
      <c r="VR169" s="214"/>
      <c r="VS169" s="214"/>
      <c r="VT169" s="214"/>
      <c r="VU169" s="214"/>
      <c r="VV169" s="214"/>
      <c r="VW169" s="214"/>
      <c r="VX169" s="214"/>
      <c r="VY169" s="214"/>
      <c r="VZ169" s="214"/>
      <c r="WA169" s="214"/>
      <c r="WB169" s="214"/>
      <c r="WC169" s="214"/>
      <c r="WD169" s="214"/>
      <c r="WE169" s="214"/>
      <c r="WF169" s="214"/>
      <c r="WG169" s="214"/>
      <c r="WH169" s="214"/>
      <c r="WI169" s="214"/>
      <c r="WJ169" s="214"/>
      <c r="WK169" s="214"/>
      <c r="WL169" s="214"/>
      <c r="WM169" s="214"/>
      <c r="WN169" s="214"/>
      <c r="WO169" s="214"/>
      <c r="WP169" s="214"/>
      <c r="WQ169" s="214"/>
      <c r="WR169" s="214"/>
      <c r="WS169" s="214"/>
      <c r="WT169" s="214"/>
      <c r="WU169" s="214"/>
      <c r="WV169" s="214"/>
      <c r="WW169" s="214"/>
      <c r="WX169" s="214"/>
      <c r="WY169" s="214"/>
      <c r="WZ169" s="214"/>
      <c r="XA169" s="214"/>
      <c r="XB169" s="214"/>
      <c r="XC169" s="214"/>
      <c r="XD169" s="214"/>
      <c r="XE169" s="214"/>
      <c r="XF169" s="214"/>
      <c r="XG169" s="214"/>
      <c r="XH169" s="214"/>
      <c r="XI169" s="214"/>
      <c r="XJ169" s="214"/>
      <c r="XK169" s="214"/>
      <c r="XL169" s="214"/>
      <c r="XM169" s="214"/>
      <c r="XN169" s="214"/>
      <c r="XO169" s="214"/>
      <c r="XP169" s="214"/>
      <c r="XQ169" s="214"/>
      <c r="XR169" s="214"/>
      <c r="XS169" s="214"/>
      <c r="XT169" s="214"/>
      <c r="XU169" s="214"/>
      <c r="XV169" s="214"/>
      <c r="XW169" s="214"/>
      <c r="XX169" s="214"/>
      <c r="XY169" s="214"/>
      <c r="XZ169" s="214"/>
      <c r="YA169" s="214"/>
      <c r="YB169" s="214"/>
      <c r="YC169" s="214"/>
      <c r="YD169" s="214"/>
      <c r="YE169" s="214"/>
      <c r="YF169" s="214"/>
      <c r="YG169" s="214"/>
      <c r="YH169" s="214"/>
      <c r="YI169" s="214"/>
      <c r="YJ169" s="214"/>
      <c r="YK169" s="214"/>
      <c r="YL169" s="214"/>
      <c r="YM169" s="214"/>
      <c r="YN169" s="214"/>
      <c r="YO169" s="214"/>
      <c r="YP169" s="214"/>
      <c r="YQ169" s="214"/>
      <c r="YR169" s="214"/>
      <c r="YS169" s="214"/>
      <c r="YT169" s="214"/>
      <c r="YU169" s="214"/>
      <c r="YV169" s="214"/>
      <c r="YW169" s="214"/>
      <c r="YX169" s="214"/>
      <c r="YY169" s="214"/>
      <c r="YZ169" s="214"/>
      <c r="ZA169" s="214"/>
      <c r="ZB169" s="214"/>
      <c r="ZC169" s="214"/>
      <c r="ZD169" s="214"/>
      <c r="ZE169" s="214"/>
      <c r="ZF169" s="214"/>
      <c r="ZG169" s="214"/>
      <c r="ZH169" s="214"/>
      <c r="ZI169" s="214"/>
      <c r="ZJ169" s="214"/>
      <c r="ZK169" s="214"/>
      <c r="ZL169" s="214"/>
      <c r="ZM169" s="214"/>
      <c r="ZN169" s="214"/>
      <c r="ZO169" s="214"/>
      <c r="ZP169" s="214"/>
      <c r="ZQ169" s="214"/>
      <c r="ZR169" s="214"/>
      <c r="ZS169" s="214"/>
      <c r="ZT169" s="214"/>
      <c r="ZU169" s="214"/>
      <c r="ZV169" s="214"/>
      <c r="ZW169" s="214"/>
      <c r="ZX169" s="214"/>
      <c r="ZY169" s="214"/>
      <c r="ZZ169" s="214"/>
      <c r="AAA169" s="214"/>
      <c r="AAB169" s="214"/>
      <c r="AAC169" s="214"/>
      <c r="AAD169" s="214"/>
      <c r="AAE169" s="214"/>
      <c r="AAF169" s="214"/>
      <c r="AAG169" s="214"/>
      <c r="AAH169" s="214"/>
      <c r="AAI169" s="214"/>
      <c r="AAJ169" s="214"/>
      <c r="AAK169" s="214"/>
      <c r="AAL169" s="214"/>
      <c r="AAM169" s="214"/>
      <c r="AAN169" s="214"/>
      <c r="AAO169" s="214"/>
      <c r="AAP169" s="214"/>
      <c r="AAQ169" s="214"/>
      <c r="AAR169" s="214"/>
      <c r="AAS169" s="214"/>
      <c r="AAT169" s="214"/>
      <c r="AAU169" s="214"/>
      <c r="AAV169" s="214"/>
      <c r="AAW169" s="214"/>
      <c r="AAX169" s="214"/>
      <c r="AAY169" s="214"/>
      <c r="AAZ169" s="214"/>
      <c r="ABA169" s="214"/>
      <c r="ABB169" s="214"/>
      <c r="ABC169" s="214"/>
      <c r="ABD169" s="214"/>
      <c r="ABE169" s="214"/>
      <c r="ABF169" s="214"/>
      <c r="ABG169" s="214"/>
      <c r="ABH169" s="214"/>
      <c r="ABI169" s="214"/>
      <c r="ABJ169" s="214"/>
      <c r="ABK169" s="214"/>
      <c r="ABL169" s="214"/>
      <c r="ABM169" s="214"/>
      <c r="ABN169" s="214"/>
      <c r="ABO169" s="214"/>
      <c r="ABP169" s="214"/>
      <c r="ABQ169" s="214"/>
      <c r="ABR169" s="214"/>
      <c r="ABS169" s="214"/>
      <c r="ABT169" s="214"/>
      <c r="ABU169" s="214"/>
      <c r="ABV169" s="214"/>
      <c r="ABW169" s="214"/>
      <c r="ABX169" s="214"/>
      <c r="ABY169" s="214"/>
      <c r="ABZ169" s="214"/>
      <c r="ACA169" s="214"/>
      <c r="ACB169" s="214"/>
      <c r="ACC169" s="214"/>
      <c r="ACD169" s="214"/>
      <c r="ACE169" s="214"/>
      <c r="ACF169" s="214"/>
      <c r="ACG169" s="214"/>
      <c r="ACH169" s="214"/>
      <c r="ACI169" s="214"/>
      <c r="ACJ169" s="214"/>
      <c r="ACK169" s="214"/>
      <c r="ACL169" s="214"/>
      <c r="ACM169" s="214"/>
      <c r="ACN169" s="214"/>
      <c r="ACO169" s="214"/>
      <c r="ACP169" s="214"/>
      <c r="ACQ169" s="214"/>
      <c r="ACX169" s="214"/>
      <c r="ACY169" s="214"/>
      <c r="ACZ169" s="214"/>
      <c r="ADA169" s="214"/>
      <c r="ADB169" s="214"/>
      <c r="ADC169" s="214"/>
      <c r="ADD169" s="214"/>
      <c r="ADE169" s="214"/>
      <c r="ADF169" s="214"/>
      <c r="ADG169" s="214"/>
      <c r="ADH169" s="214"/>
      <c r="ADI169" s="214"/>
      <c r="ADJ169" s="214"/>
      <c r="ADK169" s="214"/>
      <c r="ADL169" s="214"/>
      <c r="ADM169" s="214"/>
      <c r="ADN169" s="214"/>
      <c r="ADO169" s="214"/>
      <c r="ADP169" s="214"/>
      <c r="ADQ169" s="214"/>
      <c r="ADR169" s="214"/>
      <c r="ADS169" s="214"/>
      <c r="ADT169" s="214"/>
      <c r="ADU169" s="214"/>
      <c r="ADV169" s="214"/>
      <c r="ADW169" s="214"/>
      <c r="ADX169" s="214"/>
      <c r="ADY169" s="214"/>
      <c r="ADZ169" s="214"/>
      <c r="AEA169" s="214"/>
      <c r="AEB169" s="214"/>
      <c r="AEC169" s="214"/>
      <c r="AED169" s="214"/>
      <c r="AEE169" s="214"/>
      <c r="AEF169" s="214"/>
      <c r="AEG169" s="214"/>
      <c r="AEH169" s="214"/>
      <c r="AEI169" s="214"/>
      <c r="AEJ169" s="214"/>
      <c r="AEK169" s="214"/>
      <c r="AEL169" s="214"/>
      <c r="AEM169" s="214"/>
      <c r="AEN169" s="214"/>
      <c r="AEO169" s="214"/>
      <c r="AEP169" s="214"/>
      <c r="AEQ169" s="214"/>
      <c r="AER169" s="214"/>
      <c r="AES169" s="214"/>
      <c r="AET169" s="214"/>
      <c r="AEU169" s="214"/>
      <c r="AEV169" s="214"/>
      <c r="AEW169" s="214"/>
      <c r="AEX169" s="214"/>
      <c r="AEY169" s="214"/>
      <c r="AEZ169" s="214"/>
      <c r="AFA169" s="214"/>
      <c r="AFB169" s="214"/>
      <c r="AFC169" s="214"/>
      <c r="AFD169" s="214"/>
      <c r="AFE169" s="214"/>
      <c r="AFF169" s="214"/>
      <c r="AFG169" s="214"/>
      <c r="AFH169" s="214"/>
      <c r="AFI169" s="214"/>
      <c r="AFJ169" s="214"/>
      <c r="AFK169" s="214"/>
      <c r="AFL169" s="214"/>
      <c r="AFM169" s="214"/>
      <c r="AFN169" s="214"/>
      <c r="AFO169" s="214"/>
      <c r="AFP169" s="214"/>
      <c r="AFQ169" s="214"/>
      <c r="AFR169" s="214"/>
      <c r="AFS169" s="214"/>
      <c r="AFT169" s="214"/>
      <c r="AFU169" s="214"/>
      <c r="AFV169" s="214"/>
      <c r="AFW169" s="214"/>
      <c r="AFX169" s="214"/>
      <c r="AFY169" s="214"/>
      <c r="AFZ169" s="214"/>
      <c r="AGA169" s="214"/>
      <c r="AGB169" s="214"/>
      <c r="AGC169" s="214"/>
      <c r="AGD169" s="214"/>
      <c r="AGE169" s="214"/>
      <c r="AGF169" s="214"/>
      <c r="AGG169" s="214"/>
      <c r="AGH169" s="214"/>
      <c r="AGI169" s="214"/>
      <c r="AGJ169" s="214"/>
      <c r="AGK169" s="214"/>
      <c r="AGL169" s="214"/>
      <c r="AGM169" s="214"/>
      <c r="AGN169" s="214"/>
      <c r="AGO169" s="214"/>
      <c r="AGP169" s="214"/>
      <c r="AGQ169" s="214"/>
      <c r="AGR169" s="214"/>
      <c r="AGS169" s="214"/>
      <c r="AGT169" s="214"/>
      <c r="AGU169" s="214"/>
      <c r="AGV169" s="214"/>
      <c r="AGW169" s="214"/>
      <c r="AGX169" s="214"/>
      <c r="AGY169" s="214"/>
      <c r="AGZ169" s="214"/>
      <c r="AHA169" s="214"/>
      <c r="AHB169" s="214"/>
      <c r="AHC169" s="214"/>
      <c r="AHD169" s="214"/>
      <c r="AHE169" s="214"/>
      <c r="AHF169" s="214"/>
      <c r="AHG169" s="214"/>
      <c r="AHH169" s="214"/>
      <c r="AHI169" s="214"/>
      <c r="AHJ169" s="214"/>
      <c r="AHK169" s="214"/>
      <c r="AHL169" s="214"/>
      <c r="AHM169" s="214"/>
      <c r="AHN169" s="214"/>
      <c r="AHO169" s="214"/>
      <c r="AHP169" s="214"/>
      <c r="AHQ169" s="214"/>
      <c r="AHR169" s="214"/>
      <c r="AHS169" s="214"/>
      <c r="AHT169" s="214"/>
      <c r="AHU169" s="214"/>
      <c r="AHV169" s="214"/>
      <c r="AHW169" s="214"/>
      <c r="AHX169" s="214"/>
      <c r="AHY169" s="214"/>
      <c r="AHZ169" s="214"/>
      <c r="AIA169" s="214"/>
      <c r="AIB169" s="214"/>
      <c r="AIC169" s="214"/>
      <c r="AID169" s="214"/>
      <c r="AIE169" s="214"/>
      <c r="AIF169" s="214"/>
      <c r="AIG169" s="214"/>
      <c r="AIH169" s="214"/>
      <c r="AII169" s="214"/>
      <c r="AIJ169" s="214"/>
      <c r="AIK169" s="214"/>
      <c r="AIL169" s="214"/>
      <c r="AIM169" s="214"/>
      <c r="AIN169" s="214"/>
      <c r="AIO169" s="214"/>
      <c r="AIP169" s="214"/>
      <c r="AIQ169" s="214"/>
      <c r="AIR169" s="214"/>
      <c r="AIS169" s="214"/>
      <c r="AIT169" s="214"/>
      <c r="AIU169" s="214"/>
      <c r="AIV169" s="214"/>
      <c r="AIW169" s="214"/>
      <c r="AIX169" s="214"/>
      <c r="AIY169" s="214"/>
      <c r="AIZ169" s="214"/>
      <c r="AJA169" s="214"/>
      <c r="AJB169" s="214"/>
      <c r="AJC169" s="214"/>
      <c r="AJD169" s="214"/>
      <c r="AJE169" s="214"/>
      <c r="AJF169" s="214"/>
      <c r="AJG169" s="214"/>
      <c r="AJH169" s="214"/>
      <c r="AJI169" s="214"/>
      <c r="AJJ169" s="214"/>
      <c r="AJK169" s="214"/>
      <c r="AJL169" s="214"/>
      <c r="AJM169" s="214"/>
      <c r="AJN169" s="214"/>
      <c r="AJO169" s="214"/>
      <c r="AJP169" s="214"/>
      <c r="AJQ169" s="214"/>
      <c r="AJR169" s="214"/>
      <c r="AJS169" s="214"/>
      <c r="AJT169" s="214"/>
      <c r="AJU169" s="214"/>
      <c r="AJV169" s="214"/>
      <c r="AJW169" s="214"/>
      <c r="AJX169" s="214"/>
      <c r="AJY169" s="214"/>
      <c r="AJZ169" s="214"/>
      <c r="AKA169" s="214"/>
      <c r="AKB169" s="214"/>
      <c r="AKC169" s="214"/>
      <c r="AKD169" s="214"/>
      <c r="AKE169" s="214"/>
      <c r="AKF169" s="214"/>
      <c r="AKG169" s="214"/>
      <c r="AKH169" s="214"/>
      <c r="AKI169" s="214"/>
      <c r="AKJ169" s="214"/>
      <c r="AKK169" s="214"/>
      <c r="AKL169" s="214"/>
      <c r="AKM169" s="214"/>
      <c r="AKN169" s="214"/>
      <c r="AKO169" s="214"/>
      <c r="AKP169" s="214"/>
      <c r="AKQ169" s="214"/>
      <c r="AKR169" s="214"/>
      <c r="AKS169" s="214"/>
      <c r="AKT169" s="214"/>
      <c r="AKU169" s="214"/>
      <c r="AKV169" s="214"/>
      <c r="AKW169" s="214"/>
      <c r="AKX169" s="214"/>
      <c r="AKY169" s="214"/>
      <c r="AKZ169" s="214"/>
      <c r="ALA169" s="214"/>
      <c r="ALB169" s="214"/>
      <c r="ALC169" s="214"/>
      <c r="ALD169" s="214"/>
      <c r="ALE169" s="214"/>
      <c r="ALF169" s="214"/>
      <c r="ALG169" s="214"/>
      <c r="ALH169" s="214"/>
      <c r="ALI169" s="214"/>
      <c r="ALJ169" s="214"/>
      <c r="ALK169" s="214"/>
      <c r="ALL169" s="214"/>
      <c r="ALM169" s="214"/>
      <c r="ALN169" s="214"/>
      <c r="ALO169" s="214"/>
      <c r="ALP169" s="214"/>
      <c r="ALQ169" s="214"/>
      <c r="ALR169" s="214"/>
      <c r="ALS169" s="214"/>
      <c r="ALT169" s="214"/>
      <c r="ALU169" s="214"/>
      <c r="ALV169" s="214"/>
      <c r="ALW169" s="214"/>
      <c r="ALX169" s="214"/>
      <c r="ALY169" s="214"/>
      <c r="ALZ169" s="214"/>
      <c r="AMA169" s="214"/>
      <c r="AMB169" s="214"/>
      <c r="AMC169" s="214"/>
      <c r="AMD169" s="214"/>
      <c r="AME169" s="214"/>
      <c r="AMF169" s="214"/>
      <c r="AMG169" s="214"/>
      <c r="AMH169" s="214"/>
      <c r="AMI169" s="214"/>
      <c r="AMJ169" s="214"/>
      <c r="AMK169" s="214"/>
      <c r="AML169" s="214"/>
      <c r="AMM169" s="214"/>
      <c r="AMT169" s="214"/>
      <c r="AMU169" s="214"/>
      <c r="AMV169" s="214"/>
      <c r="AMW169" s="214"/>
      <c r="AMX169" s="214"/>
      <c r="AMY169" s="214"/>
      <c r="AMZ169" s="214"/>
      <c r="ANA169" s="214"/>
      <c r="ANB169" s="214"/>
      <c r="ANC169" s="214"/>
      <c r="AND169" s="214"/>
      <c r="ANE169" s="214"/>
      <c r="ANF169" s="214"/>
      <c r="ANG169" s="214"/>
      <c r="ANH169" s="214"/>
      <c r="ANI169" s="214"/>
      <c r="ANJ169" s="214"/>
      <c r="ANK169" s="214"/>
      <c r="ANL169" s="214"/>
      <c r="ANM169" s="214"/>
      <c r="ANN169" s="214"/>
      <c r="ANO169" s="214"/>
      <c r="ANP169" s="214"/>
      <c r="ANQ169" s="214"/>
      <c r="ANR169" s="214"/>
      <c r="ANS169" s="214"/>
      <c r="ANT169" s="214"/>
      <c r="ANU169" s="214"/>
      <c r="ANV169" s="214"/>
      <c r="ANW169" s="214"/>
      <c r="ANX169" s="214"/>
      <c r="ANY169" s="214"/>
      <c r="ANZ169" s="214"/>
      <c r="AOA169" s="214"/>
      <c r="AOB169" s="214"/>
      <c r="AOC169" s="214"/>
      <c r="AOD169" s="214"/>
      <c r="AOE169" s="214"/>
      <c r="AOF169" s="214"/>
      <c r="AOG169" s="214"/>
      <c r="AOH169" s="214"/>
      <c r="AOI169" s="214"/>
      <c r="AOJ169" s="214"/>
      <c r="AOK169" s="214"/>
      <c r="AOL169" s="214"/>
      <c r="AOM169" s="214"/>
      <c r="AON169" s="214"/>
      <c r="AOO169" s="214"/>
      <c r="AOP169" s="214"/>
      <c r="AOQ169" s="214"/>
      <c r="AOR169" s="214"/>
      <c r="AOS169" s="214"/>
      <c r="AOT169" s="214"/>
      <c r="AOU169" s="214"/>
      <c r="AOV169" s="214"/>
      <c r="AOW169" s="214"/>
      <c r="AOX169" s="214"/>
      <c r="AOY169" s="214"/>
      <c r="AOZ169" s="214"/>
      <c r="APA169" s="214"/>
      <c r="APB169" s="214"/>
      <c r="APC169" s="214"/>
      <c r="APD169" s="214"/>
      <c r="APE169" s="214"/>
      <c r="APF169" s="214"/>
      <c r="APG169" s="214"/>
      <c r="APH169" s="214"/>
      <c r="API169" s="214"/>
      <c r="APJ169" s="214"/>
      <c r="APK169" s="214"/>
      <c r="APL169" s="214"/>
      <c r="APM169" s="214"/>
      <c r="APN169" s="214"/>
      <c r="APO169" s="214"/>
      <c r="APP169" s="214"/>
      <c r="APQ169" s="214"/>
      <c r="APR169" s="214"/>
      <c r="APS169" s="214"/>
      <c r="APT169" s="214"/>
      <c r="APU169" s="214"/>
      <c r="APV169" s="214"/>
      <c r="APW169" s="214"/>
      <c r="APX169" s="214"/>
      <c r="APY169" s="214"/>
      <c r="APZ169" s="214"/>
      <c r="AQA169" s="214"/>
      <c r="AQB169" s="214"/>
      <c r="AQC169" s="214"/>
      <c r="AQD169" s="214"/>
      <c r="AQE169" s="214"/>
      <c r="AQF169" s="214"/>
      <c r="AQG169" s="214"/>
      <c r="AQH169" s="214"/>
      <c r="AQI169" s="214"/>
      <c r="AQJ169" s="214"/>
      <c r="AQK169" s="214"/>
      <c r="AQL169" s="214"/>
      <c r="AQM169" s="214"/>
      <c r="AQN169" s="214"/>
      <c r="AQO169" s="214"/>
      <c r="AQP169" s="214"/>
      <c r="AQQ169" s="214"/>
      <c r="AQR169" s="214"/>
      <c r="AQS169" s="214"/>
      <c r="AQT169" s="214"/>
      <c r="AQU169" s="214"/>
      <c r="AQV169" s="214"/>
      <c r="AQW169" s="214"/>
      <c r="AQX169" s="214"/>
      <c r="AQY169" s="214"/>
      <c r="AQZ169" s="214"/>
      <c r="ARA169" s="214"/>
      <c r="ARB169" s="214"/>
      <c r="ARC169" s="214"/>
      <c r="ARD169" s="214"/>
      <c r="ARE169" s="214"/>
      <c r="ARF169" s="214"/>
      <c r="ARG169" s="214"/>
      <c r="ARH169" s="214"/>
      <c r="ARI169" s="214"/>
      <c r="ARJ169" s="214"/>
      <c r="ARK169" s="214"/>
      <c r="ARL169" s="214"/>
      <c r="ARM169" s="214"/>
      <c r="ARN169" s="214"/>
      <c r="ARO169" s="214"/>
      <c r="ARP169" s="214"/>
      <c r="ARQ169" s="214"/>
      <c r="ARR169" s="214"/>
      <c r="ARS169" s="214"/>
      <c r="ART169" s="214"/>
      <c r="ARU169" s="214"/>
      <c r="ARV169" s="214"/>
      <c r="ARW169" s="214"/>
      <c r="ARX169" s="214"/>
      <c r="ARY169" s="214"/>
      <c r="ARZ169" s="214"/>
      <c r="ASA169" s="214"/>
      <c r="ASB169" s="214"/>
      <c r="ASC169" s="214"/>
      <c r="ASD169" s="214"/>
      <c r="ASE169" s="214"/>
      <c r="ASF169" s="214"/>
      <c r="ASG169" s="214"/>
      <c r="ASH169" s="214"/>
      <c r="ASI169" s="214"/>
      <c r="ASJ169" s="214"/>
      <c r="ASK169" s="214"/>
      <c r="ASL169" s="214"/>
      <c r="ASM169" s="214"/>
      <c r="ASN169" s="214"/>
      <c r="ASO169" s="214"/>
      <c r="ASP169" s="214"/>
      <c r="ASQ169" s="214"/>
      <c r="ASR169" s="214"/>
      <c r="ASS169" s="214"/>
      <c r="AST169" s="214"/>
      <c r="ASU169" s="214"/>
      <c r="ASV169" s="214"/>
      <c r="ASW169" s="214"/>
      <c r="ASX169" s="214"/>
      <c r="ASY169" s="214"/>
      <c r="ASZ169" s="214"/>
      <c r="ATA169" s="214"/>
      <c r="ATB169" s="214"/>
      <c r="ATC169" s="214"/>
      <c r="ATD169" s="214"/>
      <c r="ATE169" s="214"/>
      <c r="ATF169" s="214"/>
      <c r="ATG169" s="214"/>
      <c r="ATH169" s="214"/>
      <c r="ATI169" s="214"/>
      <c r="ATJ169" s="214"/>
      <c r="ATK169" s="214"/>
      <c r="ATL169" s="214"/>
      <c r="ATM169" s="214"/>
      <c r="ATN169" s="214"/>
      <c r="ATO169" s="214"/>
      <c r="ATP169" s="214"/>
      <c r="ATQ169" s="214"/>
      <c r="ATR169" s="214"/>
      <c r="ATS169" s="214"/>
      <c r="ATT169" s="214"/>
      <c r="ATU169" s="214"/>
      <c r="ATV169" s="214"/>
      <c r="ATW169" s="214"/>
      <c r="ATX169" s="214"/>
      <c r="ATY169" s="214"/>
      <c r="ATZ169" s="214"/>
      <c r="AUA169" s="214"/>
      <c r="AUB169" s="214"/>
      <c r="AUC169" s="214"/>
      <c r="AUD169" s="214"/>
      <c r="AUE169" s="214"/>
      <c r="AUF169" s="214"/>
      <c r="AUG169" s="214"/>
      <c r="AUH169" s="214"/>
      <c r="AUI169" s="214"/>
      <c r="AUJ169" s="214"/>
      <c r="AUK169" s="214"/>
      <c r="AUL169" s="214"/>
      <c r="AUM169" s="214"/>
      <c r="AUN169" s="214"/>
      <c r="AUO169" s="214"/>
      <c r="AUP169" s="214"/>
      <c r="AUQ169" s="214"/>
      <c r="AUR169" s="214"/>
      <c r="AUS169" s="214"/>
      <c r="AUT169" s="214"/>
      <c r="AUU169" s="214"/>
      <c r="AUV169" s="214"/>
      <c r="AUW169" s="214"/>
      <c r="AUX169" s="214"/>
      <c r="AUY169" s="214"/>
      <c r="AUZ169" s="214"/>
      <c r="AVA169" s="214"/>
      <c r="AVB169" s="214"/>
      <c r="AVC169" s="214"/>
      <c r="AVD169" s="214"/>
      <c r="AVE169" s="214"/>
      <c r="AVF169" s="214"/>
      <c r="AVG169" s="214"/>
      <c r="AVH169" s="214"/>
      <c r="AVI169" s="214"/>
      <c r="AVJ169" s="214"/>
      <c r="AVK169" s="214"/>
      <c r="AVL169" s="214"/>
      <c r="AVM169" s="214"/>
      <c r="AVN169" s="214"/>
      <c r="AVO169" s="214"/>
      <c r="AVP169" s="214"/>
      <c r="AVQ169" s="214"/>
      <c r="AVR169" s="214"/>
      <c r="AVS169" s="214"/>
      <c r="AVT169" s="214"/>
      <c r="AVU169" s="214"/>
      <c r="AVV169" s="214"/>
      <c r="AVW169" s="214"/>
      <c r="AVX169" s="214"/>
      <c r="AVY169" s="214"/>
      <c r="AVZ169" s="214"/>
      <c r="AWA169" s="214"/>
      <c r="AWB169" s="214"/>
      <c r="AWC169" s="214"/>
      <c r="AWD169" s="214"/>
      <c r="AWE169" s="214"/>
      <c r="AWF169" s="214"/>
      <c r="AWG169" s="214"/>
      <c r="AWH169" s="214"/>
      <c r="AWI169" s="214"/>
      <c r="AWP169" s="214"/>
      <c r="AWQ169" s="214"/>
      <c r="AWR169" s="214"/>
      <c r="AWS169" s="214"/>
      <c r="AWT169" s="214"/>
      <c r="AWU169" s="214"/>
      <c r="AWV169" s="214"/>
      <c r="AWW169" s="214"/>
      <c r="AWX169" s="214"/>
      <c r="AWY169" s="214"/>
      <c r="AWZ169" s="214"/>
      <c r="AXA169" s="214"/>
      <c r="AXB169" s="214"/>
      <c r="AXC169" s="214"/>
      <c r="AXD169" s="214"/>
      <c r="AXE169" s="214"/>
      <c r="AXF169" s="214"/>
      <c r="AXG169" s="214"/>
      <c r="AXH169" s="214"/>
      <c r="AXI169" s="214"/>
      <c r="AXJ169" s="214"/>
      <c r="AXK169" s="214"/>
      <c r="AXL169" s="214"/>
      <c r="AXM169" s="214"/>
      <c r="AXN169" s="214"/>
      <c r="AXO169" s="214"/>
      <c r="AXP169" s="214"/>
      <c r="AXQ169" s="214"/>
      <c r="AXR169" s="214"/>
      <c r="AXS169" s="214"/>
      <c r="AXT169" s="214"/>
      <c r="AXU169" s="214"/>
      <c r="AXV169" s="214"/>
      <c r="AXW169" s="214"/>
      <c r="AXX169" s="214"/>
      <c r="AXY169" s="214"/>
      <c r="AXZ169" s="214"/>
      <c r="AYA169" s="214"/>
      <c r="AYB169" s="214"/>
      <c r="AYC169" s="214"/>
      <c r="AYD169" s="214"/>
      <c r="AYE169" s="214"/>
      <c r="AYF169" s="214"/>
      <c r="AYG169" s="214"/>
      <c r="AYH169" s="214"/>
      <c r="AYI169" s="214"/>
      <c r="AYJ169" s="214"/>
      <c r="AYK169" s="214"/>
      <c r="AYL169" s="214"/>
      <c r="AYM169" s="214"/>
      <c r="AYN169" s="214"/>
      <c r="AYO169" s="214"/>
      <c r="AYP169" s="214"/>
      <c r="AYQ169" s="214"/>
      <c r="AYR169" s="214"/>
      <c r="AYS169" s="214"/>
      <c r="AYT169" s="214"/>
      <c r="AYU169" s="214"/>
      <c r="AYV169" s="214"/>
      <c r="AYW169" s="214"/>
      <c r="AYX169" s="214"/>
      <c r="AYY169" s="214"/>
      <c r="AYZ169" s="214"/>
      <c r="AZA169" s="214"/>
      <c r="AZB169" s="214"/>
      <c r="AZC169" s="214"/>
      <c r="AZD169" s="214"/>
      <c r="AZE169" s="214"/>
      <c r="AZF169" s="214"/>
      <c r="AZG169" s="214"/>
      <c r="AZH169" s="214"/>
      <c r="AZI169" s="214"/>
      <c r="AZJ169" s="214"/>
      <c r="AZK169" s="214"/>
      <c r="AZL169" s="214"/>
      <c r="AZM169" s="214"/>
      <c r="AZN169" s="214"/>
      <c r="AZO169" s="214"/>
      <c r="AZP169" s="214"/>
      <c r="AZQ169" s="214"/>
      <c r="AZR169" s="214"/>
      <c r="AZS169" s="214"/>
      <c r="AZT169" s="214"/>
      <c r="AZU169" s="214"/>
      <c r="AZV169" s="214"/>
      <c r="AZW169" s="214"/>
      <c r="AZX169" s="214"/>
      <c r="AZY169" s="214"/>
      <c r="AZZ169" s="214"/>
      <c r="BAA169" s="214"/>
      <c r="BAB169" s="214"/>
      <c r="BAC169" s="214"/>
      <c r="BAD169" s="214"/>
      <c r="BAE169" s="214"/>
      <c r="BAF169" s="214"/>
      <c r="BAG169" s="214"/>
      <c r="BAH169" s="214"/>
      <c r="BAI169" s="214"/>
      <c r="BAJ169" s="214"/>
      <c r="BAK169" s="214"/>
      <c r="BAL169" s="214"/>
      <c r="BAM169" s="214"/>
      <c r="BAN169" s="214"/>
      <c r="BAO169" s="214"/>
      <c r="BAP169" s="214"/>
      <c r="BAQ169" s="214"/>
      <c r="BAR169" s="214"/>
      <c r="BAS169" s="214"/>
      <c r="BAT169" s="214"/>
      <c r="BAU169" s="214"/>
      <c r="BAV169" s="214"/>
      <c r="BAW169" s="214"/>
      <c r="BAX169" s="214"/>
      <c r="BAY169" s="214"/>
      <c r="BAZ169" s="214"/>
      <c r="BBA169" s="214"/>
      <c r="BBB169" s="214"/>
      <c r="BBC169" s="214"/>
      <c r="BBD169" s="214"/>
      <c r="BBE169" s="214"/>
      <c r="BBF169" s="214"/>
      <c r="BBG169" s="214"/>
      <c r="BBH169" s="214"/>
      <c r="BBI169" s="214"/>
      <c r="BBJ169" s="214"/>
      <c r="BBK169" s="214"/>
      <c r="BBL169" s="214"/>
      <c r="BBM169" s="214"/>
      <c r="BBN169" s="214"/>
      <c r="BBO169" s="214"/>
      <c r="BBP169" s="214"/>
      <c r="BBQ169" s="214"/>
      <c r="BBR169" s="214"/>
      <c r="BBS169" s="214"/>
      <c r="BBT169" s="214"/>
      <c r="BBU169" s="214"/>
      <c r="BBV169" s="214"/>
      <c r="BBW169" s="214"/>
      <c r="BBX169" s="214"/>
      <c r="BBY169" s="214"/>
      <c r="BBZ169" s="214"/>
      <c r="BCA169" s="214"/>
      <c r="BCB169" s="214"/>
      <c r="BCC169" s="214"/>
      <c r="BCD169" s="214"/>
      <c r="BCE169" s="214"/>
      <c r="BCF169" s="214"/>
      <c r="BCG169" s="214"/>
      <c r="BCH169" s="214"/>
      <c r="BCI169" s="214"/>
      <c r="BCJ169" s="214"/>
      <c r="BCK169" s="214"/>
      <c r="BCL169" s="214"/>
      <c r="BCM169" s="214"/>
      <c r="BCN169" s="214"/>
      <c r="BCO169" s="214"/>
      <c r="BCP169" s="214"/>
      <c r="BCQ169" s="214"/>
      <c r="BCR169" s="214"/>
      <c r="BCS169" s="214"/>
      <c r="BCT169" s="214"/>
      <c r="BCU169" s="214"/>
      <c r="BCV169" s="214"/>
      <c r="BCW169" s="214"/>
      <c r="BCX169" s="214"/>
      <c r="BCY169" s="214"/>
      <c r="BCZ169" s="214"/>
      <c r="BDA169" s="214"/>
      <c r="BDB169" s="214"/>
      <c r="BDC169" s="214"/>
      <c r="BDD169" s="214"/>
      <c r="BDE169" s="214"/>
      <c r="BDF169" s="214"/>
      <c r="BDG169" s="214"/>
      <c r="BDH169" s="214"/>
      <c r="BDI169" s="214"/>
      <c r="BDJ169" s="214"/>
      <c r="BDK169" s="214"/>
      <c r="BDL169" s="214"/>
      <c r="BDM169" s="214"/>
      <c r="BDN169" s="214"/>
      <c r="BDO169" s="214"/>
      <c r="BDP169" s="214"/>
      <c r="BDQ169" s="214"/>
      <c r="BDR169" s="214"/>
      <c r="BDS169" s="214"/>
      <c r="BDT169" s="214"/>
      <c r="BDU169" s="214"/>
      <c r="BDV169" s="214"/>
      <c r="BDW169" s="214"/>
      <c r="BDX169" s="214"/>
      <c r="BDY169" s="214"/>
      <c r="BDZ169" s="214"/>
      <c r="BEA169" s="214"/>
      <c r="BEB169" s="214"/>
      <c r="BEC169" s="214"/>
      <c r="BED169" s="214"/>
      <c r="BEE169" s="214"/>
      <c r="BEF169" s="214"/>
      <c r="BEG169" s="214"/>
      <c r="BEH169" s="214"/>
      <c r="BEI169" s="214"/>
      <c r="BEJ169" s="214"/>
      <c r="BEK169" s="214"/>
      <c r="BEL169" s="214"/>
      <c r="BEM169" s="214"/>
      <c r="BEN169" s="214"/>
      <c r="BEO169" s="214"/>
      <c r="BEP169" s="214"/>
      <c r="BEQ169" s="214"/>
      <c r="BER169" s="214"/>
      <c r="BES169" s="214"/>
      <c r="BET169" s="214"/>
      <c r="BEU169" s="214"/>
      <c r="BEV169" s="214"/>
      <c r="BEW169" s="214"/>
      <c r="BEX169" s="214"/>
      <c r="BEY169" s="214"/>
      <c r="BEZ169" s="214"/>
      <c r="BFA169" s="214"/>
      <c r="BFB169" s="214"/>
      <c r="BFC169" s="214"/>
      <c r="BFD169" s="214"/>
      <c r="BFE169" s="214"/>
      <c r="BFF169" s="214"/>
      <c r="BFG169" s="214"/>
      <c r="BFH169" s="214"/>
      <c r="BFI169" s="214"/>
      <c r="BFJ169" s="214"/>
      <c r="BFK169" s="214"/>
      <c r="BFL169" s="214"/>
      <c r="BFM169" s="214"/>
      <c r="BFN169" s="214"/>
      <c r="BFO169" s="214"/>
      <c r="BFP169" s="214"/>
      <c r="BFQ169" s="214"/>
      <c r="BFR169" s="214"/>
      <c r="BFS169" s="214"/>
      <c r="BFT169" s="214"/>
      <c r="BFU169" s="214"/>
      <c r="BFV169" s="214"/>
      <c r="BFW169" s="214"/>
      <c r="BFX169" s="214"/>
      <c r="BFY169" s="214"/>
      <c r="BFZ169" s="214"/>
      <c r="BGA169" s="214"/>
      <c r="BGB169" s="214"/>
      <c r="BGC169" s="214"/>
      <c r="BGD169" s="214"/>
      <c r="BGE169" s="214"/>
      <c r="BGL169" s="214"/>
      <c r="BGM169" s="214"/>
      <c r="BGN169" s="214"/>
      <c r="BGO169" s="214"/>
      <c r="BGP169" s="214"/>
      <c r="BGQ169" s="214"/>
      <c r="BGR169" s="214"/>
      <c r="BGS169" s="214"/>
      <c r="BGT169" s="214"/>
      <c r="BGU169" s="214"/>
      <c r="BGV169" s="214"/>
      <c r="BGW169" s="214"/>
      <c r="BGX169" s="214"/>
      <c r="BGY169" s="214"/>
      <c r="BGZ169" s="214"/>
      <c r="BHA169" s="214"/>
      <c r="BHB169" s="214"/>
      <c r="BHC169" s="214"/>
      <c r="BHD169" s="214"/>
      <c r="BHE169" s="214"/>
      <c r="BHF169" s="214"/>
      <c r="BHG169" s="214"/>
      <c r="BHH169" s="214"/>
      <c r="BHI169" s="214"/>
      <c r="BHJ169" s="214"/>
      <c r="BHK169" s="214"/>
      <c r="BHL169" s="214"/>
      <c r="BHM169" s="214"/>
      <c r="BHN169" s="214"/>
      <c r="BHO169" s="214"/>
      <c r="BHP169" s="214"/>
      <c r="BHQ169" s="214"/>
      <c r="BHR169" s="214"/>
      <c r="BHS169" s="214"/>
      <c r="BHT169" s="214"/>
      <c r="BHU169" s="214"/>
      <c r="BHV169" s="214"/>
      <c r="BHW169" s="214"/>
      <c r="BHX169" s="214"/>
      <c r="BHY169" s="214"/>
      <c r="BHZ169" s="214"/>
      <c r="BIA169" s="214"/>
      <c r="BIB169" s="214"/>
      <c r="BIC169" s="214"/>
      <c r="BID169" s="214"/>
      <c r="BIE169" s="214"/>
      <c r="BIF169" s="214"/>
      <c r="BIG169" s="214"/>
      <c r="BIH169" s="214"/>
      <c r="BII169" s="214"/>
      <c r="BIJ169" s="214"/>
      <c r="BIK169" s="214"/>
      <c r="BIL169" s="214"/>
      <c r="BIM169" s="214"/>
      <c r="BIN169" s="214"/>
      <c r="BIO169" s="214"/>
      <c r="BIP169" s="214"/>
      <c r="BIQ169" s="214"/>
      <c r="BIR169" s="214"/>
      <c r="BIS169" s="214"/>
      <c r="BIT169" s="214"/>
      <c r="BIU169" s="214"/>
      <c r="BIV169" s="214"/>
      <c r="BIW169" s="214"/>
      <c r="BIX169" s="214"/>
      <c r="BIY169" s="214"/>
      <c r="BIZ169" s="214"/>
      <c r="BJA169" s="214"/>
      <c r="BJB169" s="214"/>
      <c r="BJC169" s="214"/>
      <c r="BJD169" s="214"/>
      <c r="BJE169" s="214"/>
      <c r="BJF169" s="214"/>
      <c r="BJG169" s="214"/>
      <c r="BJH169" s="214"/>
      <c r="BJI169" s="214"/>
      <c r="BJJ169" s="214"/>
      <c r="BJK169" s="214"/>
      <c r="BJL169" s="214"/>
      <c r="BJM169" s="214"/>
      <c r="BJN169" s="214"/>
      <c r="BJO169" s="214"/>
      <c r="BJP169" s="214"/>
      <c r="BJQ169" s="214"/>
      <c r="BJR169" s="214"/>
      <c r="BJS169" s="214"/>
      <c r="BJT169" s="214"/>
      <c r="BJU169" s="214"/>
      <c r="BJV169" s="214"/>
      <c r="BJW169" s="214"/>
      <c r="BJX169" s="214"/>
      <c r="BJY169" s="214"/>
      <c r="BJZ169" s="214"/>
      <c r="BKA169" s="214"/>
      <c r="BKB169" s="214"/>
      <c r="BKC169" s="214"/>
      <c r="BKD169" s="214"/>
      <c r="BKE169" s="214"/>
      <c r="BKF169" s="214"/>
      <c r="BKG169" s="214"/>
      <c r="BKH169" s="214"/>
      <c r="BKI169" s="214"/>
      <c r="BKJ169" s="214"/>
      <c r="BKK169" s="214"/>
      <c r="BKL169" s="214"/>
      <c r="BKM169" s="214"/>
      <c r="BKN169" s="214"/>
      <c r="BKO169" s="214"/>
      <c r="BKP169" s="214"/>
      <c r="BKQ169" s="214"/>
      <c r="BKR169" s="214"/>
      <c r="BKS169" s="214"/>
      <c r="BKT169" s="214"/>
      <c r="BKU169" s="214"/>
      <c r="BKV169" s="214"/>
      <c r="BKW169" s="214"/>
      <c r="BKX169" s="214"/>
      <c r="BKY169" s="214"/>
      <c r="BKZ169" s="214"/>
      <c r="BLA169" s="214"/>
      <c r="BLB169" s="214"/>
      <c r="BLC169" s="214"/>
      <c r="BLD169" s="214"/>
      <c r="BLE169" s="214"/>
      <c r="BLF169" s="214"/>
      <c r="BLG169" s="214"/>
      <c r="BLH169" s="214"/>
      <c r="BLI169" s="214"/>
      <c r="BLJ169" s="214"/>
      <c r="BLK169" s="214"/>
      <c r="BLL169" s="214"/>
      <c r="BLM169" s="214"/>
      <c r="BLN169" s="214"/>
      <c r="BLO169" s="214"/>
      <c r="BLP169" s="214"/>
      <c r="BLQ169" s="214"/>
      <c r="BLR169" s="214"/>
      <c r="BLS169" s="214"/>
      <c r="BLT169" s="214"/>
      <c r="BLU169" s="214"/>
      <c r="BLV169" s="214"/>
      <c r="BLW169" s="214"/>
      <c r="BLX169" s="214"/>
      <c r="BLY169" s="214"/>
      <c r="BLZ169" s="214"/>
      <c r="BMA169" s="214"/>
      <c r="BMB169" s="214"/>
      <c r="BMC169" s="214"/>
      <c r="BMD169" s="214"/>
      <c r="BME169" s="214"/>
      <c r="BMF169" s="214"/>
      <c r="BMG169" s="214"/>
      <c r="BMH169" s="214"/>
      <c r="BMI169" s="214"/>
      <c r="BMJ169" s="214"/>
      <c r="BMK169" s="214"/>
      <c r="BML169" s="214"/>
      <c r="BMM169" s="214"/>
      <c r="BMN169" s="214"/>
      <c r="BMO169" s="214"/>
      <c r="BMP169" s="214"/>
      <c r="BMQ169" s="214"/>
      <c r="BMR169" s="214"/>
      <c r="BMS169" s="214"/>
      <c r="BMT169" s="214"/>
      <c r="BMU169" s="214"/>
      <c r="BMV169" s="214"/>
      <c r="BMW169" s="214"/>
      <c r="BMX169" s="214"/>
      <c r="BMY169" s="214"/>
      <c r="BMZ169" s="214"/>
      <c r="BNA169" s="214"/>
      <c r="BNB169" s="214"/>
      <c r="BNC169" s="214"/>
      <c r="BND169" s="214"/>
      <c r="BNE169" s="214"/>
      <c r="BNF169" s="214"/>
      <c r="BNG169" s="214"/>
      <c r="BNH169" s="214"/>
      <c r="BNI169" s="214"/>
      <c r="BNJ169" s="214"/>
      <c r="BNK169" s="214"/>
      <c r="BNL169" s="214"/>
      <c r="BNM169" s="214"/>
      <c r="BNN169" s="214"/>
      <c r="BNO169" s="214"/>
      <c r="BNP169" s="214"/>
      <c r="BNQ169" s="214"/>
      <c r="BNR169" s="214"/>
      <c r="BNS169" s="214"/>
      <c r="BNT169" s="214"/>
      <c r="BNU169" s="214"/>
      <c r="BNV169" s="214"/>
      <c r="BNW169" s="214"/>
      <c r="BNX169" s="214"/>
      <c r="BNY169" s="214"/>
      <c r="BNZ169" s="214"/>
      <c r="BOA169" s="214"/>
      <c r="BOB169" s="214"/>
      <c r="BOC169" s="214"/>
      <c r="BOD169" s="214"/>
      <c r="BOE169" s="214"/>
      <c r="BOF169" s="214"/>
      <c r="BOG169" s="214"/>
      <c r="BOH169" s="214"/>
      <c r="BOI169" s="214"/>
      <c r="BOJ169" s="214"/>
      <c r="BOK169" s="214"/>
      <c r="BOL169" s="214"/>
      <c r="BOM169" s="214"/>
      <c r="BON169" s="214"/>
      <c r="BOO169" s="214"/>
      <c r="BOP169" s="214"/>
      <c r="BOQ169" s="214"/>
      <c r="BOR169" s="214"/>
      <c r="BOS169" s="214"/>
      <c r="BOT169" s="214"/>
      <c r="BOU169" s="214"/>
      <c r="BOV169" s="214"/>
      <c r="BOW169" s="214"/>
      <c r="BOX169" s="214"/>
      <c r="BOY169" s="214"/>
      <c r="BOZ169" s="214"/>
      <c r="BPA169" s="214"/>
      <c r="BPB169" s="214"/>
      <c r="BPC169" s="214"/>
      <c r="BPD169" s="214"/>
      <c r="BPE169" s="214"/>
      <c r="BPF169" s="214"/>
      <c r="BPG169" s="214"/>
      <c r="BPH169" s="214"/>
      <c r="BPI169" s="214"/>
      <c r="BPJ169" s="214"/>
      <c r="BPK169" s="214"/>
      <c r="BPL169" s="214"/>
      <c r="BPM169" s="214"/>
      <c r="BPN169" s="214"/>
      <c r="BPO169" s="214"/>
      <c r="BPP169" s="214"/>
      <c r="BPQ169" s="214"/>
      <c r="BPR169" s="214"/>
      <c r="BPS169" s="214"/>
      <c r="BPT169" s="214"/>
      <c r="BPU169" s="214"/>
      <c r="BPV169" s="214"/>
      <c r="BPW169" s="214"/>
      <c r="BPX169" s="214"/>
      <c r="BPY169" s="214"/>
      <c r="BPZ169" s="214"/>
      <c r="BQA169" s="214"/>
      <c r="BQH169" s="214"/>
      <c r="BQI169" s="214"/>
      <c r="BQJ169" s="214"/>
      <c r="BQK169" s="214"/>
      <c r="BQL169" s="214"/>
      <c r="BQM169" s="214"/>
      <c r="BQN169" s="214"/>
      <c r="BQO169" s="214"/>
      <c r="BQP169" s="214"/>
      <c r="BQQ169" s="214"/>
      <c r="BQR169" s="214"/>
      <c r="BQS169" s="214"/>
      <c r="BQT169" s="214"/>
      <c r="BQU169" s="214"/>
      <c r="BQV169" s="214"/>
      <c r="BQW169" s="214"/>
      <c r="BQX169" s="214"/>
      <c r="BQY169" s="214"/>
      <c r="BQZ169" s="214"/>
      <c r="BRA169" s="214"/>
      <c r="BRB169" s="214"/>
      <c r="BRC169" s="214"/>
      <c r="BRD169" s="214"/>
      <c r="BRE169" s="214"/>
      <c r="BRF169" s="214"/>
      <c r="BRG169" s="214"/>
      <c r="BRH169" s="214"/>
      <c r="BRI169" s="214"/>
      <c r="BRJ169" s="214"/>
      <c r="BRK169" s="214"/>
      <c r="BRL169" s="214"/>
      <c r="BRM169" s="214"/>
      <c r="BRN169" s="214"/>
      <c r="BRO169" s="214"/>
      <c r="BRP169" s="214"/>
      <c r="BRQ169" s="214"/>
      <c r="BRR169" s="214"/>
      <c r="BRS169" s="214"/>
      <c r="BRT169" s="214"/>
      <c r="BRU169" s="214"/>
      <c r="BRV169" s="214"/>
      <c r="BRW169" s="214"/>
      <c r="BRX169" s="214"/>
      <c r="BRY169" s="214"/>
      <c r="BRZ169" s="214"/>
      <c r="BSA169" s="214"/>
      <c r="BSB169" s="214"/>
      <c r="BSC169" s="214"/>
      <c r="BSD169" s="214"/>
      <c r="BSE169" s="214"/>
      <c r="BSF169" s="214"/>
      <c r="BSG169" s="214"/>
      <c r="BSH169" s="214"/>
      <c r="BSI169" s="214"/>
      <c r="BSJ169" s="214"/>
      <c r="BSK169" s="214"/>
      <c r="BSL169" s="214"/>
      <c r="BSM169" s="214"/>
      <c r="BSN169" s="214"/>
      <c r="BSO169" s="214"/>
      <c r="BSP169" s="214"/>
      <c r="BSQ169" s="214"/>
      <c r="BSR169" s="214"/>
      <c r="BSS169" s="214"/>
      <c r="BST169" s="214"/>
      <c r="BSU169" s="214"/>
      <c r="BSV169" s="214"/>
      <c r="BSW169" s="214"/>
      <c r="BSX169" s="214"/>
      <c r="BSY169" s="214"/>
      <c r="BSZ169" s="214"/>
      <c r="BTA169" s="214"/>
      <c r="BTB169" s="214"/>
      <c r="BTC169" s="214"/>
      <c r="BTD169" s="214"/>
      <c r="BTE169" s="214"/>
      <c r="BTF169" s="214"/>
      <c r="BTG169" s="214"/>
      <c r="BTH169" s="214"/>
      <c r="BTI169" s="214"/>
      <c r="BTJ169" s="214"/>
      <c r="BTK169" s="214"/>
      <c r="BTL169" s="214"/>
      <c r="BTM169" s="214"/>
      <c r="BTN169" s="214"/>
      <c r="BTO169" s="214"/>
      <c r="BTP169" s="214"/>
      <c r="BTQ169" s="214"/>
      <c r="BTR169" s="214"/>
      <c r="BTS169" s="214"/>
      <c r="BTT169" s="214"/>
      <c r="BTU169" s="214"/>
      <c r="BTV169" s="214"/>
      <c r="BTW169" s="214"/>
      <c r="BTX169" s="214"/>
      <c r="BTY169" s="214"/>
      <c r="BTZ169" s="214"/>
      <c r="BUA169" s="214"/>
      <c r="BUB169" s="214"/>
      <c r="BUC169" s="214"/>
      <c r="BUD169" s="214"/>
      <c r="BUE169" s="214"/>
      <c r="BUF169" s="214"/>
      <c r="BUG169" s="214"/>
      <c r="BUH169" s="214"/>
      <c r="BUI169" s="214"/>
      <c r="BUJ169" s="214"/>
      <c r="BUK169" s="214"/>
      <c r="BUL169" s="214"/>
      <c r="BUM169" s="214"/>
      <c r="BUN169" s="214"/>
      <c r="BUO169" s="214"/>
      <c r="BUP169" s="214"/>
      <c r="BUQ169" s="214"/>
      <c r="BUR169" s="214"/>
      <c r="BUS169" s="214"/>
      <c r="BUT169" s="214"/>
      <c r="BUU169" s="214"/>
      <c r="BUV169" s="214"/>
      <c r="BUW169" s="214"/>
      <c r="BUX169" s="214"/>
      <c r="BUY169" s="214"/>
      <c r="BUZ169" s="214"/>
      <c r="BVA169" s="214"/>
      <c r="BVB169" s="214"/>
      <c r="BVC169" s="214"/>
      <c r="BVD169" s="214"/>
      <c r="BVE169" s="214"/>
      <c r="BVF169" s="214"/>
      <c r="BVG169" s="214"/>
      <c r="BVH169" s="214"/>
      <c r="BVI169" s="214"/>
      <c r="BVJ169" s="214"/>
      <c r="BVK169" s="214"/>
      <c r="BVL169" s="214"/>
      <c r="BVM169" s="214"/>
      <c r="BVN169" s="214"/>
      <c r="BVO169" s="214"/>
      <c r="BVP169" s="214"/>
      <c r="BVQ169" s="214"/>
      <c r="BVR169" s="214"/>
      <c r="BVS169" s="214"/>
      <c r="BVT169" s="214"/>
      <c r="BVU169" s="214"/>
      <c r="BVV169" s="214"/>
      <c r="BVW169" s="214"/>
      <c r="BVX169" s="214"/>
      <c r="BVY169" s="214"/>
      <c r="BVZ169" s="214"/>
      <c r="BWA169" s="214"/>
      <c r="BWB169" s="214"/>
      <c r="BWC169" s="214"/>
      <c r="BWD169" s="214"/>
      <c r="BWE169" s="214"/>
      <c r="BWF169" s="214"/>
      <c r="BWG169" s="214"/>
      <c r="BWH169" s="214"/>
      <c r="BWI169" s="214"/>
      <c r="BWJ169" s="214"/>
      <c r="BWK169" s="214"/>
      <c r="BWL169" s="214"/>
      <c r="BWM169" s="214"/>
      <c r="BWN169" s="214"/>
      <c r="BWO169" s="214"/>
      <c r="BWP169" s="214"/>
      <c r="BWQ169" s="214"/>
      <c r="BWR169" s="214"/>
      <c r="BWS169" s="214"/>
      <c r="BWT169" s="214"/>
      <c r="BWU169" s="214"/>
      <c r="BWV169" s="214"/>
      <c r="BWW169" s="214"/>
      <c r="BWX169" s="214"/>
      <c r="BWY169" s="214"/>
      <c r="BWZ169" s="214"/>
      <c r="BXA169" s="214"/>
      <c r="BXB169" s="214"/>
      <c r="BXC169" s="214"/>
      <c r="BXD169" s="214"/>
      <c r="BXE169" s="214"/>
      <c r="BXF169" s="214"/>
      <c r="BXG169" s="214"/>
      <c r="BXH169" s="214"/>
      <c r="BXI169" s="214"/>
      <c r="BXJ169" s="214"/>
      <c r="BXK169" s="214"/>
      <c r="BXL169" s="214"/>
      <c r="BXM169" s="214"/>
      <c r="BXN169" s="214"/>
      <c r="BXO169" s="214"/>
      <c r="BXP169" s="214"/>
      <c r="BXQ169" s="214"/>
      <c r="BXR169" s="214"/>
      <c r="BXS169" s="214"/>
      <c r="BXT169" s="214"/>
      <c r="BXU169" s="214"/>
      <c r="BXV169" s="214"/>
      <c r="BXW169" s="214"/>
      <c r="BXX169" s="214"/>
      <c r="BXY169" s="214"/>
      <c r="BXZ169" s="214"/>
      <c r="BYA169" s="214"/>
      <c r="BYB169" s="214"/>
      <c r="BYC169" s="214"/>
      <c r="BYD169" s="214"/>
      <c r="BYE169" s="214"/>
      <c r="BYF169" s="214"/>
      <c r="BYG169" s="214"/>
      <c r="BYH169" s="214"/>
      <c r="BYI169" s="214"/>
      <c r="BYJ169" s="214"/>
      <c r="BYK169" s="214"/>
      <c r="BYL169" s="214"/>
      <c r="BYM169" s="214"/>
      <c r="BYN169" s="214"/>
      <c r="BYO169" s="214"/>
      <c r="BYP169" s="214"/>
      <c r="BYQ169" s="214"/>
      <c r="BYR169" s="214"/>
      <c r="BYS169" s="214"/>
      <c r="BYT169" s="214"/>
      <c r="BYU169" s="214"/>
      <c r="BYV169" s="214"/>
      <c r="BYW169" s="214"/>
      <c r="BYX169" s="214"/>
      <c r="BYY169" s="214"/>
      <c r="BYZ169" s="214"/>
      <c r="BZA169" s="214"/>
      <c r="BZB169" s="214"/>
      <c r="BZC169" s="214"/>
      <c r="BZD169" s="214"/>
      <c r="BZE169" s="214"/>
      <c r="BZF169" s="214"/>
      <c r="BZG169" s="214"/>
      <c r="BZH169" s="214"/>
      <c r="BZI169" s="214"/>
      <c r="BZJ169" s="214"/>
      <c r="BZK169" s="214"/>
      <c r="BZL169" s="214"/>
      <c r="BZM169" s="214"/>
      <c r="BZN169" s="214"/>
      <c r="BZO169" s="214"/>
      <c r="BZP169" s="214"/>
      <c r="BZQ169" s="214"/>
      <c r="BZR169" s="214"/>
      <c r="BZS169" s="214"/>
      <c r="BZT169" s="214"/>
      <c r="BZU169" s="214"/>
      <c r="BZV169" s="214"/>
      <c r="BZW169" s="214"/>
      <c r="CAD169" s="214"/>
      <c r="CAE169" s="214"/>
      <c r="CAF169" s="214"/>
      <c r="CAG169" s="214"/>
      <c r="CAH169" s="214"/>
      <c r="CAI169" s="214"/>
      <c r="CAJ169" s="214"/>
      <c r="CAK169" s="214"/>
      <c r="CAL169" s="214"/>
      <c r="CAM169" s="214"/>
      <c r="CAN169" s="214"/>
      <c r="CAO169" s="214"/>
      <c r="CAP169" s="214"/>
      <c r="CAQ169" s="214"/>
      <c r="CAR169" s="214"/>
      <c r="CAS169" s="214"/>
      <c r="CAT169" s="214"/>
      <c r="CAU169" s="214"/>
      <c r="CAV169" s="214"/>
      <c r="CAW169" s="214"/>
      <c r="CAX169" s="214"/>
      <c r="CAY169" s="214"/>
      <c r="CAZ169" s="214"/>
      <c r="CBA169" s="214"/>
      <c r="CBB169" s="214"/>
      <c r="CBC169" s="214"/>
      <c r="CBD169" s="214"/>
      <c r="CBE169" s="214"/>
      <c r="CBF169" s="214"/>
      <c r="CBG169" s="214"/>
      <c r="CBH169" s="214"/>
      <c r="CBI169" s="214"/>
      <c r="CBJ169" s="214"/>
      <c r="CBK169" s="214"/>
      <c r="CBL169" s="214"/>
      <c r="CBM169" s="214"/>
      <c r="CBN169" s="214"/>
      <c r="CBO169" s="214"/>
      <c r="CBP169" s="214"/>
      <c r="CBQ169" s="214"/>
      <c r="CBR169" s="214"/>
      <c r="CBS169" s="214"/>
      <c r="CBT169" s="214"/>
      <c r="CBU169" s="214"/>
      <c r="CBV169" s="214"/>
      <c r="CBW169" s="214"/>
      <c r="CBX169" s="214"/>
      <c r="CBY169" s="214"/>
      <c r="CBZ169" s="214"/>
      <c r="CCA169" s="214"/>
      <c r="CCB169" s="214"/>
      <c r="CCC169" s="214"/>
      <c r="CCD169" s="214"/>
      <c r="CCE169" s="214"/>
      <c r="CCF169" s="214"/>
      <c r="CCG169" s="214"/>
      <c r="CCH169" s="214"/>
      <c r="CCI169" s="214"/>
      <c r="CCJ169" s="214"/>
      <c r="CCK169" s="214"/>
      <c r="CCL169" s="214"/>
      <c r="CCM169" s="214"/>
      <c r="CCN169" s="214"/>
      <c r="CCO169" s="214"/>
      <c r="CCP169" s="214"/>
      <c r="CCQ169" s="214"/>
      <c r="CCR169" s="214"/>
      <c r="CCS169" s="214"/>
      <c r="CCT169" s="214"/>
      <c r="CCU169" s="214"/>
      <c r="CCV169" s="214"/>
      <c r="CCW169" s="214"/>
      <c r="CCX169" s="214"/>
      <c r="CCY169" s="214"/>
      <c r="CCZ169" s="214"/>
      <c r="CDA169" s="214"/>
      <c r="CDB169" s="214"/>
      <c r="CDC169" s="214"/>
      <c r="CDD169" s="214"/>
      <c r="CDE169" s="214"/>
      <c r="CDF169" s="214"/>
      <c r="CDG169" s="214"/>
      <c r="CDH169" s="214"/>
      <c r="CDI169" s="214"/>
      <c r="CDJ169" s="214"/>
      <c r="CDK169" s="214"/>
      <c r="CDL169" s="214"/>
      <c r="CDM169" s="214"/>
      <c r="CDN169" s="214"/>
      <c r="CDO169" s="214"/>
      <c r="CDP169" s="214"/>
      <c r="CDQ169" s="214"/>
      <c r="CDR169" s="214"/>
      <c r="CDS169" s="214"/>
      <c r="CDT169" s="214"/>
      <c r="CDU169" s="214"/>
      <c r="CDV169" s="214"/>
      <c r="CDW169" s="214"/>
      <c r="CDX169" s="214"/>
      <c r="CDY169" s="214"/>
      <c r="CDZ169" s="214"/>
      <c r="CEA169" s="214"/>
      <c r="CEB169" s="214"/>
      <c r="CEC169" s="214"/>
      <c r="CED169" s="214"/>
      <c r="CEE169" s="214"/>
      <c r="CEF169" s="214"/>
      <c r="CEG169" s="214"/>
      <c r="CEH169" s="214"/>
      <c r="CEI169" s="214"/>
      <c r="CEJ169" s="214"/>
      <c r="CEK169" s="214"/>
      <c r="CEL169" s="214"/>
      <c r="CEM169" s="214"/>
      <c r="CEN169" s="214"/>
      <c r="CEO169" s="214"/>
      <c r="CEP169" s="214"/>
      <c r="CEQ169" s="214"/>
      <c r="CER169" s="214"/>
      <c r="CES169" s="214"/>
      <c r="CET169" s="214"/>
      <c r="CEU169" s="214"/>
      <c r="CEV169" s="214"/>
      <c r="CEW169" s="214"/>
      <c r="CEX169" s="214"/>
      <c r="CEY169" s="214"/>
      <c r="CEZ169" s="214"/>
      <c r="CFA169" s="214"/>
      <c r="CFB169" s="214"/>
      <c r="CFC169" s="214"/>
      <c r="CFD169" s="214"/>
      <c r="CFE169" s="214"/>
      <c r="CFF169" s="214"/>
      <c r="CFG169" s="214"/>
      <c r="CFH169" s="214"/>
      <c r="CFI169" s="214"/>
      <c r="CFJ169" s="214"/>
      <c r="CFK169" s="214"/>
      <c r="CFL169" s="214"/>
      <c r="CFM169" s="214"/>
      <c r="CFN169" s="214"/>
      <c r="CFO169" s="214"/>
      <c r="CFP169" s="214"/>
      <c r="CFQ169" s="214"/>
      <c r="CFR169" s="214"/>
      <c r="CFS169" s="214"/>
      <c r="CFT169" s="214"/>
      <c r="CFU169" s="214"/>
      <c r="CFV169" s="214"/>
      <c r="CFW169" s="214"/>
      <c r="CFX169" s="214"/>
      <c r="CFY169" s="214"/>
      <c r="CFZ169" s="214"/>
      <c r="CGA169" s="214"/>
      <c r="CGB169" s="214"/>
      <c r="CGC169" s="214"/>
      <c r="CGD169" s="214"/>
      <c r="CGE169" s="214"/>
      <c r="CGF169" s="214"/>
      <c r="CGG169" s="214"/>
      <c r="CGH169" s="214"/>
      <c r="CGI169" s="214"/>
      <c r="CGJ169" s="214"/>
      <c r="CGK169" s="214"/>
      <c r="CGL169" s="214"/>
      <c r="CGM169" s="214"/>
      <c r="CGN169" s="214"/>
      <c r="CGO169" s="214"/>
      <c r="CGP169" s="214"/>
      <c r="CGQ169" s="214"/>
      <c r="CGR169" s="214"/>
      <c r="CGS169" s="214"/>
      <c r="CGT169" s="214"/>
      <c r="CGU169" s="214"/>
      <c r="CGV169" s="214"/>
      <c r="CGW169" s="214"/>
      <c r="CGX169" s="214"/>
      <c r="CGY169" s="214"/>
      <c r="CGZ169" s="214"/>
      <c r="CHA169" s="214"/>
      <c r="CHB169" s="214"/>
      <c r="CHC169" s="214"/>
      <c r="CHD169" s="214"/>
      <c r="CHE169" s="214"/>
      <c r="CHF169" s="214"/>
      <c r="CHG169" s="214"/>
      <c r="CHH169" s="214"/>
      <c r="CHI169" s="214"/>
      <c r="CHJ169" s="214"/>
      <c r="CHK169" s="214"/>
      <c r="CHL169" s="214"/>
      <c r="CHM169" s="214"/>
      <c r="CHN169" s="214"/>
      <c r="CHO169" s="214"/>
      <c r="CHP169" s="214"/>
      <c r="CHQ169" s="214"/>
      <c r="CHR169" s="214"/>
      <c r="CHS169" s="214"/>
      <c r="CHT169" s="214"/>
      <c r="CHU169" s="214"/>
      <c r="CHV169" s="214"/>
      <c r="CHW169" s="214"/>
      <c r="CHX169" s="214"/>
      <c r="CHY169" s="214"/>
      <c r="CHZ169" s="214"/>
      <c r="CIA169" s="214"/>
      <c r="CIB169" s="214"/>
      <c r="CIC169" s="214"/>
      <c r="CID169" s="214"/>
      <c r="CIE169" s="214"/>
      <c r="CIF169" s="214"/>
      <c r="CIG169" s="214"/>
      <c r="CIH169" s="214"/>
      <c r="CII169" s="214"/>
      <c r="CIJ169" s="214"/>
      <c r="CIK169" s="214"/>
      <c r="CIL169" s="214"/>
      <c r="CIM169" s="214"/>
      <c r="CIN169" s="214"/>
      <c r="CIO169" s="214"/>
      <c r="CIP169" s="214"/>
      <c r="CIQ169" s="214"/>
      <c r="CIR169" s="214"/>
      <c r="CIS169" s="214"/>
      <c r="CIT169" s="214"/>
      <c r="CIU169" s="214"/>
      <c r="CIV169" s="214"/>
      <c r="CIW169" s="214"/>
      <c r="CIX169" s="214"/>
      <c r="CIY169" s="214"/>
      <c r="CIZ169" s="214"/>
      <c r="CJA169" s="214"/>
      <c r="CJB169" s="214"/>
      <c r="CJC169" s="214"/>
      <c r="CJD169" s="214"/>
      <c r="CJE169" s="214"/>
      <c r="CJF169" s="214"/>
      <c r="CJG169" s="214"/>
      <c r="CJH169" s="214"/>
      <c r="CJI169" s="214"/>
      <c r="CJJ169" s="214"/>
      <c r="CJK169" s="214"/>
      <c r="CJL169" s="214"/>
      <c r="CJM169" s="214"/>
      <c r="CJN169" s="214"/>
      <c r="CJO169" s="214"/>
      <c r="CJP169" s="214"/>
      <c r="CJQ169" s="214"/>
      <c r="CJR169" s="214"/>
      <c r="CJS169" s="214"/>
      <c r="CJZ169" s="214"/>
      <c r="CKA169" s="214"/>
      <c r="CKB169" s="214"/>
      <c r="CKC169" s="214"/>
      <c r="CKD169" s="214"/>
      <c r="CKE169" s="214"/>
      <c r="CKF169" s="214"/>
      <c r="CKG169" s="214"/>
      <c r="CKH169" s="214"/>
      <c r="CKI169" s="214"/>
      <c r="CKJ169" s="214"/>
      <c r="CKK169" s="214"/>
      <c r="CKL169" s="214"/>
      <c r="CKM169" s="214"/>
      <c r="CKN169" s="214"/>
      <c r="CKO169" s="214"/>
      <c r="CKP169" s="214"/>
      <c r="CKQ169" s="214"/>
      <c r="CKR169" s="214"/>
      <c r="CKS169" s="214"/>
      <c r="CKT169" s="214"/>
      <c r="CKU169" s="214"/>
      <c r="CKV169" s="214"/>
      <c r="CKW169" s="214"/>
      <c r="CKX169" s="214"/>
      <c r="CKY169" s="214"/>
      <c r="CKZ169" s="214"/>
      <c r="CLA169" s="214"/>
      <c r="CLB169" s="214"/>
      <c r="CLC169" s="214"/>
      <c r="CLD169" s="214"/>
      <c r="CLE169" s="214"/>
      <c r="CLF169" s="214"/>
      <c r="CLG169" s="214"/>
      <c r="CLH169" s="214"/>
      <c r="CLI169" s="214"/>
      <c r="CLJ169" s="214"/>
      <c r="CLK169" s="214"/>
      <c r="CLL169" s="214"/>
      <c r="CLM169" s="214"/>
      <c r="CLN169" s="214"/>
      <c r="CLO169" s="214"/>
      <c r="CLP169" s="214"/>
      <c r="CLQ169" s="214"/>
      <c r="CLR169" s="214"/>
      <c r="CLS169" s="214"/>
      <c r="CLT169" s="214"/>
      <c r="CLU169" s="214"/>
      <c r="CLV169" s="214"/>
      <c r="CLW169" s="214"/>
      <c r="CLX169" s="214"/>
      <c r="CLY169" s="214"/>
      <c r="CLZ169" s="214"/>
      <c r="CMA169" s="214"/>
      <c r="CMB169" s="214"/>
      <c r="CMC169" s="214"/>
      <c r="CMD169" s="214"/>
      <c r="CME169" s="214"/>
      <c r="CMF169" s="214"/>
      <c r="CMG169" s="214"/>
      <c r="CMH169" s="214"/>
      <c r="CMI169" s="214"/>
      <c r="CMJ169" s="214"/>
      <c r="CMK169" s="214"/>
      <c r="CML169" s="214"/>
      <c r="CMM169" s="214"/>
      <c r="CMN169" s="214"/>
      <c r="CMO169" s="214"/>
      <c r="CMP169" s="214"/>
      <c r="CMQ169" s="214"/>
      <c r="CMR169" s="214"/>
      <c r="CMS169" s="214"/>
      <c r="CMT169" s="214"/>
      <c r="CMU169" s="214"/>
      <c r="CMV169" s="214"/>
      <c r="CMW169" s="214"/>
      <c r="CMX169" s="214"/>
      <c r="CMY169" s="214"/>
      <c r="CMZ169" s="214"/>
      <c r="CNA169" s="214"/>
      <c r="CNB169" s="214"/>
      <c r="CNC169" s="214"/>
      <c r="CND169" s="214"/>
      <c r="CNE169" s="214"/>
      <c r="CNF169" s="214"/>
      <c r="CNG169" s="214"/>
      <c r="CNH169" s="214"/>
      <c r="CNI169" s="214"/>
      <c r="CNJ169" s="214"/>
      <c r="CNK169" s="214"/>
      <c r="CNL169" s="214"/>
      <c r="CNM169" s="214"/>
      <c r="CNN169" s="214"/>
      <c r="CNO169" s="214"/>
      <c r="CNP169" s="214"/>
      <c r="CNQ169" s="214"/>
      <c r="CNR169" s="214"/>
      <c r="CNS169" s="214"/>
      <c r="CNT169" s="214"/>
      <c r="CNU169" s="214"/>
      <c r="CNV169" s="214"/>
      <c r="CNW169" s="214"/>
      <c r="CNX169" s="214"/>
      <c r="CNY169" s="214"/>
      <c r="CNZ169" s="214"/>
      <c r="COA169" s="214"/>
      <c r="COB169" s="214"/>
      <c r="COC169" s="214"/>
      <c r="COD169" s="214"/>
      <c r="COE169" s="214"/>
      <c r="COF169" s="214"/>
      <c r="COG169" s="214"/>
      <c r="COH169" s="214"/>
      <c r="COI169" s="214"/>
      <c r="COJ169" s="214"/>
      <c r="COK169" s="214"/>
      <c r="COL169" s="214"/>
      <c r="COM169" s="214"/>
      <c r="CON169" s="214"/>
      <c r="COO169" s="214"/>
      <c r="COP169" s="214"/>
      <c r="COQ169" s="214"/>
      <c r="COR169" s="214"/>
      <c r="COS169" s="214"/>
      <c r="COT169" s="214"/>
      <c r="COU169" s="214"/>
      <c r="COV169" s="214"/>
      <c r="COW169" s="214"/>
      <c r="COX169" s="214"/>
      <c r="COY169" s="214"/>
      <c r="COZ169" s="214"/>
      <c r="CPA169" s="214"/>
      <c r="CPB169" s="214"/>
      <c r="CPC169" s="214"/>
      <c r="CPD169" s="214"/>
      <c r="CPE169" s="214"/>
      <c r="CPF169" s="214"/>
      <c r="CPG169" s="214"/>
      <c r="CPH169" s="214"/>
      <c r="CPI169" s="214"/>
      <c r="CPJ169" s="214"/>
      <c r="CPK169" s="214"/>
      <c r="CPL169" s="214"/>
      <c r="CPM169" s="214"/>
      <c r="CPN169" s="214"/>
      <c r="CPO169" s="214"/>
      <c r="CPP169" s="214"/>
      <c r="CPQ169" s="214"/>
      <c r="CPR169" s="214"/>
      <c r="CPS169" s="214"/>
      <c r="CPT169" s="214"/>
      <c r="CPU169" s="214"/>
      <c r="CPV169" s="214"/>
      <c r="CPW169" s="214"/>
      <c r="CPX169" s="214"/>
      <c r="CPY169" s="214"/>
      <c r="CPZ169" s="214"/>
      <c r="CQA169" s="214"/>
      <c r="CQB169" s="214"/>
      <c r="CQC169" s="214"/>
      <c r="CQD169" s="214"/>
      <c r="CQE169" s="214"/>
      <c r="CQF169" s="214"/>
      <c r="CQG169" s="214"/>
      <c r="CQH169" s="214"/>
      <c r="CQI169" s="214"/>
      <c r="CQJ169" s="214"/>
      <c r="CQK169" s="214"/>
      <c r="CQL169" s="214"/>
      <c r="CQM169" s="214"/>
      <c r="CQN169" s="214"/>
      <c r="CQO169" s="214"/>
      <c r="CQP169" s="214"/>
      <c r="CQQ169" s="214"/>
      <c r="CQR169" s="214"/>
      <c r="CQS169" s="214"/>
      <c r="CQT169" s="214"/>
      <c r="CQU169" s="214"/>
      <c r="CQV169" s="214"/>
      <c r="CQW169" s="214"/>
      <c r="CQX169" s="214"/>
      <c r="CQY169" s="214"/>
      <c r="CQZ169" s="214"/>
      <c r="CRA169" s="214"/>
      <c r="CRB169" s="214"/>
      <c r="CRC169" s="214"/>
      <c r="CRD169" s="214"/>
      <c r="CRE169" s="214"/>
      <c r="CRF169" s="214"/>
      <c r="CRG169" s="214"/>
      <c r="CRH169" s="214"/>
      <c r="CRI169" s="214"/>
      <c r="CRJ169" s="214"/>
      <c r="CRK169" s="214"/>
      <c r="CRL169" s="214"/>
      <c r="CRM169" s="214"/>
      <c r="CRN169" s="214"/>
      <c r="CRO169" s="214"/>
      <c r="CRP169" s="214"/>
      <c r="CRQ169" s="214"/>
      <c r="CRR169" s="214"/>
      <c r="CRS169" s="214"/>
      <c r="CRT169" s="214"/>
      <c r="CRU169" s="214"/>
      <c r="CRV169" s="214"/>
      <c r="CRW169" s="214"/>
      <c r="CRX169" s="214"/>
      <c r="CRY169" s="214"/>
      <c r="CRZ169" s="214"/>
      <c r="CSA169" s="214"/>
      <c r="CSB169" s="214"/>
      <c r="CSC169" s="214"/>
      <c r="CSD169" s="214"/>
      <c r="CSE169" s="214"/>
      <c r="CSF169" s="214"/>
      <c r="CSG169" s="214"/>
      <c r="CSH169" s="214"/>
      <c r="CSI169" s="214"/>
      <c r="CSJ169" s="214"/>
      <c r="CSK169" s="214"/>
      <c r="CSL169" s="214"/>
      <c r="CSM169" s="214"/>
      <c r="CSN169" s="214"/>
      <c r="CSO169" s="214"/>
      <c r="CSP169" s="214"/>
      <c r="CSQ169" s="214"/>
      <c r="CSR169" s="214"/>
      <c r="CSS169" s="214"/>
      <c r="CST169" s="214"/>
      <c r="CSU169" s="214"/>
      <c r="CSV169" s="214"/>
      <c r="CSW169" s="214"/>
      <c r="CSX169" s="214"/>
      <c r="CSY169" s="214"/>
      <c r="CSZ169" s="214"/>
      <c r="CTA169" s="214"/>
      <c r="CTB169" s="214"/>
      <c r="CTC169" s="214"/>
      <c r="CTD169" s="214"/>
      <c r="CTE169" s="214"/>
      <c r="CTF169" s="214"/>
      <c r="CTG169" s="214"/>
      <c r="CTH169" s="214"/>
      <c r="CTI169" s="214"/>
      <c r="CTJ169" s="214"/>
      <c r="CTK169" s="214"/>
      <c r="CTL169" s="214"/>
      <c r="CTM169" s="214"/>
      <c r="CTN169" s="214"/>
      <c r="CTO169" s="214"/>
      <c r="CTV169" s="214"/>
      <c r="CTW169" s="214"/>
      <c r="CTX169" s="214"/>
      <c r="CTY169" s="214"/>
      <c r="CTZ169" s="214"/>
      <c r="CUA169" s="214"/>
      <c r="CUB169" s="214"/>
      <c r="CUC169" s="214"/>
      <c r="CUD169" s="214"/>
      <c r="CUE169" s="214"/>
      <c r="CUF169" s="214"/>
      <c r="CUG169" s="214"/>
      <c r="CUH169" s="214"/>
      <c r="CUI169" s="214"/>
      <c r="CUJ169" s="214"/>
      <c r="CUK169" s="214"/>
      <c r="CUL169" s="214"/>
      <c r="CUM169" s="214"/>
      <c r="CUN169" s="214"/>
      <c r="CUO169" s="214"/>
      <c r="CUP169" s="214"/>
      <c r="CUQ169" s="214"/>
      <c r="CUR169" s="214"/>
      <c r="CUS169" s="214"/>
      <c r="CUT169" s="214"/>
      <c r="CUU169" s="214"/>
      <c r="CUV169" s="214"/>
      <c r="CUW169" s="214"/>
      <c r="CUX169" s="214"/>
      <c r="CUY169" s="214"/>
      <c r="CUZ169" s="214"/>
      <c r="CVA169" s="214"/>
      <c r="CVB169" s="214"/>
      <c r="CVC169" s="214"/>
      <c r="CVD169" s="214"/>
      <c r="CVE169" s="214"/>
      <c r="CVF169" s="214"/>
      <c r="CVG169" s="214"/>
      <c r="CVH169" s="214"/>
      <c r="CVI169" s="214"/>
      <c r="CVJ169" s="214"/>
      <c r="CVK169" s="214"/>
      <c r="CVL169" s="214"/>
      <c r="CVM169" s="214"/>
      <c r="CVN169" s="214"/>
      <c r="CVO169" s="214"/>
      <c r="CVP169" s="214"/>
      <c r="CVQ169" s="214"/>
      <c r="CVR169" s="214"/>
      <c r="CVS169" s="214"/>
      <c r="CVT169" s="214"/>
      <c r="CVU169" s="214"/>
      <c r="CVV169" s="214"/>
      <c r="CVW169" s="214"/>
      <c r="CVX169" s="214"/>
      <c r="CVY169" s="214"/>
      <c r="CVZ169" s="214"/>
      <c r="CWA169" s="214"/>
      <c r="CWB169" s="214"/>
      <c r="CWC169" s="214"/>
      <c r="CWD169" s="214"/>
      <c r="CWE169" s="214"/>
      <c r="CWF169" s="214"/>
      <c r="CWG169" s="214"/>
      <c r="CWH169" s="214"/>
      <c r="CWI169" s="214"/>
      <c r="CWJ169" s="214"/>
      <c r="CWK169" s="214"/>
      <c r="CWL169" s="214"/>
      <c r="CWM169" s="214"/>
      <c r="CWN169" s="214"/>
      <c r="CWO169" s="214"/>
      <c r="CWP169" s="214"/>
      <c r="CWQ169" s="214"/>
      <c r="CWR169" s="214"/>
      <c r="CWS169" s="214"/>
      <c r="CWT169" s="214"/>
      <c r="CWU169" s="214"/>
      <c r="CWV169" s="214"/>
      <c r="CWW169" s="214"/>
      <c r="CWX169" s="214"/>
      <c r="CWY169" s="214"/>
      <c r="CWZ169" s="214"/>
      <c r="CXA169" s="214"/>
      <c r="CXB169" s="214"/>
      <c r="CXC169" s="214"/>
      <c r="CXD169" s="214"/>
      <c r="CXE169" s="214"/>
      <c r="CXF169" s="214"/>
      <c r="CXG169" s="214"/>
      <c r="CXH169" s="214"/>
      <c r="CXI169" s="214"/>
      <c r="CXJ169" s="214"/>
      <c r="CXK169" s="214"/>
      <c r="CXL169" s="214"/>
      <c r="CXM169" s="214"/>
      <c r="CXN169" s="214"/>
      <c r="CXO169" s="214"/>
      <c r="CXP169" s="214"/>
      <c r="CXQ169" s="214"/>
      <c r="CXR169" s="214"/>
      <c r="CXS169" s="214"/>
      <c r="CXT169" s="214"/>
      <c r="CXU169" s="214"/>
      <c r="CXV169" s="214"/>
      <c r="CXW169" s="214"/>
      <c r="CXX169" s="214"/>
      <c r="CXY169" s="214"/>
      <c r="CXZ169" s="214"/>
      <c r="CYA169" s="214"/>
      <c r="CYB169" s="214"/>
      <c r="CYC169" s="214"/>
      <c r="CYD169" s="214"/>
      <c r="CYE169" s="214"/>
      <c r="CYF169" s="214"/>
      <c r="CYG169" s="214"/>
      <c r="CYH169" s="214"/>
      <c r="CYI169" s="214"/>
      <c r="CYJ169" s="214"/>
      <c r="CYK169" s="214"/>
      <c r="CYL169" s="214"/>
      <c r="CYM169" s="214"/>
      <c r="CYN169" s="214"/>
      <c r="CYO169" s="214"/>
      <c r="CYP169" s="214"/>
      <c r="CYQ169" s="214"/>
      <c r="CYR169" s="214"/>
      <c r="CYS169" s="214"/>
      <c r="CYT169" s="214"/>
      <c r="CYU169" s="214"/>
      <c r="CYV169" s="214"/>
      <c r="CYW169" s="214"/>
      <c r="CYX169" s="214"/>
      <c r="CYY169" s="214"/>
      <c r="CYZ169" s="214"/>
      <c r="CZA169" s="214"/>
      <c r="CZB169" s="214"/>
      <c r="CZC169" s="214"/>
      <c r="CZD169" s="214"/>
      <c r="CZE169" s="214"/>
      <c r="CZF169" s="214"/>
      <c r="CZG169" s="214"/>
      <c r="CZH169" s="214"/>
      <c r="CZI169" s="214"/>
      <c r="CZJ169" s="214"/>
      <c r="CZK169" s="214"/>
      <c r="CZL169" s="214"/>
      <c r="CZM169" s="214"/>
      <c r="CZN169" s="214"/>
      <c r="CZO169" s="214"/>
      <c r="CZP169" s="214"/>
      <c r="CZQ169" s="214"/>
      <c r="CZR169" s="214"/>
      <c r="CZS169" s="214"/>
      <c r="CZT169" s="214"/>
      <c r="CZU169" s="214"/>
      <c r="CZV169" s="214"/>
      <c r="CZW169" s="214"/>
      <c r="CZX169" s="214"/>
      <c r="CZY169" s="214"/>
      <c r="CZZ169" s="214"/>
      <c r="DAA169" s="214"/>
      <c r="DAB169" s="214"/>
      <c r="DAC169" s="214"/>
      <c r="DAD169" s="214"/>
      <c r="DAE169" s="214"/>
      <c r="DAF169" s="214"/>
      <c r="DAG169" s="214"/>
      <c r="DAH169" s="214"/>
      <c r="DAI169" s="214"/>
      <c r="DAJ169" s="214"/>
      <c r="DAK169" s="214"/>
      <c r="DAL169" s="214"/>
      <c r="DAM169" s="214"/>
      <c r="DAN169" s="214"/>
      <c r="DAO169" s="214"/>
      <c r="DAP169" s="214"/>
      <c r="DAQ169" s="214"/>
      <c r="DAR169" s="214"/>
      <c r="DAS169" s="214"/>
      <c r="DAT169" s="214"/>
      <c r="DAU169" s="214"/>
      <c r="DAV169" s="214"/>
      <c r="DAW169" s="214"/>
      <c r="DAX169" s="214"/>
      <c r="DAY169" s="214"/>
      <c r="DAZ169" s="214"/>
      <c r="DBA169" s="214"/>
      <c r="DBB169" s="214"/>
      <c r="DBC169" s="214"/>
      <c r="DBD169" s="214"/>
      <c r="DBE169" s="214"/>
      <c r="DBF169" s="214"/>
      <c r="DBG169" s="214"/>
      <c r="DBH169" s="214"/>
      <c r="DBI169" s="214"/>
      <c r="DBJ169" s="214"/>
      <c r="DBK169" s="214"/>
      <c r="DBL169" s="214"/>
      <c r="DBM169" s="214"/>
      <c r="DBN169" s="214"/>
      <c r="DBO169" s="214"/>
      <c r="DBP169" s="214"/>
      <c r="DBQ169" s="214"/>
      <c r="DBR169" s="214"/>
      <c r="DBS169" s="214"/>
      <c r="DBT169" s="214"/>
      <c r="DBU169" s="214"/>
      <c r="DBV169" s="214"/>
      <c r="DBW169" s="214"/>
      <c r="DBX169" s="214"/>
      <c r="DBY169" s="214"/>
      <c r="DBZ169" s="214"/>
      <c r="DCA169" s="214"/>
      <c r="DCB169" s="214"/>
      <c r="DCC169" s="214"/>
      <c r="DCD169" s="214"/>
      <c r="DCE169" s="214"/>
      <c r="DCF169" s="214"/>
      <c r="DCG169" s="214"/>
      <c r="DCH169" s="214"/>
      <c r="DCI169" s="214"/>
      <c r="DCJ169" s="214"/>
      <c r="DCK169" s="214"/>
      <c r="DCL169" s="214"/>
      <c r="DCM169" s="214"/>
      <c r="DCN169" s="214"/>
      <c r="DCO169" s="214"/>
      <c r="DCP169" s="214"/>
      <c r="DCQ169" s="214"/>
      <c r="DCR169" s="214"/>
      <c r="DCS169" s="214"/>
      <c r="DCT169" s="214"/>
      <c r="DCU169" s="214"/>
      <c r="DCV169" s="214"/>
      <c r="DCW169" s="214"/>
      <c r="DCX169" s="214"/>
      <c r="DCY169" s="214"/>
      <c r="DCZ169" s="214"/>
      <c r="DDA169" s="214"/>
      <c r="DDB169" s="214"/>
      <c r="DDC169" s="214"/>
      <c r="DDD169" s="214"/>
      <c r="DDE169" s="214"/>
      <c r="DDF169" s="214"/>
      <c r="DDG169" s="214"/>
      <c r="DDH169" s="214"/>
      <c r="DDI169" s="214"/>
      <c r="DDJ169" s="214"/>
      <c r="DDK169" s="214"/>
      <c r="DDR169" s="214"/>
      <c r="DDS169" s="214"/>
      <c r="DDT169" s="214"/>
      <c r="DDU169" s="214"/>
      <c r="DDV169" s="214"/>
      <c r="DDW169" s="214"/>
      <c r="DDX169" s="214"/>
      <c r="DDY169" s="214"/>
      <c r="DDZ169" s="214"/>
      <c r="DEA169" s="214"/>
      <c r="DEB169" s="214"/>
      <c r="DEC169" s="214"/>
      <c r="DED169" s="214"/>
      <c r="DEE169" s="214"/>
      <c r="DEF169" s="214"/>
      <c r="DEG169" s="214"/>
      <c r="DEH169" s="214"/>
      <c r="DEI169" s="214"/>
      <c r="DEJ169" s="214"/>
      <c r="DEK169" s="214"/>
      <c r="DEL169" s="214"/>
      <c r="DEM169" s="214"/>
      <c r="DEN169" s="214"/>
      <c r="DEO169" s="214"/>
      <c r="DEP169" s="214"/>
      <c r="DEQ169" s="214"/>
      <c r="DER169" s="214"/>
      <c r="DES169" s="214"/>
      <c r="DET169" s="214"/>
      <c r="DEU169" s="214"/>
      <c r="DEV169" s="214"/>
      <c r="DEW169" s="214"/>
      <c r="DEX169" s="214"/>
      <c r="DEY169" s="214"/>
      <c r="DEZ169" s="214"/>
      <c r="DFA169" s="214"/>
      <c r="DFB169" s="214"/>
      <c r="DFC169" s="214"/>
      <c r="DFD169" s="214"/>
      <c r="DFE169" s="214"/>
      <c r="DFF169" s="214"/>
      <c r="DFG169" s="214"/>
      <c r="DFH169" s="214"/>
      <c r="DFI169" s="214"/>
      <c r="DFJ169" s="214"/>
      <c r="DFK169" s="214"/>
      <c r="DFL169" s="214"/>
      <c r="DFM169" s="214"/>
      <c r="DFN169" s="214"/>
      <c r="DFO169" s="214"/>
      <c r="DFP169" s="214"/>
      <c r="DFQ169" s="214"/>
      <c r="DFR169" s="214"/>
      <c r="DFS169" s="214"/>
      <c r="DFT169" s="214"/>
      <c r="DFU169" s="214"/>
      <c r="DFV169" s="214"/>
      <c r="DFW169" s="214"/>
      <c r="DFX169" s="214"/>
      <c r="DFY169" s="214"/>
      <c r="DFZ169" s="214"/>
      <c r="DGA169" s="214"/>
      <c r="DGB169" s="214"/>
      <c r="DGC169" s="214"/>
      <c r="DGD169" s="214"/>
      <c r="DGE169" s="214"/>
      <c r="DGF169" s="214"/>
      <c r="DGG169" s="214"/>
      <c r="DGH169" s="214"/>
      <c r="DGI169" s="214"/>
      <c r="DGJ169" s="214"/>
      <c r="DGK169" s="214"/>
      <c r="DGL169" s="214"/>
      <c r="DGM169" s="214"/>
      <c r="DGN169" s="214"/>
      <c r="DGO169" s="214"/>
      <c r="DGP169" s="214"/>
      <c r="DGQ169" s="214"/>
      <c r="DGR169" s="214"/>
      <c r="DGS169" s="214"/>
      <c r="DGT169" s="214"/>
      <c r="DGU169" s="214"/>
      <c r="DGV169" s="214"/>
      <c r="DGW169" s="214"/>
      <c r="DGX169" s="214"/>
      <c r="DGY169" s="214"/>
      <c r="DGZ169" s="214"/>
      <c r="DHA169" s="214"/>
      <c r="DHB169" s="214"/>
      <c r="DHC169" s="214"/>
      <c r="DHD169" s="214"/>
      <c r="DHE169" s="214"/>
      <c r="DHF169" s="214"/>
      <c r="DHG169" s="214"/>
      <c r="DHH169" s="214"/>
      <c r="DHI169" s="214"/>
      <c r="DHJ169" s="214"/>
      <c r="DHK169" s="214"/>
      <c r="DHL169" s="214"/>
      <c r="DHM169" s="214"/>
      <c r="DHN169" s="214"/>
      <c r="DHO169" s="214"/>
      <c r="DHP169" s="214"/>
      <c r="DHQ169" s="214"/>
      <c r="DHR169" s="214"/>
      <c r="DHS169" s="214"/>
      <c r="DHT169" s="214"/>
      <c r="DHU169" s="214"/>
      <c r="DHV169" s="214"/>
      <c r="DHW169" s="214"/>
      <c r="DHX169" s="214"/>
      <c r="DHY169" s="214"/>
      <c r="DHZ169" s="214"/>
      <c r="DIA169" s="214"/>
      <c r="DIB169" s="214"/>
      <c r="DIC169" s="214"/>
      <c r="DID169" s="214"/>
      <c r="DIE169" s="214"/>
      <c r="DIF169" s="214"/>
      <c r="DIG169" s="214"/>
      <c r="DIH169" s="214"/>
      <c r="DII169" s="214"/>
      <c r="DIJ169" s="214"/>
      <c r="DIK169" s="214"/>
      <c r="DIL169" s="214"/>
      <c r="DIM169" s="214"/>
      <c r="DIN169" s="214"/>
      <c r="DIO169" s="214"/>
      <c r="DIP169" s="214"/>
      <c r="DIQ169" s="214"/>
      <c r="DIR169" s="214"/>
      <c r="DIS169" s="214"/>
      <c r="DIT169" s="214"/>
      <c r="DIU169" s="214"/>
      <c r="DIV169" s="214"/>
      <c r="DIW169" s="214"/>
      <c r="DIX169" s="214"/>
      <c r="DIY169" s="214"/>
      <c r="DIZ169" s="214"/>
      <c r="DJA169" s="214"/>
      <c r="DJB169" s="214"/>
      <c r="DJC169" s="214"/>
      <c r="DJD169" s="214"/>
      <c r="DJE169" s="214"/>
      <c r="DJF169" s="214"/>
      <c r="DJG169" s="214"/>
      <c r="DJH169" s="214"/>
      <c r="DJI169" s="214"/>
      <c r="DJJ169" s="214"/>
      <c r="DJK169" s="214"/>
      <c r="DJL169" s="214"/>
      <c r="DJM169" s="214"/>
      <c r="DJN169" s="214"/>
      <c r="DJO169" s="214"/>
      <c r="DJP169" s="214"/>
      <c r="DJQ169" s="214"/>
      <c r="DJR169" s="214"/>
      <c r="DJS169" s="214"/>
      <c r="DJT169" s="214"/>
      <c r="DJU169" s="214"/>
      <c r="DJV169" s="214"/>
      <c r="DJW169" s="214"/>
      <c r="DJX169" s="214"/>
      <c r="DJY169" s="214"/>
      <c r="DJZ169" s="214"/>
      <c r="DKA169" s="214"/>
      <c r="DKB169" s="214"/>
      <c r="DKC169" s="214"/>
      <c r="DKD169" s="214"/>
      <c r="DKE169" s="214"/>
      <c r="DKF169" s="214"/>
      <c r="DKG169" s="214"/>
      <c r="DKH169" s="214"/>
      <c r="DKI169" s="214"/>
      <c r="DKJ169" s="214"/>
      <c r="DKK169" s="214"/>
      <c r="DKL169" s="214"/>
      <c r="DKM169" s="214"/>
      <c r="DKN169" s="214"/>
      <c r="DKO169" s="214"/>
      <c r="DKP169" s="214"/>
      <c r="DKQ169" s="214"/>
      <c r="DKR169" s="214"/>
      <c r="DKS169" s="214"/>
      <c r="DKT169" s="214"/>
      <c r="DKU169" s="214"/>
      <c r="DKV169" s="214"/>
      <c r="DKW169" s="214"/>
      <c r="DKX169" s="214"/>
      <c r="DKY169" s="214"/>
      <c r="DKZ169" s="214"/>
      <c r="DLA169" s="214"/>
      <c r="DLB169" s="214"/>
      <c r="DLC169" s="214"/>
      <c r="DLD169" s="214"/>
      <c r="DLE169" s="214"/>
      <c r="DLF169" s="214"/>
      <c r="DLG169" s="214"/>
      <c r="DLH169" s="214"/>
      <c r="DLI169" s="214"/>
      <c r="DLJ169" s="214"/>
      <c r="DLK169" s="214"/>
      <c r="DLL169" s="214"/>
      <c r="DLM169" s="214"/>
      <c r="DLN169" s="214"/>
      <c r="DLO169" s="214"/>
      <c r="DLP169" s="214"/>
      <c r="DLQ169" s="214"/>
      <c r="DLR169" s="214"/>
      <c r="DLS169" s="214"/>
      <c r="DLT169" s="214"/>
      <c r="DLU169" s="214"/>
      <c r="DLV169" s="214"/>
      <c r="DLW169" s="214"/>
      <c r="DLX169" s="214"/>
      <c r="DLY169" s="214"/>
      <c r="DLZ169" s="214"/>
      <c r="DMA169" s="214"/>
      <c r="DMB169" s="214"/>
      <c r="DMC169" s="214"/>
      <c r="DMD169" s="214"/>
      <c r="DME169" s="214"/>
      <c r="DMF169" s="214"/>
      <c r="DMG169" s="214"/>
      <c r="DMH169" s="214"/>
      <c r="DMI169" s="214"/>
      <c r="DMJ169" s="214"/>
      <c r="DMK169" s="214"/>
      <c r="DML169" s="214"/>
      <c r="DMM169" s="214"/>
      <c r="DMN169" s="214"/>
      <c r="DMO169" s="214"/>
      <c r="DMP169" s="214"/>
      <c r="DMQ169" s="214"/>
      <c r="DMR169" s="214"/>
      <c r="DMS169" s="214"/>
      <c r="DMT169" s="214"/>
      <c r="DMU169" s="214"/>
      <c r="DMV169" s="214"/>
      <c r="DMW169" s="214"/>
      <c r="DMX169" s="214"/>
      <c r="DMY169" s="214"/>
      <c r="DMZ169" s="214"/>
      <c r="DNA169" s="214"/>
      <c r="DNB169" s="214"/>
      <c r="DNC169" s="214"/>
      <c r="DND169" s="214"/>
      <c r="DNE169" s="214"/>
      <c r="DNF169" s="214"/>
      <c r="DNG169" s="214"/>
      <c r="DNN169" s="214"/>
      <c r="DNO169" s="214"/>
      <c r="DNP169" s="214"/>
      <c r="DNQ169" s="214"/>
      <c r="DNR169" s="214"/>
      <c r="DNS169" s="214"/>
      <c r="DNT169" s="214"/>
      <c r="DNU169" s="214"/>
      <c r="DNV169" s="214"/>
      <c r="DNW169" s="214"/>
      <c r="DNX169" s="214"/>
      <c r="DNY169" s="214"/>
      <c r="DNZ169" s="214"/>
      <c r="DOA169" s="214"/>
      <c r="DOB169" s="214"/>
      <c r="DOC169" s="214"/>
      <c r="DOD169" s="214"/>
      <c r="DOE169" s="214"/>
      <c r="DOF169" s="214"/>
      <c r="DOG169" s="214"/>
      <c r="DOH169" s="214"/>
      <c r="DOI169" s="214"/>
      <c r="DOJ169" s="214"/>
      <c r="DOK169" s="214"/>
      <c r="DOL169" s="214"/>
      <c r="DOM169" s="214"/>
      <c r="DON169" s="214"/>
      <c r="DOO169" s="214"/>
      <c r="DOP169" s="214"/>
      <c r="DOQ169" s="214"/>
      <c r="DOR169" s="214"/>
      <c r="DOS169" s="214"/>
      <c r="DOT169" s="214"/>
      <c r="DOU169" s="214"/>
      <c r="DOV169" s="214"/>
      <c r="DOW169" s="214"/>
      <c r="DOX169" s="214"/>
      <c r="DOY169" s="214"/>
      <c r="DOZ169" s="214"/>
      <c r="DPA169" s="214"/>
      <c r="DPB169" s="214"/>
      <c r="DPC169" s="214"/>
      <c r="DPD169" s="214"/>
      <c r="DPE169" s="214"/>
      <c r="DPF169" s="214"/>
      <c r="DPG169" s="214"/>
      <c r="DPH169" s="214"/>
      <c r="DPI169" s="214"/>
      <c r="DPJ169" s="214"/>
      <c r="DPK169" s="214"/>
      <c r="DPL169" s="214"/>
      <c r="DPM169" s="214"/>
      <c r="DPN169" s="214"/>
      <c r="DPO169" s="214"/>
      <c r="DPP169" s="214"/>
      <c r="DPQ169" s="214"/>
      <c r="DPR169" s="214"/>
      <c r="DPS169" s="214"/>
      <c r="DPT169" s="214"/>
      <c r="DPU169" s="214"/>
      <c r="DPV169" s="214"/>
      <c r="DPW169" s="214"/>
      <c r="DPX169" s="214"/>
      <c r="DPY169" s="214"/>
      <c r="DPZ169" s="214"/>
      <c r="DQA169" s="214"/>
      <c r="DQB169" s="214"/>
      <c r="DQC169" s="214"/>
      <c r="DQD169" s="214"/>
      <c r="DQE169" s="214"/>
      <c r="DQF169" s="214"/>
      <c r="DQG169" s="214"/>
      <c r="DQH169" s="214"/>
      <c r="DQI169" s="214"/>
      <c r="DQJ169" s="214"/>
      <c r="DQK169" s="214"/>
      <c r="DQL169" s="214"/>
      <c r="DQM169" s="214"/>
      <c r="DQN169" s="214"/>
      <c r="DQO169" s="214"/>
      <c r="DQP169" s="214"/>
      <c r="DQQ169" s="214"/>
      <c r="DQR169" s="214"/>
      <c r="DQS169" s="214"/>
      <c r="DQT169" s="214"/>
      <c r="DQU169" s="214"/>
      <c r="DQV169" s="214"/>
      <c r="DQW169" s="214"/>
      <c r="DQX169" s="214"/>
      <c r="DQY169" s="214"/>
      <c r="DQZ169" s="214"/>
      <c r="DRA169" s="214"/>
      <c r="DRB169" s="214"/>
      <c r="DRC169" s="214"/>
      <c r="DRD169" s="214"/>
      <c r="DRE169" s="214"/>
      <c r="DRF169" s="214"/>
      <c r="DRG169" s="214"/>
      <c r="DRH169" s="214"/>
      <c r="DRI169" s="214"/>
      <c r="DRJ169" s="214"/>
      <c r="DRK169" s="214"/>
      <c r="DRL169" s="214"/>
      <c r="DRM169" s="214"/>
      <c r="DRN169" s="214"/>
      <c r="DRO169" s="214"/>
      <c r="DRP169" s="214"/>
      <c r="DRQ169" s="214"/>
      <c r="DRR169" s="214"/>
      <c r="DRS169" s="214"/>
      <c r="DRT169" s="214"/>
      <c r="DRU169" s="214"/>
      <c r="DRV169" s="214"/>
      <c r="DRW169" s="214"/>
      <c r="DRX169" s="214"/>
      <c r="DRY169" s="214"/>
      <c r="DRZ169" s="214"/>
      <c r="DSA169" s="214"/>
      <c r="DSB169" s="214"/>
      <c r="DSC169" s="214"/>
      <c r="DSD169" s="214"/>
      <c r="DSE169" s="214"/>
      <c r="DSF169" s="214"/>
      <c r="DSG169" s="214"/>
      <c r="DSH169" s="214"/>
      <c r="DSI169" s="214"/>
      <c r="DSJ169" s="214"/>
      <c r="DSK169" s="214"/>
      <c r="DSL169" s="214"/>
      <c r="DSM169" s="214"/>
      <c r="DSN169" s="214"/>
      <c r="DSO169" s="214"/>
      <c r="DSP169" s="214"/>
      <c r="DSQ169" s="214"/>
      <c r="DSR169" s="214"/>
      <c r="DSS169" s="214"/>
      <c r="DST169" s="214"/>
      <c r="DSU169" s="214"/>
      <c r="DSV169" s="214"/>
      <c r="DSW169" s="214"/>
      <c r="DSX169" s="214"/>
      <c r="DSY169" s="214"/>
      <c r="DSZ169" s="214"/>
      <c r="DTA169" s="214"/>
      <c r="DTB169" s="214"/>
      <c r="DTC169" s="214"/>
      <c r="DTD169" s="214"/>
      <c r="DTE169" s="214"/>
      <c r="DTF169" s="214"/>
      <c r="DTG169" s="214"/>
      <c r="DTH169" s="214"/>
      <c r="DTI169" s="214"/>
      <c r="DTJ169" s="214"/>
      <c r="DTK169" s="214"/>
      <c r="DTL169" s="214"/>
      <c r="DTM169" s="214"/>
      <c r="DTN169" s="214"/>
      <c r="DTO169" s="214"/>
      <c r="DTP169" s="214"/>
      <c r="DTQ169" s="214"/>
      <c r="DTR169" s="214"/>
      <c r="DTS169" s="214"/>
      <c r="DTT169" s="214"/>
      <c r="DTU169" s="214"/>
      <c r="DTV169" s="214"/>
      <c r="DTW169" s="214"/>
      <c r="DTX169" s="214"/>
      <c r="DTY169" s="214"/>
      <c r="DTZ169" s="214"/>
      <c r="DUA169" s="214"/>
      <c r="DUB169" s="214"/>
      <c r="DUC169" s="214"/>
      <c r="DUD169" s="214"/>
      <c r="DUE169" s="214"/>
      <c r="DUF169" s="214"/>
      <c r="DUG169" s="214"/>
      <c r="DUH169" s="214"/>
      <c r="DUI169" s="214"/>
      <c r="DUJ169" s="214"/>
      <c r="DUK169" s="214"/>
      <c r="DUL169" s="214"/>
      <c r="DUM169" s="214"/>
      <c r="DUN169" s="214"/>
      <c r="DUO169" s="214"/>
      <c r="DUP169" s="214"/>
      <c r="DUQ169" s="214"/>
      <c r="DUR169" s="214"/>
      <c r="DUS169" s="214"/>
      <c r="DUT169" s="214"/>
      <c r="DUU169" s="214"/>
      <c r="DUV169" s="214"/>
      <c r="DUW169" s="214"/>
      <c r="DUX169" s="214"/>
      <c r="DUY169" s="214"/>
      <c r="DUZ169" s="214"/>
      <c r="DVA169" s="214"/>
      <c r="DVB169" s="214"/>
      <c r="DVC169" s="214"/>
      <c r="DVD169" s="214"/>
      <c r="DVE169" s="214"/>
      <c r="DVF169" s="214"/>
      <c r="DVG169" s="214"/>
      <c r="DVH169" s="214"/>
      <c r="DVI169" s="214"/>
      <c r="DVJ169" s="214"/>
      <c r="DVK169" s="214"/>
      <c r="DVL169" s="214"/>
      <c r="DVM169" s="214"/>
      <c r="DVN169" s="214"/>
      <c r="DVO169" s="214"/>
      <c r="DVP169" s="214"/>
      <c r="DVQ169" s="214"/>
      <c r="DVR169" s="214"/>
      <c r="DVS169" s="214"/>
      <c r="DVT169" s="214"/>
      <c r="DVU169" s="214"/>
      <c r="DVV169" s="214"/>
      <c r="DVW169" s="214"/>
      <c r="DVX169" s="214"/>
      <c r="DVY169" s="214"/>
      <c r="DVZ169" s="214"/>
      <c r="DWA169" s="214"/>
      <c r="DWB169" s="214"/>
      <c r="DWC169" s="214"/>
      <c r="DWD169" s="214"/>
      <c r="DWE169" s="214"/>
      <c r="DWF169" s="214"/>
      <c r="DWG169" s="214"/>
      <c r="DWH169" s="214"/>
      <c r="DWI169" s="214"/>
      <c r="DWJ169" s="214"/>
      <c r="DWK169" s="214"/>
      <c r="DWL169" s="214"/>
      <c r="DWM169" s="214"/>
      <c r="DWN169" s="214"/>
      <c r="DWO169" s="214"/>
      <c r="DWP169" s="214"/>
      <c r="DWQ169" s="214"/>
      <c r="DWR169" s="214"/>
      <c r="DWS169" s="214"/>
      <c r="DWT169" s="214"/>
      <c r="DWU169" s="214"/>
      <c r="DWV169" s="214"/>
      <c r="DWW169" s="214"/>
      <c r="DWX169" s="214"/>
      <c r="DWY169" s="214"/>
      <c r="DWZ169" s="214"/>
      <c r="DXA169" s="214"/>
      <c r="DXB169" s="214"/>
      <c r="DXC169" s="214"/>
      <c r="DXJ169" s="214"/>
      <c r="DXK169" s="214"/>
      <c r="DXL169" s="214"/>
      <c r="DXM169" s="214"/>
      <c r="DXN169" s="214"/>
      <c r="DXO169" s="214"/>
      <c r="DXP169" s="214"/>
      <c r="DXQ169" s="214"/>
      <c r="DXR169" s="214"/>
      <c r="DXS169" s="214"/>
      <c r="DXT169" s="214"/>
      <c r="DXU169" s="214"/>
      <c r="DXV169" s="214"/>
      <c r="DXW169" s="214"/>
      <c r="DXX169" s="214"/>
      <c r="DXY169" s="214"/>
      <c r="DXZ169" s="214"/>
      <c r="DYA169" s="214"/>
      <c r="DYB169" s="214"/>
      <c r="DYC169" s="214"/>
      <c r="DYD169" s="214"/>
      <c r="DYE169" s="214"/>
      <c r="DYF169" s="214"/>
      <c r="DYG169" s="214"/>
      <c r="DYH169" s="214"/>
      <c r="DYI169" s="214"/>
      <c r="DYJ169" s="214"/>
      <c r="DYK169" s="214"/>
      <c r="DYL169" s="214"/>
      <c r="DYM169" s="214"/>
      <c r="DYN169" s="214"/>
      <c r="DYO169" s="214"/>
      <c r="DYP169" s="214"/>
      <c r="DYQ169" s="214"/>
      <c r="DYR169" s="214"/>
      <c r="DYS169" s="214"/>
      <c r="DYT169" s="214"/>
      <c r="DYU169" s="214"/>
      <c r="DYV169" s="214"/>
      <c r="DYW169" s="214"/>
      <c r="DYX169" s="214"/>
      <c r="DYY169" s="214"/>
      <c r="DYZ169" s="214"/>
      <c r="DZA169" s="214"/>
      <c r="DZB169" s="214"/>
      <c r="DZC169" s="214"/>
      <c r="DZD169" s="214"/>
      <c r="DZE169" s="214"/>
      <c r="DZF169" s="214"/>
      <c r="DZG169" s="214"/>
      <c r="DZH169" s="214"/>
      <c r="DZI169" s="214"/>
      <c r="DZJ169" s="214"/>
      <c r="DZK169" s="214"/>
      <c r="DZL169" s="214"/>
      <c r="DZM169" s="214"/>
      <c r="DZN169" s="214"/>
      <c r="DZO169" s="214"/>
      <c r="DZP169" s="214"/>
      <c r="DZQ169" s="214"/>
      <c r="DZR169" s="214"/>
      <c r="DZS169" s="214"/>
      <c r="DZT169" s="214"/>
      <c r="DZU169" s="214"/>
      <c r="DZV169" s="214"/>
      <c r="DZW169" s="214"/>
      <c r="DZX169" s="214"/>
      <c r="DZY169" s="214"/>
      <c r="DZZ169" s="214"/>
      <c r="EAA169" s="214"/>
      <c r="EAB169" s="214"/>
      <c r="EAC169" s="214"/>
      <c r="EAD169" s="214"/>
      <c r="EAE169" s="214"/>
      <c r="EAF169" s="214"/>
      <c r="EAG169" s="214"/>
      <c r="EAH169" s="214"/>
      <c r="EAI169" s="214"/>
      <c r="EAJ169" s="214"/>
      <c r="EAK169" s="214"/>
      <c r="EAL169" s="214"/>
      <c r="EAM169" s="214"/>
      <c r="EAN169" s="214"/>
      <c r="EAO169" s="214"/>
      <c r="EAP169" s="214"/>
      <c r="EAQ169" s="214"/>
      <c r="EAR169" s="214"/>
      <c r="EAS169" s="214"/>
      <c r="EAT169" s="214"/>
      <c r="EAU169" s="214"/>
      <c r="EAV169" s="214"/>
      <c r="EAW169" s="214"/>
      <c r="EAX169" s="214"/>
      <c r="EAY169" s="214"/>
      <c r="EAZ169" s="214"/>
      <c r="EBA169" s="214"/>
      <c r="EBB169" s="214"/>
      <c r="EBC169" s="214"/>
      <c r="EBD169" s="214"/>
      <c r="EBE169" s="214"/>
      <c r="EBF169" s="214"/>
      <c r="EBG169" s="214"/>
      <c r="EBH169" s="214"/>
      <c r="EBI169" s="214"/>
      <c r="EBJ169" s="214"/>
      <c r="EBK169" s="214"/>
      <c r="EBL169" s="214"/>
      <c r="EBM169" s="214"/>
      <c r="EBN169" s="214"/>
      <c r="EBO169" s="214"/>
      <c r="EBP169" s="214"/>
      <c r="EBQ169" s="214"/>
      <c r="EBR169" s="214"/>
      <c r="EBS169" s="214"/>
      <c r="EBT169" s="214"/>
      <c r="EBU169" s="214"/>
      <c r="EBV169" s="214"/>
      <c r="EBW169" s="214"/>
      <c r="EBX169" s="214"/>
      <c r="EBY169" s="214"/>
      <c r="EBZ169" s="214"/>
      <c r="ECA169" s="214"/>
      <c r="ECB169" s="214"/>
      <c r="ECC169" s="214"/>
      <c r="ECD169" s="214"/>
      <c r="ECE169" s="214"/>
      <c r="ECF169" s="214"/>
      <c r="ECG169" s="214"/>
      <c r="ECH169" s="214"/>
      <c r="ECI169" s="214"/>
      <c r="ECJ169" s="214"/>
      <c r="ECK169" s="214"/>
      <c r="ECL169" s="214"/>
      <c r="ECM169" s="214"/>
      <c r="ECN169" s="214"/>
      <c r="ECO169" s="214"/>
      <c r="ECP169" s="214"/>
      <c r="ECQ169" s="214"/>
      <c r="ECR169" s="214"/>
      <c r="ECS169" s="214"/>
      <c r="ECT169" s="214"/>
      <c r="ECU169" s="214"/>
      <c r="ECV169" s="214"/>
      <c r="ECW169" s="214"/>
      <c r="ECX169" s="214"/>
      <c r="ECY169" s="214"/>
      <c r="ECZ169" s="214"/>
      <c r="EDA169" s="214"/>
      <c r="EDB169" s="214"/>
      <c r="EDC169" s="214"/>
      <c r="EDD169" s="214"/>
      <c r="EDE169" s="214"/>
      <c r="EDF169" s="214"/>
      <c r="EDG169" s="214"/>
      <c r="EDH169" s="214"/>
      <c r="EDI169" s="214"/>
      <c r="EDJ169" s="214"/>
      <c r="EDK169" s="214"/>
      <c r="EDL169" s="214"/>
      <c r="EDM169" s="214"/>
      <c r="EDN169" s="214"/>
      <c r="EDO169" s="214"/>
      <c r="EDP169" s="214"/>
      <c r="EDQ169" s="214"/>
      <c r="EDR169" s="214"/>
      <c r="EDS169" s="214"/>
      <c r="EDT169" s="214"/>
      <c r="EDU169" s="214"/>
      <c r="EDV169" s="214"/>
      <c r="EDW169" s="214"/>
      <c r="EDX169" s="214"/>
      <c r="EDY169" s="214"/>
      <c r="EDZ169" s="214"/>
      <c r="EEA169" s="214"/>
      <c r="EEB169" s="214"/>
      <c r="EEC169" s="214"/>
      <c r="EED169" s="214"/>
      <c r="EEE169" s="214"/>
      <c r="EEF169" s="214"/>
      <c r="EEG169" s="214"/>
      <c r="EEH169" s="214"/>
      <c r="EEI169" s="214"/>
      <c r="EEJ169" s="214"/>
      <c r="EEK169" s="214"/>
      <c r="EEL169" s="214"/>
      <c r="EEM169" s="214"/>
      <c r="EEN169" s="214"/>
      <c r="EEO169" s="214"/>
      <c r="EEP169" s="214"/>
      <c r="EEQ169" s="214"/>
      <c r="EER169" s="214"/>
      <c r="EES169" s="214"/>
      <c r="EET169" s="214"/>
      <c r="EEU169" s="214"/>
      <c r="EEV169" s="214"/>
      <c r="EEW169" s="214"/>
      <c r="EEX169" s="214"/>
      <c r="EEY169" s="214"/>
      <c r="EEZ169" s="214"/>
      <c r="EFA169" s="214"/>
      <c r="EFB169" s="214"/>
      <c r="EFC169" s="214"/>
      <c r="EFD169" s="214"/>
      <c r="EFE169" s="214"/>
      <c r="EFF169" s="214"/>
      <c r="EFG169" s="214"/>
      <c r="EFH169" s="214"/>
      <c r="EFI169" s="214"/>
      <c r="EFJ169" s="214"/>
      <c r="EFK169" s="214"/>
      <c r="EFL169" s="214"/>
      <c r="EFM169" s="214"/>
      <c r="EFN169" s="214"/>
      <c r="EFO169" s="214"/>
      <c r="EFP169" s="214"/>
      <c r="EFQ169" s="214"/>
      <c r="EFR169" s="214"/>
      <c r="EFS169" s="214"/>
      <c r="EFT169" s="214"/>
      <c r="EFU169" s="214"/>
      <c r="EFV169" s="214"/>
      <c r="EFW169" s="214"/>
      <c r="EFX169" s="214"/>
      <c r="EFY169" s="214"/>
      <c r="EFZ169" s="214"/>
      <c r="EGA169" s="214"/>
      <c r="EGB169" s="214"/>
      <c r="EGC169" s="214"/>
      <c r="EGD169" s="214"/>
      <c r="EGE169" s="214"/>
      <c r="EGF169" s="214"/>
      <c r="EGG169" s="214"/>
      <c r="EGH169" s="214"/>
      <c r="EGI169" s="214"/>
      <c r="EGJ169" s="214"/>
      <c r="EGK169" s="214"/>
      <c r="EGL169" s="214"/>
      <c r="EGM169" s="214"/>
      <c r="EGN169" s="214"/>
      <c r="EGO169" s="214"/>
      <c r="EGP169" s="214"/>
      <c r="EGQ169" s="214"/>
      <c r="EGR169" s="214"/>
      <c r="EGS169" s="214"/>
      <c r="EGT169" s="214"/>
      <c r="EGU169" s="214"/>
      <c r="EGV169" s="214"/>
      <c r="EGW169" s="214"/>
      <c r="EGX169" s="214"/>
      <c r="EGY169" s="214"/>
      <c r="EHF169" s="214"/>
      <c r="EHG169" s="214"/>
      <c r="EHH169" s="214"/>
      <c r="EHI169" s="214"/>
      <c r="EHJ169" s="214"/>
      <c r="EHK169" s="214"/>
      <c r="EHL169" s="214"/>
      <c r="EHM169" s="214"/>
      <c r="EHN169" s="214"/>
      <c r="EHO169" s="214"/>
      <c r="EHP169" s="214"/>
      <c r="EHQ169" s="214"/>
      <c r="EHR169" s="214"/>
      <c r="EHS169" s="214"/>
      <c r="EHT169" s="214"/>
      <c r="EHU169" s="214"/>
      <c r="EHV169" s="214"/>
      <c r="EHW169" s="214"/>
      <c r="EHX169" s="214"/>
      <c r="EHY169" s="214"/>
      <c r="EHZ169" s="214"/>
      <c r="EIA169" s="214"/>
      <c r="EIB169" s="214"/>
      <c r="EIC169" s="214"/>
      <c r="EID169" s="214"/>
      <c r="EIE169" s="214"/>
      <c r="EIF169" s="214"/>
      <c r="EIG169" s="214"/>
      <c r="EIH169" s="214"/>
      <c r="EII169" s="214"/>
      <c r="EIJ169" s="214"/>
      <c r="EIK169" s="214"/>
      <c r="EIL169" s="214"/>
      <c r="EIM169" s="214"/>
      <c r="EIN169" s="214"/>
      <c r="EIO169" s="214"/>
      <c r="EIP169" s="214"/>
      <c r="EIQ169" s="214"/>
      <c r="EIR169" s="214"/>
      <c r="EIS169" s="214"/>
      <c r="EIT169" s="214"/>
      <c r="EIU169" s="214"/>
      <c r="EIV169" s="214"/>
      <c r="EIW169" s="214"/>
      <c r="EIX169" s="214"/>
      <c r="EIY169" s="214"/>
      <c r="EIZ169" s="214"/>
      <c r="EJA169" s="214"/>
      <c r="EJB169" s="214"/>
      <c r="EJC169" s="214"/>
      <c r="EJD169" s="214"/>
      <c r="EJE169" s="214"/>
      <c r="EJF169" s="214"/>
      <c r="EJG169" s="214"/>
      <c r="EJH169" s="214"/>
      <c r="EJI169" s="214"/>
      <c r="EJJ169" s="214"/>
      <c r="EJK169" s="214"/>
      <c r="EJL169" s="214"/>
      <c r="EJM169" s="214"/>
      <c r="EJN169" s="214"/>
      <c r="EJO169" s="214"/>
      <c r="EJP169" s="214"/>
      <c r="EJQ169" s="214"/>
      <c r="EJR169" s="214"/>
      <c r="EJS169" s="214"/>
      <c r="EJT169" s="214"/>
      <c r="EJU169" s="214"/>
      <c r="EJV169" s="214"/>
      <c r="EJW169" s="214"/>
      <c r="EJX169" s="214"/>
      <c r="EJY169" s="214"/>
      <c r="EJZ169" s="214"/>
      <c r="EKA169" s="214"/>
      <c r="EKB169" s="214"/>
      <c r="EKC169" s="214"/>
      <c r="EKD169" s="214"/>
      <c r="EKE169" s="214"/>
      <c r="EKF169" s="214"/>
      <c r="EKG169" s="214"/>
      <c r="EKH169" s="214"/>
      <c r="EKI169" s="214"/>
      <c r="EKJ169" s="214"/>
      <c r="EKK169" s="214"/>
      <c r="EKL169" s="214"/>
      <c r="EKM169" s="214"/>
      <c r="EKN169" s="214"/>
      <c r="EKO169" s="214"/>
      <c r="EKP169" s="214"/>
      <c r="EKQ169" s="214"/>
      <c r="EKR169" s="214"/>
      <c r="EKS169" s="214"/>
      <c r="EKT169" s="214"/>
      <c r="EKU169" s="214"/>
      <c r="EKV169" s="214"/>
      <c r="EKW169" s="214"/>
      <c r="EKX169" s="214"/>
      <c r="EKY169" s="214"/>
      <c r="EKZ169" s="214"/>
      <c r="ELA169" s="214"/>
      <c r="ELB169" s="214"/>
      <c r="ELC169" s="214"/>
      <c r="ELD169" s="214"/>
      <c r="ELE169" s="214"/>
      <c r="ELF169" s="214"/>
      <c r="ELG169" s="214"/>
      <c r="ELH169" s="214"/>
      <c r="ELI169" s="214"/>
      <c r="ELJ169" s="214"/>
      <c r="ELK169" s="214"/>
      <c r="ELL169" s="214"/>
      <c r="ELM169" s="214"/>
      <c r="ELN169" s="214"/>
      <c r="ELO169" s="214"/>
      <c r="ELP169" s="214"/>
      <c r="ELQ169" s="214"/>
      <c r="ELR169" s="214"/>
      <c r="ELS169" s="214"/>
      <c r="ELT169" s="214"/>
      <c r="ELU169" s="214"/>
      <c r="ELV169" s="214"/>
      <c r="ELW169" s="214"/>
      <c r="ELX169" s="214"/>
      <c r="ELY169" s="214"/>
      <c r="ELZ169" s="214"/>
      <c r="EMA169" s="214"/>
      <c r="EMB169" s="214"/>
      <c r="EMC169" s="214"/>
      <c r="EMD169" s="214"/>
      <c r="EME169" s="214"/>
      <c r="EMF169" s="214"/>
      <c r="EMG169" s="214"/>
      <c r="EMH169" s="214"/>
      <c r="EMI169" s="214"/>
      <c r="EMJ169" s="214"/>
      <c r="EMK169" s="214"/>
      <c r="EML169" s="214"/>
      <c r="EMM169" s="214"/>
      <c r="EMN169" s="214"/>
      <c r="EMO169" s="214"/>
      <c r="EMP169" s="214"/>
      <c r="EMQ169" s="214"/>
      <c r="EMR169" s="214"/>
      <c r="EMS169" s="214"/>
      <c r="EMT169" s="214"/>
      <c r="EMU169" s="214"/>
      <c r="EMV169" s="214"/>
      <c r="EMW169" s="214"/>
      <c r="EMX169" s="214"/>
      <c r="EMY169" s="214"/>
      <c r="EMZ169" s="214"/>
      <c r="ENA169" s="214"/>
      <c r="ENB169" s="214"/>
      <c r="ENC169" s="214"/>
      <c r="END169" s="214"/>
      <c r="ENE169" s="214"/>
      <c r="ENF169" s="214"/>
      <c r="ENG169" s="214"/>
      <c r="ENH169" s="214"/>
      <c r="ENI169" s="214"/>
      <c r="ENJ169" s="214"/>
      <c r="ENK169" s="214"/>
      <c r="ENL169" s="214"/>
      <c r="ENM169" s="214"/>
      <c r="ENN169" s="214"/>
      <c r="ENO169" s="214"/>
      <c r="ENP169" s="214"/>
      <c r="ENQ169" s="214"/>
      <c r="ENR169" s="214"/>
      <c r="ENS169" s="214"/>
      <c r="ENT169" s="214"/>
      <c r="ENU169" s="214"/>
      <c r="ENV169" s="214"/>
      <c r="ENW169" s="214"/>
      <c r="ENX169" s="214"/>
      <c r="ENY169" s="214"/>
      <c r="ENZ169" s="214"/>
      <c r="EOA169" s="214"/>
      <c r="EOB169" s="214"/>
      <c r="EOC169" s="214"/>
      <c r="EOD169" s="214"/>
      <c r="EOE169" s="214"/>
      <c r="EOF169" s="214"/>
      <c r="EOG169" s="214"/>
      <c r="EOH169" s="214"/>
      <c r="EOI169" s="214"/>
      <c r="EOJ169" s="214"/>
      <c r="EOK169" s="214"/>
      <c r="EOL169" s="214"/>
      <c r="EOM169" s="214"/>
      <c r="EON169" s="214"/>
      <c r="EOO169" s="214"/>
      <c r="EOP169" s="214"/>
      <c r="EOQ169" s="214"/>
      <c r="EOR169" s="214"/>
      <c r="EOS169" s="214"/>
      <c r="EOT169" s="214"/>
      <c r="EOU169" s="214"/>
      <c r="EOV169" s="214"/>
      <c r="EOW169" s="214"/>
      <c r="EOX169" s="214"/>
      <c r="EOY169" s="214"/>
      <c r="EOZ169" s="214"/>
      <c r="EPA169" s="214"/>
      <c r="EPB169" s="214"/>
      <c r="EPC169" s="214"/>
      <c r="EPD169" s="214"/>
      <c r="EPE169" s="214"/>
      <c r="EPF169" s="214"/>
      <c r="EPG169" s="214"/>
      <c r="EPH169" s="214"/>
      <c r="EPI169" s="214"/>
      <c r="EPJ169" s="214"/>
      <c r="EPK169" s="214"/>
      <c r="EPL169" s="214"/>
      <c r="EPM169" s="214"/>
      <c r="EPN169" s="214"/>
      <c r="EPO169" s="214"/>
      <c r="EPP169" s="214"/>
      <c r="EPQ169" s="214"/>
      <c r="EPR169" s="214"/>
      <c r="EPS169" s="214"/>
      <c r="EPT169" s="214"/>
      <c r="EPU169" s="214"/>
      <c r="EPV169" s="214"/>
      <c r="EPW169" s="214"/>
      <c r="EPX169" s="214"/>
      <c r="EPY169" s="214"/>
      <c r="EPZ169" s="214"/>
      <c r="EQA169" s="214"/>
      <c r="EQB169" s="214"/>
      <c r="EQC169" s="214"/>
      <c r="EQD169" s="214"/>
      <c r="EQE169" s="214"/>
      <c r="EQF169" s="214"/>
      <c r="EQG169" s="214"/>
      <c r="EQH169" s="214"/>
      <c r="EQI169" s="214"/>
      <c r="EQJ169" s="214"/>
      <c r="EQK169" s="214"/>
      <c r="EQL169" s="214"/>
      <c r="EQM169" s="214"/>
      <c r="EQN169" s="214"/>
      <c r="EQO169" s="214"/>
      <c r="EQP169" s="214"/>
      <c r="EQQ169" s="214"/>
      <c r="EQR169" s="214"/>
      <c r="EQS169" s="214"/>
      <c r="EQT169" s="214"/>
      <c r="EQU169" s="214"/>
      <c r="ERB169" s="214"/>
      <c r="ERC169" s="214"/>
      <c r="ERD169" s="214"/>
      <c r="ERE169" s="214"/>
      <c r="ERF169" s="214"/>
      <c r="ERG169" s="214"/>
      <c r="ERH169" s="214"/>
      <c r="ERI169" s="214"/>
      <c r="ERJ169" s="214"/>
      <c r="ERK169" s="214"/>
      <c r="ERL169" s="214"/>
      <c r="ERM169" s="214"/>
      <c r="ERN169" s="214"/>
      <c r="ERO169" s="214"/>
      <c r="ERP169" s="214"/>
      <c r="ERQ169" s="214"/>
      <c r="ERR169" s="214"/>
      <c r="ERS169" s="214"/>
      <c r="ERT169" s="214"/>
      <c r="ERU169" s="214"/>
      <c r="ERV169" s="214"/>
      <c r="ERW169" s="214"/>
      <c r="ERX169" s="214"/>
      <c r="ERY169" s="214"/>
      <c r="ERZ169" s="214"/>
      <c r="ESA169" s="214"/>
      <c r="ESB169" s="214"/>
      <c r="ESC169" s="214"/>
      <c r="ESD169" s="214"/>
      <c r="ESE169" s="214"/>
      <c r="ESF169" s="214"/>
      <c r="ESG169" s="214"/>
      <c r="ESH169" s="214"/>
      <c r="ESI169" s="214"/>
      <c r="ESJ169" s="214"/>
      <c r="ESK169" s="214"/>
      <c r="ESL169" s="214"/>
      <c r="ESM169" s="214"/>
      <c r="ESN169" s="214"/>
      <c r="ESO169" s="214"/>
      <c r="ESP169" s="214"/>
      <c r="ESQ169" s="214"/>
      <c r="ESR169" s="214"/>
      <c r="ESS169" s="214"/>
      <c r="EST169" s="214"/>
      <c r="ESU169" s="214"/>
      <c r="ESV169" s="214"/>
      <c r="ESW169" s="214"/>
      <c r="ESX169" s="214"/>
      <c r="ESY169" s="214"/>
      <c r="ESZ169" s="214"/>
      <c r="ETA169" s="214"/>
      <c r="ETB169" s="214"/>
      <c r="ETC169" s="214"/>
      <c r="ETD169" s="214"/>
      <c r="ETE169" s="214"/>
      <c r="ETF169" s="214"/>
      <c r="ETG169" s="214"/>
      <c r="ETH169" s="214"/>
      <c r="ETI169" s="214"/>
      <c r="ETJ169" s="214"/>
      <c r="ETK169" s="214"/>
      <c r="ETL169" s="214"/>
      <c r="ETM169" s="214"/>
      <c r="ETN169" s="214"/>
      <c r="ETO169" s="214"/>
      <c r="ETP169" s="214"/>
      <c r="ETQ169" s="214"/>
      <c r="ETR169" s="214"/>
      <c r="ETS169" s="214"/>
      <c r="ETT169" s="214"/>
      <c r="ETU169" s="214"/>
      <c r="ETV169" s="214"/>
      <c r="ETW169" s="214"/>
      <c r="ETX169" s="214"/>
      <c r="ETY169" s="214"/>
      <c r="ETZ169" s="214"/>
      <c r="EUA169" s="214"/>
      <c r="EUB169" s="214"/>
      <c r="EUC169" s="214"/>
      <c r="EUD169" s="214"/>
      <c r="EUE169" s="214"/>
      <c r="EUF169" s="214"/>
      <c r="EUG169" s="214"/>
      <c r="EUH169" s="214"/>
      <c r="EUI169" s="214"/>
      <c r="EUJ169" s="214"/>
      <c r="EUK169" s="214"/>
      <c r="EUL169" s="214"/>
      <c r="EUM169" s="214"/>
      <c r="EUN169" s="214"/>
      <c r="EUO169" s="214"/>
      <c r="EUP169" s="214"/>
      <c r="EUQ169" s="214"/>
      <c r="EUR169" s="214"/>
      <c r="EUS169" s="214"/>
      <c r="EUT169" s="214"/>
      <c r="EUU169" s="214"/>
      <c r="EUV169" s="214"/>
      <c r="EUW169" s="214"/>
      <c r="EUX169" s="214"/>
      <c r="EUY169" s="214"/>
      <c r="EUZ169" s="214"/>
      <c r="EVA169" s="214"/>
      <c r="EVB169" s="214"/>
      <c r="EVC169" s="214"/>
      <c r="EVD169" s="214"/>
      <c r="EVE169" s="214"/>
      <c r="EVF169" s="214"/>
      <c r="EVG169" s="214"/>
      <c r="EVH169" s="214"/>
      <c r="EVI169" s="214"/>
      <c r="EVJ169" s="214"/>
      <c r="EVK169" s="214"/>
      <c r="EVL169" s="214"/>
      <c r="EVM169" s="214"/>
      <c r="EVN169" s="214"/>
      <c r="EVO169" s="214"/>
      <c r="EVP169" s="214"/>
      <c r="EVQ169" s="214"/>
      <c r="EVR169" s="214"/>
      <c r="EVS169" s="214"/>
      <c r="EVT169" s="214"/>
      <c r="EVU169" s="214"/>
      <c r="EVV169" s="214"/>
      <c r="EVW169" s="214"/>
      <c r="EVX169" s="214"/>
      <c r="EVY169" s="214"/>
      <c r="EVZ169" s="214"/>
      <c r="EWA169" s="214"/>
      <c r="EWB169" s="214"/>
      <c r="EWC169" s="214"/>
      <c r="EWD169" s="214"/>
      <c r="EWE169" s="214"/>
      <c r="EWF169" s="214"/>
      <c r="EWG169" s="214"/>
      <c r="EWH169" s="214"/>
      <c r="EWI169" s="214"/>
      <c r="EWJ169" s="214"/>
      <c r="EWK169" s="214"/>
      <c r="EWL169" s="214"/>
      <c r="EWM169" s="214"/>
      <c r="EWN169" s="214"/>
      <c r="EWO169" s="214"/>
      <c r="EWP169" s="214"/>
      <c r="EWQ169" s="214"/>
      <c r="EWR169" s="214"/>
      <c r="EWS169" s="214"/>
      <c r="EWT169" s="214"/>
      <c r="EWU169" s="214"/>
      <c r="EWV169" s="214"/>
      <c r="EWW169" s="214"/>
      <c r="EWX169" s="214"/>
      <c r="EWY169" s="214"/>
      <c r="EWZ169" s="214"/>
      <c r="EXA169" s="214"/>
      <c r="EXB169" s="214"/>
      <c r="EXC169" s="214"/>
      <c r="EXD169" s="214"/>
      <c r="EXE169" s="214"/>
      <c r="EXF169" s="214"/>
      <c r="EXG169" s="214"/>
      <c r="EXH169" s="214"/>
      <c r="EXI169" s="214"/>
      <c r="EXJ169" s="214"/>
      <c r="EXK169" s="214"/>
      <c r="EXL169" s="214"/>
      <c r="EXM169" s="214"/>
      <c r="EXN169" s="214"/>
      <c r="EXO169" s="214"/>
      <c r="EXP169" s="214"/>
      <c r="EXQ169" s="214"/>
      <c r="EXR169" s="214"/>
      <c r="EXS169" s="214"/>
      <c r="EXT169" s="214"/>
      <c r="EXU169" s="214"/>
      <c r="EXV169" s="214"/>
      <c r="EXW169" s="214"/>
      <c r="EXX169" s="214"/>
      <c r="EXY169" s="214"/>
      <c r="EXZ169" s="214"/>
      <c r="EYA169" s="214"/>
      <c r="EYB169" s="214"/>
      <c r="EYC169" s="214"/>
      <c r="EYD169" s="214"/>
      <c r="EYE169" s="214"/>
      <c r="EYF169" s="214"/>
      <c r="EYG169" s="214"/>
      <c r="EYH169" s="214"/>
      <c r="EYI169" s="214"/>
      <c r="EYJ169" s="214"/>
      <c r="EYK169" s="214"/>
      <c r="EYL169" s="214"/>
      <c r="EYM169" s="214"/>
      <c r="EYN169" s="214"/>
      <c r="EYO169" s="214"/>
      <c r="EYP169" s="214"/>
      <c r="EYQ169" s="214"/>
      <c r="EYR169" s="214"/>
      <c r="EYS169" s="214"/>
      <c r="EYT169" s="214"/>
      <c r="EYU169" s="214"/>
      <c r="EYV169" s="214"/>
      <c r="EYW169" s="214"/>
      <c r="EYX169" s="214"/>
      <c r="EYY169" s="214"/>
      <c r="EYZ169" s="214"/>
      <c r="EZA169" s="214"/>
      <c r="EZB169" s="214"/>
      <c r="EZC169" s="214"/>
      <c r="EZD169" s="214"/>
      <c r="EZE169" s="214"/>
      <c r="EZF169" s="214"/>
      <c r="EZG169" s="214"/>
      <c r="EZH169" s="214"/>
      <c r="EZI169" s="214"/>
      <c r="EZJ169" s="214"/>
      <c r="EZK169" s="214"/>
      <c r="EZL169" s="214"/>
      <c r="EZM169" s="214"/>
      <c r="EZN169" s="214"/>
      <c r="EZO169" s="214"/>
      <c r="EZP169" s="214"/>
      <c r="EZQ169" s="214"/>
      <c r="EZR169" s="214"/>
      <c r="EZS169" s="214"/>
      <c r="EZT169" s="214"/>
      <c r="EZU169" s="214"/>
      <c r="EZV169" s="214"/>
      <c r="EZW169" s="214"/>
      <c r="EZX169" s="214"/>
      <c r="EZY169" s="214"/>
      <c r="EZZ169" s="214"/>
      <c r="FAA169" s="214"/>
      <c r="FAB169" s="214"/>
      <c r="FAC169" s="214"/>
      <c r="FAD169" s="214"/>
      <c r="FAE169" s="214"/>
      <c r="FAF169" s="214"/>
      <c r="FAG169" s="214"/>
      <c r="FAH169" s="214"/>
      <c r="FAI169" s="214"/>
      <c r="FAJ169" s="214"/>
      <c r="FAK169" s="214"/>
      <c r="FAL169" s="214"/>
      <c r="FAM169" s="214"/>
      <c r="FAN169" s="214"/>
      <c r="FAO169" s="214"/>
      <c r="FAP169" s="214"/>
      <c r="FAQ169" s="214"/>
      <c r="FAX169" s="214"/>
      <c r="FAY169" s="214"/>
      <c r="FAZ169" s="214"/>
      <c r="FBA169" s="214"/>
      <c r="FBB169" s="214"/>
      <c r="FBC169" s="214"/>
      <c r="FBD169" s="214"/>
      <c r="FBE169" s="214"/>
      <c r="FBF169" s="214"/>
      <c r="FBG169" s="214"/>
      <c r="FBH169" s="214"/>
      <c r="FBI169" s="214"/>
      <c r="FBJ169" s="214"/>
      <c r="FBK169" s="214"/>
      <c r="FBL169" s="214"/>
      <c r="FBM169" s="214"/>
      <c r="FBN169" s="214"/>
      <c r="FBO169" s="214"/>
      <c r="FBP169" s="214"/>
      <c r="FBQ169" s="214"/>
      <c r="FBR169" s="214"/>
      <c r="FBS169" s="214"/>
      <c r="FBT169" s="214"/>
      <c r="FBU169" s="214"/>
      <c r="FBV169" s="214"/>
      <c r="FBW169" s="214"/>
      <c r="FBX169" s="214"/>
      <c r="FBY169" s="214"/>
      <c r="FBZ169" s="214"/>
      <c r="FCA169" s="214"/>
      <c r="FCB169" s="214"/>
      <c r="FCC169" s="214"/>
      <c r="FCD169" s="214"/>
      <c r="FCE169" s="214"/>
      <c r="FCF169" s="214"/>
      <c r="FCG169" s="214"/>
      <c r="FCH169" s="214"/>
      <c r="FCI169" s="214"/>
      <c r="FCJ169" s="214"/>
      <c r="FCK169" s="214"/>
      <c r="FCL169" s="214"/>
      <c r="FCM169" s="214"/>
      <c r="FCN169" s="214"/>
      <c r="FCO169" s="214"/>
      <c r="FCP169" s="214"/>
      <c r="FCQ169" s="214"/>
      <c r="FCR169" s="214"/>
      <c r="FCS169" s="214"/>
      <c r="FCT169" s="214"/>
      <c r="FCU169" s="214"/>
      <c r="FCV169" s="214"/>
      <c r="FCW169" s="214"/>
      <c r="FCX169" s="214"/>
      <c r="FCY169" s="214"/>
      <c r="FCZ169" s="214"/>
      <c r="FDA169" s="214"/>
      <c r="FDB169" s="214"/>
      <c r="FDC169" s="214"/>
      <c r="FDD169" s="214"/>
      <c r="FDE169" s="214"/>
      <c r="FDF169" s="214"/>
      <c r="FDG169" s="214"/>
      <c r="FDH169" s="214"/>
      <c r="FDI169" s="214"/>
      <c r="FDJ169" s="214"/>
      <c r="FDK169" s="214"/>
      <c r="FDL169" s="214"/>
      <c r="FDM169" s="214"/>
      <c r="FDN169" s="214"/>
      <c r="FDO169" s="214"/>
      <c r="FDP169" s="214"/>
      <c r="FDQ169" s="214"/>
      <c r="FDR169" s="214"/>
      <c r="FDS169" s="214"/>
      <c r="FDT169" s="214"/>
      <c r="FDU169" s="214"/>
      <c r="FDV169" s="214"/>
      <c r="FDW169" s="214"/>
      <c r="FDX169" s="214"/>
      <c r="FDY169" s="214"/>
      <c r="FDZ169" s="214"/>
      <c r="FEA169" s="214"/>
      <c r="FEB169" s="214"/>
      <c r="FEC169" s="214"/>
      <c r="FED169" s="214"/>
      <c r="FEE169" s="214"/>
      <c r="FEF169" s="214"/>
      <c r="FEG169" s="214"/>
      <c r="FEH169" s="214"/>
      <c r="FEI169" s="214"/>
      <c r="FEJ169" s="214"/>
      <c r="FEK169" s="214"/>
      <c r="FEL169" s="214"/>
      <c r="FEM169" s="214"/>
      <c r="FEN169" s="214"/>
      <c r="FEO169" s="214"/>
      <c r="FEP169" s="214"/>
      <c r="FEQ169" s="214"/>
      <c r="FER169" s="214"/>
      <c r="FES169" s="214"/>
      <c r="FET169" s="214"/>
      <c r="FEU169" s="214"/>
      <c r="FEV169" s="214"/>
      <c r="FEW169" s="214"/>
      <c r="FEX169" s="214"/>
      <c r="FEY169" s="214"/>
      <c r="FEZ169" s="214"/>
      <c r="FFA169" s="214"/>
      <c r="FFB169" s="214"/>
      <c r="FFC169" s="214"/>
      <c r="FFD169" s="214"/>
      <c r="FFE169" s="214"/>
      <c r="FFF169" s="214"/>
      <c r="FFG169" s="214"/>
      <c r="FFH169" s="214"/>
      <c r="FFI169" s="214"/>
      <c r="FFJ169" s="214"/>
      <c r="FFK169" s="214"/>
      <c r="FFL169" s="214"/>
      <c r="FFM169" s="214"/>
      <c r="FFN169" s="214"/>
      <c r="FFO169" s="214"/>
      <c r="FFP169" s="214"/>
      <c r="FFQ169" s="214"/>
      <c r="FFR169" s="214"/>
      <c r="FFS169" s="214"/>
      <c r="FFT169" s="214"/>
      <c r="FFU169" s="214"/>
      <c r="FFV169" s="214"/>
      <c r="FFW169" s="214"/>
      <c r="FFX169" s="214"/>
      <c r="FFY169" s="214"/>
      <c r="FFZ169" s="214"/>
      <c r="FGA169" s="214"/>
      <c r="FGB169" s="214"/>
      <c r="FGC169" s="214"/>
      <c r="FGD169" s="214"/>
      <c r="FGE169" s="214"/>
      <c r="FGF169" s="214"/>
      <c r="FGG169" s="214"/>
      <c r="FGH169" s="214"/>
      <c r="FGI169" s="214"/>
      <c r="FGJ169" s="214"/>
      <c r="FGK169" s="214"/>
      <c r="FGL169" s="214"/>
      <c r="FGM169" s="214"/>
      <c r="FGN169" s="214"/>
      <c r="FGO169" s="214"/>
      <c r="FGP169" s="214"/>
      <c r="FGQ169" s="214"/>
      <c r="FGR169" s="214"/>
      <c r="FGS169" s="214"/>
      <c r="FGT169" s="214"/>
      <c r="FGU169" s="214"/>
      <c r="FGV169" s="214"/>
      <c r="FGW169" s="214"/>
      <c r="FGX169" s="214"/>
      <c r="FGY169" s="214"/>
      <c r="FGZ169" s="214"/>
      <c r="FHA169" s="214"/>
      <c r="FHB169" s="214"/>
      <c r="FHC169" s="214"/>
      <c r="FHD169" s="214"/>
      <c r="FHE169" s="214"/>
      <c r="FHF169" s="214"/>
      <c r="FHG169" s="214"/>
      <c r="FHH169" s="214"/>
      <c r="FHI169" s="214"/>
      <c r="FHJ169" s="214"/>
      <c r="FHK169" s="214"/>
      <c r="FHL169" s="214"/>
      <c r="FHM169" s="214"/>
      <c r="FHN169" s="214"/>
      <c r="FHO169" s="214"/>
      <c r="FHP169" s="214"/>
      <c r="FHQ169" s="214"/>
      <c r="FHR169" s="214"/>
      <c r="FHS169" s="214"/>
      <c r="FHT169" s="214"/>
      <c r="FHU169" s="214"/>
      <c r="FHV169" s="214"/>
      <c r="FHW169" s="214"/>
      <c r="FHX169" s="214"/>
      <c r="FHY169" s="214"/>
      <c r="FHZ169" s="214"/>
      <c r="FIA169" s="214"/>
      <c r="FIB169" s="214"/>
      <c r="FIC169" s="214"/>
      <c r="FID169" s="214"/>
      <c r="FIE169" s="214"/>
      <c r="FIF169" s="214"/>
      <c r="FIG169" s="214"/>
      <c r="FIH169" s="214"/>
      <c r="FII169" s="214"/>
      <c r="FIJ169" s="214"/>
      <c r="FIK169" s="214"/>
      <c r="FIL169" s="214"/>
      <c r="FIM169" s="214"/>
      <c r="FIN169" s="214"/>
      <c r="FIO169" s="214"/>
      <c r="FIP169" s="214"/>
      <c r="FIQ169" s="214"/>
      <c r="FIR169" s="214"/>
      <c r="FIS169" s="214"/>
      <c r="FIT169" s="214"/>
      <c r="FIU169" s="214"/>
      <c r="FIV169" s="214"/>
      <c r="FIW169" s="214"/>
      <c r="FIX169" s="214"/>
      <c r="FIY169" s="214"/>
      <c r="FIZ169" s="214"/>
      <c r="FJA169" s="214"/>
      <c r="FJB169" s="214"/>
      <c r="FJC169" s="214"/>
      <c r="FJD169" s="214"/>
      <c r="FJE169" s="214"/>
      <c r="FJF169" s="214"/>
      <c r="FJG169" s="214"/>
      <c r="FJH169" s="214"/>
      <c r="FJI169" s="214"/>
      <c r="FJJ169" s="214"/>
      <c r="FJK169" s="214"/>
      <c r="FJL169" s="214"/>
      <c r="FJM169" s="214"/>
      <c r="FJN169" s="214"/>
      <c r="FJO169" s="214"/>
      <c r="FJP169" s="214"/>
      <c r="FJQ169" s="214"/>
      <c r="FJR169" s="214"/>
      <c r="FJS169" s="214"/>
      <c r="FJT169" s="214"/>
      <c r="FJU169" s="214"/>
      <c r="FJV169" s="214"/>
      <c r="FJW169" s="214"/>
      <c r="FJX169" s="214"/>
      <c r="FJY169" s="214"/>
      <c r="FJZ169" s="214"/>
      <c r="FKA169" s="214"/>
      <c r="FKB169" s="214"/>
      <c r="FKC169" s="214"/>
      <c r="FKD169" s="214"/>
      <c r="FKE169" s="214"/>
      <c r="FKF169" s="214"/>
      <c r="FKG169" s="214"/>
      <c r="FKH169" s="214"/>
      <c r="FKI169" s="214"/>
      <c r="FKJ169" s="214"/>
      <c r="FKK169" s="214"/>
      <c r="FKL169" s="214"/>
      <c r="FKM169" s="214"/>
      <c r="FKT169" s="214"/>
      <c r="FKU169" s="214"/>
      <c r="FKV169" s="214"/>
      <c r="FKW169" s="214"/>
      <c r="FKX169" s="214"/>
      <c r="FKY169" s="214"/>
      <c r="FKZ169" s="214"/>
      <c r="FLA169" s="214"/>
      <c r="FLB169" s="214"/>
      <c r="FLC169" s="214"/>
      <c r="FLD169" s="214"/>
      <c r="FLE169" s="214"/>
      <c r="FLF169" s="214"/>
      <c r="FLG169" s="214"/>
      <c r="FLH169" s="214"/>
      <c r="FLI169" s="214"/>
      <c r="FLJ169" s="214"/>
      <c r="FLK169" s="214"/>
      <c r="FLL169" s="214"/>
      <c r="FLM169" s="214"/>
      <c r="FLN169" s="214"/>
      <c r="FLO169" s="214"/>
      <c r="FLP169" s="214"/>
      <c r="FLQ169" s="214"/>
      <c r="FLR169" s="214"/>
      <c r="FLS169" s="214"/>
      <c r="FLT169" s="214"/>
      <c r="FLU169" s="214"/>
      <c r="FLV169" s="214"/>
      <c r="FLW169" s="214"/>
      <c r="FLX169" s="214"/>
      <c r="FLY169" s="214"/>
      <c r="FLZ169" s="214"/>
      <c r="FMA169" s="214"/>
      <c r="FMB169" s="214"/>
      <c r="FMC169" s="214"/>
      <c r="FMD169" s="214"/>
      <c r="FME169" s="214"/>
      <c r="FMF169" s="214"/>
      <c r="FMG169" s="214"/>
      <c r="FMH169" s="214"/>
      <c r="FMI169" s="214"/>
      <c r="FMJ169" s="214"/>
      <c r="FMK169" s="214"/>
      <c r="FML169" s="214"/>
      <c r="FMM169" s="214"/>
      <c r="FMN169" s="214"/>
      <c r="FMO169" s="214"/>
      <c r="FMP169" s="214"/>
      <c r="FMQ169" s="214"/>
      <c r="FMR169" s="214"/>
      <c r="FMS169" s="214"/>
      <c r="FMT169" s="214"/>
      <c r="FMU169" s="214"/>
      <c r="FMV169" s="214"/>
      <c r="FMW169" s="214"/>
      <c r="FMX169" s="214"/>
      <c r="FMY169" s="214"/>
      <c r="FMZ169" s="214"/>
      <c r="FNA169" s="214"/>
      <c r="FNB169" s="214"/>
      <c r="FNC169" s="214"/>
      <c r="FND169" s="214"/>
      <c r="FNE169" s="214"/>
      <c r="FNF169" s="214"/>
      <c r="FNG169" s="214"/>
      <c r="FNH169" s="214"/>
      <c r="FNI169" s="214"/>
      <c r="FNJ169" s="214"/>
      <c r="FNK169" s="214"/>
      <c r="FNL169" s="214"/>
      <c r="FNM169" s="214"/>
      <c r="FNN169" s="214"/>
      <c r="FNO169" s="214"/>
      <c r="FNP169" s="214"/>
      <c r="FNQ169" s="214"/>
      <c r="FNR169" s="214"/>
      <c r="FNS169" s="214"/>
      <c r="FNT169" s="214"/>
      <c r="FNU169" s="214"/>
      <c r="FNV169" s="214"/>
      <c r="FNW169" s="214"/>
      <c r="FNX169" s="214"/>
      <c r="FNY169" s="214"/>
      <c r="FNZ169" s="214"/>
      <c r="FOA169" s="214"/>
      <c r="FOB169" s="214"/>
      <c r="FOC169" s="214"/>
      <c r="FOD169" s="214"/>
      <c r="FOE169" s="214"/>
      <c r="FOF169" s="214"/>
      <c r="FOG169" s="214"/>
      <c r="FOH169" s="214"/>
      <c r="FOI169" s="214"/>
      <c r="FOJ169" s="214"/>
      <c r="FOK169" s="214"/>
      <c r="FOL169" s="214"/>
      <c r="FOM169" s="214"/>
      <c r="FON169" s="214"/>
      <c r="FOO169" s="214"/>
      <c r="FOP169" s="214"/>
      <c r="FOQ169" s="214"/>
      <c r="FOR169" s="214"/>
      <c r="FOS169" s="214"/>
      <c r="FOT169" s="214"/>
      <c r="FOU169" s="214"/>
      <c r="FOV169" s="214"/>
      <c r="FOW169" s="214"/>
      <c r="FOX169" s="214"/>
      <c r="FOY169" s="214"/>
      <c r="FOZ169" s="214"/>
      <c r="FPA169" s="214"/>
      <c r="FPB169" s="214"/>
      <c r="FPC169" s="214"/>
      <c r="FPD169" s="214"/>
      <c r="FPE169" s="214"/>
      <c r="FPF169" s="214"/>
      <c r="FPG169" s="214"/>
      <c r="FPH169" s="214"/>
      <c r="FPI169" s="214"/>
      <c r="FPJ169" s="214"/>
      <c r="FPK169" s="214"/>
      <c r="FPL169" s="214"/>
      <c r="FPM169" s="214"/>
      <c r="FPN169" s="214"/>
      <c r="FPO169" s="214"/>
      <c r="FPP169" s="214"/>
      <c r="FPQ169" s="214"/>
      <c r="FPR169" s="214"/>
      <c r="FPS169" s="214"/>
      <c r="FPT169" s="214"/>
      <c r="FPU169" s="214"/>
      <c r="FPV169" s="214"/>
      <c r="FPW169" s="214"/>
      <c r="FPX169" s="214"/>
      <c r="FPY169" s="214"/>
      <c r="FPZ169" s="214"/>
      <c r="FQA169" s="214"/>
      <c r="FQB169" s="214"/>
      <c r="FQC169" s="214"/>
      <c r="FQD169" s="214"/>
      <c r="FQE169" s="214"/>
      <c r="FQF169" s="214"/>
      <c r="FQG169" s="214"/>
      <c r="FQH169" s="214"/>
      <c r="FQI169" s="214"/>
      <c r="FQJ169" s="214"/>
      <c r="FQK169" s="214"/>
      <c r="FQL169" s="214"/>
      <c r="FQM169" s="214"/>
      <c r="FQN169" s="214"/>
      <c r="FQO169" s="214"/>
      <c r="FQP169" s="214"/>
      <c r="FQQ169" s="214"/>
      <c r="FQR169" s="214"/>
      <c r="FQS169" s="214"/>
      <c r="FQT169" s="214"/>
      <c r="FQU169" s="214"/>
      <c r="FQV169" s="214"/>
      <c r="FQW169" s="214"/>
      <c r="FQX169" s="214"/>
      <c r="FQY169" s="214"/>
      <c r="FQZ169" s="214"/>
      <c r="FRA169" s="214"/>
      <c r="FRB169" s="214"/>
      <c r="FRC169" s="214"/>
      <c r="FRD169" s="214"/>
      <c r="FRE169" s="214"/>
      <c r="FRF169" s="214"/>
      <c r="FRG169" s="214"/>
      <c r="FRH169" s="214"/>
      <c r="FRI169" s="214"/>
      <c r="FRJ169" s="214"/>
      <c r="FRK169" s="214"/>
      <c r="FRL169" s="214"/>
      <c r="FRM169" s="214"/>
      <c r="FRN169" s="214"/>
      <c r="FRO169" s="214"/>
      <c r="FRP169" s="214"/>
      <c r="FRQ169" s="214"/>
      <c r="FRR169" s="214"/>
      <c r="FRS169" s="214"/>
      <c r="FRT169" s="214"/>
      <c r="FRU169" s="214"/>
      <c r="FRV169" s="214"/>
      <c r="FRW169" s="214"/>
      <c r="FRX169" s="214"/>
      <c r="FRY169" s="214"/>
      <c r="FRZ169" s="214"/>
      <c r="FSA169" s="214"/>
      <c r="FSB169" s="214"/>
      <c r="FSC169" s="214"/>
      <c r="FSD169" s="214"/>
      <c r="FSE169" s="214"/>
      <c r="FSF169" s="214"/>
      <c r="FSG169" s="214"/>
      <c r="FSH169" s="214"/>
      <c r="FSI169" s="214"/>
      <c r="FSJ169" s="214"/>
      <c r="FSK169" s="214"/>
      <c r="FSL169" s="214"/>
      <c r="FSM169" s="214"/>
      <c r="FSN169" s="214"/>
      <c r="FSO169" s="214"/>
      <c r="FSP169" s="214"/>
      <c r="FSQ169" s="214"/>
      <c r="FSR169" s="214"/>
      <c r="FSS169" s="214"/>
      <c r="FST169" s="214"/>
      <c r="FSU169" s="214"/>
      <c r="FSV169" s="214"/>
      <c r="FSW169" s="214"/>
      <c r="FSX169" s="214"/>
      <c r="FSY169" s="214"/>
      <c r="FSZ169" s="214"/>
      <c r="FTA169" s="214"/>
      <c r="FTB169" s="214"/>
      <c r="FTC169" s="214"/>
      <c r="FTD169" s="214"/>
      <c r="FTE169" s="214"/>
      <c r="FTF169" s="214"/>
      <c r="FTG169" s="214"/>
      <c r="FTH169" s="214"/>
      <c r="FTI169" s="214"/>
      <c r="FTJ169" s="214"/>
      <c r="FTK169" s="214"/>
      <c r="FTL169" s="214"/>
      <c r="FTM169" s="214"/>
      <c r="FTN169" s="214"/>
      <c r="FTO169" s="214"/>
      <c r="FTP169" s="214"/>
      <c r="FTQ169" s="214"/>
      <c r="FTR169" s="214"/>
      <c r="FTS169" s="214"/>
      <c r="FTT169" s="214"/>
      <c r="FTU169" s="214"/>
      <c r="FTV169" s="214"/>
      <c r="FTW169" s="214"/>
      <c r="FTX169" s="214"/>
      <c r="FTY169" s="214"/>
      <c r="FTZ169" s="214"/>
      <c r="FUA169" s="214"/>
      <c r="FUB169" s="214"/>
      <c r="FUC169" s="214"/>
      <c r="FUD169" s="214"/>
      <c r="FUE169" s="214"/>
      <c r="FUF169" s="214"/>
      <c r="FUG169" s="214"/>
      <c r="FUH169" s="214"/>
      <c r="FUI169" s="214"/>
      <c r="FUP169" s="214"/>
      <c r="FUQ169" s="214"/>
      <c r="FUR169" s="214"/>
      <c r="FUS169" s="214"/>
      <c r="FUT169" s="214"/>
      <c r="FUU169" s="214"/>
      <c r="FUV169" s="214"/>
      <c r="FUW169" s="214"/>
      <c r="FUX169" s="214"/>
      <c r="FUY169" s="214"/>
      <c r="FUZ169" s="214"/>
      <c r="FVA169" s="214"/>
      <c r="FVB169" s="214"/>
      <c r="FVC169" s="214"/>
      <c r="FVD169" s="214"/>
      <c r="FVE169" s="214"/>
      <c r="FVF169" s="214"/>
      <c r="FVG169" s="214"/>
      <c r="FVH169" s="214"/>
      <c r="FVI169" s="214"/>
      <c r="FVJ169" s="214"/>
      <c r="FVK169" s="214"/>
      <c r="FVL169" s="214"/>
      <c r="FVM169" s="214"/>
      <c r="FVN169" s="214"/>
      <c r="FVO169" s="214"/>
      <c r="FVP169" s="214"/>
      <c r="FVQ169" s="214"/>
      <c r="FVR169" s="214"/>
      <c r="FVS169" s="214"/>
      <c r="FVT169" s="214"/>
      <c r="FVU169" s="214"/>
      <c r="FVV169" s="214"/>
      <c r="FVW169" s="214"/>
      <c r="FVX169" s="214"/>
      <c r="FVY169" s="214"/>
      <c r="FVZ169" s="214"/>
      <c r="FWA169" s="214"/>
      <c r="FWB169" s="214"/>
      <c r="FWC169" s="214"/>
      <c r="FWD169" s="214"/>
      <c r="FWE169" s="214"/>
      <c r="FWF169" s="214"/>
      <c r="FWG169" s="214"/>
      <c r="FWH169" s="214"/>
      <c r="FWI169" s="214"/>
      <c r="FWJ169" s="214"/>
      <c r="FWK169" s="214"/>
      <c r="FWL169" s="214"/>
      <c r="FWM169" s="214"/>
      <c r="FWN169" s="214"/>
      <c r="FWO169" s="214"/>
      <c r="FWP169" s="214"/>
      <c r="FWQ169" s="214"/>
      <c r="FWR169" s="214"/>
      <c r="FWS169" s="214"/>
      <c r="FWT169" s="214"/>
      <c r="FWU169" s="214"/>
      <c r="FWV169" s="214"/>
      <c r="FWW169" s="214"/>
      <c r="FWX169" s="214"/>
      <c r="FWY169" s="214"/>
      <c r="FWZ169" s="214"/>
      <c r="FXA169" s="214"/>
      <c r="FXB169" s="214"/>
      <c r="FXC169" s="214"/>
      <c r="FXD169" s="214"/>
      <c r="FXE169" s="214"/>
      <c r="FXF169" s="214"/>
      <c r="FXG169" s="214"/>
      <c r="FXH169" s="214"/>
      <c r="FXI169" s="214"/>
      <c r="FXJ169" s="214"/>
      <c r="FXK169" s="214"/>
      <c r="FXL169" s="214"/>
      <c r="FXM169" s="214"/>
      <c r="FXN169" s="214"/>
      <c r="FXO169" s="214"/>
      <c r="FXP169" s="214"/>
      <c r="FXQ169" s="214"/>
      <c r="FXR169" s="214"/>
      <c r="FXS169" s="214"/>
      <c r="FXT169" s="214"/>
      <c r="FXU169" s="214"/>
      <c r="FXV169" s="214"/>
      <c r="FXW169" s="214"/>
      <c r="FXX169" s="214"/>
      <c r="FXY169" s="214"/>
      <c r="FXZ169" s="214"/>
      <c r="FYA169" s="214"/>
      <c r="FYB169" s="214"/>
      <c r="FYC169" s="214"/>
      <c r="FYD169" s="214"/>
      <c r="FYE169" s="214"/>
      <c r="FYF169" s="214"/>
      <c r="FYG169" s="214"/>
      <c r="FYH169" s="214"/>
      <c r="FYI169" s="214"/>
      <c r="FYJ169" s="214"/>
      <c r="FYK169" s="214"/>
      <c r="FYL169" s="214"/>
      <c r="FYM169" s="214"/>
      <c r="FYN169" s="214"/>
      <c r="FYO169" s="214"/>
      <c r="FYP169" s="214"/>
      <c r="FYQ169" s="214"/>
      <c r="FYR169" s="214"/>
      <c r="FYS169" s="214"/>
      <c r="FYT169" s="214"/>
      <c r="FYU169" s="214"/>
      <c r="FYV169" s="214"/>
      <c r="FYW169" s="214"/>
      <c r="FYX169" s="214"/>
      <c r="FYY169" s="214"/>
      <c r="FYZ169" s="214"/>
      <c r="FZA169" s="214"/>
      <c r="FZB169" s="214"/>
      <c r="FZC169" s="214"/>
      <c r="FZD169" s="214"/>
      <c r="FZE169" s="214"/>
      <c r="FZF169" s="214"/>
      <c r="FZG169" s="214"/>
      <c r="FZH169" s="214"/>
      <c r="FZI169" s="214"/>
      <c r="FZJ169" s="214"/>
      <c r="FZK169" s="214"/>
      <c r="FZL169" s="214"/>
      <c r="FZM169" s="214"/>
      <c r="FZN169" s="214"/>
      <c r="FZO169" s="214"/>
      <c r="FZP169" s="214"/>
      <c r="FZQ169" s="214"/>
      <c r="FZR169" s="214"/>
      <c r="FZS169" s="214"/>
      <c r="FZT169" s="214"/>
      <c r="FZU169" s="214"/>
      <c r="FZV169" s="214"/>
      <c r="FZW169" s="214"/>
      <c r="FZX169" s="214"/>
      <c r="FZY169" s="214"/>
      <c r="FZZ169" s="214"/>
      <c r="GAA169" s="214"/>
      <c r="GAB169" s="214"/>
      <c r="GAC169" s="214"/>
      <c r="GAD169" s="214"/>
      <c r="GAE169" s="214"/>
      <c r="GAF169" s="214"/>
      <c r="GAG169" s="214"/>
      <c r="GAH169" s="214"/>
      <c r="GAI169" s="214"/>
      <c r="GAJ169" s="214"/>
      <c r="GAK169" s="214"/>
      <c r="GAL169" s="214"/>
      <c r="GAM169" s="214"/>
      <c r="GAN169" s="214"/>
      <c r="GAO169" s="214"/>
      <c r="GAP169" s="214"/>
      <c r="GAQ169" s="214"/>
      <c r="GAR169" s="214"/>
      <c r="GAS169" s="214"/>
      <c r="GAT169" s="214"/>
      <c r="GAU169" s="214"/>
      <c r="GAV169" s="214"/>
      <c r="GAW169" s="214"/>
      <c r="GAX169" s="214"/>
      <c r="GAY169" s="214"/>
      <c r="GAZ169" s="214"/>
      <c r="GBA169" s="214"/>
      <c r="GBB169" s="214"/>
      <c r="GBC169" s="214"/>
      <c r="GBD169" s="214"/>
      <c r="GBE169" s="214"/>
      <c r="GBF169" s="214"/>
      <c r="GBG169" s="214"/>
      <c r="GBH169" s="214"/>
      <c r="GBI169" s="214"/>
      <c r="GBJ169" s="214"/>
      <c r="GBK169" s="214"/>
      <c r="GBL169" s="214"/>
      <c r="GBM169" s="214"/>
      <c r="GBN169" s="214"/>
      <c r="GBO169" s="214"/>
      <c r="GBP169" s="214"/>
      <c r="GBQ169" s="214"/>
      <c r="GBR169" s="214"/>
      <c r="GBS169" s="214"/>
      <c r="GBT169" s="214"/>
      <c r="GBU169" s="214"/>
      <c r="GBV169" s="214"/>
      <c r="GBW169" s="214"/>
      <c r="GBX169" s="214"/>
      <c r="GBY169" s="214"/>
      <c r="GBZ169" s="214"/>
      <c r="GCA169" s="214"/>
      <c r="GCB169" s="214"/>
      <c r="GCC169" s="214"/>
      <c r="GCD169" s="214"/>
      <c r="GCE169" s="214"/>
      <c r="GCF169" s="214"/>
      <c r="GCG169" s="214"/>
      <c r="GCH169" s="214"/>
      <c r="GCI169" s="214"/>
      <c r="GCJ169" s="214"/>
      <c r="GCK169" s="214"/>
      <c r="GCL169" s="214"/>
      <c r="GCM169" s="214"/>
      <c r="GCN169" s="214"/>
      <c r="GCO169" s="214"/>
      <c r="GCP169" s="214"/>
      <c r="GCQ169" s="214"/>
      <c r="GCR169" s="214"/>
      <c r="GCS169" s="214"/>
      <c r="GCT169" s="214"/>
      <c r="GCU169" s="214"/>
      <c r="GCV169" s="214"/>
      <c r="GCW169" s="214"/>
      <c r="GCX169" s="214"/>
      <c r="GCY169" s="214"/>
      <c r="GCZ169" s="214"/>
      <c r="GDA169" s="214"/>
      <c r="GDB169" s="214"/>
      <c r="GDC169" s="214"/>
      <c r="GDD169" s="214"/>
      <c r="GDE169" s="214"/>
      <c r="GDF169" s="214"/>
      <c r="GDG169" s="214"/>
      <c r="GDH169" s="214"/>
      <c r="GDI169" s="214"/>
      <c r="GDJ169" s="214"/>
      <c r="GDK169" s="214"/>
      <c r="GDL169" s="214"/>
      <c r="GDM169" s="214"/>
      <c r="GDN169" s="214"/>
      <c r="GDO169" s="214"/>
      <c r="GDP169" s="214"/>
      <c r="GDQ169" s="214"/>
      <c r="GDR169" s="214"/>
      <c r="GDS169" s="214"/>
      <c r="GDT169" s="214"/>
      <c r="GDU169" s="214"/>
      <c r="GDV169" s="214"/>
      <c r="GDW169" s="214"/>
      <c r="GDX169" s="214"/>
      <c r="GDY169" s="214"/>
      <c r="GDZ169" s="214"/>
      <c r="GEA169" s="214"/>
      <c r="GEB169" s="214"/>
      <c r="GEC169" s="214"/>
      <c r="GED169" s="214"/>
      <c r="GEE169" s="214"/>
      <c r="GEL169" s="214"/>
      <c r="GEM169" s="214"/>
      <c r="GEN169" s="214"/>
      <c r="GEO169" s="214"/>
      <c r="GEP169" s="214"/>
      <c r="GEQ169" s="214"/>
      <c r="GER169" s="214"/>
      <c r="GES169" s="214"/>
      <c r="GET169" s="214"/>
      <c r="GEU169" s="214"/>
      <c r="GEV169" s="214"/>
      <c r="GEW169" s="214"/>
      <c r="GEX169" s="214"/>
      <c r="GEY169" s="214"/>
      <c r="GEZ169" s="214"/>
      <c r="GFA169" s="214"/>
      <c r="GFB169" s="214"/>
      <c r="GFC169" s="214"/>
      <c r="GFD169" s="214"/>
      <c r="GFE169" s="214"/>
      <c r="GFF169" s="214"/>
      <c r="GFG169" s="214"/>
      <c r="GFH169" s="214"/>
      <c r="GFI169" s="214"/>
      <c r="GFJ169" s="214"/>
      <c r="GFK169" s="214"/>
      <c r="GFL169" s="214"/>
      <c r="GFM169" s="214"/>
      <c r="GFN169" s="214"/>
      <c r="GFO169" s="214"/>
      <c r="GFP169" s="214"/>
      <c r="GFQ169" s="214"/>
      <c r="GFR169" s="214"/>
      <c r="GFS169" s="214"/>
      <c r="GFT169" s="214"/>
      <c r="GFU169" s="214"/>
      <c r="GFV169" s="214"/>
      <c r="GFW169" s="214"/>
      <c r="GFX169" s="214"/>
      <c r="GFY169" s="214"/>
      <c r="GFZ169" s="214"/>
      <c r="GGA169" s="214"/>
      <c r="GGB169" s="214"/>
      <c r="GGC169" s="214"/>
      <c r="GGD169" s="214"/>
      <c r="GGE169" s="214"/>
      <c r="GGF169" s="214"/>
      <c r="GGG169" s="214"/>
      <c r="GGH169" s="214"/>
      <c r="GGI169" s="214"/>
      <c r="GGJ169" s="214"/>
      <c r="GGK169" s="214"/>
      <c r="GGL169" s="214"/>
      <c r="GGM169" s="214"/>
      <c r="GGN169" s="214"/>
      <c r="GGO169" s="214"/>
      <c r="GGP169" s="214"/>
      <c r="GGQ169" s="214"/>
      <c r="GGR169" s="214"/>
      <c r="GGS169" s="214"/>
      <c r="GGT169" s="214"/>
      <c r="GGU169" s="214"/>
      <c r="GGV169" s="214"/>
      <c r="GGW169" s="214"/>
      <c r="GGX169" s="214"/>
      <c r="GGY169" s="214"/>
      <c r="GGZ169" s="214"/>
      <c r="GHA169" s="214"/>
      <c r="GHB169" s="214"/>
      <c r="GHC169" s="214"/>
      <c r="GHD169" s="214"/>
      <c r="GHE169" s="214"/>
      <c r="GHF169" s="214"/>
      <c r="GHG169" s="214"/>
      <c r="GHH169" s="214"/>
      <c r="GHI169" s="214"/>
      <c r="GHJ169" s="214"/>
      <c r="GHK169" s="214"/>
      <c r="GHL169" s="214"/>
      <c r="GHM169" s="214"/>
      <c r="GHN169" s="214"/>
      <c r="GHO169" s="214"/>
      <c r="GHP169" s="214"/>
      <c r="GHQ169" s="214"/>
      <c r="GHR169" s="214"/>
      <c r="GHS169" s="214"/>
      <c r="GHT169" s="214"/>
      <c r="GHU169" s="214"/>
      <c r="GHV169" s="214"/>
      <c r="GHW169" s="214"/>
      <c r="GHX169" s="214"/>
      <c r="GHY169" s="214"/>
      <c r="GHZ169" s="214"/>
      <c r="GIA169" s="214"/>
      <c r="GIB169" s="214"/>
      <c r="GIC169" s="214"/>
      <c r="GID169" s="214"/>
      <c r="GIE169" s="214"/>
      <c r="GIF169" s="214"/>
      <c r="GIG169" s="214"/>
      <c r="GIH169" s="214"/>
      <c r="GII169" s="214"/>
      <c r="GIJ169" s="214"/>
      <c r="GIK169" s="214"/>
      <c r="GIL169" s="214"/>
      <c r="GIM169" s="214"/>
      <c r="GIN169" s="214"/>
      <c r="GIO169" s="214"/>
      <c r="GIP169" s="214"/>
      <c r="GIQ169" s="214"/>
      <c r="GIR169" s="214"/>
      <c r="GIS169" s="214"/>
      <c r="GIT169" s="214"/>
      <c r="GIU169" s="214"/>
      <c r="GIV169" s="214"/>
      <c r="GIW169" s="214"/>
      <c r="GIX169" s="214"/>
      <c r="GIY169" s="214"/>
      <c r="GIZ169" s="214"/>
      <c r="GJA169" s="214"/>
      <c r="GJB169" s="214"/>
      <c r="GJC169" s="214"/>
      <c r="GJD169" s="214"/>
      <c r="GJE169" s="214"/>
      <c r="GJF169" s="214"/>
      <c r="GJG169" s="214"/>
      <c r="GJH169" s="214"/>
      <c r="GJI169" s="214"/>
      <c r="GJJ169" s="214"/>
      <c r="GJK169" s="214"/>
      <c r="GJL169" s="214"/>
      <c r="GJM169" s="214"/>
      <c r="GJN169" s="214"/>
      <c r="GJO169" s="214"/>
      <c r="GJP169" s="214"/>
      <c r="GJQ169" s="214"/>
      <c r="GJR169" s="214"/>
      <c r="GJS169" s="214"/>
      <c r="GJT169" s="214"/>
      <c r="GJU169" s="214"/>
      <c r="GJV169" s="214"/>
      <c r="GJW169" s="214"/>
      <c r="GJX169" s="214"/>
      <c r="GJY169" s="214"/>
      <c r="GJZ169" s="214"/>
      <c r="GKA169" s="214"/>
      <c r="GKB169" s="214"/>
      <c r="GKC169" s="214"/>
      <c r="GKD169" s="214"/>
      <c r="GKE169" s="214"/>
      <c r="GKF169" s="214"/>
      <c r="GKG169" s="214"/>
      <c r="GKH169" s="214"/>
      <c r="GKI169" s="214"/>
      <c r="GKJ169" s="214"/>
      <c r="GKK169" s="214"/>
      <c r="GKL169" s="214"/>
      <c r="GKM169" s="214"/>
      <c r="GKN169" s="214"/>
      <c r="GKO169" s="214"/>
      <c r="GKP169" s="214"/>
      <c r="GKQ169" s="214"/>
      <c r="GKR169" s="214"/>
      <c r="GKS169" s="214"/>
      <c r="GKT169" s="214"/>
      <c r="GKU169" s="214"/>
      <c r="GKV169" s="214"/>
      <c r="GKW169" s="214"/>
      <c r="GKX169" s="214"/>
      <c r="GKY169" s="214"/>
      <c r="GKZ169" s="214"/>
      <c r="GLA169" s="214"/>
      <c r="GLB169" s="214"/>
      <c r="GLC169" s="214"/>
      <c r="GLD169" s="214"/>
      <c r="GLE169" s="214"/>
      <c r="GLF169" s="214"/>
      <c r="GLG169" s="214"/>
      <c r="GLH169" s="214"/>
      <c r="GLI169" s="214"/>
      <c r="GLJ169" s="214"/>
      <c r="GLK169" s="214"/>
      <c r="GLL169" s="214"/>
      <c r="GLM169" s="214"/>
      <c r="GLN169" s="214"/>
      <c r="GLO169" s="214"/>
      <c r="GLP169" s="214"/>
      <c r="GLQ169" s="214"/>
      <c r="GLR169" s="214"/>
      <c r="GLS169" s="214"/>
      <c r="GLT169" s="214"/>
      <c r="GLU169" s="214"/>
      <c r="GLV169" s="214"/>
      <c r="GLW169" s="214"/>
      <c r="GLX169" s="214"/>
      <c r="GLY169" s="214"/>
      <c r="GLZ169" s="214"/>
      <c r="GMA169" s="214"/>
      <c r="GMB169" s="214"/>
      <c r="GMC169" s="214"/>
      <c r="GMD169" s="214"/>
      <c r="GME169" s="214"/>
      <c r="GMF169" s="214"/>
      <c r="GMG169" s="214"/>
      <c r="GMH169" s="214"/>
      <c r="GMI169" s="214"/>
      <c r="GMJ169" s="214"/>
      <c r="GMK169" s="214"/>
      <c r="GML169" s="214"/>
      <c r="GMM169" s="214"/>
      <c r="GMN169" s="214"/>
      <c r="GMO169" s="214"/>
      <c r="GMP169" s="214"/>
      <c r="GMQ169" s="214"/>
      <c r="GMR169" s="214"/>
      <c r="GMS169" s="214"/>
      <c r="GMT169" s="214"/>
      <c r="GMU169" s="214"/>
      <c r="GMV169" s="214"/>
      <c r="GMW169" s="214"/>
      <c r="GMX169" s="214"/>
      <c r="GMY169" s="214"/>
      <c r="GMZ169" s="214"/>
      <c r="GNA169" s="214"/>
      <c r="GNB169" s="214"/>
      <c r="GNC169" s="214"/>
      <c r="GND169" s="214"/>
      <c r="GNE169" s="214"/>
      <c r="GNF169" s="214"/>
      <c r="GNG169" s="214"/>
      <c r="GNH169" s="214"/>
      <c r="GNI169" s="214"/>
      <c r="GNJ169" s="214"/>
      <c r="GNK169" s="214"/>
      <c r="GNL169" s="214"/>
      <c r="GNM169" s="214"/>
      <c r="GNN169" s="214"/>
      <c r="GNO169" s="214"/>
      <c r="GNP169" s="214"/>
      <c r="GNQ169" s="214"/>
      <c r="GNR169" s="214"/>
      <c r="GNS169" s="214"/>
      <c r="GNT169" s="214"/>
      <c r="GNU169" s="214"/>
      <c r="GNV169" s="214"/>
      <c r="GNW169" s="214"/>
      <c r="GNX169" s="214"/>
      <c r="GNY169" s="214"/>
      <c r="GNZ169" s="214"/>
      <c r="GOA169" s="214"/>
      <c r="GOH169" s="214"/>
      <c r="GOI169" s="214"/>
      <c r="GOJ169" s="214"/>
      <c r="GOK169" s="214"/>
      <c r="GOL169" s="214"/>
      <c r="GOM169" s="214"/>
      <c r="GON169" s="214"/>
      <c r="GOO169" s="214"/>
      <c r="GOP169" s="214"/>
      <c r="GOQ169" s="214"/>
      <c r="GOR169" s="214"/>
      <c r="GOS169" s="214"/>
      <c r="GOT169" s="214"/>
      <c r="GOU169" s="214"/>
      <c r="GOV169" s="214"/>
      <c r="GOW169" s="214"/>
      <c r="GOX169" s="214"/>
      <c r="GOY169" s="214"/>
      <c r="GOZ169" s="214"/>
      <c r="GPA169" s="214"/>
      <c r="GPB169" s="214"/>
      <c r="GPC169" s="214"/>
      <c r="GPD169" s="214"/>
      <c r="GPE169" s="214"/>
      <c r="GPF169" s="214"/>
      <c r="GPG169" s="214"/>
      <c r="GPH169" s="214"/>
      <c r="GPI169" s="214"/>
      <c r="GPJ169" s="214"/>
      <c r="GPK169" s="214"/>
      <c r="GPL169" s="214"/>
      <c r="GPM169" s="214"/>
      <c r="GPN169" s="214"/>
      <c r="GPO169" s="214"/>
      <c r="GPP169" s="214"/>
      <c r="GPQ169" s="214"/>
      <c r="GPR169" s="214"/>
      <c r="GPS169" s="214"/>
      <c r="GPT169" s="214"/>
      <c r="GPU169" s="214"/>
      <c r="GPV169" s="214"/>
      <c r="GPW169" s="214"/>
      <c r="GPX169" s="214"/>
      <c r="GPY169" s="214"/>
      <c r="GPZ169" s="214"/>
      <c r="GQA169" s="214"/>
      <c r="GQB169" s="214"/>
      <c r="GQC169" s="214"/>
      <c r="GQD169" s="214"/>
      <c r="GQE169" s="214"/>
      <c r="GQF169" s="214"/>
      <c r="GQG169" s="214"/>
      <c r="GQH169" s="214"/>
      <c r="GQI169" s="214"/>
      <c r="GQJ169" s="214"/>
      <c r="GQK169" s="214"/>
      <c r="GQL169" s="214"/>
      <c r="GQM169" s="214"/>
      <c r="GQN169" s="214"/>
      <c r="GQO169" s="214"/>
      <c r="GQP169" s="214"/>
      <c r="GQQ169" s="214"/>
      <c r="GQR169" s="214"/>
      <c r="GQS169" s="214"/>
      <c r="GQT169" s="214"/>
      <c r="GQU169" s="214"/>
      <c r="GQV169" s="214"/>
      <c r="GQW169" s="214"/>
      <c r="GQX169" s="214"/>
      <c r="GQY169" s="214"/>
      <c r="GQZ169" s="214"/>
      <c r="GRA169" s="214"/>
      <c r="GRB169" s="214"/>
      <c r="GRC169" s="214"/>
      <c r="GRD169" s="214"/>
      <c r="GRE169" s="214"/>
      <c r="GRF169" s="214"/>
      <c r="GRG169" s="214"/>
      <c r="GRH169" s="214"/>
      <c r="GRI169" s="214"/>
      <c r="GRJ169" s="214"/>
      <c r="GRK169" s="214"/>
      <c r="GRL169" s="214"/>
      <c r="GRM169" s="214"/>
      <c r="GRN169" s="214"/>
      <c r="GRO169" s="214"/>
      <c r="GRP169" s="214"/>
      <c r="GRQ169" s="214"/>
      <c r="GRR169" s="214"/>
      <c r="GRS169" s="214"/>
      <c r="GRT169" s="214"/>
      <c r="GRU169" s="214"/>
      <c r="GRV169" s="214"/>
      <c r="GRW169" s="214"/>
      <c r="GRX169" s="214"/>
      <c r="GRY169" s="214"/>
      <c r="GRZ169" s="214"/>
      <c r="GSA169" s="214"/>
      <c r="GSB169" s="214"/>
      <c r="GSC169" s="214"/>
      <c r="GSD169" s="214"/>
      <c r="GSE169" s="214"/>
      <c r="GSF169" s="214"/>
      <c r="GSG169" s="214"/>
      <c r="GSH169" s="214"/>
      <c r="GSI169" s="214"/>
      <c r="GSJ169" s="214"/>
      <c r="GSK169" s="214"/>
      <c r="GSL169" s="214"/>
      <c r="GSM169" s="214"/>
      <c r="GSN169" s="214"/>
      <c r="GSO169" s="214"/>
      <c r="GSP169" s="214"/>
      <c r="GSQ169" s="214"/>
      <c r="GSR169" s="214"/>
      <c r="GSS169" s="214"/>
      <c r="GST169" s="214"/>
      <c r="GSU169" s="214"/>
      <c r="GSV169" s="214"/>
      <c r="GSW169" s="214"/>
      <c r="GSX169" s="214"/>
      <c r="GSY169" s="214"/>
      <c r="GSZ169" s="214"/>
      <c r="GTA169" s="214"/>
      <c r="GTB169" s="214"/>
      <c r="GTC169" s="214"/>
      <c r="GTD169" s="214"/>
      <c r="GTE169" s="214"/>
      <c r="GTF169" s="214"/>
      <c r="GTG169" s="214"/>
      <c r="GTH169" s="214"/>
      <c r="GTI169" s="214"/>
      <c r="GTJ169" s="214"/>
      <c r="GTK169" s="214"/>
      <c r="GTL169" s="214"/>
      <c r="GTM169" s="214"/>
      <c r="GTN169" s="214"/>
      <c r="GTO169" s="214"/>
      <c r="GTP169" s="214"/>
      <c r="GTQ169" s="214"/>
      <c r="GTR169" s="214"/>
      <c r="GTS169" s="214"/>
      <c r="GTT169" s="214"/>
      <c r="GTU169" s="214"/>
      <c r="GTV169" s="214"/>
      <c r="GTW169" s="214"/>
      <c r="GTX169" s="214"/>
      <c r="GTY169" s="214"/>
      <c r="GTZ169" s="214"/>
      <c r="GUA169" s="214"/>
      <c r="GUB169" s="214"/>
      <c r="GUC169" s="214"/>
      <c r="GUD169" s="214"/>
      <c r="GUE169" s="214"/>
      <c r="GUF169" s="214"/>
      <c r="GUG169" s="214"/>
      <c r="GUH169" s="214"/>
      <c r="GUI169" s="214"/>
      <c r="GUJ169" s="214"/>
      <c r="GUK169" s="214"/>
      <c r="GUL169" s="214"/>
      <c r="GUM169" s="214"/>
      <c r="GUN169" s="214"/>
      <c r="GUO169" s="214"/>
      <c r="GUP169" s="214"/>
      <c r="GUQ169" s="214"/>
      <c r="GUR169" s="214"/>
      <c r="GUS169" s="214"/>
      <c r="GUT169" s="214"/>
      <c r="GUU169" s="214"/>
      <c r="GUV169" s="214"/>
      <c r="GUW169" s="214"/>
      <c r="GUX169" s="214"/>
      <c r="GUY169" s="214"/>
      <c r="GUZ169" s="214"/>
      <c r="GVA169" s="214"/>
      <c r="GVB169" s="214"/>
      <c r="GVC169" s="214"/>
      <c r="GVD169" s="214"/>
      <c r="GVE169" s="214"/>
      <c r="GVF169" s="214"/>
      <c r="GVG169" s="214"/>
      <c r="GVH169" s="214"/>
      <c r="GVI169" s="214"/>
      <c r="GVJ169" s="214"/>
      <c r="GVK169" s="214"/>
      <c r="GVL169" s="214"/>
      <c r="GVM169" s="214"/>
      <c r="GVN169" s="214"/>
      <c r="GVO169" s="214"/>
      <c r="GVP169" s="214"/>
      <c r="GVQ169" s="214"/>
      <c r="GVR169" s="214"/>
      <c r="GVS169" s="214"/>
      <c r="GVT169" s="214"/>
      <c r="GVU169" s="214"/>
      <c r="GVV169" s="214"/>
      <c r="GVW169" s="214"/>
      <c r="GVX169" s="214"/>
      <c r="GVY169" s="214"/>
      <c r="GVZ169" s="214"/>
      <c r="GWA169" s="214"/>
      <c r="GWB169" s="214"/>
      <c r="GWC169" s="214"/>
      <c r="GWD169" s="214"/>
      <c r="GWE169" s="214"/>
      <c r="GWF169" s="214"/>
      <c r="GWG169" s="214"/>
      <c r="GWH169" s="214"/>
      <c r="GWI169" s="214"/>
      <c r="GWJ169" s="214"/>
      <c r="GWK169" s="214"/>
      <c r="GWL169" s="214"/>
      <c r="GWM169" s="214"/>
      <c r="GWN169" s="214"/>
      <c r="GWO169" s="214"/>
      <c r="GWP169" s="214"/>
      <c r="GWQ169" s="214"/>
      <c r="GWR169" s="214"/>
      <c r="GWS169" s="214"/>
      <c r="GWT169" s="214"/>
      <c r="GWU169" s="214"/>
      <c r="GWV169" s="214"/>
      <c r="GWW169" s="214"/>
      <c r="GWX169" s="214"/>
      <c r="GWY169" s="214"/>
      <c r="GWZ169" s="214"/>
      <c r="GXA169" s="214"/>
      <c r="GXB169" s="214"/>
      <c r="GXC169" s="214"/>
      <c r="GXD169" s="214"/>
      <c r="GXE169" s="214"/>
      <c r="GXF169" s="214"/>
      <c r="GXG169" s="214"/>
      <c r="GXH169" s="214"/>
      <c r="GXI169" s="214"/>
      <c r="GXJ169" s="214"/>
      <c r="GXK169" s="214"/>
      <c r="GXL169" s="214"/>
      <c r="GXM169" s="214"/>
      <c r="GXN169" s="214"/>
      <c r="GXO169" s="214"/>
      <c r="GXP169" s="214"/>
      <c r="GXQ169" s="214"/>
      <c r="GXR169" s="214"/>
      <c r="GXS169" s="214"/>
      <c r="GXT169" s="214"/>
      <c r="GXU169" s="214"/>
      <c r="GXV169" s="214"/>
      <c r="GXW169" s="214"/>
      <c r="GYD169" s="214"/>
      <c r="GYE169" s="214"/>
      <c r="GYF169" s="214"/>
      <c r="GYG169" s="214"/>
      <c r="GYH169" s="214"/>
      <c r="GYI169" s="214"/>
      <c r="GYJ169" s="214"/>
      <c r="GYK169" s="214"/>
      <c r="GYL169" s="214"/>
      <c r="GYM169" s="214"/>
      <c r="GYN169" s="214"/>
      <c r="GYO169" s="214"/>
      <c r="GYP169" s="214"/>
      <c r="GYQ169" s="214"/>
      <c r="GYR169" s="214"/>
      <c r="GYS169" s="214"/>
      <c r="GYT169" s="214"/>
      <c r="GYU169" s="214"/>
      <c r="GYV169" s="214"/>
      <c r="GYW169" s="214"/>
      <c r="GYX169" s="214"/>
      <c r="GYY169" s="214"/>
      <c r="GYZ169" s="214"/>
      <c r="GZA169" s="214"/>
      <c r="GZB169" s="214"/>
      <c r="GZC169" s="214"/>
      <c r="GZD169" s="214"/>
      <c r="GZE169" s="214"/>
      <c r="GZF169" s="214"/>
      <c r="GZG169" s="214"/>
      <c r="GZH169" s="214"/>
      <c r="GZI169" s="214"/>
      <c r="GZJ169" s="214"/>
      <c r="GZK169" s="214"/>
      <c r="GZL169" s="214"/>
      <c r="GZM169" s="214"/>
      <c r="GZN169" s="214"/>
      <c r="GZO169" s="214"/>
      <c r="GZP169" s="214"/>
      <c r="GZQ169" s="214"/>
      <c r="GZR169" s="214"/>
      <c r="GZS169" s="214"/>
      <c r="GZT169" s="214"/>
      <c r="GZU169" s="214"/>
      <c r="GZV169" s="214"/>
      <c r="GZW169" s="214"/>
      <c r="GZX169" s="214"/>
      <c r="GZY169" s="214"/>
      <c r="GZZ169" s="214"/>
      <c r="HAA169" s="214"/>
      <c r="HAB169" s="214"/>
      <c r="HAC169" s="214"/>
      <c r="HAD169" s="214"/>
      <c r="HAE169" s="214"/>
      <c r="HAF169" s="214"/>
      <c r="HAG169" s="214"/>
      <c r="HAH169" s="214"/>
      <c r="HAI169" s="214"/>
      <c r="HAJ169" s="214"/>
      <c r="HAK169" s="214"/>
      <c r="HAL169" s="214"/>
      <c r="HAM169" s="214"/>
      <c r="HAN169" s="214"/>
      <c r="HAO169" s="214"/>
      <c r="HAP169" s="214"/>
      <c r="HAQ169" s="214"/>
      <c r="HAR169" s="214"/>
      <c r="HAS169" s="214"/>
      <c r="HAT169" s="214"/>
      <c r="HAU169" s="214"/>
      <c r="HAV169" s="214"/>
      <c r="HAW169" s="214"/>
      <c r="HAX169" s="214"/>
      <c r="HAY169" s="214"/>
      <c r="HAZ169" s="214"/>
      <c r="HBA169" s="214"/>
      <c r="HBB169" s="214"/>
      <c r="HBC169" s="214"/>
      <c r="HBD169" s="214"/>
      <c r="HBE169" s="214"/>
      <c r="HBF169" s="214"/>
      <c r="HBG169" s="214"/>
      <c r="HBH169" s="214"/>
      <c r="HBI169" s="214"/>
      <c r="HBJ169" s="214"/>
      <c r="HBK169" s="214"/>
      <c r="HBL169" s="214"/>
      <c r="HBM169" s="214"/>
      <c r="HBN169" s="214"/>
      <c r="HBO169" s="214"/>
      <c r="HBP169" s="214"/>
      <c r="HBQ169" s="214"/>
      <c r="HBR169" s="214"/>
      <c r="HBS169" s="214"/>
      <c r="HBT169" s="214"/>
      <c r="HBU169" s="214"/>
      <c r="HBV169" s="214"/>
      <c r="HBW169" s="214"/>
      <c r="HBX169" s="214"/>
      <c r="HBY169" s="214"/>
      <c r="HBZ169" s="214"/>
      <c r="HCA169" s="214"/>
      <c r="HCB169" s="214"/>
      <c r="HCC169" s="214"/>
      <c r="HCD169" s="214"/>
      <c r="HCE169" s="214"/>
      <c r="HCF169" s="214"/>
      <c r="HCG169" s="214"/>
      <c r="HCH169" s="214"/>
      <c r="HCI169" s="214"/>
      <c r="HCJ169" s="214"/>
      <c r="HCK169" s="214"/>
      <c r="HCL169" s="214"/>
      <c r="HCM169" s="214"/>
      <c r="HCN169" s="214"/>
      <c r="HCO169" s="214"/>
      <c r="HCP169" s="214"/>
      <c r="HCQ169" s="214"/>
      <c r="HCR169" s="214"/>
      <c r="HCS169" s="214"/>
      <c r="HCT169" s="214"/>
      <c r="HCU169" s="214"/>
      <c r="HCV169" s="214"/>
      <c r="HCW169" s="214"/>
      <c r="HCX169" s="214"/>
      <c r="HCY169" s="214"/>
      <c r="HCZ169" s="214"/>
      <c r="HDA169" s="214"/>
      <c r="HDB169" s="214"/>
      <c r="HDC169" s="214"/>
      <c r="HDD169" s="214"/>
      <c r="HDE169" s="214"/>
      <c r="HDF169" s="214"/>
      <c r="HDG169" s="214"/>
      <c r="HDH169" s="214"/>
      <c r="HDI169" s="214"/>
      <c r="HDJ169" s="214"/>
      <c r="HDK169" s="214"/>
      <c r="HDL169" s="214"/>
      <c r="HDM169" s="214"/>
      <c r="HDN169" s="214"/>
      <c r="HDO169" s="214"/>
      <c r="HDP169" s="214"/>
      <c r="HDQ169" s="214"/>
      <c r="HDR169" s="214"/>
      <c r="HDS169" s="214"/>
      <c r="HDT169" s="214"/>
      <c r="HDU169" s="214"/>
      <c r="HDV169" s="214"/>
      <c r="HDW169" s="214"/>
      <c r="HDX169" s="214"/>
      <c r="HDY169" s="214"/>
      <c r="HDZ169" s="214"/>
      <c r="HEA169" s="214"/>
      <c r="HEB169" s="214"/>
      <c r="HEC169" s="214"/>
      <c r="HED169" s="214"/>
      <c r="HEE169" s="214"/>
      <c r="HEF169" s="214"/>
      <c r="HEG169" s="214"/>
      <c r="HEH169" s="214"/>
      <c r="HEI169" s="214"/>
      <c r="HEJ169" s="214"/>
      <c r="HEK169" s="214"/>
      <c r="HEL169" s="214"/>
      <c r="HEM169" s="214"/>
      <c r="HEN169" s="214"/>
      <c r="HEO169" s="214"/>
      <c r="HEP169" s="214"/>
      <c r="HEQ169" s="214"/>
      <c r="HER169" s="214"/>
      <c r="HES169" s="214"/>
      <c r="HET169" s="214"/>
      <c r="HEU169" s="214"/>
      <c r="HEV169" s="214"/>
      <c r="HEW169" s="214"/>
      <c r="HEX169" s="214"/>
      <c r="HEY169" s="214"/>
      <c r="HEZ169" s="214"/>
      <c r="HFA169" s="214"/>
      <c r="HFB169" s="214"/>
      <c r="HFC169" s="214"/>
      <c r="HFD169" s="214"/>
      <c r="HFE169" s="214"/>
      <c r="HFF169" s="214"/>
      <c r="HFG169" s="214"/>
      <c r="HFH169" s="214"/>
      <c r="HFI169" s="214"/>
      <c r="HFJ169" s="214"/>
      <c r="HFK169" s="214"/>
      <c r="HFL169" s="214"/>
      <c r="HFM169" s="214"/>
      <c r="HFN169" s="214"/>
      <c r="HFO169" s="214"/>
      <c r="HFP169" s="214"/>
      <c r="HFQ169" s="214"/>
      <c r="HFR169" s="214"/>
      <c r="HFS169" s="214"/>
      <c r="HFT169" s="214"/>
      <c r="HFU169" s="214"/>
      <c r="HFV169" s="214"/>
      <c r="HFW169" s="214"/>
      <c r="HFX169" s="214"/>
      <c r="HFY169" s="214"/>
      <c r="HFZ169" s="214"/>
      <c r="HGA169" s="214"/>
      <c r="HGB169" s="214"/>
      <c r="HGC169" s="214"/>
      <c r="HGD169" s="214"/>
      <c r="HGE169" s="214"/>
      <c r="HGF169" s="214"/>
      <c r="HGG169" s="214"/>
      <c r="HGH169" s="214"/>
      <c r="HGI169" s="214"/>
      <c r="HGJ169" s="214"/>
      <c r="HGK169" s="214"/>
      <c r="HGL169" s="214"/>
      <c r="HGM169" s="214"/>
      <c r="HGN169" s="214"/>
      <c r="HGO169" s="214"/>
      <c r="HGP169" s="214"/>
      <c r="HGQ169" s="214"/>
      <c r="HGR169" s="214"/>
      <c r="HGS169" s="214"/>
      <c r="HGT169" s="214"/>
      <c r="HGU169" s="214"/>
      <c r="HGV169" s="214"/>
      <c r="HGW169" s="214"/>
      <c r="HGX169" s="214"/>
      <c r="HGY169" s="214"/>
      <c r="HGZ169" s="214"/>
      <c r="HHA169" s="214"/>
      <c r="HHB169" s="214"/>
      <c r="HHC169" s="214"/>
      <c r="HHD169" s="214"/>
      <c r="HHE169" s="214"/>
      <c r="HHF169" s="214"/>
      <c r="HHG169" s="214"/>
      <c r="HHH169" s="214"/>
      <c r="HHI169" s="214"/>
      <c r="HHJ169" s="214"/>
      <c r="HHK169" s="214"/>
      <c r="HHL169" s="214"/>
      <c r="HHM169" s="214"/>
      <c r="HHN169" s="214"/>
      <c r="HHO169" s="214"/>
      <c r="HHP169" s="214"/>
      <c r="HHQ169" s="214"/>
      <c r="HHR169" s="214"/>
      <c r="HHS169" s="214"/>
      <c r="HHZ169" s="214"/>
      <c r="HIA169" s="214"/>
      <c r="HIB169" s="214"/>
      <c r="HIC169" s="214"/>
      <c r="HID169" s="214"/>
      <c r="HIE169" s="214"/>
      <c r="HIF169" s="214"/>
      <c r="HIG169" s="214"/>
      <c r="HIH169" s="214"/>
      <c r="HII169" s="214"/>
      <c r="HIJ169" s="214"/>
      <c r="HIK169" s="214"/>
      <c r="HIL169" s="214"/>
      <c r="HIM169" s="214"/>
      <c r="HIN169" s="214"/>
      <c r="HIO169" s="214"/>
      <c r="HIP169" s="214"/>
      <c r="HIQ169" s="214"/>
      <c r="HIR169" s="214"/>
      <c r="HIS169" s="214"/>
      <c r="HIT169" s="214"/>
      <c r="HIU169" s="214"/>
      <c r="HIV169" s="214"/>
      <c r="HIW169" s="214"/>
      <c r="HIX169" s="214"/>
      <c r="HIY169" s="214"/>
      <c r="HIZ169" s="214"/>
      <c r="HJA169" s="214"/>
      <c r="HJB169" s="214"/>
      <c r="HJC169" s="214"/>
      <c r="HJD169" s="214"/>
      <c r="HJE169" s="214"/>
      <c r="HJF169" s="214"/>
      <c r="HJG169" s="214"/>
      <c r="HJH169" s="214"/>
      <c r="HJI169" s="214"/>
      <c r="HJJ169" s="214"/>
      <c r="HJK169" s="214"/>
      <c r="HJL169" s="214"/>
      <c r="HJM169" s="214"/>
      <c r="HJN169" s="214"/>
      <c r="HJO169" s="214"/>
      <c r="HJP169" s="214"/>
      <c r="HJQ169" s="214"/>
      <c r="HJR169" s="214"/>
      <c r="HJS169" s="214"/>
      <c r="HJT169" s="214"/>
      <c r="HJU169" s="214"/>
      <c r="HJV169" s="214"/>
      <c r="HJW169" s="214"/>
      <c r="HJX169" s="214"/>
      <c r="HJY169" s="214"/>
      <c r="HJZ169" s="214"/>
      <c r="HKA169" s="214"/>
      <c r="HKB169" s="214"/>
      <c r="HKC169" s="214"/>
      <c r="HKD169" s="214"/>
      <c r="HKE169" s="214"/>
      <c r="HKF169" s="214"/>
      <c r="HKG169" s="214"/>
      <c r="HKH169" s="214"/>
      <c r="HKI169" s="214"/>
      <c r="HKJ169" s="214"/>
      <c r="HKK169" s="214"/>
      <c r="HKL169" s="214"/>
      <c r="HKM169" s="214"/>
      <c r="HKN169" s="214"/>
      <c r="HKO169" s="214"/>
      <c r="HKP169" s="214"/>
      <c r="HKQ169" s="214"/>
      <c r="HKR169" s="214"/>
      <c r="HKS169" s="214"/>
      <c r="HKT169" s="214"/>
      <c r="HKU169" s="214"/>
      <c r="HKV169" s="214"/>
      <c r="HKW169" s="214"/>
      <c r="HKX169" s="214"/>
      <c r="HKY169" s="214"/>
      <c r="HKZ169" s="214"/>
      <c r="HLA169" s="214"/>
      <c r="HLB169" s="214"/>
      <c r="HLC169" s="214"/>
      <c r="HLD169" s="214"/>
      <c r="HLE169" s="214"/>
      <c r="HLF169" s="214"/>
      <c r="HLG169" s="214"/>
      <c r="HLH169" s="214"/>
      <c r="HLI169" s="214"/>
      <c r="HLJ169" s="214"/>
      <c r="HLK169" s="214"/>
      <c r="HLL169" s="214"/>
      <c r="HLM169" s="214"/>
      <c r="HLN169" s="214"/>
      <c r="HLO169" s="214"/>
      <c r="HLP169" s="214"/>
      <c r="HLQ169" s="214"/>
      <c r="HLR169" s="214"/>
      <c r="HLS169" s="214"/>
      <c r="HLT169" s="214"/>
      <c r="HLU169" s="214"/>
      <c r="HLV169" s="214"/>
      <c r="HLW169" s="214"/>
      <c r="HLX169" s="214"/>
      <c r="HLY169" s="214"/>
      <c r="HLZ169" s="214"/>
      <c r="HMA169" s="214"/>
      <c r="HMB169" s="214"/>
      <c r="HMC169" s="214"/>
      <c r="HMD169" s="214"/>
      <c r="HME169" s="214"/>
      <c r="HMF169" s="214"/>
      <c r="HMG169" s="214"/>
      <c r="HMH169" s="214"/>
      <c r="HMI169" s="214"/>
      <c r="HMJ169" s="214"/>
      <c r="HMK169" s="214"/>
      <c r="HML169" s="214"/>
      <c r="HMM169" s="214"/>
      <c r="HMN169" s="214"/>
      <c r="HMO169" s="214"/>
      <c r="HMP169" s="214"/>
      <c r="HMQ169" s="214"/>
      <c r="HMR169" s="214"/>
      <c r="HMS169" s="214"/>
      <c r="HMT169" s="214"/>
      <c r="HMU169" s="214"/>
      <c r="HMV169" s="214"/>
      <c r="HMW169" s="214"/>
      <c r="HMX169" s="214"/>
      <c r="HMY169" s="214"/>
      <c r="HMZ169" s="214"/>
      <c r="HNA169" s="214"/>
      <c r="HNB169" s="214"/>
      <c r="HNC169" s="214"/>
      <c r="HND169" s="214"/>
      <c r="HNE169" s="214"/>
      <c r="HNF169" s="214"/>
      <c r="HNG169" s="214"/>
      <c r="HNH169" s="214"/>
      <c r="HNI169" s="214"/>
      <c r="HNJ169" s="214"/>
      <c r="HNK169" s="214"/>
      <c r="HNL169" s="214"/>
      <c r="HNM169" s="214"/>
      <c r="HNN169" s="214"/>
      <c r="HNO169" s="214"/>
      <c r="HNP169" s="214"/>
      <c r="HNQ169" s="214"/>
      <c r="HNR169" s="214"/>
      <c r="HNS169" s="214"/>
      <c r="HNT169" s="214"/>
      <c r="HNU169" s="214"/>
      <c r="HNV169" s="214"/>
      <c r="HNW169" s="214"/>
      <c r="HNX169" s="214"/>
      <c r="HNY169" s="214"/>
      <c r="HNZ169" s="214"/>
      <c r="HOA169" s="214"/>
      <c r="HOB169" s="214"/>
      <c r="HOC169" s="214"/>
      <c r="HOD169" s="214"/>
      <c r="HOE169" s="214"/>
      <c r="HOF169" s="214"/>
      <c r="HOG169" s="214"/>
      <c r="HOH169" s="214"/>
      <c r="HOI169" s="214"/>
      <c r="HOJ169" s="214"/>
      <c r="HOK169" s="214"/>
      <c r="HOL169" s="214"/>
      <c r="HOM169" s="214"/>
      <c r="HON169" s="214"/>
      <c r="HOO169" s="214"/>
      <c r="HOP169" s="214"/>
      <c r="HOQ169" s="214"/>
      <c r="HOR169" s="214"/>
      <c r="HOS169" s="214"/>
      <c r="HOT169" s="214"/>
      <c r="HOU169" s="214"/>
      <c r="HOV169" s="214"/>
      <c r="HOW169" s="214"/>
      <c r="HOX169" s="214"/>
      <c r="HOY169" s="214"/>
      <c r="HOZ169" s="214"/>
      <c r="HPA169" s="214"/>
      <c r="HPB169" s="214"/>
      <c r="HPC169" s="214"/>
      <c r="HPD169" s="214"/>
      <c r="HPE169" s="214"/>
      <c r="HPF169" s="214"/>
      <c r="HPG169" s="214"/>
      <c r="HPH169" s="214"/>
      <c r="HPI169" s="214"/>
      <c r="HPJ169" s="214"/>
      <c r="HPK169" s="214"/>
      <c r="HPL169" s="214"/>
      <c r="HPM169" s="214"/>
      <c r="HPN169" s="214"/>
      <c r="HPO169" s="214"/>
      <c r="HPP169" s="214"/>
      <c r="HPQ169" s="214"/>
      <c r="HPR169" s="214"/>
      <c r="HPS169" s="214"/>
      <c r="HPT169" s="214"/>
      <c r="HPU169" s="214"/>
      <c r="HPV169" s="214"/>
      <c r="HPW169" s="214"/>
      <c r="HPX169" s="214"/>
      <c r="HPY169" s="214"/>
      <c r="HPZ169" s="214"/>
      <c r="HQA169" s="214"/>
      <c r="HQB169" s="214"/>
      <c r="HQC169" s="214"/>
      <c r="HQD169" s="214"/>
      <c r="HQE169" s="214"/>
      <c r="HQF169" s="214"/>
      <c r="HQG169" s="214"/>
      <c r="HQH169" s="214"/>
      <c r="HQI169" s="214"/>
      <c r="HQJ169" s="214"/>
      <c r="HQK169" s="214"/>
      <c r="HQL169" s="214"/>
      <c r="HQM169" s="214"/>
      <c r="HQN169" s="214"/>
      <c r="HQO169" s="214"/>
      <c r="HQP169" s="214"/>
      <c r="HQQ169" s="214"/>
      <c r="HQR169" s="214"/>
      <c r="HQS169" s="214"/>
      <c r="HQT169" s="214"/>
      <c r="HQU169" s="214"/>
      <c r="HQV169" s="214"/>
      <c r="HQW169" s="214"/>
      <c r="HQX169" s="214"/>
      <c r="HQY169" s="214"/>
      <c r="HQZ169" s="214"/>
      <c r="HRA169" s="214"/>
      <c r="HRB169" s="214"/>
      <c r="HRC169" s="214"/>
      <c r="HRD169" s="214"/>
      <c r="HRE169" s="214"/>
      <c r="HRF169" s="214"/>
      <c r="HRG169" s="214"/>
      <c r="HRH169" s="214"/>
      <c r="HRI169" s="214"/>
      <c r="HRJ169" s="214"/>
      <c r="HRK169" s="214"/>
      <c r="HRL169" s="214"/>
      <c r="HRM169" s="214"/>
      <c r="HRN169" s="214"/>
      <c r="HRO169" s="214"/>
      <c r="HRV169" s="214"/>
      <c r="HRW169" s="214"/>
      <c r="HRX169" s="214"/>
      <c r="HRY169" s="214"/>
      <c r="HRZ169" s="214"/>
      <c r="HSA169" s="214"/>
      <c r="HSB169" s="214"/>
      <c r="HSC169" s="214"/>
      <c r="HSD169" s="214"/>
      <c r="HSE169" s="214"/>
      <c r="HSF169" s="214"/>
      <c r="HSG169" s="214"/>
      <c r="HSH169" s="214"/>
      <c r="HSI169" s="214"/>
      <c r="HSJ169" s="214"/>
      <c r="HSK169" s="214"/>
      <c r="HSL169" s="214"/>
      <c r="HSM169" s="214"/>
      <c r="HSN169" s="214"/>
      <c r="HSO169" s="214"/>
      <c r="HSP169" s="214"/>
      <c r="HSQ169" s="214"/>
      <c r="HSR169" s="214"/>
      <c r="HSS169" s="214"/>
      <c r="HST169" s="214"/>
      <c r="HSU169" s="214"/>
      <c r="HSV169" s="214"/>
      <c r="HSW169" s="214"/>
      <c r="HSX169" s="214"/>
      <c r="HSY169" s="214"/>
      <c r="HSZ169" s="214"/>
      <c r="HTA169" s="214"/>
      <c r="HTB169" s="214"/>
      <c r="HTC169" s="214"/>
      <c r="HTD169" s="214"/>
      <c r="HTE169" s="214"/>
      <c r="HTF169" s="214"/>
      <c r="HTG169" s="214"/>
      <c r="HTH169" s="214"/>
      <c r="HTI169" s="214"/>
      <c r="HTJ169" s="214"/>
      <c r="HTK169" s="214"/>
      <c r="HTL169" s="214"/>
      <c r="HTM169" s="214"/>
      <c r="HTN169" s="214"/>
      <c r="HTO169" s="214"/>
      <c r="HTP169" s="214"/>
      <c r="HTQ169" s="214"/>
      <c r="HTR169" s="214"/>
      <c r="HTS169" s="214"/>
      <c r="HTT169" s="214"/>
      <c r="HTU169" s="214"/>
      <c r="HTV169" s="214"/>
      <c r="HTW169" s="214"/>
      <c r="HTX169" s="214"/>
      <c r="HTY169" s="214"/>
      <c r="HTZ169" s="214"/>
      <c r="HUA169" s="214"/>
      <c r="HUB169" s="214"/>
      <c r="HUC169" s="214"/>
      <c r="HUD169" s="214"/>
      <c r="HUE169" s="214"/>
      <c r="HUF169" s="214"/>
      <c r="HUG169" s="214"/>
      <c r="HUH169" s="214"/>
      <c r="HUI169" s="214"/>
      <c r="HUJ169" s="214"/>
      <c r="HUK169" s="214"/>
      <c r="HUL169" s="214"/>
      <c r="HUM169" s="214"/>
      <c r="HUN169" s="214"/>
      <c r="HUO169" s="214"/>
      <c r="HUP169" s="214"/>
      <c r="HUQ169" s="214"/>
      <c r="HUR169" s="214"/>
      <c r="HUS169" s="214"/>
      <c r="HUT169" s="214"/>
      <c r="HUU169" s="214"/>
      <c r="HUV169" s="214"/>
      <c r="HUW169" s="214"/>
      <c r="HUX169" s="214"/>
      <c r="HUY169" s="214"/>
      <c r="HUZ169" s="214"/>
      <c r="HVA169" s="214"/>
      <c r="HVB169" s="214"/>
      <c r="HVC169" s="214"/>
      <c r="HVD169" s="214"/>
      <c r="HVE169" s="214"/>
      <c r="HVF169" s="214"/>
      <c r="HVG169" s="214"/>
      <c r="HVH169" s="214"/>
      <c r="HVI169" s="214"/>
      <c r="HVJ169" s="214"/>
      <c r="HVK169" s="214"/>
      <c r="HVL169" s="214"/>
      <c r="HVM169" s="214"/>
      <c r="HVN169" s="214"/>
      <c r="HVO169" s="214"/>
      <c r="HVP169" s="214"/>
      <c r="HVQ169" s="214"/>
      <c r="HVR169" s="214"/>
      <c r="HVS169" s="214"/>
      <c r="HVT169" s="214"/>
      <c r="HVU169" s="214"/>
      <c r="HVV169" s="214"/>
      <c r="HVW169" s="214"/>
      <c r="HVX169" s="214"/>
      <c r="HVY169" s="214"/>
      <c r="HVZ169" s="214"/>
      <c r="HWA169" s="214"/>
      <c r="HWB169" s="214"/>
      <c r="HWC169" s="214"/>
      <c r="HWD169" s="214"/>
      <c r="HWE169" s="214"/>
      <c r="HWF169" s="214"/>
      <c r="HWG169" s="214"/>
      <c r="HWH169" s="214"/>
      <c r="HWI169" s="214"/>
      <c r="HWJ169" s="214"/>
      <c r="HWK169" s="214"/>
      <c r="HWL169" s="214"/>
      <c r="HWM169" s="214"/>
      <c r="HWN169" s="214"/>
      <c r="HWO169" s="214"/>
      <c r="HWP169" s="214"/>
      <c r="HWQ169" s="214"/>
      <c r="HWR169" s="214"/>
      <c r="HWS169" s="214"/>
      <c r="HWT169" s="214"/>
      <c r="HWU169" s="214"/>
      <c r="HWV169" s="214"/>
      <c r="HWW169" s="214"/>
      <c r="HWX169" s="214"/>
      <c r="HWY169" s="214"/>
      <c r="HWZ169" s="214"/>
      <c r="HXA169" s="214"/>
      <c r="HXB169" s="214"/>
      <c r="HXC169" s="214"/>
      <c r="HXD169" s="214"/>
      <c r="HXE169" s="214"/>
      <c r="HXF169" s="214"/>
      <c r="HXG169" s="214"/>
      <c r="HXH169" s="214"/>
      <c r="HXI169" s="214"/>
      <c r="HXJ169" s="214"/>
      <c r="HXK169" s="214"/>
      <c r="HXL169" s="214"/>
      <c r="HXM169" s="214"/>
      <c r="HXN169" s="214"/>
      <c r="HXO169" s="214"/>
      <c r="HXP169" s="214"/>
      <c r="HXQ169" s="214"/>
      <c r="HXR169" s="214"/>
      <c r="HXS169" s="214"/>
      <c r="HXT169" s="214"/>
      <c r="HXU169" s="214"/>
      <c r="HXV169" s="214"/>
      <c r="HXW169" s="214"/>
      <c r="HXX169" s="214"/>
      <c r="HXY169" s="214"/>
      <c r="HXZ169" s="214"/>
      <c r="HYA169" s="214"/>
      <c r="HYB169" s="214"/>
      <c r="HYC169" s="214"/>
      <c r="HYD169" s="214"/>
      <c r="HYE169" s="214"/>
      <c r="HYF169" s="214"/>
      <c r="HYG169" s="214"/>
      <c r="HYH169" s="214"/>
      <c r="HYI169" s="214"/>
      <c r="HYJ169" s="214"/>
      <c r="HYK169" s="214"/>
      <c r="HYL169" s="214"/>
      <c r="HYM169" s="214"/>
      <c r="HYN169" s="214"/>
      <c r="HYO169" s="214"/>
      <c r="HYP169" s="214"/>
      <c r="HYQ169" s="214"/>
      <c r="HYR169" s="214"/>
      <c r="HYS169" s="214"/>
      <c r="HYT169" s="214"/>
      <c r="HYU169" s="214"/>
      <c r="HYV169" s="214"/>
      <c r="HYW169" s="214"/>
      <c r="HYX169" s="214"/>
      <c r="HYY169" s="214"/>
      <c r="HYZ169" s="214"/>
      <c r="HZA169" s="214"/>
      <c r="HZB169" s="214"/>
      <c r="HZC169" s="214"/>
      <c r="HZD169" s="214"/>
      <c r="HZE169" s="214"/>
      <c r="HZF169" s="214"/>
      <c r="HZG169" s="214"/>
      <c r="HZH169" s="214"/>
      <c r="HZI169" s="214"/>
      <c r="HZJ169" s="214"/>
      <c r="HZK169" s="214"/>
      <c r="HZL169" s="214"/>
      <c r="HZM169" s="214"/>
      <c r="HZN169" s="214"/>
      <c r="HZO169" s="214"/>
      <c r="HZP169" s="214"/>
      <c r="HZQ169" s="214"/>
      <c r="HZR169" s="214"/>
      <c r="HZS169" s="214"/>
      <c r="HZT169" s="214"/>
      <c r="HZU169" s="214"/>
      <c r="HZV169" s="214"/>
      <c r="HZW169" s="214"/>
      <c r="HZX169" s="214"/>
      <c r="HZY169" s="214"/>
      <c r="HZZ169" s="214"/>
      <c r="IAA169" s="214"/>
      <c r="IAB169" s="214"/>
      <c r="IAC169" s="214"/>
      <c r="IAD169" s="214"/>
      <c r="IAE169" s="214"/>
      <c r="IAF169" s="214"/>
      <c r="IAG169" s="214"/>
      <c r="IAH169" s="214"/>
      <c r="IAI169" s="214"/>
      <c r="IAJ169" s="214"/>
      <c r="IAK169" s="214"/>
      <c r="IAL169" s="214"/>
      <c r="IAM169" s="214"/>
      <c r="IAN169" s="214"/>
      <c r="IAO169" s="214"/>
      <c r="IAP169" s="214"/>
      <c r="IAQ169" s="214"/>
      <c r="IAR169" s="214"/>
      <c r="IAS169" s="214"/>
      <c r="IAT169" s="214"/>
      <c r="IAU169" s="214"/>
      <c r="IAV169" s="214"/>
      <c r="IAW169" s="214"/>
      <c r="IAX169" s="214"/>
      <c r="IAY169" s="214"/>
      <c r="IAZ169" s="214"/>
      <c r="IBA169" s="214"/>
      <c r="IBB169" s="214"/>
      <c r="IBC169" s="214"/>
      <c r="IBD169" s="214"/>
      <c r="IBE169" s="214"/>
      <c r="IBF169" s="214"/>
      <c r="IBG169" s="214"/>
      <c r="IBH169" s="214"/>
      <c r="IBI169" s="214"/>
      <c r="IBJ169" s="214"/>
      <c r="IBK169" s="214"/>
      <c r="IBR169" s="214"/>
      <c r="IBS169" s="214"/>
      <c r="IBT169" s="214"/>
      <c r="IBU169" s="214"/>
      <c r="IBV169" s="214"/>
      <c r="IBW169" s="214"/>
      <c r="IBX169" s="214"/>
      <c r="IBY169" s="214"/>
      <c r="IBZ169" s="214"/>
      <c r="ICA169" s="214"/>
      <c r="ICB169" s="214"/>
      <c r="ICC169" s="214"/>
      <c r="ICD169" s="214"/>
      <c r="ICE169" s="214"/>
      <c r="ICF169" s="214"/>
      <c r="ICG169" s="214"/>
      <c r="ICH169" s="214"/>
      <c r="ICI169" s="214"/>
      <c r="ICJ169" s="214"/>
      <c r="ICK169" s="214"/>
      <c r="ICL169" s="214"/>
      <c r="ICM169" s="214"/>
      <c r="ICN169" s="214"/>
      <c r="ICO169" s="214"/>
      <c r="ICP169" s="214"/>
      <c r="ICQ169" s="214"/>
      <c r="ICR169" s="214"/>
      <c r="ICS169" s="214"/>
      <c r="ICT169" s="214"/>
      <c r="ICU169" s="214"/>
      <c r="ICV169" s="214"/>
      <c r="ICW169" s="214"/>
      <c r="ICX169" s="214"/>
      <c r="ICY169" s="214"/>
      <c r="ICZ169" s="214"/>
      <c r="IDA169" s="214"/>
      <c r="IDB169" s="214"/>
      <c r="IDC169" s="214"/>
      <c r="IDD169" s="214"/>
      <c r="IDE169" s="214"/>
      <c r="IDF169" s="214"/>
      <c r="IDG169" s="214"/>
      <c r="IDH169" s="214"/>
      <c r="IDI169" s="214"/>
      <c r="IDJ169" s="214"/>
      <c r="IDK169" s="214"/>
      <c r="IDL169" s="214"/>
      <c r="IDM169" s="214"/>
      <c r="IDN169" s="214"/>
      <c r="IDO169" s="214"/>
      <c r="IDP169" s="214"/>
      <c r="IDQ169" s="214"/>
      <c r="IDR169" s="214"/>
      <c r="IDS169" s="214"/>
      <c r="IDT169" s="214"/>
      <c r="IDU169" s="214"/>
      <c r="IDV169" s="214"/>
      <c r="IDW169" s="214"/>
      <c r="IDX169" s="214"/>
      <c r="IDY169" s="214"/>
      <c r="IDZ169" s="214"/>
      <c r="IEA169" s="214"/>
      <c r="IEB169" s="214"/>
      <c r="IEC169" s="214"/>
      <c r="IED169" s="214"/>
      <c r="IEE169" s="214"/>
      <c r="IEF169" s="214"/>
      <c r="IEG169" s="214"/>
      <c r="IEH169" s="214"/>
      <c r="IEI169" s="214"/>
      <c r="IEJ169" s="214"/>
      <c r="IEK169" s="214"/>
      <c r="IEL169" s="214"/>
      <c r="IEM169" s="214"/>
      <c r="IEN169" s="214"/>
      <c r="IEO169" s="214"/>
      <c r="IEP169" s="214"/>
      <c r="IEQ169" s="214"/>
      <c r="IER169" s="214"/>
      <c r="IES169" s="214"/>
      <c r="IET169" s="214"/>
      <c r="IEU169" s="214"/>
      <c r="IEV169" s="214"/>
      <c r="IEW169" s="214"/>
      <c r="IEX169" s="214"/>
      <c r="IEY169" s="214"/>
      <c r="IEZ169" s="214"/>
      <c r="IFA169" s="214"/>
      <c r="IFB169" s="214"/>
      <c r="IFC169" s="214"/>
      <c r="IFD169" s="214"/>
      <c r="IFE169" s="214"/>
      <c r="IFF169" s="214"/>
      <c r="IFG169" s="214"/>
      <c r="IFH169" s="214"/>
      <c r="IFI169" s="214"/>
      <c r="IFJ169" s="214"/>
      <c r="IFK169" s="214"/>
      <c r="IFL169" s="214"/>
      <c r="IFM169" s="214"/>
      <c r="IFN169" s="214"/>
      <c r="IFO169" s="214"/>
      <c r="IFP169" s="214"/>
      <c r="IFQ169" s="214"/>
      <c r="IFR169" s="214"/>
      <c r="IFS169" s="214"/>
      <c r="IFT169" s="214"/>
      <c r="IFU169" s="214"/>
      <c r="IFV169" s="214"/>
      <c r="IFW169" s="214"/>
      <c r="IFX169" s="214"/>
      <c r="IFY169" s="214"/>
      <c r="IFZ169" s="214"/>
      <c r="IGA169" s="214"/>
      <c r="IGB169" s="214"/>
      <c r="IGC169" s="214"/>
      <c r="IGD169" s="214"/>
      <c r="IGE169" s="214"/>
      <c r="IGF169" s="214"/>
      <c r="IGG169" s="214"/>
      <c r="IGH169" s="214"/>
      <c r="IGI169" s="214"/>
      <c r="IGJ169" s="214"/>
      <c r="IGK169" s="214"/>
      <c r="IGL169" s="214"/>
      <c r="IGM169" s="214"/>
      <c r="IGN169" s="214"/>
      <c r="IGO169" s="214"/>
      <c r="IGP169" s="214"/>
      <c r="IGQ169" s="214"/>
      <c r="IGR169" s="214"/>
      <c r="IGS169" s="214"/>
      <c r="IGT169" s="214"/>
      <c r="IGU169" s="214"/>
      <c r="IGV169" s="214"/>
      <c r="IGW169" s="214"/>
      <c r="IGX169" s="214"/>
      <c r="IGY169" s="214"/>
      <c r="IGZ169" s="214"/>
      <c r="IHA169" s="214"/>
      <c r="IHB169" s="214"/>
      <c r="IHC169" s="214"/>
      <c r="IHD169" s="214"/>
      <c r="IHE169" s="214"/>
      <c r="IHF169" s="214"/>
      <c r="IHG169" s="214"/>
      <c r="IHH169" s="214"/>
      <c r="IHI169" s="214"/>
      <c r="IHJ169" s="214"/>
      <c r="IHK169" s="214"/>
      <c r="IHL169" s="214"/>
      <c r="IHM169" s="214"/>
      <c r="IHN169" s="214"/>
      <c r="IHO169" s="214"/>
      <c r="IHP169" s="214"/>
      <c r="IHQ169" s="214"/>
      <c r="IHR169" s="214"/>
      <c r="IHS169" s="214"/>
      <c r="IHT169" s="214"/>
      <c r="IHU169" s="214"/>
      <c r="IHV169" s="214"/>
      <c r="IHW169" s="214"/>
      <c r="IHX169" s="214"/>
      <c r="IHY169" s="214"/>
      <c r="IHZ169" s="214"/>
      <c r="IIA169" s="214"/>
      <c r="IIB169" s="214"/>
      <c r="IIC169" s="214"/>
      <c r="IID169" s="214"/>
      <c r="IIE169" s="214"/>
      <c r="IIF169" s="214"/>
      <c r="IIG169" s="214"/>
      <c r="IIH169" s="214"/>
      <c r="III169" s="214"/>
      <c r="IIJ169" s="214"/>
      <c r="IIK169" s="214"/>
      <c r="IIL169" s="214"/>
      <c r="IIM169" s="214"/>
      <c r="IIN169" s="214"/>
      <c r="IIO169" s="214"/>
      <c r="IIP169" s="214"/>
      <c r="IIQ169" s="214"/>
      <c r="IIR169" s="214"/>
      <c r="IIS169" s="214"/>
      <c r="IIT169" s="214"/>
      <c r="IIU169" s="214"/>
      <c r="IIV169" s="214"/>
      <c r="IIW169" s="214"/>
      <c r="IIX169" s="214"/>
      <c r="IIY169" s="214"/>
      <c r="IIZ169" s="214"/>
      <c r="IJA169" s="214"/>
      <c r="IJB169" s="214"/>
      <c r="IJC169" s="214"/>
      <c r="IJD169" s="214"/>
      <c r="IJE169" s="214"/>
      <c r="IJF169" s="214"/>
      <c r="IJG169" s="214"/>
      <c r="IJH169" s="214"/>
      <c r="IJI169" s="214"/>
      <c r="IJJ169" s="214"/>
      <c r="IJK169" s="214"/>
      <c r="IJL169" s="214"/>
      <c r="IJM169" s="214"/>
      <c r="IJN169" s="214"/>
      <c r="IJO169" s="214"/>
      <c r="IJP169" s="214"/>
      <c r="IJQ169" s="214"/>
      <c r="IJR169" s="214"/>
      <c r="IJS169" s="214"/>
      <c r="IJT169" s="214"/>
      <c r="IJU169" s="214"/>
      <c r="IJV169" s="214"/>
      <c r="IJW169" s="214"/>
      <c r="IJX169" s="214"/>
      <c r="IJY169" s="214"/>
      <c r="IJZ169" s="214"/>
      <c r="IKA169" s="214"/>
      <c r="IKB169" s="214"/>
      <c r="IKC169" s="214"/>
      <c r="IKD169" s="214"/>
      <c r="IKE169" s="214"/>
      <c r="IKF169" s="214"/>
      <c r="IKG169" s="214"/>
      <c r="IKH169" s="214"/>
      <c r="IKI169" s="214"/>
      <c r="IKJ169" s="214"/>
      <c r="IKK169" s="214"/>
      <c r="IKL169" s="214"/>
      <c r="IKM169" s="214"/>
      <c r="IKN169" s="214"/>
      <c r="IKO169" s="214"/>
      <c r="IKP169" s="214"/>
      <c r="IKQ169" s="214"/>
      <c r="IKR169" s="214"/>
      <c r="IKS169" s="214"/>
      <c r="IKT169" s="214"/>
      <c r="IKU169" s="214"/>
      <c r="IKV169" s="214"/>
      <c r="IKW169" s="214"/>
      <c r="IKX169" s="214"/>
      <c r="IKY169" s="214"/>
      <c r="IKZ169" s="214"/>
      <c r="ILA169" s="214"/>
      <c r="ILB169" s="214"/>
      <c r="ILC169" s="214"/>
      <c r="ILD169" s="214"/>
      <c r="ILE169" s="214"/>
      <c r="ILF169" s="214"/>
      <c r="ILG169" s="214"/>
      <c r="ILN169" s="214"/>
      <c r="ILO169" s="214"/>
      <c r="ILP169" s="214"/>
      <c r="ILQ169" s="214"/>
      <c r="ILR169" s="214"/>
      <c r="ILS169" s="214"/>
      <c r="ILT169" s="214"/>
      <c r="ILU169" s="214"/>
      <c r="ILV169" s="214"/>
      <c r="ILW169" s="214"/>
      <c r="ILX169" s="214"/>
      <c r="ILY169" s="214"/>
      <c r="ILZ169" s="214"/>
      <c r="IMA169" s="214"/>
      <c r="IMB169" s="214"/>
      <c r="IMC169" s="214"/>
      <c r="IMD169" s="214"/>
      <c r="IME169" s="214"/>
      <c r="IMF169" s="214"/>
      <c r="IMG169" s="214"/>
      <c r="IMH169" s="214"/>
      <c r="IMI169" s="214"/>
      <c r="IMJ169" s="214"/>
      <c r="IMK169" s="214"/>
      <c r="IML169" s="214"/>
      <c r="IMM169" s="214"/>
      <c r="IMN169" s="214"/>
      <c r="IMO169" s="214"/>
      <c r="IMP169" s="214"/>
      <c r="IMQ169" s="214"/>
      <c r="IMR169" s="214"/>
      <c r="IMS169" s="214"/>
      <c r="IMT169" s="214"/>
      <c r="IMU169" s="214"/>
      <c r="IMV169" s="214"/>
      <c r="IMW169" s="214"/>
      <c r="IMX169" s="214"/>
      <c r="IMY169" s="214"/>
      <c r="IMZ169" s="214"/>
      <c r="INA169" s="214"/>
      <c r="INB169" s="214"/>
      <c r="INC169" s="214"/>
      <c r="IND169" s="214"/>
      <c r="INE169" s="214"/>
      <c r="INF169" s="214"/>
      <c r="ING169" s="214"/>
      <c r="INH169" s="214"/>
      <c r="INI169" s="214"/>
      <c r="INJ169" s="214"/>
      <c r="INK169" s="214"/>
      <c r="INL169" s="214"/>
      <c r="INM169" s="214"/>
      <c r="INN169" s="214"/>
      <c r="INO169" s="214"/>
      <c r="INP169" s="214"/>
      <c r="INQ169" s="214"/>
      <c r="INR169" s="214"/>
      <c r="INS169" s="214"/>
      <c r="INT169" s="214"/>
      <c r="INU169" s="214"/>
      <c r="INV169" s="214"/>
      <c r="INW169" s="214"/>
      <c r="INX169" s="214"/>
      <c r="INY169" s="214"/>
      <c r="INZ169" s="214"/>
      <c r="IOA169" s="214"/>
      <c r="IOB169" s="214"/>
      <c r="IOC169" s="214"/>
      <c r="IOD169" s="214"/>
      <c r="IOE169" s="214"/>
      <c r="IOF169" s="214"/>
      <c r="IOG169" s="214"/>
      <c r="IOH169" s="214"/>
      <c r="IOI169" s="214"/>
      <c r="IOJ169" s="214"/>
      <c r="IOK169" s="214"/>
      <c r="IOL169" s="214"/>
      <c r="IOM169" s="214"/>
      <c r="ION169" s="214"/>
      <c r="IOO169" s="214"/>
      <c r="IOP169" s="214"/>
      <c r="IOQ169" s="214"/>
      <c r="IOR169" s="214"/>
      <c r="IOS169" s="214"/>
      <c r="IOT169" s="214"/>
      <c r="IOU169" s="214"/>
      <c r="IOV169" s="214"/>
      <c r="IOW169" s="214"/>
      <c r="IOX169" s="214"/>
      <c r="IOY169" s="214"/>
      <c r="IOZ169" s="214"/>
      <c r="IPA169" s="214"/>
      <c r="IPB169" s="214"/>
      <c r="IPC169" s="214"/>
      <c r="IPD169" s="214"/>
      <c r="IPE169" s="214"/>
      <c r="IPF169" s="214"/>
      <c r="IPG169" s="214"/>
      <c r="IPH169" s="214"/>
      <c r="IPI169" s="214"/>
      <c r="IPJ169" s="214"/>
      <c r="IPK169" s="214"/>
      <c r="IPL169" s="214"/>
      <c r="IPM169" s="214"/>
      <c r="IPN169" s="214"/>
      <c r="IPO169" s="214"/>
      <c r="IPP169" s="214"/>
      <c r="IPQ169" s="214"/>
      <c r="IPR169" s="214"/>
      <c r="IPS169" s="214"/>
      <c r="IPT169" s="214"/>
      <c r="IPU169" s="214"/>
      <c r="IPV169" s="214"/>
      <c r="IPW169" s="214"/>
      <c r="IPX169" s="214"/>
      <c r="IPY169" s="214"/>
      <c r="IPZ169" s="214"/>
      <c r="IQA169" s="214"/>
      <c r="IQB169" s="214"/>
      <c r="IQC169" s="214"/>
      <c r="IQD169" s="214"/>
      <c r="IQE169" s="214"/>
      <c r="IQF169" s="214"/>
      <c r="IQG169" s="214"/>
      <c r="IQH169" s="214"/>
      <c r="IQI169" s="214"/>
      <c r="IQJ169" s="214"/>
      <c r="IQK169" s="214"/>
      <c r="IQL169" s="214"/>
      <c r="IQM169" s="214"/>
      <c r="IQN169" s="214"/>
      <c r="IQO169" s="214"/>
      <c r="IQP169" s="214"/>
      <c r="IQQ169" s="214"/>
      <c r="IQR169" s="214"/>
      <c r="IQS169" s="214"/>
      <c r="IQT169" s="214"/>
      <c r="IQU169" s="214"/>
      <c r="IQV169" s="214"/>
      <c r="IQW169" s="214"/>
      <c r="IQX169" s="214"/>
      <c r="IQY169" s="214"/>
      <c r="IQZ169" s="214"/>
      <c r="IRA169" s="214"/>
      <c r="IRB169" s="214"/>
      <c r="IRC169" s="214"/>
      <c r="IRD169" s="214"/>
      <c r="IRE169" s="214"/>
      <c r="IRF169" s="214"/>
      <c r="IRG169" s="214"/>
      <c r="IRH169" s="214"/>
      <c r="IRI169" s="214"/>
      <c r="IRJ169" s="214"/>
      <c r="IRK169" s="214"/>
      <c r="IRL169" s="214"/>
      <c r="IRM169" s="214"/>
      <c r="IRN169" s="214"/>
      <c r="IRO169" s="214"/>
      <c r="IRP169" s="214"/>
      <c r="IRQ169" s="214"/>
      <c r="IRR169" s="214"/>
      <c r="IRS169" s="214"/>
      <c r="IRT169" s="214"/>
      <c r="IRU169" s="214"/>
      <c r="IRV169" s="214"/>
      <c r="IRW169" s="214"/>
      <c r="IRX169" s="214"/>
      <c r="IRY169" s="214"/>
      <c r="IRZ169" s="214"/>
      <c r="ISA169" s="214"/>
      <c r="ISB169" s="214"/>
      <c r="ISC169" s="214"/>
      <c r="ISD169" s="214"/>
      <c r="ISE169" s="214"/>
      <c r="ISF169" s="214"/>
      <c r="ISG169" s="214"/>
      <c r="ISH169" s="214"/>
      <c r="ISI169" s="214"/>
      <c r="ISJ169" s="214"/>
      <c r="ISK169" s="214"/>
      <c r="ISL169" s="214"/>
      <c r="ISM169" s="214"/>
      <c r="ISN169" s="214"/>
      <c r="ISO169" s="214"/>
      <c r="ISP169" s="214"/>
      <c r="ISQ169" s="214"/>
      <c r="ISR169" s="214"/>
      <c r="ISS169" s="214"/>
      <c r="IST169" s="214"/>
      <c r="ISU169" s="214"/>
      <c r="ISV169" s="214"/>
      <c r="ISW169" s="214"/>
      <c r="ISX169" s="214"/>
      <c r="ISY169" s="214"/>
      <c r="ISZ169" s="214"/>
      <c r="ITA169" s="214"/>
      <c r="ITB169" s="214"/>
      <c r="ITC169" s="214"/>
      <c r="ITD169" s="214"/>
      <c r="ITE169" s="214"/>
      <c r="ITF169" s="214"/>
      <c r="ITG169" s="214"/>
      <c r="ITH169" s="214"/>
      <c r="ITI169" s="214"/>
      <c r="ITJ169" s="214"/>
      <c r="ITK169" s="214"/>
      <c r="ITL169" s="214"/>
      <c r="ITM169" s="214"/>
      <c r="ITN169" s="214"/>
      <c r="ITO169" s="214"/>
      <c r="ITP169" s="214"/>
      <c r="ITQ169" s="214"/>
      <c r="ITR169" s="214"/>
      <c r="ITS169" s="214"/>
      <c r="ITT169" s="214"/>
      <c r="ITU169" s="214"/>
      <c r="ITV169" s="214"/>
      <c r="ITW169" s="214"/>
      <c r="ITX169" s="214"/>
      <c r="ITY169" s="214"/>
      <c r="ITZ169" s="214"/>
      <c r="IUA169" s="214"/>
      <c r="IUB169" s="214"/>
      <c r="IUC169" s="214"/>
      <c r="IUD169" s="214"/>
      <c r="IUE169" s="214"/>
      <c r="IUF169" s="214"/>
      <c r="IUG169" s="214"/>
      <c r="IUH169" s="214"/>
      <c r="IUI169" s="214"/>
      <c r="IUJ169" s="214"/>
      <c r="IUK169" s="214"/>
      <c r="IUL169" s="214"/>
      <c r="IUM169" s="214"/>
      <c r="IUN169" s="214"/>
      <c r="IUO169" s="214"/>
      <c r="IUP169" s="214"/>
      <c r="IUQ169" s="214"/>
      <c r="IUR169" s="214"/>
      <c r="IUS169" s="214"/>
      <c r="IUT169" s="214"/>
      <c r="IUU169" s="214"/>
      <c r="IUV169" s="214"/>
      <c r="IUW169" s="214"/>
      <c r="IUX169" s="214"/>
      <c r="IUY169" s="214"/>
      <c r="IUZ169" s="214"/>
      <c r="IVA169" s="214"/>
      <c r="IVB169" s="214"/>
      <c r="IVC169" s="214"/>
      <c r="IVJ169" s="214"/>
      <c r="IVK169" s="214"/>
      <c r="IVL169" s="214"/>
      <c r="IVM169" s="214"/>
      <c r="IVN169" s="214"/>
      <c r="IVO169" s="214"/>
      <c r="IVP169" s="214"/>
      <c r="IVQ169" s="214"/>
      <c r="IVR169" s="214"/>
      <c r="IVS169" s="214"/>
      <c r="IVT169" s="214"/>
      <c r="IVU169" s="214"/>
      <c r="IVV169" s="214"/>
      <c r="IVW169" s="214"/>
      <c r="IVX169" s="214"/>
      <c r="IVY169" s="214"/>
      <c r="IVZ169" s="214"/>
      <c r="IWA169" s="214"/>
      <c r="IWB169" s="214"/>
      <c r="IWC169" s="214"/>
      <c r="IWD169" s="214"/>
      <c r="IWE169" s="214"/>
      <c r="IWF169" s="214"/>
      <c r="IWG169" s="214"/>
      <c r="IWH169" s="214"/>
      <c r="IWI169" s="214"/>
      <c r="IWJ169" s="214"/>
      <c r="IWK169" s="214"/>
      <c r="IWL169" s="214"/>
      <c r="IWM169" s="214"/>
      <c r="IWN169" s="214"/>
      <c r="IWO169" s="214"/>
      <c r="IWP169" s="214"/>
      <c r="IWQ169" s="214"/>
      <c r="IWR169" s="214"/>
      <c r="IWS169" s="214"/>
      <c r="IWT169" s="214"/>
      <c r="IWU169" s="214"/>
      <c r="IWV169" s="214"/>
      <c r="IWW169" s="214"/>
      <c r="IWX169" s="214"/>
      <c r="IWY169" s="214"/>
      <c r="IWZ169" s="214"/>
      <c r="IXA169" s="214"/>
      <c r="IXB169" s="214"/>
      <c r="IXC169" s="214"/>
      <c r="IXD169" s="214"/>
      <c r="IXE169" s="214"/>
      <c r="IXF169" s="214"/>
      <c r="IXG169" s="214"/>
      <c r="IXH169" s="214"/>
      <c r="IXI169" s="214"/>
      <c r="IXJ169" s="214"/>
      <c r="IXK169" s="214"/>
      <c r="IXL169" s="214"/>
      <c r="IXM169" s="214"/>
      <c r="IXN169" s="214"/>
      <c r="IXO169" s="214"/>
      <c r="IXP169" s="214"/>
      <c r="IXQ169" s="214"/>
      <c r="IXR169" s="214"/>
      <c r="IXS169" s="214"/>
      <c r="IXT169" s="214"/>
      <c r="IXU169" s="214"/>
      <c r="IXV169" s="214"/>
      <c r="IXW169" s="214"/>
      <c r="IXX169" s="214"/>
      <c r="IXY169" s="214"/>
      <c r="IXZ169" s="214"/>
      <c r="IYA169" s="214"/>
      <c r="IYB169" s="214"/>
      <c r="IYC169" s="214"/>
      <c r="IYD169" s="214"/>
      <c r="IYE169" s="214"/>
      <c r="IYF169" s="214"/>
      <c r="IYG169" s="214"/>
      <c r="IYH169" s="214"/>
      <c r="IYI169" s="214"/>
      <c r="IYJ169" s="214"/>
      <c r="IYK169" s="214"/>
      <c r="IYL169" s="214"/>
      <c r="IYM169" s="214"/>
      <c r="IYN169" s="214"/>
      <c r="IYO169" s="214"/>
      <c r="IYP169" s="214"/>
      <c r="IYQ169" s="214"/>
      <c r="IYR169" s="214"/>
      <c r="IYS169" s="214"/>
      <c r="IYT169" s="214"/>
      <c r="IYU169" s="214"/>
      <c r="IYV169" s="214"/>
      <c r="IYW169" s="214"/>
      <c r="IYX169" s="214"/>
      <c r="IYY169" s="214"/>
      <c r="IYZ169" s="214"/>
      <c r="IZA169" s="214"/>
      <c r="IZB169" s="214"/>
      <c r="IZC169" s="214"/>
      <c r="IZD169" s="214"/>
      <c r="IZE169" s="214"/>
      <c r="IZF169" s="214"/>
      <c r="IZG169" s="214"/>
      <c r="IZH169" s="214"/>
      <c r="IZI169" s="214"/>
      <c r="IZJ169" s="214"/>
      <c r="IZK169" s="214"/>
      <c r="IZL169" s="214"/>
      <c r="IZM169" s="214"/>
      <c r="IZN169" s="214"/>
      <c r="IZO169" s="214"/>
      <c r="IZP169" s="214"/>
      <c r="IZQ169" s="214"/>
      <c r="IZR169" s="214"/>
      <c r="IZS169" s="214"/>
      <c r="IZT169" s="214"/>
      <c r="IZU169" s="214"/>
      <c r="IZV169" s="214"/>
      <c r="IZW169" s="214"/>
      <c r="IZX169" s="214"/>
      <c r="IZY169" s="214"/>
      <c r="IZZ169" s="214"/>
      <c r="JAA169" s="214"/>
      <c r="JAB169" s="214"/>
      <c r="JAC169" s="214"/>
      <c r="JAD169" s="214"/>
      <c r="JAE169" s="214"/>
      <c r="JAF169" s="214"/>
      <c r="JAG169" s="214"/>
      <c r="JAH169" s="214"/>
      <c r="JAI169" s="214"/>
      <c r="JAJ169" s="214"/>
      <c r="JAK169" s="214"/>
      <c r="JAL169" s="214"/>
      <c r="JAM169" s="214"/>
      <c r="JAN169" s="214"/>
      <c r="JAO169" s="214"/>
      <c r="JAP169" s="214"/>
      <c r="JAQ169" s="214"/>
      <c r="JAR169" s="214"/>
      <c r="JAS169" s="214"/>
      <c r="JAT169" s="214"/>
      <c r="JAU169" s="214"/>
      <c r="JAV169" s="214"/>
      <c r="JAW169" s="214"/>
      <c r="JAX169" s="214"/>
      <c r="JAY169" s="214"/>
      <c r="JAZ169" s="214"/>
      <c r="JBA169" s="214"/>
      <c r="JBB169" s="214"/>
      <c r="JBC169" s="214"/>
      <c r="JBD169" s="214"/>
      <c r="JBE169" s="214"/>
      <c r="JBF169" s="214"/>
      <c r="JBG169" s="214"/>
      <c r="JBH169" s="214"/>
      <c r="JBI169" s="214"/>
      <c r="JBJ169" s="214"/>
      <c r="JBK169" s="214"/>
      <c r="JBL169" s="214"/>
      <c r="JBM169" s="214"/>
      <c r="JBN169" s="214"/>
      <c r="JBO169" s="214"/>
      <c r="JBP169" s="214"/>
      <c r="JBQ169" s="214"/>
      <c r="JBR169" s="214"/>
      <c r="JBS169" s="214"/>
      <c r="JBT169" s="214"/>
      <c r="JBU169" s="214"/>
      <c r="JBV169" s="214"/>
      <c r="JBW169" s="214"/>
      <c r="JBX169" s="214"/>
      <c r="JBY169" s="214"/>
      <c r="JBZ169" s="214"/>
      <c r="JCA169" s="214"/>
      <c r="JCB169" s="214"/>
      <c r="JCC169" s="214"/>
      <c r="JCD169" s="214"/>
      <c r="JCE169" s="214"/>
      <c r="JCF169" s="214"/>
      <c r="JCG169" s="214"/>
      <c r="JCH169" s="214"/>
      <c r="JCI169" s="214"/>
      <c r="JCJ169" s="214"/>
      <c r="JCK169" s="214"/>
      <c r="JCL169" s="214"/>
      <c r="JCM169" s="214"/>
      <c r="JCN169" s="214"/>
      <c r="JCO169" s="214"/>
      <c r="JCP169" s="214"/>
      <c r="JCQ169" s="214"/>
      <c r="JCR169" s="214"/>
      <c r="JCS169" s="214"/>
      <c r="JCT169" s="214"/>
      <c r="JCU169" s="214"/>
      <c r="JCV169" s="214"/>
      <c r="JCW169" s="214"/>
      <c r="JCX169" s="214"/>
      <c r="JCY169" s="214"/>
      <c r="JCZ169" s="214"/>
      <c r="JDA169" s="214"/>
      <c r="JDB169" s="214"/>
      <c r="JDC169" s="214"/>
      <c r="JDD169" s="214"/>
      <c r="JDE169" s="214"/>
      <c r="JDF169" s="214"/>
      <c r="JDG169" s="214"/>
      <c r="JDH169" s="214"/>
      <c r="JDI169" s="214"/>
      <c r="JDJ169" s="214"/>
      <c r="JDK169" s="214"/>
      <c r="JDL169" s="214"/>
      <c r="JDM169" s="214"/>
      <c r="JDN169" s="214"/>
      <c r="JDO169" s="214"/>
      <c r="JDP169" s="214"/>
      <c r="JDQ169" s="214"/>
      <c r="JDR169" s="214"/>
      <c r="JDS169" s="214"/>
      <c r="JDT169" s="214"/>
      <c r="JDU169" s="214"/>
      <c r="JDV169" s="214"/>
      <c r="JDW169" s="214"/>
      <c r="JDX169" s="214"/>
      <c r="JDY169" s="214"/>
      <c r="JDZ169" s="214"/>
      <c r="JEA169" s="214"/>
      <c r="JEB169" s="214"/>
      <c r="JEC169" s="214"/>
      <c r="JED169" s="214"/>
      <c r="JEE169" s="214"/>
      <c r="JEF169" s="214"/>
      <c r="JEG169" s="214"/>
      <c r="JEH169" s="214"/>
      <c r="JEI169" s="214"/>
      <c r="JEJ169" s="214"/>
      <c r="JEK169" s="214"/>
      <c r="JEL169" s="214"/>
      <c r="JEM169" s="214"/>
      <c r="JEN169" s="214"/>
      <c r="JEO169" s="214"/>
      <c r="JEP169" s="214"/>
      <c r="JEQ169" s="214"/>
      <c r="JER169" s="214"/>
      <c r="JES169" s="214"/>
      <c r="JET169" s="214"/>
      <c r="JEU169" s="214"/>
      <c r="JEV169" s="214"/>
      <c r="JEW169" s="214"/>
      <c r="JEX169" s="214"/>
      <c r="JEY169" s="214"/>
      <c r="JFF169" s="214"/>
      <c r="JFG169" s="214"/>
      <c r="JFH169" s="214"/>
      <c r="JFI169" s="214"/>
      <c r="JFJ169" s="214"/>
      <c r="JFK169" s="214"/>
      <c r="JFL169" s="214"/>
      <c r="JFM169" s="214"/>
      <c r="JFN169" s="214"/>
      <c r="JFO169" s="214"/>
      <c r="JFP169" s="214"/>
      <c r="JFQ169" s="214"/>
      <c r="JFR169" s="214"/>
      <c r="JFS169" s="214"/>
      <c r="JFT169" s="214"/>
      <c r="JFU169" s="214"/>
      <c r="JFV169" s="214"/>
      <c r="JFW169" s="214"/>
      <c r="JFX169" s="214"/>
      <c r="JFY169" s="214"/>
      <c r="JFZ169" s="214"/>
      <c r="JGA169" s="214"/>
      <c r="JGB169" s="214"/>
      <c r="JGC169" s="214"/>
      <c r="JGD169" s="214"/>
      <c r="JGE169" s="214"/>
      <c r="JGF169" s="214"/>
      <c r="JGG169" s="214"/>
      <c r="JGH169" s="214"/>
      <c r="JGI169" s="214"/>
      <c r="JGJ169" s="214"/>
      <c r="JGK169" s="214"/>
      <c r="JGL169" s="214"/>
      <c r="JGM169" s="214"/>
      <c r="JGN169" s="214"/>
      <c r="JGO169" s="214"/>
      <c r="JGP169" s="214"/>
      <c r="JGQ169" s="214"/>
      <c r="JGR169" s="214"/>
      <c r="JGS169" s="214"/>
      <c r="JGT169" s="214"/>
      <c r="JGU169" s="214"/>
      <c r="JGV169" s="214"/>
      <c r="JGW169" s="214"/>
      <c r="JGX169" s="214"/>
      <c r="JGY169" s="214"/>
      <c r="JGZ169" s="214"/>
      <c r="JHA169" s="214"/>
      <c r="JHB169" s="214"/>
      <c r="JHC169" s="214"/>
      <c r="JHD169" s="214"/>
      <c r="JHE169" s="214"/>
      <c r="JHF169" s="214"/>
      <c r="JHG169" s="214"/>
      <c r="JHH169" s="214"/>
      <c r="JHI169" s="214"/>
      <c r="JHJ169" s="214"/>
      <c r="JHK169" s="214"/>
      <c r="JHL169" s="214"/>
      <c r="JHM169" s="214"/>
      <c r="JHN169" s="214"/>
      <c r="JHO169" s="214"/>
      <c r="JHP169" s="214"/>
      <c r="JHQ169" s="214"/>
      <c r="JHR169" s="214"/>
      <c r="JHS169" s="214"/>
      <c r="JHT169" s="214"/>
      <c r="JHU169" s="214"/>
      <c r="JHV169" s="214"/>
      <c r="JHW169" s="214"/>
      <c r="JHX169" s="214"/>
      <c r="JHY169" s="214"/>
      <c r="JHZ169" s="214"/>
      <c r="JIA169" s="214"/>
      <c r="JIB169" s="214"/>
      <c r="JIC169" s="214"/>
      <c r="JID169" s="214"/>
      <c r="JIE169" s="214"/>
      <c r="JIF169" s="214"/>
      <c r="JIG169" s="214"/>
      <c r="JIH169" s="214"/>
      <c r="JII169" s="214"/>
      <c r="JIJ169" s="214"/>
      <c r="JIK169" s="214"/>
      <c r="JIL169" s="214"/>
      <c r="JIM169" s="214"/>
      <c r="JIN169" s="214"/>
      <c r="JIO169" s="214"/>
      <c r="JIP169" s="214"/>
      <c r="JIQ169" s="214"/>
      <c r="JIR169" s="214"/>
      <c r="JIS169" s="214"/>
      <c r="JIT169" s="214"/>
      <c r="JIU169" s="214"/>
      <c r="JIV169" s="214"/>
      <c r="JIW169" s="214"/>
      <c r="JIX169" s="214"/>
      <c r="JIY169" s="214"/>
      <c r="JIZ169" s="214"/>
      <c r="JJA169" s="214"/>
      <c r="JJB169" s="214"/>
      <c r="JJC169" s="214"/>
      <c r="JJD169" s="214"/>
      <c r="JJE169" s="214"/>
      <c r="JJF169" s="214"/>
      <c r="JJG169" s="214"/>
      <c r="JJH169" s="214"/>
      <c r="JJI169" s="214"/>
      <c r="JJJ169" s="214"/>
      <c r="JJK169" s="214"/>
      <c r="JJL169" s="214"/>
      <c r="JJM169" s="214"/>
      <c r="JJN169" s="214"/>
      <c r="JJO169" s="214"/>
      <c r="JJP169" s="214"/>
      <c r="JJQ169" s="214"/>
      <c r="JJR169" s="214"/>
      <c r="JJS169" s="214"/>
      <c r="JJT169" s="214"/>
      <c r="JJU169" s="214"/>
      <c r="JJV169" s="214"/>
      <c r="JJW169" s="214"/>
      <c r="JJX169" s="214"/>
      <c r="JJY169" s="214"/>
      <c r="JJZ169" s="214"/>
      <c r="JKA169" s="214"/>
      <c r="JKB169" s="214"/>
      <c r="JKC169" s="214"/>
      <c r="JKD169" s="214"/>
      <c r="JKE169" s="214"/>
      <c r="JKF169" s="214"/>
      <c r="JKG169" s="214"/>
      <c r="JKH169" s="214"/>
      <c r="JKI169" s="214"/>
      <c r="JKJ169" s="214"/>
      <c r="JKK169" s="214"/>
      <c r="JKL169" s="214"/>
      <c r="JKM169" s="214"/>
      <c r="JKN169" s="214"/>
      <c r="JKO169" s="214"/>
      <c r="JKP169" s="214"/>
      <c r="JKQ169" s="214"/>
      <c r="JKR169" s="214"/>
      <c r="JKS169" s="214"/>
      <c r="JKT169" s="214"/>
      <c r="JKU169" s="214"/>
      <c r="JKV169" s="214"/>
      <c r="JKW169" s="214"/>
      <c r="JKX169" s="214"/>
      <c r="JKY169" s="214"/>
      <c r="JKZ169" s="214"/>
      <c r="JLA169" s="214"/>
      <c r="JLB169" s="214"/>
      <c r="JLC169" s="214"/>
      <c r="JLD169" s="214"/>
      <c r="JLE169" s="214"/>
      <c r="JLF169" s="214"/>
      <c r="JLG169" s="214"/>
      <c r="JLH169" s="214"/>
      <c r="JLI169" s="214"/>
      <c r="JLJ169" s="214"/>
      <c r="JLK169" s="214"/>
      <c r="JLL169" s="214"/>
      <c r="JLM169" s="214"/>
      <c r="JLN169" s="214"/>
      <c r="JLO169" s="214"/>
      <c r="JLP169" s="214"/>
      <c r="JLQ169" s="214"/>
      <c r="JLR169" s="214"/>
      <c r="JLS169" s="214"/>
      <c r="JLT169" s="214"/>
      <c r="JLU169" s="214"/>
      <c r="JLV169" s="214"/>
      <c r="JLW169" s="214"/>
      <c r="JLX169" s="214"/>
      <c r="JLY169" s="214"/>
      <c r="JLZ169" s="214"/>
      <c r="JMA169" s="214"/>
      <c r="JMB169" s="214"/>
      <c r="JMC169" s="214"/>
      <c r="JMD169" s="214"/>
      <c r="JME169" s="214"/>
      <c r="JMF169" s="214"/>
      <c r="JMG169" s="214"/>
      <c r="JMH169" s="214"/>
      <c r="JMI169" s="214"/>
      <c r="JMJ169" s="214"/>
      <c r="JMK169" s="214"/>
      <c r="JML169" s="214"/>
      <c r="JMM169" s="214"/>
      <c r="JMN169" s="214"/>
      <c r="JMO169" s="214"/>
      <c r="JMP169" s="214"/>
      <c r="JMQ169" s="214"/>
      <c r="JMR169" s="214"/>
      <c r="JMS169" s="214"/>
      <c r="JMT169" s="214"/>
      <c r="JMU169" s="214"/>
      <c r="JMV169" s="214"/>
      <c r="JMW169" s="214"/>
      <c r="JMX169" s="214"/>
      <c r="JMY169" s="214"/>
      <c r="JMZ169" s="214"/>
      <c r="JNA169" s="214"/>
      <c r="JNB169" s="214"/>
      <c r="JNC169" s="214"/>
      <c r="JND169" s="214"/>
      <c r="JNE169" s="214"/>
      <c r="JNF169" s="214"/>
      <c r="JNG169" s="214"/>
      <c r="JNH169" s="214"/>
      <c r="JNI169" s="214"/>
      <c r="JNJ169" s="214"/>
      <c r="JNK169" s="214"/>
      <c r="JNL169" s="214"/>
      <c r="JNM169" s="214"/>
      <c r="JNN169" s="214"/>
      <c r="JNO169" s="214"/>
      <c r="JNP169" s="214"/>
      <c r="JNQ169" s="214"/>
      <c r="JNR169" s="214"/>
      <c r="JNS169" s="214"/>
      <c r="JNT169" s="214"/>
      <c r="JNU169" s="214"/>
      <c r="JNV169" s="214"/>
      <c r="JNW169" s="214"/>
      <c r="JNX169" s="214"/>
      <c r="JNY169" s="214"/>
      <c r="JNZ169" s="214"/>
      <c r="JOA169" s="214"/>
      <c r="JOB169" s="214"/>
      <c r="JOC169" s="214"/>
      <c r="JOD169" s="214"/>
      <c r="JOE169" s="214"/>
      <c r="JOF169" s="214"/>
      <c r="JOG169" s="214"/>
      <c r="JOH169" s="214"/>
      <c r="JOI169" s="214"/>
      <c r="JOJ169" s="214"/>
      <c r="JOK169" s="214"/>
      <c r="JOL169" s="214"/>
      <c r="JOM169" s="214"/>
      <c r="JON169" s="214"/>
      <c r="JOO169" s="214"/>
      <c r="JOP169" s="214"/>
      <c r="JOQ169" s="214"/>
      <c r="JOR169" s="214"/>
      <c r="JOS169" s="214"/>
      <c r="JOT169" s="214"/>
      <c r="JOU169" s="214"/>
      <c r="JPB169" s="214"/>
      <c r="JPC169" s="214"/>
      <c r="JPD169" s="214"/>
      <c r="JPE169" s="214"/>
      <c r="JPF169" s="214"/>
      <c r="JPG169" s="214"/>
      <c r="JPH169" s="214"/>
      <c r="JPI169" s="214"/>
      <c r="JPJ169" s="214"/>
      <c r="JPK169" s="214"/>
      <c r="JPL169" s="214"/>
      <c r="JPM169" s="214"/>
      <c r="JPN169" s="214"/>
      <c r="JPO169" s="214"/>
      <c r="JPP169" s="214"/>
      <c r="JPQ169" s="214"/>
      <c r="JPR169" s="214"/>
      <c r="JPS169" s="214"/>
      <c r="JPT169" s="214"/>
      <c r="JPU169" s="214"/>
      <c r="JPV169" s="214"/>
      <c r="JPW169" s="214"/>
      <c r="JPX169" s="214"/>
      <c r="JPY169" s="214"/>
      <c r="JPZ169" s="214"/>
      <c r="JQA169" s="214"/>
      <c r="JQB169" s="214"/>
      <c r="JQC169" s="214"/>
      <c r="JQD169" s="214"/>
      <c r="JQE169" s="214"/>
      <c r="JQF169" s="214"/>
      <c r="JQG169" s="214"/>
      <c r="JQH169" s="214"/>
      <c r="JQI169" s="214"/>
      <c r="JQJ169" s="214"/>
      <c r="JQK169" s="214"/>
      <c r="JQL169" s="214"/>
      <c r="JQM169" s="214"/>
      <c r="JQN169" s="214"/>
      <c r="JQO169" s="214"/>
      <c r="JQP169" s="214"/>
      <c r="JQQ169" s="214"/>
      <c r="JQR169" s="214"/>
      <c r="JQS169" s="214"/>
      <c r="JQT169" s="214"/>
      <c r="JQU169" s="214"/>
      <c r="JQV169" s="214"/>
      <c r="JQW169" s="214"/>
      <c r="JQX169" s="214"/>
      <c r="JQY169" s="214"/>
      <c r="JQZ169" s="214"/>
      <c r="JRA169" s="214"/>
      <c r="JRB169" s="214"/>
      <c r="JRC169" s="214"/>
      <c r="JRD169" s="214"/>
      <c r="JRE169" s="214"/>
      <c r="JRF169" s="214"/>
      <c r="JRG169" s="214"/>
      <c r="JRH169" s="214"/>
      <c r="JRI169" s="214"/>
      <c r="JRJ169" s="214"/>
      <c r="JRK169" s="214"/>
      <c r="JRL169" s="214"/>
      <c r="JRM169" s="214"/>
      <c r="JRN169" s="214"/>
      <c r="JRO169" s="214"/>
      <c r="JRP169" s="214"/>
      <c r="JRQ169" s="214"/>
      <c r="JRR169" s="214"/>
      <c r="JRS169" s="214"/>
      <c r="JRT169" s="214"/>
      <c r="JRU169" s="214"/>
      <c r="JRV169" s="214"/>
      <c r="JRW169" s="214"/>
      <c r="JRX169" s="214"/>
      <c r="JRY169" s="214"/>
      <c r="JRZ169" s="214"/>
      <c r="JSA169" s="214"/>
      <c r="JSB169" s="214"/>
      <c r="JSC169" s="214"/>
      <c r="JSD169" s="214"/>
      <c r="JSE169" s="214"/>
      <c r="JSF169" s="214"/>
      <c r="JSG169" s="214"/>
      <c r="JSH169" s="214"/>
      <c r="JSI169" s="214"/>
      <c r="JSJ169" s="214"/>
      <c r="JSK169" s="214"/>
      <c r="JSL169" s="214"/>
      <c r="JSM169" s="214"/>
      <c r="JSN169" s="214"/>
      <c r="JSO169" s="214"/>
      <c r="JSP169" s="214"/>
      <c r="JSQ169" s="214"/>
      <c r="JSR169" s="214"/>
      <c r="JSS169" s="214"/>
      <c r="JST169" s="214"/>
      <c r="JSU169" s="214"/>
      <c r="JSV169" s="214"/>
      <c r="JSW169" s="214"/>
      <c r="JSX169" s="214"/>
      <c r="JSY169" s="214"/>
      <c r="JSZ169" s="214"/>
      <c r="JTA169" s="214"/>
      <c r="JTB169" s="214"/>
      <c r="JTC169" s="214"/>
      <c r="JTD169" s="214"/>
      <c r="JTE169" s="214"/>
      <c r="JTF169" s="214"/>
      <c r="JTG169" s="214"/>
      <c r="JTH169" s="214"/>
      <c r="JTI169" s="214"/>
      <c r="JTJ169" s="214"/>
      <c r="JTK169" s="214"/>
      <c r="JTL169" s="214"/>
      <c r="JTM169" s="214"/>
      <c r="JTN169" s="214"/>
      <c r="JTO169" s="214"/>
      <c r="JTP169" s="214"/>
      <c r="JTQ169" s="214"/>
      <c r="JTR169" s="214"/>
      <c r="JTS169" s="214"/>
      <c r="JTT169" s="214"/>
      <c r="JTU169" s="214"/>
      <c r="JTV169" s="214"/>
      <c r="JTW169" s="214"/>
      <c r="JTX169" s="214"/>
      <c r="JTY169" s="214"/>
      <c r="JTZ169" s="214"/>
      <c r="JUA169" s="214"/>
      <c r="JUB169" s="214"/>
      <c r="JUC169" s="214"/>
      <c r="JUD169" s="214"/>
      <c r="JUE169" s="214"/>
      <c r="JUF169" s="214"/>
      <c r="JUG169" s="214"/>
      <c r="JUH169" s="214"/>
      <c r="JUI169" s="214"/>
      <c r="JUJ169" s="214"/>
      <c r="JUK169" s="214"/>
      <c r="JUL169" s="214"/>
      <c r="JUM169" s="214"/>
      <c r="JUN169" s="214"/>
      <c r="JUO169" s="214"/>
      <c r="JUP169" s="214"/>
      <c r="JUQ169" s="214"/>
      <c r="JUR169" s="214"/>
      <c r="JUS169" s="214"/>
      <c r="JUT169" s="214"/>
      <c r="JUU169" s="214"/>
      <c r="JUV169" s="214"/>
      <c r="JUW169" s="214"/>
      <c r="JUX169" s="214"/>
      <c r="JUY169" s="214"/>
      <c r="JUZ169" s="214"/>
      <c r="JVA169" s="214"/>
      <c r="JVB169" s="214"/>
      <c r="JVC169" s="214"/>
      <c r="JVD169" s="214"/>
      <c r="JVE169" s="214"/>
      <c r="JVF169" s="214"/>
      <c r="JVG169" s="214"/>
      <c r="JVH169" s="214"/>
      <c r="JVI169" s="214"/>
      <c r="JVJ169" s="214"/>
      <c r="JVK169" s="214"/>
      <c r="JVL169" s="214"/>
      <c r="JVM169" s="214"/>
      <c r="JVN169" s="214"/>
      <c r="JVO169" s="214"/>
      <c r="JVP169" s="214"/>
      <c r="JVQ169" s="214"/>
      <c r="JVR169" s="214"/>
      <c r="JVS169" s="214"/>
      <c r="JVT169" s="214"/>
      <c r="JVU169" s="214"/>
      <c r="JVV169" s="214"/>
      <c r="JVW169" s="214"/>
      <c r="JVX169" s="214"/>
      <c r="JVY169" s="214"/>
      <c r="JVZ169" s="214"/>
      <c r="JWA169" s="214"/>
      <c r="JWB169" s="214"/>
      <c r="JWC169" s="214"/>
      <c r="JWD169" s="214"/>
      <c r="JWE169" s="214"/>
      <c r="JWF169" s="214"/>
      <c r="JWG169" s="214"/>
      <c r="JWH169" s="214"/>
      <c r="JWI169" s="214"/>
      <c r="JWJ169" s="214"/>
      <c r="JWK169" s="214"/>
      <c r="JWL169" s="214"/>
      <c r="JWM169" s="214"/>
      <c r="JWN169" s="214"/>
      <c r="JWO169" s="214"/>
      <c r="JWP169" s="214"/>
      <c r="JWQ169" s="214"/>
      <c r="JWR169" s="214"/>
      <c r="JWS169" s="214"/>
      <c r="JWT169" s="214"/>
      <c r="JWU169" s="214"/>
      <c r="JWV169" s="214"/>
      <c r="JWW169" s="214"/>
      <c r="JWX169" s="214"/>
      <c r="JWY169" s="214"/>
      <c r="JWZ169" s="214"/>
      <c r="JXA169" s="214"/>
      <c r="JXB169" s="214"/>
      <c r="JXC169" s="214"/>
      <c r="JXD169" s="214"/>
      <c r="JXE169" s="214"/>
      <c r="JXF169" s="214"/>
      <c r="JXG169" s="214"/>
      <c r="JXH169" s="214"/>
      <c r="JXI169" s="214"/>
      <c r="JXJ169" s="214"/>
      <c r="JXK169" s="214"/>
      <c r="JXL169" s="214"/>
      <c r="JXM169" s="214"/>
      <c r="JXN169" s="214"/>
      <c r="JXO169" s="214"/>
      <c r="JXP169" s="214"/>
      <c r="JXQ169" s="214"/>
      <c r="JXR169" s="214"/>
      <c r="JXS169" s="214"/>
      <c r="JXT169" s="214"/>
      <c r="JXU169" s="214"/>
      <c r="JXV169" s="214"/>
      <c r="JXW169" s="214"/>
      <c r="JXX169" s="214"/>
      <c r="JXY169" s="214"/>
      <c r="JXZ169" s="214"/>
      <c r="JYA169" s="214"/>
      <c r="JYB169" s="214"/>
      <c r="JYC169" s="214"/>
      <c r="JYD169" s="214"/>
      <c r="JYE169" s="214"/>
      <c r="JYF169" s="214"/>
      <c r="JYG169" s="214"/>
      <c r="JYH169" s="214"/>
      <c r="JYI169" s="214"/>
      <c r="JYJ169" s="214"/>
      <c r="JYK169" s="214"/>
      <c r="JYL169" s="214"/>
      <c r="JYM169" s="214"/>
      <c r="JYN169" s="214"/>
      <c r="JYO169" s="214"/>
      <c r="JYP169" s="214"/>
      <c r="JYQ169" s="214"/>
      <c r="JYX169" s="214"/>
      <c r="JYY169" s="214"/>
      <c r="JYZ169" s="214"/>
      <c r="JZA169" s="214"/>
      <c r="JZB169" s="214"/>
      <c r="JZC169" s="214"/>
      <c r="JZD169" s="214"/>
      <c r="JZE169" s="214"/>
      <c r="JZF169" s="214"/>
      <c r="JZG169" s="214"/>
      <c r="JZH169" s="214"/>
      <c r="JZI169" s="214"/>
      <c r="JZJ169" s="214"/>
      <c r="JZK169" s="214"/>
      <c r="JZL169" s="214"/>
      <c r="JZM169" s="214"/>
      <c r="JZN169" s="214"/>
      <c r="JZO169" s="214"/>
      <c r="JZP169" s="214"/>
      <c r="JZQ169" s="214"/>
      <c r="JZR169" s="214"/>
      <c r="JZS169" s="214"/>
      <c r="JZT169" s="214"/>
      <c r="JZU169" s="214"/>
      <c r="JZV169" s="214"/>
      <c r="JZW169" s="214"/>
      <c r="JZX169" s="214"/>
      <c r="JZY169" s="214"/>
      <c r="JZZ169" s="214"/>
      <c r="KAA169" s="214"/>
      <c r="KAB169" s="214"/>
      <c r="KAC169" s="214"/>
      <c r="KAD169" s="214"/>
      <c r="KAE169" s="214"/>
      <c r="KAF169" s="214"/>
      <c r="KAG169" s="214"/>
      <c r="KAH169" s="214"/>
      <c r="KAI169" s="214"/>
      <c r="KAJ169" s="214"/>
      <c r="KAK169" s="214"/>
      <c r="KAL169" s="214"/>
      <c r="KAM169" s="214"/>
      <c r="KAN169" s="214"/>
      <c r="KAO169" s="214"/>
      <c r="KAP169" s="214"/>
      <c r="KAQ169" s="214"/>
      <c r="KAR169" s="214"/>
      <c r="KAS169" s="214"/>
      <c r="KAT169" s="214"/>
      <c r="KAU169" s="214"/>
      <c r="KAV169" s="214"/>
      <c r="KAW169" s="214"/>
      <c r="KAX169" s="214"/>
      <c r="KAY169" s="214"/>
      <c r="KAZ169" s="214"/>
      <c r="KBA169" s="214"/>
      <c r="KBB169" s="214"/>
      <c r="KBC169" s="214"/>
      <c r="KBD169" s="214"/>
      <c r="KBE169" s="214"/>
      <c r="KBF169" s="214"/>
      <c r="KBG169" s="214"/>
      <c r="KBH169" s="214"/>
      <c r="KBI169" s="214"/>
      <c r="KBJ169" s="214"/>
      <c r="KBK169" s="214"/>
      <c r="KBL169" s="214"/>
      <c r="KBM169" s="214"/>
      <c r="KBN169" s="214"/>
      <c r="KBO169" s="214"/>
      <c r="KBP169" s="214"/>
      <c r="KBQ169" s="214"/>
      <c r="KBR169" s="214"/>
      <c r="KBS169" s="214"/>
      <c r="KBT169" s="214"/>
      <c r="KBU169" s="214"/>
      <c r="KBV169" s="214"/>
      <c r="KBW169" s="214"/>
      <c r="KBX169" s="214"/>
      <c r="KBY169" s="214"/>
      <c r="KBZ169" s="214"/>
      <c r="KCA169" s="214"/>
      <c r="KCB169" s="214"/>
      <c r="KCC169" s="214"/>
      <c r="KCD169" s="214"/>
      <c r="KCE169" s="214"/>
      <c r="KCF169" s="214"/>
      <c r="KCG169" s="214"/>
      <c r="KCH169" s="214"/>
      <c r="KCI169" s="214"/>
      <c r="KCJ169" s="214"/>
      <c r="KCK169" s="214"/>
      <c r="KCL169" s="214"/>
      <c r="KCM169" s="214"/>
      <c r="KCN169" s="214"/>
      <c r="KCO169" s="214"/>
      <c r="KCP169" s="214"/>
      <c r="KCQ169" s="214"/>
      <c r="KCR169" s="214"/>
      <c r="KCS169" s="214"/>
      <c r="KCT169" s="214"/>
      <c r="KCU169" s="214"/>
      <c r="KCV169" s="214"/>
      <c r="KCW169" s="214"/>
      <c r="KCX169" s="214"/>
      <c r="KCY169" s="214"/>
      <c r="KCZ169" s="214"/>
      <c r="KDA169" s="214"/>
      <c r="KDB169" s="214"/>
      <c r="KDC169" s="214"/>
      <c r="KDD169" s="214"/>
      <c r="KDE169" s="214"/>
      <c r="KDF169" s="214"/>
      <c r="KDG169" s="214"/>
      <c r="KDH169" s="214"/>
      <c r="KDI169" s="214"/>
      <c r="KDJ169" s="214"/>
      <c r="KDK169" s="214"/>
      <c r="KDL169" s="214"/>
      <c r="KDM169" s="214"/>
      <c r="KDN169" s="214"/>
      <c r="KDO169" s="214"/>
      <c r="KDP169" s="214"/>
      <c r="KDQ169" s="214"/>
      <c r="KDR169" s="214"/>
      <c r="KDS169" s="214"/>
      <c r="KDT169" s="214"/>
      <c r="KDU169" s="214"/>
      <c r="KDV169" s="214"/>
      <c r="KDW169" s="214"/>
      <c r="KDX169" s="214"/>
      <c r="KDY169" s="214"/>
      <c r="KDZ169" s="214"/>
      <c r="KEA169" s="214"/>
      <c r="KEB169" s="214"/>
      <c r="KEC169" s="214"/>
      <c r="KED169" s="214"/>
      <c r="KEE169" s="214"/>
      <c r="KEF169" s="214"/>
      <c r="KEG169" s="214"/>
      <c r="KEH169" s="214"/>
      <c r="KEI169" s="214"/>
      <c r="KEJ169" s="214"/>
      <c r="KEK169" s="214"/>
      <c r="KEL169" s="214"/>
      <c r="KEM169" s="214"/>
      <c r="KEN169" s="214"/>
      <c r="KEO169" s="214"/>
      <c r="KEP169" s="214"/>
      <c r="KEQ169" s="214"/>
      <c r="KER169" s="214"/>
      <c r="KES169" s="214"/>
      <c r="KET169" s="214"/>
      <c r="KEU169" s="214"/>
      <c r="KEV169" s="214"/>
      <c r="KEW169" s="214"/>
      <c r="KEX169" s="214"/>
      <c r="KEY169" s="214"/>
      <c r="KEZ169" s="214"/>
      <c r="KFA169" s="214"/>
      <c r="KFB169" s="214"/>
      <c r="KFC169" s="214"/>
      <c r="KFD169" s="214"/>
      <c r="KFE169" s="214"/>
      <c r="KFF169" s="214"/>
      <c r="KFG169" s="214"/>
      <c r="KFH169" s="214"/>
      <c r="KFI169" s="214"/>
      <c r="KFJ169" s="214"/>
      <c r="KFK169" s="214"/>
      <c r="KFL169" s="214"/>
      <c r="KFM169" s="214"/>
      <c r="KFN169" s="214"/>
      <c r="KFO169" s="214"/>
      <c r="KFP169" s="214"/>
      <c r="KFQ169" s="214"/>
      <c r="KFR169" s="214"/>
      <c r="KFS169" s="214"/>
      <c r="KFT169" s="214"/>
      <c r="KFU169" s="214"/>
      <c r="KFV169" s="214"/>
      <c r="KFW169" s="214"/>
      <c r="KFX169" s="214"/>
      <c r="KFY169" s="214"/>
      <c r="KFZ169" s="214"/>
      <c r="KGA169" s="214"/>
      <c r="KGB169" s="214"/>
      <c r="KGC169" s="214"/>
      <c r="KGD169" s="214"/>
      <c r="KGE169" s="214"/>
      <c r="KGF169" s="214"/>
      <c r="KGG169" s="214"/>
      <c r="KGH169" s="214"/>
      <c r="KGI169" s="214"/>
      <c r="KGJ169" s="214"/>
      <c r="KGK169" s="214"/>
      <c r="KGL169" s="214"/>
      <c r="KGM169" s="214"/>
      <c r="KGN169" s="214"/>
      <c r="KGO169" s="214"/>
      <c r="KGP169" s="214"/>
      <c r="KGQ169" s="214"/>
      <c r="KGR169" s="214"/>
      <c r="KGS169" s="214"/>
      <c r="KGT169" s="214"/>
      <c r="KGU169" s="214"/>
      <c r="KGV169" s="214"/>
      <c r="KGW169" s="214"/>
      <c r="KGX169" s="214"/>
      <c r="KGY169" s="214"/>
      <c r="KGZ169" s="214"/>
      <c r="KHA169" s="214"/>
      <c r="KHB169" s="214"/>
      <c r="KHC169" s="214"/>
      <c r="KHD169" s="214"/>
      <c r="KHE169" s="214"/>
      <c r="KHF169" s="214"/>
      <c r="KHG169" s="214"/>
      <c r="KHH169" s="214"/>
      <c r="KHI169" s="214"/>
      <c r="KHJ169" s="214"/>
      <c r="KHK169" s="214"/>
      <c r="KHL169" s="214"/>
      <c r="KHM169" s="214"/>
      <c r="KHN169" s="214"/>
      <c r="KHO169" s="214"/>
      <c r="KHP169" s="214"/>
      <c r="KHQ169" s="214"/>
      <c r="KHR169" s="214"/>
      <c r="KHS169" s="214"/>
      <c r="KHT169" s="214"/>
      <c r="KHU169" s="214"/>
      <c r="KHV169" s="214"/>
      <c r="KHW169" s="214"/>
      <c r="KHX169" s="214"/>
      <c r="KHY169" s="214"/>
      <c r="KHZ169" s="214"/>
      <c r="KIA169" s="214"/>
      <c r="KIB169" s="214"/>
      <c r="KIC169" s="214"/>
      <c r="KID169" s="214"/>
      <c r="KIE169" s="214"/>
      <c r="KIF169" s="214"/>
      <c r="KIG169" s="214"/>
      <c r="KIH169" s="214"/>
      <c r="KII169" s="214"/>
      <c r="KIJ169" s="214"/>
      <c r="KIK169" s="214"/>
      <c r="KIL169" s="214"/>
      <c r="KIM169" s="214"/>
      <c r="KIT169" s="214"/>
      <c r="KIU169" s="214"/>
      <c r="KIV169" s="214"/>
      <c r="KIW169" s="214"/>
      <c r="KIX169" s="214"/>
      <c r="KIY169" s="214"/>
      <c r="KIZ169" s="214"/>
      <c r="KJA169" s="214"/>
      <c r="KJB169" s="214"/>
      <c r="KJC169" s="214"/>
      <c r="KJD169" s="214"/>
      <c r="KJE169" s="214"/>
      <c r="KJF169" s="214"/>
      <c r="KJG169" s="214"/>
      <c r="KJH169" s="214"/>
      <c r="KJI169" s="214"/>
      <c r="KJJ169" s="214"/>
      <c r="KJK169" s="214"/>
      <c r="KJL169" s="214"/>
      <c r="KJM169" s="214"/>
      <c r="KJN169" s="214"/>
      <c r="KJO169" s="214"/>
      <c r="KJP169" s="214"/>
      <c r="KJQ169" s="214"/>
      <c r="KJR169" s="214"/>
      <c r="KJS169" s="214"/>
      <c r="KJT169" s="214"/>
      <c r="KJU169" s="214"/>
      <c r="KJV169" s="214"/>
      <c r="KJW169" s="214"/>
      <c r="KJX169" s="214"/>
      <c r="KJY169" s="214"/>
      <c r="KJZ169" s="214"/>
      <c r="KKA169" s="214"/>
      <c r="KKB169" s="214"/>
      <c r="KKC169" s="214"/>
      <c r="KKD169" s="214"/>
      <c r="KKE169" s="214"/>
      <c r="KKF169" s="214"/>
      <c r="KKG169" s="214"/>
      <c r="KKH169" s="214"/>
      <c r="KKI169" s="214"/>
      <c r="KKJ169" s="214"/>
      <c r="KKK169" s="214"/>
      <c r="KKL169" s="214"/>
      <c r="KKM169" s="214"/>
      <c r="KKN169" s="214"/>
      <c r="KKO169" s="214"/>
      <c r="KKP169" s="214"/>
      <c r="KKQ169" s="214"/>
      <c r="KKR169" s="214"/>
      <c r="KKS169" s="214"/>
      <c r="KKT169" s="214"/>
      <c r="KKU169" s="214"/>
      <c r="KKV169" s="214"/>
      <c r="KKW169" s="214"/>
      <c r="KKX169" s="214"/>
      <c r="KKY169" s="214"/>
      <c r="KKZ169" s="214"/>
      <c r="KLA169" s="214"/>
      <c r="KLB169" s="214"/>
      <c r="KLC169" s="214"/>
      <c r="KLD169" s="214"/>
      <c r="KLE169" s="214"/>
      <c r="KLF169" s="214"/>
      <c r="KLG169" s="214"/>
      <c r="KLH169" s="214"/>
      <c r="KLI169" s="214"/>
      <c r="KLJ169" s="214"/>
      <c r="KLK169" s="214"/>
      <c r="KLL169" s="214"/>
      <c r="KLM169" s="214"/>
      <c r="KLN169" s="214"/>
      <c r="KLO169" s="214"/>
      <c r="KLP169" s="214"/>
      <c r="KLQ169" s="214"/>
      <c r="KLR169" s="214"/>
      <c r="KLS169" s="214"/>
      <c r="KLT169" s="214"/>
      <c r="KLU169" s="214"/>
      <c r="KLV169" s="214"/>
      <c r="KLW169" s="214"/>
      <c r="KLX169" s="214"/>
      <c r="KLY169" s="214"/>
      <c r="KLZ169" s="214"/>
      <c r="KMA169" s="214"/>
      <c r="KMB169" s="214"/>
      <c r="KMC169" s="214"/>
      <c r="KMD169" s="214"/>
      <c r="KME169" s="214"/>
      <c r="KMF169" s="214"/>
      <c r="KMG169" s="214"/>
      <c r="KMH169" s="214"/>
      <c r="KMI169" s="214"/>
      <c r="KMJ169" s="214"/>
      <c r="KMK169" s="214"/>
      <c r="KML169" s="214"/>
      <c r="KMM169" s="214"/>
      <c r="KMN169" s="214"/>
      <c r="KMO169" s="214"/>
      <c r="KMP169" s="214"/>
      <c r="KMQ169" s="214"/>
      <c r="KMR169" s="214"/>
      <c r="KMS169" s="214"/>
      <c r="KMT169" s="214"/>
      <c r="KMU169" s="214"/>
      <c r="KMV169" s="214"/>
      <c r="KMW169" s="214"/>
      <c r="KMX169" s="214"/>
      <c r="KMY169" s="214"/>
      <c r="KMZ169" s="214"/>
      <c r="KNA169" s="214"/>
      <c r="KNB169" s="214"/>
      <c r="KNC169" s="214"/>
      <c r="KND169" s="214"/>
      <c r="KNE169" s="214"/>
      <c r="KNF169" s="214"/>
      <c r="KNG169" s="214"/>
      <c r="KNH169" s="214"/>
      <c r="KNI169" s="214"/>
      <c r="KNJ169" s="214"/>
      <c r="KNK169" s="214"/>
      <c r="KNL169" s="214"/>
      <c r="KNM169" s="214"/>
      <c r="KNN169" s="214"/>
      <c r="KNO169" s="214"/>
      <c r="KNP169" s="214"/>
      <c r="KNQ169" s="214"/>
      <c r="KNR169" s="214"/>
      <c r="KNS169" s="214"/>
      <c r="KNT169" s="214"/>
      <c r="KNU169" s="214"/>
      <c r="KNV169" s="214"/>
      <c r="KNW169" s="214"/>
      <c r="KNX169" s="214"/>
      <c r="KNY169" s="214"/>
      <c r="KNZ169" s="214"/>
      <c r="KOA169" s="214"/>
      <c r="KOB169" s="214"/>
      <c r="KOC169" s="214"/>
      <c r="KOD169" s="214"/>
      <c r="KOE169" s="214"/>
      <c r="KOF169" s="214"/>
      <c r="KOG169" s="214"/>
      <c r="KOH169" s="214"/>
      <c r="KOI169" s="214"/>
      <c r="KOJ169" s="214"/>
      <c r="KOK169" s="214"/>
      <c r="KOL169" s="214"/>
      <c r="KOM169" s="214"/>
      <c r="KON169" s="214"/>
      <c r="KOO169" s="214"/>
      <c r="KOP169" s="214"/>
      <c r="KOQ169" s="214"/>
      <c r="KOR169" s="214"/>
      <c r="KOS169" s="214"/>
      <c r="KOT169" s="214"/>
      <c r="KOU169" s="214"/>
      <c r="KOV169" s="214"/>
      <c r="KOW169" s="214"/>
      <c r="KOX169" s="214"/>
      <c r="KOY169" s="214"/>
      <c r="KOZ169" s="214"/>
      <c r="KPA169" s="214"/>
      <c r="KPB169" s="214"/>
      <c r="KPC169" s="214"/>
      <c r="KPD169" s="214"/>
      <c r="KPE169" s="214"/>
      <c r="KPF169" s="214"/>
      <c r="KPG169" s="214"/>
      <c r="KPH169" s="214"/>
      <c r="KPI169" s="214"/>
      <c r="KPJ169" s="214"/>
      <c r="KPK169" s="214"/>
      <c r="KPL169" s="214"/>
      <c r="KPM169" s="214"/>
      <c r="KPN169" s="214"/>
      <c r="KPO169" s="214"/>
      <c r="KPP169" s="214"/>
      <c r="KPQ169" s="214"/>
      <c r="KPR169" s="214"/>
      <c r="KPS169" s="214"/>
      <c r="KPT169" s="214"/>
      <c r="KPU169" s="214"/>
      <c r="KPV169" s="214"/>
      <c r="KPW169" s="214"/>
      <c r="KPX169" s="214"/>
      <c r="KPY169" s="214"/>
      <c r="KPZ169" s="214"/>
      <c r="KQA169" s="214"/>
      <c r="KQB169" s="214"/>
      <c r="KQC169" s="214"/>
      <c r="KQD169" s="214"/>
      <c r="KQE169" s="214"/>
      <c r="KQF169" s="214"/>
      <c r="KQG169" s="214"/>
      <c r="KQH169" s="214"/>
      <c r="KQI169" s="214"/>
      <c r="KQJ169" s="214"/>
      <c r="KQK169" s="214"/>
      <c r="KQL169" s="214"/>
      <c r="KQM169" s="214"/>
      <c r="KQN169" s="214"/>
      <c r="KQO169" s="214"/>
      <c r="KQP169" s="214"/>
      <c r="KQQ169" s="214"/>
      <c r="KQR169" s="214"/>
      <c r="KQS169" s="214"/>
      <c r="KQT169" s="214"/>
      <c r="KQU169" s="214"/>
      <c r="KQV169" s="214"/>
      <c r="KQW169" s="214"/>
      <c r="KQX169" s="214"/>
      <c r="KQY169" s="214"/>
      <c r="KQZ169" s="214"/>
      <c r="KRA169" s="214"/>
      <c r="KRB169" s="214"/>
      <c r="KRC169" s="214"/>
      <c r="KRD169" s="214"/>
      <c r="KRE169" s="214"/>
      <c r="KRF169" s="214"/>
      <c r="KRG169" s="214"/>
      <c r="KRH169" s="214"/>
      <c r="KRI169" s="214"/>
      <c r="KRJ169" s="214"/>
      <c r="KRK169" s="214"/>
      <c r="KRL169" s="214"/>
      <c r="KRM169" s="214"/>
      <c r="KRN169" s="214"/>
      <c r="KRO169" s="214"/>
      <c r="KRP169" s="214"/>
      <c r="KRQ169" s="214"/>
      <c r="KRR169" s="214"/>
      <c r="KRS169" s="214"/>
      <c r="KRT169" s="214"/>
      <c r="KRU169" s="214"/>
      <c r="KRV169" s="214"/>
      <c r="KRW169" s="214"/>
      <c r="KRX169" s="214"/>
      <c r="KRY169" s="214"/>
      <c r="KRZ169" s="214"/>
      <c r="KSA169" s="214"/>
      <c r="KSB169" s="214"/>
      <c r="KSC169" s="214"/>
      <c r="KSD169" s="214"/>
      <c r="KSE169" s="214"/>
      <c r="KSF169" s="214"/>
      <c r="KSG169" s="214"/>
      <c r="KSH169" s="214"/>
      <c r="KSI169" s="214"/>
      <c r="KSP169" s="214"/>
      <c r="KSQ169" s="214"/>
      <c r="KSR169" s="214"/>
      <c r="KSS169" s="214"/>
      <c r="KST169" s="214"/>
      <c r="KSU169" s="214"/>
      <c r="KSV169" s="214"/>
      <c r="KSW169" s="214"/>
      <c r="KSX169" s="214"/>
      <c r="KSY169" s="214"/>
      <c r="KSZ169" s="214"/>
      <c r="KTA169" s="214"/>
      <c r="KTB169" s="214"/>
      <c r="KTC169" s="214"/>
      <c r="KTD169" s="214"/>
      <c r="KTE169" s="214"/>
      <c r="KTF169" s="214"/>
      <c r="KTG169" s="214"/>
      <c r="KTH169" s="214"/>
      <c r="KTI169" s="214"/>
      <c r="KTJ169" s="214"/>
      <c r="KTK169" s="214"/>
      <c r="KTL169" s="214"/>
      <c r="KTM169" s="214"/>
      <c r="KTN169" s="214"/>
      <c r="KTO169" s="214"/>
      <c r="KTP169" s="214"/>
      <c r="KTQ169" s="214"/>
      <c r="KTR169" s="214"/>
      <c r="KTS169" s="214"/>
      <c r="KTT169" s="214"/>
      <c r="KTU169" s="214"/>
      <c r="KTV169" s="214"/>
      <c r="KTW169" s="214"/>
      <c r="KTX169" s="214"/>
      <c r="KTY169" s="214"/>
      <c r="KTZ169" s="214"/>
      <c r="KUA169" s="214"/>
      <c r="KUB169" s="214"/>
      <c r="KUC169" s="214"/>
      <c r="KUD169" s="214"/>
      <c r="KUE169" s="214"/>
      <c r="KUF169" s="214"/>
      <c r="KUG169" s="214"/>
      <c r="KUH169" s="214"/>
      <c r="KUI169" s="214"/>
      <c r="KUJ169" s="214"/>
      <c r="KUK169" s="214"/>
      <c r="KUL169" s="214"/>
      <c r="KUM169" s="214"/>
      <c r="KUN169" s="214"/>
      <c r="KUO169" s="214"/>
      <c r="KUP169" s="214"/>
      <c r="KUQ169" s="214"/>
      <c r="KUR169" s="214"/>
      <c r="KUS169" s="214"/>
      <c r="KUT169" s="214"/>
      <c r="KUU169" s="214"/>
      <c r="KUV169" s="214"/>
      <c r="KUW169" s="214"/>
      <c r="KUX169" s="214"/>
      <c r="KUY169" s="214"/>
      <c r="KUZ169" s="214"/>
      <c r="KVA169" s="214"/>
      <c r="KVB169" s="214"/>
      <c r="KVC169" s="214"/>
      <c r="KVD169" s="214"/>
      <c r="KVE169" s="214"/>
      <c r="KVF169" s="214"/>
      <c r="KVG169" s="214"/>
      <c r="KVH169" s="214"/>
      <c r="KVI169" s="214"/>
      <c r="KVJ169" s="214"/>
      <c r="KVK169" s="214"/>
      <c r="KVL169" s="214"/>
      <c r="KVM169" s="214"/>
      <c r="KVN169" s="214"/>
      <c r="KVO169" s="214"/>
      <c r="KVP169" s="214"/>
      <c r="KVQ169" s="214"/>
      <c r="KVR169" s="214"/>
      <c r="KVS169" s="214"/>
      <c r="KVT169" s="214"/>
      <c r="KVU169" s="214"/>
      <c r="KVV169" s="214"/>
      <c r="KVW169" s="214"/>
      <c r="KVX169" s="214"/>
      <c r="KVY169" s="214"/>
      <c r="KVZ169" s="214"/>
      <c r="KWA169" s="214"/>
      <c r="KWB169" s="214"/>
      <c r="KWC169" s="214"/>
      <c r="KWD169" s="214"/>
      <c r="KWE169" s="214"/>
      <c r="KWF169" s="214"/>
      <c r="KWG169" s="214"/>
      <c r="KWH169" s="214"/>
      <c r="KWI169" s="214"/>
      <c r="KWJ169" s="214"/>
      <c r="KWK169" s="214"/>
      <c r="KWL169" s="214"/>
      <c r="KWM169" s="214"/>
      <c r="KWN169" s="214"/>
      <c r="KWO169" s="214"/>
      <c r="KWP169" s="214"/>
      <c r="KWQ169" s="214"/>
      <c r="KWR169" s="214"/>
      <c r="KWS169" s="214"/>
      <c r="KWT169" s="214"/>
      <c r="KWU169" s="214"/>
      <c r="KWV169" s="214"/>
      <c r="KWW169" s="214"/>
      <c r="KWX169" s="214"/>
      <c r="KWY169" s="214"/>
      <c r="KWZ169" s="214"/>
      <c r="KXA169" s="214"/>
      <c r="KXB169" s="214"/>
      <c r="KXC169" s="214"/>
      <c r="KXD169" s="214"/>
      <c r="KXE169" s="214"/>
      <c r="KXF169" s="214"/>
      <c r="KXG169" s="214"/>
      <c r="KXH169" s="214"/>
      <c r="KXI169" s="214"/>
      <c r="KXJ169" s="214"/>
      <c r="KXK169" s="214"/>
      <c r="KXL169" s="214"/>
      <c r="KXM169" s="214"/>
      <c r="KXN169" s="214"/>
      <c r="KXO169" s="214"/>
      <c r="KXP169" s="214"/>
      <c r="KXQ169" s="214"/>
      <c r="KXR169" s="214"/>
      <c r="KXS169" s="214"/>
      <c r="KXT169" s="214"/>
      <c r="KXU169" s="214"/>
      <c r="KXV169" s="214"/>
      <c r="KXW169" s="214"/>
      <c r="KXX169" s="214"/>
      <c r="KXY169" s="214"/>
      <c r="KXZ169" s="214"/>
      <c r="KYA169" s="214"/>
      <c r="KYB169" s="214"/>
      <c r="KYC169" s="214"/>
      <c r="KYD169" s="214"/>
      <c r="KYE169" s="214"/>
      <c r="KYF169" s="214"/>
      <c r="KYG169" s="214"/>
      <c r="KYH169" s="214"/>
      <c r="KYI169" s="214"/>
      <c r="KYJ169" s="214"/>
      <c r="KYK169" s="214"/>
      <c r="KYL169" s="214"/>
      <c r="KYM169" s="214"/>
      <c r="KYN169" s="214"/>
      <c r="KYO169" s="214"/>
      <c r="KYP169" s="214"/>
      <c r="KYQ169" s="214"/>
      <c r="KYR169" s="214"/>
      <c r="KYS169" s="214"/>
      <c r="KYT169" s="214"/>
      <c r="KYU169" s="214"/>
      <c r="KYV169" s="214"/>
      <c r="KYW169" s="214"/>
      <c r="KYX169" s="214"/>
      <c r="KYY169" s="214"/>
      <c r="KYZ169" s="214"/>
      <c r="KZA169" s="214"/>
      <c r="KZB169" s="214"/>
      <c r="KZC169" s="214"/>
      <c r="KZD169" s="214"/>
      <c r="KZE169" s="214"/>
      <c r="KZF169" s="214"/>
      <c r="KZG169" s="214"/>
      <c r="KZH169" s="214"/>
      <c r="KZI169" s="214"/>
      <c r="KZJ169" s="214"/>
      <c r="KZK169" s="214"/>
      <c r="KZL169" s="214"/>
      <c r="KZM169" s="214"/>
      <c r="KZN169" s="214"/>
      <c r="KZO169" s="214"/>
      <c r="KZP169" s="214"/>
      <c r="KZQ169" s="214"/>
      <c r="KZR169" s="214"/>
      <c r="KZS169" s="214"/>
      <c r="KZT169" s="214"/>
      <c r="KZU169" s="214"/>
      <c r="KZV169" s="214"/>
      <c r="KZW169" s="214"/>
      <c r="KZX169" s="214"/>
      <c r="KZY169" s="214"/>
      <c r="KZZ169" s="214"/>
      <c r="LAA169" s="214"/>
      <c r="LAB169" s="214"/>
      <c r="LAC169" s="214"/>
      <c r="LAD169" s="214"/>
      <c r="LAE169" s="214"/>
      <c r="LAF169" s="214"/>
      <c r="LAG169" s="214"/>
      <c r="LAH169" s="214"/>
      <c r="LAI169" s="214"/>
      <c r="LAJ169" s="214"/>
      <c r="LAK169" s="214"/>
      <c r="LAL169" s="214"/>
      <c r="LAM169" s="214"/>
      <c r="LAN169" s="214"/>
      <c r="LAO169" s="214"/>
      <c r="LAP169" s="214"/>
      <c r="LAQ169" s="214"/>
      <c r="LAR169" s="214"/>
      <c r="LAS169" s="214"/>
      <c r="LAT169" s="214"/>
      <c r="LAU169" s="214"/>
      <c r="LAV169" s="214"/>
      <c r="LAW169" s="214"/>
      <c r="LAX169" s="214"/>
      <c r="LAY169" s="214"/>
      <c r="LAZ169" s="214"/>
      <c r="LBA169" s="214"/>
      <c r="LBB169" s="214"/>
      <c r="LBC169" s="214"/>
      <c r="LBD169" s="214"/>
      <c r="LBE169" s="214"/>
      <c r="LBF169" s="214"/>
      <c r="LBG169" s="214"/>
      <c r="LBH169" s="214"/>
      <c r="LBI169" s="214"/>
      <c r="LBJ169" s="214"/>
      <c r="LBK169" s="214"/>
      <c r="LBL169" s="214"/>
      <c r="LBM169" s="214"/>
      <c r="LBN169" s="214"/>
      <c r="LBO169" s="214"/>
      <c r="LBP169" s="214"/>
      <c r="LBQ169" s="214"/>
      <c r="LBR169" s="214"/>
      <c r="LBS169" s="214"/>
      <c r="LBT169" s="214"/>
      <c r="LBU169" s="214"/>
      <c r="LBV169" s="214"/>
      <c r="LBW169" s="214"/>
      <c r="LBX169" s="214"/>
      <c r="LBY169" s="214"/>
      <c r="LBZ169" s="214"/>
      <c r="LCA169" s="214"/>
      <c r="LCB169" s="214"/>
      <c r="LCC169" s="214"/>
      <c r="LCD169" s="214"/>
      <c r="LCE169" s="214"/>
      <c r="LCL169" s="214"/>
      <c r="LCM169" s="214"/>
      <c r="LCN169" s="214"/>
      <c r="LCO169" s="214"/>
      <c r="LCP169" s="214"/>
      <c r="LCQ169" s="214"/>
      <c r="LCR169" s="214"/>
      <c r="LCS169" s="214"/>
      <c r="LCT169" s="214"/>
      <c r="LCU169" s="214"/>
      <c r="LCV169" s="214"/>
      <c r="LCW169" s="214"/>
      <c r="LCX169" s="214"/>
      <c r="LCY169" s="214"/>
      <c r="LCZ169" s="214"/>
      <c r="LDA169" s="214"/>
      <c r="LDB169" s="214"/>
      <c r="LDC169" s="214"/>
      <c r="LDD169" s="214"/>
      <c r="LDE169" s="214"/>
      <c r="LDF169" s="214"/>
      <c r="LDG169" s="214"/>
      <c r="LDH169" s="214"/>
      <c r="LDI169" s="214"/>
      <c r="LDJ169" s="214"/>
      <c r="LDK169" s="214"/>
      <c r="LDL169" s="214"/>
      <c r="LDM169" s="214"/>
      <c r="LDN169" s="214"/>
      <c r="LDO169" s="214"/>
      <c r="LDP169" s="214"/>
      <c r="LDQ169" s="214"/>
      <c r="LDR169" s="214"/>
      <c r="LDS169" s="214"/>
      <c r="LDT169" s="214"/>
      <c r="LDU169" s="214"/>
      <c r="LDV169" s="214"/>
      <c r="LDW169" s="214"/>
      <c r="LDX169" s="214"/>
      <c r="LDY169" s="214"/>
      <c r="LDZ169" s="214"/>
      <c r="LEA169" s="214"/>
      <c r="LEB169" s="214"/>
      <c r="LEC169" s="214"/>
      <c r="LED169" s="214"/>
      <c r="LEE169" s="214"/>
      <c r="LEF169" s="214"/>
      <c r="LEG169" s="214"/>
      <c r="LEH169" s="214"/>
      <c r="LEI169" s="214"/>
      <c r="LEJ169" s="214"/>
      <c r="LEK169" s="214"/>
      <c r="LEL169" s="214"/>
      <c r="LEM169" s="214"/>
      <c r="LEN169" s="214"/>
      <c r="LEO169" s="214"/>
      <c r="LEP169" s="214"/>
      <c r="LEQ169" s="214"/>
      <c r="LER169" s="214"/>
      <c r="LES169" s="214"/>
      <c r="LET169" s="214"/>
      <c r="LEU169" s="214"/>
      <c r="LEV169" s="214"/>
      <c r="LEW169" s="214"/>
      <c r="LEX169" s="214"/>
      <c r="LEY169" s="214"/>
      <c r="LEZ169" s="214"/>
      <c r="LFA169" s="214"/>
      <c r="LFB169" s="214"/>
      <c r="LFC169" s="214"/>
      <c r="LFD169" s="214"/>
      <c r="LFE169" s="214"/>
      <c r="LFF169" s="214"/>
      <c r="LFG169" s="214"/>
      <c r="LFH169" s="214"/>
      <c r="LFI169" s="214"/>
      <c r="LFJ169" s="214"/>
      <c r="LFK169" s="214"/>
      <c r="LFL169" s="214"/>
      <c r="LFM169" s="214"/>
      <c r="LFN169" s="214"/>
      <c r="LFO169" s="214"/>
      <c r="LFP169" s="214"/>
      <c r="LFQ169" s="214"/>
      <c r="LFR169" s="214"/>
      <c r="LFS169" s="214"/>
      <c r="LFT169" s="214"/>
      <c r="LFU169" s="214"/>
      <c r="LFV169" s="214"/>
      <c r="LFW169" s="214"/>
      <c r="LFX169" s="214"/>
      <c r="LFY169" s="214"/>
      <c r="LFZ169" s="214"/>
      <c r="LGA169" s="214"/>
      <c r="LGB169" s="214"/>
      <c r="LGC169" s="214"/>
      <c r="LGD169" s="214"/>
      <c r="LGE169" s="214"/>
      <c r="LGF169" s="214"/>
      <c r="LGG169" s="214"/>
      <c r="LGH169" s="214"/>
      <c r="LGI169" s="214"/>
      <c r="LGJ169" s="214"/>
      <c r="LGK169" s="214"/>
      <c r="LGL169" s="214"/>
      <c r="LGM169" s="214"/>
      <c r="LGN169" s="214"/>
      <c r="LGO169" s="214"/>
      <c r="LGP169" s="214"/>
      <c r="LGQ169" s="214"/>
      <c r="LGR169" s="214"/>
      <c r="LGS169" s="214"/>
      <c r="LGT169" s="214"/>
      <c r="LGU169" s="214"/>
      <c r="LGV169" s="214"/>
      <c r="LGW169" s="214"/>
      <c r="LGX169" s="214"/>
      <c r="LGY169" s="214"/>
      <c r="LGZ169" s="214"/>
      <c r="LHA169" s="214"/>
      <c r="LHB169" s="214"/>
      <c r="LHC169" s="214"/>
      <c r="LHD169" s="214"/>
      <c r="LHE169" s="214"/>
      <c r="LHF169" s="214"/>
      <c r="LHG169" s="214"/>
      <c r="LHH169" s="214"/>
      <c r="LHI169" s="214"/>
      <c r="LHJ169" s="214"/>
      <c r="LHK169" s="214"/>
      <c r="LHL169" s="214"/>
      <c r="LHM169" s="214"/>
      <c r="LHN169" s="214"/>
      <c r="LHO169" s="214"/>
      <c r="LHP169" s="214"/>
      <c r="LHQ169" s="214"/>
      <c r="LHR169" s="214"/>
      <c r="LHS169" s="214"/>
      <c r="LHT169" s="214"/>
      <c r="LHU169" s="214"/>
      <c r="LHV169" s="214"/>
      <c r="LHW169" s="214"/>
      <c r="LHX169" s="214"/>
      <c r="LHY169" s="214"/>
      <c r="LHZ169" s="214"/>
      <c r="LIA169" s="214"/>
      <c r="LIB169" s="214"/>
      <c r="LIC169" s="214"/>
      <c r="LID169" s="214"/>
      <c r="LIE169" s="214"/>
      <c r="LIF169" s="214"/>
      <c r="LIG169" s="214"/>
      <c r="LIH169" s="214"/>
      <c r="LII169" s="214"/>
      <c r="LIJ169" s="214"/>
      <c r="LIK169" s="214"/>
      <c r="LIL169" s="214"/>
      <c r="LIM169" s="214"/>
      <c r="LIN169" s="214"/>
      <c r="LIO169" s="214"/>
      <c r="LIP169" s="214"/>
      <c r="LIQ169" s="214"/>
      <c r="LIR169" s="214"/>
      <c r="LIS169" s="214"/>
      <c r="LIT169" s="214"/>
      <c r="LIU169" s="214"/>
      <c r="LIV169" s="214"/>
      <c r="LIW169" s="214"/>
      <c r="LIX169" s="214"/>
      <c r="LIY169" s="214"/>
      <c r="LIZ169" s="214"/>
      <c r="LJA169" s="214"/>
      <c r="LJB169" s="214"/>
      <c r="LJC169" s="214"/>
      <c r="LJD169" s="214"/>
      <c r="LJE169" s="214"/>
      <c r="LJF169" s="214"/>
      <c r="LJG169" s="214"/>
      <c r="LJH169" s="214"/>
      <c r="LJI169" s="214"/>
      <c r="LJJ169" s="214"/>
      <c r="LJK169" s="214"/>
      <c r="LJL169" s="214"/>
      <c r="LJM169" s="214"/>
      <c r="LJN169" s="214"/>
      <c r="LJO169" s="214"/>
      <c r="LJP169" s="214"/>
      <c r="LJQ169" s="214"/>
      <c r="LJR169" s="214"/>
      <c r="LJS169" s="214"/>
      <c r="LJT169" s="214"/>
      <c r="LJU169" s="214"/>
      <c r="LJV169" s="214"/>
      <c r="LJW169" s="214"/>
      <c r="LJX169" s="214"/>
      <c r="LJY169" s="214"/>
      <c r="LJZ169" s="214"/>
      <c r="LKA169" s="214"/>
      <c r="LKB169" s="214"/>
      <c r="LKC169" s="214"/>
      <c r="LKD169" s="214"/>
      <c r="LKE169" s="214"/>
      <c r="LKF169" s="214"/>
      <c r="LKG169" s="214"/>
      <c r="LKH169" s="214"/>
      <c r="LKI169" s="214"/>
      <c r="LKJ169" s="214"/>
      <c r="LKK169" s="214"/>
      <c r="LKL169" s="214"/>
      <c r="LKM169" s="214"/>
      <c r="LKN169" s="214"/>
      <c r="LKO169" s="214"/>
      <c r="LKP169" s="214"/>
      <c r="LKQ169" s="214"/>
      <c r="LKR169" s="214"/>
      <c r="LKS169" s="214"/>
      <c r="LKT169" s="214"/>
      <c r="LKU169" s="214"/>
      <c r="LKV169" s="214"/>
      <c r="LKW169" s="214"/>
      <c r="LKX169" s="214"/>
      <c r="LKY169" s="214"/>
      <c r="LKZ169" s="214"/>
      <c r="LLA169" s="214"/>
      <c r="LLB169" s="214"/>
      <c r="LLC169" s="214"/>
      <c r="LLD169" s="214"/>
      <c r="LLE169" s="214"/>
      <c r="LLF169" s="214"/>
      <c r="LLG169" s="214"/>
      <c r="LLH169" s="214"/>
      <c r="LLI169" s="214"/>
      <c r="LLJ169" s="214"/>
      <c r="LLK169" s="214"/>
      <c r="LLL169" s="214"/>
      <c r="LLM169" s="214"/>
      <c r="LLN169" s="214"/>
      <c r="LLO169" s="214"/>
      <c r="LLP169" s="214"/>
      <c r="LLQ169" s="214"/>
      <c r="LLR169" s="214"/>
      <c r="LLS169" s="214"/>
      <c r="LLT169" s="214"/>
      <c r="LLU169" s="214"/>
      <c r="LLV169" s="214"/>
      <c r="LLW169" s="214"/>
      <c r="LLX169" s="214"/>
      <c r="LLY169" s="214"/>
      <c r="LLZ169" s="214"/>
      <c r="LMA169" s="214"/>
      <c r="LMH169" s="214"/>
      <c r="LMI169" s="214"/>
      <c r="LMJ169" s="214"/>
      <c r="LMK169" s="214"/>
      <c r="LML169" s="214"/>
      <c r="LMM169" s="214"/>
      <c r="LMN169" s="214"/>
      <c r="LMO169" s="214"/>
      <c r="LMP169" s="214"/>
      <c r="LMQ169" s="214"/>
      <c r="LMR169" s="214"/>
      <c r="LMS169" s="214"/>
      <c r="LMT169" s="214"/>
      <c r="LMU169" s="214"/>
      <c r="LMV169" s="214"/>
      <c r="LMW169" s="214"/>
      <c r="LMX169" s="214"/>
      <c r="LMY169" s="214"/>
      <c r="LMZ169" s="214"/>
      <c r="LNA169" s="214"/>
      <c r="LNB169" s="214"/>
      <c r="LNC169" s="214"/>
      <c r="LND169" s="214"/>
      <c r="LNE169" s="214"/>
      <c r="LNF169" s="214"/>
      <c r="LNG169" s="214"/>
      <c r="LNH169" s="214"/>
      <c r="LNI169" s="214"/>
      <c r="LNJ169" s="214"/>
      <c r="LNK169" s="214"/>
      <c r="LNL169" s="214"/>
      <c r="LNM169" s="214"/>
      <c r="LNN169" s="214"/>
      <c r="LNO169" s="214"/>
      <c r="LNP169" s="214"/>
      <c r="LNQ169" s="214"/>
      <c r="LNR169" s="214"/>
      <c r="LNS169" s="214"/>
      <c r="LNT169" s="214"/>
      <c r="LNU169" s="214"/>
      <c r="LNV169" s="214"/>
      <c r="LNW169" s="214"/>
      <c r="LNX169" s="214"/>
      <c r="LNY169" s="214"/>
      <c r="LNZ169" s="214"/>
      <c r="LOA169" s="214"/>
      <c r="LOB169" s="214"/>
      <c r="LOC169" s="214"/>
      <c r="LOD169" s="214"/>
      <c r="LOE169" s="214"/>
      <c r="LOF169" s="214"/>
      <c r="LOG169" s="214"/>
      <c r="LOH169" s="214"/>
      <c r="LOI169" s="214"/>
      <c r="LOJ169" s="214"/>
      <c r="LOK169" s="214"/>
      <c r="LOL169" s="214"/>
      <c r="LOM169" s="214"/>
      <c r="LON169" s="214"/>
      <c r="LOO169" s="214"/>
      <c r="LOP169" s="214"/>
      <c r="LOQ169" s="214"/>
      <c r="LOR169" s="214"/>
      <c r="LOS169" s="214"/>
      <c r="LOT169" s="214"/>
      <c r="LOU169" s="214"/>
      <c r="LOV169" s="214"/>
      <c r="LOW169" s="214"/>
      <c r="LOX169" s="214"/>
      <c r="LOY169" s="214"/>
      <c r="LOZ169" s="214"/>
      <c r="LPA169" s="214"/>
      <c r="LPB169" s="214"/>
      <c r="LPC169" s="214"/>
      <c r="LPD169" s="214"/>
      <c r="LPE169" s="214"/>
      <c r="LPF169" s="214"/>
      <c r="LPG169" s="214"/>
      <c r="LPH169" s="214"/>
      <c r="LPI169" s="214"/>
      <c r="LPJ169" s="214"/>
      <c r="LPK169" s="214"/>
      <c r="LPL169" s="214"/>
      <c r="LPM169" s="214"/>
      <c r="LPN169" s="214"/>
      <c r="LPO169" s="214"/>
      <c r="LPP169" s="214"/>
      <c r="LPQ169" s="214"/>
      <c r="LPR169" s="214"/>
      <c r="LPS169" s="214"/>
      <c r="LPT169" s="214"/>
      <c r="LPU169" s="214"/>
      <c r="LPV169" s="214"/>
      <c r="LPW169" s="214"/>
      <c r="LPX169" s="214"/>
      <c r="LPY169" s="214"/>
      <c r="LPZ169" s="214"/>
      <c r="LQA169" s="214"/>
      <c r="LQB169" s="214"/>
      <c r="LQC169" s="214"/>
      <c r="LQD169" s="214"/>
      <c r="LQE169" s="214"/>
      <c r="LQF169" s="214"/>
      <c r="LQG169" s="214"/>
      <c r="LQH169" s="214"/>
      <c r="LQI169" s="214"/>
      <c r="LQJ169" s="214"/>
      <c r="LQK169" s="214"/>
      <c r="LQL169" s="214"/>
      <c r="LQM169" s="214"/>
      <c r="LQN169" s="214"/>
      <c r="LQO169" s="214"/>
      <c r="LQP169" s="214"/>
      <c r="LQQ169" s="214"/>
      <c r="LQR169" s="214"/>
      <c r="LQS169" s="214"/>
      <c r="LQT169" s="214"/>
      <c r="LQU169" s="214"/>
      <c r="LQV169" s="214"/>
      <c r="LQW169" s="214"/>
      <c r="LQX169" s="214"/>
      <c r="LQY169" s="214"/>
      <c r="LQZ169" s="214"/>
      <c r="LRA169" s="214"/>
      <c r="LRB169" s="214"/>
      <c r="LRC169" s="214"/>
      <c r="LRD169" s="214"/>
      <c r="LRE169" s="214"/>
      <c r="LRF169" s="214"/>
      <c r="LRG169" s="214"/>
      <c r="LRH169" s="214"/>
      <c r="LRI169" s="214"/>
      <c r="LRJ169" s="214"/>
      <c r="LRK169" s="214"/>
      <c r="LRL169" s="214"/>
      <c r="LRM169" s="214"/>
      <c r="LRN169" s="214"/>
      <c r="LRO169" s="214"/>
      <c r="LRP169" s="214"/>
      <c r="LRQ169" s="214"/>
      <c r="LRR169" s="214"/>
      <c r="LRS169" s="214"/>
      <c r="LRT169" s="214"/>
      <c r="LRU169" s="214"/>
      <c r="LRV169" s="214"/>
      <c r="LRW169" s="214"/>
      <c r="LRX169" s="214"/>
      <c r="LRY169" s="214"/>
      <c r="LRZ169" s="214"/>
      <c r="LSA169" s="214"/>
      <c r="LSB169" s="214"/>
      <c r="LSC169" s="214"/>
      <c r="LSD169" s="214"/>
      <c r="LSE169" s="214"/>
      <c r="LSF169" s="214"/>
      <c r="LSG169" s="214"/>
      <c r="LSH169" s="214"/>
      <c r="LSI169" s="214"/>
      <c r="LSJ169" s="214"/>
      <c r="LSK169" s="214"/>
      <c r="LSL169" s="214"/>
      <c r="LSM169" s="214"/>
      <c r="LSN169" s="214"/>
      <c r="LSO169" s="214"/>
      <c r="LSP169" s="214"/>
      <c r="LSQ169" s="214"/>
      <c r="LSR169" s="214"/>
      <c r="LSS169" s="214"/>
      <c r="LST169" s="214"/>
      <c r="LSU169" s="214"/>
      <c r="LSV169" s="214"/>
      <c r="LSW169" s="214"/>
      <c r="LSX169" s="214"/>
      <c r="LSY169" s="214"/>
      <c r="LSZ169" s="214"/>
      <c r="LTA169" s="214"/>
      <c r="LTB169" s="214"/>
      <c r="LTC169" s="214"/>
      <c r="LTD169" s="214"/>
      <c r="LTE169" s="214"/>
      <c r="LTF169" s="214"/>
      <c r="LTG169" s="214"/>
      <c r="LTH169" s="214"/>
      <c r="LTI169" s="214"/>
      <c r="LTJ169" s="214"/>
      <c r="LTK169" s="214"/>
      <c r="LTL169" s="214"/>
      <c r="LTM169" s="214"/>
      <c r="LTN169" s="214"/>
      <c r="LTO169" s="214"/>
      <c r="LTP169" s="214"/>
      <c r="LTQ169" s="214"/>
      <c r="LTR169" s="214"/>
      <c r="LTS169" s="214"/>
      <c r="LTT169" s="214"/>
      <c r="LTU169" s="214"/>
      <c r="LTV169" s="214"/>
      <c r="LTW169" s="214"/>
      <c r="LTX169" s="214"/>
      <c r="LTY169" s="214"/>
      <c r="LTZ169" s="214"/>
      <c r="LUA169" s="214"/>
      <c r="LUB169" s="214"/>
      <c r="LUC169" s="214"/>
      <c r="LUD169" s="214"/>
      <c r="LUE169" s="214"/>
      <c r="LUF169" s="214"/>
      <c r="LUG169" s="214"/>
      <c r="LUH169" s="214"/>
      <c r="LUI169" s="214"/>
      <c r="LUJ169" s="214"/>
      <c r="LUK169" s="214"/>
      <c r="LUL169" s="214"/>
      <c r="LUM169" s="214"/>
      <c r="LUN169" s="214"/>
      <c r="LUO169" s="214"/>
      <c r="LUP169" s="214"/>
      <c r="LUQ169" s="214"/>
      <c r="LUR169" s="214"/>
      <c r="LUS169" s="214"/>
      <c r="LUT169" s="214"/>
      <c r="LUU169" s="214"/>
      <c r="LUV169" s="214"/>
      <c r="LUW169" s="214"/>
      <c r="LUX169" s="214"/>
      <c r="LUY169" s="214"/>
      <c r="LUZ169" s="214"/>
      <c r="LVA169" s="214"/>
      <c r="LVB169" s="214"/>
      <c r="LVC169" s="214"/>
      <c r="LVD169" s="214"/>
      <c r="LVE169" s="214"/>
      <c r="LVF169" s="214"/>
      <c r="LVG169" s="214"/>
      <c r="LVH169" s="214"/>
      <c r="LVI169" s="214"/>
      <c r="LVJ169" s="214"/>
      <c r="LVK169" s="214"/>
      <c r="LVL169" s="214"/>
      <c r="LVM169" s="214"/>
      <c r="LVN169" s="214"/>
      <c r="LVO169" s="214"/>
      <c r="LVP169" s="214"/>
      <c r="LVQ169" s="214"/>
      <c r="LVR169" s="214"/>
      <c r="LVS169" s="214"/>
      <c r="LVT169" s="214"/>
      <c r="LVU169" s="214"/>
      <c r="LVV169" s="214"/>
      <c r="LVW169" s="214"/>
      <c r="LWD169" s="214"/>
      <c r="LWE169" s="214"/>
      <c r="LWF169" s="214"/>
      <c r="LWG169" s="214"/>
      <c r="LWH169" s="214"/>
      <c r="LWI169" s="214"/>
      <c r="LWJ169" s="214"/>
      <c r="LWK169" s="214"/>
      <c r="LWL169" s="214"/>
      <c r="LWM169" s="214"/>
      <c r="LWN169" s="214"/>
      <c r="LWO169" s="214"/>
      <c r="LWP169" s="214"/>
      <c r="LWQ169" s="214"/>
      <c r="LWR169" s="214"/>
      <c r="LWS169" s="214"/>
      <c r="LWT169" s="214"/>
      <c r="LWU169" s="214"/>
      <c r="LWV169" s="214"/>
      <c r="LWW169" s="214"/>
      <c r="LWX169" s="214"/>
      <c r="LWY169" s="214"/>
      <c r="LWZ169" s="214"/>
      <c r="LXA169" s="214"/>
      <c r="LXB169" s="214"/>
      <c r="LXC169" s="214"/>
      <c r="LXD169" s="214"/>
      <c r="LXE169" s="214"/>
      <c r="LXF169" s="214"/>
      <c r="LXG169" s="214"/>
      <c r="LXH169" s="214"/>
      <c r="LXI169" s="214"/>
      <c r="LXJ169" s="214"/>
      <c r="LXK169" s="214"/>
      <c r="LXL169" s="214"/>
      <c r="LXM169" s="214"/>
      <c r="LXN169" s="214"/>
      <c r="LXO169" s="214"/>
      <c r="LXP169" s="214"/>
      <c r="LXQ169" s="214"/>
      <c r="LXR169" s="214"/>
      <c r="LXS169" s="214"/>
      <c r="LXT169" s="214"/>
      <c r="LXU169" s="214"/>
      <c r="LXV169" s="214"/>
      <c r="LXW169" s="214"/>
      <c r="LXX169" s="214"/>
      <c r="LXY169" s="214"/>
      <c r="LXZ169" s="214"/>
      <c r="LYA169" s="214"/>
      <c r="LYB169" s="214"/>
      <c r="LYC169" s="214"/>
      <c r="LYD169" s="214"/>
      <c r="LYE169" s="214"/>
      <c r="LYF169" s="214"/>
      <c r="LYG169" s="214"/>
      <c r="LYH169" s="214"/>
      <c r="LYI169" s="214"/>
      <c r="LYJ169" s="214"/>
      <c r="LYK169" s="214"/>
      <c r="LYL169" s="214"/>
      <c r="LYM169" s="214"/>
      <c r="LYN169" s="214"/>
      <c r="LYO169" s="214"/>
      <c r="LYP169" s="214"/>
      <c r="LYQ169" s="214"/>
      <c r="LYR169" s="214"/>
      <c r="LYS169" s="214"/>
      <c r="LYT169" s="214"/>
      <c r="LYU169" s="214"/>
      <c r="LYV169" s="214"/>
      <c r="LYW169" s="214"/>
      <c r="LYX169" s="214"/>
      <c r="LYY169" s="214"/>
      <c r="LYZ169" s="214"/>
      <c r="LZA169" s="214"/>
      <c r="LZB169" s="214"/>
      <c r="LZC169" s="214"/>
      <c r="LZD169" s="214"/>
      <c r="LZE169" s="214"/>
      <c r="LZF169" s="214"/>
      <c r="LZG169" s="214"/>
      <c r="LZH169" s="214"/>
      <c r="LZI169" s="214"/>
      <c r="LZJ169" s="214"/>
      <c r="LZK169" s="214"/>
      <c r="LZL169" s="214"/>
      <c r="LZM169" s="214"/>
      <c r="LZN169" s="214"/>
      <c r="LZO169" s="214"/>
      <c r="LZP169" s="214"/>
      <c r="LZQ169" s="214"/>
      <c r="LZR169" s="214"/>
      <c r="LZS169" s="214"/>
      <c r="LZT169" s="214"/>
      <c r="LZU169" s="214"/>
      <c r="LZV169" s="214"/>
      <c r="LZW169" s="214"/>
      <c r="LZX169" s="214"/>
      <c r="LZY169" s="214"/>
      <c r="LZZ169" s="214"/>
      <c r="MAA169" s="214"/>
      <c r="MAB169" s="214"/>
      <c r="MAC169" s="214"/>
      <c r="MAD169" s="214"/>
      <c r="MAE169" s="214"/>
      <c r="MAF169" s="214"/>
      <c r="MAG169" s="214"/>
      <c r="MAH169" s="214"/>
      <c r="MAI169" s="214"/>
      <c r="MAJ169" s="214"/>
      <c r="MAK169" s="214"/>
      <c r="MAL169" s="214"/>
      <c r="MAM169" s="214"/>
      <c r="MAN169" s="214"/>
      <c r="MAO169" s="214"/>
      <c r="MAP169" s="214"/>
      <c r="MAQ169" s="214"/>
      <c r="MAR169" s="214"/>
      <c r="MAS169" s="214"/>
      <c r="MAT169" s="214"/>
      <c r="MAU169" s="214"/>
      <c r="MAV169" s="214"/>
      <c r="MAW169" s="214"/>
      <c r="MAX169" s="214"/>
      <c r="MAY169" s="214"/>
      <c r="MAZ169" s="214"/>
      <c r="MBA169" s="214"/>
      <c r="MBB169" s="214"/>
      <c r="MBC169" s="214"/>
      <c r="MBD169" s="214"/>
      <c r="MBE169" s="214"/>
      <c r="MBF169" s="214"/>
      <c r="MBG169" s="214"/>
      <c r="MBH169" s="214"/>
      <c r="MBI169" s="214"/>
      <c r="MBJ169" s="214"/>
      <c r="MBK169" s="214"/>
      <c r="MBL169" s="214"/>
      <c r="MBM169" s="214"/>
      <c r="MBN169" s="214"/>
      <c r="MBO169" s="214"/>
      <c r="MBP169" s="214"/>
      <c r="MBQ169" s="214"/>
      <c r="MBR169" s="214"/>
      <c r="MBS169" s="214"/>
      <c r="MBT169" s="214"/>
      <c r="MBU169" s="214"/>
      <c r="MBV169" s="214"/>
      <c r="MBW169" s="214"/>
      <c r="MBX169" s="214"/>
      <c r="MBY169" s="214"/>
      <c r="MBZ169" s="214"/>
      <c r="MCA169" s="214"/>
      <c r="MCB169" s="214"/>
      <c r="MCC169" s="214"/>
      <c r="MCD169" s="214"/>
      <c r="MCE169" s="214"/>
      <c r="MCF169" s="214"/>
      <c r="MCG169" s="214"/>
      <c r="MCH169" s="214"/>
      <c r="MCI169" s="214"/>
      <c r="MCJ169" s="214"/>
      <c r="MCK169" s="214"/>
      <c r="MCL169" s="214"/>
      <c r="MCM169" s="214"/>
      <c r="MCN169" s="214"/>
      <c r="MCO169" s="214"/>
      <c r="MCP169" s="214"/>
      <c r="MCQ169" s="214"/>
      <c r="MCR169" s="214"/>
      <c r="MCS169" s="214"/>
      <c r="MCT169" s="214"/>
      <c r="MCU169" s="214"/>
      <c r="MCV169" s="214"/>
      <c r="MCW169" s="214"/>
      <c r="MCX169" s="214"/>
      <c r="MCY169" s="214"/>
      <c r="MCZ169" s="214"/>
      <c r="MDA169" s="214"/>
      <c r="MDB169" s="214"/>
      <c r="MDC169" s="214"/>
      <c r="MDD169" s="214"/>
      <c r="MDE169" s="214"/>
      <c r="MDF169" s="214"/>
      <c r="MDG169" s="214"/>
      <c r="MDH169" s="214"/>
      <c r="MDI169" s="214"/>
      <c r="MDJ169" s="214"/>
      <c r="MDK169" s="214"/>
      <c r="MDL169" s="214"/>
      <c r="MDM169" s="214"/>
      <c r="MDN169" s="214"/>
      <c r="MDO169" s="214"/>
      <c r="MDP169" s="214"/>
      <c r="MDQ169" s="214"/>
      <c r="MDR169" s="214"/>
      <c r="MDS169" s="214"/>
      <c r="MDT169" s="214"/>
      <c r="MDU169" s="214"/>
      <c r="MDV169" s="214"/>
      <c r="MDW169" s="214"/>
      <c r="MDX169" s="214"/>
      <c r="MDY169" s="214"/>
      <c r="MDZ169" s="214"/>
      <c r="MEA169" s="214"/>
      <c r="MEB169" s="214"/>
      <c r="MEC169" s="214"/>
      <c r="MED169" s="214"/>
      <c r="MEE169" s="214"/>
      <c r="MEF169" s="214"/>
      <c r="MEG169" s="214"/>
      <c r="MEH169" s="214"/>
      <c r="MEI169" s="214"/>
      <c r="MEJ169" s="214"/>
      <c r="MEK169" s="214"/>
      <c r="MEL169" s="214"/>
      <c r="MEM169" s="214"/>
      <c r="MEN169" s="214"/>
      <c r="MEO169" s="214"/>
      <c r="MEP169" s="214"/>
      <c r="MEQ169" s="214"/>
      <c r="MER169" s="214"/>
      <c r="MES169" s="214"/>
      <c r="MET169" s="214"/>
      <c r="MEU169" s="214"/>
      <c r="MEV169" s="214"/>
      <c r="MEW169" s="214"/>
      <c r="MEX169" s="214"/>
      <c r="MEY169" s="214"/>
      <c r="MEZ169" s="214"/>
      <c r="MFA169" s="214"/>
      <c r="MFB169" s="214"/>
      <c r="MFC169" s="214"/>
      <c r="MFD169" s="214"/>
      <c r="MFE169" s="214"/>
      <c r="MFF169" s="214"/>
      <c r="MFG169" s="214"/>
      <c r="MFH169" s="214"/>
      <c r="MFI169" s="214"/>
      <c r="MFJ169" s="214"/>
      <c r="MFK169" s="214"/>
      <c r="MFL169" s="214"/>
      <c r="MFM169" s="214"/>
      <c r="MFN169" s="214"/>
      <c r="MFO169" s="214"/>
      <c r="MFP169" s="214"/>
      <c r="MFQ169" s="214"/>
      <c r="MFR169" s="214"/>
      <c r="MFS169" s="214"/>
      <c r="MFZ169" s="214"/>
      <c r="MGA169" s="214"/>
      <c r="MGB169" s="214"/>
      <c r="MGC169" s="214"/>
      <c r="MGD169" s="214"/>
      <c r="MGE169" s="214"/>
      <c r="MGF169" s="214"/>
      <c r="MGG169" s="214"/>
      <c r="MGH169" s="214"/>
      <c r="MGI169" s="214"/>
      <c r="MGJ169" s="214"/>
      <c r="MGK169" s="214"/>
      <c r="MGL169" s="214"/>
      <c r="MGM169" s="214"/>
      <c r="MGN169" s="214"/>
      <c r="MGO169" s="214"/>
      <c r="MGP169" s="214"/>
      <c r="MGQ169" s="214"/>
      <c r="MGR169" s="214"/>
      <c r="MGS169" s="214"/>
      <c r="MGT169" s="214"/>
      <c r="MGU169" s="214"/>
      <c r="MGV169" s="214"/>
      <c r="MGW169" s="214"/>
      <c r="MGX169" s="214"/>
      <c r="MGY169" s="214"/>
      <c r="MGZ169" s="214"/>
      <c r="MHA169" s="214"/>
      <c r="MHB169" s="214"/>
      <c r="MHC169" s="214"/>
      <c r="MHD169" s="214"/>
      <c r="MHE169" s="214"/>
      <c r="MHF169" s="214"/>
      <c r="MHG169" s="214"/>
      <c r="MHH169" s="214"/>
      <c r="MHI169" s="214"/>
      <c r="MHJ169" s="214"/>
      <c r="MHK169" s="214"/>
      <c r="MHL169" s="214"/>
      <c r="MHM169" s="214"/>
      <c r="MHN169" s="214"/>
      <c r="MHO169" s="214"/>
      <c r="MHP169" s="214"/>
      <c r="MHQ169" s="214"/>
      <c r="MHR169" s="214"/>
      <c r="MHS169" s="214"/>
      <c r="MHT169" s="214"/>
      <c r="MHU169" s="214"/>
      <c r="MHV169" s="214"/>
      <c r="MHW169" s="214"/>
      <c r="MHX169" s="214"/>
      <c r="MHY169" s="214"/>
      <c r="MHZ169" s="214"/>
      <c r="MIA169" s="214"/>
      <c r="MIB169" s="214"/>
      <c r="MIC169" s="214"/>
      <c r="MID169" s="214"/>
      <c r="MIE169" s="214"/>
      <c r="MIF169" s="214"/>
      <c r="MIG169" s="214"/>
      <c r="MIH169" s="214"/>
      <c r="MII169" s="214"/>
      <c r="MIJ169" s="214"/>
      <c r="MIK169" s="214"/>
      <c r="MIL169" s="214"/>
      <c r="MIM169" s="214"/>
      <c r="MIN169" s="214"/>
      <c r="MIO169" s="214"/>
      <c r="MIP169" s="214"/>
      <c r="MIQ169" s="214"/>
      <c r="MIR169" s="214"/>
      <c r="MIS169" s="214"/>
      <c r="MIT169" s="214"/>
      <c r="MIU169" s="214"/>
      <c r="MIV169" s="214"/>
      <c r="MIW169" s="214"/>
      <c r="MIX169" s="214"/>
      <c r="MIY169" s="214"/>
      <c r="MIZ169" s="214"/>
      <c r="MJA169" s="214"/>
      <c r="MJB169" s="214"/>
      <c r="MJC169" s="214"/>
      <c r="MJD169" s="214"/>
      <c r="MJE169" s="214"/>
      <c r="MJF169" s="214"/>
      <c r="MJG169" s="214"/>
      <c r="MJH169" s="214"/>
      <c r="MJI169" s="214"/>
      <c r="MJJ169" s="214"/>
      <c r="MJK169" s="214"/>
      <c r="MJL169" s="214"/>
      <c r="MJM169" s="214"/>
      <c r="MJN169" s="214"/>
      <c r="MJO169" s="214"/>
      <c r="MJP169" s="214"/>
      <c r="MJQ169" s="214"/>
      <c r="MJR169" s="214"/>
      <c r="MJS169" s="214"/>
      <c r="MJT169" s="214"/>
      <c r="MJU169" s="214"/>
      <c r="MJV169" s="214"/>
      <c r="MJW169" s="214"/>
      <c r="MJX169" s="214"/>
      <c r="MJY169" s="214"/>
      <c r="MJZ169" s="214"/>
      <c r="MKA169" s="214"/>
      <c r="MKB169" s="214"/>
      <c r="MKC169" s="214"/>
      <c r="MKD169" s="214"/>
      <c r="MKE169" s="214"/>
      <c r="MKF169" s="214"/>
      <c r="MKG169" s="214"/>
      <c r="MKH169" s="214"/>
      <c r="MKI169" s="214"/>
      <c r="MKJ169" s="214"/>
      <c r="MKK169" s="214"/>
      <c r="MKL169" s="214"/>
      <c r="MKM169" s="214"/>
      <c r="MKN169" s="214"/>
      <c r="MKO169" s="214"/>
      <c r="MKP169" s="214"/>
      <c r="MKQ169" s="214"/>
      <c r="MKR169" s="214"/>
      <c r="MKS169" s="214"/>
      <c r="MKT169" s="214"/>
      <c r="MKU169" s="214"/>
      <c r="MKV169" s="214"/>
      <c r="MKW169" s="214"/>
      <c r="MKX169" s="214"/>
      <c r="MKY169" s="214"/>
      <c r="MKZ169" s="214"/>
      <c r="MLA169" s="214"/>
      <c r="MLB169" s="214"/>
      <c r="MLC169" s="214"/>
      <c r="MLD169" s="214"/>
      <c r="MLE169" s="214"/>
      <c r="MLF169" s="214"/>
      <c r="MLG169" s="214"/>
      <c r="MLH169" s="214"/>
      <c r="MLI169" s="214"/>
      <c r="MLJ169" s="214"/>
      <c r="MLK169" s="214"/>
      <c r="MLL169" s="214"/>
      <c r="MLM169" s="214"/>
      <c r="MLN169" s="214"/>
      <c r="MLO169" s="214"/>
      <c r="MLP169" s="214"/>
      <c r="MLQ169" s="214"/>
      <c r="MLR169" s="214"/>
      <c r="MLS169" s="214"/>
      <c r="MLT169" s="214"/>
      <c r="MLU169" s="214"/>
      <c r="MLV169" s="214"/>
      <c r="MLW169" s="214"/>
      <c r="MLX169" s="214"/>
      <c r="MLY169" s="214"/>
      <c r="MLZ169" s="214"/>
      <c r="MMA169" s="214"/>
      <c r="MMB169" s="214"/>
      <c r="MMC169" s="214"/>
      <c r="MMD169" s="214"/>
      <c r="MME169" s="214"/>
      <c r="MMF169" s="214"/>
      <c r="MMG169" s="214"/>
      <c r="MMH169" s="214"/>
      <c r="MMI169" s="214"/>
      <c r="MMJ169" s="214"/>
      <c r="MMK169" s="214"/>
      <c r="MML169" s="214"/>
      <c r="MMM169" s="214"/>
      <c r="MMN169" s="214"/>
      <c r="MMO169" s="214"/>
      <c r="MMP169" s="214"/>
      <c r="MMQ169" s="214"/>
      <c r="MMR169" s="214"/>
      <c r="MMS169" s="214"/>
      <c r="MMT169" s="214"/>
      <c r="MMU169" s="214"/>
      <c r="MMV169" s="214"/>
      <c r="MMW169" s="214"/>
      <c r="MMX169" s="214"/>
      <c r="MMY169" s="214"/>
      <c r="MMZ169" s="214"/>
      <c r="MNA169" s="214"/>
      <c r="MNB169" s="214"/>
      <c r="MNC169" s="214"/>
      <c r="MND169" s="214"/>
      <c r="MNE169" s="214"/>
      <c r="MNF169" s="214"/>
      <c r="MNG169" s="214"/>
      <c r="MNH169" s="214"/>
      <c r="MNI169" s="214"/>
      <c r="MNJ169" s="214"/>
      <c r="MNK169" s="214"/>
      <c r="MNL169" s="214"/>
      <c r="MNM169" s="214"/>
      <c r="MNN169" s="214"/>
      <c r="MNO169" s="214"/>
      <c r="MNP169" s="214"/>
      <c r="MNQ169" s="214"/>
      <c r="MNR169" s="214"/>
      <c r="MNS169" s="214"/>
      <c r="MNT169" s="214"/>
      <c r="MNU169" s="214"/>
      <c r="MNV169" s="214"/>
      <c r="MNW169" s="214"/>
      <c r="MNX169" s="214"/>
      <c r="MNY169" s="214"/>
      <c r="MNZ169" s="214"/>
      <c r="MOA169" s="214"/>
      <c r="MOB169" s="214"/>
      <c r="MOC169" s="214"/>
      <c r="MOD169" s="214"/>
      <c r="MOE169" s="214"/>
      <c r="MOF169" s="214"/>
      <c r="MOG169" s="214"/>
      <c r="MOH169" s="214"/>
      <c r="MOI169" s="214"/>
      <c r="MOJ169" s="214"/>
      <c r="MOK169" s="214"/>
      <c r="MOL169" s="214"/>
      <c r="MOM169" s="214"/>
      <c r="MON169" s="214"/>
      <c r="MOO169" s="214"/>
      <c r="MOP169" s="214"/>
      <c r="MOQ169" s="214"/>
      <c r="MOR169" s="214"/>
      <c r="MOS169" s="214"/>
      <c r="MOT169" s="214"/>
      <c r="MOU169" s="214"/>
      <c r="MOV169" s="214"/>
      <c r="MOW169" s="214"/>
      <c r="MOX169" s="214"/>
      <c r="MOY169" s="214"/>
      <c r="MOZ169" s="214"/>
      <c r="MPA169" s="214"/>
      <c r="MPB169" s="214"/>
      <c r="MPC169" s="214"/>
      <c r="MPD169" s="214"/>
      <c r="MPE169" s="214"/>
      <c r="MPF169" s="214"/>
      <c r="MPG169" s="214"/>
      <c r="MPH169" s="214"/>
      <c r="MPI169" s="214"/>
      <c r="MPJ169" s="214"/>
      <c r="MPK169" s="214"/>
      <c r="MPL169" s="214"/>
      <c r="MPM169" s="214"/>
      <c r="MPN169" s="214"/>
      <c r="MPO169" s="214"/>
      <c r="MPV169" s="214"/>
      <c r="MPW169" s="214"/>
      <c r="MPX169" s="214"/>
      <c r="MPY169" s="214"/>
      <c r="MPZ169" s="214"/>
      <c r="MQA169" s="214"/>
      <c r="MQB169" s="214"/>
      <c r="MQC169" s="214"/>
      <c r="MQD169" s="214"/>
      <c r="MQE169" s="214"/>
      <c r="MQF169" s="214"/>
      <c r="MQG169" s="214"/>
      <c r="MQH169" s="214"/>
      <c r="MQI169" s="214"/>
      <c r="MQJ169" s="214"/>
      <c r="MQK169" s="214"/>
      <c r="MQL169" s="214"/>
      <c r="MQM169" s="214"/>
      <c r="MQN169" s="214"/>
      <c r="MQO169" s="214"/>
      <c r="MQP169" s="214"/>
      <c r="MQQ169" s="214"/>
      <c r="MQR169" s="214"/>
      <c r="MQS169" s="214"/>
      <c r="MQT169" s="214"/>
      <c r="MQU169" s="214"/>
      <c r="MQV169" s="214"/>
      <c r="MQW169" s="214"/>
      <c r="MQX169" s="214"/>
      <c r="MQY169" s="214"/>
      <c r="MQZ169" s="214"/>
      <c r="MRA169" s="214"/>
      <c r="MRB169" s="214"/>
      <c r="MRC169" s="214"/>
      <c r="MRD169" s="214"/>
      <c r="MRE169" s="214"/>
      <c r="MRF169" s="214"/>
      <c r="MRG169" s="214"/>
      <c r="MRH169" s="214"/>
      <c r="MRI169" s="214"/>
      <c r="MRJ169" s="214"/>
      <c r="MRK169" s="214"/>
      <c r="MRL169" s="214"/>
      <c r="MRM169" s="214"/>
      <c r="MRN169" s="214"/>
      <c r="MRO169" s="214"/>
      <c r="MRP169" s="214"/>
      <c r="MRQ169" s="214"/>
      <c r="MRR169" s="214"/>
      <c r="MRS169" s="214"/>
      <c r="MRT169" s="214"/>
      <c r="MRU169" s="214"/>
      <c r="MRV169" s="214"/>
      <c r="MRW169" s="214"/>
      <c r="MRX169" s="214"/>
      <c r="MRY169" s="214"/>
      <c r="MRZ169" s="214"/>
      <c r="MSA169" s="214"/>
      <c r="MSB169" s="214"/>
      <c r="MSC169" s="214"/>
      <c r="MSD169" s="214"/>
      <c r="MSE169" s="214"/>
      <c r="MSF169" s="214"/>
      <c r="MSG169" s="214"/>
      <c r="MSH169" s="214"/>
      <c r="MSI169" s="214"/>
      <c r="MSJ169" s="214"/>
      <c r="MSK169" s="214"/>
      <c r="MSL169" s="214"/>
      <c r="MSM169" s="214"/>
      <c r="MSN169" s="214"/>
      <c r="MSO169" s="214"/>
      <c r="MSP169" s="214"/>
      <c r="MSQ169" s="214"/>
      <c r="MSR169" s="214"/>
      <c r="MSS169" s="214"/>
      <c r="MST169" s="214"/>
      <c r="MSU169" s="214"/>
      <c r="MSV169" s="214"/>
      <c r="MSW169" s="214"/>
      <c r="MSX169" s="214"/>
      <c r="MSY169" s="214"/>
      <c r="MSZ169" s="214"/>
      <c r="MTA169" s="214"/>
      <c r="MTB169" s="214"/>
      <c r="MTC169" s="214"/>
      <c r="MTD169" s="214"/>
      <c r="MTE169" s="214"/>
      <c r="MTF169" s="214"/>
      <c r="MTG169" s="214"/>
      <c r="MTH169" s="214"/>
      <c r="MTI169" s="214"/>
      <c r="MTJ169" s="214"/>
      <c r="MTK169" s="214"/>
      <c r="MTL169" s="214"/>
      <c r="MTM169" s="214"/>
      <c r="MTN169" s="214"/>
      <c r="MTO169" s="214"/>
      <c r="MTP169" s="214"/>
      <c r="MTQ169" s="214"/>
      <c r="MTR169" s="214"/>
      <c r="MTS169" s="214"/>
      <c r="MTT169" s="214"/>
      <c r="MTU169" s="214"/>
      <c r="MTV169" s="214"/>
      <c r="MTW169" s="214"/>
      <c r="MTX169" s="214"/>
      <c r="MTY169" s="214"/>
      <c r="MTZ169" s="214"/>
      <c r="MUA169" s="214"/>
      <c r="MUB169" s="214"/>
      <c r="MUC169" s="214"/>
      <c r="MUD169" s="214"/>
      <c r="MUE169" s="214"/>
      <c r="MUF169" s="214"/>
      <c r="MUG169" s="214"/>
      <c r="MUH169" s="214"/>
      <c r="MUI169" s="214"/>
      <c r="MUJ169" s="214"/>
      <c r="MUK169" s="214"/>
      <c r="MUL169" s="214"/>
      <c r="MUM169" s="214"/>
      <c r="MUN169" s="214"/>
      <c r="MUO169" s="214"/>
      <c r="MUP169" s="214"/>
      <c r="MUQ169" s="214"/>
      <c r="MUR169" s="214"/>
      <c r="MUS169" s="214"/>
      <c r="MUT169" s="214"/>
      <c r="MUU169" s="214"/>
      <c r="MUV169" s="214"/>
      <c r="MUW169" s="214"/>
      <c r="MUX169" s="214"/>
      <c r="MUY169" s="214"/>
      <c r="MUZ169" s="214"/>
      <c r="MVA169" s="214"/>
      <c r="MVB169" s="214"/>
      <c r="MVC169" s="214"/>
      <c r="MVD169" s="214"/>
      <c r="MVE169" s="214"/>
      <c r="MVF169" s="214"/>
      <c r="MVG169" s="214"/>
      <c r="MVH169" s="214"/>
      <c r="MVI169" s="214"/>
      <c r="MVJ169" s="214"/>
      <c r="MVK169" s="214"/>
      <c r="MVL169" s="214"/>
      <c r="MVM169" s="214"/>
      <c r="MVN169" s="214"/>
      <c r="MVO169" s="214"/>
      <c r="MVP169" s="214"/>
      <c r="MVQ169" s="214"/>
      <c r="MVR169" s="214"/>
      <c r="MVS169" s="214"/>
      <c r="MVT169" s="214"/>
      <c r="MVU169" s="214"/>
      <c r="MVV169" s="214"/>
      <c r="MVW169" s="214"/>
      <c r="MVX169" s="214"/>
      <c r="MVY169" s="214"/>
      <c r="MVZ169" s="214"/>
      <c r="MWA169" s="214"/>
      <c r="MWB169" s="214"/>
      <c r="MWC169" s="214"/>
      <c r="MWD169" s="214"/>
      <c r="MWE169" s="214"/>
      <c r="MWF169" s="214"/>
      <c r="MWG169" s="214"/>
      <c r="MWH169" s="214"/>
      <c r="MWI169" s="214"/>
      <c r="MWJ169" s="214"/>
      <c r="MWK169" s="214"/>
      <c r="MWL169" s="214"/>
      <c r="MWM169" s="214"/>
      <c r="MWN169" s="214"/>
      <c r="MWO169" s="214"/>
      <c r="MWP169" s="214"/>
      <c r="MWQ169" s="214"/>
      <c r="MWR169" s="214"/>
      <c r="MWS169" s="214"/>
      <c r="MWT169" s="214"/>
      <c r="MWU169" s="214"/>
      <c r="MWV169" s="214"/>
      <c r="MWW169" s="214"/>
      <c r="MWX169" s="214"/>
      <c r="MWY169" s="214"/>
      <c r="MWZ169" s="214"/>
      <c r="MXA169" s="214"/>
      <c r="MXB169" s="214"/>
      <c r="MXC169" s="214"/>
      <c r="MXD169" s="214"/>
      <c r="MXE169" s="214"/>
      <c r="MXF169" s="214"/>
      <c r="MXG169" s="214"/>
      <c r="MXH169" s="214"/>
      <c r="MXI169" s="214"/>
      <c r="MXJ169" s="214"/>
      <c r="MXK169" s="214"/>
      <c r="MXL169" s="214"/>
      <c r="MXM169" s="214"/>
      <c r="MXN169" s="214"/>
      <c r="MXO169" s="214"/>
      <c r="MXP169" s="214"/>
      <c r="MXQ169" s="214"/>
      <c r="MXR169" s="214"/>
      <c r="MXS169" s="214"/>
      <c r="MXT169" s="214"/>
      <c r="MXU169" s="214"/>
      <c r="MXV169" s="214"/>
      <c r="MXW169" s="214"/>
      <c r="MXX169" s="214"/>
      <c r="MXY169" s="214"/>
      <c r="MXZ169" s="214"/>
      <c r="MYA169" s="214"/>
      <c r="MYB169" s="214"/>
      <c r="MYC169" s="214"/>
      <c r="MYD169" s="214"/>
      <c r="MYE169" s="214"/>
      <c r="MYF169" s="214"/>
      <c r="MYG169" s="214"/>
      <c r="MYH169" s="214"/>
      <c r="MYI169" s="214"/>
      <c r="MYJ169" s="214"/>
      <c r="MYK169" s="214"/>
      <c r="MYL169" s="214"/>
      <c r="MYM169" s="214"/>
      <c r="MYN169" s="214"/>
      <c r="MYO169" s="214"/>
      <c r="MYP169" s="214"/>
      <c r="MYQ169" s="214"/>
      <c r="MYR169" s="214"/>
      <c r="MYS169" s="214"/>
      <c r="MYT169" s="214"/>
      <c r="MYU169" s="214"/>
      <c r="MYV169" s="214"/>
      <c r="MYW169" s="214"/>
      <c r="MYX169" s="214"/>
      <c r="MYY169" s="214"/>
      <c r="MYZ169" s="214"/>
      <c r="MZA169" s="214"/>
      <c r="MZB169" s="214"/>
      <c r="MZC169" s="214"/>
      <c r="MZD169" s="214"/>
      <c r="MZE169" s="214"/>
      <c r="MZF169" s="214"/>
      <c r="MZG169" s="214"/>
      <c r="MZH169" s="214"/>
      <c r="MZI169" s="214"/>
      <c r="MZJ169" s="214"/>
      <c r="MZK169" s="214"/>
      <c r="MZR169" s="214"/>
      <c r="MZS169" s="214"/>
      <c r="MZT169" s="214"/>
      <c r="MZU169" s="214"/>
      <c r="MZV169" s="214"/>
      <c r="MZW169" s="214"/>
      <c r="MZX169" s="214"/>
      <c r="MZY169" s="214"/>
      <c r="MZZ169" s="214"/>
      <c r="NAA169" s="214"/>
      <c r="NAB169" s="214"/>
      <c r="NAC169" s="214"/>
      <c r="NAD169" s="214"/>
      <c r="NAE169" s="214"/>
      <c r="NAF169" s="214"/>
      <c r="NAG169" s="214"/>
      <c r="NAH169" s="214"/>
      <c r="NAI169" s="214"/>
      <c r="NAJ169" s="214"/>
      <c r="NAK169" s="214"/>
      <c r="NAL169" s="214"/>
      <c r="NAM169" s="214"/>
      <c r="NAN169" s="214"/>
      <c r="NAO169" s="214"/>
      <c r="NAP169" s="214"/>
      <c r="NAQ169" s="214"/>
      <c r="NAR169" s="214"/>
      <c r="NAS169" s="214"/>
      <c r="NAT169" s="214"/>
      <c r="NAU169" s="214"/>
      <c r="NAV169" s="214"/>
      <c r="NAW169" s="214"/>
      <c r="NAX169" s="214"/>
      <c r="NAY169" s="214"/>
      <c r="NAZ169" s="214"/>
      <c r="NBA169" s="214"/>
      <c r="NBB169" s="214"/>
      <c r="NBC169" s="214"/>
      <c r="NBD169" s="214"/>
      <c r="NBE169" s="214"/>
      <c r="NBF169" s="214"/>
      <c r="NBG169" s="214"/>
      <c r="NBH169" s="214"/>
      <c r="NBI169" s="214"/>
      <c r="NBJ169" s="214"/>
      <c r="NBK169" s="214"/>
      <c r="NBL169" s="214"/>
      <c r="NBM169" s="214"/>
      <c r="NBN169" s="214"/>
      <c r="NBO169" s="214"/>
      <c r="NBP169" s="214"/>
      <c r="NBQ169" s="214"/>
      <c r="NBR169" s="214"/>
      <c r="NBS169" s="214"/>
      <c r="NBT169" s="214"/>
      <c r="NBU169" s="214"/>
      <c r="NBV169" s="214"/>
      <c r="NBW169" s="214"/>
      <c r="NBX169" s="214"/>
      <c r="NBY169" s="214"/>
      <c r="NBZ169" s="214"/>
      <c r="NCA169" s="214"/>
      <c r="NCB169" s="214"/>
      <c r="NCC169" s="214"/>
      <c r="NCD169" s="214"/>
      <c r="NCE169" s="214"/>
      <c r="NCF169" s="214"/>
      <c r="NCG169" s="214"/>
      <c r="NCH169" s="214"/>
      <c r="NCI169" s="214"/>
      <c r="NCJ169" s="214"/>
      <c r="NCK169" s="214"/>
      <c r="NCL169" s="214"/>
      <c r="NCM169" s="214"/>
      <c r="NCN169" s="214"/>
      <c r="NCO169" s="214"/>
      <c r="NCP169" s="214"/>
      <c r="NCQ169" s="214"/>
      <c r="NCR169" s="214"/>
      <c r="NCS169" s="214"/>
      <c r="NCT169" s="214"/>
      <c r="NCU169" s="214"/>
      <c r="NCV169" s="214"/>
      <c r="NCW169" s="214"/>
      <c r="NCX169" s="214"/>
      <c r="NCY169" s="214"/>
      <c r="NCZ169" s="214"/>
      <c r="NDA169" s="214"/>
      <c r="NDB169" s="214"/>
      <c r="NDC169" s="214"/>
      <c r="NDD169" s="214"/>
      <c r="NDE169" s="214"/>
      <c r="NDF169" s="214"/>
      <c r="NDG169" s="214"/>
      <c r="NDH169" s="214"/>
      <c r="NDI169" s="214"/>
      <c r="NDJ169" s="214"/>
      <c r="NDK169" s="214"/>
      <c r="NDL169" s="214"/>
      <c r="NDM169" s="214"/>
      <c r="NDN169" s="214"/>
      <c r="NDO169" s="214"/>
      <c r="NDP169" s="214"/>
      <c r="NDQ169" s="214"/>
      <c r="NDR169" s="214"/>
      <c r="NDS169" s="214"/>
      <c r="NDT169" s="214"/>
      <c r="NDU169" s="214"/>
      <c r="NDV169" s="214"/>
      <c r="NDW169" s="214"/>
      <c r="NDX169" s="214"/>
      <c r="NDY169" s="214"/>
      <c r="NDZ169" s="214"/>
      <c r="NEA169" s="214"/>
      <c r="NEB169" s="214"/>
      <c r="NEC169" s="214"/>
      <c r="NED169" s="214"/>
      <c r="NEE169" s="214"/>
      <c r="NEF169" s="214"/>
      <c r="NEG169" s="214"/>
      <c r="NEH169" s="214"/>
      <c r="NEI169" s="214"/>
      <c r="NEJ169" s="214"/>
      <c r="NEK169" s="214"/>
      <c r="NEL169" s="214"/>
      <c r="NEM169" s="214"/>
      <c r="NEN169" s="214"/>
      <c r="NEO169" s="214"/>
      <c r="NEP169" s="214"/>
      <c r="NEQ169" s="214"/>
      <c r="NER169" s="214"/>
      <c r="NES169" s="214"/>
      <c r="NET169" s="214"/>
      <c r="NEU169" s="214"/>
      <c r="NEV169" s="214"/>
      <c r="NEW169" s="214"/>
      <c r="NEX169" s="214"/>
      <c r="NEY169" s="214"/>
      <c r="NEZ169" s="214"/>
      <c r="NFA169" s="214"/>
      <c r="NFB169" s="214"/>
      <c r="NFC169" s="214"/>
      <c r="NFD169" s="214"/>
      <c r="NFE169" s="214"/>
      <c r="NFF169" s="214"/>
      <c r="NFG169" s="214"/>
      <c r="NFH169" s="214"/>
      <c r="NFI169" s="214"/>
      <c r="NFJ169" s="214"/>
      <c r="NFK169" s="214"/>
      <c r="NFL169" s="214"/>
      <c r="NFM169" s="214"/>
      <c r="NFN169" s="214"/>
      <c r="NFO169" s="214"/>
      <c r="NFP169" s="214"/>
      <c r="NFQ169" s="214"/>
      <c r="NFR169" s="214"/>
      <c r="NFS169" s="214"/>
      <c r="NFT169" s="214"/>
      <c r="NFU169" s="214"/>
      <c r="NFV169" s="214"/>
      <c r="NFW169" s="214"/>
      <c r="NFX169" s="214"/>
      <c r="NFY169" s="214"/>
      <c r="NFZ169" s="214"/>
      <c r="NGA169" s="214"/>
      <c r="NGB169" s="214"/>
      <c r="NGC169" s="214"/>
      <c r="NGD169" s="214"/>
      <c r="NGE169" s="214"/>
      <c r="NGF169" s="214"/>
      <c r="NGG169" s="214"/>
      <c r="NGH169" s="214"/>
      <c r="NGI169" s="214"/>
      <c r="NGJ169" s="214"/>
      <c r="NGK169" s="214"/>
      <c r="NGL169" s="214"/>
      <c r="NGM169" s="214"/>
      <c r="NGN169" s="214"/>
      <c r="NGO169" s="214"/>
      <c r="NGP169" s="214"/>
      <c r="NGQ169" s="214"/>
      <c r="NGR169" s="214"/>
      <c r="NGS169" s="214"/>
      <c r="NGT169" s="214"/>
      <c r="NGU169" s="214"/>
      <c r="NGV169" s="214"/>
      <c r="NGW169" s="214"/>
      <c r="NGX169" s="214"/>
      <c r="NGY169" s="214"/>
      <c r="NGZ169" s="214"/>
      <c r="NHA169" s="214"/>
      <c r="NHB169" s="214"/>
      <c r="NHC169" s="214"/>
      <c r="NHD169" s="214"/>
      <c r="NHE169" s="214"/>
      <c r="NHF169" s="214"/>
      <c r="NHG169" s="214"/>
      <c r="NHH169" s="214"/>
      <c r="NHI169" s="214"/>
      <c r="NHJ169" s="214"/>
      <c r="NHK169" s="214"/>
      <c r="NHL169" s="214"/>
      <c r="NHM169" s="214"/>
      <c r="NHN169" s="214"/>
      <c r="NHO169" s="214"/>
      <c r="NHP169" s="214"/>
      <c r="NHQ169" s="214"/>
      <c r="NHR169" s="214"/>
      <c r="NHS169" s="214"/>
      <c r="NHT169" s="214"/>
      <c r="NHU169" s="214"/>
      <c r="NHV169" s="214"/>
      <c r="NHW169" s="214"/>
      <c r="NHX169" s="214"/>
      <c r="NHY169" s="214"/>
      <c r="NHZ169" s="214"/>
      <c r="NIA169" s="214"/>
      <c r="NIB169" s="214"/>
      <c r="NIC169" s="214"/>
      <c r="NID169" s="214"/>
      <c r="NIE169" s="214"/>
      <c r="NIF169" s="214"/>
      <c r="NIG169" s="214"/>
      <c r="NIH169" s="214"/>
      <c r="NII169" s="214"/>
      <c r="NIJ169" s="214"/>
      <c r="NIK169" s="214"/>
      <c r="NIL169" s="214"/>
      <c r="NIM169" s="214"/>
      <c r="NIN169" s="214"/>
      <c r="NIO169" s="214"/>
      <c r="NIP169" s="214"/>
      <c r="NIQ169" s="214"/>
      <c r="NIR169" s="214"/>
      <c r="NIS169" s="214"/>
      <c r="NIT169" s="214"/>
      <c r="NIU169" s="214"/>
      <c r="NIV169" s="214"/>
      <c r="NIW169" s="214"/>
      <c r="NIX169" s="214"/>
      <c r="NIY169" s="214"/>
      <c r="NIZ169" s="214"/>
      <c r="NJA169" s="214"/>
      <c r="NJB169" s="214"/>
      <c r="NJC169" s="214"/>
      <c r="NJD169" s="214"/>
      <c r="NJE169" s="214"/>
      <c r="NJF169" s="214"/>
      <c r="NJG169" s="214"/>
      <c r="NJN169" s="214"/>
      <c r="NJO169" s="214"/>
      <c r="NJP169" s="214"/>
      <c r="NJQ169" s="214"/>
      <c r="NJR169" s="214"/>
      <c r="NJS169" s="214"/>
      <c r="NJT169" s="214"/>
      <c r="NJU169" s="214"/>
      <c r="NJV169" s="214"/>
      <c r="NJW169" s="214"/>
      <c r="NJX169" s="214"/>
      <c r="NJY169" s="214"/>
      <c r="NJZ169" s="214"/>
      <c r="NKA169" s="214"/>
      <c r="NKB169" s="214"/>
      <c r="NKC169" s="214"/>
      <c r="NKD169" s="214"/>
      <c r="NKE169" s="214"/>
      <c r="NKF169" s="214"/>
      <c r="NKG169" s="214"/>
      <c r="NKH169" s="214"/>
      <c r="NKI169" s="214"/>
      <c r="NKJ169" s="214"/>
      <c r="NKK169" s="214"/>
      <c r="NKL169" s="214"/>
      <c r="NKM169" s="214"/>
      <c r="NKN169" s="214"/>
      <c r="NKO169" s="214"/>
      <c r="NKP169" s="214"/>
      <c r="NKQ169" s="214"/>
      <c r="NKR169" s="214"/>
      <c r="NKS169" s="214"/>
      <c r="NKT169" s="214"/>
      <c r="NKU169" s="214"/>
      <c r="NKV169" s="214"/>
      <c r="NKW169" s="214"/>
      <c r="NKX169" s="214"/>
      <c r="NKY169" s="214"/>
      <c r="NKZ169" s="214"/>
      <c r="NLA169" s="214"/>
      <c r="NLB169" s="214"/>
      <c r="NLC169" s="214"/>
      <c r="NLD169" s="214"/>
      <c r="NLE169" s="214"/>
      <c r="NLF169" s="214"/>
      <c r="NLG169" s="214"/>
      <c r="NLH169" s="214"/>
      <c r="NLI169" s="214"/>
      <c r="NLJ169" s="214"/>
      <c r="NLK169" s="214"/>
      <c r="NLL169" s="214"/>
      <c r="NLM169" s="214"/>
      <c r="NLN169" s="214"/>
      <c r="NLO169" s="214"/>
      <c r="NLP169" s="214"/>
      <c r="NLQ169" s="214"/>
      <c r="NLR169" s="214"/>
      <c r="NLS169" s="214"/>
      <c r="NLT169" s="214"/>
      <c r="NLU169" s="214"/>
      <c r="NLV169" s="214"/>
      <c r="NLW169" s="214"/>
      <c r="NLX169" s="214"/>
      <c r="NLY169" s="214"/>
      <c r="NLZ169" s="214"/>
      <c r="NMA169" s="214"/>
      <c r="NMB169" s="214"/>
      <c r="NMC169" s="214"/>
      <c r="NMD169" s="214"/>
      <c r="NME169" s="214"/>
      <c r="NMF169" s="214"/>
      <c r="NMG169" s="214"/>
      <c r="NMH169" s="214"/>
      <c r="NMI169" s="214"/>
      <c r="NMJ169" s="214"/>
      <c r="NMK169" s="214"/>
      <c r="NML169" s="214"/>
      <c r="NMM169" s="214"/>
      <c r="NMN169" s="214"/>
      <c r="NMO169" s="214"/>
      <c r="NMP169" s="214"/>
      <c r="NMQ169" s="214"/>
      <c r="NMR169" s="214"/>
      <c r="NMS169" s="214"/>
      <c r="NMT169" s="214"/>
      <c r="NMU169" s="214"/>
      <c r="NMV169" s="214"/>
      <c r="NMW169" s="214"/>
      <c r="NMX169" s="214"/>
      <c r="NMY169" s="214"/>
      <c r="NMZ169" s="214"/>
      <c r="NNA169" s="214"/>
      <c r="NNB169" s="214"/>
      <c r="NNC169" s="214"/>
      <c r="NND169" s="214"/>
      <c r="NNE169" s="214"/>
      <c r="NNF169" s="214"/>
      <c r="NNG169" s="214"/>
      <c r="NNH169" s="214"/>
      <c r="NNI169" s="214"/>
      <c r="NNJ169" s="214"/>
      <c r="NNK169" s="214"/>
      <c r="NNL169" s="214"/>
      <c r="NNM169" s="214"/>
      <c r="NNN169" s="214"/>
      <c r="NNO169" s="214"/>
      <c r="NNP169" s="214"/>
      <c r="NNQ169" s="214"/>
      <c r="NNR169" s="214"/>
      <c r="NNS169" s="214"/>
      <c r="NNT169" s="214"/>
      <c r="NNU169" s="214"/>
      <c r="NNV169" s="214"/>
      <c r="NNW169" s="214"/>
      <c r="NNX169" s="214"/>
      <c r="NNY169" s="214"/>
      <c r="NNZ169" s="214"/>
      <c r="NOA169" s="214"/>
      <c r="NOB169" s="214"/>
      <c r="NOC169" s="214"/>
      <c r="NOD169" s="214"/>
      <c r="NOE169" s="214"/>
      <c r="NOF169" s="214"/>
      <c r="NOG169" s="214"/>
      <c r="NOH169" s="214"/>
      <c r="NOI169" s="214"/>
      <c r="NOJ169" s="214"/>
      <c r="NOK169" s="214"/>
      <c r="NOL169" s="214"/>
      <c r="NOM169" s="214"/>
      <c r="NON169" s="214"/>
      <c r="NOO169" s="214"/>
      <c r="NOP169" s="214"/>
      <c r="NOQ169" s="214"/>
      <c r="NOR169" s="214"/>
      <c r="NOS169" s="214"/>
      <c r="NOT169" s="214"/>
      <c r="NOU169" s="214"/>
      <c r="NOV169" s="214"/>
      <c r="NOW169" s="214"/>
      <c r="NOX169" s="214"/>
      <c r="NOY169" s="214"/>
      <c r="NOZ169" s="214"/>
      <c r="NPA169" s="214"/>
      <c r="NPB169" s="214"/>
      <c r="NPC169" s="214"/>
      <c r="NPD169" s="214"/>
      <c r="NPE169" s="214"/>
      <c r="NPF169" s="214"/>
      <c r="NPG169" s="214"/>
      <c r="NPH169" s="214"/>
      <c r="NPI169" s="214"/>
      <c r="NPJ169" s="214"/>
      <c r="NPK169" s="214"/>
      <c r="NPL169" s="214"/>
      <c r="NPM169" s="214"/>
      <c r="NPN169" s="214"/>
      <c r="NPO169" s="214"/>
      <c r="NPP169" s="214"/>
      <c r="NPQ169" s="214"/>
      <c r="NPR169" s="214"/>
      <c r="NPS169" s="214"/>
      <c r="NPT169" s="214"/>
      <c r="NPU169" s="214"/>
      <c r="NPV169" s="214"/>
      <c r="NPW169" s="214"/>
      <c r="NPX169" s="214"/>
      <c r="NPY169" s="214"/>
      <c r="NPZ169" s="214"/>
      <c r="NQA169" s="214"/>
      <c r="NQB169" s="214"/>
      <c r="NQC169" s="214"/>
      <c r="NQD169" s="214"/>
      <c r="NQE169" s="214"/>
      <c r="NQF169" s="214"/>
      <c r="NQG169" s="214"/>
      <c r="NQH169" s="214"/>
      <c r="NQI169" s="214"/>
      <c r="NQJ169" s="214"/>
      <c r="NQK169" s="214"/>
      <c r="NQL169" s="214"/>
      <c r="NQM169" s="214"/>
      <c r="NQN169" s="214"/>
      <c r="NQO169" s="214"/>
      <c r="NQP169" s="214"/>
      <c r="NQQ169" s="214"/>
      <c r="NQR169" s="214"/>
      <c r="NQS169" s="214"/>
      <c r="NQT169" s="214"/>
      <c r="NQU169" s="214"/>
      <c r="NQV169" s="214"/>
      <c r="NQW169" s="214"/>
      <c r="NQX169" s="214"/>
      <c r="NQY169" s="214"/>
      <c r="NQZ169" s="214"/>
      <c r="NRA169" s="214"/>
      <c r="NRB169" s="214"/>
      <c r="NRC169" s="214"/>
      <c r="NRD169" s="214"/>
      <c r="NRE169" s="214"/>
      <c r="NRF169" s="214"/>
      <c r="NRG169" s="214"/>
      <c r="NRH169" s="214"/>
      <c r="NRI169" s="214"/>
      <c r="NRJ169" s="214"/>
      <c r="NRK169" s="214"/>
      <c r="NRL169" s="214"/>
      <c r="NRM169" s="214"/>
      <c r="NRN169" s="214"/>
      <c r="NRO169" s="214"/>
      <c r="NRP169" s="214"/>
      <c r="NRQ169" s="214"/>
      <c r="NRR169" s="214"/>
      <c r="NRS169" s="214"/>
      <c r="NRT169" s="214"/>
      <c r="NRU169" s="214"/>
      <c r="NRV169" s="214"/>
      <c r="NRW169" s="214"/>
      <c r="NRX169" s="214"/>
      <c r="NRY169" s="214"/>
      <c r="NRZ169" s="214"/>
      <c r="NSA169" s="214"/>
      <c r="NSB169" s="214"/>
      <c r="NSC169" s="214"/>
      <c r="NSD169" s="214"/>
      <c r="NSE169" s="214"/>
      <c r="NSF169" s="214"/>
      <c r="NSG169" s="214"/>
      <c r="NSH169" s="214"/>
      <c r="NSI169" s="214"/>
      <c r="NSJ169" s="214"/>
      <c r="NSK169" s="214"/>
      <c r="NSL169" s="214"/>
      <c r="NSM169" s="214"/>
      <c r="NSN169" s="214"/>
      <c r="NSO169" s="214"/>
      <c r="NSP169" s="214"/>
      <c r="NSQ169" s="214"/>
      <c r="NSR169" s="214"/>
      <c r="NSS169" s="214"/>
      <c r="NST169" s="214"/>
      <c r="NSU169" s="214"/>
      <c r="NSV169" s="214"/>
      <c r="NSW169" s="214"/>
      <c r="NSX169" s="214"/>
      <c r="NSY169" s="214"/>
      <c r="NSZ169" s="214"/>
      <c r="NTA169" s="214"/>
      <c r="NTB169" s="214"/>
      <c r="NTC169" s="214"/>
      <c r="NTJ169" s="214"/>
      <c r="NTK169" s="214"/>
      <c r="NTL169" s="214"/>
      <c r="NTM169" s="214"/>
      <c r="NTN169" s="214"/>
      <c r="NTO169" s="214"/>
      <c r="NTP169" s="214"/>
      <c r="NTQ169" s="214"/>
      <c r="NTR169" s="214"/>
      <c r="NTS169" s="214"/>
      <c r="NTT169" s="214"/>
      <c r="NTU169" s="214"/>
      <c r="NTV169" s="214"/>
      <c r="NTW169" s="214"/>
      <c r="NTX169" s="214"/>
      <c r="NTY169" s="214"/>
      <c r="NTZ169" s="214"/>
      <c r="NUA169" s="214"/>
      <c r="NUB169" s="214"/>
      <c r="NUC169" s="214"/>
      <c r="NUD169" s="214"/>
      <c r="NUE169" s="214"/>
      <c r="NUF169" s="214"/>
      <c r="NUG169" s="214"/>
      <c r="NUH169" s="214"/>
      <c r="NUI169" s="214"/>
      <c r="NUJ169" s="214"/>
      <c r="NUK169" s="214"/>
      <c r="NUL169" s="214"/>
      <c r="NUM169" s="214"/>
      <c r="NUN169" s="214"/>
      <c r="NUO169" s="214"/>
      <c r="NUP169" s="214"/>
      <c r="NUQ169" s="214"/>
      <c r="NUR169" s="214"/>
      <c r="NUS169" s="214"/>
      <c r="NUT169" s="214"/>
      <c r="NUU169" s="214"/>
      <c r="NUV169" s="214"/>
      <c r="NUW169" s="214"/>
      <c r="NUX169" s="214"/>
      <c r="NUY169" s="214"/>
      <c r="NUZ169" s="214"/>
      <c r="NVA169" s="214"/>
      <c r="NVB169" s="214"/>
      <c r="NVC169" s="214"/>
      <c r="NVD169" s="214"/>
      <c r="NVE169" s="214"/>
      <c r="NVF169" s="214"/>
      <c r="NVG169" s="214"/>
      <c r="NVH169" s="214"/>
      <c r="NVI169" s="214"/>
      <c r="NVJ169" s="214"/>
      <c r="NVK169" s="214"/>
      <c r="NVL169" s="214"/>
      <c r="NVM169" s="214"/>
      <c r="NVN169" s="214"/>
      <c r="NVO169" s="214"/>
      <c r="NVP169" s="214"/>
      <c r="NVQ169" s="214"/>
      <c r="NVR169" s="214"/>
      <c r="NVS169" s="214"/>
      <c r="NVT169" s="214"/>
      <c r="NVU169" s="214"/>
      <c r="NVV169" s="214"/>
      <c r="NVW169" s="214"/>
      <c r="NVX169" s="214"/>
      <c r="NVY169" s="214"/>
      <c r="NVZ169" s="214"/>
      <c r="NWA169" s="214"/>
      <c r="NWB169" s="214"/>
      <c r="NWC169" s="214"/>
      <c r="NWD169" s="214"/>
      <c r="NWE169" s="214"/>
      <c r="NWF169" s="214"/>
      <c r="NWG169" s="214"/>
      <c r="NWH169" s="214"/>
      <c r="NWI169" s="214"/>
      <c r="NWJ169" s="214"/>
      <c r="NWK169" s="214"/>
      <c r="NWL169" s="214"/>
      <c r="NWM169" s="214"/>
      <c r="NWN169" s="214"/>
      <c r="NWO169" s="214"/>
      <c r="NWP169" s="214"/>
      <c r="NWQ169" s="214"/>
      <c r="NWR169" s="214"/>
      <c r="NWS169" s="214"/>
      <c r="NWT169" s="214"/>
      <c r="NWU169" s="214"/>
      <c r="NWV169" s="214"/>
      <c r="NWW169" s="214"/>
      <c r="NWX169" s="214"/>
      <c r="NWY169" s="214"/>
      <c r="NWZ169" s="214"/>
      <c r="NXA169" s="214"/>
      <c r="NXB169" s="214"/>
      <c r="NXC169" s="214"/>
      <c r="NXD169" s="214"/>
      <c r="NXE169" s="214"/>
      <c r="NXF169" s="214"/>
      <c r="NXG169" s="214"/>
      <c r="NXH169" s="214"/>
      <c r="NXI169" s="214"/>
      <c r="NXJ169" s="214"/>
      <c r="NXK169" s="214"/>
      <c r="NXL169" s="214"/>
      <c r="NXM169" s="214"/>
      <c r="NXN169" s="214"/>
      <c r="NXO169" s="214"/>
      <c r="NXP169" s="214"/>
      <c r="NXQ169" s="214"/>
      <c r="NXR169" s="214"/>
      <c r="NXS169" s="214"/>
      <c r="NXT169" s="214"/>
      <c r="NXU169" s="214"/>
      <c r="NXV169" s="214"/>
      <c r="NXW169" s="214"/>
      <c r="NXX169" s="214"/>
      <c r="NXY169" s="214"/>
      <c r="NXZ169" s="214"/>
      <c r="NYA169" s="214"/>
      <c r="NYB169" s="214"/>
      <c r="NYC169" s="214"/>
      <c r="NYD169" s="214"/>
      <c r="NYE169" s="214"/>
      <c r="NYF169" s="214"/>
      <c r="NYG169" s="214"/>
      <c r="NYH169" s="214"/>
      <c r="NYI169" s="214"/>
      <c r="NYJ169" s="214"/>
      <c r="NYK169" s="214"/>
      <c r="NYL169" s="214"/>
      <c r="NYM169" s="214"/>
      <c r="NYN169" s="214"/>
      <c r="NYO169" s="214"/>
      <c r="NYP169" s="214"/>
      <c r="NYQ169" s="214"/>
      <c r="NYR169" s="214"/>
      <c r="NYS169" s="214"/>
      <c r="NYT169" s="214"/>
      <c r="NYU169" s="214"/>
      <c r="NYV169" s="214"/>
      <c r="NYW169" s="214"/>
      <c r="NYX169" s="214"/>
      <c r="NYY169" s="214"/>
      <c r="NYZ169" s="214"/>
      <c r="NZA169" s="214"/>
      <c r="NZB169" s="214"/>
      <c r="NZC169" s="214"/>
      <c r="NZD169" s="214"/>
      <c r="NZE169" s="214"/>
      <c r="NZF169" s="214"/>
      <c r="NZG169" s="214"/>
      <c r="NZH169" s="214"/>
      <c r="NZI169" s="214"/>
      <c r="NZJ169" s="214"/>
      <c r="NZK169" s="214"/>
      <c r="NZL169" s="214"/>
      <c r="NZM169" s="214"/>
      <c r="NZN169" s="214"/>
      <c r="NZO169" s="214"/>
      <c r="NZP169" s="214"/>
      <c r="NZQ169" s="214"/>
      <c r="NZR169" s="214"/>
      <c r="NZS169" s="214"/>
      <c r="NZT169" s="214"/>
      <c r="NZU169" s="214"/>
      <c r="NZV169" s="214"/>
      <c r="NZW169" s="214"/>
      <c r="NZX169" s="214"/>
      <c r="NZY169" s="214"/>
      <c r="NZZ169" s="214"/>
      <c r="OAA169" s="214"/>
      <c r="OAB169" s="214"/>
      <c r="OAC169" s="214"/>
      <c r="OAD169" s="214"/>
      <c r="OAE169" s="214"/>
      <c r="OAF169" s="214"/>
      <c r="OAG169" s="214"/>
      <c r="OAH169" s="214"/>
      <c r="OAI169" s="214"/>
      <c r="OAJ169" s="214"/>
      <c r="OAK169" s="214"/>
      <c r="OAL169" s="214"/>
      <c r="OAM169" s="214"/>
      <c r="OAN169" s="214"/>
      <c r="OAO169" s="214"/>
      <c r="OAP169" s="214"/>
      <c r="OAQ169" s="214"/>
      <c r="OAR169" s="214"/>
      <c r="OAS169" s="214"/>
      <c r="OAT169" s="214"/>
      <c r="OAU169" s="214"/>
      <c r="OAV169" s="214"/>
      <c r="OAW169" s="214"/>
      <c r="OAX169" s="214"/>
      <c r="OAY169" s="214"/>
      <c r="OAZ169" s="214"/>
      <c r="OBA169" s="214"/>
      <c r="OBB169" s="214"/>
      <c r="OBC169" s="214"/>
      <c r="OBD169" s="214"/>
      <c r="OBE169" s="214"/>
      <c r="OBF169" s="214"/>
      <c r="OBG169" s="214"/>
      <c r="OBH169" s="214"/>
      <c r="OBI169" s="214"/>
      <c r="OBJ169" s="214"/>
      <c r="OBK169" s="214"/>
      <c r="OBL169" s="214"/>
      <c r="OBM169" s="214"/>
      <c r="OBN169" s="214"/>
      <c r="OBO169" s="214"/>
      <c r="OBP169" s="214"/>
      <c r="OBQ169" s="214"/>
      <c r="OBR169" s="214"/>
      <c r="OBS169" s="214"/>
      <c r="OBT169" s="214"/>
      <c r="OBU169" s="214"/>
      <c r="OBV169" s="214"/>
      <c r="OBW169" s="214"/>
      <c r="OBX169" s="214"/>
      <c r="OBY169" s="214"/>
      <c r="OBZ169" s="214"/>
      <c r="OCA169" s="214"/>
      <c r="OCB169" s="214"/>
      <c r="OCC169" s="214"/>
      <c r="OCD169" s="214"/>
      <c r="OCE169" s="214"/>
      <c r="OCF169" s="214"/>
      <c r="OCG169" s="214"/>
      <c r="OCH169" s="214"/>
      <c r="OCI169" s="214"/>
      <c r="OCJ169" s="214"/>
      <c r="OCK169" s="214"/>
      <c r="OCL169" s="214"/>
      <c r="OCM169" s="214"/>
      <c r="OCN169" s="214"/>
      <c r="OCO169" s="214"/>
      <c r="OCP169" s="214"/>
      <c r="OCQ169" s="214"/>
      <c r="OCR169" s="214"/>
      <c r="OCS169" s="214"/>
      <c r="OCT169" s="214"/>
      <c r="OCU169" s="214"/>
      <c r="OCV169" s="214"/>
      <c r="OCW169" s="214"/>
      <c r="OCX169" s="214"/>
      <c r="OCY169" s="214"/>
      <c r="ODF169" s="214"/>
      <c r="ODG169" s="214"/>
      <c r="ODH169" s="214"/>
      <c r="ODI169" s="214"/>
      <c r="ODJ169" s="214"/>
      <c r="ODK169" s="214"/>
      <c r="ODL169" s="214"/>
      <c r="ODM169" s="214"/>
      <c r="ODN169" s="214"/>
      <c r="ODO169" s="214"/>
      <c r="ODP169" s="214"/>
      <c r="ODQ169" s="214"/>
      <c r="ODR169" s="214"/>
      <c r="ODS169" s="214"/>
      <c r="ODT169" s="214"/>
      <c r="ODU169" s="214"/>
      <c r="ODV169" s="214"/>
      <c r="ODW169" s="214"/>
      <c r="ODX169" s="214"/>
      <c r="ODY169" s="214"/>
      <c r="ODZ169" s="214"/>
      <c r="OEA169" s="214"/>
      <c r="OEB169" s="214"/>
      <c r="OEC169" s="214"/>
      <c r="OED169" s="214"/>
      <c r="OEE169" s="214"/>
      <c r="OEF169" s="214"/>
      <c r="OEG169" s="214"/>
      <c r="OEH169" s="214"/>
      <c r="OEI169" s="214"/>
      <c r="OEJ169" s="214"/>
      <c r="OEK169" s="214"/>
      <c r="OEL169" s="214"/>
      <c r="OEM169" s="214"/>
      <c r="OEN169" s="214"/>
      <c r="OEO169" s="214"/>
      <c r="OEP169" s="214"/>
      <c r="OEQ169" s="214"/>
      <c r="OER169" s="214"/>
      <c r="OES169" s="214"/>
      <c r="OET169" s="214"/>
      <c r="OEU169" s="214"/>
      <c r="OEV169" s="214"/>
      <c r="OEW169" s="214"/>
      <c r="OEX169" s="214"/>
      <c r="OEY169" s="214"/>
      <c r="OEZ169" s="214"/>
      <c r="OFA169" s="214"/>
      <c r="OFB169" s="214"/>
      <c r="OFC169" s="214"/>
      <c r="OFD169" s="214"/>
      <c r="OFE169" s="214"/>
      <c r="OFF169" s="214"/>
      <c r="OFG169" s="214"/>
      <c r="OFH169" s="214"/>
      <c r="OFI169" s="214"/>
      <c r="OFJ169" s="214"/>
      <c r="OFK169" s="214"/>
      <c r="OFL169" s="214"/>
      <c r="OFM169" s="214"/>
      <c r="OFN169" s="214"/>
      <c r="OFO169" s="214"/>
      <c r="OFP169" s="214"/>
      <c r="OFQ169" s="214"/>
      <c r="OFR169" s="214"/>
      <c r="OFS169" s="214"/>
      <c r="OFT169" s="214"/>
      <c r="OFU169" s="214"/>
      <c r="OFV169" s="214"/>
      <c r="OFW169" s="214"/>
      <c r="OFX169" s="214"/>
      <c r="OFY169" s="214"/>
      <c r="OFZ169" s="214"/>
      <c r="OGA169" s="214"/>
      <c r="OGB169" s="214"/>
      <c r="OGC169" s="214"/>
      <c r="OGD169" s="214"/>
      <c r="OGE169" s="214"/>
      <c r="OGF169" s="214"/>
      <c r="OGG169" s="214"/>
      <c r="OGH169" s="214"/>
      <c r="OGI169" s="214"/>
      <c r="OGJ169" s="214"/>
      <c r="OGK169" s="214"/>
      <c r="OGL169" s="214"/>
      <c r="OGM169" s="214"/>
      <c r="OGN169" s="214"/>
      <c r="OGO169" s="214"/>
      <c r="OGP169" s="214"/>
      <c r="OGQ169" s="214"/>
      <c r="OGR169" s="214"/>
      <c r="OGS169" s="214"/>
      <c r="OGT169" s="214"/>
      <c r="OGU169" s="214"/>
      <c r="OGV169" s="214"/>
      <c r="OGW169" s="214"/>
      <c r="OGX169" s="214"/>
      <c r="OGY169" s="214"/>
      <c r="OGZ169" s="214"/>
      <c r="OHA169" s="214"/>
      <c r="OHB169" s="214"/>
      <c r="OHC169" s="214"/>
      <c r="OHD169" s="214"/>
      <c r="OHE169" s="214"/>
      <c r="OHF169" s="214"/>
      <c r="OHG169" s="214"/>
      <c r="OHH169" s="214"/>
      <c r="OHI169" s="214"/>
      <c r="OHJ169" s="214"/>
      <c r="OHK169" s="214"/>
      <c r="OHL169" s="214"/>
      <c r="OHM169" s="214"/>
      <c r="OHN169" s="214"/>
      <c r="OHO169" s="214"/>
      <c r="OHP169" s="214"/>
      <c r="OHQ169" s="214"/>
      <c r="OHR169" s="214"/>
      <c r="OHS169" s="214"/>
      <c r="OHT169" s="214"/>
      <c r="OHU169" s="214"/>
      <c r="OHV169" s="214"/>
      <c r="OHW169" s="214"/>
      <c r="OHX169" s="214"/>
      <c r="OHY169" s="214"/>
      <c r="OHZ169" s="214"/>
      <c r="OIA169" s="214"/>
      <c r="OIB169" s="214"/>
      <c r="OIC169" s="214"/>
      <c r="OID169" s="214"/>
      <c r="OIE169" s="214"/>
      <c r="OIF169" s="214"/>
      <c r="OIG169" s="214"/>
      <c r="OIH169" s="214"/>
      <c r="OII169" s="214"/>
      <c r="OIJ169" s="214"/>
      <c r="OIK169" s="214"/>
      <c r="OIL169" s="214"/>
      <c r="OIM169" s="214"/>
      <c r="OIN169" s="214"/>
      <c r="OIO169" s="214"/>
      <c r="OIP169" s="214"/>
      <c r="OIQ169" s="214"/>
      <c r="OIR169" s="214"/>
      <c r="OIS169" s="214"/>
      <c r="OIT169" s="214"/>
      <c r="OIU169" s="214"/>
      <c r="OIV169" s="214"/>
      <c r="OIW169" s="214"/>
      <c r="OIX169" s="214"/>
      <c r="OIY169" s="214"/>
      <c r="OIZ169" s="214"/>
      <c r="OJA169" s="214"/>
      <c r="OJB169" s="214"/>
      <c r="OJC169" s="214"/>
      <c r="OJD169" s="214"/>
      <c r="OJE169" s="214"/>
      <c r="OJF169" s="214"/>
      <c r="OJG169" s="214"/>
      <c r="OJH169" s="214"/>
      <c r="OJI169" s="214"/>
      <c r="OJJ169" s="214"/>
      <c r="OJK169" s="214"/>
      <c r="OJL169" s="214"/>
      <c r="OJM169" s="214"/>
      <c r="OJN169" s="214"/>
      <c r="OJO169" s="214"/>
      <c r="OJP169" s="214"/>
      <c r="OJQ169" s="214"/>
      <c r="OJR169" s="214"/>
      <c r="OJS169" s="214"/>
      <c r="OJT169" s="214"/>
      <c r="OJU169" s="214"/>
      <c r="OJV169" s="214"/>
      <c r="OJW169" s="214"/>
      <c r="OJX169" s="214"/>
      <c r="OJY169" s="214"/>
      <c r="OJZ169" s="214"/>
      <c r="OKA169" s="214"/>
      <c r="OKB169" s="214"/>
      <c r="OKC169" s="214"/>
      <c r="OKD169" s="214"/>
      <c r="OKE169" s="214"/>
      <c r="OKF169" s="214"/>
      <c r="OKG169" s="214"/>
      <c r="OKH169" s="214"/>
      <c r="OKI169" s="214"/>
      <c r="OKJ169" s="214"/>
      <c r="OKK169" s="214"/>
      <c r="OKL169" s="214"/>
      <c r="OKM169" s="214"/>
      <c r="OKN169" s="214"/>
      <c r="OKO169" s="214"/>
      <c r="OKP169" s="214"/>
      <c r="OKQ169" s="214"/>
      <c r="OKR169" s="214"/>
      <c r="OKS169" s="214"/>
      <c r="OKT169" s="214"/>
      <c r="OKU169" s="214"/>
      <c r="OKV169" s="214"/>
      <c r="OKW169" s="214"/>
      <c r="OKX169" s="214"/>
      <c r="OKY169" s="214"/>
      <c r="OKZ169" s="214"/>
      <c r="OLA169" s="214"/>
      <c r="OLB169" s="214"/>
      <c r="OLC169" s="214"/>
      <c r="OLD169" s="214"/>
      <c r="OLE169" s="214"/>
      <c r="OLF169" s="214"/>
      <c r="OLG169" s="214"/>
      <c r="OLH169" s="214"/>
      <c r="OLI169" s="214"/>
      <c r="OLJ169" s="214"/>
      <c r="OLK169" s="214"/>
      <c r="OLL169" s="214"/>
      <c r="OLM169" s="214"/>
      <c r="OLN169" s="214"/>
      <c r="OLO169" s="214"/>
      <c r="OLP169" s="214"/>
      <c r="OLQ169" s="214"/>
      <c r="OLR169" s="214"/>
      <c r="OLS169" s="214"/>
      <c r="OLT169" s="214"/>
      <c r="OLU169" s="214"/>
      <c r="OLV169" s="214"/>
      <c r="OLW169" s="214"/>
      <c r="OLX169" s="214"/>
      <c r="OLY169" s="214"/>
      <c r="OLZ169" s="214"/>
      <c r="OMA169" s="214"/>
      <c r="OMB169" s="214"/>
      <c r="OMC169" s="214"/>
      <c r="OMD169" s="214"/>
      <c r="OME169" s="214"/>
      <c r="OMF169" s="214"/>
      <c r="OMG169" s="214"/>
      <c r="OMH169" s="214"/>
      <c r="OMI169" s="214"/>
      <c r="OMJ169" s="214"/>
      <c r="OMK169" s="214"/>
      <c r="OML169" s="214"/>
      <c r="OMM169" s="214"/>
      <c r="OMN169" s="214"/>
      <c r="OMO169" s="214"/>
      <c r="OMP169" s="214"/>
      <c r="OMQ169" s="214"/>
      <c r="OMR169" s="214"/>
      <c r="OMS169" s="214"/>
      <c r="OMT169" s="214"/>
      <c r="OMU169" s="214"/>
      <c r="ONB169" s="214"/>
      <c r="ONC169" s="214"/>
      <c r="OND169" s="214"/>
      <c r="ONE169" s="214"/>
      <c r="ONF169" s="214"/>
      <c r="ONG169" s="214"/>
      <c r="ONH169" s="214"/>
      <c r="ONI169" s="214"/>
      <c r="ONJ169" s="214"/>
      <c r="ONK169" s="214"/>
      <c r="ONL169" s="214"/>
      <c r="ONM169" s="214"/>
      <c r="ONN169" s="214"/>
      <c r="ONO169" s="214"/>
      <c r="ONP169" s="214"/>
      <c r="ONQ169" s="214"/>
      <c r="ONR169" s="214"/>
      <c r="ONS169" s="214"/>
      <c r="ONT169" s="214"/>
      <c r="ONU169" s="214"/>
      <c r="ONV169" s="214"/>
      <c r="ONW169" s="214"/>
      <c r="ONX169" s="214"/>
      <c r="ONY169" s="214"/>
      <c r="ONZ169" s="214"/>
      <c r="OOA169" s="214"/>
      <c r="OOB169" s="214"/>
      <c r="OOC169" s="214"/>
      <c r="OOD169" s="214"/>
      <c r="OOE169" s="214"/>
      <c r="OOF169" s="214"/>
      <c r="OOG169" s="214"/>
      <c r="OOH169" s="214"/>
      <c r="OOI169" s="214"/>
      <c r="OOJ169" s="214"/>
      <c r="OOK169" s="214"/>
      <c r="OOL169" s="214"/>
      <c r="OOM169" s="214"/>
      <c r="OON169" s="214"/>
      <c r="OOO169" s="214"/>
      <c r="OOP169" s="214"/>
      <c r="OOQ169" s="214"/>
      <c r="OOR169" s="214"/>
      <c r="OOS169" s="214"/>
      <c r="OOT169" s="214"/>
      <c r="OOU169" s="214"/>
      <c r="OOV169" s="214"/>
      <c r="OOW169" s="214"/>
      <c r="OOX169" s="214"/>
      <c r="OOY169" s="214"/>
      <c r="OOZ169" s="214"/>
      <c r="OPA169" s="214"/>
      <c r="OPB169" s="214"/>
      <c r="OPC169" s="214"/>
      <c r="OPD169" s="214"/>
      <c r="OPE169" s="214"/>
      <c r="OPF169" s="214"/>
      <c r="OPG169" s="214"/>
      <c r="OPH169" s="214"/>
      <c r="OPI169" s="214"/>
      <c r="OPJ169" s="214"/>
      <c r="OPK169" s="214"/>
      <c r="OPL169" s="214"/>
      <c r="OPM169" s="214"/>
      <c r="OPN169" s="214"/>
      <c r="OPO169" s="214"/>
      <c r="OPP169" s="214"/>
      <c r="OPQ169" s="214"/>
      <c r="OPR169" s="214"/>
      <c r="OPS169" s="214"/>
      <c r="OPT169" s="214"/>
      <c r="OPU169" s="214"/>
      <c r="OPV169" s="214"/>
      <c r="OPW169" s="214"/>
      <c r="OPX169" s="214"/>
      <c r="OPY169" s="214"/>
      <c r="OPZ169" s="214"/>
      <c r="OQA169" s="214"/>
      <c r="OQB169" s="214"/>
      <c r="OQC169" s="214"/>
      <c r="OQD169" s="214"/>
      <c r="OQE169" s="214"/>
      <c r="OQF169" s="214"/>
      <c r="OQG169" s="214"/>
      <c r="OQH169" s="214"/>
      <c r="OQI169" s="214"/>
      <c r="OQJ169" s="214"/>
      <c r="OQK169" s="214"/>
      <c r="OQL169" s="214"/>
      <c r="OQM169" s="214"/>
      <c r="OQN169" s="214"/>
      <c r="OQO169" s="214"/>
      <c r="OQP169" s="214"/>
      <c r="OQQ169" s="214"/>
      <c r="OQR169" s="214"/>
      <c r="OQS169" s="214"/>
      <c r="OQT169" s="214"/>
      <c r="OQU169" s="214"/>
      <c r="OQV169" s="214"/>
      <c r="OQW169" s="214"/>
      <c r="OQX169" s="214"/>
      <c r="OQY169" s="214"/>
      <c r="OQZ169" s="214"/>
      <c r="ORA169" s="214"/>
      <c r="ORB169" s="214"/>
      <c r="ORC169" s="214"/>
      <c r="ORD169" s="214"/>
      <c r="ORE169" s="214"/>
      <c r="ORF169" s="214"/>
      <c r="ORG169" s="214"/>
      <c r="ORH169" s="214"/>
      <c r="ORI169" s="214"/>
      <c r="ORJ169" s="214"/>
      <c r="ORK169" s="214"/>
      <c r="ORL169" s="214"/>
      <c r="ORM169" s="214"/>
      <c r="ORN169" s="214"/>
      <c r="ORO169" s="214"/>
      <c r="ORP169" s="214"/>
      <c r="ORQ169" s="214"/>
      <c r="ORR169" s="214"/>
      <c r="ORS169" s="214"/>
      <c r="ORT169" s="214"/>
      <c r="ORU169" s="214"/>
      <c r="ORV169" s="214"/>
      <c r="ORW169" s="214"/>
      <c r="ORX169" s="214"/>
      <c r="ORY169" s="214"/>
      <c r="ORZ169" s="214"/>
      <c r="OSA169" s="214"/>
      <c r="OSB169" s="214"/>
      <c r="OSC169" s="214"/>
      <c r="OSD169" s="214"/>
      <c r="OSE169" s="214"/>
      <c r="OSF169" s="214"/>
      <c r="OSG169" s="214"/>
      <c r="OSH169" s="214"/>
      <c r="OSI169" s="214"/>
      <c r="OSJ169" s="214"/>
      <c r="OSK169" s="214"/>
      <c r="OSL169" s="214"/>
      <c r="OSM169" s="214"/>
      <c r="OSN169" s="214"/>
      <c r="OSO169" s="214"/>
      <c r="OSP169" s="214"/>
      <c r="OSQ169" s="214"/>
      <c r="OSR169" s="214"/>
      <c r="OSS169" s="214"/>
      <c r="OST169" s="214"/>
      <c r="OSU169" s="214"/>
      <c r="OSV169" s="214"/>
      <c r="OSW169" s="214"/>
      <c r="OSX169" s="214"/>
      <c r="OSY169" s="214"/>
      <c r="OSZ169" s="214"/>
      <c r="OTA169" s="214"/>
      <c r="OTB169" s="214"/>
      <c r="OTC169" s="214"/>
      <c r="OTD169" s="214"/>
      <c r="OTE169" s="214"/>
      <c r="OTF169" s="214"/>
      <c r="OTG169" s="214"/>
      <c r="OTH169" s="214"/>
      <c r="OTI169" s="214"/>
      <c r="OTJ169" s="214"/>
      <c r="OTK169" s="214"/>
      <c r="OTL169" s="214"/>
      <c r="OTM169" s="214"/>
      <c r="OTN169" s="214"/>
      <c r="OTO169" s="214"/>
      <c r="OTP169" s="214"/>
      <c r="OTQ169" s="214"/>
      <c r="OTR169" s="214"/>
      <c r="OTS169" s="214"/>
      <c r="OTT169" s="214"/>
      <c r="OTU169" s="214"/>
      <c r="OTV169" s="214"/>
      <c r="OTW169" s="214"/>
      <c r="OTX169" s="214"/>
      <c r="OTY169" s="214"/>
      <c r="OTZ169" s="214"/>
      <c r="OUA169" s="214"/>
      <c r="OUB169" s="214"/>
      <c r="OUC169" s="214"/>
      <c r="OUD169" s="214"/>
      <c r="OUE169" s="214"/>
      <c r="OUF169" s="214"/>
      <c r="OUG169" s="214"/>
      <c r="OUH169" s="214"/>
      <c r="OUI169" s="214"/>
      <c r="OUJ169" s="214"/>
      <c r="OUK169" s="214"/>
      <c r="OUL169" s="214"/>
      <c r="OUM169" s="214"/>
      <c r="OUN169" s="214"/>
      <c r="OUO169" s="214"/>
      <c r="OUP169" s="214"/>
      <c r="OUQ169" s="214"/>
      <c r="OUR169" s="214"/>
      <c r="OUS169" s="214"/>
      <c r="OUT169" s="214"/>
      <c r="OUU169" s="214"/>
      <c r="OUV169" s="214"/>
      <c r="OUW169" s="214"/>
      <c r="OUX169" s="214"/>
      <c r="OUY169" s="214"/>
      <c r="OUZ169" s="214"/>
      <c r="OVA169" s="214"/>
      <c r="OVB169" s="214"/>
      <c r="OVC169" s="214"/>
      <c r="OVD169" s="214"/>
      <c r="OVE169" s="214"/>
      <c r="OVF169" s="214"/>
      <c r="OVG169" s="214"/>
      <c r="OVH169" s="214"/>
      <c r="OVI169" s="214"/>
      <c r="OVJ169" s="214"/>
      <c r="OVK169" s="214"/>
      <c r="OVL169" s="214"/>
      <c r="OVM169" s="214"/>
      <c r="OVN169" s="214"/>
      <c r="OVO169" s="214"/>
      <c r="OVP169" s="214"/>
      <c r="OVQ169" s="214"/>
      <c r="OVR169" s="214"/>
      <c r="OVS169" s="214"/>
      <c r="OVT169" s="214"/>
      <c r="OVU169" s="214"/>
      <c r="OVV169" s="214"/>
      <c r="OVW169" s="214"/>
      <c r="OVX169" s="214"/>
      <c r="OVY169" s="214"/>
      <c r="OVZ169" s="214"/>
      <c r="OWA169" s="214"/>
      <c r="OWB169" s="214"/>
      <c r="OWC169" s="214"/>
      <c r="OWD169" s="214"/>
      <c r="OWE169" s="214"/>
      <c r="OWF169" s="214"/>
      <c r="OWG169" s="214"/>
      <c r="OWH169" s="214"/>
      <c r="OWI169" s="214"/>
      <c r="OWJ169" s="214"/>
      <c r="OWK169" s="214"/>
      <c r="OWL169" s="214"/>
      <c r="OWM169" s="214"/>
      <c r="OWN169" s="214"/>
      <c r="OWO169" s="214"/>
      <c r="OWP169" s="214"/>
      <c r="OWQ169" s="214"/>
      <c r="OWX169" s="214"/>
      <c r="OWY169" s="214"/>
      <c r="OWZ169" s="214"/>
      <c r="OXA169" s="214"/>
      <c r="OXB169" s="214"/>
      <c r="OXC169" s="214"/>
      <c r="OXD169" s="214"/>
      <c r="OXE169" s="214"/>
      <c r="OXF169" s="214"/>
      <c r="OXG169" s="214"/>
      <c r="OXH169" s="214"/>
      <c r="OXI169" s="214"/>
      <c r="OXJ169" s="214"/>
      <c r="OXK169" s="214"/>
      <c r="OXL169" s="214"/>
      <c r="OXM169" s="214"/>
      <c r="OXN169" s="214"/>
      <c r="OXO169" s="214"/>
      <c r="OXP169" s="214"/>
      <c r="OXQ169" s="214"/>
      <c r="OXR169" s="214"/>
      <c r="OXS169" s="214"/>
      <c r="OXT169" s="214"/>
      <c r="OXU169" s="214"/>
      <c r="OXV169" s="214"/>
      <c r="OXW169" s="214"/>
      <c r="OXX169" s="214"/>
      <c r="OXY169" s="214"/>
      <c r="OXZ169" s="214"/>
      <c r="OYA169" s="214"/>
      <c r="OYB169" s="214"/>
      <c r="OYC169" s="214"/>
      <c r="OYD169" s="214"/>
      <c r="OYE169" s="214"/>
      <c r="OYF169" s="214"/>
      <c r="OYG169" s="214"/>
      <c r="OYH169" s="214"/>
      <c r="OYI169" s="214"/>
      <c r="OYJ169" s="214"/>
      <c r="OYK169" s="214"/>
      <c r="OYL169" s="214"/>
      <c r="OYM169" s="214"/>
      <c r="OYN169" s="214"/>
      <c r="OYO169" s="214"/>
      <c r="OYP169" s="214"/>
      <c r="OYQ169" s="214"/>
      <c r="OYR169" s="214"/>
      <c r="OYS169" s="214"/>
      <c r="OYT169" s="214"/>
      <c r="OYU169" s="214"/>
      <c r="OYV169" s="214"/>
      <c r="OYW169" s="214"/>
      <c r="OYX169" s="214"/>
      <c r="OYY169" s="214"/>
      <c r="OYZ169" s="214"/>
      <c r="OZA169" s="214"/>
      <c r="OZB169" s="214"/>
      <c r="OZC169" s="214"/>
      <c r="OZD169" s="214"/>
      <c r="OZE169" s="214"/>
      <c r="OZF169" s="214"/>
      <c r="OZG169" s="214"/>
      <c r="OZH169" s="214"/>
      <c r="OZI169" s="214"/>
      <c r="OZJ169" s="214"/>
      <c r="OZK169" s="214"/>
      <c r="OZL169" s="214"/>
      <c r="OZM169" s="214"/>
      <c r="OZN169" s="214"/>
      <c r="OZO169" s="214"/>
      <c r="OZP169" s="214"/>
      <c r="OZQ169" s="214"/>
      <c r="OZR169" s="214"/>
      <c r="OZS169" s="214"/>
      <c r="OZT169" s="214"/>
      <c r="OZU169" s="214"/>
      <c r="OZV169" s="214"/>
      <c r="OZW169" s="214"/>
      <c r="OZX169" s="214"/>
      <c r="OZY169" s="214"/>
      <c r="OZZ169" s="214"/>
      <c r="PAA169" s="214"/>
      <c r="PAB169" s="214"/>
      <c r="PAC169" s="214"/>
      <c r="PAD169" s="214"/>
      <c r="PAE169" s="214"/>
      <c r="PAF169" s="214"/>
      <c r="PAG169" s="214"/>
      <c r="PAH169" s="214"/>
      <c r="PAI169" s="214"/>
      <c r="PAJ169" s="214"/>
      <c r="PAK169" s="214"/>
      <c r="PAL169" s="214"/>
      <c r="PAM169" s="214"/>
      <c r="PAN169" s="214"/>
      <c r="PAO169" s="214"/>
      <c r="PAP169" s="214"/>
      <c r="PAQ169" s="214"/>
      <c r="PAR169" s="214"/>
      <c r="PAS169" s="214"/>
      <c r="PAT169" s="214"/>
      <c r="PAU169" s="214"/>
      <c r="PAV169" s="214"/>
      <c r="PAW169" s="214"/>
      <c r="PAX169" s="214"/>
      <c r="PAY169" s="214"/>
      <c r="PAZ169" s="214"/>
      <c r="PBA169" s="214"/>
      <c r="PBB169" s="214"/>
      <c r="PBC169" s="214"/>
      <c r="PBD169" s="214"/>
      <c r="PBE169" s="214"/>
      <c r="PBF169" s="214"/>
      <c r="PBG169" s="214"/>
      <c r="PBH169" s="214"/>
      <c r="PBI169" s="214"/>
      <c r="PBJ169" s="214"/>
      <c r="PBK169" s="214"/>
      <c r="PBL169" s="214"/>
      <c r="PBM169" s="214"/>
      <c r="PBN169" s="214"/>
      <c r="PBO169" s="214"/>
      <c r="PBP169" s="214"/>
      <c r="PBQ169" s="214"/>
      <c r="PBR169" s="214"/>
      <c r="PBS169" s="214"/>
      <c r="PBT169" s="214"/>
      <c r="PBU169" s="214"/>
      <c r="PBV169" s="214"/>
      <c r="PBW169" s="214"/>
      <c r="PBX169" s="214"/>
      <c r="PBY169" s="214"/>
      <c r="PBZ169" s="214"/>
      <c r="PCA169" s="214"/>
      <c r="PCB169" s="214"/>
      <c r="PCC169" s="214"/>
      <c r="PCD169" s="214"/>
      <c r="PCE169" s="214"/>
      <c r="PCF169" s="214"/>
      <c r="PCG169" s="214"/>
      <c r="PCH169" s="214"/>
      <c r="PCI169" s="214"/>
      <c r="PCJ169" s="214"/>
      <c r="PCK169" s="214"/>
      <c r="PCL169" s="214"/>
      <c r="PCM169" s="214"/>
      <c r="PCN169" s="214"/>
      <c r="PCO169" s="214"/>
      <c r="PCP169" s="214"/>
      <c r="PCQ169" s="214"/>
      <c r="PCR169" s="214"/>
      <c r="PCS169" s="214"/>
      <c r="PCT169" s="214"/>
      <c r="PCU169" s="214"/>
      <c r="PCV169" s="214"/>
      <c r="PCW169" s="214"/>
      <c r="PCX169" s="214"/>
      <c r="PCY169" s="214"/>
      <c r="PCZ169" s="214"/>
      <c r="PDA169" s="214"/>
      <c r="PDB169" s="214"/>
      <c r="PDC169" s="214"/>
      <c r="PDD169" s="214"/>
      <c r="PDE169" s="214"/>
      <c r="PDF169" s="214"/>
      <c r="PDG169" s="214"/>
      <c r="PDH169" s="214"/>
      <c r="PDI169" s="214"/>
      <c r="PDJ169" s="214"/>
      <c r="PDK169" s="214"/>
      <c r="PDL169" s="214"/>
      <c r="PDM169" s="214"/>
      <c r="PDN169" s="214"/>
      <c r="PDO169" s="214"/>
      <c r="PDP169" s="214"/>
      <c r="PDQ169" s="214"/>
      <c r="PDR169" s="214"/>
      <c r="PDS169" s="214"/>
      <c r="PDT169" s="214"/>
      <c r="PDU169" s="214"/>
      <c r="PDV169" s="214"/>
      <c r="PDW169" s="214"/>
      <c r="PDX169" s="214"/>
      <c r="PDY169" s="214"/>
      <c r="PDZ169" s="214"/>
      <c r="PEA169" s="214"/>
      <c r="PEB169" s="214"/>
      <c r="PEC169" s="214"/>
      <c r="PED169" s="214"/>
      <c r="PEE169" s="214"/>
      <c r="PEF169" s="214"/>
      <c r="PEG169" s="214"/>
      <c r="PEH169" s="214"/>
      <c r="PEI169" s="214"/>
      <c r="PEJ169" s="214"/>
      <c r="PEK169" s="214"/>
      <c r="PEL169" s="214"/>
      <c r="PEM169" s="214"/>
      <c r="PEN169" s="214"/>
      <c r="PEO169" s="214"/>
      <c r="PEP169" s="214"/>
      <c r="PEQ169" s="214"/>
      <c r="PER169" s="214"/>
      <c r="PES169" s="214"/>
      <c r="PET169" s="214"/>
      <c r="PEU169" s="214"/>
      <c r="PEV169" s="214"/>
      <c r="PEW169" s="214"/>
      <c r="PEX169" s="214"/>
      <c r="PEY169" s="214"/>
      <c r="PEZ169" s="214"/>
      <c r="PFA169" s="214"/>
      <c r="PFB169" s="214"/>
      <c r="PFC169" s="214"/>
      <c r="PFD169" s="214"/>
      <c r="PFE169" s="214"/>
      <c r="PFF169" s="214"/>
      <c r="PFG169" s="214"/>
      <c r="PFH169" s="214"/>
      <c r="PFI169" s="214"/>
      <c r="PFJ169" s="214"/>
      <c r="PFK169" s="214"/>
      <c r="PFL169" s="214"/>
      <c r="PFM169" s="214"/>
      <c r="PFN169" s="214"/>
      <c r="PFO169" s="214"/>
      <c r="PFP169" s="214"/>
      <c r="PFQ169" s="214"/>
      <c r="PFR169" s="214"/>
      <c r="PFS169" s="214"/>
      <c r="PFT169" s="214"/>
      <c r="PFU169" s="214"/>
      <c r="PFV169" s="214"/>
      <c r="PFW169" s="214"/>
      <c r="PFX169" s="214"/>
      <c r="PFY169" s="214"/>
      <c r="PFZ169" s="214"/>
      <c r="PGA169" s="214"/>
      <c r="PGB169" s="214"/>
      <c r="PGC169" s="214"/>
      <c r="PGD169" s="214"/>
      <c r="PGE169" s="214"/>
      <c r="PGF169" s="214"/>
      <c r="PGG169" s="214"/>
      <c r="PGH169" s="214"/>
      <c r="PGI169" s="214"/>
      <c r="PGJ169" s="214"/>
      <c r="PGK169" s="214"/>
      <c r="PGL169" s="214"/>
      <c r="PGM169" s="214"/>
      <c r="PGT169" s="214"/>
      <c r="PGU169" s="214"/>
      <c r="PGV169" s="214"/>
      <c r="PGW169" s="214"/>
      <c r="PGX169" s="214"/>
      <c r="PGY169" s="214"/>
      <c r="PGZ169" s="214"/>
      <c r="PHA169" s="214"/>
      <c r="PHB169" s="214"/>
      <c r="PHC169" s="214"/>
      <c r="PHD169" s="214"/>
      <c r="PHE169" s="214"/>
      <c r="PHF169" s="214"/>
      <c r="PHG169" s="214"/>
      <c r="PHH169" s="214"/>
      <c r="PHI169" s="214"/>
      <c r="PHJ169" s="214"/>
      <c r="PHK169" s="214"/>
      <c r="PHL169" s="214"/>
      <c r="PHM169" s="214"/>
      <c r="PHN169" s="214"/>
      <c r="PHO169" s="214"/>
      <c r="PHP169" s="214"/>
      <c r="PHQ169" s="214"/>
      <c r="PHR169" s="214"/>
      <c r="PHS169" s="214"/>
      <c r="PHT169" s="214"/>
      <c r="PHU169" s="214"/>
      <c r="PHV169" s="214"/>
      <c r="PHW169" s="214"/>
      <c r="PHX169" s="214"/>
      <c r="PHY169" s="214"/>
      <c r="PHZ169" s="214"/>
      <c r="PIA169" s="214"/>
      <c r="PIB169" s="214"/>
      <c r="PIC169" s="214"/>
      <c r="PID169" s="214"/>
      <c r="PIE169" s="214"/>
      <c r="PIF169" s="214"/>
      <c r="PIG169" s="214"/>
      <c r="PIH169" s="214"/>
      <c r="PII169" s="214"/>
      <c r="PIJ169" s="214"/>
      <c r="PIK169" s="214"/>
      <c r="PIL169" s="214"/>
      <c r="PIM169" s="214"/>
      <c r="PIN169" s="214"/>
      <c r="PIO169" s="214"/>
      <c r="PIP169" s="214"/>
      <c r="PIQ169" s="214"/>
      <c r="PIR169" s="214"/>
      <c r="PIS169" s="214"/>
      <c r="PIT169" s="214"/>
      <c r="PIU169" s="214"/>
      <c r="PIV169" s="214"/>
      <c r="PIW169" s="214"/>
      <c r="PIX169" s="214"/>
      <c r="PIY169" s="214"/>
      <c r="PIZ169" s="214"/>
      <c r="PJA169" s="214"/>
      <c r="PJB169" s="214"/>
      <c r="PJC169" s="214"/>
      <c r="PJD169" s="214"/>
      <c r="PJE169" s="214"/>
      <c r="PJF169" s="214"/>
      <c r="PJG169" s="214"/>
      <c r="PJH169" s="214"/>
      <c r="PJI169" s="214"/>
      <c r="PJJ169" s="214"/>
      <c r="PJK169" s="214"/>
      <c r="PJL169" s="214"/>
      <c r="PJM169" s="214"/>
      <c r="PJN169" s="214"/>
      <c r="PJO169" s="214"/>
      <c r="PJP169" s="214"/>
      <c r="PJQ169" s="214"/>
      <c r="PJR169" s="214"/>
      <c r="PJS169" s="214"/>
      <c r="PJT169" s="214"/>
      <c r="PJU169" s="214"/>
      <c r="PJV169" s="214"/>
      <c r="PJW169" s="214"/>
      <c r="PJX169" s="214"/>
      <c r="PJY169" s="214"/>
      <c r="PJZ169" s="214"/>
      <c r="PKA169" s="214"/>
      <c r="PKB169" s="214"/>
      <c r="PKC169" s="214"/>
      <c r="PKD169" s="214"/>
      <c r="PKE169" s="214"/>
      <c r="PKF169" s="214"/>
      <c r="PKG169" s="214"/>
      <c r="PKH169" s="214"/>
      <c r="PKI169" s="214"/>
      <c r="PKJ169" s="214"/>
      <c r="PKK169" s="214"/>
      <c r="PKL169" s="214"/>
      <c r="PKM169" s="214"/>
      <c r="PKN169" s="214"/>
      <c r="PKO169" s="214"/>
      <c r="PKP169" s="214"/>
      <c r="PKQ169" s="214"/>
      <c r="PKR169" s="214"/>
      <c r="PKS169" s="214"/>
      <c r="PKT169" s="214"/>
      <c r="PKU169" s="214"/>
      <c r="PKV169" s="214"/>
      <c r="PKW169" s="214"/>
      <c r="PKX169" s="214"/>
      <c r="PKY169" s="214"/>
      <c r="PKZ169" s="214"/>
      <c r="PLA169" s="214"/>
      <c r="PLB169" s="214"/>
      <c r="PLC169" s="214"/>
      <c r="PLD169" s="214"/>
      <c r="PLE169" s="214"/>
      <c r="PLF169" s="214"/>
      <c r="PLG169" s="214"/>
      <c r="PLH169" s="214"/>
      <c r="PLI169" s="214"/>
      <c r="PLJ169" s="214"/>
      <c r="PLK169" s="214"/>
      <c r="PLL169" s="214"/>
      <c r="PLM169" s="214"/>
      <c r="PLN169" s="214"/>
      <c r="PLO169" s="214"/>
      <c r="PLP169" s="214"/>
      <c r="PLQ169" s="214"/>
      <c r="PLR169" s="214"/>
      <c r="PLS169" s="214"/>
      <c r="PLT169" s="214"/>
      <c r="PLU169" s="214"/>
      <c r="PLV169" s="214"/>
      <c r="PLW169" s="214"/>
      <c r="PLX169" s="214"/>
      <c r="PLY169" s="214"/>
      <c r="PLZ169" s="214"/>
      <c r="PMA169" s="214"/>
      <c r="PMB169" s="214"/>
      <c r="PMC169" s="214"/>
      <c r="PMD169" s="214"/>
      <c r="PME169" s="214"/>
      <c r="PMF169" s="214"/>
      <c r="PMG169" s="214"/>
      <c r="PMH169" s="214"/>
      <c r="PMI169" s="214"/>
      <c r="PMJ169" s="214"/>
      <c r="PMK169" s="214"/>
      <c r="PML169" s="214"/>
      <c r="PMM169" s="214"/>
      <c r="PMN169" s="214"/>
      <c r="PMO169" s="214"/>
      <c r="PMP169" s="214"/>
      <c r="PMQ169" s="214"/>
      <c r="PMR169" s="214"/>
      <c r="PMS169" s="214"/>
      <c r="PMT169" s="214"/>
      <c r="PMU169" s="214"/>
      <c r="PMV169" s="214"/>
      <c r="PMW169" s="214"/>
      <c r="PMX169" s="214"/>
      <c r="PMY169" s="214"/>
      <c r="PMZ169" s="214"/>
      <c r="PNA169" s="214"/>
      <c r="PNB169" s="214"/>
      <c r="PNC169" s="214"/>
      <c r="PND169" s="214"/>
      <c r="PNE169" s="214"/>
      <c r="PNF169" s="214"/>
      <c r="PNG169" s="214"/>
      <c r="PNH169" s="214"/>
      <c r="PNI169" s="214"/>
      <c r="PNJ169" s="214"/>
      <c r="PNK169" s="214"/>
      <c r="PNL169" s="214"/>
      <c r="PNM169" s="214"/>
      <c r="PNN169" s="214"/>
      <c r="PNO169" s="214"/>
      <c r="PNP169" s="214"/>
      <c r="PNQ169" s="214"/>
      <c r="PNR169" s="214"/>
      <c r="PNS169" s="214"/>
      <c r="PNT169" s="214"/>
      <c r="PNU169" s="214"/>
      <c r="PNV169" s="214"/>
      <c r="PNW169" s="214"/>
      <c r="PNX169" s="214"/>
      <c r="PNY169" s="214"/>
      <c r="PNZ169" s="214"/>
      <c r="POA169" s="214"/>
      <c r="POB169" s="214"/>
      <c r="POC169" s="214"/>
      <c r="POD169" s="214"/>
      <c r="POE169" s="214"/>
      <c r="POF169" s="214"/>
      <c r="POG169" s="214"/>
      <c r="POH169" s="214"/>
      <c r="POI169" s="214"/>
      <c r="POJ169" s="214"/>
      <c r="POK169" s="214"/>
      <c r="POL169" s="214"/>
      <c r="POM169" s="214"/>
      <c r="PON169" s="214"/>
      <c r="POO169" s="214"/>
      <c r="POP169" s="214"/>
      <c r="POQ169" s="214"/>
      <c r="POR169" s="214"/>
      <c r="POS169" s="214"/>
      <c r="POT169" s="214"/>
      <c r="POU169" s="214"/>
      <c r="POV169" s="214"/>
      <c r="POW169" s="214"/>
      <c r="POX169" s="214"/>
      <c r="POY169" s="214"/>
      <c r="POZ169" s="214"/>
      <c r="PPA169" s="214"/>
      <c r="PPB169" s="214"/>
      <c r="PPC169" s="214"/>
      <c r="PPD169" s="214"/>
      <c r="PPE169" s="214"/>
      <c r="PPF169" s="214"/>
      <c r="PPG169" s="214"/>
      <c r="PPH169" s="214"/>
      <c r="PPI169" s="214"/>
      <c r="PPJ169" s="214"/>
      <c r="PPK169" s="214"/>
      <c r="PPL169" s="214"/>
      <c r="PPM169" s="214"/>
      <c r="PPN169" s="214"/>
      <c r="PPO169" s="214"/>
      <c r="PPP169" s="214"/>
      <c r="PPQ169" s="214"/>
      <c r="PPR169" s="214"/>
      <c r="PPS169" s="214"/>
      <c r="PPT169" s="214"/>
      <c r="PPU169" s="214"/>
      <c r="PPV169" s="214"/>
      <c r="PPW169" s="214"/>
      <c r="PPX169" s="214"/>
      <c r="PPY169" s="214"/>
      <c r="PPZ169" s="214"/>
      <c r="PQA169" s="214"/>
      <c r="PQB169" s="214"/>
      <c r="PQC169" s="214"/>
      <c r="PQD169" s="214"/>
      <c r="PQE169" s="214"/>
      <c r="PQF169" s="214"/>
      <c r="PQG169" s="214"/>
      <c r="PQH169" s="214"/>
      <c r="PQI169" s="214"/>
      <c r="PQP169" s="214"/>
      <c r="PQQ169" s="214"/>
      <c r="PQR169" s="214"/>
      <c r="PQS169" s="214"/>
      <c r="PQT169" s="214"/>
      <c r="PQU169" s="214"/>
      <c r="PQV169" s="214"/>
      <c r="PQW169" s="214"/>
      <c r="PQX169" s="214"/>
      <c r="PQY169" s="214"/>
      <c r="PQZ169" s="214"/>
      <c r="PRA169" s="214"/>
      <c r="PRB169" s="214"/>
      <c r="PRC169" s="214"/>
      <c r="PRD169" s="214"/>
      <c r="PRE169" s="214"/>
      <c r="PRF169" s="214"/>
      <c r="PRG169" s="214"/>
      <c r="PRH169" s="214"/>
      <c r="PRI169" s="214"/>
      <c r="PRJ169" s="214"/>
      <c r="PRK169" s="214"/>
      <c r="PRL169" s="214"/>
      <c r="PRM169" s="214"/>
      <c r="PRN169" s="214"/>
      <c r="PRO169" s="214"/>
      <c r="PRP169" s="214"/>
      <c r="PRQ169" s="214"/>
      <c r="PRR169" s="214"/>
      <c r="PRS169" s="214"/>
      <c r="PRT169" s="214"/>
      <c r="PRU169" s="214"/>
      <c r="PRV169" s="214"/>
      <c r="PRW169" s="214"/>
      <c r="PRX169" s="214"/>
      <c r="PRY169" s="214"/>
      <c r="PRZ169" s="214"/>
      <c r="PSA169" s="214"/>
      <c r="PSB169" s="214"/>
      <c r="PSC169" s="214"/>
      <c r="PSD169" s="214"/>
      <c r="PSE169" s="214"/>
      <c r="PSF169" s="214"/>
      <c r="PSG169" s="214"/>
      <c r="PSH169" s="214"/>
      <c r="PSI169" s="214"/>
      <c r="PSJ169" s="214"/>
      <c r="PSK169" s="214"/>
      <c r="PSL169" s="214"/>
      <c r="PSM169" s="214"/>
      <c r="PSN169" s="214"/>
      <c r="PSO169" s="214"/>
      <c r="PSP169" s="214"/>
      <c r="PSQ169" s="214"/>
      <c r="PSR169" s="214"/>
      <c r="PSS169" s="214"/>
      <c r="PST169" s="214"/>
      <c r="PSU169" s="214"/>
      <c r="PSV169" s="214"/>
      <c r="PSW169" s="214"/>
      <c r="PSX169" s="214"/>
      <c r="PSY169" s="214"/>
      <c r="PSZ169" s="214"/>
      <c r="PTA169" s="214"/>
      <c r="PTB169" s="214"/>
      <c r="PTC169" s="214"/>
      <c r="PTD169" s="214"/>
      <c r="PTE169" s="214"/>
      <c r="PTF169" s="214"/>
      <c r="PTG169" s="214"/>
      <c r="PTH169" s="214"/>
      <c r="PTI169" s="214"/>
      <c r="PTJ169" s="214"/>
      <c r="PTK169" s="214"/>
      <c r="PTL169" s="214"/>
      <c r="PTM169" s="214"/>
      <c r="PTN169" s="214"/>
      <c r="PTO169" s="214"/>
      <c r="PTP169" s="214"/>
      <c r="PTQ169" s="214"/>
      <c r="PTR169" s="214"/>
      <c r="PTS169" s="214"/>
      <c r="PTT169" s="214"/>
      <c r="PTU169" s="214"/>
      <c r="PTV169" s="214"/>
      <c r="PTW169" s="214"/>
      <c r="PTX169" s="214"/>
      <c r="PTY169" s="214"/>
      <c r="PTZ169" s="214"/>
      <c r="PUA169" s="214"/>
      <c r="PUB169" s="214"/>
      <c r="PUC169" s="214"/>
      <c r="PUD169" s="214"/>
      <c r="PUE169" s="214"/>
      <c r="PUF169" s="214"/>
      <c r="PUG169" s="214"/>
      <c r="PUH169" s="214"/>
      <c r="PUI169" s="214"/>
      <c r="PUJ169" s="214"/>
      <c r="PUK169" s="214"/>
      <c r="PUL169" s="214"/>
      <c r="PUM169" s="214"/>
      <c r="PUN169" s="214"/>
      <c r="PUO169" s="214"/>
      <c r="PUP169" s="214"/>
      <c r="PUQ169" s="214"/>
      <c r="PUR169" s="214"/>
      <c r="PUS169" s="214"/>
      <c r="PUT169" s="214"/>
      <c r="PUU169" s="214"/>
      <c r="PUV169" s="214"/>
      <c r="PUW169" s="214"/>
      <c r="PUX169" s="214"/>
      <c r="PUY169" s="214"/>
      <c r="PUZ169" s="214"/>
      <c r="PVA169" s="214"/>
      <c r="PVB169" s="214"/>
      <c r="PVC169" s="214"/>
      <c r="PVD169" s="214"/>
      <c r="PVE169" s="214"/>
      <c r="PVF169" s="214"/>
      <c r="PVG169" s="214"/>
      <c r="PVH169" s="214"/>
      <c r="PVI169" s="214"/>
      <c r="PVJ169" s="214"/>
      <c r="PVK169" s="214"/>
      <c r="PVL169" s="214"/>
      <c r="PVM169" s="214"/>
      <c r="PVN169" s="214"/>
      <c r="PVO169" s="214"/>
      <c r="PVP169" s="214"/>
      <c r="PVQ169" s="214"/>
      <c r="PVR169" s="214"/>
      <c r="PVS169" s="214"/>
      <c r="PVT169" s="214"/>
      <c r="PVU169" s="214"/>
      <c r="PVV169" s="214"/>
      <c r="PVW169" s="214"/>
      <c r="PVX169" s="214"/>
      <c r="PVY169" s="214"/>
      <c r="PVZ169" s="214"/>
      <c r="PWA169" s="214"/>
      <c r="PWB169" s="214"/>
      <c r="PWC169" s="214"/>
      <c r="PWD169" s="214"/>
      <c r="PWE169" s="214"/>
      <c r="PWF169" s="214"/>
      <c r="PWG169" s="214"/>
      <c r="PWH169" s="214"/>
      <c r="PWI169" s="214"/>
      <c r="PWJ169" s="214"/>
      <c r="PWK169" s="214"/>
      <c r="PWL169" s="214"/>
      <c r="PWM169" s="214"/>
      <c r="PWN169" s="214"/>
      <c r="PWO169" s="214"/>
      <c r="PWP169" s="214"/>
      <c r="PWQ169" s="214"/>
      <c r="PWR169" s="214"/>
      <c r="PWS169" s="214"/>
      <c r="PWT169" s="214"/>
      <c r="PWU169" s="214"/>
      <c r="PWV169" s="214"/>
      <c r="PWW169" s="214"/>
      <c r="PWX169" s="214"/>
      <c r="PWY169" s="214"/>
      <c r="PWZ169" s="214"/>
      <c r="PXA169" s="214"/>
      <c r="PXB169" s="214"/>
      <c r="PXC169" s="214"/>
      <c r="PXD169" s="214"/>
      <c r="PXE169" s="214"/>
      <c r="PXF169" s="214"/>
      <c r="PXG169" s="214"/>
      <c r="PXH169" s="214"/>
      <c r="PXI169" s="214"/>
      <c r="PXJ169" s="214"/>
      <c r="PXK169" s="214"/>
      <c r="PXL169" s="214"/>
      <c r="PXM169" s="214"/>
      <c r="PXN169" s="214"/>
      <c r="PXO169" s="214"/>
      <c r="PXP169" s="214"/>
      <c r="PXQ169" s="214"/>
      <c r="PXR169" s="214"/>
      <c r="PXS169" s="214"/>
      <c r="PXT169" s="214"/>
      <c r="PXU169" s="214"/>
      <c r="PXV169" s="214"/>
      <c r="PXW169" s="214"/>
      <c r="PXX169" s="214"/>
      <c r="PXY169" s="214"/>
      <c r="PXZ169" s="214"/>
      <c r="PYA169" s="214"/>
      <c r="PYB169" s="214"/>
      <c r="PYC169" s="214"/>
      <c r="PYD169" s="214"/>
      <c r="PYE169" s="214"/>
      <c r="PYF169" s="214"/>
      <c r="PYG169" s="214"/>
      <c r="PYH169" s="214"/>
      <c r="PYI169" s="214"/>
      <c r="PYJ169" s="214"/>
      <c r="PYK169" s="214"/>
      <c r="PYL169" s="214"/>
      <c r="PYM169" s="214"/>
      <c r="PYN169" s="214"/>
      <c r="PYO169" s="214"/>
      <c r="PYP169" s="214"/>
      <c r="PYQ169" s="214"/>
      <c r="PYR169" s="214"/>
      <c r="PYS169" s="214"/>
      <c r="PYT169" s="214"/>
      <c r="PYU169" s="214"/>
      <c r="PYV169" s="214"/>
      <c r="PYW169" s="214"/>
      <c r="PYX169" s="214"/>
      <c r="PYY169" s="214"/>
      <c r="PYZ169" s="214"/>
      <c r="PZA169" s="214"/>
      <c r="PZB169" s="214"/>
      <c r="PZC169" s="214"/>
      <c r="PZD169" s="214"/>
      <c r="PZE169" s="214"/>
      <c r="PZF169" s="214"/>
      <c r="PZG169" s="214"/>
      <c r="PZH169" s="214"/>
      <c r="PZI169" s="214"/>
      <c r="PZJ169" s="214"/>
      <c r="PZK169" s="214"/>
      <c r="PZL169" s="214"/>
      <c r="PZM169" s="214"/>
      <c r="PZN169" s="214"/>
      <c r="PZO169" s="214"/>
      <c r="PZP169" s="214"/>
      <c r="PZQ169" s="214"/>
      <c r="PZR169" s="214"/>
      <c r="PZS169" s="214"/>
      <c r="PZT169" s="214"/>
      <c r="PZU169" s="214"/>
      <c r="PZV169" s="214"/>
      <c r="PZW169" s="214"/>
      <c r="PZX169" s="214"/>
      <c r="PZY169" s="214"/>
      <c r="PZZ169" s="214"/>
      <c r="QAA169" s="214"/>
      <c r="QAB169" s="214"/>
      <c r="QAC169" s="214"/>
      <c r="QAD169" s="214"/>
      <c r="QAE169" s="214"/>
      <c r="QAL169" s="214"/>
      <c r="QAM169" s="214"/>
      <c r="QAN169" s="214"/>
      <c r="QAO169" s="214"/>
      <c r="QAP169" s="214"/>
      <c r="QAQ169" s="214"/>
      <c r="QAR169" s="214"/>
      <c r="QAS169" s="214"/>
      <c r="QAT169" s="214"/>
      <c r="QAU169" s="214"/>
      <c r="QAV169" s="214"/>
      <c r="QAW169" s="214"/>
      <c r="QAX169" s="214"/>
      <c r="QAY169" s="214"/>
      <c r="QAZ169" s="214"/>
      <c r="QBA169" s="214"/>
      <c r="QBB169" s="214"/>
      <c r="QBC169" s="214"/>
      <c r="QBD169" s="214"/>
      <c r="QBE169" s="214"/>
      <c r="QBF169" s="214"/>
      <c r="QBG169" s="214"/>
      <c r="QBH169" s="214"/>
      <c r="QBI169" s="214"/>
      <c r="QBJ169" s="214"/>
      <c r="QBK169" s="214"/>
      <c r="QBL169" s="214"/>
      <c r="QBM169" s="214"/>
      <c r="QBN169" s="214"/>
      <c r="QBO169" s="214"/>
      <c r="QBP169" s="214"/>
      <c r="QBQ169" s="214"/>
      <c r="QBR169" s="214"/>
      <c r="QBS169" s="214"/>
      <c r="QBT169" s="214"/>
      <c r="QBU169" s="214"/>
      <c r="QBV169" s="214"/>
      <c r="QBW169" s="214"/>
      <c r="QBX169" s="214"/>
      <c r="QBY169" s="214"/>
      <c r="QBZ169" s="214"/>
      <c r="QCA169" s="214"/>
      <c r="QCB169" s="214"/>
      <c r="QCC169" s="214"/>
      <c r="QCD169" s="214"/>
      <c r="QCE169" s="214"/>
      <c r="QCF169" s="214"/>
      <c r="QCG169" s="214"/>
      <c r="QCH169" s="214"/>
      <c r="QCI169" s="214"/>
      <c r="QCJ169" s="214"/>
      <c r="QCK169" s="214"/>
      <c r="QCL169" s="214"/>
      <c r="QCM169" s="214"/>
      <c r="QCN169" s="214"/>
      <c r="QCO169" s="214"/>
      <c r="QCP169" s="214"/>
      <c r="QCQ169" s="214"/>
      <c r="QCR169" s="214"/>
      <c r="QCS169" s="214"/>
      <c r="QCT169" s="214"/>
      <c r="QCU169" s="214"/>
      <c r="QCV169" s="214"/>
      <c r="QCW169" s="214"/>
      <c r="QCX169" s="214"/>
      <c r="QCY169" s="214"/>
      <c r="QCZ169" s="214"/>
      <c r="QDA169" s="214"/>
      <c r="QDB169" s="214"/>
      <c r="QDC169" s="214"/>
      <c r="QDD169" s="214"/>
      <c r="QDE169" s="214"/>
      <c r="QDF169" s="214"/>
      <c r="QDG169" s="214"/>
      <c r="QDH169" s="214"/>
      <c r="QDI169" s="214"/>
      <c r="QDJ169" s="214"/>
      <c r="QDK169" s="214"/>
      <c r="QDL169" s="214"/>
      <c r="QDM169" s="214"/>
      <c r="QDN169" s="214"/>
      <c r="QDO169" s="214"/>
      <c r="QDP169" s="214"/>
      <c r="QDQ169" s="214"/>
      <c r="QDR169" s="214"/>
      <c r="QDS169" s="214"/>
      <c r="QDT169" s="214"/>
      <c r="QDU169" s="214"/>
      <c r="QDV169" s="214"/>
      <c r="QDW169" s="214"/>
      <c r="QDX169" s="214"/>
      <c r="QDY169" s="214"/>
      <c r="QDZ169" s="214"/>
      <c r="QEA169" s="214"/>
      <c r="QEB169" s="214"/>
      <c r="QEC169" s="214"/>
      <c r="QED169" s="214"/>
      <c r="QEE169" s="214"/>
      <c r="QEF169" s="214"/>
      <c r="QEG169" s="214"/>
      <c r="QEH169" s="214"/>
      <c r="QEI169" s="214"/>
      <c r="QEJ169" s="214"/>
      <c r="QEK169" s="214"/>
      <c r="QEL169" s="214"/>
      <c r="QEM169" s="214"/>
      <c r="QEN169" s="214"/>
      <c r="QEO169" s="214"/>
      <c r="QEP169" s="214"/>
      <c r="QEQ169" s="214"/>
      <c r="QER169" s="214"/>
      <c r="QES169" s="214"/>
      <c r="QET169" s="214"/>
      <c r="QEU169" s="214"/>
      <c r="QEV169" s="214"/>
      <c r="QEW169" s="214"/>
      <c r="QEX169" s="214"/>
      <c r="QEY169" s="214"/>
      <c r="QEZ169" s="214"/>
      <c r="QFA169" s="214"/>
      <c r="QFB169" s="214"/>
      <c r="QFC169" s="214"/>
      <c r="QFD169" s="214"/>
      <c r="QFE169" s="214"/>
      <c r="QFF169" s="214"/>
      <c r="QFG169" s="214"/>
      <c r="QFH169" s="214"/>
      <c r="QFI169" s="214"/>
      <c r="QFJ169" s="214"/>
      <c r="QFK169" s="214"/>
      <c r="QFL169" s="214"/>
      <c r="QFM169" s="214"/>
      <c r="QFN169" s="214"/>
      <c r="QFO169" s="214"/>
      <c r="QFP169" s="214"/>
      <c r="QFQ169" s="214"/>
      <c r="QFR169" s="214"/>
      <c r="QFS169" s="214"/>
      <c r="QFT169" s="214"/>
      <c r="QFU169" s="214"/>
      <c r="QFV169" s="214"/>
      <c r="QFW169" s="214"/>
      <c r="QFX169" s="214"/>
      <c r="QFY169" s="214"/>
      <c r="QFZ169" s="214"/>
      <c r="QGA169" s="214"/>
      <c r="QGB169" s="214"/>
      <c r="QGC169" s="214"/>
      <c r="QGD169" s="214"/>
      <c r="QGE169" s="214"/>
      <c r="QGF169" s="214"/>
      <c r="QGG169" s="214"/>
      <c r="QGH169" s="214"/>
      <c r="QGI169" s="214"/>
      <c r="QGJ169" s="214"/>
      <c r="QGK169" s="214"/>
      <c r="QGL169" s="214"/>
      <c r="QGM169" s="214"/>
      <c r="QGN169" s="214"/>
      <c r="QGO169" s="214"/>
      <c r="QGP169" s="214"/>
      <c r="QGQ169" s="214"/>
      <c r="QGR169" s="214"/>
      <c r="QGS169" s="214"/>
      <c r="QGT169" s="214"/>
      <c r="QGU169" s="214"/>
      <c r="QGV169" s="214"/>
      <c r="QGW169" s="214"/>
      <c r="QGX169" s="214"/>
      <c r="QGY169" s="214"/>
      <c r="QGZ169" s="214"/>
      <c r="QHA169" s="214"/>
      <c r="QHB169" s="214"/>
      <c r="QHC169" s="214"/>
      <c r="QHD169" s="214"/>
      <c r="QHE169" s="214"/>
      <c r="QHF169" s="214"/>
      <c r="QHG169" s="214"/>
      <c r="QHH169" s="214"/>
      <c r="QHI169" s="214"/>
      <c r="QHJ169" s="214"/>
      <c r="QHK169" s="214"/>
      <c r="QHL169" s="214"/>
      <c r="QHM169" s="214"/>
      <c r="QHN169" s="214"/>
      <c r="QHO169" s="214"/>
      <c r="QHP169" s="214"/>
      <c r="QHQ169" s="214"/>
      <c r="QHR169" s="214"/>
      <c r="QHS169" s="214"/>
      <c r="QHT169" s="214"/>
      <c r="QHU169" s="214"/>
      <c r="QHV169" s="214"/>
      <c r="QHW169" s="214"/>
      <c r="QHX169" s="214"/>
      <c r="QHY169" s="214"/>
      <c r="QHZ169" s="214"/>
      <c r="QIA169" s="214"/>
      <c r="QIB169" s="214"/>
      <c r="QIC169" s="214"/>
      <c r="QID169" s="214"/>
      <c r="QIE169" s="214"/>
      <c r="QIF169" s="214"/>
      <c r="QIG169" s="214"/>
      <c r="QIH169" s="214"/>
      <c r="QII169" s="214"/>
      <c r="QIJ169" s="214"/>
      <c r="QIK169" s="214"/>
      <c r="QIL169" s="214"/>
      <c r="QIM169" s="214"/>
      <c r="QIN169" s="214"/>
      <c r="QIO169" s="214"/>
      <c r="QIP169" s="214"/>
      <c r="QIQ169" s="214"/>
      <c r="QIR169" s="214"/>
      <c r="QIS169" s="214"/>
      <c r="QIT169" s="214"/>
      <c r="QIU169" s="214"/>
      <c r="QIV169" s="214"/>
      <c r="QIW169" s="214"/>
      <c r="QIX169" s="214"/>
      <c r="QIY169" s="214"/>
      <c r="QIZ169" s="214"/>
      <c r="QJA169" s="214"/>
      <c r="QJB169" s="214"/>
      <c r="QJC169" s="214"/>
      <c r="QJD169" s="214"/>
      <c r="QJE169" s="214"/>
      <c r="QJF169" s="214"/>
      <c r="QJG169" s="214"/>
      <c r="QJH169" s="214"/>
      <c r="QJI169" s="214"/>
      <c r="QJJ169" s="214"/>
      <c r="QJK169" s="214"/>
      <c r="QJL169" s="214"/>
      <c r="QJM169" s="214"/>
      <c r="QJN169" s="214"/>
      <c r="QJO169" s="214"/>
      <c r="QJP169" s="214"/>
      <c r="QJQ169" s="214"/>
      <c r="QJR169" s="214"/>
      <c r="QJS169" s="214"/>
      <c r="QJT169" s="214"/>
      <c r="QJU169" s="214"/>
      <c r="QJV169" s="214"/>
      <c r="QJW169" s="214"/>
      <c r="QJX169" s="214"/>
      <c r="QJY169" s="214"/>
      <c r="QJZ169" s="214"/>
      <c r="QKA169" s="214"/>
      <c r="QKH169" s="214"/>
      <c r="QKI169" s="214"/>
      <c r="QKJ169" s="214"/>
      <c r="QKK169" s="214"/>
      <c r="QKL169" s="214"/>
      <c r="QKM169" s="214"/>
      <c r="QKN169" s="214"/>
      <c r="QKO169" s="214"/>
      <c r="QKP169" s="214"/>
      <c r="QKQ169" s="214"/>
      <c r="QKR169" s="214"/>
      <c r="QKS169" s="214"/>
      <c r="QKT169" s="214"/>
      <c r="QKU169" s="214"/>
      <c r="QKV169" s="214"/>
      <c r="QKW169" s="214"/>
      <c r="QKX169" s="214"/>
      <c r="QKY169" s="214"/>
      <c r="QKZ169" s="214"/>
      <c r="QLA169" s="214"/>
      <c r="QLB169" s="214"/>
      <c r="QLC169" s="214"/>
      <c r="QLD169" s="214"/>
      <c r="QLE169" s="214"/>
      <c r="QLF169" s="214"/>
      <c r="QLG169" s="214"/>
      <c r="QLH169" s="214"/>
      <c r="QLI169" s="214"/>
      <c r="QLJ169" s="214"/>
      <c r="QLK169" s="214"/>
      <c r="QLL169" s="214"/>
      <c r="QLM169" s="214"/>
      <c r="QLN169" s="214"/>
      <c r="QLO169" s="214"/>
      <c r="QLP169" s="214"/>
      <c r="QLQ169" s="214"/>
      <c r="QLR169" s="214"/>
      <c r="QLS169" s="214"/>
      <c r="QLT169" s="214"/>
      <c r="QLU169" s="214"/>
      <c r="QLV169" s="214"/>
      <c r="QLW169" s="214"/>
      <c r="QLX169" s="214"/>
      <c r="QLY169" s="214"/>
      <c r="QLZ169" s="214"/>
      <c r="QMA169" s="214"/>
      <c r="QMB169" s="214"/>
      <c r="QMC169" s="214"/>
      <c r="QMD169" s="214"/>
      <c r="QME169" s="214"/>
      <c r="QMF169" s="214"/>
      <c r="QMG169" s="214"/>
      <c r="QMH169" s="214"/>
      <c r="QMI169" s="214"/>
      <c r="QMJ169" s="214"/>
      <c r="QMK169" s="214"/>
      <c r="QML169" s="214"/>
      <c r="QMM169" s="214"/>
      <c r="QMN169" s="214"/>
      <c r="QMO169" s="214"/>
      <c r="QMP169" s="214"/>
      <c r="QMQ169" s="214"/>
      <c r="QMR169" s="214"/>
      <c r="QMS169" s="214"/>
      <c r="QMT169" s="214"/>
      <c r="QMU169" s="214"/>
      <c r="QMV169" s="214"/>
      <c r="QMW169" s="214"/>
      <c r="QMX169" s="214"/>
      <c r="QMY169" s="214"/>
      <c r="QMZ169" s="214"/>
      <c r="QNA169" s="214"/>
      <c r="QNB169" s="214"/>
      <c r="QNC169" s="214"/>
      <c r="QND169" s="214"/>
      <c r="QNE169" s="214"/>
      <c r="QNF169" s="214"/>
      <c r="QNG169" s="214"/>
      <c r="QNH169" s="214"/>
      <c r="QNI169" s="214"/>
      <c r="QNJ169" s="214"/>
      <c r="QNK169" s="214"/>
      <c r="QNL169" s="214"/>
      <c r="QNM169" s="214"/>
      <c r="QNN169" s="214"/>
      <c r="QNO169" s="214"/>
      <c r="QNP169" s="214"/>
      <c r="QNQ169" s="214"/>
      <c r="QNR169" s="214"/>
      <c r="QNS169" s="214"/>
      <c r="QNT169" s="214"/>
      <c r="QNU169" s="214"/>
      <c r="QNV169" s="214"/>
      <c r="QNW169" s="214"/>
      <c r="QNX169" s="214"/>
      <c r="QNY169" s="214"/>
      <c r="QNZ169" s="214"/>
      <c r="QOA169" s="214"/>
      <c r="QOB169" s="214"/>
      <c r="QOC169" s="214"/>
      <c r="QOD169" s="214"/>
      <c r="QOE169" s="214"/>
      <c r="QOF169" s="214"/>
      <c r="QOG169" s="214"/>
      <c r="QOH169" s="214"/>
      <c r="QOI169" s="214"/>
      <c r="QOJ169" s="214"/>
      <c r="QOK169" s="214"/>
      <c r="QOL169" s="214"/>
      <c r="QOM169" s="214"/>
      <c r="QON169" s="214"/>
      <c r="QOO169" s="214"/>
      <c r="QOP169" s="214"/>
      <c r="QOQ169" s="214"/>
      <c r="QOR169" s="214"/>
      <c r="QOS169" s="214"/>
      <c r="QOT169" s="214"/>
      <c r="QOU169" s="214"/>
      <c r="QOV169" s="214"/>
      <c r="QOW169" s="214"/>
      <c r="QOX169" s="214"/>
      <c r="QOY169" s="214"/>
      <c r="QOZ169" s="214"/>
      <c r="QPA169" s="214"/>
      <c r="QPB169" s="214"/>
      <c r="QPC169" s="214"/>
      <c r="QPD169" s="214"/>
      <c r="QPE169" s="214"/>
      <c r="QPF169" s="214"/>
      <c r="QPG169" s="214"/>
      <c r="QPH169" s="214"/>
      <c r="QPI169" s="214"/>
      <c r="QPJ169" s="214"/>
      <c r="QPK169" s="214"/>
      <c r="QPL169" s="214"/>
      <c r="QPM169" s="214"/>
      <c r="QPN169" s="214"/>
      <c r="QPO169" s="214"/>
      <c r="QPP169" s="214"/>
      <c r="QPQ169" s="214"/>
      <c r="QPR169" s="214"/>
      <c r="QPS169" s="214"/>
      <c r="QPT169" s="214"/>
      <c r="QPU169" s="214"/>
      <c r="QPV169" s="214"/>
      <c r="QPW169" s="214"/>
      <c r="QPX169" s="214"/>
      <c r="QPY169" s="214"/>
      <c r="QPZ169" s="214"/>
      <c r="QQA169" s="214"/>
      <c r="QQB169" s="214"/>
      <c r="QQC169" s="214"/>
      <c r="QQD169" s="214"/>
      <c r="QQE169" s="214"/>
      <c r="QQF169" s="214"/>
      <c r="QQG169" s="214"/>
      <c r="QQH169" s="214"/>
      <c r="QQI169" s="214"/>
      <c r="QQJ169" s="214"/>
      <c r="QQK169" s="214"/>
      <c r="QQL169" s="214"/>
      <c r="QQM169" s="214"/>
      <c r="QQN169" s="214"/>
      <c r="QQO169" s="214"/>
      <c r="QQP169" s="214"/>
      <c r="QQQ169" s="214"/>
      <c r="QQR169" s="214"/>
      <c r="QQS169" s="214"/>
      <c r="QQT169" s="214"/>
      <c r="QQU169" s="214"/>
      <c r="QQV169" s="214"/>
      <c r="QQW169" s="214"/>
      <c r="QQX169" s="214"/>
      <c r="QQY169" s="214"/>
      <c r="QQZ169" s="214"/>
      <c r="QRA169" s="214"/>
      <c r="QRB169" s="214"/>
      <c r="QRC169" s="214"/>
      <c r="QRD169" s="214"/>
      <c r="QRE169" s="214"/>
      <c r="QRF169" s="214"/>
      <c r="QRG169" s="214"/>
      <c r="QRH169" s="214"/>
      <c r="QRI169" s="214"/>
      <c r="QRJ169" s="214"/>
      <c r="QRK169" s="214"/>
      <c r="QRL169" s="214"/>
      <c r="QRM169" s="214"/>
      <c r="QRN169" s="214"/>
      <c r="QRO169" s="214"/>
      <c r="QRP169" s="214"/>
      <c r="QRQ169" s="214"/>
      <c r="QRR169" s="214"/>
      <c r="QRS169" s="214"/>
      <c r="QRT169" s="214"/>
      <c r="QRU169" s="214"/>
      <c r="QRV169" s="214"/>
      <c r="QRW169" s="214"/>
      <c r="QRX169" s="214"/>
      <c r="QRY169" s="214"/>
      <c r="QRZ169" s="214"/>
      <c r="QSA169" s="214"/>
      <c r="QSB169" s="214"/>
      <c r="QSC169" s="214"/>
      <c r="QSD169" s="214"/>
      <c r="QSE169" s="214"/>
      <c r="QSF169" s="214"/>
      <c r="QSG169" s="214"/>
      <c r="QSH169" s="214"/>
      <c r="QSI169" s="214"/>
      <c r="QSJ169" s="214"/>
      <c r="QSK169" s="214"/>
      <c r="QSL169" s="214"/>
      <c r="QSM169" s="214"/>
      <c r="QSN169" s="214"/>
      <c r="QSO169" s="214"/>
      <c r="QSP169" s="214"/>
      <c r="QSQ169" s="214"/>
      <c r="QSR169" s="214"/>
      <c r="QSS169" s="214"/>
      <c r="QST169" s="214"/>
      <c r="QSU169" s="214"/>
      <c r="QSV169" s="214"/>
      <c r="QSW169" s="214"/>
      <c r="QSX169" s="214"/>
      <c r="QSY169" s="214"/>
      <c r="QSZ169" s="214"/>
      <c r="QTA169" s="214"/>
      <c r="QTB169" s="214"/>
      <c r="QTC169" s="214"/>
      <c r="QTD169" s="214"/>
      <c r="QTE169" s="214"/>
      <c r="QTF169" s="214"/>
      <c r="QTG169" s="214"/>
      <c r="QTH169" s="214"/>
      <c r="QTI169" s="214"/>
      <c r="QTJ169" s="214"/>
      <c r="QTK169" s="214"/>
      <c r="QTL169" s="214"/>
      <c r="QTM169" s="214"/>
      <c r="QTN169" s="214"/>
      <c r="QTO169" s="214"/>
      <c r="QTP169" s="214"/>
      <c r="QTQ169" s="214"/>
      <c r="QTR169" s="214"/>
      <c r="QTS169" s="214"/>
      <c r="QTT169" s="214"/>
      <c r="QTU169" s="214"/>
      <c r="QTV169" s="214"/>
      <c r="QTW169" s="214"/>
      <c r="QUD169" s="214"/>
      <c r="QUE169" s="214"/>
      <c r="QUF169" s="214"/>
      <c r="QUG169" s="214"/>
      <c r="QUH169" s="214"/>
      <c r="QUI169" s="214"/>
      <c r="QUJ169" s="214"/>
      <c r="QUK169" s="214"/>
      <c r="QUL169" s="214"/>
      <c r="QUM169" s="214"/>
      <c r="QUN169" s="214"/>
      <c r="QUO169" s="214"/>
      <c r="QUP169" s="214"/>
      <c r="QUQ169" s="214"/>
      <c r="QUR169" s="214"/>
      <c r="QUS169" s="214"/>
      <c r="QUT169" s="214"/>
      <c r="QUU169" s="214"/>
      <c r="QUV169" s="214"/>
      <c r="QUW169" s="214"/>
      <c r="QUX169" s="214"/>
      <c r="QUY169" s="214"/>
      <c r="QUZ169" s="214"/>
      <c r="QVA169" s="214"/>
      <c r="QVB169" s="214"/>
      <c r="QVC169" s="214"/>
      <c r="QVD169" s="214"/>
      <c r="QVE169" s="214"/>
      <c r="QVF169" s="214"/>
      <c r="QVG169" s="214"/>
      <c r="QVH169" s="214"/>
      <c r="QVI169" s="214"/>
      <c r="QVJ169" s="214"/>
      <c r="QVK169" s="214"/>
      <c r="QVL169" s="214"/>
      <c r="QVM169" s="214"/>
      <c r="QVN169" s="214"/>
      <c r="QVO169" s="214"/>
      <c r="QVP169" s="214"/>
      <c r="QVQ169" s="214"/>
      <c r="QVR169" s="214"/>
      <c r="QVS169" s="214"/>
      <c r="QVT169" s="214"/>
      <c r="QVU169" s="214"/>
      <c r="QVV169" s="214"/>
      <c r="QVW169" s="214"/>
      <c r="QVX169" s="214"/>
      <c r="QVY169" s="214"/>
      <c r="QVZ169" s="214"/>
      <c r="QWA169" s="214"/>
      <c r="QWB169" s="214"/>
      <c r="QWC169" s="214"/>
      <c r="QWD169" s="214"/>
      <c r="QWE169" s="214"/>
      <c r="QWF169" s="214"/>
      <c r="QWG169" s="214"/>
      <c r="QWH169" s="214"/>
      <c r="QWI169" s="214"/>
      <c r="QWJ169" s="214"/>
      <c r="QWK169" s="214"/>
      <c r="QWL169" s="214"/>
      <c r="QWM169" s="214"/>
      <c r="QWN169" s="214"/>
      <c r="QWO169" s="214"/>
      <c r="QWP169" s="214"/>
      <c r="QWQ169" s="214"/>
      <c r="QWR169" s="214"/>
      <c r="QWS169" s="214"/>
      <c r="QWT169" s="214"/>
      <c r="QWU169" s="214"/>
      <c r="QWV169" s="214"/>
      <c r="QWW169" s="214"/>
      <c r="QWX169" s="214"/>
      <c r="QWY169" s="214"/>
      <c r="QWZ169" s="214"/>
      <c r="QXA169" s="214"/>
      <c r="QXB169" s="214"/>
      <c r="QXC169" s="214"/>
      <c r="QXD169" s="214"/>
      <c r="QXE169" s="214"/>
      <c r="QXF169" s="214"/>
      <c r="QXG169" s="214"/>
      <c r="QXH169" s="214"/>
      <c r="QXI169" s="214"/>
      <c r="QXJ169" s="214"/>
      <c r="QXK169" s="214"/>
      <c r="QXL169" s="214"/>
      <c r="QXM169" s="214"/>
      <c r="QXN169" s="214"/>
      <c r="QXO169" s="214"/>
      <c r="QXP169" s="214"/>
      <c r="QXQ169" s="214"/>
      <c r="QXR169" s="214"/>
      <c r="QXS169" s="214"/>
      <c r="QXT169" s="214"/>
      <c r="QXU169" s="214"/>
      <c r="QXV169" s="214"/>
      <c r="QXW169" s="214"/>
      <c r="QXX169" s="214"/>
      <c r="QXY169" s="214"/>
      <c r="QXZ169" s="214"/>
      <c r="QYA169" s="214"/>
      <c r="QYB169" s="214"/>
      <c r="QYC169" s="214"/>
      <c r="QYD169" s="214"/>
      <c r="QYE169" s="214"/>
      <c r="QYF169" s="214"/>
      <c r="QYG169" s="214"/>
      <c r="QYH169" s="214"/>
      <c r="QYI169" s="214"/>
      <c r="QYJ169" s="214"/>
      <c r="QYK169" s="214"/>
      <c r="QYL169" s="214"/>
      <c r="QYM169" s="214"/>
      <c r="QYN169" s="214"/>
      <c r="QYO169" s="214"/>
      <c r="QYP169" s="214"/>
      <c r="QYQ169" s="214"/>
      <c r="QYR169" s="214"/>
      <c r="QYS169" s="214"/>
      <c r="QYT169" s="214"/>
      <c r="QYU169" s="214"/>
      <c r="QYV169" s="214"/>
      <c r="QYW169" s="214"/>
      <c r="QYX169" s="214"/>
      <c r="QYY169" s="214"/>
      <c r="QYZ169" s="214"/>
      <c r="QZA169" s="214"/>
      <c r="QZB169" s="214"/>
      <c r="QZC169" s="214"/>
      <c r="QZD169" s="214"/>
      <c r="QZE169" s="214"/>
      <c r="QZF169" s="214"/>
      <c r="QZG169" s="214"/>
      <c r="QZH169" s="214"/>
      <c r="QZI169" s="214"/>
      <c r="QZJ169" s="214"/>
      <c r="QZK169" s="214"/>
      <c r="QZL169" s="214"/>
      <c r="QZM169" s="214"/>
      <c r="QZN169" s="214"/>
      <c r="QZO169" s="214"/>
      <c r="QZP169" s="214"/>
      <c r="QZQ169" s="214"/>
      <c r="QZR169" s="214"/>
      <c r="QZS169" s="214"/>
      <c r="QZT169" s="214"/>
      <c r="QZU169" s="214"/>
      <c r="QZV169" s="214"/>
      <c r="QZW169" s="214"/>
      <c r="QZX169" s="214"/>
      <c r="QZY169" s="214"/>
      <c r="QZZ169" s="214"/>
      <c r="RAA169" s="214"/>
      <c r="RAB169" s="214"/>
      <c r="RAC169" s="214"/>
      <c r="RAD169" s="214"/>
      <c r="RAE169" s="214"/>
      <c r="RAF169" s="214"/>
      <c r="RAG169" s="214"/>
      <c r="RAH169" s="214"/>
      <c r="RAI169" s="214"/>
      <c r="RAJ169" s="214"/>
      <c r="RAK169" s="214"/>
      <c r="RAL169" s="214"/>
      <c r="RAM169" s="214"/>
      <c r="RAN169" s="214"/>
      <c r="RAO169" s="214"/>
      <c r="RAP169" s="214"/>
      <c r="RAQ169" s="214"/>
      <c r="RAR169" s="214"/>
      <c r="RAS169" s="214"/>
      <c r="RAT169" s="214"/>
      <c r="RAU169" s="214"/>
      <c r="RAV169" s="214"/>
      <c r="RAW169" s="214"/>
      <c r="RAX169" s="214"/>
      <c r="RAY169" s="214"/>
      <c r="RAZ169" s="214"/>
      <c r="RBA169" s="214"/>
      <c r="RBB169" s="214"/>
      <c r="RBC169" s="214"/>
      <c r="RBD169" s="214"/>
      <c r="RBE169" s="214"/>
      <c r="RBF169" s="214"/>
      <c r="RBG169" s="214"/>
      <c r="RBH169" s="214"/>
      <c r="RBI169" s="214"/>
      <c r="RBJ169" s="214"/>
      <c r="RBK169" s="214"/>
      <c r="RBL169" s="214"/>
      <c r="RBM169" s="214"/>
      <c r="RBN169" s="214"/>
      <c r="RBO169" s="214"/>
      <c r="RBP169" s="214"/>
      <c r="RBQ169" s="214"/>
      <c r="RBR169" s="214"/>
      <c r="RBS169" s="214"/>
      <c r="RBT169" s="214"/>
      <c r="RBU169" s="214"/>
      <c r="RBV169" s="214"/>
      <c r="RBW169" s="214"/>
      <c r="RBX169" s="214"/>
      <c r="RBY169" s="214"/>
      <c r="RBZ169" s="214"/>
      <c r="RCA169" s="214"/>
      <c r="RCB169" s="214"/>
      <c r="RCC169" s="214"/>
      <c r="RCD169" s="214"/>
      <c r="RCE169" s="214"/>
      <c r="RCF169" s="214"/>
      <c r="RCG169" s="214"/>
      <c r="RCH169" s="214"/>
      <c r="RCI169" s="214"/>
      <c r="RCJ169" s="214"/>
      <c r="RCK169" s="214"/>
      <c r="RCL169" s="214"/>
      <c r="RCM169" s="214"/>
      <c r="RCN169" s="214"/>
      <c r="RCO169" s="214"/>
      <c r="RCP169" s="214"/>
      <c r="RCQ169" s="214"/>
      <c r="RCR169" s="214"/>
      <c r="RCS169" s="214"/>
      <c r="RCT169" s="214"/>
      <c r="RCU169" s="214"/>
      <c r="RCV169" s="214"/>
      <c r="RCW169" s="214"/>
      <c r="RCX169" s="214"/>
      <c r="RCY169" s="214"/>
      <c r="RCZ169" s="214"/>
      <c r="RDA169" s="214"/>
      <c r="RDB169" s="214"/>
      <c r="RDC169" s="214"/>
      <c r="RDD169" s="214"/>
      <c r="RDE169" s="214"/>
      <c r="RDF169" s="214"/>
      <c r="RDG169" s="214"/>
      <c r="RDH169" s="214"/>
      <c r="RDI169" s="214"/>
      <c r="RDJ169" s="214"/>
      <c r="RDK169" s="214"/>
      <c r="RDL169" s="214"/>
      <c r="RDM169" s="214"/>
      <c r="RDN169" s="214"/>
      <c r="RDO169" s="214"/>
      <c r="RDP169" s="214"/>
      <c r="RDQ169" s="214"/>
      <c r="RDR169" s="214"/>
      <c r="RDS169" s="214"/>
      <c r="RDZ169" s="214"/>
      <c r="REA169" s="214"/>
      <c r="REB169" s="214"/>
      <c r="REC169" s="214"/>
      <c r="RED169" s="214"/>
      <c r="REE169" s="214"/>
      <c r="REF169" s="214"/>
      <c r="REG169" s="214"/>
      <c r="REH169" s="214"/>
      <c r="REI169" s="214"/>
      <c r="REJ169" s="214"/>
      <c r="REK169" s="214"/>
      <c r="REL169" s="214"/>
      <c r="REM169" s="214"/>
      <c r="REN169" s="214"/>
      <c r="REO169" s="214"/>
      <c r="REP169" s="214"/>
      <c r="REQ169" s="214"/>
      <c r="RER169" s="214"/>
      <c r="RES169" s="214"/>
      <c r="RET169" s="214"/>
      <c r="REU169" s="214"/>
      <c r="REV169" s="214"/>
      <c r="REW169" s="214"/>
      <c r="REX169" s="214"/>
      <c r="REY169" s="214"/>
      <c r="REZ169" s="214"/>
      <c r="RFA169" s="214"/>
      <c r="RFB169" s="214"/>
      <c r="RFC169" s="214"/>
      <c r="RFD169" s="214"/>
      <c r="RFE169" s="214"/>
      <c r="RFF169" s="214"/>
      <c r="RFG169" s="214"/>
      <c r="RFH169" s="214"/>
      <c r="RFI169" s="214"/>
      <c r="RFJ169" s="214"/>
      <c r="RFK169" s="214"/>
      <c r="RFL169" s="214"/>
      <c r="RFM169" s="214"/>
      <c r="RFN169" s="214"/>
      <c r="RFO169" s="214"/>
      <c r="RFP169" s="214"/>
      <c r="RFQ169" s="214"/>
      <c r="RFR169" s="214"/>
      <c r="RFS169" s="214"/>
      <c r="RFT169" s="214"/>
      <c r="RFU169" s="214"/>
      <c r="RFV169" s="214"/>
      <c r="RFW169" s="214"/>
      <c r="RFX169" s="214"/>
      <c r="RFY169" s="214"/>
      <c r="RFZ169" s="214"/>
      <c r="RGA169" s="214"/>
      <c r="RGB169" s="214"/>
      <c r="RGC169" s="214"/>
      <c r="RGD169" s="214"/>
      <c r="RGE169" s="214"/>
      <c r="RGF169" s="214"/>
      <c r="RGG169" s="214"/>
      <c r="RGH169" s="214"/>
      <c r="RGI169" s="214"/>
      <c r="RGJ169" s="214"/>
      <c r="RGK169" s="214"/>
      <c r="RGL169" s="214"/>
      <c r="RGM169" s="214"/>
      <c r="RGN169" s="214"/>
      <c r="RGO169" s="214"/>
      <c r="RGP169" s="214"/>
      <c r="RGQ169" s="214"/>
      <c r="RGR169" s="214"/>
      <c r="RGS169" s="214"/>
      <c r="RGT169" s="214"/>
      <c r="RGU169" s="214"/>
      <c r="RGV169" s="214"/>
      <c r="RGW169" s="214"/>
      <c r="RGX169" s="214"/>
      <c r="RGY169" s="214"/>
      <c r="RGZ169" s="214"/>
      <c r="RHA169" s="214"/>
      <c r="RHB169" s="214"/>
      <c r="RHC169" s="214"/>
      <c r="RHD169" s="214"/>
      <c r="RHE169" s="214"/>
      <c r="RHF169" s="214"/>
      <c r="RHG169" s="214"/>
      <c r="RHH169" s="214"/>
      <c r="RHI169" s="214"/>
      <c r="RHJ169" s="214"/>
      <c r="RHK169" s="214"/>
      <c r="RHL169" s="214"/>
      <c r="RHM169" s="214"/>
      <c r="RHN169" s="214"/>
      <c r="RHO169" s="214"/>
      <c r="RHP169" s="214"/>
      <c r="RHQ169" s="214"/>
      <c r="RHR169" s="214"/>
      <c r="RHS169" s="214"/>
      <c r="RHT169" s="214"/>
      <c r="RHU169" s="214"/>
      <c r="RHV169" s="214"/>
      <c r="RHW169" s="214"/>
      <c r="RHX169" s="214"/>
      <c r="RHY169" s="214"/>
      <c r="RHZ169" s="214"/>
      <c r="RIA169" s="214"/>
      <c r="RIB169" s="214"/>
      <c r="RIC169" s="214"/>
      <c r="RID169" s="214"/>
      <c r="RIE169" s="214"/>
      <c r="RIF169" s="214"/>
      <c r="RIG169" s="214"/>
      <c r="RIH169" s="214"/>
      <c r="RII169" s="214"/>
      <c r="RIJ169" s="214"/>
      <c r="RIK169" s="214"/>
      <c r="RIL169" s="214"/>
      <c r="RIM169" s="214"/>
      <c r="RIN169" s="214"/>
      <c r="RIO169" s="214"/>
      <c r="RIP169" s="214"/>
      <c r="RIQ169" s="214"/>
      <c r="RIR169" s="214"/>
      <c r="RIS169" s="214"/>
      <c r="RIT169" s="214"/>
      <c r="RIU169" s="214"/>
      <c r="RIV169" s="214"/>
      <c r="RIW169" s="214"/>
      <c r="RIX169" s="214"/>
      <c r="RIY169" s="214"/>
      <c r="RIZ169" s="214"/>
      <c r="RJA169" s="214"/>
      <c r="RJB169" s="214"/>
      <c r="RJC169" s="214"/>
      <c r="RJD169" s="214"/>
      <c r="RJE169" s="214"/>
      <c r="RJF169" s="214"/>
      <c r="RJG169" s="214"/>
      <c r="RJH169" s="214"/>
      <c r="RJI169" s="214"/>
      <c r="RJJ169" s="214"/>
      <c r="RJK169" s="214"/>
      <c r="RJL169" s="214"/>
      <c r="RJM169" s="214"/>
      <c r="RJN169" s="214"/>
      <c r="RJO169" s="214"/>
      <c r="RJP169" s="214"/>
      <c r="RJQ169" s="214"/>
      <c r="RJR169" s="214"/>
      <c r="RJS169" s="214"/>
      <c r="RJT169" s="214"/>
      <c r="RJU169" s="214"/>
      <c r="RJV169" s="214"/>
      <c r="RJW169" s="214"/>
      <c r="RJX169" s="214"/>
      <c r="RJY169" s="214"/>
      <c r="RJZ169" s="214"/>
      <c r="RKA169" s="214"/>
      <c r="RKB169" s="214"/>
      <c r="RKC169" s="214"/>
      <c r="RKD169" s="214"/>
      <c r="RKE169" s="214"/>
      <c r="RKF169" s="214"/>
      <c r="RKG169" s="214"/>
      <c r="RKH169" s="214"/>
      <c r="RKI169" s="214"/>
      <c r="RKJ169" s="214"/>
      <c r="RKK169" s="214"/>
      <c r="RKL169" s="214"/>
      <c r="RKM169" s="214"/>
      <c r="RKN169" s="214"/>
      <c r="RKO169" s="214"/>
      <c r="RKP169" s="214"/>
      <c r="RKQ169" s="214"/>
      <c r="RKR169" s="214"/>
      <c r="RKS169" s="214"/>
      <c r="RKT169" s="214"/>
      <c r="RKU169" s="214"/>
      <c r="RKV169" s="214"/>
      <c r="RKW169" s="214"/>
      <c r="RKX169" s="214"/>
      <c r="RKY169" s="214"/>
      <c r="RKZ169" s="214"/>
      <c r="RLA169" s="214"/>
      <c r="RLB169" s="214"/>
      <c r="RLC169" s="214"/>
      <c r="RLD169" s="214"/>
      <c r="RLE169" s="214"/>
      <c r="RLF169" s="214"/>
      <c r="RLG169" s="214"/>
      <c r="RLH169" s="214"/>
      <c r="RLI169" s="214"/>
      <c r="RLJ169" s="214"/>
      <c r="RLK169" s="214"/>
      <c r="RLL169" s="214"/>
      <c r="RLM169" s="214"/>
      <c r="RLN169" s="214"/>
      <c r="RLO169" s="214"/>
      <c r="RLP169" s="214"/>
      <c r="RLQ169" s="214"/>
      <c r="RLR169" s="214"/>
      <c r="RLS169" s="214"/>
      <c r="RLT169" s="214"/>
      <c r="RLU169" s="214"/>
      <c r="RLV169" s="214"/>
      <c r="RLW169" s="214"/>
      <c r="RLX169" s="214"/>
      <c r="RLY169" s="214"/>
      <c r="RLZ169" s="214"/>
      <c r="RMA169" s="214"/>
      <c r="RMB169" s="214"/>
      <c r="RMC169" s="214"/>
      <c r="RMD169" s="214"/>
      <c r="RME169" s="214"/>
      <c r="RMF169" s="214"/>
      <c r="RMG169" s="214"/>
      <c r="RMH169" s="214"/>
      <c r="RMI169" s="214"/>
      <c r="RMJ169" s="214"/>
      <c r="RMK169" s="214"/>
      <c r="RML169" s="214"/>
      <c r="RMM169" s="214"/>
      <c r="RMN169" s="214"/>
      <c r="RMO169" s="214"/>
      <c r="RMP169" s="214"/>
      <c r="RMQ169" s="214"/>
      <c r="RMR169" s="214"/>
      <c r="RMS169" s="214"/>
      <c r="RMT169" s="214"/>
      <c r="RMU169" s="214"/>
      <c r="RMV169" s="214"/>
      <c r="RMW169" s="214"/>
      <c r="RMX169" s="214"/>
      <c r="RMY169" s="214"/>
      <c r="RMZ169" s="214"/>
      <c r="RNA169" s="214"/>
      <c r="RNB169" s="214"/>
      <c r="RNC169" s="214"/>
      <c r="RND169" s="214"/>
      <c r="RNE169" s="214"/>
      <c r="RNF169" s="214"/>
      <c r="RNG169" s="214"/>
      <c r="RNH169" s="214"/>
      <c r="RNI169" s="214"/>
      <c r="RNJ169" s="214"/>
      <c r="RNK169" s="214"/>
      <c r="RNL169" s="214"/>
      <c r="RNM169" s="214"/>
      <c r="RNN169" s="214"/>
      <c r="RNO169" s="214"/>
      <c r="RNV169" s="214"/>
      <c r="RNW169" s="214"/>
      <c r="RNX169" s="214"/>
      <c r="RNY169" s="214"/>
      <c r="RNZ169" s="214"/>
      <c r="ROA169" s="214"/>
      <c r="ROB169" s="214"/>
      <c r="ROC169" s="214"/>
      <c r="ROD169" s="214"/>
      <c r="ROE169" s="214"/>
      <c r="ROF169" s="214"/>
      <c r="ROG169" s="214"/>
      <c r="ROH169" s="214"/>
      <c r="ROI169" s="214"/>
      <c r="ROJ169" s="214"/>
      <c r="ROK169" s="214"/>
      <c r="ROL169" s="214"/>
      <c r="ROM169" s="214"/>
      <c r="RON169" s="214"/>
      <c r="ROO169" s="214"/>
      <c r="ROP169" s="214"/>
      <c r="ROQ169" s="214"/>
      <c r="ROR169" s="214"/>
      <c r="ROS169" s="214"/>
      <c r="ROT169" s="214"/>
      <c r="ROU169" s="214"/>
      <c r="ROV169" s="214"/>
      <c r="ROW169" s="214"/>
      <c r="ROX169" s="214"/>
      <c r="ROY169" s="214"/>
      <c r="ROZ169" s="214"/>
      <c r="RPA169" s="214"/>
      <c r="RPB169" s="214"/>
      <c r="RPC169" s="214"/>
      <c r="RPD169" s="214"/>
      <c r="RPE169" s="214"/>
      <c r="RPF169" s="214"/>
      <c r="RPG169" s="214"/>
      <c r="RPH169" s="214"/>
      <c r="RPI169" s="214"/>
      <c r="RPJ169" s="214"/>
      <c r="RPK169" s="214"/>
      <c r="RPL169" s="214"/>
      <c r="RPM169" s="214"/>
      <c r="RPN169" s="214"/>
      <c r="RPO169" s="214"/>
      <c r="RPP169" s="214"/>
      <c r="RPQ169" s="214"/>
      <c r="RPR169" s="214"/>
      <c r="RPS169" s="214"/>
      <c r="RPT169" s="214"/>
      <c r="RPU169" s="214"/>
      <c r="RPV169" s="214"/>
      <c r="RPW169" s="214"/>
      <c r="RPX169" s="214"/>
      <c r="RPY169" s="214"/>
      <c r="RPZ169" s="214"/>
      <c r="RQA169" s="214"/>
      <c r="RQB169" s="214"/>
      <c r="RQC169" s="214"/>
      <c r="RQD169" s="214"/>
      <c r="RQE169" s="214"/>
      <c r="RQF169" s="214"/>
      <c r="RQG169" s="214"/>
      <c r="RQH169" s="214"/>
      <c r="RQI169" s="214"/>
      <c r="RQJ169" s="214"/>
      <c r="RQK169" s="214"/>
      <c r="RQL169" s="214"/>
      <c r="RQM169" s="214"/>
      <c r="RQN169" s="214"/>
      <c r="RQO169" s="214"/>
      <c r="RQP169" s="214"/>
      <c r="RQQ169" s="214"/>
      <c r="RQR169" s="214"/>
      <c r="RQS169" s="214"/>
      <c r="RQT169" s="214"/>
      <c r="RQU169" s="214"/>
      <c r="RQV169" s="214"/>
      <c r="RQW169" s="214"/>
      <c r="RQX169" s="214"/>
      <c r="RQY169" s="214"/>
      <c r="RQZ169" s="214"/>
      <c r="RRA169" s="214"/>
      <c r="RRB169" s="214"/>
      <c r="RRC169" s="214"/>
      <c r="RRD169" s="214"/>
      <c r="RRE169" s="214"/>
      <c r="RRF169" s="214"/>
      <c r="RRG169" s="214"/>
      <c r="RRH169" s="214"/>
      <c r="RRI169" s="214"/>
      <c r="RRJ169" s="214"/>
      <c r="RRK169" s="214"/>
      <c r="RRL169" s="214"/>
      <c r="RRM169" s="214"/>
      <c r="RRN169" s="214"/>
      <c r="RRO169" s="214"/>
      <c r="RRP169" s="214"/>
      <c r="RRQ169" s="214"/>
      <c r="RRR169" s="214"/>
      <c r="RRS169" s="214"/>
      <c r="RRT169" s="214"/>
      <c r="RRU169" s="214"/>
      <c r="RRV169" s="214"/>
      <c r="RRW169" s="214"/>
      <c r="RRX169" s="214"/>
      <c r="RRY169" s="214"/>
      <c r="RRZ169" s="214"/>
      <c r="RSA169" s="214"/>
      <c r="RSB169" s="214"/>
      <c r="RSC169" s="214"/>
      <c r="RSD169" s="214"/>
      <c r="RSE169" s="214"/>
      <c r="RSF169" s="214"/>
      <c r="RSG169" s="214"/>
      <c r="RSH169" s="214"/>
      <c r="RSI169" s="214"/>
      <c r="RSJ169" s="214"/>
      <c r="RSK169" s="214"/>
      <c r="RSL169" s="214"/>
      <c r="RSM169" s="214"/>
      <c r="RSN169" s="214"/>
      <c r="RSO169" s="214"/>
      <c r="RSP169" s="214"/>
      <c r="RSQ169" s="214"/>
      <c r="RSR169" s="214"/>
      <c r="RSS169" s="214"/>
      <c r="RST169" s="214"/>
      <c r="RSU169" s="214"/>
      <c r="RSV169" s="214"/>
      <c r="RSW169" s="214"/>
      <c r="RSX169" s="214"/>
      <c r="RSY169" s="214"/>
      <c r="RSZ169" s="214"/>
      <c r="RTA169" s="214"/>
      <c r="RTB169" s="214"/>
      <c r="RTC169" s="214"/>
      <c r="RTD169" s="214"/>
      <c r="RTE169" s="214"/>
      <c r="RTF169" s="214"/>
      <c r="RTG169" s="214"/>
      <c r="RTH169" s="214"/>
      <c r="RTI169" s="214"/>
      <c r="RTJ169" s="214"/>
      <c r="RTK169" s="214"/>
      <c r="RTL169" s="214"/>
      <c r="RTM169" s="214"/>
      <c r="RTN169" s="214"/>
      <c r="RTO169" s="214"/>
      <c r="RTP169" s="214"/>
      <c r="RTQ169" s="214"/>
      <c r="RTR169" s="214"/>
      <c r="RTS169" s="214"/>
      <c r="RTT169" s="214"/>
      <c r="RTU169" s="214"/>
      <c r="RTV169" s="214"/>
      <c r="RTW169" s="214"/>
      <c r="RTX169" s="214"/>
      <c r="RTY169" s="214"/>
      <c r="RTZ169" s="214"/>
      <c r="RUA169" s="214"/>
      <c r="RUB169" s="214"/>
      <c r="RUC169" s="214"/>
      <c r="RUD169" s="214"/>
      <c r="RUE169" s="214"/>
      <c r="RUF169" s="214"/>
      <c r="RUG169" s="214"/>
      <c r="RUH169" s="214"/>
      <c r="RUI169" s="214"/>
      <c r="RUJ169" s="214"/>
      <c r="RUK169" s="214"/>
      <c r="RUL169" s="214"/>
      <c r="RUM169" s="214"/>
      <c r="RUN169" s="214"/>
      <c r="RUO169" s="214"/>
      <c r="RUP169" s="214"/>
      <c r="RUQ169" s="214"/>
      <c r="RUR169" s="214"/>
      <c r="RUS169" s="214"/>
      <c r="RUT169" s="214"/>
      <c r="RUU169" s="214"/>
      <c r="RUV169" s="214"/>
      <c r="RUW169" s="214"/>
      <c r="RUX169" s="214"/>
      <c r="RUY169" s="214"/>
      <c r="RUZ169" s="214"/>
      <c r="RVA169" s="214"/>
      <c r="RVB169" s="214"/>
      <c r="RVC169" s="214"/>
      <c r="RVD169" s="214"/>
      <c r="RVE169" s="214"/>
      <c r="RVF169" s="214"/>
      <c r="RVG169" s="214"/>
      <c r="RVH169" s="214"/>
      <c r="RVI169" s="214"/>
      <c r="RVJ169" s="214"/>
      <c r="RVK169" s="214"/>
      <c r="RVL169" s="214"/>
      <c r="RVM169" s="214"/>
      <c r="RVN169" s="214"/>
      <c r="RVO169" s="214"/>
      <c r="RVP169" s="214"/>
      <c r="RVQ169" s="214"/>
      <c r="RVR169" s="214"/>
      <c r="RVS169" s="214"/>
      <c r="RVT169" s="214"/>
      <c r="RVU169" s="214"/>
      <c r="RVV169" s="214"/>
      <c r="RVW169" s="214"/>
      <c r="RVX169" s="214"/>
      <c r="RVY169" s="214"/>
      <c r="RVZ169" s="214"/>
      <c r="RWA169" s="214"/>
      <c r="RWB169" s="214"/>
      <c r="RWC169" s="214"/>
      <c r="RWD169" s="214"/>
      <c r="RWE169" s="214"/>
      <c r="RWF169" s="214"/>
      <c r="RWG169" s="214"/>
      <c r="RWH169" s="214"/>
      <c r="RWI169" s="214"/>
      <c r="RWJ169" s="214"/>
      <c r="RWK169" s="214"/>
      <c r="RWL169" s="214"/>
      <c r="RWM169" s="214"/>
      <c r="RWN169" s="214"/>
      <c r="RWO169" s="214"/>
      <c r="RWP169" s="214"/>
      <c r="RWQ169" s="214"/>
      <c r="RWR169" s="214"/>
      <c r="RWS169" s="214"/>
      <c r="RWT169" s="214"/>
      <c r="RWU169" s="214"/>
      <c r="RWV169" s="214"/>
      <c r="RWW169" s="214"/>
      <c r="RWX169" s="214"/>
      <c r="RWY169" s="214"/>
      <c r="RWZ169" s="214"/>
      <c r="RXA169" s="214"/>
      <c r="RXB169" s="214"/>
      <c r="RXC169" s="214"/>
      <c r="RXD169" s="214"/>
      <c r="RXE169" s="214"/>
      <c r="RXF169" s="214"/>
      <c r="RXG169" s="214"/>
      <c r="RXH169" s="214"/>
      <c r="RXI169" s="214"/>
      <c r="RXJ169" s="214"/>
      <c r="RXK169" s="214"/>
      <c r="RXR169" s="214"/>
      <c r="RXS169" s="214"/>
      <c r="RXT169" s="214"/>
      <c r="RXU169" s="214"/>
      <c r="RXV169" s="214"/>
      <c r="RXW169" s="214"/>
      <c r="RXX169" s="214"/>
      <c r="RXY169" s="214"/>
      <c r="RXZ169" s="214"/>
      <c r="RYA169" s="214"/>
      <c r="RYB169" s="214"/>
      <c r="RYC169" s="214"/>
      <c r="RYD169" s="214"/>
      <c r="RYE169" s="214"/>
      <c r="RYF169" s="214"/>
      <c r="RYG169" s="214"/>
      <c r="RYH169" s="214"/>
      <c r="RYI169" s="214"/>
      <c r="RYJ169" s="214"/>
      <c r="RYK169" s="214"/>
      <c r="RYL169" s="214"/>
      <c r="RYM169" s="214"/>
      <c r="RYN169" s="214"/>
      <c r="RYO169" s="214"/>
      <c r="RYP169" s="214"/>
      <c r="RYQ169" s="214"/>
      <c r="RYR169" s="214"/>
      <c r="RYS169" s="214"/>
      <c r="RYT169" s="214"/>
      <c r="RYU169" s="214"/>
      <c r="RYV169" s="214"/>
      <c r="RYW169" s="214"/>
      <c r="RYX169" s="214"/>
      <c r="RYY169" s="214"/>
      <c r="RYZ169" s="214"/>
      <c r="RZA169" s="214"/>
      <c r="RZB169" s="214"/>
      <c r="RZC169" s="214"/>
      <c r="RZD169" s="214"/>
      <c r="RZE169" s="214"/>
      <c r="RZF169" s="214"/>
      <c r="RZG169" s="214"/>
      <c r="RZH169" s="214"/>
      <c r="RZI169" s="214"/>
      <c r="RZJ169" s="214"/>
      <c r="RZK169" s="214"/>
      <c r="RZL169" s="214"/>
      <c r="RZM169" s="214"/>
      <c r="RZN169" s="214"/>
      <c r="RZO169" s="214"/>
      <c r="RZP169" s="214"/>
      <c r="RZQ169" s="214"/>
      <c r="RZR169" s="214"/>
      <c r="RZS169" s="214"/>
      <c r="RZT169" s="214"/>
      <c r="RZU169" s="214"/>
      <c r="RZV169" s="214"/>
      <c r="RZW169" s="214"/>
      <c r="RZX169" s="214"/>
      <c r="RZY169" s="214"/>
      <c r="RZZ169" s="214"/>
      <c r="SAA169" s="214"/>
      <c r="SAB169" s="214"/>
      <c r="SAC169" s="214"/>
      <c r="SAD169" s="214"/>
      <c r="SAE169" s="214"/>
      <c r="SAF169" s="214"/>
      <c r="SAG169" s="214"/>
      <c r="SAH169" s="214"/>
      <c r="SAI169" s="214"/>
      <c r="SAJ169" s="214"/>
      <c r="SAK169" s="214"/>
      <c r="SAL169" s="214"/>
      <c r="SAM169" s="214"/>
      <c r="SAN169" s="214"/>
      <c r="SAO169" s="214"/>
      <c r="SAP169" s="214"/>
      <c r="SAQ169" s="214"/>
      <c r="SAR169" s="214"/>
      <c r="SAS169" s="214"/>
      <c r="SAT169" s="214"/>
      <c r="SAU169" s="214"/>
      <c r="SAV169" s="214"/>
      <c r="SAW169" s="214"/>
      <c r="SAX169" s="214"/>
      <c r="SAY169" s="214"/>
      <c r="SAZ169" s="214"/>
      <c r="SBA169" s="214"/>
      <c r="SBB169" s="214"/>
      <c r="SBC169" s="214"/>
      <c r="SBD169" s="214"/>
      <c r="SBE169" s="214"/>
      <c r="SBF169" s="214"/>
      <c r="SBG169" s="214"/>
      <c r="SBH169" s="214"/>
      <c r="SBI169" s="214"/>
      <c r="SBJ169" s="214"/>
      <c r="SBK169" s="214"/>
      <c r="SBL169" s="214"/>
      <c r="SBM169" s="214"/>
      <c r="SBN169" s="214"/>
      <c r="SBO169" s="214"/>
      <c r="SBP169" s="214"/>
      <c r="SBQ169" s="214"/>
      <c r="SBR169" s="214"/>
      <c r="SBS169" s="214"/>
      <c r="SBT169" s="214"/>
      <c r="SBU169" s="214"/>
      <c r="SBV169" s="214"/>
      <c r="SBW169" s="214"/>
      <c r="SBX169" s="214"/>
      <c r="SBY169" s="214"/>
      <c r="SBZ169" s="214"/>
      <c r="SCA169" s="214"/>
      <c r="SCB169" s="214"/>
      <c r="SCC169" s="214"/>
      <c r="SCD169" s="214"/>
      <c r="SCE169" s="214"/>
      <c r="SCF169" s="214"/>
      <c r="SCG169" s="214"/>
      <c r="SCH169" s="214"/>
      <c r="SCI169" s="214"/>
      <c r="SCJ169" s="214"/>
      <c r="SCK169" s="214"/>
      <c r="SCL169" s="214"/>
      <c r="SCM169" s="214"/>
      <c r="SCN169" s="214"/>
      <c r="SCO169" s="214"/>
      <c r="SCP169" s="214"/>
      <c r="SCQ169" s="214"/>
      <c r="SCR169" s="214"/>
      <c r="SCS169" s="214"/>
      <c r="SCT169" s="214"/>
      <c r="SCU169" s="214"/>
      <c r="SCV169" s="214"/>
      <c r="SCW169" s="214"/>
      <c r="SCX169" s="214"/>
      <c r="SCY169" s="214"/>
      <c r="SCZ169" s="214"/>
      <c r="SDA169" s="214"/>
      <c r="SDB169" s="214"/>
      <c r="SDC169" s="214"/>
      <c r="SDD169" s="214"/>
      <c r="SDE169" s="214"/>
      <c r="SDF169" s="214"/>
      <c r="SDG169" s="214"/>
      <c r="SDH169" s="214"/>
      <c r="SDI169" s="214"/>
      <c r="SDJ169" s="214"/>
      <c r="SDK169" s="214"/>
      <c r="SDL169" s="214"/>
      <c r="SDM169" s="214"/>
      <c r="SDN169" s="214"/>
      <c r="SDO169" s="214"/>
      <c r="SDP169" s="214"/>
      <c r="SDQ169" s="214"/>
      <c r="SDR169" s="214"/>
      <c r="SDS169" s="214"/>
      <c r="SDT169" s="214"/>
      <c r="SDU169" s="214"/>
      <c r="SDV169" s="214"/>
      <c r="SDW169" s="214"/>
      <c r="SDX169" s="214"/>
      <c r="SDY169" s="214"/>
      <c r="SDZ169" s="214"/>
      <c r="SEA169" s="214"/>
      <c r="SEB169" s="214"/>
      <c r="SEC169" s="214"/>
      <c r="SED169" s="214"/>
      <c r="SEE169" s="214"/>
      <c r="SEF169" s="214"/>
      <c r="SEG169" s="214"/>
      <c r="SEH169" s="214"/>
      <c r="SEI169" s="214"/>
      <c r="SEJ169" s="214"/>
      <c r="SEK169" s="214"/>
      <c r="SEL169" s="214"/>
      <c r="SEM169" s="214"/>
      <c r="SEN169" s="214"/>
      <c r="SEO169" s="214"/>
      <c r="SEP169" s="214"/>
      <c r="SEQ169" s="214"/>
      <c r="SER169" s="214"/>
      <c r="SES169" s="214"/>
      <c r="SET169" s="214"/>
      <c r="SEU169" s="214"/>
      <c r="SEV169" s="214"/>
      <c r="SEW169" s="214"/>
      <c r="SEX169" s="214"/>
      <c r="SEY169" s="214"/>
      <c r="SEZ169" s="214"/>
      <c r="SFA169" s="214"/>
      <c r="SFB169" s="214"/>
      <c r="SFC169" s="214"/>
      <c r="SFD169" s="214"/>
      <c r="SFE169" s="214"/>
      <c r="SFF169" s="214"/>
      <c r="SFG169" s="214"/>
      <c r="SFH169" s="214"/>
      <c r="SFI169" s="214"/>
      <c r="SFJ169" s="214"/>
      <c r="SFK169" s="214"/>
      <c r="SFL169" s="214"/>
      <c r="SFM169" s="214"/>
      <c r="SFN169" s="214"/>
      <c r="SFO169" s="214"/>
      <c r="SFP169" s="214"/>
      <c r="SFQ169" s="214"/>
      <c r="SFR169" s="214"/>
      <c r="SFS169" s="214"/>
      <c r="SFT169" s="214"/>
      <c r="SFU169" s="214"/>
      <c r="SFV169" s="214"/>
      <c r="SFW169" s="214"/>
      <c r="SFX169" s="214"/>
      <c r="SFY169" s="214"/>
      <c r="SFZ169" s="214"/>
      <c r="SGA169" s="214"/>
      <c r="SGB169" s="214"/>
      <c r="SGC169" s="214"/>
      <c r="SGD169" s="214"/>
      <c r="SGE169" s="214"/>
      <c r="SGF169" s="214"/>
      <c r="SGG169" s="214"/>
      <c r="SGH169" s="214"/>
      <c r="SGI169" s="214"/>
      <c r="SGJ169" s="214"/>
      <c r="SGK169" s="214"/>
      <c r="SGL169" s="214"/>
      <c r="SGM169" s="214"/>
      <c r="SGN169" s="214"/>
      <c r="SGO169" s="214"/>
      <c r="SGP169" s="214"/>
      <c r="SGQ169" s="214"/>
      <c r="SGR169" s="214"/>
      <c r="SGS169" s="214"/>
      <c r="SGT169" s="214"/>
      <c r="SGU169" s="214"/>
      <c r="SGV169" s="214"/>
      <c r="SGW169" s="214"/>
      <c r="SGX169" s="214"/>
      <c r="SGY169" s="214"/>
      <c r="SGZ169" s="214"/>
      <c r="SHA169" s="214"/>
      <c r="SHB169" s="214"/>
      <c r="SHC169" s="214"/>
      <c r="SHD169" s="214"/>
      <c r="SHE169" s="214"/>
      <c r="SHF169" s="214"/>
      <c r="SHG169" s="214"/>
      <c r="SHN169" s="214"/>
      <c r="SHO169" s="214"/>
      <c r="SHP169" s="214"/>
      <c r="SHQ169" s="214"/>
      <c r="SHR169" s="214"/>
      <c r="SHS169" s="214"/>
      <c r="SHT169" s="214"/>
      <c r="SHU169" s="214"/>
      <c r="SHV169" s="214"/>
      <c r="SHW169" s="214"/>
      <c r="SHX169" s="214"/>
      <c r="SHY169" s="214"/>
      <c r="SHZ169" s="214"/>
      <c r="SIA169" s="214"/>
      <c r="SIB169" s="214"/>
      <c r="SIC169" s="214"/>
      <c r="SID169" s="214"/>
      <c r="SIE169" s="214"/>
      <c r="SIF169" s="214"/>
      <c r="SIG169" s="214"/>
      <c r="SIH169" s="214"/>
      <c r="SII169" s="214"/>
      <c r="SIJ169" s="214"/>
      <c r="SIK169" s="214"/>
      <c r="SIL169" s="214"/>
      <c r="SIM169" s="214"/>
      <c r="SIN169" s="214"/>
      <c r="SIO169" s="214"/>
      <c r="SIP169" s="214"/>
      <c r="SIQ169" s="214"/>
      <c r="SIR169" s="214"/>
      <c r="SIS169" s="214"/>
      <c r="SIT169" s="214"/>
      <c r="SIU169" s="214"/>
      <c r="SIV169" s="214"/>
      <c r="SIW169" s="214"/>
      <c r="SIX169" s="214"/>
      <c r="SIY169" s="214"/>
      <c r="SIZ169" s="214"/>
      <c r="SJA169" s="214"/>
      <c r="SJB169" s="214"/>
      <c r="SJC169" s="214"/>
      <c r="SJD169" s="214"/>
      <c r="SJE169" s="214"/>
      <c r="SJF169" s="214"/>
      <c r="SJG169" s="214"/>
      <c r="SJH169" s="214"/>
      <c r="SJI169" s="214"/>
      <c r="SJJ169" s="214"/>
      <c r="SJK169" s="214"/>
      <c r="SJL169" s="214"/>
      <c r="SJM169" s="214"/>
      <c r="SJN169" s="214"/>
      <c r="SJO169" s="214"/>
      <c r="SJP169" s="214"/>
      <c r="SJQ169" s="214"/>
      <c r="SJR169" s="214"/>
      <c r="SJS169" s="214"/>
      <c r="SJT169" s="214"/>
      <c r="SJU169" s="214"/>
      <c r="SJV169" s="214"/>
      <c r="SJW169" s="214"/>
      <c r="SJX169" s="214"/>
      <c r="SJY169" s="214"/>
      <c r="SJZ169" s="214"/>
      <c r="SKA169" s="214"/>
      <c r="SKB169" s="214"/>
      <c r="SKC169" s="214"/>
      <c r="SKD169" s="214"/>
      <c r="SKE169" s="214"/>
      <c r="SKF169" s="214"/>
      <c r="SKG169" s="214"/>
      <c r="SKH169" s="214"/>
      <c r="SKI169" s="214"/>
      <c r="SKJ169" s="214"/>
      <c r="SKK169" s="214"/>
      <c r="SKL169" s="214"/>
      <c r="SKM169" s="214"/>
      <c r="SKN169" s="214"/>
      <c r="SKO169" s="214"/>
      <c r="SKP169" s="214"/>
      <c r="SKQ169" s="214"/>
      <c r="SKR169" s="214"/>
      <c r="SKS169" s="214"/>
      <c r="SKT169" s="214"/>
      <c r="SKU169" s="214"/>
      <c r="SKV169" s="214"/>
      <c r="SKW169" s="214"/>
      <c r="SKX169" s="214"/>
      <c r="SKY169" s="214"/>
      <c r="SKZ169" s="214"/>
      <c r="SLA169" s="214"/>
      <c r="SLB169" s="214"/>
      <c r="SLC169" s="214"/>
      <c r="SLD169" s="214"/>
      <c r="SLE169" s="214"/>
      <c r="SLF169" s="214"/>
      <c r="SLG169" s="214"/>
      <c r="SLH169" s="214"/>
      <c r="SLI169" s="214"/>
      <c r="SLJ169" s="214"/>
      <c r="SLK169" s="214"/>
      <c r="SLL169" s="214"/>
      <c r="SLM169" s="214"/>
      <c r="SLN169" s="214"/>
      <c r="SLO169" s="214"/>
      <c r="SLP169" s="214"/>
      <c r="SLQ169" s="214"/>
      <c r="SLR169" s="214"/>
      <c r="SLS169" s="214"/>
      <c r="SLT169" s="214"/>
      <c r="SLU169" s="214"/>
      <c r="SLV169" s="214"/>
      <c r="SLW169" s="214"/>
      <c r="SLX169" s="214"/>
      <c r="SLY169" s="214"/>
      <c r="SLZ169" s="214"/>
      <c r="SMA169" s="214"/>
      <c r="SMB169" s="214"/>
      <c r="SMC169" s="214"/>
      <c r="SMD169" s="214"/>
      <c r="SME169" s="214"/>
      <c r="SMF169" s="214"/>
      <c r="SMG169" s="214"/>
      <c r="SMH169" s="214"/>
      <c r="SMI169" s="214"/>
      <c r="SMJ169" s="214"/>
      <c r="SMK169" s="214"/>
      <c r="SML169" s="214"/>
      <c r="SMM169" s="214"/>
      <c r="SMN169" s="214"/>
      <c r="SMO169" s="214"/>
      <c r="SMP169" s="214"/>
      <c r="SMQ169" s="214"/>
      <c r="SMR169" s="214"/>
      <c r="SMS169" s="214"/>
      <c r="SMT169" s="214"/>
      <c r="SMU169" s="214"/>
      <c r="SMV169" s="214"/>
      <c r="SMW169" s="214"/>
      <c r="SMX169" s="214"/>
      <c r="SMY169" s="214"/>
      <c r="SMZ169" s="214"/>
      <c r="SNA169" s="214"/>
      <c r="SNB169" s="214"/>
      <c r="SNC169" s="214"/>
      <c r="SND169" s="214"/>
      <c r="SNE169" s="214"/>
      <c r="SNF169" s="214"/>
      <c r="SNG169" s="214"/>
      <c r="SNH169" s="214"/>
      <c r="SNI169" s="214"/>
      <c r="SNJ169" s="214"/>
      <c r="SNK169" s="214"/>
      <c r="SNL169" s="214"/>
      <c r="SNM169" s="214"/>
      <c r="SNN169" s="214"/>
      <c r="SNO169" s="214"/>
      <c r="SNP169" s="214"/>
      <c r="SNQ169" s="214"/>
      <c r="SNR169" s="214"/>
      <c r="SNS169" s="214"/>
      <c r="SNT169" s="214"/>
      <c r="SNU169" s="214"/>
      <c r="SNV169" s="214"/>
      <c r="SNW169" s="214"/>
      <c r="SNX169" s="214"/>
      <c r="SNY169" s="214"/>
      <c r="SNZ169" s="214"/>
      <c r="SOA169" s="214"/>
      <c r="SOB169" s="214"/>
      <c r="SOC169" s="214"/>
      <c r="SOD169" s="214"/>
      <c r="SOE169" s="214"/>
      <c r="SOF169" s="214"/>
      <c r="SOG169" s="214"/>
      <c r="SOH169" s="214"/>
      <c r="SOI169" s="214"/>
      <c r="SOJ169" s="214"/>
      <c r="SOK169" s="214"/>
      <c r="SOL169" s="214"/>
      <c r="SOM169" s="214"/>
      <c r="SON169" s="214"/>
      <c r="SOO169" s="214"/>
      <c r="SOP169" s="214"/>
      <c r="SOQ169" s="214"/>
      <c r="SOR169" s="214"/>
      <c r="SOS169" s="214"/>
      <c r="SOT169" s="214"/>
      <c r="SOU169" s="214"/>
      <c r="SOV169" s="214"/>
      <c r="SOW169" s="214"/>
      <c r="SOX169" s="214"/>
      <c r="SOY169" s="214"/>
      <c r="SOZ169" s="214"/>
      <c r="SPA169" s="214"/>
      <c r="SPB169" s="214"/>
      <c r="SPC169" s="214"/>
      <c r="SPD169" s="214"/>
      <c r="SPE169" s="214"/>
      <c r="SPF169" s="214"/>
      <c r="SPG169" s="214"/>
      <c r="SPH169" s="214"/>
      <c r="SPI169" s="214"/>
      <c r="SPJ169" s="214"/>
      <c r="SPK169" s="214"/>
      <c r="SPL169" s="214"/>
      <c r="SPM169" s="214"/>
      <c r="SPN169" s="214"/>
      <c r="SPO169" s="214"/>
      <c r="SPP169" s="214"/>
      <c r="SPQ169" s="214"/>
      <c r="SPR169" s="214"/>
      <c r="SPS169" s="214"/>
      <c r="SPT169" s="214"/>
      <c r="SPU169" s="214"/>
      <c r="SPV169" s="214"/>
      <c r="SPW169" s="214"/>
      <c r="SPX169" s="214"/>
      <c r="SPY169" s="214"/>
      <c r="SPZ169" s="214"/>
      <c r="SQA169" s="214"/>
      <c r="SQB169" s="214"/>
      <c r="SQC169" s="214"/>
      <c r="SQD169" s="214"/>
      <c r="SQE169" s="214"/>
      <c r="SQF169" s="214"/>
      <c r="SQG169" s="214"/>
      <c r="SQH169" s="214"/>
      <c r="SQI169" s="214"/>
      <c r="SQJ169" s="214"/>
      <c r="SQK169" s="214"/>
      <c r="SQL169" s="214"/>
      <c r="SQM169" s="214"/>
      <c r="SQN169" s="214"/>
      <c r="SQO169" s="214"/>
      <c r="SQP169" s="214"/>
      <c r="SQQ169" s="214"/>
      <c r="SQR169" s="214"/>
      <c r="SQS169" s="214"/>
      <c r="SQT169" s="214"/>
      <c r="SQU169" s="214"/>
      <c r="SQV169" s="214"/>
      <c r="SQW169" s="214"/>
      <c r="SQX169" s="214"/>
      <c r="SQY169" s="214"/>
      <c r="SQZ169" s="214"/>
      <c r="SRA169" s="214"/>
      <c r="SRB169" s="214"/>
      <c r="SRC169" s="214"/>
      <c r="SRJ169" s="214"/>
      <c r="SRK169" s="214"/>
      <c r="SRL169" s="214"/>
      <c r="SRM169" s="214"/>
      <c r="SRN169" s="214"/>
      <c r="SRO169" s="214"/>
      <c r="SRP169" s="214"/>
      <c r="SRQ169" s="214"/>
      <c r="SRR169" s="214"/>
      <c r="SRS169" s="214"/>
      <c r="SRT169" s="214"/>
      <c r="SRU169" s="214"/>
      <c r="SRV169" s="214"/>
      <c r="SRW169" s="214"/>
      <c r="SRX169" s="214"/>
      <c r="SRY169" s="214"/>
      <c r="SRZ169" s="214"/>
      <c r="SSA169" s="214"/>
      <c r="SSB169" s="214"/>
      <c r="SSC169" s="214"/>
      <c r="SSD169" s="214"/>
      <c r="SSE169" s="214"/>
      <c r="SSF169" s="214"/>
      <c r="SSG169" s="214"/>
      <c r="SSH169" s="214"/>
      <c r="SSI169" s="214"/>
      <c r="SSJ169" s="214"/>
      <c r="SSK169" s="214"/>
      <c r="SSL169" s="214"/>
      <c r="SSM169" s="214"/>
      <c r="SSN169" s="214"/>
      <c r="SSO169" s="214"/>
      <c r="SSP169" s="214"/>
      <c r="SSQ169" s="214"/>
      <c r="SSR169" s="214"/>
      <c r="SSS169" s="214"/>
      <c r="SST169" s="214"/>
      <c r="SSU169" s="214"/>
      <c r="SSV169" s="214"/>
      <c r="SSW169" s="214"/>
      <c r="SSX169" s="214"/>
      <c r="SSY169" s="214"/>
      <c r="SSZ169" s="214"/>
      <c r="STA169" s="214"/>
      <c r="STB169" s="214"/>
      <c r="STC169" s="214"/>
      <c r="STD169" s="214"/>
      <c r="STE169" s="214"/>
      <c r="STF169" s="214"/>
      <c r="STG169" s="214"/>
      <c r="STH169" s="214"/>
      <c r="STI169" s="214"/>
      <c r="STJ169" s="214"/>
      <c r="STK169" s="214"/>
      <c r="STL169" s="214"/>
      <c r="STM169" s="214"/>
      <c r="STN169" s="214"/>
      <c r="STO169" s="214"/>
      <c r="STP169" s="214"/>
      <c r="STQ169" s="214"/>
      <c r="STR169" s="214"/>
      <c r="STS169" s="214"/>
      <c r="STT169" s="214"/>
      <c r="STU169" s="214"/>
      <c r="STV169" s="214"/>
      <c r="STW169" s="214"/>
      <c r="STX169" s="214"/>
      <c r="STY169" s="214"/>
      <c r="STZ169" s="214"/>
      <c r="SUA169" s="214"/>
      <c r="SUB169" s="214"/>
      <c r="SUC169" s="214"/>
      <c r="SUD169" s="214"/>
      <c r="SUE169" s="214"/>
      <c r="SUF169" s="214"/>
      <c r="SUG169" s="214"/>
      <c r="SUH169" s="214"/>
      <c r="SUI169" s="214"/>
      <c r="SUJ169" s="214"/>
      <c r="SUK169" s="214"/>
      <c r="SUL169" s="214"/>
      <c r="SUM169" s="214"/>
      <c r="SUN169" s="214"/>
      <c r="SUO169" s="214"/>
      <c r="SUP169" s="214"/>
      <c r="SUQ169" s="214"/>
      <c r="SUR169" s="214"/>
      <c r="SUS169" s="214"/>
      <c r="SUT169" s="214"/>
      <c r="SUU169" s="214"/>
      <c r="SUV169" s="214"/>
      <c r="SUW169" s="214"/>
      <c r="SUX169" s="214"/>
      <c r="SUY169" s="214"/>
      <c r="SUZ169" s="214"/>
      <c r="SVA169" s="214"/>
      <c r="SVB169" s="214"/>
      <c r="SVC169" s="214"/>
      <c r="SVD169" s="214"/>
      <c r="SVE169" s="214"/>
      <c r="SVF169" s="214"/>
      <c r="SVG169" s="214"/>
      <c r="SVH169" s="214"/>
      <c r="SVI169" s="214"/>
      <c r="SVJ169" s="214"/>
      <c r="SVK169" s="214"/>
      <c r="SVL169" s="214"/>
      <c r="SVM169" s="214"/>
      <c r="SVN169" s="214"/>
      <c r="SVO169" s="214"/>
      <c r="SVP169" s="214"/>
      <c r="SVQ169" s="214"/>
      <c r="SVR169" s="214"/>
      <c r="SVS169" s="214"/>
      <c r="SVT169" s="214"/>
      <c r="SVU169" s="214"/>
      <c r="SVV169" s="214"/>
      <c r="SVW169" s="214"/>
      <c r="SVX169" s="214"/>
      <c r="SVY169" s="214"/>
      <c r="SVZ169" s="214"/>
      <c r="SWA169" s="214"/>
      <c r="SWB169" s="214"/>
      <c r="SWC169" s="214"/>
      <c r="SWD169" s="214"/>
      <c r="SWE169" s="214"/>
      <c r="SWF169" s="214"/>
      <c r="SWG169" s="214"/>
      <c r="SWH169" s="214"/>
      <c r="SWI169" s="214"/>
      <c r="SWJ169" s="214"/>
      <c r="SWK169" s="214"/>
      <c r="SWL169" s="214"/>
      <c r="SWM169" s="214"/>
      <c r="SWN169" s="214"/>
      <c r="SWO169" s="214"/>
      <c r="SWP169" s="214"/>
      <c r="SWQ169" s="214"/>
      <c r="SWR169" s="214"/>
      <c r="SWS169" s="214"/>
      <c r="SWT169" s="214"/>
      <c r="SWU169" s="214"/>
      <c r="SWV169" s="214"/>
      <c r="SWW169" s="214"/>
      <c r="SWX169" s="214"/>
      <c r="SWY169" s="214"/>
      <c r="SWZ169" s="214"/>
      <c r="SXA169" s="214"/>
      <c r="SXB169" s="214"/>
      <c r="SXC169" s="214"/>
      <c r="SXD169" s="214"/>
      <c r="SXE169" s="214"/>
      <c r="SXF169" s="214"/>
      <c r="SXG169" s="214"/>
      <c r="SXH169" s="214"/>
      <c r="SXI169" s="214"/>
      <c r="SXJ169" s="214"/>
      <c r="SXK169" s="214"/>
      <c r="SXL169" s="214"/>
      <c r="SXM169" s="214"/>
      <c r="SXN169" s="214"/>
      <c r="SXO169" s="214"/>
      <c r="SXP169" s="214"/>
      <c r="SXQ169" s="214"/>
      <c r="SXR169" s="214"/>
      <c r="SXS169" s="214"/>
      <c r="SXT169" s="214"/>
      <c r="SXU169" s="214"/>
      <c r="SXV169" s="214"/>
      <c r="SXW169" s="214"/>
      <c r="SXX169" s="214"/>
      <c r="SXY169" s="214"/>
      <c r="SXZ169" s="214"/>
      <c r="SYA169" s="214"/>
      <c r="SYB169" s="214"/>
      <c r="SYC169" s="214"/>
      <c r="SYD169" s="214"/>
      <c r="SYE169" s="214"/>
      <c r="SYF169" s="214"/>
      <c r="SYG169" s="214"/>
      <c r="SYH169" s="214"/>
      <c r="SYI169" s="214"/>
      <c r="SYJ169" s="214"/>
      <c r="SYK169" s="214"/>
      <c r="SYL169" s="214"/>
      <c r="SYM169" s="214"/>
      <c r="SYN169" s="214"/>
      <c r="SYO169" s="214"/>
      <c r="SYP169" s="214"/>
      <c r="SYQ169" s="214"/>
      <c r="SYR169" s="214"/>
      <c r="SYS169" s="214"/>
      <c r="SYT169" s="214"/>
      <c r="SYU169" s="214"/>
      <c r="SYV169" s="214"/>
      <c r="SYW169" s="214"/>
      <c r="SYX169" s="214"/>
      <c r="SYY169" s="214"/>
      <c r="SYZ169" s="214"/>
      <c r="SZA169" s="214"/>
      <c r="SZB169" s="214"/>
      <c r="SZC169" s="214"/>
      <c r="SZD169" s="214"/>
      <c r="SZE169" s="214"/>
      <c r="SZF169" s="214"/>
      <c r="SZG169" s="214"/>
      <c r="SZH169" s="214"/>
      <c r="SZI169" s="214"/>
      <c r="SZJ169" s="214"/>
      <c r="SZK169" s="214"/>
      <c r="SZL169" s="214"/>
      <c r="SZM169" s="214"/>
      <c r="SZN169" s="214"/>
      <c r="SZO169" s="214"/>
      <c r="SZP169" s="214"/>
      <c r="SZQ169" s="214"/>
      <c r="SZR169" s="214"/>
      <c r="SZS169" s="214"/>
      <c r="SZT169" s="214"/>
      <c r="SZU169" s="214"/>
      <c r="SZV169" s="214"/>
      <c r="SZW169" s="214"/>
      <c r="SZX169" s="214"/>
      <c r="SZY169" s="214"/>
      <c r="SZZ169" s="214"/>
      <c r="TAA169" s="214"/>
      <c r="TAB169" s="214"/>
      <c r="TAC169" s="214"/>
      <c r="TAD169" s="214"/>
      <c r="TAE169" s="214"/>
      <c r="TAF169" s="214"/>
      <c r="TAG169" s="214"/>
      <c r="TAH169" s="214"/>
      <c r="TAI169" s="214"/>
      <c r="TAJ169" s="214"/>
      <c r="TAK169" s="214"/>
      <c r="TAL169" s="214"/>
      <c r="TAM169" s="214"/>
      <c r="TAN169" s="214"/>
      <c r="TAO169" s="214"/>
      <c r="TAP169" s="214"/>
      <c r="TAQ169" s="214"/>
      <c r="TAR169" s="214"/>
      <c r="TAS169" s="214"/>
      <c r="TAT169" s="214"/>
      <c r="TAU169" s="214"/>
      <c r="TAV169" s="214"/>
      <c r="TAW169" s="214"/>
      <c r="TAX169" s="214"/>
      <c r="TAY169" s="214"/>
      <c r="TBF169" s="214"/>
      <c r="TBG169" s="214"/>
      <c r="TBH169" s="214"/>
      <c r="TBI169" s="214"/>
      <c r="TBJ169" s="214"/>
      <c r="TBK169" s="214"/>
      <c r="TBL169" s="214"/>
      <c r="TBM169" s="214"/>
      <c r="TBN169" s="214"/>
      <c r="TBO169" s="214"/>
      <c r="TBP169" s="214"/>
      <c r="TBQ169" s="214"/>
      <c r="TBR169" s="214"/>
      <c r="TBS169" s="214"/>
      <c r="TBT169" s="214"/>
      <c r="TBU169" s="214"/>
      <c r="TBV169" s="214"/>
      <c r="TBW169" s="214"/>
      <c r="TBX169" s="214"/>
      <c r="TBY169" s="214"/>
      <c r="TBZ169" s="214"/>
      <c r="TCA169" s="214"/>
      <c r="TCB169" s="214"/>
      <c r="TCC169" s="214"/>
      <c r="TCD169" s="214"/>
      <c r="TCE169" s="214"/>
      <c r="TCF169" s="214"/>
      <c r="TCG169" s="214"/>
      <c r="TCH169" s="214"/>
      <c r="TCI169" s="214"/>
      <c r="TCJ169" s="214"/>
      <c r="TCK169" s="214"/>
      <c r="TCL169" s="214"/>
      <c r="TCM169" s="214"/>
      <c r="TCN169" s="214"/>
      <c r="TCO169" s="214"/>
      <c r="TCP169" s="214"/>
      <c r="TCQ169" s="214"/>
      <c r="TCR169" s="214"/>
      <c r="TCS169" s="214"/>
      <c r="TCT169" s="214"/>
      <c r="TCU169" s="214"/>
      <c r="TCV169" s="214"/>
      <c r="TCW169" s="214"/>
      <c r="TCX169" s="214"/>
      <c r="TCY169" s="214"/>
      <c r="TCZ169" s="214"/>
      <c r="TDA169" s="214"/>
      <c r="TDB169" s="214"/>
      <c r="TDC169" s="214"/>
      <c r="TDD169" s="214"/>
      <c r="TDE169" s="214"/>
      <c r="TDF169" s="214"/>
      <c r="TDG169" s="214"/>
      <c r="TDH169" s="214"/>
      <c r="TDI169" s="214"/>
      <c r="TDJ169" s="214"/>
      <c r="TDK169" s="214"/>
      <c r="TDL169" s="214"/>
      <c r="TDM169" s="214"/>
      <c r="TDN169" s="214"/>
      <c r="TDO169" s="214"/>
      <c r="TDP169" s="214"/>
      <c r="TDQ169" s="214"/>
      <c r="TDR169" s="214"/>
      <c r="TDS169" s="214"/>
      <c r="TDT169" s="214"/>
      <c r="TDU169" s="214"/>
      <c r="TDV169" s="214"/>
      <c r="TDW169" s="214"/>
      <c r="TDX169" s="214"/>
      <c r="TDY169" s="214"/>
      <c r="TDZ169" s="214"/>
      <c r="TEA169" s="214"/>
      <c r="TEB169" s="214"/>
      <c r="TEC169" s="214"/>
      <c r="TED169" s="214"/>
      <c r="TEE169" s="214"/>
      <c r="TEF169" s="214"/>
      <c r="TEG169" s="214"/>
      <c r="TEH169" s="214"/>
      <c r="TEI169" s="214"/>
      <c r="TEJ169" s="214"/>
      <c r="TEK169" s="214"/>
      <c r="TEL169" s="214"/>
      <c r="TEM169" s="214"/>
      <c r="TEN169" s="214"/>
      <c r="TEO169" s="214"/>
      <c r="TEP169" s="214"/>
      <c r="TEQ169" s="214"/>
      <c r="TER169" s="214"/>
      <c r="TES169" s="214"/>
      <c r="TET169" s="214"/>
      <c r="TEU169" s="214"/>
      <c r="TEV169" s="214"/>
      <c r="TEW169" s="214"/>
      <c r="TEX169" s="214"/>
      <c r="TEY169" s="214"/>
      <c r="TEZ169" s="214"/>
      <c r="TFA169" s="214"/>
      <c r="TFB169" s="214"/>
      <c r="TFC169" s="214"/>
      <c r="TFD169" s="214"/>
      <c r="TFE169" s="214"/>
      <c r="TFF169" s="214"/>
      <c r="TFG169" s="214"/>
      <c r="TFH169" s="214"/>
      <c r="TFI169" s="214"/>
      <c r="TFJ169" s="214"/>
      <c r="TFK169" s="214"/>
      <c r="TFL169" s="214"/>
      <c r="TFM169" s="214"/>
      <c r="TFN169" s="214"/>
      <c r="TFO169" s="214"/>
      <c r="TFP169" s="214"/>
      <c r="TFQ169" s="214"/>
      <c r="TFR169" s="214"/>
      <c r="TFS169" s="214"/>
      <c r="TFT169" s="214"/>
      <c r="TFU169" s="214"/>
      <c r="TFV169" s="214"/>
      <c r="TFW169" s="214"/>
      <c r="TFX169" s="214"/>
      <c r="TFY169" s="214"/>
      <c r="TFZ169" s="214"/>
      <c r="TGA169" s="214"/>
      <c r="TGB169" s="214"/>
      <c r="TGC169" s="214"/>
      <c r="TGD169" s="214"/>
      <c r="TGE169" s="214"/>
      <c r="TGF169" s="214"/>
      <c r="TGG169" s="214"/>
      <c r="TGH169" s="214"/>
      <c r="TGI169" s="214"/>
      <c r="TGJ169" s="214"/>
      <c r="TGK169" s="214"/>
      <c r="TGL169" s="214"/>
      <c r="TGM169" s="214"/>
      <c r="TGN169" s="214"/>
      <c r="TGO169" s="214"/>
      <c r="TGP169" s="214"/>
      <c r="TGQ169" s="214"/>
      <c r="TGR169" s="214"/>
      <c r="TGS169" s="214"/>
      <c r="TGT169" s="214"/>
      <c r="TGU169" s="214"/>
      <c r="TGV169" s="214"/>
      <c r="TGW169" s="214"/>
      <c r="TGX169" s="214"/>
      <c r="TGY169" s="214"/>
      <c r="TGZ169" s="214"/>
      <c r="THA169" s="214"/>
      <c r="THB169" s="214"/>
      <c r="THC169" s="214"/>
      <c r="THD169" s="214"/>
      <c r="THE169" s="214"/>
      <c r="THF169" s="214"/>
      <c r="THG169" s="214"/>
      <c r="THH169" s="214"/>
      <c r="THI169" s="214"/>
      <c r="THJ169" s="214"/>
      <c r="THK169" s="214"/>
      <c r="THL169" s="214"/>
      <c r="THM169" s="214"/>
      <c r="THN169" s="214"/>
      <c r="THO169" s="214"/>
      <c r="THP169" s="214"/>
      <c r="THQ169" s="214"/>
      <c r="THR169" s="214"/>
      <c r="THS169" s="214"/>
      <c r="THT169" s="214"/>
      <c r="THU169" s="214"/>
      <c r="THV169" s="214"/>
      <c r="THW169" s="214"/>
      <c r="THX169" s="214"/>
      <c r="THY169" s="214"/>
      <c r="THZ169" s="214"/>
      <c r="TIA169" s="214"/>
      <c r="TIB169" s="214"/>
      <c r="TIC169" s="214"/>
      <c r="TID169" s="214"/>
      <c r="TIE169" s="214"/>
      <c r="TIF169" s="214"/>
      <c r="TIG169" s="214"/>
      <c r="TIH169" s="214"/>
      <c r="TII169" s="214"/>
      <c r="TIJ169" s="214"/>
      <c r="TIK169" s="214"/>
      <c r="TIL169" s="214"/>
      <c r="TIM169" s="214"/>
      <c r="TIN169" s="214"/>
      <c r="TIO169" s="214"/>
      <c r="TIP169" s="214"/>
      <c r="TIQ169" s="214"/>
      <c r="TIR169" s="214"/>
      <c r="TIS169" s="214"/>
      <c r="TIT169" s="214"/>
      <c r="TIU169" s="214"/>
      <c r="TIV169" s="214"/>
      <c r="TIW169" s="214"/>
      <c r="TIX169" s="214"/>
      <c r="TIY169" s="214"/>
      <c r="TIZ169" s="214"/>
      <c r="TJA169" s="214"/>
      <c r="TJB169" s="214"/>
      <c r="TJC169" s="214"/>
      <c r="TJD169" s="214"/>
      <c r="TJE169" s="214"/>
      <c r="TJF169" s="214"/>
      <c r="TJG169" s="214"/>
      <c r="TJH169" s="214"/>
      <c r="TJI169" s="214"/>
      <c r="TJJ169" s="214"/>
      <c r="TJK169" s="214"/>
      <c r="TJL169" s="214"/>
      <c r="TJM169" s="214"/>
      <c r="TJN169" s="214"/>
      <c r="TJO169" s="214"/>
      <c r="TJP169" s="214"/>
      <c r="TJQ169" s="214"/>
      <c r="TJR169" s="214"/>
      <c r="TJS169" s="214"/>
      <c r="TJT169" s="214"/>
      <c r="TJU169" s="214"/>
      <c r="TJV169" s="214"/>
      <c r="TJW169" s="214"/>
      <c r="TJX169" s="214"/>
      <c r="TJY169" s="214"/>
      <c r="TJZ169" s="214"/>
      <c r="TKA169" s="214"/>
      <c r="TKB169" s="214"/>
      <c r="TKC169" s="214"/>
      <c r="TKD169" s="214"/>
      <c r="TKE169" s="214"/>
      <c r="TKF169" s="214"/>
      <c r="TKG169" s="214"/>
      <c r="TKH169" s="214"/>
      <c r="TKI169" s="214"/>
      <c r="TKJ169" s="214"/>
      <c r="TKK169" s="214"/>
      <c r="TKL169" s="214"/>
      <c r="TKM169" s="214"/>
      <c r="TKN169" s="214"/>
      <c r="TKO169" s="214"/>
      <c r="TKP169" s="214"/>
      <c r="TKQ169" s="214"/>
      <c r="TKR169" s="214"/>
      <c r="TKS169" s="214"/>
      <c r="TKT169" s="214"/>
      <c r="TKU169" s="214"/>
      <c r="TLB169" s="214"/>
      <c r="TLC169" s="214"/>
      <c r="TLD169" s="214"/>
      <c r="TLE169" s="214"/>
      <c r="TLF169" s="214"/>
      <c r="TLG169" s="214"/>
      <c r="TLH169" s="214"/>
      <c r="TLI169" s="214"/>
      <c r="TLJ169" s="214"/>
      <c r="TLK169" s="214"/>
      <c r="TLL169" s="214"/>
      <c r="TLM169" s="214"/>
      <c r="TLN169" s="214"/>
      <c r="TLO169" s="214"/>
      <c r="TLP169" s="214"/>
      <c r="TLQ169" s="214"/>
      <c r="TLR169" s="214"/>
      <c r="TLS169" s="214"/>
      <c r="TLT169" s="214"/>
      <c r="TLU169" s="214"/>
      <c r="TLV169" s="214"/>
      <c r="TLW169" s="214"/>
      <c r="TLX169" s="214"/>
      <c r="TLY169" s="214"/>
      <c r="TLZ169" s="214"/>
      <c r="TMA169" s="214"/>
      <c r="TMB169" s="214"/>
      <c r="TMC169" s="214"/>
      <c r="TMD169" s="214"/>
      <c r="TME169" s="214"/>
      <c r="TMF169" s="214"/>
      <c r="TMG169" s="214"/>
      <c r="TMH169" s="214"/>
      <c r="TMI169" s="214"/>
      <c r="TMJ169" s="214"/>
      <c r="TMK169" s="214"/>
      <c r="TML169" s="214"/>
      <c r="TMM169" s="214"/>
      <c r="TMN169" s="214"/>
      <c r="TMO169" s="214"/>
      <c r="TMP169" s="214"/>
      <c r="TMQ169" s="214"/>
      <c r="TMR169" s="214"/>
      <c r="TMS169" s="214"/>
      <c r="TMT169" s="214"/>
      <c r="TMU169" s="214"/>
      <c r="TMV169" s="214"/>
      <c r="TMW169" s="214"/>
      <c r="TMX169" s="214"/>
      <c r="TMY169" s="214"/>
      <c r="TMZ169" s="214"/>
      <c r="TNA169" s="214"/>
      <c r="TNB169" s="214"/>
      <c r="TNC169" s="214"/>
      <c r="TND169" s="214"/>
      <c r="TNE169" s="214"/>
      <c r="TNF169" s="214"/>
      <c r="TNG169" s="214"/>
      <c r="TNH169" s="214"/>
      <c r="TNI169" s="214"/>
      <c r="TNJ169" s="214"/>
      <c r="TNK169" s="214"/>
      <c r="TNL169" s="214"/>
      <c r="TNM169" s="214"/>
      <c r="TNN169" s="214"/>
      <c r="TNO169" s="214"/>
      <c r="TNP169" s="214"/>
      <c r="TNQ169" s="214"/>
      <c r="TNR169" s="214"/>
      <c r="TNS169" s="214"/>
      <c r="TNT169" s="214"/>
      <c r="TNU169" s="214"/>
      <c r="TNV169" s="214"/>
      <c r="TNW169" s="214"/>
      <c r="TNX169" s="214"/>
      <c r="TNY169" s="214"/>
      <c r="TNZ169" s="214"/>
      <c r="TOA169" s="214"/>
      <c r="TOB169" s="214"/>
      <c r="TOC169" s="214"/>
      <c r="TOD169" s="214"/>
      <c r="TOE169" s="214"/>
      <c r="TOF169" s="214"/>
      <c r="TOG169" s="214"/>
      <c r="TOH169" s="214"/>
      <c r="TOI169" s="214"/>
      <c r="TOJ169" s="214"/>
      <c r="TOK169" s="214"/>
      <c r="TOL169" s="214"/>
      <c r="TOM169" s="214"/>
      <c r="TON169" s="214"/>
      <c r="TOO169" s="214"/>
      <c r="TOP169" s="214"/>
      <c r="TOQ169" s="214"/>
      <c r="TOR169" s="214"/>
      <c r="TOS169" s="214"/>
      <c r="TOT169" s="214"/>
      <c r="TOU169" s="214"/>
      <c r="TOV169" s="214"/>
      <c r="TOW169" s="214"/>
      <c r="TOX169" s="214"/>
      <c r="TOY169" s="214"/>
      <c r="TOZ169" s="214"/>
      <c r="TPA169" s="214"/>
      <c r="TPB169" s="214"/>
      <c r="TPC169" s="214"/>
      <c r="TPD169" s="214"/>
      <c r="TPE169" s="214"/>
      <c r="TPF169" s="214"/>
      <c r="TPG169" s="214"/>
      <c r="TPH169" s="214"/>
      <c r="TPI169" s="214"/>
      <c r="TPJ169" s="214"/>
      <c r="TPK169" s="214"/>
      <c r="TPL169" s="214"/>
      <c r="TPM169" s="214"/>
      <c r="TPN169" s="214"/>
      <c r="TPO169" s="214"/>
      <c r="TPP169" s="214"/>
      <c r="TPQ169" s="214"/>
      <c r="TPR169" s="214"/>
      <c r="TPS169" s="214"/>
      <c r="TPT169" s="214"/>
      <c r="TPU169" s="214"/>
      <c r="TPV169" s="214"/>
      <c r="TPW169" s="214"/>
      <c r="TPX169" s="214"/>
      <c r="TPY169" s="214"/>
      <c r="TPZ169" s="214"/>
      <c r="TQA169" s="214"/>
      <c r="TQB169" s="214"/>
      <c r="TQC169" s="214"/>
      <c r="TQD169" s="214"/>
      <c r="TQE169" s="214"/>
      <c r="TQF169" s="214"/>
      <c r="TQG169" s="214"/>
      <c r="TQH169" s="214"/>
      <c r="TQI169" s="214"/>
      <c r="TQJ169" s="214"/>
      <c r="TQK169" s="214"/>
      <c r="TQL169" s="214"/>
      <c r="TQM169" s="214"/>
      <c r="TQN169" s="214"/>
      <c r="TQO169" s="214"/>
      <c r="TQP169" s="214"/>
      <c r="TQQ169" s="214"/>
      <c r="TQR169" s="214"/>
      <c r="TQS169" s="214"/>
      <c r="TQT169" s="214"/>
      <c r="TQU169" s="214"/>
      <c r="TQV169" s="214"/>
      <c r="TQW169" s="214"/>
      <c r="TQX169" s="214"/>
      <c r="TQY169" s="214"/>
      <c r="TQZ169" s="214"/>
      <c r="TRA169" s="214"/>
      <c r="TRB169" s="214"/>
      <c r="TRC169" s="214"/>
      <c r="TRD169" s="214"/>
      <c r="TRE169" s="214"/>
      <c r="TRF169" s="214"/>
      <c r="TRG169" s="214"/>
      <c r="TRH169" s="214"/>
      <c r="TRI169" s="214"/>
      <c r="TRJ169" s="214"/>
      <c r="TRK169" s="214"/>
      <c r="TRL169" s="214"/>
      <c r="TRM169" s="214"/>
      <c r="TRN169" s="214"/>
      <c r="TRO169" s="214"/>
      <c r="TRP169" s="214"/>
      <c r="TRQ169" s="214"/>
      <c r="TRR169" s="214"/>
      <c r="TRS169" s="214"/>
      <c r="TRT169" s="214"/>
      <c r="TRU169" s="214"/>
      <c r="TRV169" s="214"/>
      <c r="TRW169" s="214"/>
      <c r="TRX169" s="214"/>
      <c r="TRY169" s="214"/>
      <c r="TRZ169" s="214"/>
      <c r="TSA169" s="214"/>
      <c r="TSB169" s="214"/>
      <c r="TSC169" s="214"/>
      <c r="TSD169" s="214"/>
      <c r="TSE169" s="214"/>
      <c r="TSF169" s="214"/>
      <c r="TSG169" s="214"/>
      <c r="TSH169" s="214"/>
      <c r="TSI169" s="214"/>
      <c r="TSJ169" s="214"/>
      <c r="TSK169" s="214"/>
      <c r="TSL169" s="214"/>
      <c r="TSM169" s="214"/>
      <c r="TSN169" s="214"/>
      <c r="TSO169" s="214"/>
      <c r="TSP169" s="214"/>
      <c r="TSQ169" s="214"/>
      <c r="TSR169" s="214"/>
      <c r="TSS169" s="214"/>
      <c r="TST169" s="214"/>
      <c r="TSU169" s="214"/>
      <c r="TSV169" s="214"/>
      <c r="TSW169" s="214"/>
      <c r="TSX169" s="214"/>
      <c r="TSY169" s="214"/>
      <c r="TSZ169" s="214"/>
      <c r="TTA169" s="214"/>
      <c r="TTB169" s="214"/>
      <c r="TTC169" s="214"/>
      <c r="TTD169" s="214"/>
      <c r="TTE169" s="214"/>
      <c r="TTF169" s="214"/>
      <c r="TTG169" s="214"/>
      <c r="TTH169" s="214"/>
      <c r="TTI169" s="214"/>
      <c r="TTJ169" s="214"/>
      <c r="TTK169" s="214"/>
      <c r="TTL169" s="214"/>
      <c r="TTM169" s="214"/>
      <c r="TTN169" s="214"/>
      <c r="TTO169" s="214"/>
      <c r="TTP169" s="214"/>
      <c r="TTQ169" s="214"/>
      <c r="TTR169" s="214"/>
      <c r="TTS169" s="214"/>
      <c r="TTT169" s="214"/>
      <c r="TTU169" s="214"/>
      <c r="TTV169" s="214"/>
      <c r="TTW169" s="214"/>
      <c r="TTX169" s="214"/>
      <c r="TTY169" s="214"/>
      <c r="TTZ169" s="214"/>
      <c r="TUA169" s="214"/>
      <c r="TUB169" s="214"/>
      <c r="TUC169" s="214"/>
      <c r="TUD169" s="214"/>
      <c r="TUE169" s="214"/>
      <c r="TUF169" s="214"/>
      <c r="TUG169" s="214"/>
      <c r="TUH169" s="214"/>
      <c r="TUI169" s="214"/>
      <c r="TUJ169" s="214"/>
      <c r="TUK169" s="214"/>
      <c r="TUL169" s="214"/>
      <c r="TUM169" s="214"/>
      <c r="TUN169" s="214"/>
      <c r="TUO169" s="214"/>
      <c r="TUP169" s="214"/>
      <c r="TUQ169" s="214"/>
      <c r="TUX169" s="214"/>
      <c r="TUY169" s="214"/>
      <c r="TUZ169" s="214"/>
      <c r="TVA169" s="214"/>
      <c r="TVB169" s="214"/>
      <c r="TVC169" s="214"/>
      <c r="TVD169" s="214"/>
      <c r="TVE169" s="214"/>
      <c r="TVF169" s="214"/>
      <c r="TVG169" s="214"/>
      <c r="TVH169" s="214"/>
      <c r="TVI169" s="214"/>
      <c r="TVJ169" s="214"/>
      <c r="TVK169" s="214"/>
      <c r="TVL169" s="214"/>
      <c r="TVM169" s="214"/>
      <c r="TVN169" s="214"/>
      <c r="TVO169" s="214"/>
      <c r="TVP169" s="214"/>
      <c r="TVQ169" s="214"/>
      <c r="TVR169" s="214"/>
      <c r="TVS169" s="214"/>
      <c r="TVT169" s="214"/>
      <c r="TVU169" s="214"/>
      <c r="TVV169" s="214"/>
      <c r="TVW169" s="214"/>
      <c r="TVX169" s="214"/>
      <c r="TVY169" s="214"/>
      <c r="TVZ169" s="214"/>
      <c r="TWA169" s="214"/>
      <c r="TWB169" s="214"/>
      <c r="TWC169" s="214"/>
      <c r="TWD169" s="214"/>
      <c r="TWE169" s="214"/>
      <c r="TWF169" s="214"/>
      <c r="TWG169" s="214"/>
      <c r="TWH169" s="214"/>
      <c r="TWI169" s="214"/>
      <c r="TWJ169" s="214"/>
      <c r="TWK169" s="214"/>
      <c r="TWL169" s="214"/>
      <c r="TWM169" s="214"/>
      <c r="TWN169" s="214"/>
      <c r="TWO169" s="214"/>
      <c r="TWP169" s="214"/>
      <c r="TWQ169" s="214"/>
      <c r="TWR169" s="214"/>
      <c r="TWS169" s="214"/>
      <c r="TWT169" s="214"/>
      <c r="TWU169" s="214"/>
      <c r="TWV169" s="214"/>
      <c r="TWW169" s="214"/>
      <c r="TWX169" s="214"/>
      <c r="TWY169" s="214"/>
      <c r="TWZ169" s="214"/>
      <c r="TXA169" s="214"/>
      <c r="TXB169" s="214"/>
      <c r="TXC169" s="214"/>
      <c r="TXD169" s="214"/>
      <c r="TXE169" s="214"/>
      <c r="TXF169" s="214"/>
      <c r="TXG169" s="214"/>
      <c r="TXH169" s="214"/>
      <c r="TXI169" s="214"/>
      <c r="TXJ169" s="214"/>
      <c r="TXK169" s="214"/>
      <c r="TXL169" s="214"/>
      <c r="TXM169" s="214"/>
      <c r="TXN169" s="214"/>
      <c r="TXO169" s="214"/>
      <c r="TXP169" s="214"/>
      <c r="TXQ169" s="214"/>
      <c r="TXR169" s="214"/>
      <c r="TXS169" s="214"/>
      <c r="TXT169" s="214"/>
      <c r="TXU169" s="214"/>
      <c r="TXV169" s="214"/>
      <c r="TXW169" s="214"/>
      <c r="TXX169" s="214"/>
      <c r="TXY169" s="214"/>
      <c r="TXZ169" s="214"/>
      <c r="TYA169" s="214"/>
      <c r="TYB169" s="214"/>
      <c r="TYC169" s="214"/>
      <c r="TYD169" s="214"/>
      <c r="TYE169" s="214"/>
      <c r="TYF169" s="214"/>
      <c r="TYG169" s="214"/>
      <c r="TYH169" s="214"/>
      <c r="TYI169" s="214"/>
      <c r="TYJ169" s="214"/>
      <c r="TYK169" s="214"/>
      <c r="TYL169" s="214"/>
      <c r="TYM169" s="214"/>
      <c r="TYN169" s="214"/>
      <c r="TYO169" s="214"/>
      <c r="TYP169" s="214"/>
      <c r="TYQ169" s="214"/>
      <c r="TYR169" s="214"/>
      <c r="TYS169" s="214"/>
      <c r="TYT169" s="214"/>
      <c r="TYU169" s="214"/>
      <c r="TYV169" s="214"/>
      <c r="TYW169" s="214"/>
      <c r="TYX169" s="214"/>
      <c r="TYY169" s="214"/>
      <c r="TYZ169" s="214"/>
      <c r="TZA169" s="214"/>
      <c r="TZB169" s="214"/>
      <c r="TZC169" s="214"/>
      <c r="TZD169" s="214"/>
      <c r="TZE169" s="214"/>
      <c r="TZF169" s="214"/>
      <c r="TZG169" s="214"/>
      <c r="TZH169" s="214"/>
      <c r="TZI169" s="214"/>
      <c r="TZJ169" s="214"/>
      <c r="TZK169" s="214"/>
      <c r="TZL169" s="214"/>
      <c r="TZM169" s="214"/>
      <c r="TZN169" s="214"/>
      <c r="TZO169" s="214"/>
      <c r="TZP169" s="214"/>
      <c r="TZQ169" s="214"/>
      <c r="TZR169" s="214"/>
      <c r="TZS169" s="214"/>
      <c r="TZT169" s="214"/>
      <c r="TZU169" s="214"/>
      <c r="TZV169" s="214"/>
      <c r="TZW169" s="214"/>
      <c r="TZX169" s="214"/>
      <c r="TZY169" s="214"/>
      <c r="TZZ169" s="214"/>
      <c r="UAA169" s="214"/>
      <c r="UAB169" s="214"/>
      <c r="UAC169" s="214"/>
      <c r="UAD169" s="214"/>
      <c r="UAE169" s="214"/>
      <c r="UAF169" s="214"/>
      <c r="UAG169" s="214"/>
      <c r="UAH169" s="214"/>
      <c r="UAI169" s="214"/>
      <c r="UAJ169" s="214"/>
      <c r="UAK169" s="214"/>
      <c r="UAL169" s="214"/>
      <c r="UAM169" s="214"/>
      <c r="UAN169" s="214"/>
      <c r="UAO169" s="214"/>
      <c r="UAP169" s="214"/>
      <c r="UAQ169" s="214"/>
      <c r="UAR169" s="214"/>
      <c r="UAS169" s="214"/>
      <c r="UAT169" s="214"/>
      <c r="UAU169" s="214"/>
      <c r="UAV169" s="214"/>
      <c r="UAW169" s="214"/>
      <c r="UAX169" s="214"/>
      <c r="UAY169" s="214"/>
      <c r="UAZ169" s="214"/>
      <c r="UBA169" s="214"/>
      <c r="UBB169" s="214"/>
      <c r="UBC169" s="214"/>
      <c r="UBD169" s="214"/>
      <c r="UBE169" s="214"/>
      <c r="UBF169" s="214"/>
      <c r="UBG169" s="214"/>
      <c r="UBH169" s="214"/>
      <c r="UBI169" s="214"/>
      <c r="UBJ169" s="214"/>
      <c r="UBK169" s="214"/>
      <c r="UBL169" s="214"/>
      <c r="UBM169" s="214"/>
      <c r="UBN169" s="214"/>
      <c r="UBO169" s="214"/>
      <c r="UBP169" s="214"/>
      <c r="UBQ169" s="214"/>
      <c r="UBR169" s="214"/>
      <c r="UBS169" s="214"/>
      <c r="UBT169" s="214"/>
      <c r="UBU169" s="214"/>
      <c r="UBV169" s="214"/>
      <c r="UBW169" s="214"/>
      <c r="UBX169" s="214"/>
      <c r="UBY169" s="214"/>
      <c r="UBZ169" s="214"/>
      <c r="UCA169" s="214"/>
      <c r="UCB169" s="214"/>
      <c r="UCC169" s="214"/>
      <c r="UCD169" s="214"/>
      <c r="UCE169" s="214"/>
      <c r="UCF169" s="214"/>
      <c r="UCG169" s="214"/>
      <c r="UCH169" s="214"/>
      <c r="UCI169" s="214"/>
      <c r="UCJ169" s="214"/>
      <c r="UCK169" s="214"/>
      <c r="UCL169" s="214"/>
      <c r="UCM169" s="214"/>
      <c r="UCN169" s="214"/>
      <c r="UCO169" s="214"/>
      <c r="UCP169" s="214"/>
      <c r="UCQ169" s="214"/>
      <c r="UCR169" s="214"/>
      <c r="UCS169" s="214"/>
      <c r="UCT169" s="214"/>
      <c r="UCU169" s="214"/>
      <c r="UCV169" s="214"/>
      <c r="UCW169" s="214"/>
      <c r="UCX169" s="214"/>
      <c r="UCY169" s="214"/>
      <c r="UCZ169" s="214"/>
      <c r="UDA169" s="214"/>
      <c r="UDB169" s="214"/>
      <c r="UDC169" s="214"/>
      <c r="UDD169" s="214"/>
      <c r="UDE169" s="214"/>
      <c r="UDF169" s="214"/>
      <c r="UDG169" s="214"/>
      <c r="UDH169" s="214"/>
      <c r="UDI169" s="214"/>
      <c r="UDJ169" s="214"/>
      <c r="UDK169" s="214"/>
      <c r="UDL169" s="214"/>
      <c r="UDM169" s="214"/>
      <c r="UDN169" s="214"/>
      <c r="UDO169" s="214"/>
      <c r="UDP169" s="214"/>
      <c r="UDQ169" s="214"/>
      <c r="UDR169" s="214"/>
      <c r="UDS169" s="214"/>
      <c r="UDT169" s="214"/>
      <c r="UDU169" s="214"/>
      <c r="UDV169" s="214"/>
      <c r="UDW169" s="214"/>
      <c r="UDX169" s="214"/>
      <c r="UDY169" s="214"/>
      <c r="UDZ169" s="214"/>
      <c r="UEA169" s="214"/>
      <c r="UEB169" s="214"/>
      <c r="UEC169" s="214"/>
      <c r="UED169" s="214"/>
      <c r="UEE169" s="214"/>
      <c r="UEF169" s="214"/>
      <c r="UEG169" s="214"/>
      <c r="UEH169" s="214"/>
      <c r="UEI169" s="214"/>
      <c r="UEJ169" s="214"/>
      <c r="UEK169" s="214"/>
      <c r="UEL169" s="214"/>
      <c r="UEM169" s="214"/>
      <c r="UET169" s="214"/>
      <c r="UEU169" s="214"/>
      <c r="UEV169" s="214"/>
      <c r="UEW169" s="214"/>
      <c r="UEX169" s="214"/>
      <c r="UEY169" s="214"/>
      <c r="UEZ169" s="214"/>
      <c r="UFA169" s="214"/>
      <c r="UFB169" s="214"/>
      <c r="UFC169" s="214"/>
      <c r="UFD169" s="214"/>
      <c r="UFE169" s="214"/>
      <c r="UFF169" s="214"/>
      <c r="UFG169" s="214"/>
      <c r="UFH169" s="214"/>
      <c r="UFI169" s="214"/>
      <c r="UFJ169" s="214"/>
      <c r="UFK169" s="214"/>
      <c r="UFL169" s="214"/>
      <c r="UFM169" s="214"/>
      <c r="UFN169" s="214"/>
      <c r="UFO169" s="214"/>
      <c r="UFP169" s="214"/>
      <c r="UFQ169" s="214"/>
      <c r="UFR169" s="214"/>
      <c r="UFS169" s="214"/>
      <c r="UFT169" s="214"/>
      <c r="UFU169" s="214"/>
      <c r="UFV169" s="214"/>
      <c r="UFW169" s="214"/>
      <c r="UFX169" s="214"/>
      <c r="UFY169" s="214"/>
      <c r="UFZ169" s="214"/>
      <c r="UGA169" s="214"/>
      <c r="UGB169" s="214"/>
      <c r="UGC169" s="214"/>
      <c r="UGD169" s="214"/>
      <c r="UGE169" s="214"/>
      <c r="UGF169" s="214"/>
      <c r="UGG169" s="214"/>
      <c r="UGH169" s="214"/>
      <c r="UGI169" s="214"/>
      <c r="UGJ169" s="214"/>
      <c r="UGK169" s="214"/>
      <c r="UGL169" s="214"/>
      <c r="UGM169" s="214"/>
      <c r="UGN169" s="214"/>
      <c r="UGO169" s="214"/>
      <c r="UGP169" s="214"/>
      <c r="UGQ169" s="214"/>
      <c r="UGR169" s="214"/>
      <c r="UGS169" s="214"/>
      <c r="UGT169" s="214"/>
      <c r="UGU169" s="214"/>
      <c r="UGV169" s="214"/>
      <c r="UGW169" s="214"/>
      <c r="UGX169" s="214"/>
      <c r="UGY169" s="214"/>
      <c r="UGZ169" s="214"/>
      <c r="UHA169" s="214"/>
      <c r="UHB169" s="214"/>
      <c r="UHC169" s="214"/>
      <c r="UHD169" s="214"/>
      <c r="UHE169" s="214"/>
      <c r="UHF169" s="214"/>
      <c r="UHG169" s="214"/>
      <c r="UHH169" s="214"/>
      <c r="UHI169" s="214"/>
      <c r="UHJ169" s="214"/>
      <c r="UHK169" s="214"/>
      <c r="UHL169" s="214"/>
      <c r="UHM169" s="214"/>
      <c r="UHN169" s="214"/>
      <c r="UHO169" s="214"/>
      <c r="UHP169" s="214"/>
      <c r="UHQ169" s="214"/>
      <c r="UHR169" s="214"/>
      <c r="UHS169" s="214"/>
      <c r="UHT169" s="214"/>
      <c r="UHU169" s="214"/>
      <c r="UHV169" s="214"/>
      <c r="UHW169" s="214"/>
      <c r="UHX169" s="214"/>
      <c r="UHY169" s="214"/>
      <c r="UHZ169" s="214"/>
      <c r="UIA169" s="214"/>
      <c r="UIB169" s="214"/>
      <c r="UIC169" s="214"/>
      <c r="UID169" s="214"/>
      <c r="UIE169" s="214"/>
      <c r="UIF169" s="214"/>
      <c r="UIG169" s="214"/>
      <c r="UIH169" s="214"/>
      <c r="UII169" s="214"/>
      <c r="UIJ169" s="214"/>
      <c r="UIK169" s="214"/>
      <c r="UIL169" s="214"/>
      <c r="UIM169" s="214"/>
      <c r="UIN169" s="214"/>
      <c r="UIO169" s="214"/>
      <c r="UIP169" s="214"/>
      <c r="UIQ169" s="214"/>
      <c r="UIR169" s="214"/>
      <c r="UIS169" s="214"/>
      <c r="UIT169" s="214"/>
      <c r="UIU169" s="214"/>
      <c r="UIV169" s="214"/>
      <c r="UIW169" s="214"/>
      <c r="UIX169" s="214"/>
      <c r="UIY169" s="214"/>
      <c r="UIZ169" s="214"/>
      <c r="UJA169" s="214"/>
      <c r="UJB169" s="214"/>
      <c r="UJC169" s="214"/>
      <c r="UJD169" s="214"/>
      <c r="UJE169" s="214"/>
      <c r="UJF169" s="214"/>
      <c r="UJG169" s="214"/>
      <c r="UJH169" s="214"/>
      <c r="UJI169" s="214"/>
      <c r="UJJ169" s="214"/>
      <c r="UJK169" s="214"/>
      <c r="UJL169" s="214"/>
      <c r="UJM169" s="214"/>
      <c r="UJN169" s="214"/>
      <c r="UJO169" s="214"/>
      <c r="UJP169" s="214"/>
      <c r="UJQ169" s="214"/>
      <c r="UJR169" s="214"/>
      <c r="UJS169" s="214"/>
      <c r="UJT169" s="214"/>
      <c r="UJU169" s="214"/>
      <c r="UJV169" s="214"/>
      <c r="UJW169" s="214"/>
      <c r="UJX169" s="214"/>
      <c r="UJY169" s="214"/>
      <c r="UJZ169" s="214"/>
      <c r="UKA169" s="214"/>
      <c r="UKB169" s="214"/>
      <c r="UKC169" s="214"/>
      <c r="UKD169" s="214"/>
      <c r="UKE169" s="214"/>
      <c r="UKF169" s="214"/>
      <c r="UKG169" s="214"/>
      <c r="UKH169" s="214"/>
      <c r="UKI169" s="214"/>
      <c r="UKJ169" s="214"/>
      <c r="UKK169" s="214"/>
      <c r="UKL169" s="214"/>
      <c r="UKM169" s="214"/>
      <c r="UKN169" s="214"/>
      <c r="UKO169" s="214"/>
      <c r="UKP169" s="214"/>
      <c r="UKQ169" s="214"/>
      <c r="UKR169" s="214"/>
      <c r="UKS169" s="214"/>
      <c r="UKT169" s="214"/>
      <c r="UKU169" s="214"/>
      <c r="UKV169" s="214"/>
      <c r="UKW169" s="214"/>
      <c r="UKX169" s="214"/>
      <c r="UKY169" s="214"/>
      <c r="UKZ169" s="214"/>
      <c r="ULA169" s="214"/>
      <c r="ULB169" s="214"/>
      <c r="ULC169" s="214"/>
      <c r="ULD169" s="214"/>
      <c r="ULE169" s="214"/>
      <c r="ULF169" s="214"/>
      <c r="ULG169" s="214"/>
      <c r="ULH169" s="214"/>
      <c r="ULI169" s="214"/>
      <c r="ULJ169" s="214"/>
      <c r="ULK169" s="214"/>
      <c r="ULL169" s="214"/>
      <c r="ULM169" s="214"/>
      <c r="ULN169" s="214"/>
      <c r="ULO169" s="214"/>
      <c r="ULP169" s="214"/>
      <c r="ULQ169" s="214"/>
      <c r="ULR169" s="214"/>
      <c r="ULS169" s="214"/>
      <c r="ULT169" s="214"/>
      <c r="ULU169" s="214"/>
      <c r="ULV169" s="214"/>
      <c r="ULW169" s="214"/>
      <c r="ULX169" s="214"/>
      <c r="ULY169" s="214"/>
      <c r="ULZ169" s="214"/>
      <c r="UMA169" s="214"/>
      <c r="UMB169" s="214"/>
      <c r="UMC169" s="214"/>
      <c r="UMD169" s="214"/>
      <c r="UME169" s="214"/>
      <c r="UMF169" s="214"/>
      <c r="UMG169" s="214"/>
      <c r="UMH169" s="214"/>
      <c r="UMI169" s="214"/>
      <c r="UMJ169" s="214"/>
      <c r="UMK169" s="214"/>
      <c r="UML169" s="214"/>
      <c r="UMM169" s="214"/>
      <c r="UMN169" s="214"/>
      <c r="UMO169" s="214"/>
      <c r="UMP169" s="214"/>
      <c r="UMQ169" s="214"/>
      <c r="UMR169" s="214"/>
      <c r="UMS169" s="214"/>
      <c r="UMT169" s="214"/>
      <c r="UMU169" s="214"/>
      <c r="UMV169" s="214"/>
      <c r="UMW169" s="214"/>
      <c r="UMX169" s="214"/>
      <c r="UMY169" s="214"/>
      <c r="UMZ169" s="214"/>
      <c r="UNA169" s="214"/>
      <c r="UNB169" s="214"/>
      <c r="UNC169" s="214"/>
      <c r="UND169" s="214"/>
      <c r="UNE169" s="214"/>
      <c r="UNF169" s="214"/>
      <c r="UNG169" s="214"/>
      <c r="UNH169" s="214"/>
      <c r="UNI169" s="214"/>
      <c r="UNJ169" s="214"/>
      <c r="UNK169" s="214"/>
      <c r="UNL169" s="214"/>
      <c r="UNM169" s="214"/>
      <c r="UNN169" s="214"/>
      <c r="UNO169" s="214"/>
      <c r="UNP169" s="214"/>
      <c r="UNQ169" s="214"/>
      <c r="UNR169" s="214"/>
      <c r="UNS169" s="214"/>
      <c r="UNT169" s="214"/>
      <c r="UNU169" s="214"/>
      <c r="UNV169" s="214"/>
      <c r="UNW169" s="214"/>
      <c r="UNX169" s="214"/>
      <c r="UNY169" s="214"/>
      <c r="UNZ169" s="214"/>
      <c r="UOA169" s="214"/>
      <c r="UOB169" s="214"/>
      <c r="UOC169" s="214"/>
      <c r="UOD169" s="214"/>
      <c r="UOE169" s="214"/>
      <c r="UOF169" s="214"/>
      <c r="UOG169" s="214"/>
      <c r="UOH169" s="214"/>
      <c r="UOI169" s="214"/>
      <c r="UOP169" s="214"/>
      <c r="UOQ169" s="214"/>
      <c r="UOR169" s="214"/>
      <c r="UOS169" s="214"/>
      <c r="UOT169" s="214"/>
      <c r="UOU169" s="214"/>
      <c r="UOV169" s="214"/>
      <c r="UOW169" s="214"/>
      <c r="UOX169" s="214"/>
      <c r="UOY169" s="214"/>
      <c r="UOZ169" s="214"/>
      <c r="UPA169" s="214"/>
      <c r="UPB169" s="214"/>
      <c r="UPC169" s="214"/>
      <c r="UPD169" s="214"/>
      <c r="UPE169" s="214"/>
      <c r="UPF169" s="214"/>
      <c r="UPG169" s="214"/>
      <c r="UPH169" s="214"/>
      <c r="UPI169" s="214"/>
      <c r="UPJ169" s="214"/>
      <c r="UPK169" s="214"/>
      <c r="UPL169" s="214"/>
      <c r="UPM169" s="214"/>
      <c r="UPN169" s="214"/>
      <c r="UPO169" s="214"/>
      <c r="UPP169" s="214"/>
      <c r="UPQ169" s="214"/>
      <c r="UPR169" s="214"/>
      <c r="UPS169" s="214"/>
      <c r="UPT169" s="214"/>
      <c r="UPU169" s="214"/>
      <c r="UPV169" s="214"/>
      <c r="UPW169" s="214"/>
      <c r="UPX169" s="214"/>
      <c r="UPY169" s="214"/>
      <c r="UPZ169" s="214"/>
      <c r="UQA169" s="214"/>
      <c r="UQB169" s="214"/>
      <c r="UQC169" s="214"/>
      <c r="UQD169" s="214"/>
      <c r="UQE169" s="214"/>
      <c r="UQF169" s="214"/>
      <c r="UQG169" s="214"/>
      <c r="UQH169" s="214"/>
      <c r="UQI169" s="214"/>
      <c r="UQJ169" s="214"/>
      <c r="UQK169" s="214"/>
      <c r="UQL169" s="214"/>
      <c r="UQM169" s="214"/>
      <c r="UQN169" s="214"/>
      <c r="UQO169" s="214"/>
      <c r="UQP169" s="214"/>
      <c r="UQQ169" s="214"/>
      <c r="UQR169" s="214"/>
      <c r="UQS169" s="214"/>
      <c r="UQT169" s="214"/>
      <c r="UQU169" s="214"/>
      <c r="UQV169" s="214"/>
      <c r="UQW169" s="214"/>
      <c r="UQX169" s="214"/>
      <c r="UQY169" s="214"/>
      <c r="UQZ169" s="214"/>
      <c r="URA169" s="214"/>
      <c r="URB169" s="214"/>
      <c r="URC169" s="214"/>
      <c r="URD169" s="214"/>
      <c r="URE169" s="214"/>
      <c r="URF169" s="214"/>
      <c r="URG169" s="214"/>
      <c r="URH169" s="214"/>
      <c r="URI169" s="214"/>
      <c r="URJ169" s="214"/>
      <c r="URK169" s="214"/>
      <c r="URL169" s="214"/>
      <c r="URM169" s="214"/>
      <c r="URN169" s="214"/>
      <c r="URO169" s="214"/>
      <c r="URP169" s="214"/>
      <c r="URQ169" s="214"/>
      <c r="URR169" s="214"/>
      <c r="URS169" s="214"/>
      <c r="URT169" s="214"/>
      <c r="URU169" s="214"/>
      <c r="URV169" s="214"/>
      <c r="URW169" s="214"/>
      <c r="URX169" s="214"/>
      <c r="URY169" s="214"/>
      <c r="URZ169" s="214"/>
      <c r="USA169" s="214"/>
      <c r="USB169" s="214"/>
      <c r="USC169" s="214"/>
      <c r="USD169" s="214"/>
      <c r="USE169" s="214"/>
      <c r="USF169" s="214"/>
      <c r="USG169" s="214"/>
      <c r="USH169" s="214"/>
      <c r="USI169" s="214"/>
      <c r="USJ169" s="214"/>
      <c r="USK169" s="214"/>
      <c r="USL169" s="214"/>
      <c r="USM169" s="214"/>
      <c r="USN169" s="214"/>
      <c r="USO169" s="214"/>
      <c r="USP169" s="214"/>
      <c r="USQ169" s="214"/>
      <c r="USR169" s="214"/>
      <c r="USS169" s="214"/>
      <c r="UST169" s="214"/>
      <c r="USU169" s="214"/>
      <c r="USV169" s="214"/>
      <c r="USW169" s="214"/>
      <c r="USX169" s="214"/>
      <c r="USY169" s="214"/>
      <c r="USZ169" s="214"/>
      <c r="UTA169" s="214"/>
      <c r="UTB169" s="214"/>
      <c r="UTC169" s="214"/>
      <c r="UTD169" s="214"/>
      <c r="UTE169" s="214"/>
      <c r="UTF169" s="214"/>
      <c r="UTG169" s="214"/>
      <c r="UTH169" s="214"/>
      <c r="UTI169" s="214"/>
      <c r="UTJ169" s="214"/>
      <c r="UTK169" s="214"/>
      <c r="UTL169" s="214"/>
      <c r="UTM169" s="214"/>
      <c r="UTN169" s="214"/>
      <c r="UTO169" s="214"/>
      <c r="UTP169" s="214"/>
      <c r="UTQ169" s="214"/>
      <c r="UTR169" s="214"/>
      <c r="UTS169" s="214"/>
      <c r="UTT169" s="214"/>
      <c r="UTU169" s="214"/>
      <c r="UTV169" s="214"/>
      <c r="UTW169" s="214"/>
      <c r="UTX169" s="214"/>
      <c r="UTY169" s="214"/>
      <c r="UTZ169" s="214"/>
      <c r="UUA169" s="214"/>
      <c r="UUB169" s="214"/>
      <c r="UUC169" s="214"/>
      <c r="UUD169" s="214"/>
      <c r="UUE169" s="214"/>
      <c r="UUF169" s="214"/>
      <c r="UUG169" s="214"/>
      <c r="UUH169" s="214"/>
      <c r="UUI169" s="214"/>
      <c r="UUJ169" s="214"/>
      <c r="UUK169" s="214"/>
      <c r="UUL169" s="214"/>
      <c r="UUM169" s="214"/>
      <c r="UUN169" s="214"/>
      <c r="UUO169" s="214"/>
      <c r="UUP169" s="214"/>
      <c r="UUQ169" s="214"/>
      <c r="UUR169" s="214"/>
      <c r="UUS169" s="214"/>
      <c r="UUT169" s="214"/>
      <c r="UUU169" s="214"/>
      <c r="UUV169" s="214"/>
      <c r="UUW169" s="214"/>
      <c r="UUX169" s="214"/>
      <c r="UUY169" s="214"/>
      <c r="UUZ169" s="214"/>
      <c r="UVA169" s="214"/>
      <c r="UVB169" s="214"/>
      <c r="UVC169" s="214"/>
      <c r="UVD169" s="214"/>
      <c r="UVE169" s="214"/>
      <c r="UVF169" s="214"/>
      <c r="UVG169" s="214"/>
      <c r="UVH169" s="214"/>
      <c r="UVI169" s="214"/>
      <c r="UVJ169" s="214"/>
      <c r="UVK169" s="214"/>
      <c r="UVL169" s="214"/>
      <c r="UVM169" s="214"/>
      <c r="UVN169" s="214"/>
      <c r="UVO169" s="214"/>
      <c r="UVP169" s="214"/>
      <c r="UVQ169" s="214"/>
      <c r="UVR169" s="214"/>
      <c r="UVS169" s="214"/>
      <c r="UVT169" s="214"/>
      <c r="UVU169" s="214"/>
      <c r="UVV169" s="214"/>
      <c r="UVW169" s="214"/>
      <c r="UVX169" s="214"/>
      <c r="UVY169" s="214"/>
      <c r="UVZ169" s="214"/>
      <c r="UWA169" s="214"/>
      <c r="UWB169" s="214"/>
      <c r="UWC169" s="214"/>
      <c r="UWD169" s="214"/>
      <c r="UWE169" s="214"/>
      <c r="UWF169" s="214"/>
      <c r="UWG169" s="214"/>
      <c r="UWH169" s="214"/>
      <c r="UWI169" s="214"/>
      <c r="UWJ169" s="214"/>
      <c r="UWK169" s="214"/>
      <c r="UWL169" s="214"/>
      <c r="UWM169" s="214"/>
      <c r="UWN169" s="214"/>
      <c r="UWO169" s="214"/>
      <c r="UWP169" s="214"/>
      <c r="UWQ169" s="214"/>
      <c r="UWR169" s="214"/>
      <c r="UWS169" s="214"/>
      <c r="UWT169" s="214"/>
      <c r="UWU169" s="214"/>
      <c r="UWV169" s="214"/>
      <c r="UWW169" s="214"/>
      <c r="UWX169" s="214"/>
      <c r="UWY169" s="214"/>
      <c r="UWZ169" s="214"/>
      <c r="UXA169" s="214"/>
      <c r="UXB169" s="214"/>
      <c r="UXC169" s="214"/>
      <c r="UXD169" s="214"/>
      <c r="UXE169" s="214"/>
      <c r="UXF169" s="214"/>
      <c r="UXG169" s="214"/>
      <c r="UXH169" s="214"/>
      <c r="UXI169" s="214"/>
      <c r="UXJ169" s="214"/>
      <c r="UXK169" s="214"/>
      <c r="UXL169" s="214"/>
      <c r="UXM169" s="214"/>
      <c r="UXN169" s="214"/>
      <c r="UXO169" s="214"/>
      <c r="UXP169" s="214"/>
      <c r="UXQ169" s="214"/>
      <c r="UXR169" s="214"/>
      <c r="UXS169" s="214"/>
      <c r="UXT169" s="214"/>
      <c r="UXU169" s="214"/>
      <c r="UXV169" s="214"/>
      <c r="UXW169" s="214"/>
      <c r="UXX169" s="214"/>
      <c r="UXY169" s="214"/>
      <c r="UXZ169" s="214"/>
      <c r="UYA169" s="214"/>
      <c r="UYB169" s="214"/>
      <c r="UYC169" s="214"/>
      <c r="UYD169" s="214"/>
      <c r="UYE169" s="214"/>
      <c r="UYL169" s="214"/>
      <c r="UYM169" s="214"/>
      <c r="UYN169" s="214"/>
      <c r="UYO169" s="214"/>
      <c r="UYP169" s="214"/>
      <c r="UYQ169" s="214"/>
      <c r="UYR169" s="214"/>
      <c r="UYS169" s="214"/>
      <c r="UYT169" s="214"/>
      <c r="UYU169" s="214"/>
      <c r="UYV169" s="214"/>
      <c r="UYW169" s="214"/>
      <c r="UYX169" s="214"/>
      <c r="UYY169" s="214"/>
      <c r="UYZ169" s="214"/>
      <c r="UZA169" s="214"/>
      <c r="UZB169" s="214"/>
      <c r="UZC169" s="214"/>
      <c r="UZD169" s="214"/>
      <c r="UZE169" s="214"/>
      <c r="UZF169" s="214"/>
      <c r="UZG169" s="214"/>
      <c r="UZH169" s="214"/>
      <c r="UZI169" s="214"/>
      <c r="UZJ169" s="214"/>
      <c r="UZK169" s="214"/>
      <c r="UZL169" s="214"/>
      <c r="UZM169" s="214"/>
      <c r="UZN169" s="214"/>
      <c r="UZO169" s="214"/>
      <c r="UZP169" s="214"/>
      <c r="UZQ169" s="214"/>
      <c r="UZR169" s="214"/>
      <c r="UZS169" s="214"/>
      <c r="UZT169" s="214"/>
      <c r="UZU169" s="214"/>
      <c r="UZV169" s="214"/>
      <c r="UZW169" s="214"/>
      <c r="UZX169" s="214"/>
      <c r="UZY169" s="214"/>
      <c r="UZZ169" s="214"/>
      <c r="VAA169" s="214"/>
      <c r="VAB169" s="214"/>
      <c r="VAC169" s="214"/>
      <c r="VAD169" s="214"/>
      <c r="VAE169" s="214"/>
      <c r="VAF169" s="214"/>
      <c r="VAG169" s="214"/>
      <c r="VAH169" s="214"/>
      <c r="VAI169" s="214"/>
      <c r="VAJ169" s="214"/>
      <c r="VAK169" s="214"/>
      <c r="VAL169" s="214"/>
      <c r="VAM169" s="214"/>
      <c r="VAN169" s="214"/>
      <c r="VAO169" s="214"/>
      <c r="VAP169" s="214"/>
      <c r="VAQ169" s="214"/>
      <c r="VAR169" s="214"/>
      <c r="VAS169" s="214"/>
      <c r="VAT169" s="214"/>
      <c r="VAU169" s="214"/>
      <c r="VAV169" s="214"/>
      <c r="VAW169" s="214"/>
      <c r="VAX169" s="214"/>
      <c r="VAY169" s="214"/>
      <c r="VAZ169" s="214"/>
      <c r="VBA169" s="214"/>
      <c r="VBB169" s="214"/>
      <c r="VBC169" s="214"/>
      <c r="VBD169" s="214"/>
      <c r="VBE169" s="214"/>
      <c r="VBF169" s="214"/>
      <c r="VBG169" s="214"/>
      <c r="VBH169" s="214"/>
      <c r="VBI169" s="214"/>
      <c r="VBJ169" s="214"/>
      <c r="VBK169" s="214"/>
      <c r="VBL169" s="214"/>
      <c r="VBM169" s="214"/>
      <c r="VBN169" s="214"/>
      <c r="VBO169" s="214"/>
      <c r="VBP169" s="214"/>
      <c r="VBQ169" s="214"/>
      <c r="VBR169" s="214"/>
      <c r="VBS169" s="214"/>
      <c r="VBT169" s="214"/>
      <c r="VBU169" s="214"/>
      <c r="VBV169" s="214"/>
      <c r="VBW169" s="214"/>
      <c r="VBX169" s="214"/>
      <c r="VBY169" s="214"/>
      <c r="VBZ169" s="214"/>
      <c r="VCA169" s="214"/>
      <c r="VCB169" s="214"/>
      <c r="VCC169" s="214"/>
      <c r="VCD169" s="214"/>
      <c r="VCE169" s="214"/>
      <c r="VCF169" s="214"/>
      <c r="VCG169" s="214"/>
      <c r="VCH169" s="214"/>
      <c r="VCI169" s="214"/>
      <c r="VCJ169" s="214"/>
      <c r="VCK169" s="214"/>
      <c r="VCL169" s="214"/>
      <c r="VCM169" s="214"/>
      <c r="VCN169" s="214"/>
      <c r="VCO169" s="214"/>
      <c r="VCP169" s="214"/>
      <c r="VCQ169" s="214"/>
      <c r="VCR169" s="214"/>
      <c r="VCS169" s="214"/>
      <c r="VCT169" s="214"/>
      <c r="VCU169" s="214"/>
      <c r="VCV169" s="214"/>
      <c r="VCW169" s="214"/>
      <c r="VCX169" s="214"/>
      <c r="VCY169" s="214"/>
      <c r="VCZ169" s="214"/>
      <c r="VDA169" s="214"/>
      <c r="VDB169" s="214"/>
      <c r="VDC169" s="214"/>
      <c r="VDD169" s="214"/>
      <c r="VDE169" s="214"/>
      <c r="VDF169" s="214"/>
      <c r="VDG169" s="214"/>
      <c r="VDH169" s="214"/>
      <c r="VDI169" s="214"/>
      <c r="VDJ169" s="214"/>
      <c r="VDK169" s="214"/>
      <c r="VDL169" s="214"/>
      <c r="VDM169" s="214"/>
      <c r="VDN169" s="214"/>
      <c r="VDO169" s="214"/>
      <c r="VDP169" s="214"/>
      <c r="VDQ169" s="214"/>
      <c r="VDR169" s="214"/>
      <c r="VDS169" s="214"/>
      <c r="VDT169" s="214"/>
      <c r="VDU169" s="214"/>
      <c r="VDV169" s="214"/>
      <c r="VDW169" s="214"/>
      <c r="VDX169" s="214"/>
      <c r="VDY169" s="214"/>
      <c r="VDZ169" s="214"/>
      <c r="VEA169" s="214"/>
      <c r="VEB169" s="214"/>
      <c r="VEC169" s="214"/>
      <c r="VED169" s="214"/>
      <c r="VEE169" s="214"/>
      <c r="VEF169" s="214"/>
      <c r="VEG169" s="214"/>
      <c r="VEH169" s="214"/>
      <c r="VEI169" s="214"/>
      <c r="VEJ169" s="214"/>
      <c r="VEK169" s="214"/>
      <c r="VEL169" s="214"/>
      <c r="VEM169" s="214"/>
      <c r="VEN169" s="214"/>
      <c r="VEO169" s="214"/>
      <c r="VEP169" s="214"/>
      <c r="VEQ169" s="214"/>
      <c r="VER169" s="214"/>
      <c r="VES169" s="214"/>
      <c r="VET169" s="214"/>
      <c r="VEU169" s="214"/>
      <c r="VEV169" s="214"/>
      <c r="VEW169" s="214"/>
      <c r="VEX169" s="214"/>
      <c r="VEY169" s="214"/>
      <c r="VEZ169" s="214"/>
      <c r="VFA169" s="214"/>
      <c r="VFB169" s="214"/>
      <c r="VFC169" s="214"/>
      <c r="VFD169" s="214"/>
      <c r="VFE169" s="214"/>
      <c r="VFF169" s="214"/>
      <c r="VFG169" s="214"/>
      <c r="VFH169" s="214"/>
      <c r="VFI169" s="214"/>
      <c r="VFJ169" s="214"/>
      <c r="VFK169" s="214"/>
      <c r="VFL169" s="214"/>
      <c r="VFM169" s="214"/>
      <c r="VFN169" s="214"/>
      <c r="VFO169" s="214"/>
      <c r="VFP169" s="214"/>
      <c r="VFQ169" s="214"/>
      <c r="VFR169" s="214"/>
      <c r="VFS169" s="214"/>
      <c r="VFT169" s="214"/>
      <c r="VFU169" s="214"/>
      <c r="VFV169" s="214"/>
      <c r="VFW169" s="214"/>
      <c r="VFX169" s="214"/>
      <c r="VFY169" s="214"/>
      <c r="VFZ169" s="214"/>
      <c r="VGA169" s="214"/>
      <c r="VGB169" s="214"/>
      <c r="VGC169" s="214"/>
      <c r="VGD169" s="214"/>
      <c r="VGE169" s="214"/>
      <c r="VGF169" s="214"/>
      <c r="VGG169" s="214"/>
      <c r="VGH169" s="214"/>
      <c r="VGI169" s="214"/>
      <c r="VGJ169" s="214"/>
      <c r="VGK169" s="214"/>
      <c r="VGL169" s="214"/>
      <c r="VGM169" s="214"/>
      <c r="VGN169" s="214"/>
      <c r="VGO169" s="214"/>
      <c r="VGP169" s="214"/>
      <c r="VGQ169" s="214"/>
      <c r="VGR169" s="214"/>
      <c r="VGS169" s="214"/>
      <c r="VGT169" s="214"/>
      <c r="VGU169" s="214"/>
      <c r="VGV169" s="214"/>
      <c r="VGW169" s="214"/>
      <c r="VGX169" s="214"/>
      <c r="VGY169" s="214"/>
      <c r="VGZ169" s="214"/>
      <c r="VHA169" s="214"/>
      <c r="VHB169" s="214"/>
      <c r="VHC169" s="214"/>
      <c r="VHD169" s="214"/>
      <c r="VHE169" s="214"/>
      <c r="VHF169" s="214"/>
      <c r="VHG169" s="214"/>
      <c r="VHH169" s="214"/>
      <c r="VHI169" s="214"/>
      <c r="VHJ169" s="214"/>
      <c r="VHK169" s="214"/>
      <c r="VHL169" s="214"/>
      <c r="VHM169" s="214"/>
      <c r="VHN169" s="214"/>
      <c r="VHO169" s="214"/>
      <c r="VHP169" s="214"/>
      <c r="VHQ169" s="214"/>
      <c r="VHR169" s="214"/>
      <c r="VHS169" s="214"/>
      <c r="VHT169" s="214"/>
      <c r="VHU169" s="214"/>
      <c r="VHV169" s="214"/>
      <c r="VHW169" s="214"/>
      <c r="VHX169" s="214"/>
      <c r="VHY169" s="214"/>
      <c r="VHZ169" s="214"/>
      <c r="VIA169" s="214"/>
      <c r="VIH169" s="214"/>
      <c r="VII169" s="214"/>
      <c r="VIJ169" s="214"/>
      <c r="VIK169" s="214"/>
      <c r="VIL169" s="214"/>
      <c r="VIM169" s="214"/>
      <c r="VIN169" s="214"/>
      <c r="VIO169" s="214"/>
      <c r="VIP169" s="214"/>
      <c r="VIQ169" s="214"/>
      <c r="VIR169" s="214"/>
      <c r="VIS169" s="214"/>
      <c r="VIT169" s="214"/>
      <c r="VIU169" s="214"/>
      <c r="VIV169" s="214"/>
      <c r="VIW169" s="214"/>
      <c r="VIX169" s="214"/>
      <c r="VIY169" s="214"/>
      <c r="VIZ169" s="214"/>
      <c r="VJA169" s="214"/>
      <c r="VJB169" s="214"/>
      <c r="VJC169" s="214"/>
      <c r="VJD169" s="214"/>
      <c r="VJE169" s="214"/>
      <c r="VJF169" s="214"/>
      <c r="VJG169" s="214"/>
      <c r="VJH169" s="214"/>
      <c r="VJI169" s="214"/>
      <c r="VJJ169" s="214"/>
      <c r="VJK169" s="214"/>
      <c r="VJL169" s="214"/>
      <c r="VJM169" s="214"/>
      <c r="VJN169" s="214"/>
      <c r="VJO169" s="214"/>
      <c r="VJP169" s="214"/>
      <c r="VJQ169" s="214"/>
      <c r="VJR169" s="214"/>
      <c r="VJS169" s="214"/>
      <c r="VJT169" s="214"/>
      <c r="VJU169" s="214"/>
      <c r="VJV169" s="214"/>
      <c r="VJW169" s="214"/>
      <c r="VJX169" s="214"/>
      <c r="VJY169" s="214"/>
      <c r="VJZ169" s="214"/>
      <c r="VKA169" s="214"/>
      <c r="VKB169" s="214"/>
      <c r="VKC169" s="214"/>
      <c r="VKD169" s="214"/>
      <c r="VKE169" s="214"/>
      <c r="VKF169" s="214"/>
      <c r="VKG169" s="214"/>
      <c r="VKH169" s="214"/>
      <c r="VKI169" s="214"/>
      <c r="VKJ169" s="214"/>
      <c r="VKK169" s="214"/>
      <c r="VKL169" s="214"/>
      <c r="VKM169" s="214"/>
      <c r="VKN169" s="214"/>
      <c r="VKO169" s="214"/>
      <c r="VKP169" s="214"/>
      <c r="VKQ169" s="214"/>
      <c r="VKR169" s="214"/>
      <c r="VKS169" s="214"/>
      <c r="VKT169" s="214"/>
      <c r="VKU169" s="214"/>
      <c r="VKV169" s="214"/>
      <c r="VKW169" s="214"/>
      <c r="VKX169" s="214"/>
      <c r="VKY169" s="214"/>
      <c r="VKZ169" s="214"/>
      <c r="VLA169" s="214"/>
      <c r="VLB169" s="214"/>
      <c r="VLC169" s="214"/>
      <c r="VLD169" s="214"/>
      <c r="VLE169" s="214"/>
      <c r="VLF169" s="214"/>
      <c r="VLG169" s="214"/>
      <c r="VLH169" s="214"/>
      <c r="VLI169" s="214"/>
      <c r="VLJ169" s="214"/>
      <c r="VLK169" s="214"/>
      <c r="VLL169" s="214"/>
      <c r="VLM169" s="214"/>
      <c r="VLN169" s="214"/>
      <c r="VLO169" s="214"/>
      <c r="VLP169" s="214"/>
      <c r="VLQ169" s="214"/>
      <c r="VLR169" s="214"/>
      <c r="VLS169" s="214"/>
      <c r="VLT169" s="214"/>
      <c r="VLU169" s="214"/>
      <c r="VLV169" s="214"/>
      <c r="VLW169" s="214"/>
      <c r="VLX169" s="214"/>
      <c r="VLY169" s="214"/>
      <c r="VLZ169" s="214"/>
      <c r="VMA169" s="214"/>
      <c r="VMB169" s="214"/>
      <c r="VMC169" s="214"/>
      <c r="VMD169" s="214"/>
      <c r="VME169" s="214"/>
      <c r="VMF169" s="214"/>
      <c r="VMG169" s="214"/>
      <c r="VMH169" s="214"/>
      <c r="VMI169" s="214"/>
      <c r="VMJ169" s="214"/>
      <c r="VMK169" s="214"/>
      <c r="VML169" s="214"/>
      <c r="VMM169" s="214"/>
      <c r="VMN169" s="214"/>
      <c r="VMO169" s="214"/>
      <c r="VMP169" s="214"/>
      <c r="VMQ169" s="214"/>
      <c r="VMR169" s="214"/>
      <c r="VMS169" s="214"/>
      <c r="VMT169" s="214"/>
      <c r="VMU169" s="214"/>
      <c r="VMV169" s="214"/>
      <c r="VMW169" s="214"/>
      <c r="VMX169" s="214"/>
      <c r="VMY169" s="214"/>
      <c r="VMZ169" s="214"/>
      <c r="VNA169" s="214"/>
      <c r="VNB169" s="214"/>
      <c r="VNC169" s="214"/>
      <c r="VND169" s="214"/>
      <c r="VNE169" s="214"/>
      <c r="VNF169" s="214"/>
      <c r="VNG169" s="214"/>
      <c r="VNH169" s="214"/>
      <c r="VNI169" s="214"/>
      <c r="VNJ169" s="214"/>
      <c r="VNK169" s="214"/>
      <c r="VNL169" s="214"/>
      <c r="VNM169" s="214"/>
      <c r="VNN169" s="214"/>
      <c r="VNO169" s="214"/>
      <c r="VNP169" s="214"/>
      <c r="VNQ169" s="214"/>
      <c r="VNR169" s="214"/>
      <c r="VNS169" s="214"/>
      <c r="VNT169" s="214"/>
      <c r="VNU169" s="214"/>
      <c r="VNV169" s="214"/>
      <c r="VNW169" s="214"/>
      <c r="VNX169" s="214"/>
      <c r="VNY169" s="214"/>
      <c r="VNZ169" s="214"/>
      <c r="VOA169" s="214"/>
      <c r="VOB169" s="214"/>
      <c r="VOC169" s="214"/>
      <c r="VOD169" s="214"/>
      <c r="VOE169" s="214"/>
      <c r="VOF169" s="214"/>
      <c r="VOG169" s="214"/>
      <c r="VOH169" s="214"/>
      <c r="VOI169" s="214"/>
      <c r="VOJ169" s="214"/>
      <c r="VOK169" s="214"/>
      <c r="VOL169" s="214"/>
      <c r="VOM169" s="214"/>
      <c r="VON169" s="214"/>
      <c r="VOO169" s="214"/>
      <c r="VOP169" s="214"/>
      <c r="VOQ169" s="214"/>
      <c r="VOR169" s="214"/>
      <c r="VOS169" s="214"/>
      <c r="VOT169" s="214"/>
      <c r="VOU169" s="214"/>
      <c r="VOV169" s="214"/>
      <c r="VOW169" s="214"/>
      <c r="VOX169" s="214"/>
      <c r="VOY169" s="214"/>
      <c r="VOZ169" s="214"/>
      <c r="VPA169" s="214"/>
      <c r="VPB169" s="214"/>
      <c r="VPC169" s="214"/>
      <c r="VPD169" s="214"/>
      <c r="VPE169" s="214"/>
      <c r="VPF169" s="214"/>
      <c r="VPG169" s="214"/>
      <c r="VPH169" s="214"/>
      <c r="VPI169" s="214"/>
      <c r="VPJ169" s="214"/>
      <c r="VPK169" s="214"/>
      <c r="VPL169" s="214"/>
      <c r="VPM169" s="214"/>
      <c r="VPN169" s="214"/>
      <c r="VPO169" s="214"/>
      <c r="VPP169" s="214"/>
      <c r="VPQ169" s="214"/>
      <c r="VPR169" s="214"/>
      <c r="VPS169" s="214"/>
      <c r="VPT169" s="214"/>
      <c r="VPU169" s="214"/>
      <c r="VPV169" s="214"/>
      <c r="VPW169" s="214"/>
      <c r="VPX169" s="214"/>
      <c r="VPY169" s="214"/>
      <c r="VPZ169" s="214"/>
      <c r="VQA169" s="214"/>
      <c r="VQB169" s="214"/>
      <c r="VQC169" s="214"/>
      <c r="VQD169" s="214"/>
      <c r="VQE169" s="214"/>
      <c r="VQF169" s="214"/>
      <c r="VQG169" s="214"/>
      <c r="VQH169" s="214"/>
      <c r="VQI169" s="214"/>
      <c r="VQJ169" s="214"/>
      <c r="VQK169" s="214"/>
      <c r="VQL169" s="214"/>
      <c r="VQM169" s="214"/>
      <c r="VQN169" s="214"/>
      <c r="VQO169" s="214"/>
      <c r="VQP169" s="214"/>
      <c r="VQQ169" s="214"/>
      <c r="VQR169" s="214"/>
      <c r="VQS169" s="214"/>
      <c r="VQT169" s="214"/>
      <c r="VQU169" s="214"/>
      <c r="VQV169" s="214"/>
      <c r="VQW169" s="214"/>
      <c r="VQX169" s="214"/>
      <c r="VQY169" s="214"/>
      <c r="VQZ169" s="214"/>
      <c r="VRA169" s="214"/>
      <c r="VRB169" s="214"/>
      <c r="VRC169" s="214"/>
      <c r="VRD169" s="214"/>
      <c r="VRE169" s="214"/>
      <c r="VRF169" s="214"/>
      <c r="VRG169" s="214"/>
      <c r="VRH169" s="214"/>
      <c r="VRI169" s="214"/>
      <c r="VRJ169" s="214"/>
      <c r="VRK169" s="214"/>
      <c r="VRL169" s="214"/>
      <c r="VRM169" s="214"/>
      <c r="VRN169" s="214"/>
      <c r="VRO169" s="214"/>
      <c r="VRP169" s="214"/>
      <c r="VRQ169" s="214"/>
      <c r="VRR169" s="214"/>
      <c r="VRS169" s="214"/>
      <c r="VRT169" s="214"/>
      <c r="VRU169" s="214"/>
      <c r="VRV169" s="214"/>
      <c r="VRW169" s="214"/>
      <c r="VSD169" s="214"/>
      <c r="VSE169" s="214"/>
      <c r="VSF169" s="214"/>
      <c r="VSG169" s="214"/>
      <c r="VSH169" s="214"/>
      <c r="VSI169" s="214"/>
      <c r="VSJ169" s="214"/>
      <c r="VSK169" s="214"/>
      <c r="VSL169" s="214"/>
      <c r="VSM169" s="214"/>
      <c r="VSN169" s="214"/>
      <c r="VSO169" s="214"/>
      <c r="VSP169" s="214"/>
      <c r="VSQ169" s="214"/>
      <c r="VSR169" s="214"/>
      <c r="VSS169" s="214"/>
      <c r="VST169" s="214"/>
      <c r="VSU169" s="214"/>
      <c r="VSV169" s="214"/>
      <c r="VSW169" s="214"/>
      <c r="VSX169" s="214"/>
      <c r="VSY169" s="214"/>
      <c r="VSZ169" s="214"/>
      <c r="VTA169" s="214"/>
      <c r="VTB169" s="214"/>
      <c r="VTC169" s="214"/>
      <c r="VTD169" s="214"/>
      <c r="VTE169" s="214"/>
      <c r="VTF169" s="214"/>
      <c r="VTG169" s="214"/>
      <c r="VTH169" s="214"/>
      <c r="VTI169" s="214"/>
      <c r="VTJ169" s="214"/>
      <c r="VTK169" s="214"/>
      <c r="VTL169" s="214"/>
      <c r="VTM169" s="214"/>
      <c r="VTN169" s="214"/>
      <c r="VTO169" s="214"/>
      <c r="VTP169" s="214"/>
      <c r="VTQ169" s="214"/>
      <c r="VTR169" s="214"/>
      <c r="VTS169" s="214"/>
      <c r="VTT169" s="214"/>
      <c r="VTU169" s="214"/>
      <c r="VTV169" s="214"/>
      <c r="VTW169" s="214"/>
      <c r="VTX169" s="214"/>
      <c r="VTY169" s="214"/>
      <c r="VTZ169" s="214"/>
      <c r="VUA169" s="214"/>
      <c r="VUB169" s="214"/>
      <c r="VUC169" s="214"/>
      <c r="VUD169" s="214"/>
      <c r="VUE169" s="214"/>
      <c r="VUF169" s="214"/>
      <c r="VUG169" s="214"/>
      <c r="VUH169" s="214"/>
      <c r="VUI169" s="214"/>
      <c r="VUJ169" s="214"/>
      <c r="VUK169" s="214"/>
      <c r="VUL169" s="214"/>
      <c r="VUM169" s="214"/>
      <c r="VUN169" s="214"/>
      <c r="VUO169" s="214"/>
      <c r="VUP169" s="214"/>
      <c r="VUQ169" s="214"/>
      <c r="VUR169" s="214"/>
      <c r="VUS169" s="214"/>
      <c r="VUT169" s="214"/>
      <c r="VUU169" s="214"/>
      <c r="VUV169" s="214"/>
      <c r="VUW169" s="214"/>
      <c r="VUX169" s="214"/>
      <c r="VUY169" s="214"/>
      <c r="VUZ169" s="214"/>
      <c r="VVA169" s="214"/>
      <c r="VVB169" s="214"/>
      <c r="VVC169" s="214"/>
      <c r="VVD169" s="214"/>
      <c r="VVE169" s="214"/>
      <c r="VVF169" s="214"/>
      <c r="VVG169" s="214"/>
      <c r="VVH169" s="214"/>
      <c r="VVI169" s="214"/>
      <c r="VVJ169" s="214"/>
      <c r="VVK169" s="214"/>
      <c r="VVL169" s="214"/>
      <c r="VVM169" s="214"/>
      <c r="VVN169" s="214"/>
      <c r="VVO169" s="214"/>
      <c r="VVP169" s="214"/>
      <c r="VVQ169" s="214"/>
      <c r="VVR169" s="214"/>
      <c r="VVS169" s="214"/>
      <c r="VVT169" s="214"/>
      <c r="VVU169" s="214"/>
      <c r="VVV169" s="214"/>
      <c r="VVW169" s="214"/>
      <c r="VVX169" s="214"/>
      <c r="VVY169" s="214"/>
      <c r="VVZ169" s="214"/>
      <c r="VWA169" s="214"/>
      <c r="VWB169" s="214"/>
      <c r="VWC169" s="214"/>
      <c r="VWD169" s="214"/>
      <c r="VWE169" s="214"/>
      <c r="VWF169" s="214"/>
      <c r="VWG169" s="214"/>
      <c r="VWH169" s="214"/>
      <c r="VWI169" s="214"/>
      <c r="VWJ169" s="214"/>
      <c r="VWK169" s="214"/>
      <c r="VWL169" s="214"/>
      <c r="VWM169" s="214"/>
      <c r="VWN169" s="214"/>
      <c r="VWO169" s="214"/>
      <c r="VWP169" s="214"/>
      <c r="VWQ169" s="214"/>
      <c r="VWR169" s="214"/>
      <c r="VWS169" s="214"/>
      <c r="VWT169" s="214"/>
      <c r="VWU169" s="214"/>
      <c r="VWV169" s="214"/>
      <c r="VWW169" s="214"/>
      <c r="VWX169" s="214"/>
      <c r="VWY169" s="214"/>
      <c r="VWZ169" s="214"/>
      <c r="VXA169" s="214"/>
      <c r="VXB169" s="214"/>
      <c r="VXC169" s="214"/>
      <c r="VXD169" s="214"/>
      <c r="VXE169" s="214"/>
      <c r="VXF169" s="214"/>
      <c r="VXG169" s="214"/>
      <c r="VXH169" s="214"/>
      <c r="VXI169" s="214"/>
      <c r="VXJ169" s="214"/>
      <c r="VXK169" s="214"/>
      <c r="VXL169" s="214"/>
      <c r="VXM169" s="214"/>
      <c r="VXN169" s="214"/>
      <c r="VXO169" s="214"/>
      <c r="VXP169" s="214"/>
      <c r="VXQ169" s="214"/>
      <c r="VXR169" s="214"/>
      <c r="VXS169" s="214"/>
      <c r="VXT169" s="214"/>
      <c r="VXU169" s="214"/>
      <c r="VXV169" s="214"/>
      <c r="VXW169" s="214"/>
      <c r="VXX169" s="214"/>
      <c r="VXY169" s="214"/>
      <c r="VXZ169" s="214"/>
      <c r="VYA169" s="214"/>
      <c r="VYB169" s="214"/>
      <c r="VYC169" s="214"/>
      <c r="VYD169" s="214"/>
      <c r="VYE169" s="214"/>
      <c r="VYF169" s="214"/>
      <c r="VYG169" s="214"/>
      <c r="VYH169" s="214"/>
      <c r="VYI169" s="214"/>
      <c r="VYJ169" s="214"/>
      <c r="VYK169" s="214"/>
      <c r="VYL169" s="214"/>
      <c r="VYM169" s="214"/>
      <c r="VYN169" s="214"/>
      <c r="VYO169" s="214"/>
      <c r="VYP169" s="214"/>
      <c r="VYQ169" s="214"/>
      <c r="VYR169" s="214"/>
      <c r="VYS169" s="214"/>
      <c r="VYT169" s="214"/>
      <c r="VYU169" s="214"/>
      <c r="VYV169" s="214"/>
      <c r="VYW169" s="214"/>
      <c r="VYX169" s="214"/>
      <c r="VYY169" s="214"/>
      <c r="VYZ169" s="214"/>
      <c r="VZA169" s="214"/>
      <c r="VZB169" s="214"/>
      <c r="VZC169" s="214"/>
      <c r="VZD169" s="214"/>
      <c r="VZE169" s="214"/>
      <c r="VZF169" s="214"/>
      <c r="VZG169" s="214"/>
      <c r="VZH169" s="214"/>
      <c r="VZI169" s="214"/>
      <c r="VZJ169" s="214"/>
      <c r="VZK169" s="214"/>
      <c r="VZL169" s="214"/>
      <c r="VZM169" s="214"/>
      <c r="VZN169" s="214"/>
      <c r="VZO169" s="214"/>
      <c r="VZP169" s="214"/>
      <c r="VZQ169" s="214"/>
      <c r="VZR169" s="214"/>
      <c r="VZS169" s="214"/>
      <c r="VZT169" s="214"/>
      <c r="VZU169" s="214"/>
      <c r="VZV169" s="214"/>
      <c r="VZW169" s="214"/>
      <c r="VZX169" s="214"/>
      <c r="VZY169" s="214"/>
      <c r="VZZ169" s="214"/>
      <c r="WAA169" s="214"/>
      <c r="WAB169" s="214"/>
      <c r="WAC169" s="214"/>
      <c r="WAD169" s="214"/>
      <c r="WAE169" s="214"/>
      <c r="WAF169" s="214"/>
      <c r="WAG169" s="214"/>
      <c r="WAH169" s="214"/>
      <c r="WAI169" s="214"/>
      <c r="WAJ169" s="214"/>
      <c r="WAK169" s="214"/>
      <c r="WAL169" s="214"/>
      <c r="WAM169" s="214"/>
      <c r="WAN169" s="214"/>
      <c r="WAO169" s="214"/>
      <c r="WAP169" s="214"/>
      <c r="WAQ169" s="214"/>
      <c r="WAR169" s="214"/>
      <c r="WAS169" s="214"/>
      <c r="WAT169" s="214"/>
      <c r="WAU169" s="214"/>
      <c r="WAV169" s="214"/>
      <c r="WAW169" s="214"/>
      <c r="WAX169" s="214"/>
      <c r="WAY169" s="214"/>
      <c r="WAZ169" s="214"/>
      <c r="WBA169" s="214"/>
      <c r="WBB169" s="214"/>
      <c r="WBC169" s="214"/>
      <c r="WBD169" s="214"/>
      <c r="WBE169" s="214"/>
      <c r="WBF169" s="214"/>
      <c r="WBG169" s="214"/>
      <c r="WBH169" s="214"/>
      <c r="WBI169" s="214"/>
      <c r="WBJ169" s="214"/>
      <c r="WBK169" s="214"/>
      <c r="WBL169" s="214"/>
      <c r="WBM169" s="214"/>
      <c r="WBN169" s="214"/>
      <c r="WBO169" s="214"/>
      <c r="WBP169" s="214"/>
      <c r="WBQ169" s="214"/>
      <c r="WBR169" s="214"/>
      <c r="WBS169" s="214"/>
      <c r="WBZ169" s="214"/>
      <c r="WCA169" s="214"/>
      <c r="WCB169" s="214"/>
      <c r="WCC169" s="214"/>
      <c r="WCD169" s="214"/>
      <c r="WCE169" s="214"/>
      <c r="WCF169" s="214"/>
      <c r="WCG169" s="214"/>
      <c r="WCH169" s="214"/>
      <c r="WCI169" s="214"/>
      <c r="WCJ169" s="214"/>
      <c r="WCK169" s="214"/>
      <c r="WCL169" s="214"/>
      <c r="WCM169" s="214"/>
      <c r="WCN169" s="214"/>
      <c r="WCO169" s="214"/>
      <c r="WCP169" s="214"/>
      <c r="WCQ169" s="214"/>
      <c r="WCR169" s="214"/>
      <c r="WCS169" s="214"/>
      <c r="WCT169" s="214"/>
      <c r="WCU169" s="214"/>
      <c r="WCV169" s="214"/>
      <c r="WCW169" s="214"/>
      <c r="WCX169" s="214"/>
      <c r="WCY169" s="214"/>
      <c r="WCZ169" s="214"/>
      <c r="WDA169" s="214"/>
      <c r="WDB169" s="214"/>
      <c r="WDC169" s="214"/>
      <c r="WDD169" s="214"/>
      <c r="WDE169" s="214"/>
      <c r="WDF169" s="214"/>
      <c r="WDG169" s="214"/>
      <c r="WDH169" s="214"/>
      <c r="WDI169" s="214"/>
      <c r="WDJ169" s="214"/>
      <c r="WDK169" s="214"/>
      <c r="WDL169" s="214"/>
      <c r="WDM169" s="214"/>
      <c r="WDN169" s="214"/>
      <c r="WDO169" s="214"/>
      <c r="WDP169" s="214"/>
      <c r="WDQ169" s="214"/>
      <c r="WDR169" s="214"/>
      <c r="WDS169" s="214"/>
      <c r="WDT169" s="214"/>
      <c r="WDU169" s="214"/>
      <c r="WDV169" s="214"/>
      <c r="WDW169" s="214"/>
      <c r="WDX169" s="214"/>
      <c r="WDY169" s="214"/>
      <c r="WDZ169" s="214"/>
      <c r="WEA169" s="214"/>
      <c r="WEB169" s="214"/>
      <c r="WEC169" s="214"/>
      <c r="WED169" s="214"/>
      <c r="WEE169" s="214"/>
      <c r="WEF169" s="214"/>
      <c r="WEG169" s="214"/>
      <c r="WEH169" s="214"/>
      <c r="WEI169" s="214"/>
      <c r="WEJ169" s="214"/>
      <c r="WEK169" s="214"/>
      <c r="WEL169" s="214"/>
      <c r="WEM169" s="214"/>
      <c r="WEN169" s="214"/>
      <c r="WEO169" s="214"/>
      <c r="WEP169" s="214"/>
      <c r="WEQ169" s="214"/>
      <c r="WER169" s="214"/>
      <c r="WES169" s="214"/>
      <c r="WET169" s="214"/>
      <c r="WEU169" s="214"/>
      <c r="WEV169" s="214"/>
      <c r="WEW169" s="214"/>
      <c r="WEX169" s="214"/>
      <c r="WEY169" s="214"/>
      <c r="WEZ169" s="214"/>
      <c r="WFA169" s="214"/>
      <c r="WFB169" s="214"/>
      <c r="WFC169" s="214"/>
      <c r="WFD169" s="214"/>
      <c r="WFE169" s="214"/>
      <c r="WFF169" s="214"/>
      <c r="WFG169" s="214"/>
      <c r="WFH169" s="214"/>
      <c r="WFI169" s="214"/>
      <c r="WFJ169" s="214"/>
      <c r="WFK169" s="214"/>
      <c r="WFL169" s="214"/>
      <c r="WFM169" s="214"/>
      <c r="WFN169" s="214"/>
      <c r="WFO169" s="214"/>
      <c r="WFP169" s="214"/>
      <c r="WFQ169" s="214"/>
      <c r="WFR169" s="214"/>
      <c r="WFS169" s="214"/>
      <c r="WFT169" s="214"/>
      <c r="WFU169" s="214"/>
      <c r="WFV169" s="214"/>
      <c r="WFW169" s="214"/>
      <c r="WFX169" s="214"/>
      <c r="WFY169" s="214"/>
      <c r="WFZ169" s="214"/>
      <c r="WGA169" s="214"/>
      <c r="WGB169" s="214"/>
      <c r="WGC169" s="214"/>
      <c r="WGD169" s="214"/>
      <c r="WGE169" s="214"/>
      <c r="WGF169" s="214"/>
      <c r="WGG169" s="214"/>
      <c r="WGH169" s="214"/>
      <c r="WGI169" s="214"/>
      <c r="WGJ169" s="214"/>
      <c r="WGK169" s="214"/>
      <c r="WGL169" s="214"/>
      <c r="WGM169" s="214"/>
      <c r="WGN169" s="214"/>
      <c r="WGO169" s="214"/>
      <c r="WGP169" s="214"/>
      <c r="WGQ169" s="214"/>
      <c r="WGR169" s="214"/>
      <c r="WGS169" s="214"/>
      <c r="WGT169" s="214"/>
      <c r="WGU169" s="214"/>
      <c r="WGV169" s="214"/>
      <c r="WGW169" s="214"/>
      <c r="WGX169" s="214"/>
      <c r="WGY169" s="214"/>
      <c r="WGZ169" s="214"/>
      <c r="WHA169" s="214"/>
      <c r="WHB169" s="214"/>
      <c r="WHC169" s="214"/>
      <c r="WHD169" s="214"/>
      <c r="WHE169" s="214"/>
      <c r="WHF169" s="214"/>
      <c r="WHG169" s="214"/>
      <c r="WHH169" s="214"/>
      <c r="WHI169" s="214"/>
      <c r="WHJ169" s="214"/>
      <c r="WHK169" s="214"/>
      <c r="WHL169" s="214"/>
      <c r="WHM169" s="214"/>
      <c r="WHN169" s="214"/>
      <c r="WHO169" s="214"/>
      <c r="WHP169" s="214"/>
      <c r="WHQ169" s="214"/>
      <c r="WHR169" s="214"/>
      <c r="WHS169" s="214"/>
      <c r="WHT169" s="214"/>
      <c r="WHU169" s="214"/>
      <c r="WHV169" s="214"/>
      <c r="WHW169" s="214"/>
      <c r="WHX169" s="214"/>
      <c r="WHY169" s="214"/>
      <c r="WHZ169" s="214"/>
      <c r="WIA169" s="214"/>
      <c r="WIB169" s="214"/>
      <c r="WIC169" s="214"/>
      <c r="WID169" s="214"/>
      <c r="WIE169" s="214"/>
      <c r="WIF169" s="214"/>
      <c r="WIG169" s="214"/>
      <c r="WIH169" s="214"/>
      <c r="WII169" s="214"/>
      <c r="WIJ169" s="214"/>
      <c r="WIK169" s="214"/>
      <c r="WIL169" s="214"/>
      <c r="WIM169" s="214"/>
      <c r="WIN169" s="214"/>
      <c r="WIO169" s="214"/>
      <c r="WIP169" s="214"/>
      <c r="WIQ169" s="214"/>
      <c r="WIR169" s="214"/>
      <c r="WIS169" s="214"/>
      <c r="WIT169" s="214"/>
      <c r="WIU169" s="214"/>
      <c r="WIV169" s="214"/>
      <c r="WIW169" s="214"/>
      <c r="WIX169" s="214"/>
      <c r="WIY169" s="214"/>
      <c r="WIZ169" s="214"/>
      <c r="WJA169" s="214"/>
      <c r="WJB169" s="214"/>
      <c r="WJC169" s="214"/>
      <c r="WJD169" s="214"/>
      <c r="WJE169" s="214"/>
      <c r="WJF169" s="214"/>
      <c r="WJG169" s="214"/>
      <c r="WJH169" s="214"/>
      <c r="WJI169" s="214"/>
      <c r="WJJ169" s="214"/>
      <c r="WJK169" s="214"/>
      <c r="WJL169" s="214"/>
      <c r="WJM169" s="214"/>
      <c r="WJN169" s="214"/>
      <c r="WJO169" s="214"/>
      <c r="WJP169" s="214"/>
      <c r="WJQ169" s="214"/>
      <c r="WJR169" s="214"/>
      <c r="WJS169" s="214"/>
      <c r="WJT169" s="214"/>
      <c r="WJU169" s="214"/>
      <c r="WJV169" s="214"/>
      <c r="WJW169" s="214"/>
      <c r="WJX169" s="214"/>
      <c r="WJY169" s="214"/>
      <c r="WJZ169" s="214"/>
      <c r="WKA169" s="214"/>
      <c r="WKB169" s="214"/>
      <c r="WKC169" s="214"/>
      <c r="WKD169" s="214"/>
      <c r="WKE169" s="214"/>
      <c r="WKF169" s="214"/>
      <c r="WKG169" s="214"/>
      <c r="WKH169" s="214"/>
      <c r="WKI169" s="214"/>
      <c r="WKJ169" s="214"/>
      <c r="WKK169" s="214"/>
      <c r="WKL169" s="214"/>
      <c r="WKM169" s="214"/>
      <c r="WKN169" s="214"/>
      <c r="WKO169" s="214"/>
      <c r="WKP169" s="214"/>
      <c r="WKQ169" s="214"/>
      <c r="WKR169" s="214"/>
      <c r="WKS169" s="214"/>
      <c r="WKT169" s="214"/>
      <c r="WKU169" s="214"/>
      <c r="WKV169" s="214"/>
      <c r="WKW169" s="214"/>
      <c r="WKX169" s="214"/>
      <c r="WKY169" s="214"/>
      <c r="WKZ169" s="214"/>
      <c r="WLA169" s="214"/>
      <c r="WLB169" s="214"/>
      <c r="WLC169" s="214"/>
      <c r="WLD169" s="214"/>
      <c r="WLE169" s="214"/>
      <c r="WLF169" s="214"/>
      <c r="WLG169" s="214"/>
      <c r="WLH169" s="214"/>
      <c r="WLI169" s="214"/>
      <c r="WLJ169" s="214"/>
      <c r="WLK169" s="214"/>
      <c r="WLL169" s="214"/>
      <c r="WLM169" s="214"/>
      <c r="WLN169" s="214"/>
      <c r="WLO169" s="214"/>
      <c r="WLV169" s="214"/>
      <c r="WLW169" s="214"/>
      <c r="WLX169" s="214"/>
      <c r="WLY169" s="214"/>
      <c r="WLZ169" s="214"/>
      <c r="WMA169" s="214"/>
      <c r="WMB169" s="214"/>
      <c r="WMC169" s="214"/>
      <c r="WMD169" s="214"/>
      <c r="WME169" s="214"/>
      <c r="WMF169" s="214"/>
      <c r="WMG169" s="214"/>
      <c r="WMH169" s="214"/>
      <c r="WMI169" s="214"/>
      <c r="WMJ169" s="214"/>
      <c r="WMK169" s="214"/>
      <c r="WML169" s="214"/>
      <c r="WMM169" s="214"/>
      <c r="WMN169" s="214"/>
      <c r="WMO169" s="214"/>
      <c r="WMP169" s="214"/>
      <c r="WMQ169" s="214"/>
      <c r="WMR169" s="214"/>
      <c r="WMS169" s="214"/>
      <c r="WMT169" s="214"/>
      <c r="WMU169" s="214"/>
      <c r="WMV169" s="214"/>
      <c r="WMW169" s="214"/>
      <c r="WMX169" s="214"/>
      <c r="WMY169" s="214"/>
      <c r="WMZ169" s="214"/>
      <c r="WNA169" s="214"/>
      <c r="WNB169" s="214"/>
      <c r="WNC169" s="214"/>
      <c r="WND169" s="214"/>
      <c r="WNE169" s="214"/>
      <c r="WNF169" s="214"/>
      <c r="WNG169" s="214"/>
      <c r="WNH169" s="214"/>
      <c r="WNI169" s="214"/>
      <c r="WNJ169" s="214"/>
      <c r="WNK169" s="214"/>
      <c r="WNL169" s="214"/>
      <c r="WNM169" s="214"/>
      <c r="WNN169" s="214"/>
      <c r="WNO169" s="214"/>
      <c r="WNP169" s="214"/>
      <c r="WNQ169" s="214"/>
      <c r="WNR169" s="214"/>
      <c r="WNS169" s="214"/>
      <c r="WNT169" s="214"/>
      <c r="WNU169" s="214"/>
      <c r="WNV169" s="214"/>
      <c r="WNW169" s="214"/>
      <c r="WNX169" s="214"/>
      <c r="WNY169" s="214"/>
      <c r="WNZ169" s="214"/>
      <c r="WOA169" s="214"/>
      <c r="WOB169" s="214"/>
      <c r="WOC169" s="214"/>
      <c r="WOD169" s="214"/>
      <c r="WOE169" s="214"/>
      <c r="WOF169" s="214"/>
      <c r="WOG169" s="214"/>
      <c r="WOH169" s="214"/>
      <c r="WOI169" s="214"/>
      <c r="WOJ169" s="214"/>
      <c r="WOK169" s="214"/>
      <c r="WOL169" s="214"/>
      <c r="WOM169" s="214"/>
      <c r="WON169" s="214"/>
      <c r="WOO169" s="214"/>
      <c r="WOP169" s="214"/>
      <c r="WOQ169" s="214"/>
      <c r="WOR169" s="214"/>
      <c r="WOS169" s="214"/>
      <c r="WOT169" s="214"/>
      <c r="WOU169" s="214"/>
      <c r="WOV169" s="214"/>
      <c r="WOW169" s="214"/>
      <c r="WOX169" s="214"/>
      <c r="WOY169" s="214"/>
      <c r="WOZ169" s="214"/>
      <c r="WPA169" s="214"/>
      <c r="WPB169" s="214"/>
      <c r="WPC169" s="214"/>
      <c r="WPD169" s="214"/>
      <c r="WPE169" s="214"/>
      <c r="WPF169" s="214"/>
      <c r="WPG169" s="214"/>
      <c r="WPH169" s="214"/>
      <c r="WPI169" s="214"/>
      <c r="WPJ169" s="214"/>
      <c r="WPK169" s="214"/>
      <c r="WPL169" s="214"/>
      <c r="WPM169" s="214"/>
      <c r="WPN169" s="214"/>
      <c r="WPO169" s="214"/>
      <c r="WPP169" s="214"/>
      <c r="WPQ169" s="214"/>
      <c r="WPR169" s="214"/>
      <c r="WPS169" s="214"/>
      <c r="WPT169" s="214"/>
      <c r="WPU169" s="214"/>
      <c r="WPV169" s="214"/>
      <c r="WPW169" s="214"/>
      <c r="WPX169" s="214"/>
      <c r="WPY169" s="214"/>
      <c r="WPZ169" s="214"/>
      <c r="WQA169" s="214"/>
      <c r="WQB169" s="214"/>
      <c r="WQC169" s="214"/>
      <c r="WQD169" s="214"/>
      <c r="WQE169" s="214"/>
      <c r="WQF169" s="214"/>
      <c r="WQG169" s="214"/>
      <c r="WQH169" s="214"/>
      <c r="WQI169" s="214"/>
      <c r="WQJ169" s="214"/>
      <c r="WQK169" s="214"/>
      <c r="WQL169" s="214"/>
      <c r="WQM169" s="214"/>
      <c r="WQN169" s="214"/>
      <c r="WQO169" s="214"/>
      <c r="WQP169" s="214"/>
      <c r="WQQ169" s="214"/>
      <c r="WQR169" s="214"/>
      <c r="WQS169" s="214"/>
      <c r="WQT169" s="214"/>
      <c r="WQU169" s="214"/>
      <c r="WQV169" s="214"/>
      <c r="WQW169" s="214"/>
      <c r="WQX169" s="214"/>
      <c r="WQY169" s="214"/>
      <c r="WQZ169" s="214"/>
      <c r="WRA169" s="214"/>
      <c r="WRB169" s="214"/>
      <c r="WRC169" s="214"/>
      <c r="WRD169" s="214"/>
      <c r="WRE169" s="214"/>
      <c r="WRF169" s="214"/>
      <c r="WRG169" s="214"/>
      <c r="WRH169" s="214"/>
      <c r="WRI169" s="214"/>
      <c r="WRJ169" s="214"/>
      <c r="WRK169" s="214"/>
      <c r="WRL169" s="214"/>
      <c r="WRM169" s="214"/>
      <c r="WRN169" s="214"/>
      <c r="WRO169" s="214"/>
      <c r="WRP169" s="214"/>
      <c r="WRQ169" s="214"/>
      <c r="WRR169" s="214"/>
      <c r="WRS169" s="214"/>
      <c r="WRT169" s="214"/>
      <c r="WRU169" s="214"/>
      <c r="WRV169" s="214"/>
      <c r="WRW169" s="214"/>
      <c r="WRX169" s="214"/>
      <c r="WRY169" s="214"/>
      <c r="WRZ169" s="214"/>
      <c r="WSA169" s="214"/>
      <c r="WSB169" s="214"/>
      <c r="WSC169" s="214"/>
      <c r="WSD169" s="214"/>
      <c r="WSE169" s="214"/>
      <c r="WSF169" s="214"/>
      <c r="WSG169" s="214"/>
      <c r="WSH169" s="214"/>
      <c r="WSI169" s="214"/>
      <c r="WSJ169" s="214"/>
      <c r="WSK169" s="214"/>
      <c r="WSL169" s="214"/>
      <c r="WSM169" s="214"/>
      <c r="WSN169" s="214"/>
      <c r="WSO169" s="214"/>
      <c r="WSP169" s="214"/>
      <c r="WSQ169" s="214"/>
      <c r="WSR169" s="214"/>
      <c r="WSS169" s="214"/>
      <c r="WST169" s="214"/>
      <c r="WSU169" s="214"/>
      <c r="WSV169" s="214"/>
      <c r="WSW169" s="214"/>
      <c r="WSX169" s="214"/>
      <c r="WSY169" s="214"/>
      <c r="WSZ169" s="214"/>
      <c r="WTA169" s="214"/>
      <c r="WTB169" s="214"/>
      <c r="WTC169" s="214"/>
      <c r="WTD169" s="214"/>
      <c r="WTE169" s="214"/>
      <c r="WTF169" s="214"/>
      <c r="WTG169" s="214"/>
      <c r="WTH169" s="214"/>
      <c r="WTI169" s="214"/>
      <c r="WTJ169" s="214"/>
      <c r="WTK169" s="214"/>
      <c r="WTL169" s="214"/>
      <c r="WTM169" s="214"/>
      <c r="WTN169" s="214"/>
      <c r="WTO169" s="214"/>
      <c r="WTP169" s="214"/>
      <c r="WTQ169" s="214"/>
      <c r="WTR169" s="214"/>
      <c r="WTS169" s="214"/>
      <c r="WTT169" s="214"/>
      <c r="WTU169" s="214"/>
      <c r="WTV169" s="214"/>
      <c r="WTW169" s="214"/>
      <c r="WTX169" s="214"/>
      <c r="WTY169" s="214"/>
      <c r="WTZ169" s="214"/>
      <c r="WUA169" s="214"/>
      <c r="WUB169" s="214"/>
      <c r="WUC169" s="214"/>
      <c r="WUD169" s="214"/>
      <c r="WUE169" s="214"/>
      <c r="WUF169" s="214"/>
      <c r="WUG169" s="214"/>
      <c r="WUH169" s="214"/>
      <c r="WUI169" s="214"/>
      <c r="WUJ169" s="214"/>
      <c r="WUK169" s="214"/>
      <c r="WUL169" s="214"/>
      <c r="WUM169" s="214"/>
      <c r="WUN169" s="214"/>
      <c r="WUO169" s="214"/>
      <c r="WUP169" s="214"/>
      <c r="WUQ169" s="214"/>
      <c r="WUR169" s="214"/>
      <c r="WUS169" s="214"/>
      <c r="WUT169" s="214"/>
      <c r="WUU169" s="214"/>
      <c r="WUV169" s="214"/>
      <c r="WUW169" s="214"/>
      <c r="WUX169" s="214"/>
      <c r="WUY169" s="214"/>
      <c r="WUZ169" s="214"/>
      <c r="WVA169" s="214"/>
      <c r="WVB169" s="214"/>
      <c r="WVC169" s="214"/>
      <c r="WVD169" s="214"/>
      <c r="WVE169" s="214"/>
      <c r="WVF169" s="214"/>
      <c r="WVG169" s="214"/>
      <c r="WVH169" s="214"/>
      <c r="WVI169" s="214"/>
      <c r="WVJ169" s="214"/>
      <c r="WVK169" s="214"/>
      <c r="WVR169" s="214"/>
      <c r="WVS169" s="214"/>
      <c r="WVT169" s="214"/>
      <c r="WVU169" s="214"/>
      <c r="WVV169" s="214"/>
      <c r="WVW169" s="214"/>
      <c r="WVX169" s="214"/>
      <c r="WVY169" s="214"/>
      <c r="WVZ169" s="214"/>
      <c r="WWA169" s="214"/>
      <c r="WWB169" s="214"/>
      <c r="WWC169" s="214"/>
      <c r="WWD169" s="214"/>
      <c r="WWE169" s="214"/>
      <c r="WWF169" s="214"/>
      <c r="WWG169" s="214"/>
      <c r="WWH169" s="214"/>
      <c r="WWI169" s="214"/>
      <c r="WWJ169" s="214"/>
      <c r="WWK169" s="214"/>
      <c r="WWL169" s="214"/>
      <c r="WWM169" s="214"/>
      <c r="WWN169" s="214"/>
      <c r="WWO169" s="214"/>
      <c r="WWP169" s="214"/>
      <c r="WWQ169" s="214"/>
      <c r="WWR169" s="214"/>
      <c r="WWS169" s="214"/>
      <c r="WWT169" s="214"/>
      <c r="WWU169" s="214"/>
      <c r="WWV169" s="214"/>
      <c r="WWW169" s="214"/>
      <c r="WWX169" s="214"/>
      <c r="WWY169" s="214"/>
      <c r="WWZ169" s="214"/>
      <c r="WXA169" s="214"/>
      <c r="WXB169" s="214"/>
      <c r="WXC169" s="214"/>
      <c r="WXD169" s="214"/>
      <c r="WXE169" s="214"/>
      <c r="WXF169" s="214"/>
      <c r="WXG169" s="214"/>
      <c r="WXH169" s="214"/>
      <c r="WXI169" s="214"/>
      <c r="WXJ169" s="214"/>
      <c r="WXK169" s="214"/>
      <c r="WXL169" s="214"/>
      <c r="WXM169" s="214"/>
      <c r="WXN169" s="214"/>
      <c r="WXO169" s="214"/>
      <c r="WXP169" s="214"/>
      <c r="WXQ169" s="214"/>
      <c r="WXR169" s="214"/>
      <c r="WXS169" s="214"/>
      <c r="WXT169" s="214"/>
      <c r="WXU169" s="214"/>
      <c r="WXV169" s="214"/>
      <c r="WXW169" s="214"/>
      <c r="WXX169" s="214"/>
      <c r="WXY169" s="214"/>
      <c r="WXZ169" s="214"/>
      <c r="WYA169" s="214"/>
      <c r="WYB169" s="214"/>
      <c r="WYC169" s="214"/>
      <c r="WYD169" s="214"/>
      <c r="WYE169" s="214"/>
      <c r="WYF169" s="214"/>
      <c r="WYG169" s="214"/>
      <c r="WYH169" s="214"/>
      <c r="WYI169" s="214"/>
      <c r="WYJ169" s="214"/>
      <c r="WYK169" s="214"/>
      <c r="WYL169" s="214"/>
      <c r="WYM169" s="214"/>
      <c r="WYN169" s="214"/>
      <c r="WYO169" s="214"/>
      <c r="WYP169" s="214"/>
      <c r="WYQ169" s="214"/>
      <c r="WYR169" s="214"/>
      <c r="WYS169" s="214"/>
      <c r="WYT169" s="214"/>
      <c r="WYU169" s="214"/>
      <c r="WYV169" s="214"/>
      <c r="WYW169" s="214"/>
      <c r="WYX169" s="214"/>
      <c r="WYY169" s="214"/>
      <c r="WYZ169" s="214"/>
      <c r="WZA169" s="214"/>
      <c r="WZB169" s="214"/>
      <c r="WZC169" s="214"/>
      <c r="WZD169" s="214"/>
      <c r="WZE169" s="214"/>
      <c r="WZF169" s="214"/>
      <c r="WZG169" s="214"/>
      <c r="WZH169" s="214"/>
      <c r="WZI169" s="214"/>
      <c r="WZJ169" s="214"/>
      <c r="WZK169" s="214"/>
      <c r="WZL169" s="214"/>
      <c r="WZM169" s="214"/>
      <c r="WZN169" s="214"/>
      <c r="WZO169" s="214"/>
      <c r="WZP169" s="214"/>
      <c r="WZQ169" s="214"/>
      <c r="WZR169" s="214"/>
      <c r="WZS169" s="214"/>
      <c r="WZT169" s="214"/>
      <c r="WZU169" s="214"/>
      <c r="WZV169" s="214"/>
      <c r="WZW169" s="214"/>
      <c r="WZX169" s="214"/>
      <c r="WZY169" s="214"/>
      <c r="WZZ169" s="214"/>
      <c r="XAA169" s="214"/>
      <c r="XAB169" s="214"/>
      <c r="XAC169" s="214"/>
      <c r="XAD169" s="214"/>
      <c r="XAE169" s="214"/>
      <c r="XAF169" s="214"/>
      <c r="XAG169" s="214"/>
      <c r="XAH169" s="214"/>
      <c r="XAI169" s="214"/>
      <c r="XAJ169" s="214"/>
      <c r="XAK169" s="214"/>
      <c r="XAL169" s="214"/>
      <c r="XAM169" s="214"/>
      <c r="XAN169" s="214"/>
      <c r="XAO169" s="214"/>
      <c r="XAP169" s="214"/>
      <c r="XAQ169" s="214"/>
      <c r="XAR169" s="214"/>
      <c r="XAS169" s="214"/>
      <c r="XAT169" s="214"/>
      <c r="XAU169" s="214"/>
      <c r="XAV169" s="214"/>
      <c r="XAW169" s="214"/>
      <c r="XAX169" s="214"/>
      <c r="XAY169" s="214"/>
      <c r="XAZ169" s="214"/>
      <c r="XBA169" s="214"/>
      <c r="XBB169" s="214"/>
      <c r="XBC169" s="214"/>
      <c r="XBD169" s="214"/>
      <c r="XBE169" s="214"/>
      <c r="XBF169" s="214"/>
      <c r="XBG169" s="214"/>
      <c r="XBH169" s="214"/>
      <c r="XBI169" s="214"/>
      <c r="XBJ169" s="214"/>
      <c r="XBK169" s="214"/>
      <c r="XBL169" s="214"/>
      <c r="XBM169" s="214"/>
      <c r="XBN169" s="214"/>
      <c r="XBO169" s="214"/>
      <c r="XBP169" s="214"/>
      <c r="XBQ169" s="214"/>
      <c r="XBR169" s="214"/>
      <c r="XBS169" s="214"/>
      <c r="XBT169" s="214"/>
      <c r="XBU169" s="214"/>
      <c r="XBV169" s="214"/>
      <c r="XBW169" s="214"/>
      <c r="XBX169" s="214"/>
      <c r="XBY169" s="214"/>
      <c r="XBZ169" s="214"/>
      <c r="XCA169" s="214"/>
      <c r="XCB169" s="214"/>
      <c r="XCC169" s="214"/>
      <c r="XCD169" s="214"/>
      <c r="XCE169" s="214"/>
      <c r="XCF169" s="214"/>
      <c r="XCG169" s="214"/>
      <c r="XCH169" s="214"/>
      <c r="XCI169" s="214"/>
      <c r="XCJ169" s="214"/>
      <c r="XCK169" s="214"/>
      <c r="XCL169" s="214"/>
      <c r="XCM169" s="214"/>
      <c r="XCN169" s="214"/>
      <c r="XCO169" s="214"/>
      <c r="XCP169" s="214"/>
      <c r="XCQ169" s="214"/>
      <c r="XCR169" s="214"/>
      <c r="XCS169" s="214"/>
      <c r="XCT169" s="214"/>
      <c r="XCU169" s="214"/>
      <c r="XCV169" s="214"/>
      <c r="XCW169" s="214"/>
      <c r="XCX169" s="214"/>
      <c r="XCY169" s="214"/>
      <c r="XCZ169" s="214"/>
      <c r="XDA169" s="214"/>
      <c r="XDB169" s="214"/>
      <c r="XDC169" s="214"/>
      <c r="XDD169" s="214"/>
      <c r="XDE169" s="214"/>
      <c r="XDF169" s="214"/>
      <c r="XDG169" s="214"/>
      <c r="XDH169" s="214"/>
      <c r="XDI169" s="214"/>
      <c r="XDJ169" s="214"/>
      <c r="XDK169" s="214"/>
      <c r="XDL169" s="214"/>
      <c r="XDM169" s="214"/>
      <c r="XDN169" s="214"/>
      <c r="XDO169" s="214"/>
      <c r="XDP169" s="214"/>
      <c r="XDQ169" s="214"/>
      <c r="XDR169" s="214"/>
      <c r="XDS169" s="214"/>
      <c r="XDT169" s="214"/>
      <c r="XDU169" s="214"/>
      <c r="XDV169" s="214"/>
      <c r="XDW169" s="214"/>
      <c r="XDX169" s="214"/>
      <c r="XDY169" s="214"/>
      <c r="XDZ169" s="214"/>
      <c r="XEA169" s="214"/>
      <c r="XEB169" s="214"/>
      <c r="XEC169" s="214"/>
      <c r="XED169" s="214"/>
      <c r="XEE169" s="214"/>
      <c r="XEF169" s="214"/>
      <c r="XEG169" s="214"/>
      <c r="XEH169" s="214"/>
      <c r="XEI169" s="214"/>
      <c r="XEJ169" s="214"/>
      <c r="XEK169" s="214"/>
      <c r="XEL169" s="214"/>
      <c r="XEM169" s="214"/>
      <c r="XEN169" s="214"/>
      <c r="XEO169" s="214"/>
      <c r="XEP169" s="214"/>
      <c r="XEQ169" s="214"/>
      <c r="XER169" s="214"/>
      <c r="XES169" s="214"/>
      <c r="XET169" s="214"/>
      <c r="XEU169" s="214"/>
      <c r="XEV169" s="214"/>
      <c r="XEW169" s="214"/>
      <c r="XEX169" s="214"/>
      <c r="XEY169" s="214"/>
      <c r="XEZ169" s="214"/>
      <c r="XFA169" s="214"/>
      <c r="XFB169" s="214"/>
      <c r="XFC169" s="214"/>
    </row>
    <row r="170" spans="1:16384" ht="15.75" x14ac:dyDescent="0.25">
      <c r="A170" s="135" t="s">
        <v>645</v>
      </c>
      <c r="B170" s="134">
        <v>1300000000</v>
      </c>
      <c r="C170" s="134"/>
      <c r="D170" s="121">
        <f>D171</f>
        <v>29169867.079999998</v>
      </c>
      <c r="E170" s="121">
        <f t="shared" ref="E170:F170" si="49">E171</f>
        <v>28600000</v>
      </c>
      <c r="F170" s="121">
        <f t="shared" si="49"/>
        <v>28400000</v>
      </c>
      <c r="G170" s="154"/>
      <c r="H170" s="155"/>
      <c r="I170" s="155"/>
      <c r="J170" s="154"/>
      <c r="K170" s="154"/>
      <c r="L170" s="211"/>
      <c r="M170" s="211"/>
      <c r="N170" s="212"/>
      <c r="O170" s="211"/>
      <c r="P170" s="211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  <c r="CM170" s="212"/>
      <c r="CN170" s="212"/>
      <c r="CO170" s="212"/>
      <c r="CP170" s="212"/>
      <c r="CQ170" s="212"/>
      <c r="CR170" s="212"/>
      <c r="CS170" s="212"/>
      <c r="CT170" s="212"/>
      <c r="CU170" s="212"/>
      <c r="CV170" s="212"/>
      <c r="CW170" s="212"/>
      <c r="CX170" s="212"/>
      <c r="CY170" s="212"/>
      <c r="CZ170" s="212"/>
      <c r="DA170" s="212"/>
      <c r="DB170" s="212"/>
      <c r="DC170" s="212"/>
      <c r="DD170" s="212"/>
      <c r="DE170" s="212"/>
      <c r="DF170" s="212"/>
      <c r="DG170" s="212"/>
      <c r="DH170" s="212"/>
      <c r="DI170" s="212"/>
      <c r="DJ170" s="212"/>
      <c r="DK170" s="212"/>
      <c r="DL170" s="212"/>
      <c r="DM170" s="212"/>
      <c r="DN170" s="212"/>
      <c r="DO170" s="212"/>
      <c r="DP170" s="212"/>
      <c r="DQ170" s="212"/>
      <c r="DR170" s="212"/>
      <c r="DS170" s="212"/>
      <c r="DT170" s="212"/>
      <c r="DU170" s="212"/>
      <c r="DV170" s="212"/>
      <c r="DW170" s="212"/>
      <c r="DX170" s="212"/>
      <c r="DY170" s="212"/>
      <c r="DZ170" s="212"/>
      <c r="EA170" s="212"/>
      <c r="EB170" s="212"/>
      <c r="EC170" s="212"/>
      <c r="ED170" s="212"/>
      <c r="EE170" s="212"/>
      <c r="EF170" s="212"/>
      <c r="EG170" s="212"/>
      <c r="EH170" s="212"/>
      <c r="EI170" s="212"/>
      <c r="EJ170" s="212"/>
      <c r="EK170" s="212"/>
      <c r="EL170" s="212"/>
      <c r="EM170" s="212"/>
      <c r="EN170" s="212"/>
      <c r="EO170" s="212"/>
      <c r="EP170" s="212"/>
      <c r="EQ170" s="212"/>
      <c r="ER170" s="212"/>
      <c r="ES170" s="212"/>
      <c r="ET170" s="212"/>
      <c r="EU170" s="212"/>
      <c r="EV170" s="212"/>
      <c r="EW170" s="212"/>
      <c r="EX170" s="212"/>
      <c r="EY170" s="212"/>
      <c r="EZ170" s="212"/>
      <c r="FA170" s="212"/>
      <c r="FB170" s="212"/>
      <c r="FC170" s="212"/>
      <c r="FD170" s="212"/>
      <c r="FE170" s="212"/>
      <c r="FF170" s="212"/>
      <c r="FG170" s="212"/>
      <c r="FH170" s="212"/>
      <c r="FI170" s="212"/>
      <c r="FJ170" s="212"/>
      <c r="FK170" s="212"/>
      <c r="FL170" s="212"/>
      <c r="FM170" s="212"/>
      <c r="FN170" s="212"/>
      <c r="FO170" s="212"/>
      <c r="FP170" s="212"/>
      <c r="FQ170" s="212"/>
      <c r="FR170" s="212"/>
      <c r="FS170" s="212"/>
      <c r="FT170" s="212"/>
      <c r="FU170" s="212"/>
      <c r="FV170" s="212"/>
      <c r="FW170" s="212"/>
      <c r="FX170" s="212"/>
      <c r="FY170" s="212"/>
      <c r="FZ170" s="212"/>
      <c r="GA170" s="212"/>
      <c r="GB170" s="212"/>
      <c r="GC170" s="212"/>
      <c r="GD170" s="212"/>
      <c r="GE170" s="212"/>
      <c r="GF170" s="212"/>
      <c r="GG170" s="212"/>
      <c r="GH170" s="212"/>
      <c r="GI170" s="212"/>
      <c r="GJ170" s="212"/>
      <c r="GK170" s="212"/>
      <c r="GL170" s="212"/>
      <c r="GM170" s="212"/>
      <c r="GN170" s="212"/>
      <c r="GO170" s="212"/>
      <c r="GP170" s="212"/>
      <c r="GQ170" s="212"/>
      <c r="GR170" s="212"/>
      <c r="GS170" s="212"/>
      <c r="GT170" s="212"/>
      <c r="GU170" s="212"/>
      <c r="GV170" s="212"/>
      <c r="GW170" s="212"/>
      <c r="GX170" s="212"/>
      <c r="GY170" s="212"/>
      <c r="GZ170" s="212"/>
      <c r="HA170" s="212"/>
      <c r="HB170" s="212"/>
      <c r="HC170" s="212"/>
      <c r="HD170" s="212"/>
      <c r="HE170" s="212"/>
      <c r="HF170" s="212"/>
      <c r="HG170" s="212"/>
      <c r="HH170" s="212"/>
      <c r="HI170" s="212"/>
      <c r="HJ170" s="212"/>
      <c r="HK170" s="212"/>
      <c r="HL170" s="212"/>
      <c r="HM170" s="212"/>
      <c r="HN170" s="212"/>
      <c r="HO170" s="212"/>
      <c r="HP170" s="212"/>
      <c r="HQ170" s="212"/>
      <c r="HR170" s="212"/>
      <c r="HS170" s="212"/>
      <c r="HT170" s="212"/>
      <c r="HU170" s="212"/>
      <c r="HV170" s="212"/>
      <c r="HW170" s="212"/>
      <c r="HX170" s="212"/>
      <c r="HY170" s="212"/>
      <c r="HZ170" s="212"/>
      <c r="IA170" s="212"/>
      <c r="IB170" s="212"/>
      <c r="IC170" s="212"/>
      <c r="ID170" s="212"/>
      <c r="IE170" s="212"/>
      <c r="IF170" s="212"/>
      <c r="IG170" s="212"/>
      <c r="IH170" s="212"/>
      <c r="II170" s="212"/>
      <c r="IJ170" s="212"/>
      <c r="IK170" s="212"/>
      <c r="IL170" s="212"/>
      <c r="IM170" s="212"/>
      <c r="IN170" s="212"/>
      <c r="IO170" s="212"/>
      <c r="IP170" s="212"/>
      <c r="IQ170" s="212"/>
      <c r="IR170" s="212"/>
      <c r="IS170" s="212"/>
      <c r="IT170" s="212"/>
      <c r="IU170" s="212"/>
      <c r="IV170" s="212"/>
      <c r="IW170" s="212"/>
      <c r="IX170" s="212"/>
      <c r="IY170" s="212"/>
      <c r="JF170" s="212"/>
      <c r="JG170" s="212"/>
      <c r="JH170" s="212"/>
      <c r="JI170" s="212"/>
      <c r="JJ170" s="212"/>
      <c r="JK170" s="212"/>
      <c r="JL170" s="212"/>
      <c r="JM170" s="212"/>
      <c r="JN170" s="212"/>
      <c r="JO170" s="212"/>
      <c r="JP170" s="212"/>
      <c r="JQ170" s="212"/>
      <c r="JR170" s="212"/>
      <c r="JS170" s="212"/>
      <c r="JT170" s="212"/>
      <c r="JU170" s="212"/>
      <c r="JV170" s="212"/>
      <c r="JW170" s="212"/>
      <c r="JX170" s="212"/>
      <c r="JY170" s="212"/>
      <c r="JZ170" s="212"/>
      <c r="KA170" s="212"/>
      <c r="KB170" s="212"/>
      <c r="KC170" s="212"/>
      <c r="KD170" s="212"/>
      <c r="KE170" s="212"/>
      <c r="KF170" s="212"/>
      <c r="KG170" s="212"/>
      <c r="KH170" s="212"/>
      <c r="KI170" s="212"/>
      <c r="KJ170" s="212"/>
      <c r="KK170" s="212"/>
      <c r="KL170" s="212"/>
      <c r="KM170" s="212"/>
      <c r="KN170" s="212"/>
      <c r="KO170" s="212"/>
      <c r="KP170" s="212"/>
      <c r="KQ170" s="212"/>
      <c r="KR170" s="212"/>
      <c r="KS170" s="212"/>
      <c r="KT170" s="212"/>
      <c r="KU170" s="212"/>
      <c r="KV170" s="212"/>
      <c r="KW170" s="212"/>
      <c r="KX170" s="212"/>
      <c r="KY170" s="212"/>
      <c r="KZ170" s="212"/>
      <c r="LA170" s="212"/>
      <c r="LB170" s="212"/>
      <c r="LC170" s="212"/>
      <c r="LD170" s="212"/>
      <c r="LE170" s="212"/>
      <c r="LF170" s="212"/>
      <c r="LG170" s="212"/>
      <c r="LH170" s="212"/>
      <c r="LI170" s="212"/>
      <c r="LJ170" s="212"/>
      <c r="LK170" s="212"/>
      <c r="LL170" s="212"/>
      <c r="LM170" s="212"/>
      <c r="LN170" s="212"/>
      <c r="LO170" s="212"/>
      <c r="LP170" s="212"/>
      <c r="LQ170" s="212"/>
      <c r="LR170" s="212"/>
      <c r="LS170" s="212"/>
      <c r="LT170" s="212"/>
      <c r="LU170" s="212"/>
      <c r="LV170" s="212"/>
      <c r="LW170" s="212"/>
      <c r="LX170" s="212"/>
      <c r="LY170" s="212"/>
      <c r="LZ170" s="212"/>
      <c r="MA170" s="212"/>
      <c r="MB170" s="212"/>
      <c r="MC170" s="212"/>
      <c r="MD170" s="212"/>
      <c r="ME170" s="212"/>
      <c r="MF170" s="212"/>
      <c r="MG170" s="212"/>
      <c r="MH170" s="212"/>
      <c r="MI170" s="212"/>
      <c r="MJ170" s="212"/>
      <c r="MK170" s="212"/>
      <c r="ML170" s="212"/>
      <c r="MM170" s="212"/>
      <c r="MN170" s="212"/>
      <c r="MO170" s="212"/>
      <c r="MP170" s="212"/>
      <c r="MQ170" s="212"/>
      <c r="MR170" s="212"/>
      <c r="MS170" s="212"/>
      <c r="MT170" s="212"/>
      <c r="MU170" s="212"/>
      <c r="MV170" s="212"/>
      <c r="MW170" s="212"/>
      <c r="MX170" s="212"/>
      <c r="MY170" s="212"/>
      <c r="MZ170" s="212"/>
      <c r="NA170" s="212"/>
      <c r="NB170" s="212"/>
      <c r="NC170" s="212"/>
      <c r="ND170" s="212"/>
      <c r="NE170" s="212"/>
      <c r="NF170" s="212"/>
      <c r="NG170" s="212"/>
      <c r="NH170" s="212"/>
      <c r="NI170" s="212"/>
      <c r="NJ170" s="212"/>
      <c r="NK170" s="212"/>
      <c r="NL170" s="212"/>
      <c r="NM170" s="212"/>
      <c r="NN170" s="212"/>
      <c r="NO170" s="212"/>
      <c r="NP170" s="212"/>
      <c r="NQ170" s="212"/>
      <c r="NR170" s="212"/>
      <c r="NS170" s="212"/>
      <c r="NT170" s="212"/>
      <c r="NU170" s="212"/>
      <c r="NV170" s="212"/>
      <c r="NW170" s="212"/>
      <c r="NX170" s="212"/>
      <c r="NY170" s="212"/>
      <c r="NZ170" s="212"/>
      <c r="OA170" s="212"/>
      <c r="OB170" s="212"/>
      <c r="OC170" s="212"/>
      <c r="OD170" s="212"/>
      <c r="OE170" s="212"/>
      <c r="OF170" s="212"/>
      <c r="OG170" s="212"/>
      <c r="OH170" s="212"/>
      <c r="OI170" s="212"/>
      <c r="OJ170" s="212"/>
      <c r="OK170" s="212"/>
      <c r="OL170" s="212"/>
      <c r="OM170" s="212"/>
      <c r="ON170" s="212"/>
      <c r="OO170" s="212"/>
      <c r="OP170" s="212"/>
      <c r="OQ170" s="212"/>
      <c r="OR170" s="212"/>
      <c r="OS170" s="212"/>
      <c r="OT170" s="212"/>
      <c r="OU170" s="212"/>
      <c r="OV170" s="212"/>
      <c r="OW170" s="212"/>
      <c r="OX170" s="212"/>
      <c r="OY170" s="212"/>
      <c r="OZ170" s="212"/>
      <c r="PA170" s="212"/>
      <c r="PB170" s="212"/>
      <c r="PC170" s="212"/>
      <c r="PD170" s="212"/>
      <c r="PE170" s="212"/>
      <c r="PF170" s="212"/>
      <c r="PG170" s="212"/>
      <c r="PH170" s="212"/>
      <c r="PI170" s="212"/>
      <c r="PJ170" s="212"/>
      <c r="PK170" s="212"/>
      <c r="PL170" s="212"/>
      <c r="PM170" s="212"/>
      <c r="PN170" s="212"/>
      <c r="PO170" s="212"/>
      <c r="PP170" s="212"/>
      <c r="PQ170" s="212"/>
      <c r="PR170" s="212"/>
      <c r="PS170" s="212"/>
      <c r="PT170" s="212"/>
      <c r="PU170" s="212"/>
      <c r="PV170" s="212"/>
      <c r="PW170" s="212"/>
      <c r="PX170" s="212"/>
      <c r="PY170" s="212"/>
      <c r="PZ170" s="212"/>
      <c r="QA170" s="212"/>
      <c r="QB170" s="212"/>
      <c r="QC170" s="212"/>
      <c r="QD170" s="212"/>
      <c r="QE170" s="212"/>
      <c r="QF170" s="212"/>
      <c r="QG170" s="212"/>
      <c r="QH170" s="212"/>
      <c r="QI170" s="212"/>
      <c r="QJ170" s="212"/>
      <c r="QK170" s="212"/>
      <c r="QL170" s="212"/>
      <c r="QM170" s="212"/>
      <c r="QN170" s="212"/>
      <c r="QO170" s="212"/>
      <c r="QP170" s="212"/>
      <c r="QQ170" s="212"/>
      <c r="QR170" s="212"/>
      <c r="QS170" s="212"/>
      <c r="QT170" s="212"/>
      <c r="QU170" s="212"/>
      <c r="QV170" s="212"/>
      <c r="QW170" s="212"/>
      <c r="QX170" s="212"/>
      <c r="QY170" s="212"/>
      <c r="QZ170" s="212"/>
      <c r="RA170" s="212"/>
      <c r="RB170" s="212"/>
      <c r="RC170" s="212"/>
      <c r="RD170" s="212"/>
      <c r="RE170" s="212"/>
      <c r="RF170" s="212"/>
      <c r="RG170" s="212"/>
      <c r="RH170" s="212"/>
      <c r="RI170" s="212"/>
      <c r="RJ170" s="212"/>
      <c r="RK170" s="212"/>
      <c r="RL170" s="212"/>
      <c r="RM170" s="212"/>
      <c r="RN170" s="212"/>
      <c r="RO170" s="212"/>
      <c r="RP170" s="212"/>
      <c r="RQ170" s="212"/>
      <c r="RR170" s="212"/>
      <c r="RS170" s="212"/>
      <c r="RT170" s="212"/>
      <c r="RU170" s="212"/>
      <c r="RV170" s="212"/>
      <c r="RW170" s="212"/>
      <c r="RX170" s="212"/>
      <c r="RY170" s="212"/>
      <c r="RZ170" s="212"/>
      <c r="SA170" s="212"/>
      <c r="SB170" s="212"/>
      <c r="SC170" s="212"/>
      <c r="SD170" s="212"/>
      <c r="SE170" s="212"/>
      <c r="SF170" s="212"/>
      <c r="SG170" s="212"/>
      <c r="SH170" s="212"/>
      <c r="SI170" s="212"/>
      <c r="SJ170" s="212"/>
      <c r="SK170" s="212"/>
      <c r="SL170" s="212"/>
      <c r="SM170" s="212"/>
      <c r="SN170" s="212"/>
      <c r="SO170" s="212"/>
      <c r="SP170" s="212"/>
      <c r="SQ170" s="212"/>
      <c r="SR170" s="212"/>
      <c r="SS170" s="212"/>
      <c r="ST170" s="212"/>
      <c r="SU170" s="212"/>
      <c r="TB170" s="212"/>
      <c r="TC170" s="212"/>
      <c r="TD170" s="212"/>
      <c r="TE170" s="212"/>
      <c r="TF170" s="212"/>
      <c r="TG170" s="212"/>
      <c r="TH170" s="212"/>
      <c r="TI170" s="212"/>
      <c r="TJ170" s="212"/>
      <c r="TK170" s="212"/>
      <c r="TL170" s="212"/>
      <c r="TM170" s="212"/>
      <c r="TN170" s="212"/>
      <c r="TO170" s="212"/>
      <c r="TP170" s="212"/>
      <c r="TQ170" s="212"/>
      <c r="TR170" s="212"/>
      <c r="TS170" s="212"/>
      <c r="TT170" s="212"/>
      <c r="TU170" s="212"/>
      <c r="TV170" s="212"/>
      <c r="TW170" s="212"/>
      <c r="TX170" s="212"/>
      <c r="TY170" s="212"/>
      <c r="TZ170" s="212"/>
      <c r="UA170" s="212"/>
      <c r="UB170" s="212"/>
      <c r="UC170" s="212"/>
      <c r="UD170" s="212"/>
      <c r="UE170" s="212"/>
      <c r="UF170" s="212"/>
      <c r="UG170" s="212"/>
      <c r="UH170" s="212"/>
      <c r="UI170" s="212"/>
      <c r="UJ170" s="212"/>
      <c r="UK170" s="212"/>
      <c r="UL170" s="212"/>
      <c r="UM170" s="212"/>
      <c r="UN170" s="212"/>
      <c r="UO170" s="212"/>
      <c r="UP170" s="212"/>
      <c r="UQ170" s="212"/>
      <c r="UR170" s="212"/>
      <c r="US170" s="212"/>
      <c r="UT170" s="212"/>
      <c r="UU170" s="212"/>
      <c r="UV170" s="212"/>
      <c r="UW170" s="212"/>
      <c r="UX170" s="212"/>
      <c r="UY170" s="212"/>
      <c r="UZ170" s="212"/>
      <c r="VA170" s="212"/>
      <c r="VB170" s="212"/>
      <c r="VC170" s="212"/>
      <c r="VD170" s="212"/>
      <c r="VE170" s="212"/>
      <c r="VF170" s="212"/>
      <c r="VG170" s="212"/>
      <c r="VH170" s="212"/>
      <c r="VI170" s="212"/>
      <c r="VJ170" s="212"/>
      <c r="VK170" s="212"/>
      <c r="VL170" s="212"/>
      <c r="VM170" s="212"/>
      <c r="VN170" s="212"/>
      <c r="VO170" s="212"/>
      <c r="VP170" s="212"/>
      <c r="VQ170" s="212"/>
      <c r="VR170" s="212"/>
      <c r="VS170" s="212"/>
      <c r="VT170" s="212"/>
      <c r="VU170" s="212"/>
      <c r="VV170" s="212"/>
      <c r="VW170" s="212"/>
      <c r="VX170" s="212"/>
      <c r="VY170" s="212"/>
      <c r="VZ170" s="212"/>
      <c r="WA170" s="212"/>
      <c r="WB170" s="212"/>
      <c r="WC170" s="212"/>
      <c r="WD170" s="212"/>
      <c r="WE170" s="212"/>
      <c r="WF170" s="212"/>
      <c r="WG170" s="212"/>
      <c r="WH170" s="212"/>
      <c r="WI170" s="212"/>
      <c r="WJ170" s="212"/>
      <c r="WK170" s="212"/>
      <c r="WL170" s="212"/>
      <c r="WM170" s="212"/>
      <c r="WN170" s="212"/>
      <c r="WO170" s="212"/>
      <c r="WP170" s="212"/>
      <c r="WQ170" s="212"/>
      <c r="WR170" s="212"/>
      <c r="WS170" s="212"/>
      <c r="WT170" s="212"/>
      <c r="WU170" s="212"/>
      <c r="WV170" s="212"/>
      <c r="WW170" s="212"/>
      <c r="WX170" s="212"/>
      <c r="WY170" s="212"/>
      <c r="WZ170" s="212"/>
      <c r="XA170" s="212"/>
      <c r="XB170" s="212"/>
      <c r="XC170" s="212"/>
      <c r="XD170" s="212"/>
      <c r="XE170" s="212"/>
      <c r="XF170" s="212"/>
      <c r="XG170" s="212"/>
      <c r="XH170" s="212"/>
      <c r="XI170" s="212"/>
      <c r="XJ170" s="212"/>
      <c r="XK170" s="212"/>
      <c r="XL170" s="212"/>
      <c r="XM170" s="212"/>
      <c r="XN170" s="212"/>
      <c r="XO170" s="212"/>
      <c r="XP170" s="212"/>
      <c r="XQ170" s="212"/>
      <c r="XR170" s="212"/>
      <c r="XS170" s="212"/>
      <c r="XT170" s="212"/>
      <c r="XU170" s="212"/>
      <c r="XV170" s="212"/>
      <c r="XW170" s="212"/>
      <c r="XX170" s="212"/>
      <c r="XY170" s="212"/>
      <c r="XZ170" s="212"/>
      <c r="YA170" s="212"/>
      <c r="YB170" s="212"/>
      <c r="YC170" s="212"/>
      <c r="YD170" s="212"/>
      <c r="YE170" s="212"/>
      <c r="YF170" s="212"/>
      <c r="YG170" s="212"/>
      <c r="YH170" s="212"/>
      <c r="YI170" s="212"/>
      <c r="YJ170" s="212"/>
      <c r="YK170" s="212"/>
      <c r="YL170" s="212"/>
      <c r="YM170" s="212"/>
      <c r="YN170" s="212"/>
      <c r="YO170" s="212"/>
      <c r="YP170" s="212"/>
      <c r="YQ170" s="212"/>
      <c r="YR170" s="212"/>
      <c r="YS170" s="212"/>
      <c r="YT170" s="212"/>
      <c r="YU170" s="212"/>
      <c r="YV170" s="212"/>
      <c r="YW170" s="212"/>
      <c r="YX170" s="212"/>
      <c r="YY170" s="212"/>
      <c r="YZ170" s="212"/>
      <c r="ZA170" s="212"/>
      <c r="ZB170" s="212"/>
      <c r="ZC170" s="212"/>
      <c r="ZD170" s="212"/>
      <c r="ZE170" s="212"/>
      <c r="ZF170" s="212"/>
      <c r="ZG170" s="212"/>
      <c r="ZH170" s="212"/>
      <c r="ZI170" s="212"/>
      <c r="ZJ170" s="212"/>
      <c r="ZK170" s="212"/>
      <c r="ZL170" s="212"/>
      <c r="ZM170" s="212"/>
      <c r="ZN170" s="212"/>
      <c r="ZO170" s="212"/>
      <c r="ZP170" s="212"/>
      <c r="ZQ170" s="212"/>
      <c r="ZR170" s="212"/>
      <c r="ZS170" s="212"/>
      <c r="ZT170" s="212"/>
      <c r="ZU170" s="212"/>
      <c r="ZV170" s="212"/>
      <c r="ZW170" s="212"/>
      <c r="ZX170" s="212"/>
      <c r="ZY170" s="212"/>
      <c r="ZZ170" s="212"/>
      <c r="AAA170" s="212"/>
      <c r="AAB170" s="212"/>
      <c r="AAC170" s="212"/>
      <c r="AAD170" s="212"/>
      <c r="AAE170" s="212"/>
      <c r="AAF170" s="212"/>
      <c r="AAG170" s="212"/>
      <c r="AAH170" s="212"/>
      <c r="AAI170" s="212"/>
      <c r="AAJ170" s="212"/>
      <c r="AAK170" s="212"/>
      <c r="AAL170" s="212"/>
      <c r="AAM170" s="212"/>
      <c r="AAN170" s="212"/>
      <c r="AAO170" s="212"/>
      <c r="AAP170" s="212"/>
      <c r="AAQ170" s="212"/>
      <c r="AAR170" s="212"/>
      <c r="AAS170" s="212"/>
      <c r="AAT170" s="212"/>
      <c r="AAU170" s="212"/>
      <c r="AAV170" s="212"/>
      <c r="AAW170" s="212"/>
      <c r="AAX170" s="212"/>
      <c r="AAY170" s="212"/>
      <c r="AAZ170" s="212"/>
      <c r="ABA170" s="212"/>
      <c r="ABB170" s="212"/>
      <c r="ABC170" s="212"/>
      <c r="ABD170" s="212"/>
      <c r="ABE170" s="212"/>
      <c r="ABF170" s="212"/>
      <c r="ABG170" s="212"/>
      <c r="ABH170" s="212"/>
      <c r="ABI170" s="212"/>
      <c r="ABJ170" s="212"/>
      <c r="ABK170" s="212"/>
      <c r="ABL170" s="212"/>
      <c r="ABM170" s="212"/>
      <c r="ABN170" s="212"/>
      <c r="ABO170" s="212"/>
      <c r="ABP170" s="212"/>
      <c r="ABQ170" s="212"/>
      <c r="ABR170" s="212"/>
      <c r="ABS170" s="212"/>
      <c r="ABT170" s="212"/>
      <c r="ABU170" s="212"/>
      <c r="ABV170" s="212"/>
      <c r="ABW170" s="212"/>
      <c r="ABX170" s="212"/>
      <c r="ABY170" s="212"/>
      <c r="ABZ170" s="212"/>
      <c r="ACA170" s="212"/>
      <c r="ACB170" s="212"/>
      <c r="ACC170" s="212"/>
      <c r="ACD170" s="212"/>
      <c r="ACE170" s="212"/>
      <c r="ACF170" s="212"/>
      <c r="ACG170" s="212"/>
      <c r="ACH170" s="212"/>
      <c r="ACI170" s="212"/>
      <c r="ACJ170" s="212"/>
      <c r="ACK170" s="212"/>
      <c r="ACL170" s="212"/>
      <c r="ACM170" s="212"/>
      <c r="ACN170" s="212"/>
      <c r="ACO170" s="212"/>
      <c r="ACP170" s="212"/>
      <c r="ACQ170" s="212"/>
      <c r="ACX170" s="212"/>
      <c r="ACY170" s="212"/>
      <c r="ACZ170" s="212"/>
      <c r="ADA170" s="212"/>
      <c r="ADB170" s="212"/>
      <c r="ADC170" s="212"/>
      <c r="ADD170" s="212"/>
      <c r="ADE170" s="212"/>
      <c r="ADF170" s="212"/>
      <c r="ADG170" s="212"/>
      <c r="ADH170" s="212"/>
      <c r="ADI170" s="212"/>
      <c r="ADJ170" s="212"/>
      <c r="ADK170" s="212"/>
      <c r="ADL170" s="212"/>
      <c r="ADM170" s="212"/>
      <c r="ADN170" s="212"/>
      <c r="ADO170" s="212"/>
      <c r="ADP170" s="212"/>
      <c r="ADQ170" s="212"/>
      <c r="ADR170" s="212"/>
      <c r="ADS170" s="212"/>
      <c r="ADT170" s="212"/>
      <c r="ADU170" s="212"/>
      <c r="ADV170" s="212"/>
      <c r="ADW170" s="212"/>
      <c r="ADX170" s="212"/>
      <c r="ADY170" s="212"/>
      <c r="ADZ170" s="212"/>
      <c r="AEA170" s="212"/>
      <c r="AEB170" s="212"/>
      <c r="AEC170" s="212"/>
      <c r="AED170" s="212"/>
      <c r="AEE170" s="212"/>
      <c r="AEF170" s="212"/>
      <c r="AEG170" s="212"/>
      <c r="AEH170" s="212"/>
      <c r="AEI170" s="212"/>
      <c r="AEJ170" s="212"/>
      <c r="AEK170" s="212"/>
      <c r="AEL170" s="212"/>
      <c r="AEM170" s="212"/>
      <c r="AEN170" s="212"/>
      <c r="AEO170" s="212"/>
      <c r="AEP170" s="212"/>
      <c r="AEQ170" s="212"/>
      <c r="AER170" s="212"/>
      <c r="AES170" s="212"/>
      <c r="AET170" s="212"/>
      <c r="AEU170" s="212"/>
      <c r="AEV170" s="212"/>
      <c r="AEW170" s="212"/>
      <c r="AEX170" s="212"/>
      <c r="AEY170" s="212"/>
      <c r="AEZ170" s="212"/>
      <c r="AFA170" s="212"/>
      <c r="AFB170" s="212"/>
      <c r="AFC170" s="212"/>
      <c r="AFD170" s="212"/>
      <c r="AFE170" s="212"/>
      <c r="AFF170" s="212"/>
      <c r="AFG170" s="212"/>
      <c r="AFH170" s="212"/>
      <c r="AFI170" s="212"/>
      <c r="AFJ170" s="212"/>
      <c r="AFK170" s="212"/>
      <c r="AFL170" s="212"/>
      <c r="AFM170" s="212"/>
      <c r="AFN170" s="212"/>
      <c r="AFO170" s="212"/>
      <c r="AFP170" s="212"/>
      <c r="AFQ170" s="212"/>
      <c r="AFR170" s="212"/>
      <c r="AFS170" s="212"/>
      <c r="AFT170" s="212"/>
      <c r="AFU170" s="212"/>
      <c r="AFV170" s="212"/>
      <c r="AFW170" s="212"/>
      <c r="AFX170" s="212"/>
      <c r="AFY170" s="212"/>
      <c r="AFZ170" s="212"/>
      <c r="AGA170" s="212"/>
      <c r="AGB170" s="212"/>
      <c r="AGC170" s="212"/>
      <c r="AGD170" s="212"/>
      <c r="AGE170" s="212"/>
      <c r="AGF170" s="212"/>
      <c r="AGG170" s="212"/>
      <c r="AGH170" s="212"/>
      <c r="AGI170" s="212"/>
      <c r="AGJ170" s="212"/>
      <c r="AGK170" s="212"/>
      <c r="AGL170" s="212"/>
      <c r="AGM170" s="212"/>
      <c r="AGN170" s="212"/>
      <c r="AGO170" s="212"/>
      <c r="AGP170" s="212"/>
      <c r="AGQ170" s="212"/>
      <c r="AGR170" s="212"/>
      <c r="AGS170" s="212"/>
      <c r="AGT170" s="212"/>
      <c r="AGU170" s="212"/>
      <c r="AGV170" s="212"/>
      <c r="AGW170" s="212"/>
      <c r="AGX170" s="212"/>
      <c r="AGY170" s="212"/>
      <c r="AGZ170" s="212"/>
      <c r="AHA170" s="212"/>
      <c r="AHB170" s="212"/>
      <c r="AHC170" s="212"/>
      <c r="AHD170" s="212"/>
      <c r="AHE170" s="212"/>
      <c r="AHF170" s="212"/>
      <c r="AHG170" s="212"/>
      <c r="AHH170" s="212"/>
      <c r="AHI170" s="212"/>
      <c r="AHJ170" s="212"/>
      <c r="AHK170" s="212"/>
      <c r="AHL170" s="212"/>
      <c r="AHM170" s="212"/>
      <c r="AHN170" s="212"/>
      <c r="AHO170" s="212"/>
      <c r="AHP170" s="212"/>
      <c r="AHQ170" s="212"/>
      <c r="AHR170" s="212"/>
      <c r="AHS170" s="212"/>
      <c r="AHT170" s="212"/>
      <c r="AHU170" s="212"/>
      <c r="AHV170" s="212"/>
      <c r="AHW170" s="212"/>
      <c r="AHX170" s="212"/>
      <c r="AHY170" s="212"/>
      <c r="AHZ170" s="212"/>
      <c r="AIA170" s="212"/>
      <c r="AIB170" s="212"/>
      <c r="AIC170" s="212"/>
      <c r="AID170" s="212"/>
      <c r="AIE170" s="212"/>
      <c r="AIF170" s="212"/>
      <c r="AIG170" s="212"/>
      <c r="AIH170" s="212"/>
      <c r="AII170" s="212"/>
      <c r="AIJ170" s="212"/>
      <c r="AIK170" s="212"/>
      <c r="AIL170" s="212"/>
      <c r="AIM170" s="212"/>
      <c r="AIN170" s="212"/>
      <c r="AIO170" s="212"/>
      <c r="AIP170" s="212"/>
      <c r="AIQ170" s="212"/>
      <c r="AIR170" s="212"/>
      <c r="AIS170" s="212"/>
      <c r="AIT170" s="212"/>
      <c r="AIU170" s="212"/>
      <c r="AIV170" s="212"/>
      <c r="AIW170" s="212"/>
      <c r="AIX170" s="212"/>
      <c r="AIY170" s="212"/>
      <c r="AIZ170" s="212"/>
      <c r="AJA170" s="212"/>
      <c r="AJB170" s="212"/>
      <c r="AJC170" s="212"/>
      <c r="AJD170" s="212"/>
      <c r="AJE170" s="212"/>
      <c r="AJF170" s="212"/>
      <c r="AJG170" s="212"/>
      <c r="AJH170" s="212"/>
      <c r="AJI170" s="212"/>
      <c r="AJJ170" s="212"/>
      <c r="AJK170" s="212"/>
      <c r="AJL170" s="212"/>
      <c r="AJM170" s="212"/>
      <c r="AJN170" s="212"/>
      <c r="AJO170" s="212"/>
      <c r="AJP170" s="212"/>
      <c r="AJQ170" s="212"/>
      <c r="AJR170" s="212"/>
      <c r="AJS170" s="212"/>
      <c r="AJT170" s="212"/>
      <c r="AJU170" s="212"/>
      <c r="AJV170" s="212"/>
      <c r="AJW170" s="212"/>
      <c r="AJX170" s="212"/>
      <c r="AJY170" s="212"/>
      <c r="AJZ170" s="212"/>
      <c r="AKA170" s="212"/>
      <c r="AKB170" s="212"/>
      <c r="AKC170" s="212"/>
      <c r="AKD170" s="212"/>
      <c r="AKE170" s="212"/>
      <c r="AKF170" s="212"/>
      <c r="AKG170" s="212"/>
      <c r="AKH170" s="212"/>
      <c r="AKI170" s="212"/>
      <c r="AKJ170" s="212"/>
      <c r="AKK170" s="212"/>
      <c r="AKL170" s="212"/>
      <c r="AKM170" s="212"/>
      <c r="AKN170" s="212"/>
      <c r="AKO170" s="212"/>
      <c r="AKP170" s="212"/>
      <c r="AKQ170" s="212"/>
      <c r="AKR170" s="212"/>
      <c r="AKS170" s="212"/>
      <c r="AKT170" s="212"/>
      <c r="AKU170" s="212"/>
      <c r="AKV170" s="212"/>
      <c r="AKW170" s="212"/>
      <c r="AKX170" s="212"/>
      <c r="AKY170" s="212"/>
      <c r="AKZ170" s="212"/>
      <c r="ALA170" s="212"/>
      <c r="ALB170" s="212"/>
      <c r="ALC170" s="212"/>
      <c r="ALD170" s="212"/>
      <c r="ALE170" s="212"/>
      <c r="ALF170" s="212"/>
      <c r="ALG170" s="212"/>
      <c r="ALH170" s="212"/>
      <c r="ALI170" s="212"/>
      <c r="ALJ170" s="212"/>
      <c r="ALK170" s="212"/>
      <c r="ALL170" s="212"/>
      <c r="ALM170" s="212"/>
      <c r="ALN170" s="212"/>
      <c r="ALO170" s="212"/>
      <c r="ALP170" s="212"/>
      <c r="ALQ170" s="212"/>
      <c r="ALR170" s="212"/>
      <c r="ALS170" s="212"/>
      <c r="ALT170" s="212"/>
      <c r="ALU170" s="212"/>
      <c r="ALV170" s="212"/>
      <c r="ALW170" s="212"/>
      <c r="ALX170" s="212"/>
      <c r="ALY170" s="212"/>
      <c r="ALZ170" s="212"/>
      <c r="AMA170" s="212"/>
      <c r="AMB170" s="212"/>
      <c r="AMC170" s="212"/>
      <c r="AMD170" s="212"/>
      <c r="AME170" s="212"/>
      <c r="AMF170" s="212"/>
      <c r="AMG170" s="212"/>
      <c r="AMH170" s="212"/>
      <c r="AMI170" s="212"/>
      <c r="AMJ170" s="212"/>
      <c r="AMK170" s="212"/>
      <c r="AML170" s="212"/>
      <c r="AMM170" s="212"/>
      <c r="AMT170" s="212"/>
      <c r="AMU170" s="212"/>
      <c r="AMV170" s="212"/>
      <c r="AMW170" s="212"/>
      <c r="AMX170" s="212"/>
      <c r="AMY170" s="212"/>
      <c r="AMZ170" s="212"/>
      <c r="ANA170" s="212"/>
      <c r="ANB170" s="212"/>
      <c r="ANC170" s="212"/>
      <c r="AND170" s="212"/>
      <c r="ANE170" s="212"/>
      <c r="ANF170" s="212"/>
      <c r="ANG170" s="212"/>
      <c r="ANH170" s="212"/>
      <c r="ANI170" s="212"/>
      <c r="ANJ170" s="212"/>
      <c r="ANK170" s="212"/>
      <c r="ANL170" s="212"/>
      <c r="ANM170" s="212"/>
      <c r="ANN170" s="212"/>
      <c r="ANO170" s="212"/>
      <c r="ANP170" s="212"/>
      <c r="ANQ170" s="212"/>
      <c r="ANR170" s="212"/>
      <c r="ANS170" s="212"/>
      <c r="ANT170" s="212"/>
      <c r="ANU170" s="212"/>
      <c r="ANV170" s="212"/>
      <c r="ANW170" s="212"/>
      <c r="ANX170" s="212"/>
      <c r="ANY170" s="212"/>
      <c r="ANZ170" s="212"/>
      <c r="AOA170" s="212"/>
      <c r="AOB170" s="212"/>
      <c r="AOC170" s="212"/>
      <c r="AOD170" s="212"/>
      <c r="AOE170" s="212"/>
      <c r="AOF170" s="212"/>
      <c r="AOG170" s="212"/>
      <c r="AOH170" s="212"/>
      <c r="AOI170" s="212"/>
      <c r="AOJ170" s="212"/>
      <c r="AOK170" s="212"/>
      <c r="AOL170" s="212"/>
      <c r="AOM170" s="212"/>
      <c r="AON170" s="212"/>
      <c r="AOO170" s="212"/>
      <c r="AOP170" s="212"/>
      <c r="AOQ170" s="212"/>
      <c r="AOR170" s="212"/>
      <c r="AOS170" s="212"/>
      <c r="AOT170" s="212"/>
      <c r="AOU170" s="212"/>
      <c r="AOV170" s="212"/>
      <c r="AOW170" s="212"/>
      <c r="AOX170" s="212"/>
      <c r="AOY170" s="212"/>
      <c r="AOZ170" s="212"/>
      <c r="APA170" s="212"/>
      <c r="APB170" s="212"/>
      <c r="APC170" s="212"/>
      <c r="APD170" s="212"/>
      <c r="APE170" s="212"/>
      <c r="APF170" s="212"/>
      <c r="APG170" s="212"/>
      <c r="APH170" s="212"/>
      <c r="API170" s="212"/>
      <c r="APJ170" s="212"/>
      <c r="APK170" s="212"/>
      <c r="APL170" s="212"/>
      <c r="APM170" s="212"/>
      <c r="APN170" s="212"/>
      <c r="APO170" s="212"/>
      <c r="APP170" s="212"/>
      <c r="APQ170" s="212"/>
      <c r="APR170" s="212"/>
      <c r="APS170" s="212"/>
      <c r="APT170" s="212"/>
      <c r="APU170" s="212"/>
      <c r="APV170" s="212"/>
      <c r="APW170" s="212"/>
      <c r="APX170" s="212"/>
      <c r="APY170" s="212"/>
      <c r="APZ170" s="212"/>
      <c r="AQA170" s="212"/>
      <c r="AQB170" s="212"/>
      <c r="AQC170" s="212"/>
      <c r="AQD170" s="212"/>
      <c r="AQE170" s="212"/>
      <c r="AQF170" s="212"/>
      <c r="AQG170" s="212"/>
      <c r="AQH170" s="212"/>
      <c r="AQI170" s="212"/>
      <c r="AQJ170" s="212"/>
      <c r="AQK170" s="212"/>
      <c r="AQL170" s="212"/>
      <c r="AQM170" s="212"/>
      <c r="AQN170" s="212"/>
      <c r="AQO170" s="212"/>
      <c r="AQP170" s="212"/>
      <c r="AQQ170" s="212"/>
      <c r="AQR170" s="212"/>
      <c r="AQS170" s="212"/>
      <c r="AQT170" s="212"/>
      <c r="AQU170" s="212"/>
      <c r="AQV170" s="212"/>
      <c r="AQW170" s="212"/>
      <c r="AQX170" s="212"/>
      <c r="AQY170" s="212"/>
      <c r="AQZ170" s="212"/>
      <c r="ARA170" s="212"/>
      <c r="ARB170" s="212"/>
      <c r="ARC170" s="212"/>
      <c r="ARD170" s="212"/>
      <c r="ARE170" s="212"/>
      <c r="ARF170" s="212"/>
      <c r="ARG170" s="212"/>
      <c r="ARH170" s="212"/>
      <c r="ARI170" s="212"/>
      <c r="ARJ170" s="212"/>
      <c r="ARK170" s="212"/>
      <c r="ARL170" s="212"/>
      <c r="ARM170" s="212"/>
      <c r="ARN170" s="212"/>
      <c r="ARO170" s="212"/>
      <c r="ARP170" s="212"/>
      <c r="ARQ170" s="212"/>
      <c r="ARR170" s="212"/>
      <c r="ARS170" s="212"/>
      <c r="ART170" s="212"/>
      <c r="ARU170" s="212"/>
      <c r="ARV170" s="212"/>
      <c r="ARW170" s="212"/>
      <c r="ARX170" s="212"/>
      <c r="ARY170" s="212"/>
      <c r="ARZ170" s="212"/>
      <c r="ASA170" s="212"/>
      <c r="ASB170" s="212"/>
      <c r="ASC170" s="212"/>
      <c r="ASD170" s="212"/>
      <c r="ASE170" s="212"/>
      <c r="ASF170" s="212"/>
      <c r="ASG170" s="212"/>
      <c r="ASH170" s="212"/>
      <c r="ASI170" s="212"/>
      <c r="ASJ170" s="212"/>
      <c r="ASK170" s="212"/>
      <c r="ASL170" s="212"/>
      <c r="ASM170" s="212"/>
      <c r="ASN170" s="212"/>
      <c r="ASO170" s="212"/>
      <c r="ASP170" s="212"/>
      <c r="ASQ170" s="212"/>
      <c r="ASR170" s="212"/>
      <c r="ASS170" s="212"/>
      <c r="AST170" s="212"/>
      <c r="ASU170" s="212"/>
      <c r="ASV170" s="212"/>
      <c r="ASW170" s="212"/>
      <c r="ASX170" s="212"/>
      <c r="ASY170" s="212"/>
      <c r="ASZ170" s="212"/>
      <c r="ATA170" s="212"/>
      <c r="ATB170" s="212"/>
      <c r="ATC170" s="212"/>
      <c r="ATD170" s="212"/>
      <c r="ATE170" s="212"/>
      <c r="ATF170" s="212"/>
      <c r="ATG170" s="212"/>
      <c r="ATH170" s="212"/>
      <c r="ATI170" s="212"/>
      <c r="ATJ170" s="212"/>
      <c r="ATK170" s="212"/>
      <c r="ATL170" s="212"/>
      <c r="ATM170" s="212"/>
      <c r="ATN170" s="212"/>
      <c r="ATO170" s="212"/>
      <c r="ATP170" s="212"/>
      <c r="ATQ170" s="212"/>
      <c r="ATR170" s="212"/>
      <c r="ATS170" s="212"/>
      <c r="ATT170" s="212"/>
      <c r="ATU170" s="212"/>
      <c r="ATV170" s="212"/>
      <c r="ATW170" s="212"/>
      <c r="ATX170" s="212"/>
      <c r="ATY170" s="212"/>
      <c r="ATZ170" s="212"/>
      <c r="AUA170" s="212"/>
      <c r="AUB170" s="212"/>
      <c r="AUC170" s="212"/>
      <c r="AUD170" s="212"/>
      <c r="AUE170" s="212"/>
      <c r="AUF170" s="212"/>
      <c r="AUG170" s="212"/>
      <c r="AUH170" s="212"/>
      <c r="AUI170" s="212"/>
      <c r="AUJ170" s="212"/>
      <c r="AUK170" s="212"/>
      <c r="AUL170" s="212"/>
      <c r="AUM170" s="212"/>
      <c r="AUN170" s="212"/>
      <c r="AUO170" s="212"/>
      <c r="AUP170" s="212"/>
      <c r="AUQ170" s="212"/>
      <c r="AUR170" s="212"/>
      <c r="AUS170" s="212"/>
      <c r="AUT170" s="212"/>
      <c r="AUU170" s="212"/>
      <c r="AUV170" s="212"/>
      <c r="AUW170" s="212"/>
      <c r="AUX170" s="212"/>
      <c r="AUY170" s="212"/>
      <c r="AUZ170" s="212"/>
      <c r="AVA170" s="212"/>
      <c r="AVB170" s="212"/>
      <c r="AVC170" s="212"/>
      <c r="AVD170" s="212"/>
      <c r="AVE170" s="212"/>
      <c r="AVF170" s="212"/>
      <c r="AVG170" s="212"/>
      <c r="AVH170" s="212"/>
      <c r="AVI170" s="212"/>
      <c r="AVJ170" s="212"/>
      <c r="AVK170" s="212"/>
      <c r="AVL170" s="212"/>
      <c r="AVM170" s="212"/>
      <c r="AVN170" s="212"/>
      <c r="AVO170" s="212"/>
      <c r="AVP170" s="212"/>
      <c r="AVQ170" s="212"/>
      <c r="AVR170" s="212"/>
      <c r="AVS170" s="212"/>
      <c r="AVT170" s="212"/>
      <c r="AVU170" s="212"/>
      <c r="AVV170" s="212"/>
      <c r="AVW170" s="212"/>
      <c r="AVX170" s="212"/>
      <c r="AVY170" s="212"/>
      <c r="AVZ170" s="212"/>
      <c r="AWA170" s="212"/>
      <c r="AWB170" s="212"/>
      <c r="AWC170" s="212"/>
      <c r="AWD170" s="212"/>
      <c r="AWE170" s="212"/>
      <c r="AWF170" s="212"/>
      <c r="AWG170" s="212"/>
      <c r="AWH170" s="212"/>
      <c r="AWI170" s="212"/>
      <c r="AWP170" s="212"/>
      <c r="AWQ170" s="212"/>
      <c r="AWR170" s="212"/>
      <c r="AWS170" s="212"/>
      <c r="AWT170" s="212"/>
      <c r="AWU170" s="212"/>
      <c r="AWV170" s="212"/>
      <c r="AWW170" s="212"/>
      <c r="AWX170" s="212"/>
      <c r="AWY170" s="212"/>
      <c r="AWZ170" s="212"/>
      <c r="AXA170" s="212"/>
      <c r="AXB170" s="212"/>
      <c r="AXC170" s="212"/>
      <c r="AXD170" s="212"/>
      <c r="AXE170" s="212"/>
      <c r="AXF170" s="212"/>
      <c r="AXG170" s="212"/>
      <c r="AXH170" s="212"/>
      <c r="AXI170" s="212"/>
      <c r="AXJ170" s="212"/>
      <c r="AXK170" s="212"/>
      <c r="AXL170" s="212"/>
      <c r="AXM170" s="212"/>
      <c r="AXN170" s="212"/>
      <c r="AXO170" s="212"/>
      <c r="AXP170" s="212"/>
      <c r="AXQ170" s="212"/>
      <c r="AXR170" s="212"/>
      <c r="AXS170" s="212"/>
      <c r="AXT170" s="212"/>
      <c r="AXU170" s="212"/>
      <c r="AXV170" s="212"/>
      <c r="AXW170" s="212"/>
      <c r="AXX170" s="212"/>
      <c r="AXY170" s="212"/>
      <c r="AXZ170" s="212"/>
      <c r="AYA170" s="212"/>
      <c r="AYB170" s="212"/>
      <c r="AYC170" s="212"/>
      <c r="AYD170" s="212"/>
      <c r="AYE170" s="212"/>
      <c r="AYF170" s="212"/>
      <c r="AYG170" s="212"/>
      <c r="AYH170" s="212"/>
      <c r="AYI170" s="212"/>
      <c r="AYJ170" s="212"/>
      <c r="AYK170" s="212"/>
      <c r="AYL170" s="212"/>
      <c r="AYM170" s="212"/>
      <c r="AYN170" s="212"/>
      <c r="AYO170" s="212"/>
      <c r="AYP170" s="212"/>
      <c r="AYQ170" s="212"/>
      <c r="AYR170" s="212"/>
      <c r="AYS170" s="212"/>
      <c r="AYT170" s="212"/>
      <c r="AYU170" s="212"/>
      <c r="AYV170" s="212"/>
      <c r="AYW170" s="212"/>
      <c r="AYX170" s="212"/>
      <c r="AYY170" s="212"/>
      <c r="AYZ170" s="212"/>
      <c r="AZA170" s="212"/>
      <c r="AZB170" s="212"/>
      <c r="AZC170" s="212"/>
      <c r="AZD170" s="212"/>
      <c r="AZE170" s="212"/>
      <c r="AZF170" s="212"/>
      <c r="AZG170" s="212"/>
      <c r="AZH170" s="212"/>
      <c r="AZI170" s="212"/>
      <c r="AZJ170" s="212"/>
      <c r="AZK170" s="212"/>
      <c r="AZL170" s="212"/>
      <c r="AZM170" s="212"/>
      <c r="AZN170" s="212"/>
      <c r="AZO170" s="212"/>
      <c r="AZP170" s="212"/>
      <c r="AZQ170" s="212"/>
      <c r="AZR170" s="212"/>
      <c r="AZS170" s="212"/>
      <c r="AZT170" s="212"/>
      <c r="AZU170" s="212"/>
      <c r="AZV170" s="212"/>
      <c r="AZW170" s="212"/>
      <c r="AZX170" s="212"/>
      <c r="AZY170" s="212"/>
      <c r="AZZ170" s="212"/>
      <c r="BAA170" s="212"/>
      <c r="BAB170" s="212"/>
      <c r="BAC170" s="212"/>
      <c r="BAD170" s="212"/>
      <c r="BAE170" s="212"/>
      <c r="BAF170" s="212"/>
      <c r="BAG170" s="212"/>
      <c r="BAH170" s="212"/>
      <c r="BAI170" s="212"/>
      <c r="BAJ170" s="212"/>
      <c r="BAK170" s="212"/>
      <c r="BAL170" s="212"/>
      <c r="BAM170" s="212"/>
      <c r="BAN170" s="212"/>
      <c r="BAO170" s="212"/>
      <c r="BAP170" s="212"/>
      <c r="BAQ170" s="212"/>
      <c r="BAR170" s="212"/>
      <c r="BAS170" s="212"/>
      <c r="BAT170" s="212"/>
      <c r="BAU170" s="212"/>
      <c r="BAV170" s="212"/>
      <c r="BAW170" s="212"/>
      <c r="BAX170" s="212"/>
      <c r="BAY170" s="212"/>
      <c r="BAZ170" s="212"/>
      <c r="BBA170" s="212"/>
      <c r="BBB170" s="212"/>
      <c r="BBC170" s="212"/>
      <c r="BBD170" s="212"/>
      <c r="BBE170" s="212"/>
      <c r="BBF170" s="212"/>
      <c r="BBG170" s="212"/>
      <c r="BBH170" s="212"/>
      <c r="BBI170" s="212"/>
      <c r="BBJ170" s="212"/>
      <c r="BBK170" s="212"/>
      <c r="BBL170" s="212"/>
      <c r="BBM170" s="212"/>
      <c r="BBN170" s="212"/>
      <c r="BBO170" s="212"/>
      <c r="BBP170" s="212"/>
      <c r="BBQ170" s="212"/>
      <c r="BBR170" s="212"/>
      <c r="BBS170" s="212"/>
      <c r="BBT170" s="212"/>
      <c r="BBU170" s="212"/>
      <c r="BBV170" s="212"/>
      <c r="BBW170" s="212"/>
      <c r="BBX170" s="212"/>
      <c r="BBY170" s="212"/>
      <c r="BBZ170" s="212"/>
      <c r="BCA170" s="212"/>
      <c r="BCB170" s="212"/>
      <c r="BCC170" s="212"/>
      <c r="BCD170" s="212"/>
      <c r="BCE170" s="212"/>
      <c r="BCF170" s="212"/>
      <c r="BCG170" s="212"/>
      <c r="BCH170" s="212"/>
      <c r="BCI170" s="212"/>
      <c r="BCJ170" s="212"/>
      <c r="BCK170" s="212"/>
      <c r="BCL170" s="212"/>
      <c r="BCM170" s="212"/>
      <c r="BCN170" s="212"/>
      <c r="BCO170" s="212"/>
      <c r="BCP170" s="212"/>
      <c r="BCQ170" s="212"/>
      <c r="BCR170" s="212"/>
      <c r="BCS170" s="212"/>
      <c r="BCT170" s="212"/>
      <c r="BCU170" s="212"/>
      <c r="BCV170" s="212"/>
      <c r="BCW170" s="212"/>
      <c r="BCX170" s="212"/>
      <c r="BCY170" s="212"/>
      <c r="BCZ170" s="212"/>
      <c r="BDA170" s="212"/>
      <c r="BDB170" s="212"/>
      <c r="BDC170" s="212"/>
      <c r="BDD170" s="212"/>
      <c r="BDE170" s="212"/>
      <c r="BDF170" s="212"/>
      <c r="BDG170" s="212"/>
      <c r="BDH170" s="212"/>
      <c r="BDI170" s="212"/>
      <c r="BDJ170" s="212"/>
      <c r="BDK170" s="212"/>
      <c r="BDL170" s="212"/>
      <c r="BDM170" s="212"/>
      <c r="BDN170" s="212"/>
      <c r="BDO170" s="212"/>
      <c r="BDP170" s="212"/>
      <c r="BDQ170" s="212"/>
      <c r="BDR170" s="212"/>
      <c r="BDS170" s="212"/>
      <c r="BDT170" s="212"/>
      <c r="BDU170" s="212"/>
      <c r="BDV170" s="212"/>
      <c r="BDW170" s="212"/>
      <c r="BDX170" s="212"/>
      <c r="BDY170" s="212"/>
      <c r="BDZ170" s="212"/>
      <c r="BEA170" s="212"/>
      <c r="BEB170" s="212"/>
      <c r="BEC170" s="212"/>
      <c r="BED170" s="212"/>
      <c r="BEE170" s="212"/>
      <c r="BEF170" s="212"/>
      <c r="BEG170" s="212"/>
      <c r="BEH170" s="212"/>
      <c r="BEI170" s="212"/>
      <c r="BEJ170" s="212"/>
      <c r="BEK170" s="212"/>
      <c r="BEL170" s="212"/>
      <c r="BEM170" s="212"/>
      <c r="BEN170" s="212"/>
      <c r="BEO170" s="212"/>
      <c r="BEP170" s="212"/>
      <c r="BEQ170" s="212"/>
      <c r="BER170" s="212"/>
      <c r="BES170" s="212"/>
      <c r="BET170" s="212"/>
      <c r="BEU170" s="212"/>
      <c r="BEV170" s="212"/>
      <c r="BEW170" s="212"/>
      <c r="BEX170" s="212"/>
      <c r="BEY170" s="212"/>
      <c r="BEZ170" s="212"/>
      <c r="BFA170" s="212"/>
      <c r="BFB170" s="212"/>
      <c r="BFC170" s="212"/>
      <c r="BFD170" s="212"/>
      <c r="BFE170" s="212"/>
      <c r="BFF170" s="212"/>
      <c r="BFG170" s="212"/>
      <c r="BFH170" s="212"/>
      <c r="BFI170" s="212"/>
      <c r="BFJ170" s="212"/>
      <c r="BFK170" s="212"/>
      <c r="BFL170" s="212"/>
      <c r="BFM170" s="212"/>
      <c r="BFN170" s="212"/>
      <c r="BFO170" s="212"/>
      <c r="BFP170" s="212"/>
      <c r="BFQ170" s="212"/>
      <c r="BFR170" s="212"/>
      <c r="BFS170" s="212"/>
      <c r="BFT170" s="212"/>
      <c r="BFU170" s="212"/>
      <c r="BFV170" s="212"/>
      <c r="BFW170" s="212"/>
      <c r="BFX170" s="212"/>
      <c r="BFY170" s="212"/>
      <c r="BFZ170" s="212"/>
      <c r="BGA170" s="212"/>
      <c r="BGB170" s="212"/>
      <c r="BGC170" s="212"/>
      <c r="BGD170" s="212"/>
      <c r="BGE170" s="212"/>
      <c r="BGL170" s="212"/>
      <c r="BGM170" s="212"/>
      <c r="BGN170" s="212"/>
      <c r="BGO170" s="212"/>
      <c r="BGP170" s="212"/>
      <c r="BGQ170" s="212"/>
      <c r="BGR170" s="212"/>
      <c r="BGS170" s="212"/>
      <c r="BGT170" s="212"/>
      <c r="BGU170" s="212"/>
      <c r="BGV170" s="212"/>
      <c r="BGW170" s="212"/>
      <c r="BGX170" s="212"/>
      <c r="BGY170" s="212"/>
      <c r="BGZ170" s="212"/>
      <c r="BHA170" s="212"/>
      <c r="BHB170" s="212"/>
      <c r="BHC170" s="212"/>
      <c r="BHD170" s="212"/>
      <c r="BHE170" s="212"/>
      <c r="BHF170" s="212"/>
      <c r="BHG170" s="212"/>
      <c r="BHH170" s="212"/>
      <c r="BHI170" s="212"/>
      <c r="BHJ170" s="212"/>
      <c r="BHK170" s="212"/>
      <c r="BHL170" s="212"/>
      <c r="BHM170" s="212"/>
      <c r="BHN170" s="212"/>
      <c r="BHO170" s="212"/>
      <c r="BHP170" s="212"/>
      <c r="BHQ170" s="212"/>
      <c r="BHR170" s="212"/>
      <c r="BHS170" s="212"/>
      <c r="BHT170" s="212"/>
      <c r="BHU170" s="212"/>
      <c r="BHV170" s="212"/>
      <c r="BHW170" s="212"/>
      <c r="BHX170" s="212"/>
      <c r="BHY170" s="212"/>
      <c r="BHZ170" s="212"/>
      <c r="BIA170" s="212"/>
      <c r="BIB170" s="212"/>
      <c r="BIC170" s="212"/>
      <c r="BID170" s="212"/>
      <c r="BIE170" s="212"/>
      <c r="BIF170" s="212"/>
      <c r="BIG170" s="212"/>
      <c r="BIH170" s="212"/>
      <c r="BII170" s="212"/>
      <c r="BIJ170" s="212"/>
      <c r="BIK170" s="212"/>
      <c r="BIL170" s="212"/>
      <c r="BIM170" s="212"/>
      <c r="BIN170" s="212"/>
      <c r="BIO170" s="212"/>
      <c r="BIP170" s="212"/>
      <c r="BIQ170" s="212"/>
      <c r="BIR170" s="212"/>
      <c r="BIS170" s="212"/>
      <c r="BIT170" s="212"/>
      <c r="BIU170" s="212"/>
      <c r="BIV170" s="212"/>
      <c r="BIW170" s="212"/>
      <c r="BIX170" s="212"/>
      <c r="BIY170" s="212"/>
      <c r="BIZ170" s="212"/>
      <c r="BJA170" s="212"/>
      <c r="BJB170" s="212"/>
      <c r="BJC170" s="212"/>
      <c r="BJD170" s="212"/>
      <c r="BJE170" s="212"/>
      <c r="BJF170" s="212"/>
      <c r="BJG170" s="212"/>
      <c r="BJH170" s="212"/>
      <c r="BJI170" s="212"/>
      <c r="BJJ170" s="212"/>
      <c r="BJK170" s="212"/>
      <c r="BJL170" s="212"/>
      <c r="BJM170" s="212"/>
      <c r="BJN170" s="212"/>
      <c r="BJO170" s="212"/>
      <c r="BJP170" s="212"/>
      <c r="BJQ170" s="212"/>
      <c r="BJR170" s="212"/>
      <c r="BJS170" s="212"/>
      <c r="BJT170" s="212"/>
      <c r="BJU170" s="212"/>
      <c r="BJV170" s="212"/>
      <c r="BJW170" s="212"/>
      <c r="BJX170" s="212"/>
      <c r="BJY170" s="212"/>
      <c r="BJZ170" s="212"/>
      <c r="BKA170" s="212"/>
      <c r="BKB170" s="212"/>
      <c r="BKC170" s="212"/>
      <c r="BKD170" s="212"/>
      <c r="BKE170" s="212"/>
      <c r="BKF170" s="212"/>
      <c r="BKG170" s="212"/>
      <c r="BKH170" s="212"/>
      <c r="BKI170" s="212"/>
      <c r="BKJ170" s="212"/>
      <c r="BKK170" s="212"/>
      <c r="BKL170" s="212"/>
      <c r="BKM170" s="212"/>
      <c r="BKN170" s="212"/>
      <c r="BKO170" s="212"/>
      <c r="BKP170" s="212"/>
      <c r="BKQ170" s="212"/>
      <c r="BKR170" s="212"/>
      <c r="BKS170" s="212"/>
      <c r="BKT170" s="212"/>
      <c r="BKU170" s="212"/>
      <c r="BKV170" s="212"/>
      <c r="BKW170" s="212"/>
      <c r="BKX170" s="212"/>
      <c r="BKY170" s="212"/>
      <c r="BKZ170" s="212"/>
      <c r="BLA170" s="212"/>
      <c r="BLB170" s="212"/>
      <c r="BLC170" s="212"/>
      <c r="BLD170" s="212"/>
      <c r="BLE170" s="212"/>
      <c r="BLF170" s="212"/>
      <c r="BLG170" s="212"/>
      <c r="BLH170" s="212"/>
      <c r="BLI170" s="212"/>
      <c r="BLJ170" s="212"/>
      <c r="BLK170" s="212"/>
      <c r="BLL170" s="212"/>
      <c r="BLM170" s="212"/>
      <c r="BLN170" s="212"/>
      <c r="BLO170" s="212"/>
      <c r="BLP170" s="212"/>
      <c r="BLQ170" s="212"/>
      <c r="BLR170" s="212"/>
      <c r="BLS170" s="212"/>
      <c r="BLT170" s="212"/>
      <c r="BLU170" s="212"/>
      <c r="BLV170" s="212"/>
      <c r="BLW170" s="212"/>
      <c r="BLX170" s="212"/>
      <c r="BLY170" s="212"/>
      <c r="BLZ170" s="212"/>
      <c r="BMA170" s="212"/>
      <c r="BMB170" s="212"/>
      <c r="BMC170" s="212"/>
      <c r="BMD170" s="212"/>
      <c r="BME170" s="212"/>
      <c r="BMF170" s="212"/>
      <c r="BMG170" s="212"/>
      <c r="BMH170" s="212"/>
      <c r="BMI170" s="212"/>
      <c r="BMJ170" s="212"/>
      <c r="BMK170" s="212"/>
      <c r="BML170" s="212"/>
      <c r="BMM170" s="212"/>
      <c r="BMN170" s="212"/>
      <c r="BMO170" s="212"/>
      <c r="BMP170" s="212"/>
      <c r="BMQ170" s="212"/>
      <c r="BMR170" s="212"/>
      <c r="BMS170" s="212"/>
      <c r="BMT170" s="212"/>
      <c r="BMU170" s="212"/>
      <c r="BMV170" s="212"/>
      <c r="BMW170" s="212"/>
      <c r="BMX170" s="212"/>
      <c r="BMY170" s="212"/>
      <c r="BMZ170" s="212"/>
      <c r="BNA170" s="212"/>
      <c r="BNB170" s="212"/>
      <c r="BNC170" s="212"/>
      <c r="BND170" s="212"/>
      <c r="BNE170" s="212"/>
      <c r="BNF170" s="212"/>
      <c r="BNG170" s="212"/>
      <c r="BNH170" s="212"/>
      <c r="BNI170" s="212"/>
      <c r="BNJ170" s="212"/>
      <c r="BNK170" s="212"/>
      <c r="BNL170" s="212"/>
      <c r="BNM170" s="212"/>
      <c r="BNN170" s="212"/>
      <c r="BNO170" s="212"/>
      <c r="BNP170" s="212"/>
      <c r="BNQ170" s="212"/>
      <c r="BNR170" s="212"/>
      <c r="BNS170" s="212"/>
      <c r="BNT170" s="212"/>
      <c r="BNU170" s="212"/>
      <c r="BNV170" s="212"/>
      <c r="BNW170" s="212"/>
      <c r="BNX170" s="212"/>
      <c r="BNY170" s="212"/>
      <c r="BNZ170" s="212"/>
      <c r="BOA170" s="212"/>
      <c r="BOB170" s="212"/>
      <c r="BOC170" s="212"/>
      <c r="BOD170" s="212"/>
      <c r="BOE170" s="212"/>
      <c r="BOF170" s="212"/>
      <c r="BOG170" s="212"/>
      <c r="BOH170" s="212"/>
      <c r="BOI170" s="212"/>
      <c r="BOJ170" s="212"/>
      <c r="BOK170" s="212"/>
      <c r="BOL170" s="212"/>
      <c r="BOM170" s="212"/>
      <c r="BON170" s="212"/>
      <c r="BOO170" s="212"/>
      <c r="BOP170" s="212"/>
      <c r="BOQ170" s="212"/>
      <c r="BOR170" s="212"/>
      <c r="BOS170" s="212"/>
      <c r="BOT170" s="212"/>
      <c r="BOU170" s="212"/>
      <c r="BOV170" s="212"/>
      <c r="BOW170" s="212"/>
      <c r="BOX170" s="212"/>
      <c r="BOY170" s="212"/>
      <c r="BOZ170" s="212"/>
      <c r="BPA170" s="212"/>
      <c r="BPB170" s="212"/>
      <c r="BPC170" s="212"/>
      <c r="BPD170" s="212"/>
      <c r="BPE170" s="212"/>
      <c r="BPF170" s="212"/>
      <c r="BPG170" s="212"/>
      <c r="BPH170" s="212"/>
      <c r="BPI170" s="212"/>
      <c r="BPJ170" s="212"/>
      <c r="BPK170" s="212"/>
      <c r="BPL170" s="212"/>
      <c r="BPM170" s="212"/>
      <c r="BPN170" s="212"/>
      <c r="BPO170" s="212"/>
      <c r="BPP170" s="212"/>
      <c r="BPQ170" s="212"/>
      <c r="BPR170" s="212"/>
      <c r="BPS170" s="212"/>
      <c r="BPT170" s="212"/>
      <c r="BPU170" s="212"/>
      <c r="BPV170" s="212"/>
      <c r="BPW170" s="212"/>
      <c r="BPX170" s="212"/>
      <c r="BPY170" s="212"/>
      <c r="BPZ170" s="212"/>
      <c r="BQA170" s="212"/>
      <c r="BQH170" s="212"/>
      <c r="BQI170" s="212"/>
      <c r="BQJ170" s="212"/>
      <c r="BQK170" s="212"/>
      <c r="BQL170" s="212"/>
      <c r="BQM170" s="212"/>
      <c r="BQN170" s="212"/>
      <c r="BQO170" s="212"/>
      <c r="BQP170" s="212"/>
      <c r="BQQ170" s="212"/>
      <c r="BQR170" s="212"/>
      <c r="BQS170" s="212"/>
      <c r="BQT170" s="212"/>
      <c r="BQU170" s="212"/>
      <c r="BQV170" s="212"/>
      <c r="BQW170" s="212"/>
      <c r="BQX170" s="212"/>
      <c r="BQY170" s="212"/>
      <c r="BQZ170" s="212"/>
      <c r="BRA170" s="212"/>
      <c r="BRB170" s="212"/>
      <c r="BRC170" s="212"/>
      <c r="BRD170" s="212"/>
      <c r="BRE170" s="212"/>
      <c r="BRF170" s="212"/>
      <c r="BRG170" s="212"/>
      <c r="BRH170" s="212"/>
      <c r="BRI170" s="212"/>
      <c r="BRJ170" s="212"/>
      <c r="BRK170" s="212"/>
      <c r="BRL170" s="212"/>
      <c r="BRM170" s="212"/>
      <c r="BRN170" s="212"/>
      <c r="BRO170" s="212"/>
      <c r="BRP170" s="212"/>
      <c r="BRQ170" s="212"/>
      <c r="BRR170" s="212"/>
      <c r="BRS170" s="212"/>
      <c r="BRT170" s="212"/>
      <c r="BRU170" s="212"/>
      <c r="BRV170" s="212"/>
      <c r="BRW170" s="212"/>
      <c r="BRX170" s="212"/>
      <c r="BRY170" s="212"/>
      <c r="BRZ170" s="212"/>
      <c r="BSA170" s="212"/>
      <c r="BSB170" s="212"/>
      <c r="BSC170" s="212"/>
      <c r="BSD170" s="212"/>
      <c r="BSE170" s="212"/>
      <c r="BSF170" s="212"/>
      <c r="BSG170" s="212"/>
      <c r="BSH170" s="212"/>
      <c r="BSI170" s="212"/>
      <c r="BSJ170" s="212"/>
      <c r="BSK170" s="212"/>
      <c r="BSL170" s="212"/>
      <c r="BSM170" s="212"/>
      <c r="BSN170" s="212"/>
      <c r="BSO170" s="212"/>
      <c r="BSP170" s="212"/>
      <c r="BSQ170" s="212"/>
      <c r="BSR170" s="212"/>
      <c r="BSS170" s="212"/>
      <c r="BST170" s="212"/>
      <c r="BSU170" s="212"/>
      <c r="BSV170" s="212"/>
      <c r="BSW170" s="212"/>
      <c r="BSX170" s="212"/>
      <c r="BSY170" s="212"/>
      <c r="BSZ170" s="212"/>
      <c r="BTA170" s="212"/>
      <c r="BTB170" s="212"/>
      <c r="BTC170" s="212"/>
      <c r="BTD170" s="212"/>
      <c r="BTE170" s="212"/>
      <c r="BTF170" s="212"/>
      <c r="BTG170" s="212"/>
      <c r="BTH170" s="212"/>
      <c r="BTI170" s="212"/>
      <c r="BTJ170" s="212"/>
      <c r="BTK170" s="212"/>
      <c r="BTL170" s="212"/>
      <c r="BTM170" s="212"/>
      <c r="BTN170" s="212"/>
      <c r="BTO170" s="212"/>
      <c r="BTP170" s="212"/>
      <c r="BTQ170" s="212"/>
      <c r="BTR170" s="212"/>
      <c r="BTS170" s="212"/>
      <c r="BTT170" s="212"/>
      <c r="BTU170" s="212"/>
      <c r="BTV170" s="212"/>
      <c r="BTW170" s="212"/>
      <c r="BTX170" s="212"/>
      <c r="BTY170" s="212"/>
      <c r="BTZ170" s="212"/>
      <c r="BUA170" s="212"/>
      <c r="BUB170" s="212"/>
      <c r="BUC170" s="212"/>
      <c r="BUD170" s="212"/>
      <c r="BUE170" s="212"/>
      <c r="BUF170" s="212"/>
      <c r="BUG170" s="212"/>
      <c r="BUH170" s="212"/>
      <c r="BUI170" s="212"/>
      <c r="BUJ170" s="212"/>
      <c r="BUK170" s="212"/>
      <c r="BUL170" s="212"/>
      <c r="BUM170" s="212"/>
      <c r="BUN170" s="212"/>
      <c r="BUO170" s="212"/>
      <c r="BUP170" s="212"/>
      <c r="BUQ170" s="212"/>
      <c r="BUR170" s="212"/>
      <c r="BUS170" s="212"/>
      <c r="BUT170" s="212"/>
      <c r="BUU170" s="212"/>
      <c r="BUV170" s="212"/>
      <c r="BUW170" s="212"/>
      <c r="BUX170" s="212"/>
      <c r="BUY170" s="212"/>
      <c r="BUZ170" s="212"/>
      <c r="BVA170" s="212"/>
      <c r="BVB170" s="212"/>
      <c r="BVC170" s="212"/>
      <c r="BVD170" s="212"/>
      <c r="BVE170" s="212"/>
      <c r="BVF170" s="212"/>
      <c r="BVG170" s="212"/>
      <c r="BVH170" s="212"/>
      <c r="BVI170" s="212"/>
      <c r="BVJ170" s="212"/>
      <c r="BVK170" s="212"/>
      <c r="BVL170" s="212"/>
      <c r="BVM170" s="212"/>
      <c r="BVN170" s="212"/>
      <c r="BVO170" s="212"/>
      <c r="BVP170" s="212"/>
      <c r="BVQ170" s="212"/>
      <c r="BVR170" s="212"/>
      <c r="BVS170" s="212"/>
      <c r="BVT170" s="212"/>
      <c r="BVU170" s="212"/>
      <c r="BVV170" s="212"/>
      <c r="BVW170" s="212"/>
      <c r="BVX170" s="212"/>
      <c r="BVY170" s="212"/>
      <c r="BVZ170" s="212"/>
      <c r="BWA170" s="212"/>
      <c r="BWB170" s="212"/>
      <c r="BWC170" s="212"/>
      <c r="BWD170" s="212"/>
      <c r="BWE170" s="212"/>
      <c r="BWF170" s="212"/>
      <c r="BWG170" s="212"/>
      <c r="BWH170" s="212"/>
      <c r="BWI170" s="212"/>
      <c r="BWJ170" s="212"/>
      <c r="BWK170" s="212"/>
      <c r="BWL170" s="212"/>
      <c r="BWM170" s="212"/>
      <c r="BWN170" s="212"/>
      <c r="BWO170" s="212"/>
      <c r="BWP170" s="212"/>
      <c r="BWQ170" s="212"/>
      <c r="BWR170" s="212"/>
      <c r="BWS170" s="212"/>
      <c r="BWT170" s="212"/>
      <c r="BWU170" s="212"/>
      <c r="BWV170" s="212"/>
      <c r="BWW170" s="212"/>
      <c r="BWX170" s="212"/>
      <c r="BWY170" s="212"/>
      <c r="BWZ170" s="212"/>
      <c r="BXA170" s="212"/>
      <c r="BXB170" s="212"/>
      <c r="BXC170" s="212"/>
      <c r="BXD170" s="212"/>
      <c r="BXE170" s="212"/>
      <c r="BXF170" s="212"/>
      <c r="BXG170" s="212"/>
      <c r="BXH170" s="212"/>
      <c r="BXI170" s="212"/>
      <c r="BXJ170" s="212"/>
      <c r="BXK170" s="212"/>
      <c r="BXL170" s="212"/>
      <c r="BXM170" s="212"/>
      <c r="BXN170" s="212"/>
      <c r="BXO170" s="212"/>
      <c r="BXP170" s="212"/>
      <c r="BXQ170" s="212"/>
      <c r="BXR170" s="212"/>
      <c r="BXS170" s="212"/>
      <c r="BXT170" s="212"/>
      <c r="BXU170" s="212"/>
      <c r="BXV170" s="212"/>
      <c r="BXW170" s="212"/>
      <c r="BXX170" s="212"/>
      <c r="BXY170" s="212"/>
      <c r="BXZ170" s="212"/>
      <c r="BYA170" s="212"/>
      <c r="BYB170" s="212"/>
      <c r="BYC170" s="212"/>
      <c r="BYD170" s="212"/>
      <c r="BYE170" s="212"/>
      <c r="BYF170" s="212"/>
      <c r="BYG170" s="212"/>
      <c r="BYH170" s="212"/>
      <c r="BYI170" s="212"/>
      <c r="BYJ170" s="212"/>
      <c r="BYK170" s="212"/>
      <c r="BYL170" s="212"/>
      <c r="BYM170" s="212"/>
      <c r="BYN170" s="212"/>
      <c r="BYO170" s="212"/>
      <c r="BYP170" s="212"/>
      <c r="BYQ170" s="212"/>
      <c r="BYR170" s="212"/>
      <c r="BYS170" s="212"/>
      <c r="BYT170" s="212"/>
      <c r="BYU170" s="212"/>
      <c r="BYV170" s="212"/>
      <c r="BYW170" s="212"/>
      <c r="BYX170" s="212"/>
      <c r="BYY170" s="212"/>
      <c r="BYZ170" s="212"/>
      <c r="BZA170" s="212"/>
      <c r="BZB170" s="212"/>
      <c r="BZC170" s="212"/>
      <c r="BZD170" s="212"/>
      <c r="BZE170" s="212"/>
      <c r="BZF170" s="212"/>
      <c r="BZG170" s="212"/>
      <c r="BZH170" s="212"/>
      <c r="BZI170" s="212"/>
      <c r="BZJ170" s="212"/>
      <c r="BZK170" s="212"/>
      <c r="BZL170" s="212"/>
      <c r="BZM170" s="212"/>
      <c r="BZN170" s="212"/>
      <c r="BZO170" s="212"/>
      <c r="BZP170" s="212"/>
      <c r="BZQ170" s="212"/>
      <c r="BZR170" s="212"/>
      <c r="BZS170" s="212"/>
      <c r="BZT170" s="212"/>
      <c r="BZU170" s="212"/>
      <c r="BZV170" s="212"/>
      <c r="BZW170" s="212"/>
      <c r="CAD170" s="212"/>
      <c r="CAE170" s="212"/>
      <c r="CAF170" s="212"/>
      <c r="CAG170" s="212"/>
      <c r="CAH170" s="212"/>
      <c r="CAI170" s="212"/>
      <c r="CAJ170" s="212"/>
      <c r="CAK170" s="212"/>
      <c r="CAL170" s="212"/>
      <c r="CAM170" s="212"/>
      <c r="CAN170" s="212"/>
      <c r="CAO170" s="212"/>
      <c r="CAP170" s="212"/>
      <c r="CAQ170" s="212"/>
      <c r="CAR170" s="212"/>
      <c r="CAS170" s="212"/>
      <c r="CAT170" s="212"/>
      <c r="CAU170" s="212"/>
      <c r="CAV170" s="212"/>
      <c r="CAW170" s="212"/>
      <c r="CAX170" s="212"/>
      <c r="CAY170" s="212"/>
      <c r="CAZ170" s="212"/>
      <c r="CBA170" s="212"/>
      <c r="CBB170" s="212"/>
      <c r="CBC170" s="212"/>
      <c r="CBD170" s="212"/>
      <c r="CBE170" s="212"/>
      <c r="CBF170" s="212"/>
      <c r="CBG170" s="212"/>
      <c r="CBH170" s="212"/>
      <c r="CBI170" s="212"/>
      <c r="CBJ170" s="212"/>
      <c r="CBK170" s="212"/>
      <c r="CBL170" s="212"/>
      <c r="CBM170" s="212"/>
      <c r="CBN170" s="212"/>
      <c r="CBO170" s="212"/>
      <c r="CBP170" s="212"/>
      <c r="CBQ170" s="212"/>
      <c r="CBR170" s="212"/>
      <c r="CBS170" s="212"/>
      <c r="CBT170" s="212"/>
      <c r="CBU170" s="212"/>
      <c r="CBV170" s="212"/>
      <c r="CBW170" s="212"/>
      <c r="CBX170" s="212"/>
      <c r="CBY170" s="212"/>
      <c r="CBZ170" s="212"/>
      <c r="CCA170" s="212"/>
      <c r="CCB170" s="212"/>
      <c r="CCC170" s="212"/>
      <c r="CCD170" s="212"/>
      <c r="CCE170" s="212"/>
      <c r="CCF170" s="212"/>
      <c r="CCG170" s="212"/>
      <c r="CCH170" s="212"/>
      <c r="CCI170" s="212"/>
      <c r="CCJ170" s="212"/>
      <c r="CCK170" s="212"/>
      <c r="CCL170" s="212"/>
      <c r="CCM170" s="212"/>
      <c r="CCN170" s="212"/>
      <c r="CCO170" s="212"/>
      <c r="CCP170" s="212"/>
      <c r="CCQ170" s="212"/>
      <c r="CCR170" s="212"/>
      <c r="CCS170" s="212"/>
      <c r="CCT170" s="212"/>
      <c r="CCU170" s="212"/>
      <c r="CCV170" s="212"/>
      <c r="CCW170" s="212"/>
      <c r="CCX170" s="212"/>
      <c r="CCY170" s="212"/>
      <c r="CCZ170" s="212"/>
      <c r="CDA170" s="212"/>
      <c r="CDB170" s="212"/>
      <c r="CDC170" s="212"/>
      <c r="CDD170" s="212"/>
      <c r="CDE170" s="212"/>
      <c r="CDF170" s="212"/>
      <c r="CDG170" s="212"/>
      <c r="CDH170" s="212"/>
      <c r="CDI170" s="212"/>
      <c r="CDJ170" s="212"/>
      <c r="CDK170" s="212"/>
      <c r="CDL170" s="212"/>
      <c r="CDM170" s="212"/>
      <c r="CDN170" s="212"/>
      <c r="CDO170" s="212"/>
      <c r="CDP170" s="212"/>
      <c r="CDQ170" s="212"/>
      <c r="CDR170" s="212"/>
      <c r="CDS170" s="212"/>
      <c r="CDT170" s="212"/>
      <c r="CDU170" s="212"/>
      <c r="CDV170" s="212"/>
      <c r="CDW170" s="212"/>
      <c r="CDX170" s="212"/>
      <c r="CDY170" s="212"/>
      <c r="CDZ170" s="212"/>
      <c r="CEA170" s="212"/>
      <c r="CEB170" s="212"/>
      <c r="CEC170" s="212"/>
      <c r="CED170" s="212"/>
      <c r="CEE170" s="212"/>
      <c r="CEF170" s="212"/>
      <c r="CEG170" s="212"/>
      <c r="CEH170" s="212"/>
      <c r="CEI170" s="212"/>
      <c r="CEJ170" s="212"/>
      <c r="CEK170" s="212"/>
      <c r="CEL170" s="212"/>
      <c r="CEM170" s="212"/>
      <c r="CEN170" s="212"/>
      <c r="CEO170" s="212"/>
      <c r="CEP170" s="212"/>
      <c r="CEQ170" s="212"/>
      <c r="CER170" s="212"/>
      <c r="CES170" s="212"/>
      <c r="CET170" s="212"/>
      <c r="CEU170" s="212"/>
      <c r="CEV170" s="212"/>
      <c r="CEW170" s="212"/>
      <c r="CEX170" s="212"/>
      <c r="CEY170" s="212"/>
      <c r="CEZ170" s="212"/>
      <c r="CFA170" s="212"/>
      <c r="CFB170" s="212"/>
      <c r="CFC170" s="212"/>
      <c r="CFD170" s="212"/>
      <c r="CFE170" s="212"/>
      <c r="CFF170" s="212"/>
      <c r="CFG170" s="212"/>
      <c r="CFH170" s="212"/>
      <c r="CFI170" s="212"/>
      <c r="CFJ170" s="212"/>
      <c r="CFK170" s="212"/>
      <c r="CFL170" s="212"/>
      <c r="CFM170" s="212"/>
      <c r="CFN170" s="212"/>
      <c r="CFO170" s="212"/>
      <c r="CFP170" s="212"/>
      <c r="CFQ170" s="212"/>
      <c r="CFR170" s="212"/>
      <c r="CFS170" s="212"/>
      <c r="CFT170" s="212"/>
      <c r="CFU170" s="212"/>
      <c r="CFV170" s="212"/>
      <c r="CFW170" s="212"/>
      <c r="CFX170" s="212"/>
      <c r="CFY170" s="212"/>
      <c r="CFZ170" s="212"/>
      <c r="CGA170" s="212"/>
      <c r="CGB170" s="212"/>
      <c r="CGC170" s="212"/>
      <c r="CGD170" s="212"/>
      <c r="CGE170" s="212"/>
      <c r="CGF170" s="212"/>
      <c r="CGG170" s="212"/>
      <c r="CGH170" s="212"/>
      <c r="CGI170" s="212"/>
      <c r="CGJ170" s="212"/>
      <c r="CGK170" s="212"/>
      <c r="CGL170" s="212"/>
      <c r="CGM170" s="212"/>
      <c r="CGN170" s="212"/>
      <c r="CGO170" s="212"/>
      <c r="CGP170" s="212"/>
      <c r="CGQ170" s="212"/>
      <c r="CGR170" s="212"/>
      <c r="CGS170" s="212"/>
      <c r="CGT170" s="212"/>
      <c r="CGU170" s="212"/>
      <c r="CGV170" s="212"/>
      <c r="CGW170" s="212"/>
      <c r="CGX170" s="212"/>
      <c r="CGY170" s="212"/>
      <c r="CGZ170" s="212"/>
      <c r="CHA170" s="212"/>
      <c r="CHB170" s="212"/>
      <c r="CHC170" s="212"/>
      <c r="CHD170" s="212"/>
      <c r="CHE170" s="212"/>
      <c r="CHF170" s="212"/>
      <c r="CHG170" s="212"/>
      <c r="CHH170" s="212"/>
      <c r="CHI170" s="212"/>
      <c r="CHJ170" s="212"/>
      <c r="CHK170" s="212"/>
      <c r="CHL170" s="212"/>
      <c r="CHM170" s="212"/>
      <c r="CHN170" s="212"/>
      <c r="CHO170" s="212"/>
      <c r="CHP170" s="212"/>
      <c r="CHQ170" s="212"/>
      <c r="CHR170" s="212"/>
      <c r="CHS170" s="212"/>
      <c r="CHT170" s="212"/>
      <c r="CHU170" s="212"/>
      <c r="CHV170" s="212"/>
      <c r="CHW170" s="212"/>
      <c r="CHX170" s="212"/>
      <c r="CHY170" s="212"/>
      <c r="CHZ170" s="212"/>
      <c r="CIA170" s="212"/>
      <c r="CIB170" s="212"/>
      <c r="CIC170" s="212"/>
      <c r="CID170" s="212"/>
      <c r="CIE170" s="212"/>
      <c r="CIF170" s="212"/>
      <c r="CIG170" s="212"/>
      <c r="CIH170" s="212"/>
      <c r="CII170" s="212"/>
      <c r="CIJ170" s="212"/>
      <c r="CIK170" s="212"/>
      <c r="CIL170" s="212"/>
      <c r="CIM170" s="212"/>
      <c r="CIN170" s="212"/>
      <c r="CIO170" s="212"/>
      <c r="CIP170" s="212"/>
      <c r="CIQ170" s="212"/>
      <c r="CIR170" s="212"/>
      <c r="CIS170" s="212"/>
      <c r="CIT170" s="212"/>
      <c r="CIU170" s="212"/>
      <c r="CIV170" s="212"/>
      <c r="CIW170" s="212"/>
      <c r="CIX170" s="212"/>
      <c r="CIY170" s="212"/>
      <c r="CIZ170" s="212"/>
      <c r="CJA170" s="212"/>
      <c r="CJB170" s="212"/>
      <c r="CJC170" s="212"/>
      <c r="CJD170" s="212"/>
      <c r="CJE170" s="212"/>
      <c r="CJF170" s="212"/>
      <c r="CJG170" s="212"/>
      <c r="CJH170" s="212"/>
      <c r="CJI170" s="212"/>
      <c r="CJJ170" s="212"/>
      <c r="CJK170" s="212"/>
      <c r="CJL170" s="212"/>
      <c r="CJM170" s="212"/>
      <c r="CJN170" s="212"/>
      <c r="CJO170" s="212"/>
      <c r="CJP170" s="212"/>
      <c r="CJQ170" s="212"/>
      <c r="CJR170" s="212"/>
      <c r="CJS170" s="212"/>
      <c r="CJZ170" s="212"/>
      <c r="CKA170" s="212"/>
      <c r="CKB170" s="212"/>
      <c r="CKC170" s="212"/>
      <c r="CKD170" s="212"/>
      <c r="CKE170" s="212"/>
      <c r="CKF170" s="212"/>
      <c r="CKG170" s="212"/>
      <c r="CKH170" s="212"/>
      <c r="CKI170" s="212"/>
      <c r="CKJ170" s="212"/>
      <c r="CKK170" s="212"/>
      <c r="CKL170" s="212"/>
      <c r="CKM170" s="212"/>
      <c r="CKN170" s="212"/>
      <c r="CKO170" s="212"/>
      <c r="CKP170" s="212"/>
      <c r="CKQ170" s="212"/>
      <c r="CKR170" s="212"/>
      <c r="CKS170" s="212"/>
      <c r="CKT170" s="212"/>
      <c r="CKU170" s="212"/>
      <c r="CKV170" s="212"/>
      <c r="CKW170" s="212"/>
      <c r="CKX170" s="212"/>
      <c r="CKY170" s="212"/>
      <c r="CKZ170" s="212"/>
      <c r="CLA170" s="212"/>
      <c r="CLB170" s="212"/>
      <c r="CLC170" s="212"/>
      <c r="CLD170" s="212"/>
      <c r="CLE170" s="212"/>
      <c r="CLF170" s="212"/>
      <c r="CLG170" s="212"/>
      <c r="CLH170" s="212"/>
      <c r="CLI170" s="212"/>
      <c r="CLJ170" s="212"/>
      <c r="CLK170" s="212"/>
      <c r="CLL170" s="212"/>
      <c r="CLM170" s="212"/>
      <c r="CLN170" s="212"/>
      <c r="CLO170" s="212"/>
      <c r="CLP170" s="212"/>
      <c r="CLQ170" s="212"/>
      <c r="CLR170" s="212"/>
      <c r="CLS170" s="212"/>
      <c r="CLT170" s="212"/>
      <c r="CLU170" s="212"/>
      <c r="CLV170" s="212"/>
      <c r="CLW170" s="212"/>
      <c r="CLX170" s="212"/>
      <c r="CLY170" s="212"/>
      <c r="CLZ170" s="212"/>
      <c r="CMA170" s="212"/>
      <c r="CMB170" s="212"/>
      <c r="CMC170" s="212"/>
      <c r="CMD170" s="212"/>
      <c r="CME170" s="212"/>
      <c r="CMF170" s="212"/>
      <c r="CMG170" s="212"/>
      <c r="CMH170" s="212"/>
      <c r="CMI170" s="212"/>
      <c r="CMJ170" s="212"/>
      <c r="CMK170" s="212"/>
      <c r="CML170" s="212"/>
      <c r="CMM170" s="212"/>
      <c r="CMN170" s="212"/>
      <c r="CMO170" s="212"/>
      <c r="CMP170" s="212"/>
      <c r="CMQ170" s="212"/>
      <c r="CMR170" s="212"/>
      <c r="CMS170" s="212"/>
      <c r="CMT170" s="212"/>
      <c r="CMU170" s="212"/>
      <c r="CMV170" s="212"/>
      <c r="CMW170" s="212"/>
      <c r="CMX170" s="212"/>
      <c r="CMY170" s="212"/>
      <c r="CMZ170" s="212"/>
      <c r="CNA170" s="212"/>
      <c r="CNB170" s="212"/>
      <c r="CNC170" s="212"/>
      <c r="CND170" s="212"/>
      <c r="CNE170" s="212"/>
      <c r="CNF170" s="212"/>
      <c r="CNG170" s="212"/>
      <c r="CNH170" s="212"/>
      <c r="CNI170" s="212"/>
      <c r="CNJ170" s="212"/>
      <c r="CNK170" s="212"/>
      <c r="CNL170" s="212"/>
      <c r="CNM170" s="212"/>
      <c r="CNN170" s="212"/>
      <c r="CNO170" s="212"/>
      <c r="CNP170" s="212"/>
      <c r="CNQ170" s="212"/>
      <c r="CNR170" s="212"/>
      <c r="CNS170" s="212"/>
      <c r="CNT170" s="212"/>
      <c r="CNU170" s="212"/>
      <c r="CNV170" s="212"/>
      <c r="CNW170" s="212"/>
      <c r="CNX170" s="212"/>
      <c r="CNY170" s="212"/>
      <c r="CNZ170" s="212"/>
      <c r="COA170" s="212"/>
      <c r="COB170" s="212"/>
      <c r="COC170" s="212"/>
      <c r="COD170" s="212"/>
      <c r="COE170" s="212"/>
      <c r="COF170" s="212"/>
      <c r="COG170" s="212"/>
      <c r="COH170" s="212"/>
      <c r="COI170" s="212"/>
      <c r="COJ170" s="212"/>
      <c r="COK170" s="212"/>
      <c r="COL170" s="212"/>
      <c r="COM170" s="212"/>
      <c r="CON170" s="212"/>
      <c r="COO170" s="212"/>
      <c r="COP170" s="212"/>
      <c r="COQ170" s="212"/>
      <c r="COR170" s="212"/>
      <c r="COS170" s="212"/>
      <c r="COT170" s="212"/>
      <c r="COU170" s="212"/>
      <c r="COV170" s="212"/>
      <c r="COW170" s="212"/>
      <c r="COX170" s="212"/>
      <c r="COY170" s="212"/>
      <c r="COZ170" s="212"/>
      <c r="CPA170" s="212"/>
      <c r="CPB170" s="212"/>
      <c r="CPC170" s="212"/>
      <c r="CPD170" s="212"/>
      <c r="CPE170" s="212"/>
      <c r="CPF170" s="212"/>
      <c r="CPG170" s="212"/>
      <c r="CPH170" s="212"/>
      <c r="CPI170" s="212"/>
      <c r="CPJ170" s="212"/>
      <c r="CPK170" s="212"/>
      <c r="CPL170" s="212"/>
      <c r="CPM170" s="212"/>
      <c r="CPN170" s="212"/>
      <c r="CPO170" s="212"/>
      <c r="CPP170" s="212"/>
      <c r="CPQ170" s="212"/>
      <c r="CPR170" s="212"/>
      <c r="CPS170" s="212"/>
      <c r="CPT170" s="212"/>
      <c r="CPU170" s="212"/>
      <c r="CPV170" s="212"/>
      <c r="CPW170" s="212"/>
      <c r="CPX170" s="212"/>
      <c r="CPY170" s="212"/>
      <c r="CPZ170" s="212"/>
      <c r="CQA170" s="212"/>
      <c r="CQB170" s="212"/>
      <c r="CQC170" s="212"/>
      <c r="CQD170" s="212"/>
      <c r="CQE170" s="212"/>
      <c r="CQF170" s="212"/>
      <c r="CQG170" s="212"/>
      <c r="CQH170" s="212"/>
      <c r="CQI170" s="212"/>
      <c r="CQJ170" s="212"/>
      <c r="CQK170" s="212"/>
      <c r="CQL170" s="212"/>
      <c r="CQM170" s="212"/>
      <c r="CQN170" s="212"/>
      <c r="CQO170" s="212"/>
      <c r="CQP170" s="212"/>
      <c r="CQQ170" s="212"/>
      <c r="CQR170" s="212"/>
      <c r="CQS170" s="212"/>
      <c r="CQT170" s="212"/>
      <c r="CQU170" s="212"/>
      <c r="CQV170" s="212"/>
      <c r="CQW170" s="212"/>
      <c r="CQX170" s="212"/>
      <c r="CQY170" s="212"/>
      <c r="CQZ170" s="212"/>
      <c r="CRA170" s="212"/>
      <c r="CRB170" s="212"/>
      <c r="CRC170" s="212"/>
      <c r="CRD170" s="212"/>
      <c r="CRE170" s="212"/>
      <c r="CRF170" s="212"/>
      <c r="CRG170" s="212"/>
      <c r="CRH170" s="212"/>
      <c r="CRI170" s="212"/>
      <c r="CRJ170" s="212"/>
      <c r="CRK170" s="212"/>
      <c r="CRL170" s="212"/>
      <c r="CRM170" s="212"/>
      <c r="CRN170" s="212"/>
      <c r="CRO170" s="212"/>
      <c r="CRP170" s="212"/>
      <c r="CRQ170" s="212"/>
      <c r="CRR170" s="212"/>
      <c r="CRS170" s="212"/>
      <c r="CRT170" s="212"/>
      <c r="CRU170" s="212"/>
      <c r="CRV170" s="212"/>
      <c r="CRW170" s="212"/>
      <c r="CRX170" s="212"/>
      <c r="CRY170" s="212"/>
      <c r="CRZ170" s="212"/>
      <c r="CSA170" s="212"/>
      <c r="CSB170" s="212"/>
      <c r="CSC170" s="212"/>
      <c r="CSD170" s="212"/>
      <c r="CSE170" s="212"/>
      <c r="CSF170" s="212"/>
      <c r="CSG170" s="212"/>
      <c r="CSH170" s="212"/>
      <c r="CSI170" s="212"/>
      <c r="CSJ170" s="212"/>
      <c r="CSK170" s="212"/>
      <c r="CSL170" s="212"/>
      <c r="CSM170" s="212"/>
      <c r="CSN170" s="212"/>
      <c r="CSO170" s="212"/>
      <c r="CSP170" s="212"/>
      <c r="CSQ170" s="212"/>
      <c r="CSR170" s="212"/>
      <c r="CSS170" s="212"/>
      <c r="CST170" s="212"/>
      <c r="CSU170" s="212"/>
      <c r="CSV170" s="212"/>
      <c r="CSW170" s="212"/>
      <c r="CSX170" s="212"/>
      <c r="CSY170" s="212"/>
      <c r="CSZ170" s="212"/>
      <c r="CTA170" s="212"/>
      <c r="CTB170" s="212"/>
      <c r="CTC170" s="212"/>
      <c r="CTD170" s="212"/>
      <c r="CTE170" s="212"/>
      <c r="CTF170" s="212"/>
      <c r="CTG170" s="212"/>
      <c r="CTH170" s="212"/>
      <c r="CTI170" s="212"/>
      <c r="CTJ170" s="212"/>
      <c r="CTK170" s="212"/>
      <c r="CTL170" s="212"/>
      <c r="CTM170" s="212"/>
      <c r="CTN170" s="212"/>
      <c r="CTO170" s="212"/>
      <c r="CTV170" s="212"/>
      <c r="CTW170" s="212"/>
      <c r="CTX170" s="212"/>
      <c r="CTY170" s="212"/>
      <c r="CTZ170" s="212"/>
      <c r="CUA170" s="212"/>
      <c r="CUB170" s="212"/>
      <c r="CUC170" s="212"/>
      <c r="CUD170" s="212"/>
      <c r="CUE170" s="212"/>
      <c r="CUF170" s="212"/>
      <c r="CUG170" s="212"/>
      <c r="CUH170" s="212"/>
      <c r="CUI170" s="212"/>
      <c r="CUJ170" s="212"/>
      <c r="CUK170" s="212"/>
      <c r="CUL170" s="212"/>
      <c r="CUM170" s="212"/>
      <c r="CUN170" s="212"/>
      <c r="CUO170" s="212"/>
      <c r="CUP170" s="212"/>
      <c r="CUQ170" s="212"/>
      <c r="CUR170" s="212"/>
      <c r="CUS170" s="212"/>
      <c r="CUT170" s="212"/>
      <c r="CUU170" s="212"/>
      <c r="CUV170" s="212"/>
      <c r="CUW170" s="212"/>
      <c r="CUX170" s="212"/>
      <c r="CUY170" s="212"/>
      <c r="CUZ170" s="212"/>
      <c r="CVA170" s="212"/>
      <c r="CVB170" s="212"/>
      <c r="CVC170" s="212"/>
      <c r="CVD170" s="212"/>
      <c r="CVE170" s="212"/>
      <c r="CVF170" s="212"/>
      <c r="CVG170" s="212"/>
      <c r="CVH170" s="212"/>
      <c r="CVI170" s="212"/>
      <c r="CVJ170" s="212"/>
      <c r="CVK170" s="212"/>
      <c r="CVL170" s="212"/>
      <c r="CVM170" s="212"/>
      <c r="CVN170" s="212"/>
      <c r="CVO170" s="212"/>
      <c r="CVP170" s="212"/>
      <c r="CVQ170" s="212"/>
      <c r="CVR170" s="212"/>
      <c r="CVS170" s="212"/>
      <c r="CVT170" s="212"/>
      <c r="CVU170" s="212"/>
      <c r="CVV170" s="212"/>
      <c r="CVW170" s="212"/>
      <c r="CVX170" s="212"/>
      <c r="CVY170" s="212"/>
      <c r="CVZ170" s="212"/>
      <c r="CWA170" s="212"/>
      <c r="CWB170" s="212"/>
      <c r="CWC170" s="212"/>
      <c r="CWD170" s="212"/>
      <c r="CWE170" s="212"/>
      <c r="CWF170" s="212"/>
      <c r="CWG170" s="212"/>
      <c r="CWH170" s="212"/>
      <c r="CWI170" s="212"/>
      <c r="CWJ170" s="212"/>
      <c r="CWK170" s="212"/>
      <c r="CWL170" s="212"/>
      <c r="CWM170" s="212"/>
      <c r="CWN170" s="212"/>
      <c r="CWO170" s="212"/>
      <c r="CWP170" s="212"/>
      <c r="CWQ170" s="212"/>
      <c r="CWR170" s="212"/>
      <c r="CWS170" s="212"/>
      <c r="CWT170" s="212"/>
      <c r="CWU170" s="212"/>
      <c r="CWV170" s="212"/>
      <c r="CWW170" s="212"/>
      <c r="CWX170" s="212"/>
      <c r="CWY170" s="212"/>
      <c r="CWZ170" s="212"/>
      <c r="CXA170" s="212"/>
      <c r="CXB170" s="212"/>
      <c r="CXC170" s="212"/>
      <c r="CXD170" s="212"/>
      <c r="CXE170" s="212"/>
      <c r="CXF170" s="212"/>
      <c r="CXG170" s="212"/>
      <c r="CXH170" s="212"/>
      <c r="CXI170" s="212"/>
      <c r="CXJ170" s="212"/>
      <c r="CXK170" s="212"/>
      <c r="CXL170" s="212"/>
      <c r="CXM170" s="212"/>
      <c r="CXN170" s="212"/>
      <c r="CXO170" s="212"/>
      <c r="CXP170" s="212"/>
      <c r="CXQ170" s="212"/>
      <c r="CXR170" s="212"/>
      <c r="CXS170" s="212"/>
      <c r="CXT170" s="212"/>
      <c r="CXU170" s="212"/>
      <c r="CXV170" s="212"/>
      <c r="CXW170" s="212"/>
      <c r="CXX170" s="212"/>
      <c r="CXY170" s="212"/>
      <c r="CXZ170" s="212"/>
      <c r="CYA170" s="212"/>
      <c r="CYB170" s="212"/>
      <c r="CYC170" s="212"/>
      <c r="CYD170" s="212"/>
      <c r="CYE170" s="212"/>
      <c r="CYF170" s="212"/>
      <c r="CYG170" s="212"/>
      <c r="CYH170" s="212"/>
      <c r="CYI170" s="212"/>
      <c r="CYJ170" s="212"/>
      <c r="CYK170" s="212"/>
      <c r="CYL170" s="212"/>
      <c r="CYM170" s="212"/>
      <c r="CYN170" s="212"/>
      <c r="CYO170" s="212"/>
      <c r="CYP170" s="212"/>
      <c r="CYQ170" s="212"/>
      <c r="CYR170" s="212"/>
      <c r="CYS170" s="212"/>
      <c r="CYT170" s="212"/>
      <c r="CYU170" s="212"/>
      <c r="CYV170" s="212"/>
      <c r="CYW170" s="212"/>
      <c r="CYX170" s="212"/>
      <c r="CYY170" s="212"/>
      <c r="CYZ170" s="212"/>
      <c r="CZA170" s="212"/>
      <c r="CZB170" s="212"/>
      <c r="CZC170" s="212"/>
      <c r="CZD170" s="212"/>
      <c r="CZE170" s="212"/>
      <c r="CZF170" s="212"/>
      <c r="CZG170" s="212"/>
      <c r="CZH170" s="212"/>
      <c r="CZI170" s="212"/>
      <c r="CZJ170" s="212"/>
      <c r="CZK170" s="212"/>
      <c r="CZL170" s="212"/>
      <c r="CZM170" s="212"/>
      <c r="CZN170" s="212"/>
      <c r="CZO170" s="212"/>
      <c r="CZP170" s="212"/>
      <c r="CZQ170" s="212"/>
      <c r="CZR170" s="212"/>
      <c r="CZS170" s="212"/>
      <c r="CZT170" s="212"/>
      <c r="CZU170" s="212"/>
      <c r="CZV170" s="212"/>
      <c r="CZW170" s="212"/>
      <c r="CZX170" s="212"/>
      <c r="CZY170" s="212"/>
      <c r="CZZ170" s="212"/>
      <c r="DAA170" s="212"/>
      <c r="DAB170" s="212"/>
      <c r="DAC170" s="212"/>
      <c r="DAD170" s="212"/>
      <c r="DAE170" s="212"/>
      <c r="DAF170" s="212"/>
      <c r="DAG170" s="212"/>
      <c r="DAH170" s="212"/>
      <c r="DAI170" s="212"/>
      <c r="DAJ170" s="212"/>
      <c r="DAK170" s="212"/>
      <c r="DAL170" s="212"/>
      <c r="DAM170" s="212"/>
      <c r="DAN170" s="212"/>
      <c r="DAO170" s="212"/>
      <c r="DAP170" s="212"/>
      <c r="DAQ170" s="212"/>
      <c r="DAR170" s="212"/>
      <c r="DAS170" s="212"/>
      <c r="DAT170" s="212"/>
      <c r="DAU170" s="212"/>
      <c r="DAV170" s="212"/>
      <c r="DAW170" s="212"/>
      <c r="DAX170" s="212"/>
      <c r="DAY170" s="212"/>
      <c r="DAZ170" s="212"/>
      <c r="DBA170" s="212"/>
      <c r="DBB170" s="212"/>
      <c r="DBC170" s="212"/>
      <c r="DBD170" s="212"/>
      <c r="DBE170" s="212"/>
      <c r="DBF170" s="212"/>
      <c r="DBG170" s="212"/>
      <c r="DBH170" s="212"/>
      <c r="DBI170" s="212"/>
      <c r="DBJ170" s="212"/>
      <c r="DBK170" s="212"/>
      <c r="DBL170" s="212"/>
      <c r="DBM170" s="212"/>
      <c r="DBN170" s="212"/>
      <c r="DBO170" s="212"/>
      <c r="DBP170" s="212"/>
      <c r="DBQ170" s="212"/>
      <c r="DBR170" s="212"/>
      <c r="DBS170" s="212"/>
      <c r="DBT170" s="212"/>
      <c r="DBU170" s="212"/>
      <c r="DBV170" s="212"/>
      <c r="DBW170" s="212"/>
      <c r="DBX170" s="212"/>
      <c r="DBY170" s="212"/>
      <c r="DBZ170" s="212"/>
      <c r="DCA170" s="212"/>
      <c r="DCB170" s="212"/>
      <c r="DCC170" s="212"/>
      <c r="DCD170" s="212"/>
      <c r="DCE170" s="212"/>
      <c r="DCF170" s="212"/>
      <c r="DCG170" s="212"/>
      <c r="DCH170" s="212"/>
      <c r="DCI170" s="212"/>
      <c r="DCJ170" s="212"/>
      <c r="DCK170" s="212"/>
      <c r="DCL170" s="212"/>
      <c r="DCM170" s="212"/>
      <c r="DCN170" s="212"/>
      <c r="DCO170" s="212"/>
      <c r="DCP170" s="212"/>
      <c r="DCQ170" s="212"/>
      <c r="DCR170" s="212"/>
      <c r="DCS170" s="212"/>
      <c r="DCT170" s="212"/>
      <c r="DCU170" s="212"/>
      <c r="DCV170" s="212"/>
      <c r="DCW170" s="212"/>
      <c r="DCX170" s="212"/>
      <c r="DCY170" s="212"/>
      <c r="DCZ170" s="212"/>
      <c r="DDA170" s="212"/>
      <c r="DDB170" s="212"/>
      <c r="DDC170" s="212"/>
      <c r="DDD170" s="212"/>
      <c r="DDE170" s="212"/>
      <c r="DDF170" s="212"/>
      <c r="DDG170" s="212"/>
      <c r="DDH170" s="212"/>
      <c r="DDI170" s="212"/>
      <c r="DDJ170" s="212"/>
      <c r="DDK170" s="212"/>
      <c r="DDR170" s="212"/>
      <c r="DDS170" s="212"/>
      <c r="DDT170" s="212"/>
      <c r="DDU170" s="212"/>
      <c r="DDV170" s="212"/>
      <c r="DDW170" s="212"/>
      <c r="DDX170" s="212"/>
      <c r="DDY170" s="212"/>
      <c r="DDZ170" s="212"/>
      <c r="DEA170" s="212"/>
      <c r="DEB170" s="212"/>
      <c r="DEC170" s="212"/>
      <c r="DED170" s="212"/>
      <c r="DEE170" s="212"/>
      <c r="DEF170" s="212"/>
      <c r="DEG170" s="212"/>
      <c r="DEH170" s="212"/>
      <c r="DEI170" s="212"/>
      <c r="DEJ170" s="212"/>
      <c r="DEK170" s="212"/>
      <c r="DEL170" s="212"/>
      <c r="DEM170" s="212"/>
      <c r="DEN170" s="212"/>
      <c r="DEO170" s="212"/>
      <c r="DEP170" s="212"/>
      <c r="DEQ170" s="212"/>
      <c r="DER170" s="212"/>
      <c r="DES170" s="212"/>
      <c r="DET170" s="212"/>
      <c r="DEU170" s="212"/>
      <c r="DEV170" s="212"/>
      <c r="DEW170" s="212"/>
      <c r="DEX170" s="212"/>
      <c r="DEY170" s="212"/>
      <c r="DEZ170" s="212"/>
      <c r="DFA170" s="212"/>
      <c r="DFB170" s="212"/>
      <c r="DFC170" s="212"/>
      <c r="DFD170" s="212"/>
      <c r="DFE170" s="212"/>
      <c r="DFF170" s="212"/>
      <c r="DFG170" s="212"/>
      <c r="DFH170" s="212"/>
      <c r="DFI170" s="212"/>
      <c r="DFJ170" s="212"/>
      <c r="DFK170" s="212"/>
      <c r="DFL170" s="212"/>
      <c r="DFM170" s="212"/>
      <c r="DFN170" s="212"/>
      <c r="DFO170" s="212"/>
      <c r="DFP170" s="212"/>
      <c r="DFQ170" s="212"/>
      <c r="DFR170" s="212"/>
      <c r="DFS170" s="212"/>
      <c r="DFT170" s="212"/>
      <c r="DFU170" s="212"/>
      <c r="DFV170" s="212"/>
      <c r="DFW170" s="212"/>
      <c r="DFX170" s="212"/>
      <c r="DFY170" s="212"/>
      <c r="DFZ170" s="212"/>
      <c r="DGA170" s="212"/>
      <c r="DGB170" s="212"/>
      <c r="DGC170" s="212"/>
      <c r="DGD170" s="212"/>
      <c r="DGE170" s="212"/>
      <c r="DGF170" s="212"/>
      <c r="DGG170" s="212"/>
      <c r="DGH170" s="212"/>
      <c r="DGI170" s="212"/>
      <c r="DGJ170" s="212"/>
      <c r="DGK170" s="212"/>
      <c r="DGL170" s="212"/>
      <c r="DGM170" s="212"/>
      <c r="DGN170" s="212"/>
      <c r="DGO170" s="212"/>
      <c r="DGP170" s="212"/>
      <c r="DGQ170" s="212"/>
      <c r="DGR170" s="212"/>
      <c r="DGS170" s="212"/>
      <c r="DGT170" s="212"/>
      <c r="DGU170" s="212"/>
      <c r="DGV170" s="212"/>
      <c r="DGW170" s="212"/>
      <c r="DGX170" s="212"/>
      <c r="DGY170" s="212"/>
      <c r="DGZ170" s="212"/>
      <c r="DHA170" s="212"/>
      <c r="DHB170" s="212"/>
      <c r="DHC170" s="212"/>
      <c r="DHD170" s="212"/>
      <c r="DHE170" s="212"/>
      <c r="DHF170" s="212"/>
      <c r="DHG170" s="212"/>
      <c r="DHH170" s="212"/>
      <c r="DHI170" s="212"/>
      <c r="DHJ170" s="212"/>
      <c r="DHK170" s="212"/>
      <c r="DHL170" s="212"/>
      <c r="DHM170" s="212"/>
      <c r="DHN170" s="212"/>
      <c r="DHO170" s="212"/>
      <c r="DHP170" s="212"/>
      <c r="DHQ170" s="212"/>
      <c r="DHR170" s="212"/>
      <c r="DHS170" s="212"/>
      <c r="DHT170" s="212"/>
      <c r="DHU170" s="212"/>
      <c r="DHV170" s="212"/>
      <c r="DHW170" s="212"/>
      <c r="DHX170" s="212"/>
      <c r="DHY170" s="212"/>
      <c r="DHZ170" s="212"/>
      <c r="DIA170" s="212"/>
      <c r="DIB170" s="212"/>
      <c r="DIC170" s="212"/>
      <c r="DID170" s="212"/>
      <c r="DIE170" s="212"/>
      <c r="DIF170" s="212"/>
      <c r="DIG170" s="212"/>
      <c r="DIH170" s="212"/>
      <c r="DII170" s="212"/>
      <c r="DIJ170" s="212"/>
      <c r="DIK170" s="212"/>
      <c r="DIL170" s="212"/>
      <c r="DIM170" s="212"/>
      <c r="DIN170" s="212"/>
      <c r="DIO170" s="212"/>
      <c r="DIP170" s="212"/>
      <c r="DIQ170" s="212"/>
      <c r="DIR170" s="212"/>
      <c r="DIS170" s="212"/>
      <c r="DIT170" s="212"/>
      <c r="DIU170" s="212"/>
      <c r="DIV170" s="212"/>
      <c r="DIW170" s="212"/>
      <c r="DIX170" s="212"/>
      <c r="DIY170" s="212"/>
      <c r="DIZ170" s="212"/>
      <c r="DJA170" s="212"/>
      <c r="DJB170" s="212"/>
      <c r="DJC170" s="212"/>
      <c r="DJD170" s="212"/>
      <c r="DJE170" s="212"/>
      <c r="DJF170" s="212"/>
      <c r="DJG170" s="212"/>
      <c r="DJH170" s="212"/>
      <c r="DJI170" s="212"/>
      <c r="DJJ170" s="212"/>
      <c r="DJK170" s="212"/>
      <c r="DJL170" s="212"/>
      <c r="DJM170" s="212"/>
      <c r="DJN170" s="212"/>
      <c r="DJO170" s="212"/>
      <c r="DJP170" s="212"/>
      <c r="DJQ170" s="212"/>
      <c r="DJR170" s="212"/>
      <c r="DJS170" s="212"/>
      <c r="DJT170" s="212"/>
      <c r="DJU170" s="212"/>
      <c r="DJV170" s="212"/>
      <c r="DJW170" s="212"/>
      <c r="DJX170" s="212"/>
      <c r="DJY170" s="212"/>
      <c r="DJZ170" s="212"/>
      <c r="DKA170" s="212"/>
      <c r="DKB170" s="212"/>
      <c r="DKC170" s="212"/>
      <c r="DKD170" s="212"/>
      <c r="DKE170" s="212"/>
      <c r="DKF170" s="212"/>
      <c r="DKG170" s="212"/>
      <c r="DKH170" s="212"/>
      <c r="DKI170" s="212"/>
      <c r="DKJ170" s="212"/>
      <c r="DKK170" s="212"/>
      <c r="DKL170" s="212"/>
      <c r="DKM170" s="212"/>
      <c r="DKN170" s="212"/>
      <c r="DKO170" s="212"/>
      <c r="DKP170" s="212"/>
      <c r="DKQ170" s="212"/>
      <c r="DKR170" s="212"/>
      <c r="DKS170" s="212"/>
      <c r="DKT170" s="212"/>
      <c r="DKU170" s="212"/>
      <c r="DKV170" s="212"/>
      <c r="DKW170" s="212"/>
      <c r="DKX170" s="212"/>
      <c r="DKY170" s="212"/>
      <c r="DKZ170" s="212"/>
      <c r="DLA170" s="212"/>
      <c r="DLB170" s="212"/>
      <c r="DLC170" s="212"/>
      <c r="DLD170" s="212"/>
      <c r="DLE170" s="212"/>
      <c r="DLF170" s="212"/>
      <c r="DLG170" s="212"/>
      <c r="DLH170" s="212"/>
      <c r="DLI170" s="212"/>
      <c r="DLJ170" s="212"/>
      <c r="DLK170" s="212"/>
      <c r="DLL170" s="212"/>
      <c r="DLM170" s="212"/>
      <c r="DLN170" s="212"/>
      <c r="DLO170" s="212"/>
      <c r="DLP170" s="212"/>
      <c r="DLQ170" s="212"/>
      <c r="DLR170" s="212"/>
      <c r="DLS170" s="212"/>
      <c r="DLT170" s="212"/>
      <c r="DLU170" s="212"/>
      <c r="DLV170" s="212"/>
      <c r="DLW170" s="212"/>
      <c r="DLX170" s="212"/>
      <c r="DLY170" s="212"/>
      <c r="DLZ170" s="212"/>
      <c r="DMA170" s="212"/>
      <c r="DMB170" s="212"/>
      <c r="DMC170" s="212"/>
      <c r="DMD170" s="212"/>
      <c r="DME170" s="212"/>
      <c r="DMF170" s="212"/>
      <c r="DMG170" s="212"/>
      <c r="DMH170" s="212"/>
      <c r="DMI170" s="212"/>
      <c r="DMJ170" s="212"/>
      <c r="DMK170" s="212"/>
      <c r="DML170" s="212"/>
      <c r="DMM170" s="212"/>
      <c r="DMN170" s="212"/>
      <c r="DMO170" s="212"/>
      <c r="DMP170" s="212"/>
      <c r="DMQ170" s="212"/>
      <c r="DMR170" s="212"/>
      <c r="DMS170" s="212"/>
      <c r="DMT170" s="212"/>
      <c r="DMU170" s="212"/>
      <c r="DMV170" s="212"/>
      <c r="DMW170" s="212"/>
      <c r="DMX170" s="212"/>
      <c r="DMY170" s="212"/>
      <c r="DMZ170" s="212"/>
      <c r="DNA170" s="212"/>
      <c r="DNB170" s="212"/>
      <c r="DNC170" s="212"/>
      <c r="DND170" s="212"/>
      <c r="DNE170" s="212"/>
      <c r="DNF170" s="212"/>
      <c r="DNG170" s="212"/>
      <c r="DNN170" s="212"/>
      <c r="DNO170" s="212"/>
      <c r="DNP170" s="212"/>
      <c r="DNQ170" s="212"/>
      <c r="DNR170" s="212"/>
      <c r="DNS170" s="212"/>
      <c r="DNT170" s="212"/>
      <c r="DNU170" s="212"/>
      <c r="DNV170" s="212"/>
      <c r="DNW170" s="212"/>
      <c r="DNX170" s="212"/>
      <c r="DNY170" s="212"/>
      <c r="DNZ170" s="212"/>
      <c r="DOA170" s="212"/>
      <c r="DOB170" s="212"/>
      <c r="DOC170" s="212"/>
      <c r="DOD170" s="212"/>
      <c r="DOE170" s="212"/>
      <c r="DOF170" s="212"/>
      <c r="DOG170" s="212"/>
      <c r="DOH170" s="212"/>
      <c r="DOI170" s="212"/>
      <c r="DOJ170" s="212"/>
      <c r="DOK170" s="212"/>
      <c r="DOL170" s="212"/>
      <c r="DOM170" s="212"/>
      <c r="DON170" s="212"/>
      <c r="DOO170" s="212"/>
      <c r="DOP170" s="212"/>
      <c r="DOQ170" s="212"/>
      <c r="DOR170" s="212"/>
      <c r="DOS170" s="212"/>
      <c r="DOT170" s="212"/>
      <c r="DOU170" s="212"/>
      <c r="DOV170" s="212"/>
      <c r="DOW170" s="212"/>
      <c r="DOX170" s="212"/>
      <c r="DOY170" s="212"/>
      <c r="DOZ170" s="212"/>
      <c r="DPA170" s="212"/>
      <c r="DPB170" s="212"/>
      <c r="DPC170" s="212"/>
      <c r="DPD170" s="212"/>
      <c r="DPE170" s="212"/>
      <c r="DPF170" s="212"/>
      <c r="DPG170" s="212"/>
      <c r="DPH170" s="212"/>
      <c r="DPI170" s="212"/>
      <c r="DPJ170" s="212"/>
      <c r="DPK170" s="212"/>
      <c r="DPL170" s="212"/>
      <c r="DPM170" s="212"/>
      <c r="DPN170" s="212"/>
      <c r="DPO170" s="212"/>
      <c r="DPP170" s="212"/>
      <c r="DPQ170" s="212"/>
      <c r="DPR170" s="212"/>
      <c r="DPS170" s="212"/>
      <c r="DPT170" s="212"/>
      <c r="DPU170" s="212"/>
      <c r="DPV170" s="212"/>
      <c r="DPW170" s="212"/>
      <c r="DPX170" s="212"/>
      <c r="DPY170" s="212"/>
      <c r="DPZ170" s="212"/>
      <c r="DQA170" s="212"/>
      <c r="DQB170" s="212"/>
      <c r="DQC170" s="212"/>
      <c r="DQD170" s="212"/>
      <c r="DQE170" s="212"/>
      <c r="DQF170" s="212"/>
      <c r="DQG170" s="212"/>
      <c r="DQH170" s="212"/>
      <c r="DQI170" s="212"/>
      <c r="DQJ170" s="212"/>
      <c r="DQK170" s="212"/>
      <c r="DQL170" s="212"/>
      <c r="DQM170" s="212"/>
      <c r="DQN170" s="212"/>
      <c r="DQO170" s="212"/>
      <c r="DQP170" s="212"/>
      <c r="DQQ170" s="212"/>
      <c r="DQR170" s="212"/>
      <c r="DQS170" s="212"/>
      <c r="DQT170" s="212"/>
      <c r="DQU170" s="212"/>
      <c r="DQV170" s="212"/>
      <c r="DQW170" s="212"/>
      <c r="DQX170" s="212"/>
      <c r="DQY170" s="212"/>
      <c r="DQZ170" s="212"/>
      <c r="DRA170" s="212"/>
      <c r="DRB170" s="212"/>
      <c r="DRC170" s="212"/>
      <c r="DRD170" s="212"/>
      <c r="DRE170" s="212"/>
      <c r="DRF170" s="212"/>
      <c r="DRG170" s="212"/>
      <c r="DRH170" s="212"/>
      <c r="DRI170" s="212"/>
      <c r="DRJ170" s="212"/>
      <c r="DRK170" s="212"/>
      <c r="DRL170" s="212"/>
      <c r="DRM170" s="212"/>
      <c r="DRN170" s="212"/>
      <c r="DRO170" s="212"/>
      <c r="DRP170" s="212"/>
      <c r="DRQ170" s="212"/>
      <c r="DRR170" s="212"/>
      <c r="DRS170" s="212"/>
      <c r="DRT170" s="212"/>
      <c r="DRU170" s="212"/>
      <c r="DRV170" s="212"/>
      <c r="DRW170" s="212"/>
      <c r="DRX170" s="212"/>
      <c r="DRY170" s="212"/>
      <c r="DRZ170" s="212"/>
      <c r="DSA170" s="212"/>
      <c r="DSB170" s="212"/>
      <c r="DSC170" s="212"/>
      <c r="DSD170" s="212"/>
      <c r="DSE170" s="212"/>
      <c r="DSF170" s="212"/>
      <c r="DSG170" s="212"/>
      <c r="DSH170" s="212"/>
      <c r="DSI170" s="212"/>
      <c r="DSJ170" s="212"/>
      <c r="DSK170" s="212"/>
      <c r="DSL170" s="212"/>
      <c r="DSM170" s="212"/>
      <c r="DSN170" s="212"/>
      <c r="DSO170" s="212"/>
      <c r="DSP170" s="212"/>
      <c r="DSQ170" s="212"/>
      <c r="DSR170" s="212"/>
      <c r="DSS170" s="212"/>
      <c r="DST170" s="212"/>
      <c r="DSU170" s="212"/>
      <c r="DSV170" s="212"/>
      <c r="DSW170" s="212"/>
      <c r="DSX170" s="212"/>
      <c r="DSY170" s="212"/>
      <c r="DSZ170" s="212"/>
      <c r="DTA170" s="212"/>
      <c r="DTB170" s="212"/>
      <c r="DTC170" s="212"/>
      <c r="DTD170" s="212"/>
      <c r="DTE170" s="212"/>
      <c r="DTF170" s="212"/>
      <c r="DTG170" s="212"/>
      <c r="DTH170" s="212"/>
      <c r="DTI170" s="212"/>
      <c r="DTJ170" s="212"/>
      <c r="DTK170" s="212"/>
      <c r="DTL170" s="212"/>
      <c r="DTM170" s="212"/>
      <c r="DTN170" s="212"/>
      <c r="DTO170" s="212"/>
      <c r="DTP170" s="212"/>
      <c r="DTQ170" s="212"/>
      <c r="DTR170" s="212"/>
      <c r="DTS170" s="212"/>
      <c r="DTT170" s="212"/>
      <c r="DTU170" s="212"/>
      <c r="DTV170" s="212"/>
      <c r="DTW170" s="212"/>
      <c r="DTX170" s="212"/>
      <c r="DTY170" s="212"/>
      <c r="DTZ170" s="212"/>
      <c r="DUA170" s="212"/>
      <c r="DUB170" s="212"/>
      <c r="DUC170" s="212"/>
      <c r="DUD170" s="212"/>
      <c r="DUE170" s="212"/>
      <c r="DUF170" s="212"/>
      <c r="DUG170" s="212"/>
      <c r="DUH170" s="212"/>
      <c r="DUI170" s="212"/>
      <c r="DUJ170" s="212"/>
      <c r="DUK170" s="212"/>
      <c r="DUL170" s="212"/>
      <c r="DUM170" s="212"/>
      <c r="DUN170" s="212"/>
      <c r="DUO170" s="212"/>
      <c r="DUP170" s="212"/>
      <c r="DUQ170" s="212"/>
      <c r="DUR170" s="212"/>
      <c r="DUS170" s="212"/>
      <c r="DUT170" s="212"/>
      <c r="DUU170" s="212"/>
      <c r="DUV170" s="212"/>
      <c r="DUW170" s="212"/>
      <c r="DUX170" s="212"/>
      <c r="DUY170" s="212"/>
      <c r="DUZ170" s="212"/>
      <c r="DVA170" s="212"/>
      <c r="DVB170" s="212"/>
      <c r="DVC170" s="212"/>
      <c r="DVD170" s="212"/>
      <c r="DVE170" s="212"/>
      <c r="DVF170" s="212"/>
      <c r="DVG170" s="212"/>
      <c r="DVH170" s="212"/>
      <c r="DVI170" s="212"/>
      <c r="DVJ170" s="212"/>
      <c r="DVK170" s="212"/>
      <c r="DVL170" s="212"/>
      <c r="DVM170" s="212"/>
      <c r="DVN170" s="212"/>
      <c r="DVO170" s="212"/>
      <c r="DVP170" s="212"/>
      <c r="DVQ170" s="212"/>
      <c r="DVR170" s="212"/>
      <c r="DVS170" s="212"/>
      <c r="DVT170" s="212"/>
      <c r="DVU170" s="212"/>
      <c r="DVV170" s="212"/>
      <c r="DVW170" s="212"/>
      <c r="DVX170" s="212"/>
      <c r="DVY170" s="212"/>
      <c r="DVZ170" s="212"/>
      <c r="DWA170" s="212"/>
      <c r="DWB170" s="212"/>
      <c r="DWC170" s="212"/>
      <c r="DWD170" s="212"/>
      <c r="DWE170" s="212"/>
      <c r="DWF170" s="212"/>
      <c r="DWG170" s="212"/>
      <c r="DWH170" s="212"/>
      <c r="DWI170" s="212"/>
      <c r="DWJ170" s="212"/>
      <c r="DWK170" s="212"/>
      <c r="DWL170" s="212"/>
      <c r="DWM170" s="212"/>
      <c r="DWN170" s="212"/>
      <c r="DWO170" s="212"/>
      <c r="DWP170" s="212"/>
      <c r="DWQ170" s="212"/>
      <c r="DWR170" s="212"/>
      <c r="DWS170" s="212"/>
      <c r="DWT170" s="212"/>
      <c r="DWU170" s="212"/>
      <c r="DWV170" s="212"/>
      <c r="DWW170" s="212"/>
      <c r="DWX170" s="212"/>
      <c r="DWY170" s="212"/>
      <c r="DWZ170" s="212"/>
      <c r="DXA170" s="212"/>
      <c r="DXB170" s="212"/>
      <c r="DXC170" s="212"/>
      <c r="DXJ170" s="212"/>
      <c r="DXK170" s="212"/>
      <c r="DXL170" s="212"/>
      <c r="DXM170" s="212"/>
      <c r="DXN170" s="212"/>
      <c r="DXO170" s="212"/>
      <c r="DXP170" s="212"/>
      <c r="DXQ170" s="212"/>
      <c r="DXR170" s="212"/>
      <c r="DXS170" s="212"/>
      <c r="DXT170" s="212"/>
      <c r="DXU170" s="212"/>
      <c r="DXV170" s="212"/>
      <c r="DXW170" s="212"/>
      <c r="DXX170" s="212"/>
      <c r="DXY170" s="212"/>
      <c r="DXZ170" s="212"/>
      <c r="DYA170" s="212"/>
      <c r="DYB170" s="212"/>
      <c r="DYC170" s="212"/>
      <c r="DYD170" s="212"/>
      <c r="DYE170" s="212"/>
      <c r="DYF170" s="212"/>
      <c r="DYG170" s="212"/>
      <c r="DYH170" s="212"/>
      <c r="DYI170" s="212"/>
      <c r="DYJ170" s="212"/>
      <c r="DYK170" s="212"/>
      <c r="DYL170" s="212"/>
      <c r="DYM170" s="212"/>
      <c r="DYN170" s="212"/>
      <c r="DYO170" s="212"/>
      <c r="DYP170" s="212"/>
      <c r="DYQ170" s="212"/>
      <c r="DYR170" s="212"/>
      <c r="DYS170" s="212"/>
      <c r="DYT170" s="212"/>
      <c r="DYU170" s="212"/>
      <c r="DYV170" s="212"/>
      <c r="DYW170" s="212"/>
      <c r="DYX170" s="212"/>
      <c r="DYY170" s="212"/>
      <c r="DYZ170" s="212"/>
      <c r="DZA170" s="212"/>
      <c r="DZB170" s="212"/>
      <c r="DZC170" s="212"/>
      <c r="DZD170" s="212"/>
      <c r="DZE170" s="212"/>
      <c r="DZF170" s="212"/>
      <c r="DZG170" s="212"/>
      <c r="DZH170" s="212"/>
      <c r="DZI170" s="212"/>
      <c r="DZJ170" s="212"/>
      <c r="DZK170" s="212"/>
      <c r="DZL170" s="212"/>
      <c r="DZM170" s="212"/>
      <c r="DZN170" s="212"/>
      <c r="DZO170" s="212"/>
      <c r="DZP170" s="212"/>
      <c r="DZQ170" s="212"/>
      <c r="DZR170" s="212"/>
      <c r="DZS170" s="212"/>
      <c r="DZT170" s="212"/>
      <c r="DZU170" s="212"/>
      <c r="DZV170" s="212"/>
      <c r="DZW170" s="212"/>
      <c r="DZX170" s="212"/>
      <c r="DZY170" s="212"/>
      <c r="DZZ170" s="212"/>
      <c r="EAA170" s="212"/>
      <c r="EAB170" s="212"/>
      <c r="EAC170" s="212"/>
      <c r="EAD170" s="212"/>
      <c r="EAE170" s="212"/>
      <c r="EAF170" s="212"/>
      <c r="EAG170" s="212"/>
      <c r="EAH170" s="212"/>
      <c r="EAI170" s="212"/>
      <c r="EAJ170" s="212"/>
      <c r="EAK170" s="212"/>
      <c r="EAL170" s="212"/>
      <c r="EAM170" s="212"/>
      <c r="EAN170" s="212"/>
      <c r="EAO170" s="212"/>
      <c r="EAP170" s="212"/>
      <c r="EAQ170" s="212"/>
      <c r="EAR170" s="212"/>
      <c r="EAS170" s="212"/>
      <c r="EAT170" s="212"/>
      <c r="EAU170" s="212"/>
      <c r="EAV170" s="212"/>
      <c r="EAW170" s="212"/>
      <c r="EAX170" s="212"/>
      <c r="EAY170" s="212"/>
      <c r="EAZ170" s="212"/>
      <c r="EBA170" s="212"/>
      <c r="EBB170" s="212"/>
      <c r="EBC170" s="212"/>
      <c r="EBD170" s="212"/>
      <c r="EBE170" s="212"/>
      <c r="EBF170" s="212"/>
      <c r="EBG170" s="212"/>
      <c r="EBH170" s="212"/>
      <c r="EBI170" s="212"/>
      <c r="EBJ170" s="212"/>
      <c r="EBK170" s="212"/>
      <c r="EBL170" s="212"/>
      <c r="EBM170" s="212"/>
      <c r="EBN170" s="212"/>
      <c r="EBO170" s="212"/>
      <c r="EBP170" s="212"/>
      <c r="EBQ170" s="212"/>
      <c r="EBR170" s="212"/>
      <c r="EBS170" s="212"/>
      <c r="EBT170" s="212"/>
      <c r="EBU170" s="212"/>
      <c r="EBV170" s="212"/>
      <c r="EBW170" s="212"/>
      <c r="EBX170" s="212"/>
      <c r="EBY170" s="212"/>
      <c r="EBZ170" s="212"/>
      <c r="ECA170" s="212"/>
      <c r="ECB170" s="212"/>
      <c r="ECC170" s="212"/>
      <c r="ECD170" s="212"/>
      <c r="ECE170" s="212"/>
      <c r="ECF170" s="212"/>
      <c r="ECG170" s="212"/>
      <c r="ECH170" s="212"/>
      <c r="ECI170" s="212"/>
      <c r="ECJ170" s="212"/>
      <c r="ECK170" s="212"/>
      <c r="ECL170" s="212"/>
      <c r="ECM170" s="212"/>
      <c r="ECN170" s="212"/>
      <c r="ECO170" s="212"/>
      <c r="ECP170" s="212"/>
      <c r="ECQ170" s="212"/>
      <c r="ECR170" s="212"/>
      <c r="ECS170" s="212"/>
      <c r="ECT170" s="212"/>
      <c r="ECU170" s="212"/>
      <c r="ECV170" s="212"/>
      <c r="ECW170" s="212"/>
      <c r="ECX170" s="212"/>
      <c r="ECY170" s="212"/>
      <c r="ECZ170" s="212"/>
      <c r="EDA170" s="212"/>
      <c r="EDB170" s="212"/>
      <c r="EDC170" s="212"/>
      <c r="EDD170" s="212"/>
      <c r="EDE170" s="212"/>
      <c r="EDF170" s="212"/>
      <c r="EDG170" s="212"/>
      <c r="EDH170" s="212"/>
      <c r="EDI170" s="212"/>
      <c r="EDJ170" s="212"/>
      <c r="EDK170" s="212"/>
      <c r="EDL170" s="212"/>
      <c r="EDM170" s="212"/>
      <c r="EDN170" s="212"/>
      <c r="EDO170" s="212"/>
      <c r="EDP170" s="212"/>
      <c r="EDQ170" s="212"/>
      <c r="EDR170" s="212"/>
      <c r="EDS170" s="212"/>
      <c r="EDT170" s="212"/>
      <c r="EDU170" s="212"/>
      <c r="EDV170" s="212"/>
      <c r="EDW170" s="212"/>
      <c r="EDX170" s="212"/>
      <c r="EDY170" s="212"/>
      <c r="EDZ170" s="212"/>
      <c r="EEA170" s="212"/>
      <c r="EEB170" s="212"/>
      <c r="EEC170" s="212"/>
      <c r="EED170" s="212"/>
      <c r="EEE170" s="212"/>
      <c r="EEF170" s="212"/>
      <c r="EEG170" s="212"/>
      <c r="EEH170" s="212"/>
      <c r="EEI170" s="212"/>
      <c r="EEJ170" s="212"/>
      <c r="EEK170" s="212"/>
      <c r="EEL170" s="212"/>
      <c r="EEM170" s="212"/>
      <c r="EEN170" s="212"/>
      <c r="EEO170" s="212"/>
      <c r="EEP170" s="212"/>
      <c r="EEQ170" s="212"/>
      <c r="EER170" s="212"/>
      <c r="EES170" s="212"/>
      <c r="EET170" s="212"/>
      <c r="EEU170" s="212"/>
      <c r="EEV170" s="212"/>
      <c r="EEW170" s="212"/>
      <c r="EEX170" s="212"/>
      <c r="EEY170" s="212"/>
      <c r="EEZ170" s="212"/>
      <c r="EFA170" s="212"/>
      <c r="EFB170" s="212"/>
      <c r="EFC170" s="212"/>
      <c r="EFD170" s="212"/>
      <c r="EFE170" s="212"/>
      <c r="EFF170" s="212"/>
      <c r="EFG170" s="212"/>
      <c r="EFH170" s="212"/>
      <c r="EFI170" s="212"/>
      <c r="EFJ170" s="212"/>
      <c r="EFK170" s="212"/>
      <c r="EFL170" s="212"/>
      <c r="EFM170" s="212"/>
      <c r="EFN170" s="212"/>
      <c r="EFO170" s="212"/>
      <c r="EFP170" s="212"/>
      <c r="EFQ170" s="212"/>
      <c r="EFR170" s="212"/>
      <c r="EFS170" s="212"/>
      <c r="EFT170" s="212"/>
      <c r="EFU170" s="212"/>
      <c r="EFV170" s="212"/>
      <c r="EFW170" s="212"/>
      <c r="EFX170" s="212"/>
      <c r="EFY170" s="212"/>
      <c r="EFZ170" s="212"/>
      <c r="EGA170" s="212"/>
      <c r="EGB170" s="212"/>
      <c r="EGC170" s="212"/>
      <c r="EGD170" s="212"/>
      <c r="EGE170" s="212"/>
      <c r="EGF170" s="212"/>
      <c r="EGG170" s="212"/>
      <c r="EGH170" s="212"/>
      <c r="EGI170" s="212"/>
      <c r="EGJ170" s="212"/>
      <c r="EGK170" s="212"/>
      <c r="EGL170" s="212"/>
      <c r="EGM170" s="212"/>
      <c r="EGN170" s="212"/>
      <c r="EGO170" s="212"/>
      <c r="EGP170" s="212"/>
      <c r="EGQ170" s="212"/>
      <c r="EGR170" s="212"/>
      <c r="EGS170" s="212"/>
      <c r="EGT170" s="212"/>
      <c r="EGU170" s="212"/>
      <c r="EGV170" s="212"/>
      <c r="EGW170" s="212"/>
      <c r="EGX170" s="212"/>
      <c r="EGY170" s="212"/>
      <c r="EHF170" s="212"/>
      <c r="EHG170" s="212"/>
      <c r="EHH170" s="212"/>
      <c r="EHI170" s="212"/>
      <c r="EHJ170" s="212"/>
      <c r="EHK170" s="212"/>
      <c r="EHL170" s="212"/>
      <c r="EHM170" s="212"/>
      <c r="EHN170" s="212"/>
      <c r="EHO170" s="212"/>
      <c r="EHP170" s="212"/>
      <c r="EHQ170" s="212"/>
      <c r="EHR170" s="212"/>
      <c r="EHS170" s="212"/>
      <c r="EHT170" s="212"/>
      <c r="EHU170" s="212"/>
      <c r="EHV170" s="212"/>
      <c r="EHW170" s="212"/>
      <c r="EHX170" s="212"/>
      <c r="EHY170" s="212"/>
      <c r="EHZ170" s="212"/>
      <c r="EIA170" s="212"/>
      <c r="EIB170" s="212"/>
      <c r="EIC170" s="212"/>
      <c r="EID170" s="212"/>
      <c r="EIE170" s="212"/>
      <c r="EIF170" s="212"/>
      <c r="EIG170" s="212"/>
      <c r="EIH170" s="212"/>
      <c r="EII170" s="212"/>
      <c r="EIJ170" s="212"/>
      <c r="EIK170" s="212"/>
      <c r="EIL170" s="212"/>
      <c r="EIM170" s="212"/>
      <c r="EIN170" s="212"/>
      <c r="EIO170" s="212"/>
      <c r="EIP170" s="212"/>
      <c r="EIQ170" s="212"/>
      <c r="EIR170" s="212"/>
      <c r="EIS170" s="212"/>
      <c r="EIT170" s="212"/>
      <c r="EIU170" s="212"/>
      <c r="EIV170" s="212"/>
      <c r="EIW170" s="212"/>
      <c r="EIX170" s="212"/>
      <c r="EIY170" s="212"/>
      <c r="EIZ170" s="212"/>
      <c r="EJA170" s="212"/>
      <c r="EJB170" s="212"/>
      <c r="EJC170" s="212"/>
      <c r="EJD170" s="212"/>
      <c r="EJE170" s="212"/>
      <c r="EJF170" s="212"/>
      <c r="EJG170" s="212"/>
      <c r="EJH170" s="212"/>
      <c r="EJI170" s="212"/>
      <c r="EJJ170" s="212"/>
      <c r="EJK170" s="212"/>
      <c r="EJL170" s="212"/>
      <c r="EJM170" s="212"/>
      <c r="EJN170" s="212"/>
      <c r="EJO170" s="212"/>
      <c r="EJP170" s="212"/>
      <c r="EJQ170" s="212"/>
      <c r="EJR170" s="212"/>
      <c r="EJS170" s="212"/>
      <c r="EJT170" s="212"/>
      <c r="EJU170" s="212"/>
      <c r="EJV170" s="212"/>
      <c r="EJW170" s="212"/>
      <c r="EJX170" s="212"/>
      <c r="EJY170" s="212"/>
      <c r="EJZ170" s="212"/>
      <c r="EKA170" s="212"/>
      <c r="EKB170" s="212"/>
      <c r="EKC170" s="212"/>
      <c r="EKD170" s="212"/>
      <c r="EKE170" s="212"/>
      <c r="EKF170" s="212"/>
      <c r="EKG170" s="212"/>
      <c r="EKH170" s="212"/>
      <c r="EKI170" s="212"/>
      <c r="EKJ170" s="212"/>
      <c r="EKK170" s="212"/>
      <c r="EKL170" s="212"/>
      <c r="EKM170" s="212"/>
      <c r="EKN170" s="212"/>
      <c r="EKO170" s="212"/>
      <c r="EKP170" s="212"/>
      <c r="EKQ170" s="212"/>
      <c r="EKR170" s="212"/>
      <c r="EKS170" s="212"/>
      <c r="EKT170" s="212"/>
      <c r="EKU170" s="212"/>
      <c r="EKV170" s="212"/>
      <c r="EKW170" s="212"/>
      <c r="EKX170" s="212"/>
      <c r="EKY170" s="212"/>
      <c r="EKZ170" s="212"/>
      <c r="ELA170" s="212"/>
      <c r="ELB170" s="212"/>
      <c r="ELC170" s="212"/>
      <c r="ELD170" s="212"/>
      <c r="ELE170" s="212"/>
      <c r="ELF170" s="212"/>
      <c r="ELG170" s="212"/>
      <c r="ELH170" s="212"/>
      <c r="ELI170" s="212"/>
      <c r="ELJ170" s="212"/>
      <c r="ELK170" s="212"/>
      <c r="ELL170" s="212"/>
      <c r="ELM170" s="212"/>
      <c r="ELN170" s="212"/>
      <c r="ELO170" s="212"/>
      <c r="ELP170" s="212"/>
      <c r="ELQ170" s="212"/>
      <c r="ELR170" s="212"/>
      <c r="ELS170" s="212"/>
      <c r="ELT170" s="212"/>
      <c r="ELU170" s="212"/>
      <c r="ELV170" s="212"/>
      <c r="ELW170" s="212"/>
      <c r="ELX170" s="212"/>
      <c r="ELY170" s="212"/>
      <c r="ELZ170" s="212"/>
      <c r="EMA170" s="212"/>
      <c r="EMB170" s="212"/>
      <c r="EMC170" s="212"/>
      <c r="EMD170" s="212"/>
      <c r="EME170" s="212"/>
      <c r="EMF170" s="212"/>
      <c r="EMG170" s="212"/>
      <c r="EMH170" s="212"/>
      <c r="EMI170" s="212"/>
      <c r="EMJ170" s="212"/>
      <c r="EMK170" s="212"/>
      <c r="EML170" s="212"/>
      <c r="EMM170" s="212"/>
      <c r="EMN170" s="212"/>
      <c r="EMO170" s="212"/>
      <c r="EMP170" s="212"/>
      <c r="EMQ170" s="212"/>
      <c r="EMR170" s="212"/>
      <c r="EMS170" s="212"/>
      <c r="EMT170" s="212"/>
      <c r="EMU170" s="212"/>
      <c r="EMV170" s="212"/>
      <c r="EMW170" s="212"/>
      <c r="EMX170" s="212"/>
      <c r="EMY170" s="212"/>
      <c r="EMZ170" s="212"/>
      <c r="ENA170" s="212"/>
      <c r="ENB170" s="212"/>
      <c r="ENC170" s="212"/>
      <c r="END170" s="212"/>
      <c r="ENE170" s="212"/>
      <c r="ENF170" s="212"/>
      <c r="ENG170" s="212"/>
      <c r="ENH170" s="212"/>
      <c r="ENI170" s="212"/>
      <c r="ENJ170" s="212"/>
      <c r="ENK170" s="212"/>
      <c r="ENL170" s="212"/>
      <c r="ENM170" s="212"/>
      <c r="ENN170" s="212"/>
      <c r="ENO170" s="212"/>
      <c r="ENP170" s="212"/>
      <c r="ENQ170" s="212"/>
      <c r="ENR170" s="212"/>
      <c r="ENS170" s="212"/>
      <c r="ENT170" s="212"/>
      <c r="ENU170" s="212"/>
      <c r="ENV170" s="212"/>
      <c r="ENW170" s="212"/>
      <c r="ENX170" s="212"/>
      <c r="ENY170" s="212"/>
      <c r="ENZ170" s="212"/>
      <c r="EOA170" s="212"/>
      <c r="EOB170" s="212"/>
      <c r="EOC170" s="212"/>
      <c r="EOD170" s="212"/>
      <c r="EOE170" s="212"/>
      <c r="EOF170" s="212"/>
      <c r="EOG170" s="212"/>
      <c r="EOH170" s="212"/>
      <c r="EOI170" s="212"/>
      <c r="EOJ170" s="212"/>
      <c r="EOK170" s="212"/>
      <c r="EOL170" s="212"/>
      <c r="EOM170" s="212"/>
      <c r="EON170" s="212"/>
      <c r="EOO170" s="212"/>
      <c r="EOP170" s="212"/>
      <c r="EOQ170" s="212"/>
      <c r="EOR170" s="212"/>
      <c r="EOS170" s="212"/>
      <c r="EOT170" s="212"/>
      <c r="EOU170" s="212"/>
      <c r="EOV170" s="212"/>
      <c r="EOW170" s="212"/>
      <c r="EOX170" s="212"/>
      <c r="EOY170" s="212"/>
      <c r="EOZ170" s="212"/>
      <c r="EPA170" s="212"/>
      <c r="EPB170" s="212"/>
      <c r="EPC170" s="212"/>
      <c r="EPD170" s="212"/>
      <c r="EPE170" s="212"/>
      <c r="EPF170" s="212"/>
      <c r="EPG170" s="212"/>
      <c r="EPH170" s="212"/>
      <c r="EPI170" s="212"/>
      <c r="EPJ170" s="212"/>
      <c r="EPK170" s="212"/>
      <c r="EPL170" s="212"/>
      <c r="EPM170" s="212"/>
      <c r="EPN170" s="212"/>
      <c r="EPO170" s="212"/>
      <c r="EPP170" s="212"/>
      <c r="EPQ170" s="212"/>
      <c r="EPR170" s="212"/>
      <c r="EPS170" s="212"/>
      <c r="EPT170" s="212"/>
      <c r="EPU170" s="212"/>
      <c r="EPV170" s="212"/>
      <c r="EPW170" s="212"/>
      <c r="EPX170" s="212"/>
      <c r="EPY170" s="212"/>
      <c r="EPZ170" s="212"/>
      <c r="EQA170" s="212"/>
      <c r="EQB170" s="212"/>
      <c r="EQC170" s="212"/>
      <c r="EQD170" s="212"/>
      <c r="EQE170" s="212"/>
      <c r="EQF170" s="212"/>
      <c r="EQG170" s="212"/>
      <c r="EQH170" s="212"/>
      <c r="EQI170" s="212"/>
      <c r="EQJ170" s="212"/>
      <c r="EQK170" s="212"/>
      <c r="EQL170" s="212"/>
      <c r="EQM170" s="212"/>
      <c r="EQN170" s="212"/>
      <c r="EQO170" s="212"/>
      <c r="EQP170" s="212"/>
      <c r="EQQ170" s="212"/>
      <c r="EQR170" s="212"/>
      <c r="EQS170" s="212"/>
      <c r="EQT170" s="212"/>
      <c r="EQU170" s="212"/>
      <c r="ERB170" s="212"/>
      <c r="ERC170" s="212"/>
      <c r="ERD170" s="212"/>
      <c r="ERE170" s="212"/>
      <c r="ERF170" s="212"/>
      <c r="ERG170" s="212"/>
      <c r="ERH170" s="212"/>
      <c r="ERI170" s="212"/>
      <c r="ERJ170" s="212"/>
      <c r="ERK170" s="212"/>
      <c r="ERL170" s="212"/>
      <c r="ERM170" s="212"/>
      <c r="ERN170" s="212"/>
      <c r="ERO170" s="212"/>
      <c r="ERP170" s="212"/>
      <c r="ERQ170" s="212"/>
      <c r="ERR170" s="212"/>
      <c r="ERS170" s="212"/>
      <c r="ERT170" s="212"/>
      <c r="ERU170" s="212"/>
      <c r="ERV170" s="212"/>
      <c r="ERW170" s="212"/>
      <c r="ERX170" s="212"/>
      <c r="ERY170" s="212"/>
      <c r="ERZ170" s="212"/>
      <c r="ESA170" s="212"/>
      <c r="ESB170" s="212"/>
      <c r="ESC170" s="212"/>
      <c r="ESD170" s="212"/>
      <c r="ESE170" s="212"/>
      <c r="ESF170" s="212"/>
      <c r="ESG170" s="212"/>
      <c r="ESH170" s="212"/>
      <c r="ESI170" s="212"/>
      <c r="ESJ170" s="212"/>
      <c r="ESK170" s="212"/>
      <c r="ESL170" s="212"/>
      <c r="ESM170" s="212"/>
      <c r="ESN170" s="212"/>
      <c r="ESO170" s="212"/>
      <c r="ESP170" s="212"/>
      <c r="ESQ170" s="212"/>
      <c r="ESR170" s="212"/>
      <c r="ESS170" s="212"/>
      <c r="EST170" s="212"/>
      <c r="ESU170" s="212"/>
      <c r="ESV170" s="212"/>
      <c r="ESW170" s="212"/>
      <c r="ESX170" s="212"/>
      <c r="ESY170" s="212"/>
      <c r="ESZ170" s="212"/>
      <c r="ETA170" s="212"/>
      <c r="ETB170" s="212"/>
      <c r="ETC170" s="212"/>
      <c r="ETD170" s="212"/>
      <c r="ETE170" s="212"/>
      <c r="ETF170" s="212"/>
      <c r="ETG170" s="212"/>
      <c r="ETH170" s="212"/>
      <c r="ETI170" s="212"/>
      <c r="ETJ170" s="212"/>
      <c r="ETK170" s="212"/>
      <c r="ETL170" s="212"/>
      <c r="ETM170" s="212"/>
      <c r="ETN170" s="212"/>
      <c r="ETO170" s="212"/>
      <c r="ETP170" s="212"/>
      <c r="ETQ170" s="212"/>
      <c r="ETR170" s="212"/>
      <c r="ETS170" s="212"/>
      <c r="ETT170" s="212"/>
      <c r="ETU170" s="212"/>
      <c r="ETV170" s="212"/>
      <c r="ETW170" s="212"/>
      <c r="ETX170" s="212"/>
      <c r="ETY170" s="212"/>
      <c r="ETZ170" s="212"/>
      <c r="EUA170" s="212"/>
      <c r="EUB170" s="212"/>
      <c r="EUC170" s="212"/>
      <c r="EUD170" s="212"/>
      <c r="EUE170" s="212"/>
      <c r="EUF170" s="212"/>
      <c r="EUG170" s="212"/>
      <c r="EUH170" s="212"/>
      <c r="EUI170" s="212"/>
      <c r="EUJ170" s="212"/>
      <c r="EUK170" s="212"/>
      <c r="EUL170" s="212"/>
      <c r="EUM170" s="212"/>
      <c r="EUN170" s="212"/>
      <c r="EUO170" s="212"/>
      <c r="EUP170" s="212"/>
      <c r="EUQ170" s="212"/>
      <c r="EUR170" s="212"/>
      <c r="EUS170" s="212"/>
      <c r="EUT170" s="212"/>
      <c r="EUU170" s="212"/>
      <c r="EUV170" s="212"/>
      <c r="EUW170" s="212"/>
      <c r="EUX170" s="212"/>
      <c r="EUY170" s="212"/>
      <c r="EUZ170" s="212"/>
      <c r="EVA170" s="212"/>
      <c r="EVB170" s="212"/>
      <c r="EVC170" s="212"/>
      <c r="EVD170" s="212"/>
      <c r="EVE170" s="212"/>
      <c r="EVF170" s="212"/>
      <c r="EVG170" s="212"/>
      <c r="EVH170" s="212"/>
      <c r="EVI170" s="212"/>
      <c r="EVJ170" s="212"/>
      <c r="EVK170" s="212"/>
      <c r="EVL170" s="212"/>
      <c r="EVM170" s="212"/>
      <c r="EVN170" s="212"/>
      <c r="EVO170" s="212"/>
      <c r="EVP170" s="212"/>
      <c r="EVQ170" s="212"/>
      <c r="EVR170" s="212"/>
      <c r="EVS170" s="212"/>
      <c r="EVT170" s="212"/>
      <c r="EVU170" s="212"/>
      <c r="EVV170" s="212"/>
      <c r="EVW170" s="212"/>
      <c r="EVX170" s="212"/>
      <c r="EVY170" s="212"/>
      <c r="EVZ170" s="212"/>
      <c r="EWA170" s="212"/>
      <c r="EWB170" s="212"/>
      <c r="EWC170" s="212"/>
      <c r="EWD170" s="212"/>
      <c r="EWE170" s="212"/>
      <c r="EWF170" s="212"/>
      <c r="EWG170" s="212"/>
      <c r="EWH170" s="212"/>
      <c r="EWI170" s="212"/>
      <c r="EWJ170" s="212"/>
      <c r="EWK170" s="212"/>
      <c r="EWL170" s="212"/>
      <c r="EWM170" s="212"/>
      <c r="EWN170" s="212"/>
      <c r="EWO170" s="212"/>
      <c r="EWP170" s="212"/>
      <c r="EWQ170" s="212"/>
      <c r="EWR170" s="212"/>
      <c r="EWS170" s="212"/>
      <c r="EWT170" s="212"/>
      <c r="EWU170" s="212"/>
      <c r="EWV170" s="212"/>
      <c r="EWW170" s="212"/>
      <c r="EWX170" s="212"/>
      <c r="EWY170" s="212"/>
      <c r="EWZ170" s="212"/>
      <c r="EXA170" s="212"/>
      <c r="EXB170" s="212"/>
      <c r="EXC170" s="212"/>
      <c r="EXD170" s="212"/>
      <c r="EXE170" s="212"/>
      <c r="EXF170" s="212"/>
      <c r="EXG170" s="212"/>
      <c r="EXH170" s="212"/>
      <c r="EXI170" s="212"/>
      <c r="EXJ170" s="212"/>
      <c r="EXK170" s="212"/>
      <c r="EXL170" s="212"/>
      <c r="EXM170" s="212"/>
      <c r="EXN170" s="212"/>
      <c r="EXO170" s="212"/>
      <c r="EXP170" s="212"/>
      <c r="EXQ170" s="212"/>
      <c r="EXR170" s="212"/>
      <c r="EXS170" s="212"/>
      <c r="EXT170" s="212"/>
      <c r="EXU170" s="212"/>
      <c r="EXV170" s="212"/>
      <c r="EXW170" s="212"/>
      <c r="EXX170" s="212"/>
      <c r="EXY170" s="212"/>
      <c r="EXZ170" s="212"/>
      <c r="EYA170" s="212"/>
      <c r="EYB170" s="212"/>
      <c r="EYC170" s="212"/>
      <c r="EYD170" s="212"/>
      <c r="EYE170" s="212"/>
      <c r="EYF170" s="212"/>
      <c r="EYG170" s="212"/>
      <c r="EYH170" s="212"/>
      <c r="EYI170" s="212"/>
      <c r="EYJ170" s="212"/>
      <c r="EYK170" s="212"/>
      <c r="EYL170" s="212"/>
      <c r="EYM170" s="212"/>
      <c r="EYN170" s="212"/>
      <c r="EYO170" s="212"/>
      <c r="EYP170" s="212"/>
      <c r="EYQ170" s="212"/>
      <c r="EYR170" s="212"/>
      <c r="EYS170" s="212"/>
      <c r="EYT170" s="212"/>
      <c r="EYU170" s="212"/>
      <c r="EYV170" s="212"/>
      <c r="EYW170" s="212"/>
      <c r="EYX170" s="212"/>
      <c r="EYY170" s="212"/>
      <c r="EYZ170" s="212"/>
      <c r="EZA170" s="212"/>
      <c r="EZB170" s="212"/>
      <c r="EZC170" s="212"/>
      <c r="EZD170" s="212"/>
      <c r="EZE170" s="212"/>
      <c r="EZF170" s="212"/>
      <c r="EZG170" s="212"/>
      <c r="EZH170" s="212"/>
      <c r="EZI170" s="212"/>
      <c r="EZJ170" s="212"/>
      <c r="EZK170" s="212"/>
      <c r="EZL170" s="212"/>
      <c r="EZM170" s="212"/>
      <c r="EZN170" s="212"/>
      <c r="EZO170" s="212"/>
      <c r="EZP170" s="212"/>
      <c r="EZQ170" s="212"/>
      <c r="EZR170" s="212"/>
      <c r="EZS170" s="212"/>
      <c r="EZT170" s="212"/>
      <c r="EZU170" s="212"/>
      <c r="EZV170" s="212"/>
      <c r="EZW170" s="212"/>
      <c r="EZX170" s="212"/>
      <c r="EZY170" s="212"/>
      <c r="EZZ170" s="212"/>
      <c r="FAA170" s="212"/>
      <c r="FAB170" s="212"/>
      <c r="FAC170" s="212"/>
      <c r="FAD170" s="212"/>
      <c r="FAE170" s="212"/>
      <c r="FAF170" s="212"/>
      <c r="FAG170" s="212"/>
      <c r="FAH170" s="212"/>
      <c r="FAI170" s="212"/>
      <c r="FAJ170" s="212"/>
      <c r="FAK170" s="212"/>
      <c r="FAL170" s="212"/>
      <c r="FAM170" s="212"/>
      <c r="FAN170" s="212"/>
      <c r="FAO170" s="212"/>
      <c r="FAP170" s="212"/>
      <c r="FAQ170" s="212"/>
      <c r="FAX170" s="212"/>
      <c r="FAY170" s="212"/>
      <c r="FAZ170" s="212"/>
      <c r="FBA170" s="212"/>
      <c r="FBB170" s="212"/>
      <c r="FBC170" s="212"/>
      <c r="FBD170" s="212"/>
      <c r="FBE170" s="212"/>
      <c r="FBF170" s="212"/>
      <c r="FBG170" s="212"/>
      <c r="FBH170" s="212"/>
      <c r="FBI170" s="212"/>
      <c r="FBJ170" s="212"/>
      <c r="FBK170" s="212"/>
      <c r="FBL170" s="212"/>
      <c r="FBM170" s="212"/>
      <c r="FBN170" s="212"/>
      <c r="FBO170" s="212"/>
      <c r="FBP170" s="212"/>
      <c r="FBQ170" s="212"/>
      <c r="FBR170" s="212"/>
      <c r="FBS170" s="212"/>
      <c r="FBT170" s="212"/>
      <c r="FBU170" s="212"/>
      <c r="FBV170" s="212"/>
      <c r="FBW170" s="212"/>
      <c r="FBX170" s="212"/>
      <c r="FBY170" s="212"/>
      <c r="FBZ170" s="212"/>
      <c r="FCA170" s="212"/>
      <c r="FCB170" s="212"/>
      <c r="FCC170" s="212"/>
      <c r="FCD170" s="212"/>
      <c r="FCE170" s="212"/>
      <c r="FCF170" s="212"/>
      <c r="FCG170" s="212"/>
      <c r="FCH170" s="212"/>
      <c r="FCI170" s="212"/>
      <c r="FCJ170" s="212"/>
      <c r="FCK170" s="212"/>
      <c r="FCL170" s="212"/>
      <c r="FCM170" s="212"/>
      <c r="FCN170" s="212"/>
      <c r="FCO170" s="212"/>
      <c r="FCP170" s="212"/>
      <c r="FCQ170" s="212"/>
      <c r="FCR170" s="212"/>
      <c r="FCS170" s="212"/>
      <c r="FCT170" s="212"/>
      <c r="FCU170" s="212"/>
      <c r="FCV170" s="212"/>
      <c r="FCW170" s="212"/>
      <c r="FCX170" s="212"/>
      <c r="FCY170" s="212"/>
      <c r="FCZ170" s="212"/>
      <c r="FDA170" s="212"/>
      <c r="FDB170" s="212"/>
      <c r="FDC170" s="212"/>
      <c r="FDD170" s="212"/>
      <c r="FDE170" s="212"/>
      <c r="FDF170" s="212"/>
      <c r="FDG170" s="212"/>
      <c r="FDH170" s="212"/>
      <c r="FDI170" s="212"/>
      <c r="FDJ170" s="212"/>
      <c r="FDK170" s="212"/>
      <c r="FDL170" s="212"/>
      <c r="FDM170" s="212"/>
      <c r="FDN170" s="212"/>
      <c r="FDO170" s="212"/>
      <c r="FDP170" s="212"/>
      <c r="FDQ170" s="212"/>
      <c r="FDR170" s="212"/>
      <c r="FDS170" s="212"/>
      <c r="FDT170" s="212"/>
      <c r="FDU170" s="212"/>
      <c r="FDV170" s="212"/>
      <c r="FDW170" s="212"/>
      <c r="FDX170" s="212"/>
      <c r="FDY170" s="212"/>
      <c r="FDZ170" s="212"/>
      <c r="FEA170" s="212"/>
      <c r="FEB170" s="212"/>
      <c r="FEC170" s="212"/>
      <c r="FED170" s="212"/>
      <c r="FEE170" s="212"/>
      <c r="FEF170" s="212"/>
      <c r="FEG170" s="212"/>
      <c r="FEH170" s="212"/>
      <c r="FEI170" s="212"/>
      <c r="FEJ170" s="212"/>
      <c r="FEK170" s="212"/>
      <c r="FEL170" s="212"/>
      <c r="FEM170" s="212"/>
      <c r="FEN170" s="212"/>
      <c r="FEO170" s="212"/>
      <c r="FEP170" s="212"/>
      <c r="FEQ170" s="212"/>
      <c r="FER170" s="212"/>
      <c r="FES170" s="212"/>
      <c r="FET170" s="212"/>
      <c r="FEU170" s="212"/>
      <c r="FEV170" s="212"/>
      <c r="FEW170" s="212"/>
      <c r="FEX170" s="212"/>
      <c r="FEY170" s="212"/>
      <c r="FEZ170" s="212"/>
      <c r="FFA170" s="212"/>
      <c r="FFB170" s="212"/>
      <c r="FFC170" s="212"/>
      <c r="FFD170" s="212"/>
      <c r="FFE170" s="212"/>
      <c r="FFF170" s="212"/>
      <c r="FFG170" s="212"/>
      <c r="FFH170" s="212"/>
      <c r="FFI170" s="212"/>
      <c r="FFJ170" s="212"/>
      <c r="FFK170" s="212"/>
      <c r="FFL170" s="212"/>
      <c r="FFM170" s="212"/>
      <c r="FFN170" s="212"/>
      <c r="FFO170" s="212"/>
      <c r="FFP170" s="212"/>
      <c r="FFQ170" s="212"/>
      <c r="FFR170" s="212"/>
      <c r="FFS170" s="212"/>
      <c r="FFT170" s="212"/>
      <c r="FFU170" s="212"/>
      <c r="FFV170" s="212"/>
      <c r="FFW170" s="212"/>
      <c r="FFX170" s="212"/>
      <c r="FFY170" s="212"/>
      <c r="FFZ170" s="212"/>
      <c r="FGA170" s="212"/>
      <c r="FGB170" s="212"/>
      <c r="FGC170" s="212"/>
      <c r="FGD170" s="212"/>
      <c r="FGE170" s="212"/>
      <c r="FGF170" s="212"/>
      <c r="FGG170" s="212"/>
      <c r="FGH170" s="212"/>
      <c r="FGI170" s="212"/>
      <c r="FGJ170" s="212"/>
      <c r="FGK170" s="212"/>
      <c r="FGL170" s="212"/>
      <c r="FGM170" s="212"/>
      <c r="FGN170" s="212"/>
      <c r="FGO170" s="212"/>
      <c r="FGP170" s="212"/>
      <c r="FGQ170" s="212"/>
      <c r="FGR170" s="212"/>
      <c r="FGS170" s="212"/>
      <c r="FGT170" s="212"/>
      <c r="FGU170" s="212"/>
      <c r="FGV170" s="212"/>
      <c r="FGW170" s="212"/>
      <c r="FGX170" s="212"/>
      <c r="FGY170" s="212"/>
      <c r="FGZ170" s="212"/>
      <c r="FHA170" s="212"/>
      <c r="FHB170" s="212"/>
      <c r="FHC170" s="212"/>
      <c r="FHD170" s="212"/>
      <c r="FHE170" s="212"/>
      <c r="FHF170" s="212"/>
      <c r="FHG170" s="212"/>
      <c r="FHH170" s="212"/>
      <c r="FHI170" s="212"/>
      <c r="FHJ170" s="212"/>
      <c r="FHK170" s="212"/>
      <c r="FHL170" s="212"/>
      <c r="FHM170" s="212"/>
      <c r="FHN170" s="212"/>
      <c r="FHO170" s="212"/>
      <c r="FHP170" s="212"/>
      <c r="FHQ170" s="212"/>
      <c r="FHR170" s="212"/>
      <c r="FHS170" s="212"/>
      <c r="FHT170" s="212"/>
      <c r="FHU170" s="212"/>
      <c r="FHV170" s="212"/>
      <c r="FHW170" s="212"/>
      <c r="FHX170" s="212"/>
      <c r="FHY170" s="212"/>
      <c r="FHZ170" s="212"/>
      <c r="FIA170" s="212"/>
      <c r="FIB170" s="212"/>
      <c r="FIC170" s="212"/>
      <c r="FID170" s="212"/>
      <c r="FIE170" s="212"/>
      <c r="FIF170" s="212"/>
      <c r="FIG170" s="212"/>
      <c r="FIH170" s="212"/>
      <c r="FII170" s="212"/>
      <c r="FIJ170" s="212"/>
      <c r="FIK170" s="212"/>
      <c r="FIL170" s="212"/>
      <c r="FIM170" s="212"/>
      <c r="FIN170" s="212"/>
      <c r="FIO170" s="212"/>
      <c r="FIP170" s="212"/>
      <c r="FIQ170" s="212"/>
      <c r="FIR170" s="212"/>
      <c r="FIS170" s="212"/>
      <c r="FIT170" s="212"/>
      <c r="FIU170" s="212"/>
      <c r="FIV170" s="212"/>
      <c r="FIW170" s="212"/>
      <c r="FIX170" s="212"/>
      <c r="FIY170" s="212"/>
      <c r="FIZ170" s="212"/>
      <c r="FJA170" s="212"/>
      <c r="FJB170" s="212"/>
      <c r="FJC170" s="212"/>
      <c r="FJD170" s="212"/>
      <c r="FJE170" s="212"/>
      <c r="FJF170" s="212"/>
      <c r="FJG170" s="212"/>
      <c r="FJH170" s="212"/>
      <c r="FJI170" s="212"/>
      <c r="FJJ170" s="212"/>
      <c r="FJK170" s="212"/>
      <c r="FJL170" s="212"/>
      <c r="FJM170" s="212"/>
      <c r="FJN170" s="212"/>
      <c r="FJO170" s="212"/>
      <c r="FJP170" s="212"/>
      <c r="FJQ170" s="212"/>
      <c r="FJR170" s="212"/>
      <c r="FJS170" s="212"/>
      <c r="FJT170" s="212"/>
      <c r="FJU170" s="212"/>
      <c r="FJV170" s="212"/>
      <c r="FJW170" s="212"/>
      <c r="FJX170" s="212"/>
      <c r="FJY170" s="212"/>
      <c r="FJZ170" s="212"/>
      <c r="FKA170" s="212"/>
      <c r="FKB170" s="212"/>
      <c r="FKC170" s="212"/>
      <c r="FKD170" s="212"/>
      <c r="FKE170" s="212"/>
      <c r="FKF170" s="212"/>
      <c r="FKG170" s="212"/>
      <c r="FKH170" s="212"/>
      <c r="FKI170" s="212"/>
      <c r="FKJ170" s="212"/>
      <c r="FKK170" s="212"/>
      <c r="FKL170" s="212"/>
      <c r="FKM170" s="212"/>
      <c r="FKT170" s="212"/>
      <c r="FKU170" s="212"/>
      <c r="FKV170" s="212"/>
      <c r="FKW170" s="212"/>
      <c r="FKX170" s="212"/>
      <c r="FKY170" s="212"/>
      <c r="FKZ170" s="212"/>
      <c r="FLA170" s="212"/>
      <c r="FLB170" s="212"/>
      <c r="FLC170" s="212"/>
      <c r="FLD170" s="212"/>
      <c r="FLE170" s="212"/>
      <c r="FLF170" s="212"/>
      <c r="FLG170" s="212"/>
      <c r="FLH170" s="212"/>
      <c r="FLI170" s="212"/>
      <c r="FLJ170" s="212"/>
      <c r="FLK170" s="212"/>
      <c r="FLL170" s="212"/>
      <c r="FLM170" s="212"/>
      <c r="FLN170" s="212"/>
      <c r="FLO170" s="212"/>
      <c r="FLP170" s="212"/>
      <c r="FLQ170" s="212"/>
      <c r="FLR170" s="212"/>
      <c r="FLS170" s="212"/>
      <c r="FLT170" s="212"/>
      <c r="FLU170" s="212"/>
      <c r="FLV170" s="212"/>
      <c r="FLW170" s="212"/>
      <c r="FLX170" s="212"/>
      <c r="FLY170" s="212"/>
      <c r="FLZ170" s="212"/>
      <c r="FMA170" s="212"/>
      <c r="FMB170" s="212"/>
      <c r="FMC170" s="212"/>
      <c r="FMD170" s="212"/>
      <c r="FME170" s="212"/>
      <c r="FMF170" s="212"/>
      <c r="FMG170" s="212"/>
      <c r="FMH170" s="212"/>
      <c r="FMI170" s="212"/>
      <c r="FMJ170" s="212"/>
      <c r="FMK170" s="212"/>
      <c r="FML170" s="212"/>
      <c r="FMM170" s="212"/>
      <c r="FMN170" s="212"/>
      <c r="FMO170" s="212"/>
      <c r="FMP170" s="212"/>
      <c r="FMQ170" s="212"/>
      <c r="FMR170" s="212"/>
      <c r="FMS170" s="212"/>
      <c r="FMT170" s="212"/>
      <c r="FMU170" s="212"/>
      <c r="FMV170" s="212"/>
      <c r="FMW170" s="212"/>
      <c r="FMX170" s="212"/>
      <c r="FMY170" s="212"/>
      <c r="FMZ170" s="212"/>
      <c r="FNA170" s="212"/>
      <c r="FNB170" s="212"/>
      <c r="FNC170" s="212"/>
      <c r="FND170" s="212"/>
      <c r="FNE170" s="212"/>
      <c r="FNF170" s="212"/>
      <c r="FNG170" s="212"/>
      <c r="FNH170" s="212"/>
      <c r="FNI170" s="212"/>
      <c r="FNJ170" s="212"/>
      <c r="FNK170" s="212"/>
      <c r="FNL170" s="212"/>
      <c r="FNM170" s="212"/>
      <c r="FNN170" s="212"/>
      <c r="FNO170" s="212"/>
      <c r="FNP170" s="212"/>
      <c r="FNQ170" s="212"/>
      <c r="FNR170" s="212"/>
      <c r="FNS170" s="212"/>
      <c r="FNT170" s="212"/>
      <c r="FNU170" s="212"/>
      <c r="FNV170" s="212"/>
      <c r="FNW170" s="212"/>
      <c r="FNX170" s="212"/>
      <c r="FNY170" s="212"/>
      <c r="FNZ170" s="212"/>
      <c r="FOA170" s="212"/>
      <c r="FOB170" s="212"/>
      <c r="FOC170" s="212"/>
      <c r="FOD170" s="212"/>
      <c r="FOE170" s="212"/>
      <c r="FOF170" s="212"/>
      <c r="FOG170" s="212"/>
      <c r="FOH170" s="212"/>
      <c r="FOI170" s="212"/>
      <c r="FOJ170" s="212"/>
      <c r="FOK170" s="212"/>
      <c r="FOL170" s="212"/>
      <c r="FOM170" s="212"/>
      <c r="FON170" s="212"/>
      <c r="FOO170" s="212"/>
      <c r="FOP170" s="212"/>
      <c r="FOQ170" s="212"/>
      <c r="FOR170" s="212"/>
      <c r="FOS170" s="212"/>
      <c r="FOT170" s="212"/>
      <c r="FOU170" s="212"/>
      <c r="FOV170" s="212"/>
      <c r="FOW170" s="212"/>
      <c r="FOX170" s="212"/>
      <c r="FOY170" s="212"/>
      <c r="FOZ170" s="212"/>
      <c r="FPA170" s="212"/>
      <c r="FPB170" s="212"/>
      <c r="FPC170" s="212"/>
      <c r="FPD170" s="212"/>
      <c r="FPE170" s="212"/>
      <c r="FPF170" s="212"/>
      <c r="FPG170" s="212"/>
      <c r="FPH170" s="212"/>
      <c r="FPI170" s="212"/>
      <c r="FPJ170" s="212"/>
      <c r="FPK170" s="212"/>
      <c r="FPL170" s="212"/>
      <c r="FPM170" s="212"/>
      <c r="FPN170" s="212"/>
      <c r="FPO170" s="212"/>
      <c r="FPP170" s="212"/>
      <c r="FPQ170" s="212"/>
      <c r="FPR170" s="212"/>
      <c r="FPS170" s="212"/>
      <c r="FPT170" s="212"/>
      <c r="FPU170" s="212"/>
      <c r="FPV170" s="212"/>
      <c r="FPW170" s="212"/>
      <c r="FPX170" s="212"/>
      <c r="FPY170" s="212"/>
      <c r="FPZ170" s="212"/>
      <c r="FQA170" s="212"/>
      <c r="FQB170" s="212"/>
      <c r="FQC170" s="212"/>
      <c r="FQD170" s="212"/>
      <c r="FQE170" s="212"/>
      <c r="FQF170" s="212"/>
      <c r="FQG170" s="212"/>
      <c r="FQH170" s="212"/>
      <c r="FQI170" s="212"/>
      <c r="FQJ170" s="212"/>
      <c r="FQK170" s="212"/>
      <c r="FQL170" s="212"/>
      <c r="FQM170" s="212"/>
      <c r="FQN170" s="212"/>
      <c r="FQO170" s="212"/>
      <c r="FQP170" s="212"/>
      <c r="FQQ170" s="212"/>
      <c r="FQR170" s="212"/>
      <c r="FQS170" s="212"/>
      <c r="FQT170" s="212"/>
      <c r="FQU170" s="212"/>
      <c r="FQV170" s="212"/>
      <c r="FQW170" s="212"/>
      <c r="FQX170" s="212"/>
      <c r="FQY170" s="212"/>
      <c r="FQZ170" s="212"/>
      <c r="FRA170" s="212"/>
      <c r="FRB170" s="212"/>
      <c r="FRC170" s="212"/>
      <c r="FRD170" s="212"/>
      <c r="FRE170" s="212"/>
      <c r="FRF170" s="212"/>
      <c r="FRG170" s="212"/>
      <c r="FRH170" s="212"/>
      <c r="FRI170" s="212"/>
      <c r="FRJ170" s="212"/>
      <c r="FRK170" s="212"/>
      <c r="FRL170" s="212"/>
      <c r="FRM170" s="212"/>
      <c r="FRN170" s="212"/>
      <c r="FRO170" s="212"/>
      <c r="FRP170" s="212"/>
      <c r="FRQ170" s="212"/>
      <c r="FRR170" s="212"/>
      <c r="FRS170" s="212"/>
      <c r="FRT170" s="212"/>
      <c r="FRU170" s="212"/>
      <c r="FRV170" s="212"/>
      <c r="FRW170" s="212"/>
      <c r="FRX170" s="212"/>
      <c r="FRY170" s="212"/>
      <c r="FRZ170" s="212"/>
      <c r="FSA170" s="212"/>
      <c r="FSB170" s="212"/>
      <c r="FSC170" s="212"/>
      <c r="FSD170" s="212"/>
      <c r="FSE170" s="212"/>
      <c r="FSF170" s="212"/>
      <c r="FSG170" s="212"/>
      <c r="FSH170" s="212"/>
      <c r="FSI170" s="212"/>
      <c r="FSJ170" s="212"/>
      <c r="FSK170" s="212"/>
      <c r="FSL170" s="212"/>
      <c r="FSM170" s="212"/>
      <c r="FSN170" s="212"/>
      <c r="FSO170" s="212"/>
      <c r="FSP170" s="212"/>
      <c r="FSQ170" s="212"/>
      <c r="FSR170" s="212"/>
      <c r="FSS170" s="212"/>
      <c r="FST170" s="212"/>
      <c r="FSU170" s="212"/>
      <c r="FSV170" s="212"/>
      <c r="FSW170" s="212"/>
      <c r="FSX170" s="212"/>
      <c r="FSY170" s="212"/>
      <c r="FSZ170" s="212"/>
      <c r="FTA170" s="212"/>
      <c r="FTB170" s="212"/>
      <c r="FTC170" s="212"/>
      <c r="FTD170" s="212"/>
      <c r="FTE170" s="212"/>
      <c r="FTF170" s="212"/>
      <c r="FTG170" s="212"/>
      <c r="FTH170" s="212"/>
      <c r="FTI170" s="212"/>
      <c r="FTJ170" s="212"/>
      <c r="FTK170" s="212"/>
      <c r="FTL170" s="212"/>
      <c r="FTM170" s="212"/>
      <c r="FTN170" s="212"/>
      <c r="FTO170" s="212"/>
      <c r="FTP170" s="212"/>
      <c r="FTQ170" s="212"/>
      <c r="FTR170" s="212"/>
      <c r="FTS170" s="212"/>
      <c r="FTT170" s="212"/>
      <c r="FTU170" s="212"/>
      <c r="FTV170" s="212"/>
      <c r="FTW170" s="212"/>
      <c r="FTX170" s="212"/>
      <c r="FTY170" s="212"/>
      <c r="FTZ170" s="212"/>
      <c r="FUA170" s="212"/>
      <c r="FUB170" s="212"/>
      <c r="FUC170" s="212"/>
      <c r="FUD170" s="212"/>
      <c r="FUE170" s="212"/>
      <c r="FUF170" s="212"/>
      <c r="FUG170" s="212"/>
      <c r="FUH170" s="212"/>
      <c r="FUI170" s="212"/>
      <c r="FUP170" s="212"/>
      <c r="FUQ170" s="212"/>
      <c r="FUR170" s="212"/>
      <c r="FUS170" s="212"/>
      <c r="FUT170" s="212"/>
      <c r="FUU170" s="212"/>
      <c r="FUV170" s="212"/>
      <c r="FUW170" s="212"/>
      <c r="FUX170" s="212"/>
      <c r="FUY170" s="212"/>
      <c r="FUZ170" s="212"/>
      <c r="FVA170" s="212"/>
      <c r="FVB170" s="212"/>
      <c r="FVC170" s="212"/>
      <c r="FVD170" s="212"/>
      <c r="FVE170" s="212"/>
      <c r="FVF170" s="212"/>
      <c r="FVG170" s="212"/>
      <c r="FVH170" s="212"/>
      <c r="FVI170" s="212"/>
      <c r="FVJ170" s="212"/>
      <c r="FVK170" s="212"/>
      <c r="FVL170" s="212"/>
      <c r="FVM170" s="212"/>
      <c r="FVN170" s="212"/>
      <c r="FVO170" s="212"/>
      <c r="FVP170" s="212"/>
      <c r="FVQ170" s="212"/>
      <c r="FVR170" s="212"/>
      <c r="FVS170" s="212"/>
      <c r="FVT170" s="212"/>
      <c r="FVU170" s="212"/>
      <c r="FVV170" s="212"/>
      <c r="FVW170" s="212"/>
      <c r="FVX170" s="212"/>
      <c r="FVY170" s="212"/>
      <c r="FVZ170" s="212"/>
      <c r="FWA170" s="212"/>
      <c r="FWB170" s="212"/>
      <c r="FWC170" s="212"/>
      <c r="FWD170" s="212"/>
      <c r="FWE170" s="212"/>
      <c r="FWF170" s="212"/>
      <c r="FWG170" s="212"/>
      <c r="FWH170" s="212"/>
      <c r="FWI170" s="212"/>
      <c r="FWJ170" s="212"/>
      <c r="FWK170" s="212"/>
      <c r="FWL170" s="212"/>
      <c r="FWM170" s="212"/>
      <c r="FWN170" s="212"/>
      <c r="FWO170" s="212"/>
      <c r="FWP170" s="212"/>
      <c r="FWQ170" s="212"/>
      <c r="FWR170" s="212"/>
      <c r="FWS170" s="212"/>
      <c r="FWT170" s="212"/>
      <c r="FWU170" s="212"/>
      <c r="FWV170" s="212"/>
      <c r="FWW170" s="212"/>
      <c r="FWX170" s="212"/>
      <c r="FWY170" s="212"/>
      <c r="FWZ170" s="212"/>
      <c r="FXA170" s="212"/>
      <c r="FXB170" s="212"/>
      <c r="FXC170" s="212"/>
      <c r="FXD170" s="212"/>
      <c r="FXE170" s="212"/>
      <c r="FXF170" s="212"/>
      <c r="FXG170" s="212"/>
      <c r="FXH170" s="212"/>
      <c r="FXI170" s="212"/>
      <c r="FXJ170" s="212"/>
      <c r="FXK170" s="212"/>
      <c r="FXL170" s="212"/>
      <c r="FXM170" s="212"/>
      <c r="FXN170" s="212"/>
      <c r="FXO170" s="212"/>
      <c r="FXP170" s="212"/>
      <c r="FXQ170" s="212"/>
      <c r="FXR170" s="212"/>
      <c r="FXS170" s="212"/>
      <c r="FXT170" s="212"/>
      <c r="FXU170" s="212"/>
      <c r="FXV170" s="212"/>
      <c r="FXW170" s="212"/>
      <c r="FXX170" s="212"/>
      <c r="FXY170" s="212"/>
      <c r="FXZ170" s="212"/>
      <c r="FYA170" s="212"/>
      <c r="FYB170" s="212"/>
      <c r="FYC170" s="212"/>
      <c r="FYD170" s="212"/>
      <c r="FYE170" s="212"/>
      <c r="FYF170" s="212"/>
      <c r="FYG170" s="212"/>
      <c r="FYH170" s="212"/>
      <c r="FYI170" s="212"/>
      <c r="FYJ170" s="212"/>
      <c r="FYK170" s="212"/>
      <c r="FYL170" s="212"/>
      <c r="FYM170" s="212"/>
      <c r="FYN170" s="212"/>
      <c r="FYO170" s="212"/>
      <c r="FYP170" s="212"/>
      <c r="FYQ170" s="212"/>
      <c r="FYR170" s="212"/>
      <c r="FYS170" s="212"/>
      <c r="FYT170" s="212"/>
      <c r="FYU170" s="212"/>
      <c r="FYV170" s="212"/>
      <c r="FYW170" s="212"/>
      <c r="FYX170" s="212"/>
      <c r="FYY170" s="212"/>
      <c r="FYZ170" s="212"/>
      <c r="FZA170" s="212"/>
      <c r="FZB170" s="212"/>
      <c r="FZC170" s="212"/>
      <c r="FZD170" s="212"/>
      <c r="FZE170" s="212"/>
      <c r="FZF170" s="212"/>
      <c r="FZG170" s="212"/>
      <c r="FZH170" s="212"/>
      <c r="FZI170" s="212"/>
      <c r="FZJ170" s="212"/>
      <c r="FZK170" s="212"/>
      <c r="FZL170" s="212"/>
      <c r="FZM170" s="212"/>
      <c r="FZN170" s="212"/>
      <c r="FZO170" s="212"/>
      <c r="FZP170" s="212"/>
      <c r="FZQ170" s="212"/>
      <c r="FZR170" s="212"/>
      <c r="FZS170" s="212"/>
      <c r="FZT170" s="212"/>
      <c r="FZU170" s="212"/>
      <c r="FZV170" s="212"/>
      <c r="FZW170" s="212"/>
      <c r="FZX170" s="212"/>
      <c r="FZY170" s="212"/>
      <c r="FZZ170" s="212"/>
      <c r="GAA170" s="212"/>
      <c r="GAB170" s="212"/>
      <c r="GAC170" s="212"/>
      <c r="GAD170" s="212"/>
      <c r="GAE170" s="212"/>
      <c r="GAF170" s="212"/>
      <c r="GAG170" s="212"/>
      <c r="GAH170" s="212"/>
      <c r="GAI170" s="212"/>
      <c r="GAJ170" s="212"/>
      <c r="GAK170" s="212"/>
      <c r="GAL170" s="212"/>
      <c r="GAM170" s="212"/>
      <c r="GAN170" s="212"/>
      <c r="GAO170" s="212"/>
      <c r="GAP170" s="212"/>
      <c r="GAQ170" s="212"/>
      <c r="GAR170" s="212"/>
      <c r="GAS170" s="212"/>
      <c r="GAT170" s="212"/>
      <c r="GAU170" s="212"/>
      <c r="GAV170" s="212"/>
      <c r="GAW170" s="212"/>
      <c r="GAX170" s="212"/>
      <c r="GAY170" s="212"/>
      <c r="GAZ170" s="212"/>
      <c r="GBA170" s="212"/>
      <c r="GBB170" s="212"/>
      <c r="GBC170" s="212"/>
      <c r="GBD170" s="212"/>
      <c r="GBE170" s="212"/>
      <c r="GBF170" s="212"/>
      <c r="GBG170" s="212"/>
      <c r="GBH170" s="212"/>
      <c r="GBI170" s="212"/>
      <c r="GBJ170" s="212"/>
      <c r="GBK170" s="212"/>
      <c r="GBL170" s="212"/>
      <c r="GBM170" s="212"/>
      <c r="GBN170" s="212"/>
      <c r="GBO170" s="212"/>
      <c r="GBP170" s="212"/>
      <c r="GBQ170" s="212"/>
      <c r="GBR170" s="212"/>
      <c r="GBS170" s="212"/>
      <c r="GBT170" s="212"/>
      <c r="GBU170" s="212"/>
      <c r="GBV170" s="212"/>
      <c r="GBW170" s="212"/>
      <c r="GBX170" s="212"/>
      <c r="GBY170" s="212"/>
      <c r="GBZ170" s="212"/>
      <c r="GCA170" s="212"/>
      <c r="GCB170" s="212"/>
      <c r="GCC170" s="212"/>
      <c r="GCD170" s="212"/>
      <c r="GCE170" s="212"/>
      <c r="GCF170" s="212"/>
      <c r="GCG170" s="212"/>
      <c r="GCH170" s="212"/>
      <c r="GCI170" s="212"/>
      <c r="GCJ170" s="212"/>
      <c r="GCK170" s="212"/>
      <c r="GCL170" s="212"/>
      <c r="GCM170" s="212"/>
      <c r="GCN170" s="212"/>
      <c r="GCO170" s="212"/>
      <c r="GCP170" s="212"/>
      <c r="GCQ170" s="212"/>
      <c r="GCR170" s="212"/>
      <c r="GCS170" s="212"/>
      <c r="GCT170" s="212"/>
      <c r="GCU170" s="212"/>
      <c r="GCV170" s="212"/>
      <c r="GCW170" s="212"/>
      <c r="GCX170" s="212"/>
      <c r="GCY170" s="212"/>
      <c r="GCZ170" s="212"/>
      <c r="GDA170" s="212"/>
      <c r="GDB170" s="212"/>
      <c r="GDC170" s="212"/>
      <c r="GDD170" s="212"/>
      <c r="GDE170" s="212"/>
      <c r="GDF170" s="212"/>
      <c r="GDG170" s="212"/>
      <c r="GDH170" s="212"/>
      <c r="GDI170" s="212"/>
      <c r="GDJ170" s="212"/>
      <c r="GDK170" s="212"/>
      <c r="GDL170" s="212"/>
      <c r="GDM170" s="212"/>
      <c r="GDN170" s="212"/>
      <c r="GDO170" s="212"/>
      <c r="GDP170" s="212"/>
      <c r="GDQ170" s="212"/>
      <c r="GDR170" s="212"/>
      <c r="GDS170" s="212"/>
      <c r="GDT170" s="212"/>
      <c r="GDU170" s="212"/>
      <c r="GDV170" s="212"/>
      <c r="GDW170" s="212"/>
      <c r="GDX170" s="212"/>
      <c r="GDY170" s="212"/>
      <c r="GDZ170" s="212"/>
      <c r="GEA170" s="212"/>
      <c r="GEB170" s="212"/>
      <c r="GEC170" s="212"/>
      <c r="GED170" s="212"/>
      <c r="GEE170" s="212"/>
      <c r="GEL170" s="212"/>
      <c r="GEM170" s="212"/>
      <c r="GEN170" s="212"/>
      <c r="GEO170" s="212"/>
      <c r="GEP170" s="212"/>
      <c r="GEQ170" s="212"/>
      <c r="GER170" s="212"/>
      <c r="GES170" s="212"/>
      <c r="GET170" s="212"/>
      <c r="GEU170" s="212"/>
      <c r="GEV170" s="212"/>
      <c r="GEW170" s="212"/>
      <c r="GEX170" s="212"/>
      <c r="GEY170" s="212"/>
      <c r="GEZ170" s="212"/>
      <c r="GFA170" s="212"/>
      <c r="GFB170" s="212"/>
      <c r="GFC170" s="212"/>
      <c r="GFD170" s="212"/>
      <c r="GFE170" s="212"/>
      <c r="GFF170" s="212"/>
      <c r="GFG170" s="212"/>
      <c r="GFH170" s="212"/>
      <c r="GFI170" s="212"/>
      <c r="GFJ170" s="212"/>
      <c r="GFK170" s="212"/>
      <c r="GFL170" s="212"/>
      <c r="GFM170" s="212"/>
      <c r="GFN170" s="212"/>
      <c r="GFO170" s="212"/>
      <c r="GFP170" s="212"/>
      <c r="GFQ170" s="212"/>
      <c r="GFR170" s="212"/>
      <c r="GFS170" s="212"/>
      <c r="GFT170" s="212"/>
      <c r="GFU170" s="212"/>
      <c r="GFV170" s="212"/>
      <c r="GFW170" s="212"/>
      <c r="GFX170" s="212"/>
      <c r="GFY170" s="212"/>
      <c r="GFZ170" s="212"/>
      <c r="GGA170" s="212"/>
      <c r="GGB170" s="212"/>
      <c r="GGC170" s="212"/>
      <c r="GGD170" s="212"/>
      <c r="GGE170" s="212"/>
      <c r="GGF170" s="212"/>
      <c r="GGG170" s="212"/>
      <c r="GGH170" s="212"/>
      <c r="GGI170" s="212"/>
      <c r="GGJ170" s="212"/>
      <c r="GGK170" s="212"/>
      <c r="GGL170" s="212"/>
      <c r="GGM170" s="212"/>
      <c r="GGN170" s="212"/>
      <c r="GGO170" s="212"/>
      <c r="GGP170" s="212"/>
      <c r="GGQ170" s="212"/>
      <c r="GGR170" s="212"/>
      <c r="GGS170" s="212"/>
      <c r="GGT170" s="212"/>
      <c r="GGU170" s="212"/>
      <c r="GGV170" s="212"/>
      <c r="GGW170" s="212"/>
      <c r="GGX170" s="212"/>
      <c r="GGY170" s="212"/>
      <c r="GGZ170" s="212"/>
      <c r="GHA170" s="212"/>
      <c r="GHB170" s="212"/>
      <c r="GHC170" s="212"/>
      <c r="GHD170" s="212"/>
      <c r="GHE170" s="212"/>
      <c r="GHF170" s="212"/>
      <c r="GHG170" s="212"/>
      <c r="GHH170" s="212"/>
      <c r="GHI170" s="212"/>
      <c r="GHJ170" s="212"/>
      <c r="GHK170" s="212"/>
      <c r="GHL170" s="212"/>
      <c r="GHM170" s="212"/>
      <c r="GHN170" s="212"/>
      <c r="GHO170" s="212"/>
      <c r="GHP170" s="212"/>
      <c r="GHQ170" s="212"/>
      <c r="GHR170" s="212"/>
      <c r="GHS170" s="212"/>
      <c r="GHT170" s="212"/>
      <c r="GHU170" s="212"/>
      <c r="GHV170" s="212"/>
      <c r="GHW170" s="212"/>
      <c r="GHX170" s="212"/>
      <c r="GHY170" s="212"/>
      <c r="GHZ170" s="212"/>
      <c r="GIA170" s="212"/>
      <c r="GIB170" s="212"/>
      <c r="GIC170" s="212"/>
      <c r="GID170" s="212"/>
      <c r="GIE170" s="212"/>
      <c r="GIF170" s="212"/>
      <c r="GIG170" s="212"/>
      <c r="GIH170" s="212"/>
      <c r="GII170" s="212"/>
      <c r="GIJ170" s="212"/>
      <c r="GIK170" s="212"/>
      <c r="GIL170" s="212"/>
      <c r="GIM170" s="212"/>
      <c r="GIN170" s="212"/>
      <c r="GIO170" s="212"/>
      <c r="GIP170" s="212"/>
      <c r="GIQ170" s="212"/>
      <c r="GIR170" s="212"/>
      <c r="GIS170" s="212"/>
      <c r="GIT170" s="212"/>
      <c r="GIU170" s="212"/>
      <c r="GIV170" s="212"/>
      <c r="GIW170" s="212"/>
      <c r="GIX170" s="212"/>
      <c r="GIY170" s="212"/>
      <c r="GIZ170" s="212"/>
      <c r="GJA170" s="212"/>
      <c r="GJB170" s="212"/>
      <c r="GJC170" s="212"/>
      <c r="GJD170" s="212"/>
      <c r="GJE170" s="212"/>
      <c r="GJF170" s="212"/>
      <c r="GJG170" s="212"/>
      <c r="GJH170" s="212"/>
      <c r="GJI170" s="212"/>
      <c r="GJJ170" s="212"/>
      <c r="GJK170" s="212"/>
      <c r="GJL170" s="212"/>
      <c r="GJM170" s="212"/>
      <c r="GJN170" s="212"/>
      <c r="GJO170" s="212"/>
      <c r="GJP170" s="212"/>
      <c r="GJQ170" s="212"/>
      <c r="GJR170" s="212"/>
      <c r="GJS170" s="212"/>
      <c r="GJT170" s="212"/>
      <c r="GJU170" s="212"/>
      <c r="GJV170" s="212"/>
      <c r="GJW170" s="212"/>
      <c r="GJX170" s="212"/>
      <c r="GJY170" s="212"/>
      <c r="GJZ170" s="212"/>
      <c r="GKA170" s="212"/>
      <c r="GKB170" s="212"/>
      <c r="GKC170" s="212"/>
      <c r="GKD170" s="212"/>
      <c r="GKE170" s="212"/>
      <c r="GKF170" s="212"/>
      <c r="GKG170" s="212"/>
      <c r="GKH170" s="212"/>
      <c r="GKI170" s="212"/>
      <c r="GKJ170" s="212"/>
      <c r="GKK170" s="212"/>
      <c r="GKL170" s="212"/>
      <c r="GKM170" s="212"/>
      <c r="GKN170" s="212"/>
      <c r="GKO170" s="212"/>
      <c r="GKP170" s="212"/>
      <c r="GKQ170" s="212"/>
      <c r="GKR170" s="212"/>
      <c r="GKS170" s="212"/>
      <c r="GKT170" s="212"/>
      <c r="GKU170" s="212"/>
      <c r="GKV170" s="212"/>
      <c r="GKW170" s="212"/>
      <c r="GKX170" s="212"/>
      <c r="GKY170" s="212"/>
      <c r="GKZ170" s="212"/>
      <c r="GLA170" s="212"/>
      <c r="GLB170" s="212"/>
      <c r="GLC170" s="212"/>
      <c r="GLD170" s="212"/>
      <c r="GLE170" s="212"/>
      <c r="GLF170" s="212"/>
      <c r="GLG170" s="212"/>
      <c r="GLH170" s="212"/>
      <c r="GLI170" s="212"/>
      <c r="GLJ170" s="212"/>
      <c r="GLK170" s="212"/>
      <c r="GLL170" s="212"/>
      <c r="GLM170" s="212"/>
      <c r="GLN170" s="212"/>
      <c r="GLO170" s="212"/>
      <c r="GLP170" s="212"/>
      <c r="GLQ170" s="212"/>
      <c r="GLR170" s="212"/>
      <c r="GLS170" s="212"/>
      <c r="GLT170" s="212"/>
      <c r="GLU170" s="212"/>
      <c r="GLV170" s="212"/>
      <c r="GLW170" s="212"/>
      <c r="GLX170" s="212"/>
      <c r="GLY170" s="212"/>
      <c r="GLZ170" s="212"/>
      <c r="GMA170" s="212"/>
      <c r="GMB170" s="212"/>
      <c r="GMC170" s="212"/>
      <c r="GMD170" s="212"/>
      <c r="GME170" s="212"/>
      <c r="GMF170" s="212"/>
      <c r="GMG170" s="212"/>
      <c r="GMH170" s="212"/>
      <c r="GMI170" s="212"/>
      <c r="GMJ170" s="212"/>
      <c r="GMK170" s="212"/>
      <c r="GML170" s="212"/>
      <c r="GMM170" s="212"/>
      <c r="GMN170" s="212"/>
      <c r="GMO170" s="212"/>
      <c r="GMP170" s="212"/>
      <c r="GMQ170" s="212"/>
      <c r="GMR170" s="212"/>
      <c r="GMS170" s="212"/>
      <c r="GMT170" s="212"/>
      <c r="GMU170" s="212"/>
      <c r="GMV170" s="212"/>
      <c r="GMW170" s="212"/>
      <c r="GMX170" s="212"/>
      <c r="GMY170" s="212"/>
      <c r="GMZ170" s="212"/>
      <c r="GNA170" s="212"/>
      <c r="GNB170" s="212"/>
      <c r="GNC170" s="212"/>
      <c r="GND170" s="212"/>
      <c r="GNE170" s="212"/>
      <c r="GNF170" s="212"/>
      <c r="GNG170" s="212"/>
      <c r="GNH170" s="212"/>
      <c r="GNI170" s="212"/>
      <c r="GNJ170" s="212"/>
      <c r="GNK170" s="212"/>
      <c r="GNL170" s="212"/>
      <c r="GNM170" s="212"/>
      <c r="GNN170" s="212"/>
      <c r="GNO170" s="212"/>
      <c r="GNP170" s="212"/>
      <c r="GNQ170" s="212"/>
      <c r="GNR170" s="212"/>
      <c r="GNS170" s="212"/>
      <c r="GNT170" s="212"/>
      <c r="GNU170" s="212"/>
      <c r="GNV170" s="212"/>
      <c r="GNW170" s="212"/>
      <c r="GNX170" s="212"/>
      <c r="GNY170" s="212"/>
      <c r="GNZ170" s="212"/>
      <c r="GOA170" s="212"/>
      <c r="GOH170" s="212"/>
      <c r="GOI170" s="212"/>
      <c r="GOJ170" s="212"/>
      <c r="GOK170" s="212"/>
      <c r="GOL170" s="212"/>
      <c r="GOM170" s="212"/>
      <c r="GON170" s="212"/>
      <c r="GOO170" s="212"/>
      <c r="GOP170" s="212"/>
      <c r="GOQ170" s="212"/>
      <c r="GOR170" s="212"/>
      <c r="GOS170" s="212"/>
      <c r="GOT170" s="212"/>
      <c r="GOU170" s="212"/>
      <c r="GOV170" s="212"/>
      <c r="GOW170" s="212"/>
      <c r="GOX170" s="212"/>
      <c r="GOY170" s="212"/>
      <c r="GOZ170" s="212"/>
      <c r="GPA170" s="212"/>
      <c r="GPB170" s="212"/>
      <c r="GPC170" s="212"/>
      <c r="GPD170" s="212"/>
      <c r="GPE170" s="212"/>
      <c r="GPF170" s="212"/>
      <c r="GPG170" s="212"/>
      <c r="GPH170" s="212"/>
      <c r="GPI170" s="212"/>
      <c r="GPJ170" s="212"/>
      <c r="GPK170" s="212"/>
      <c r="GPL170" s="212"/>
      <c r="GPM170" s="212"/>
      <c r="GPN170" s="212"/>
      <c r="GPO170" s="212"/>
      <c r="GPP170" s="212"/>
      <c r="GPQ170" s="212"/>
      <c r="GPR170" s="212"/>
      <c r="GPS170" s="212"/>
      <c r="GPT170" s="212"/>
      <c r="GPU170" s="212"/>
      <c r="GPV170" s="212"/>
      <c r="GPW170" s="212"/>
      <c r="GPX170" s="212"/>
      <c r="GPY170" s="212"/>
      <c r="GPZ170" s="212"/>
      <c r="GQA170" s="212"/>
      <c r="GQB170" s="212"/>
      <c r="GQC170" s="212"/>
      <c r="GQD170" s="212"/>
      <c r="GQE170" s="212"/>
      <c r="GQF170" s="212"/>
      <c r="GQG170" s="212"/>
      <c r="GQH170" s="212"/>
      <c r="GQI170" s="212"/>
      <c r="GQJ170" s="212"/>
      <c r="GQK170" s="212"/>
      <c r="GQL170" s="212"/>
      <c r="GQM170" s="212"/>
      <c r="GQN170" s="212"/>
      <c r="GQO170" s="212"/>
      <c r="GQP170" s="212"/>
      <c r="GQQ170" s="212"/>
      <c r="GQR170" s="212"/>
      <c r="GQS170" s="212"/>
      <c r="GQT170" s="212"/>
      <c r="GQU170" s="212"/>
      <c r="GQV170" s="212"/>
      <c r="GQW170" s="212"/>
      <c r="GQX170" s="212"/>
      <c r="GQY170" s="212"/>
      <c r="GQZ170" s="212"/>
      <c r="GRA170" s="212"/>
      <c r="GRB170" s="212"/>
      <c r="GRC170" s="212"/>
      <c r="GRD170" s="212"/>
      <c r="GRE170" s="212"/>
      <c r="GRF170" s="212"/>
      <c r="GRG170" s="212"/>
      <c r="GRH170" s="212"/>
      <c r="GRI170" s="212"/>
      <c r="GRJ170" s="212"/>
      <c r="GRK170" s="212"/>
      <c r="GRL170" s="212"/>
      <c r="GRM170" s="212"/>
      <c r="GRN170" s="212"/>
      <c r="GRO170" s="212"/>
      <c r="GRP170" s="212"/>
      <c r="GRQ170" s="212"/>
      <c r="GRR170" s="212"/>
      <c r="GRS170" s="212"/>
      <c r="GRT170" s="212"/>
      <c r="GRU170" s="212"/>
      <c r="GRV170" s="212"/>
      <c r="GRW170" s="212"/>
      <c r="GRX170" s="212"/>
      <c r="GRY170" s="212"/>
      <c r="GRZ170" s="212"/>
      <c r="GSA170" s="212"/>
      <c r="GSB170" s="212"/>
      <c r="GSC170" s="212"/>
      <c r="GSD170" s="212"/>
      <c r="GSE170" s="212"/>
      <c r="GSF170" s="212"/>
      <c r="GSG170" s="212"/>
      <c r="GSH170" s="212"/>
      <c r="GSI170" s="212"/>
      <c r="GSJ170" s="212"/>
      <c r="GSK170" s="212"/>
      <c r="GSL170" s="212"/>
      <c r="GSM170" s="212"/>
      <c r="GSN170" s="212"/>
      <c r="GSO170" s="212"/>
      <c r="GSP170" s="212"/>
      <c r="GSQ170" s="212"/>
      <c r="GSR170" s="212"/>
      <c r="GSS170" s="212"/>
      <c r="GST170" s="212"/>
      <c r="GSU170" s="212"/>
      <c r="GSV170" s="212"/>
      <c r="GSW170" s="212"/>
      <c r="GSX170" s="212"/>
      <c r="GSY170" s="212"/>
      <c r="GSZ170" s="212"/>
      <c r="GTA170" s="212"/>
      <c r="GTB170" s="212"/>
      <c r="GTC170" s="212"/>
      <c r="GTD170" s="212"/>
      <c r="GTE170" s="212"/>
      <c r="GTF170" s="212"/>
      <c r="GTG170" s="212"/>
      <c r="GTH170" s="212"/>
      <c r="GTI170" s="212"/>
      <c r="GTJ170" s="212"/>
      <c r="GTK170" s="212"/>
      <c r="GTL170" s="212"/>
      <c r="GTM170" s="212"/>
      <c r="GTN170" s="212"/>
      <c r="GTO170" s="212"/>
      <c r="GTP170" s="212"/>
      <c r="GTQ170" s="212"/>
      <c r="GTR170" s="212"/>
      <c r="GTS170" s="212"/>
      <c r="GTT170" s="212"/>
      <c r="GTU170" s="212"/>
      <c r="GTV170" s="212"/>
      <c r="GTW170" s="212"/>
      <c r="GTX170" s="212"/>
      <c r="GTY170" s="212"/>
      <c r="GTZ170" s="212"/>
      <c r="GUA170" s="212"/>
      <c r="GUB170" s="212"/>
      <c r="GUC170" s="212"/>
      <c r="GUD170" s="212"/>
      <c r="GUE170" s="212"/>
      <c r="GUF170" s="212"/>
      <c r="GUG170" s="212"/>
      <c r="GUH170" s="212"/>
      <c r="GUI170" s="212"/>
      <c r="GUJ170" s="212"/>
      <c r="GUK170" s="212"/>
      <c r="GUL170" s="212"/>
      <c r="GUM170" s="212"/>
      <c r="GUN170" s="212"/>
      <c r="GUO170" s="212"/>
      <c r="GUP170" s="212"/>
      <c r="GUQ170" s="212"/>
      <c r="GUR170" s="212"/>
      <c r="GUS170" s="212"/>
      <c r="GUT170" s="212"/>
      <c r="GUU170" s="212"/>
      <c r="GUV170" s="212"/>
      <c r="GUW170" s="212"/>
      <c r="GUX170" s="212"/>
      <c r="GUY170" s="212"/>
      <c r="GUZ170" s="212"/>
      <c r="GVA170" s="212"/>
      <c r="GVB170" s="212"/>
      <c r="GVC170" s="212"/>
      <c r="GVD170" s="212"/>
      <c r="GVE170" s="212"/>
      <c r="GVF170" s="212"/>
      <c r="GVG170" s="212"/>
      <c r="GVH170" s="212"/>
      <c r="GVI170" s="212"/>
      <c r="GVJ170" s="212"/>
      <c r="GVK170" s="212"/>
      <c r="GVL170" s="212"/>
      <c r="GVM170" s="212"/>
      <c r="GVN170" s="212"/>
      <c r="GVO170" s="212"/>
      <c r="GVP170" s="212"/>
      <c r="GVQ170" s="212"/>
      <c r="GVR170" s="212"/>
      <c r="GVS170" s="212"/>
      <c r="GVT170" s="212"/>
      <c r="GVU170" s="212"/>
      <c r="GVV170" s="212"/>
      <c r="GVW170" s="212"/>
      <c r="GVX170" s="212"/>
      <c r="GVY170" s="212"/>
      <c r="GVZ170" s="212"/>
      <c r="GWA170" s="212"/>
      <c r="GWB170" s="212"/>
      <c r="GWC170" s="212"/>
      <c r="GWD170" s="212"/>
      <c r="GWE170" s="212"/>
      <c r="GWF170" s="212"/>
      <c r="GWG170" s="212"/>
      <c r="GWH170" s="212"/>
      <c r="GWI170" s="212"/>
      <c r="GWJ170" s="212"/>
      <c r="GWK170" s="212"/>
      <c r="GWL170" s="212"/>
      <c r="GWM170" s="212"/>
      <c r="GWN170" s="212"/>
      <c r="GWO170" s="212"/>
      <c r="GWP170" s="212"/>
      <c r="GWQ170" s="212"/>
      <c r="GWR170" s="212"/>
      <c r="GWS170" s="212"/>
      <c r="GWT170" s="212"/>
      <c r="GWU170" s="212"/>
      <c r="GWV170" s="212"/>
      <c r="GWW170" s="212"/>
      <c r="GWX170" s="212"/>
      <c r="GWY170" s="212"/>
      <c r="GWZ170" s="212"/>
      <c r="GXA170" s="212"/>
      <c r="GXB170" s="212"/>
      <c r="GXC170" s="212"/>
      <c r="GXD170" s="212"/>
      <c r="GXE170" s="212"/>
      <c r="GXF170" s="212"/>
      <c r="GXG170" s="212"/>
      <c r="GXH170" s="212"/>
      <c r="GXI170" s="212"/>
      <c r="GXJ170" s="212"/>
      <c r="GXK170" s="212"/>
      <c r="GXL170" s="212"/>
      <c r="GXM170" s="212"/>
      <c r="GXN170" s="212"/>
      <c r="GXO170" s="212"/>
      <c r="GXP170" s="212"/>
      <c r="GXQ170" s="212"/>
      <c r="GXR170" s="212"/>
      <c r="GXS170" s="212"/>
      <c r="GXT170" s="212"/>
      <c r="GXU170" s="212"/>
      <c r="GXV170" s="212"/>
      <c r="GXW170" s="212"/>
      <c r="GYD170" s="212"/>
      <c r="GYE170" s="212"/>
      <c r="GYF170" s="212"/>
      <c r="GYG170" s="212"/>
      <c r="GYH170" s="212"/>
      <c r="GYI170" s="212"/>
      <c r="GYJ170" s="212"/>
      <c r="GYK170" s="212"/>
      <c r="GYL170" s="212"/>
      <c r="GYM170" s="212"/>
      <c r="GYN170" s="212"/>
      <c r="GYO170" s="212"/>
      <c r="GYP170" s="212"/>
      <c r="GYQ170" s="212"/>
      <c r="GYR170" s="212"/>
      <c r="GYS170" s="212"/>
      <c r="GYT170" s="212"/>
      <c r="GYU170" s="212"/>
      <c r="GYV170" s="212"/>
      <c r="GYW170" s="212"/>
      <c r="GYX170" s="212"/>
      <c r="GYY170" s="212"/>
      <c r="GYZ170" s="212"/>
      <c r="GZA170" s="212"/>
      <c r="GZB170" s="212"/>
      <c r="GZC170" s="212"/>
      <c r="GZD170" s="212"/>
      <c r="GZE170" s="212"/>
      <c r="GZF170" s="212"/>
      <c r="GZG170" s="212"/>
      <c r="GZH170" s="212"/>
      <c r="GZI170" s="212"/>
      <c r="GZJ170" s="212"/>
      <c r="GZK170" s="212"/>
      <c r="GZL170" s="212"/>
      <c r="GZM170" s="212"/>
      <c r="GZN170" s="212"/>
      <c r="GZO170" s="212"/>
      <c r="GZP170" s="212"/>
      <c r="GZQ170" s="212"/>
      <c r="GZR170" s="212"/>
      <c r="GZS170" s="212"/>
      <c r="GZT170" s="212"/>
      <c r="GZU170" s="212"/>
      <c r="GZV170" s="212"/>
      <c r="GZW170" s="212"/>
      <c r="GZX170" s="212"/>
      <c r="GZY170" s="212"/>
      <c r="GZZ170" s="212"/>
      <c r="HAA170" s="212"/>
      <c r="HAB170" s="212"/>
      <c r="HAC170" s="212"/>
      <c r="HAD170" s="212"/>
      <c r="HAE170" s="212"/>
      <c r="HAF170" s="212"/>
      <c r="HAG170" s="212"/>
      <c r="HAH170" s="212"/>
      <c r="HAI170" s="212"/>
      <c r="HAJ170" s="212"/>
      <c r="HAK170" s="212"/>
      <c r="HAL170" s="212"/>
      <c r="HAM170" s="212"/>
      <c r="HAN170" s="212"/>
      <c r="HAO170" s="212"/>
      <c r="HAP170" s="212"/>
      <c r="HAQ170" s="212"/>
      <c r="HAR170" s="212"/>
      <c r="HAS170" s="212"/>
      <c r="HAT170" s="212"/>
      <c r="HAU170" s="212"/>
      <c r="HAV170" s="212"/>
      <c r="HAW170" s="212"/>
      <c r="HAX170" s="212"/>
      <c r="HAY170" s="212"/>
      <c r="HAZ170" s="212"/>
      <c r="HBA170" s="212"/>
      <c r="HBB170" s="212"/>
      <c r="HBC170" s="212"/>
      <c r="HBD170" s="212"/>
      <c r="HBE170" s="212"/>
      <c r="HBF170" s="212"/>
      <c r="HBG170" s="212"/>
      <c r="HBH170" s="212"/>
      <c r="HBI170" s="212"/>
      <c r="HBJ170" s="212"/>
      <c r="HBK170" s="212"/>
      <c r="HBL170" s="212"/>
      <c r="HBM170" s="212"/>
      <c r="HBN170" s="212"/>
      <c r="HBO170" s="212"/>
      <c r="HBP170" s="212"/>
      <c r="HBQ170" s="212"/>
      <c r="HBR170" s="212"/>
      <c r="HBS170" s="212"/>
      <c r="HBT170" s="212"/>
      <c r="HBU170" s="212"/>
      <c r="HBV170" s="212"/>
      <c r="HBW170" s="212"/>
      <c r="HBX170" s="212"/>
      <c r="HBY170" s="212"/>
      <c r="HBZ170" s="212"/>
      <c r="HCA170" s="212"/>
      <c r="HCB170" s="212"/>
      <c r="HCC170" s="212"/>
      <c r="HCD170" s="212"/>
      <c r="HCE170" s="212"/>
      <c r="HCF170" s="212"/>
      <c r="HCG170" s="212"/>
      <c r="HCH170" s="212"/>
      <c r="HCI170" s="212"/>
      <c r="HCJ170" s="212"/>
      <c r="HCK170" s="212"/>
      <c r="HCL170" s="212"/>
      <c r="HCM170" s="212"/>
      <c r="HCN170" s="212"/>
      <c r="HCO170" s="212"/>
      <c r="HCP170" s="212"/>
      <c r="HCQ170" s="212"/>
      <c r="HCR170" s="212"/>
      <c r="HCS170" s="212"/>
      <c r="HCT170" s="212"/>
      <c r="HCU170" s="212"/>
      <c r="HCV170" s="212"/>
      <c r="HCW170" s="212"/>
      <c r="HCX170" s="212"/>
      <c r="HCY170" s="212"/>
      <c r="HCZ170" s="212"/>
      <c r="HDA170" s="212"/>
      <c r="HDB170" s="212"/>
      <c r="HDC170" s="212"/>
      <c r="HDD170" s="212"/>
      <c r="HDE170" s="212"/>
      <c r="HDF170" s="212"/>
      <c r="HDG170" s="212"/>
      <c r="HDH170" s="212"/>
      <c r="HDI170" s="212"/>
      <c r="HDJ170" s="212"/>
      <c r="HDK170" s="212"/>
      <c r="HDL170" s="212"/>
      <c r="HDM170" s="212"/>
      <c r="HDN170" s="212"/>
      <c r="HDO170" s="212"/>
      <c r="HDP170" s="212"/>
      <c r="HDQ170" s="212"/>
      <c r="HDR170" s="212"/>
      <c r="HDS170" s="212"/>
      <c r="HDT170" s="212"/>
      <c r="HDU170" s="212"/>
      <c r="HDV170" s="212"/>
      <c r="HDW170" s="212"/>
      <c r="HDX170" s="212"/>
      <c r="HDY170" s="212"/>
      <c r="HDZ170" s="212"/>
      <c r="HEA170" s="212"/>
      <c r="HEB170" s="212"/>
      <c r="HEC170" s="212"/>
      <c r="HED170" s="212"/>
      <c r="HEE170" s="212"/>
      <c r="HEF170" s="212"/>
      <c r="HEG170" s="212"/>
      <c r="HEH170" s="212"/>
      <c r="HEI170" s="212"/>
      <c r="HEJ170" s="212"/>
      <c r="HEK170" s="212"/>
      <c r="HEL170" s="212"/>
      <c r="HEM170" s="212"/>
      <c r="HEN170" s="212"/>
      <c r="HEO170" s="212"/>
      <c r="HEP170" s="212"/>
      <c r="HEQ170" s="212"/>
      <c r="HER170" s="212"/>
      <c r="HES170" s="212"/>
      <c r="HET170" s="212"/>
      <c r="HEU170" s="212"/>
      <c r="HEV170" s="212"/>
      <c r="HEW170" s="212"/>
      <c r="HEX170" s="212"/>
      <c r="HEY170" s="212"/>
      <c r="HEZ170" s="212"/>
      <c r="HFA170" s="212"/>
      <c r="HFB170" s="212"/>
      <c r="HFC170" s="212"/>
      <c r="HFD170" s="212"/>
      <c r="HFE170" s="212"/>
      <c r="HFF170" s="212"/>
      <c r="HFG170" s="212"/>
      <c r="HFH170" s="212"/>
      <c r="HFI170" s="212"/>
      <c r="HFJ170" s="212"/>
      <c r="HFK170" s="212"/>
      <c r="HFL170" s="212"/>
      <c r="HFM170" s="212"/>
      <c r="HFN170" s="212"/>
      <c r="HFO170" s="212"/>
      <c r="HFP170" s="212"/>
      <c r="HFQ170" s="212"/>
      <c r="HFR170" s="212"/>
      <c r="HFS170" s="212"/>
      <c r="HFT170" s="212"/>
      <c r="HFU170" s="212"/>
      <c r="HFV170" s="212"/>
      <c r="HFW170" s="212"/>
      <c r="HFX170" s="212"/>
      <c r="HFY170" s="212"/>
      <c r="HFZ170" s="212"/>
      <c r="HGA170" s="212"/>
      <c r="HGB170" s="212"/>
      <c r="HGC170" s="212"/>
      <c r="HGD170" s="212"/>
      <c r="HGE170" s="212"/>
      <c r="HGF170" s="212"/>
      <c r="HGG170" s="212"/>
      <c r="HGH170" s="212"/>
      <c r="HGI170" s="212"/>
      <c r="HGJ170" s="212"/>
      <c r="HGK170" s="212"/>
      <c r="HGL170" s="212"/>
      <c r="HGM170" s="212"/>
      <c r="HGN170" s="212"/>
      <c r="HGO170" s="212"/>
      <c r="HGP170" s="212"/>
      <c r="HGQ170" s="212"/>
      <c r="HGR170" s="212"/>
      <c r="HGS170" s="212"/>
      <c r="HGT170" s="212"/>
      <c r="HGU170" s="212"/>
      <c r="HGV170" s="212"/>
      <c r="HGW170" s="212"/>
      <c r="HGX170" s="212"/>
      <c r="HGY170" s="212"/>
      <c r="HGZ170" s="212"/>
      <c r="HHA170" s="212"/>
      <c r="HHB170" s="212"/>
      <c r="HHC170" s="212"/>
      <c r="HHD170" s="212"/>
      <c r="HHE170" s="212"/>
      <c r="HHF170" s="212"/>
      <c r="HHG170" s="212"/>
      <c r="HHH170" s="212"/>
      <c r="HHI170" s="212"/>
      <c r="HHJ170" s="212"/>
      <c r="HHK170" s="212"/>
      <c r="HHL170" s="212"/>
      <c r="HHM170" s="212"/>
      <c r="HHN170" s="212"/>
      <c r="HHO170" s="212"/>
      <c r="HHP170" s="212"/>
      <c r="HHQ170" s="212"/>
      <c r="HHR170" s="212"/>
      <c r="HHS170" s="212"/>
      <c r="HHZ170" s="212"/>
      <c r="HIA170" s="212"/>
      <c r="HIB170" s="212"/>
      <c r="HIC170" s="212"/>
      <c r="HID170" s="212"/>
      <c r="HIE170" s="212"/>
      <c r="HIF170" s="212"/>
      <c r="HIG170" s="212"/>
      <c r="HIH170" s="212"/>
      <c r="HII170" s="212"/>
      <c r="HIJ170" s="212"/>
      <c r="HIK170" s="212"/>
      <c r="HIL170" s="212"/>
      <c r="HIM170" s="212"/>
      <c r="HIN170" s="212"/>
      <c r="HIO170" s="212"/>
      <c r="HIP170" s="212"/>
      <c r="HIQ170" s="212"/>
      <c r="HIR170" s="212"/>
      <c r="HIS170" s="212"/>
      <c r="HIT170" s="212"/>
      <c r="HIU170" s="212"/>
      <c r="HIV170" s="212"/>
      <c r="HIW170" s="212"/>
      <c r="HIX170" s="212"/>
      <c r="HIY170" s="212"/>
      <c r="HIZ170" s="212"/>
      <c r="HJA170" s="212"/>
      <c r="HJB170" s="212"/>
      <c r="HJC170" s="212"/>
      <c r="HJD170" s="212"/>
      <c r="HJE170" s="212"/>
      <c r="HJF170" s="212"/>
      <c r="HJG170" s="212"/>
      <c r="HJH170" s="212"/>
      <c r="HJI170" s="212"/>
      <c r="HJJ170" s="212"/>
      <c r="HJK170" s="212"/>
      <c r="HJL170" s="212"/>
      <c r="HJM170" s="212"/>
      <c r="HJN170" s="212"/>
      <c r="HJO170" s="212"/>
      <c r="HJP170" s="212"/>
      <c r="HJQ170" s="212"/>
      <c r="HJR170" s="212"/>
      <c r="HJS170" s="212"/>
      <c r="HJT170" s="212"/>
      <c r="HJU170" s="212"/>
      <c r="HJV170" s="212"/>
      <c r="HJW170" s="212"/>
      <c r="HJX170" s="212"/>
      <c r="HJY170" s="212"/>
      <c r="HJZ170" s="212"/>
      <c r="HKA170" s="212"/>
      <c r="HKB170" s="212"/>
      <c r="HKC170" s="212"/>
      <c r="HKD170" s="212"/>
      <c r="HKE170" s="212"/>
      <c r="HKF170" s="212"/>
      <c r="HKG170" s="212"/>
      <c r="HKH170" s="212"/>
      <c r="HKI170" s="212"/>
      <c r="HKJ170" s="212"/>
      <c r="HKK170" s="212"/>
      <c r="HKL170" s="212"/>
      <c r="HKM170" s="212"/>
      <c r="HKN170" s="212"/>
      <c r="HKO170" s="212"/>
      <c r="HKP170" s="212"/>
      <c r="HKQ170" s="212"/>
      <c r="HKR170" s="212"/>
      <c r="HKS170" s="212"/>
      <c r="HKT170" s="212"/>
      <c r="HKU170" s="212"/>
      <c r="HKV170" s="212"/>
      <c r="HKW170" s="212"/>
      <c r="HKX170" s="212"/>
      <c r="HKY170" s="212"/>
      <c r="HKZ170" s="212"/>
      <c r="HLA170" s="212"/>
      <c r="HLB170" s="212"/>
      <c r="HLC170" s="212"/>
      <c r="HLD170" s="212"/>
      <c r="HLE170" s="212"/>
      <c r="HLF170" s="212"/>
      <c r="HLG170" s="212"/>
      <c r="HLH170" s="212"/>
      <c r="HLI170" s="212"/>
      <c r="HLJ170" s="212"/>
      <c r="HLK170" s="212"/>
      <c r="HLL170" s="212"/>
      <c r="HLM170" s="212"/>
      <c r="HLN170" s="212"/>
      <c r="HLO170" s="212"/>
      <c r="HLP170" s="212"/>
      <c r="HLQ170" s="212"/>
      <c r="HLR170" s="212"/>
      <c r="HLS170" s="212"/>
      <c r="HLT170" s="212"/>
      <c r="HLU170" s="212"/>
      <c r="HLV170" s="212"/>
      <c r="HLW170" s="212"/>
      <c r="HLX170" s="212"/>
      <c r="HLY170" s="212"/>
      <c r="HLZ170" s="212"/>
      <c r="HMA170" s="212"/>
      <c r="HMB170" s="212"/>
      <c r="HMC170" s="212"/>
      <c r="HMD170" s="212"/>
      <c r="HME170" s="212"/>
      <c r="HMF170" s="212"/>
      <c r="HMG170" s="212"/>
      <c r="HMH170" s="212"/>
      <c r="HMI170" s="212"/>
      <c r="HMJ170" s="212"/>
      <c r="HMK170" s="212"/>
      <c r="HML170" s="212"/>
      <c r="HMM170" s="212"/>
      <c r="HMN170" s="212"/>
      <c r="HMO170" s="212"/>
      <c r="HMP170" s="212"/>
      <c r="HMQ170" s="212"/>
      <c r="HMR170" s="212"/>
      <c r="HMS170" s="212"/>
      <c r="HMT170" s="212"/>
      <c r="HMU170" s="212"/>
      <c r="HMV170" s="212"/>
      <c r="HMW170" s="212"/>
      <c r="HMX170" s="212"/>
      <c r="HMY170" s="212"/>
      <c r="HMZ170" s="212"/>
      <c r="HNA170" s="212"/>
      <c r="HNB170" s="212"/>
      <c r="HNC170" s="212"/>
      <c r="HND170" s="212"/>
      <c r="HNE170" s="212"/>
      <c r="HNF170" s="212"/>
      <c r="HNG170" s="212"/>
      <c r="HNH170" s="212"/>
      <c r="HNI170" s="212"/>
      <c r="HNJ170" s="212"/>
      <c r="HNK170" s="212"/>
      <c r="HNL170" s="212"/>
      <c r="HNM170" s="212"/>
      <c r="HNN170" s="212"/>
      <c r="HNO170" s="212"/>
      <c r="HNP170" s="212"/>
      <c r="HNQ170" s="212"/>
      <c r="HNR170" s="212"/>
      <c r="HNS170" s="212"/>
      <c r="HNT170" s="212"/>
      <c r="HNU170" s="212"/>
      <c r="HNV170" s="212"/>
      <c r="HNW170" s="212"/>
      <c r="HNX170" s="212"/>
      <c r="HNY170" s="212"/>
      <c r="HNZ170" s="212"/>
      <c r="HOA170" s="212"/>
      <c r="HOB170" s="212"/>
      <c r="HOC170" s="212"/>
      <c r="HOD170" s="212"/>
      <c r="HOE170" s="212"/>
      <c r="HOF170" s="212"/>
      <c r="HOG170" s="212"/>
      <c r="HOH170" s="212"/>
      <c r="HOI170" s="212"/>
      <c r="HOJ170" s="212"/>
      <c r="HOK170" s="212"/>
      <c r="HOL170" s="212"/>
      <c r="HOM170" s="212"/>
      <c r="HON170" s="212"/>
      <c r="HOO170" s="212"/>
      <c r="HOP170" s="212"/>
      <c r="HOQ170" s="212"/>
      <c r="HOR170" s="212"/>
      <c r="HOS170" s="212"/>
      <c r="HOT170" s="212"/>
      <c r="HOU170" s="212"/>
      <c r="HOV170" s="212"/>
      <c r="HOW170" s="212"/>
      <c r="HOX170" s="212"/>
      <c r="HOY170" s="212"/>
      <c r="HOZ170" s="212"/>
      <c r="HPA170" s="212"/>
      <c r="HPB170" s="212"/>
      <c r="HPC170" s="212"/>
      <c r="HPD170" s="212"/>
      <c r="HPE170" s="212"/>
      <c r="HPF170" s="212"/>
      <c r="HPG170" s="212"/>
      <c r="HPH170" s="212"/>
      <c r="HPI170" s="212"/>
      <c r="HPJ170" s="212"/>
      <c r="HPK170" s="212"/>
      <c r="HPL170" s="212"/>
      <c r="HPM170" s="212"/>
      <c r="HPN170" s="212"/>
      <c r="HPO170" s="212"/>
      <c r="HPP170" s="212"/>
      <c r="HPQ170" s="212"/>
      <c r="HPR170" s="212"/>
      <c r="HPS170" s="212"/>
      <c r="HPT170" s="212"/>
      <c r="HPU170" s="212"/>
      <c r="HPV170" s="212"/>
      <c r="HPW170" s="212"/>
      <c r="HPX170" s="212"/>
      <c r="HPY170" s="212"/>
      <c r="HPZ170" s="212"/>
      <c r="HQA170" s="212"/>
      <c r="HQB170" s="212"/>
      <c r="HQC170" s="212"/>
      <c r="HQD170" s="212"/>
      <c r="HQE170" s="212"/>
      <c r="HQF170" s="212"/>
      <c r="HQG170" s="212"/>
      <c r="HQH170" s="212"/>
      <c r="HQI170" s="212"/>
      <c r="HQJ170" s="212"/>
      <c r="HQK170" s="212"/>
      <c r="HQL170" s="212"/>
      <c r="HQM170" s="212"/>
      <c r="HQN170" s="212"/>
      <c r="HQO170" s="212"/>
      <c r="HQP170" s="212"/>
      <c r="HQQ170" s="212"/>
      <c r="HQR170" s="212"/>
      <c r="HQS170" s="212"/>
      <c r="HQT170" s="212"/>
      <c r="HQU170" s="212"/>
      <c r="HQV170" s="212"/>
      <c r="HQW170" s="212"/>
      <c r="HQX170" s="212"/>
      <c r="HQY170" s="212"/>
      <c r="HQZ170" s="212"/>
      <c r="HRA170" s="212"/>
      <c r="HRB170" s="212"/>
      <c r="HRC170" s="212"/>
      <c r="HRD170" s="212"/>
      <c r="HRE170" s="212"/>
      <c r="HRF170" s="212"/>
      <c r="HRG170" s="212"/>
      <c r="HRH170" s="212"/>
      <c r="HRI170" s="212"/>
      <c r="HRJ170" s="212"/>
      <c r="HRK170" s="212"/>
      <c r="HRL170" s="212"/>
      <c r="HRM170" s="212"/>
      <c r="HRN170" s="212"/>
      <c r="HRO170" s="212"/>
      <c r="HRV170" s="212"/>
      <c r="HRW170" s="212"/>
      <c r="HRX170" s="212"/>
      <c r="HRY170" s="212"/>
      <c r="HRZ170" s="212"/>
      <c r="HSA170" s="212"/>
      <c r="HSB170" s="212"/>
      <c r="HSC170" s="212"/>
      <c r="HSD170" s="212"/>
      <c r="HSE170" s="212"/>
      <c r="HSF170" s="212"/>
      <c r="HSG170" s="212"/>
      <c r="HSH170" s="212"/>
      <c r="HSI170" s="212"/>
      <c r="HSJ170" s="212"/>
      <c r="HSK170" s="212"/>
      <c r="HSL170" s="212"/>
      <c r="HSM170" s="212"/>
      <c r="HSN170" s="212"/>
      <c r="HSO170" s="212"/>
      <c r="HSP170" s="212"/>
      <c r="HSQ170" s="212"/>
      <c r="HSR170" s="212"/>
      <c r="HSS170" s="212"/>
      <c r="HST170" s="212"/>
      <c r="HSU170" s="212"/>
      <c r="HSV170" s="212"/>
      <c r="HSW170" s="212"/>
      <c r="HSX170" s="212"/>
      <c r="HSY170" s="212"/>
      <c r="HSZ170" s="212"/>
      <c r="HTA170" s="212"/>
      <c r="HTB170" s="212"/>
      <c r="HTC170" s="212"/>
      <c r="HTD170" s="212"/>
      <c r="HTE170" s="212"/>
      <c r="HTF170" s="212"/>
      <c r="HTG170" s="212"/>
      <c r="HTH170" s="212"/>
      <c r="HTI170" s="212"/>
      <c r="HTJ170" s="212"/>
      <c r="HTK170" s="212"/>
      <c r="HTL170" s="212"/>
      <c r="HTM170" s="212"/>
      <c r="HTN170" s="212"/>
      <c r="HTO170" s="212"/>
      <c r="HTP170" s="212"/>
      <c r="HTQ170" s="212"/>
      <c r="HTR170" s="212"/>
      <c r="HTS170" s="212"/>
      <c r="HTT170" s="212"/>
      <c r="HTU170" s="212"/>
      <c r="HTV170" s="212"/>
      <c r="HTW170" s="212"/>
      <c r="HTX170" s="212"/>
      <c r="HTY170" s="212"/>
      <c r="HTZ170" s="212"/>
      <c r="HUA170" s="212"/>
      <c r="HUB170" s="212"/>
      <c r="HUC170" s="212"/>
      <c r="HUD170" s="212"/>
      <c r="HUE170" s="212"/>
      <c r="HUF170" s="212"/>
      <c r="HUG170" s="212"/>
      <c r="HUH170" s="212"/>
      <c r="HUI170" s="212"/>
      <c r="HUJ170" s="212"/>
      <c r="HUK170" s="212"/>
      <c r="HUL170" s="212"/>
      <c r="HUM170" s="212"/>
      <c r="HUN170" s="212"/>
      <c r="HUO170" s="212"/>
      <c r="HUP170" s="212"/>
      <c r="HUQ170" s="212"/>
      <c r="HUR170" s="212"/>
      <c r="HUS170" s="212"/>
      <c r="HUT170" s="212"/>
      <c r="HUU170" s="212"/>
      <c r="HUV170" s="212"/>
      <c r="HUW170" s="212"/>
      <c r="HUX170" s="212"/>
      <c r="HUY170" s="212"/>
      <c r="HUZ170" s="212"/>
      <c r="HVA170" s="212"/>
      <c r="HVB170" s="212"/>
      <c r="HVC170" s="212"/>
      <c r="HVD170" s="212"/>
      <c r="HVE170" s="212"/>
      <c r="HVF170" s="212"/>
      <c r="HVG170" s="212"/>
      <c r="HVH170" s="212"/>
      <c r="HVI170" s="212"/>
      <c r="HVJ170" s="212"/>
      <c r="HVK170" s="212"/>
      <c r="HVL170" s="212"/>
      <c r="HVM170" s="212"/>
      <c r="HVN170" s="212"/>
      <c r="HVO170" s="212"/>
      <c r="HVP170" s="212"/>
      <c r="HVQ170" s="212"/>
      <c r="HVR170" s="212"/>
      <c r="HVS170" s="212"/>
      <c r="HVT170" s="212"/>
      <c r="HVU170" s="212"/>
      <c r="HVV170" s="212"/>
      <c r="HVW170" s="212"/>
      <c r="HVX170" s="212"/>
      <c r="HVY170" s="212"/>
      <c r="HVZ170" s="212"/>
      <c r="HWA170" s="212"/>
      <c r="HWB170" s="212"/>
      <c r="HWC170" s="212"/>
      <c r="HWD170" s="212"/>
      <c r="HWE170" s="212"/>
      <c r="HWF170" s="212"/>
      <c r="HWG170" s="212"/>
      <c r="HWH170" s="212"/>
      <c r="HWI170" s="212"/>
      <c r="HWJ170" s="212"/>
      <c r="HWK170" s="212"/>
      <c r="HWL170" s="212"/>
      <c r="HWM170" s="212"/>
      <c r="HWN170" s="212"/>
      <c r="HWO170" s="212"/>
      <c r="HWP170" s="212"/>
      <c r="HWQ170" s="212"/>
      <c r="HWR170" s="212"/>
      <c r="HWS170" s="212"/>
      <c r="HWT170" s="212"/>
      <c r="HWU170" s="212"/>
      <c r="HWV170" s="212"/>
      <c r="HWW170" s="212"/>
      <c r="HWX170" s="212"/>
      <c r="HWY170" s="212"/>
      <c r="HWZ170" s="212"/>
      <c r="HXA170" s="212"/>
      <c r="HXB170" s="212"/>
      <c r="HXC170" s="212"/>
      <c r="HXD170" s="212"/>
      <c r="HXE170" s="212"/>
      <c r="HXF170" s="212"/>
      <c r="HXG170" s="212"/>
      <c r="HXH170" s="212"/>
      <c r="HXI170" s="212"/>
      <c r="HXJ170" s="212"/>
      <c r="HXK170" s="212"/>
      <c r="HXL170" s="212"/>
      <c r="HXM170" s="212"/>
      <c r="HXN170" s="212"/>
      <c r="HXO170" s="212"/>
      <c r="HXP170" s="212"/>
      <c r="HXQ170" s="212"/>
      <c r="HXR170" s="212"/>
      <c r="HXS170" s="212"/>
      <c r="HXT170" s="212"/>
      <c r="HXU170" s="212"/>
      <c r="HXV170" s="212"/>
      <c r="HXW170" s="212"/>
      <c r="HXX170" s="212"/>
      <c r="HXY170" s="212"/>
      <c r="HXZ170" s="212"/>
      <c r="HYA170" s="212"/>
      <c r="HYB170" s="212"/>
      <c r="HYC170" s="212"/>
      <c r="HYD170" s="212"/>
      <c r="HYE170" s="212"/>
      <c r="HYF170" s="212"/>
      <c r="HYG170" s="212"/>
      <c r="HYH170" s="212"/>
      <c r="HYI170" s="212"/>
      <c r="HYJ170" s="212"/>
      <c r="HYK170" s="212"/>
      <c r="HYL170" s="212"/>
      <c r="HYM170" s="212"/>
      <c r="HYN170" s="212"/>
      <c r="HYO170" s="212"/>
      <c r="HYP170" s="212"/>
      <c r="HYQ170" s="212"/>
      <c r="HYR170" s="212"/>
      <c r="HYS170" s="212"/>
      <c r="HYT170" s="212"/>
      <c r="HYU170" s="212"/>
      <c r="HYV170" s="212"/>
      <c r="HYW170" s="212"/>
      <c r="HYX170" s="212"/>
      <c r="HYY170" s="212"/>
      <c r="HYZ170" s="212"/>
      <c r="HZA170" s="212"/>
      <c r="HZB170" s="212"/>
      <c r="HZC170" s="212"/>
      <c r="HZD170" s="212"/>
      <c r="HZE170" s="212"/>
      <c r="HZF170" s="212"/>
      <c r="HZG170" s="212"/>
      <c r="HZH170" s="212"/>
      <c r="HZI170" s="212"/>
      <c r="HZJ170" s="212"/>
      <c r="HZK170" s="212"/>
      <c r="HZL170" s="212"/>
      <c r="HZM170" s="212"/>
      <c r="HZN170" s="212"/>
      <c r="HZO170" s="212"/>
      <c r="HZP170" s="212"/>
      <c r="HZQ170" s="212"/>
      <c r="HZR170" s="212"/>
      <c r="HZS170" s="212"/>
      <c r="HZT170" s="212"/>
      <c r="HZU170" s="212"/>
      <c r="HZV170" s="212"/>
      <c r="HZW170" s="212"/>
      <c r="HZX170" s="212"/>
      <c r="HZY170" s="212"/>
      <c r="HZZ170" s="212"/>
      <c r="IAA170" s="212"/>
      <c r="IAB170" s="212"/>
      <c r="IAC170" s="212"/>
      <c r="IAD170" s="212"/>
      <c r="IAE170" s="212"/>
      <c r="IAF170" s="212"/>
      <c r="IAG170" s="212"/>
      <c r="IAH170" s="212"/>
      <c r="IAI170" s="212"/>
      <c r="IAJ170" s="212"/>
      <c r="IAK170" s="212"/>
      <c r="IAL170" s="212"/>
      <c r="IAM170" s="212"/>
      <c r="IAN170" s="212"/>
      <c r="IAO170" s="212"/>
      <c r="IAP170" s="212"/>
      <c r="IAQ170" s="212"/>
      <c r="IAR170" s="212"/>
      <c r="IAS170" s="212"/>
      <c r="IAT170" s="212"/>
      <c r="IAU170" s="212"/>
      <c r="IAV170" s="212"/>
      <c r="IAW170" s="212"/>
      <c r="IAX170" s="212"/>
      <c r="IAY170" s="212"/>
      <c r="IAZ170" s="212"/>
      <c r="IBA170" s="212"/>
      <c r="IBB170" s="212"/>
      <c r="IBC170" s="212"/>
      <c r="IBD170" s="212"/>
      <c r="IBE170" s="212"/>
      <c r="IBF170" s="212"/>
      <c r="IBG170" s="212"/>
      <c r="IBH170" s="212"/>
      <c r="IBI170" s="212"/>
      <c r="IBJ170" s="212"/>
      <c r="IBK170" s="212"/>
      <c r="IBR170" s="212"/>
      <c r="IBS170" s="212"/>
      <c r="IBT170" s="212"/>
      <c r="IBU170" s="212"/>
      <c r="IBV170" s="212"/>
      <c r="IBW170" s="212"/>
      <c r="IBX170" s="212"/>
      <c r="IBY170" s="212"/>
      <c r="IBZ170" s="212"/>
      <c r="ICA170" s="212"/>
      <c r="ICB170" s="212"/>
      <c r="ICC170" s="212"/>
      <c r="ICD170" s="212"/>
      <c r="ICE170" s="212"/>
      <c r="ICF170" s="212"/>
      <c r="ICG170" s="212"/>
      <c r="ICH170" s="212"/>
      <c r="ICI170" s="212"/>
      <c r="ICJ170" s="212"/>
      <c r="ICK170" s="212"/>
      <c r="ICL170" s="212"/>
      <c r="ICM170" s="212"/>
      <c r="ICN170" s="212"/>
      <c r="ICO170" s="212"/>
      <c r="ICP170" s="212"/>
      <c r="ICQ170" s="212"/>
      <c r="ICR170" s="212"/>
      <c r="ICS170" s="212"/>
      <c r="ICT170" s="212"/>
      <c r="ICU170" s="212"/>
      <c r="ICV170" s="212"/>
      <c r="ICW170" s="212"/>
      <c r="ICX170" s="212"/>
      <c r="ICY170" s="212"/>
      <c r="ICZ170" s="212"/>
      <c r="IDA170" s="212"/>
      <c r="IDB170" s="212"/>
      <c r="IDC170" s="212"/>
      <c r="IDD170" s="212"/>
      <c r="IDE170" s="212"/>
      <c r="IDF170" s="212"/>
      <c r="IDG170" s="212"/>
      <c r="IDH170" s="212"/>
      <c r="IDI170" s="212"/>
      <c r="IDJ170" s="212"/>
      <c r="IDK170" s="212"/>
      <c r="IDL170" s="212"/>
      <c r="IDM170" s="212"/>
      <c r="IDN170" s="212"/>
      <c r="IDO170" s="212"/>
      <c r="IDP170" s="212"/>
      <c r="IDQ170" s="212"/>
      <c r="IDR170" s="212"/>
      <c r="IDS170" s="212"/>
      <c r="IDT170" s="212"/>
      <c r="IDU170" s="212"/>
      <c r="IDV170" s="212"/>
      <c r="IDW170" s="212"/>
      <c r="IDX170" s="212"/>
      <c r="IDY170" s="212"/>
      <c r="IDZ170" s="212"/>
      <c r="IEA170" s="212"/>
      <c r="IEB170" s="212"/>
      <c r="IEC170" s="212"/>
      <c r="IED170" s="212"/>
      <c r="IEE170" s="212"/>
      <c r="IEF170" s="212"/>
      <c r="IEG170" s="212"/>
      <c r="IEH170" s="212"/>
      <c r="IEI170" s="212"/>
      <c r="IEJ170" s="212"/>
      <c r="IEK170" s="212"/>
      <c r="IEL170" s="212"/>
      <c r="IEM170" s="212"/>
      <c r="IEN170" s="212"/>
      <c r="IEO170" s="212"/>
      <c r="IEP170" s="212"/>
      <c r="IEQ170" s="212"/>
      <c r="IER170" s="212"/>
      <c r="IES170" s="212"/>
      <c r="IET170" s="212"/>
      <c r="IEU170" s="212"/>
      <c r="IEV170" s="212"/>
      <c r="IEW170" s="212"/>
      <c r="IEX170" s="212"/>
      <c r="IEY170" s="212"/>
      <c r="IEZ170" s="212"/>
      <c r="IFA170" s="212"/>
      <c r="IFB170" s="212"/>
      <c r="IFC170" s="212"/>
      <c r="IFD170" s="212"/>
      <c r="IFE170" s="212"/>
      <c r="IFF170" s="212"/>
      <c r="IFG170" s="212"/>
      <c r="IFH170" s="212"/>
      <c r="IFI170" s="212"/>
      <c r="IFJ170" s="212"/>
      <c r="IFK170" s="212"/>
      <c r="IFL170" s="212"/>
      <c r="IFM170" s="212"/>
      <c r="IFN170" s="212"/>
      <c r="IFO170" s="212"/>
      <c r="IFP170" s="212"/>
      <c r="IFQ170" s="212"/>
      <c r="IFR170" s="212"/>
      <c r="IFS170" s="212"/>
      <c r="IFT170" s="212"/>
      <c r="IFU170" s="212"/>
      <c r="IFV170" s="212"/>
      <c r="IFW170" s="212"/>
      <c r="IFX170" s="212"/>
      <c r="IFY170" s="212"/>
      <c r="IFZ170" s="212"/>
      <c r="IGA170" s="212"/>
      <c r="IGB170" s="212"/>
      <c r="IGC170" s="212"/>
      <c r="IGD170" s="212"/>
      <c r="IGE170" s="212"/>
      <c r="IGF170" s="212"/>
      <c r="IGG170" s="212"/>
      <c r="IGH170" s="212"/>
      <c r="IGI170" s="212"/>
      <c r="IGJ170" s="212"/>
      <c r="IGK170" s="212"/>
      <c r="IGL170" s="212"/>
      <c r="IGM170" s="212"/>
      <c r="IGN170" s="212"/>
      <c r="IGO170" s="212"/>
      <c r="IGP170" s="212"/>
      <c r="IGQ170" s="212"/>
      <c r="IGR170" s="212"/>
      <c r="IGS170" s="212"/>
      <c r="IGT170" s="212"/>
      <c r="IGU170" s="212"/>
      <c r="IGV170" s="212"/>
      <c r="IGW170" s="212"/>
      <c r="IGX170" s="212"/>
      <c r="IGY170" s="212"/>
      <c r="IGZ170" s="212"/>
      <c r="IHA170" s="212"/>
      <c r="IHB170" s="212"/>
      <c r="IHC170" s="212"/>
      <c r="IHD170" s="212"/>
      <c r="IHE170" s="212"/>
      <c r="IHF170" s="212"/>
      <c r="IHG170" s="212"/>
      <c r="IHH170" s="212"/>
      <c r="IHI170" s="212"/>
      <c r="IHJ170" s="212"/>
      <c r="IHK170" s="212"/>
      <c r="IHL170" s="212"/>
      <c r="IHM170" s="212"/>
      <c r="IHN170" s="212"/>
      <c r="IHO170" s="212"/>
      <c r="IHP170" s="212"/>
      <c r="IHQ170" s="212"/>
      <c r="IHR170" s="212"/>
      <c r="IHS170" s="212"/>
      <c r="IHT170" s="212"/>
      <c r="IHU170" s="212"/>
      <c r="IHV170" s="212"/>
      <c r="IHW170" s="212"/>
      <c r="IHX170" s="212"/>
      <c r="IHY170" s="212"/>
      <c r="IHZ170" s="212"/>
      <c r="IIA170" s="212"/>
      <c r="IIB170" s="212"/>
      <c r="IIC170" s="212"/>
      <c r="IID170" s="212"/>
      <c r="IIE170" s="212"/>
      <c r="IIF170" s="212"/>
      <c r="IIG170" s="212"/>
      <c r="IIH170" s="212"/>
      <c r="III170" s="212"/>
      <c r="IIJ170" s="212"/>
      <c r="IIK170" s="212"/>
      <c r="IIL170" s="212"/>
      <c r="IIM170" s="212"/>
      <c r="IIN170" s="212"/>
      <c r="IIO170" s="212"/>
      <c r="IIP170" s="212"/>
      <c r="IIQ170" s="212"/>
      <c r="IIR170" s="212"/>
      <c r="IIS170" s="212"/>
      <c r="IIT170" s="212"/>
      <c r="IIU170" s="212"/>
      <c r="IIV170" s="212"/>
      <c r="IIW170" s="212"/>
      <c r="IIX170" s="212"/>
      <c r="IIY170" s="212"/>
      <c r="IIZ170" s="212"/>
      <c r="IJA170" s="212"/>
      <c r="IJB170" s="212"/>
      <c r="IJC170" s="212"/>
      <c r="IJD170" s="212"/>
      <c r="IJE170" s="212"/>
      <c r="IJF170" s="212"/>
      <c r="IJG170" s="212"/>
      <c r="IJH170" s="212"/>
      <c r="IJI170" s="212"/>
      <c r="IJJ170" s="212"/>
      <c r="IJK170" s="212"/>
      <c r="IJL170" s="212"/>
      <c r="IJM170" s="212"/>
      <c r="IJN170" s="212"/>
      <c r="IJO170" s="212"/>
      <c r="IJP170" s="212"/>
      <c r="IJQ170" s="212"/>
      <c r="IJR170" s="212"/>
      <c r="IJS170" s="212"/>
      <c r="IJT170" s="212"/>
      <c r="IJU170" s="212"/>
      <c r="IJV170" s="212"/>
      <c r="IJW170" s="212"/>
      <c r="IJX170" s="212"/>
      <c r="IJY170" s="212"/>
      <c r="IJZ170" s="212"/>
      <c r="IKA170" s="212"/>
      <c r="IKB170" s="212"/>
      <c r="IKC170" s="212"/>
      <c r="IKD170" s="212"/>
      <c r="IKE170" s="212"/>
      <c r="IKF170" s="212"/>
      <c r="IKG170" s="212"/>
      <c r="IKH170" s="212"/>
      <c r="IKI170" s="212"/>
      <c r="IKJ170" s="212"/>
      <c r="IKK170" s="212"/>
      <c r="IKL170" s="212"/>
      <c r="IKM170" s="212"/>
      <c r="IKN170" s="212"/>
      <c r="IKO170" s="212"/>
      <c r="IKP170" s="212"/>
      <c r="IKQ170" s="212"/>
      <c r="IKR170" s="212"/>
      <c r="IKS170" s="212"/>
      <c r="IKT170" s="212"/>
      <c r="IKU170" s="212"/>
      <c r="IKV170" s="212"/>
      <c r="IKW170" s="212"/>
      <c r="IKX170" s="212"/>
      <c r="IKY170" s="212"/>
      <c r="IKZ170" s="212"/>
      <c r="ILA170" s="212"/>
      <c r="ILB170" s="212"/>
      <c r="ILC170" s="212"/>
      <c r="ILD170" s="212"/>
      <c r="ILE170" s="212"/>
      <c r="ILF170" s="212"/>
      <c r="ILG170" s="212"/>
      <c r="ILN170" s="212"/>
      <c r="ILO170" s="212"/>
      <c r="ILP170" s="212"/>
      <c r="ILQ170" s="212"/>
      <c r="ILR170" s="212"/>
      <c r="ILS170" s="212"/>
      <c r="ILT170" s="212"/>
      <c r="ILU170" s="212"/>
      <c r="ILV170" s="212"/>
      <c r="ILW170" s="212"/>
      <c r="ILX170" s="212"/>
      <c r="ILY170" s="212"/>
      <c r="ILZ170" s="212"/>
      <c r="IMA170" s="212"/>
      <c r="IMB170" s="212"/>
      <c r="IMC170" s="212"/>
      <c r="IMD170" s="212"/>
      <c r="IME170" s="212"/>
      <c r="IMF170" s="212"/>
      <c r="IMG170" s="212"/>
      <c r="IMH170" s="212"/>
      <c r="IMI170" s="212"/>
      <c r="IMJ170" s="212"/>
      <c r="IMK170" s="212"/>
      <c r="IML170" s="212"/>
      <c r="IMM170" s="212"/>
      <c r="IMN170" s="212"/>
      <c r="IMO170" s="212"/>
      <c r="IMP170" s="212"/>
      <c r="IMQ170" s="212"/>
      <c r="IMR170" s="212"/>
      <c r="IMS170" s="212"/>
      <c r="IMT170" s="212"/>
      <c r="IMU170" s="212"/>
      <c r="IMV170" s="212"/>
      <c r="IMW170" s="212"/>
      <c r="IMX170" s="212"/>
      <c r="IMY170" s="212"/>
      <c r="IMZ170" s="212"/>
      <c r="INA170" s="212"/>
      <c r="INB170" s="212"/>
      <c r="INC170" s="212"/>
      <c r="IND170" s="212"/>
      <c r="INE170" s="212"/>
      <c r="INF170" s="212"/>
      <c r="ING170" s="212"/>
      <c r="INH170" s="212"/>
      <c r="INI170" s="212"/>
      <c r="INJ170" s="212"/>
      <c r="INK170" s="212"/>
      <c r="INL170" s="212"/>
      <c r="INM170" s="212"/>
      <c r="INN170" s="212"/>
      <c r="INO170" s="212"/>
      <c r="INP170" s="212"/>
      <c r="INQ170" s="212"/>
      <c r="INR170" s="212"/>
      <c r="INS170" s="212"/>
      <c r="INT170" s="212"/>
      <c r="INU170" s="212"/>
      <c r="INV170" s="212"/>
      <c r="INW170" s="212"/>
      <c r="INX170" s="212"/>
      <c r="INY170" s="212"/>
      <c r="INZ170" s="212"/>
      <c r="IOA170" s="212"/>
      <c r="IOB170" s="212"/>
      <c r="IOC170" s="212"/>
      <c r="IOD170" s="212"/>
      <c r="IOE170" s="212"/>
      <c r="IOF170" s="212"/>
      <c r="IOG170" s="212"/>
      <c r="IOH170" s="212"/>
      <c r="IOI170" s="212"/>
      <c r="IOJ170" s="212"/>
      <c r="IOK170" s="212"/>
      <c r="IOL170" s="212"/>
      <c r="IOM170" s="212"/>
      <c r="ION170" s="212"/>
      <c r="IOO170" s="212"/>
      <c r="IOP170" s="212"/>
      <c r="IOQ170" s="212"/>
      <c r="IOR170" s="212"/>
      <c r="IOS170" s="212"/>
      <c r="IOT170" s="212"/>
      <c r="IOU170" s="212"/>
      <c r="IOV170" s="212"/>
      <c r="IOW170" s="212"/>
      <c r="IOX170" s="212"/>
      <c r="IOY170" s="212"/>
      <c r="IOZ170" s="212"/>
      <c r="IPA170" s="212"/>
      <c r="IPB170" s="212"/>
      <c r="IPC170" s="212"/>
      <c r="IPD170" s="212"/>
      <c r="IPE170" s="212"/>
      <c r="IPF170" s="212"/>
      <c r="IPG170" s="212"/>
      <c r="IPH170" s="212"/>
      <c r="IPI170" s="212"/>
      <c r="IPJ170" s="212"/>
      <c r="IPK170" s="212"/>
      <c r="IPL170" s="212"/>
      <c r="IPM170" s="212"/>
      <c r="IPN170" s="212"/>
      <c r="IPO170" s="212"/>
      <c r="IPP170" s="212"/>
      <c r="IPQ170" s="212"/>
      <c r="IPR170" s="212"/>
      <c r="IPS170" s="212"/>
      <c r="IPT170" s="212"/>
      <c r="IPU170" s="212"/>
      <c r="IPV170" s="212"/>
      <c r="IPW170" s="212"/>
      <c r="IPX170" s="212"/>
      <c r="IPY170" s="212"/>
      <c r="IPZ170" s="212"/>
      <c r="IQA170" s="212"/>
      <c r="IQB170" s="212"/>
      <c r="IQC170" s="212"/>
      <c r="IQD170" s="212"/>
      <c r="IQE170" s="212"/>
      <c r="IQF170" s="212"/>
      <c r="IQG170" s="212"/>
      <c r="IQH170" s="212"/>
      <c r="IQI170" s="212"/>
      <c r="IQJ170" s="212"/>
      <c r="IQK170" s="212"/>
      <c r="IQL170" s="212"/>
      <c r="IQM170" s="212"/>
      <c r="IQN170" s="212"/>
      <c r="IQO170" s="212"/>
      <c r="IQP170" s="212"/>
      <c r="IQQ170" s="212"/>
      <c r="IQR170" s="212"/>
      <c r="IQS170" s="212"/>
      <c r="IQT170" s="212"/>
      <c r="IQU170" s="212"/>
      <c r="IQV170" s="212"/>
      <c r="IQW170" s="212"/>
      <c r="IQX170" s="212"/>
      <c r="IQY170" s="212"/>
      <c r="IQZ170" s="212"/>
      <c r="IRA170" s="212"/>
      <c r="IRB170" s="212"/>
      <c r="IRC170" s="212"/>
      <c r="IRD170" s="212"/>
      <c r="IRE170" s="212"/>
      <c r="IRF170" s="212"/>
      <c r="IRG170" s="212"/>
      <c r="IRH170" s="212"/>
      <c r="IRI170" s="212"/>
      <c r="IRJ170" s="212"/>
      <c r="IRK170" s="212"/>
      <c r="IRL170" s="212"/>
      <c r="IRM170" s="212"/>
      <c r="IRN170" s="212"/>
      <c r="IRO170" s="212"/>
      <c r="IRP170" s="212"/>
      <c r="IRQ170" s="212"/>
      <c r="IRR170" s="212"/>
      <c r="IRS170" s="212"/>
      <c r="IRT170" s="212"/>
      <c r="IRU170" s="212"/>
      <c r="IRV170" s="212"/>
      <c r="IRW170" s="212"/>
      <c r="IRX170" s="212"/>
      <c r="IRY170" s="212"/>
      <c r="IRZ170" s="212"/>
      <c r="ISA170" s="212"/>
      <c r="ISB170" s="212"/>
      <c r="ISC170" s="212"/>
      <c r="ISD170" s="212"/>
      <c r="ISE170" s="212"/>
      <c r="ISF170" s="212"/>
      <c r="ISG170" s="212"/>
      <c r="ISH170" s="212"/>
      <c r="ISI170" s="212"/>
      <c r="ISJ170" s="212"/>
      <c r="ISK170" s="212"/>
      <c r="ISL170" s="212"/>
      <c r="ISM170" s="212"/>
      <c r="ISN170" s="212"/>
      <c r="ISO170" s="212"/>
      <c r="ISP170" s="212"/>
      <c r="ISQ170" s="212"/>
      <c r="ISR170" s="212"/>
      <c r="ISS170" s="212"/>
      <c r="IST170" s="212"/>
      <c r="ISU170" s="212"/>
      <c r="ISV170" s="212"/>
      <c r="ISW170" s="212"/>
      <c r="ISX170" s="212"/>
      <c r="ISY170" s="212"/>
      <c r="ISZ170" s="212"/>
      <c r="ITA170" s="212"/>
      <c r="ITB170" s="212"/>
      <c r="ITC170" s="212"/>
      <c r="ITD170" s="212"/>
      <c r="ITE170" s="212"/>
      <c r="ITF170" s="212"/>
      <c r="ITG170" s="212"/>
      <c r="ITH170" s="212"/>
      <c r="ITI170" s="212"/>
      <c r="ITJ170" s="212"/>
      <c r="ITK170" s="212"/>
      <c r="ITL170" s="212"/>
      <c r="ITM170" s="212"/>
      <c r="ITN170" s="212"/>
      <c r="ITO170" s="212"/>
      <c r="ITP170" s="212"/>
      <c r="ITQ170" s="212"/>
      <c r="ITR170" s="212"/>
      <c r="ITS170" s="212"/>
      <c r="ITT170" s="212"/>
      <c r="ITU170" s="212"/>
      <c r="ITV170" s="212"/>
      <c r="ITW170" s="212"/>
      <c r="ITX170" s="212"/>
      <c r="ITY170" s="212"/>
      <c r="ITZ170" s="212"/>
      <c r="IUA170" s="212"/>
      <c r="IUB170" s="212"/>
      <c r="IUC170" s="212"/>
      <c r="IUD170" s="212"/>
      <c r="IUE170" s="212"/>
      <c r="IUF170" s="212"/>
      <c r="IUG170" s="212"/>
      <c r="IUH170" s="212"/>
      <c r="IUI170" s="212"/>
      <c r="IUJ170" s="212"/>
      <c r="IUK170" s="212"/>
      <c r="IUL170" s="212"/>
      <c r="IUM170" s="212"/>
      <c r="IUN170" s="212"/>
      <c r="IUO170" s="212"/>
      <c r="IUP170" s="212"/>
      <c r="IUQ170" s="212"/>
      <c r="IUR170" s="212"/>
      <c r="IUS170" s="212"/>
      <c r="IUT170" s="212"/>
      <c r="IUU170" s="212"/>
      <c r="IUV170" s="212"/>
      <c r="IUW170" s="212"/>
      <c r="IUX170" s="212"/>
      <c r="IUY170" s="212"/>
      <c r="IUZ170" s="212"/>
      <c r="IVA170" s="212"/>
      <c r="IVB170" s="212"/>
      <c r="IVC170" s="212"/>
      <c r="IVJ170" s="212"/>
      <c r="IVK170" s="212"/>
      <c r="IVL170" s="212"/>
      <c r="IVM170" s="212"/>
      <c r="IVN170" s="212"/>
      <c r="IVO170" s="212"/>
      <c r="IVP170" s="212"/>
      <c r="IVQ170" s="212"/>
      <c r="IVR170" s="212"/>
      <c r="IVS170" s="212"/>
      <c r="IVT170" s="212"/>
      <c r="IVU170" s="212"/>
      <c r="IVV170" s="212"/>
      <c r="IVW170" s="212"/>
      <c r="IVX170" s="212"/>
      <c r="IVY170" s="212"/>
      <c r="IVZ170" s="212"/>
      <c r="IWA170" s="212"/>
      <c r="IWB170" s="212"/>
      <c r="IWC170" s="212"/>
      <c r="IWD170" s="212"/>
      <c r="IWE170" s="212"/>
      <c r="IWF170" s="212"/>
      <c r="IWG170" s="212"/>
      <c r="IWH170" s="212"/>
      <c r="IWI170" s="212"/>
      <c r="IWJ170" s="212"/>
      <c r="IWK170" s="212"/>
      <c r="IWL170" s="212"/>
      <c r="IWM170" s="212"/>
      <c r="IWN170" s="212"/>
      <c r="IWO170" s="212"/>
      <c r="IWP170" s="212"/>
      <c r="IWQ170" s="212"/>
      <c r="IWR170" s="212"/>
      <c r="IWS170" s="212"/>
      <c r="IWT170" s="212"/>
      <c r="IWU170" s="212"/>
      <c r="IWV170" s="212"/>
      <c r="IWW170" s="212"/>
      <c r="IWX170" s="212"/>
      <c r="IWY170" s="212"/>
      <c r="IWZ170" s="212"/>
      <c r="IXA170" s="212"/>
      <c r="IXB170" s="212"/>
      <c r="IXC170" s="212"/>
      <c r="IXD170" s="212"/>
      <c r="IXE170" s="212"/>
      <c r="IXF170" s="212"/>
      <c r="IXG170" s="212"/>
      <c r="IXH170" s="212"/>
      <c r="IXI170" s="212"/>
      <c r="IXJ170" s="212"/>
      <c r="IXK170" s="212"/>
      <c r="IXL170" s="212"/>
      <c r="IXM170" s="212"/>
      <c r="IXN170" s="212"/>
      <c r="IXO170" s="212"/>
      <c r="IXP170" s="212"/>
      <c r="IXQ170" s="212"/>
      <c r="IXR170" s="212"/>
      <c r="IXS170" s="212"/>
      <c r="IXT170" s="212"/>
      <c r="IXU170" s="212"/>
      <c r="IXV170" s="212"/>
      <c r="IXW170" s="212"/>
      <c r="IXX170" s="212"/>
      <c r="IXY170" s="212"/>
      <c r="IXZ170" s="212"/>
      <c r="IYA170" s="212"/>
      <c r="IYB170" s="212"/>
      <c r="IYC170" s="212"/>
      <c r="IYD170" s="212"/>
      <c r="IYE170" s="212"/>
      <c r="IYF170" s="212"/>
      <c r="IYG170" s="212"/>
      <c r="IYH170" s="212"/>
      <c r="IYI170" s="212"/>
      <c r="IYJ170" s="212"/>
      <c r="IYK170" s="212"/>
      <c r="IYL170" s="212"/>
      <c r="IYM170" s="212"/>
      <c r="IYN170" s="212"/>
      <c r="IYO170" s="212"/>
      <c r="IYP170" s="212"/>
      <c r="IYQ170" s="212"/>
      <c r="IYR170" s="212"/>
      <c r="IYS170" s="212"/>
      <c r="IYT170" s="212"/>
      <c r="IYU170" s="212"/>
      <c r="IYV170" s="212"/>
      <c r="IYW170" s="212"/>
      <c r="IYX170" s="212"/>
      <c r="IYY170" s="212"/>
      <c r="IYZ170" s="212"/>
      <c r="IZA170" s="212"/>
      <c r="IZB170" s="212"/>
      <c r="IZC170" s="212"/>
      <c r="IZD170" s="212"/>
      <c r="IZE170" s="212"/>
      <c r="IZF170" s="212"/>
      <c r="IZG170" s="212"/>
      <c r="IZH170" s="212"/>
      <c r="IZI170" s="212"/>
      <c r="IZJ170" s="212"/>
      <c r="IZK170" s="212"/>
      <c r="IZL170" s="212"/>
      <c r="IZM170" s="212"/>
      <c r="IZN170" s="212"/>
      <c r="IZO170" s="212"/>
      <c r="IZP170" s="212"/>
      <c r="IZQ170" s="212"/>
      <c r="IZR170" s="212"/>
      <c r="IZS170" s="212"/>
      <c r="IZT170" s="212"/>
      <c r="IZU170" s="212"/>
      <c r="IZV170" s="212"/>
      <c r="IZW170" s="212"/>
      <c r="IZX170" s="212"/>
      <c r="IZY170" s="212"/>
      <c r="IZZ170" s="212"/>
      <c r="JAA170" s="212"/>
      <c r="JAB170" s="212"/>
      <c r="JAC170" s="212"/>
      <c r="JAD170" s="212"/>
      <c r="JAE170" s="212"/>
      <c r="JAF170" s="212"/>
      <c r="JAG170" s="212"/>
      <c r="JAH170" s="212"/>
      <c r="JAI170" s="212"/>
      <c r="JAJ170" s="212"/>
      <c r="JAK170" s="212"/>
      <c r="JAL170" s="212"/>
      <c r="JAM170" s="212"/>
      <c r="JAN170" s="212"/>
      <c r="JAO170" s="212"/>
      <c r="JAP170" s="212"/>
      <c r="JAQ170" s="212"/>
      <c r="JAR170" s="212"/>
      <c r="JAS170" s="212"/>
      <c r="JAT170" s="212"/>
      <c r="JAU170" s="212"/>
      <c r="JAV170" s="212"/>
      <c r="JAW170" s="212"/>
      <c r="JAX170" s="212"/>
      <c r="JAY170" s="212"/>
      <c r="JAZ170" s="212"/>
      <c r="JBA170" s="212"/>
      <c r="JBB170" s="212"/>
      <c r="JBC170" s="212"/>
      <c r="JBD170" s="212"/>
      <c r="JBE170" s="212"/>
      <c r="JBF170" s="212"/>
      <c r="JBG170" s="212"/>
      <c r="JBH170" s="212"/>
      <c r="JBI170" s="212"/>
      <c r="JBJ170" s="212"/>
      <c r="JBK170" s="212"/>
      <c r="JBL170" s="212"/>
      <c r="JBM170" s="212"/>
      <c r="JBN170" s="212"/>
      <c r="JBO170" s="212"/>
      <c r="JBP170" s="212"/>
      <c r="JBQ170" s="212"/>
      <c r="JBR170" s="212"/>
      <c r="JBS170" s="212"/>
      <c r="JBT170" s="212"/>
      <c r="JBU170" s="212"/>
      <c r="JBV170" s="212"/>
      <c r="JBW170" s="212"/>
      <c r="JBX170" s="212"/>
      <c r="JBY170" s="212"/>
      <c r="JBZ170" s="212"/>
      <c r="JCA170" s="212"/>
      <c r="JCB170" s="212"/>
      <c r="JCC170" s="212"/>
      <c r="JCD170" s="212"/>
      <c r="JCE170" s="212"/>
      <c r="JCF170" s="212"/>
      <c r="JCG170" s="212"/>
      <c r="JCH170" s="212"/>
      <c r="JCI170" s="212"/>
      <c r="JCJ170" s="212"/>
      <c r="JCK170" s="212"/>
      <c r="JCL170" s="212"/>
      <c r="JCM170" s="212"/>
      <c r="JCN170" s="212"/>
      <c r="JCO170" s="212"/>
      <c r="JCP170" s="212"/>
      <c r="JCQ170" s="212"/>
      <c r="JCR170" s="212"/>
      <c r="JCS170" s="212"/>
      <c r="JCT170" s="212"/>
      <c r="JCU170" s="212"/>
      <c r="JCV170" s="212"/>
      <c r="JCW170" s="212"/>
      <c r="JCX170" s="212"/>
      <c r="JCY170" s="212"/>
      <c r="JCZ170" s="212"/>
      <c r="JDA170" s="212"/>
      <c r="JDB170" s="212"/>
      <c r="JDC170" s="212"/>
      <c r="JDD170" s="212"/>
      <c r="JDE170" s="212"/>
      <c r="JDF170" s="212"/>
      <c r="JDG170" s="212"/>
      <c r="JDH170" s="212"/>
      <c r="JDI170" s="212"/>
      <c r="JDJ170" s="212"/>
      <c r="JDK170" s="212"/>
      <c r="JDL170" s="212"/>
      <c r="JDM170" s="212"/>
      <c r="JDN170" s="212"/>
      <c r="JDO170" s="212"/>
      <c r="JDP170" s="212"/>
      <c r="JDQ170" s="212"/>
      <c r="JDR170" s="212"/>
      <c r="JDS170" s="212"/>
      <c r="JDT170" s="212"/>
      <c r="JDU170" s="212"/>
      <c r="JDV170" s="212"/>
      <c r="JDW170" s="212"/>
      <c r="JDX170" s="212"/>
      <c r="JDY170" s="212"/>
      <c r="JDZ170" s="212"/>
      <c r="JEA170" s="212"/>
      <c r="JEB170" s="212"/>
      <c r="JEC170" s="212"/>
      <c r="JED170" s="212"/>
      <c r="JEE170" s="212"/>
      <c r="JEF170" s="212"/>
      <c r="JEG170" s="212"/>
      <c r="JEH170" s="212"/>
      <c r="JEI170" s="212"/>
      <c r="JEJ170" s="212"/>
      <c r="JEK170" s="212"/>
      <c r="JEL170" s="212"/>
      <c r="JEM170" s="212"/>
      <c r="JEN170" s="212"/>
      <c r="JEO170" s="212"/>
      <c r="JEP170" s="212"/>
      <c r="JEQ170" s="212"/>
      <c r="JER170" s="212"/>
      <c r="JES170" s="212"/>
      <c r="JET170" s="212"/>
      <c r="JEU170" s="212"/>
      <c r="JEV170" s="212"/>
      <c r="JEW170" s="212"/>
      <c r="JEX170" s="212"/>
      <c r="JEY170" s="212"/>
      <c r="JFF170" s="212"/>
      <c r="JFG170" s="212"/>
      <c r="JFH170" s="212"/>
      <c r="JFI170" s="212"/>
      <c r="JFJ170" s="212"/>
      <c r="JFK170" s="212"/>
      <c r="JFL170" s="212"/>
      <c r="JFM170" s="212"/>
      <c r="JFN170" s="212"/>
      <c r="JFO170" s="212"/>
      <c r="JFP170" s="212"/>
      <c r="JFQ170" s="212"/>
      <c r="JFR170" s="212"/>
      <c r="JFS170" s="212"/>
      <c r="JFT170" s="212"/>
      <c r="JFU170" s="212"/>
      <c r="JFV170" s="212"/>
      <c r="JFW170" s="212"/>
      <c r="JFX170" s="212"/>
      <c r="JFY170" s="212"/>
      <c r="JFZ170" s="212"/>
      <c r="JGA170" s="212"/>
      <c r="JGB170" s="212"/>
      <c r="JGC170" s="212"/>
      <c r="JGD170" s="212"/>
      <c r="JGE170" s="212"/>
      <c r="JGF170" s="212"/>
      <c r="JGG170" s="212"/>
      <c r="JGH170" s="212"/>
      <c r="JGI170" s="212"/>
      <c r="JGJ170" s="212"/>
      <c r="JGK170" s="212"/>
      <c r="JGL170" s="212"/>
      <c r="JGM170" s="212"/>
      <c r="JGN170" s="212"/>
      <c r="JGO170" s="212"/>
      <c r="JGP170" s="212"/>
      <c r="JGQ170" s="212"/>
      <c r="JGR170" s="212"/>
      <c r="JGS170" s="212"/>
      <c r="JGT170" s="212"/>
      <c r="JGU170" s="212"/>
      <c r="JGV170" s="212"/>
      <c r="JGW170" s="212"/>
      <c r="JGX170" s="212"/>
      <c r="JGY170" s="212"/>
      <c r="JGZ170" s="212"/>
      <c r="JHA170" s="212"/>
      <c r="JHB170" s="212"/>
      <c r="JHC170" s="212"/>
      <c r="JHD170" s="212"/>
      <c r="JHE170" s="212"/>
      <c r="JHF170" s="212"/>
      <c r="JHG170" s="212"/>
      <c r="JHH170" s="212"/>
      <c r="JHI170" s="212"/>
      <c r="JHJ170" s="212"/>
      <c r="JHK170" s="212"/>
      <c r="JHL170" s="212"/>
      <c r="JHM170" s="212"/>
      <c r="JHN170" s="212"/>
      <c r="JHO170" s="212"/>
      <c r="JHP170" s="212"/>
      <c r="JHQ170" s="212"/>
      <c r="JHR170" s="212"/>
      <c r="JHS170" s="212"/>
      <c r="JHT170" s="212"/>
      <c r="JHU170" s="212"/>
      <c r="JHV170" s="212"/>
      <c r="JHW170" s="212"/>
      <c r="JHX170" s="212"/>
      <c r="JHY170" s="212"/>
      <c r="JHZ170" s="212"/>
      <c r="JIA170" s="212"/>
      <c r="JIB170" s="212"/>
      <c r="JIC170" s="212"/>
      <c r="JID170" s="212"/>
      <c r="JIE170" s="212"/>
      <c r="JIF170" s="212"/>
      <c r="JIG170" s="212"/>
      <c r="JIH170" s="212"/>
      <c r="JII170" s="212"/>
      <c r="JIJ170" s="212"/>
      <c r="JIK170" s="212"/>
      <c r="JIL170" s="212"/>
      <c r="JIM170" s="212"/>
      <c r="JIN170" s="212"/>
      <c r="JIO170" s="212"/>
      <c r="JIP170" s="212"/>
      <c r="JIQ170" s="212"/>
      <c r="JIR170" s="212"/>
      <c r="JIS170" s="212"/>
      <c r="JIT170" s="212"/>
      <c r="JIU170" s="212"/>
      <c r="JIV170" s="212"/>
      <c r="JIW170" s="212"/>
      <c r="JIX170" s="212"/>
      <c r="JIY170" s="212"/>
      <c r="JIZ170" s="212"/>
      <c r="JJA170" s="212"/>
      <c r="JJB170" s="212"/>
      <c r="JJC170" s="212"/>
      <c r="JJD170" s="212"/>
      <c r="JJE170" s="212"/>
      <c r="JJF170" s="212"/>
      <c r="JJG170" s="212"/>
      <c r="JJH170" s="212"/>
      <c r="JJI170" s="212"/>
      <c r="JJJ170" s="212"/>
      <c r="JJK170" s="212"/>
      <c r="JJL170" s="212"/>
      <c r="JJM170" s="212"/>
      <c r="JJN170" s="212"/>
      <c r="JJO170" s="212"/>
      <c r="JJP170" s="212"/>
      <c r="JJQ170" s="212"/>
      <c r="JJR170" s="212"/>
      <c r="JJS170" s="212"/>
      <c r="JJT170" s="212"/>
      <c r="JJU170" s="212"/>
      <c r="JJV170" s="212"/>
      <c r="JJW170" s="212"/>
      <c r="JJX170" s="212"/>
      <c r="JJY170" s="212"/>
      <c r="JJZ170" s="212"/>
      <c r="JKA170" s="212"/>
      <c r="JKB170" s="212"/>
      <c r="JKC170" s="212"/>
      <c r="JKD170" s="212"/>
      <c r="JKE170" s="212"/>
      <c r="JKF170" s="212"/>
      <c r="JKG170" s="212"/>
      <c r="JKH170" s="212"/>
      <c r="JKI170" s="212"/>
      <c r="JKJ170" s="212"/>
      <c r="JKK170" s="212"/>
      <c r="JKL170" s="212"/>
      <c r="JKM170" s="212"/>
      <c r="JKN170" s="212"/>
      <c r="JKO170" s="212"/>
      <c r="JKP170" s="212"/>
      <c r="JKQ170" s="212"/>
      <c r="JKR170" s="212"/>
      <c r="JKS170" s="212"/>
      <c r="JKT170" s="212"/>
      <c r="JKU170" s="212"/>
      <c r="JKV170" s="212"/>
      <c r="JKW170" s="212"/>
      <c r="JKX170" s="212"/>
      <c r="JKY170" s="212"/>
      <c r="JKZ170" s="212"/>
      <c r="JLA170" s="212"/>
      <c r="JLB170" s="212"/>
      <c r="JLC170" s="212"/>
      <c r="JLD170" s="212"/>
      <c r="JLE170" s="212"/>
      <c r="JLF170" s="212"/>
      <c r="JLG170" s="212"/>
      <c r="JLH170" s="212"/>
      <c r="JLI170" s="212"/>
      <c r="JLJ170" s="212"/>
      <c r="JLK170" s="212"/>
      <c r="JLL170" s="212"/>
      <c r="JLM170" s="212"/>
      <c r="JLN170" s="212"/>
      <c r="JLO170" s="212"/>
      <c r="JLP170" s="212"/>
      <c r="JLQ170" s="212"/>
      <c r="JLR170" s="212"/>
      <c r="JLS170" s="212"/>
      <c r="JLT170" s="212"/>
      <c r="JLU170" s="212"/>
      <c r="JLV170" s="212"/>
      <c r="JLW170" s="212"/>
      <c r="JLX170" s="212"/>
      <c r="JLY170" s="212"/>
      <c r="JLZ170" s="212"/>
      <c r="JMA170" s="212"/>
      <c r="JMB170" s="212"/>
      <c r="JMC170" s="212"/>
      <c r="JMD170" s="212"/>
      <c r="JME170" s="212"/>
      <c r="JMF170" s="212"/>
      <c r="JMG170" s="212"/>
      <c r="JMH170" s="212"/>
      <c r="JMI170" s="212"/>
      <c r="JMJ170" s="212"/>
      <c r="JMK170" s="212"/>
      <c r="JML170" s="212"/>
      <c r="JMM170" s="212"/>
      <c r="JMN170" s="212"/>
      <c r="JMO170" s="212"/>
      <c r="JMP170" s="212"/>
      <c r="JMQ170" s="212"/>
      <c r="JMR170" s="212"/>
      <c r="JMS170" s="212"/>
      <c r="JMT170" s="212"/>
      <c r="JMU170" s="212"/>
      <c r="JMV170" s="212"/>
      <c r="JMW170" s="212"/>
      <c r="JMX170" s="212"/>
      <c r="JMY170" s="212"/>
      <c r="JMZ170" s="212"/>
      <c r="JNA170" s="212"/>
      <c r="JNB170" s="212"/>
      <c r="JNC170" s="212"/>
      <c r="JND170" s="212"/>
      <c r="JNE170" s="212"/>
      <c r="JNF170" s="212"/>
      <c r="JNG170" s="212"/>
      <c r="JNH170" s="212"/>
      <c r="JNI170" s="212"/>
      <c r="JNJ170" s="212"/>
      <c r="JNK170" s="212"/>
      <c r="JNL170" s="212"/>
      <c r="JNM170" s="212"/>
      <c r="JNN170" s="212"/>
      <c r="JNO170" s="212"/>
      <c r="JNP170" s="212"/>
      <c r="JNQ170" s="212"/>
      <c r="JNR170" s="212"/>
      <c r="JNS170" s="212"/>
      <c r="JNT170" s="212"/>
      <c r="JNU170" s="212"/>
      <c r="JNV170" s="212"/>
      <c r="JNW170" s="212"/>
      <c r="JNX170" s="212"/>
      <c r="JNY170" s="212"/>
      <c r="JNZ170" s="212"/>
      <c r="JOA170" s="212"/>
      <c r="JOB170" s="212"/>
      <c r="JOC170" s="212"/>
      <c r="JOD170" s="212"/>
      <c r="JOE170" s="212"/>
      <c r="JOF170" s="212"/>
      <c r="JOG170" s="212"/>
      <c r="JOH170" s="212"/>
      <c r="JOI170" s="212"/>
      <c r="JOJ170" s="212"/>
      <c r="JOK170" s="212"/>
      <c r="JOL170" s="212"/>
      <c r="JOM170" s="212"/>
      <c r="JON170" s="212"/>
      <c r="JOO170" s="212"/>
      <c r="JOP170" s="212"/>
      <c r="JOQ170" s="212"/>
      <c r="JOR170" s="212"/>
      <c r="JOS170" s="212"/>
      <c r="JOT170" s="212"/>
      <c r="JOU170" s="212"/>
      <c r="JPB170" s="212"/>
      <c r="JPC170" s="212"/>
      <c r="JPD170" s="212"/>
      <c r="JPE170" s="212"/>
      <c r="JPF170" s="212"/>
      <c r="JPG170" s="212"/>
      <c r="JPH170" s="212"/>
      <c r="JPI170" s="212"/>
      <c r="JPJ170" s="212"/>
      <c r="JPK170" s="212"/>
      <c r="JPL170" s="212"/>
      <c r="JPM170" s="212"/>
      <c r="JPN170" s="212"/>
      <c r="JPO170" s="212"/>
      <c r="JPP170" s="212"/>
      <c r="JPQ170" s="212"/>
      <c r="JPR170" s="212"/>
      <c r="JPS170" s="212"/>
      <c r="JPT170" s="212"/>
      <c r="JPU170" s="212"/>
      <c r="JPV170" s="212"/>
      <c r="JPW170" s="212"/>
      <c r="JPX170" s="212"/>
      <c r="JPY170" s="212"/>
      <c r="JPZ170" s="212"/>
      <c r="JQA170" s="212"/>
      <c r="JQB170" s="212"/>
      <c r="JQC170" s="212"/>
      <c r="JQD170" s="212"/>
      <c r="JQE170" s="212"/>
      <c r="JQF170" s="212"/>
      <c r="JQG170" s="212"/>
      <c r="JQH170" s="212"/>
      <c r="JQI170" s="212"/>
      <c r="JQJ170" s="212"/>
      <c r="JQK170" s="212"/>
      <c r="JQL170" s="212"/>
      <c r="JQM170" s="212"/>
      <c r="JQN170" s="212"/>
      <c r="JQO170" s="212"/>
      <c r="JQP170" s="212"/>
      <c r="JQQ170" s="212"/>
      <c r="JQR170" s="212"/>
      <c r="JQS170" s="212"/>
      <c r="JQT170" s="212"/>
      <c r="JQU170" s="212"/>
      <c r="JQV170" s="212"/>
      <c r="JQW170" s="212"/>
      <c r="JQX170" s="212"/>
      <c r="JQY170" s="212"/>
      <c r="JQZ170" s="212"/>
      <c r="JRA170" s="212"/>
      <c r="JRB170" s="212"/>
      <c r="JRC170" s="212"/>
      <c r="JRD170" s="212"/>
      <c r="JRE170" s="212"/>
      <c r="JRF170" s="212"/>
      <c r="JRG170" s="212"/>
      <c r="JRH170" s="212"/>
      <c r="JRI170" s="212"/>
      <c r="JRJ170" s="212"/>
      <c r="JRK170" s="212"/>
      <c r="JRL170" s="212"/>
      <c r="JRM170" s="212"/>
      <c r="JRN170" s="212"/>
      <c r="JRO170" s="212"/>
      <c r="JRP170" s="212"/>
      <c r="JRQ170" s="212"/>
      <c r="JRR170" s="212"/>
      <c r="JRS170" s="212"/>
      <c r="JRT170" s="212"/>
      <c r="JRU170" s="212"/>
      <c r="JRV170" s="212"/>
      <c r="JRW170" s="212"/>
      <c r="JRX170" s="212"/>
      <c r="JRY170" s="212"/>
      <c r="JRZ170" s="212"/>
      <c r="JSA170" s="212"/>
      <c r="JSB170" s="212"/>
      <c r="JSC170" s="212"/>
      <c r="JSD170" s="212"/>
      <c r="JSE170" s="212"/>
      <c r="JSF170" s="212"/>
      <c r="JSG170" s="212"/>
      <c r="JSH170" s="212"/>
      <c r="JSI170" s="212"/>
      <c r="JSJ170" s="212"/>
      <c r="JSK170" s="212"/>
      <c r="JSL170" s="212"/>
      <c r="JSM170" s="212"/>
      <c r="JSN170" s="212"/>
      <c r="JSO170" s="212"/>
      <c r="JSP170" s="212"/>
      <c r="JSQ170" s="212"/>
      <c r="JSR170" s="212"/>
      <c r="JSS170" s="212"/>
      <c r="JST170" s="212"/>
      <c r="JSU170" s="212"/>
      <c r="JSV170" s="212"/>
      <c r="JSW170" s="212"/>
      <c r="JSX170" s="212"/>
      <c r="JSY170" s="212"/>
      <c r="JSZ170" s="212"/>
      <c r="JTA170" s="212"/>
      <c r="JTB170" s="212"/>
      <c r="JTC170" s="212"/>
      <c r="JTD170" s="212"/>
      <c r="JTE170" s="212"/>
      <c r="JTF170" s="212"/>
      <c r="JTG170" s="212"/>
      <c r="JTH170" s="212"/>
      <c r="JTI170" s="212"/>
      <c r="JTJ170" s="212"/>
      <c r="JTK170" s="212"/>
      <c r="JTL170" s="212"/>
      <c r="JTM170" s="212"/>
      <c r="JTN170" s="212"/>
      <c r="JTO170" s="212"/>
      <c r="JTP170" s="212"/>
      <c r="JTQ170" s="212"/>
      <c r="JTR170" s="212"/>
      <c r="JTS170" s="212"/>
      <c r="JTT170" s="212"/>
      <c r="JTU170" s="212"/>
      <c r="JTV170" s="212"/>
      <c r="JTW170" s="212"/>
      <c r="JTX170" s="212"/>
      <c r="JTY170" s="212"/>
      <c r="JTZ170" s="212"/>
      <c r="JUA170" s="212"/>
      <c r="JUB170" s="212"/>
      <c r="JUC170" s="212"/>
      <c r="JUD170" s="212"/>
      <c r="JUE170" s="212"/>
      <c r="JUF170" s="212"/>
      <c r="JUG170" s="212"/>
      <c r="JUH170" s="212"/>
      <c r="JUI170" s="212"/>
      <c r="JUJ170" s="212"/>
      <c r="JUK170" s="212"/>
      <c r="JUL170" s="212"/>
      <c r="JUM170" s="212"/>
      <c r="JUN170" s="212"/>
      <c r="JUO170" s="212"/>
      <c r="JUP170" s="212"/>
      <c r="JUQ170" s="212"/>
      <c r="JUR170" s="212"/>
      <c r="JUS170" s="212"/>
      <c r="JUT170" s="212"/>
      <c r="JUU170" s="212"/>
      <c r="JUV170" s="212"/>
      <c r="JUW170" s="212"/>
      <c r="JUX170" s="212"/>
      <c r="JUY170" s="212"/>
      <c r="JUZ170" s="212"/>
      <c r="JVA170" s="212"/>
      <c r="JVB170" s="212"/>
      <c r="JVC170" s="212"/>
      <c r="JVD170" s="212"/>
      <c r="JVE170" s="212"/>
      <c r="JVF170" s="212"/>
      <c r="JVG170" s="212"/>
      <c r="JVH170" s="212"/>
      <c r="JVI170" s="212"/>
      <c r="JVJ170" s="212"/>
      <c r="JVK170" s="212"/>
      <c r="JVL170" s="212"/>
      <c r="JVM170" s="212"/>
      <c r="JVN170" s="212"/>
      <c r="JVO170" s="212"/>
      <c r="JVP170" s="212"/>
      <c r="JVQ170" s="212"/>
      <c r="JVR170" s="212"/>
      <c r="JVS170" s="212"/>
      <c r="JVT170" s="212"/>
      <c r="JVU170" s="212"/>
      <c r="JVV170" s="212"/>
      <c r="JVW170" s="212"/>
      <c r="JVX170" s="212"/>
      <c r="JVY170" s="212"/>
      <c r="JVZ170" s="212"/>
      <c r="JWA170" s="212"/>
      <c r="JWB170" s="212"/>
      <c r="JWC170" s="212"/>
      <c r="JWD170" s="212"/>
      <c r="JWE170" s="212"/>
      <c r="JWF170" s="212"/>
      <c r="JWG170" s="212"/>
      <c r="JWH170" s="212"/>
      <c r="JWI170" s="212"/>
      <c r="JWJ170" s="212"/>
      <c r="JWK170" s="212"/>
      <c r="JWL170" s="212"/>
      <c r="JWM170" s="212"/>
      <c r="JWN170" s="212"/>
      <c r="JWO170" s="212"/>
      <c r="JWP170" s="212"/>
      <c r="JWQ170" s="212"/>
      <c r="JWR170" s="212"/>
      <c r="JWS170" s="212"/>
      <c r="JWT170" s="212"/>
      <c r="JWU170" s="212"/>
      <c r="JWV170" s="212"/>
      <c r="JWW170" s="212"/>
      <c r="JWX170" s="212"/>
      <c r="JWY170" s="212"/>
      <c r="JWZ170" s="212"/>
      <c r="JXA170" s="212"/>
      <c r="JXB170" s="212"/>
      <c r="JXC170" s="212"/>
      <c r="JXD170" s="212"/>
      <c r="JXE170" s="212"/>
      <c r="JXF170" s="212"/>
      <c r="JXG170" s="212"/>
      <c r="JXH170" s="212"/>
      <c r="JXI170" s="212"/>
      <c r="JXJ170" s="212"/>
      <c r="JXK170" s="212"/>
      <c r="JXL170" s="212"/>
      <c r="JXM170" s="212"/>
      <c r="JXN170" s="212"/>
      <c r="JXO170" s="212"/>
      <c r="JXP170" s="212"/>
      <c r="JXQ170" s="212"/>
      <c r="JXR170" s="212"/>
      <c r="JXS170" s="212"/>
      <c r="JXT170" s="212"/>
      <c r="JXU170" s="212"/>
      <c r="JXV170" s="212"/>
      <c r="JXW170" s="212"/>
      <c r="JXX170" s="212"/>
      <c r="JXY170" s="212"/>
      <c r="JXZ170" s="212"/>
      <c r="JYA170" s="212"/>
      <c r="JYB170" s="212"/>
      <c r="JYC170" s="212"/>
      <c r="JYD170" s="212"/>
      <c r="JYE170" s="212"/>
      <c r="JYF170" s="212"/>
      <c r="JYG170" s="212"/>
      <c r="JYH170" s="212"/>
      <c r="JYI170" s="212"/>
      <c r="JYJ170" s="212"/>
      <c r="JYK170" s="212"/>
      <c r="JYL170" s="212"/>
      <c r="JYM170" s="212"/>
      <c r="JYN170" s="212"/>
      <c r="JYO170" s="212"/>
      <c r="JYP170" s="212"/>
      <c r="JYQ170" s="212"/>
      <c r="JYX170" s="212"/>
      <c r="JYY170" s="212"/>
      <c r="JYZ170" s="212"/>
      <c r="JZA170" s="212"/>
      <c r="JZB170" s="212"/>
      <c r="JZC170" s="212"/>
      <c r="JZD170" s="212"/>
      <c r="JZE170" s="212"/>
      <c r="JZF170" s="212"/>
      <c r="JZG170" s="212"/>
      <c r="JZH170" s="212"/>
      <c r="JZI170" s="212"/>
      <c r="JZJ170" s="212"/>
      <c r="JZK170" s="212"/>
      <c r="JZL170" s="212"/>
      <c r="JZM170" s="212"/>
      <c r="JZN170" s="212"/>
      <c r="JZO170" s="212"/>
      <c r="JZP170" s="212"/>
      <c r="JZQ170" s="212"/>
      <c r="JZR170" s="212"/>
      <c r="JZS170" s="212"/>
      <c r="JZT170" s="212"/>
      <c r="JZU170" s="212"/>
      <c r="JZV170" s="212"/>
      <c r="JZW170" s="212"/>
      <c r="JZX170" s="212"/>
      <c r="JZY170" s="212"/>
      <c r="JZZ170" s="212"/>
      <c r="KAA170" s="212"/>
      <c r="KAB170" s="212"/>
      <c r="KAC170" s="212"/>
      <c r="KAD170" s="212"/>
      <c r="KAE170" s="212"/>
      <c r="KAF170" s="212"/>
      <c r="KAG170" s="212"/>
      <c r="KAH170" s="212"/>
      <c r="KAI170" s="212"/>
      <c r="KAJ170" s="212"/>
      <c r="KAK170" s="212"/>
      <c r="KAL170" s="212"/>
      <c r="KAM170" s="212"/>
      <c r="KAN170" s="212"/>
      <c r="KAO170" s="212"/>
      <c r="KAP170" s="212"/>
      <c r="KAQ170" s="212"/>
      <c r="KAR170" s="212"/>
      <c r="KAS170" s="212"/>
      <c r="KAT170" s="212"/>
      <c r="KAU170" s="212"/>
      <c r="KAV170" s="212"/>
      <c r="KAW170" s="212"/>
      <c r="KAX170" s="212"/>
      <c r="KAY170" s="212"/>
      <c r="KAZ170" s="212"/>
      <c r="KBA170" s="212"/>
      <c r="KBB170" s="212"/>
      <c r="KBC170" s="212"/>
      <c r="KBD170" s="212"/>
      <c r="KBE170" s="212"/>
      <c r="KBF170" s="212"/>
      <c r="KBG170" s="212"/>
      <c r="KBH170" s="212"/>
      <c r="KBI170" s="212"/>
      <c r="KBJ170" s="212"/>
      <c r="KBK170" s="212"/>
      <c r="KBL170" s="212"/>
      <c r="KBM170" s="212"/>
      <c r="KBN170" s="212"/>
      <c r="KBO170" s="212"/>
      <c r="KBP170" s="212"/>
      <c r="KBQ170" s="212"/>
      <c r="KBR170" s="212"/>
      <c r="KBS170" s="212"/>
      <c r="KBT170" s="212"/>
      <c r="KBU170" s="212"/>
      <c r="KBV170" s="212"/>
      <c r="KBW170" s="212"/>
      <c r="KBX170" s="212"/>
      <c r="KBY170" s="212"/>
      <c r="KBZ170" s="212"/>
      <c r="KCA170" s="212"/>
      <c r="KCB170" s="212"/>
      <c r="KCC170" s="212"/>
      <c r="KCD170" s="212"/>
      <c r="KCE170" s="212"/>
      <c r="KCF170" s="212"/>
      <c r="KCG170" s="212"/>
      <c r="KCH170" s="212"/>
      <c r="KCI170" s="212"/>
      <c r="KCJ170" s="212"/>
      <c r="KCK170" s="212"/>
      <c r="KCL170" s="212"/>
      <c r="KCM170" s="212"/>
      <c r="KCN170" s="212"/>
      <c r="KCO170" s="212"/>
      <c r="KCP170" s="212"/>
      <c r="KCQ170" s="212"/>
      <c r="KCR170" s="212"/>
      <c r="KCS170" s="212"/>
      <c r="KCT170" s="212"/>
      <c r="KCU170" s="212"/>
      <c r="KCV170" s="212"/>
      <c r="KCW170" s="212"/>
      <c r="KCX170" s="212"/>
      <c r="KCY170" s="212"/>
      <c r="KCZ170" s="212"/>
      <c r="KDA170" s="212"/>
      <c r="KDB170" s="212"/>
      <c r="KDC170" s="212"/>
      <c r="KDD170" s="212"/>
      <c r="KDE170" s="212"/>
      <c r="KDF170" s="212"/>
      <c r="KDG170" s="212"/>
      <c r="KDH170" s="212"/>
      <c r="KDI170" s="212"/>
      <c r="KDJ170" s="212"/>
      <c r="KDK170" s="212"/>
      <c r="KDL170" s="212"/>
      <c r="KDM170" s="212"/>
      <c r="KDN170" s="212"/>
      <c r="KDO170" s="212"/>
      <c r="KDP170" s="212"/>
      <c r="KDQ170" s="212"/>
      <c r="KDR170" s="212"/>
      <c r="KDS170" s="212"/>
      <c r="KDT170" s="212"/>
      <c r="KDU170" s="212"/>
      <c r="KDV170" s="212"/>
      <c r="KDW170" s="212"/>
      <c r="KDX170" s="212"/>
      <c r="KDY170" s="212"/>
      <c r="KDZ170" s="212"/>
      <c r="KEA170" s="212"/>
      <c r="KEB170" s="212"/>
      <c r="KEC170" s="212"/>
      <c r="KED170" s="212"/>
      <c r="KEE170" s="212"/>
      <c r="KEF170" s="212"/>
      <c r="KEG170" s="212"/>
      <c r="KEH170" s="212"/>
      <c r="KEI170" s="212"/>
      <c r="KEJ170" s="212"/>
      <c r="KEK170" s="212"/>
      <c r="KEL170" s="212"/>
      <c r="KEM170" s="212"/>
      <c r="KEN170" s="212"/>
      <c r="KEO170" s="212"/>
      <c r="KEP170" s="212"/>
      <c r="KEQ170" s="212"/>
      <c r="KER170" s="212"/>
      <c r="KES170" s="212"/>
      <c r="KET170" s="212"/>
      <c r="KEU170" s="212"/>
      <c r="KEV170" s="212"/>
      <c r="KEW170" s="212"/>
      <c r="KEX170" s="212"/>
      <c r="KEY170" s="212"/>
      <c r="KEZ170" s="212"/>
      <c r="KFA170" s="212"/>
      <c r="KFB170" s="212"/>
      <c r="KFC170" s="212"/>
      <c r="KFD170" s="212"/>
      <c r="KFE170" s="212"/>
      <c r="KFF170" s="212"/>
      <c r="KFG170" s="212"/>
      <c r="KFH170" s="212"/>
      <c r="KFI170" s="212"/>
      <c r="KFJ170" s="212"/>
      <c r="KFK170" s="212"/>
      <c r="KFL170" s="212"/>
      <c r="KFM170" s="212"/>
      <c r="KFN170" s="212"/>
      <c r="KFO170" s="212"/>
      <c r="KFP170" s="212"/>
      <c r="KFQ170" s="212"/>
      <c r="KFR170" s="212"/>
      <c r="KFS170" s="212"/>
      <c r="KFT170" s="212"/>
      <c r="KFU170" s="212"/>
      <c r="KFV170" s="212"/>
      <c r="KFW170" s="212"/>
      <c r="KFX170" s="212"/>
      <c r="KFY170" s="212"/>
      <c r="KFZ170" s="212"/>
      <c r="KGA170" s="212"/>
      <c r="KGB170" s="212"/>
      <c r="KGC170" s="212"/>
      <c r="KGD170" s="212"/>
      <c r="KGE170" s="212"/>
      <c r="KGF170" s="212"/>
      <c r="KGG170" s="212"/>
      <c r="KGH170" s="212"/>
      <c r="KGI170" s="212"/>
      <c r="KGJ170" s="212"/>
      <c r="KGK170" s="212"/>
      <c r="KGL170" s="212"/>
      <c r="KGM170" s="212"/>
      <c r="KGN170" s="212"/>
      <c r="KGO170" s="212"/>
      <c r="KGP170" s="212"/>
      <c r="KGQ170" s="212"/>
      <c r="KGR170" s="212"/>
      <c r="KGS170" s="212"/>
      <c r="KGT170" s="212"/>
      <c r="KGU170" s="212"/>
      <c r="KGV170" s="212"/>
      <c r="KGW170" s="212"/>
      <c r="KGX170" s="212"/>
      <c r="KGY170" s="212"/>
      <c r="KGZ170" s="212"/>
      <c r="KHA170" s="212"/>
      <c r="KHB170" s="212"/>
      <c r="KHC170" s="212"/>
      <c r="KHD170" s="212"/>
      <c r="KHE170" s="212"/>
      <c r="KHF170" s="212"/>
      <c r="KHG170" s="212"/>
      <c r="KHH170" s="212"/>
      <c r="KHI170" s="212"/>
      <c r="KHJ170" s="212"/>
      <c r="KHK170" s="212"/>
      <c r="KHL170" s="212"/>
      <c r="KHM170" s="212"/>
      <c r="KHN170" s="212"/>
      <c r="KHO170" s="212"/>
      <c r="KHP170" s="212"/>
      <c r="KHQ170" s="212"/>
      <c r="KHR170" s="212"/>
      <c r="KHS170" s="212"/>
      <c r="KHT170" s="212"/>
      <c r="KHU170" s="212"/>
      <c r="KHV170" s="212"/>
      <c r="KHW170" s="212"/>
      <c r="KHX170" s="212"/>
      <c r="KHY170" s="212"/>
      <c r="KHZ170" s="212"/>
      <c r="KIA170" s="212"/>
      <c r="KIB170" s="212"/>
      <c r="KIC170" s="212"/>
      <c r="KID170" s="212"/>
      <c r="KIE170" s="212"/>
      <c r="KIF170" s="212"/>
      <c r="KIG170" s="212"/>
      <c r="KIH170" s="212"/>
      <c r="KII170" s="212"/>
      <c r="KIJ170" s="212"/>
      <c r="KIK170" s="212"/>
      <c r="KIL170" s="212"/>
      <c r="KIM170" s="212"/>
      <c r="KIT170" s="212"/>
      <c r="KIU170" s="212"/>
      <c r="KIV170" s="212"/>
      <c r="KIW170" s="212"/>
      <c r="KIX170" s="212"/>
      <c r="KIY170" s="212"/>
      <c r="KIZ170" s="212"/>
      <c r="KJA170" s="212"/>
      <c r="KJB170" s="212"/>
      <c r="KJC170" s="212"/>
      <c r="KJD170" s="212"/>
      <c r="KJE170" s="212"/>
      <c r="KJF170" s="212"/>
      <c r="KJG170" s="212"/>
      <c r="KJH170" s="212"/>
      <c r="KJI170" s="212"/>
      <c r="KJJ170" s="212"/>
      <c r="KJK170" s="212"/>
      <c r="KJL170" s="212"/>
      <c r="KJM170" s="212"/>
      <c r="KJN170" s="212"/>
      <c r="KJO170" s="212"/>
      <c r="KJP170" s="212"/>
      <c r="KJQ170" s="212"/>
      <c r="KJR170" s="212"/>
      <c r="KJS170" s="212"/>
      <c r="KJT170" s="212"/>
      <c r="KJU170" s="212"/>
      <c r="KJV170" s="212"/>
      <c r="KJW170" s="212"/>
      <c r="KJX170" s="212"/>
      <c r="KJY170" s="212"/>
      <c r="KJZ170" s="212"/>
      <c r="KKA170" s="212"/>
      <c r="KKB170" s="212"/>
      <c r="KKC170" s="212"/>
      <c r="KKD170" s="212"/>
      <c r="KKE170" s="212"/>
      <c r="KKF170" s="212"/>
      <c r="KKG170" s="212"/>
      <c r="KKH170" s="212"/>
      <c r="KKI170" s="212"/>
      <c r="KKJ170" s="212"/>
      <c r="KKK170" s="212"/>
      <c r="KKL170" s="212"/>
      <c r="KKM170" s="212"/>
      <c r="KKN170" s="212"/>
      <c r="KKO170" s="212"/>
      <c r="KKP170" s="212"/>
      <c r="KKQ170" s="212"/>
      <c r="KKR170" s="212"/>
      <c r="KKS170" s="212"/>
      <c r="KKT170" s="212"/>
      <c r="KKU170" s="212"/>
      <c r="KKV170" s="212"/>
      <c r="KKW170" s="212"/>
      <c r="KKX170" s="212"/>
      <c r="KKY170" s="212"/>
      <c r="KKZ170" s="212"/>
      <c r="KLA170" s="212"/>
      <c r="KLB170" s="212"/>
      <c r="KLC170" s="212"/>
      <c r="KLD170" s="212"/>
      <c r="KLE170" s="212"/>
      <c r="KLF170" s="212"/>
      <c r="KLG170" s="212"/>
      <c r="KLH170" s="212"/>
      <c r="KLI170" s="212"/>
      <c r="KLJ170" s="212"/>
      <c r="KLK170" s="212"/>
      <c r="KLL170" s="212"/>
      <c r="KLM170" s="212"/>
      <c r="KLN170" s="212"/>
      <c r="KLO170" s="212"/>
      <c r="KLP170" s="212"/>
      <c r="KLQ170" s="212"/>
      <c r="KLR170" s="212"/>
      <c r="KLS170" s="212"/>
      <c r="KLT170" s="212"/>
      <c r="KLU170" s="212"/>
      <c r="KLV170" s="212"/>
      <c r="KLW170" s="212"/>
      <c r="KLX170" s="212"/>
      <c r="KLY170" s="212"/>
      <c r="KLZ170" s="212"/>
      <c r="KMA170" s="212"/>
      <c r="KMB170" s="212"/>
      <c r="KMC170" s="212"/>
      <c r="KMD170" s="212"/>
      <c r="KME170" s="212"/>
      <c r="KMF170" s="212"/>
      <c r="KMG170" s="212"/>
      <c r="KMH170" s="212"/>
      <c r="KMI170" s="212"/>
      <c r="KMJ170" s="212"/>
      <c r="KMK170" s="212"/>
      <c r="KML170" s="212"/>
      <c r="KMM170" s="212"/>
      <c r="KMN170" s="212"/>
      <c r="KMO170" s="212"/>
      <c r="KMP170" s="212"/>
      <c r="KMQ170" s="212"/>
      <c r="KMR170" s="212"/>
      <c r="KMS170" s="212"/>
      <c r="KMT170" s="212"/>
      <c r="KMU170" s="212"/>
      <c r="KMV170" s="212"/>
      <c r="KMW170" s="212"/>
      <c r="KMX170" s="212"/>
      <c r="KMY170" s="212"/>
      <c r="KMZ170" s="212"/>
      <c r="KNA170" s="212"/>
      <c r="KNB170" s="212"/>
      <c r="KNC170" s="212"/>
      <c r="KND170" s="212"/>
      <c r="KNE170" s="212"/>
      <c r="KNF170" s="212"/>
      <c r="KNG170" s="212"/>
      <c r="KNH170" s="212"/>
      <c r="KNI170" s="212"/>
      <c r="KNJ170" s="212"/>
      <c r="KNK170" s="212"/>
      <c r="KNL170" s="212"/>
      <c r="KNM170" s="212"/>
      <c r="KNN170" s="212"/>
      <c r="KNO170" s="212"/>
      <c r="KNP170" s="212"/>
      <c r="KNQ170" s="212"/>
      <c r="KNR170" s="212"/>
      <c r="KNS170" s="212"/>
      <c r="KNT170" s="212"/>
      <c r="KNU170" s="212"/>
      <c r="KNV170" s="212"/>
      <c r="KNW170" s="212"/>
      <c r="KNX170" s="212"/>
      <c r="KNY170" s="212"/>
      <c r="KNZ170" s="212"/>
      <c r="KOA170" s="212"/>
      <c r="KOB170" s="212"/>
      <c r="KOC170" s="212"/>
      <c r="KOD170" s="212"/>
      <c r="KOE170" s="212"/>
      <c r="KOF170" s="212"/>
      <c r="KOG170" s="212"/>
      <c r="KOH170" s="212"/>
      <c r="KOI170" s="212"/>
      <c r="KOJ170" s="212"/>
      <c r="KOK170" s="212"/>
      <c r="KOL170" s="212"/>
      <c r="KOM170" s="212"/>
      <c r="KON170" s="212"/>
      <c r="KOO170" s="212"/>
      <c r="KOP170" s="212"/>
      <c r="KOQ170" s="212"/>
      <c r="KOR170" s="212"/>
      <c r="KOS170" s="212"/>
      <c r="KOT170" s="212"/>
      <c r="KOU170" s="212"/>
      <c r="KOV170" s="212"/>
      <c r="KOW170" s="212"/>
      <c r="KOX170" s="212"/>
      <c r="KOY170" s="212"/>
      <c r="KOZ170" s="212"/>
      <c r="KPA170" s="212"/>
      <c r="KPB170" s="212"/>
      <c r="KPC170" s="212"/>
      <c r="KPD170" s="212"/>
      <c r="KPE170" s="212"/>
      <c r="KPF170" s="212"/>
      <c r="KPG170" s="212"/>
      <c r="KPH170" s="212"/>
      <c r="KPI170" s="212"/>
      <c r="KPJ170" s="212"/>
      <c r="KPK170" s="212"/>
      <c r="KPL170" s="212"/>
      <c r="KPM170" s="212"/>
      <c r="KPN170" s="212"/>
      <c r="KPO170" s="212"/>
      <c r="KPP170" s="212"/>
      <c r="KPQ170" s="212"/>
      <c r="KPR170" s="212"/>
      <c r="KPS170" s="212"/>
      <c r="KPT170" s="212"/>
      <c r="KPU170" s="212"/>
      <c r="KPV170" s="212"/>
      <c r="KPW170" s="212"/>
      <c r="KPX170" s="212"/>
      <c r="KPY170" s="212"/>
      <c r="KPZ170" s="212"/>
      <c r="KQA170" s="212"/>
      <c r="KQB170" s="212"/>
      <c r="KQC170" s="212"/>
      <c r="KQD170" s="212"/>
      <c r="KQE170" s="212"/>
      <c r="KQF170" s="212"/>
      <c r="KQG170" s="212"/>
      <c r="KQH170" s="212"/>
      <c r="KQI170" s="212"/>
      <c r="KQJ170" s="212"/>
      <c r="KQK170" s="212"/>
      <c r="KQL170" s="212"/>
      <c r="KQM170" s="212"/>
      <c r="KQN170" s="212"/>
      <c r="KQO170" s="212"/>
      <c r="KQP170" s="212"/>
      <c r="KQQ170" s="212"/>
      <c r="KQR170" s="212"/>
      <c r="KQS170" s="212"/>
      <c r="KQT170" s="212"/>
      <c r="KQU170" s="212"/>
      <c r="KQV170" s="212"/>
      <c r="KQW170" s="212"/>
      <c r="KQX170" s="212"/>
      <c r="KQY170" s="212"/>
      <c r="KQZ170" s="212"/>
      <c r="KRA170" s="212"/>
      <c r="KRB170" s="212"/>
      <c r="KRC170" s="212"/>
      <c r="KRD170" s="212"/>
      <c r="KRE170" s="212"/>
      <c r="KRF170" s="212"/>
      <c r="KRG170" s="212"/>
      <c r="KRH170" s="212"/>
      <c r="KRI170" s="212"/>
      <c r="KRJ170" s="212"/>
      <c r="KRK170" s="212"/>
      <c r="KRL170" s="212"/>
      <c r="KRM170" s="212"/>
      <c r="KRN170" s="212"/>
      <c r="KRO170" s="212"/>
      <c r="KRP170" s="212"/>
      <c r="KRQ170" s="212"/>
      <c r="KRR170" s="212"/>
      <c r="KRS170" s="212"/>
      <c r="KRT170" s="212"/>
      <c r="KRU170" s="212"/>
      <c r="KRV170" s="212"/>
      <c r="KRW170" s="212"/>
      <c r="KRX170" s="212"/>
      <c r="KRY170" s="212"/>
      <c r="KRZ170" s="212"/>
      <c r="KSA170" s="212"/>
      <c r="KSB170" s="212"/>
      <c r="KSC170" s="212"/>
      <c r="KSD170" s="212"/>
      <c r="KSE170" s="212"/>
      <c r="KSF170" s="212"/>
      <c r="KSG170" s="212"/>
      <c r="KSH170" s="212"/>
      <c r="KSI170" s="212"/>
      <c r="KSP170" s="212"/>
      <c r="KSQ170" s="212"/>
      <c r="KSR170" s="212"/>
      <c r="KSS170" s="212"/>
      <c r="KST170" s="212"/>
      <c r="KSU170" s="212"/>
      <c r="KSV170" s="212"/>
      <c r="KSW170" s="212"/>
      <c r="KSX170" s="212"/>
      <c r="KSY170" s="212"/>
      <c r="KSZ170" s="212"/>
      <c r="KTA170" s="212"/>
      <c r="KTB170" s="212"/>
      <c r="KTC170" s="212"/>
      <c r="KTD170" s="212"/>
      <c r="KTE170" s="212"/>
      <c r="KTF170" s="212"/>
      <c r="KTG170" s="212"/>
      <c r="KTH170" s="212"/>
      <c r="KTI170" s="212"/>
      <c r="KTJ170" s="212"/>
      <c r="KTK170" s="212"/>
      <c r="KTL170" s="212"/>
      <c r="KTM170" s="212"/>
      <c r="KTN170" s="212"/>
      <c r="KTO170" s="212"/>
      <c r="KTP170" s="212"/>
      <c r="KTQ170" s="212"/>
      <c r="KTR170" s="212"/>
      <c r="KTS170" s="212"/>
      <c r="KTT170" s="212"/>
      <c r="KTU170" s="212"/>
      <c r="KTV170" s="212"/>
      <c r="KTW170" s="212"/>
      <c r="KTX170" s="212"/>
      <c r="KTY170" s="212"/>
      <c r="KTZ170" s="212"/>
      <c r="KUA170" s="212"/>
      <c r="KUB170" s="212"/>
      <c r="KUC170" s="212"/>
      <c r="KUD170" s="212"/>
      <c r="KUE170" s="212"/>
      <c r="KUF170" s="212"/>
      <c r="KUG170" s="212"/>
      <c r="KUH170" s="212"/>
      <c r="KUI170" s="212"/>
      <c r="KUJ170" s="212"/>
      <c r="KUK170" s="212"/>
      <c r="KUL170" s="212"/>
      <c r="KUM170" s="212"/>
      <c r="KUN170" s="212"/>
      <c r="KUO170" s="212"/>
      <c r="KUP170" s="212"/>
      <c r="KUQ170" s="212"/>
      <c r="KUR170" s="212"/>
      <c r="KUS170" s="212"/>
      <c r="KUT170" s="212"/>
      <c r="KUU170" s="212"/>
      <c r="KUV170" s="212"/>
      <c r="KUW170" s="212"/>
      <c r="KUX170" s="212"/>
      <c r="KUY170" s="212"/>
      <c r="KUZ170" s="212"/>
      <c r="KVA170" s="212"/>
      <c r="KVB170" s="212"/>
      <c r="KVC170" s="212"/>
      <c r="KVD170" s="212"/>
      <c r="KVE170" s="212"/>
      <c r="KVF170" s="212"/>
      <c r="KVG170" s="212"/>
      <c r="KVH170" s="212"/>
      <c r="KVI170" s="212"/>
      <c r="KVJ170" s="212"/>
      <c r="KVK170" s="212"/>
      <c r="KVL170" s="212"/>
      <c r="KVM170" s="212"/>
      <c r="KVN170" s="212"/>
      <c r="KVO170" s="212"/>
      <c r="KVP170" s="212"/>
      <c r="KVQ170" s="212"/>
      <c r="KVR170" s="212"/>
      <c r="KVS170" s="212"/>
      <c r="KVT170" s="212"/>
      <c r="KVU170" s="212"/>
      <c r="KVV170" s="212"/>
      <c r="KVW170" s="212"/>
      <c r="KVX170" s="212"/>
      <c r="KVY170" s="212"/>
      <c r="KVZ170" s="212"/>
      <c r="KWA170" s="212"/>
      <c r="KWB170" s="212"/>
      <c r="KWC170" s="212"/>
      <c r="KWD170" s="212"/>
      <c r="KWE170" s="212"/>
      <c r="KWF170" s="212"/>
      <c r="KWG170" s="212"/>
      <c r="KWH170" s="212"/>
      <c r="KWI170" s="212"/>
      <c r="KWJ170" s="212"/>
      <c r="KWK170" s="212"/>
      <c r="KWL170" s="212"/>
      <c r="KWM170" s="212"/>
      <c r="KWN170" s="212"/>
      <c r="KWO170" s="212"/>
      <c r="KWP170" s="212"/>
      <c r="KWQ170" s="212"/>
      <c r="KWR170" s="212"/>
      <c r="KWS170" s="212"/>
      <c r="KWT170" s="212"/>
      <c r="KWU170" s="212"/>
      <c r="KWV170" s="212"/>
      <c r="KWW170" s="212"/>
      <c r="KWX170" s="212"/>
      <c r="KWY170" s="212"/>
      <c r="KWZ170" s="212"/>
      <c r="KXA170" s="212"/>
      <c r="KXB170" s="212"/>
      <c r="KXC170" s="212"/>
      <c r="KXD170" s="212"/>
      <c r="KXE170" s="212"/>
      <c r="KXF170" s="212"/>
      <c r="KXG170" s="212"/>
      <c r="KXH170" s="212"/>
      <c r="KXI170" s="212"/>
      <c r="KXJ170" s="212"/>
      <c r="KXK170" s="212"/>
      <c r="KXL170" s="212"/>
      <c r="KXM170" s="212"/>
      <c r="KXN170" s="212"/>
      <c r="KXO170" s="212"/>
      <c r="KXP170" s="212"/>
      <c r="KXQ170" s="212"/>
      <c r="KXR170" s="212"/>
      <c r="KXS170" s="212"/>
      <c r="KXT170" s="212"/>
      <c r="KXU170" s="212"/>
      <c r="KXV170" s="212"/>
      <c r="KXW170" s="212"/>
      <c r="KXX170" s="212"/>
      <c r="KXY170" s="212"/>
      <c r="KXZ170" s="212"/>
      <c r="KYA170" s="212"/>
      <c r="KYB170" s="212"/>
      <c r="KYC170" s="212"/>
      <c r="KYD170" s="212"/>
      <c r="KYE170" s="212"/>
      <c r="KYF170" s="212"/>
      <c r="KYG170" s="212"/>
      <c r="KYH170" s="212"/>
      <c r="KYI170" s="212"/>
      <c r="KYJ170" s="212"/>
      <c r="KYK170" s="212"/>
      <c r="KYL170" s="212"/>
      <c r="KYM170" s="212"/>
      <c r="KYN170" s="212"/>
      <c r="KYO170" s="212"/>
      <c r="KYP170" s="212"/>
      <c r="KYQ170" s="212"/>
      <c r="KYR170" s="212"/>
      <c r="KYS170" s="212"/>
      <c r="KYT170" s="212"/>
      <c r="KYU170" s="212"/>
      <c r="KYV170" s="212"/>
      <c r="KYW170" s="212"/>
      <c r="KYX170" s="212"/>
      <c r="KYY170" s="212"/>
      <c r="KYZ170" s="212"/>
      <c r="KZA170" s="212"/>
      <c r="KZB170" s="212"/>
      <c r="KZC170" s="212"/>
      <c r="KZD170" s="212"/>
      <c r="KZE170" s="212"/>
      <c r="KZF170" s="212"/>
      <c r="KZG170" s="212"/>
      <c r="KZH170" s="212"/>
      <c r="KZI170" s="212"/>
      <c r="KZJ170" s="212"/>
      <c r="KZK170" s="212"/>
      <c r="KZL170" s="212"/>
      <c r="KZM170" s="212"/>
      <c r="KZN170" s="212"/>
      <c r="KZO170" s="212"/>
      <c r="KZP170" s="212"/>
      <c r="KZQ170" s="212"/>
      <c r="KZR170" s="212"/>
      <c r="KZS170" s="212"/>
      <c r="KZT170" s="212"/>
      <c r="KZU170" s="212"/>
      <c r="KZV170" s="212"/>
      <c r="KZW170" s="212"/>
      <c r="KZX170" s="212"/>
      <c r="KZY170" s="212"/>
      <c r="KZZ170" s="212"/>
      <c r="LAA170" s="212"/>
      <c r="LAB170" s="212"/>
      <c r="LAC170" s="212"/>
      <c r="LAD170" s="212"/>
      <c r="LAE170" s="212"/>
      <c r="LAF170" s="212"/>
      <c r="LAG170" s="212"/>
      <c r="LAH170" s="212"/>
      <c r="LAI170" s="212"/>
      <c r="LAJ170" s="212"/>
      <c r="LAK170" s="212"/>
      <c r="LAL170" s="212"/>
      <c r="LAM170" s="212"/>
      <c r="LAN170" s="212"/>
      <c r="LAO170" s="212"/>
      <c r="LAP170" s="212"/>
      <c r="LAQ170" s="212"/>
      <c r="LAR170" s="212"/>
      <c r="LAS170" s="212"/>
      <c r="LAT170" s="212"/>
      <c r="LAU170" s="212"/>
      <c r="LAV170" s="212"/>
      <c r="LAW170" s="212"/>
      <c r="LAX170" s="212"/>
      <c r="LAY170" s="212"/>
      <c r="LAZ170" s="212"/>
      <c r="LBA170" s="212"/>
      <c r="LBB170" s="212"/>
      <c r="LBC170" s="212"/>
      <c r="LBD170" s="212"/>
      <c r="LBE170" s="212"/>
      <c r="LBF170" s="212"/>
      <c r="LBG170" s="212"/>
      <c r="LBH170" s="212"/>
      <c r="LBI170" s="212"/>
      <c r="LBJ170" s="212"/>
      <c r="LBK170" s="212"/>
      <c r="LBL170" s="212"/>
      <c r="LBM170" s="212"/>
      <c r="LBN170" s="212"/>
      <c r="LBO170" s="212"/>
      <c r="LBP170" s="212"/>
      <c r="LBQ170" s="212"/>
      <c r="LBR170" s="212"/>
      <c r="LBS170" s="212"/>
      <c r="LBT170" s="212"/>
      <c r="LBU170" s="212"/>
      <c r="LBV170" s="212"/>
      <c r="LBW170" s="212"/>
      <c r="LBX170" s="212"/>
      <c r="LBY170" s="212"/>
      <c r="LBZ170" s="212"/>
      <c r="LCA170" s="212"/>
      <c r="LCB170" s="212"/>
      <c r="LCC170" s="212"/>
      <c r="LCD170" s="212"/>
      <c r="LCE170" s="212"/>
      <c r="LCL170" s="212"/>
      <c r="LCM170" s="212"/>
      <c r="LCN170" s="212"/>
      <c r="LCO170" s="212"/>
      <c r="LCP170" s="212"/>
      <c r="LCQ170" s="212"/>
      <c r="LCR170" s="212"/>
      <c r="LCS170" s="212"/>
      <c r="LCT170" s="212"/>
      <c r="LCU170" s="212"/>
      <c r="LCV170" s="212"/>
      <c r="LCW170" s="212"/>
      <c r="LCX170" s="212"/>
      <c r="LCY170" s="212"/>
      <c r="LCZ170" s="212"/>
      <c r="LDA170" s="212"/>
      <c r="LDB170" s="212"/>
      <c r="LDC170" s="212"/>
      <c r="LDD170" s="212"/>
      <c r="LDE170" s="212"/>
      <c r="LDF170" s="212"/>
      <c r="LDG170" s="212"/>
      <c r="LDH170" s="212"/>
      <c r="LDI170" s="212"/>
      <c r="LDJ170" s="212"/>
      <c r="LDK170" s="212"/>
      <c r="LDL170" s="212"/>
      <c r="LDM170" s="212"/>
      <c r="LDN170" s="212"/>
      <c r="LDO170" s="212"/>
      <c r="LDP170" s="212"/>
      <c r="LDQ170" s="212"/>
      <c r="LDR170" s="212"/>
      <c r="LDS170" s="212"/>
      <c r="LDT170" s="212"/>
      <c r="LDU170" s="212"/>
      <c r="LDV170" s="212"/>
      <c r="LDW170" s="212"/>
      <c r="LDX170" s="212"/>
      <c r="LDY170" s="212"/>
      <c r="LDZ170" s="212"/>
      <c r="LEA170" s="212"/>
      <c r="LEB170" s="212"/>
      <c r="LEC170" s="212"/>
      <c r="LED170" s="212"/>
      <c r="LEE170" s="212"/>
      <c r="LEF170" s="212"/>
      <c r="LEG170" s="212"/>
      <c r="LEH170" s="212"/>
      <c r="LEI170" s="212"/>
      <c r="LEJ170" s="212"/>
      <c r="LEK170" s="212"/>
      <c r="LEL170" s="212"/>
      <c r="LEM170" s="212"/>
      <c r="LEN170" s="212"/>
      <c r="LEO170" s="212"/>
      <c r="LEP170" s="212"/>
      <c r="LEQ170" s="212"/>
      <c r="LER170" s="212"/>
      <c r="LES170" s="212"/>
      <c r="LET170" s="212"/>
      <c r="LEU170" s="212"/>
      <c r="LEV170" s="212"/>
      <c r="LEW170" s="212"/>
      <c r="LEX170" s="212"/>
      <c r="LEY170" s="212"/>
      <c r="LEZ170" s="212"/>
      <c r="LFA170" s="212"/>
      <c r="LFB170" s="212"/>
      <c r="LFC170" s="212"/>
      <c r="LFD170" s="212"/>
      <c r="LFE170" s="212"/>
      <c r="LFF170" s="212"/>
      <c r="LFG170" s="212"/>
      <c r="LFH170" s="212"/>
      <c r="LFI170" s="212"/>
      <c r="LFJ170" s="212"/>
      <c r="LFK170" s="212"/>
      <c r="LFL170" s="212"/>
      <c r="LFM170" s="212"/>
      <c r="LFN170" s="212"/>
      <c r="LFO170" s="212"/>
      <c r="LFP170" s="212"/>
      <c r="LFQ170" s="212"/>
      <c r="LFR170" s="212"/>
      <c r="LFS170" s="212"/>
      <c r="LFT170" s="212"/>
      <c r="LFU170" s="212"/>
      <c r="LFV170" s="212"/>
      <c r="LFW170" s="212"/>
      <c r="LFX170" s="212"/>
      <c r="LFY170" s="212"/>
      <c r="LFZ170" s="212"/>
      <c r="LGA170" s="212"/>
      <c r="LGB170" s="212"/>
      <c r="LGC170" s="212"/>
      <c r="LGD170" s="212"/>
      <c r="LGE170" s="212"/>
      <c r="LGF170" s="212"/>
      <c r="LGG170" s="212"/>
      <c r="LGH170" s="212"/>
      <c r="LGI170" s="212"/>
      <c r="LGJ170" s="212"/>
      <c r="LGK170" s="212"/>
      <c r="LGL170" s="212"/>
      <c r="LGM170" s="212"/>
      <c r="LGN170" s="212"/>
      <c r="LGO170" s="212"/>
      <c r="LGP170" s="212"/>
      <c r="LGQ170" s="212"/>
      <c r="LGR170" s="212"/>
      <c r="LGS170" s="212"/>
      <c r="LGT170" s="212"/>
      <c r="LGU170" s="212"/>
      <c r="LGV170" s="212"/>
      <c r="LGW170" s="212"/>
      <c r="LGX170" s="212"/>
      <c r="LGY170" s="212"/>
      <c r="LGZ170" s="212"/>
      <c r="LHA170" s="212"/>
      <c r="LHB170" s="212"/>
      <c r="LHC170" s="212"/>
      <c r="LHD170" s="212"/>
      <c r="LHE170" s="212"/>
      <c r="LHF170" s="212"/>
      <c r="LHG170" s="212"/>
      <c r="LHH170" s="212"/>
      <c r="LHI170" s="212"/>
      <c r="LHJ170" s="212"/>
      <c r="LHK170" s="212"/>
      <c r="LHL170" s="212"/>
      <c r="LHM170" s="212"/>
      <c r="LHN170" s="212"/>
      <c r="LHO170" s="212"/>
      <c r="LHP170" s="212"/>
      <c r="LHQ170" s="212"/>
      <c r="LHR170" s="212"/>
      <c r="LHS170" s="212"/>
      <c r="LHT170" s="212"/>
      <c r="LHU170" s="212"/>
      <c r="LHV170" s="212"/>
      <c r="LHW170" s="212"/>
      <c r="LHX170" s="212"/>
      <c r="LHY170" s="212"/>
      <c r="LHZ170" s="212"/>
      <c r="LIA170" s="212"/>
      <c r="LIB170" s="212"/>
      <c r="LIC170" s="212"/>
      <c r="LID170" s="212"/>
      <c r="LIE170" s="212"/>
      <c r="LIF170" s="212"/>
      <c r="LIG170" s="212"/>
      <c r="LIH170" s="212"/>
      <c r="LII170" s="212"/>
      <c r="LIJ170" s="212"/>
      <c r="LIK170" s="212"/>
      <c r="LIL170" s="212"/>
      <c r="LIM170" s="212"/>
      <c r="LIN170" s="212"/>
      <c r="LIO170" s="212"/>
      <c r="LIP170" s="212"/>
      <c r="LIQ170" s="212"/>
      <c r="LIR170" s="212"/>
      <c r="LIS170" s="212"/>
      <c r="LIT170" s="212"/>
      <c r="LIU170" s="212"/>
      <c r="LIV170" s="212"/>
      <c r="LIW170" s="212"/>
      <c r="LIX170" s="212"/>
      <c r="LIY170" s="212"/>
      <c r="LIZ170" s="212"/>
      <c r="LJA170" s="212"/>
      <c r="LJB170" s="212"/>
      <c r="LJC170" s="212"/>
      <c r="LJD170" s="212"/>
      <c r="LJE170" s="212"/>
      <c r="LJF170" s="212"/>
      <c r="LJG170" s="212"/>
      <c r="LJH170" s="212"/>
      <c r="LJI170" s="212"/>
      <c r="LJJ170" s="212"/>
      <c r="LJK170" s="212"/>
      <c r="LJL170" s="212"/>
      <c r="LJM170" s="212"/>
      <c r="LJN170" s="212"/>
      <c r="LJO170" s="212"/>
      <c r="LJP170" s="212"/>
      <c r="LJQ170" s="212"/>
      <c r="LJR170" s="212"/>
      <c r="LJS170" s="212"/>
      <c r="LJT170" s="212"/>
      <c r="LJU170" s="212"/>
      <c r="LJV170" s="212"/>
      <c r="LJW170" s="212"/>
      <c r="LJX170" s="212"/>
      <c r="LJY170" s="212"/>
      <c r="LJZ170" s="212"/>
      <c r="LKA170" s="212"/>
      <c r="LKB170" s="212"/>
      <c r="LKC170" s="212"/>
      <c r="LKD170" s="212"/>
      <c r="LKE170" s="212"/>
      <c r="LKF170" s="212"/>
      <c r="LKG170" s="212"/>
      <c r="LKH170" s="212"/>
      <c r="LKI170" s="212"/>
      <c r="LKJ170" s="212"/>
      <c r="LKK170" s="212"/>
      <c r="LKL170" s="212"/>
      <c r="LKM170" s="212"/>
      <c r="LKN170" s="212"/>
      <c r="LKO170" s="212"/>
      <c r="LKP170" s="212"/>
      <c r="LKQ170" s="212"/>
      <c r="LKR170" s="212"/>
      <c r="LKS170" s="212"/>
      <c r="LKT170" s="212"/>
      <c r="LKU170" s="212"/>
      <c r="LKV170" s="212"/>
      <c r="LKW170" s="212"/>
      <c r="LKX170" s="212"/>
      <c r="LKY170" s="212"/>
      <c r="LKZ170" s="212"/>
      <c r="LLA170" s="212"/>
      <c r="LLB170" s="212"/>
      <c r="LLC170" s="212"/>
      <c r="LLD170" s="212"/>
      <c r="LLE170" s="212"/>
      <c r="LLF170" s="212"/>
      <c r="LLG170" s="212"/>
      <c r="LLH170" s="212"/>
      <c r="LLI170" s="212"/>
      <c r="LLJ170" s="212"/>
      <c r="LLK170" s="212"/>
      <c r="LLL170" s="212"/>
      <c r="LLM170" s="212"/>
      <c r="LLN170" s="212"/>
      <c r="LLO170" s="212"/>
      <c r="LLP170" s="212"/>
      <c r="LLQ170" s="212"/>
      <c r="LLR170" s="212"/>
      <c r="LLS170" s="212"/>
      <c r="LLT170" s="212"/>
      <c r="LLU170" s="212"/>
      <c r="LLV170" s="212"/>
      <c r="LLW170" s="212"/>
      <c r="LLX170" s="212"/>
      <c r="LLY170" s="212"/>
      <c r="LLZ170" s="212"/>
      <c r="LMA170" s="212"/>
      <c r="LMH170" s="212"/>
      <c r="LMI170" s="212"/>
      <c r="LMJ170" s="212"/>
      <c r="LMK170" s="212"/>
      <c r="LML170" s="212"/>
      <c r="LMM170" s="212"/>
      <c r="LMN170" s="212"/>
      <c r="LMO170" s="212"/>
      <c r="LMP170" s="212"/>
      <c r="LMQ170" s="212"/>
      <c r="LMR170" s="212"/>
      <c r="LMS170" s="212"/>
      <c r="LMT170" s="212"/>
      <c r="LMU170" s="212"/>
      <c r="LMV170" s="212"/>
      <c r="LMW170" s="212"/>
      <c r="LMX170" s="212"/>
      <c r="LMY170" s="212"/>
      <c r="LMZ170" s="212"/>
      <c r="LNA170" s="212"/>
      <c r="LNB170" s="212"/>
      <c r="LNC170" s="212"/>
      <c r="LND170" s="212"/>
      <c r="LNE170" s="212"/>
      <c r="LNF170" s="212"/>
      <c r="LNG170" s="212"/>
      <c r="LNH170" s="212"/>
      <c r="LNI170" s="212"/>
      <c r="LNJ170" s="212"/>
      <c r="LNK170" s="212"/>
      <c r="LNL170" s="212"/>
      <c r="LNM170" s="212"/>
      <c r="LNN170" s="212"/>
      <c r="LNO170" s="212"/>
      <c r="LNP170" s="212"/>
      <c r="LNQ170" s="212"/>
      <c r="LNR170" s="212"/>
      <c r="LNS170" s="212"/>
      <c r="LNT170" s="212"/>
      <c r="LNU170" s="212"/>
      <c r="LNV170" s="212"/>
      <c r="LNW170" s="212"/>
      <c r="LNX170" s="212"/>
      <c r="LNY170" s="212"/>
      <c r="LNZ170" s="212"/>
      <c r="LOA170" s="212"/>
      <c r="LOB170" s="212"/>
      <c r="LOC170" s="212"/>
      <c r="LOD170" s="212"/>
      <c r="LOE170" s="212"/>
      <c r="LOF170" s="212"/>
      <c r="LOG170" s="212"/>
      <c r="LOH170" s="212"/>
      <c r="LOI170" s="212"/>
      <c r="LOJ170" s="212"/>
      <c r="LOK170" s="212"/>
      <c r="LOL170" s="212"/>
      <c r="LOM170" s="212"/>
      <c r="LON170" s="212"/>
      <c r="LOO170" s="212"/>
      <c r="LOP170" s="212"/>
      <c r="LOQ170" s="212"/>
      <c r="LOR170" s="212"/>
      <c r="LOS170" s="212"/>
      <c r="LOT170" s="212"/>
      <c r="LOU170" s="212"/>
      <c r="LOV170" s="212"/>
      <c r="LOW170" s="212"/>
      <c r="LOX170" s="212"/>
      <c r="LOY170" s="212"/>
      <c r="LOZ170" s="212"/>
      <c r="LPA170" s="212"/>
      <c r="LPB170" s="212"/>
      <c r="LPC170" s="212"/>
      <c r="LPD170" s="212"/>
      <c r="LPE170" s="212"/>
      <c r="LPF170" s="212"/>
      <c r="LPG170" s="212"/>
      <c r="LPH170" s="212"/>
      <c r="LPI170" s="212"/>
      <c r="LPJ170" s="212"/>
      <c r="LPK170" s="212"/>
      <c r="LPL170" s="212"/>
      <c r="LPM170" s="212"/>
      <c r="LPN170" s="212"/>
      <c r="LPO170" s="212"/>
      <c r="LPP170" s="212"/>
      <c r="LPQ170" s="212"/>
      <c r="LPR170" s="212"/>
      <c r="LPS170" s="212"/>
      <c r="LPT170" s="212"/>
      <c r="LPU170" s="212"/>
      <c r="LPV170" s="212"/>
      <c r="LPW170" s="212"/>
      <c r="LPX170" s="212"/>
      <c r="LPY170" s="212"/>
      <c r="LPZ170" s="212"/>
      <c r="LQA170" s="212"/>
      <c r="LQB170" s="212"/>
      <c r="LQC170" s="212"/>
      <c r="LQD170" s="212"/>
      <c r="LQE170" s="212"/>
      <c r="LQF170" s="212"/>
      <c r="LQG170" s="212"/>
      <c r="LQH170" s="212"/>
      <c r="LQI170" s="212"/>
      <c r="LQJ170" s="212"/>
      <c r="LQK170" s="212"/>
      <c r="LQL170" s="212"/>
      <c r="LQM170" s="212"/>
      <c r="LQN170" s="212"/>
      <c r="LQO170" s="212"/>
      <c r="LQP170" s="212"/>
      <c r="LQQ170" s="212"/>
      <c r="LQR170" s="212"/>
      <c r="LQS170" s="212"/>
      <c r="LQT170" s="212"/>
      <c r="LQU170" s="212"/>
      <c r="LQV170" s="212"/>
      <c r="LQW170" s="212"/>
      <c r="LQX170" s="212"/>
      <c r="LQY170" s="212"/>
      <c r="LQZ170" s="212"/>
      <c r="LRA170" s="212"/>
      <c r="LRB170" s="212"/>
      <c r="LRC170" s="212"/>
      <c r="LRD170" s="212"/>
      <c r="LRE170" s="212"/>
      <c r="LRF170" s="212"/>
      <c r="LRG170" s="212"/>
      <c r="LRH170" s="212"/>
      <c r="LRI170" s="212"/>
      <c r="LRJ170" s="212"/>
      <c r="LRK170" s="212"/>
      <c r="LRL170" s="212"/>
      <c r="LRM170" s="212"/>
      <c r="LRN170" s="212"/>
      <c r="LRO170" s="212"/>
      <c r="LRP170" s="212"/>
      <c r="LRQ170" s="212"/>
      <c r="LRR170" s="212"/>
      <c r="LRS170" s="212"/>
      <c r="LRT170" s="212"/>
      <c r="LRU170" s="212"/>
      <c r="LRV170" s="212"/>
      <c r="LRW170" s="212"/>
      <c r="LRX170" s="212"/>
      <c r="LRY170" s="212"/>
      <c r="LRZ170" s="212"/>
      <c r="LSA170" s="212"/>
      <c r="LSB170" s="212"/>
      <c r="LSC170" s="212"/>
      <c r="LSD170" s="212"/>
      <c r="LSE170" s="212"/>
      <c r="LSF170" s="212"/>
      <c r="LSG170" s="212"/>
      <c r="LSH170" s="212"/>
      <c r="LSI170" s="212"/>
      <c r="LSJ170" s="212"/>
      <c r="LSK170" s="212"/>
      <c r="LSL170" s="212"/>
      <c r="LSM170" s="212"/>
      <c r="LSN170" s="212"/>
      <c r="LSO170" s="212"/>
      <c r="LSP170" s="212"/>
      <c r="LSQ170" s="212"/>
      <c r="LSR170" s="212"/>
      <c r="LSS170" s="212"/>
      <c r="LST170" s="212"/>
      <c r="LSU170" s="212"/>
      <c r="LSV170" s="212"/>
      <c r="LSW170" s="212"/>
      <c r="LSX170" s="212"/>
      <c r="LSY170" s="212"/>
      <c r="LSZ170" s="212"/>
      <c r="LTA170" s="212"/>
      <c r="LTB170" s="212"/>
      <c r="LTC170" s="212"/>
      <c r="LTD170" s="212"/>
      <c r="LTE170" s="212"/>
      <c r="LTF170" s="212"/>
      <c r="LTG170" s="212"/>
      <c r="LTH170" s="212"/>
      <c r="LTI170" s="212"/>
      <c r="LTJ170" s="212"/>
      <c r="LTK170" s="212"/>
      <c r="LTL170" s="212"/>
      <c r="LTM170" s="212"/>
      <c r="LTN170" s="212"/>
      <c r="LTO170" s="212"/>
      <c r="LTP170" s="212"/>
      <c r="LTQ170" s="212"/>
      <c r="LTR170" s="212"/>
      <c r="LTS170" s="212"/>
      <c r="LTT170" s="212"/>
      <c r="LTU170" s="212"/>
      <c r="LTV170" s="212"/>
      <c r="LTW170" s="212"/>
      <c r="LTX170" s="212"/>
      <c r="LTY170" s="212"/>
      <c r="LTZ170" s="212"/>
      <c r="LUA170" s="212"/>
      <c r="LUB170" s="212"/>
      <c r="LUC170" s="212"/>
      <c r="LUD170" s="212"/>
      <c r="LUE170" s="212"/>
      <c r="LUF170" s="212"/>
      <c r="LUG170" s="212"/>
      <c r="LUH170" s="212"/>
      <c r="LUI170" s="212"/>
      <c r="LUJ170" s="212"/>
      <c r="LUK170" s="212"/>
      <c r="LUL170" s="212"/>
      <c r="LUM170" s="212"/>
      <c r="LUN170" s="212"/>
      <c r="LUO170" s="212"/>
      <c r="LUP170" s="212"/>
      <c r="LUQ170" s="212"/>
      <c r="LUR170" s="212"/>
      <c r="LUS170" s="212"/>
      <c r="LUT170" s="212"/>
      <c r="LUU170" s="212"/>
      <c r="LUV170" s="212"/>
      <c r="LUW170" s="212"/>
      <c r="LUX170" s="212"/>
      <c r="LUY170" s="212"/>
      <c r="LUZ170" s="212"/>
      <c r="LVA170" s="212"/>
      <c r="LVB170" s="212"/>
      <c r="LVC170" s="212"/>
      <c r="LVD170" s="212"/>
      <c r="LVE170" s="212"/>
      <c r="LVF170" s="212"/>
      <c r="LVG170" s="212"/>
      <c r="LVH170" s="212"/>
      <c r="LVI170" s="212"/>
      <c r="LVJ170" s="212"/>
      <c r="LVK170" s="212"/>
      <c r="LVL170" s="212"/>
      <c r="LVM170" s="212"/>
      <c r="LVN170" s="212"/>
      <c r="LVO170" s="212"/>
      <c r="LVP170" s="212"/>
      <c r="LVQ170" s="212"/>
      <c r="LVR170" s="212"/>
      <c r="LVS170" s="212"/>
      <c r="LVT170" s="212"/>
      <c r="LVU170" s="212"/>
      <c r="LVV170" s="212"/>
      <c r="LVW170" s="212"/>
      <c r="LWD170" s="212"/>
      <c r="LWE170" s="212"/>
      <c r="LWF170" s="212"/>
      <c r="LWG170" s="212"/>
      <c r="LWH170" s="212"/>
      <c r="LWI170" s="212"/>
      <c r="LWJ170" s="212"/>
      <c r="LWK170" s="212"/>
      <c r="LWL170" s="212"/>
      <c r="LWM170" s="212"/>
      <c r="LWN170" s="212"/>
      <c r="LWO170" s="212"/>
      <c r="LWP170" s="212"/>
      <c r="LWQ170" s="212"/>
      <c r="LWR170" s="212"/>
      <c r="LWS170" s="212"/>
      <c r="LWT170" s="212"/>
      <c r="LWU170" s="212"/>
      <c r="LWV170" s="212"/>
      <c r="LWW170" s="212"/>
      <c r="LWX170" s="212"/>
      <c r="LWY170" s="212"/>
      <c r="LWZ170" s="212"/>
      <c r="LXA170" s="212"/>
      <c r="LXB170" s="212"/>
      <c r="LXC170" s="212"/>
      <c r="LXD170" s="212"/>
      <c r="LXE170" s="212"/>
      <c r="LXF170" s="212"/>
      <c r="LXG170" s="212"/>
      <c r="LXH170" s="212"/>
      <c r="LXI170" s="212"/>
      <c r="LXJ170" s="212"/>
      <c r="LXK170" s="212"/>
      <c r="LXL170" s="212"/>
      <c r="LXM170" s="212"/>
      <c r="LXN170" s="212"/>
      <c r="LXO170" s="212"/>
      <c r="LXP170" s="212"/>
      <c r="LXQ170" s="212"/>
      <c r="LXR170" s="212"/>
      <c r="LXS170" s="212"/>
      <c r="LXT170" s="212"/>
      <c r="LXU170" s="212"/>
      <c r="LXV170" s="212"/>
      <c r="LXW170" s="212"/>
      <c r="LXX170" s="212"/>
      <c r="LXY170" s="212"/>
      <c r="LXZ170" s="212"/>
      <c r="LYA170" s="212"/>
      <c r="LYB170" s="212"/>
      <c r="LYC170" s="212"/>
      <c r="LYD170" s="212"/>
      <c r="LYE170" s="212"/>
      <c r="LYF170" s="212"/>
      <c r="LYG170" s="212"/>
      <c r="LYH170" s="212"/>
      <c r="LYI170" s="212"/>
      <c r="LYJ170" s="212"/>
      <c r="LYK170" s="212"/>
      <c r="LYL170" s="212"/>
      <c r="LYM170" s="212"/>
      <c r="LYN170" s="212"/>
      <c r="LYO170" s="212"/>
      <c r="LYP170" s="212"/>
      <c r="LYQ170" s="212"/>
      <c r="LYR170" s="212"/>
      <c r="LYS170" s="212"/>
      <c r="LYT170" s="212"/>
      <c r="LYU170" s="212"/>
      <c r="LYV170" s="212"/>
      <c r="LYW170" s="212"/>
      <c r="LYX170" s="212"/>
      <c r="LYY170" s="212"/>
      <c r="LYZ170" s="212"/>
      <c r="LZA170" s="212"/>
      <c r="LZB170" s="212"/>
      <c r="LZC170" s="212"/>
      <c r="LZD170" s="212"/>
      <c r="LZE170" s="212"/>
      <c r="LZF170" s="212"/>
      <c r="LZG170" s="212"/>
      <c r="LZH170" s="212"/>
      <c r="LZI170" s="212"/>
      <c r="LZJ170" s="212"/>
      <c r="LZK170" s="212"/>
      <c r="LZL170" s="212"/>
      <c r="LZM170" s="212"/>
      <c r="LZN170" s="212"/>
      <c r="LZO170" s="212"/>
      <c r="LZP170" s="212"/>
      <c r="LZQ170" s="212"/>
      <c r="LZR170" s="212"/>
      <c r="LZS170" s="212"/>
      <c r="LZT170" s="212"/>
      <c r="LZU170" s="212"/>
      <c r="LZV170" s="212"/>
      <c r="LZW170" s="212"/>
      <c r="LZX170" s="212"/>
      <c r="LZY170" s="212"/>
      <c r="LZZ170" s="212"/>
      <c r="MAA170" s="212"/>
      <c r="MAB170" s="212"/>
      <c r="MAC170" s="212"/>
      <c r="MAD170" s="212"/>
      <c r="MAE170" s="212"/>
      <c r="MAF170" s="212"/>
      <c r="MAG170" s="212"/>
      <c r="MAH170" s="212"/>
      <c r="MAI170" s="212"/>
      <c r="MAJ170" s="212"/>
      <c r="MAK170" s="212"/>
      <c r="MAL170" s="212"/>
      <c r="MAM170" s="212"/>
      <c r="MAN170" s="212"/>
      <c r="MAO170" s="212"/>
      <c r="MAP170" s="212"/>
      <c r="MAQ170" s="212"/>
      <c r="MAR170" s="212"/>
      <c r="MAS170" s="212"/>
      <c r="MAT170" s="212"/>
      <c r="MAU170" s="212"/>
      <c r="MAV170" s="212"/>
      <c r="MAW170" s="212"/>
      <c r="MAX170" s="212"/>
      <c r="MAY170" s="212"/>
      <c r="MAZ170" s="212"/>
      <c r="MBA170" s="212"/>
      <c r="MBB170" s="212"/>
      <c r="MBC170" s="212"/>
      <c r="MBD170" s="212"/>
      <c r="MBE170" s="212"/>
      <c r="MBF170" s="212"/>
      <c r="MBG170" s="212"/>
      <c r="MBH170" s="212"/>
      <c r="MBI170" s="212"/>
      <c r="MBJ170" s="212"/>
      <c r="MBK170" s="212"/>
      <c r="MBL170" s="212"/>
      <c r="MBM170" s="212"/>
      <c r="MBN170" s="212"/>
      <c r="MBO170" s="212"/>
      <c r="MBP170" s="212"/>
      <c r="MBQ170" s="212"/>
      <c r="MBR170" s="212"/>
      <c r="MBS170" s="212"/>
      <c r="MBT170" s="212"/>
      <c r="MBU170" s="212"/>
      <c r="MBV170" s="212"/>
      <c r="MBW170" s="212"/>
      <c r="MBX170" s="212"/>
      <c r="MBY170" s="212"/>
      <c r="MBZ170" s="212"/>
      <c r="MCA170" s="212"/>
      <c r="MCB170" s="212"/>
      <c r="MCC170" s="212"/>
      <c r="MCD170" s="212"/>
      <c r="MCE170" s="212"/>
      <c r="MCF170" s="212"/>
      <c r="MCG170" s="212"/>
      <c r="MCH170" s="212"/>
      <c r="MCI170" s="212"/>
      <c r="MCJ170" s="212"/>
      <c r="MCK170" s="212"/>
      <c r="MCL170" s="212"/>
      <c r="MCM170" s="212"/>
      <c r="MCN170" s="212"/>
      <c r="MCO170" s="212"/>
      <c r="MCP170" s="212"/>
      <c r="MCQ170" s="212"/>
      <c r="MCR170" s="212"/>
      <c r="MCS170" s="212"/>
      <c r="MCT170" s="212"/>
      <c r="MCU170" s="212"/>
      <c r="MCV170" s="212"/>
      <c r="MCW170" s="212"/>
      <c r="MCX170" s="212"/>
      <c r="MCY170" s="212"/>
      <c r="MCZ170" s="212"/>
      <c r="MDA170" s="212"/>
      <c r="MDB170" s="212"/>
      <c r="MDC170" s="212"/>
      <c r="MDD170" s="212"/>
      <c r="MDE170" s="212"/>
      <c r="MDF170" s="212"/>
      <c r="MDG170" s="212"/>
      <c r="MDH170" s="212"/>
      <c r="MDI170" s="212"/>
      <c r="MDJ170" s="212"/>
      <c r="MDK170" s="212"/>
      <c r="MDL170" s="212"/>
      <c r="MDM170" s="212"/>
      <c r="MDN170" s="212"/>
      <c r="MDO170" s="212"/>
      <c r="MDP170" s="212"/>
      <c r="MDQ170" s="212"/>
      <c r="MDR170" s="212"/>
      <c r="MDS170" s="212"/>
      <c r="MDT170" s="212"/>
      <c r="MDU170" s="212"/>
      <c r="MDV170" s="212"/>
      <c r="MDW170" s="212"/>
      <c r="MDX170" s="212"/>
      <c r="MDY170" s="212"/>
      <c r="MDZ170" s="212"/>
      <c r="MEA170" s="212"/>
      <c r="MEB170" s="212"/>
      <c r="MEC170" s="212"/>
      <c r="MED170" s="212"/>
      <c r="MEE170" s="212"/>
      <c r="MEF170" s="212"/>
      <c r="MEG170" s="212"/>
      <c r="MEH170" s="212"/>
      <c r="MEI170" s="212"/>
      <c r="MEJ170" s="212"/>
      <c r="MEK170" s="212"/>
      <c r="MEL170" s="212"/>
      <c r="MEM170" s="212"/>
      <c r="MEN170" s="212"/>
      <c r="MEO170" s="212"/>
      <c r="MEP170" s="212"/>
      <c r="MEQ170" s="212"/>
      <c r="MER170" s="212"/>
      <c r="MES170" s="212"/>
      <c r="MET170" s="212"/>
      <c r="MEU170" s="212"/>
      <c r="MEV170" s="212"/>
      <c r="MEW170" s="212"/>
      <c r="MEX170" s="212"/>
      <c r="MEY170" s="212"/>
      <c r="MEZ170" s="212"/>
      <c r="MFA170" s="212"/>
      <c r="MFB170" s="212"/>
      <c r="MFC170" s="212"/>
      <c r="MFD170" s="212"/>
      <c r="MFE170" s="212"/>
      <c r="MFF170" s="212"/>
      <c r="MFG170" s="212"/>
      <c r="MFH170" s="212"/>
      <c r="MFI170" s="212"/>
      <c r="MFJ170" s="212"/>
      <c r="MFK170" s="212"/>
      <c r="MFL170" s="212"/>
      <c r="MFM170" s="212"/>
      <c r="MFN170" s="212"/>
      <c r="MFO170" s="212"/>
      <c r="MFP170" s="212"/>
      <c r="MFQ170" s="212"/>
      <c r="MFR170" s="212"/>
      <c r="MFS170" s="212"/>
      <c r="MFZ170" s="212"/>
      <c r="MGA170" s="212"/>
      <c r="MGB170" s="212"/>
      <c r="MGC170" s="212"/>
      <c r="MGD170" s="212"/>
      <c r="MGE170" s="212"/>
      <c r="MGF170" s="212"/>
      <c r="MGG170" s="212"/>
      <c r="MGH170" s="212"/>
      <c r="MGI170" s="212"/>
      <c r="MGJ170" s="212"/>
      <c r="MGK170" s="212"/>
      <c r="MGL170" s="212"/>
      <c r="MGM170" s="212"/>
      <c r="MGN170" s="212"/>
      <c r="MGO170" s="212"/>
      <c r="MGP170" s="212"/>
      <c r="MGQ170" s="212"/>
      <c r="MGR170" s="212"/>
      <c r="MGS170" s="212"/>
      <c r="MGT170" s="212"/>
      <c r="MGU170" s="212"/>
      <c r="MGV170" s="212"/>
      <c r="MGW170" s="212"/>
      <c r="MGX170" s="212"/>
      <c r="MGY170" s="212"/>
      <c r="MGZ170" s="212"/>
      <c r="MHA170" s="212"/>
      <c r="MHB170" s="212"/>
      <c r="MHC170" s="212"/>
      <c r="MHD170" s="212"/>
      <c r="MHE170" s="212"/>
      <c r="MHF170" s="212"/>
      <c r="MHG170" s="212"/>
      <c r="MHH170" s="212"/>
      <c r="MHI170" s="212"/>
      <c r="MHJ170" s="212"/>
      <c r="MHK170" s="212"/>
      <c r="MHL170" s="212"/>
      <c r="MHM170" s="212"/>
      <c r="MHN170" s="212"/>
      <c r="MHO170" s="212"/>
      <c r="MHP170" s="212"/>
      <c r="MHQ170" s="212"/>
      <c r="MHR170" s="212"/>
      <c r="MHS170" s="212"/>
      <c r="MHT170" s="212"/>
      <c r="MHU170" s="212"/>
      <c r="MHV170" s="212"/>
      <c r="MHW170" s="212"/>
      <c r="MHX170" s="212"/>
      <c r="MHY170" s="212"/>
      <c r="MHZ170" s="212"/>
      <c r="MIA170" s="212"/>
      <c r="MIB170" s="212"/>
      <c r="MIC170" s="212"/>
      <c r="MID170" s="212"/>
      <c r="MIE170" s="212"/>
      <c r="MIF170" s="212"/>
      <c r="MIG170" s="212"/>
      <c r="MIH170" s="212"/>
      <c r="MII170" s="212"/>
      <c r="MIJ170" s="212"/>
      <c r="MIK170" s="212"/>
      <c r="MIL170" s="212"/>
      <c r="MIM170" s="212"/>
      <c r="MIN170" s="212"/>
      <c r="MIO170" s="212"/>
      <c r="MIP170" s="212"/>
      <c r="MIQ170" s="212"/>
      <c r="MIR170" s="212"/>
      <c r="MIS170" s="212"/>
      <c r="MIT170" s="212"/>
      <c r="MIU170" s="212"/>
      <c r="MIV170" s="212"/>
      <c r="MIW170" s="212"/>
      <c r="MIX170" s="212"/>
      <c r="MIY170" s="212"/>
      <c r="MIZ170" s="212"/>
      <c r="MJA170" s="212"/>
      <c r="MJB170" s="212"/>
      <c r="MJC170" s="212"/>
      <c r="MJD170" s="212"/>
      <c r="MJE170" s="212"/>
      <c r="MJF170" s="212"/>
      <c r="MJG170" s="212"/>
      <c r="MJH170" s="212"/>
      <c r="MJI170" s="212"/>
      <c r="MJJ170" s="212"/>
      <c r="MJK170" s="212"/>
      <c r="MJL170" s="212"/>
      <c r="MJM170" s="212"/>
      <c r="MJN170" s="212"/>
      <c r="MJO170" s="212"/>
      <c r="MJP170" s="212"/>
      <c r="MJQ170" s="212"/>
      <c r="MJR170" s="212"/>
      <c r="MJS170" s="212"/>
      <c r="MJT170" s="212"/>
      <c r="MJU170" s="212"/>
      <c r="MJV170" s="212"/>
      <c r="MJW170" s="212"/>
      <c r="MJX170" s="212"/>
      <c r="MJY170" s="212"/>
      <c r="MJZ170" s="212"/>
      <c r="MKA170" s="212"/>
      <c r="MKB170" s="212"/>
      <c r="MKC170" s="212"/>
      <c r="MKD170" s="212"/>
      <c r="MKE170" s="212"/>
      <c r="MKF170" s="212"/>
      <c r="MKG170" s="212"/>
      <c r="MKH170" s="212"/>
      <c r="MKI170" s="212"/>
      <c r="MKJ170" s="212"/>
      <c r="MKK170" s="212"/>
      <c r="MKL170" s="212"/>
      <c r="MKM170" s="212"/>
      <c r="MKN170" s="212"/>
      <c r="MKO170" s="212"/>
      <c r="MKP170" s="212"/>
      <c r="MKQ170" s="212"/>
      <c r="MKR170" s="212"/>
      <c r="MKS170" s="212"/>
      <c r="MKT170" s="212"/>
      <c r="MKU170" s="212"/>
      <c r="MKV170" s="212"/>
      <c r="MKW170" s="212"/>
      <c r="MKX170" s="212"/>
      <c r="MKY170" s="212"/>
      <c r="MKZ170" s="212"/>
      <c r="MLA170" s="212"/>
      <c r="MLB170" s="212"/>
      <c r="MLC170" s="212"/>
      <c r="MLD170" s="212"/>
      <c r="MLE170" s="212"/>
      <c r="MLF170" s="212"/>
      <c r="MLG170" s="212"/>
      <c r="MLH170" s="212"/>
      <c r="MLI170" s="212"/>
      <c r="MLJ170" s="212"/>
      <c r="MLK170" s="212"/>
      <c r="MLL170" s="212"/>
      <c r="MLM170" s="212"/>
      <c r="MLN170" s="212"/>
      <c r="MLO170" s="212"/>
      <c r="MLP170" s="212"/>
      <c r="MLQ170" s="212"/>
      <c r="MLR170" s="212"/>
      <c r="MLS170" s="212"/>
      <c r="MLT170" s="212"/>
      <c r="MLU170" s="212"/>
      <c r="MLV170" s="212"/>
      <c r="MLW170" s="212"/>
      <c r="MLX170" s="212"/>
      <c r="MLY170" s="212"/>
      <c r="MLZ170" s="212"/>
      <c r="MMA170" s="212"/>
      <c r="MMB170" s="212"/>
      <c r="MMC170" s="212"/>
      <c r="MMD170" s="212"/>
      <c r="MME170" s="212"/>
      <c r="MMF170" s="212"/>
      <c r="MMG170" s="212"/>
      <c r="MMH170" s="212"/>
      <c r="MMI170" s="212"/>
      <c r="MMJ170" s="212"/>
      <c r="MMK170" s="212"/>
      <c r="MML170" s="212"/>
      <c r="MMM170" s="212"/>
      <c r="MMN170" s="212"/>
      <c r="MMO170" s="212"/>
      <c r="MMP170" s="212"/>
      <c r="MMQ170" s="212"/>
      <c r="MMR170" s="212"/>
      <c r="MMS170" s="212"/>
      <c r="MMT170" s="212"/>
      <c r="MMU170" s="212"/>
      <c r="MMV170" s="212"/>
      <c r="MMW170" s="212"/>
      <c r="MMX170" s="212"/>
      <c r="MMY170" s="212"/>
      <c r="MMZ170" s="212"/>
      <c r="MNA170" s="212"/>
      <c r="MNB170" s="212"/>
      <c r="MNC170" s="212"/>
      <c r="MND170" s="212"/>
      <c r="MNE170" s="212"/>
      <c r="MNF170" s="212"/>
      <c r="MNG170" s="212"/>
      <c r="MNH170" s="212"/>
      <c r="MNI170" s="212"/>
      <c r="MNJ170" s="212"/>
      <c r="MNK170" s="212"/>
      <c r="MNL170" s="212"/>
      <c r="MNM170" s="212"/>
      <c r="MNN170" s="212"/>
      <c r="MNO170" s="212"/>
      <c r="MNP170" s="212"/>
      <c r="MNQ170" s="212"/>
      <c r="MNR170" s="212"/>
      <c r="MNS170" s="212"/>
      <c r="MNT170" s="212"/>
      <c r="MNU170" s="212"/>
      <c r="MNV170" s="212"/>
      <c r="MNW170" s="212"/>
      <c r="MNX170" s="212"/>
      <c r="MNY170" s="212"/>
      <c r="MNZ170" s="212"/>
      <c r="MOA170" s="212"/>
      <c r="MOB170" s="212"/>
      <c r="MOC170" s="212"/>
      <c r="MOD170" s="212"/>
      <c r="MOE170" s="212"/>
      <c r="MOF170" s="212"/>
      <c r="MOG170" s="212"/>
      <c r="MOH170" s="212"/>
      <c r="MOI170" s="212"/>
      <c r="MOJ170" s="212"/>
      <c r="MOK170" s="212"/>
      <c r="MOL170" s="212"/>
      <c r="MOM170" s="212"/>
      <c r="MON170" s="212"/>
      <c r="MOO170" s="212"/>
      <c r="MOP170" s="212"/>
      <c r="MOQ170" s="212"/>
      <c r="MOR170" s="212"/>
      <c r="MOS170" s="212"/>
      <c r="MOT170" s="212"/>
      <c r="MOU170" s="212"/>
      <c r="MOV170" s="212"/>
      <c r="MOW170" s="212"/>
      <c r="MOX170" s="212"/>
      <c r="MOY170" s="212"/>
      <c r="MOZ170" s="212"/>
      <c r="MPA170" s="212"/>
      <c r="MPB170" s="212"/>
      <c r="MPC170" s="212"/>
      <c r="MPD170" s="212"/>
      <c r="MPE170" s="212"/>
      <c r="MPF170" s="212"/>
      <c r="MPG170" s="212"/>
      <c r="MPH170" s="212"/>
      <c r="MPI170" s="212"/>
      <c r="MPJ170" s="212"/>
      <c r="MPK170" s="212"/>
      <c r="MPL170" s="212"/>
      <c r="MPM170" s="212"/>
      <c r="MPN170" s="212"/>
      <c r="MPO170" s="212"/>
      <c r="MPV170" s="212"/>
      <c r="MPW170" s="212"/>
      <c r="MPX170" s="212"/>
      <c r="MPY170" s="212"/>
      <c r="MPZ170" s="212"/>
      <c r="MQA170" s="212"/>
      <c r="MQB170" s="212"/>
      <c r="MQC170" s="212"/>
      <c r="MQD170" s="212"/>
      <c r="MQE170" s="212"/>
      <c r="MQF170" s="212"/>
      <c r="MQG170" s="212"/>
      <c r="MQH170" s="212"/>
      <c r="MQI170" s="212"/>
      <c r="MQJ170" s="212"/>
      <c r="MQK170" s="212"/>
      <c r="MQL170" s="212"/>
      <c r="MQM170" s="212"/>
      <c r="MQN170" s="212"/>
      <c r="MQO170" s="212"/>
      <c r="MQP170" s="212"/>
      <c r="MQQ170" s="212"/>
      <c r="MQR170" s="212"/>
      <c r="MQS170" s="212"/>
      <c r="MQT170" s="212"/>
      <c r="MQU170" s="212"/>
      <c r="MQV170" s="212"/>
      <c r="MQW170" s="212"/>
      <c r="MQX170" s="212"/>
      <c r="MQY170" s="212"/>
      <c r="MQZ170" s="212"/>
      <c r="MRA170" s="212"/>
      <c r="MRB170" s="212"/>
      <c r="MRC170" s="212"/>
      <c r="MRD170" s="212"/>
      <c r="MRE170" s="212"/>
      <c r="MRF170" s="212"/>
      <c r="MRG170" s="212"/>
      <c r="MRH170" s="212"/>
      <c r="MRI170" s="212"/>
      <c r="MRJ170" s="212"/>
      <c r="MRK170" s="212"/>
      <c r="MRL170" s="212"/>
      <c r="MRM170" s="212"/>
      <c r="MRN170" s="212"/>
      <c r="MRO170" s="212"/>
      <c r="MRP170" s="212"/>
      <c r="MRQ170" s="212"/>
      <c r="MRR170" s="212"/>
      <c r="MRS170" s="212"/>
      <c r="MRT170" s="212"/>
      <c r="MRU170" s="212"/>
      <c r="MRV170" s="212"/>
      <c r="MRW170" s="212"/>
      <c r="MRX170" s="212"/>
      <c r="MRY170" s="212"/>
      <c r="MRZ170" s="212"/>
      <c r="MSA170" s="212"/>
      <c r="MSB170" s="212"/>
      <c r="MSC170" s="212"/>
      <c r="MSD170" s="212"/>
      <c r="MSE170" s="212"/>
      <c r="MSF170" s="212"/>
      <c r="MSG170" s="212"/>
      <c r="MSH170" s="212"/>
      <c r="MSI170" s="212"/>
      <c r="MSJ170" s="212"/>
      <c r="MSK170" s="212"/>
      <c r="MSL170" s="212"/>
      <c r="MSM170" s="212"/>
      <c r="MSN170" s="212"/>
      <c r="MSO170" s="212"/>
      <c r="MSP170" s="212"/>
      <c r="MSQ170" s="212"/>
      <c r="MSR170" s="212"/>
      <c r="MSS170" s="212"/>
      <c r="MST170" s="212"/>
      <c r="MSU170" s="212"/>
      <c r="MSV170" s="212"/>
      <c r="MSW170" s="212"/>
      <c r="MSX170" s="212"/>
      <c r="MSY170" s="212"/>
      <c r="MSZ170" s="212"/>
      <c r="MTA170" s="212"/>
      <c r="MTB170" s="212"/>
      <c r="MTC170" s="212"/>
      <c r="MTD170" s="212"/>
      <c r="MTE170" s="212"/>
      <c r="MTF170" s="212"/>
      <c r="MTG170" s="212"/>
      <c r="MTH170" s="212"/>
      <c r="MTI170" s="212"/>
      <c r="MTJ170" s="212"/>
      <c r="MTK170" s="212"/>
      <c r="MTL170" s="212"/>
      <c r="MTM170" s="212"/>
      <c r="MTN170" s="212"/>
      <c r="MTO170" s="212"/>
      <c r="MTP170" s="212"/>
      <c r="MTQ170" s="212"/>
      <c r="MTR170" s="212"/>
      <c r="MTS170" s="212"/>
      <c r="MTT170" s="212"/>
      <c r="MTU170" s="212"/>
      <c r="MTV170" s="212"/>
      <c r="MTW170" s="212"/>
      <c r="MTX170" s="212"/>
      <c r="MTY170" s="212"/>
      <c r="MTZ170" s="212"/>
      <c r="MUA170" s="212"/>
      <c r="MUB170" s="212"/>
      <c r="MUC170" s="212"/>
      <c r="MUD170" s="212"/>
      <c r="MUE170" s="212"/>
      <c r="MUF170" s="212"/>
      <c r="MUG170" s="212"/>
      <c r="MUH170" s="212"/>
      <c r="MUI170" s="212"/>
      <c r="MUJ170" s="212"/>
      <c r="MUK170" s="212"/>
      <c r="MUL170" s="212"/>
      <c r="MUM170" s="212"/>
      <c r="MUN170" s="212"/>
      <c r="MUO170" s="212"/>
      <c r="MUP170" s="212"/>
      <c r="MUQ170" s="212"/>
      <c r="MUR170" s="212"/>
      <c r="MUS170" s="212"/>
      <c r="MUT170" s="212"/>
      <c r="MUU170" s="212"/>
      <c r="MUV170" s="212"/>
      <c r="MUW170" s="212"/>
      <c r="MUX170" s="212"/>
      <c r="MUY170" s="212"/>
      <c r="MUZ170" s="212"/>
      <c r="MVA170" s="212"/>
      <c r="MVB170" s="212"/>
      <c r="MVC170" s="212"/>
      <c r="MVD170" s="212"/>
      <c r="MVE170" s="212"/>
      <c r="MVF170" s="212"/>
      <c r="MVG170" s="212"/>
      <c r="MVH170" s="212"/>
      <c r="MVI170" s="212"/>
      <c r="MVJ170" s="212"/>
      <c r="MVK170" s="212"/>
      <c r="MVL170" s="212"/>
      <c r="MVM170" s="212"/>
      <c r="MVN170" s="212"/>
      <c r="MVO170" s="212"/>
      <c r="MVP170" s="212"/>
      <c r="MVQ170" s="212"/>
      <c r="MVR170" s="212"/>
      <c r="MVS170" s="212"/>
      <c r="MVT170" s="212"/>
      <c r="MVU170" s="212"/>
      <c r="MVV170" s="212"/>
      <c r="MVW170" s="212"/>
      <c r="MVX170" s="212"/>
      <c r="MVY170" s="212"/>
      <c r="MVZ170" s="212"/>
      <c r="MWA170" s="212"/>
      <c r="MWB170" s="212"/>
      <c r="MWC170" s="212"/>
      <c r="MWD170" s="212"/>
      <c r="MWE170" s="212"/>
      <c r="MWF170" s="212"/>
      <c r="MWG170" s="212"/>
      <c r="MWH170" s="212"/>
      <c r="MWI170" s="212"/>
      <c r="MWJ170" s="212"/>
      <c r="MWK170" s="212"/>
      <c r="MWL170" s="212"/>
      <c r="MWM170" s="212"/>
      <c r="MWN170" s="212"/>
      <c r="MWO170" s="212"/>
      <c r="MWP170" s="212"/>
      <c r="MWQ170" s="212"/>
      <c r="MWR170" s="212"/>
      <c r="MWS170" s="212"/>
      <c r="MWT170" s="212"/>
      <c r="MWU170" s="212"/>
      <c r="MWV170" s="212"/>
      <c r="MWW170" s="212"/>
      <c r="MWX170" s="212"/>
      <c r="MWY170" s="212"/>
      <c r="MWZ170" s="212"/>
      <c r="MXA170" s="212"/>
      <c r="MXB170" s="212"/>
      <c r="MXC170" s="212"/>
      <c r="MXD170" s="212"/>
      <c r="MXE170" s="212"/>
      <c r="MXF170" s="212"/>
      <c r="MXG170" s="212"/>
      <c r="MXH170" s="212"/>
      <c r="MXI170" s="212"/>
      <c r="MXJ170" s="212"/>
      <c r="MXK170" s="212"/>
      <c r="MXL170" s="212"/>
      <c r="MXM170" s="212"/>
      <c r="MXN170" s="212"/>
      <c r="MXO170" s="212"/>
      <c r="MXP170" s="212"/>
      <c r="MXQ170" s="212"/>
      <c r="MXR170" s="212"/>
      <c r="MXS170" s="212"/>
      <c r="MXT170" s="212"/>
      <c r="MXU170" s="212"/>
      <c r="MXV170" s="212"/>
      <c r="MXW170" s="212"/>
      <c r="MXX170" s="212"/>
      <c r="MXY170" s="212"/>
      <c r="MXZ170" s="212"/>
      <c r="MYA170" s="212"/>
      <c r="MYB170" s="212"/>
      <c r="MYC170" s="212"/>
      <c r="MYD170" s="212"/>
      <c r="MYE170" s="212"/>
      <c r="MYF170" s="212"/>
      <c r="MYG170" s="212"/>
      <c r="MYH170" s="212"/>
      <c r="MYI170" s="212"/>
      <c r="MYJ170" s="212"/>
      <c r="MYK170" s="212"/>
      <c r="MYL170" s="212"/>
      <c r="MYM170" s="212"/>
      <c r="MYN170" s="212"/>
      <c r="MYO170" s="212"/>
      <c r="MYP170" s="212"/>
      <c r="MYQ170" s="212"/>
      <c r="MYR170" s="212"/>
      <c r="MYS170" s="212"/>
      <c r="MYT170" s="212"/>
      <c r="MYU170" s="212"/>
      <c r="MYV170" s="212"/>
      <c r="MYW170" s="212"/>
      <c r="MYX170" s="212"/>
      <c r="MYY170" s="212"/>
      <c r="MYZ170" s="212"/>
      <c r="MZA170" s="212"/>
      <c r="MZB170" s="212"/>
      <c r="MZC170" s="212"/>
      <c r="MZD170" s="212"/>
      <c r="MZE170" s="212"/>
      <c r="MZF170" s="212"/>
      <c r="MZG170" s="212"/>
      <c r="MZH170" s="212"/>
      <c r="MZI170" s="212"/>
      <c r="MZJ170" s="212"/>
      <c r="MZK170" s="212"/>
      <c r="MZR170" s="212"/>
      <c r="MZS170" s="212"/>
      <c r="MZT170" s="212"/>
      <c r="MZU170" s="212"/>
      <c r="MZV170" s="212"/>
      <c r="MZW170" s="212"/>
      <c r="MZX170" s="212"/>
      <c r="MZY170" s="212"/>
      <c r="MZZ170" s="212"/>
      <c r="NAA170" s="212"/>
      <c r="NAB170" s="212"/>
      <c r="NAC170" s="212"/>
      <c r="NAD170" s="212"/>
      <c r="NAE170" s="212"/>
      <c r="NAF170" s="212"/>
      <c r="NAG170" s="212"/>
      <c r="NAH170" s="212"/>
      <c r="NAI170" s="212"/>
      <c r="NAJ170" s="212"/>
      <c r="NAK170" s="212"/>
      <c r="NAL170" s="212"/>
      <c r="NAM170" s="212"/>
      <c r="NAN170" s="212"/>
      <c r="NAO170" s="212"/>
      <c r="NAP170" s="212"/>
      <c r="NAQ170" s="212"/>
      <c r="NAR170" s="212"/>
      <c r="NAS170" s="212"/>
      <c r="NAT170" s="212"/>
      <c r="NAU170" s="212"/>
      <c r="NAV170" s="212"/>
      <c r="NAW170" s="212"/>
      <c r="NAX170" s="212"/>
      <c r="NAY170" s="212"/>
      <c r="NAZ170" s="212"/>
      <c r="NBA170" s="212"/>
      <c r="NBB170" s="212"/>
      <c r="NBC170" s="212"/>
      <c r="NBD170" s="212"/>
      <c r="NBE170" s="212"/>
      <c r="NBF170" s="212"/>
      <c r="NBG170" s="212"/>
      <c r="NBH170" s="212"/>
      <c r="NBI170" s="212"/>
      <c r="NBJ170" s="212"/>
      <c r="NBK170" s="212"/>
      <c r="NBL170" s="212"/>
      <c r="NBM170" s="212"/>
      <c r="NBN170" s="212"/>
      <c r="NBO170" s="212"/>
      <c r="NBP170" s="212"/>
      <c r="NBQ170" s="212"/>
      <c r="NBR170" s="212"/>
      <c r="NBS170" s="212"/>
      <c r="NBT170" s="212"/>
      <c r="NBU170" s="212"/>
      <c r="NBV170" s="212"/>
      <c r="NBW170" s="212"/>
      <c r="NBX170" s="212"/>
      <c r="NBY170" s="212"/>
      <c r="NBZ170" s="212"/>
      <c r="NCA170" s="212"/>
      <c r="NCB170" s="212"/>
      <c r="NCC170" s="212"/>
      <c r="NCD170" s="212"/>
      <c r="NCE170" s="212"/>
      <c r="NCF170" s="212"/>
      <c r="NCG170" s="212"/>
      <c r="NCH170" s="212"/>
      <c r="NCI170" s="212"/>
      <c r="NCJ170" s="212"/>
      <c r="NCK170" s="212"/>
      <c r="NCL170" s="212"/>
      <c r="NCM170" s="212"/>
      <c r="NCN170" s="212"/>
      <c r="NCO170" s="212"/>
      <c r="NCP170" s="212"/>
      <c r="NCQ170" s="212"/>
      <c r="NCR170" s="212"/>
      <c r="NCS170" s="212"/>
      <c r="NCT170" s="212"/>
      <c r="NCU170" s="212"/>
      <c r="NCV170" s="212"/>
      <c r="NCW170" s="212"/>
      <c r="NCX170" s="212"/>
      <c r="NCY170" s="212"/>
      <c r="NCZ170" s="212"/>
      <c r="NDA170" s="212"/>
      <c r="NDB170" s="212"/>
      <c r="NDC170" s="212"/>
      <c r="NDD170" s="212"/>
      <c r="NDE170" s="212"/>
      <c r="NDF170" s="212"/>
      <c r="NDG170" s="212"/>
      <c r="NDH170" s="212"/>
      <c r="NDI170" s="212"/>
      <c r="NDJ170" s="212"/>
      <c r="NDK170" s="212"/>
      <c r="NDL170" s="212"/>
      <c r="NDM170" s="212"/>
      <c r="NDN170" s="212"/>
      <c r="NDO170" s="212"/>
      <c r="NDP170" s="212"/>
      <c r="NDQ170" s="212"/>
      <c r="NDR170" s="212"/>
      <c r="NDS170" s="212"/>
      <c r="NDT170" s="212"/>
      <c r="NDU170" s="212"/>
      <c r="NDV170" s="212"/>
      <c r="NDW170" s="212"/>
      <c r="NDX170" s="212"/>
      <c r="NDY170" s="212"/>
      <c r="NDZ170" s="212"/>
      <c r="NEA170" s="212"/>
      <c r="NEB170" s="212"/>
      <c r="NEC170" s="212"/>
      <c r="NED170" s="212"/>
      <c r="NEE170" s="212"/>
      <c r="NEF170" s="212"/>
      <c r="NEG170" s="212"/>
      <c r="NEH170" s="212"/>
      <c r="NEI170" s="212"/>
      <c r="NEJ170" s="212"/>
      <c r="NEK170" s="212"/>
      <c r="NEL170" s="212"/>
      <c r="NEM170" s="212"/>
      <c r="NEN170" s="212"/>
      <c r="NEO170" s="212"/>
      <c r="NEP170" s="212"/>
      <c r="NEQ170" s="212"/>
      <c r="NER170" s="212"/>
      <c r="NES170" s="212"/>
      <c r="NET170" s="212"/>
      <c r="NEU170" s="212"/>
      <c r="NEV170" s="212"/>
      <c r="NEW170" s="212"/>
      <c r="NEX170" s="212"/>
      <c r="NEY170" s="212"/>
      <c r="NEZ170" s="212"/>
      <c r="NFA170" s="212"/>
      <c r="NFB170" s="212"/>
      <c r="NFC170" s="212"/>
      <c r="NFD170" s="212"/>
      <c r="NFE170" s="212"/>
      <c r="NFF170" s="212"/>
      <c r="NFG170" s="212"/>
      <c r="NFH170" s="212"/>
      <c r="NFI170" s="212"/>
      <c r="NFJ170" s="212"/>
      <c r="NFK170" s="212"/>
      <c r="NFL170" s="212"/>
      <c r="NFM170" s="212"/>
      <c r="NFN170" s="212"/>
      <c r="NFO170" s="212"/>
      <c r="NFP170" s="212"/>
      <c r="NFQ170" s="212"/>
      <c r="NFR170" s="212"/>
      <c r="NFS170" s="212"/>
      <c r="NFT170" s="212"/>
      <c r="NFU170" s="212"/>
      <c r="NFV170" s="212"/>
      <c r="NFW170" s="212"/>
      <c r="NFX170" s="212"/>
      <c r="NFY170" s="212"/>
      <c r="NFZ170" s="212"/>
      <c r="NGA170" s="212"/>
      <c r="NGB170" s="212"/>
      <c r="NGC170" s="212"/>
      <c r="NGD170" s="212"/>
      <c r="NGE170" s="212"/>
      <c r="NGF170" s="212"/>
      <c r="NGG170" s="212"/>
      <c r="NGH170" s="212"/>
      <c r="NGI170" s="212"/>
      <c r="NGJ170" s="212"/>
      <c r="NGK170" s="212"/>
      <c r="NGL170" s="212"/>
      <c r="NGM170" s="212"/>
      <c r="NGN170" s="212"/>
      <c r="NGO170" s="212"/>
      <c r="NGP170" s="212"/>
      <c r="NGQ170" s="212"/>
      <c r="NGR170" s="212"/>
      <c r="NGS170" s="212"/>
      <c r="NGT170" s="212"/>
      <c r="NGU170" s="212"/>
      <c r="NGV170" s="212"/>
      <c r="NGW170" s="212"/>
      <c r="NGX170" s="212"/>
      <c r="NGY170" s="212"/>
      <c r="NGZ170" s="212"/>
      <c r="NHA170" s="212"/>
      <c r="NHB170" s="212"/>
      <c r="NHC170" s="212"/>
      <c r="NHD170" s="212"/>
      <c r="NHE170" s="212"/>
      <c r="NHF170" s="212"/>
      <c r="NHG170" s="212"/>
      <c r="NHH170" s="212"/>
      <c r="NHI170" s="212"/>
      <c r="NHJ170" s="212"/>
      <c r="NHK170" s="212"/>
      <c r="NHL170" s="212"/>
      <c r="NHM170" s="212"/>
      <c r="NHN170" s="212"/>
      <c r="NHO170" s="212"/>
      <c r="NHP170" s="212"/>
      <c r="NHQ170" s="212"/>
      <c r="NHR170" s="212"/>
      <c r="NHS170" s="212"/>
      <c r="NHT170" s="212"/>
      <c r="NHU170" s="212"/>
      <c r="NHV170" s="212"/>
      <c r="NHW170" s="212"/>
      <c r="NHX170" s="212"/>
      <c r="NHY170" s="212"/>
      <c r="NHZ170" s="212"/>
      <c r="NIA170" s="212"/>
      <c r="NIB170" s="212"/>
      <c r="NIC170" s="212"/>
      <c r="NID170" s="212"/>
      <c r="NIE170" s="212"/>
      <c r="NIF170" s="212"/>
      <c r="NIG170" s="212"/>
      <c r="NIH170" s="212"/>
      <c r="NII170" s="212"/>
      <c r="NIJ170" s="212"/>
      <c r="NIK170" s="212"/>
      <c r="NIL170" s="212"/>
      <c r="NIM170" s="212"/>
      <c r="NIN170" s="212"/>
      <c r="NIO170" s="212"/>
      <c r="NIP170" s="212"/>
      <c r="NIQ170" s="212"/>
      <c r="NIR170" s="212"/>
      <c r="NIS170" s="212"/>
      <c r="NIT170" s="212"/>
      <c r="NIU170" s="212"/>
      <c r="NIV170" s="212"/>
      <c r="NIW170" s="212"/>
      <c r="NIX170" s="212"/>
      <c r="NIY170" s="212"/>
      <c r="NIZ170" s="212"/>
      <c r="NJA170" s="212"/>
      <c r="NJB170" s="212"/>
      <c r="NJC170" s="212"/>
      <c r="NJD170" s="212"/>
      <c r="NJE170" s="212"/>
      <c r="NJF170" s="212"/>
      <c r="NJG170" s="212"/>
      <c r="NJN170" s="212"/>
      <c r="NJO170" s="212"/>
      <c r="NJP170" s="212"/>
      <c r="NJQ170" s="212"/>
      <c r="NJR170" s="212"/>
      <c r="NJS170" s="212"/>
      <c r="NJT170" s="212"/>
      <c r="NJU170" s="212"/>
      <c r="NJV170" s="212"/>
      <c r="NJW170" s="212"/>
      <c r="NJX170" s="212"/>
      <c r="NJY170" s="212"/>
      <c r="NJZ170" s="212"/>
      <c r="NKA170" s="212"/>
      <c r="NKB170" s="212"/>
      <c r="NKC170" s="212"/>
      <c r="NKD170" s="212"/>
      <c r="NKE170" s="212"/>
      <c r="NKF170" s="212"/>
      <c r="NKG170" s="212"/>
      <c r="NKH170" s="212"/>
      <c r="NKI170" s="212"/>
      <c r="NKJ170" s="212"/>
      <c r="NKK170" s="212"/>
      <c r="NKL170" s="212"/>
      <c r="NKM170" s="212"/>
      <c r="NKN170" s="212"/>
      <c r="NKO170" s="212"/>
      <c r="NKP170" s="212"/>
      <c r="NKQ170" s="212"/>
      <c r="NKR170" s="212"/>
      <c r="NKS170" s="212"/>
      <c r="NKT170" s="212"/>
      <c r="NKU170" s="212"/>
      <c r="NKV170" s="212"/>
      <c r="NKW170" s="212"/>
      <c r="NKX170" s="212"/>
      <c r="NKY170" s="212"/>
      <c r="NKZ170" s="212"/>
      <c r="NLA170" s="212"/>
      <c r="NLB170" s="212"/>
      <c r="NLC170" s="212"/>
      <c r="NLD170" s="212"/>
      <c r="NLE170" s="212"/>
      <c r="NLF170" s="212"/>
      <c r="NLG170" s="212"/>
      <c r="NLH170" s="212"/>
      <c r="NLI170" s="212"/>
      <c r="NLJ170" s="212"/>
      <c r="NLK170" s="212"/>
      <c r="NLL170" s="212"/>
      <c r="NLM170" s="212"/>
      <c r="NLN170" s="212"/>
      <c r="NLO170" s="212"/>
      <c r="NLP170" s="212"/>
      <c r="NLQ170" s="212"/>
      <c r="NLR170" s="212"/>
      <c r="NLS170" s="212"/>
      <c r="NLT170" s="212"/>
      <c r="NLU170" s="212"/>
      <c r="NLV170" s="212"/>
      <c r="NLW170" s="212"/>
      <c r="NLX170" s="212"/>
      <c r="NLY170" s="212"/>
      <c r="NLZ170" s="212"/>
      <c r="NMA170" s="212"/>
      <c r="NMB170" s="212"/>
      <c r="NMC170" s="212"/>
      <c r="NMD170" s="212"/>
      <c r="NME170" s="212"/>
      <c r="NMF170" s="212"/>
      <c r="NMG170" s="212"/>
      <c r="NMH170" s="212"/>
      <c r="NMI170" s="212"/>
      <c r="NMJ170" s="212"/>
      <c r="NMK170" s="212"/>
      <c r="NML170" s="212"/>
      <c r="NMM170" s="212"/>
      <c r="NMN170" s="212"/>
      <c r="NMO170" s="212"/>
      <c r="NMP170" s="212"/>
      <c r="NMQ170" s="212"/>
      <c r="NMR170" s="212"/>
      <c r="NMS170" s="212"/>
      <c r="NMT170" s="212"/>
      <c r="NMU170" s="212"/>
      <c r="NMV170" s="212"/>
      <c r="NMW170" s="212"/>
      <c r="NMX170" s="212"/>
      <c r="NMY170" s="212"/>
      <c r="NMZ170" s="212"/>
      <c r="NNA170" s="212"/>
      <c r="NNB170" s="212"/>
      <c r="NNC170" s="212"/>
      <c r="NND170" s="212"/>
      <c r="NNE170" s="212"/>
      <c r="NNF170" s="212"/>
      <c r="NNG170" s="212"/>
      <c r="NNH170" s="212"/>
      <c r="NNI170" s="212"/>
      <c r="NNJ170" s="212"/>
      <c r="NNK170" s="212"/>
      <c r="NNL170" s="212"/>
      <c r="NNM170" s="212"/>
      <c r="NNN170" s="212"/>
      <c r="NNO170" s="212"/>
      <c r="NNP170" s="212"/>
      <c r="NNQ170" s="212"/>
      <c r="NNR170" s="212"/>
      <c r="NNS170" s="212"/>
      <c r="NNT170" s="212"/>
      <c r="NNU170" s="212"/>
      <c r="NNV170" s="212"/>
      <c r="NNW170" s="212"/>
      <c r="NNX170" s="212"/>
      <c r="NNY170" s="212"/>
      <c r="NNZ170" s="212"/>
      <c r="NOA170" s="212"/>
      <c r="NOB170" s="212"/>
      <c r="NOC170" s="212"/>
      <c r="NOD170" s="212"/>
      <c r="NOE170" s="212"/>
      <c r="NOF170" s="212"/>
      <c r="NOG170" s="212"/>
      <c r="NOH170" s="212"/>
      <c r="NOI170" s="212"/>
      <c r="NOJ170" s="212"/>
      <c r="NOK170" s="212"/>
      <c r="NOL170" s="212"/>
      <c r="NOM170" s="212"/>
      <c r="NON170" s="212"/>
      <c r="NOO170" s="212"/>
      <c r="NOP170" s="212"/>
      <c r="NOQ170" s="212"/>
      <c r="NOR170" s="212"/>
      <c r="NOS170" s="212"/>
      <c r="NOT170" s="212"/>
      <c r="NOU170" s="212"/>
      <c r="NOV170" s="212"/>
      <c r="NOW170" s="212"/>
      <c r="NOX170" s="212"/>
      <c r="NOY170" s="212"/>
      <c r="NOZ170" s="212"/>
      <c r="NPA170" s="212"/>
      <c r="NPB170" s="212"/>
      <c r="NPC170" s="212"/>
      <c r="NPD170" s="212"/>
      <c r="NPE170" s="212"/>
      <c r="NPF170" s="212"/>
      <c r="NPG170" s="212"/>
      <c r="NPH170" s="212"/>
      <c r="NPI170" s="212"/>
      <c r="NPJ170" s="212"/>
      <c r="NPK170" s="212"/>
      <c r="NPL170" s="212"/>
      <c r="NPM170" s="212"/>
      <c r="NPN170" s="212"/>
      <c r="NPO170" s="212"/>
      <c r="NPP170" s="212"/>
      <c r="NPQ170" s="212"/>
      <c r="NPR170" s="212"/>
      <c r="NPS170" s="212"/>
      <c r="NPT170" s="212"/>
      <c r="NPU170" s="212"/>
      <c r="NPV170" s="212"/>
      <c r="NPW170" s="212"/>
      <c r="NPX170" s="212"/>
      <c r="NPY170" s="212"/>
      <c r="NPZ170" s="212"/>
      <c r="NQA170" s="212"/>
      <c r="NQB170" s="212"/>
      <c r="NQC170" s="212"/>
      <c r="NQD170" s="212"/>
      <c r="NQE170" s="212"/>
      <c r="NQF170" s="212"/>
      <c r="NQG170" s="212"/>
      <c r="NQH170" s="212"/>
      <c r="NQI170" s="212"/>
      <c r="NQJ170" s="212"/>
      <c r="NQK170" s="212"/>
      <c r="NQL170" s="212"/>
      <c r="NQM170" s="212"/>
      <c r="NQN170" s="212"/>
      <c r="NQO170" s="212"/>
      <c r="NQP170" s="212"/>
      <c r="NQQ170" s="212"/>
      <c r="NQR170" s="212"/>
      <c r="NQS170" s="212"/>
      <c r="NQT170" s="212"/>
      <c r="NQU170" s="212"/>
      <c r="NQV170" s="212"/>
      <c r="NQW170" s="212"/>
      <c r="NQX170" s="212"/>
      <c r="NQY170" s="212"/>
      <c r="NQZ170" s="212"/>
      <c r="NRA170" s="212"/>
      <c r="NRB170" s="212"/>
      <c r="NRC170" s="212"/>
      <c r="NRD170" s="212"/>
      <c r="NRE170" s="212"/>
      <c r="NRF170" s="212"/>
      <c r="NRG170" s="212"/>
      <c r="NRH170" s="212"/>
      <c r="NRI170" s="212"/>
      <c r="NRJ170" s="212"/>
      <c r="NRK170" s="212"/>
      <c r="NRL170" s="212"/>
      <c r="NRM170" s="212"/>
      <c r="NRN170" s="212"/>
      <c r="NRO170" s="212"/>
      <c r="NRP170" s="212"/>
      <c r="NRQ170" s="212"/>
      <c r="NRR170" s="212"/>
      <c r="NRS170" s="212"/>
      <c r="NRT170" s="212"/>
      <c r="NRU170" s="212"/>
      <c r="NRV170" s="212"/>
      <c r="NRW170" s="212"/>
      <c r="NRX170" s="212"/>
      <c r="NRY170" s="212"/>
      <c r="NRZ170" s="212"/>
      <c r="NSA170" s="212"/>
      <c r="NSB170" s="212"/>
      <c r="NSC170" s="212"/>
      <c r="NSD170" s="212"/>
      <c r="NSE170" s="212"/>
      <c r="NSF170" s="212"/>
      <c r="NSG170" s="212"/>
      <c r="NSH170" s="212"/>
      <c r="NSI170" s="212"/>
      <c r="NSJ170" s="212"/>
      <c r="NSK170" s="212"/>
      <c r="NSL170" s="212"/>
      <c r="NSM170" s="212"/>
      <c r="NSN170" s="212"/>
      <c r="NSO170" s="212"/>
      <c r="NSP170" s="212"/>
      <c r="NSQ170" s="212"/>
      <c r="NSR170" s="212"/>
      <c r="NSS170" s="212"/>
      <c r="NST170" s="212"/>
      <c r="NSU170" s="212"/>
      <c r="NSV170" s="212"/>
      <c r="NSW170" s="212"/>
      <c r="NSX170" s="212"/>
      <c r="NSY170" s="212"/>
      <c r="NSZ170" s="212"/>
      <c r="NTA170" s="212"/>
      <c r="NTB170" s="212"/>
      <c r="NTC170" s="212"/>
      <c r="NTJ170" s="212"/>
      <c r="NTK170" s="212"/>
      <c r="NTL170" s="212"/>
      <c r="NTM170" s="212"/>
      <c r="NTN170" s="212"/>
      <c r="NTO170" s="212"/>
      <c r="NTP170" s="212"/>
      <c r="NTQ170" s="212"/>
      <c r="NTR170" s="212"/>
      <c r="NTS170" s="212"/>
      <c r="NTT170" s="212"/>
      <c r="NTU170" s="212"/>
      <c r="NTV170" s="212"/>
      <c r="NTW170" s="212"/>
      <c r="NTX170" s="212"/>
      <c r="NTY170" s="212"/>
      <c r="NTZ170" s="212"/>
      <c r="NUA170" s="212"/>
      <c r="NUB170" s="212"/>
      <c r="NUC170" s="212"/>
      <c r="NUD170" s="212"/>
      <c r="NUE170" s="212"/>
      <c r="NUF170" s="212"/>
      <c r="NUG170" s="212"/>
      <c r="NUH170" s="212"/>
      <c r="NUI170" s="212"/>
      <c r="NUJ170" s="212"/>
      <c r="NUK170" s="212"/>
      <c r="NUL170" s="212"/>
      <c r="NUM170" s="212"/>
      <c r="NUN170" s="212"/>
      <c r="NUO170" s="212"/>
      <c r="NUP170" s="212"/>
      <c r="NUQ170" s="212"/>
      <c r="NUR170" s="212"/>
      <c r="NUS170" s="212"/>
      <c r="NUT170" s="212"/>
      <c r="NUU170" s="212"/>
      <c r="NUV170" s="212"/>
      <c r="NUW170" s="212"/>
      <c r="NUX170" s="212"/>
      <c r="NUY170" s="212"/>
      <c r="NUZ170" s="212"/>
      <c r="NVA170" s="212"/>
      <c r="NVB170" s="212"/>
      <c r="NVC170" s="212"/>
      <c r="NVD170" s="212"/>
      <c r="NVE170" s="212"/>
      <c r="NVF170" s="212"/>
      <c r="NVG170" s="212"/>
      <c r="NVH170" s="212"/>
      <c r="NVI170" s="212"/>
      <c r="NVJ170" s="212"/>
      <c r="NVK170" s="212"/>
      <c r="NVL170" s="212"/>
      <c r="NVM170" s="212"/>
      <c r="NVN170" s="212"/>
      <c r="NVO170" s="212"/>
      <c r="NVP170" s="212"/>
      <c r="NVQ170" s="212"/>
      <c r="NVR170" s="212"/>
      <c r="NVS170" s="212"/>
      <c r="NVT170" s="212"/>
      <c r="NVU170" s="212"/>
      <c r="NVV170" s="212"/>
      <c r="NVW170" s="212"/>
      <c r="NVX170" s="212"/>
      <c r="NVY170" s="212"/>
      <c r="NVZ170" s="212"/>
      <c r="NWA170" s="212"/>
      <c r="NWB170" s="212"/>
      <c r="NWC170" s="212"/>
      <c r="NWD170" s="212"/>
      <c r="NWE170" s="212"/>
      <c r="NWF170" s="212"/>
      <c r="NWG170" s="212"/>
      <c r="NWH170" s="212"/>
      <c r="NWI170" s="212"/>
      <c r="NWJ170" s="212"/>
      <c r="NWK170" s="212"/>
      <c r="NWL170" s="212"/>
      <c r="NWM170" s="212"/>
      <c r="NWN170" s="212"/>
      <c r="NWO170" s="212"/>
      <c r="NWP170" s="212"/>
      <c r="NWQ170" s="212"/>
      <c r="NWR170" s="212"/>
      <c r="NWS170" s="212"/>
      <c r="NWT170" s="212"/>
      <c r="NWU170" s="212"/>
      <c r="NWV170" s="212"/>
      <c r="NWW170" s="212"/>
      <c r="NWX170" s="212"/>
      <c r="NWY170" s="212"/>
      <c r="NWZ170" s="212"/>
      <c r="NXA170" s="212"/>
      <c r="NXB170" s="212"/>
      <c r="NXC170" s="212"/>
      <c r="NXD170" s="212"/>
      <c r="NXE170" s="212"/>
      <c r="NXF170" s="212"/>
      <c r="NXG170" s="212"/>
      <c r="NXH170" s="212"/>
      <c r="NXI170" s="212"/>
      <c r="NXJ170" s="212"/>
      <c r="NXK170" s="212"/>
      <c r="NXL170" s="212"/>
      <c r="NXM170" s="212"/>
      <c r="NXN170" s="212"/>
      <c r="NXO170" s="212"/>
      <c r="NXP170" s="212"/>
      <c r="NXQ170" s="212"/>
      <c r="NXR170" s="212"/>
      <c r="NXS170" s="212"/>
      <c r="NXT170" s="212"/>
      <c r="NXU170" s="212"/>
      <c r="NXV170" s="212"/>
      <c r="NXW170" s="212"/>
      <c r="NXX170" s="212"/>
      <c r="NXY170" s="212"/>
      <c r="NXZ170" s="212"/>
      <c r="NYA170" s="212"/>
      <c r="NYB170" s="212"/>
      <c r="NYC170" s="212"/>
      <c r="NYD170" s="212"/>
      <c r="NYE170" s="212"/>
      <c r="NYF170" s="212"/>
      <c r="NYG170" s="212"/>
      <c r="NYH170" s="212"/>
      <c r="NYI170" s="212"/>
      <c r="NYJ170" s="212"/>
      <c r="NYK170" s="212"/>
      <c r="NYL170" s="212"/>
      <c r="NYM170" s="212"/>
      <c r="NYN170" s="212"/>
      <c r="NYO170" s="212"/>
      <c r="NYP170" s="212"/>
      <c r="NYQ170" s="212"/>
      <c r="NYR170" s="212"/>
      <c r="NYS170" s="212"/>
      <c r="NYT170" s="212"/>
      <c r="NYU170" s="212"/>
      <c r="NYV170" s="212"/>
      <c r="NYW170" s="212"/>
      <c r="NYX170" s="212"/>
      <c r="NYY170" s="212"/>
      <c r="NYZ170" s="212"/>
      <c r="NZA170" s="212"/>
      <c r="NZB170" s="212"/>
      <c r="NZC170" s="212"/>
      <c r="NZD170" s="212"/>
      <c r="NZE170" s="212"/>
      <c r="NZF170" s="212"/>
      <c r="NZG170" s="212"/>
      <c r="NZH170" s="212"/>
      <c r="NZI170" s="212"/>
      <c r="NZJ170" s="212"/>
      <c r="NZK170" s="212"/>
      <c r="NZL170" s="212"/>
      <c r="NZM170" s="212"/>
      <c r="NZN170" s="212"/>
      <c r="NZO170" s="212"/>
      <c r="NZP170" s="212"/>
      <c r="NZQ170" s="212"/>
      <c r="NZR170" s="212"/>
      <c r="NZS170" s="212"/>
      <c r="NZT170" s="212"/>
      <c r="NZU170" s="212"/>
      <c r="NZV170" s="212"/>
      <c r="NZW170" s="212"/>
      <c r="NZX170" s="212"/>
      <c r="NZY170" s="212"/>
      <c r="NZZ170" s="212"/>
      <c r="OAA170" s="212"/>
      <c r="OAB170" s="212"/>
      <c r="OAC170" s="212"/>
      <c r="OAD170" s="212"/>
      <c r="OAE170" s="212"/>
      <c r="OAF170" s="212"/>
      <c r="OAG170" s="212"/>
      <c r="OAH170" s="212"/>
      <c r="OAI170" s="212"/>
      <c r="OAJ170" s="212"/>
      <c r="OAK170" s="212"/>
      <c r="OAL170" s="212"/>
      <c r="OAM170" s="212"/>
      <c r="OAN170" s="212"/>
      <c r="OAO170" s="212"/>
      <c r="OAP170" s="212"/>
      <c r="OAQ170" s="212"/>
      <c r="OAR170" s="212"/>
      <c r="OAS170" s="212"/>
      <c r="OAT170" s="212"/>
      <c r="OAU170" s="212"/>
      <c r="OAV170" s="212"/>
      <c r="OAW170" s="212"/>
      <c r="OAX170" s="212"/>
      <c r="OAY170" s="212"/>
      <c r="OAZ170" s="212"/>
      <c r="OBA170" s="212"/>
      <c r="OBB170" s="212"/>
      <c r="OBC170" s="212"/>
      <c r="OBD170" s="212"/>
      <c r="OBE170" s="212"/>
      <c r="OBF170" s="212"/>
      <c r="OBG170" s="212"/>
      <c r="OBH170" s="212"/>
      <c r="OBI170" s="212"/>
      <c r="OBJ170" s="212"/>
      <c r="OBK170" s="212"/>
      <c r="OBL170" s="212"/>
      <c r="OBM170" s="212"/>
      <c r="OBN170" s="212"/>
      <c r="OBO170" s="212"/>
      <c r="OBP170" s="212"/>
      <c r="OBQ170" s="212"/>
      <c r="OBR170" s="212"/>
      <c r="OBS170" s="212"/>
      <c r="OBT170" s="212"/>
      <c r="OBU170" s="212"/>
      <c r="OBV170" s="212"/>
      <c r="OBW170" s="212"/>
      <c r="OBX170" s="212"/>
      <c r="OBY170" s="212"/>
      <c r="OBZ170" s="212"/>
      <c r="OCA170" s="212"/>
      <c r="OCB170" s="212"/>
      <c r="OCC170" s="212"/>
      <c r="OCD170" s="212"/>
      <c r="OCE170" s="212"/>
      <c r="OCF170" s="212"/>
      <c r="OCG170" s="212"/>
      <c r="OCH170" s="212"/>
      <c r="OCI170" s="212"/>
      <c r="OCJ170" s="212"/>
      <c r="OCK170" s="212"/>
      <c r="OCL170" s="212"/>
      <c r="OCM170" s="212"/>
      <c r="OCN170" s="212"/>
      <c r="OCO170" s="212"/>
      <c r="OCP170" s="212"/>
      <c r="OCQ170" s="212"/>
      <c r="OCR170" s="212"/>
      <c r="OCS170" s="212"/>
      <c r="OCT170" s="212"/>
      <c r="OCU170" s="212"/>
      <c r="OCV170" s="212"/>
      <c r="OCW170" s="212"/>
      <c r="OCX170" s="212"/>
      <c r="OCY170" s="212"/>
      <c r="ODF170" s="212"/>
      <c r="ODG170" s="212"/>
      <c r="ODH170" s="212"/>
      <c r="ODI170" s="212"/>
      <c r="ODJ170" s="212"/>
      <c r="ODK170" s="212"/>
      <c r="ODL170" s="212"/>
      <c r="ODM170" s="212"/>
      <c r="ODN170" s="212"/>
      <c r="ODO170" s="212"/>
      <c r="ODP170" s="212"/>
      <c r="ODQ170" s="212"/>
      <c r="ODR170" s="212"/>
      <c r="ODS170" s="212"/>
      <c r="ODT170" s="212"/>
      <c r="ODU170" s="212"/>
      <c r="ODV170" s="212"/>
      <c r="ODW170" s="212"/>
      <c r="ODX170" s="212"/>
      <c r="ODY170" s="212"/>
      <c r="ODZ170" s="212"/>
      <c r="OEA170" s="212"/>
      <c r="OEB170" s="212"/>
      <c r="OEC170" s="212"/>
      <c r="OED170" s="212"/>
      <c r="OEE170" s="212"/>
      <c r="OEF170" s="212"/>
      <c r="OEG170" s="212"/>
      <c r="OEH170" s="212"/>
      <c r="OEI170" s="212"/>
      <c r="OEJ170" s="212"/>
      <c r="OEK170" s="212"/>
      <c r="OEL170" s="212"/>
      <c r="OEM170" s="212"/>
      <c r="OEN170" s="212"/>
      <c r="OEO170" s="212"/>
      <c r="OEP170" s="212"/>
      <c r="OEQ170" s="212"/>
      <c r="OER170" s="212"/>
      <c r="OES170" s="212"/>
      <c r="OET170" s="212"/>
      <c r="OEU170" s="212"/>
      <c r="OEV170" s="212"/>
      <c r="OEW170" s="212"/>
      <c r="OEX170" s="212"/>
      <c r="OEY170" s="212"/>
      <c r="OEZ170" s="212"/>
      <c r="OFA170" s="212"/>
      <c r="OFB170" s="212"/>
      <c r="OFC170" s="212"/>
      <c r="OFD170" s="212"/>
      <c r="OFE170" s="212"/>
      <c r="OFF170" s="212"/>
      <c r="OFG170" s="212"/>
      <c r="OFH170" s="212"/>
      <c r="OFI170" s="212"/>
      <c r="OFJ170" s="212"/>
      <c r="OFK170" s="212"/>
      <c r="OFL170" s="212"/>
      <c r="OFM170" s="212"/>
      <c r="OFN170" s="212"/>
      <c r="OFO170" s="212"/>
      <c r="OFP170" s="212"/>
      <c r="OFQ170" s="212"/>
      <c r="OFR170" s="212"/>
      <c r="OFS170" s="212"/>
      <c r="OFT170" s="212"/>
      <c r="OFU170" s="212"/>
      <c r="OFV170" s="212"/>
      <c r="OFW170" s="212"/>
      <c r="OFX170" s="212"/>
      <c r="OFY170" s="212"/>
      <c r="OFZ170" s="212"/>
      <c r="OGA170" s="212"/>
      <c r="OGB170" s="212"/>
      <c r="OGC170" s="212"/>
      <c r="OGD170" s="212"/>
      <c r="OGE170" s="212"/>
      <c r="OGF170" s="212"/>
      <c r="OGG170" s="212"/>
      <c r="OGH170" s="212"/>
      <c r="OGI170" s="212"/>
      <c r="OGJ170" s="212"/>
      <c r="OGK170" s="212"/>
      <c r="OGL170" s="212"/>
      <c r="OGM170" s="212"/>
      <c r="OGN170" s="212"/>
      <c r="OGO170" s="212"/>
      <c r="OGP170" s="212"/>
      <c r="OGQ170" s="212"/>
      <c r="OGR170" s="212"/>
      <c r="OGS170" s="212"/>
      <c r="OGT170" s="212"/>
      <c r="OGU170" s="212"/>
      <c r="OGV170" s="212"/>
      <c r="OGW170" s="212"/>
      <c r="OGX170" s="212"/>
      <c r="OGY170" s="212"/>
      <c r="OGZ170" s="212"/>
      <c r="OHA170" s="212"/>
      <c r="OHB170" s="212"/>
      <c r="OHC170" s="212"/>
      <c r="OHD170" s="212"/>
      <c r="OHE170" s="212"/>
      <c r="OHF170" s="212"/>
      <c r="OHG170" s="212"/>
      <c r="OHH170" s="212"/>
      <c r="OHI170" s="212"/>
      <c r="OHJ170" s="212"/>
      <c r="OHK170" s="212"/>
      <c r="OHL170" s="212"/>
      <c r="OHM170" s="212"/>
      <c r="OHN170" s="212"/>
      <c r="OHO170" s="212"/>
      <c r="OHP170" s="212"/>
      <c r="OHQ170" s="212"/>
      <c r="OHR170" s="212"/>
      <c r="OHS170" s="212"/>
      <c r="OHT170" s="212"/>
      <c r="OHU170" s="212"/>
      <c r="OHV170" s="212"/>
      <c r="OHW170" s="212"/>
      <c r="OHX170" s="212"/>
      <c r="OHY170" s="212"/>
      <c r="OHZ170" s="212"/>
      <c r="OIA170" s="212"/>
      <c r="OIB170" s="212"/>
      <c r="OIC170" s="212"/>
      <c r="OID170" s="212"/>
      <c r="OIE170" s="212"/>
      <c r="OIF170" s="212"/>
      <c r="OIG170" s="212"/>
      <c r="OIH170" s="212"/>
      <c r="OII170" s="212"/>
      <c r="OIJ170" s="212"/>
      <c r="OIK170" s="212"/>
      <c r="OIL170" s="212"/>
      <c r="OIM170" s="212"/>
      <c r="OIN170" s="212"/>
      <c r="OIO170" s="212"/>
      <c r="OIP170" s="212"/>
      <c r="OIQ170" s="212"/>
      <c r="OIR170" s="212"/>
      <c r="OIS170" s="212"/>
      <c r="OIT170" s="212"/>
      <c r="OIU170" s="212"/>
      <c r="OIV170" s="212"/>
      <c r="OIW170" s="212"/>
      <c r="OIX170" s="212"/>
      <c r="OIY170" s="212"/>
      <c r="OIZ170" s="212"/>
      <c r="OJA170" s="212"/>
      <c r="OJB170" s="212"/>
      <c r="OJC170" s="212"/>
      <c r="OJD170" s="212"/>
      <c r="OJE170" s="212"/>
      <c r="OJF170" s="212"/>
      <c r="OJG170" s="212"/>
      <c r="OJH170" s="212"/>
      <c r="OJI170" s="212"/>
      <c r="OJJ170" s="212"/>
      <c r="OJK170" s="212"/>
      <c r="OJL170" s="212"/>
      <c r="OJM170" s="212"/>
      <c r="OJN170" s="212"/>
      <c r="OJO170" s="212"/>
      <c r="OJP170" s="212"/>
      <c r="OJQ170" s="212"/>
      <c r="OJR170" s="212"/>
      <c r="OJS170" s="212"/>
      <c r="OJT170" s="212"/>
      <c r="OJU170" s="212"/>
      <c r="OJV170" s="212"/>
      <c r="OJW170" s="212"/>
      <c r="OJX170" s="212"/>
      <c r="OJY170" s="212"/>
      <c r="OJZ170" s="212"/>
      <c r="OKA170" s="212"/>
      <c r="OKB170" s="212"/>
      <c r="OKC170" s="212"/>
      <c r="OKD170" s="212"/>
      <c r="OKE170" s="212"/>
      <c r="OKF170" s="212"/>
      <c r="OKG170" s="212"/>
      <c r="OKH170" s="212"/>
      <c r="OKI170" s="212"/>
      <c r="OKJ170" s="212"/>
      <c r="OKK170" s="212"/>
      <c r="OKL170" s="212"/>
      <c r="OKM170" s="212"/>
      <c r="OKN170" s="212"/>
      <c r="OKO170" s="212"/>
      <c r="OKP170" s="212"/>
      <c r="OKQ170" s="212"/>
      <c r="OKR170" s="212"/>
      <c r="OKS170" s="212"/>
      <c r="OKT170" s="212"/>
      <c r="OKU170" s="212"/>
      <c r="OKV170" s="212"/>
      <c r="OKW170" s="212"/>
      <c r="OKX170" s="212"/>
      <c r="OKY170" s="212"/>
      <c r="OKZ170" s="212"/>
      <c r="OLA170" s="212"/>
      <c r="OLB170" s="212"/>
      <c r="OLC170" s="212"/>
      <c r="OLD170" s="212"/>
      <c r="OLE170" s="212"/>
      <c r="OLF170" s="212"/>
      <c r="OLG170" s="212"/>
      <c r="OLH170" s="212"/>
      <c r="OLI170" s="212"/>
      <c r="OLJ170" s="212"/>
      <c r="OLK170" s="212"/>
      <c r="OLL170" s="212"/>
      <c r="OLM170" s="212"/>
      <c r="OLN170" s="212"/>
      <c r="OLO170" s="212"/>
      <c r="OLP170" s="212"/>
      <c r="OLQ170" s="212"/>
      <c r="OLR170" s="212"/>
      <c r="OLS170" s="212"/>
      <c r="OLT170" s="212"/>
      <c r="OLU170" s="212"/>
      <c r="OLV170" s="212"/>
      <c r="OLW170" s="212"/>
      <c r="OLX170" s="212"/>
      <c r="OLY170" s="212"/>
      <c r="OLZ170" s="212"/>
      <c r="OMA170" s="212"/>
      <c r="OMB170" s="212"/>
      <c r="OMC170" s="212"/>
      <c r="OMD170" s="212"/>
      <c r="OME170" s="212"/>
      <c r="OMF170" s="212"/>
      <c r="OMG170" s="212"/>
      <c r="OMH170" s="212"/>
      <c r="OMI170" s="212"/>
      <c r="OMJ170" s="212"/>
      <c r="OMK170" s="212"/>
      <c r="OML170" s="212"/>
      <c r="OMM170" s="212"/>
      <c r="OMN170" s="212"/>
      <c r="OMO170" s="212"/>
      <c r="OMP170" s="212"/>
      <c r="OMQ170" s="212"/>
      <c r="OMR170" s="212"/>
      <c r="OMS170" s="212"/>
      <c r="OMT170" s="212"/>
      <c r="OMU170" s="212"/>
      <c r="ONB170" s="212"/>
      <c r="ONC170" s="212"/>
      <c r="OND170" s="212"/>
      <c r="ONE170" s="212"/>
      <c r="ONF170" s="212"/>
      <c r="ONG170" s="212"/>
      <c r="ONH170" s="212"/>
      <c r="ONI170" s="212"/>
      <c r="ONJ170" s="212"/>
      <c r="ONK170" s="212"/>
      <c r="ONL170" s="212"/>
      <c r="ONM170" s="212"/>
      <c r="ONN170" s="212"/>
      <c r="ONO170" s="212"/>
      <c r="ONP170" s="212"/>
      <c r="ONQ170" s="212"/>
      <c r="ONR170" s="212"/>
      <c r="ONS170" s="212"/>
      <c r="ONT170" s="212"/>
      <c r="ONU170" s="212"/>
      <c r="ONV170" s="212"/>
      <c r="ONW170" s="212"/>
      <c r="ONX170" s="212"/>
      <c r="ONY170" s="212"/>
      <c r="ONZ170" s="212"/>
      <c r="OOA170" s="212"/>
      <c r="OOB170" s="212"/>
      <c r="OOC170" s="212"/>
      <c r="OOD170" s="212"/>
      <c r="OOE170" s="212"/>
      <c r="OOF170" s="212"/>
      <c r="OOG170" s="212"/>
      <c r="OOH170" s="212"/>
      <c r="OOI170" s="212"/>
      <c r="OOJ170" s="212"/>
      <c r="OOK170" s="212"/>
      <c r="OOL170" s="212"/>
      <c r="OOM170" s="212"/>
      <c r="OON170" s="212"/>
      <c r="OOO170" s="212"/>
      <c r="OOP170" s="212"/>
      <c r="OOQ170" s="212"/>
      <c r="OOR170" s="212"/>
      <c r="OOS170" s="212"/>
      <c r="OOT170" s="212"/>
      <c r="OOU170" s="212"/>
      <c r="OOV170" s="212"/>
      <c r="OOW170" s="212"/>
      <c r="OOX170" s="212"/>
      <c r="OOY170" s="212"/>
      <c r="OOZ170" s="212"/>
      <c r="OPA170" s="212"/>
      <c r="OPB170" s="212"/>
      <c r="OPC170" s="212"/>
      <c r="OPD170" s="212"/>
      <c r="OPE170" s="212"/>
      <c r="OPF170" s="212"/>
      <c r="OPG170" s="212"/>
      <c r="OPH170" s="212"/>
      <c r="OPI170" s="212"/>
      <c r="OPJ170" s="212"/>
      <c r="OPK170" s="212"/>
      <c r="OPL170" s="212"/>
      <c r="OPM170" s="212"/>
      <c r="OPN170" s="212"/>
      <c r="OPO170" s="212"/>
      <c r="OPP170" s="212"/>
      <c r="OPQ170" s="212"/>
      <c r="OPR170" s="212"/>
      <c r="OPS170" s="212"/>
      <c r="OPT170" s="212"/>
      <c r="OPU170" s="212"/>
      <c r="OPV170" s="212"/>
      <c r="OPW170" s="212"/>
      <c r="OPX170" s="212"/>
      <c r="OPY170" s="212"/>
      <c r="OPZ170" s="212"/>
      <c r="OQA170" s="212"/>
      <c r="OQB170" s="212"/>
      <c r="OQC170" s="212"/>
      <c r="OQD170" s="212"/>
      <c r="OQE170" s="212"/>
      <c r="OQF170" s="212"/>
      <c r="OQG170" s="212"/>
      <c r="OQH170" s="212"/>
      <c r="OQI170" s="212"/>
      <c r="OQJ170" s="212"/>
      <c r="OQK170" s="212"/>
      <c r="OQL170" s="212"/>
      <c r="OQM170" s="212"/>
      <c r="OQN170" s="212"/>
      <c r="OQO170" s="212"/>
      <c r="OQP170" s="212"/>
      <c r="OQQ170" s="212"/>
      <c r="OQR170" s="212"/>
      <c r="OQS170" s="212"/>
      <c r="OQT170" s="212"/>
      <c r="OQU170" s="212"/>
      <c r="OQV170" s="212"/>
      <c r="OQW170" s="212"/>
      <c r="OQX170" s="212"/>
      <c r="OQY170" s="212"/>
      <c r="OQZ170" s="212"/>
      <c r="ORA170" s="212"/>
      <c r="ORB170" s="212"/>
      <c r="ORC170" s="212"/>
      <c r="ORD170" s="212"/>
      <c r="ORE170" s="212"/>
      <c r="ORF170" s="212"/>
      <c r="ORG170" s="212"/>
      <c r="ORH170" s="212"/>
      <c r="ORI170" s="212"/>
      <c r="ORJ170" s="212"/>
      <c r="ORK170" s="212"/>
      <c r="ORL170" s="212"/>
      <c r="ORM170" s="212"/>
      <c r="ORN170" s="212"/>
      <c r="ORO170" s="212"/>
      <c r="ORP170" s="212"/>
      <c r="ORQ170" s="212"/>
      <c r="ORR170" s="212"/>
      <c r="ORS170" s="212"/>
      <c r="ORT170" s="212"/>
      <c r="ORU170" s="212"/>
      <c r="ORV170" s="212"/>
      <c r="ORW170" s="212"/>
      <c r="ORX170" s="212"/>
      <c r="ORY170" s="212"/>
      <c r="ORZ170" s="212"/>
      <c r="OSA170" s="212"/>
      <c r="OSB170" s="212"/>
      <c r="OSC170" s="212"/>
      <c r="OSD170" s="212"/>
      <c r="OSE170" s="212"/>
      <c r="OSF170" s="212"/>
      <c r="OSG170" s="212"/>
      <c r="OSH170" s="212"/>
      <c r="OSI170" s="212"/>
      <c r="OSJ170" s="212"/>
      <c r="OSK170" s="212"/>
      <c r="OSL170" s="212"/>
      <c r="OSM170" s="212"/>
      <c r="OSN170" s="212"/>
      <c r="OSO170" s="212"/>
      <c r="OSP170" s="212"/>
      <c r="OSQ170" s="212"/>
      <c r="OSR170" s="212"/>
      <c r="OSS170" s="212"/>
      <c r="OST170" s="212"/>
      <c r="OSU170" s="212"/>
      <c r="OSV170" s="212"/>
      <c r="OSW170" s="212"/>
      <c r="OSX170" s="212"/>
      <c r="OSY170" s="212"/>
      <c r="OSZ170" s="212"/>
      <c r="OTA170" s="212"/>
      <c r="OTB170" s="212"/>
      <c r="OTC170" s="212"/>
      <c r="OTD170" s="212"/>
      <c r="OTE170" s="212"/>
      <c r="OTF170" s="212"/>
      <c r="OTG170" s="212"/>
      <c r="OTH170" s="212"/>
      <c r="OTI170" s="212"/>
      <c r="OTJ170" s="212"/>
      <c r="OTK170" s="212"/>
      <c r="OTL170" s="212"/>
      <c r="OTM170" s="212"/>
      <c r="OTN170" s="212"/>
      <c r="OTO170" s="212"/>
      <c r="OTP170" s="212"/>
      <c r="OTQ170" s="212"/>
      <c r="OTR170" s="212"/>
      <c r="OTS170" s="212"/>
      <c r="OTT170" s="212"/>
      <c r="OTU170" s="212"/>
      <c r="OTV170" s="212"/>
      <c r="OTW170" s="212"/>
      <c r="OTX170" s="212"/>
      <c r="OTY170" s="212"/>
      <c r="OTZ170" s="212"/>
      <c r="OUA170" s="212"/>
      <c r="OUB170" s="212"/>
      <c r="OUC170" s="212"/>
      <c r="OUD170" s="212"/>
      <c r="OUE170" s="212"/>
      <c r="OUF170" s="212"/>
      <c r="OUG170" s="212"/>
      <c r="OUH170" s="212"/>
      <c r="OUI170" s="212"/>
      <c r="OUJ170" s="212"/>
      <c r="OUK170" s="212"/>
      <c r="OUL170" s="212"/>
      <c r="OUM170" s="212"/>
      <c r="OUN170" s="212"/>
      <c r="OUO170" s="212"/>
      <c r="OUP170" s="212"/>
      <c r="OUQ170" s="212"/>
      <c r="OUR170" s="212"/>
      <c r="OUS170" s="212"/>
      <c r="OUT170" s="212"/>
      <c r="OUU170" s="212"/>
      <c r="OUV170" s="212"/>
      <c r="OUW170" s="212"/>
      <c r="OUX170" s="212"/>
      <c r="OUY170" s="212"/>
      <c r="OUZ170" s="212"/>
      <c r="OVA170" s="212"/>
      <c r="OVB170" s="212"/>
      <c r="OVC170" s="212"/>
      <c r="OVD170" s="212"/>
      <c r="OVE170" s="212"/>
      <c r="OVF170" s="212"/>
      <c r="OVG170" s="212"/>
      <c r="OVH170" s="212"/>
      <c r="OVI170" s="212"/>
      <c r="OVJ170" s="212"/>
      <c r="OVK170" s="212"/>
      <c r="OVL170" s="212"/>
      <c r="OVM170" s="212"/>
      <c r="OVN170" s="212"/>
      <c r="OVO170" s="212"/>
      <c r="OVP170" s="212"/>
      <c r="OVQ170" s="212"/>
      <c r="OVR170" s="212"/>
      <c r="OVS170" s="212"/>
      <c r="OVT170" s="212"/>
      <c r="OVU170" s="212"/>
      <c r="OVV170" s="212"/>
      <c r="OVW170" s="212"/>
      <c r="OVX170" s="212"/>
      <c r="OVY170" s="212"/>
      <c r="OVZ170" s="212"/>
      <c r="OWA170" s="212"/>
      <c r="OWB170" s="212"/>
      <c r="OWC170" s="212"/>
      <c r="OWD170" s="212"/>
      <c r="OWE170" s="212"/>
      <c r="OWF170" s="212"/>
      <c r="OWG170" s="212"/>
      <c r="OWH170" s="212"/>
      <c r="OWI170" s="212"/>
      <c r="OWJ170" s="212"/>
      <c r="OWK170" s="212"/>
      <c r="OWL170" s="212"/>
      <c r="OWM170" s="212"/>
      <c r="OWN170" s="212"/>
      <c r="OWO170" s="212"/>
      <c r="OWP170" s="212"/>
      <c r="OWQ170" s="212"/>
      <c r="OWX170" s="212"/>
      <c r="OWY170" s="212"/>
      <c r="OWZ170" s="212"/>
      <c r="OXA170" s="212"/>
      <c r="OXB170" s="212"/>
      <c r="OXC170" s="212"/>
      <c r="OXD170" s="212"/>
      <c r="OXE170" s="212"/>
      <c r="OXF170" s="212"/>
      <c r="OXG170" s="212"/>
      <c r="OXH170" s="212"/>
      <c r="OXI170" s="212"/>
      <c r="OXJ170" s="212"/>
      <c r="OXK170" s="212"/>
      <c r="OXL170" s="212"/>
      <c r="OXM170" s="212"/>
      <c r="OXN170" s="212"/>
      <c r="OXO170" s="212"/>
      <c r="OXP170" s="212"/>
      <c r="OXQ170" s="212"/>
      <c r="OXR170" s="212"/>
      <c r="OXS170" s="212"/>
      <c r="OXT170" s="212"/>
      <c r="OXU170" s="212"/>
      <c r="OXV170" s="212"/>
      <c r="OXW170" s="212"/>
      <c r="OXX170" s="212"/>
      <c r="OXY170" s="212"/>
      <c r="OXZ170" s="212"/>
      <c r="OYA170" s="212"/>
      <c r="OYB170" s="212"/>
      <c r="OYC170" s="212"/>
      <c r="OYD170" s="212"/>
      <c r="OYE170" s="212"/>
      <c r="OYF170" s="212"/>
      <c r="OYG170" s="212"/>
      <c r="OYH170" s="212"/>
      <c r="OYI170" s="212"/>
      <c r="OYJ170" s="212"/>
      <c r="OYK170" s="212"/>
      <c r="OYL170" s="212"/>
      <c r="OYM170" s="212"/>
      <c r="OYN170" s="212"/>
      <c r="OYO170" s="212"/>
      <c r="OYP170" s="212"/>
      <c r="OYQ170" s="212"/>
      <c r="OYR170" s="212"/>
      <c r="OYS170" s="212"/>
      <c r="OYT170" s="212"/>
      <c r="OYU170" s="212"/>
      <c r="OYV170" s="212"/>
      <c r="OYW170" s="212"/>
      <c r="OYX170" s="212"/>
      <c r="OYY170" s="212"/>
      <c r="OYZ170" s="212"/>
      <c r="OZA170" s="212"/>
      <c r="OZB170" s="212"/>
      <c r="OZC170" s="212"/>
      <c r="OZD170" s="212"/>
      <c r="OZE170" s="212"/>
      <c r="OZF170" s="212"/>
      <c r="OZG170" s="212"/>
      <c r="OZH170" s="212"/>
      <c r="OZI170" s="212"/>
      <c r="OZJ170" s="212"/>
      <c r="OZK170" s="212"/>
      <c r="OZL170" s="212"/>
      <c r="OZM170" s="212"/>
      <c r="OZN170" s="212"/>
      <c r="OZO170" s="212"/>
      <c r="OZP170" s="212"/>
      <c r="OZQ170" s="212"/>
      <c r="OZR170" s="212"/>
      <c r="OZS170" s="212"/>
      <c r="OZT170" s="212"/>
      <c r="OZU170" s="212"/>
      <c r="OZV170" s="212"/>
      <c r="OZW170" s="212"/>
      <c r="OZX170" s="212"/>
      <c r="OZY170" s="212"/>
      <c r="OZZ170" s="212"/>
      <c r="PAA170" s="212"/>
      <c r="PAB170" s="212"/>
      <c r="PAC170" s="212"/>
      <c r="PAD170" s="212"/>
      <c r="PAE170" s="212"/>
      <c r="PAF170" s="212"/>
      <c r="PAG170" s="212"/>
      <c r="PAH170" s="212"/>
      <c r="PAI170" s="212"/>
      <c r="PAJ170" s="212"/>
      <c r="PAK170" s="212"/>
      <c r="PAL170" s="212"/>
      <c r="PAM170" s="212"/>
      <c r="PAN170" s="212"/>
      <c r="PAO170" s="212"/>
      <c r="PAP170" s="212"/>
      <c r="PAQ170" s="212"/>
      <c r="PAR170" s="212"/>
      <c r="PAS170" s="212"/>
      <c r="PAT170" s="212"/>
      <c r="PAU170" s="212"/>
      <c r="PAV170" s="212"/>
      <c r="PAW170" s="212"/>
      <c r="PAX170" s="212"/>
      <c r="PAY170" s="212"/>
      <c r="PAZ170" s="212"/>
      <c r="PBA170" s="212"/>
      <c r="PBB170" s="212"/>
      <c r="PBC170" s="212"/>
      <c r="PBD170" s="212"/>
      <c r="PBE170" s="212"/>
      <c r="PBF170" s="212"/>
      <c r="PBG170" s="212"/>
      <c r="PBH170" s="212"/>
      <c r="PBI170" s="212"/>
      <c r="PBJ170" s="212"/>
      <c r="PBK170" s="212"/>
      <c r="PBL170" s="212"/>
      <c r="PBM170" s="212"/>
      <c r="PBN170" s="212"/>
      <c r="PBO170" s="212"/>
      <c r="PBP170" s="212"/>
      <c r="PBQ170" s="212"/>
      <c r="PBR170" s="212"/>
      <c r="PBS170" s="212"/>
      <c r="PBT170" s="212"/>
      <c r="PBU170" s="212"/>
      <c r="PBV170" s="212"/>
      <c r="PBW170" s="212"/>
      <c r="PBX170" s="212"/>
      <c r="PBY170" s="212"/>
      <c r="PBZ170" s="212"/>
      <c r="PCA170" s="212"/>
      <c r="PCB170" s="212"/>
      <c r="PCC170" s="212"/>
      <c r="PCD170" s="212"/>
      <c r="PCE170" s="212"/>
      <c r="PCF170" s="212"/>
      <c r="PCG170" s="212"/>
      <c r="PCH170" s="212"/>
      <c r="PCI170" s="212"/>
      <c r="PCJ170" s="212"/>
      <c r="PCK170" s="212"/>
      <c r="PCL170" s="212"/>
      <c r="PCM170" s="212"/>
      <c r="PCN170" s="212"/>
      <c r="PCO170" s="212"/>
      <c r="PCP170" s="212"/>
      <c r="PCQ170" s="212"/>
      <c r="PCR170" s="212"/>
      <c r="PCS170" s="212"/>
      <c r="PCT170" s="212"/>
      <c r="PCU170" s="212"/>
      <c r="PCV170" s="212"/>
      <c r="PCW170" s="212"/>
      <c r="PCX170" s="212"/>
      <c r="PCY170" s="212"/>
      <c r="PCZ170" s="212"/>
      <c r="PDA170" s="212"/>
      <c r="PDB170" s="212"/>
      <c r="PDC170" s="212"/>
      <c r="PDD170" s="212"/>
      <c r="PDE170" s="212"/>
      <c r="PDF170" s="212"/>
      <c r="PDG170" s="212"/>
      <c r="PDH170" s="212"/>
      <c r="PDI170" s="212"/>
      <c r="PDJ170" s="212"/>
      <c r="PDK170" s="212"/>
      <c r="PDL170" s="212"/>
      <c r="PDM170" s="212"/>
      <c r="PDN170" s="212"/>
      <c r="PDO170" s="212"/>
      <c r="PDP170" s="212"/>
      <c r="PDQ170" s="212"/>
      <c r="PDR170" s="212"/>
      <c r="PDS170" s="212"/>
      <c r="PDT170" s="212"/>
      <c r="PDU170" s="212"/>
      <c r="PDV170" s="212"/>
      <c r="PDW170" s="212"/>
      <c r="PDX170" s="212"/>
      <c r="PDY170" s="212"/>
      <c r="PDZ170" s="212"/>
      <c r="PEA170" s="212"/>
      <c r="PEB170" s="212"/>
      <c r="PEC170" s="212"/>
      <c r="PED170" s="212"/>
      <c r="PEE170" s="212"/>
      <c r="PEF170" s="212"/>
      <c r="PEG170" s="212"/>
      <c r="PEH170" s="212"/>
      <c r="PEI170" s="212"/>
      <c r="PEJ170" s="212"/>
      <c r="PEK170" s="212"/>
      <c r="PEL170" s="212"/>
      <c r="PEM170" s="212"/>
      <c r="PEN170" s="212"/>
      <c r="PEO170" s="212"/>
      <c r="PEP170" s="212"/>
      <c r="PEQ170" s="212"/>
      <c r="PER170" s="212"/>
      <c r="PES170" s="212"/>
      <c r="PET170" s="212"/>
      <c r="PEU170" s="212"/>
      <c r="PEV170" s="212"/>
      <c r="PEW170" s="212"/>
      <c r="PEX170" s="212"/>
      <c r="PEY170" s="212"/>
      <c r="PEZ170" s="212"/>
      <c r="PFA170" s="212"/>
      <c r="PFB170" s="212"/>
      <c r="PFC170" s="212"/>
      <c r="PFD170" s="212"/>
      <c r="PFE170" s="212"/>
      <c r="PFF170" s="212"/>
      <c r="PFG170" s="212"/>
      <c r="PFH170" s="212"/>
      <c r="PFI170" s="212"/>
      <c r="PFJ170" s="212"/>
      <c r="PFK170" s="212"/>
      <c r="PFL170" s="212"/>
      <c r="PFM170" s="212"/>
      <c r="PFN170" s="212"/>
      <c r="PFO170" s="212"/>
      <c r="PFP170" s="212"/>
      <c r="PFQ170" s="212"/>
      <c r="PFR170" s="212"/>
      <c r="PFS170" s="212"/>
      <c r="PFT170" s="212"/>
      <c r="PFU170" s="212"/>
      <c r="PFV170" s="212"/>
      <c r="PFW170" s="212"/>
      <c r="PFX170" s="212"/>
      <c r="PFY170" s="212"/>
      <c r="PFZ170" s="212"/>
      <c r="PGA170" s="212"/>
      <c r="PGB170" s="212"/>
      <c r="PGC170" s="212"/>
      <c r="PGD170" s="212"/>
      <c r="PGE170" s="212"/>
      <c r="PGF170" s="212"/>
      <c r="PGG170" s="212"/>
      <c r="PGH170" s="212"/>
      <c r="PGI170" s="212"/>
      <c r="PGJ170" s="212"/>
      <c r="PGK170" s="212"/>
      <c r="PGL170" s="212"/>
      <c r="PGM170" s="212"/>
      <c r="PGT170" s="212"/>
      <c r="PGU170" s="212"/>
      <c r="PGV170" s="212"/>
      <c r="PGW170" s="212"/>
      <c r="PGX170" s="212"/>
      <c r="PGY170" s="212"/>
      <c r="PGZ170" s="212"/>
      <c r="PHA170" s="212"/>
      <c r="PHB170" s="212"/>
      <c r="PHC170" s="212"/>
      <c r="PHD170" s="212"/>
      <c r="PHE170" s="212"/>
      <c r="PHF170" s="212"/>
      <c r="PHG170" s="212"/>
      <c r="PHH170" s="212"/>
      <c r="PHI170" s="212"/>
      <c r="PHJ170" s="212"/>
      <c r="PHK170" s="212"/>
      <c r="PHL170" s="212"/>
      <c r="PHM170" s="212"/>
      <c r="PHN170" s="212"/>
      <c r="PHO170" s="212"/>
      <c r="PHP170" s="212"/>
      <c r="PHQ170" s="212"/>
      <c r="PHR170" s="212"/>
      <c r="PHS170" s="212"/>
      <c r="PHT170" s="212"/>
      <c r="PHU170" s="212"/>
      <c r="PHV170" s="212"/>
      <c r="PHW170" s="212"/>
      <c r="PHX170" s="212"/>
      <c r="PHY170" s="212"/>
      <c r="PHZ170" s="212"/>
      <c r="PIA170" s="212"/>
      <c r="PIB170" s="212"/>
      <c r="PIC170" s="212"/>
      <c r="PID170" s="212"/>
      <c r="PIE170" s="212"/>
      <c r="PIF170" s="212"/>
      <c r="PIG170" s="212"/>
      <c r="PIH170" s="212"/>
      <c r="PII170" s="212"/>
      <c r="PIJ170" s="212"/>
      <c r="PIK170" s="212"/>
      <c r="PIL170" s="212"/>
      <c r="PIM170" s="212"/>
      <c r="PIN170" s="212"/>
      <c r="PIO170" s="212"/>
      <c r="PIP170" s="212"/>
      <c r="PIQ170" s="212"/>
      <c r="PIR170" s="212"/>
      <c r="PIS170" s="212"/>
      <c r="PIT170" s="212"/>
      <c r="PIU170" s="212"/>
      <c r="PIV170" s="212"/>
      <c r="PIW170" s="212"/>
      <c r="PIX170" s="212"/>
      <c r="PIY170" s="212"/>
      <c r="PIZ170" s="212"/>
      <c r="PJA170" s="212"/>
      <c r="PJB170" s="212"/>
      <c r="PJC170" s="212"/>
      <c r="PJD170" s="212"/>
      <c r="PJE170" s="212"/>
      <c r="PJF170" s="212"/>
      <c r="PJG170" s="212"/>
      <c r="PJH170" s="212"/>
      <c r="PJI170" s="212"/>
      <c r="PJJ170" s="212"/>
      <c r="PJK170" s="212"/>
      <c r="PJL170" s="212"/>
      <c r="PJM170" s="212"/>
      <c r="PJN170" s="212"/>
      <c r="PJO170" s="212"/>
      <c r="PJP170" s="212"/>
      <c r="PJQ170" s="212"/>
      <c r="PJR170" s="212"/>
      <c r="PJS170" s="212"/>
      <c r="PJT170" s="212"/>
      <c r="PJU170" s="212"/>
      <c r="PJV170" s="212"/>
      <c r="PJW170" s="212"/>
      <c r="PJX170" s="212"/>
      <c r="PJY170" s="212"/>
      <c r="PJZ170" s="212"/>
      <c r="PKA170" s="212"/>
      <c r="PKB170" s="212"/>
      <c r="PKC170" s="212"/>
      <c r="PKD170" s="212"/>
      <c r="PKE170" s="212"/>
      <c r="PKF170" s="212"/>
      <c r="PKG170" s="212"/>
      <c r="PKH170" s="212"/>
      <c r="PKI170" s="212"/>
      <c r="PKJ170" s="212"/>
      <c r="PKK170" s="212"/>
      <c r="PKL170" s="212"/>
      <c r="PKM170" s="212"/>
      <c r="PKN170" s="212"/>
      <c r="PKO170" s="212"/>
      <c r="PKP170" s="212"/>
      <c r="PKQ170" s="212"/>
      <c r="PKR170" s="212"/>
      <c r="PKS170" s="212"/>
      <c r="PKT170" s="212"/>
      <c r="PKU170" s="212"/>
      <c r="PKV170" s="212"/>
      <c r="PKW170" s="212"/>
      <c r="PKX170" s="212"/>
      <c r="PKY170" s="212"/>
      <c r="PKZ170" s="212"/>
      <c r="PLA170" s="212"/>
      <c r="PLB170" s="212"/>
      <c r="PLC170" s="212"/>
      <c r="PLD170" s="212"/>
      <c r="PLE170" s="212"/>
      <c r="PLF170" s="212"/>
      <c r="PLG170" s="212"/>
      <c r="PLH170" s="212"/>
      <c r="PLI170" s="212"/>
      <c r="PLJ170" s="212"/>
      <c r="PLK170" s="212"/>
      <c r="PLL170" s="212"/>
      <c r="PLM170" s="212"/>
      <c r="PLN170" s="212"/>
      <c r="PLO170" s="212"/>
      <c r="PLP170" s="212"/>
      <c r="PLQ170" s="212"/>
      <c r="PLR170" s="212"/>
      <c r="PLS170" s="212"/>
      <c r="PLT170" s="212"/>
      <c r="PLU170" s="212"/>
      <c r="PLV170" s="212"/>
      <c r="PLW170" s="212"/>
      <c r="PLX170" s="212"/>
      <c r="PLY170" s="212"/>
      <c r="PLZ170" s="212"/>
      <c r="PMA170" s="212"/>
      <c r="PMB170" s="212"/>
      <c r="PMC170" s="212"/>
      <c r="PMD170" s="212"/>
      <c r="PME170" s="212"/>
      <c r="PMF170" s="212"/>
      <c r="PMG170" s="212"/>
      <c r="PMH170" s="212"/>
      <c r="PMI170" s="212"/>
      <c r="PMJ170" s="212"/>
      <c r="PMK170" s="212"/>
      <c r="PML170" s="212"/>
      <c r="PMM170" s="212"/>
      <c r="PMN170" s="212"/>
      <c r="PMO170" s="212"/>
      <c r="PMP170" s="212"/>
      <c r="PMQ170" s="212"/>
      <c r="PMR170" s="212"/>
      <c r="PMS170" s="212"/>
      <c r="PMT170" s="212"/>
      <c r="PMU170" s="212"/>
      <c r="PMV170" s="212"/>
      <c r="PMW170" s="212"/>
      <c r="PMX170" s="212"/>
      <c r="PMY170" s="212"/>
      <c r="PMZ170" s="212"/>
      <c r="PNA170" s="212"/>
      <c r="PNB170" s="212"/>
      <c r="PNC170" s="212"/>
      <c r="PND170" s="212"/>
      <c r="PNE170" s="212"/>
      <c r="PNF170" s="212"/>
      <c r="PNG170" s="212"/>
      <c r="PNH170" s="212"/>
      <c r="PNI170" s="212"/>
      <c r="PNJ170" s="212"/>
      <c r="PNK170" s="212"/>
      <c r="PNL170" s="212"/>
      <c r="PNM170" s="212"/>
      <c r="PNN170" s="212"/>
      <c r="PNO170" s="212"/>
      <c r="PNP170" s="212"/>
      <c r="PNQ170" s="212"/>
      <c r="PNR170" s="212"/>
      <c r="PNS170" s="212"/>
      <c r="PNT170" s="212"/>
      <c r="PNU170" s="212"/>
      <c r="PNV170" s="212"/>
      <c r="PNW170" s="212"/>
      <c r="PNX170" s="212"/>
      <c r="PNY170" s="212"/>
      <c r="PNZ170" s="212"/>
      <c r="POA170" s="212"/>
      <c r="POB170" s="212"/>
      <c r="POC170" s="212"/>
      <c r="POD170" s="212"/>
      <c r="POE170" s="212"/>
      <c r="POF170" s="212"/>
      <c r="POG170" s="212"/>
      <c r="POH170" s="212"/>
      <c r="POI170" s="212"/>
      <c r="POJ170" s="212"/>
      <c r="POK170" s="212"/>
      <c r="POL170" s="212"/>
      <c r="POM170" s="212"/>
      <c r="PON170" s="212"/>
      <c r="POO170" s="212"/>
      <c r="POP170" s="212"/>
      <c r="POQ170" s="212"/>
      <c r="POR170" s="212"/>
      <c r="POS170" s="212"/>
      <c r="POT170" s="212"/>
      <c r="POU170" s="212"/>
      <c r="POV170" s="212"/>
      <c r="POW170" s="212"/>
      <c r="POX170" s="212"/>
      <c r="POY170" s="212"/>
      <c r="POZ170" s="212"/>
      <c r="PPA170" s="212"/>
      <c r="PPB170" s="212"/>
      <c r="PPC170" s="212"/>
      <c r="PPD170" s="212"/>
      <c r="PPE170" s="212"/>
      <c r="PPF170" s="212"/>
      <c r="PPG170" s="212"/>
      <c r="PPH170" s="212"/>
      <c r="PPI170" s="212"/>
      <c r="PPJ170" s="212"/>
      <c r="PPK170" s="212"/>
      <c r="PPL170" s="212"/>
      <c r="PPM170" s="212"/>
      <c r="PPN170" s="212"/>
      <c r="PPO170" s="212"/>
      <c r="PPP170" s="212"/>
      <c r="PPQ170" s="212"/>
      <c r="PPR170" s="212"/>
      <c r="PPS170" s="212"/>
      <c r="PPT170" s="212"/>
      <c r="PPU170" s="212"/>
      <c r="PPV170" s="212"/>
      <c r="PPW170" s="212"/>
      <c r="PPX170" s="212"/>
      <c r="PPY170" s="212"/>
      <c r="PPZ170" s="212"/>
      <c r="PQA170" s="212"/>
      <c r="PQB170" s="212"/>
      <c r="PQC170" s="212"/>
      <c r="PQD170" s="212"/>
      <c r="PQE170" s="212"/>
      <c r="PQF170" s="212"/>
      <c r="PQG170" s="212"/>
      <c r="PQH170" s="212"/>
      <c r="PQI170" s="212"/>
      <c r="PQP170" s="212"/>
      <c r="PQQ170" s="212"/>
      <c r="PQR170" s="212"/>
      <c r="PQS170" s="212"/>
      <c r="PQT170" s="212"/>
      <c r="PQU170" s="212"/>
      <c r="PQV170" s="212"/>
      <c r="PQW170" s="212"/>
      <c r="PQX170" s="212"/>
      <c r="PQY170" s="212"/>
      <c r="PQZ170" s="212"/>
      <c r="PRA170" s="212"/>
      <c r="PRB170" s="212"/>
      <c r="PRC170" s="212"/>
      <c r="PRD170" s="212"/>
      <c r="PRE170" s="212"/>
      <c r="PRF170" s="212"/>
      <c r="PRG170" s="212"/>
      <c r="PRH170" s="212"/>
      <c r="PRI170" s="212"/>
      <c r="PRJ170" s="212"/>
      <c r="PRK170" s="212"/>
      <c r="PRL170" s="212"/>
      <c r="PRM170" s="212"/>
      <c r="PRN170" s="212"/>
      <c r="PRO170" s="212"/>
      <c r="PRP170" s="212"/>
      <c r="PRQ170" s="212"/>
      <c r="PRR170" s="212"/>
      <c r="PRS170" s="212"/>
      <c r="PRT170" s="212"/>
      <c r="PRU170" s="212"/>
      <c r="PRV170" s="212"/>
      <c r="PRW170" s="212"/>
      <c r="PRX170" s="212"/>
      <c r="PRY170" s="212"/>
      <c r="PRZ170" s="212"/>
      <c r="PSA170" s="212"/>
      <c r="PSB170" s="212"/>
      <c r="PSC170" s="212"/>
      <c r="PSD170" s="212"/>
      <c r="PSE170" s="212"/>
      <c r="PSF170" s="212"/>
      <c r="PSG170" s="212"/>
      <c r="PSH170" s="212"/>
      <c r="PSI170" s="212"/>
      <c r="PSJ170" s="212"/>
      <c r="PSK170" s="212"/>
      <c r="PSL170" s="212"/>
      <c r="PSM170" s="212"/>
      <c r="PSN170" s="212"/>
      <c r="PSO170" s="212"/>
      <c r="PSP170" s="212"/>
      <c r="PSQ170" s="212"/>
      <c r="PSR170" s="212"/>
      <c r="PSS170" s="212"/>
      <c r="PST170" s="212"/>
      <c r="PSU170" s="212"/>
      <c r="PSV170" s="212"/>
      <c r="PSW170" s="212"/>
      <c r="PSX170" s="212"/>
      <c r="PSY170" s="212"/>
      <c r="PSZ170" s="212"/>
      <c r="PTA170" s="212"/>
      <c r="PTB170" s="212"/>
      <c r="PTC170" s="212"/>
      <c r="PTD170" s="212"/>
      <c r="PTE170" s="212"/>
      <c r="PTF170" s="212"/>
      <c r="PTG170" s="212"/>
      <c r="PTH170" s="212"/>
      <c r="PTI170" s="212"/>
      <c r="PTJ170" s="212"/>
      <c r="PTK170" s="212"/>
      <c r="PTL170" s="212"/>
      <c r="PTM170" s="212"/>
      <c r="PTN170" s="212"/>
      <c r="PTO170" s="212"/>
      <c r="PTP170" s="212"/>
      <c r="PTQ170" s="212"/>
      <c r="PTR170" s="212"/>
      <c r="PTS170" s="212"/>
      <c r="PTT170" s="212"/>
      <c r="PTU170" s="212"/>
      <c r="PTV170" s="212"/>
      <c r="PTW170" s="212"/>
      <c r="PTX170" s="212"/>
      <c r="PTY170" s="212"/>
      <c r="PTZ170" s="212"/>
      <c r="PUA170" s="212"/>
      <c r="PUB170" s="212"/>
      <c r="PUC170" s="212"/>
      <c r="PUD170" s="212"/>
      <c r="PUE170" s="212"/>
      <c r="PUF170" s="212"/>
      <c r="PUG170" s="212"/>
      <c r="PUH170" s="212"/>
      <c r="PUI170" s="212"/>
      <c r="PUJ170" s="212"/>
      <c r="PUK170" s="212"/>
      <c r="PUL170" s="212"/>
      <c r="PUM170" s="212"/>
      <c r="PUN170" s="212"/>
      <c r="PUO170" s="212"/>
      <c r="PUP170" s="212"/>
      <c r="PUQ170" s="212"/>
      <c r="PUR170" s="212"/>
      <c r="PUS170" s="212"/>
      <c r="PUT170" s="212"/>
      <c r="PUU170" s="212"/>
      <c r="PUV170" s="212"/>
      <c r="PUW170" s="212"/>
      <c r="PUX170" s="212"/>
      <c r="PUY170" s="212"/>
      <c r="PUZ170" s="212"/>
      <c r="PVA170" s="212"/>
      <c r="PVB170" s="212"/>
      <c r="PVC170" s="212"/>
      <c r="PVD170" s="212"/>
      <c r="PVE170" s="212"/>
      <c r="PVF170" s="212"/>
      <c r="PVG170" s="212"/>
      <c r="PVH170" s="212"/>
      <c r="PVI170" s="212"/>
      <c r="PVJ170" s="212"/>
      <c r="PVK170" s="212"/>
      <c r="PVL170" s="212"/>
      <c r="PVM170" s="212"/>
      <c r="PVN170" s="212"/>
      <c r="PVO170" s="212"/>
      <c r="PVP170" s="212"/>
      <c r="PVQ170" s="212"/>
      <c r="PVR170" s="212"/>
      <c r="PVS170" s="212"/>
      <c r="PVT170" s="212"/>
      <c r="PVU170" s="212"/>
      <c r="PVV170" s="212"/>
      <c r="PVW170" s="212"/>
      <c r="PVX170" s="212"/>
      <c r="PVY170" s="212"/>
      <c r="PVZ170" s="212"/>
      <c r="PWA170" s="212"/>
      <c r="PWB170" s="212"/>
      <c r="PWC170" s="212"/>
      <c r="PWD170" s="212"/>
      <c r="PWE170" s="212"/>
      <c r="PWF170" s="212"/>
      <c r="PWG170" s="212"/>
      <c r="PWH170" s="212"/>
      <c r="PWI170" s="212"/>
      <c r="PWJ170" s="212"/>
      <c r="PWK170" s="212"/>
      <c r="PWL170" s="212"/>
      <c r="PWM170" s="212"/>
      <c r="PWN170" s="212"/>
      <c r="PWO170" s="212"/>
      <c r="PWP170" s="212"/>
      <c r="PWQ170" s="212"/>
      <c r="PWR170" s="212"/>
      <c r="PWS170" s="212"/>
      <c r="PWT170" s="212"/>
      <c r="PWU170" s="212"/>
      <c r="PWV170" s="212"/>
      <c r="PWW170" s="212"/>
      <c r="PWX170" s="212"/>
      <c r="PWY170" s="212"/>
      <c r="PWZ170" s="212"/>
      <c r="PXA170" s="212"/>
      <c r="PXB170" s="212"/>
      <c r="PXC170" s="212"/>
      <c r="PXD170" s="212"/>
      <c r="PXE170" s="212"/>
      <c r="PXF170" s="212"/>
      <c r="PXG170" s="212"/>
      <c r="PXH170" s="212"/>
      <c r="PXI170" s="212"/>
      <c r="PXJ170" s="212"/>
      <c r="PXK170" s="212"/>
      <c r="PXL170" s="212"/>
      <c r="PXM170" s="212"/>
      <c r="PXN170" s="212"/>
      <c r="PXO170" s="212"/>
      <c r="PXP170" s="212"/>
      <c r="PXQ170" s="212"/>
      <c r="PXR170" s="212"/>
      <c r="PXS170" s="212"/>
      <c r="PXT170" s="212"/>
      <c r="PXU170" s="212"/>
      <c r="PXV170" s="212"/>
      <c r="PXW170" s="212"/>
      <c r="PXX170" s="212"/>
      <c r="PXY170" s="212"/>
      <c r="PXZ170" s="212"/>
      <c r="PYA170" s="212"/>
      <c r="PYB170" s="212"/>
      <c r="PYC170" s="212"/>
      <c r="PYD170" s="212"/>
      <c r="PYE170" s="212"/>
      <c r="PYF170" s="212"/>
      <c r="PYG170" s="212"/>
      <c r="PYH170" s="212"/>
      <c r="PYI170" s="212"/>
      <c r="PYJ170" s="212"/>
      <c r="PYK170" s="212"/>
      <c r="PYL170" s="212"/>
      <c r="PYM170" s="212"/>
      <c r="PYN170" s="212"/>
      <c r="PYO170" s="212"/>
      <c r="PYP170" s="212"/>
      <c r="PYQ170" s="212"/>
      <c r="PYR170" s="212"/>
      <c r="PYS170" s="212"/>
      <c r="PYT170" s="212"/>
      <c r="PYU170" s="212"/>
      <c r="PYV170" s="212"/>
      <c r="PYW170" s="212"/>
      <c r="PYX170" s="212"/>
      <c r="PYY170" s="212"/>
      <c r="PYZ170" s="212"/>
      <c r="PZA170" s="212"/>
      <c r="PZB170" s="212"/>
      <c r="PZC170" s="212"/>
      <c r="PZD170" s="212"/>
      <c r="PZE170" s="212"/>
      <c r="PZF170" s="212"/>
      <c r="PZG170" s="212"/>
      <c r="PZH170" s="212"/>
      <c r="PZI170" s="212"/>
      <c r="PZJ170" s="212"/>
      <c r="PZK170" s="212"/>
      <c r="PZL170" s="212"/>
      <c r="PZM170" s="212"/>
      <c r="PZN170" s="212"/>
      <c r="PZO170" s="212"/>
      <c r="PZP170" s="212"/>
      <c r="PZQ170" s="212"/>
      <c r="PZR170" s="212"/>
      <c r="PZS170" s="212"/>
      <c r="PZT170" s="212"/>
      <c r="PZU170" s="212"/>
      <c r="PZV170" s="212"/>
      <c r="PZW170" s="212"/>
      <c r="PZX170" s="212"/>
      <c r="PZY170" s="212"/>
      <c r="PZZ170" s="212"/>
      <c r="QAA170" s="212"/>
      <c r="QAB170" s="212"/>
      <c r="QAC170" s="212"/>
      <c r="QAD170" s="212"/>
      <c r="QAE170" s="212"/>
      <c r="QAL170" s="212"/>
      <c r="QAM170" s="212"/>
      <c r="QAN170" s="212"/>
      <c r="QAO170" s="212"/>
      <c r="QAP170" s="212"/>
      <c r="QAQ170" s="212"/>
      <c r="QAR170" s="212"/>
      <c r="QAS170" s="212"/>
      <c r="QAT170" s="212"/>
      <c r="QAU170" s="212"/>
      <c r="QAV170" s="212"/>
      <c r="QAW170" s="212"/>
      <c r="QAX170" s="212"/>
      <c r="QAY170" s="212"/>
      <c r="QAZ170" s="212"/>
      <c r="QBA170" s="212"/>
      <c r="QBB170" s="212"/>
      <c r="QBC170" s="212"/>
      <c r="QBD170" s="212"/>
      <c r="QBE170" s="212"/>
      <c r="QBF170" s="212"/>
      <c r="QBG170" s="212"/>
      <c r="QBH170" s="212"/>
      <c r="QBI170" s="212"/>
      <c r="QBJ170" s="212"/>
      <c r="QBK170" s="212"/>
      <c r="QBL170" s="212"/>
      <c r="QBM170" s="212"/>
      <c r="QBN170" s="212"/>
      <c r="QBO170" s="212"/>
      <c r="QBP170" s="212"/>
      <c r="QBQ170" s="212"/>
      <c r="QBR170" s="212"/>
      <c r="QBS170" s="212"/>
      <c r="QBT170" s="212"/>
      <c r="QBU170" s="212"/>
      <c r="QBV170" s="212"/>
      <c r="QBW170" s="212"/>
      <c r="QBX170" s="212"/>
      <c r="QBY170" s="212"/>
      <c r="QBZ170" s="212"/>
      <c r="QCA170" s="212"/>
      <c r="QCB170" s="212"/>
      <c r="QCC170" s="212"/>
      <c r="QCD170" s="212"/>
      <c r="QCE170" s="212"/>
      <c r="QCF170" s="212"/>
      <c r="QCG170" s="212"/>
      <c r="QCH170" s="212"/>
      <c r="QCI170" s="212"/>
      <c r="QCJ170" s="212"/>
      <c r="QCK170" s="212"/>
      <c r="QCL170" s="212"/>
      <c r="QCM170" s="212"/>
      <c r="QCN170" s="212"/>
      <c r="QCO170" s="212"/>
      <c r="QCP170" s="212"/>
      <c r="QCQ170" s="212"/>
      <c r="QCR170" s="212"/>
      <c r="QCS170" s="212"/>
      <c r="QCT170" s="212"/>
      <c r="QCU170" s="212"/>
      <c r="QCV170" s="212"/>
      <c r="QCW170" s="212"/>
      <c r="QCX170" s="212"/>
      <c r="QCY170" s="212"/>
      <c r="QCZ170" s="212"/>
      <c r="QDA170" s="212"/>
      <c r="QDB170" s="212"/>
      <c r="QDC170" s="212"/>
      <c r="QDD170" s="212"/>
      <c r="QDE170" s="212"/>
      <c r="QDF170" s="212"/>
      <c r="QDG170" s="212"/>
      <c r="QDH170" s="212"/>
      <c r="QDI170" s="212"/>
      <c r="QDJ170" s="212"/>
      <c r="QDK170" s="212"/>
      <c r="QDL170" s="212"/>
      <c r="QDM170" s="212"/>
      <c r="QDN170" s="212"/>
      <c r="QDO170" s="212"/>
      <c r="QDP170" s="212"/>
      <c r="QDQ170" s="212"/>
      <c r="QDR170" s="212"/>
      <c r="QDS170" s="212"/>
      <c r="QDT170" s="212"/>
      <c r="QDU170" s="212"/>
      <c r="QDV170" s="212"/>
      <c r="QDW170" s="212"/>
      <c r="QDX170" s="212"/>
      <c r="QDY170" s="212"/>
      <c r="QDZ170" s="212"/>
      <c r="QEA170" s="212"/>
      <c r="QEB170" s="212"/>
      <c r="QEC170" s="212"/>
      <c r="QED170" s="212"/>
      <c r="QEE170" s="212"/>
      <c r="QEF170" s="212"/>
      <c r="QEG170" s="212"/>
      <c r="QEH170" s="212"/>
      <c r="QEI170" s="212"/>
      <c r="QEJ170" s="212"/>
      <c r="QEK170" s="212"/>
      <c r="QEL170" s="212"/>
      <c r="QEM170" s="212"/>
      <c r="QEN170" s="212"/>
      <c r="QEO170" s="212"/>
      <c r="QEP170" s="212"/>
      <c r="QEQ170" s="212"/>
      <c r="QER170" s="212"/>
      <c r="QES170" s="212"/>
      <c r="QET170" s="212"/>
      <c r="QEU170" s="212"/>
      <c r="QEV170" s="212"/>
      <c r="QEW170" s="212"/>
      <c r="QEX170" s="212"/>
      <c r="QEY170" s="212"/>
      <c r="QEZ170" s="212"/>
      <c r="QFA170" s="212"/>
      <c r="QFB170" s="212"/>
      <c r="QFC170" s="212"/>
      <c r="QFD170" s="212"/>
      <c r="QFE170" s="212"/>
      <c r="QFF170" s="212"/>
      <c r="QFG170" s="212"/>
      <c r="QFH170" s="212"/>
      <c r="QFI170" s="212"/>
      <c r="QFJ170" s="212"/>
      <c r="QFK170" s="212"/>
      <c r="QFL170" s="212"/>
      <c r="QFM170" s="212"/>
      <c r="QFN170" s="212"/>
      <c r="QFO170" s="212"/>
      <c r="QFP170" s="212"/>
      <c r="QFQ170" s="212"/>
      <c r="QFR170" s="212"/>
      <c r="QFS170" s="212"/>
      <c r="QFT170" s="212"/>
      <c r="QFU170" s="212"/>
      <c r="QFV170" s="212"/>
      <c r="QFW170" s="212"/>
      <c r="QFX170" s="212"/>
      <c r="QFY170" s="212"/>
      <c r="QFZ170" s="212"/>
      <c r="QGA170" s="212"/>
      <c r="QGB170" s="212"/>
      <c r="QGC170" s="212"/>
      <c r="QGD170" s="212"/>
      <c r="QGE170" s="212"/>
      <c r="QGF170" s="212"/>
      <c r="QGG170" s="212"/>
      <c r="QGH170" s="212"/>
      <c r="QGI170" s="212"/>
      <c r="QGJ170" s="212"/>
      <c r="QGK170" s="212"/>
      <c r="QGL170" s="212"/>
      <c r="QGM170" s="212"/>
      <c r="QGN170" s="212"/>
      <c r="QGO170" s="212"/>
      <c r="QGP170" s="212"/>
      <c r="QGQ170" s="212"/>
      <c r="QGR170" s="212"/>
      <c r="QGS170" s="212"/>
      <c r="QGT170" s="212"/>
      <c r="QGU170" s="212"/>
      <c r="QGV170" s="212"/>
      <c r="QGW170" s="212"/>
      <c r="QGX170" s="212"/>
      <c r="QGY170" s="212"/>
      <c r="QGZ170" s="212"/>
      <c r="QHA170" s="212"/>
      <c r="QHB170" s="212"/>
      <c r="QHC170" s="212"/>
      <c r="QHD170" s="212"/>
      <c r="QHE170" s="212"/>
      <c r="QHF170" s="212"/>
      <c r="QHG170" s="212"/>
      <c r="QHH170" s="212"/>
      <c r="QHI170" s="212"/>
      <c r="QHJ170" s="212"/>
      <c r="QHK170" s="212"/>
      <c r="QHL170" s="212"/>
      <c r="QHM170" s="212"/>
      <c r="QHN170" s="212"/>
      <c r="QHO170" s="212"/>
      <c r="QHP170" s="212"/>
      <c r="QHQ170" s="212"/>
      <c r="QHR170" s="212"/>
      <c r="QHS170" s="212"/>
      <c r="QHT170" s="212"/>
      <c r="QHU170" s="212"/>
      <c r="QHV170" s="212"/>
      <c r="QHW170" s="212"/>
      <c r="QHX170" s="212"/>
      <c r="QHY170" s="212"/>
      <c r="QHZ170" s="212"/>
      <c r="QIA170" s="212"/>
      <c r="QIB170" s="212"/>
      <c r="QIC170" s="212"/>
      <c r="QID170" s="212"/>
      <c r="QIE170" s="212"/>
      <c r="QIF170" s="212"/>
      <c r="QIG170" s="212"/>
      <c r="QIH170" s="212"/>
      <c r="QII170" s="212"/>
      <c r="QIJ170" s="212"/>
      <c r="QIK170" s="212"/>
      <c r="QIL170" s="212"/>
      <c r="QIM170" s="212"/>
      <c r="QIN170" s="212"/>
      <c r="QIO170" s="212"/>
      <c r="QIP170" s="212"/>
      <c r="QIQ170" s="212"/>
      <c r="QIR170" s="212"/>
      <c r="QIS170" s="212"/>
      <c r="QIT170" s="212"/>
      <c r="QIU170" s="212"/>
      <c r="QIV170" s="212"/>
      <c r="QIW170" s="212"/>
      <c r="QIX170" s="212"/>
      <c r="QIY170" s="212"/>
      <c r="QIZ170" s="212"/>
      <c r="QJA170" s="212"/>
      <c r="QJB170" s="212"/>
      <c r="QJC170" s="212"/>
      <c r="QJD170" s="212"/>
      <c r="QJE170" s="212"/>
      <c r="QJF170" s="212"/>
      <c r="QJG170" s="212"/>
      <c r="QJH170" s="212"/>
      <c r="QJI170" s="212"/>
      <c r="QJJ170" s="212"/>
      <c r="QJK170" s="212"/>
      <c r="QJL170" s="212"/>
      <c r="QJM170" s="212"/>
      <c r="QJN170" s="212"/>
      <c r="QJO170" s="212"/>
      <c r="QJP170" s="212"/>
      <c r="QJQ170" s="212"/>
      <c r="QJR170" s="212"/>
      <c r="QJS170" s="212"/>
      <c r="QJT170" s="212"/>
      <c r="QJU170" s="212"/>
      <c r="QJV170" s="212"/>
      <c r="QJW170" s="212"/>
      <c r="QJX170" s="212"/>
      <c r="QJY170" s="212"/>
      <c r="QJZ170" s="212"/>
      <c r="QKA170" s="212"/>
      <c r="QKH170" s="212"/>
      <c r="QKI170" s="212"/>
      <c r="QKJ170" s="212"/>
      <c r="QKK170" s="212"/>
      <c r="QKL170" s="212"/>
      <c r="QKM170" s="212"/>
      <c r="QKN170" s="212"/>
      <c r="QKO170" s="212"/>
      <c r="QKP170" s="212"/>
      <c r="QKQ170" s="212"/>
      <c r="QKR170" s="212"/>
      <c r="QKS170" s="212"/>
      <c r="QKT170" s="212"/>
      <c r="QKU170" s="212"/>
      <c r="QKV170" s="212"/>
      <c r="QKW170" s="212"/>
      <c r="QKX170" s="212"/>
      <c r="QKY170" s="212"/>
      <c r="QKZ170" s="212"/>
      <c r="QLA170" s="212"/>
      <c r="QLB170" s="212"/>
      <c r="QLC170" s="212"/>
      <c r="QLD170" s="212"/>
      <c r="QLE170" s="212"/>
      <c r="QLF170" s="212"/>
      <c r="QLG170" s="212"/>
      <c r="QLH170" s="212"/>
      <c r="QLI170" s="212"/>
      <c r="QLJ170" s="212"/>
      <c r="QLK170" s="212"/>
      <c r="QLL170" s="212"/>
      <c r="QLM170" s="212"/>
      <c r="QLN170" s="212"/>
      <c r="QLO170" s="212"/>
      <c r="QLP170" s="212"/>
      <c r="QLQ170" s="212"/>
      <c r="QLR170" s="212"/>
      <c r="QLS170" s="212"/>
      <c r="QLT170" s="212"/>
      <c r="QLU170" s="212"/>
      <c r="QLV170" s="212"/>
      <c r="QLW170" s="212"/>
      <c r="QLX170" s="212"/>
      <c r="QLY170" s="212"/>
      <c r="QLZ170" s="212"/>
      <c r="QMA170" s="212"/>
      <c r="QMB170" s="212"/>
      <c r="QMC170" s="212"/>
      <c r="QMD170" s="212"/>
      <c r="QME170" s="212"/>
      <c r="QMF170" s="212"/>
      <c r="QMG170" s="212"/>
      <c r="QMH170" s="212"/>
      <c r="QMI170" s="212"/>
      <c r="QMJ170" s="212"/>
      <c r="QMK170" s="212"/>
      <c r="QML170" s="212"/>
      <c r="QMM170" s="212"/>
      <c r="QMN170" s="212"/>
      <c r="QMO170" s="212"/>
      <c r="QMP170" s="212"/>
      <c r="QMQ170" s="212"/>
      <c r="QMR170" s="212"/>
      <c r="QMS170" s="212"/>
      <c r="QMT170" s="212"/>
      <c r="QMU170" s="212"/>
      <c r="QMV170" s="212"/>
      <c r="QMW170" s="212"/>
      <c r="QMX170" s="212"/>
      <c r="QMY170" s="212"/>
      <c r="QMZ170" s="212"/>
      <c r="QNA170" s="212"/>
      <c r="QNB170" s="212"/>
      <c r="QNC170" s="212"/>
      <c r="QND170" s="212"/>
      <c r="QNE170" s="212"/>
      <c r="QNF170" s="212"/>
      <c r="QNG170" s="212"/>
      <c r="QNH170" s="212"/>
      <c r="QNI170" s="212"/>
      <c r="QNJ170" s="212"/>
      <c r="QNK170" s="212"/>
      <c r="QNL170" s="212"/>
      <c r="QNM170" s="212"/>
      <c r="QNN170" s="212"/>
      <c r="QNO170" s="212"/>
      <c r="QNP170" s="212"/>
      <c r="QNQ170" s="212"/>
      <c r="QNR170" s="212"/>
      <c r="QNS170" s="212"/>
      <c r="QNT170" s="212"/>
      <c r="QNU170" s="212"/>
      <c r="QNV170" s="212"/>
      <c r="QNW170" s="212"/>
      <c r="QNX170" s="212"/>
      <c r="QNY170" s="212"/>
      <c r="QNZ170" s="212"/>
      <c r="QOA170" s="212"/>
      <c r="QOB170" s="212"/>
      <c r="QOC170" s="212"/>
      <c r="QOD170" s="212"/>
      <c r="QOE170" s="212"/>
      <c r="QOF170" s="212"/>
      <c r="QOG170" s="212"/>
      <c r="QOH170" s="212"/>
      <c r="QOI170" s="212"/>
      <c r="QOJ170" s="212"/>
      <c r="QOK170" s="212"/>
      <c r="QOL170" s="212"/>
      <c r="QOM170" s="212"/>
      <c r="QON170" s="212"/>
      <c r="QOO170" s="212"/>
      <c r="QOP170" s="212"/>
      <c r="QOQ170" s="212"/>
      <c r="QOR170" s="212"/>
      <c r="QOS170" s="212"/>
      <c r="QOT170" s="212"/>
      <c r="QOU170" s="212"/>
      <c r="QOV170" s="212"/>
      <c r="QOW170" s="212"/>
      <c r="QOX170" s="212"/>
      <c r="QOY170" s="212"/>
      <c r="QOZ170" s="212"/>
      <c r="QPA170" s="212"/>
      <c r="QPB170" s="212"/>
      <c r="QPC170" s="212"/>
      <c r="QPD170" s="212"/>
      <c r="QPE170" s="212"/>
      <c r="QPF170" s="212"/>
      <c r="QPG170" s="212"/>
      <c r="QPH170" s="212"/>
      <c r="QPI170" s="212"/>
      <c r="QPJ170" s="212"/>
      <c r="QPK170" s="212"/>
      <c r="QPL170" s="212"/>
      <c r="QPM170" s="212"/>
      <c r="QPN170" s="212"/>
      <c r="QPO170" s="212"/>
      <c r="QPP170" s="212"/>
      <c r="QPQ170" s="212"/>
      <c r="QPR170" s="212"/>
      <c r="QPS170" s="212"/>
      <c r="QPT170" s="212"/>
      <c r="QPU170" s="212"/>
      <c r="QPV170" s="212"/>
      <c r="QPW170" s="212"/>
      <c r="QPX170" s="212"/>
      <c r="QPY170" s="212"/>
      <c r="QPZ170" s="212"/>
      <c r="QQA170" s="212"/>
      <c r="QQB170" s="212"/>
      <c r="QQC170" s="212"/>
      <c r="QQD170" s="212"/>
      <c r="QQE170" s="212"/>
      <c r="QQF170" s="212"/>
      <c r="QQG170" s="212"/>
      <c r="QQH170" s="212"/>
      <c r="QQI170" s="212"/>
      <c r="QQJ170" s="212"/>
      <c r="QQK170" s="212"/>
      <c r="QQL170" s="212"/>
      <c r="QQM170" s="212"/>
      <c r="QQN170" s="212"/>
      <c r="QQO170" s="212"/>
      <c r="QQP170" s="212"/>
      <c r="QQQ170" s="212"/>
      <c r="QQR170" s="212"/>
      <c r="QQS170" s="212"/>
      <c r="QQT170" s="212"/>
      <c r="QQU170" s="212"/>
      <c r="QQV170" s="212"/>
      <c r="QQW170" s="212"/>
      <c r="QQX170" s="212"/>
      <c r="QQY170" s="212"/>
      <c r="QQZ170" s="212"/>
      <c r="QRA170" s="212"/>
      <c r="QRB170" s="212"/>
      <c r="QRC170" s="212"/>
      <c r="QRD170" s="212"/>
      <c r="QRE170" s="212"/>
      <c r="QRF170" s="212"/>
      <c r="QRG170" s="212"/>
      <c r="QRH170" s="212"/>
      <c r="QRI170" s="212"/>
      <c r="QRJ170" s="212"/>
      <c r="QRK170" s="212"/>
      <c r="QRL170" s="212"/>
      <c r="QRM170" s="212"/>
      <c r="QRN170" s="212"/>
      <c r="QRO170" s="212"/>
      <c r="QRP170" s="212"/>
      <c r="QRQ170" s="212"/>
      <c r="QRR170" s="212"/>
      <c r="QRS170" s="212"/>
      <c r="QRT170" s="212"/>
      <c r="QRU170" s="212"/>
      <c r="QRV170" s="212"/>
      <c r="QRW170" s="212"/>
      <c r="QRX170" s="212"/>
      <c r="QRY170" s="212"/>
      <c r="QRZ170" s="212"/>
      <c r="QSA170" s="212"/>
      <c r="QSB170" s="212"/>
      <c r="QSC170" s="212"/>
      <c r="QSD170" s="212"/>
      <c r="QSE170" s="212"/>
      <c r="QSF170" s="212"/>
      <c r="QSG170" s="212"/>
      <c r="QSH170" s="212"/>
      <c r="QSI170" s="212"/>
      <c r="QSJ170" s="212"/>
      <c r="QSK170" s="212"/>
      <c r="QSL170" s="212"/>
      <c r="QSM170" s="212"/>
      <c r="QSN170" s="212"/>
      <c r="QSO170" s="212"/>
      <c r="QSP170" s="212"/>
      <c r="QSQ170" s="212"/>
      <c r="QSR170" s="212"/>
      <c r="QSS170" s="212"/>
      <c r="QST170" s="212"/>
      <c r="QSU170" s="212"/>
      <c r="QSV170" s="212"/>
      <c r="QSW170" s="212"/>
      <c r="QSX170" s="212"/>
      <c r="QSY170" s="212"/>
      <c r="QSZ170" s="212"/>
      <c r="QTA170" s="212"/>
      <c r="QTB170" s="212"/>
      <c r="QTC170" s="212"/>
      <c r="QTD170" s="212"/>
      <c r="QTE170" s="212"/>
      <c r="QTF170" s="212"/>
      <c r="QTG170" s="212"/>
      <c r="QTH170" s="212"/>
      <c r="QTI170" s="212"/>
      <c r="QTJ170" s="212"/>
      <c r="QTK170" s="212"/>
      <c r="QTL170" s="212"/>
      <c r="QTM170" s="212"/>
      <c r="QTN170" s="212"/>
      <c r="QTO170" s="212"/>
      <c r="QTP170" s="212"/>
      <c r="QTQ170" s="212"/>
      <c r="QTR170" s="212"/>
      <c r="QTS170" s="212"/>
      <c r="QTT170" s="212"/>
      <c r="QTU170" s="212"/>
      <c r="QTV170" s="212"/>
      <c r="QTW170" s="212"/>
      <c r="QUD170" s="212"/>
      <c r="QUE170" s="212"/>
      <c r="QUF170" s="212"/>
      <c r="QUG170" s="212"/>
      <c r="QUH170" s="212"/>
      <c r="QUI170" s="212"/>
      <c r="QUJ170" s="212"/>
      <c r="QUK170" s="212"/>
      <c r="QUL170" s="212"/>
      <c r="QUM170" s="212"/>
      <c r="QUN170" s="212"/>
      <c r="QUO170" s="212"/>
      <c r="QUP170" s="212"/>
      <c r="QUQ170" s="212"/>
      <c r="QUR170" s="212"/>
      <c r="QUS170" s="212"/>
      <c r="QUT170" s="212"/>
      <c r="QUU170" s="212"/>
      <c r="QUV170" s="212"/>
      <c r="QUW170" s="212"/>
      <c r="QUX170" s="212"/>
      <c r="QUY170" s="212"/>
      <c r="QUZ170" s="212"/>
      <c r="QVA170" s="212"/>
      <c r="QVB170" s="212"/>
      <c r="QVC170" s="212"/>
      <c r="QVD170" s="212"/>
      <c r="QVE170" s="212"/>
      <c r="QVF170" s="212"/>
      <c r="QVG170" s="212"/>
      <c r="QVH170" s="212"/>
      <c r="QVI170" s="212"/>
      <c r="QVJ170" s="212"/>
      <c r="QVK170" s="212"/>
      <c r="QVL170" s="212"/>
      <c r="QVM170" s="212"/>
      <c r="QVN170" s="212"/>
      <c r="QVO170" s="212"/>
      <c r="QVP170" s="212"/>
      <c r="QVQ170" s="212"/>
      <c r="QVR170" s="212"/>
      <c r="QVS170" s="212"/>
      <c r="QVT170" s="212"/>
      <c r="QVU170" s="212"/>
      <c r="QVV170" s="212"/>
      <c r="QVW170" s="212"/>
      <c r="QVX170" s="212"/>
      <c r="QVY170" s="212"/>
      <c r="QVZ170" s="212"/>
      <c r="QWA170" s="212"/>
      <c r="QWB170" s="212"/>
      <c r="QWC170" s="212"/>
      <c r="QWD170" s="212"/>
      <c r="QWE170" s="212"/>
      <c r="QWF170" s="212"/>
      <c r="QWG170" s="212"/>
      <c r="QWH170" s="212"/>
      <c r="QWI170" s="212"/>
      <c r="QWJ170" s="212"/>
      <c r="QWK170" s="212"/>
      <c r="QWL170" s="212"/>
      <c r="QWM170" s="212"/>
      <c r="QWN170" s="212"/>
      <c r="QWO170" s="212"/>
      <c r="QWP170" s="212"/>
      <c r="QWQ170" s="212"/>
      <c r="QWR170" s="212"/>
      <c r="QWS170" s="212"/>
      <c r="QWT170" s="212"/>
      <c r="QWU170" s="212"/>
      <c r="QWV170" s="212"/>
      <c r="QWW170" s="212"/>
      <c r="QWX170" s="212"/>
      <c r="QWY170" s="212"/>
      <c r="QWZ170" s="212"/>
      <c r="QXA170" s="212"/>
      <c r="QXB170" s="212"/>
      <c r="QXC170" s="212"/>
      <c r="QXD170" s="212"/>
      <c r="QXE170" s="212"/>
      <c r="QXF170" s="212"/>
      <c r="QXG170" s="212"/>
      <c r="QXH170" s="212"/>
      <c r="QXI170" s="212"/>
      <c r="QXJ170" s="212"/>
      <c r="QXK170" s="212"/>
      <c r="QXL170" s="212"/>
      <c r="QXM170" s="212"/>
      <c r="QXN170" s="212"/>
      <c r="QXO170" s="212"/>
      <c r="QXP170" s="212"/>
      <c r="QXQ170" s="212"/>
      <c r="QXR170" s="212"/>
      <c r="QXS170" s="212"/>
      <c r="QXT170" s="212"/>
      <c r="QXU170" s="212"/>
      <c r="QXV170" s="212"/>
      <c r="QXW170" s="212"/>
      <c r="QXX170" s="212"/>
      <c r="QXY170" s="212"/>
      <c r="QXZ170" s="212"/>
      <c r="QYA170" s="212"/>
      <c r="QYB170" s="212"/>
      <c r="QYC170" s="212"/>
      <c r="QYD170" s="212"/>
      <c r="QYE170" s="212"/>
      <c r="QYF170" s="212"/>
      <c r="QYG170" s="212"/>
      <c r="QYH170" s="212"/>
      <c r="QYI170" s="212"/>
      <c r="QYJ170" s="212"/>
      <c r="QYK170" s="212"/>
      <c r="QYL170" s="212"/>
      <c r="QYM170" s="212"/>
      <c r="QYN170" s="212"/>
      <c r="QYO170" s="212"/>
      <c r="QYP170" s="212"/>
      <c r="QYQ170" s="212"/>
      <c r="QYR170" s="212"/>
      <c r="QYS170" s="212"/>
      <c r="QYT170" s="212"/>
      <c r="QYU170" s="212"/>
      <c r="QYV170" s="212"/>
      <c r="QYW170" s="212"/>
      <c r="QYX170" s="212"/>
      <c r="QYY170" s="212"/>
      <c r="QYZ170" s="212"/>
      <c r="QZA170" s="212"/>
      <c r="QZB170" s="212"/>
      <c r="QZC170" s="212"/>
      <c r="QZD170" s="212"/>
      <c r="QZE170" s="212"/>
      <c r="QZF170" s="212"/>
      <c r="QZG170" s="212"/>
      <c r="QZH170" s="212"/>
      <c r="QZI170" s="212"/>
      <c r="QZJ170" s="212"/>
      <c r="QZK170" s="212"/>
      <c r="QZL170" s="212"/>
      <c r="QZM170" s="212"/>
      <c r="QZN170" s="212"/>
      <c r="QZO170" s="212"/>
      <c r="QZP170" s="212"/>
      <c r="QZQ170" s="212"/>
      <c r="QZR170" s="212"/>
      <c r="QZS170" s="212"/>
      <c r="QZT170" s="212"/>
      <c r="QZU170" s="212"/>
      <c r="QZV170" s="212"/>
      <c r="QZW170" s="212"/>
      <c r="QZX170" s="212"/>
      <c r="QZY170" s="212"/>
      <c r="QZZ170" s="212"/>
      <c r="RAA170" s="212"/>
      <c r="RAB170" s="212"/>
      <c r="RAC170" s="212"/>
      <c r="RAD170" s="212"/>
      <c r="RAE170" s="212"/>
      <c r="RAF170" s="212"/>
      <c r="RAG170" s="212"/>
      <c r="RAH170" s="212"/>
      <c r="RAI170" s="212"/>
      <c r="RAJ170" s="212"/>
      <c r="RAK170" s="212"/>
      <c r="RAL170" s="212"/>
      <c r="RAM170" s="212"/>
      <c r="RAN170" s="212"/>
      <c r="RAO170" s="212"/>
      <c r="RAP170" s="212"/>
      <c r="RAQ170" s="212"/>
      <c r="RAR170" s="212"/>
      <c r="RAS170" s="212"/>
      <c r="RAT170" s="212"/>
      <c r="RAU170" s="212"/>
      <c r="RAV170" s="212"/>
      <c r="RAW170" s="212"/>
      <c r="RAX170" s="212"/>
      <c r="RAY170" s="212"/>
      <c r="RAZ170" s="212"/>
      <c r="RBA170" s="212"/>
      <c r="RBB170" s="212"/>
      <c r="RBC170" s="212"/>
      <c r="RBD170" s="212"/>
      <c r="RBE170" s="212"/>
      <c r="RBF170" s="212"/>
      <c r="RBG170" s="212"/>
      <c r="RBH170" s="212"/>
      <c r="RBI170" s="212"/>
      <c r="RBJ170" s="212"/>
      <c r="RBK170" s="212"/>
      <c r="RBL170" s="212"/>
      <c r="RBM170" s="212"/>
      <c r="RBN170" s="212"/>
      <c r="RBO170" s="212"/>
      <c r="RBP170" s="212"/>
      <c r="RBQ170" s="212"/>
      <c r="RBR170" s="212"/>
      <c r="RBS170" s="212"/>
      <c r="RBT170" s="212"/>
      <c r="RBU170" s="212"/>
      <c r="RBV170" s="212"/>
      <c r="RBW170" s="212"/>
      <c r="RBX170" s="212"/>
      <c r="RBY170" s="212"/>
      <c r="RBZ170" s="212"/>
      <c r="RCA170" s="212"/>
      <c r="RCB170" s="212"/>
      <c r="RCC170" s="212"/>
      <c r="RCD170" s="212"/>
      <c r="RCE170" s="212"/>
      <c r="RCF170" s="212"/>
      <c r="RCG170" s="212"/>
      <c r="RCH170" s="212"/>
      <c r="RCI170" s="212"/>
      <c r="RCJ170" s="212"/>
      <c r="RCK170" s="212"/>
      <c r="RCL170" s="212"/>
      <c r="RCM170" s="212"/>
      <c r="RCN170" s="212"/>
      <c r="RCO170" s="212"/>
      <c r="RCP170" s="212"/>
      <c r="RCQ170" s="212"/>
      <c r="RCR170" s="212"/>
      <c r="RCS170" s="212"/>
      <c r="RCT170" s="212"/>
      <c r="RCU170" s="212"/>
      <c r="RCV170" s="212"/>
      <c r="RCW170" s="212"/>
      <c r="RCX170" s="212"/>
      <c r="RCY170" s="212"/>
      <c r="RCZ170" s="212"/>
      <c r="RDA170" s="212"/>
      <c r="RDB170" s="212"/>
      <c r="RDC170" s="212"/>
      <c r="RDD170" s="212"/>
      <c r="RDE170" s="212"/>
      <c r="RDF170" s="212"/>
      <c r="RDG170" s="212"/>
      <c r="RDH170" s="212"/>
      <c r="RDI170" s="212"/>
      <c r="RDJ170" s="212"/>
      <c r="RDK170" s="212"/>
      <c r="RDL170" s="212"/>
      <c r="RDM170" s="212"/>
      <c r="RDN170" s="212"/>
      <c r="RDO170" s="212"/>
      <c r="RDP170" s="212"/>
      <c r="RDQ170" s="212"/>
      <c r="RDR170" s="212"/>
      <c r="RDS170" s="212"/>
      <c r="RDZ170" s="212"/>
      <c r="REA170" s="212"/>
      <c r="REB170" s="212"/>
      <c r="REC170" s="212"/>
      <c r="RED170" s="212"/>
      <c r="REE170" s="212"/>
      <c r="REF170" s="212"/>
      <c r="REG170" s="212"/>
      <c r="REH170" s="212"/>
      <c r="REI170" s="212"/>
      <c r="REJ170" s="212"/>
      <c r="REK170" s="212"/>
      <c r="REL170" s="212"/>
      <c r="REM170" s="212"/>
      <c r="REN170" s="212"/>
      <c r="REO170" s="212"/>
      <c r="REP170" s="212"/>
      <c r="REQ170" s="212"/>
      <c r="RER170" s="212"/>
      <c r="RES170" s="212"/>
      <c r="RET170" s="212"/>
      <c r="REU170" s="212"/>
      <c r="REV170" s="212"/>
      <c r="REW170" s="212"/>
      <c r="REX170" s="212"/>
      <c r="REY170" s="212"/>
      <c r="REZ170" s="212"/>
      <c r="RFA170" s="212"/>
      <c r="RFB170" s="212"/>
      <c r="RFC170" s="212"/>
      <c r="RFD170" s="212"/>
      <c r="RFE170" s="212"/>
      <c r="RFF170" s="212"/>
      <c r="RFG170" s="212"/>
      <c r="RFH170" s="212"/>
      <c r="RFI170" s="212"/>
      <c r="RFJ170" s="212"/>
      <c r="RFK170" s="212"/>
      <c r="RFL170" s="212"/>
      <c r="RFM170" s="212"/>
      <c r="RFN170" s="212"/>
      <c r="RFO170" s="212"/>
      <c r="RFP170" s="212"/>
      <c r="RFQ170" s="212"/>
      <c r="RFR170" s="212"/>
      <c r="RFS170" s="212"/>
      <c r="RFT170" s="212"/>
      <c r="RFU170" s="212"/>
      <c r="RFV170" s="212"/>
      <c r="RFW170" s="212"/>
      <c r="RFX170" s="212"/>
      <c r="RFY170" s="212"/>
      <c r="RFZ170" s="212"/>
      <c r="RGA170" s="212"/>
      <c r="RGB170" s="212"/>
      <c r="RGC170" s="212"/>
      <c r="RGD170" s="212"/>
      <c r="RGE170" s="212"/>
      <c r="RGF170" s="212"/>
      <c r="RGG170" s="212"/>
      <c r="RGH170" s="212"/>
      <c r="RGI170" s="212"/>
      <c r="RGJ170" s="212"/>
      <c r="RGK170" s="212"/>
      <c r="RGL170" s="212"/>
      <c r="RGM170" s="212"/>
      <c r="RGN170" s="212"/>
      <c r="RGO170" s="212"/>
      <c r="RGP170" s="212"/>
      <c r="RGQ170" s="212"/>
      <c r="RGR170" s="212"/>
      <c r="RGS170" s="212"/>
      <c r="RGT170" s="212"/>
      <c r="RGU170" s="212"/>
      <c r="RGV170" s="212"/>
      <c r="RGW170" s="212"/>
      <c r="RGX170" s="212"/>
      <c r="RGY170" s="212"/>
      <c r="RGZ170" s="212"/>
      <c r="RHA170" s="212"/>
      <c r="RHB170" s="212"/>
      <c r="RHC170" s="212"/>
      <c r="RHD170" s="212"/>
      <c r="RHE170" s="212"/>
      <c r="RHF170" s="212"/>
      <c r="RHG170" s="212"/>
      <c r="RHH170" s="212"/>
      <c r="RHI170" s="212"/>
      <c r="RHJ170" s="212"/>
      <c r="RHK170" s="212"/>
      <c r="RHL170" s="212"/>
      <c r="RHM170" s="212"/>
      <c r="RHN170" s="212"/>
      <c r="RHO170" s="212"/>
      <c r="RHP170" s="212"/>
      <c r="RHQ170" s="212"/>
      <c r="RHR170" s="212"/>
      <c r="RHS170" s="212"/>
      <c r="RHT170" s="212"/>
      <c r="RHU170" s="212"/>
      <c r="RHV170" s="212"/>
      <c r="RHW170" s="212"/>
      <c r="RHX170" s="212"/>
      <c r="RHY170" s="212"/>
      <c r="RHZ170" s="212"/>
      <c r="RIA170" s="212"/>
      <c r="RIB170" s="212"/>
      <c r="RIC170" s="212"/>
      <c r="RID170" s="212"/>
      <c r="RIE170" s="212"/>
      <c r="RIF170" s="212"/>
      <c r="RIG170" s="212"/>
      <c r="RIH170" s="212"/>
      <c r="RII170" s="212"/>
      <c r="RIJ170" s="212"/>
      <c r="RIK170" s="212"/>
      <c r="RIL170" s="212"/>
      <c r="RIM170" s="212"/>
      <c r="RIN170" s="212"/>
      <c r="RIO170" s="212"/>
      <c r="RIP170" s="212"/>
      <c r="RIQ170" s="212"/>
      <c r="RIR170" s="212"/>
      <c r="RIS170" s="212"/>
      <c r="RIT170" s="212"/>
      <c r="RIU170" s="212"/>
      <c r="RIV170" s="212"/>
      <c r="RIW170" s="212"/>
      <c r="RIX170" s="212"/>
      <c r="RIY170" s="212"/>
      <c r="RIZ170" s="212"/>
      <c r="RJA170" s="212"/>
      <c r="RJB170" s="212"/>
      <c r="RJC170" s="212"/>
      <c r="RJD170" s="212"/>
      <c r="RJE170" s="212"/>
      <c r="RJF170" s="212"/>
      <c r="RJG170" s="212"/>
      <c r="RJH170" s="212"/>
      <c r="RJI170" s="212"/>
      <c r="RJJ170" s="212"/>
      <c r="RJK170" s="212"/>
      <c r="RJL170" s="212"/>
      <c r="RJM170" s="212"/>
      <c r="RJN170" s="212"/>
      <c r="RJO170" s="212"/>
      <c r="RJP170" s="212"/>
      <c r="RJQ170" s="212"/>
      <c r="RJR170" s="212"/>
      <c r="RJS170" s="212"/>
      <c r="RJT170" s="212"/>
      <c r="RJU170" s="212"/>
      <c r="RJV170" s="212"/>
      <c r="RJW170" s="212"/>
      <c r="RJX170" s="212"/>
      <c r="RJY170" s="212"/>
      <c r="RJZ170" s="212"/>
      <c r="RKA170" s="212"/>
      <c r="RKB170" s="212"/>
      <c r="RKC170" s="212"/>
      <c r="RKD170" s="212"/>
      <c r="RKE170" s="212"/>
      <c r="RKF170" s="212"/>
      <c r="RKG170" s="212"/>
      <c r="RKH170" s="212"/>
      <c r="RKI170" s="212"/>
      <c r="RKJ170" s="212"/>
      <c r="RKK170" s="212"/>
      <c r="RKL170" s="212"/>
      <c r="RKM170" s="212"/>
      <c r="RKN170" s="212"/>
      <c r="RKO170" s="212"/>
      <c r="RKP170" s="212"/>
      <c r="RKQ170" s="212"/>
      <c r="RKR170" s="212"/>
      <c r="RKS170" s="212"/>
      <c r="RKT170" s="212"/>
      <c r="RKU170" s="212"/>
      <c r="RKV170" s="212"/>
      <c r="RKW170" s="212"/>
      <c r="RKX170" s="212"/>
      <c r="RKY170" s="212"/>
      <c r="RKZ170" s="212"/>
      <c r="RLA170" s="212"/>
      <c r="RLB170" s="212"/>
      <c r="RLC170" s="212"/>
      <c r="RLD170" s="212"/>
      <c r="RLE170" s="212"/>
      <c r="RLF170" s="212"/>
      <c r="RLG170" s="212"/>
      <c r="RLH170" s="212"/>
      <c r="RLI170" s="212"/>
      <c r="RLJ170" s="212"/>
      <c r="RLK170" s="212"/>
      <c r="RLL170" s="212"/>
      <c r="RLM170" s="212"/>
      <c r="RLN170" s="212"/>
      <c r="RLO170" s="212"/>
      <c r="RLP170" s="212"/>
      <c r="RLQ170" s="212"/>
      <c r="RLR170" s="212"/>
      <c r="RLS170" s="212"/>
      <c r="RLT170" s="212"/>
      <c r="RLU170" s="212"/>
      <c r="RLV170" s="212"/>
      <c r="RLW170" s="212"/>
      <c r="RLX170" s="212"/>
      <c r="RLY170" s="212"/>
      <c r="RLZ170" s="212"/>
      <c r="RMA170" s="212"/>
      <c r="RMB170" s="212"/>
      <c r="RMC170" s="212"/>
      <c r="RMD170" s="212"/>
      <c r="RME170" s="212"/>
      <c r="RMF170" s="212"/>
      <c r="RMG170" s="212"/>
      <c r="RMH170" s="212"/>
      <c r="RMI170" s="212"/>
      <c r="RMJ170" s="212"/>
      <c r="RMK170" s="212"/>
      <c r="RML170" s="212"/>
      <c r="RMM170" s="212"/>
      <c r="RMN170" s="212"/>
      <c r="RMO170" s="212"/>
      <c r="RMP170" s="212"/>
      <c r="RMQ170" s="212"/>
      <c r="RMR170" s="212"/>
      <c r="RMS170" s="212"/>
      <c r="RMT170" s="212"/>
      <c r="RMU170" s="212"/>
      <c r="RMV170" s="212"/>
      <c r="RMW170" s="212"/>
      <c r="RMX170" s="212"/>
      <c r="RMY170" s="212"/>
      <c r="RMZ170" s="212"/>
      <c r="RNA170" s="212"/>
      <c r="RNB170" s="212"/>
      <c r="RNC170" s="212"/>
      <c r="RND170" s="212"/>
      <c r="RNE170" s="212"/>
      <c r="RNF170" s="212"/>
      <c r="RNG170" s="212"/>
      <c r="RNH170" s="212"/>
      <c r="RNI170" s="212"/>
      <c r="RNJ170" s="212"/>
      <c r="RNK170" s="212"/>
      <c r="RNL170" s="212"/>
      <c r="RNM170" s="212"/>
      <c r="RNN170" s="212"/>
      <c r="RNO170" s="212"/>
      <c r="RNV170" s="212"/>
      <c r="RNW170" s="212"/>
      <c r="RNX170" s="212"/>
      <c r="RNY170" s="212"/>
      <c r="RNZ170" s="212"/>
      <c r="ROA170" s="212"/>
      <c r="ROB170" s="212"/>
      <c r="ROC170" s="212"/>
      <c r="ROD170" s="212"/>
      <c r="ROE170" s="212"/>
      <c r="ROF170" s="212"/>
      <c r="ROG170" s="212"/>
      <c r="ROH170" s="212"/>
      <c r="ROI170" s="212"/>
      <c r="ROJ170" s="212"/>
      <c r="ROK170" s="212"/>
      <c r="ROL170" s="212"/>
      <c r="ROM170" s="212"/>
      <c r="RON170" s="212"/>
      <c r="ROO170" s="212"/>
      <c r="ROP170" s="212"/>
      <c r="ROQ170" s="212"/>
      <c r="ROR170" s="212"/>
      <c r="ROS170" s="212"/>
      <c r="ROT170" s="212"/>
      <c r="ROU170" s="212"/>
      <c r="ROV170" s="212"/>
      <c r="ROW170" s="212"/>
      <c r="ROX170" s="212"/>
      <c r="ROY170" s="212"/>
      <c r="ROZ170" s="212"/>
      <c r="RPA170" s="212"/>
      <c r="RPB170" s="212"/>
      <c r="RPC170" s="212"/>
      <c r="RPD170" s="212"/>
      <c r="RPE170" s="212"/>
      <c r="RPF170" s="212"/>
      <c r="RPG170" s="212"/>
      <c r="RPH170" s="212"/>
      <c r="RPI170" s="212"/>
      <c r="RPJ170" s="212"/>
      <c r="RPK170" s="212"/>
      <c r="RPL170" s="212"/>
      <c r="RPM170" s="212"/>
      <c r="RPN170" s="212"/>
      <c r="RPO170" s="212"/>
      <c r="RPP170" s="212"/>
      <c r="RPQ170" s="212"/>
      <c r="RPR170" s="212"/>
      <c r="RPS170" s="212"/>
      <c r="RPT170" s="212"/>
      <c r="RPU170" s="212"/>
      <c r="RPV170" s="212"/>
      <c r="RPW170" s="212"/>
      <c r="RPX170" s="212"/>
      <c r="RPY170" s="212"/>
      <c r="RPZ170" s="212"/>
      <c r="RQA170" s="212"/>
      <c r="RQB170" s="212"/>
      <c r="RQC170" s="212"/>
      <c r="RQD170" s="212"/>
      <c r="RQE170" s="212"/>
      <c r="RQF170" s="212"/>
      <c r="RQG170" s="212"/>
      <c r="RQH170" s="212"/>
      <c r="RQI170" s="212"/>
      <c r="RQJ170" s="212"/>
      <c r="RQK170" s="212"/>
      <c r="RQL170" s="212"/>
      <c r="RQM170" s="212"/>
      <c r="RQN170" s="212"/>
      <c r="RQO170" s="212"/>
      <c r="RQP170" s="212"/>
      <c r="RQQ170" s="212"/>
      <c r="RQR170" s="212"/>
      <c r="RQS170" s="212"/>
      <c r="RQT170" s="212"/>
      <c r="RQU170" s="212"/>
      <c r="RQV170" s="212"/>
      <c r="RQW170" s="212"/>
      <c r="RQX170" s="212"/>
      <c r="RQY170" s="212"/>
      <c r="RQZ170" s="212"/>
      <c r="RRA170" s="212"/>
      <c r="RRB170" s="212"/>
      <c r="RRC170" s="212"/>
      <c r="RRD170" s="212"/>
      <c r="RRE170" s="212"/>
      <c r="RRF170" s="212"/>
      <c r="RRG170" s="212"/>
      <c r="RRH170" s="212"/>
      <c r="RRI170" s="212"/>
      <c r="RRJ170" s="212"/>
      <c r="RRK170" s="212"/>
      <c r="RRL170" s="212"/>
      <c r="RRM170" s="212"/>
      <c r="RRN170" s="212"/>
      <c r="RRO170" s="212"/>
      <c r="RRP170" s="212"/>
      <c r="RRQ170" s="212"/>
      <c r="RRR170" s="212"/>
      <c r="RRS170" s="212"/>
      <c r="RRT170" s="212"/>
      <c r="RRU170" s="212"/>
      <c r="RRV170" s="212"/>
      <c r="RRW170" s="212"/>
      <c r="RRX170" s="212"/>
      <c r="RRY170" s="212"/>
      <c r="RRZ170" s="212"/>
      <c r="RSA170" s="212"/>
      <c r="RSB170" s="212"/>
      <c r="RSC170" s="212"/>
      <c r="RSD170" s="212"/>
      <c r="RSE170" s="212"/>
      <c r="RSF170" s="212"/>
      <c r="RSG170" s="212"/>
      <c r="RSH170" s="212"/>
      <c r="RSI170" s="212"/>
      <c r="RSJ170" s="212"/>
      <c r="RSK170" s="212"/>
      <c r="RSL170" s="212"/>
      <c r="RSM170" s="212"/>
      <c r="RSN170" s="212"/>
      <c r="RSO170" s="212"/>
      <c r="RSP170" s="212"/>
      <c r="RSQ170" s="212"/>
      <c r="RSR170" s="212"/>
      <c r="RSS170" s="212"/>
      <c r="RST170" s="212"/>
      <c r="RSU170" s="212"/>
      <c r="RSV170" s="212"/>
      <c r="RSW170" s="212"/>
      <c r="RSX170" s="212"/>
      <c r="RSY170" s="212"/>
      <c r="RSZ170" s="212"/>
      <c r="RTA170" s="212"/>
      <c r="RTB170" s="212"/>
      <c r="RTC170" s="212"/>
      <c r="RTD170" s="212"/>
      <c r="RTE170" s="212"/>
      <c r="RTF170" s="212"/>
      <c r="RTG170" s="212"/>
      <c r="RTH170" s="212"/>
      <c r="RTI170" s="212"/>
      <c r="RTJ170" s="212"/>
      <c r="RTK170" s="212"/>
      <c r="RTL170" s="212"/>
      <c r="RTM170" s="212"/>
      <c r="RTN170" s="212"/>
      <c r="RTO170" s="212"/>
      <c r="RTP170" s="212"/>
      <c r="RTQ170" s="212"/>
      <c r="RTR170" s="212"/>
      <c r="RTS170" s="212"/>
      <c r="RTT170" s="212"/>
      <c r="RTU170" s="212"/>
      <c r="RTV170" s="212"/>
      <c r="RTW170" s="212"/>
      <c r="RTX170" s="212"/>
      <c r="RTY170" s="212"/>
      <c r="RTZ170" s="212"/>
      <c r="RUA170" s="212"/>
      <c r="RUB170" s="212"/>
      <c r="RUC170" s="212"/>
      <c r="RUD170" s="212"/>
      <c r="RUE170" s="212"/>
      <c r="RUF170" s="212"/>
      <c r="RUG170" s="212"/>
      <c r="RUH170" s="212"/>
      <c r="RUI170" s="212"/>
      <c r="RUJ170" s="212"/>
      <c r="RUK170" s="212"/>
      <c r="RUL170" s="212"/>
      <c r="RUM170" s="212"/>
      <c r="RUN170" s="212"/>
      <c r="RUO170" s="212"/>
      <c r="RUP170" s="212"/>
      <c r="RUQ170" s="212"/>
      <c r="RUR170" s="212"/>
      <c r="RUS170" s="212"/>
      <c r="RUT170" s="212"/>
      <c r="RUU170" s="212"/>
      <c r="RUV170" s="212"/>
      <c r="RUW170" s="212"/>
      <c r="RUX170" s="212"/>
      <c r="RUY170" s="212"/>
      <c r="RUZ170" s="212"/>
      <c r="RVA170" s="212"/>
      <c r="RVB170" s="212"/>
      <c r="RVC170" s="212"/>
      <c r="RVD170" s="212"/>
      <c r="RVE170" s="212"/>
      <c r="RVF170" s="212"/>
      <c r="RVG170" s="212"/>
      <c r="RVH170" s="212"/>
      <c r="RVI170" s="212"/>
      <c r="RVJ170" s="212"/>
      <c r="RVK170" s="212"/>
      <c r="RVL170" s="212"/>
      <c r="RVM170" s="212"/>
      <c r="RVN170" s="212"/>
      <c r="RVO170" s="212"/>
      <c r="RVP170" s="212"/>
      <c r="RVQ170" s="212"/>
      <c r="RVR170" s="212"/>
      <c r="RVS170" s="212"/>
      <c r="RVT170" s="212"/>
      <c r="RVU170" s="212"/>
      <c r="RVV170" s="212"/>
      <c r="RVW170" s="212"/>
      <c r="RVX170" s="212"/>
      <c r="RVY170" s="212"/>
      <c r="RVZ170" s="212"/>
      <c r="RWA170" s="212"/>
      <c r="RWB170" s="212"/>
      <c r="RWC170" s="212"/>
      <c r="RWD170" s="212"/>
      <c r="RWE170" s="212"/>
      <c r="RWF170" s="212"/>
      <c r="RWG170" s="212"/>
      <c r="RWH170" s="212"/>
      <c r="RWI170" s="212"/>
      <c r="RWJ170" s="212"/>
      <c r="RWK170" s="212"/>
      <c r="RWL170" s="212"/>
      <c r="RWM170" s="212"/>
      <c r="RWN170" s="212"/>
      <c r="RWO170" s="212"/>
      <c r="RWP170" s="212"/>
      <c r="RWQ170" s="212"/>
      <c r="RWR170" s="212"/>
      <c r="RWS170" s="212"/>
      <c r="RWT170" s="212"/>
      <c r="RWU170" s="212"/>
      <c r="RWV170" s="212"/>
      <c r="RWW170" s="212"/>
      <c r="RWX170" s="212"/>
      <c r="RWY170" s="212"/>
      <c r="RWZ170" s="212"/>
      <c r="RXA170" s="212"/>
      <c r="RXB170" s="212"/>
      <c r="RXC170" s="212"/>
      <c r="RXD170" s="212"/>
      <c r="RXE170" s="212"/>
      <c r="RXF170" s="212"/>
      <c r="RXG170" s="212"/>
      <c r="RXH170" s="212"/>
      <c r="RXI170" s="212"/>
      <c r="RXJ170" s="212"/>
      <c r="RXK170" s="212"/>
      <c r="RXR170" s="212"/>
      <c r="RXS170" s="212"/>
      <c r="RXT170" s="212"/>
      <c r="RXU170" s="212"/>
      <c r="RXV170" s="212"/>
      <c r="RXW170" s="212"/>
      <c r="RXX170" s="212"/>
      <c r="RXY170" s="212"/>
      <c r="RXZ170" s="212"/>
      <c r="RYA170" s="212"/>
      <c r="RYB170" s="212"/>
      <c r="RYC170" s="212"/>
      <c r="RYD170" s="212"/>
      <c r="RYE170" s="212"/>
      <c r="RYF170" s="212"/>
      <c r="RYG170" s="212"/>
      <c r="RYH170" s="212"/>
      <c r="RYI170" s="212"/>
      <c r="RYJ170" s="212"/>
      <c r="RYK170" s="212"/>
      <c r="RYL170" s="212"/>
      <c r="RYM170" s="212"/>
      <c r="RYN170" s="212"/>
      <c r="RYO170" s="212"/>
      <c r="RYP170" s="212"/>
      <c r="RYQ170" s="212"/>
      <c r="RYR170" s="212"/>
      <c r="RYS170" s="212"/>
      <c r="RYT170" s="212"/>
      <c r="RYU170" s="212"/>
      <c r="RYV170" s="212"/>
      <c r="RYW170" s="212"/>
      <c r="RYX170" s="212"/>
      <c r="RYY170" s="212"/>
      <c r="RYZ170" s="212"/>
      <c r="RZA170" s="212"/>
      <c r="RZB170" s="212"/>
      <c r="RZC170" s="212"/>
      <c r="RZD170" s="212"/>
      <c r="RZE170" s="212"/>
      <c r="RZF170" s="212"/>
      <c r="RZG170" s="212"/>
      <c r="RZH170" s="212"/>
      <c r="RZI170" s="212"/>
      <c r="RZJ170" s="212"/>
      <c r="RZK170" s="212"/>
      <c r="RZL170" s="212"/>
      <c r="RZM170" s="212"/>
      <c r="RZN170" s="212"/>
      <c r="RZO170" s="212"/>
      <c r="RZP170" s="212"/>
      <c r="RZQ170" s="212"/>
      <c r="RZR170" s="212"/>
      <c r="RZS170" s="212"/>
      <c r="RZT170" s="212"/>
      <c r="RZU170" s="212"/>
      <c r="RZV170" s="212"/>
      <c r="RZW170" s="212"/>
      <c r="RZX170" s="212"/>
      <c r="RZY170" s="212"/>
      <c r="RZZ170" s="212"/>
      <c r="SAA170" s="212"/>
      <c r="SAB170" s="212"/>
      <c r="SAC170" s="212"/>
      <c r="SAD170" s="212"/>
      <c r="SAE170" s="212"/>
      <c r="SAF170" s="212"/>
      <c r="SAG170" s="212"/>
      <c r="SAH170" s="212"/>
      <c r="SAI170" s="212"/>
      <c r="SAJ170" s="212"/>
      <c r="SAK170" s="212"/>
      <c r="SAL170" s="212"/>
      <c r="SAM170" s="212"/>
      <c r="SAN170" s="212"/>
      <c r="SAO170" s="212"/>
      <c r="SAP170" s="212"/>
      <c r="SAQ170" s="212"/>
      <c r="SAR170" s="212"/>
      <c r="SAS170" s="212"/>
      <c r="SAT170" s="212"/>
      <c r="SAU170" s="212"/>
      <c r="SAV170" s="212"/>
      <c r="SAW170" s="212"/>
      <c r="SAX170" s="212"/>
      <c r="SAY170" s="212"/>
      <c r="SAZ170" s="212"/>
      <c r="SBA170" s="212"/>
      <c r="SBB170" s="212"/>
      <c r="SBC170" s="212"/>
      <c r="SBD170" s="212"/>
      <c r="SBE170" s="212"/>
      <c r="SBF170" s="212"/>
      <c r="SBG170" s="212"/>
      <c r="SBH170" s="212"/>
      <c r="SBI170" s="212"/>
      <c r="SBJ170" s="212"/>
      <c r="SBK170" s="212"/>
      <c r="SBL170" s="212"/>
      <c r="SBM170" s="212"/>
      <c r="SBN170" s="212"/>
      <c r="SBO170" s="212"/>
      <c r="SBP170" s="212"/>
      <c r="SBQ170" s="212"/>
      <c r="SBR170" s="212"/>
      <c r="SBS170" s="212"/>
      <c r="SBT170" s="212"/>
      <c r="SBU170" s="212"/>
      <c r="SBV170" s="212"/>
      <c r="SBW170" s="212"/>
      <c r="SBX170" s="212"/>
      <c r="SBY170" s="212"/>
      <c r="SBZ170" s="212"/>
      <c r="SCA170" s="212"/>
      <c r="SCB170" s="212"/>
      <c r="SCC170" s="212"/>
      <c r="SCD170" s="212"/>
      <c r="SCE170" s="212"/>
      <c r="SCF170" s="212"/>
      <c r="SCG170" s="212"/>
      <c r="SCH170" s="212"/>
      <c r="SCI170" s="212"/>
      <c r="SCJ170" s="212"/>
      <c r="SCK170" s="212"/>
      <c r="SCL170" s="212"/>
      <c r="SCM170" s="212"/>
      <c r="SCN170" s="212"/>
      <c r="SCO170" s="212"/>
      <c r="SCP170" s="212"/>
      <c r="SCQ170" s="212"/>
      <c r="SCR170" s="212"/>
      <c r="SCS170" s="212"/>
      <c r="SCT170" s="212"/>
      <c r="SCU170" s="212"/>
      <c r="SCV170" s="212"/>
      <c r="SCW170" s="212"/>
      <c r="SCX170" s="212"/>
      <c r="SCY170" s="212"/>
      <c r="SCZ170" s="212"/>
      <c r="SDA170" s="212"/>
      <c r="SDB170" s="212"/>
      <c r="SDC170" s="212"/>
      <c r="SDD170" s="212"/>
      <c r="SDE170" s="212"/>
      <c r="SDF170" s="212"/>
      <c r="SDG170" s="212"/>
      <c r="SDH170" s="212"/>
      <c r="SDI170" s="212"/>
      <c r="SDJ170" s="212"/>
      <c r="SDK170" s="212"/>
      <c r="SDL170" s="212"/>
      <c r="SDM170" s="212"/>
      <c r="SDN170" s="212"/>
      <c r="SDO170" s="212"/>
      <c r="SDP170" s="212"/>
      <c r="SDQ170" s="212"/>
      <c r="SDR170" s="212"/>
      <c r="SDS170" s="212"/>
      <c r="SDT170" s="212"/>
      <c r="SDU170" s="212"/>
      <c r="SDV170" s="212"/>
      <c r="SDW170" s="212"/>
      <c r="SDX170" s="212"/>
      <c r="SDY170" s="212"/>
      <c r="SDZ170" s="212"/>
      <c r="SEA170" s="212"/>
      <c r="SEB170" s="212"/>
      <c r="SEC170" s="212"/>
      <c r="SED170" s="212"/>
      <c r="SEE170" s="212"/>
      <c r="SEF170" s="212"/>
      <c r="SEG170" s="212"/>
      <c r="SEH170" s="212"/>
      <c r="SEI170" s="212"/>
      <c r="SEJ170" s="212"/>
      <c r="SEK170" s="212"/>
      <c r="SEL170" s="212"/>
      <c r="SEM170" s="212"/>
      <c r="SEN170" s="212"/>
      <c r="SEO170" s="212"/>
      <c r="SEP170" s="212"/>
      <c r="SEQ170" s="212"/>
      <c r="SER170" s="212"/>
      <c r="SES170" s="212"/>
      <c r="SET170" s="212"/>
      <c r="SEU170" s="212"/>
      <c r="SEV170" s="212"/>
      <c r="SEW170" s="212"/>
      <c r="SEX170" s="212"/>
      <c r="SEY170" s="212"/>
      <c r="SEZ170" s="212"/>
      <c r="SFA170" s="212"/>
      <c r="SFB170" s="212"/>
      <c r="SFC170" s="212"/>
      <c r="SFD170" s="212"/>
      <c r="SFE170" s="212"/>
      <c r="SFF170" s="212"/>
      <c r="SFG170" s="212"/>
      <c r="SFH170" s="212"/>
      <c r="SFI170" s="212"/>
      <c r="SFJ170" s="212"/>
      <c r="SFK170" s="212"/>
      <c r="SFL170" s="212"/>
      <c r="SFM170" s="212"/>
      <c r="SFN170" s="212"/>
      <c r="SFO170" s="212"/>
      <c r="SFP170" s="212"/>
      <c r="SFQ170" s="212"/>
      <c r="SFR170" s="212"/>
      <c r="SFS170" s="212"/>
      <c r="SFT170" s="212"/>
      <c r="SFU170" s="212"/>
      <c r="SFV170" s="212"/>
      <c r="SFW170" s="212"/>
      <c r="SFX170" s="212"/>
      <c r="SFY170" s="212"/>
      <c r="SFZ170" s="212"/>
      <c r="SGA170" s="212"/>
      <c r="SGB170" s="212"/>
      <c r="SGC170" s="212"/>
      <c r="SGD170" s="212"/>
      <c r="SGE170" s="212"/>
      <c r="SGF170" s="212"/>
      <c r="SGG170" s="212"/>
      <c r="SGH170" s="212"/>
      <c r="SGI170" s="212"/>
      <c r="SGJ170" s="212"/>
      <c r="SGK170" s="212"/>
      <c r="SGL170" s="212"/>
      <c r="SGM170" s="212"/>
      <c r="SGN170" s="212"/>
      <c r="SGO170" s="212"/>
      <c r="SGP170" s="212"/>
      <c r="SGQ170" s="212"/>
      <c r="SGR170" s="212"/>
      <c r="SGS170" s="212"/>
      <c r="SGT170" s="212"/>
      <c r="SGU170" s="212"/>
      <c r="SGV170" s="212"/>
      <c r="SGW170" s="212"/>
      <c r="SGX170" s="212"/>
      <c r="SGY170" s="212"/>
      <c r="SGZ170" s="212"/>
      <c r="SHA170" s="212"/>
      <c r="SHB170" s="212"/>
      <c r="SHC170" s="212"/>
      <c r="SHD170" s="212"/>
      <c r="SHE170" s="212"/>
      <c r="SHF170" s="212"/>
      <c r="SHG170" s="212"/>
      <c r="SHN170" s="212"/>
      <c r="SHO170" s="212"/>
      <c r="SHP170" s="212"/>
      <c r="SHQ170" s="212"/>
      <c r="SHR170" s="212"/>
      <c r="SHS170" s="212"/>
      <c r="SHT170" s="212"/>
      <c r="SHU170" s="212"/>
      <c r="SHV170" s="212"/>
      <c r="SHW170" s="212"/>
      <c r="SHX170" s="212"/>
      <c r="SHY170" s="212"/>
      <c r="SHZ170" s="212"/>
      <c r="SIA170" s="212"/>
      <c r="SIB170" s="212"/>
      <c r="SIC170" s="212"/>
      <c r="SID170" s="212"/>
      <c r="SIE170" s="212"/>
      <c r="SIF170" s="212"/>
      <c r="SIG170" s="212"/>
      <c r="SIH170" s="212"/>
      <c r="SII170" s="212"/>
      <c r="SIJ170" s="212"/>
      <c r="SIK170" s="212"/>
      <c r="SIL170" s="212"/>
      <c r="SIM170" s="212"/>
      <c r="SIN170" s="212"/>
      <c r="SIO170" s="212"/>
      <c r="SIP170" s="212"/>
      <c r="SIQ170" s="212"/>
      <c r="SIR170" s="212"/>
      <c r="SIS170" s="212"/>
      <c r="SIT170" s="212"/>
      <c r="SIU170" s="212"/>
      <c r="SIV170" s="212"/>
      <c r="SIW170" s="212"/>
      <c r="SIX170" s="212"/>
      <c r="SIY170" s="212"/>
      <c r="SIZ170" s="212"/>
      <c r="SJA170" s="212"/>
      <c r="SJB170" s="212"/>
      <c r="SJC170" s="212"/>
      <c r="SJD170" s="212"/>
      <c r="SJE170" s="212"/>
      <c r="SJF170" s="212"/>
      <c r="SJG170" s="212"/>
      <c r="SJH170" s="212"/>
      <c r="SJI170" s="212"/>
      <c r="SJJ170" s="212"/>
      <c r="SJK170" s="212"/>
      <c r="SJL170" s="212"/>
      <c r="SJM170" s="212"/>
      <c r="SJN170" s="212"/>
      <c r="SJO170" s="212"/>
      <c r="SJP170" s="212"/>
      <c r="SJQ170" s="212"/>
      <c r="SJR170" s="212"/>
      <c r="SJS170" s="212"/>
      <c r="SJT170" s="212"/>
      <c r="SJU170" s="212"/>
      <c r="SJV170" s="212"/>
      <c r="SJW170" s="212"/>
      <c r="SJX170" s="212"/>
      <c r="SJY170" s="212"/>
      <c r="SJZ170" s="212"/>
      <c r="SKA170" s="212"/>
      <c r="SKB170" s="212"/>
      <c r="SKC170" s="212"/>
      <c r="SKD170" s="212"/>
      <c r="SKE170" s="212"/>
      <c r="SKF170" s="212"/>
      <c r="SKG170" s="212"/>
      <c r="SKH170" s="212"/>
      <c r="SKI170" s="212"/>
      <c r="SKJ170" s="212"/>
      <c r="SKK170" s="212"/>
      <c r="SKL170" s="212"/>
      <c r="SKM170" s="212"/>
      <c r="SKN170" s="212"/>
      <c r="SKO170" s="212"/>
      <c r="SKP170" s="212"/>
      <c r="SKQ170" s="212"/>
      <c r="SKR170" s="212"/>
      <c r="SKS170" s="212"/>
      <c r="SKT170" s="212"/>
      <c r="SKU170" s="212"/>
      <c r="SKV170" s="212"/>
      <c r="SKW170" s="212"/>
      <c r="SKX170" s="212"/>
      <c r="SKY170" s="212"/>
      <c r="SKZ170" s="212"/>
      <c r="SLA170" s="212"/>
      <c r="SLB170" s="212"/>
      <c r="SLC170" s="212"/>
      <c r="SLD170" s="212"/>
      <c r="SLE170" s="212"/>
      <c r="SLF170" s="212"/>
      <c r="SLG170" s="212"/>
      <c r="SLH170" s="212"/>
      <c r="SLI170" s="212"/>
      <c r="SLJ170" s="212"/>
      <c r="SLK170" s="212"/>
      <c r="SLL170" s="212"/>
      <c r="SLM170" s="212"/>
      <c r="SLN170" s="212"/>
      <c r="SLO170" s="212"/>
      <c r="SLP170" s="212"/>
      <c r="SLQ170" s="212"/>
      <c r="SLR170" s="212"/>
      <c r="SLS170" s="212"/>
      <c r="SLT170" s="212"/>
      <c r="SLU170" s="212"/>
      <c r="SLV170" s="212"/>
      <c r="SLW170" s="212"/>
      <c r="SLX170" s="212"/>
      <c r="SLY170" s="212"/>
      <c r="SLZ170" s="212"/>
      <c r="SMA170" s="212"/>
      <c r="SMB170" s="212"/>
      <c r="SMC170" s="212"/>
      <c r="SMD170" s="212"/>
      <c r="SME170" s="212"/>
      <c r="SMF170" s="212"/>
      <c r="SMG170" s="212"/>
      <c r="SMH170" s="212"/>
      <c r="SMI170" s="212"/>
      <c r="SMJ170" s="212"/>
      <c r="SMK170" s="212"/>
      <c r="SML170" s="212"/>
      <c r="SMM170" s="212"/>
      <c r="SMN170" s="212"/>
      <c r="SMO170" s="212"/>
      <c r="SMP170" s="212"/>
      <c r="SMQ170" s="212"/>
      <c r="SMR170" s="212"/>
      <c r="SMS170" s="212"/>
      <c r="SMT170" s="212"/>
      <c r="SMU170" s="212"/>
      <c r="SMV170" s="212"/>
      <c r="SMW170" s="212"/>
      <c r="SMX170" s="212"/>
      <c r="SMY170" s="212"/>
      <c r="SMZ170" s="212"/>
      <c r="SNA170" s="212"/>
      <c r="SNB170" s="212"/>
      <c r="SNC170" s="212"/>
      <c r="SND170" s="212"/>
      <c r="SNE170" s="212"/>
      <c r="SNF170" s="212"/>
      <c r="SNG170" s="212"/>
      <c r="SNH170" s="212"/>
      <c r="SNI170" s="212"/>
      <c r="SNJ170" s="212"/>
      <c r="SNK170" s="212"/>
      <c r="SNL170" s="212"/>
      <c r="SNM170" s="212"/>
      <c r="SNN170" s="212"/>
      <c r="SNO170" s="212"/>
      <c r="SNP170" s="212"/>
      <c r="SNQ170" s="212"/>
      <c r="SNR170" s="212"/>
      <c r="SNS170" s="212"/>
      <c r="SNT170" s="212"/>
      <c r="SNU170" s="212"/>
      <c r="SNV170" s="212"/>
      <c r="SNW170" s="212"/>
      <c r="SNX170" s="212"/>
      <c r="SNY170" s="212"/>
      <c r="SNZ170" s="212"/>
      <c r="SOA170" s="212"/>
      <c r="SOB170" s="212"/>
      <c r="SOC170" s="212"/>
      <c r="SOD170" s="212"/>
      <c r="SOE170" s="212"/>
      <c r="SOF170" s="212"/>
      <c r="SOG170" s="212"/>
      <c r="SOH170" s="212"/>
      <c r="SOI170" s="212"/>
      <c r="SOJ170" s="212"/>
      <c r="SOK170" s="212"/>
      <c r="SOL170" s="212"/>
      <c r="SOM170" s="212"/>
      <c r="SON170" s="212"/>
      <c r="SOO170" s="212"/>
      <c r="SOP170" s="212"/>
      <c r="SOQ170" s="212"/>
      <c r="SOR170" s="212"/>
      <c r="SOS170" s="212"/>
      <c r="SOT170" s="212"/>
      <c r="SOU170" s="212"/>
      <c r="SOV170" s="212"/>
      <c r="SOW170" s="212"/>
      <c r="SOX170" s="212"/>
      <c r="SOY170" s="212"/>
      <c r="SOZ170" s="212"/>
      <c r="SPA170" s="212"/>
      <c r="SPB170" s="212"/>
      <c r="SPC170" s="212"/>
      <c r="SPD170" s="212"/>
      <c r="SPE170" s="212"/>
      <c r="SPF170" s="212"/>
      <c r="SPG170" s="212"/>
      <c r="SPH170" s="212"/>
      <c r="SPI170" s="212"/>
      <c r="SPJ170" s="212"/>
      <c r="SPK170" s="212"/>
      <c r="SPL170" s="212"/>
      <c r="SPM170" s="212"/>
      <c r="SPN170" s="212"/>
      <c r="SPO170" s="212"/>
      <c r="SPP170" s="212"/>
      <c r="SPQ170" s="212"/>
      <c r="SPR170" s="212"/>
      <c r="SPS170" s="212"/>
      <c r="SPT170" s="212"/>
      <c r="SPU170" s="212"/>
      <c r="SPV170" s="212"/>
      <c r="SPW170" s="212"/>
      <c r="SPX170" s="212"/>
      <c r="SPY170" s="212"/>
      <c r="SPZ170" s="212"/>
      <c r="SQA170" s="212"/>
      <c r="SQB170" s="212"/>
      <c r="SQC170" s="212"/>
      <c r="SQD170" s="212"/>
      <c r="SQE170" s="212"/>
      <c r="SQF170" s="212"/>
      <c r="SQG170" s="212"/>
      <c r="SQH170" s="212"/>
      <c r="SQI170" s="212"/>
      <c r="SQJ170" s="212"/>
      <c r="SQK170" s="212"/>
      <c r="SQL170" s="212"/>
      <c r="SQM170" s="212"/>
      <c r="SQN170" s="212"/>
      <c r="SQO170" s="212"/>
      <c r="SQP170" s="212"/>
      <c r="SQQ170" s="212"/>
      <c r="SQR170" s="212"/>
      <c r="SQS170" s="212"/>
      <c r="SQT170" s="212"/>
      <c r="SQU170" s="212"/>
      <c r="SQV170" s="212"/>
      <c r="SQW170" s="212"/>
      <c r="SQX170" s="212"/>
      <c r="SQY170" s="212"/>
      <c r="SQZ170" s="212"/>
      <c r="SRA170" s="212"/>
      <c r="SRB170" s="212"/>
      <c r="SRC170" s="212"/>
      <c r="SRJ170" s="212"/>
      <c r="SRK170" s="212"/>
      <c r="SRL170" s="212"/>
      <c r="SRM170" s="212"/>
      <c r="SRN170" s="212"/>
      <c r="SRO170" s="212"/>
      <c r="SRP170" s="212"/>
      <c r="SRQ170" s="212"/>
      <c r="SRR170" s="212"/>
      <c r="SRS170" s="212"/>
      <c r="SRT170" s="212"/>
      <c r="SRU170" s="212"/>
      <c r="SRV170" s="212"/>
      <c r="SRW170" s="212"/>
      <c r="SRX170" s="212"/>
      <c r="SRY170" s="212"/>
      <c r="SRZ170" s="212"/>
      <c r="SSA170" s="212"/>
      <c r="SSB170" s="212"/>
      <c r="SSC170" s="212"/>
      <c r="SSD170" s="212"/>
      <c r="SSE170" s="212"/>
      <c r="SSF170" s="212"/>
      <c r="SSG170" s="212"/>
      <c r="SSH170" s="212"/>
      <c r="SSI170" s="212"/>
      <c r="SSJ170" s="212"/>
      <c r="SSK170" s="212"/>
      <c r="SSL170" s="212"/>
      <c r="SSM170" s="212"/>
      <c r="SSN170" s="212"/>
      <c r="SSO170" s="212"/>
      <c r="SSP170" s="212"/>
      <c r="SSQ170" s="212"/>
      <c r="SSR170" s="212"/>
      <c r="SSS170" s="212"/>
      <c r="SST170" s="212"/>
      <c r="SSU170" s="212"/>
      <c r="SSV170" s="212"/>
      <c r="SSW170" s="212"/>
      <c r="SSX170" s="212"/>
      <c r="SSY170" s="212"/>
      <c r="SSZ170" s="212"/>
      <c r="STA170" s="212"/>
      <c r="STB170" s="212"/>
      <c r="STC170" s="212"/>
      <c r="STD170" s="212"/>
      <c r="STE170" s="212"/>
      <c r="STF170" s="212"/>
      <c r="STG170" s="212"/>
      <c r="STH170" s="212"/>
      <c r="STI170" s="212"/>
      <c r="STJ170" s="212"/>
      <c r="STK170" s="212"/>
      <c r="STL170" s="212"/>
      <c r="STM170" s="212"/>
      <c r="STN170" s="212"/>
      <c r="STO170" s="212"/>
      <c r="STP170" s="212"/>
      <c r="STQ170" s="212"/>
      <c r="STR170" s="212"/>
      <c r="STS170" s="212"/>
      <c r="STT170" s="212"/>
      <c r="STU170" s="212"/>
      <c r="STV170" s="212"/>
      <c r="STW170" s="212"/>
      <c r="STX170" s="212"/>
      <c r="STY170" s="212"/>
      <c r="STZ170" s="212"/>
      <c r="SUA170" s="212"/>
      <c r="SUB170" s="212"/>
      <c r="SUC170" s="212"/>
      <c r="SUD170" s="212"/>
      <c r="SUE170" s="212"/>
      <c r="SUF170" s="212"/>
      <c r="SUG170" s="212"/>
      <c r="SUH170" s="212"/>
      <c r="SUI170" s="212"/>
      <c r="SUJ170" s="212"/>
      <c r="SUK170" s="212"/>
      <c r="SUL170" s="212"/>
      <c r="SUM170" s="212"/>
      <c r="SUN170" s="212"/>
      <c r="SUO170" s="212"/>
      <c r="SUP170" s="212"/>
      <c r="SUQ170" s="212"/>
      <c r="SUR170" s="212"/>
      <c r="SUS170" s="212"/>
      <c r="SUT170" s="212"/>
      <c r="SUU170" s="212"/>
      <c r="SUV170" s="212"/>
      <c r="SUW170" s="212"/>
      <c r="SUX170" s="212"/>
      <c r="SUY170" s="212"/>
      <c r="SUZ170" s="212"/>
      <c r="SVA170" s="212"/>
      <c r="SVB170" s="212"/>
      <c r="SVC170" s="212"/>
      <c r="SVD170" s="212"/>
      <c r="SVE170" s="212"/>
      <c r="SVF170" s="212"/>
      <c r="SVG170" s="212"/>
      <c r="SVH170" s="212"/>
      <c r="SVI170" s="212"/>
      <c r="SVJ170" s="212"/>
      <c r="SVK170" s="212"/>
      <c r="SVL170" s="212"/>
      <c r="SVM170" s="212"/>
      <c r="SVN170" s="212"/>
      <c r="SVO170" s="212"/>
      <c r="SVP170" s="212"/>
      <c r="SVQ170" s="212"/>
      <c r="SVR170" s="212"/>
      <c r="SVS170" s="212"/>
      <c r="SVT170" s="212"/>
      <c r="SVU170" s="212"/>
      <c r="SVV170" s="212"/>
      <c r="SVW170" s="212"/>
      <c r="SVX170" s="212"/>
      <c r="SVY170" s="212"/>
      <c r="SVZ170" s="212"/>
      <c r="SWA170" s="212"/>
      <c r="SWB170" s="212"/>
      <c r="SWC170" s="212"/>
      <c r="SWD170" s="212"/>
      <c r="SWE170" s="212"/>
      <c r="SWF170" s="212"/>
      <c r="SWG170" s="212"/>
      <c r="SWH170" s="212"/>
      <c r="SWI170" s="212"/>
      <c r="SWJ170" s="212"/>
      <c r="SWK170" s="212"/>
      <c r="SWL170" s="212"/>
      <c r="SWM170" s="212"/>
      <c r="SWN170" s="212"/>
      <c r="SWO170" s="212"/>
      <c r="SWP170" s="212"/>
      <c r="SWQ170" s="212"/>
      <c r="SWR170" s="212"/>
      <c r="SWS170" s="212"/>
      <c r="SWT170" s="212"/>
      <c r="SWU170" s="212"/>
      <c r="SWV170" s="212"/>
      <c r="SWW170" s="212"/>
      <c r="SWX170" s="212"/>
      <c r="SWY170" s="212"/>
      <c r="SWZ170" s="212"/>
      <c r="SXA170" s="212"/>
      <c r="SXB170" s="212"/>
      <c r="SXC170" s="212"/>
      <c r="SXD170" s="212"/>
      <c r="SXE170" s="212"/>
      <c r="SXF170" s="212"/>
      <c r="SXG170" s="212"/>
      <c r="SXH170" s="212"/>
      <c r="SXI170" s="212"/>
      <c r="SXJ170" s="212"/>
      <c r="SXK170" s="212"/>
      <c r="SXL170" s="212"/>
      <c r="SXM170" s="212"/>
      <c r="SXN170" s="212"/>
      <c r="SXO170" s="212"/>
      <c r="SXP170" s="212"/>
      <c r="SXQ170" s="212"/>
      <c r="SXR170" s="212"/>
      <c r="SXS170" s="212"/>
      <c r="SXT170" s="212"/>
      <c r="SXU170" s="212"/>
      <c r="SXV170" s="212"/>
      <c r="SXW170" s="212"/>
      <c r="SXX170" s="212"/>
      <c r="SXY170" s="212"/>
      <c r="SXZ170" s="212"/>
      <c r="SYA170" s="212"/>
      <c r="SYB170" s="212"/>
      <c r="SYC170" s="212"/>
      <c r="SYD170" s="212"/>
      <c r="SYE170" s="212"/>
      <c r="SYF170" s="212"/>
      <c r="SYG170" s="212"/>
      <c r="SYH170" s="212"/>
      <c r="SYI170" s="212"/>
      <c r="SYJ170" s="212"/>
      <c r="SYK170" s="212"/>
      <c r="SYL170" s="212"/>
      <c r="SYM170" s="212"/>
      <c r="SYN170" s="212"/>
      <c r="SYO170" s="212"/>
      <c r="SYP170" s="212"/>
      <c r="SYQ170" s="212"/>
      <c r="SYR170" s="212"/>
      <c r="SYS170" s="212"/>
      <c r="SYT170" s="212"/>
      <c r="SYU170" s="212"/>
      <c r="SYV170" s="212"/>
      <c r="SYW170" s="212"/>
      <c r="SYX170" s="212"/>
      <c r="SYY170" s="212"/>
      <c r="SYZ170" s="212"/>
      <c r="SZA170" s="212"/>
      <c r="SZB170" s="212"/>
      <c r="SZC170" s="212"/>
      <c r="SZD170" s="212"/>
      <c r="SZE170" s="212"/>
      <c r="SZF170" s="212"/>
      <c r="SZG170" s="212"/>
      <c r="SZH170" s="212"/>
      <c r="SZI170" s="212"/>
      <c r="SZJ170" s="212"/>
      <c r="SZK170" s="212"/>
      <c r="SZL170" s="212"/>
      <c r="SZM170" s="212"/>
      <c r="SZN170" s="212"/>
      <c r="SZO170" s="212"/>
      <c r="SZP170" s="212"/>
      <c r="SZQ170" s="212"/>
      <c r="SZR170" s="212"/>
      <c r="SZS170" s="212"/>
      <c r="SZT170" s="212"/>
      <c r="SZU170" s="212"/>
      <c r="SZV170" s="212"/>
      <c r="SZW170" s="212"/>
      <c r="SZX170" s="212"/>
      <c r="SZY170" s="212"/>
      <c r="SZZ170" s="212"/>
      <c r="TAA170" s="212"/>
      <c r="TAB170" s="212"/>
      <c r="TAC170" s="212"/>
      <c r="TAD170" s="212"/>
      <c r="TAE170" s="212"/>
      <c r="TAF170" s="212"/>
      <c r="TAG170" s="212"/>
      <c r="TAH170" s="212"/>
      <c r="TAI170" s="212"/>
      <c r="TAJ170" s="212"/>
      <c r="TAK170" s="212"/>
      <c r="TAL170" s="212"/>
      <c r="TAM170" s="212"/>
      <c r="TAN170" s="212"/>
      <c r="TAO170" s="212"/>
      <c r="TAP170" s="212"/>
      <c r="TAQ170" s="212"/>
      <c r="TAR170" s="212"/>
      <c r="TAS170" s="212"/>
      <c r="TAT170" s="212"/>
      <c r="TAU170" s="212"/>
      <c r="TAV170" s="212"/>
      <c r="TAW170" s="212"/>
      <c r="TAX170" s="212"/>
      <c r="TAY170" s="212"/>
      <c r="TBF170" s="212"/>
      <c r="TBG170" s="212"/>
      <c r="TBH170" s="212"/>
      <c r="TBI170" s="212"/>
      <c r="TBJ170" s="212"/>
      <c r="TBK170" s="212"/>
      <c r="TBL170" s="212"/>
      <c r="TBM170" s="212"/>
      <c r="TBN170" s="212"/>
      <c r="TBO170" s="212"/>
      <c r="TBP170" s="212"/>
      <c r="TBQ170" s="212"/>
      <c r="TBR170" s="212"/>
      <c r="TBS170" s="212"/>
      <c r="TBT170" s="212"/>
      <c r="TBU170" s="212"/>
      <c r="TBV170" s="212"/>
      <c r="TBW170" s="212"/>
      <c r="TBX170" s="212"/>
      <c r="TBY170" s="212"/>
      <c r="TBZ170" s="212"/>
      <c r="TCA170" s="212"/>
      <c r="TCB170" s="212"/>
      <c r="TCC170" s="212"/>
      <c r="TCD170" s="212"/>
      <c r="TCE170" s="212"/>
      <c r="TCF170" s="212"/>
      <c r="TCG170" s="212"/>
      <c r="TCH170" s="212"/>
      <c r="TCI170" s="212"/>
      <c r="TCJ170" s="212"/>
      <c r="TCK170" s="212"/>
      <c r="TCL170" s="212"/>
      <c r="TCM170" s="212"/>
      <c r="TCN170" s="212"/>
      <c r="TCO170" s="212"/>
      <c r="TCP170" s="212"/>
      <c r="TCQ170" s="212"/>
      <c r="TCR170" s="212"/>
      <c r="TCS170" s="212"/>
      <c r="TCT170" s="212"/>
      <c r="TCU170" s="212"/>
      <c r="TCV170" s="212"/>
      <c r="TCW170" s="212"/>
      <c r="TCX170" s="212"/>
      <c r="TCY170" s="212"/>
      <c r="TCZ170" s="212"/>
      <c r="TDA170" s="212"/>
      <c r="TDB170" s="212"/>
      <c r="TDC170" s="212"/>
      <c r="TDD170" s="212"/>
      <c r="TDE170" s="212"/>
      <c r="TDF170" s="212"/>
      <c r="TDG170" s="212"/>
      <c r="TDH170" s="212"/>
      <c r="TDI170" s="212"/>
      <c r="TDJ170" s="212"/>
      <c r="TDK170" s="212"/>
      <c r="TDL170" s="212"/>
      <c r="TDM170" s="212"/>
      <c r="TDN170" s="212"/>
      <c r="TDO170" s="212"/>
      <c r="TDP170" s="212"/>
      <c r="TDQ170" s="212"/>
      <c r="TDR170" s="212"/>
      <c r="TDS170" s="212"/>
      <c r="TDT170" s="212"/>
      <c r="TDU170" s="212"/>
      <c r="TDV170" s="212"/>
      <c r="TDW170" s="212"/>
      <c r="TDX170" s="212"/>
      <c r="TDY170" s="212"/>
      <c r="TDZ170" s="212"/>
      <c r="TEA170" s="212"/>
      <c r="TEB170" s="212"/>
      <c r="TEC170" s="212"/>
      <c r="TED170" s="212"/>
      <c r="TEE170" s="212"/>
      <c r="TEF170" s="212"/>
      <c r="TEG170" s="212"/>
      <c r="TEH170" s="212"/>
      <c r="TEI170" s="212"/>
      <c r="TEJ170" s="212"/>
      <c r="TEK170" s="212"/>
      <c r="TEL170" s="212"/>
      <c r="TEM170" s="212"/>
      <c r="TEN170" s="212"/>
      <c r="TEO170" s="212"/>
      <c r="TEP170" s="212"/>
      <c r="TEQ170" s="212"/>
      <c r="TER170" s="212"/>
      <c r="TES170" s="212"/>
      <c r="TET170" s="212"/>
      <c r="TEU170" s="212"/>
      <c r="TEV170" s="212"/>
      <c r="TEW170" s="212"/>
      <c r="TEX170" s="212"/>
      <c r="TEY170" s="212"/>
      <c r="TEZ170" s="212"/>
      <c r="TFA170" s="212"/>
      <c r="TFB170" s="212"/>
      <c r="TFC170" s="212"/>
      <c r="TFD170" s="212"/>
      <c r="TFE170" s="212"/>
      <c r="TFF170" s="212"/>
      <c r="TFG170" s="212"/>
      <c r="TFH170" s="212"/>
      <c r="TFI170" s="212"/>
      <c r="TFJ170" s="212"/>
      <c r="TFK170" s="212"/>
      <c r="TFL170" s="212"/>
      <c r="TFM170" s="212"/>
      <c r="TFN170" s="212"/>
      <c r="TFO170" s="212"/>
      <c r="TFP170" s="212"/>
      <c r="TFQ170" s="212"/>
      <c r="TFR170" s="212"/>
      <c r="TFS170" s="212"/>
      <c r="TFT170" s="212"/>
      <c r="TFU170" s="212"/>
      <c r="TFV170" s="212"/>
      <c r="TFW170" s="212"/>
      <c r="TFX170" s="212"/>
      <c r="TFY170" s="212"/>
      <c r="TFZ170" s="212"/>
      <c r="TGA170" s="212"/>
      <c r="TGB170" s="212"/>
      <c r="TGC170" s="212"/>
      <c r="TGD170" s="212"/>
      <c r="TGE170" s="212"/>
      <c r="TGF170" s="212"/>
      <c r="TGG170" s="212"/>
      <c r="TGH170" s="212"/>
      <c r="TGI170" s="212"/>
      <c r="TGJ170" s="212"/>
      <c r="TGK170" s="212"/>
      <c r="TGL170" s="212"/>
      <c r="TGM170" s="212"/>
      <c r="TGN170" s="212"/>
      <c r="TGO170" s="212"/>
      <c r="TGP170" s="212"/>
      <c r="TGQ170" s="212"/>
      <c r="TGR170" s="212"/>
      <c r="TGS170" s="212"/>
      <c r="TGT170" s="212"/>
      <c r="TGU170" s="212"/>
      <c r="TGV170" s="212"/>
      <c r="TGW170" s="212"/>
      <c r="TGX170" s="212"/>
      <c r="TGY170" s="212"/>
      <c r="TGZ170" s="212"/>
      <c r="THA170" s="212"/>
      <c r="THB170" s="212"/>
      <c r="THC170" s="212"/>
      <c r="THD170" s="212"/>
      <c r="THE170" s="212"/>
      <c r="THF170" s="212"/>
      <c r="THG170" s="212"/>
      <c r="THH170" s="212"/>
      <c r="THI170" s="212"/>
      <c r="THJ170" s="212"/>
      <c r="THK170" s="212"/>
      <c r="THL170" s="212"/>
      <c r="THM170" s="212"/>
      <c r="THN170" s="212"/>
      <c r="THO170" s="212"/>
      <c r="THP170" s="212"/>
      <c r="THQ170" s="212"/>
      <c r="THR170" s="212"/>
      <c r="THS170" s="212"/>
      <c r="THT170" s="212"/>
      <c r="THU170" s="212"/>
      <c r="THV170" s="212"/>
      <c r="THW170" s="212"/>
      <c r="THX170" s="212"/>
      <c r="THY170" s="212"/>
      <c r="THZ170" s="212"/>
      <c r="TIA170" s="212"/>
      <c r="TIB170" s="212"/>
      <c r="TIC170" s="212"/>
      <c r="TID170" s="212"/>
      <c r="TIE170" s="212"/>
      <c r="TIF170" s="212"/>
      <c r="TIG170" s="212"/>
      <c r="TIH170" s="212"/>
      <c r="TII170" s="212"/>
      <c r="TIJ170" s="212"/>
      <c r="TIK170" s="212"/>
      <c r="TIL170" s="212"/>
      <c r="TIM170" s="212"/>
      <c r="TIN170" s="212"/>
      <c r="TIO170" s="212"/>
      <c r="TIP170" s="212"/>
      <c r="TIQ170" s="212"/>
      <c r="TIR170" s="212"/>
      <c r="TIS170" s="212"/>
      <c r="TIT170" s="212"/>
      <c r="TIU170" s="212"/>
      <c r="TIV170" s="212"/>
      <c r="TIW170" s="212"/>
      <c r="TIX170" s="212"/>
      <c r="TIY170" s="212"/>
      <c r="TIZ170" s="212"/>
      <c r="TJA170" s="212"/>
      <c r="TJB170" s="212"/>
      <c r="TJC170" s="212"/>
      <c r="TJD170" s="212"/>
      <c r="TJE170" s="212"/>
      <c r="TJF170" s="212"/>
      <c r="TJG170" s="212"/>
      <c r="TJH170" s="212"/>
      <c r="TJI170" s="212"/>
      <c r="TJJ170" s="212"/>
      <c r="TJK170" s="212"/>
      <c r="TJL170" s="212"/>
      <c r="TJM170" s="212"/>
      <c r="TJN170" s="212"/>
      <c r="TJO170" s="212"/>
      <c r="TJP170" s="212"/>
      <c r="TJQ170" s="212"/>
      <c r="TJR170" s="212"/>
      <c r="TJS170" s="212"/>
      <c r="TJT170" s="212"/>
      <c r="TJU170" s="212"/>
      <c r="TJV170" s="212"/>
      <c r="TJW170" s="212"/>
      <c r="TJX170" s="212"/>
      <c r="TJY170" s="212"/>
      <c r="TJZ170" s="212"/>
      <c r="TKA170" s="212"/>
      <c r="TKB170" s="212"/>
      <c r="TKC170" s="212"/>
      <c r="TKD170" s="212"/>
      <c r="TKE170" s="212"/>
      <c r="TKF170" s="212"/>
      <c r="TKG170" s="212"/>
      <c r="TKH170" s="212"/>
      <c r="TKI170" s="212"/>
      <c r="TKJ170" s="212"/>
      <c r="TKK170" s="212"/>
      <c r="TKL170" s="212"/>
      <c r="TKM170" s="212"/>
      <c r="TKN170" s="212"/>
      <c r="TKO170" s="212"/>
      <c r="TKP170" s="212"/>
      <c r="TKQ170" s="212"/>
      <c r="TKR170" s="212"/>
      <c r="TKS170" s="212"/>
      <c r="TKT170" s="212"/>
      <c r="TKU170" s="212"/>
      <c r="TLB170" s="212"/>
      <c r="TLC170" s="212"/>
      <c r="TLD170" s="212"/>
      <c r="TLE170" s="212"/>
      <c r="TLF170" s="212"/>
      <c r="TLG170" s="212"/>
      <c r="TLH170" s="212"/>
      <c r="TLI170" s="212"/>
      <c r="TLJ170" s="212"/>
      <c r="TLK170" s="212"/>
      <c r="TLL170" s="212"/>
      <c r="TLM170" s="212"/>
      <c r="TLN170" s="212"/>
      <c r="TLO170" s="212"/>
      <c r="TLP170" s="212"/>
      <c r="TLQ170" s="212"/>
      <c r="TLR170" s="212"/>
      <c r="TLS170" s="212"/>
      <c r="TLT170" s="212"/>
      <c r="TLU170" s="212"/>
      <c r="TLV170" s="212"/>
      <c r="TLW170" s="212"/>
      <c r="TLX170" s="212"/>
      <c r="TLY170" s="212"/>
      <c r="TLZ170" s="212"/>
      <c r="TMA170" s="212"/>
      <c r="TMB170" s="212"/>
      <c r="TMC170" s="212"/>
      <c r="TMD170" s="212"/>
      <c r="TME170" s="212"/>
      <c r="TMF170" s="212"/>
      <c r="TMG170" s="212"/>
      <c r="TMH170" s="212"/>
      <c r="TMI170" s="212"/>
      <c r="TMJ170" s="212"/>
      <c r="TMK170" s="212"/>
      <c r="TML170" s="212"/>
      <c r="TMM170" s="212"/>
      <c r="TMN170" s="212"/>
      <c r="TMO170" s="212"/>
      <c r="TMP170" s="212"/>
      <c r="TMQ170" s="212"/>
      <c r="TMR170" s="212"/>
      <c r="TMS170" s="212"/>
      <c r="TMT170" s="212"/>
      <c r="TMU170" s="212"/>
      <c r="TMV170" s="212"/>
      <c r="TMW170" s="212"/>
      <c r="TMX170" s="212"/>
      <c r="TMY170" s="212"/>
      <c r="TMZ170" s="212"/>
      <c r="TNA170" s="212"/>
      <c r="TNB170" s="212"/>
      <c r="TNC170" s="212"/>
      <c r="TND170" s="212"/>
      <c r="TNE170" s="212"/>
      <c r="TNF170" s="212"/>
      <c r="TNG170" s="212"/>
      <c r="TNH170" s="212"/>
      <c r="TNI170" s="212"/>
      <c r="TNJ170" s="212"/>
      <c r="TNK170" s="212"/>
      <c r="TNL170" s="212"/>
      <c r="TNM170" s="212"/>
      <c r="TNN170" s="212"/>
      <c r="TNO170" s="212"/>
      <c r="TNP170" s="212"/>
      <c r="TNQ170" s="212"/>
      <c r="TNR170" s="212"/>
      <c r="TNS170" s="212"/>
      <c r="TNT170" s="212"/>
      <c r="TNU170" s="212"/>
      <c r="TNV170" s="212"/>
      <c r="TNW170" s="212"/>
      <c r="TNX170" s="212"/>
      <c r="TNY170" s="212"/>
      <c r="TNZ170" s="212"/>
      <c r="TOA170" s="212"/>
      <c r="TOB170" s="212"/>
      <c r="TOC170" s="212"/>
      <c r="TOD170" s="212"/>
      <c r="TOE170" s="212"/>
      <c r="TOF170" s="212"/>
      <c r="TOG170" s="212"/>
      <c r="TOH170" s="212"/>
      <c r="TOI170" s="212"/>
      <c r="TOJ170" s="212"/>
      <c r="TOK170" s="212"/>
      <c r="TOL170" s="212"/>
      <c r="TOM170" s="212"/>
      <c r="TON170" s="212"/>
      <c r="TOO170" s="212"/>
      <c r="TOP170" s="212"/>
      <c r="TOQ170" s="212"/>
      <c r="TOR170" s="212"/>
      <c r="TOS170" s="212"/>
      <c r="TOT170" s="212"/>
      <c r="TOU170" s="212"/>
      <c r="TOV170" s="212"/>
      <c r="TOW170" s="212"/>
      <c r="TOX170" s="212"/>
      <c r="TOY170" s="212"/>
      <c r="TOZ170" s="212"/>
      <c r="TPA170" s="212"/>
      <c r="TPB170" s="212"/>
      <c r="TPC170" s="212"/>
      <c r="TPD170" s="212"/>
      <c r="TPE170" s="212"/>
      <c r="TPF170" s="212"/>
      <c r="TPG170" s="212"/>
      <c r="TPH170" s="212"/>
      <c r="TPI170" s="212"/>
      <c r="TPJ170" s="212"/>
      <c r="TPK170" s="212"/>
      <c r="TPL170" s="212"/>
      <c r="TPM170" s="212"/>
      <c r="TPN170" s="212"/>
      <c r="TPO170" s="212"/>
      <c r="TPP170" s="212"/>
      <c r="TPQ170" s="212"/>
      <c r="TPR170" s="212"/>
      <c r="TPS170" s="212"/>
      <c r="TPT170" s="212"/>
      <c r="TPU170" s="212"/>
      <c r="TPV170" s="212"/>
      <c r="TPW170" s="212"/>
      <c r="TPX170" s="212"/>
      <c r="TPY170" s="212"/>
      <c r="TPZ170" s="212"/>
      <c r="TQA170" s="212"/>
      <c r="TQB170" s="212"/>
      <c r="TQC170" s="212"/>
      <c r="TQD170" s="212"/>
      <c r="TQE170" s="212"/>
      <c r="TQF170" s="212"/>
      <c r="TQG170" s="212"/>
      <c r="TQH170" s="212"/>
      <c r="TQI170" s="212"/>
      <c r="TQJ170" s="212"/>
      <c r="TQK170" s="212"/>
      <c r="TQL170" s="212"/>
      <c r="TQM170" s="212"/>
      <c r="TQN170" s="212"/>
      <c r="TQO170" s="212"/>
      <c r="TQP170" s="212"/>
      <c r="TQQ170" s="212"/>
      <c r="TQR170" s="212"/>
      <c r="TQS170" s="212"/>
      <c r="TQT170" s="212"/>
      <c r="TQU170" s="212"/>
      <c r="TQV170" s="212"/>
      <c r="TQW170" s="212"/>
      <c r="TQX170" s="212"/>
      <c r="TQY170" s="212"/>
      <c r="TQZ170" s="212"/>
      <c r="TRA170" s="212"/>
      <c r="TRB170" s="212"/>
      <c r="TRC170" s="212"/>
      <c r="TRD170" s="212"/>
      <c r="TRE170" s="212"/>
      <c r="TRF170" s="212"/>
      <c r="TRG170" s="212"/>
      <c r="TRH170" s="212"/>
      <c r="TRI170" s="212"/>
      <c r="TRJ170" s="212"/>
      <c r="TRK170" s="212"/>
      <c r="TRL170" s="212"/>
      <c r="TRM170" s="212"/>
      <c r="TRN170" s="212"/>
      <c r="TRO170" s="212"/>
      <c r="TRP170" s="212"/>
      <c r="TRQ170" s="212"/>
      <c r="TRR170" s="212"/>
      <c r="TRS170" s="212"/>
      <c r="TRT170" s="212"/>
      <c r="TRU170" s="212"/>
      <c r="TRV170" s="212"/>
      <c r="TRW170" s="212"/>
      <c r="TRX170" s="212"/>
      <c r="TRY170" s="212"/>
      <c r="TRZ170" s="212"/>
      <c r="TSA170" s="212"/>
      <c r="TSB170" s="212"/>
      <c r="TSC170" s="212"/>
      <c r="TSD170" s="212"/>
      <c r="TSE170" s="212"/>
      <c r="TSF170" s="212"/>
      <c r="TSG170" s="212"/>
      <c r="TSH170" s="212"/>
      <c r="TSI170" s="212"/>
      <c r="TSJ170" s="212"/>
      <c r="TSK170" s="212"/>
      <c r="TSL170" s="212"/>
      <c r="TSM170" s="212"/>
      <c r="TSN170" s="212"/>
      <c r="TSO170" s="212"/>
      <c r="TSP170" s="212"/>
      <c r="TSQ170" s="212"/>
      <c r="TSR170" s="212"/>
      <c r="TSS170" s="212"/>
      <c r="TST170" s="212"/>
      <c r="TSU170" s="212"/>
      <c r="TSV170" s="212"/>
      <c r="TSW170" s="212"/>
      <c r="TSX170" s="212"/>
      <c r="TSY170" s="212"/>
      <c r="TSZ170" s="212"/>
      <c r="TTA170" s="212"/>
      <c r="TTB170" s="212"/>
      <c r="TTC170" s="212"/>
      <c r="TTD170" s="212"/>
      <c r="TTE170" s="212"/>
      <c r="TTF170" s="212"/>
      <c r="TTG170" s="212"/>
      <c r="TTH170" s="212"/>
      <c r="TTI170" s="212"/>
      <c r="TTJ170" s="212"/>
      <c r="TTK170" s="212"/>
      <c r="TTL170" s="212"/>
      <c r="TTM170" s="212"/>
      <c r="TTN170" s="212"/>
      <c r="TTO170" s="212"/>
      <c r="TTP170" s="212"/>
      <c r="TTQ170" s="212"/>
      <c r="TTR170" s="212"/>
      <c r="TTS170" s="212"/>
      <c r="TTT170" s="212"/>
      <c r="TTU170" s="212"/>
      <c r="TTV170" s="212"/>
      <c r="TTW170" s="212"/>
      <c r="TTX170" s="212"/>
      <c r="TTY170" s="212"/>
      <c r="TTZ170" s="212"/>
      <c r="TUA170" s="212"/>
      <c r="TUB170" s="212"/>
      <c r="TUC170" s="212"/>
      <c r="TUD170" s="212"/>
      <c r="TUE170" s="212"/>
      <c r="TUF170" s="212"/>
      <c r="TUG170" s="212"/>
      <c r="TUH170" s="212"/>
      <c r="TUI170" s="212"/>
      <c r="TUJ170" s="212"/>
      <c r="TUK170" s="212"/>
      <c r="TUL170" s="212"/>
      <c r="TUM170" s="212"/>
      <c r="TUN170" s="212"/>
      <c r="TUO170" s="212"/>
      <c r="TUP170" s="212"/>
      <c r="TUQ170" s="212"/>
      <c r="TUX170" s="212"/>
      <c r="TUY170" s="212"/>
      <c r="TUZ170" s="212"/>
      <c r="TVA170" s="212"/>
      <c r="TVB170" s="212"/>
      <c r="TVC170" s="212"/>
      <c r="TVD170" s="212"/>
      <c r="TVE170" s="212"/>
      <c r="TVF170" s="212"/>
      <c r="TVG170" s="212"/>
      <c r="TVH170" s="212"/>
      <c r="TVI170" s="212"/>
      <c r="TVJ170" s="212"/>
      <c r="TVK170" s="212"/>
      <c r="TVL170" s="212"/>
      <c r="TVM170" s="212"/>
      <c r="TVN170" s="212"/>
      <c r="TVO170" s="212"/>
      <c r="TVP170" s="212"/>
      <c r="TVQ170" s="212"/>
      <c r="TVR170" s="212"/>
      <c r="TVS170" s="212"/>
      <c r="TVT170" s="212"/>
      <c r="TVU170" s="212"/>
      <c r="TVV170" s="212"/>
      <c r="TVW170" s="212"/>
      <c r="TVX170" s="212"/>
      <c r="TVY170" s="212"/>
      <c r="TVZ170" s="212"/>
      <c r="TWA170" s="212"/>
      <c r="TWB170" s="212"/>
      <c r="TWC170" s="212"/>
      <c r="TWD170" s="212"/>
      <c r="TWE170" s="212"/>
      <c r="TWF170" s="212"/>
      <c r="TWG170" s="212"/>
      <c r="TWH170" s="212"/>
      <c r="TWI170" s="212"/>
      <c r="TWJ170" s="212"/>
      <c r="TWK170" s="212"/>
      <c r="TWL170" s="212"/>
      <c r="TWM170" s="212"/>
      <c r="TWN170" s="212"/>
      <c r="TWO170" s="212"/>
      <c r="TWP170" s="212"/>
      <c r="TWQ170" s="212"/>
      <c r="TWR170" s="212"/>
      <c r="TWS170" s="212"/>
      <c r="TWT170" s="212"/>
      <c r="TWU170" s="212"/>
      <c r="TWV170" s="212"/>
      <c r="TWW170" s="212"/>
      <c r="TWX170" s="212"/>
      <c r="TWY170" s="212"/>
      <c r="TWZ170" s="212"/>
      <c r="TXA170" s="212"/>
      <c r="TXB170" s="212"/>
      <c r="TXC170" s="212"/>
      <c r="TXD170" s="212"/>
      <c r="TXE170" s="212"/>
      <c r="TXF170" s="212"/>
      <c r="TXG170" s="212"/>
      <c r="TXH170" s="212"/>
      <c r="TXI170" s="212"/>
      <c r="TXJ170" s="212"/>
      <c r="TXK170" s="212"/>
      <c r="TXL170" s="212"/>
      <c r="TXM170" s="212"/>
      <c r="TXN170" s="212"/>
      <c r="TXO170" s="212"/>
      <c r="TXP170" s="212"/>
      <c r="TXQ170" s="212"/>
      <c r="TXR170" s="212"/>
      <c r="TXS170" s="212"/>
      <c r="TXT170" s="212"/>
      <c r="TXU170" s="212"/>
      <c r="TXV170" s="212"/>
      <c r="TXW170" s="212"/>
      <c r="TXX170" s="212"/>
      <c r="TXY170" s="212"/>
      <c r="TXZ170" s="212"/>
      <c r="TYA170" s="212"/>
      <c r="TYB170" s="212"/>
      <c r="TYC170" s="212"/>
      <c r="TYD170" s="212"/>
      <c r="TYE170" s="212"/>
      <c r="TYF170" s="212"/>
      <c r="TYG170" s="212"/>
      <c r="TYH170" s="212"/>
      <c r="TYI170" s="212"/>
      <c r="TYJ170" s="212"/>
      <c r="TYK170" s="212"/>
      <c r="TYL170" s="212"/>
      <c r="TYM170" s="212"/>
      <c r="TYN170" s="212"/>
      <c r="TYO170" s="212"/>
      <c r="TYP170" s="212"/>
      <c r="TYQ170" s="212"/>
      <c r="TYR170" s="212"/>
      <c r="TYS170" s="212"/>
      <c r="TYT170" s="212"/>
      <c r="TYU170" s="212"/>
      <c r="TYV170" s="212"/>
      <c r="TYW170" s="212"/>
      <c r="TYX170" s="212"/>
      <c r="TYY170" s="212"/>
      <c r="TYZ170" s="212"/>
      <c r="TZA170" s="212"/>
      <c r="TZB170" s="212"/>
      <c r="TZC170" s="212"/>
      <c r="TZD170" s="212"/>
      <c r="TZE170" s="212"/>
      <c r="TZF170" s="212"/>
      <c r="TZG170" s="212"/>
      <c r="TZH170" s="212"/>
      <c r="TZI170" s="212"/>
      <c r="TZJ170" s="212"/>
      <c r="TZK170" s="212"/>
      <c r="TZL170" s="212"/>
      <c r="TZM170" s="212"/>
      <c r="TZN170" s="212"/>
      <c r="TZO170" s="212"/>
      <c r="TZP170" s="212"/>
      <c r="TZQ170" s="212"/>
      <c r="TZR170" s="212"/>
      <c r="TZS170" s="212"/>
      <c r="TZT170" s="212"/>
      <c r="TZU170" s="212"/>
      <c r="TZV170" s="212"/>
      <c r="TZW170" s="212"/>
      <c r="TZX170" s="212"/>
      <c r="TZY170" s="212"/>
      <c r="TZZ170" s="212"/>
      <c r="UAA170" s="212"/>
      <c r="UAB170" s="212"/>
      <c r="UAC170" s="212"/>
      <c r="UAD170" s="212"/>
      <c r="UAE170" s="212"/>
      <c r="UAF170" s="212"/>
      <c r="UAG170" s="212"/>
      <c r="UAH170" s="212"/>
      <c r="UAI170" s="212"/>
      <c r="UAJ170" s="212"/>
      <c r="UAK170" s="212"/>
      <c r="UAL170" s="212"/>
      <c r="UAM170" s="212"/>
      <c r="UAN170" s="212"/>
      <c r="UAO170" s="212"/>
      <c r="UAP170" s="212"/>
      <c r="UAQ170" s="212"/>
      <c r="UAR170" s="212"/>
      <c r="UAS170" s="212"/>
      <c r="UAT170" s="212"/>
      <c r="UAU170" s="212"/>
      <c r="UAV170" s="212"/>
      <c r="UAW170" s="212"/>
      <c r="UAX170" s="212"/>
      <c r="UAY170" s="212"/>
      <c r="UAZ170" s="212"/>
      <c r="UBA170" s="212"/>
      <c r="UBB170" s="212"/>
      <c r="UBC170" s="212"/>
      <c r="UBD170" s="212"/>
      <c r="UBE170" s="212"/>
      <c r="UBF170" s="212"/>
      <c r="UBG170" s="212"/>
      <c r="UBH170" s="212"/>
      <c r="UBI170" s="212"/>
      <c r="UBJ170" s="212"/>
      <c r="UBK170" s="212"/>
      <c r="UBL170" s="212"/>
      <c r="UBM170" s="212"/>
      <c r="UBN170" s="212"/>
      <c r="UBO170" s="212"/>
      <c r="UBP170" s="212"/>
      <c r="UBQ170" s="212"/>
      <c r="UBR170" s="212"/>
      <c r="UBS170" s="212"/>
      <c r="UBT170" s="212"/>
      <c r="UBU170" s="212"/>
      <c r="UBV170" s="212"/>
      <c r="UBW170" s="212"/>
      <c r="UBX170" s="212"/>
      <c r="UBY170" s="212"/>
      <c r="UBZ170" s="212"/>
      <c r="UCA170" s="212"/>
      <c r="UCB170" s="212"/>
      <c r="UCC170" s="212"/>
      <c r="UCD170" s="212"/>
      <c r="UCE170" s="212"/>
      <c r="UCF170" s="212"/>
      <c r="UCG170" s="212"/>
      <c r="UCH170" s="212"/>
      <c r="UCI170" s="212"/>
      <c r="UCJ170" s="212"/>
      <c r="UCK170" s="212"/>
      <c r="UCL170" s="212"/>
      <c r="UCM170" s="212"/>
      <c r="UCN170" s="212"/>
      <c r="UCO170" s="212"/>
      <c r="UCP170" s="212"/>
      <c r="UCQ170" s="212"/>
      <c r="UCR170" s="212"/>
      <c r="UCS170" s="212"/>
      <c r="UCT170" s="212"/>
      <c r="UCU170" s="212"/>
      <c r="UCV170" s="212"/>
      <c r="UCW170" s="212"/>
      <c r="UCX170" s="212"/>
      <c r="UCY170" s="212"/>
      <c r="UCZ170" s="212"/>
      <c r="UDA170" s="212"/>
      <c r="UDB170" s="212"/>
      <c r="UDC170" s="212"/>
      <c r="UDD170" s="212"/>
      <c r="UDE170" s="212"/>
      <c r="UDF170" s="212"/>
      <c r="UDG170" s="212"/>
      <c r="UDH170" s="212"/>
      <c r="UDI170" s="212"/>
      <c r="UDJ170" s="212"/>
      <c r="UDK170" s="212"/>
      <c r="UDL170" s="212"/>
      <c r="UDM170" s="212"/>
      <c r="UDN170" s="212"/>
      <c r="UDO170" s="212"/>
      <c r="UDP170" s="212"/>
      <c r="UDQ170" s="212"/>
      <c r="UDR170" s="212"/>
      <c r="UDS170" s="212"/>
      <c r="UDT170" s="212"/>
      <c r="UDU170" s="212"/>
      <c r="UDV170" s="212"/>
      <c r="UDW170" s="212"/>
      <c r="UDX170" s="212"/>
      <c r="UDY170" s="212"/>
      <c r="UDZ170" s="212"/>
      <c r="UEA170" s="212"/>
      <c r="UEB170" s="212"/>
      <c r="UEC170" s="212"/>
      <c r="UED170" s="212"/>
      <c r="UEE170" s="212"/>
      <c r="UEF170" s="212"/>
      <c r="UEG170" s="212"/>
      <c r="UEH170" s="212"/>
      <c r="UEI170" s="212"/>
      <c r="UEJ170" s="212"/>
      <c r="UEK170" s="212"/>
      <c r="UEL170" s="212"/>
      <c r="UEM170" s="212"/>
      <c r="UET170" s="212"/>
      <c r="UEU170" s="212"/>
      <c r="UEV170" s="212"/>
      <c r="UEW170" s="212"/>
      <c r="UEX170" s="212"/>
      <c r="UEY170" s="212"/>
      <c r="UEZ170" s="212"/>
      <c r="UFA170" s="212"/>
      <c r="UFB170" s="212"/>
      <c r="UFC170" s="212"/>
      <c r="UFD170" s="212"/>
      <c r="UFE170" s="212"/>
      <c r="UFF170" s="212"/>
      <c r="UFG170" s="212"/>
      <c r="UFH170" s="212"/>
      <c r="UFI170" s="212"/>
      <c r="UFJ170" s="212"/>
      <c r="UFK170" s="212"/>
      <c r="UFL170" s="212"/>
      <c r="UFM170" s="212"/>
      <c r="UFN170" s="212"/>
      <c r="UFO170" s="212"/>
      <c r="UFP170" s="212"/>
      <c r="UFQ170" s="212"/>
      <c r="UFR170" s="212"/>
      <c r="UFS170" s="212"/>
      <c r="UFT170" s="212"/>
      <c r="UFU170" s="212"/>
      <c r="UFV170" s="212"/>
      <c r="UFW170" s="212"/>
      <c r="UFX170" s="212"/>
      <c r="UFY170" s="212"/>
      <c r="UFZ170" s="212"/>
      <c r="UGA170" s="212"/>
      <c r="UGB170" s="212"/>
      <c r="UGC170" s="212"/>
      <c r="UGD170" s="212"/>
      <c r="UGE170" s="212"/>
      <c r="UGF170" s="212"/>
      <c r="UGG170" s="212"/>
      <c r="UGH170" s="212"/>
      <c r="UGI170" s="212"/>
      <c r="UGJ170" s="212"/>
      <c r="UGK170" s="212"/>
      <c r="UGL170" s="212"/>
      <c r="UGM170" s="212"/>
      <c r="UGN170" s="212"/>
      <c r="UGO170" s="212"/>
      <c r="UGP170" s="212"/>
      <c r="UGQ170" s="212"/>
      <c r="UGR170" s="212"/>
      <c r="UGS170" s="212"/>
      <c r="UGT170" s="212"/>
      <c r="UGU170" s="212"/>
      <c r="UGV170" s="212"/>
      <c r="UGW170" s="212"/>
      <c r="UGX170" s="212"/>
      <c r="UGY170" s="212"/>
      <c r="UGZ170" s="212"/>
      <c r="UHA170" s="212"/>
      <c r="UHB170" s="212"/>
      <c r="UHC170" s="212"/>
      <c r="UHD170" s="212"/>
      <c r="UHE170" s="212"/>
      <c r="UHF170" s="212"/>
      <c r="UHG170" s="212"/>
      <c r="UHH170" s="212"/>
      <c r="UHI170" s="212"/>
      <c r="UHJ170" s="212"/>
      <c r="UHK170" s="212"/>
      <c r="UHL170" s="212"/>
      <c r="UHM170" s="212"/>
      <c r="UHN170" s="212"/>
      <c r="UHO170" s="212"/>
      <c r="UHP170" s="212"/>
      <c r="UHQ170" s="212"/>
      <c r="UHR170" s="212"/>
      <c r="UHS170" s="212"/>
      <c r="UHT170" s="212"/>
      <c r="UHU170" s="212"/>
      <c r="UHV170" s="212"/>
      <c r="UHW170" s="212"/>
      <c r="UHX170" s="212"/>
      <c r="UHY170" s="212"/>
      <c r="UHZ170" s="212"/>
      <c r="UIA170" s="212"/>
      <c r="UIB170" s="212"/>
      <c r="UIC170" s="212"/>
      <c r="UID170" s="212"/>
      <c r="UIE170" s="212"/>
      <c r="UIF170" s="212"/>
      <c r="UIG170" s="212"/>
      <c r="UIH170" s="212"/>
      <c r="UII170" s="212"/>
      <c r="UIJ170" s="212"/>
      <c r="UIK170" s="212"/>
      <c r="UIL170" s="212"/>
      <c r="UIM170" s="212"/>
      <c r="UIN170" s="212"/>
      <c r="UIO170" s="212"/>
      <c r="UIP170" s="212"/>
      <c r="UIQ170" s="212"/>
      <c r="UIR170" s="212"/>
      <c r="UIS170" s="212"/>
      <c r="UIT170" s="212"/>
      <c r="UIU170" s="212"/>
      <c r="UIV170" s="212"/>
      <c r="UIW170" s="212"/>
      <c r="UIX170" s="212"/>
      <c r="UIY170" s="212"/>
      <c r="UIZ170" s="212"/>
      <c r="UJA170" s="212"/>
      <c r="UJB170" s="212"/>
      <c r="UJC170" s="212"/>
      <c r="UJD170" s="212"/>
      <c r="UJE170" s="212"/>
      <c r="UJF170" s="212"/>
      <c r="UJG170" s="212"/>
      <c r="UJH170" s="212"/>
      <c r="UJI170" s="212"/>
      <c r="UJJ170" s="212"/>
      <c r="UJK170" s="212"/>
      <c r="UJL170" s="212"/>
      <c r="UJM170" s="212"/>
      <c r="UJN170" s="212"/>
      <c r="UJO170" s="212"/>
      <c r="UJP170" s="212"/>
      <c r="UJQ170" s="212"/>
      <c r="UJR170" s="212"/>
      <c r="UJS170" s="212"/>
      <c r="UJT170" s="212"/>
      <c r="UJU170" s="212"/>
      <c r="UJV170" s="212"/>
      <c r="UJW170" s="212"/>
      <c r="UJX170" s="212"/>
      <c r="UJY170" s="212"/>
      <c r="UJZ170" s="212"/>
      <c r="UKA170" s="212"/>
      <c r="UKB170" s="212"/>
      <c r="UKC170" s="212"/>
      <c r="UKD170" s="212"/>
      <c r="UKE170" s="212"/>
      <c r="UKF170" s="212"/>
      <c r="UKG170" s="212"/>
      <c r="UKH170" s="212"/>
      <c r="UKI170" s="212"/>
      <c r="UKJ170" s="212"/>
      <c r="UKK170" s="212"/>
      <c r="UKL170" s="212"/>
      <c r="UKM170" s="212"/>
      <c r="UKN170" s="212"/>
      <c r="UKO170" s="212"/>
      <c r="UKP170" s="212"/>
      <c r="UKQ170" s="212"/>
      <c r="UKR170" s="212"/>
      <c r="UKS170" s="212"/>
      <c r="UKT170" s="212"/>
      <c r="UKU170" s="212"/>
      <c r="UKV170" s="212"/>
      <c r="UKW170" s="212"/>
      <c r="UKX170" s="212"/>
      <c r="UKY170" s="212"/>
      <c r="UKZ170" s="212"/>
      <c r="ULA170" s="212"/>
      <c r="ULB170" s="212"/>
      <c r="ULC170" s="212"/>
      <c r="ULD170" s="212"/>
      <c r="ULE170" s="212"/>
      <c r="ULF170" s="212"/>
      <c r="ULG170" s="212"/>
      <c r="ULH170" s="212"/>
      <c r="ULI170" s="212"/>
      <c r="ULJ170" s="212"/>
      <c r="ULK170" s="212"/>
      <c r="ULL170" s="212"/>
      <c r="ULM170" s="212"/>
      <c r="ULN170" s="212"/>
      <c r="ULO170" s="212"/>
      <c r="ULP170" s="212"/>
      <c r="ULQ170" s="212"/>
      <c r="ULR170" s="212"/>
      <c r="ULS170" s="212"/>
      <c r="ULT170" s="212"/>
      <c r="ULU170" s="212"/>
      <c r="ULV170" s="212"/>
      <c r="ULW170" s="212"/>
      <c r="ULX170" s="212"/>
      <c r="ULY170" s="212"/>
      <c r="ULZ170" s="212"/>
      <c r="UMA170" s="212"/>
      <c r="UMB170" s="212"/>
      <c r="UMC170" s="212"/>
      <c r="UMD170" s="212"/>
      <c r="UME170" s="212"/>
      <c r="UMF170" s="212"/>
      <c r="UMG170" s="212"/>
      <c r="UMH170" s="212"/>
      <c r="UMI170" s="212"/>
      <c r="UMJ170" s="212"/>
      <c r="UMK170" s="212"/>
      <c r="UML170" s="212"/>
      <c r="UMM170" s="212"/>
      <c r="UMN170" s="212"/>
      <c r="UMO170" s="212"/>
      <c r="UMP170" s="212"/>
      <c r="UMQ170" s="212"/>
      <c r="UMR170" s="212"/>
      <c r="UMS170" s="212"/>
      <c r="UMT170" s="212"/>
      <c r="UMU170" s="212"/>
      <c r="UMV170" s="212"/>
      <c r="UMW170" s="212"/>
      <c r="UMX170" s="212"/>
      <c r="UMY170" s="212"/>
      <c r="UMZ170" s="212"/>
      <c r="UNA170" s="212"/>
      <c r="UNB170" s="212"/>
      <c r="UNC170" s="212"/>
      <c r="UND170" s="212"/>
      <c r="UNE170" s="212"/>
      <c r="UNF170" s="212"/>
      <c r="UNG170" s="212"/>
      <c r="UNH170" s="212"/>
      <c r="UNI170" s="212"/>
      <c r="UNJ170" s="212"/>
      <c r="UNK170" s="212"/>
      <c r="UNL170" s="212"/>
      <c r="UNM170" s="212"/>
      <c r="UNN170" s="212"/>
      <c r="UNO170" s="212"/>
      <c r="UNP170" s="212"/>
      <c r="UNQ170" s="212"/>
      <c r="UNR170" s="212"/>
      <c r="UNS170" s="212"/>
      <c r="UNT170" s="212"/>
      <c r="UNU170" s="212"/>
      <c r="UNV170" s="212"/>
      <c r="UNW170" s="212"/>
      <c r="UNX170" s="212"/>
      <c r="UNY170" s="212"/>
      <c r="UNZ170" s="212"/>
      <c r="UOA170" s="212"/>
      <c r="UOB170" s="212"/>
      <c r="UOC170" s="212"/>
      <c r="UOD170" s="212"/>
      <c r="UOE170" s="212"/>
      <c r="UOF170" s="212"/>
      <c r="UOG170" s="212"/>
      <c r="UOH170" s="212"/>
      <c r="UOI170" s="212"/>
      <c r="UOP170" s="212"/>
      <c r="UOQ170" s="212"/>
      <c r="UOR170" s="212"/>
      <c r="UOS170" s="212"/>
      <c r="UOT170" s="212"/>
      <c r="UOU170" s="212"/>
      <c r="UOV170" s="212"/>
      <c r="UOW170" s="212"/>
      <c r="UOX170" s="212"/>
      <c r="UOY170" s="212"/>
      <c r="UOZ170" s="212"/>
      <c r="UPA170" s="212"/>
      <c r="UPB170" s="212"/>
      <c r="UPC170" s="212"/>
      <c r="UPD170" s="212"/>
      <c r="UPE170" s="212"/>
      <c r="UPF170" s="212"/>
      <c r="UPG170" s="212"/>
      <c r="UPH170" s="212"/>
      <c r="UPI170" s="212"/>
      <c r="UPJ170" s="212"/>
      <c r="UPK170" s="212"/>
      <c r="UPL170" s="212"/>
      <c r="UPM170" s="212"/>
      <c r="UPN170" s="212"/>
      <c r="UPO170" s="212"/>
      <c r="UPP170" s="212"/>
      <c r="UPQ170" s="212"/>
      <c r="UPR170" s="212"/>
      <c r="UPS170" s="212"/>
      <c r="UPT170" s="212"/>
      <c r="UPU170" s="212"/>
      <c r="UPV170" s="212"/>
      <c r="UPW170" s="212"/>
      <c r="UPX170" s="212"/>
      <c r="UPY170" s="212"/>
      <c r="UPZ170" s="212"/>
      <c r="UQA170" s="212"/>
      <c r="UQB170" s="212"/>
      <c r="UQC170" s="212"/>
      <c r="UQD170" s="212"/>
      <c r="UQE170" s="212"/>
      <c r="UQF170" s="212"/>
      <c r="UQG170" s="212"/>
      <c r="UQH170" s="212"/>
      <c r="UQI170" s="212"/>
      <c r="UQJ170" s="212"/>
      <c r="UQK170" s="212"/>
      <c r="UQL170" s="212"/>
      <c r="UQM170" s="212"/>
      <c r="UQN170" s="212"/>
      <c r="UQO170" s="212"/>
      <c r="UQP170" s="212"/>
      <c r="UQQ170" s="212"/>
      <c r="UQR170" s="212"/>
      <c r="UQS170" s="212"/>
      <c r="UQT170" s="212"/>
      <c r="UQU170" s="212"/>
      <c r="UQV170" s="212"/>
      <c r="UQW170" s="212"/>
      <c r="UQX170" s="212"/>
      <c r="UQY170" s="212"/>
      <c r="UQZ170" s="212"/>
      <c r="URA170" s="212"/>
      <c r="URB170" s="212"/>
      <c r="URC170" s="212"/>
      <c r="URD170" s="212"/>
      <c r="URE170" s="212"/>
      <c r="URF170" s="212"/>
      <c r="URG170" s="212"/>
      <c r="URH170" s="212"/>
      <c r="URI170" s="212"/>
      <c r="URJ170" s="212"/>
      <c r="URK170" s="212"/>
      <c r="URL170" s="212"/>
      <c r="URM170" s="212"/>
      <c r="URN170" s="212"/>
      <c r="URO170" s="212"/>
      <c r="URP170" s="212"/>
      <c r="URQ170" s="212"/>
      <c r="URR170" s="212"/>
      <c r="URS170" s="212"/>
      <c r="URT170" s="212"/>
      <c r="URU170" s="212"/>
      <c r="URV170" s="212"/>
      <c r="URW170" s="212"/>
      <c r="URX170" s="212"/>
      <c r="URY170" s="212"/>
      <c r="URZ170" s="212"/>
      <c r="USA170" s="212"/>
      <c r="USB170" s="212"/>
      <c r="USC170" s="212"/>
      <c r="USD170" s="212"/>
      <c r="USE170" s="212"/>
      <c r="USF170" s="212"/>
      <c r="USG170" s="212"/>
      <c r="USH170" s="212"/>
      <c r="USI170" s="212"/>
      <c r="USJ170" s="212"/>
      <c r="USK170" s="212"/>
      <c r="USL170" s="212"/>
      <c r="USM170" s="212"/>
      <c r="USN170" s="212"/>
      <c r="USO170" s="212"/>
      <c r="USP170" s="212"/>
      <c r="USQ170" s="212"/>
      <c r="USR170" s="212"/>
      <c r="USS170" s="212"/>
      <c r="UST170" s="212"/>
      <c r="USU170" s="212"/>
      <c r="USV170" s="212"/>
      <c r="USW170" s="212"/>
      <c r="USX170" s="212"/>
      <c r="USY170" s="212"/>
      <c r="USZ170" s="212"/>
      <c r="UTA170" s="212"/>
      <c r="UTB170" s="212"/>
      <c r="UTC170" s="212"/>
      <c r="UTD170" s="212"/>
      <c r="UTE170" s="212"/>
      <c r="UTF170" s="212"/>
      <c r="UTG170" s="212"/>
      <c r="UTH170" s="212"/>
      <c r="UTI170" s="212"/>
      <c r="UTJ170" s="212"/>
      <c r="UTK170" s="212"/>
      <c r="UTL170" s="212"/>
      <c r="UTM170" s="212"/>
      <c r="UTN170" s="212"/>
      <c r="UTO170" s="212"/>
      <c r="UTP170" s="212"/>
      <c r="UTQ170" s="212"/>
      <c r="UTR170" s="212"/>
      <c r="UTS170" s="212"/>
      <c r="UTT170" s="212"/>
      <c r="UTU170" s="212"/>
      <c r="UTV170" s="212"/>
      <c r="UTW170" s="212"/>
      <c r="UTX170" s="212"/>
      <c r="UTY170" s="212"/>
      <c r="UTZ170" s="212"/>
      <c r="UUA170" s="212"/>
      <c r="UUB170" s="212"/>
      <c r="UUC170" s="212"/>
      <c r="UUD170" s="212"/>
      <c r="UUE170" s="212"/>
      <c r="UUF170" s="212"/>
      <c r="UUG170" s="212"/>
      <c r="UUH170" s="212"/>
      <c r="UUI170" s="212"/>
      <c r="UUJ170" s="212"/>
      <c r="UUK170" s="212"/>
      <c r="UUL170" s="212"/>
      <c r="UUM170" s="212"/>
      <c r="UUN170" s="212"/>
      <c r="UUO170" s="212"/>
      <c r="UUP170" s="212"/>
      <c r="UUQ170" s="212"/>
      <c r="UUR170" s="212"/>
      <c r="UUS170" s="212"/>
      <c r="UUT170" s="212"/>
      <c r="UUU170" s="212"/>
      <c r="UUV170" s="212"/>
      <c r="UUW170" s="212"/>
      <c r="UUX170" s="212"/>
      <c r="UUY170" s="212"/>
      <c r="UUZ170" s="212"/>
      <c r="UVA170" s="212"/>
      <c r="UVB170" s="212"/>
      <c r="UVC170" s="212"/>
      <c r="UVD170" s="212"/>
      <c r="UVE170" s="212"/>
      <c r="UVF170" s="212"/>
      <c r="UVG170" s="212"/>
      <c r="UVH170" s="212"/>
      <c r="UVI170" s="212"/>
      <c r="UVJ170" s="212"/>
      <c r="UVK170" s="212"/>
      <c r="UVL170" s="212"/>
      <c r="UVM170" s="212"/>
      <c r="UVN170" s="212"/>
      <c r="UVO170" s="212"/>
      <c r="UVP170" s="212"/>
      <c r="UVQ170" s="212"/>
      <c r="UVR170" s="212"/>
      <c r="UVS170" s="212"/>
      <c r="UVT170" s="212"/>
      <c r="UVU170" s="212"/>
      <c r="UVV170" s="212"/>
      <c r="UVW170" s="212"/>
      <c r="UVX170" s="212"/>
      <c r="UVY170" s="212"/>
      <c r="UVZ170" s="212"/>
      <c r="UWA170" s="212"/>
      <c r="UWB170" s="212"/>
      <c r="UWC170" s="212"/>
      <c r="UWD170" s="212"/>
      <c r="UWE170" s="212"/>
      <c r="UWF170" s="212"/>
      <c r="UWG170" s="212"/>
      <c r="UWH170" s="212"/>
      <c r="UWI170" s="212"/>
      <c r="UWJ170" s="212"/>
      <c r="UWK170" s="212"/>
      <c r="UWL170" s="212"/>
      <c r="UWM170" s="212"/>
      <c r="UWN170" s="212"/>
      <c r="UWO170" s="212"/>
      <c r="UWP170" s="212"/>
      <c r="UWQ170" s="212"/>
      <c r="UWR170" s="212"/>
      <c r="UWS170" s="212"/>
      <c r="UWT170" s="212"/>
      <c r="UWU170" s="212"/>
      <c r="UWV170" s="212"/>
      <c r="UWW170" s="212"/>
      <c r="UWX170" s="212"/>
      <c r="UWY170" s="212"/>
      <c r="UWZ170" s="212"/>
      <c r="UXA170" s="212"/>
      <c r="UXB170" s="212"/>
      <c r="UXC170" s="212"/>
      <c r="UXD170" s="212"/>
      <c r="UXE170" s="212"/>
      <c r="UXF170" s="212"/>
      <c r="UXG170" s="212"/>
      <c r="UXH170" s="212"/>
      <c r="UXI170" s="212"/>
      <c r="UXJ170" s="212"/>
      <c r="UXK170" s="212"/>
      <c r="UXL170" s="212"/>
      <c r="UXM170" s="212"/>
      <c r="UXN170" s="212"/>
      <c r="UXO170" s="212"/>
      <c r="UXP170" s="212"/>
      <c r="UXQ170" s="212"/>
      <c r="UXR170" s="212"/>
      <c r="UXS170" s="212"/>
      <c r="UXT170" s="212"/>
      <c r="UXU170" s="212"/>
      <c r="UXV170" s="212"/>
      <c r="UXW170" s="212"/>
      <c r="UXX170" s="212"/>
      <c r="UXY170" s="212"/>
      <c r="UXZ170" s="212"/>
      <c r="UYA170" s="212"/>
      <c r="UYB170" s="212"/>
      <c r="UYC170" s="212"/>
      <c r="UYD170" s="212"/>
      <c r="UYE170" s="212"/>
      <c r="UYL170" s="212"/>
      <c r="UYM170" s="212"/>
      <c r="UYN170" s="212"/>
      <c r="UYO170" s="212"/>
      <c r="UYP170" s="212"/>
      <c r="UYQ170" s="212"/>
      <c r="UYR170" s="212"/>
      <c r="UYS170" s="212"/>
      <c r="UYT170" s="212"/>
      <c r="UYU170" s="212"/>
      <c r="UYV170" s="212"/>
      <c r="UYW170" s="212"/>
      <c r="UYX170" s="212"/>
      <c r="UYY170" s="212"/>
      <c r="UYZ170" s="212"/>
      <c r="UZA170" s="212"/>
      <c r="UZB170" s="212"/>
      <c r="UZC170" s="212"/>
      <c r="UZD170" s="212"/>
      <c r="UZE170" s="212"/>
      <c r="UZF170" s="212"/>
      <c r="UZG170" s="212"/>
      <c r="UZH170" s="212"/>
      <c r="UZI170" s="212"/>
      <c r="UZJ170" s="212"/>
      <c r="UZK170" s="212"/>
      <c r="UZL170" s="212"/>
      <c r="UZM170" s="212"/>
      <c r="UZN170" s="212"/>
      <c r="UZO170" s="212"/>
      <c r="UZP170" s="212"/>
      <c r="UZQ170" s="212"/>
      <c r="UZR170" s="212"/>
      <c r="UZS170" s="212"/>
      <c r="UZT170" s="212"/>
      <c r="UZU170" s="212"/>
      <c r="UZV170" s="212"/>
      <c r="UZW170" s="212"/>
      <c r="UZX170" s="212"/>
      <c r="UZY170" s="212"/>
      <c r="UZZ170" s="212"/>
      <c r="VAA170" s="212"/>
      <c r="VAB170" s="212"/>
      <c r="VAC170" s="212"/>
      <c r="VAD170" s="212"/>
      <c r="VAE170" s="212"/>
      <c r="VAF170" s="212"/>
      <c r="VAG170" s="212"/>
      <c r="VAH170" s="212"/>
      <c r="VAI170" s="212"/>
      <c r="VAJ170" s="212"/>
      <c r="VAK170" s="212"/>
      <c r="VAL170" s="212"/>
      <c r="VAM170" s="212"/>
      <c r="VAN170" s="212"/>
      <c r="VAO170" s="212"/>
      <c r="VAP170" s="212"/>
      <c r="VAQ170" s="212"/>
      <c r="VAR170" s="212"/>
      <c r="VAS170" s="212"/>
      <c r="VAT170" s="212"/>
      <c r="VAU170" s="212"/>
      <c r="VAV170" s="212"/>
      <c r="VAW170" s="212"/>
      <c r="VAX170" s="212"/>
      <c r="VAY170" s="212"/>
      <c r="VAZ170" s="212"/>
      <c r="VBA170" s="212"/>
      <c r="VBB170" s="212"/>
      <c r="VBC170" s="212"/>
      <c r="VBD170" s="212"/>
      <c r="VBE170" s="212"/>
      <c r="VBF170" s="212"/>
      <c r="VBG170" s="212"/>
      <c r="VBH170" s="212"/>
      <c r="VBI170" s="212"/>
      <c r="VBJ170" s="212"/>
      <c r="VBK170" s="212"/>
      <c r="VBL170" s="212"/>
      <c r="VBM170" s="212"/>
      <c r="VBN170" s="212"/>
      <c r="VBO170" s="212"/>
      <c r="VBP170" s="212"/>
      <c r="VBQ170" s="212"/>
      <c r="VBR170" s="212"/>
      <c r="VBS170" s="212"/>
      <c r="VBT170" s="212"/>
      <c r="VBU170" s="212"/>
      <c r="VBV170" s="212"/>
      <c r="VBW170" s="212"/>
      <c r="VBX170" s="212"/>
      <c r="VBY170" s="212"/>
      <c r="VBZ170" s="212"/>
      <c r="VCA170" s="212"/>
      <c r="VCB170" s="212"/>
      <c r="VCC170" s="212"/>
      <c r="VCD170" s="212"/>
      <c r="VCE170" s="212"/>
      <c r="VCF170" s="212"/>
      <c r="VCG170" s="212"/>
      <c r="VCH170" s="212"/>
      <c r="VCI170" s="212"/>
      <c r="VCJ170" s="212"/>
      <c r="VCK170" s="212"/>
      <c r="VCL170" s="212"/>
      <c r="VCM170" s="212"/>
      <c r="VCN170" s="212"/>
      <c r="VCO170" s="212"/>
      <c r="VCP170" s="212"/>
      <c r="VCQ170" s="212"/>
      <c r="VCR170" s="212"/>
      <c r="VCS170" s="212"/>
      <c r="VCT170" s="212"/>
      <c r="VCU170" s="212"/>
      <c r="VCV170" s="212"/>
      <c r="VCW170" s="212"/>
      <c r="VCX170" s="212"/>
      <c r="VCY170" s="212"/>
      <c r="VCZ170" s="212"/>
      <c r="VDA170" s="212"/>
      <c r="VDB170" s="212"/>
      <c r="VDC170" s="212"/>
      <c r="VDD170" s="212"/>
      <c r="VDE170" s="212"/>
      <c r="VDF170" s="212"/>
      <c r="VDG170" s="212"/>
      <c r="VDH170" s="212"/>
      <c r="VDI170" s="212"/>
      <c r="VDJ170" s="212"/>
      <c r="VDK170" s="212"/>
      <c r="VDL170" s="212"/>
      <c r="VDM170" s="212"/>
      <c r="VDN170" s="212"/>
      <c r="VDO170" s="212"/>
      <c r="VDP170" s="212"/>
      <c r="VDQ170" s="212"/>
      <c r="VDR170" s="212"/>
      <c r="VDS170" s="212"/>
      <c r="VDT170" s="212"/>
      <c r="VDU170" s="212"/>
      <c r="VDV170" s="212"/>
      <c r="VDW170" s="212"/>
      <c r="VDX170" s="212"/>
      <c r="VDY170" s="212"/>
      <c r="VDZ170" s="212"/>
      <c r="VEA170" s="212"/>
      <c r="VEB170" s="212"/>
      <c r="VEC170" s="212"/>
      <c r="VED170" s="212"/>
      <c r="VEE170" s="212"/>
      <c r="VEF170" s="212"/>
      <c r="VEG170" s="212"/>
      <c r="VEH170" s="212"/>
      <c r="VEI170" s="212"/>
      <c r="VEJ170" s="212"/>
      <c r="VEK170" s="212"/>
      <c r="VEL170" s="212"/>
      <c r="VEM170" s="212"/>
      <c r="VEN170" s="212"/>
      <c r="VEO170" s="212"/>
      <c r="VEP170" s="212"/>
      <c r="VEQ170" s="212"/>
      <c r="VER170" s="212"/>
      <c r="VES170" s="212"/>
      <c r="VET170" s="212"/>
      <c r="VEU170" s="212"/>
      <c r="VEV170" s="212"/>
      <c r="VEW170" s="212"/>
      <c r="VEX170" s="212"/>
      <c r="VEY170" s="212"/>
      <c r="VEZ170" s="212"/>
      <c r="VFA170" s="212"/>
      <c r="VFB170" s="212"/>
      <c r="VFC170" s="212"/>
      <c r="VFD170" s="212"/>
      <c r="VFE170" s="212"/>
      <c r="VFF170" s="212"/>
      <c r="VFG170" s="212"/>
      <c r="VFH170" s="212"/>
      <c r="VFI170" s="212"/>
      <c r="VFJ170" s="212"/>
      <c r="VFK170" s="212"/>
      <c r="VFL170" s="212"/>
      <c r="VFM170" s="212"/>
      <c r="VFN170" s="212"/>
      <c r="VFO170" s="212"/>
      <c r="VFP170" s="212"/>
      <c r="VFQ170" s="212"/>
      <c r="VFR170" s="212"/>
      <c r="VFS170" s="212"/>
      <c r="VFT170" s="212"/>
      <c r="VFU170" s="212"/>
      <c r="VFV170" s="212"/>
      <c r="VFW170" s="212"/>
      <c r="VFX170" s="212"/>
      <c r="VFY170" s="212"/>
      <c r="VFZ170" s="212"/>
      <c r="VGA170" s="212"/>
      <c r="VGB170" s="212"/>
      <c r="VGC170" s="212"/>
      <c r="VGD170" s="212"/>
      <c r="VGE170" s="212"/>
      <c r="VGF170" s="212"/>
      <c r="VGG170" s="212"/>
      <c r="VGH170" s="212"/>
      <c r="VGI170" s="212"/>
      <c r="VGJ170" s="212"/>
      <c r="VGK170" s="212"/>
      <c r="VGL170" s="212"/>
      <c r="VGM170" s="212"/>
      <c r="VGN170" s="212"/>
      <c r="VGO170" s="212"/>
      <c r="VGP170" s="212"/>
      <c r="VGQ170" s="212"/>
      <c r="VGR170" s="212"/>
      <c r="VGS170" s="212"/>
      <c r="VGT170" s="212"/>
      <c r="VGU170" s="212"/>
      <c r="VGV170" s="212"/>
      <c r="VGW170" s="212"/>
      <c r="VGX170" s="212"/>
      <c r="VGY170" s="212"/>
      <c r="VGZ170" s="212"/>
      <c r="VHA170" s="212"/>
      <c r="VHB170" s="212"/>
      <c r="VHC170" s="212"/>
      <c r="VHD170" s="212"/>
      <c r="VHE170" s="212"/>
      <c r="VHF170" s="212"/>
      <c r="VHG170" s="212"/>
      <c r="VHH170" s="212"/>
      <c r="VHI170" s="212"/>
      <c r="VHJ170" s="212"/>
      <c r="VHK170" s="212"/>
      <c r="VHL170" s="212"/>
      <c r="VHM170" s="212"/>
      <c r="VHN170" s="212"/>
      <c r="VHO170" s="212"/>
      <c r="VHP170" s="212"/>
      <c r="VHQ170" s="212"/>
      <c r="VHR170" s="212"/>
      <c r="VHS170" s="212"/>
      <c r="VHT170" s="212"/>
      <c r="VHU170" s="212"/>
      <c r="VHV170" s="212"/>
      <c r="VHW170" s="212"/>
      <c r="VHX170" s="212"/>
      <c r="VHY170" s="212"/>
      <c r="VHZ170" s="212"/>
      <c r="VIA170" s="212"/>
      <c r="VIH170" s="212"/>
      <c r="VII170" s="212"/>
      <c r="VIJ170" s="212"/>
      <c r="VIK170" s="212"/>
      <c r="VIL170" s="212"/>
      <c r="VIM170" s="212"/>
      <c r="VIN170" s="212"/>
      <c r="VIO170" s="212"/>
      <c r="VIP170" s="212"/>
      <c r="VIQ170" s="212"/>
      <c r="VIR170" s="212"/>
      <c r="VIS170" s="212"/>
      <c r="VIT170" s="212"/>
      <c r="VIU170" s="212"/>
      <c r="VIV170" s="212"/>
      <c r="VIW170" s="212"/>
      <c r="VIX170" s="212"/>
      <c r="VIY170" s="212"/>
      <c r="VIZ170" s="212"/>
      <c r="VJA170" s="212"/>
      <c r="VJB170" s="212"/>
      <c r="VJC170" s="212"/>
      <c r="VJD170" s="212"/>
      <c r="VJE170" s="212"/>
      <c r="VJF170" s="212"/>
      <c r="VJG170" s="212"/>
      <c r="VJH170" s="212"/>
      <c r="VJI170" s="212"/>
      <c r="VJJ170" s="212"/>
      <c r="VJK170" s="212"/>
      <c r="VJL170" s="212"/>
      <c r="VJM170" s="212"/>
      <c r="VJN170" s="212"/>
      <c r="VJO170" s="212"/>
      <c r="VJP170" s="212"/>
      <c r="VJQ170" s="212"/>
      <c r="VJR170" s="212"/>
      <c r="VJS170" s="212"/>
      <c r="VJT170" s="212"/>
      <c r="VJU170" s="212"/>
      <c r="VJV170" s="212"/>
      <c r="VJW170" s="212"/>
      <c r="VJX170" s="212"/>
      <c r="VJY170" s="212"/>
      <c r="VJZ170" s="212"/>
      <c r="VKA170" s="212"/>
      <c r="VKB170" s="212"/>
      <c r="VKC170" s="212"/>
      <c r="VKD170" s="212"/>
      <c r="VKE170" s="212"/>
      <c r="VKF170" s="212"/>
      <c r="VKG170" s="212"/>
      <c r="VKH170" s="212"/>
      <c r="VKI170" s="212"/>
      <c r="VKJ170" s="212"/>
      <c r="VKK170" s="212"/>
      <c r="VKL170" s="212"/>
      <c r="VKM170" s="212"/>
      <c r="VKN170" s="212"/>
      <c r="VKO170" s="212"/>
      <c r="VKP170" s="212"/>
      <c r="VKQ170" s="212"/>
      <c r="VKR170" s="212"/>
      <c r="VKS170" s="212"/>
      <c r="VKT170" s="212"/>
      <c r="VKU170" s="212"/>
      <c r="VKV170" s="212"/>
      <c r="VKW170" s="212"/>
      <c r="VKX170" s="212"/>
      <c r="VKY170" s="212"/>
      <c r="VKZ170" s="212"/>
      <c r="VLA170" s="212"/>
      <c r="VLB170" s="212"/>
      <c r="VLC170" s="212"/>
      <c r="VLD170" s="212"/>
      <c r="VLE170" s="212"/>
      <c r="VLF170" s="212"/>
      <c r="VLG170" s="212"/>
      <c r="VLH170" s="212"/>
      <c r="VLI170" s="212"/>
      <c r="VLJ170" s="212"/>
      <c r="VLK170" s="212"/>
      <c r="VLL170" s="212"/>
      <c r="VLM170" s="212"/>
      <c r="VLN170" s="212"/>
      <c r="VLO170" s="212"/>
      <c r="VLP170" s="212"/>
      <c r="VLQ170" s="212"/>
      <c r="VLR170" s="212"/>
      <c r="VLS170" s="212"/>
      <c r="VLT170" s="212"/>
      <c r="VLU170" s="212"/>
      <c r="VLV170" s="212"/>
      <c r="VLW170" s="212"/>
      <c r="VLX170" s="212"/>
      <c r="VLY170" s="212"/>
      <c r="VLZ170" s="212"/>
      <c r="VMA170" s="212"/>
      <c r="VMB170" s="212"/>
      <c r="VMC170" s="212"/>
      <c r="VMD170" s="212"/>
      <c r="VME170" s="212"/>
      <c r="VMF170" s="212"/>
      <c r="VMG170" s="212"/>
      <c r="VMH170" s="212"/>
      <c r="VMI170" s="212"/>
      <c r="VMJ170" s="212"/>
      <c r="VMK170" s="212"/>
      <c r="VML170" s="212"/>
      <c r="VMM170" s="212"/>
      <c r="VMN170" s="212"/>
      <c r="VMO170" s="212"/>
      <c r="VMP170" s="212"/>
      <c r="VMQ170" s="212"/>
      <c r="VMR170" s="212"/>
      <c r="VMS170" s="212"/>
      <c r="VMT170" s="212"/>
      <c r="VMU170" s="212"/>
      <c r="VMV170" s="212"/>
      <c r="VMW170" s="212"/>
      <c r="VMX170" s="212"/>
      <c r="VMY170" s="212"/>
      <c r="VMZ170" s="212"/>
      <c r="VNA170" s="212"/>
      <c r="VNB170" s="212"/>
      <c r="VNC170" s="212"/>
      <c r="VND170" s="212"/>
      <c r="VNE170" s="212"/>
      <c r="VNF170" s="212"/>
      <c r="VNG170" s="212"/>
      <c r="VNH170" s="212"/>
      <c r="VNI170" s="212"/>
      <c r="VNJ170" s="212"/>
      <c r="VNK170" s="212"/>
      <c r="VNL170" s="212"/>
      <c r="VNM170" s="212"/>
      <c r="VNN170" s="212"/>
      <c r="VNO170" s="212"/>
      <c r="VNP170" s="212"/>
      <c r="VNQ170" s="212"/>
      <c r="VNR170" s="212"/>
      <c r="VNS170" s="212"/>
      <c r="VNT170" s="212"/>
      <c r="VNU170" s="212"/>
      <c r="VNV170" s="212"/>
      <c r="VNW170" s="212"/>
      <c r="VNX170" s="212"/>
      <c r="VNY170" s="212"/>
      <c r="VNZ170" s="212"/>
      <c r="VOA170" s="212"/>
      <c r="VOB170" s="212"/>
      <c r="VOC170" s="212"/>
      <c r="VOD170" s="212"/>
      <c r="VOE170" s="212"/>
      <c r="VOF170" s="212"/>
      <c r="VOG170" s="212"/>
      <c r="VOH170" s="212"/>
      <c r="VOI170" s="212"/>
      <c r="VOJ170" s="212"/>
      <c r="VOK170" s="212"/>
      <c r="VOL170" s="212"/>
      <c r="VOM170" s="212"/>
      <c r="VON170" s="212"/>
      <c r="VOO170" s="212"/>
      <c r="VOP170" s="212"/>
      <c r="VOQ170" s="212"/>
      <c r="VOR170" s="212"/>
      <c r="VOS170" s="212"/>
      <c r="VOT170" s="212"/>
      <c r="VOU170" s="212"/>
      <c r="VOV170" s="212"/>
      <c r="VOW170" s="212"/>
      <c r="VOX170" s="212"/>
      <c r="VOY170" s="212"/>
      <c r="VOZ170" s="212"/>
      <c r="VPA170" s="212"/>
      <c r="VPB170" s="212"/>
      <c r="VPC170" s="212"/>
      <c r="VPD170" s="212"/>
      <c r="VPE170" s="212"/>
      <c r="VPF170" s="212"/>
      <c r="VPG170" s="212"/>
      <c r="VPH170" s="212"/>
      <c r="VPI170" s="212"/>
      <c r="VPJ170" s="212"/>
      <c r="VPK170" s="212"/>
      <c r="VPL170" s="212"/>
      <c r="VPM170" s="212"/>
      <c r="VPN170" s="212"/>
      <c r="VPO170" s="212"/>
      <c r="VPP170" s="212"/>
      <c r="VPQ170" s="212"/>
      <c r="VPR170" s="212"/>
      <c r="VPS170" s="212"/>
      <c r="VPT170" s="212"/>
      <c r="VPU170" s="212"/>
      <c r="VPV170" s="212"/>
      <c r="VPW170" s="212"/>
      <c r="VPX170" s="212"/>
      <c r="VPY170" s="212"/>
      <c r="VPZ170" s="212"/>
      <c r="VQA170" s="212"/>
      <c r="VQB170" s="212"/>
      <c r="VQC170" s="212"/>
      <c r="VQD170" s="212"/>
      <c r="VQE170" s="212"/>
      <c r="VQF170" s="212"/>
      <c r="VQG170" s="212"/>
      <c r="VQH170" s="212"/>
      <c r="VQI170" s="212"/>
      <c r="VQJ170" s="212"/>
      <c r="VQK170" s="212"/>
      <c r="VQL170" s="212"/>
      <c r="VQM170" s="212"/>
      <c r="VQN170" s="212"/>
      <c r="VQO170" s="212"/>
      <c r="VQP170" s="212"/>
      <c r="VQQ170" s="212"/>
      <c r="VQR170" s="212"/>
      <c r="VQS170" s="212"/>
      <c r="VQT170" s="212"/>
      <c r="VQU170" s="212"/>
      <c r="VQV170" s="212"/>
      <c r="VQW170" s="212"/>
      <c r="VQX170" s="212"/>
      <c r="VQY170" s="212"/>
      <c r="VQZ170" s="212"/>
      <c r="VRA170" s="212"/>
      <c r="VRB170" s="212"/>
      <c r="VRC170" s="212"/>
      <c r="VRD170" s="212"/>
      <c r="VRE170" s="212"/>
      <c r="VRF170" s="212"/>
      <c r="VRG170" s="212"/>
      <c r="VRH170" s="212"/>
      <c r="VRI170" s="212"/>
      <c r="VRJ170" s="212"/>
      <c r="VRK170" s="212"/>
      <c r="VRL170" s="212"/>
      <c r="VRM170" s="212"/>
      <c r="VRN170" s="212"/>
      <c r="VRO170" s="212"/>
      <c r="VRP170" s="212"/>
      <c r="VRQ170" s="212"/>
      <c r="VRR170" s="212"/>
      <c r="VRS170" s="212"/>
      <c r="VRT170" s="212"/>
      <c r="VRU170" s="212"/>
      <c r="VRV170" s="212"/>
      <c r="VRW170" s="212"/>
      <c r="VSD170" s="212"/>
      <c r="VSE170" s="212"/>
      <c r="VSF170" s="212"/>
      <c r="VSG170" s="212"/>
      <c r="VSH170" s="212"/>
      <c r="VSI170" s="212"/>
      <c r="VSJ170" s="212"/>
      <c r="VSK170" s="212"/>
      <c r="VSL170" s="212"/>
      <c r="VSM170" s="212"/>
      <c r="VSN170" s="212"/>
      <c r="VSO170" s="212"/>
      <c r="VSP170" s="212"/>
      <c r="VSQ170" s="212"/>
      <c r="VSR170" s="212"/>
      <c r="VSS170" s="212"/>
      <c r="VST170" s="212"/>
      <c r="VSU170" s="212"/>
      <c r="VSV170" s="212"/>
      <c r="VSW170" s="212"/>
      <c r="VSX170" s="212"/>
      <c r="VSY170" s="212"/>
      <c r="VSZ170" s="212"/>
      <c r="VTA170" s="212"/>
      <c r="VTB170" s="212"/>
      <c r="VTC170" s="212"/>
      <c r="VTD170" s="212"/>
      <c r="VTE170" s="212"/>
      <c r="VTF170" s="212"/>
      <c r="VTG170" s="212"/>
      <c r="VTH170" s="212"/>
      <c r="VTI170" s="212"/>
      <c r="VTJ170" s="212"/>
      <c r="VTK170" s="212"/>
      <c r="VTL170" s="212"/>
      <c r="VTM170" s="212"/>
      <c r="VTN170" s="212"/>
      <c r="VTO170" s="212"/>
      <c r="VTP170" s="212"/>
      <c r="VTQ170" s="212"/>
      <c r="VTR170" s="212"/>
      <c r="VTS170" s="212"/>
      <c r="VTT170" s="212"/>
      <c r="VTU170" s="212"/>
      <c r="VTV170" s="212"/>
      <c r="VTW170" s="212"/>
      <c r="VTX170" s="212"/>
      <c r="VTY170" s="212"/>
      <c r="VTZ170" s="212"/>
      <c r="VUA170" s="212"/>
      <c r="VUB170" s="212"/>
      <c r="VUC170" s="212"/>
      <c r="VUD170" s="212"/>
      <c r="VUE170" s="212"/>
      <c r="VUF170" s="212"/>
      <c r="VUG170" s="212"/>
      <c r="VUH170" s="212"/>
      <c r="VUI170" s="212"/>
      <c r="VUJ170" s="212"/>
      <c r="VUK170" s="212"/>
      <c r="VUL170" s="212"/>
      <c r="VUM170" s="212"/>
      <c r="VUN170" s="212"/>
      <c r="VUO170" s="212"/>
      <c r="VUP170" s="212"/>
      <c r="VUQ170" s="212"/>
      <c r="VUR170" s="212"/>
      <c r="VUS170" s="212"/>
      <c r="VUT170" s="212"/>
      <c r="VUU170" s="212"/>
      <c r="VUV170" s="212"/>
      <c r="VUW170" s="212"/>
      <c r="VUX170" s="212"/>
      <c r="VUY170" s="212"/>
      <c r="VUZ170" s="212"/>
      <c r="VVA170" s="212"/>
      <c r="VVB170" s="212"/>
      <c r="VVC170" s="212"/>
      <c r="VVD170" s="212"/>
      <c r="VVE170" s="212"/>
      <c r="VVF170" s="212"/>
      <c r="VVG170" s="212"/>
      <c r="VVH170" s="212"/>
      <c r="VVI170" s="212"/>
      <c r="VVJ170" s="212"/>
      <c r="VVK170" s="212"/>
      <c r="VVL170" s="212"/>
      <c r="VVM170" s="212"/>
      <c r="VVN170" s="212"/>
      <c r="VVO170" s="212"/>
      <c r="VVP170" s="212"/>
      <c r="VVQ170" s="212"/>
      <c r="VVR170" s="212"/>
      <c r="VVS170" s="212"/>
      <c r="VVT170" s="212"/>
      <c r="VVU170" s="212"/>
      <c r="VVV170" s="212"/>
      <c r="VVW170" s="212"/>
      <c r="VVX170" s="212"/>
      <c r="VVY170" s="212"/>
      <c r="VVZ170" s="212"/>
      <c r="VWA170" s="212"/>
      <c r="VWB170" s="212"/>
      <c r="VWC170" s="212"/>
      <c r="VWD170" s="212"/>
      <c r="VWE170" s="212"/>
      <c r="VWF170" s="212"/>
      <c r="VWG170" s="212"/>
      <c r="VWH170" s="212"/>
      <c r="VWI170" s="212"/>
      <c r="VWJ170" s="212"/>
      <c r="VWK170" s="212"/>
      <c r="VWL170" s="212"/>
      <c r="VWM170" s="212"/>
      <c r="VWN170" s="212"/>
      <c r="VWO170" s="212"/>
      <c r="VWP170" s="212"/>
      <c r="VWQ170" s="212"/>
      <c r="VWR170" s="212"/>
      <c r="VWS170" s="212"/>
      <c r="VWT170" s="212"/>
      <c r="VWU170" s="212"/>
      <c r="VWV170" s="212"/>
      <c r="VWW170" s="212"/>
      <c r="VWX170" s="212"/>
      <c r="VWY170" s="212"/>
      <c r="VWZ170" s="212"/>
      <c r="VXA170" s="212"/>
      <c r="VXB170" s="212"/>
      <c r="VXC170" s="212"/>
      <c r="VXD170" s="212"/>
      <c r="VXE170" s="212"/>
      <c r="VXF170" s="212"/>
      <c r="VXG170" s="212"/>
      <c r="VXH170" s="212"/>
      <c r="VXI170" s="212"/>
      <c r="VXJ170" s="212"/>
      <c r="VXK170" s="212"/>
      <c r="VXL170" s="212"/>
      <c r="VXM170" s="212"/>
      <c r="VXN170" s="212"/>
      <c r="VXO170" s="212"/>
      <c r="VXP170" s="212"/>
      <c r="VXQ170" s="212"/>
      <c r="VXR170" s="212"/>
      <c r="VXS170" s="212"/>
      <c r="VXT170" s="212"/>
      <c r="VXU170" s="212"/>
      <c r="VXV170" s="212"/>
      <c r="VXW170" s="212"/>
      <c r="VXX170" s="212"/>
      <c r="VXY170" s="212"/>
      <c r="VXZ170" s="212"/>
      <c r="VYA170" s="212"/>
      <c r="VYB170" s="212"/>
      <c r="VYC170" s="212"/>
      <c r="VYD170" s="212"/>
      <c r="VYE170" s="212"/>
      <c r="VYF170" s="212"/>
      <c r="VYG170" s="212"/>
      <c r="VYH170" s="212"/>
      <c r="VYI170" s="212"/>
      <c r="VYJ170" s="212"/>
      <c r="VYK170" s="212"/>
      <c r="VYL170" s="212"/>
      <c r="VYM170" s="212"/>
      <c r="VYN170" s="212"/>
      <c r="VYO170" s="212"/>
      <c r="VYP170" s="212"/>
      <c r="VYQ170" s="212"/>
      <c r="VYR170" s="212"/>
      <c r="VYS170" s="212"/>
      <c r="VYT170" s="212"/>
      <c r="VYU170" s="212"/>
      <c r="VYV170" s="212"/>
      <c r="VYW170" s="212"/>
      <c r="VYX170" s="212"/>
      <c r="VYY170" s="212"/>
      <c r="VYZ170" s="212"/>
      <c r="VZA170" s="212"/>
      <c r="VZB170" s="212"/>
      <c r="VZC170" s="212"/>
      <c r="VZD170" s="212"/>
      <c r="VZE170" s="212"/>
      <c r="VZF170" s="212"/>
      <c r="VZG170" s="212"/>
      <c r="VZH170" s="212"/>
      <c r="VZI170" s="212"/>
      <c r="VZJ170" s="212"/>
      <c r="VZK170" s="212"/>
      <c r="VZL170" s="212"/>
      <c r="VZM170" s="212"/>
      <c r="VZN170" s="212"/>
      <c r="VZO170" s="212"/>
      <c r="VZP170" s="212"/>
      <c r="VZQ170" s="212"/>
      <c r="VZR170" s="212"/>
      <c r="VZS170" s="212"/>
      <c r="VZT170" s="212"/>
      <c r="VZU170" s="212"/>
      <c r="VZV170" s="212"/>
      <c r="VZW170" s="212"/>
      <c r="VZX170" s="212"/>
      <c r="VZY170" s="212"/>
      <c r="VZZ170" s="212"/>
      <c r="WAA170" s="212"/>
      <c r="WAB170" s="212"/>
      <c r="WAC170" s="212"/>
      <c r="WAD170" s="212"/>
      <c r="WAE170" s="212"/>
      <c r="WAF170" s="212"/>
      <c r="WAG170" s="212"/>
      <c r="WAH170" s="212"/>
      <c r="WAI170" s="212"/>
      <c r="WAJ170" s="212"/>
      <c r="WAK170" s="212"/>
      <c r="WAL170" s="212"/>
      <c r="WAM170" s="212"/>
      <c r="WAN170" s="212"/>
      <c r="WAO170" s="212"/>
      <c r="WAP170" s="212"/>
      <c r="WAQ170" s="212"/>
      <c r="WAR170" s="212"/>
      <c r="WAS170" s="212"/>
      <c r="WAT170" s="212"/>
      <c r="WAU170" s="212"/>
      <c r="WAV170" s="212"/>
      <c r="WAW170" s="212"/>
      <c r="WAX170" s="212"/>
      <c r="WAY170" s="212"/>
      <c r="WAZ170" s="212"/>
      <c r="WBA170" s="212"/>
      <c r="WBB170" s="212"/>
      <c r="WBC170" s="212"/>
      <c r="WBD170" s="212"/>
      <c r="WBE170" s="212"/>
      <c r="WBF170" s="212"/>
      <c r="WBG170" s="212"/>
      <c r="WBH170" s="212"/>
      <c r="WBI170" s="212"/>
      <c r="WBJ170" s="212"/>
      <c r="WBK170" s="212"/>
      <c r="WBL170" s="212"/>
      <c r="WBM170" s="212"/>
      <c r="WBN170" s="212"/>
      <c r="WBO170" s="212"/>
      <c r="WBP170" s="212"/>
      <c r="WBQ170" s="212"/>
      <c r="WBR170" s="212"/>
      <c r="WBS170" s="212"/>
      <c r="WBZ170" s="212"/>
      <c r="WCA170" s="212"/>
      <c r="WCB170" s="212"/>
      <c r="WCC170" s="212"/>
      <c r="WCD170" s="212"/>
      <c r="WCE170" s="212"/>
      <c r="WCF170" s="212"/>
      <c r="WCG170" s="212"/>
      <c r="WCH170" s="212"/>
      <c r="WCI170" s="212"/>
      <c r="WCJ170" s="212"/>
      <c r="WCK170" s="212"/>
      <c r="WCL170" s="212"/>
      <c r="WCM170" s="212"/>
      <c r="WCN170" s="212"/>
      <c r="WCO170" s="212"/>
      <c r="WCP170" s="212"/>
      <c r="WCQ170" s="212"/>
      <c r="WCR170" s="212"/>
      <c r="WCS170" s="212"/>
      <c r="WCT170" s="212"/>
      <c r="WCU170" s="212"/>
      <c r="WCV170" s="212"/>
      <c r="WCW170" s="212"/>
      <c r="WCX170" s="212"/>
      <c r="WCY170" s="212"/>
      <c r="WCZ170" s="212"/>
      <c r="WDA170" s="212"/>
      <c r="WDB170" s="212"/>
      <c r="WDC170" s="212"/>
      <c r="WDD170" s="212"/>
      <c r="WDE170" s="212"/>
      <c r="WDF170" s="212"/>
      <c r="WDG170" s="212"/>
      <c r="WDH170" s="212"/>
      <c r="WDI170" s="212"/>
      <c r="WDJ170" s="212"/>
      <c r="WDK170" s="212"/>
      <c r="WDL170" s="212"/>
      <c r="WDM170" s="212"/>
      <c r="WDN170" s="212"/>
      <c r="WDO170" s="212"/>
      <c r="WDP170" s="212"/>
      <c r="WDQ170" s="212"/>
      <c r="WDR170" s="212"/>
      <c r="WDS170" s="212"/>
      <c r="WDT170" s="212"/>
      <c r="WDU170" s="212"/>
      <c r="WDV170" s="212"/>
      <c r="WDW170" s="212"/>
      <c r="WDX170" s="212"/>
      <c r="WDY170" s="212"/>
      <c r="WDZ170" s="212"/>
      <c r="WEA170" s="212"/>
      <c r="WEB170" s="212"/>
      <c r="WEC170" s="212"/>
      <c r="WED170" s="212"/>
      <c r="WEE170" s="212"/>
      <c r="WEF170" s="212"/>
      <c r="WEG170" s="212"/>
      <c r="WEH170" s="212"/>
      <c r="WEI170" s="212"/>
      <c r="WEJ170" s="212"/>
      <c r="WEK170" s="212"/>
      <c r="WEL170" s="212"/>
      <c r="WEM170" s="212"/>
      <c r="WEN170" s="212"/>
      <c r="WEO170" s="212"/>
      <c r="WEP170" s="212"/>
      <c r="WEQ170" s="212"/>
      <c r="WER170" s="212"/>
      <c r="WES170" s="212"/>
      <c r="WET170" s="212"/>
      <c r="WEU170" s="212"/>
      <c r="WEV170" s="212"/>
      <c r="WEW170" s="212"/>
      <c r="WEX170" s="212"/>
      <c r="WEY170" s="212"/>
      <c r="WEZ170" s="212"/>
      <c r="WFA170" s="212"/>
      <c r="WFB170" s="212"/>
      <c r="WFC170" s="212"/>
      <c r="WFD170" s="212"/>
      <c r="WFE170" s="212"/>
      <c r="WFF170" s="212"/>
      <c r="WFG170" s="212"/>
      <c r="WFH170" s="212"/>
      <c r="WFI170" s="212"/>
      <c r="WFJ170" s="212"/>
      <c r="WFK170" s="212"/>
      <c r="WFL170" s="212"/>
      <c r="WFM170" s="212"/>
      <c r="WFN170" s="212"/>
      <c r="WFO170" s="212"/>
      <c r="WFP170" s="212"/>
      <c r="WFQ170" s="212"/>
      <c r="WFR170" s="212"/>
      <c r="WFS170" s="212"/>
      <c r="WFT170" s="212"/>
      <c r="WFU170" s="212"/>
      <c r="WFV170" s="212"/>
      <c r="WFW170" s="212"/>
      <c r="WFX170" s="212"/>
      <c r="WFY170" s="212"/>
      <c r="WFZ170" s="212"/>
      <c r="WGA170" s="212"/>
      <c r="WGB170" s="212"/>
      <c r="WGC170" s="212"/>
      <c r="WGD170" s="212"/>
      <c r="WGE170" s="212"/>
      <c r="WGF170" s="212"/>
      <c r="WGG170" s="212"/>
      <c r="WGH170" s="212"/>
      <c r="WGI170" s="212"/>
      <c r="WGJ170" s="212"/>
      <c r="WGK170" s="212"/>
      <c r="WGL170" s="212"/>
      <c r="WGM170" s="212"/>
      <c r="WGN170" s="212"/>
      <c r="WGO170" s="212"/>
      <c r="WGP170" s="212"/>
      <c r="WGQ170" s="212"/>
      <c r="WGR170" s="212"/>
      <c r="WGS170" s="212"/>
      <c r="WGT170" s="212"/>
      <c r="WGU170" s="212"/>
      <c r="WGV170" s="212"/>
      <c r="WGW170" s="212"/>
      <c r="WGX170" s="212"/>
      <c r="WGY170" s="212"/>
      <c r="WGZ170" s="212"/>
      <c r="WHA170" s="212"/>
      <c r="WHB170" s="212"/>
      <c r="WHC170" s="212"/>
      <c r="WHD170" s="212"/>
      <c r="WHE170" s="212"/>
      <c r="WHF170" s="212"/>
      <c r="WHG170" s="212"/>
      <c r="WHH170" s="212"/>
      <c r="WHI170" s="212"/>
      <c r="WHJ170" s="212"/>
      <c r="WHK170" s="212"/>
      <c r="WHL170" s="212"/>
      <c r="WHM170" s="212"/>
      <c r="WHN170" s="212"/>
      <c r="WHO170" s="212"/>
      <c r="WHP170" s="212"/>
      <c r="WHQ170" s="212"/>
      <c r="WHR170" s="212"/>
      <c r="WHS170" s="212"/>
      <c r="WHT170" s="212"/>
      <c r="WHU170" s="212"/>
      <c r="WHV170" s="212"/>
      <c r="WHW170" s="212"/>
      <c r="WHX170" s="212"/>
      <c r="WHY170" s="212"/>
      <c r="WHZ170" s="212"/>
      <c r="WIA170" s="212"/>
      <c r="WIB170" s="212"/>
      <c r="WIC170" s="212"/>
      <c r="WID170" s="212"/>
      <c r="WIE170" s="212"/>
      <c r="WIF170" s="212"/>
      <c r="WIG170" s="212"/>
      <c r="WIH170" s="212"/>
      <c r="WII170" s="212"/>
      <c r="WIJ170" s="212"/>
      <c r="WIK170" s="212"/>
      <c r="WIL170" s="212"/>
      <c r="WIM170" s="212"/>
      <c r="WIN170" s="212"/>
      <c r="WIO170" s="212"/>
      <c r="WIP170" s="212"/>
      <c r="WIQ170" s="212"/>
      <c r="WIR170" s="212"/>
      <c r="WIS170" s="212"/>
      <c r="WIT170" s="212"/>
      <c r="WIU170" s="212"/>
      <c r="WIV170" s="212"/>
      <c r="WIW170" s="212"/>
      <c r="WIX170" s="212"/>
      <c r="WIY170" s="212"/>
      <c r="WIZ170" s="212"/>
      <c r="WJA170" s="212"/>
      <c r="WJB170" s="212"/>
      <c r="WJC170" s="212"/>
      <c r="WJD170" s="212"/>
      <c r="WJE170" s="212"/>
      <c r="WJF170" s="212"/>
      <c r="WJG170" s="212"/>
      <c r="WJH170" s="212"/>
      <c r="WJI170" s="212"/>
      <c r="WJJ170" s="212"/>
      <c r="WJK170" s="212"/>
      <c r="WJL170" s="212"/>
      <c r="WJM170" s="212"/>
      <c r="WJN170" s="212"/>
      <c r="WJO170" s="212"/>
      <c r="WJP170" s="212"/>
      <c r="WJQ170" s="212"/>
      <c r="WJR170" s="212"/>
      <c r="WJS170" s="212"/>
      <c r="WJT170" s="212"/>
      <c r="WJU170" s="212"/>
      <c r="WJV170" s="212"/>
      <c r="WJW170" s="212"/>
      <c r="WJX170" s="212"/>
      <c r="WJY170" s="212"/>
      <c r="WJZ170" s="212"/>
      <c r="WKA170" s="212"/>
      <c r="WKB170" s="212"/>
      <c r="WKC170" s="212"/>
      <c r="WKD170" s="212"/>
      <c r="WKE170" s="212"/>
      <c r="WKF170" s="212"/>
      <c r="WKG170" s="212"/>
      <c r="WKH170" s="212"/>
      <c r="WKI170" s="212"/>
      <c r="WKJ170" s="212"/>
      <c r="WKK170" s="212"/>
      <c r="WKL170" s="212"/>
      <c r="WKM170" s="212"/>
      <c r="WKN170" s="212"/>
      <c r="WKO170" s="212"/>
      <c r="WKP170" s="212"/>
      <c r="WKQ170" s="212"/>
      <c r="WKR170" s="212"/>
      <c r="WKS170" s="212"/>
      <c r="WKT170" s="212"/>
      <c r="WKU170" s="212"/>
      <c r="WKV170" s="212"/>
      <c r="WKW170" s="212"/>
      <c r="WKX170" s="212"/>
      <c r="WKY170" s="212"/>
      <c r="WKZ170" s="212"/>
      <c r="WLA170" s="212"/>
      <c r="WLB170" s="212"/>
      <c r="WLC170" s="212"/>
      <c r="WLD170" s="212"/>
      <c r="WLE170" s="212"/>
      <c r="WLF170" s="212"/>
      <c r="WLG170" s="212"/>
      <c r="WLH170" s="212"/>
      <c r="WLI170" s="212"/>
      <c r="WLJ170" s="212"/>
      <c r="WLK170" s="212"/>
      <c r="WLL170" s="212"/>
      <c r="WLM170" s="212"/>
      <c r="WLN170" s="212"/>
      <c r="WLO170" s="212"/>
      <c r="WLV170" s="212"/>
      <c r="WLW170" s="212"/>
      <c r="WLX170" s="212"/>
      <c r="WLY170" s="212"/>
      <c r="WLZ170" s="212"/>
      <c r="WMA170" s="212"/>
      <c r="WMB170" s="212"/>
      <c r="WMC170" s="212"/>
      <c r="WMD170" s="212"/>
      <c r="WME170" s="212"/>
      <c r="WMF170" s="212"/>
      <c r="WMG170" s="212"/>
      <c r="WMH170" s="212"/>
      <c r="WMI170" s="212"/>
      <c r="WMJ170" s="212"/>
      <c r="WMK170" s="212"/>
      <c r="WML170" s="212"/>
      <c r="WMM170" s="212"/>
      <c r="WMN170" s="212"/>
      <c r="WMO170" s="212"/>
      <c r="WMP170" s="212"/>
      <c r="WMQ170" s="212"/>
      <c r="WMR170" s="212"/>
      <c r="WMS170" s="212"/>
      <c r="WMT170" s="212"/>
      <c r="WMU170" s="212"/>
      <c r="WMV170" s="212"/>
      <c r="WMW170" s="212"/>
      <c r="WMX170" s="212"/>
      <c r="WMY170" s="212"/>
      <c r="WMZ170" s="212"/>
      <c r="WNA170" s="212"/>
      <c r="WNB170" s="212"/>
      <c r="WNC170" s="212"/>
      <c r="WND170" s="212"/>
      <c r="WNE170" s="212"/>
      <c r="WNF170" s="212"/>
      <c r="WNG170" s="212"/>
      <c r="WNH170" s="212"/>
      <c r="WNI170" s="212"/>
      <c r="WNJ170" s="212"/>
      <c r="WNK170" s="212"/>
      <c r="WNL170" s="212"/>
      <c r="WNM170" s="212"/>
      <c r="WNN170" s="212"/>
      <c r="WNO170" s="212"/>
      <c r="WNP170" s="212"/>
      <c r="WNQ170" s="212"/>
      <c r="WNR170" s="212"/>
      <c r="WNS170" s="212"/>
      <c r="WNT170" s="212"/>
      <c r="WNU170" s="212"/>
      <c r="WNV170" s="212"/>
      <c r="WNW170" s="212"/>
      <c r="WNX170" s="212"/>
      <c r="WNY170" s="212"/>
      <c r="WNZ170" s="212"/>
      <c r="WOA170" s="212"/>
      <c r="WOB170" s="212"/>
      <c r="WOC170" s="212"/>
      <c r="WOD170" s="212"/>
      <c r="WOE170" s="212"/>
      <c r="WOF170" s="212"/>
      <c r="WOG170" s="212"/>
      <c r="WOH170" s="212"/>
      <c r="WOI170" s="212"/>
      <c r="WOJ170" s="212"/>
      <c r="WOK170" s="212"/>
      <c r="WOL170" s="212"/>
      <c r="WOM170" s="212"/>
      <c r="WON170" s="212"/>
      <c r="WOO170" s="212"/>
      <c r="WOP170" s="212"/>
      <c r="WOQ170" s="212"/>
      <c r="WOR170" s="212"/>
      <c r="WOS170" s="212"/>
      <c r="WOT170" s="212"/>
      <c r="WOU170" s="212"/>
      <c r="WOV170" s="212"/>
      <c r="WOW170" s="212"/>
      <c r="WOX170" s="212"/>
      <c r="WOY170" s="212"/>
      <c r="WOZ170" s="212"/>
      <c r="WPA170" s="212"/>
      <c r="WPB170" s="212"/>
      <c r="WPC170" s="212"/>
      <c r="WPD170" s="212"/>
      <c r="WPE170" s="212"/>
      <c r="WPF170" s="212"/>
      <c r="WPG170" s="212"/>
      <c r="WPH170" s="212"/>
      <c r="WPI170" s="212"/>
      <c r="WPJ170" s="212"/>
      <c r="WPK170" s="212"/>
      <c r="WPL170" s="212"/>
      <c r="WPM170" s="212"/>
      <c r="WPN170" s="212"/>
      <c r="WPO170" s="212"/>
      <c r="WPP170" s="212"/>
      <c r="WPQ170" s="212"/>
      <c r="WPR170" s="212"/>
      <c r="WPS170" s="212"/>
      <c r="WPT170" s="212"/>
      <c r="WPU170" s="212"/>
      <c r="WPV170" s="212"/>
      <c r="WPW170" s="212"/>
      <c r="WPX170" s="212"/>
      <c r="WPY170" s="212"/>
      <c r="WPZ170" s="212"/>
      <c r="WQA170" s="212"/>
      <c r="WQB170" s="212"/>
      <c r="WQC170" s="212"/>
      <c r="WQD170" s="212"/>
      <c r="WQE170" s="212"/>
      <c r="WQF170" s="212"/>
      <c r="WQG170" s="212"/>
      <c r="WQH170" s="212"/>
      <c r="WQI170" s="212"/>
      <c r="WQJ170" s="212"/>
      <c r="WQK170" s="212"/>
      <c r="WQL170" s="212"/>
      <c r="WQM170" s="212"/>
      <c r="WQN170" s="212"/>
      <c r="WQO170" s="212"/>
      <c r="WQP170" s="212"/>
      <c r="WQQ170" s="212"/>
      <c r="WQR170" s="212"/>
      <c r="WQS170" s="212"/>
      <c r="WQT170" s="212"/>
      <c r="WQU170" s="212"/>
      <c r="WQV170" s="212"/>
      <c r="WQW170" s="212"/>
      <c r="WQX170" s="212"/>
      <c r="WQY170" s="212"/>
      <c r="WQZ170" s="212"/>
      <c r="WRA170" s="212"/>
      <c r="WRB170" s="212"/>
      <c r="WRC170" s="212"/>
      <c r="WRD170" s="212"/>
      <c r="WRE170" s="212"/>
      <c r="WRF170" s="212"/>
      <c r="WRG170" s="212"/>
      <c r="WRH170" s="212"/>
      <c r="WRI170" s="212"/>
      <c r="WRJ170" s="212"/>
      <c r="WRK170" s="212"/>
      <c r="WRL170" s="212"/>
      <c r="WRM170" s="212"/>
      <c r="WRN170" s="212"/>
      <c r="WRO170" s="212"/>
      <c r="WRP170" s="212"/>
      <c r="WRQ170" s="212"/>
      <c r="WRR170" s="212"/>
      <c r="WRS170" s="212"/>
      <c r="WRT170" s="212"/>
      <c r="WRU170" s="212"/>
      <c r="WRV170" s="212"/>
      <c r="WRW170" s="212"/>
      <c r="WRX170" s="212"/>
      <c r="WRY170" s="212"/>
      <c r="WRZ170" s="212"/>
      <c r="WSA170" s="212"/>
      <c r="WSB170" s="212"/>
      <c r="WSC170" s="212"/>
      <c r="WSD170" s="212"/>
      <c r="WSE170" s="212"/>
      <c r="WSF170" s="212"/>
      <c r="WSG170" s="212"/>
      <c r="WSH170" s="212"/>
      <c r="WSI170" s="212"/>
      <c r="WSJ170" s="212"/>
      <c r="WSK170" s="212"/>
      <c r="WSL170" s="212"/>
      <c r="WSM170" s="212"/>
      <c r="WSN170" s="212"/>
      <c r="WSO170" s="212"/>
      <c r="WSP170" s="212"/>
      <c r="WSQ170" s="212"/>
      <c r="WSR170" s="212"/>
      <c r="WSS170" s="212"/>
      <c r="WST170" s="212"/>
      <c r="WSU170" s="212"/>
      <c r="WSV170" s="212"/>
      <c r="WSW170" s="212"/>
      <c r="WSX170" s="212"/>
      <c r="WSY170" s="212"/>
      <c r="WSZ170" s="212"/>
      <c r="WTA170" s="212"/>
      <c r="WTB170" s="212"/>
      <c r="WTC170" s="212"/>
      <c r="WTD170" s="212"/>
      <c r="WTE170" s="212"/>
      <c r="WTF170" s="212"/>
      <c r="WTG170" s="212"/>
      <c r="WTH170" s="212"/>
      <c r="WTI170" s="212"/>
      <c r="WTJ170" s="212"/>
      <c r="WTK170" s="212"/>
      <c r="WTL170" s="212"/>
      <c r="WTM170" s="212"/>
      <c r="WTN170" s="212"/>
      <c r="WTO170" s="212"/>
      <c r="WTP170" s="212"/>
      <c r="WTQ170" s="212"/>
      <c r="WTR170" s="212"/>
      <c r="WTS170" s="212"/>
      <c r="WTT170" s="212"/>
      <c r="WTU170" s="212"/>
      <c r="WTV170" s="212"/>
      <c r="WTW170" s="212"/>
      <c r="WTX170" s="212"/>
      <c r="WTY170" s="212"/>
      <c r="WTZ170" s="212"/>
      <c r="WUA170" s="212"/>
      <c r="WUB170" s="212"/>
      <c r="WUC170" s="212"/>
      <c r="WUD170" s="212"/>
      <c r="WUE170" s="212"/>
      <c r="WUF170" s="212"/>
      <c r="WUG170" s="212"/>
      <c r="WUH170" s="212"/>
      <c r="WUI170" s="212"/>
      <c r="WUJ170" s="212"/>
      <c r="WUK170" s="212"/>
      <c r="WUL170" s="212"/>
      <c r="WUM170" s="212"/>
      <c r="WUN170" s="212"/>
      <c r="WUO170" s="212"/>
      <c r="WUP170" s="212"/>
      <c r="WUQ170" s="212"/>
      <c r="WUR170" s="212"/>
      <c r="WUS170" s="212"/>
      <c r="WUT170" s="212"/>
      <c r="WUU170" s="212"/>
      <c r="WUV170" s="212"/>
      <c r="WUW170" s="212"/>
      <c r="WUX170" s="212"/>
      <c r="WUY170" s="212"/>
      <c r="WUZ170" s="212"/>
      <c r="WVA170" s="212"/>
      <c r="WVB170" s="212"/>
      <c r="WVC170" s="212"/>
      <c r="WVD170" s="212"/>
      <c r="WVE170" s="212"/>
      <c r="WVF170" s="212"/>
      <c r="WVG170" s="212"/>
      <c r="WVH170" s="212"/>
      <c r="WVI170" s="212"/>
      <c r="WVJ170" s="212"/>
      <c r="WVK170" s="212"/>
      <c r="WVR170" s="212"/>
      <c r="WVS170" s="212"/>
      <c r="WVT170" s="212"/>
      <c r="WVU170" s="212"/>
      <c r="WVV170" s="212"/>
      <c r="WVW170" s="212"/>
      <c r="WVX170" s="212"/>
      <c r="WVY170" s="212"/>
      <c r="WVZ170" s="212"/>
      <c r="WWA170" s="212"/>
      <c r="WWB170" s="212"/>
      <c r="WWC170" s="212"/>
      <c r="WWD170" s="212"/>
      <c r="WWE170" s="212"/>
      <c r="WWF170" s="212"/>
      <c r="WWG170" s="212"/>
      <c r="WWH170" s="212"/>
      <c r="WWI170" s="212"/>
      <c r="WWJ170" s="212"/>
      <c r="WWK170" s="212"/>
      <c r="WWL170" s="212"/>
      <c r="WWM170" s="212"/>
      <c r="WWN170" s="212"/>
      <c r="WWO170" s="212"/>
      <c r="WWP170" s="212"/>
      <c r="WWQ170" s="212"/>
      <c r="WWR170" s="212"/>
      <c r="WWS170" s="212"/>
      <c r="WWT170" s="212"/>
      <c r="WWU170" s="212"/>
      <c r="WWV170" s="212"/>
      <c r="WWW170" s="212"/>
      <c r="WWX170" s="212"/>
      <c r="WWY170" s="212"/>
      <c r="WWZ170" s="212"/>
      <c r="WXA170" s="212"/>
      <c r="WXB170" s="212"/>
      <c r="WXC170" s="212"/>
      <c r="WXD170" s="212"/>
      <c r="WXE170" s="212"/>
      <c r="WXF170" s="212"/>
      <c r="WXG170" s="212"/>
      <c r="WXH170" s="212"/>
      <c r="WXI170" s="212"/>
      <c r="WXJ170" s="212"/>
      <c r="WXK170" s="212"/>
      <c r="WXL170" s="212"/>
      <c r="WXM170" s="212"/>
      <c r="WXN170" s="212"/>
      <c r="WXO170" s="212"/>
      <c r="WXP170" s="212"/>
      <c r="WXQ170" s="212"/>
      <c r="WXR170" s="212"/>
      <c r="WXS170" s="212"/>
      <c r="WXT170" s="212"/>
      <c r="WXU170" s="212"/>
      <c r="WXV170" s="212"/>
      <c r="WXW170" s="212"/>
      <c r="WXX170" s="212"/>
      <c r="WXY170" s="212"/>
      <c r="WXZ170" s="212"/>
      <c r="WYA170" s="212"/>
      <c r="WYB170" s="212"/>
      <c r="WYC170" s="212"/>
      <c r="WYD170" s="212"/>
      <c r="WYE170" s="212"/>
      <c r="WYF170" s="212"/>
      <c r="WYG170" s="212"/>
      <c r="WYH170" s="212"/>
      <c r="WYI170" s="212"/>
      <c r="WYJ170" s="212"/>
      <c r="WYK170" s="212"/>
      <c r="WYL170" s="212"/>
      <c r="WYM170" s="212"/>
      <c r="WYN170" s="212"/>
      <c r="WYO170" s="212"/>
      <c r="WYP170" s="212"/>
      <c r="WYQ170" s="212"/>
      <c r="WYR170" s="212"/>
      <c r="WYS170" s="212"/>
      <c r="WYT170" s="212"/>
      <c r="WYU170" s="212"/>
      <c r="WYV170" s="212"/>
      <c r="WYW170" s="212"/>
      <c r="WYX170" s="212"/>
      <c r="WYY170" s="212"/>
      <c r="WYZ170" s="212"/>
      <c r="WZA170" s="212"/>
      <c r="WZB170" s="212"/>
      <c r="WZC170" s="212"/>
      <c r="WZD170" s="212"/>
      <c r="WZE170" s="212"/>
      <c r="WZF170" s="212"/>
      <c r="WZG170" s="212"/>
      <c r="WZH170" s="212"/>
      <c r="WZI170" s="212"/>
      <c r="WZJ170" s="212"/>
      <c r="WZK170" s="212"/>
      <c r="WZL170" s="212"/>
      <c r="WZM170" s="212"/>
      <c r="WZN170" s="212"/>
      <c r="WZO170" s="212"/>
      <c r="WZP170" s="212"/>
      <c r="WZQ170" s="212"/>
      <c r="WZR170" s="212"/>
      <c r="WZS170" s="212"/>
      <c r="WZT170" s="212"/>
      <c r="WZU170" s="212"/>
      <c r="WZV170" s="212"/>
      <c r="WZW170" s="212"/>
      <c r="WZX170" s="212"/>
      <c r="WZY170" s="212"/>
      <c r="WZZ170" s="212"/>
      <c r="XAA170" s="212"/>
      <c r="XAB170" s="212"/>
      <c r="XAC170" s="212"/>
      <c r="XAD170" s="212"/>
      <c r="XAE170" s="212"/>
      <c r="XAF170" s="212"/>
      <c r="XAG170" s="212"/>
      <c r="XAH170" s="212"/>
      <c r="XAI170" s="212"/>
      <c r="XAJ170" s="212"/>
      <c r="XAK170" s="212"/>
      <c r="XAL170" s="212"/>
      <c r="XAM170" s="212"/>
      <c r="XAN170" s="212"/>
      <c r="XAO170" s="212"/>
      <c r="XAP170" s="212"/>
      <c r="XAQ170" s="212"/>
      <c r="XAR170" s="212"/>
      <c r="XAS170" s="212"/>
      <c r="XAT170" s="212"/>
      <c r="XAU170" s="212"/>
      <c r="XAV170" s="212"/>
      <c r="XAW170" s="212"/>
      <c r="XAX170" s="212"/>
      <c r="XAY170" s="212"/>
      <c r="XAZ170" s="212"/>
      <c r="XBA170" s="212"/>
      <c r="XBB170" s="212"/>
      <c r="XBC170" s="212"/>
      <c r="XBD170" s="212"/>
      <c r="XBE170" s="212"/>
      <c r="XBF170" s="212"/>
      <c r="XBG170" s="212"/>
      <c r="XBH170" s="212"/>
      <c r="XBI170" s="212"/>
      <c r="XBJ170" s="212"/>
      <c r="XBK170" s="212"/>
      <c r="XBL170" s="212"/>
      <c r="XBM170" s="212"/>
      <c r="XBN170" s="212"/>
      <c r="XBO170" s="212"/>
      <c r="XBP170" s="212"/>
      <c r="XBQ170" s="212"/>
      <c r="XBR170" s="212"/>
      <c r="XBS170" s="212"/>
      <c r="XBT170" s="212"/>
      <c r="XBU170" s="212"/>
      <c r="XBV170" s="212"/>
      <c r="XBW170" s="212"/>
      <c r="XBX170" s="212"/>
      <c r="XBY170" s="212"/>
      <c r="XBZ170" s="212"/>
      <c r="XCA170" s="212"/>
      <c r="XCB170" s="212"/>
      <c r="XCC170" s="212"/>
      <c r="XCD170" s="212"/>
      <c r="XCE170" s="212"/>
      <c r="XCF170" s="212"/>
      <c r="XCG170" s="212"/>
      <c r="XCH170" s="212"/>
      <c r="XCI170" s="212"/>
      <c r="XCJ170" s="212"/>
      <c r="XCK170" s="212"/>
      <c r="XCL170" s="212"/>
      <c r="XCM170" s="212"/>
      <c r="XCN170" s="212"/>
      <c r="XCO170" s="212"/>
      <c r="XCP170" s="212"/>
      <c r="XCQ170" s="212"/>
      <c r="XCR170" s="212"/>
      <c r="XCS170" s="212"/>
      <c r="XCT170" s="212"/>
      <c r="XCU170" s="212"/>
      <c r="XCV170" s="212"/>
      <c r="XCW170" s="212"/>
      <c r="XCX170" s="212"/>
      <c r="XCY170" s="212"/>
      <c r="XCZ170" s="212"/>
      <c r="XDA170" s="212"/>
      <c r="XDB170" s="212"/>
      <c r="XDC170" s="212"/>
      <c r="XDD170" s="212"/>
      <c r="XDE170" s="212"/>
      <c r="XDF170" s="212"/>
      <c r="XDG170" s="212"/>
      <c r="XDH170" s="212"/>
      <c r="XDI170" s="212"/>
      <c r="XDJ170" s="212"/>
      <c r="XDK170" s="212"/>
      <c r="XDL170" s="212"/>
      <c r="XDM170" s="212"/>
      <c r="XDN170" s="212"/>
      <c r="XDO170" s="212"/>
      <c r="XDP170" s="212"/>
      <c r="XDQ170" s="212"/>
      <c r="XDR170" s="212"/>
      <c r="XDS170" s="212"/>
      <c r="XDT170" s="212"/>
      <c r="XDU170" s="212"/>
      <c r="XDV170" s="212"/>
      <c r="XDW170" s="212"/>
      <c r="XDX170" s="212"/>
      <c r="XDY170" s="212"/>
      <c r="XDZ170" s="212"/>
      <c r="XEA170" s="212"/>
      <c r="XEB170" s="212"/>
      <c r="XEC170" s="212"/>
      <c r="XED170" s="212"/>
      <c r="XEE170" s="212"/>
      <c r="XEF170" s="212"/>
      <c r="XEG170" s="212"/>
      <c r="XEH170" s="212"/>
      <c r="XEI170" s="212"/>
      <c r="XEJ170" s="212"/>
      <c r="XEK170" s="212"/>
      <c r="XEL170" s="212"/>
      <c r="XEM170" s="212"/>
      <c r="XEN170" s="212"/>
      <c r="XEO170" s="212"/>
      <c r="XEP170" s="212"/>
      <c r="XEQ170" s="212"/>
      <c r="XER170" s="212"/>
      <c r="XES170" s="212"/>
      <c r="XET170" s="212"/>
      <c r="XEU170" s="212"/>
      <c r="XEV170" s="212"/>
      <c r="XEW170" s="212"/>
      <c r="XEX170" s="212"/>
      <c r="XEY170" s="212"/>
      <c r="XEZ170" s="212"/>
      <c r="XFA170" s="212"/>
      <c r="XFB170" s="212"/>
      <c r="XFC170" s="212"/>
    </row>
    <row r="171" spans="1:16384" ht="47.25" x14ac:dyDescent="0.25">
      <c r="A171" s="166" t="s">
        <v>423</v>
      </c>
      <c r="B171" s="134">
        <v>1320000000</v>
      </c>
      <c r="C171" s="134"/>
      <c r="D171" s="121">
        <f>D172</f>
        <v>29169867.079999998</v>
      </c>
      <c r="E171" s="121">
        <f t="shared" ref="E171:F171" si="50">E172</f>
        <v>28600000</v>
      </c>
      <c r="F171" s="121">
        <f t="shared" si="50"/>
        <v>28400000</v>
      </c>
      <c r="G171" s="154"/>
      <c r="H171" s="155"/>
      <c r="I171" s="155"/>
      <c r="J171" s="154"/>
      <c r="K171" s="154"/>
      <c r="L171" s="211"/>
      <c r="M171" s="211"/>
      <c r="N171" s="212"/>
      <c r="O171" s="211"/>
      <c r="P171" s="211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212"/>
      <c r="BO171" s="212"/>
      <c r="BP171" s="212"/>
      <c r="BQ171" s="212"/>
      <c r="BR171" s="212"/>
      <c r="BS171" s="212"/>
      <c r="BT171" s="212"/>
      <c r="BU171" s="212"/>
      <c r="BV171" s="212"/>
      <c r="BW171" s="212"/>
      <c r="BX171" s="212"/>
      <c r="BY171" s="212"/>
      <c r="BZ171" s="212"/>
      <c r="CA171" s="212"/>
      <c r="CB171" s="212"/>
      <c r="CC171" s="212"/>
      <c r="CD171" s="212"/>
      <c r="CE171" s="212"/>
      <c r="CF171" s="212"/>
      <c r="CG171" s="212"/>
      <c r="CH171" s="212"/>
      <c r="CI171" s="212"/>
      <c r="CJ171" s="212"/>
      <c r="CK171" s="212"/>
      <c r="CL171" s="212"/>
      <c r="CM171" s="212"/>
      <c r="CN171" s="212"/>
      <c r="CO171" s="212"/>
      <c r="CP171" s="212"/>
      <c r="CQ171" s="212"/>
      <c r="CR171" s="212"/>
      <c r="CS171" s="212"/>
      <c r="CT171" s="212"/>
      <c r="CU171" s="212"/>
      <c r="CV171" s="212"/>
      <c r="CW171" s="212"/>
      <c r="CX171" s="212"/>
      <c r="CY171" s="212"/>
      <c r="CZ171" s="212"/>
      <c r="DA171" s="212"/>
      <c r="DB171" s="212"/>
      <c r="DC171" s="212"/>
      <c r="DD171" s="212"/>
      <c r="DE171" s="212"/>
      <c r="DF171" s="212"/>
      <c r="DG171" s="212"/>
      <c r="DH171" s="212"/>
      <c r="DI171" s="212"/>
      <c r="DJ171" s="212"/>
      <c r="DK171" s="212"/>
      <c r="DL171" s="212"/>
      <c r="DM171" s="212"/>
      <c r="DN171" s="212"/>
      <c r="DO171" s="212"/>
      <c r="DP171" s="212"/>
      <c r="DQ171" s="212"/>
      <c r="DR171" s="212"/>
      <c r="DS171" s="212"/>
      <c r="DT171" s="212"/>
      <c r="DU171" s="212"/>
      <c r="DV171" s="212"/>
      <c r="DW171" s="212"/>
      <c r="DX171" s="212"/>
      <c r="DY171" s="212"/>
      <c r="DZ171" s="212"/>
      <c r="EA171" s="212"/>
      <c r="EB171" s="212"/>
      <c r="EC171" s="212"/>
      <c r="ED171" s="212"/>
      <c r="EE171" s="212"/>
      <c r="EF171" s="212"/>
      <c r="EG171" s="212"/>
      <c r="EH171" s="212"/>
      <c r="EI171" s="212"/>
      <c r="EJ171" s="212"/>
      <c r="EK171" s="212"/>
      <c r="EL171" s="212"/>
      <c r="EM171" s="212"/>
      <c r="EN171" s="212"/>
      <c r="EO171" s="212"/>
      <c r="EP171" s="212"/>
      <c r="EQ171" s="212"/>
      <c r="ER171" s="212"/>
      <c r="ES171" s="212"/>
      <c r="ET171" s="212"/>
      <c r="EU171" s="212"/>
      <c r="EV171" s="212"/>
      <c r="EW171" s="212"/>
      <c r="EX171" s="212"/>
      <c r="EY171" s="212"/>
      <c r="EZ171" s="212"/>
      <c r="FA171" s="212"/>
      <c r="FB171" s="212"/>
      <c r="FC171" s="212"/>
      <c r="FD171" s="212"/>
      <c r="FE171" s="212"/>
      <c r="FF171" s="212"/>
      <c r="FG171" s="212"/>
      <c r="FH171" s="212"/>
      <c r="FI171" s="212"/>
      <c r="FJ171" s="212"/>
      <c r="FK171" s="212"/>
      <c r="FL171" s="212"/>
      <c r="FM171" s="212"/>
      <c r="FN171" s="212"/>
      <c r="FO171" s="212"/>
      <c r="FP171" s="212"/>
      <c r="FQ171" s="212"/>
      <c r="FR171" s="212"/>
      <c r="FS171" s="212"/>
      <c r="FT171" s="212"/>
      <c r="FU171" s="212"/>
      <c r="FV171" s="212"/>
      <c r="FW171" s="212"/>
      <c r="FX171" s="212"/>
      <c r="FY171" s="212"/>
      <c r="FZ171" s="212"/>
      <c r="GA171" s="212"/>
      <c r="GB171" s="212"/>
      <c r="GC171" s="212"/>
      <c r="GD171" s="212"/>
      <c r="GE171" s="212"/>
      <c r="GF171" s="212"/>
      <c r="GG171" s="212"/>
      <c r="GH171" s="212"/>
      <c r="GI171" s="212"/>
      <c r="GJ171" s="212"/>
      <c r="GK171" s="212"/>
      <c r="GL171" s="212"/>
      <c r="GM171" s="212"/>
      <c r="GN171" s="212"/>
      <c r="GO171" s="212"/>
      <c r="GP171" s="212"/>
      <c r="GQ171" s="212"/>
      <c r="GR171" s="212"/>
      <c r="GS171" s="212"/>
      <c r="GT171" s="212"/>
      <c r="GU171" s="212"/>
      <c r="GV171" s="212"/>
      <c r="GW171" s="212"/>
      <c r="GX171" s="212"/>
      <c r="GY171" s="212"/>
      <c r="GZ171" s="212"/>
      <c r="HA171" s="212"/>
      <c r="HB171" s="212"/>
      <c r="HC171" s="212"/>
      <c r="HD171" s="212"/>
      <c r="HE171" s="212"/>
      <c r="HF171" s="212"/>
      <c r="HG171" s="212"/>
      <c r="HH171" s="212"/>
      <c r="HI171" s="212"/>
      <c r="HJ171" s="212"/>
      <c r="HK171" s="212"/>
      <c r="HL171" s="212"/>
      <c r="HM171" s="212"/>
      <c r="HN171" s="212"/>
      <c r="HO171" s="212"/>
      <c r="HP171" s="212"/>
      <c r="HQ171" s="212"/>
      <c r="HR171" s="212"/>
      <c r="HS171" s="212"/>
      <c r="HT171" s="212"/>
      <c r="HU171" s="212"/>
      <c r="HV171" s="212"/>
      <c r="HW171" s="212"/>
      <c r="HX171" s="212"/>
      <c r="HY171" s="212"/>
      <c r="HZ171" s="212"/>
      <c r="IA171" s="212"/>
      <c r="IB171" s="212"/>
      <c r="IC171" s="212"/>
      <c r="ID171" s="212"/>
      <c r="IE171" s="212"/>
      <c r="IF171" s="212"/>
      <c r="IG171" s="212"/>
      <c r="IH171" s="212"/>
      <c r="II171" s="212"/>
      <c r="IJ171" s="212"/>
      <c r="IK171" s="212"/>
      <c r="IL171" s="212"/>
      <c r="IM171" s="212"/>
      <c r="IN171" s="212"/>
      <c r="IO171" s="212"/>
      <c r="IP171" s="212"/>
      <c r="IQ171" s="212"/>
      <c r="IR171" s="212"/>
      <c r="IS171" s="212"/>
      <c r="IT171" s="212"/>
      <c r="IU171" s="212"/>
      <c r="IV171" s="212"/>
      <c r="IW171" s="212"/>
      <c r="IX171" s="212"/>
      <c r="IY171" s="212"/>
      <c r="JF171" s="212"/>
      <c r="JG171" s="212"/>
      <c r="JH171" s="212"/>
      <c r="JI171" s="212"/>
      <c r="JJ171" s="212"/>
      <c r="JK171" s="212"/>
      <c r="JL171" s="212"/>
      <c r="JM171" s="212"/>
      <c r="JN171" s="212"/>
      <c r="JO171" s="212"/>
      <c r="JP171" s="212"/>
      <c r="JQ171" s="212"/>
      <c r="JR171" s="212"/>
      <c r="JS171" s="212"/>
      <c r="JT171" s="212"/>
      <c r="JU171" s="212"/>
      <c r="JV171" s="212"/>
      <c r="JW171" s="212"/>
      <c r="JX171" s="212"/>
      <c r="JY171" s="212"/>
      <c r="JZ171" s="212"/>
      <c r="KA171" s="212"/>
      <c r="KB171" s="212"/>
      <c r="KC171" s="212"/>
      <c r="KD171" s="212"/>
      <c r="KE171" s="212"/>
      <c r="KF171" s="212"/>
      <c r="KG171" s="212"/>
      <c r="KH171" s="212"/>
      <c r="KI171" s="212"/>
      <c r="KJ171" s="212"/>
      <c r="KK171" s="212"/>
      <c r="KL171" s="212"/>
      <c r="KM171" s="212"/>
      <c r="KN171" s="212"/>
      <c r="KO171" s="212"/>
      <c r="KP171" s="212"/>
      <c r="KQ171" s="212"/>
      <c r="KR171" s="212"/>
      <c r="KS171" s="212"/>
      <c r="KT171" s="212"/>
      <c r="KU171" s="212"/>
      <c r="KV171" s="212"/>
      <c r="KW171" s="212"/>
      <c r="KX171" s="212"/>
      <c r="KY171" s="212"/>
      <c r="KZ171" s="212"/>
      <c r="LA171" s="212"/>
      <c r="LB171" s="212"/>
      <c r="LC171" s="212"/>
      <c r="LD171" s="212"/>
      <c r="LE171" s="212"/>
      <c r="LF171" s="212"/>
      <c r="LG171" s="212"/>
      <c r="LH171" s="212"/>
      <c r="LI171" s="212"/>
      <c r="LJ171" s="212"/>
      <c r="LK171" s="212"/>
      <c r="LL171" s="212"/>
      <c r="LM171" s="212"/>
      <c r="LN171" s="212"/>
      <c r="LO171" s="212"/>
      <c r="LP171" s="212"/>
      <c r="LQ171" s="212"/>
      <c r="LR171" s="212"/>
      <c r="LS171" s="212"/>
      <c r="LT171" s="212"/>
      <c r="LU171" s="212"/>
      <c r="LV171" s="212"/>
      <c r="LW171" s="212"/>
      <c r="LX171" s="212"/>
      <c r="LY171" s="212"/>
      <c r="LZ171" s="212"/>
      <c r="MA171" s="212"/>
      <c r="MB171" s="212"/>
      <c r="MC171" s="212"/>
      <c r="MD171" s="212"/>
      <c r="ME171" s="212"/>
      <c r="MF171" s="212"/>
      <c r="MG171" s="212"/>
      <c r="MH171" s="212"/>
      <c r="MI171" s="212"/>
      <c r="MJ171" s="212"/>
      <c r="MK171" s="212"/>
      <c r="ML171" s="212"/>
      <c r="MM171" s="212"/>
      <c r="MN171" s="212"/>
      <c r="MO171" s="212"/>
      <c r="MP171" s="212"/>
      <c r="MQ171" s="212"/>
      <c r="MR171" s="212"/>
      <c r="MS171" s="212"/>
      <c r="MT171" s="212"/>
      <c r="MU171" s="212"/>
      <c r="MV171" s="212"/>
      <c r="MW171" s="212"/>
      <c r="MX171" s="212"/>
      <c r="MY171" s="212"/>
      <c r="MZ171" s="212"/>
      <c r="NA171" s="212"/>
      <c r="NB171" s="212"/>
      <c r="NC171" s="212"/>
      <c r="ND171" s="212"/>
      <c r="NE171" s="212"/>
      <c r="NF171" s="212"/>
      <c r="NG171" s="212"/>
      <c r="NH171" s="212"/>
      <c r="NI171" s="212"/>
      <c r="NJ171" s="212"/>
      <c r="NK171" s="212"/>
      <c r="NL171" s="212"/>
      <c r="NM171" s="212"/>
      <c r="NN171" s="212"/>
      <c r="NO171" s="212"/>
      <c r="NP171" s="212"/>
      <c r="NQ171" s="212"/>
      <c r="NR171" s="212"/>
      <c r="NS171" s="212"/>
      <c r="NT171" s="212"/>
      <c r="NU171" s="212"/>
      <c r="NV171" s="212"/>
      <c r="NW171" s="212"/>
      <c r="NX171" s="212"/>
      <c r="NY171" s="212"/>
      <c r="NZ171" s="212"/>
      <c r="OA171" s="212"/>
      <c r="OB171" s="212"/>
      <c r="OC171" s="212"/>
      <c r="OD171" s="212"/>
      <c r="OE171" s="212"/>
      <c r="OF171" s="212"/>
      <c r="OG171" s="212"/>
      <c r="OH171" s="212"/>
      <c r="OI171" s="212"/>
      <c r="OJ171" s="212"/>
      <c r="OK171" s="212"/>
      <c r="OL171" s="212"/>
      <c r="OM171" s="212"/>
      <c r="ON171" s="212"/>
      <c r="OO171" s="212"/>
      <c r="OP171" s="212"/>
      <c r="OQ171" s="212"/>
      <c r="OR171" s="212"/>
      <c r="OS171" s="212"/>
      <c r="OT171" s="212"/>
      <c r="OU171" s="212"/>
      <c r="OV171" s="212"/>
      <c r="OW171" s="212"/>
      <c r="OX171" s="212"/>
      <c r="OY171" s="212"/>
      <c r="OZ171" s="212"/>
      <c r="PA171" s="212"/>
      <c r="PB171" s="212"/>
      <c r="PC171" s="212"/>
      <c r="PD171" s="212"/>
      <c r="PE171" s="212"/>
      <c r="PF171" s="212"/>
      <c r="PG171" s="212"/>
      <c r="PH171" s="212"/>
      <c r="PI171" s="212"/>
      <c r="PJ171" s="212"/>
      <c r="PK171" s="212"/>
      <c r="PL171" s="212"/>
      <c r="PM171" s="212"/>
      <c r="PN171" s="212"/>
      <c r="PO171" s="212"/>
      <c r="PP171" s="212"/>
      <c r="PQ171" s="212"/>
      <c r="PR171" s="212"/>
      <c r="PS171" s="212"/>
      <c r="PT171" s="212"/>
      <c r="PU171" s="212"/>
      <c r="PV171" s="212"/>
      <c r="PW171" s="212"/>
      <c r="PX171" s="212"/>
      <c r="PY171" s="212"/>
      <c r="PZ171" s="212"/>
      <c r="QA171" s="212"/>
      <c r="QB171" s="212"/>
      <c r="QC171" s="212"/>
      <c r="QD171" s="212"/>
      <c r="QE171" s="212"/>
      <c r="QF171" s="212"/>
      <c r="QG171" s="212"/>
      <c r="QH171" s="212"/>
      <c r="QI171" s="212"/>
      <c r="QJ171" s="212"/>
      <c r="QK171" s="212"/>
      <c r="QL171" s="212"/>
      <c r="QM171" s="212"/>
      <c r="QN171" s="212"/>
      <c r="QO171" s="212"/>
      <c r="QP171" s="212"/>
      <c r="QQ171" s="212"/>
      <c r="QR171" s="212"/>
      <c r="QS171" s="212"/>
      <c r="QT171" s="212"/>
      <c r="QU171" s="212"/>
      <c r="QV171" s="212"/>
      <c r="QW171" s="212"/>
      <c r="QX171" s="212"/>
      <c r="QY171" s="212"/>
      <c r="QZ171" s="212"/>
      <c r="RA171" s="212"/>
      <c r="RB171" s="212"/>
      <c r="RC171" s="212"/>
      <c r="RD171" s="212"/>
      <c r="RE171" s="212"/>
      <c r="RF171" s="212"/>
      <c r="RG171" s="212"/>
      <c r="RH171" s="212"/>
      <c r="RI171" s="212"/>
      <c r="RJ171" s="212"/>
      <c r="RK171" s="212"/>
      <c r="RL171" s="212"/>
      <c r="RM171" s="212"/>
      <c r="RN171" s="212"/>
      <c r="RO171" s="212"/>
      <c r="RP171" s="212"/>
      <c r="RQ171" s="212"/>
      <c r="RR171" s="212"/>
      <c r="RS171" s="212"/>
      <c r="RT171" s="212"/>
      <c r="RU171" s="212"/>
      <c r="RV171" s="212"/>
      <c r="RW171" s="212"/>
      <c r="RX171" s="212"/>
      <c r="RY171" s="212"/>
      <c r="RZ171" s="212"/>
      <c r="SA171" s="212"/>
      <c r="SB171" s="212"/>
      <c r="SC171" s="212"/>
      <c r="SD171" s="212"/>
      <c r="SE171" s="212"/>
      <c r="SF171" s="212"/>
      <c r="SG171" s="212"/>
      <c r="SH171" s="212"/>
      <c r="SI171" s="212"/>
      <c r="SJ171" s="212"/>
      <c r="SK171" s="212"/>
      <c r="SL171" s="212"/>
      <c r="SM171" s="212"/>
      <c r="SN171" s="212"/>
      <c r="SO171" s="212"/>
      <c r="SP171" s="212"/>
      <c r="SQ171" s="212"/>
      <c r="SR171" s="212"/>
      <c r="SS171" s="212"/>
      <c r="ST171" s="212"/>
      <c r="SU171" s="212"/>
      <c r="TB171" s="212"/>
      <c r="TC171" s="212"/>
      <c r="TD171" s="212"/>
      <c r="TE171" s="212"/>
      <c r="TF171" s="212"/>
      <c r="TG171" s="212"/>
      <c r="TH171" s="212"/>
      <c r="TI171" s="212"/>
      <c r="TJ171" s="212"/>
      <c r="TK171" s="212"/>
      <c r="TL171" s="212"/>
      <c r="TM171" s="212"/>
      <c r="TN171" s="212"/>
      <c r="TO171" s="212"/>
      <c r="TP171" s="212"/>
      <c r="TQ171" s="212"/>
      <c r="TR171" s="212"/>
      <c r="TS171" s="212"/>
      <c r="TT171" s="212"/>
      <c r="TU171" s="212"/>
      <c r="TV171" s="212"/>
      <c r="TW171" s="212"/>
      <c r="TX171" s="212"/>
      <c r="TY171" s="212"/>
      <c r="TZ171" s="212"/>
      <c r="UA171" s="212"/>
      <c r="UB171" s="212"/>
      <c r="UC171" s="212"/>
      <c r="UD171" s="212"/>
      <c r="UE171" s="212"/>
      <c r="UF171" s="212"/>
      <c r="UG171" s="212"/>
      <c r="UH171" s="212"/>
      <c r="UI171" s="212"/>
      <c r="UJ171" s="212"/>
      <c r="UK171" s="212"/>
      <c r="UL171" s="212"/>
      <c r="UM171" s="212"/>
      <c r="UN171" s="212"/>
      <c r="UO171" s="212"/>
      <c r="UP171" s="212"/>
      <c r="UQ171" s="212"/>
      <c r="UR171" s="212"/>
      <c r="US171" s="212"/>
      <c r="UT171" s="212"/>
      <c r="UU171" s="212"/>
      <c r="UV171" s="212"/>
      <c r="UW171" s="212"/>
      <c r="UX171" s="212"/>
      <c r="UY171" s="212"/>
      <c r="UZ171" s="212"/>
      <c r="VA171" s="212"/>
      <c r="VB171" s="212"/>
      <c r="VC171" s="212"/>
      <c r="VD171" s="212"/>
      <c r="VE171" s="212"/>
      <c r="VF171" s="212"/>
      <c r="VG171" s="212"/>
      <c r="VH171" s="212"/>
      <c r="VI171" s="212"/>
      <c r="VJ171" s="212"/>
      <c r="VK171" s="212"/>
      <c r="VL171" s="212"/>
      <c r="VM171" s="212"/>
      <c r="VN171" s="212"/>
      <c r="VO171" s="212"/>
      <c r="VP171" s="212"/>
      <c r="VQ171" s="212"/>
      <c r="VR171" s="212"/>
      <c r="VS171" s="212"/>
      <c r="VT171" s="212"/>
      <c r="VU171" s="212"/>
      <c r="VV171" s="212"/>
      <c r="VW171" s="212"/>
      <c r="VX171" s="212"/>
      <c r="VY171" s="212"/>
      <c r="VZ171" s="212"/>
      <c r="WA171" s="212"/>
      <c r="WB171" s="212"/>
      <c r="WC171" s="212"/>
      <c r="WD171" s="212"/>
      <c r="WE171" s="212"/>
      <c r="WF171" s="212"/>
      <c r="WG171" s="212"/>
      <c r="WH171" s="212"/>
      <c r="WI171" s="212"/>
      <c r="WJ171" s="212"/>
      <c r="WK171" s="212"/>
      <c r="WL171" s="212"/>
      <c r="WM171" s="212"/>
      <c r="WN171" s="212"/>
      <c r="WO171" s="212"/>
      <c r="WP171" s="212"/>
      <c r="WQ171" s="212"/>
      <c r="WR171" s="212"/>
      <c r="WS171" s="212"/>
      <c r="WT171" s="212"/>
      <c r="WU171" s="212"/>
      <c r="WV171" s="212"/>
      <c r="WW171" s="212"/>
      <c r="WX171" s="212"/>
      <c r="WY171" s="212"/>
      <c r="WZ171" s="212"/>
      <c r="XA171" s="212"/>
      <c r="XB171" s="212"/>
      <c r="XC171" s="212"/>
      <c r="XD171" s="212"/>
      <c r="XE171" s="212"/>
      <c r="XF171" s="212"/>
      <c r="XG171" s="212"/>
      <c r="XH171" s="212"/>
      <c r="XI171" s="212"/>
      <c r="XJ171" s="212"/>
      <c r="XK171" s="212"/>
      <c r="XL171" s="212"/>
      <c r="XM171" s="212"/>
      <c r="XN171" s="212"/>
      <c r="XO171" s="212"/>
      <c r="XP171" s="212"/>
      <c r="XQ171" s="212"/>
      <c r="XR171" s="212"/>
      <c r="XS171" s="212"/>
      <c r="XT171" s="212"/>
      <c r="XU171" s="212"/>
      <c r="XV171" s="212"/>
      <c r="XW171" s="212"/>
      <c r="XX171" s="212"/>
      <c r="XY171" s="212"/>
      <c r="XZ171" s="212"/>
      <c r="YA171" s="212"/>
      <c r="YB171" s="212"/>
      <c r="YC171" s="212"/>
      <c r="YD171" s="212"/>
      <c r="YE171" s="212"/>
      <c r="YF171" s="212"/>
      <c r="YG171" s="212"/>
      <c r="YH171" s="212"/>
      <c r="YI171" s="212"/>
      <c r="YJ171" s="212"/>
      <c r="YK171" s="212"/>
      <c r="YL171" s="212"/>
      <c r="YM171" s="212"/>
      <c r="YN171" s="212"/>
      <c r="YO171" s="212"/>
      <c r="YP171" s="212"/>
      <c r="YQ171" s="212"/>
      <c r="YR171" s="212"/>
      <c r="YS171" s="212"/>
      <c r="YT171" s="212"/>
      <c r="YU171" s="212"/>
      <c r="YV171" s="212"/>
      <c r="YW171" s="212"/>
      <c r="YX171" s="212"/>
      <c r="YY171" s="212"/>
      <c r="YZ171" s="212"/>
      <c r="ZA171" s="212"/>
      <c r="ZB171" s="212"/>
      <c r="ZC171" s="212"/>
      <c r="ZD171" s="212"/>
      <c r="ZE171" s="212"/>
      <c r="ZF171" s="212"/>
      <c r="ZG171" s="212"/>
      <c r="ZH171" s="212"/>
      <c r="ZI171" s="212"/>
      <c r="ZJ171" s="212"/>
      <c r="ZK171" s="212"/>
      <c r="ZL171" s="212"/>
      <c r="ZM171" s="212"/>
      <c r="ZN171" s="212"/>
      <c r="ZO171" s="212"/>
      <c r="ZP171" s="212"/>
      <c r="ZQ171" s="212"/>
      <c r="ZR171" s="212"/>
      <c r="ZS171" s="212"/>
      <c r="ZT171" s="212"/>
      <c r="ZU171" s="212"/>
      <c r="ZV171" s="212"/>
      <c r="ZW171" s="212"/>
      <c r="ZX171" s="212"/>
      <c r="ZY171" s="212"/>
      <c r="ZZ171" s="212"/>
      <c r="AAA171" s="212"/>
      <c r="AAB171" s="212"/>
      <c r="AAC171" s="212"/>
      <c r="AAD171" s="212"/>
      <c r="AAE171" s="212"/>
      <c r="AAF171" s="212"/>
      <c r="AAG171" s="212"/>
      <c r="AAH171" s="212"/>
      <c r="AAI171" s="212"/>
      <c r="AAJ171" s="212"/>
      <c r="AAK171" s="212"/>
      <c r="AAL171" s="212"/>
      <c r="AAM171" s="212"/>
      <c r="AAN171" s="212"/>
      <c r="AAO171" s="212"/>
      <c r="AAP171" s="212"/>
      <c r="AAQ171" s="212"/>
      <c r="AAR171" s="212"/>
      <c r="AAS171" s="212"/>
      <c r="AAT171" s="212"/>
      <c r="AAU171" s="212"/>
      <c r="AAV171" s="212"/>
      <c r="AAW171" s="212"/>
      <c r="AAX171" s="212"/>
      <c r="AAY171" s="212"/>
      <c r="AAZ171" s="212"/>
      <c r="ABA171" s="212"/>
      <c r="ABB171" s="212"/>
      <c r="ABC171" s="212"/>
      <c r="ABD171" s="212"/>
      <c r="ABE171" s="212"/>
      <c r="ABF171" s="212"/>
      <c r="ABG171" s="212"/>
      <c r="ABH171" s="212"/>
      <c r="ABI171" s="212"/>
      <c r="ABJ171" s="212"/>
      <c r="ABK171" s="212"/>
      <c r="ABL171" s="212"/>
      <c r="ABM171" s="212"/>
      <c r="ABN171" s="212"/>
      <c r="ABO171" s="212"/>
      <c r="ABP171" s="212"/>
      <c r="ABQ171" s="212"/>
      <c r="ABR171" s="212"/>
      <c r="ABS171" s="212"/>
      <c r="ABT171" s="212"/>
      <c r="ABU171" s="212"/>
      <c r="ABV171" s="212"/>
      <c r="ABW171" s="212"/>
      <c r="ABX171" s="212"/>
      <c r="ABY171" s="212"/>
      <c r="ABZ171" s="212"/>
      <c r="ACA171" s="212"/>
      <c r="ACB171" s="212"/>
      <c r="ACC171" s="212"/>
      <c r="ACD171" s="212"/>
      <c r="ACE171" s="212"/>
      <c r="ACF171" s="212"/>
      <c r="ACG171" s="212"/>
      <c r="ACH171" s="212"/>
      <c r="ACI171" s="212"/>
      <c r="ACJ171" s="212"/>
      <c r="ACK171" s="212"/>
      <c r="ACL171" s="212"/>
      <c r="ACM171" s="212"/>
      <c r="ACN171" s="212"/>
      <c r="ACO171" s="212"/>
      <c r="ACP171" s="212"/>
      <c r="ACQ171" s="212"/>
      <c r="ACX171" s="212"/>
      <c r="ACY171" s="212"/>
      <c r="ACZ171" s="212"/>
      <c r="ADA171" s="212"/>
      <c r="ADB171" s="212"/>
      <c r="ADC171" s="212"/>
      <c r="ADD171" s="212"/>
      <c r="ADE171" s="212"/>
      <c r="ADF171" s="212"/>
      <c r="ADG171" s="212"/>
      <c r="ADH171" s="212"/>
      <c r="ADI171" s="212"/>
      <c r="ADJ171" s="212"/>
      <c r="ADK171" s="212"/>
      <c r="ADL171" s="212"/>
      <c r="ADM171" s="212"/>
      <c r="ADN171" s="212"/>
      <c r="ADO171" s="212"/>
      <c r="ADP171" s="212"/>
      <c r="ADQ171" s="212"/>
      <c r="ADR171" s="212"/>
      <c r="ADS171" s="212"/>
      <c r="ADT171" s="212"/>
      <c r="ADU171" s="212"/>
      <c r="ADV171" s="212"/>
      <c r="ADW171" s="212"/>
      <c r="ADX171" s="212"/>
      <c r="ADY171" s="212"/>
      <c r="ADZ171" s="212"/>
      <c r="AEA171" s="212"/>
      <c r="AEB171" s="212"/>
      <c r="AEC171" s="212"/>
      <c r="AED171" s="212"/>
      <c r="AEE171" s="212"/>
      <c r="AEF171" s="212"/>
      <c r="AEG171" s="212"/>
      <c r="AEH171" s="212"/>
      <c r="AEI171" s="212"/>
      <c r="AEJ171" s="212"/>
      <c r="AEK171" s="212"/>
      <c r="AEL171" s="212"/>
      <c r="AEM171" s="212"/>
      <c r="AEN171" s="212"/>
      <c r="AEO171" s="212"/>
      <c r="AEP171" s="212"/>
      <c r="AEQ171" s="212"/>
      <c r="AER171" s="212"/>
      <c r="AES171" s="212"/>
      <c r="AET171" s="212"/>
      <c r="AEU171" s="212"/>
      <c r="AEV171" s="212"/>
      <c r="AEW171" s="212"/>
      <c r="AEX171" s="212"/>
      <c r="AEY171" s="212"/>
      <c r="AEZ171" s="212"/>
      <c r="AFA171" s="212"/>
      <c r="AFB171" s="212"/>
      <c r="AFC171" s="212"/>
      <c r="AFD171" s="212"/>
      <c r="AFE171" s="212"/>
      <c r="AFF171" s="212"/>
      <c r="AFG171" s="212"/>
      <c r="AFH171" s="212"/>
      <c r="AFI171" s="212"/>
      <c r="AFJ171" s="212"/>
      <c r="AFK171" s="212"/>
      <c r="AFL171" s="212"/>
      <c r="AFM171" s="212"/>
      <c r="AFN171" s="212"/>
      <c r="AFO171" s="212"/>
      <c r="AFP171" s="212"/>
      <c r="AFQ171" s="212"/>
      <c r="AFR171" s="212"/>
      <c r="AFS171" s="212"/>
      <c r="AFT171" s="212"/>
      <c r="AFU171" s="212"/>
      <c r="AFV171" s="212"/>
      <c r="AFW171" s="212"/>
      <c r="AFX171" s="212"/>
      <c r="AFY171" s="212"/>
      <c r="AFZ171" s="212"/>
      <c r="AGA171" s="212"/>
      <c r="AGB171" s="212"/>
      <c r="AGC171" s="212"/>
      <c r="AGD171" s="212"/>
      <c r="AGE171" s="212"/>
      <c r="AGF171" s="212"/>
      <c r="AGG171" s="212"/>
      <c r="AGH171" s="212"/>
      <c r="AGI171" s="212"/>
      <c r="AGJ171" s="212"/>
      <c r="AGK171" s="212"/>
      <c r="AGL171" s="212"/>
      <c r="AGM171" s="212"/>
      <c r="AGN171" s="212"/>
      <c r="AGO171" s="212"/>
      <c r="AGP171" s="212"/>
      <c r="AGQ171" s="212"/>
      <c r="AGR171" s="212"/>
      <c r="AGS171" s="212"/>
      <c r="AGT171" s="212"/>
      <c r="AGU171" s="212"/>
      <c r="AGV171" s="212"/>
      <c r="AGW171" s="212"/>
      <c r="AGX171" s="212"/>
      <c r="AGY171" s="212"/>
      <c r="AGZ171" s="212"/>
      <c r="AHA171" s="212"/>
      <c r="AHB171" s="212"/>
      <c r="AHC171" s="212"/>
      <c r="AHD171" s="212"/>
      <c r="AHE171" s="212"/>
      <c r="AHF171" s="212"/>
      <c r="AHG171" s="212"/>
      <c r="AHH171" s="212"/>
      <c r="AHI171" s="212"/>
      <c r="AHJ171" s="212"/>
      <c r="AHK171" s="212"/>
      <c r="AHL171" s="212"/>
      <c r="AHM171" s="212"/>
      <c r="AHN171" s="212"/>
      <c r="AHO171" s="212"/>
      <c r="AHP171" s="212"/>
      <c r="AHQ171" s="212"/>
      <c r="AHR171" s="212"/>
      <c r="AHS171" s="212"/>
      <c r="AHT171" s="212"/>
      <c r="AHU171" s="212"/>
      <c r="AHV171" s="212"/>
      <c r="AHW171" s="212"/>
      <c r="AHX171" s="212"/>
      <c r="AHY171" s="212"/>
      <c r="AHZ171" s="212"/>
      <c r="AIA171" s="212"/>
      <c r="AIB171" s="212"/>
      <c r="AIC171" s="212"/>
      <c r="AID171" s="212"/>
      <c r="AIE171" s="212"/>
      <c r="AIF171" s="212"/>
      <c r="AIG171" s="212"/>
      <c r="AIH171" s="212"/>
      <c r="AII171" s="212"/>
      <c r="AIJ171" s="212"/>
      <c r="AIK171" s="212"/>
      <c r="AIL171" s="212"/>
      <c r="AIM171" s="212"/>
      <c r="AIN171" s="212"/>
      <c r="AIO171" s="212"/>
      <c r="AIP171" s="212"/>
      <c r="AIQ171" s="212"/>
      <c r="AIR171" s="212"/>
      <c r="AIS171" s="212"/>
      <c r="AIT171" s="212"/>
      <c r="AIU171" s="212"/>
      <c r="AIV171" s="212"/>
      <c r="AIW171" s="212"/>
      <c r="AIX171" s="212"/>
      <c r="AIY171" s="212"/>
      <c r="AIZ171" s="212"/>
      <c r="AJA171" s="212"/>
      <c r="AJB171" s="212"/>
      <c r="AJC171" s="212"/>
      <c r="AJD171" s="212"/>
      <c r="AJE171" s="212"/>
      <c r="AJF171" s="212"/>
      <c r="AJG171" s="212"/>
      <c r="AJH171" s="212"/>
      <c r="AJI171" s="212"/>
      <c r="AJJ171" s="212"/>
      <c r="AJK171" s="212"/>
      <c r="AJL171" s="212"/>
      <c r="AJM171" s="212"/>
      <c r="AJN171" s="212"/>
      <c r="AJO171" s="212"/>
      <c r="AJP171" s="212"/>
      <c r="AJQ171" s="212"/>
      <c r="AJR171" s="212"/>
      <c r="AJS171" s="212"/>
      <c r="AJT171" s="212"/>
      <c r="AJU171" s="212"/>
      <c r="AJV171" s="212"/>
      <c r="AJW171" s="212"/>
      <c r="AJX171" s="212"/>
      <c r="AJY171" s="212"/>
      <c r="AJZ171" s="212"/>
      <c r="AKA171" s="212"/>
      <c r="AKB171" s="212"/>
      <c r="AKC171" s="212"/>
      <c r="AKD171" s="212"/>
      <c r="AKE171" s="212"/>
      <c r="AKF171" s="212"/>
      <c r="AKG171" s="212"/>
      <c r="AKH171" s="212"/>
      <c r="AKI171" s="212"/>
      <c r="AKJ171" s="212"/>
      <c r="AKK171" s="212"/>
      <c r="AKL171" s="212"/>
      <c r="AKM171" s="212"/>
      <c r="AKN171" s="212"/>
      <c r="AKO171" s="212"/>
      <c r="AKP171" s="212"/>
      <c r="AKQ171" s="212"/>
      <c r="AKR171" s="212"/>
      <c r="AKS171" s="212"/>
      <c r="AKT171" s="212"/>
      <c r="AKU171" s="212"/>
      <c r="AKV171" s="212"/>
      <c r="AKW171" s="212"/>
      <c r="AKX171" s="212"/>
      <c r="AKY171" s="212"/>
      <c r="AKZ171" s="212"/>
      <c r="ALA171" s="212"/>
      <c r="ALB171" s="212"/>
      <c r="ALC171" s="212"/>
      <c r="ALD171" s="212"/>
      <c r="ALE171" s="212"/>
      <c r="ALF171" s="212"/>
      <c r="ALG171" s="212"/>
      <c r="ALH171" s="212"/>
      <c r="ALI171" s="212"/>
      <c r="ALJ171" s="212"/>
      <c r="ALK171" s="212"/>
      <c r="ALL171" s="212"/>
      <c r="ALM171" s="212"/>
      <c r="ALN171" s="212"/>
      <c r="ALO171" s="212"/>
      <c r="ALP171" s="212"/>
      <c r="ALQ171" s="212"/>
      <c r="ALR171" s="212"/>
      <c r="ALS171" s="212"/>
      <c r="ALT171" s="212"/>
      <c r="ALU171" s="212"/>
      <c r="ALV171" s="212"/>
      <c r="ALW171" s="212"/>
      <c r="ALX171" s="212"/>
      <c r="ALY171" s="212"/>
      <c r="ALZ171" s="212"/>
      <c r="AMA171" s="212"/>
      <c r="AMB171" s="212"/>
      <c r="AMC171" s="212"/>
      <c r="AMD171" s="212"/>
      <c r="AME171" s="212"/>
      <c r="AMF171" s="212"/>
      <c r="AMG171" s="212"/>
      <c r="AMH171" s="212"/>
      <c r="AMI171" s="212"/>
      <c r="AMJ171" s="212"/>
      <c r="AMK171" s="212"/>
      <c r="AML171" s="212"/>
      <c r="AMM171" s="212"/>
      <c r="AMT171" s="212"/>
      <c r="AMU171" s="212"/>
      <c r="AMV171" s="212"/>
      <c r="AMW171" s="212"/>
      <c r="AMX171" s="212"/>
      <c r="AMY171" s="212"/>
      <c r="AMZ171" s="212"/>
      <c r="ANA171" s="212"/>
      <c r="ANB171" s="212"/>
      <c r="ANC171" s="212"/>
      <c r="AND171" s="212"/>
      <c r="ANE171" s="212"/>
      <c r="ANF171" s="212"/>
      <c r="ANG171" s="212"/>
      <c r="ANH171" s="212"/>
      <c r="ANI171" s="212"/>
      <c r="ANJ171" s="212"/>
      <c r="ANK171" s="212"/>
      <c r="ANL171" s="212"/>
      <c r="ANM171" s="212"/>
      <c r="ANN171" s="212"/>
      <c r="ANO171" s="212"/>
      <c r="ANP171" s="212"/>
      <c r="ANQ171" s="212"/>
      <c r="ANR171" s="212"/>
      <c r="ANS171" s="212"/>
      <c r="ANT171" s="212"/>
      <c r="ANU171" s="212"/>
      <c r="ANV171" s="212"/>
      <c r="ANW171" s="212"/>
      <c r="ANX171" s="212"/>
      <c r="ANY171" s="212"/>
      <c r="ANZ171" s="212"/>
      <c r="AOA171" s="212"/>
      <c r="AOB171" s="212"/>
      <c r="AOC171" s="212"/>
      <c r="AOD171" s="212"/>
      <c r="AOE171" s="212"/>
      <c r="AOF171" s="212"/>
      <c r="AOG171" s="212"/>
      <c r="AOH171" s="212"/>
      <c r="AOI171" s="212"/>
      <c r="AOJ171" s="212"/>
      <c r="AOK171" s="212"/>
      <c r="AOL171" s="212"/>
      <c r="AOM171" s="212"/>
      <c r="AON171" s="212"/>
      <c r="AOO171" s="212"/>
      <c r="AOP171" s="212"/>
      <c r="AOQ171" s="212"/>
      <c r="AOR171" s="212"/>
      <c r="AOS171" s="212"/>
      <c r="AOT171" s="212"/>
      <c r="AOU171" s="212"/>
      <c r="AOV171" s="212"/>
      <c r="AOW171" s="212"/>
      <c r="AOX171" s="212"/>
      <c r="AOY171" s="212"/>
      <c r="AOZ171" s="212"/>
      <c r="APA171" s="212"/>
      <c r="APB171" s="212"/>
      <c r="APC171" s="212"/>
      <c r="APD171" s="212"/>
      <c r="APE171" s="212"/>
      <c r="APF171" s="212"/>
      <c r="APG171" s="212"/>
      <c r="APH171" s="212"/>
      <c r="API171" s="212"/>
      <c r="APJ171" s="212"/>
      <c r="APK171" s="212"/>
      <c r="APL171" s="212"/>
      <c r="APM171" s="212"/>
      <c r="APN171" s="212"/>
      <c r="APO171" s="212"/>
      <c r="APP171" s="212"/>
      <c r="APQ171" s="212"/>
      <c r="APR171" s="212"/>
      <c r="APS171" s="212"/>
      <c r="APT171" s="212"/>
      <c r="APU171" s="212"/>
      <c r="APV171" s="212"/>
      <c r="APW171" s="212"/>
      <c r="APX171" s="212"/>
      <c r="APY171" s="212"/>
      <c r="APZ171" s="212"/>
      <c r="AQA171" s="212"/>
      <c r="AQB171" s="212"/>
      <c r="AQC171" s="212"/>
      <c r="AQD171" s="212"/>
      <c r="AQE171" s="212"/>
      <c r="AQF171" s="212"/>
      <c r="AQG171" s="212"/>
      <c r="AQH171" s="212"/>
      <c r="AQI171" s="212"/>
      <c r="AQJ171" s="212"/>
      <c r="AQK171" s="212"/>
      <c r="AQL171" s="212"/>
      <c r="AQM171" s="212"/>
      <c r="AQN171" s="212"/>
      <c r="AQO171" s="212"/>
      <c r="AQP171" s="212"/>
      <c r="AQQ171" s="212"/>
      <c r="AQR171" s="212"/>
      <c r="AQS171" s="212"/>
      <c r="AQT171" s="212"/>
      <c r="AQU171" s="212"/>
      <c r="AQV171" s="212"/>
      <c r="AQW171" s="212"/>
      <c r="AQX171" s="212"/>
      <c r="AQY171" s="212"/>
      <c r="AQZ171" s="212"/>
      <c r="ARA171" s="212"/>
      <c r="ARB171" s="212"/>
      <c r="ARC171" s="212"/>
      <c r="ARD171" s="212"/>
      <c r="ARE171" s="212"/>
      <c r="ARF171" s="212"/>
      <c r="ARG171" s="212"/>
      <c r="ARH171" s="212"/>
      <c r="ARI171" s="212"/>
      <c r="ARJ171" s="212"/>
      <c r="ARK171" s="212"/>
      <c r="ARL171" s="212"/>
      <c r="ARM171" s="212"/>
      <c r="ARN171" s="212"/>
      <c r="ARO171" s="212"/>
      <c r="ARP171" s="212"/>
      <c r="ARQ171" s="212"/>
      <c r="ARR171" s="212"/>
      <c r="ARS171" s="212"/>
      <c r="ART171" s="212"/>
      <c r="ARU171" s="212"/>
      <c r="ARV171" s="212"/>
      <c r="ARW171" s="212"/>
      <c r="ARX171" s="212"/>
      <c r="ARY171" s="212"/>
      <c r="ARZ171" s="212"/>
      <c r="ASA171" s="212"/>
      <c r="ASB171" s="212"/>
      <c r="ASC171" s="212"/>
      <c r="ASD171" s="212"/>
      <c r="ASE171" s="212"/>
      <c r="ASF171" s="212"/>
      <c r="ASG171" s="212"/>
      <c r="ASH171" s="212"/>
      <c r="ASI171" s="212"/>
      <c r="ASJ171" s="212"/>
      <c r="ASK171" s="212"/>
      <c r="ASL171" s="212"/>
      <c r="ASM171" s="212"/>
      <c r="ASN171" s="212"/>
      <c r="ASO171" s="212"/>
      <c r="ASP171" s="212"/>
      <c r="ASQ171" s="212"/>
      <c r="ASR171" s="212"/>
      <c r="ASS171" s="212"/>
      <c r="AST171" s="212"/>
      <c r="ASU171" s="212"/>
      <c r="ASV171" s="212"/>
      <c r="ASW171" s="212"/>
      <c r="ASX171" s="212"/>
      <c r="ASY171" s="212"/>
      <c r="ASZ171" s="212"/>
      <c r="ATA171" s="212"/>
      <c r="ATB171" s="212"/>
      <c r="ATC171" s="212"/>
      <c r="ATD171" s="212"/>
      <c r="ATE171" s="212"/>
      <c r="ATF171" s="212"/>
      <c r="ATG171" s="212"/>
      <c r="ATH171" s="212"/>
      <c r="ATI171" s="212"/>
      <c r="ATJ171" s="212"/>
      <c r="ATK171" s="212"/>
      <c r="ATL171" s="212"/>
      <c r="ATM171" s="212"/>
      <c r="ATN171" s="212"/>
      <c r="ATO171" s="212"/>
      <c r="ATP171" s="212"/>
      <c r="ATQ171" s="212"/>
      <c r="ATR171" s="212"/>
      <c r="ATS171" s="212"/>
      <c r="ATT171" s="212"/>
      <c r="ATU171" s="212"/>
      <c r="ATV171" s="212"/>
      <c r="ATW171" s="212"/>
      <c r="ATX171" s="212"/>
      <c r="ATY171" s="212"/>
      <c r="ATZ171" s="212"/>
      <c r="AUA171" s="212"/>
      <c r="AUB171" s="212"/>
      <c r="AUC171" s="212"/>
      <c r="AUD171" s="212"/>
      <c r="AUE171" s="212"/>
      <c r="AUF171" s="212"/>
      <c r="AUG171" s="212"/>
      <c r="AUH171" s="212"/>
      <c r="AUI171" s="212"/>
      <c r="AUJ171" s="212"/>
      <c r="AUK171" s="212"/>
      <c r="AUL171" s="212"/>
      <c r="AUM171" s="212"/>
      <c r="AUN171" s="212"/>
      <c r="AUO171" s="212"/>
      <c r="AUP171" s="212"/>
      <c r="AUQ171" s="212"/>
      <c r="AUR171" s="212"/>
      <c r="AUS171" s="212"/>
      <c r="AUT171" s="212"/>
      <c r="AUU171" s="212"/>
      <c r="AUV171" s="212"/>
      <c r="AUW171" s="212"/>
      <c r="AUX171" s="212"/>
      <c r="AUY171" s="212"/>
      <c r="AUZ171" s="212"/>
      <c r="AVA171" s="212"/>
      <c r="AVB171" s="212"/>
      <c r="AVC171" s="212"/>
      <c r="AVD171" s="212"/>
      <c r="AVE171" s="212"/>
      <c r="AVF171" s="212"/>
      <c r="AVG171" s="212"/>
      <c r="AVH171" s="212"/>
      <c r="AVI171" s="212"/>
      <c r="AVJ171" s="212"/>
      <c r="AVK171" s="212"/>
      <c r="AVL171" s="212"/>
      <c r="AVM171" s="212"/>
      <c r="AVN171" s="212"/>
      <c r="AVO171" s="212"/>
      <c r="AVP171" s="212"/>
      <c r="AVQ171" s="212"/>
      <c r="AVR171" s="212"/>
      <c r="AVS171" s="212"/>
      <c r="AVT171" s="212"/>
      <c r="AVU171" s="212"/>
      <c r="AVV171" s="212"/>
      <c r="AVW171" s="212"/>
      <c r="AVX171" s="212"/>
      <c r="AVY171" s="212"/>
      <c r="AVZ171" s="212"/>
      <c r="AWA171" s="212"/>
      <c r="AWB171" s="212"/>
      <c r="AWC171" s="212"/>
      <c r="AWD171" s="212"/>
      <c r="AWE171" s="212"/>
      <c r="AWF171" s="212"/>
      <c r="AWG171" s="212"/>
      <c r="AWH171" s="212"/>
      <c r="AWI171" s="212"/>
      <c r="AWP171" s="212"/>
      <c r="AWQ171" s="212"/>
      <c r="AWR171" s="212"/>
      <c r="AWS171" s="212"/>
      <c r="AWT171" s="212"/>
      <c r="AWU171" s="212"/>
      <c r="AWV171" s="212"/>
      <c r="AWW171" s="212"/>
      <c r="AWX171" s="212"/>
      <c r="AWY171" s="212"/>
      <c r="AWZ171" s="212"/>
      <c r="AXA171" s="212"/>
      <c r="AXB171" s="212"/>
      <c r="AXC171" s="212"/>
      <c r="AXD171" s="212"/>
      <c r="AXE171" s="212"/>
      <c r="AXF171" s="212"/>
      <c r="AXG171" s="212"/>
      <c r="AXH171" s="212"/>
      <c r="AXI171" s="212"/>
      <c r="AXJ171" s="212"/>
      <c r="AXK171" s="212"/>
      <c r="AXL171" s="212"/>
      <c r="AXM171" s="212"/>
      <c r="AXN171" s="212"/>
      <c r="AXO171" s="212"/>
      <c r="AXP171" s="212"/>
      <c r="AXQ171" s="212"/>
      <c r="AXR171" s="212"/>
      <c r="AXS171" s="212"/>
      <c r="AXT171" s="212"/>
      <c r="AXU171" s="212"/>
      <c r="AXV171" s="212"/>
      <c r="AXW171" s="212"/>
      <c r="AXX171" s="212"/>
      <c r="AXY171" s="212"/>
      <c r="AXZ171" s="212"/>
      <c r="AYA171" s="212"/>
      <c r="AYB171" s="212"/>
      <c r="AYC171" s="212"/>
      <c r="AYD171" s="212"/>
      <c r="AYE171" s="212"/>
      <c r="AYF171" s="212"/>
      <c r="AYG171" s="212"/>
      <c r="AYH171" s="212"/>
      <c r="AYI171" s="212"/>
      <c r="AYJ171" s="212"/>
      <c r="AYK171" s="212"/>
      <c r="AYL171" s="212"/>
      <c r="AYM171" s="212"/>
      <c r="AYN171" s="212"/>
      <c r="AYO171" s="212"/>
      <c r="AYP171" s="212"/>
      <c r="AYQ171" s="212"/>
      <c r="AYR171" s="212"/>
      <c r="AYS171" s="212"/>
      <c r="AYT171" s="212"/>
      <c r="AYU171" s="212"/>
      <c r="AYV171" s="212"/>
      <c r="AYW171" s="212"/>
      <c r="AYX171" s="212"/>
      <c r="AYY171" s="212"/>
      <c r="AYZ171" s="212"/>
      <c r="AZA171" s="212"/>
      <c r="AZB171" s="212"/>
      <c r="AZC171" s="212"/>
      <c r="AZD171" s="212"/>
      <c r="AZE171" s="212"/>
      <c r="AZF171" s="212"/>
      <c r="AZG171" s="212"/>
      <c r="AZH171" s="212"/>
      <c r="AZI171" s="212"/>
      <c r="AZJ171" s="212"/>
      <c r="AZK171" s="212"/>
      <c r="AZL171" s="212"/>
      <c r="AZM171" s="212"/>
      <c r="AZN171" s="212"/>
      <c r="AZO171" s="212"/>
      <c r="AZP171" s="212"/>
      <c r="AZQ171" s="212"/>
      <c r="AZR171" s="212"/>
      <c r="AZS171" s="212"/>
      <c r="AZT171" s="212"/>
      <c r="AZU171" s="212"/>
      <c r="AZV171" s="212"/>
      <c r="AZW171" s="212"/>
      <c r="AZX171" s="212"/>
      <c r="AZY171" s="212"/>
      <c r="AZZ171" s="212"/>
      <c r="BAA171" s="212"/>
      <c r="BAB171" s="212"/>
      <c r="BAC171" s="212"/>
      <c r="BAD171" s="212"/>
      <c r="BAE171" s="212"/>
      <c r="BAF171" s="212"/>
      <c r="BAG171" s="212"/>
      <c r="BAH171" s="212"/>
      <c r="BAI171" s="212"/>
      <c r="BAJ171" s="212"/>
      <c r="BAK171" s="212"/>
      <c r="BAL171" s="212"/>
      <c r="BAM171" s="212"/>
      <c r="BAN171" s="212"/>
      <c r="BAO171" s="212"/>
      <c r="BAP171" s="212"/>
      <c r="BAQ171" s="212"/>
      <c r="BAR171" s="212"/>
      <c r="BAS171" s="212"/>
      <c r="BAT171" s="212"/>
      <c r="BAU171" s="212"/>
      <c r="BAV171" s="212"/>
      <c r="BAW171" s="212"/>
      <c r="BAX171" s="212"/>
      <c r="BAY171" s="212"/>
      <c r="BAZ171" s="212"/>
      <c r="BBA171" s="212"/>
      <c r="BBB171" s="212"/>
      <c r="BBC171" s="212"/>
      <c r="BBD171" s="212"/>
      <c r="BBE171" s="212"/>
      <c r="BBF171" s="212"/>
      <c r="BBG171" s="212"/>
      <c r="BBH171" s="212"/>
      <c r="BBI171" s="212"/>
      <c r="BBJ171" s="212"/>
      <c r="BBK171" s="212"/>
      <c r="BBL171" s="212"/>
      <c r="BBM171" s="212"/>
      <c r="BBN171" s="212"/>
      <c r="BBO171" s="212"/>
      <c r="BBP171" s="212"/>
      <c r="BBQ171" s="212"/>
      <c r="BBR171" s="212"/>
      <c r="BBS171" s="212"/>
      <c r="BBT171" s="212"/>
      <c r="BBU171" s="212"/>
      <c r="BBV171" s="212"/>
      <c r="BBW171" s="212"/>
      <c r="BBX171" s="212"/>
      <c r="BBY171" s="212"/>
      <c r="BBZ171" s="212"/>
      <c r="BCA171" s="212"/>
      <c r="BCB171" s="212"/>
      <c r="BCC171" s="212"/>
      <c r="BCD171" s="212"/>
      <c r="BCE171" s="212"/>
      <c r="BCF171" s="212"/>
      <c r="BCG171" s="212"/>
      <c r="BCH171" s="212"/>
      <c r="BCI171" s="212"/>
      <c r="BCJ171" s="212"/>
      <c r="BCK171" s="212"/>
      <c r="BCL171" s="212"/>
      <c r="BCM171" s="212"/>
      <c r="BCN171" s="212"/>
      <c r="BCO171" s="212"/>
      <c r="BCP171" s="212"/>
      <c r="BCQ171" s="212"/>
      <c r="BCR171" s="212"/>
      <c r="BCS171" s="212"/>
      <c r="BCT171" s="212"/>
      <c r="BCU171" s="212"/>
      <c r="BCV171" s="212"/>
      <c r="BCW171" s="212"/>
      <c r="BCX171" s="212"/>
      <c r="BCY171" s="212"/>
      <c r="BCZ171" s="212"/>
      <c r="BDA171" s="212"/>
      <c r="BDB171" s="212"/>
      <c r="BDC171" s="212"/>
      <c r="BDD171" s="212"/>
      <c r="BDE171" s="212"/>
      <c r="BDF171" s="212"/>
      <c r="BDG171" s="212"/>
      <c r="BDH171" s="212"/>
      <c r="BDI171" s="212"/>
      <c r="BDJ171" s="212"/>
      <c r="BDK171" s="212"/>
      <c r="BDL171" s="212"/>
      <c r="BDM171" s="212"/>
      <c r="BDN171" s="212"/>
      <c r="BDO171" s="212"/>
      <c r="BDP171" s="212"/>
      <c r="BDQ171" s="212"/>
      <c r="BDR171" s="212"/>
      <c r="BDS171" s="212"/>
      <c r="BDT171" s="212"/>
      <c r="BDU171" s="212"/>
      <c r="BDV171" s="212"/>
      <c r="BDW171" s="212"/>
      <c r="BDX171" s="212"/>
      <c r="BDY171" s="212"/>
      <c r="BDZ171" s="212"/>
      <c r="BEA171" s="212"/>
      <c r="BEB171" s="212"/>
      <c r="BEC171" s="212"/>
      <c r="BED171" s="212"/>
      <c r="BEE171" s="212"/>
      <c r="BEF171" s="212"/>
      <c r="BEG171" s="212"/>
      <c r="BEH171" s="212"/>
      <c r="BEI171" s="212"/>
      <c r="BEJ171" s="212"/>
      <c r="BEK171" s="212"/>
      <c r="BEL171" s="212"/>
      <c r="BEM171" s="212"/>
      <c r="BEN171" s="212"/>
      <c r="BEO171" s="212"/>
      <c r="BEP171" s="212"/>
      <c r="BEQ171" s="212"/>
      <c r="BER171" s="212"/>
      <c r="BES171" s="212"/>
      <c r="BET171" s="212"/>
      <c r="BEU171" s="212"/>
      <c r="BEV171" s="212"/>
      <c r="BEW171" s="212"/>
      <c r="BEX171" s="212"/>
      <c r="BEY171" s="212"/>
      <c r="BEZ171" s="212"/>
      <c r="BFA171" s="212"/>
      <c r="BFB171" s="212"/>
      <c r="BFC171" s="212"/>
      <c r="BFD171" s="212"/>
      <c r="BFE171" s="212"/>
      <c r="BFF171" s="212"/>
      <c r="BFG171" s="212"/>
      <c r="BFH171" s="212"/>
      <c r="BFI171" s="212"/>
      <c r="BFJ171" s="212"/>
      <c r="BFK171" s="212"/>
      <c r="BFL171" s="212"/>
      <c r="BFM171" s="212"/>
      <c r="BFN171" s="212"/>
      <c r="BFO171" s="212"/>
      <c r="BFP171" s="212"/>
      <c r="BFQ171" s="212"/>
      <c r="BFR171" s="212"/>
      <c r="BFS171" s="212"/>
      <c r="BFT171" s="212"/>
      <c r="BFU171" s="212"/>
      <c r="BFV171" s="212"/>
      <c r="BFW171" s="212"/>
      <c r="BFX171" s="212"/>
      <c r="BFY171" s="212"/>
      <c r="BFZ171" s="212"/>
      <c r="BGA171" s="212"/>
      <c r="BGB171" s="212"/>
      <c r="BGC171" s="212"/>
      <c r="BGD171" s="212"/>
      <c r="BGE171" s="212"/>
      <c r="BGL171" s="212"/>
      <c r="BGM171" s="212"/>
      <c r="BGN171" s="212"/>
      <c r="BGO171" s="212"/>
      <c r="BGP171" s="212"/>
      <c r="BGQ171" s="212"/>
      <c r="BGR171" s="212"/>
      <c r="BGS171" s="212"/>
      <c r="BGT171" s="212"/>
      <c r="BGU171" s="212"/>
      <c r="BGV171" s="212"/>
      <c r="BGW171" s="212"/>
      <c r="BGX171" s="212"/>
      <c r="BGY171" s="212"/>
      <c r="BGZ171" s="212"/>
      <c r="BHA171" s="212"/>
      <c r="BHB171" s="212"/>
      <c r="BHC171" s="212"/>
      <c r="BHD171" s="212"/>
      <c r="BHE171" s="212"/>
      <c r="BHF171" s="212"/>
      <c r="BHG171" s="212"/>
      <c r="BHH171" s="212"/>
      <c r="BHI171" s="212"/>
      <c r="BHJ171" s="212"/>
      <c r="BHK171" s="212"/>
      <c r="BHL171" s="212"/>
      <c r="BHM171" s="212"/>
      <c r="BHN171" s="212"/>
      <c r="BHO171" s="212"/>
      <c r="BHP171" s="212"/>
      <c r="BHQ171" s="212"/>
      <c r="BHR171" s="212"/>
      <c r="BHS171" s="212"/>
      <c r="BHT171" s="212"/>
      <c r="BHU171" s="212"/>
      <c r="BHV171" s="212"/>
      <c r="BHW171" s="212"/>
      <c r="BHX171" s="212"/>
      <c r="BHY171" s="212"/>
      <c r="BHZ171" s="212"/>
      <c r="BIA171" s="212"/>
      <c r="BIB171" s="212"/>
      <c r="BIC171" s="212"/>
      <c r="BID171" s="212"/>
      <c r="BIE171" s="212"/>
      <c r="BIF171" s="212"/>
      <c r="BIG171" s="212"/>
      <c r="BIH171" s="212"/>
      <c r="BII171" s="212"/>
      <c r="BIJ171" s="212"/>
      <c r="BIK171" s="212"/>
      <c r="BIL171" s="212"/>
      <c r="BIM171" s="212"/>
      <c r="BIN171" s="212"/>
      <c r="BIO171" s="212"/>
      <c r="BIP171" s="212"/>
      <c r="BIQ171" s="212"/>
      <c r="BIR171" s="212"/>
      <c r="BIS171" s="212"/>
      <c r="BIT171" s="212"/>
      <c r="BIU171" s="212"/>
      <c r="BIV171" s="212"/>
      <c r="BIW171" s="212"/>
      <c r="BIX171" s="212"/>
      <c r="BIY171" s="212"/>
      <c r="BIZ171" s="212"/>
      <c r="BJA171" s="212"/>
      <c r="BJB171" s="212"/>
      <c r="BJC171" s="212"/>
      <c r="BJD171" s="212"/>
      <c r="BJE171" s="212"/>
      <c r="BJF171" s="212"/>
      <c r="BJG171" s="212"/>
      <c r="BJH171" s="212"/>
      <c r="BJI171" s="212"/>
      <c r="BJJ171" s="212"/>
      <c r="BJK171" s="212"/>
      <c r="BJL171" s="212"/>
      <c r="BJM171" s="212"/>
      <c r="BJN171" s="212"/>
      <c r="BJO171" s="212"/>
      <c r="BJP171" s="212"/>
      <c r="BJQ171" s="212"/>
      <c r="BJR171" s="212"/>
      <c r="BJS171" s="212"/>
      <c r="BJT171" s="212"/>
      <c r="BJU171" s="212"/>
      <c r="BJV171" s="212"/>
      <c r="BJW171" s="212"/>
      <c r="BJX171" s="212"/>
      <c r="BJY171" s="212"/>
      <c r="BJZ171" s="212"/>
      <c r="BKA171" s="212"/>
      <c r="BKB171" s="212"/>
      <c r="BKC171" s="212"/>
      <c r="BKD171" s="212"/>
      <c r="BKE171" s="212"/>
      <c r="BKF171" s="212"/>
      <c r="BKG171" s="212"/>
      <c r="BKH171" s="212"/>
      <c r="BKI171" s="212"/>
      <c r="BKJ171" s="212"/>
      <c r="BKK171" s="212"/>
      <c r="BKL171" s="212"/>
      <c r="BKM171" s="212"/>
      <c r="BKN171" s="212"/>
      <c r="BKO171" s="212"/>
      <c r="BKP171" s="212"/>
      <c r="BKQ171" s="212"/>
      <c r="BKR171" s="212"/>
      <c r="BKS171" s="212"/>
      <c r="BKT171" s="212"/>
      <c r="BKU171" s="212"/>
      <c r="BKV171" s="212"/>
      <c r="BKW171" s="212"/>
      <c r="BKX171" s="212"/>
      <c r="BKY171" s="212"/>
      <c r="BKZ171" s="212"/>
      <c r="BLA171" s="212"/>
      <c r="BLB171" s="212"/>
      <c r="BLC171" s="212"/>
      <c r="BLD171" s="212"/>
      <c r="BLE171" s="212"/>
      <c r="BLF171" s="212"/>
      <c r="BLG171" s="212"/>
      <c r="BLH171" s="212"/>
      <c r="BLI171" s="212"/>
      <c r="BLJ171" s="212"/>
      <c r="BLK171" s="212"/>
      <c r="BLL171" s="212"/>
      <c r="BLM171" s="212"/>
      <c r="BLN171" s="212"/>
      <c r="BLO171" s="212"/>
      <c r="BLP171" s="212"/>
      <c r="BLQ171" s="212"/>
      <c r="BLR171" s="212"/>
      <c r="BLS171" s="212"/>
      <c r="BLT171" s="212"/>
      <c r="BLU171" s="212"/>
      <c r="BLV171" s="212"/>
      <c r="BLW171" s="212"/>
      <c r="BLX171" s="212"/>
      <c r="BLY171" s="212"/>
      <c r="BLZ171" s="212"/>
      <c r="BMA171" s="212"/>
      <c r="BMB171" s="212"/>
      <c r="BMC171" s="212"/>
      <c r="BMD171" s="212"/>
      <c r="BME171" s="212"/>
      <c r="BMF171" s="212"/>
      <c r="BMG171" s="212"/>
      <c r="BMH171" s="212"/>
      <c r="BMI171" s="212"/>
      <c r="BMJ171" s="212"/>
      <c r="BMK171" s="212"/>
      <c r="BML171" s="212"/>
      <c r="BMM171" s="212"/>
      <c r="BMN171" s="212"/>
      <c r="BMO171" s="212"/>
      <c r="BMP171" s="212"/>
      <c r="BMQ171" s="212"/>
      <c r="BMR171" s="212"/>
      <c r="BMS171" s="212"/>
      <c r="BMT171" s="212"/>
      <c r="BMU171" s="212"/>
      <c r="BMV171" s="212"/>
      <c r="BMW171" s="212"/>
      <c r="BMX171" s="212"/>
      <c r="BMY171" s="212"/>
      <c r="BMZ171" s="212"/>
      <c r="BNA171" s="212"/>
      <c r="BNB171" s="212"/>
      <c r="BNC171" s="212"/>
      <c r="BND171" s="212"/>
      <c r="BNE171" s="212"/>
      <c r="BNF171" s="212"/>
      <c r="BNG171" s="212"/>
      <c r="BNH171" s="212"/>
      <c r="BNI171" s="212"/>
      <c r="BNJ171" s="212"/>
      <c r="BNK171" s="212"/>
      <c r="BNL171" s="212"/>
      <c r="BNM171" s="212"/>
      <c r="BNN171" s="212"/>
      <c r="BNO171" s="212"/>
      <c r="BNP171" s="212"/>
      <c r="BNQ171" s="212"/>
      <c r="BNR171" s="212"/>
      <c r="BNS171" s="212"/>
      <c r="BNT171" s="212"/>
      <c r="BNU171" s="212"/>
      <c r="BNV171" s="212"/>
      <c r="BNW171" s="212"/>
      <c r="BNX171" s="212"/>
      <c r="BNY171" s="212"/>
      <c r="BNZ171" s="212"/>
      <c r="BOA171" s="212"/>
      <c r="BOB171" s="212"/>
      <c r="BOC171" s="212"/>
      <c r="BOD171" s="212"/>
      <c r="BOE171" s="212"/>
      <c r="BOF171" s="212"/>
      <c r="BOG171" s="212"/>
      <c r="BOH171" s="212"/>
      <c r="BOI171" s="212"/>
      <c r="BOJ171" s="212"/>
      <c r="BOK171" s="212"/>
      <c r="BOL171" s="212"/>
      <c r="BOM171" s="212"/>
      <c r="BON171" s="212"/>
      <c r="BOO171" s="212"/>
      <c r="BOP171" s="212"/>
      <c r="BOQ171" s="212"/>
      <c r="BOR171" s="212"/>
      <c r="BOS171" s="212"/>
      <c r="BOT171" s="212"/>
      <c r="BOU171" s="212"/>
      <c r="BOV171" s="212"/>
      <c r="BOW171" s="212"/>
      <c r="BOX171" s="212"/>
      <c r="BOY171" s="212"/>
      <c r="BOZ171" s="212"/>
      <c r="BPA171" s="212"/>
      <c r="BPB171" s="212"/>
      <c r="BPC171" s="212"/>
      <c r="BPD171" s="212"/>
      <c r="BPE171" s="212"/>
      <c r="BPF171" s="212"/>
      <c r="BPG171" s="212"/>
      <c r="BPH171" s="212"/>
      <c r="BPI171" s="212"/>
      <c r="BPJ171" s="212"/>
      <c r="BPK171" s="212"/>
      <c r="BPL171" s="212"/>
      <c r="BPM171" s="212"/>
      <c r="BPN171" s="212"/>
      <c r="BPO171" s="212"/>
      <c r="BPP171" s="212"/>
      <c r="BPQ171" s="212"/>
      <c r="BPR171" s="212"/>
      <c r="BPS171" s="212"/>
      <c r="BPT171" s="212"/>
      <c r="BPU171" s="212"/>
      <c r="BPV171" s="212"/>
      <c r="BPW171" s="212"/>
      <c r="BPX171" s="212"/>
      <c r="BPY171" s="212"/>
      <c r="BPZ171" s="212"/>
      <c r="BQA171" s="212"/>
      <c r="BQH171" s="212"/>
      <c r="BQI171" s="212"/>
      <c r="BQJ171" s="212"/>
      <c r="BQK171" s="212"/>
      <c r="BQL171" s="212"/>
      <c r="BQM171" s="212"/>
      <c r="BQN171" s="212"/>
      <c r="BQO171" s="212"/>
      <c r="BQP171" s="212"/>
      <c r="BQQ171" s="212"/>
      <c r="BQR171" s="212"/>
      <c r="BQS171" s="212"/>
      <c r="BQT171" s="212"/>
      <c r="BQU171" s="212"/>
      <c r="BQV171" s="212"/>
      <c r="BQW171" s="212"/>
      <c r="BQX171" s="212"/>
      <c r="BQY171" s="212"/>
      <c r="BQZ171" s="212"/>
      <c r="BRA171" s="212"/>
      <c r="BRB171" s="212"/>
      <c r="BRC171" s="212"/>
      <c r="BRD171" s="212"/>
      <c r="BRE171" s="212"/>
      <c r="BRF171" s="212"/>
      <c r="BRG171" s="212"/>
      <c r="BRH171" s="212"/>
      <c r="BRI171" s="212"/>
      <c r="BRJ171" s="212"/>
      <c r="BRK171" s="212"/>
      <c r="BRL171" s="212"/>
      <c r="BRM171" s="212"/>
      <c r="BRN171" s="212"/>
      <c r="BRO171" s="212"/>
      <c r="BRP171" s="212"/>
      <c r="BRQ171" s="212"/>
      <c r="BRR171" s="212"/>
      <c r="BRS171" s="212"/>
      <c r="BRT171" s="212"/>
      <c r="BRU171" s="212"/>
      <c r="BRV171" s="212"/>
      <c r="BRW171" s="212"/>
      <c r="BRX171" s="212"/>
      <c r="BRY171" s="212"/>
      <c r="BRZ171" s="212"/>
      <c r="BSA171" s="212"/>
      <c r="BSB171" s="212"/>
      <c r="BSC171" s="212"/>
      <c r="BSD171" s="212"/>
      <c r="BSE171" s="212"/>
      <c r="BSF171" s="212"/>
      <c r="BSG171" s="212"/>
      <c r="BSH171" s="212"/>
      <c r="BSI171" s="212"/>
      <c r="BSJ171" s="212"/>
      <c r="BSK171" s="212"/>
      <c r="BSL171" s="212"/>
      <c r="BSM171" s="212"/>
      <c r="BSN171" s="212"/>
      <c r="BSO171" s="212"/>
      <c r="BSP171" s="212"/>
      <c r="BSQ171" s="212"/>
      <c r="BSR171" s="212"/>
      <c r="BSS171" s="212"/>
      <c r="BST171" s="212"/>
      <c r="BSU171" s="212"/>
      <c r="BSV171" s="212"/>
      <c r="BSW171" s="212"/>
      <c r="BSX171" s="212"/>
      <c r="BSY171" s="212"/>
      <c r="BSZ171" s="212"/>
      <c r="BTA171" s="212"/>
      <c r="BTB171" s="212"/>
      <c r="BTC171" s="212"/>
      <c r="BTD171" s="212"/>
      <c r="BTE171" s="212"/>
      <c r="BTF171" s="212"/>
      <c r="BTG171" s="212"/>
      <c r="BTH171" s="212"/>
      <c r="BTI171" s="212"/>
      <c r="BTJ171" s="212"/>
      <c r="BTK171" s="212"/>
      <c r="BTL171" s="212"/>
      <c r="BTM171" s="212"/>
      <c r="BTN171" s="212"/>
      <c r="BTO171" s="212"/>
      <c r="BTP171" s="212"/>
      <c r="BTQ171" s="212"/>
      <c r="BTR171" s="212"/>
      <c r="BTS171" s="212"/>
      <c r="BTT171" s="212"/>
      <c r="BTU171" s="212"/>
      <c r="BTV171" s="212"/>
      <c r="BTW171" s="212"/>
      <c r="BTX171" s="212"/>
      <c r="BTY171" s="212"/>
      <c r="BTZ171" s="212"/>
      <c r="BUA171" s="212"/>
      <c r="BUB171" s="212"/>
      <c r="BUC171" s="212"/>
      <c r="BUD171" s="212"/>
      <c r="BUE171" s="212"/>
      <c r="BUF171" s="212"/>
      <c r="BUG171" s="212"/>
      <c r="BUH171" s="212"/>
      <c r="BUI171" s="212"/>
      <c r="BUJ171" s="212"/>
      <c r="BUK171" s="212"/>
      <c r="BUL171" s="212"/>
      <c r="BUM171" s="212"/>
      <c r="BUN171" s="212"/>
      <c r="BUO171" s="212"/>
      <c r="BUP171" s="212"/>
      <c r="BUQ171" s="212"/>
      <c r="BUR171" s="212"/>
      <c r="BUS171" s="212"/>
      <c r="BUT171" s="212"/>
      <c r="BUU171" s="212"/>
      <c r="BUV171" s="212"/>
      <c r="BUW171" s="212"/>
      <c r="BUX171" s="212"/>
      <c r="BUY171" s="212"/>
      <c r="BUZ171" s="212"/>
      <c r="BVA171" s="212"/>
      <c r="BVB171" s="212"/>
      <c r="BVC171" s="212"/>
      <c r="BVD171" s="212"/>
      <c r="BVE171" s="212"/>
      <c r="BVF171" s="212"/>
      <c r="BVG171" s="212"/>
      <c r="BVH171" s="212"/>
      <c r="BVI171" s="212"/>
      <c r="BVJ171" s="212"/>
      <c r="BVK171" s="212"/>
      <c r="BVL171" s="212"/>
      <c r="BVM171" s="212"/>
      <c r="BVN171" s="212"/>
      <c r="BVO171" s="212"/>
      <c r="BVP171" s="212"/>
      <c r="BVQ171" s="212"/>
      <c r="BVR171" s="212"/>
      <c r="BVS171" s="212"/>
      <c r="BVT171" s="212"/>
      <c r="BVU171" s="212"/>
      <c r="BVV171" s="212"/>
      <c r="BVW171" s="212"/>
      <c r="BVX171" s="212"/>
      <c r="BVY171" s="212"/>
      <c r="BVZ171" s="212"/>
      <c r="BWA171" s="212"/>
      <c r="BWB171" s="212"/>
      <c r="BWC171" s="212"/>
      <c r="BWD171" s="212"/>
      <c r="BWE171" s="212"/>
      <c r="BWF171" s="212"/>
      <c r="BWG171" s="212"/>
      <c r="BWH171" s="212"/>
      <c r="BWI171" s="212"/>
      <c r="BWJ171" s="212"/>
      <c r="BWK171" s="212"/>
      <c r="BWL171" s="212"/>
      <c r="BWM171" s="212"/>
      <c r="BWN171" s="212"/>
      <c r="BWO171" s="212"/>
      <c r="BWP171" s="212"/>
      <c r="BWQ171" s="212"/>
      <c r="BWR171" s="212"/>
      <c r="BWS171" s="212"/>
      <c r="BWT171" s="212"/>
      <c r="BWU171" s="212"/>
      <c r="BWV171" s="212"/>
      <c r="BWW171" s="212"/>
      <c r="BWX171" s="212"/>
      <c r="BWY171" s="212"/>
      <c r="BWZ171" s="212"/>
      <c r="BXA171" s="212"/>
      <c r="BXB171" s="212"/>
      <c r="BXC171" s="212"/>
      <c r="BXD171" s="212"/>
      <c r="BXE171" s="212"/>
      <c r="BXF171" s="212"/>
      <c r="BXG171" s="212"/>
      <c r="BXH171" s="212"/>
      <c r="BXI171" s="212"/>
      <c r="BXJ171" s="212"/>
      <c r="BXK171" s="212"/>
      <c r="BXL171" s="212"/>
      <c r="BXM171" s="212"/>
      <c r="BXN171" s="212"/>
      <c r="BXO171" s="212"/>
      <c r="BXP171" s="212"/>
      <c r="BXQ171" s="212"/>
      <c r="BXR171" s="212"/>
      <c r="BXS171" s="212"/>
      <c r="BXT171" s="212"/>
      <c r="BXU171" s="212"/>
      <c r="BXV171" s="212"/>
      <c r="BXW171" s="212"/>
      <c r="BXX171" s="212"/>
      <c r="BXY171" s="212"/>
      <c r="BXZ171" s="212"/>
      <c r="BYA171" s="212"/>
      <c r="BYB171" s="212"/>
      <c r="BYC171" s="212"/>
      <c r="BYD171" s="212"/>
      <c r="BYE171" s="212"/>
      <c r="BYF171" s="212"/>
      <c r="BYG171" s="212"/>
      <c r="BYH171" s="212"/>
      <c r="BYI171" s="212"/>
      <c r="BYJ171" s="212"/>
      <c r="BYK171" s="212"/>
      <c r="BYL171" s="212"/>
      <c r="BYM171" s="212"/>
      <c r="BYN171" s="212"/>
      <c r="BYO171" s="212"/>
      <c r="BYP171" s="212"/>
      <c r="BYQ171" s="212"/>
      <c r="BYR171" s="212"/>
      <c r="BYS171" s="212"/>
      <c r="BYT171" s="212"/>
      <c r="BYU171" s="212"/>
      <c r="BYV171" s="212"/>
      <c r="BYW171" s="212"/>
      <c r="BYX171" s="212"/>
      <c r="BYY171" s="212"/>
      <c r="BYZ171" s="212"/>
      <c r="BZA171" s="212"/>
      <c r="BZB171" s="212"/>
      <c r="BZC171" s="212"/>
      <c r="BZD171" s="212"/>
      <c r="BZE171" s="212"/>
      <c r="BZF171" s="212"/>
      <c r="BZG171" s="212"/>
      <c r="BZH171" s="212"/>
      <c r="BZI171" s="212"/>
      <c r="BZJ171" s="212"/>
      <c r="BZK171" s="212"/>
      <c r="BZL171" s="212"/>
      <c r="BZM171" s="212"/>
      <c r="BZN171" s="212"/>
      <c r="BZO171" s="212"/>
      <c r="BZP171" s="212"/>
      <c r="BZQ171" s="212"/>
      <c r="BZR171" s="212"/>
      <c r="BZS171" s="212"/>
      <c r="BZT171" s="212"/>
      <c r="BZU171" s="212"/>
      <c r="BZV171" s="212"/>
      <c r="BZW171" s="212"/>
      <c r="CAD171" s="212"/>
      <c r="CAE171" s="212"/>
      <c r="CAF171" s="212"/>
      <c r="CAG171" s="212"/>
      <c r="CAH171" s="212"/>
      <c r="CAI171" s="212"/>
      <c r="CAJ171" s="212"/>
      <c r="CAK171" s="212"/>
      <c r="CAL171" s="212"/>
      <c r="CAM171" s="212"/>
      <c r="CAN171" s="212"/>
      <c r="CAO171" s="212"/>
      <c r="CAP171" s="212"/>
      <c r="CAQ171" s="212"/>
      <c r="CAR171" s="212"/>
      <c r="CAS171" s="212"/>
      <c r="CAT171" s="212"/>
      <c r="CAU171" s="212"/>
      <c r="CAV171" s="212"/>
      <c r="CAW171" s="212"/>
      <c r="CAX171" s="212"/>
      <c r="CAY171" s="212"/>
      <c r="CAZ171" s="212"/>
      <c r="CBA171" s="212"/>
      <c r="CBB171" s="212"/>
      <c r="CBC171" s="212"/>
      <c r="CBD171" s="212"/>
      <c r="CBE171" s="212"/>
      <c r="CBF171" s="212"/>
      <c r="CBG171" s="212"/>
      <c r="CBH171" s="212"/>
      <c r="CBI171" s="212"/>
      <c r="CBJ171" s="212"/>
      <c r="CBK171" s="212"/>
      <c r="CBL171" s="212"/>
      <c r="CBM171" s="212"/>
      <c r="CBN171" s="212"/>
      <c r="CBO171" s="212"/>
      <c r="CBP171" s="212"/>
      <c r="CBQ171" s="212"/>
      <c r="CBR171" s="212"/>
      <c r="CBS171" s="212"/>
      <c r="CBT171" s="212"/>
      <c r="CBU171" s="212"/>
      <c r="CBV171" s="212"/>
      <c r="CBW171" s="212"/>
      <c r="CBX171" s="212"/>
      <c r="CBY171" s="212"/>
      <c r="CBZ171" s="212"/>
      <c r="CCA171" s="212"/>
      <c r="CCB171" s="212"/>
      <c r="CCC171" s="212"/>
      <c r="CCD171" s="212"/>
      <c r="CCE171" s="212"/>
      <c r="CCF171" s="212"/>
      <c r="CCG171" s="212"/>
      <c r="CCH171" s="212"/>
      <c r="CCI171" s="212"/>
      <c r="CCJ171" s="212"/>
      <c r="CCK171" s="212"/>
      <c r="CCL171" s="212"/>
      <c r="CCM171" s="212"/>
      <c r="CCN171" s="212"/>
      <c r="CCO171" s="212"/>
      <c r="CCP171" s="212"/>
      <c r="CCQ171" s="212"/>
      <c r="CCR171" s="212"/>
      <c r="CCS171" s="212"/>
      <c r="CCT171" s="212"/>
      <c r="CCU171" s="212"/>
      <c r="CCV171" s="212"/>
      <c r="CCW171" s="212"/>
      <c r="CCX171" s="212"/>
      <c r="CCY171" s="212"/>
      <c r="CCZ171" s="212"/>
      <c r="CDA171" s="212"/>
      <c r="CDB171" s="212"/>
      <c r="CDC171" s="212"/>
      <c r="CDD171" s="212"/>
      <c r="CDE171" s="212"/>
      <c r="CDF171" s="212"/>
      <c r="CDG171" s="212"/>
      <c r="CDH171" s="212"/>
      <c r="CDI171" s="212"/>
      <c r="CDJ171" s="212"/>
      <c r="CDK171" s="212"/>
      <c r="CDL171" s="212"/>
      <c r="CDM171" s="212"/>
      <c r="CDN171" s="212"/>
      <c r="CDO171" s="212"/>
      <c r="CDP171" s="212"/>
      <c r="CDQ171" s="212"/>
      <c r="CDR171" s="212"/>
      <c r="CDS171" s="212"/>
      <c r="CDT171" s="212"/>
      <c r="CDU171" s="212"/>
      <c r="CDV171" s="212"/>
      <c r="CDW171" s="212"/>
      <c r="CDX171" s="212"/>
      <c r="CDY171" s="212"/>
      <c r="CDZ171" s="212"/>
      <c r="CEA171" s="212"/>
      <c r="CEB171" s="212"/>
      <c r="CEC171" s="212"/>
      <c r="CED171" s="212"/>
      <c r="CEE171" s="212"/>
      <c r="CEF171" s="212"/>
      <c r="CEG171" s="212"/>
      <c r="CEH171" s="212"/>
      <c r="CEI171" s="212"/>
      <c r="CEJ171" s="212"/>
      <c r="CEK171" s="212"/>
      <c r="CEL171" s="212"/>
      <c r="CEM171" s="212"/>
      <c r="CEN171" s="212"/>
      <c r="CEO171" s="212"/>
      <c r="CEP171" s="212"/>
      <c r="CEQ171" s="212"/>
      <c r="CER171" s="212"/>
      <c r="CES171" s="212"/>
      <c r="CET171" s="212"/>
      <c r="CEU171" s="212"/>
      <c r="CEV171" s="212"/>
      <c r="CEW171" s="212"/>
      <c r="CEX171" s="212"/>
      <c r="CEY171" s="212"/>
      <c r="CEZ171" s="212"/>
      <c r="CFA171" s="212"/>
      <c r="CFB171" s="212"/>
      <c r="CFC171" s="212"/>
      <c r="CFD171" s="212"/>
      <c r="CFE171" s="212"/>
      <c r="CFF171" s="212"/>
      <c r="CFG171" s="212"/>
      <c r="CFH171" s="212"/>
      <c r="CFI171" s="212"/>
      <c r="CFJ171" s="212"/>
      <c r="CFK171" s="212"/>
      <c r="CFL171" s="212"/>
      <c r="CFM171" s="212"/>
      <c r="CFN171" s="212"/>
      <c r="CFO171" s="212"/>
      <c r="CFP171" s="212"/>
      <c r="CFQ171" s="212"/>
      <c r="CFR171" s="212"/>
      <c r="CFS171" s="212"/>
      <c r="CFT171" s="212"/>
      <c r="CFU171" s="212"/>
      <c r="CFV171" s="212"/>
      <c r="CFW171" s="212"/>
      <c r="CFX171" s="212"/>
      <c r="CFY171" s="212"/>
      <c r="CFZ171" s="212"/>
      <c r="CGA171" s="212"/>
      <c r="CGB171" s="212"/>
      <c r="CGC171" s="212"/>
      <c r="CGD171" s="212"/>
      <c r="CGE171" s="212"/>
      <c r="CGF171" s="212"/>
      <c r="CGG171" s="212"/>
      <c r="CGH171" s="212"/>
      <c r="CGI171" s="212"/>
      <c r="CGJ171" s="212"/>
      <c r="CGK171" s="212"/>
      <c r="CGL171" s="212"/>
      <c r="CGM171" s="212"/>
      <c r="CGN171" s="212"/>
      <c r="CGO171" s="212"/>
      <c r="CGP171" s="212"/>
      <c r="CGQ171" s="212"/>
      <c r="CGR171" s="212"/>
      <c r="CGS171" s="212"/>
      <c r="CGT171" s="212"/>
      <c r="CGU171" s="212"/>
      <c r="CGV171" s="212"/>
      <c r="CGW171" s="212"/>
      <c r="CGX171" s="212"/>
      <c r="CGY171" s="212"/>
      <c r="CGZ171" s="212"/>
      <c r="CHA171" s="212"/>
      <c r="CHB171" s="212"/>
      <c r="CHC171" s="212"/>
      <c r="CHD171" s="212"/>
      <c r="CHE171" s="212"/>
      <c r="CHF171" s="212"/>
      <c r="CHG171" s="212"/>
      <c r="CHH171" s="212"/>
      <c r="CHI171" s="212"/>
      <c r="CHJ171" s="212"/>
      <c r="CHK171" s="212"/>
      <c r="CHL171" s="212"/>
      <c r="CHM171" s="212"/>
      <c r="CHN171" s="212"/>
      <c r="CHO171" s="212"/>
      <c r="CHP171" s="212"/>
      <c r="CHQ171" s="212"/>
      <c r="CHR171" s="212"/>
      <c r="CHS171" s="212"/>
      <c r="CHT171" s="212"/>
      <c r="CHU171" s="212"/>
      <c r="CHV171" s="212"/>
      <c r="CHW171" s="212"/>
      <c r="CHX171" s="212"/>
      <c r="CHY171" s="212"/>
      <c r="CHZ171" s="212"/>
      <c r="CIA171" s="212"/>
      <c r="CIB171" s="212"/>
      <c r="CIC171" s="212"/>
      <c r="CID171" s="212"/>
      <c r="CIE171" s="212"/>
      <c r="CIF171" s="212"/>
      <c r="CIG171" s="212"/>
      <c r="CIH171" s="212"/>
      <c r="CII171" s="212"/>
      <c r="CIJ171" s="212"/>
      <c r="CIK171" s="212"/>
      <c r="CIL171" s="212"/>
      <c r="CIM171" s="212"/>
      <c r="CIN171" s="212"/>
      <c r="CIO171" s="212"/>
      <c r="CIP171" s="212"/>
      <c r="CIQ171" s="212"/>
      <c r="CIR171" s="212"/>
      <c r="CIS171" s="212"/>
      <c r="CIT171" s="212"/>
      <c r="CIU171" s="212"/>
      <c r="CIV171" s="212"/>
      <c r="CIW171" s="212"/>
      <c r="CIX171" s="212"/>
      <c r="CIY171" s="212"/>
      <c r="CIZ171" s="212"/>
      <c r="CJA171" s="212"/>
      <c r="CJB171" s="212"/>
      <c r="CJC171" s="212"/>
      <c r="CJD171" s="212"/>
      <c r="CJE171" s="212"/>
      <c r="CJF171" s="212"/>
      <c r="CJG171" s="212"/>
      <c r="CJH171" s="212"/>
      <c r="CJI171" s="212"/>
      <c r="CJJ171" s="212"/>
      <c r="CJK171" s="212"/>
      <c r="CJL171" s="212"/>
      <c r="CJM171" s="212"/>
      <c r="CJN171" s="212"/>
      <c r="CJO171" s="212"/>
      <c r="CJP171" s="212"/>
      <c r="CJQ171" s="212"/>
      <c r="CJR171" s="212"/>
      <c r="CJS171" s="212"/>
      <c r="CJZ171" s="212"/>
      <c r="CKA171" s="212"/>
      <c r="CKB171" s="212"/>
      <c r="CKC171" s="212"/>
      <c r="CKD171" s="212"/>
      <c r="CKE171" s="212"/>
      <c r="CKF171" s="212"/>
      <c r="CKG171" s="212"/>
      <c r="CKH171" s="212"/>
      <c r="CKI171" s="212"/>
      <c r="CKJ171" s="212"/>
      <c r="CKK171" s="212"/>
      <c r="CKL171" s="212"/>
      <c r="CKM171" s="212"/>
      <c r="CKN171" s="212"/>
      <c r="CKO171" s="212"/>
      <c r="CKP171" s="212"/>
      <c r="CKQ171" s="212"/>
      <c r="CKR171" s="212"/>
      <c r="CKS171" s="212"/>
      <c r="CKT171" s="212"/>
      <c r="CKU171" s="212"/>
      <c r="CKV171" s="212"/>
      <c r="CKW171" s="212"/>
      <c r="CKX171" s="212"/>
      <c r="CKY171" s="212"/>
      <c r="CKZ171" s="212"/>
      <c r="CLA171" s="212"/>
      <c r="CLB171" s="212"/>
      <c r="CLC171" s="212"/>
      <c r="CLD171" s="212"/>
      <c r="CLE171" s="212"/>
      <c r="CLF171" s="212"/>
      <c r="CLG171" s="212"/>
      <c r="CLH171" s="212"/>
      <c r="CLI171" s="212"/>
      <c r="CLJ171" s="212"/>
      <c r="CLK171" s="212"/>
      <c r="CLL171" s="212"/>
      <c r="CLM171" s="212"/>
      <c r="CLN171" s="212"/>
      <c r="CLO171" s="212"/>
      <c r="CLP171" s="212"/>
      <c r="CLQ171" s="212"/>
      <c r="CLR171" s="212"/>
      <c r="CLS171" s="212"/>
      <c r="CLT171" s="212"/>
      <c r="CLU171" s="212"/>
      <c r="CLV171" s="212"/>
      <c r="CLW171" s="212"/>
      <c r="CLX171" s="212"/>
      <c r="CLY171" s="212"/>
      <c r="CLZ171" s="212"/>
      <c r="CMA171" s="212"/>
      <c r="CMB171" s="212"/>
      <c r="CMC171" s="212"/>
      <c r="CMD171" s="212"/>
      <c r="CME171" s="212"/>
      <c r="CMF171" s="212"/>
      <c r="CMG171" s="212"/>
      <c r="CMH171" s="212"/>
      <c r="CMI171" s="212"/>
      <c r="CMJ171" s="212"/>
      <c r="CMK171" s="212"/>
      <c r="CML171" s="212"/>
      <c r="CMM171" s="212"/>
      <c r="CMN171" s="212"/>
      <c r="CMO171" s="212"/>
      <c r="CMP171" s="212"/>
      <c r="CMQ171" s="212"/>
      <c r="CMR171" s="212"/>
      <c r="CMS171" s="212"/>
      <c r="CMT171" s="212"/>
      <c r="CMU171" s="212"/>
      <c r="CMV171" s="212"/>
      <c r="CMW171" s="212"/>
      <c r="CMX171" s="212"/>
      <c r="CMY171" s="212"/>
      <c r="CMZ171" s="212"/>
      <c r="CNA171" s="212"/>
      <c r="CNB171" s="212"/>
      <c r="CNC171" s="212"/>
      <c r="CND171" s="212"/>
      <c r="CNE171" s="212"/>
      <c r="CNF171" s="212"/>
      <c r="CNG171" s="212"/>
      <c r="CNH171" s="212"/>
      <c r="CNI171" s="212"/>
      <c r="CNJ171" s="212"/>
      <c r="CNK171" s="212"/>
      <c r="CNL171" s="212"/>
      <c r="CNM171" s="212"/>
      <c r="CNN171" s="212"/>
      <c r="CNO171" s="212"/>
      <c r="CNP171" s="212"/>
      <c r="CNQ171" s="212"/>
      <c r="CNR171" s="212"/>
      <c r="CNS171" s="212"/>
      <c r="CNT171" s="212"/>
      <c r="CNU171" s="212"/>
      <c r="CNV171" s="212"/>
      <c r="CNW171" s="212"/>
      <c r="CNX171" s="212"/>
      <c r="CNY171" s="212"/>
      <c r="CNZ171" s="212"/>
      <c r="COA171" s="212"/>
      <c r="COB171" s="212"/>
      <c r="COC171" s="212"/>
      <c r="COD171" s="212"/>
      <c r="COE171" s="212"/>
      <c r="COF171" s="212"/>
      <c r="COG171" s="212"/>
      <c r="COH171" s="212"/>
      <c r="COI171" s="212"/>
      <c r="COJ171" s="212"/>
      <c r="COK171" s="212"/>
      <c r="COL171" s="212"/>
      <c r="COM171" s="212"/>
      <c r="CON171" s="212"/>
      <c r="COO171" s="212"/>
      <c r="COP171" s="212"/>
      <c r="COQ171" s="212"/>
      <c r="COR171" s="212"/>
      <c r="COS171" s="212"/>
      <c r="COT171" s="212"/>
      <c r="COU171" s="212"/>
      <c r="COV171" s="212"/>
      <c r="COW171" s="212"/>
      <c r="COX171" s="212"/>
      <c r="COY171" s="212"/>
      <c r="COZ171" s="212"/>
      <c r="CPA171" s="212"/>
      <c r="CPB171" s="212"/>
      <c r="CPC171" s="212"/>
      <c r="CPD171" s="212"/>
      <c r="CPE171" s="212"/>
      <c r="CPF171" s="212"/>
      <c r="CPG171" s="212"/>
      <c r="CPH171" s="212"/>
      <c r="CPI171" s="212"/>
      <c r="CPJ171" s="212"/>
      <c r="CPK171" s="212"/>
      <c r="CPL171" s="212"/>
      <c r="CPM171" s="212"/>
      <c r="CPN171" s="212"/>
      <c r="CPO171" s="212"/>
      <c r="CPP171" s="212"/>
      <c r="CPQ171" s="212"/>
      <c r="CPR171" s="212"/>
      <c r="CPS171" s="212"/>
      <c r="CPT171" s="212"/>
      <c r="CPU171" s="212"/>
      <c r="CPV171" s="212"/>
      <c r="CPW171" s="212"/>
      <c r="CPX171" s="212"/>
      <c r="CPY171" s="212"/>
      <c r="CPZ171" s="212"/>
      <c r="CQA171" s="212"/>
      <c r="CQB171" s="212"/>
      <c r="CQC171" s="212"/>
      <c r="CQD171" s="212"/>
      <c r="CQE171" s="212"/>
      <c r="CQF171" s="212"/>
      <c r="CQG171" s="212"/>
      <c r="CQH171" s="212"/>
      <c r="CQI171" s="212"/>
      <c r="CQJ171" s="212"/>
      <c r="CQK171" s="212"/>
      <c r="CQL171" s="212"/>
      <c r="CQM171" s="212"/>
      <c r="CQN171" s="212"/>
      <c r="CQO171" s="212"/>
      <c r="CQP171" s="212"/>
      <c r="CQQ171" s="212"/>
      <c r="CQR171" s="212"/>
      <c r="CQS171" s="212"/>
      <c r="CQT171" s="212"/>
      <c r="CQU171" s="212"/>
      <c r="CQV171" s="212"/>
      <c r="CQW171" s="212"/>
      <c r="CQX171" s="212"/>
      <c r="CQY171" s="212"/>
      <c r="CQZ171" s="212"/>
      <c r="CRA171" s="212"/>
      <c r="CRB171" s="212"/>
      <c r="CRC171" s="212"/>
      <c r="CRD171" s="212"/>
      <c r="CRE171" s="212"/>
      <c r="CRF171" s="212"/>
      <c r="CRG171" s="212"/>
      <c r="CRH171" s="212"/>
      <c r="CRI171" s="212"/>
      <c r="CRJ171" s="212"/>
      <c r="CRK171" s="212"/>
      <c r="CRL171" s="212"/>
      <c r="CRM171" s="212"/>
      <c r="CRN171" s="212"/>
      <c r="CRO171" s="212"/>
      <c r="CRP171" s="212"/>
      <c r="CRQ171" s="212"/>
      <c r="CRR171" s="212"/>
      <c r="CRS171" s="212"/>
      <c r="CRT171" s="212"/>
      <c r="CRU171" s="212"/>
      <c r="CRV171" s="212"/>
      <c r="CRW171" s="212"/>
      <c r="CRX171" s="212"/>
      <c r="CRY171" s="212"/>
      <c r="CRZ171" s="212"/>
      <c r="CSA171" s="212"/>
      <c r="CSB171" s="212"/>
      <c r="CSC171" s="212"/>
      <c r="CSD171" s="212"/>
      <c r="CSE171" s="212"/>
      <c r="CSF171" s="212"/>
      <c r="CSG171" s="212"/>
      <c r="CSH171" s="212"/>
      <c r="CSI171" s="212"/>
      <c r="CSJ171" s="212"/>
      <c r="CSK171" s="212"/>
      <c r="CSL171" s="212"/>
      <c r="CSM171" s="212"/>
      <c r="CSN171" s="212"/>
      <c r="CSO171" s="212"/>
      <c r="CSP171" s="212"/>
      <c r="CSQ171" s="212"/>
      <c r="CSR171" s="212"/>
      <c r="CSS171" s="212"/>
      <c r="CST171" s="212"/>
      <c r="CSU171" s="212"/>
      <c r="CSV171" s="212"/>
      <c r="CSW171" s="212"/>
      <c r="CSX171" s="212"/>
      <c r="CSY171" s="212"/>
      <c r="CSZ171" s="212"/>
      <c r="CTA171" s="212"/>
      <c r="CTB171" s="212"/>
      <c r="CTC171" s="212"/>
      <c r="CTD171" s="212"/>
      <c r="CTE171" s="212"/>
      <c r="CTF171" s="212"/>
      <c r="CTG171" s="212"/>
      <c r="CTH171" s="212"/>
      <c r="CTI171" s="212"/>
      <c r="CTJ171" s="212"/>
      <c r="CTK171" s="212"/>
      <c r="CTL171" s="212"/>
      <c r="CTM171" s="212"/>
      <c r="CTN171" s="212"/>
      <c r="CTO171" s="212"/>
      <c r="CTV171" s="212"/>
      <c r="CTW171" s="212"/>
      <c r="CTX171" s="212"/>
      <c r="CTY171" s="212"/>
      <c r="CTZ171" s="212"/>
      <c r="CUA171" s="212"/>
      <c r="CUB171" s="212"/>
      <c r="CUC171" s="212"/>
      <c r="CUD171" s="212"/>
      <c r="CUE171" s="212"/>
      <c r="CUF171" s="212"/>
      <c r="CUG171" s="212"/>
      <c r="CUH171" s="212"/>
      <c r="CUI171" s="212"/>
      <c r="CUJ171" s="212"/>
      <c r="CUK171" s="212"/>
      <c r="CUL171" s="212"/>
      <c r="CUM171" s="212"/>
      <c r="CUN171" s="212"/>
      <c r="CUO171" s="212"/>
      <c r="CUP171" s="212"/>
      <c r="CUQ171" s="212"/>
      <c r="CUR171" s="212"/>
      <c r="CUS171" s="212"/>
      <c r="CUT171" s="212"/>
      <c r="CUU171" s="212"/>
      <c r="CUV171" s="212"/>
      <c r="CUW171" s="212"/>
      <c r="CUX171" s="212"/>
      <c r="CUY171" s="212"/>
      <c r="CUZ171" s="212"/>
      <c r="CVA171" s="212"/>
      <c r="CVB171" s="212"/>
      <c r="CVC171" s="212"/>
      <c r="CVD171" s="212"/>
      <c r="CVE171" s="212"/>
      <c r="CVF171" s="212"/>
      <c r="CVG171" s="212"/>
      <c r="CVH171" s="212"/>
      <c r="CVI171" s="212"/>
      <c r="CVJ171" s="212"/>
      <c r="CVK171" s="212"/>
      <c r="CVL171" s="212"/>
      <c r="CVM171" s="212"/>
      <c r="CVN171" s="212"/>
      <c r="CVO171" s="212"/>
      <c r="CVP171" s="212"/>
      <c r="CVQ171" s="212"/>
      <c r="CVR171" s="212"/>
      <c r="CVS171" s="212"/>
      <c r="CVT171" s="212"/>
      <c r="CVU171" s="212"/>
      <c r="CVV171" s="212"/>
      <c r="CVW171" s="212"/>
      <c r="CVX171" s="212"/>
      <c r="CVY171" s="212"/>
      <c r="CVZ171" s="212"/>
      <c r="CWA171" s="212"/>
      <c r="CWB171" s="212"/>
      <c r="CWC171" s="212"/>
      <c r="CWD171" s="212"/>
      <c r="CWE171" s="212"/>
      <c r="CWF171" s="212"/>
      <c r="CWG171" s="212"/>
      <c r="CWH171" s="212"/>
      <c r="CWI171" s="212"/>
      <c r="CWJ171" s="212"/>
      <c r="CWK171" s="212"/>
      <c r="CWL171" s="212"/>
      <c r="CWM171" s="212"/>
      <c r="CWN171" s="212"/>
      <c r="CWO171" s="212"/>
      <c r="CWP171" s="212"/>
      <c r="CWQ171" s="212"/>
      <c r="CWR171" s="212"/>
      <c r="CWS171" s="212"/>
      <c r="CWT171" s="212"/>
      <c r="CWU171" s="212"/>
      <c r="CWV171" s="212"/>
      <c r="CWW171" s="212"/>
      <c r="CWX171" s="212"/>
      <c r="CWY171" s="212"/>
      <c r="CWZ171" s="212"/>
      <c r="CXA171" s="212"/>
      <c r="CXB171" s="212"/>
      <c r="CXC171" s="212"/>
      <c r="CXD171" s="212"/>
      <c r="CXE171" s="212"/>
      <c r="CXF171" s="212"/>
      <c r="CXG171" s="212"/>
      <c r="CXH171" s="212"/>
      <c r="CXI171" s="212"/>
      <c r="CXJ171" s="212"/>
      <c r="CXK171" s="212"/>
      <c r="CXL171" s="212"/>
      <c r="CXM171" s="212"/>
      <c r="CXN171" s="212"/>
      <c r="CXO171" s="212"/>
      <c r="CXP171" s="212"/>
      <c r="CXQ171" s="212"/>
      <c r="CXR171" s="212"/>
      <c r="CXS171" s="212"/>
      <c r="CXT171" s="212"/>
      <c r="CXU171" s="212"/>
      <c r="CXV171" s="212"/>
      <c r="CXW171" s="212"/>
      <c r="CXX171" s="212"/>
      <c r="CXY171" s="212"/>
      <c r="CXZ171" s="212"/>
      <c r="CYA171" s="212"/>
      <c r="CYB171" s="212"/>
      <c r="CYC171" s="212"/>
      <c r="CYD171" s="212"/>
      <c r="CYE171" s="212"/>
      <c r="CYF171" s="212"/>
      <c r="CYG171" s="212"/>
      <c r="CYH171" s="212"/>
      <c r="CYI171" s="212"/>
      <c r="CYJ171" s="212"/>
      <c r="CYK171" s="212"/>
      <c r="CYL171" s="212"/>
      <c r="CYM171" s="212"/>
      <c r="CYN171" s="212"/>
      <c r="CYO171" s="212"/>
      <c r="CYP171" s="212"/>
      <c r="CYQ171" s="212"/>
      <c r="CYR171" s="212"/>
      <c r="CYS171" s="212"/>
      <c r="CYT171" s="212"/>
      <c r="CYU171" s="212"/>
      <c r="CYV171" s="212"/>
      <c r="CYW171" s="212"/>
      <c r="CYX171" s="212"/>
      <c r="CYY171" s="212"/>
      <c r="CYZ171" s="212"/>
      <c r="CZA171" s="212"/>
      <c r="CZB171" s="212"/>
      <c r="CZC171" s="212"/>
      <c r="CZD171" s="212"/>
      <c r="CZE171" s="212"/>
      <c r="CZF171" s="212"/>
      <c r="CZG171" s="212"/>
      <c r="CZH171" s="212"/>
      <c r="CZI171" s="212"/>
      <c r="CZJ171" s="212"/>
      <c r="CZK171" s="212"/>
      <c r="CZL171" s="212"/>
      <c r="CZM171" s="212"/>
      <c r="CZN171" s="212"/>
      <c r="CZO171" s="212"/>
      <c r="CZP171" s="212"/>
      <c r="CZQ171" s="212"/>
      <c r="CZR171" s="212"/>
      <c r="CZS171" s="212"/>
      <c r="CZT171" s="212"/>
      <c r="CZU171" s="212"/>
      <c r="CZV171" s="212"/>
      <c r="CZW171" s="212"/>
      <c r="CZX171" s="212"/>
      <c r="CZY171" s="212"/>
      <c r="CZZ171" s="212"/>
      <c r="DAA171" s="212"/>
      <c r="DAB171" s="212"/>
      <c r="DAC171" s="212"/>
      <c r="DAD171" s="212"/>
      <c r="DAE171" s="212"/>
      <c r="DAF171" s="212"/>
      <c r="DAG171" s="212"/>
      <c r="DAH171" s="212"/>
      <c r="DAI171" s="212"/>
      <c r="DAJ171" s="212"/>
      <c r="DAK171" s="212"/>
      <c r="DAL171" s="212"/>
      <c r="DAM171" s="212"/>
      <c r="DAN171" s="212"/>
      <c r="DAO171" s="212"/>
      <c r="DAP171" s="212"/>
      <c r="DAQ171" s="212"/>
      <c r="DAR171" s="212"/>
      <c r="DAS171" s="212"/>
      <c r="DAT171" s="212"/>
      <c r="DAU171" s="212"/>
      <c r="DAV171" s="212"/>
      <c r="DAW171" s="212"/>
      <c r="DAX171" s="212"/>
      <c r="DAY171" s="212"/>
      <c r="DAZ171" s="212"/>
      <c r="DBA171" s="212"/>
      <c r="DBB171" s="212"/>
      <c r="DBC171" s="212"/>
      <c r="DBD171" s="212"/>
      <c r="DBE171" s="212"/>
      <c r="DBF171" s="212"/>
      <c r="DBG171" s="212"/>
      <c r="DBH171" s="212"/>
      <c r="DBI171" s="212"/>
      <c r="DBJ171" s="212"/>
      <c r="DBK171" s="212"/>
      <c r="DBL171" s="212"/>
      <c r="DBM171" s="212"/>
      <c r="DBN171" s="212"/>
      <c r="DBO171" s="212"/>
      <c r="DBP171" s="212"/>
      <c r="DBQ171" s="212"/>
      <c r="DBR171" s="212"/>
      <c r="DBS171" s="212"/>
      <c r="DBT171" s="212"/>
      <c r="DBU171" s="212"/>
      <c r="DBV171" s="212"/>
      <c r="DBW171" s="212"/>
      <c r="DBX171" s="212"/>
      <c r="DBY171" s="212"/>
      <c r="DBZ171" s="212"/>
      <c r="DCA171" s="212"/>
      <c r="DCB171" s="212"/>
      <c r="DCC171" s="212"/>
      <c r="DCD171" s="212"/>
      <c r="DCE171" s="212"/>
      <c r="DCF171" s="212"/>
      <c r="DCG171" s="212"/>
      <c r="DCH171" s="212"/>
      <c r="DCI171" s="212"/>
      <c r="DCJ171" s="212"/>
      <c r="DCK171" s="212"/>
      <c r="DCL171" s="212"/>
      <c r="DCM171" s="212"/>
      <c r="DCN171" s="212"/>
      <c r="DCO171" s="212"/>
      <c r="DCP171" s="212"/>
      <c r="DCQ171" s="212"/>
      <c r="DCR171" s="212"/>
      <c r="DCS171" s="212"/>
      <c r="DCT171" s="212"/>
      <c r="DCU171" s="212"/>
      <c r="DCV171" s="212"/>
      <c r="DCW171" s="212"/>
      <c r="DCX171" s="212"/>
      <c r="DCY171" s="212"/>
      <c r="DCZ171" s="212"/>
      <c r="DDA171" s="212"/>
      <c r="DDB171" s="212"/>
      <c r="DDC171" s="212"/>
      <c r="DDD171" s="212"/>
      <c r="DDE171" s="212"/>
      <c r="DDF171" s="212"/>
      <c r="DDG171" s="212"/>
      <c r="DDH171" s="212"/>
      <c r="DDI171" s="212"/>
      <c r="DDJ171" s="212"/>
      <c r="DDK171" s="212"/>
      <c r="DDR171" s="212"/>
      <c r="DDS171" s="212"/>
      <c r="DDT171" s="212"/>
      <c r="DDU171" s="212"/>
      <c r="DDV171" s="212"/>
      <c r="DDW171" s="212"/>
      <c r="DDX171" s="212"/>
      <c r="DDY171" s="212"/>
      <c r="DDZ171" s="212"/>
      <c r="DEA171" s="212"/>
      <c r="DEB171" s="212"/>
      <c r="DEC171" s="212"/>
      <c r="DED171" s="212"/>
      <c r="DEE171" s="212"/>
      <c r="DEF171" s="212"/>
      <c r="DEG171" s="212"/>
      <c r="DEH171" s="212"/>
      <c r="DEI171" s="212"/>
      <c r="DEJ171" s="212"/>
      <c r="DEK171" s="212"/>
      <c r="DEL171" s="212"/>
      <c r="DEM171" s="212"/>
      <c r="DEN171" s="212"/>
      <c r="DEO171" s="212"/>
      <c r="DEP171" s="212"/>
      <c r="DEQ171" s="212"/>
      <c r="DER171" s="212"/>
      <c r="DES171" s="212"/>
      <c r="DET171" s="212"/>
      <c r="DEU171" s="212"/>
      <c r="DEV171" s="212"/>
      <c r="DEW171" s="212"/>
      <c r="DEX171" s="212"/>
      <c r="DEY171" s="212"/>
      <c r="DEZ171" s="212"/>
      <c r="DFA171" s="212"/>
      <c r="DFB171" s="212"/>
      <c r="DFC171" s="212"/>
      <c r="DFD171" s="212"/>
      <c r="DFE171" s="212"/>
      <c r="DFF171" s="212"/>
      <c r="DFG171" s="212"/>
      <c r="DFH171" s="212"/>
      <c r="DFI171" s="212"/>
      <c r="DFJ171" s="212"/>
      <c r="DFK171" s="212"/>
      <c r="DFL171" s="212"/>
      <c r="DFM171" s="212"/>
      <c r="DFN171" s="212"/>
      <c r="DFO171" s="212"/>
      <c r="DFP171" s="212"/>
      <c r="DFQ171" s="212"/>
      <c r="DFR171" s="212"/>
      <c r="DFS171" s="212"/>
      <c r="DFT171" s="212"/>
      <c r="DFU171" s="212"/>
      <c r="DFV171" s="212"/>
      <c r="DFW171" s="212"/>
      <c r="DFX171" s="212"/>
      <c r="DFY171" s="212"/>
      <c r="DFZ171" s="212"/>
      <c r="DGA171" s="212"/>
      <c r="DGB171" s="212"/>
      <c r="DGC171" s="212"/>
      <c r="DGD171" s="212"/>
      <c r="DGE171" s="212"/>
      <c r="DGF171" s="212"/>
      <c r="DGG171" s="212"/>
      <c r="DGH171" s="212"/>
      <c r="DGI171" s="212"/>
      <c r="DGJ171" s="212"/>
      <c r="DGK171" s="212"/>
      <c r="DGL171" s="212"/>
      <c r="DGM171" s="212"/>
      <c r="DGN171" s="212"/>
      <c r="DGO171" s="212"/>
      <c r="DGP171" s="212"/>
      <c r="DGQ171" s="212"/>
      <c r="DGR171" s="212"/>
      <c r="DGS171" s="212"/>
      <c r="DGT171" s="212"/>
      <c r="DGU171" s="212"/>
      <c r="DGV171" s="212"/>
      <c r="DGW171" s="212"/>
      <c r="DGX171" s="212"/>
      <c r="DGY171" s="212"/>
      <c r="DGZ171" s="212"/>
      <c r="DHA171" s="212"/>
      <c r="DHB171" s="212"/>
      <c r="DHC171" s="212"/>
      <c r="DHD171" s="212"/>
      <c r="DHE171" s="212"/>
      <c r="DHF171" s="212"/>
      <c r="DHG171" s="212"/>
      <c r="DHH171" s="212"/>
      <c r="DHI171" s="212"/>
      <c r="DHJ171" s="212"/>
      <c r="DHK171" s="212"/>
      <c r="DHL171" s="212"/>
      <c r="DHM171" s="212"/>
      <c r="DHN171" s="212"/>
      <c r="DHO171" s="212"/>
      <c r="DHP171" s="212"/>
      <c r="DHQ171" s="212"/>
      <c r="DHR171" s="212"/>
      <c r="DHS171" s="212"/>
      <c r="DHT171" s="212"/>
      <c r="DHU171" s="212"/>
      <c r="DHV171" s="212"/>
      <c r="DHW171" s="212"/>
      <c r="DHX171" s="212"/>
      <c r="DHY171" s="212"/>
      <c r="DHZ171" s="212"/>
      <c r="DIA171" s="212"/>
      <c r="DIB171" s="212"/>
      <c r="DIC171" s="212"/>
      <c r="DID171" s="212"/>
      <c r="DIE171" s="212"/>
      <c r="DIF171" s="212"/>
      <c r="DIG171" s="212"/>
      <c r="DIH171" s="212"/>
      <c r="DII171" s="212"/>
      <c r="DIJ171" s="212"/>
      <c r="DIK171" s="212"/>
      <c r="DIL171" s="212"/>
      <c r="DIM171" s="212"/>
      <c r="DIN171" s="212"/>
      <c r="DIO171" s="212"/>
      <c r="DIP171" s="212"/>
      <c r="DIQ171" s="212"/>
      <c r="DIR171" s="212"/>
      <c r="DIS171" s="212"/>
      <c r="DIT171" s="212"/>
      <c r="DIU171" s="212"/>
      <c r="DIV171" s="212"/>
      <c r="DIW171" s="212"/>
      <c r="DIX171" s="212"/>
      <c r="DIY171" s="212"/>
      <c r="DIZ171" s="212"/>
      <c r="DJA171" s="212"/>
      <c r="DJB171" s="212"/>
      <c r="DJC171" s="212"/>
      <c r="DJD171" s="212"/>
      <c r="DJE171" s="212"/>
      <c r="DJF171" s="212"/>
      <c r="DJG171" s="212"/>
      <c r="DJH171" s="212"/>
      <c r="DJI171" s="212"/>
      <c r="DJJ171" s="212"/>
      <c r="DJK171" s="212"/>
      <c r="DJL171" s="212"/>
      <c r="DJM171" s="212"/>
      <c r="DJN171" s="212"/>
      <c r="DJO171" s="212"/>
      <c r="DJP171" s="212"/>
      <c r="DJQ171" s="212"/>
      <c r="DJR171" s="212"/>
      <c r="DJS171" s="212"/>
      <c r="DJT171" s="212"/>
      <c r="DJU171" s="212"/>
      <c r="DJV171" s="212"/>
      <c r="DJW171" s="212"/>
      <c r="DJX171" s="212"/>
      <c r="DJY171" s="212"/>
      <c r="DJZ171" s="212"/>
      <c r="DKA171" s="212"/>
      <c r="DKB171" s="212"/>
      <c r="DKC171" s="212"/>
      <c r="DKD171" s="212"/>
      <c r="DKE171" s="212"/>
      <c r="DKF171" s="212"/>
      <c r="DKG171" s="212"/>
      <c r="DKH171" s="212"/>
      <c r="DKI171" s="212"/>
      <c r="DKJ171" s="212"/>
      <c r="DKK171" s="212"/>
      <c r="DKL171" s="212"/>
      <c r="DKM171" s="212"/>
      <c r="DKN171" s="212"/>
      <c r="DKO171" s="212"/>
      <c r="DKP171" s="212"/>
      <c r="DKQ171" s="212"/>
      <c r="DKR171" s="212"/>
      <c r="DKS171" s="212"/>
      <c r="DKT171" s="212"/>
      <c r="DKU171" s="212"/>
      <c r="DKV171" s="212"/>
      <c r="DKW171" s="212"/>
      <c r="DKX171" s="212"/>
      <c r="DKY171" s="212"/>
      <c r="DKZ171" s="212"/>
      <c r="DLA171" s="212"/>
      <c r="DLB171" s="212"/>
      <c r="DLC171" s="212"/>
      <c r="DLD171" s="212"/>
      <c r="DLE171" s="212"/>
      <c r="DLF171" s="212"/>
      <c r="DLG171" s="212"/>
      <c r="DLH171" s="212"/>
      <c r="DLI171" s="212"/>
      <c r="DLJ171" s="212"/>
      <c r="DLK171" s="212"/>
      <c r="DLL171" s="212"/>
      <c r="DLM171" s="212"/>
      <c r="DLN171" s="212"/>
      <c r="DLO171" s="212"/>
      <c r="DLP171" s="212"/>
      <c r="DLQ171" s="212"/>
      <c r="DLR171" s="212"/>
      <c r="DLS171" s="212"/>
      <c r="DLT171" s="212"/>
      <c r="DLU171" s="212"/>
      <c r="DLV171" s="212"/>
      <c r="DLW171" s="212"/>
      <c r="DLX171" s="212"/>
      <c r="DLY171" s="212"/>
      <c r="DLZ171" s="212"/>
      <c r="DMA171" s="212"/>
      <c r="DMB171" s="212"/>
      <c r="DMC171" s="212"/>
      <c r="DMD171" s="212"/>
      <c r="DME171" s="212"/>
      <c r="DMF171" s="212"/>
      <c r="DMG171" s="212"/>
      <c r="DMH171" s="212"/>
      <c r="DMI171" s="212"/>
      <c r="DMJ171" s="212"/>
      <c r="DMK171" s="212"/>
      <c r="DML171" s="212"/>
      <c r="DMM171" s="212"/>
      <c r="DMN171" s="212"/>
      <c r="DMO171" s="212"/>
      <c r="DMP171" s="212"/>
      <c r="DMQ171" s="212"/>
      <c r="DMR171" s="212"/>
      <c r="DMS171" s="212"/>
      <c r="DMT171" s="212"/>
      <c r="DMU171" s="212"/>
      <c r="DMV171" s="212"/>
      <c r="DMW171" s="212"/>
      <c r="DMX171" s="212"/>
      <c r="DMY171" s="212"/>
      <c r="DMZ171" s="212"/>
      <c r="DNA171" s="212"/>
      <c r="DNB171" s="212"/>
      <c r="DNC171" s="212"/>
      <c r="DND171" s="212"/>
      <c r="DNE171" s="212"/>
      <c r="DNF171" s="212"/>
      <c r="DNG171" s="212"/>
      <c r="DNN171" s="212"/>
      <c r="DNO171" s="212"/>
      <c r="DNP171" s="212"/>
      <c r="DNQ171" s="212"/>
      <c r="DNR171" s="212"/>
      <c r="DNS171" s="212"/>
      <c r="DNT171" s="212"/>
      <c r="DNU171" s="212"/>
      <c r="DNV171" s="212"/>
      <c r="DNW171" s="212"/>
      <c r="DNX171" s="212"/>
      <c r="DNY171" s="212"/>
      <c r="DNZ171" s="212"/>
      <c r="DOA171" s="212"/>
      <c r="DOB171" s="212"/>
      <c r="DOC171" s="212"/>
      <c r="DOD171" s="212"/>
      <c r="DOE171" s="212"/>
      <c r="DOF171" s="212"/>
      <c r="DOG171" s="212"/>
      <c r="DOH171" s="212"/>
      <c r="DOI171" s="212"/>
      <c r="DOJ171" s="212"/>
      <c r="DOK171" s="212"/>
      <c r="DOL171" s="212"/>
      <c r="DOM171" s="212"/>
      <c r="DON171" s="212"/>
      <c r="DOO171" s="212"/>
      <c r="DOP171" s="212"/>
      <c r="DOQ171" s="212"/>
      <c r="DOR171" s="212"/>
      <c r="DOS171" s="212"/>
      <c r="DOT171" s="212"/>
      <c r="DOU171" s="212"/>
      <c r="DOV171" s="212"/>
      <c r="DOW171" s="212"/>
      <c r="DOX171" s="212"/>
      <c r="DOY171" s="212"/>
      <c r="DOZ171" s="212"/>
      <c r="DPA171" s="212"/>
      <c r="DPB171" s="212"/>
      <c r="DPC171" s="212"/>
      <c r="DPD171" s="212"/>
      <c r="DPE171" s="212"/>
      <c r="DPF171" s="212"/>
      <c r="DPG171" s="212"/>
      <c r="DPH171" s="212"/>
      <c r="DPI171" s="212"/>
      <c r="DPJ171" s="212"/>
      <c r="DPK171" s="212"/>
      <c r="DPL171" s="212"/>
      <c r="DPM171" s="212"/>
      <c r="DPN171" s="212"/>
      <c r="DPO171" s="212"/>
      <c r="DPP171" s="212"/>
      <c r="DPQ171" s="212"/>
      <c r="DPR171" s="212"/>
      <c r="DPS171" s="212"/>
      <c r="DPT171" s="212"/>
      <c r="DPU171" s="212"/>
      <c r="DPV171" s="212"/>
      <c r="DPW171" s="212"/>
      <c r="DPX171" s="212"/>
      <c r="DPY171" s="212"/>
      <c r="DPZ171" s="212"/>
      <c r="DQA171" s="212"/>
      <c r="DQB171" s="212"/>
      <c r="DQC171" s="212"/>
      <c r="DQD171" s="212"/>
      <c r="DQE171" s="212"/>
      <c r="DQF171" s="212"/>
      <c r="DQG171" s="212"/>
      <c r="DQH171" s="212"/>
      <c r="DQI171" s="212"/>
      <c r="DQJ171" s="212"/>
      <c r="DQK171" s="212"/>
      <c r="DQL171" s="212"/>
      <c r="DQM171" s="212"/>
      <c r="DQN171" s="212"/>
      <c r="DQO171" s="212"/>
      <c r="DQP171" s="212"/>
      <c r="DQQ171" s="212"/>
      <c r="DQR171" s="212"/>
      <c r="DQS171" s="212"/>
      <c r="DQT171" s="212"/>
      <c r="DQU171" s="212"/>
      <c r="DQV171" s="212"/>
      <c r="DQW171" s="212"/>
      <c r="DQX171" s="212"/>
      <c r="DQY171" s="212"/>
      <c r="DQZ171" s="212"/>
      <c r="DRA171" s="212"/>
      <c r="DRB171" s="212"/>
      <c r="DRC171" s="212"/>
      <c r="DRD171" s="212"/>
      <c r="DRE171" s="212"/>
      <c r="DRF171" s="212"/>
      <c r="DRG171" s="212"/>
      <c r="DRH171" s="212"/>
      <c r="DRI171" s="212"/>
      <c r="DRJ171" s="212"/>
      <c r="DRK171" s="212"/>
      <c r="DRL171" s="212"/>
      <c r="DRM171" s="212"/>
      <c r="DRN171" s="212"/>
      <c r="DRO171" s="212"/>
      <c r="DRP171" s="212"/>
      <c r="DRQ171" s="212"/>
      <c r="DRR171" s="212"/>
      <c r="DRS171" s="212"/>
      <c r="DRT171" s="212"/>
      <c r="DRU171" s="212"/>
      <c r="DRV171" s="212"/>
      <c r="DRW171" s="212"/>
      <c r="DRX171" s="212"/>
      <c r="DRY171" s="212"/>
      <c r="DRZ171" s="212"/>
      <c r="DSA171" s="212"/>
      <c r="DSB171" s="212"/>
      <c r="DSC171" s="212"/>
      <c r="DSD171" s="212"/>
      <c r="DSE171" s="212"/>
      <c r="DSF171" s="212"/>
      <c r="DSG171" s="212"/>
      <c r="DSH171" s="212"/>
      <c r="DSI171" s="212"/>
      <c r="DSJ171" s="212"/>
      <c r="DSK171" s="212"/>
      <c r="DSL171" s="212"/>
      <c r="DSM171" s="212"/>
      <c r="DSN171" s="212"/>
      <c r="DSO171" s="212"/>
      <c r="DSP171" s="212"/>
      <c r="DSQ171" s="212"/>
      <c r="DSR171" s="212"/>
      <c r="DSS171" s="212"/>
      <c r="DST171" s="212"/>
      <c r="DSU171" s="212"/>
      <c r="DSV171" s="212"/>
      <c r="DSW171" s="212"/>
      <c r="DSX171" s="212"/>
      <c r="DSY171" s="212"/>
      <c r="DSZ171" s="212"/>
      <c r="DTA171" s="212"/>
      <c r="DTB171" s="212"/>
      <c r="DTC171" s="212"/>
      <c r="DTD171" s="212"/>
      <c r="DTE171" s="212"/>
      <c r="DTF171" s="212"/>
      <c r="DTG171" s="212"/>
      <c r="DTH171" s="212"/>
      <c r="DTI171" s="212"/>
      <c r="DTJ171" s="212"/>
      <c r="DTK171" s="212"/>
      <c r="DTL171" s="212"/>
      <c r="DTM171" s="212"/>
      <c r="DTN171" s="212"/>
      <c r="DTO171" s="212"/>
      <c r="DTP171" s="212"/>
      <c r="DTQ171" s="212"/>
      <c r="DTR171" s="212"/>
      <c r="DTS171" s="212"/>
      <c r="DTT171" s="212"/>
      <c r="DTU171" s="212"/>
      <c r="DTV171" s="212"/>
      <c r="DTW171" s="212"/>
      <c r="DTX171" s="212"/>
      <c r="DTY171" s="212"/>
      <c r="DTZ171" s="212"/>
      <c r="DUA171" s="212"/>
      <c r="DUB171" s="212"/>
      <c r="DUC171" s="212"/>
      <c r="DUD171" s="212"/>
      <c r="DUE171" s="212"/>
      <c r="DUF171" s="212"/>
      <c r="DUG171" s="212"/>
      <c r="DUH171" s="212"/>
      <c r="DUI171" s="212"/>
      <c r="DUJ171" s="212"/>
      <c r="DUK171" s="212"/>
      <c r="DUL171" s="212"/>
      <c r="DUM171" s="212"/>
      <c r="DUN171" s="212"/>
      <c r="DUO171" s="212"/>
      <c r="DUP171" s="212"/>
      <c r="DUQ171" s="212"/>
      <c r="DUR171" s="212"/>
      <c r="DUS171" s="212"/>
      <c r="DUT171" s="212"/>
      <c r="DUU171" s="212"/>
      <c r="DUV171" s="212"/>
      <c r="DUW171" s="212"/>
      <c r="DUX171" s="212"/>
      <c r="DUY171" s="212"/>
      <c r="DUZ171" s="212"/>
      <c r="DVA171" s="212"/>
      <c r="DVB171" s="212"/>
      <c r="DVC171" s="212"/>
      <c r="DVD171" s="212"/>
      <c r="DVE171" s="212"/>
      <c r="DVF171" s="212"/>
      <c r="DVG171" s="212"/>
      <c r="DVH171" s="212"/>
      <c r="DVI171" s="212"/>
      <c r="DVJ171" s="212"/>
      <c r="DVK171" s="212"/>
      <c r="DVL171" s="212"/>
      <c r="DVM171" s="212"/>
      <c r="DVN171" s="212"/>
      <c r="DVO171" s="212"/>
      <c r="DVP171" s="212"/>
      <c r="DVQ171" s="212"/>
      <c r="DVR171" s="212"/>
      <c r="DVS171" s="212"/>
      <c r="DVT171" s="212"/>
      <c r="DVU171" s="212"/>
      <c r="DVV171" s="212"/>
      <c r="DVW171" s="212"/>
      <c r="DVX171" s="212"/>
      <c r="DVY171" s="212"/>
      <c r="DVZ171" s="212"/>
      <c r="DWA171" s="212"/>
      <c r="DWB171" s="212"/>
      <c r="DWC171" s="212"/>
      <c r="DWD171" s="212"/>
      <c r="DWE171" s="212"/>
      <c r="DWF171" s="212"/>
      <c r="DWG171" s="212"/>
      <c r="DWH171" s="212"/>
      <c r="DWI171" s="212"/>
      <c r="DWJ171" s="212"/>
      <c r="DWK171" s="212"/>
      <c r="DWL171" s="212"/>
      <c r="DWM171" s="212"/>
      <c r="DWN171" s="212"/>
      <c r="DWO171" s="212"/>
      <c r="DWP171" s="212"/>
      <c r="DWQ171" s="212"/>
      <c r="DWR171" s="212"/>
      <c r="DWS171" s="212"/>
      <c r="DWT171" s="212"/>
      <c r="DWU171" s="212"/>
      <c r="DWV171" s="212"/>
      <c r="DWW171" s="212"/>
      <c r="DWX171" s="212"/>
      <c r="DWY171" s="212"/>
      <c r="DWZ171" s="212"/>
      <c r="DXA171" s="212"/>
      <c r="DXB171" s="212"/>
      <c r="DXC171" s="212"/>
      <c r="DXJ171" s="212"/>
      <c r="DXK171" s="212"/>
      <c r="DXL171" s="212"/>
      <c r="DXM171" s="212"/>
      <c r="DXN171" s="212"/>
      <c r="DXO171" s="212"/>
      <c r="DXP171" s="212"/>
      <c r="DXQ171" s="212"/>
      <c r="DXR171" s="212"/>
      <c r="DXS171" s="212"/>
      <c r="DXT171" s="212"/>
      <c r="DXU171" s="212"/>
      <c r="DXV171" s="212"/>
      <c r="DXW171" s="212"/>
      <c r="DXX171" s="212"/>
      <c r="DXY171" s="212"/>
      <c r="DXZ171" s="212"/>
      <c r="DYA171" s="212"/>
      <c r="DYB171" s="212"/>
      <c r="DYC171" s="212"/>
      <c r="DYD171" s="212"/>
      <c r="DYE171" s="212"/>
      <c r="DYF171" s="212"/>
      <c r="DYG171" s="212"/>
      <c r="DYH171" s="212"/>
      <c r="DYI171" s="212"/>
      <c r="DYJ171" s="212"/>
      <c r="DYK171" s="212"/>
      <c r="DYL171" s="212"/>
      <c r="DYM171" s="212"/>
      <c r="DYN171" s="212"/>
      <c r="DYO171" s="212"/>
      <c r="DYP171" s="212"/>
      <c r="DYQ171" s="212"/>
      <c r="DYR171" s="212"/>
      <c r="DYS171" s="212"/>
      <c r="DYT171" s="212"/>
      <c r="DYU171" s="212"/>
      <c r="DYV171" s="212"/>
      <c r="DYW171" s="212"/>
      <c r="DYX171" s="212"/>
      <c r="DYY171" s="212"/>
      <c r="DYZ171" s="212"/>
      <c r="DZA171" s="212"/>
      <c r="DZB171" s="212"/>
      <c r="DZC171" s="212"/>
      <c r="DZD171" s="212"/>
      <c r="DZE171" s="212"/>
      <c r="DZF171" s="212"/>
      <c r="DZG171" s="212"/>
      <c r="DZH171" s="212"/>
      <c r="DZI171" s="212"/>
      <c r="DZJ171" s="212"/>
      <c r="DZK171" s="212"/>
      <c r="DZL171" s="212"/>
      <c r="DZM171" s="212"/>
      <c r="DZN171" s="212"/>
      <c r="DZO171" s="212"/>
      <c r="DZP171" s="212"/>
      <c r="DZQ171" s="212"/>
      <c r="DZR171" s="212"/>
      <c r="DZS171" s="212"/>
      <c r="DZT171" s="212"/>
      <c r="DZU171" s="212"/>
      <c r="DZV171" s="212"/>
      <c r="DZW171" s="212"/>
      <c r="DZX171" s="212"/>
      <c r="DZY171" s="212"/>
      <c r="DZZ171" s="212"/>
      <c r="EAA171" s="212"/>
      <c r="EAB171" s="212"/>
      <c r="EAC171" s="212"/>
      <c r="EAD171" s="212"/>
      <c r="EAE171" s="212"/>
      <c r="EAF171" s="212"/>
      <c r="EAG171" s="212"/>
      <c r="EAH171" s="212"/>
      <c r="EAI171" s="212"/>
      <c r="EAJ171" s="212"/>
      <c r="EAK171" s="212"/>
      <c r="EAL171" s="212"/>
      <c r="EAM171" s="212"/>
      <c r="EAN171" s="212"/>
      <c r="EAO171" s="212"/>
      <c r="EAP171" s="212"/>
      <c r="EAQ171" s="212"/>
      <c r="EAR171" s="212"/>
      <c r="EAS171" s="212"/>
      <c r="EAT171" s="212"/>
      <c r="EAU171" s="212"/>
      <c r="EAV171" s="212"/>
      <c r="EAW171" s="212"/>
      <c r="EAX171" s="212"/>
      <c r="EAY171" s="212"/>
      <c r="EAZ171" s="212"/>
      <c r="EBA171" s="212"/>
      <c r="EBB171" s="212"/>
      <c r="EBC171" s="212"/>
      <c r="EBD171" s="212"/>
      <c r="EBE171" s="212"/>
      <c r="EBF171" s="212"/>
      <c r="EBG171" s="212"/>
      <c r="EBH171" s="212"/>
      <c r="EBI171" s="212"/>
      <c r="EBJ171" s="212"/>
      <c r="EBK171" s="212"/>
      <c r="EBL171" s="212"/>
      <c r="EBM171" s="212"/>
      <c r="EBN171" s="212"/>
      <c r="EBO171" s="212"/>
      <c r="EBP171" s="212"/>
      <c r="EBQ171" s="212"/>
      <c r="EBR171" s="212"/>
      <c r="EBS171" s="212"/>
      <c r="EBT171" s="212"/>
      <c r="EBU171" s="212"/>
      <c r="EBV171" s="212"/>
      <c r="EBW171" s="212"/>
      <c r="EBX171" s="212"/>
      <c r="EBY171" s="212"/>
      <c r="EBZ171" s="212"/>
      <c r="ECA171" s="212"/>
      <c r="ECB171" s="212"/>
      <c r="ECC171" s="212"/>
      <c r="ECD171" s="212"/>
      <c r="ECE171" s="212"/>
      <c r="ECF171" s="212"/>
      <c r="ECG171" s="212"/>
      <c r="ECH171" s="212"/>
      <c r="ECI171" s="212"/>
      <c r="ECJ171" s="212"/>
      <c r="ECK171" s="212"/>
      <c r="ECL171" s="212"/>
      <c r="ECM171" s="212"/>
      <c r="ECN171" s="212"/>
      <c r="ECO171" s="212"/>
      <c r="ECP171" s="212"/>
      <c r="ECQ171" s="212"/>
      <c r="ECR171" s="212"/>
      <c r="ECS171" s="212"/>
      <c r="ECT171" s="212"/>
      <c r="ECU171" s="212"/>
      <c r="ECV171" s="212"/>
      <c r="ECW171" s="212"/>
      <c r="ECX171" s="212"/>
      <c r="ECY171" s="212"/>
      <c r="ECZ171" s="212"/>
      <c r="EDA171" s="212"/>
      <c r="EDB171" s="212"/>
      <c r="EDC171" s="212"/>
      <c r="EDD171" s="212"/>
      <c r="EDE171" s="212"/>
      <c r="EDF171" s="212"/>
      <c r="EDG171" s="212"/>
      <c r="EDH171" s="212"/>
      <c r="EDI171" s="212"/>
      <c r="EDJ171" s="212"/>
      <c r="EDK171" s="212"/>
      <c r="EDL171" s="212"/>
      <c r="EDM171" s="212"/>
      <c r="EDN171" s="212"/>
      <c r="EDO171" s="212"/>
      <c r="EDP171" s="212"/>
      <c r="EDQ171" s="212"/>
      <c r="EDR171" s="212"/>
      <c r="EDS171" s="212"/>
      <c r="EDT171" s="212"/>
      <c r="EDU171" s="212"/>
      <c r="EDV171" s="212"/>
      <c r="EDW171" s="212"/>
      <c r="EDX171" s="212"/>
      <c r="EDY171" s="212"/>
      <c r="EDZ171" s="212"/>
      <c r="EEA171" s="212"/>
      <c r="EEB171" s="212"/>
      <c r="EEC171" s="212"/>
      <c r="EED171" s="212"/>
      <c r="EEE171" s="212"/>
      <c r="EEF171" s="212"/>
      <c r="EEG171" s="212"/>
      <c r="EEH171" s="212"/>
      <c r="EEI171" s="212"/>
      <c r="EEJ171" s="212"/>
      <c r="EEK171" s="212"/>
      <c r="EEL171" s="212"/>
      <c r="EEM171" s="212"/>
      <c r="EEN171" s="212"/>
      <c r="EEO171" s="212"/>
      <c r="EEP171" s="212"/>
      <c r="EEQ171" s="212"/>
      <c r="EER171" s="212"/>
      <c r="EES171" s="212"/>
      <c r="EET171" s="212"/>
      <c r="EEU171" s="212"/>
      <c r="EEV171" s="212"/>
      <c r="EEW171" s="212"/>
      <c r="EEX171" s="212"/>
      <c r="EEY171" s="212"/>
      <c r="EEZ171" s="212"/>
      <c r="EFA171" s="212"/>
      <c r="EFB171" s="212"/>
      <c r="EFC171" s="212"/>
      <c r="EFD171" s="212"/>
      <c r="EFE171" s="212"/>
      <c r="EFF171" s="212"/>
      <c r="EFG171" s="212"/>
      <c r="EFH171" s="212"/>
      <c r="EFI171" s="212"/>
      <c r="EFJ171" s="212"/>
      <c r="EFK171" s="212"/>
      <c r="EFL171" s="212"/>
      <c r="EFM171" s="212"/>
      <c r="EFN171" s="212"/>
      <c r="EFO171" s="212"/>
      <c r="EFP171" s="212"/>
      <c r="EFQ171" s="212"/>
      <c r="EFR171" s="212"/>
      <c r="EFS171" s="212"/>
      <c r="EFT171" s="212"/>
      <c r="EFU171" s="212"/>
      <c r="EFV171" s="212"/>
      <c r="EFW171" s="212"/>
      <c r="EFX171" s="212"/>
      <c r="EFY171" s="212"/>
      <c r="EFZ171" s="212"/>
      <c r="EGA171" s="212"/>
      <c r="EGB171" s="212"/>
      <c r="EGC171" s="212"/>
      <c r="EGD171" s="212"/>
      <c r="EGE171" s="212"/>
      <c r="EGF171" s="212"/>
      <c r="EGG171" s="212"/>
      <c r="EGH171" s="212"/>
      <c r="EGI171" s="212"/>
      <c r="EGJ171" s="212"/>
      <c r="EGK171" s="212"/>
      <c r="EGL171" s="212"/>
      <c r="EGM171" s="212"/>
      <c r="EGN171" s="212"/>
      <c r="EGO171" s="212"/>
      <c r="EGP171" s="212"/>
      <c r="EGQ171" s="212"/>
      <c r="EGR171" s="212"/>
      <c r="EGS171" s="212"/>
      <c r="EGT171" s="212"/>
      <c r="EGU171" s="212"/>
      <c r="EGV171" s="212"/>
      <c r="EGW171" s="212"/>
      <c r="EGX171" s="212"/>
      <c r="EGY171" s="212"/>
      <c r="EHF171" s="212"/>
      <c r="EHG171" s="212"/>
      <c r="EHH171" s="212"/>
      <c r="EHI171" s="212"/>
      <c r="EHJ171" s="212"/>
      <c r="EHK171" s="212"/>
      <c r="EHL171" s="212"/>
      <c r="EHM171" s="212"/>
      <c r="EHN171" s="212"/>
      <c r="EHO171" s="212"/>
      <c r="EHP171" s="212"/>
      <c r="EHQ171" s="212"/>
      <c r="EHR171" s="212"/>
      <c r="EHS171" s="212"/>
      <c r="EHT171" s="212"/>
      <c r="EHU171" s="212"/>
      <c r="EHV171" s="212"/>
      <c r="EHW171" s="212"/>
      <c r="EHX171" s="212"/>
      <c r="EHY171" s="212"/>
      <c r="EHZ171" s="212"/>
      <c r="EIA171" s="212"/>
      <c r="EIB171" s="212"/>
      <c r="EIC171" s="212"/>
      <c r="EID171" s="212"/>
      <c r="EIE171" s="212"/>
      <c r="EIF171" s="212"/>
      <c r="EIG171" s="212"/>
      <c r="EIH171" s="212"/>
      <c r="EII171" s="212"/>
      <c r="EIJ171" s="212"/>
      <c r="EIK171" s="212"/>
      <c r="EIL171" s="212"/>
      <c r="EIM171" s="212"/>
      <c r="EIN171" s="212"/>
      <c r="EIO171" s="212"/>
      <c r="EIP171" s="212"/>
      <c r="EIQ171" s="212"/>
      <c r="EIR171" s="212"/>
      <c r="EIS171" s="212"/>
      <c r="EIT171" s="212"/>
      <c r="EIU171" s="212"/>
      <c r="EIV171" s="212"/>
      <c r="EIW171" s="212"/>
      <c r="EIX171" s="212"/>
      <c r="EIY171" s="212"/>
      <c r="EIZ171" s="212"/>
      <c r="EJA171" s="212"/>
      <c r="EJB171" s="212"/>
      <c r="EJC171" s="212"/>
      <c r="EJD171" s="212"/>
      <c r="EJE171" s="212"/>
      <c r="EJF171" s="212"/>
      <c r="EJG171" s="212"/>
      <c r="EJH171" s="212"/>
      <c r="EJI171" s="212"/>
      <c r="EJJ171" s="212"/>
      <c r="EJK171" s="212"/>
      <c r="EJL171" s="212"/>
      <c r="EJM171" s="212"/>
      <c r="EJN171" s="212"/>
      <c r="EJO171" s="212"/>
      <c r="EJP171" s="212"/>
      <c r="EJQ171" s="212"/>
      <c r="EJR171" s="212"/>
      <c r="EJS171" s="212"/>
      <c r="EJT171" s="212"/>
      <c r="EJU171" s="212"/>
      <c r="EJV171" s="212"/>
      <c r="EJW171" s="212"/>
      <c r="EJX171" s="212"/>
      <c r="EJY171" s="212"/>
      <c r="EJZ171" s="212"/>
      <c r="EKA171" s="212"/>
      <c r="EKB171" s="212"/>
      <c r="EKC171" s="212"/>
      <c r="EKD171" s="212"/>
      <c r="EKE171" s="212"/>
      <c r="EKF171" s="212"/>
      <c r="EKG171" s="212"/>
      <c r="EKH171" s="212"/>
      <c r="EKI171" s="212"/>
      <c r="EKJ171" s="212"/>
      <c r="EKK171" s="212"/>
      <c r="EKL171" s="212"/>
      <c r="EKM171" s="212"/>
      <c r="EKN171" s="212"/>
      <c r="EKO171" s="212"/>
      <c r="EKP171" s="212"/>
      <c r="EKQ171" s="212"/>
      <c r="EKR171" s="212"/>
      <c r="EKS171" s="212"/>
      <c r="EKT171" s="212"/>
      <c r="EKU171" s="212"/>
      <c r="EKV171" s="212"/>
      <c r="EKW171" s="212"/>
      <c r="EKX171" s="212"/>
      <c r="EKY171" s="212"/>
      <c r="EKZ171" s="212"/>
      <c r="ELA171" s="212"/>
      <c r="ELB171" s="212"/>
      <c r="ELC171" s="212"/>
      <c r="ELD171" s="212"/>
      <c r="ELE171" s="212"/>
      <c r="ELF171" s="212"/>
      <c r="ELG171" s="212"/>
      <c r="ELH171" s="212"/>
      <c r="ELI171" s="212"/>
      <c r="ELJ171" s="212"/>
      <c r="ELK171" s="212"/>
      <c r="ELL171" s="212"/>
      <c r="ELM171" s="212"/>
      <c r="ELN171" s="212"/>
      <c r="ELO171" s="212"/>
      <c r="ELP171" s="212"/>
      <c r="ELQ171" s="212"/>
      <c r="ELR171" s="212"/>
      <c r="ELS171" s="212"/>
      <c r="ELT171" s="212"/>
      <c r="ELU171" s="212"/>
      <c r="ELV171" s="212"/>
      <c r="ELW171" s="212"/>
      <c r="ELX171" s="212"/>
      <c r="ELY171" s="212"/>
      <c r="ELZ171" s="212"/>
      <c r="EMA171" s="212"/>
      <c r="EMB171" s="212"/>
      <c r="EMC171" s="212"/>
      <c r="EMD171" s="212"/>
      <c r="EME171" s="212"/>
      <c r="EMF171" s="212"/>
      <c r="EMG171" s="212"/>
      <c r="EMH171" s="212"/>
      <c r="EMI171" s="212"/>
      <c r="EMJ171" s="212"/>
      <c r="EMK171" s="212"/>
      <c r="EML171" s="212"/>
      <c r="EMM171" s="212"/>
      <c r="EMN171" s="212"/>
      <c r="EMO171" s="212"/>
      <c r="EMP171" s="212"/>
      <c r="EMQ171" s="212"/>
      <c r="EMR171" s="212"/>
      <c r="EMS171" s="212"/>
      <c r="EMT171" s="212"/>
      <c r="EMU171" s="212"/>
      <c r="EMV171" s="212"/>
      <c r="EMW171" s="212"/>
      <c r="EMX171" s="212"/>
      <c r="EMY171" s="212"/>
      <c r="EMZ171" s="212"/>
      <c r="ENA171" s="212"/>
      <c r="ENB171" s="212"/>
      <c r="ENC171" s="212"/>
      <c r="END171" s="212"/>
      <c r="ENE171" s="212"/>
      <c r="ENF171" s="212"/>
      <c r="ENG171" s="212"/>
      <c r="ENH171" s="212"/>
      <c r="ENI171" s="212"/>
      <c r="ENJ171" s="212"/>
      <c r="ENK171" s="212"/>
      <c r="ENL171" s="212"/>
      <c r="ENM171" s="212"/>
      <c r="ENN171" s="212"/>
      <c r="ENO171" s="212"/>
      <c r="ENP171" s="212"/>
      <c r="ENQ171" s="212"/>
      <c r="ENR171" s="212"/>
      <c r="ENS171" s="212"/>
      <c r="ENT171" s="212"/>
      <c r="ENU171" s="212"/>
      <c r="ENV171" s="212"/>
      <c r="ENW171" s="212"/>
      <c r="ENX171" s="212"/>
      <c r="ENY171" s="212"/>
      <c r="ENZ171" s="212"/>
      <c r="EOA171" s="212"/>
      <c r="EOB171" s="212"/>
      <c r="EOC171" s="212"/>
      <c r="EOD171" s="212"/>
      <c r="EOE171" s="212"/>
      <c r="EOF171" s="212"/>
      <c r="EOG171" s="212"/>
      <c r="EOH171" s="212"/>
      <c r="EOI171" s="212"/>
      <c r="EOJ171" s="212"/>
      <c r="EOK171" s="212"/>
      <c r="EOL171" s="212"/>
      <c r="EOM171" s="212"/>
      <c r="EON171" s="212"/>
      <c r="EOO171" s="212"/>
      <c r="EOP171" s="212"/>
      <c r="EOQ171" s="212"/>
      <c r="EOR171" s="212"/>
      <c r="EOS171" s="212"/>
      <c r="EOT171" s="212"/>
      <c r="EOU171" s="212"/>
      <c r="EOV171" s="212"/>
      <c r="EOW171" s="212"/>
      <c r="EOX171" s="212"/>
      <c r="EOY171" s="212"/>
      <c r="EOZ171" s="212"/>
      <c r="EPA171" s="212"/>
      <c r="EPB171" s="212"/>
      <c r="EPC171" s="212"/>
      <c r="EPD171" s="212"/>
      <c r="EPE171" s="212"/>
      <c r="EPF171" s="212"/>
      <c r="EPG171" s="212"/>
      <c r="EPH171" s="212"/>
      <c r="EPI171" s="212"/>
      <c r="EPJ171" s="212"/>
      <c r="EPK171" s="212"/>
      <c r="EPL171" s="212"/>
      <c r="EPM171" s="212"/>
      <c r="EPN171" s="212"/>
      <c r="EPO171" s="212"/>
      <c r="EPP171" s="212"/>
      <c r="EPQ171" s="212"/>
      <c r="EPR171" s="212"/>
      <c r="EPS171" s="212"/>
      <c r="EPT171" s="212"/>
      <c r="EPU171" s="212"/>
      <c r="EPV171" s="212"/>
      <c r="EPW171" s="212"/>
      <c r="EPX171" s="212"/>
      <c r="EPY171" s="212"/>
      <c r="EPZ171" s="212"/>
      <c r="EQA171" s="212"/>
      <c r="EQB171" s="212"/>
      <c r="EQC171" s="212"/>
      <c r="EQD171" s="212"/>
      <c r="EQE171" s="212"/>
      <c r="EQF171" s="212"/>
      <c r="EQG171" s="212"/>
      <c r="EQH171" s="212"/>
      <c r="EQI171" s="212"/>
      <c r="EQJ171" s="212"/>
      <c r="EQK171" s="212"/>
      <c r="EQL171" s="212"/>
      <c r="EQM171" s="212"/>
      <c r="EQN171" s="212"/>
      <c r="EQO171" s="212"/>
      <c r="EQP171" s="212"/>
      <c r="EQQ171" s="212"/>
      <c r="EQR171" s="212"/>
      <c r="EQS171" s="212"/>
      <c r="EQT171" s="212"/>
      <c r="EQU171" s="212"/>
      <c r="ERB171" s="212"/>
      <c r="ERC171" s="212"/>
      <c r="ERD171" s="212"/>
      <c r="ERE171" s="212"/>
      <c r="ERF171" s="212"/>
      <c r="ERG171" s="212"/>
      <c r="ERH171" s="212"/>
      <c r="ERI171" s="212"/>
      <c r="ERJ171" s="212"/>
      <c r="ERK171" s="212"/>
      <c r="ERL171" s="212"/>
      <c r="ERM171" s="212"/>
      <c r="ERN171" s="212"/>
      <c r="ERO171" s="212"/>
      <c r="ERP171" s="212"/>
      <c r="ERQ171" s="212"/>
      <c r="ERR171" s="212"/>
      <c r="ERS171" s="212"/>
      <c r="ERT171" s="212"/>
      <c r="ERU171" s="212"/>
      <c r="ERV171" s="212"/>
      <c r="ERW171" s="212"/>
      <c r="ERX171" s="212"/>
      <c r="ERY171" s="212"/>
      <c r="ERZ171" s="212"/>
      <c r="ESA171" s="212"/>
      <c r="ESB171" s="212"/>
      <c r="ESC171" s="212"/>
      <c r="ESD171" s="212"/>
      <c r="ESE171" s="212"/>
      <c r="ESF171" s="212"/>
      <c r="ESG171" s="212"/>
      <c r="ESH171" s="212"/>
      <c r="ESI171" s="212"/>
      <c r="ESJ171" s="212"/>
      <c r="ESK171" s="212"/>
      <c r="ESL171" s="212"/>
      <c r="ESM171" s="212"/>
      <c r="ESN171" s="212"/>
      <c r="ESO171" s="212"/>
      <c r="ESP171" s="212"/>
      <c r="ESQ171" s="212"/>
      <c r="ESR171" s="212"/>
      <c r="ESS171" s="212"/>
      <c r="EST171" s="212"/>
      <c r="ESU171" s="212"/>
      <c r="ESV171" s="212"/>
      <c r="ESW171" s="212"/>
      <c r="ESX171" s="212"/>
      <c r="ESY171" s="212"/>
      <c r="ESZ171" s="212"/>
      <c r="ETA171" s="212"/>
      <c r="ETB171" s="212"/>
      <c r="ETC171" s="212"/>
      <c r="ETD171" s="212"/>
      <c r="ETE171" s="212"/>
      <c r="ETF171" s="212"/>
      <c r="ETG171" s="212"/>
      <c r="ETH171" s="212"/>
      <c r="ETI171" s="212"/>
      <c r="ETJ171" s="212"/>
      <c r="ETK171" s="212"/>
      <c r="ETL171" s="212"/>
      <c r="ETM171" s="212"/>
      <c r="ETN171" s="212"/>
      <c r="ETO171" s="212"/>
      <c r="ETP171" s="212"/>
      <c r="ETQ171" s="212"/>
      <c r="ETR171" s="212"/>
      <c r="ETS171" s="212"/>
      <c r="ETT171" s="212"/>
      <c r="ETU171" s="212"/>
      <c r="ETV171" s="212"/>
      <c r="ETW171" s="212"/>
      <c r="ETX171" s="212"/>
      <c r="ETY171" s="212"/>
      <c r="ETZ171" s="212"/>
      <c r="EUA171" s="212"/>
      <c r="EUB171" s="212"/>
      <c r="EUC171" s="212"/>
      <c r="EUD171" s="212"/>
      <c r="EUE171" s="212"/>
      <c r="EUF171" s="212"/>
      <c r="EUG171" s="212"/>
      <c r="EUH171" s="212"/>
      <c r="EUI171" s="212"/>
      <c r="EUJ171" s="212"/>
      <c r="EUK171" s="212"/>
      <c r="EUL171" s="212"/>
      <c r="EUM171" s="212"/>
      <c r="EUN171" s="212"/>
      <c r="EUO171" s="212"/>
      <c r="EUP171" s="212"/>
      <c r="EUQ171" s="212"/>
      <c r="EUR171" s="212"/>
      <c r="EUS171" s="212"/>
      <c r="EUT171" s="212"/>
      <c r="EUU171" s="212"/>
      <c r="EUV171" s="212"/>
      <c r="EUW171" s="212"/>
      <c r="EUX171" s="212"/>
      <c r="EUY171" s="212"/>
      <c r="EUZ171" s="212"/>
      <c r="EVA171" s="212"/>
      <c r="EVB171" s="212"/>
      <c r="EVC171" s="212"/>
      <c r="EVD171" s="212"/>
      <c r="EVE171" s="212"/>
      <c r="EVF171" s="212"/>
      <c r="EVG171" s="212"/>
      <c r="EVH171" s="212"/>
      <c r="EVI171" s="212"/>
      <c r="EVJ171" s="212"/>
      <c r="EVK171" s="212"/>
      <c r="EVL171" s="212"/>
      <c r="EVM171" s="212"/>
      <c r="EVN171" s="212"/>
      <c r="EVO171" s="212"/>
      <c r="EVP171" s="212"/>
      <c r="EVQ171" s="212"/>
      <c r="EVR171" s="212"/>
      <c r="EVS171" s="212"/>
      <c r="EVT171" s="212"/>
      <c r="EVU171" s="212"/>
      <c r="EVV171" s="212"/>
      <c r="EVW171" s="212"/>
      <c r="EVX171" s="212"/>
      <c r="EVY171" s="212"/>
      <c r="EVZ171" s="212"/>
      <c r="EWA171" s="212"/>
      <c r="EWB171" s="212"/>
      <c r="EWC171" s="212"/>
      <c r="EWD171" s="212"/>
      <c r="EWE171" s="212"/>
      <c r="EWF171" s="212"/>
      <c r="EWG171" s="212"/>
      <c r="EWH171" s="212"/>
      <c r="EWI171" s="212"/>
      <c r="EWJ171" s="212"/>
      <c r="EWK171" s="212"/>
      <c r="EWL171" s="212"/>
      <c r="EWM171" s="212"/>
      <c r="EWN171" s="212"/>
      <c r="EWO171" s="212"/>
      <c r="EWP171" s="212"/>
      <c r="EWQ171" s="212"/>
      <c r="EWR171" s="212"/>
      <c r="EWS171" s="212"/>
      <c r="EWT171" s="212"/>
      <c r="EWU171" s="212"/>
      <c r="EWV171" s="212"/>
      <c r="EWW171" s="212"/>
      <c r="EWX171" s="212"/>
      <c r="EWY171" s="212"/>
      <c r="EWZ171" s="212"/>
      <c r="EXA171" s="212"/>
      <c r="EXB171" s="212"/>
      <c r="EXC171" s="212"/>
      <c r="EXD171" s="212"/>
      <c r="EXE171" s="212"/>
      <c r="EXF171" s="212"/>
      <c r="EXG171" s="212"/>
      <c r="EXH171" s="212"/>
      <c r="EXI171" s="212"/>
      <c r="EXJ171" s="212"/>
      <c r="EXK171" s="212"/>
      <c r="EXL171" s="212"/>
      <c r="EXM171" s="212"/>
      <c r="EXN171" s="212"/>
      <c r="EXO171" s="212"/>
      <c r="EXP171" s="212"/>
      <c r="EXQ171" s="212"/>
      <c r="EXR171" s="212"/>
      <c r="EXS171" s="212"/>
      <c r="EXT171" s="212"/>
      <c r="EXU171" s="212"/>
      <c r="EXV171" s="212"/>
      <c r="EXW171" s="212"/>
      <c r="EXX171" s="212"/>
      <c r="EXY171" s="212"/>
      <c r="EXZ171" s="212"/>
      <c r="EYA171" s="212"/>
      <c r="EYB171" s="212"/>
      <c r="EYC171" s="212"/>
      <c r="EYD171" s="212"/>
      <c r="EYE171" s="212"/>
      <c r="EYF171" s="212"/>
      <c r="EYG171" s="212"/>
      <c r="EYH171" s="212"/>
      <c r="EYI171" s="212"/>
      <c r="EYJ171" s="212"/>
      <c r="EYK171" s="212"/>
      <c r="EYL171" s="212"/>
      <c r="EYM171" s="212"/>
      <c r="EYN171" s="212"/>
      <c r="EYO171" s="212"/>
      <c r="EYP171" s="212"/>
      <c r="EYQ171" s="212"/>
      <c r="EYR171" s="212"/>
      <c r="EYS171" s="212"/>
      <c r="EYT171" s="212"/>
      <c r="EYU171" s="212"/>
      <c r="EYV171" s="212"/>
      <c r="EYW171" s="212"/>
      <c r="EYX171" s="212"/>
      <c r="EYY171" s="212"/>
      <c r="EYZ171" s="212"/>
      <c r="EZA171" s="212"/>
      <c r="EZB171" s="212"/>
      <c r="EZC171" s="212"/>
      <c r="EZD171" s="212"/>
      <c r="EZE171" s="212"/>
      <c r="EZF171" s="212"/>
      <c r="EZG171" s="212"/>
      <c r="EZH171" s="212"/>
      <c r="EZI171" s="212"/>
      <c r="EZJ171" s="212"/>
      <c r="EZK171" s="212"/>
      <c r="EZL171" s="212"/>
      <c r="EZM171" s="212"/>
      <c r="EZN171" s="212"/>
      <c r="EZO171" s="212"/>
      <c r="EZP171" s="212"/>
      <c r="EZQ171" s="212"/>
      <c r="EZR171" s="212"/>
      <c r="EZS171" s="212"/>
      <c r="EZT171" s="212"/>
      <c r="EZU171" s="212"/>
      <c r="EZV171" s="212"/>
      <c r="EZW171" s="212"/>
      <c r="EZX171" s="212"/>
      <c r="EZY171" s="212"/>
      <c r="EZZ171" s="212"/>
      <c r="FAA171" s="212"/>
      <c r="FAB171" s="212"/>
      <c r="FAC171" s="212"/>
      <c r="FAD171" s="212"/>
      <c r="FAE171" s="212"/>
      <c r="FAF171" s="212"/>
      <c r="FAG171" s="212"/>
      <c r="FAH171" s="212"/>
      <c r="FAI171" s="212"/>
      <c r="FAJ171" s="212"/>
      <c r="FAK171" s="212"/>
      <c r="FAL171" s="212"/>
      <c r="FAM171" s="212"/>
      <c r="FAN171" s="212"/>
      <c r="FAO171" s="212"/>
      <c r="FAP171" s="212"/>
      <c r="FAQ171" s="212"/>
      <c r="FAX171" s="212"/>
      <c r="FAY171" s="212"/>
      <c r="FAZ171" s="212"/>
      <c r="FBA171" s="212"/>
      <c r="FBB171" s="212"/>
      <c r="FBC171" s="212"/>
      <c r="FBD171" s="212"/>
      <c r="FBE171" s="212"/>
      <c r="FBF171" s="212"/>
      <c r="FBG171" s="212"/>
      <c r="FBH171" s="212"/>
      <c r="FBI171" s="212"/>
      <c r="FBJ171" s="212"/>
      <c r="FBK171" s="212"/>
      <c r="FBL171" s="212"/>
      <c r="FBM171" s="212"/>
      <c r="FBN171" s="212"/>
      <c r="FBO171" s="212"/>
      <c r="FBP171" s="212"/>
      <c r="FBQ171" s="212"/>
      <c r="FBR171" s="212"/>
      <c r="FBS171" s="212"/>
      <c r="FBT171" s="212"/>
      <c r="FBU171" s="212"/>
      <c r="FBV171" s="212"/>
      <c r="FBW171" s="212"/>
      <c r="FBX171" s="212"/>
      <c r="FBY171" s="212"/>
      <c r="FBZ171" s="212"/>
      <c r="FCA171" s="212"/>
      <c r="FCB171" s="212"/>
      <c r="FCC171" s="212"/>
      <c r="FCD171" s="212"/>
      <c r="FCE171" s="212"/>
      <c r="FCF171" s="212"/>
      <c r="FCG171" s="212"/>
      <c r="FCH171" s="212"/>
      <c r="FCI171" s="212"/>
      <c r="FCJ171" s="212"/>
      <c r="FCK171" s="212"/>
      <c r="FCL171" s="212"/>
      <c r="FCM171" s="212"/>
      <c r="FCN171" s="212"/>
      <c r="FCO171" s="212"/>
      <c r="FCP171" s="212"/>
      <c r="FCQ171" s="212"/>
      <c r="FCR171" s="212"/>
      <c r="FCS171" s="212"/>
      <c r="FCT171" s="212"/>
      <c r="FCU171" s="212"/>
      <c r="FCV171" s="212"/>
      <c r="FCW171" s="212"/>
      <c r="FCX171" s="212"/>
      <c r="FCY171" s="212"/>
      <c r="FCZ171" s="212"/>
      <c r="FDA171" s="212"/>
      <c r="FDB171" s="212"/>
      <c r="FDC171" s="212"/>
      <c r="FDD171" s="212"/>
      <c r="FDE171" s="212"/>
      <c r="FDF171" s="212"/>
      <c r="FDG171" s="212"/>
      <c r="FDH171" s="212"/>
      <c r="FDI171" s="212"/>
      <c r="FDJ171" s="212"/>
      <c r="FDK171" s="212"/>
      <c r="FDL171" s="212"/>
      <c r="FDM171" s="212"/>
      <c r="FDN171" s="212"/>
      <c r="FDO171" s="212"/>
      <c r="FDP171" s="212"/>
      <c r="FDQ171" s="212"/>
      <c r="FDR171" s="212"/>
      <c r="FDS171" s="212"/>
      <c r="FDT171" s="212"/>
      <c r="FDU171" s="212"/>
      <c r="FDV171" s="212"/>
      <c r="FDW171" s="212"/>
      <c r="FDX171" s="212"/>
      <c r="FDY171" s="212"/>
      <c r="FDZ171" s="212"/>
      <c r="FEA171" s="212"/>
      <c r="FEB171" s="212"/>
      <c r="FEC171" s="212"/>
      <c r="FED171" s="212"/>
      <c r="FEE171" s="212"/>
      <c r="FEF171" s="212"/>
      <c r="FEG171" s="212"/>
      <c r="FEH171" s="212"/>
      <c r="FEI171" s="212"/>
      <c r="FEJ171" s="212"/>
      <c r="FEK171" s="212"/>
      <c r="FEL171" s="212"/>
      <c r="FEM171" s="212"/>
      <c r="FEN171" s="212"/>
      <c r="FEO171" s="212"/>
      <c r="FEP171" s="212"/>
      <c r="FEQ171" s="212"/>
      <c r="FER171" s="212"/>
      <c r="FES171" s="212"/>
      <c r="FET171" s="212"/>
      <c r="FEU171" s="212"/>
      <c r="FEV171" s="212"/>
      <c r="FEW171" s="212"/>
      <c r="FEX171" s="212"/>
      <c r="FEY171" s="212"/>
      <c r="FEZ171" s="212"/>
      <c r="FFA171" s="212"/>
      <c r="FFB171" s="212"/>
      <c r="FFC171" s="212"/>
      <c r="FFD171" s="212"/>
      <c r="FFE171" s="212"/>
      <c r="FFF171" s="212"/>
      <c r="FFG171" s="212"/>
      <c r="FFH171" s="212"/>
      <c r="FFI171" s="212"/>
      <c r="FFJ171" s="212"/>
      <c r="FFK171" s="212"/>
      <c r="FFL171" s="212"/>
      <c r="FFM171" s="212"/>
      <c r="FFN171" s="212"/>
      <c r="FFO171" s="212"/>
      <c r="FFP171" s="212"/>
      <c r="FFQ171" s="212"/>
      <c r="FFR171" s="212"/>
      <c r="FFS171" s="212"/>
      <c r="FFT171" s="212"/>
      <c r="FFU171" s="212"/>
      <c r="FFV171" s="212"/>
      <c r="FFW171" s="212"/>
      <c r="FFX171" s="212"/>
      <c r="FFY171" s="212"/>
      <c r="FFZ171" s="212"/>
      <c r="FGA171" s="212"/>
      <c r="FGB171" s="212"/>
      <c r="FGC171" s="212"/>
      <c r="FGD171" s="212"/>
      <c r="FGE171" s="212"/>
      <c r="FGF171" s="212"/>
      <c r="FGG171" s="212"/>
      <c r="FGH171" s="212"/>
      <c r="FGI171" s="212"/>
      <c r="FGJ171" s="212"/>
      <c r="FGK171" s="212"/>
      <c r="FGL171" s="212"/>
      <c r="FGM171" s="212"/>
      <c r="FGN171" s="212"/>
      <c r="FGO171" s="212"/>
      <c r="FGP171" s="212"/>
      <c r="FGQ171" s="212"/>
      <c r="FGR171" s="212"/>
      <c r="FGS171" s="212"/>
      <c r="FGT171" s="212"/>
      <c r="FGU171" s="212"/>
      <c r="FGV171" s="212"/>
      <c r="FGW171" s="212"/>
      <c r="FGX171" s="212"/>
      <c r="FGY171" s="212"/>
      <c r="FGZ171" s="212"/>
      <c r="FHA171" s="212"/>
      <c r="FHB171" s="212"/>
      <c r="FHC171" s="212"/>
      <c r="FHD171" s="212"/>
      <c r="FHE171" s="212"/>
      <c r="FHF171" s="212"/>
      <c r="FHG171" s="212"/>
      <c r="FHH171" s="212"/>
      <c r="FHI171" s="212"/>
      <c r="FHJ171" s="212"/>
      <c r="FHK171" s="212"/>
      <c r="FHL171" s="212"/>
      <c r="FHM171" s="212"/>
      <c r="FHN171" s="212"/>
      <c r="FHO171" s="212"/>
      <c r="FHP171" s="212"/>
      <c r="FHQ171" s="212"/>
      <c r="FHR171" s="212"/>
      <c r="FHS171" s="212"/>
      <c r="FHT171" s="212"/>
      <c r="FHU171" s="212"/>
      <c r="FHV171" s="212"/>
      <c r="FHW171" s="212"/>
      <c r="FHX171" s="212"/>
      <c r="FHY171" s="212"/>
      <c r="FHZ171" s="212"/>
      <c r="FIA171" s="212"/>
      <c r="FIB171" s="212"/>
      <c r="FIC171" s="212"/>
      <c r="FID171" s="212"/>
      <c r="FIE171" s="212"/>
      <c r="FIF171" s="212"/>
      <c r="FIG171" s="212"/>
      <c r="FIH171" s="212"/>
      <c r="FII171" s="212"/>
      <c r="FIJ171" s="212"/>
      <c r="FIK171" s="212"/>
      <c r="FIL171" s="212"/>
      <c r="FIM171" s="212"/>
      <c r="FIN171" s="212"/>
      <c r="FIO171" s="212"/>
      <c r="FIP171" s="212"/>
      <c r="FIQ171" s="212"/>
      <c r="FIR171" s="212"/>
      <c r="FIS171" s="212"/>
      <c r="FIT171" s="212"/>
      <c r="FIU171" s="212"/>
      <c r="FIV171" s="212"/>
      <c r="FIW171" s="212"/>
      <c r="FIX171" s="212"/>
      <c r="FIY171" s="212"/>
      <c r="FIZ171" s="212"/>
      <c r="FJA171" s="212"/>
      <c r="FJB171" s="212"/>
      <c r="FJC171" s="212"/>
      <c r="FJD171" s="212"/>
      <c r="FJE171" s="212"/>
      <c r="FJF171" s="212"/>
      <c r="FJG171" s="212"/>
      <c r="FJH171" s="212"/>
      <c r="FJI171" s="212"/>
      <c r="FJJ171" s="212"/>
      <c r="FJK171" s="212"/>
      <c r="FJL171" s="212"/>
      <c r="FJM171" s="212"/>
      <c r="FJN171" s="212"/>
      <c r="FJO171" s="212"/>
      <c r="FJP171" s="212"/>
      <c r="FJQ171" s="212"/>
      <c r="FJR171" s="212"/>
      <c r="FJS171" s="212"/>
      <c r="FJT171" s="212"/>
      <c r="FJU171" s="212"/>
      <c r="FJV171" s="212"/>
      <c r="FJW171" s="212"/>
      <c r="FJX171" s="212"/>
      <c r="FJY171" s="212"/>
      <c r="FJZ171" s="212"/>
      <c r="FKA171" s="212"/>
      <c r="FKB171" s="212"/>
      <c r="FKC171" s="212"/>
      <c r="FKD171" s="212"/>
      <c r="FKE171" s="212"/>
      <c r="FKF171" s="212"/>
      <c r="FKG171" s="212"/>
      <c r="FKH171" s="212"/>
      <c r="FKI171" s="212"/>
      <c r="FKJ171" s="212"/>
      <c r="FKK171" s="212"/>
      <c r="FKL171" s="212"/>
      <c r="FKM171" s="212"/>
      <c r="FKT171" s="212"/>
      <c r="FKU171" s="212"/>
      <c r="FKV171" s="212"/>
      <c r="FKW171" s="212"/>
      <c r="FKX171" s="212"/>
      <c r="FKY171" s="212"/>
      <c r="FKZ171" s="212"/>
      <c r="FLA171" s="212"/>
      <c r="FLB171" s="212"/>
      <c r="FLC171" s="212"/>
      <c r="FLD171" s="212"/>
      <c r="FLE171" s="212"/>
      <c r="FLF171" s="212"/>
      <c r="FLG171" s="212"/>
      <c r="FLH171" s="212"/>
      <c r="FLI171" s="212"/>
      <c r="FLJ171" s="212"/>
      <c r="FLK171" s="212"/>
      <c r="FLL171" s="212"/>
      <c r="FLM171" s="212"/>
      <c r="FLN171" s="212"/>
      <c r="FLO171" s="212"/>
      <c r="FLP171" s="212"/>
      <c r="FLQ171" s="212"/>
      <c r="FLR171" s="212"/>
      <c r="FLS171" s="212"/>
      <c r="FLT171" s="212"/>
      <c r="FLU171" s="212"/>
      <c r="FLV171" s="212"/>
      <c r="FLW171" s="212"/>
      <c r="FLX171" s="212"/>
      <c r="FLY171" s="212"/>
      <c r="FLZ171" s="212"/>
      <c r="FMA171" s="212"/>
      <c r="FMB171" s="212"/>
      <c r="FMC171" s="212"/>
      <c r="FMD171" s="212"/>
      <c r="FME171" s="212"/>
      <c r="FMF171" s="212"/>
      <c r="FMG171" s="212"/>
      <c r="FMH171" s="212"/>
      <c r="FMI171" s="212"/>
      <c r="FMJ171" s="212"/>
      <c r="FMK171" s="212"/>
      <c r="FML171" s="212"/>
      <c r="FMM171" s="212"/>
      <c r="FMN171" s="212"/>
      <c r="FMO171" s="212"/>
      <c r="FMP171" s="212"/>
      <c r="FMQ171" s="212"/>
      <c r="FMR171" s="212"/>
      <c r="FMS171" s="212"/>
      <c r="FMT171" s="212"/>
      <c r="FMU171" s="212"/>
      <c r="FMV171" s="212"/>
      <c r="FMW171" s="212"/>
      <c r="FMX171" s="212"/>
      <c r="FMY171" s="212"/>
      <c r="FMZ171" s="212"/>
      <c r="FNA171" s="212"/>
      <c r="FNB171" s="212"/>
      <c r="FNC171" s="212"/>
      <c r="FND171" s="212"/>
      <c r="FNE171" s="212"/>
      <c r="FNF171" s="212"/>
      <c r="FNG171" s="212"/>
      <c r="FNH171" s="212"/>
      <c r="FNI171" s="212"/>
      <c r="FNJ171" s="212"/>
      <c r="FNK171" s="212"/>
      <c r="FNL171" s="212"/>
      <c r="FNM171" s="212"/>
      <c r="FNN171" s="212"/>
      <c r="FNO171" s="212"/>
      <c r="FNP171" s="212"/>
      <c r="FNQ171" s="212"/>
      <c r="FNR171" s="212"/>
      <c r="FNS171" s="212"/>
      <c r="FNT171" s="212"/>
      <c r="FNU171" s="212"/>
      <c r="FNV171" s="212"/>
      <c r="FNW171" s="212"/>
      <c r="FNX171" s="212"/>
      <c r="FNY171" s="212"/>
      <c r="FNZ171" s="212"/>
      <c r="FOA171" s="212"/>
      <c r="FOB171" s="212"/>
      <c r="FOC171" s="212"/>
      <c r="FOD171" s="212"/>
      <c r="FOE171" s="212"/>
      <c r="FOF171" s="212"/>
      <c r="FOG171" s="212"/>
      <c r="FOH171" s="212"/>
      <c r="FOI171" s="212"/>
      <c r="FOJ171" s="212"/>
      <c r="FOK171" s="212"/>
      <c r="FOL171" s="212"/>
      <c r="FOM171" s="212"/>
      <c r="FON171" s="212"/>
      <c r="FOO171" s="212"/>
      <c r="FOP171" s="212"/>
      <c r="FOQ171" s="212"/>
      <c r="FOR171" s="212"/>
      <c r="FOS171" s="212"/>
      <c r="FOT171" s="212"/>
      <c r="FOU171" s="212"/>
      <c r="FOV171" s="212"/>
      <c r="FOW171" s="212"/>
      <c r="FOX171" s="212"/>
      <c r="FOY171" s="212"/>
      <c r="FOZ171" s="212"/>
      <c r="FPA171" s="212"/>
      <c r="FPB171" s="212"/>
      <c r="FPC171" s="212"/>
      <c r="FPD171" s="212"/>
      <c r="FPE171" s="212"/>
      <c r="FPF171" s="212"/>
      <c r="FPG171" s="212"/>
      <c r="FPH171" s="212"/>
      <c r="FPI171" s="212"/>
      <c r="FPJ171" s="212"/>
      <c r="FPK171" s="212"/>
      <c r="FPL171" s="212"/>
      <c r="FPM171" s="212"/>
      <c r="FPN171" s="212"/>
      <c r="FPO171" s="212"/>
      <c r="FPP171" s="212"/>
      <c r="FPQ171" s="212"/>
      <c r="FPR171" s="212"/>
      <c r="FPS171" s="212"/>
      <c r="FPT171" s="212"/>
      <c r="FPU171" s="212"/>
      <c r="FPV171" s="212"/>
      <c r="FPW171" s="212"/>
      <c r="FPX171" s="212"/>
      <c r="FPY171" s="212"/>
      <c r="FPZ171" s="212"/>
      <c r="FQA171" s="212"/>
      <c r="FQB171" s="212"/>
      <c r="FQC171" s="212"/>
      <c r="FQD171" s="212"/>
      <c r="FQE171" s="212"/>
      <c r="FQF171" s="212"/>
      <c r="FQG171" s="212"/>
      <c r="FQH171" s="212"/>
      <c r="FQI171" s="212"/>
      <c r="FQJ171" s="212"/>
      <c r="FQK171" s="212"/>
      <c r="FQL171" s="212"/>
      <c r="FQM171" s="212"/>
      <c r="FQN171" s="212"/>
      <c r="FQO171" s="212"/>
      <c r="FQP171" s="212"/>
      <c r="FQQ171" s="212"/>
      <c r="FQR171" s="212"/>
      <c r="FQS171" s="212"/>
      <c r="FQT171" s="212"/>
      <c r="FQU171" s="212"/>
      <c r="FQV171" s="212"/>
      <c r="FQW171" s="212"/>
      <c r="FQX171" s="212"/>
      <c r="FQY171" s="212"/>
      <c r="FQZ171" s="212"/>
      <c r="FRA171" s="212"/>
      <c r="FRB171" s="212"/>
      <c r="FRC171" s="212"/>
      <c r="FRD171" s="212"/>
      <c r="FRE171" s="212"/>
      <c r="FRF171" s="212"/>
      <c r="FRG171" s="212"/>
      <c r="FRH171" s="212"/>
      <c r="FRI171" s="212"/>
      <c r="FRJ171" s="212"/>
      <c r="FRK171" s="212"/>
      <c r="FRL171" s="212"/>
      <c r="FRM171" s="212"/>
      <c r="FRN171" s="212"/>
      <c r="FRO171" s="212"/>
      <c r="FRP171" s="212"/>
      <c r="FRQ171" s="212"/>
      <c r="FRR171" s="212"/>
      <c r="FRS171" s="212"/>
      <c r="FRT171" s="212"/>
      <c r="FRU171" s="212"/>
      <c r="FRV171" s="212"/>
      <c r="FRW171" s="212"/>
      <c r="FRX171" s="212"/>
      <c r="FRY171" s="212"/>
      <c r="FRZ171" s="212"/>
      <c r="FSA171" s="212"/>
      <c r="FSB171" s="212"/>
      <c r="FSC171" s="212"/>
      <c r="FSD171" s="212"/>
      <c r="FSE171" s="212"/>
      <c r="FSF171" s="212"/>
      <c r="FSG171" s="212"/>
      <c r="FSH171" s="212"/>
      <c r="FSI171" s="212"/>
      <c r="FSJ171" s="212"/>
      <c r="FSK171" s="212"/>
      <c r="FSL171" s="212"/>
      <c r="FSM171" s="212"/>
      <c r="FSN171" s="212"/>
      <c r="FSO171" s="212"/>
      <c r="FSP171" s="212"/>
      <c r="FSQ171" s="212"/>
      <c r="FSR171" s="212"/>
      <c r="FSS171" s="212"/>
      <c r="FST171" s="212"/>
      <c r="FSU171" s="212"/>
      <c r="FSV171" s="212"/>
      <c r="FSW171" s="212"/>
      <c r="FSX171" s="212"/>
      <c r="FSY171" s="212"/>
      <c r="FSZ171" s="212"/>
      <c r="FTA171" s="212"/>
      <c r="FTB171" s="212"/>
      <c r="FTC171" s="212"/>
      <c r="FTD171" s="212"/>
      <c r="FTE171" s="212"/>
      <c r="FTF171" s="212"/>
      <c r="FTG171" s="212"/>
      <c r="FTH171" s="212"/>
      <c r="FTI171" s="212"/>
      <c r="FTJ171" s="212"/>
      <c r="FTK171" s="212"/>
      <c r="FTL171" s="212"/>
      <c r="FTM171" s="212"/>
      <c r="FTN171" s="212"/>
      <c r="FTO171" s="212"/>
      <c r="FTP171" s="212"/>
      <c r="FTQ171" s="212"/>
      <c r="FTR171" s="212"/>
      <c r="FTS171" s="212"/>
      <c r="FTT171" s="212"/>
      <c r="FTU171" s="212"/>
      <c r="FTV171" s="212"/>
      <c r="FTW171" s="212"/>
      <c r="FTX171" s="212"/>
      <c r="FTY171" s="212"/>
      <c r="FTZ171" s="212"/>
      <c r="FUA171" s="212"/>
      <c r="FUB171" s="212"/>
      <c r="FUC171" s="212"/>
      <c r="FUD171" s="212"/>
      <c r="FUE171" s="212"/>
      <c r="FUF171" s="212"/>
      <c r="FUG171" s="212"/>
      <c r="FUH171" s="212"/>
      <c r="FUI171" s="212"/>
      <c r="FUP171" s="212"/>
      <c r="FUQ171" s="212"/>
      <c r="FUR171" s="212"/>
      <c r="FUS171" s="212"/>
      <c r="FUT171" s="212"/>
      <c r="FUU171" s="212"/>
      <c r="FUV171" s="212"/>
      <c r="FUW171" s="212"/>
      <c r="FUX171" s="212"/>
      <c r="FUY171" s="212"/>
      <c r="FUZ171" s="212"/>
      <c r="FVA171" s="212"/>
      <c r="FVB171" s="212"/>
      <c r="FVC171" s="212"/>
      <c r="FVD171" s="212"/>
      <c r="FVE171" s="212"/>
      <c r="FVF171" s="212"/>
      <c r="FVG171" s="212"/>
      <c r="FVH171" s="212"/>
      <c r="FVI171" s="212"/>
      <c r="FVJ171" s="212"/>
      <c r="FVK171" s="212"/>
      <c r="FVL171" s="212"/>
      <c r="FVM171" s="212"/>
      <c r="FVN171" s="212"/>
      <c r="FVO171" s="212"/>
      <c r="FVP171" s="212"/>
      <c r="FVQ171" s="212"/>
      <c r="FVR171" s="212"/>
      <c r="FVS171" s="212"/>
      <c r="FVT171" s="212"/>
      <c r="FVU171" s="212"/>
      <c r="FVV171" s="212"/>
      <c r="FVW171" s="212"/>
      <c r="FVX171" s="212"/>
      <c r="FVY171" s="212"/>
      <c r="FVZ171" s="212"/>
      <c r="FWA171" s="212"/>
      <c r="FWB171" s="212"/>
      <c r="FWC171" s="212"/>
      <c r="FWD171" s="212"/>
      <c r="FWE171" s="212"/>
      <c r="FWF171" s="212"/>
      <c r="FWG171" s="212"/>
      <c r="FWH171" s="212"/>
      <c r="FWI171" s="212"/>
      <c r="FWJ171" s="212"/>
      <c r="FWK171" s="212"/>
      <c r="FWL171" s="212"/>
      <c r="FWM171" s="212"/>
      <c r="FWN171" s="212"/>
      <c r="FWO171" s="212"/>
      <c r="FWP171" s="212"/>
      <c r="FWQ171" s="212"/>
      <c r="FWR171" s="212"/>
      <c r="FWS171" s="212"/>
      <c r="FWT171" s="212"/>
      <c r="FWU171" s="212"/>
      <c r="FWV171" s="212"/>
      <c r="FWW171" s="212"/>
      <c r="FWX171" s="212"/>
      <c r="FWY171" s="212"/>
      <c r="FWZ171" s="212"/>
      <c r="FXA171" s="212"/>
      <c r="FXB171" s="212"/>
      <c r="FXC171" s="212"/>
      <c r="FXD171" s="212"/>
      <c r="FXE171" s="212"/>
      <c r="FXF171" s="212"/>
      <c r="FXG171" s="212"/>
      <c r="FXH171" s="212"/>
      <c r="FXI171" s="212"/>
      <c r="FXJ171" s="212"/>
      <c r="FXK171" s="212"/>
      <c r="FXL171" s="212"/>
      <c r="FXM171" s="212"/>
      <c r="FXN171" s="212"/>
      <c r="FXO171" s="212"/>
      <c r="FXP171" s="212"/>
      <c r="FXQ171" s="212"/>
      <c r="FXR171" s="212"/>
      <c r="FXS171" s="212"/>
      <c r="FXT171" s="212"/>
      <c r="FXU171" s="212"/>
      <c r="FXV171" s="212"/>
      <c r="FXW171" s="212"/>
      <c r="FXX171" s="212"/>
      <c r="FXY171" s="212"/>
      <c r="FXZ171" s="212"/>
      <c r="FYA171" s="212"/>
      <c r="FYB171" s="212"/>
      <c r="FYC171" s="212"/>
      <c r="FYD171" s="212"/>
      <c r="FYE171" s="212"/>
      <c r="FYF171" s="212"/>
      <c r="FYG171" s="212"/>
      <c r="FYH171" s="212"/>
      <c r="FYI171" s="212"/>
      <c r="FYJ171" s="212"/>
      <c r="FYK171" s="212"/>
      <c r="FYL171" s="212"/>
      <c r="FYM171" s="212"/>
      <c r="FYN171" s="212"/>
      <c r="FYO171" s="212"/>
      <c r="FYP171" s="212"/>
      <c r="FYQ171" s="212"/>
      <c r="FYR171" s="212"/>
      <c r="FYS171" s="212"/>
      <c r="FYT171" s="212"/>
      <c r="FYU171" s="212"/>
      <c r="FYV171" s="212"/>
      <c r="FYW171" s="212"/>
      <c r="FYX171" s="212"/>
      <c r="FYY171" s="212"/>
      <c r="FYZ171" s="212"/>
      <c r="FZA171" s="212"/>
      <c r="FZB171" s="212"/>
      <c r="FZC171" s="212"/>
      <c r="FZD171" s="212"/>
      <c r="FZE171" s="212"/>
      <c r="FZF171" s="212"/>
      <c r="FZG171" s="212"/>
      <c r="FZH171" s="212"/>
      <c r="FZI171" s="212"/>
      <c r="FZJ171" s="212"/>
      <c r="FZK171" s="212"/>
      <c r="FZL171" s="212"/>
      <c r="FZM171" s="212"/>
      <c r="FZN171" s="212"/>
      <c r="FZO171" s="212"/>
      <c r="FZP171" s="212"/>
      <c r="FZQ171" s="212"/>
      <c r="FZR171" s="212"/>
      <c r="FZS171" s="212"/>
      <c r="FZT171" s="212"/>
      <c r="FZU171" s="212"/>
      <c r="FZV171" s="212"/>
      <c r="FZW171" s="212"/>
      <c r="FZX171" s="212"/>
      <c r="FZY171" s="212"/>
      <c r="FZZ171" s="212"/>
      <c r="GAA171" s="212"/>
      <c r="GAB171" s="212"/>
      <c r="GAC171" s="212"/>
      <c r="GAD171" s="212"/>
      <c r="GAE171" s="212"/>
      <c r="GAF171" s="212"/>
      <c r="GAG171" s="212"/>
      <c r="GAH171" s="212"/>
      <c r="GAI171" s="212"/>
      <c r="GAJ171" s="212"/>
      <c r="GAK171" s="212"/>
      <c r="GAL171" s="212"/>
      <c r="GAM171" s="212"/>
      <c r="GAN171" s="212"/>
      <c r="GAO171" s="212"/>
      <c r="GAP171" s="212"/>
      <c r="GAQ171" s="212"/>
      <c r="GAR171" s="212"/>
      <c r="GAS171" s="212"/>
      <c r="GAT171" s="212"/>
      <c r="GAU171" s="212"/>
      <c r="GAV171" s="212"/>
      <c r="GAW171" s="212"/>
      <c r="GAX171" s="212"/>
      <c r="GAY171" s="212"/>
      <c r="GAZ171" s="212"/>
      <c r="GBA171" s="212"/>
      <c r="GBB171" s="212"/>
      <c r="GBC171" s="212"/>
      <c r="GBD171" s="212"/>
      <c r="GBE171" s="212"/>
      <c r="GBF171" s="212"/>
      <c r="GBG171" s="212"/>
      <c r="GBH171" s="212"/>
      <c r="GBI171" s="212"/>
      <c r="GBJ171" s="212"/>
      <c r="GBK171" s="212"/>
      <c r="GBL171" s="212"/>
      <c r="GBM171" s="212"/>
      <c r="GBN171" s="212"/>
      <c r="GBO171" s="212"/>
      <c r="GBP171" s="212"/>
      <c r="GBQ171" s="212"/>
      <c r="GBR171" s="212"/>
      <c r="GBS171" s="212"/>
      <c r="GBT171" s="212"/>
      <c r="GBU171" s="212"/>
      <c r="GBV171" s="212"/>
      <c r="GBW171" s="212"/>
      <c r="GBX171" s="212"/>
      <c r="GBY171" s="212"/>
      <c r="GBZ171" s="212"/>
      <c r="GCA171" s="212"/>
      <c r="GCB171" s="212"/>
      <c r="GCC171" s="212"/>
      <c r="GCD171" s="212"/>
      <c r="GCE171" s="212"/>
      <c r="GCF171" s="212"/>
      <c r="GCG171" s="212"/>
      <c r="GCH171" s="212"/>
      <c r="GCI171" s="212"/>
      <c r="GCJ171" s="212"/>
      <c r="GCK171" s="212"/>
      <c r="GCL171" s="212"/>
      <c r="GCM171" s="212"/>
      <c r="GCN171" s="212"/>
      <c r="GCO171" s="212"/>
      <c r="GCP171" s="212"/>
      <c r="GCQ171" s="212"/>
      <c r="GCR171" s="212"/>
      <c r="GCS171" s="212"/>
      <c r="GCT171" s="212"/>
      <c r="GCU171" s="212"/>
      <c r="GCV171" s="212"/>
      <c r="GCW171" s="212"/>
      <c r="GCX171" s="212"/>
      <c r="GCY171" s="212"/>
      <c r="GCZ171" s="212"/>
      <c r="GDA171" s="212"/>
      <c r="GDB171" s="212"/>
      <c r="GDC171" s="212"/>
      <c r="GDD171" s="212"/>
      <c r="GDE171" s="212"/>
      <c r="GDF171" s="212"/>
      <c r="GDG171" s="212"/>
      <c r="GDH171" s="212"/>
      <c r="GDI171" s="212"/>
      <c r="GDJ171" s="212"/>
      <c r="GDK171" s="212"/>
      <c r="GDL171" s="212"/>
      <c r="GDM171" s="212"/>
      <c r="GDN171" s="212"/>
      <c r="GDO171" s="212"/>
      <c r="GDP171" s="212"/>
      <c r="GDQ171" s="212"/>
      <c r="GDR171" s="212"/>
      <c r="GDS171" s="212"/>
      <c r="GDT171" s="212"/>
      <c r="GDU171" s="212"/>
      <c r="GDV171" s="212"/>
      <c r="GDW171" s="212"/>
      <c r="GDX171" s="212"/>
      <c r="GDY171" s="212"/>
      <c r="GDZ171" s="212"/>
      <c r="GEA171" s="212"/>
      <c r="GEB171" s="212"/>
      <c r="GEC171" s="212"/>
      <c r="GED171" s="212"/>
      <c r="GEE171" s="212"/>
      <c r="GEL171" s="212"/>
      <c r="GEM171" s="212"/>
      <c r="GEN171" s="212"/>
      <c r="GEO171" s="212"/>
      <c r="GEP171" s="212"/>
      <c r="GEQ171" s="212"/>
      <c r="GER171" s="212"/>
      <c r="GES171" s="212"/>
      <c r="GET171" s="212"/>
      <c r="GEU171" s="212"/>
      <c r="GEV171" s="212"/>
      <c r="GEW171" s="212"/>
      <c r="GEX171" s="212"/>
      <c r="GEY171" s="212"/>
      <c r="GEZ171" s="212"/>
      <c r="GFA171" s="212"/>
      <c r="GFB171" s="212"/>
      <c r="GFC171" s="212"/>
      <c r="GFD171" s="212"/>
      <c r="GFE171" s="212"/>
      <c r="GFF171" s="212"/>
      <c r="GFG171" s="212"/>
      <c r="GFH171" s="212"/>
      <c r="GFI171" s="212"/>
      <c r="GFJ171" s="212"/>
      <c r="GFK171" s="212"/>
      <c r="GFL171" s="212"/>
      <c r="GFM171" s="212"/>
      <c r="GFN171" s="212"/>
      <c r="GFO171" s="212"/>
      <c r="GFP171" s="212"/>
      <c r="GFQ171" s="212"/>
      <c r="GFR171" s="212"/>
      <c r="GFS171" s="212"/>
      <c r="GFT171" s="212"/>
      <c r="GFU171" s="212"/>
      <c r="GFV171" s="212"/>
      <c r="GFW171" s="212"/>
      <c r="GFX171" s="212"/>
      <c r="GFY171" s="212"/>
      <c r="GFZ171" s="212"/>
      <c r="GGA171" s="212"/>
      <c r="GGB171" s="212"/>
      <c r="GGC171" s="212"/>
      <c r="GGD171" s="212"/>
      <c r="GGE171" s="212"/>
      <c r="GGF171" s="212"/>
      <c r="GGG171" s="212"/>
      <c r="GGH171" s="212"/>
      <c r="GGI171" s="212"/>
      <c r="GGJ171" s="212"/>
      <c r="GGK171" s="212"/>
      <c r="GGL171" s="212"/>
      <c r="GGM171" s="212"/>
      <c r="GGN171" s="212"/>
      <c r="GGO171" s="212"/>
      <c r="GGP171" s="212"/>
      <c r="GGQ171" s="212"/>
      <c r="GGR171" s="212"/>
      <c r="GGS171" s="212"/>
      <c r="GGT171" s="212"/>
      <c r="GGU171" s="212"/>
      <c r="GGV171" s="212"/>
      <c r="GGW171" s="212"/>
      <c r="GGX171" s="212"/>
      <c r="GGY171" s="212"/>
      <c r="GGZ171" s="212"/>
      <c r="GHA171" s="212"/>
      <c r="GHB171" s="212"/>
      <c r="GHC171" s="212"/>
      <c r="GHD171" s="212"/>
      <c r="GHE171" s="212"/>
      <c r="GHF171" s="212"/>
      <c r="GHG171" s="212"/>
      <c r="GHH171" s="212"/>
      <c r="GHI171" s="212"/>
      <c r="GHJ171" s="212"/>
      <c r="GHK171" s="212"/>
      <c r="GHL171" s="212"/>
      <c r="GHM171" s="212"/>
      <c r="GHN171" s="212"/>
      <c r="GHO171" s="212"/>
      <c r="GHP171" s="212"/>
      <c r="GHQ171" s="212"/>
      <c r="GHR171" s="212"/>
      <c r="GHS171" s="212"/>
      <c r="GHT171" s="212"/>
      <c r="GHU171" s="212"/>
      <c r="GHV171" s="212"/>
      <c r="GHW171" s="212"/>
      <c r="GHX171" s="212"/>
      <c r="GHY171" s="212"/>
      <c r="GHZ171" s="212"/>
      <c r="GIA171" s="212"/>
      <c r="GIB171" s="212"/>
      <c r="GIC171" s="212"/>
      <c r="GID171" s="212"/>
      <c r="GIE171" s="212"/>
      <c r="GIF171" s="212"/>
      <c r="GIG171" s="212"/>
      <c r="GIH171" s="212"/>
      <c r="GII171" s="212"/>
      <c r="GIJ171" s="212"/>
      <c r="GIK171" s="212"/>
      <c r="GIL171" s="212"/>
      <c r="GIM171" s="212"/>
      <c r="GIN171" s="212"/>
      <c r="GIO171" s="212"/>
      <c r="GIP171" s="212"/>
      <c r="GIQ171" s="212"/>
      <c r="GIR171" s="212"/>
      <c r="GIS171" s="212"/>
      <c r="GIT171" s="212"/>
      <c r="GIU171" s="212"/>
      <c r="GIV171" s="212"/>
      <c r="GIW171" s="212"/>
      <c r="GIX171" s="212"/>
      <c r="GIY171" s="212"/>
      <c r="GIZ171" s="212"/>
      <c r="GJA171" s="212"/>
      <c r="GJB171" s="212"/>
      <c r="GJC171" s="212"/>
      <c r="GJD171" s="212"/>
      <c r="GJE171" s="212"/>
      <c r="GJF171" s="212"/>
      <c r="GJG171" s="212"/>
      <c r="GJH171" s="212"/>
      <c r="GJI171" s="212"/>
      <c r="GJJ171" s="212"/>
      <c r="GJK171" s="212"/>
      <c r="GJL171" s="212"/>
      <c r="GJM171" s="212"/>
      <c r="GJN171" s="212"/>
      <c r="GJO171" s="212"/>
      <c r="GJP171" s="212"/>
      <c r="GJQ171" s="212"/>
      <c r="GJR171" s="212"/>
      <c r="GJS171" s="212"/>
      <c r="GJT171" s="212"/>
      <c r="GJU171" s="212"/>
      <c r="GJV171" s="212"/>
      <c r="GJW171" s="212"/>
      <c r="GJX171" s="212"/>
      <c r="GJY171" s="212"/>
      <c r="GJZ171" s="212"/>
      <c r="GKA171" s="212"/>
      <c r="GKB171" s="212"/>
      <c r="GKC171" s="212"/>
      <c r="GKD171" s="212"/>
      <c r="GKE171" s="212"/>
      <c r="GKF171" s="212"/>
      <c r="GKG171" s="212"/>
      <c r="GKH171" s="212"/>
      <c r="GKI171" s="212"/>
      <c r="GKJ171" s="212"/>
      <c r="GKK171" s="212"/>
      <c r="GKL171" s="212"/>
      <c r="GKM171" s="212"/>
      <c r="GKN171" s="212"/>
      <c r="GKO171" s="212"/>
      <c r="GKP171" s="212"/>
      <c r="GKQ171" s="212"/>
      <c r="GKR171" s="212"/>
      <c r="GKS171" s="212"/>
      <c r="GKT171" s="212"/>
      <c r="GKU171" s="212"/>
      <c r="GKV171" s="212"/>
      <c r="GKW171" s="212"/>
      <c r="GKX171" s="212"/>
      <c r="GKY171" s="212"/>
      <c r="GKZ171" s="212"/>
      <c r="GLA171" s="212"/>
      <c r="GLB171" s="212"/>
      <c r="GLC171" s="212"/>
      <c r="GLD171" s="212"/>
      <c r="GLE171" s="212"/>
      <c r="GLF171" s="212"/>
      <c r="GLG171" s="212"/>
      <c r="GLH171" s="212"/>
      <c r="GLI171" s="212"/>
      <c r="GLJ171" s="212"/>
      <c r="GLK171" s="212"/>
      <c r="GLL171" s="212"/>
      <c r="GLM171" s="212"/>
      <c r="GLN171" s="212"/>
      <c r="GLO171" s="212"/>
      <c r="GLP171" s="212"/>
      <c r="GLQ171" s="212"/>
      <c r="GLR171" s="212"/>
      <c r="GLS171" s="212"/>
      <c r="GLT171" s="212"/>
      <c r="GLU171" s="212"/>
      <c r="GLV171" s="212"/>
      <c r="GLW171" s="212"/>
      <c r="GLX171" s="212"/>
      <c r="GLY171" s="212"/>
      <c r="GLZ171" s="212"/>
      <c r="GMA171" s="212"/>
      <c r="GMB171" s="212"/>
      <c r="GMC171" s="212"/>
      <c r="GMD171" s="212"/>
      <c r="GME171" s="212"/>
      <c r="GMF171" s="212"/>
      <c r="GMG171" s="212"/>
      <c r="GMH171" s="212"/>
      <c r="GMI171" s="212"/>
      <c r="GMJ171" s="212"/>
      <c r="GMK171" s="212"/>
      <c r="GML171" s="212"/>
      <c r="GMM171" s="212"/>
      <c r="GMN171" s="212"/>
      <c r="GMO171" s="212"/>
      <c r="GMP171" s="212"/>
      <c r="GMQ171" s="212"/>
      <c r="GMR171" s="212"/>
      <c r="GMS171" s="212"/>
      <c r="GMT171" s="212"/>
      <c r="GMU171" s="212"/>
      <c r="GMV171" s="212"/>
      <c r="GMW171" s="212"/>
      <c r="GMX171" s="212"/>
      <c r="GMY171" s="212"/>
      <c r="GMZ171" s="212"/>
      <c r="GNA171" s="212"/>
      <c r="GNB171" s="212"/>
      <c r="GNC171" s="212"/>
      <c r="GND171" s="212"/>
      <c r="GNE171" s="212"/>
      <c r="GNF171" s="212"/>
      <c r="GNG171" s="212"/>
      <c r="GNH171" s="212"/>
      <c r="GNI171" s="212"/>
      <c r="GNJ171" s="212"/>
      <c r="GNK171" s="212"/>
      <c r="GNL171" s="212"/>
      <c r="GNM171" s="212"/>
      <c r="GNN171" s="212"/>
      <c r="GNO171" s="212"/>
      <c r="GNP171" s="212"/>
      <c r="GNQ171" s="212"/>
      <c r="GNR171" s="212"/>
      <c r="GNS171" s="212"/>
      <c r="GNT171" s="212"/>
      <c r="GNU171" s="212"/>
      <c r="GNV171" s="212"/>
      <c r="GNW171" s="212"/>
      <c r="GNX171" s="212"/>
      <c r="GNY171" s="212"/>
      <c r="GNZ171" s="212"/>
      <c r="GOA171" s="212"/>
      <c r="GOH171" s="212"/>
      <c r="GOI171" s="212"/>
      <c r="GOJ171" s="212"/>
      <c r="GOK171" s="212"/>
      <c r="GOL171" s="212"/>
      <c r="GOM171" s="212"/>
      <c r="GON171" s="212"/>
      <c r="GOO171" s="212"/>
      <c r="GOP171" s="212"/>
      <c r="GOQ171" s="212"/>
      <c r="GOR171" s="212"/>
      <c r="GOS171" s="212"/>
      <c r="GOT171" s="212"/>
      <c r="GOU171" s="212"/>
      <c r="GOV171" s="212"/>
      <c r="GOW171" s="212"/>
      <c r="GOX171" s="212"/>
      <c r="GOY171" s="212"/>
      <c r="GOZ171" s="212"/>
      <c r="GPA171" s="212"/>
      <c r="GPB171" s="212"/>
      <c r="GPC171" s="212"/>
      <c r="GPD171" s="212"/>
      <c r="GPE171" s="212"/>
      <c r="GPF171" s="212"/>
      <c r="GPG171" s="212"/>
      <c r="GPH171" s="212"/>
      <c r="GPI171" s="212"/>
      <c r="GPJ171" s="212"/>
      <c r="GPK171" s="212"/>
      <c r="GPL171" s="212"/>
      <c r="GPM171" s="212"/>
      <c r="GPN171" s="212"/>
      <c r="GPO171" s="212"/>
      <c r="GPP171" s="212"/>
      <c r="GPQ171" s="212"/>
      <c r="GPR171" s="212"/>
      <c r="GPS171" s="212"/>
      <c r="GPT171" s="212"/>
      <c r="GPU171" s="212"/>
      <c r="GPV171" s="212"/>
      <c r="GPW171" s="212"/>
      <c r="GPX171" s="212"/>
      <c r="GPY171" s="212"/>
      <c r="GPZ171" s="212"/>
      <c r="GQA171" s="212"/>
      <c r="GQB171" s="212"/>
      <c r="GQC171" s="212"/>
      <c r="GQD171" s="212"/>
      <c r="GQE171" s="212"/>
      <c r="GQF171" s="212"/>
      <c r="GQG171" s="212"/>
      <c r="GQH171" s="212"/>
      <c r="GQI171" s="212"/>
      <c r="GQJ171" s="212"/>
      <c r="GQK171" s="212"/>
      <c r="GQL171" s="212"/>
      <c r="GQM171" s="212"/>
      <c r="GQN171" s="212"/>
      <c r="GQO171" s="212"/>
      <c r="GQP171" s="212"/>
      <c r="GQQ171" s="212"/>
      <c r="GQR171" s="212"/>
      <c r="GQS171" s="212"/>
      <c r="GQT171" s="212"/>
      <c r="GQU171" s="212"/>
      <c r="GQV171" s="212"/>
      <c r="GQW171" s="212"/>
      <c r="GQX171" s="212"/>
      <c r="GQY171" s="212"/>
      <c r="GQZ171" s="212"/>
      <c r="GRA171" s="212"/>
      <c r="GRB171" s="212"/>
      <c r="GRC171" s="212"/>
      <c r="GRD171" s="212"/>
      <c r="GRE171" s="212"/>
      <c r="GRF171" s="212"/>
      <c r="GRG171" s="212"/>
      <c r="GRH171" s="212"/>
      <c r="GRI171" s="212"/>
      <c r="GRJ171" s="212"/>
      <c r="GRK171" s="212"/>
      <c r="GRL171" s="212"/>
      <c r="GRM171" s="212"/>
      <c r="GRN171" s="212"/>
      <c r="GRO171" s="212"/>
      <c r="GRP171" s="212"/>
      <c r="GRQ171" s="212"/>
      <c r="GRR171" s="212"/>
      <c r="GRS171" s="212"/>
      <c r="GRT171" s="212"/>
      <c r="GRU171" s="212"/>
      <c r="GRV171" s="212"/>
      <c r="GRW171" s="212"/>
      <c r="GRX171" s="212"/>
      <c r="GRY171" s="212"/>
      <c r="GRZ171" s="212"/>
      <c r="GSA171" s="212"/>
      <c r="GSB171" s="212"/>
      <c r="GSC171" s="212"/>
      <c r="GSD171" s="212"/>
      <c r="GSE171" s="212"/>
      <c r="GSF171" s="212"/>
      <c r="GSG171" s="212"/>
      <c r="GSH171" s="212"/>
      <c r="GSI171" s="212"/>
      <c r="GSJ171" s="212"/>
      <c r="GSK171" s="212"/>
      <c r="GSL171" s="212"/>
      <c r="GSM171" s="212"/>
      <c r="GSN171" s="212"/>
      <c r="GSO171" s="212"/>
      <c r="GSP171" s="212"/>
      <c r="GSQ171" s="212"/>
      <c r="GSR171" s="212"/>
      <c r="GSS171" s="212"/>
      <c r="GST171" s="212"/>
      <c r="GSU171" s="212"/>
      <c r="GSV171" s="212"/>
      <c r="GSW171" s="212"/>
      <c r="GSX171" s="212"/>
      <c r="GSY171" s="212"/>
      <c r="GSZ171" s="212"/>
      <c r="GTA171" s="212"/>
      <c r="GTB171" s="212"/>
      <c r="GTC171" s="212"/>
      <c r="GTD171" s="212"/>
      <c r="GTE171" s="212"/>
      <c r="GTF171" s="212"/>
      <c r="GTG171" s="212"/>
      <c r="GTH171" s="212"/>
      <c r="GTI171" s="212"/>
      <c r="GTJ171" s="212"/>
      <c r="GTK171" s="212"/>
      <c r="GTL171" s="212"/>
      <c r="GTM171" s="212"/>
      <c r="GTN171" s="212"/>
      <c r="GTO171" s="212"/>
      <c r="GTP171" s="212"/>
      <c r="GTQ171" s="212"/>
      <c r="GTR171" s="212"/>
      <c r="GTS171" s="212"/>
      <c r="GTT171" s="212"/>
      <c r="GTU171" s="212"/>
      <c r="GTV171" s="212"/>
      <c r="GTW171" s="212"/>
      <c r="GTX171" s="212"/>
      <c r="GTY171" s="212"/>
      <c r="GTZ171" s="212"/>
      <c r="GUA171" s="212"/>
      <c r="GUB171" s="212"/>
      <c r="GUC171" s="212"/>
      <c r="GUD171" s="212"/>
      <c r="GUE171" s="212"/>
      <c r="GUF171" s="212"/>
      <c r="GUG171" s="212"/>
      <c r="GUH171" s="212"/>
      <c r="GUI171" s="212"/>
      <c r="GUJ171" s="212"/>
      <c r="GUK171" s="212"/>
      <c r="GUL171" s="212"/>
      <c r="GUM171" s="212"/>
      <c r="GUN171" s="212"/>
      <c r="GUO171" s="212"/>
      <c r="GUP171" s="212"/>
      <c r="GUQ171" s="212"/>
      <c r="GUR171" s="212"/>
      <c r="GUS171" s="212"/>
      <c r="GUT171" s="212"/>
      <c r="GUU171" s="212"/>
      <c r="GUV171" s="212"/>
      <c r="GUW171" s="212"/>
      <c r="GUX171" s="212"/>
      <c r="GUY171" s="212"/>
      <c r="GUZ171" s="212"/>
      <c r="GVA171" s="212"/>
      <c r="GVB171" s="212"/>
      <c r="GVC171" s="212"/>
      <c r="GVD171" s="212"/>
      <c r="GVE171" s="212"/>
      <c r="GVF171" s="212"/>
      <c r="GVG171" s="212"/>
      <c r="GVH171" s="212"/>
      <c r="GVI171" s="212"/>
      <c r="GVJ171" s="212"/>
      <c r="GVK171" s="212"/>
      <c r="GVL171" s="212"/>
      <c r="GVM171" s="212"/>
      <c r="GVN171" s="212"/>
      <c r="GVO171" s="212"/>
      <c r="GVP171" s="212"/>
      <c r="GVQ171" s="212"/>
      <c r="GVR171" s="212"/>
      <c r="GVS171" s="212"/>
      <c r="GVT171" s="212"/>
      <c r="GVU171" s="212"/>
      <c r="GVV171" s="212"/>
      <c r="GVW171" s="212"/>
      <c r="GVX171" s="212"/>
      <c r="GVY171" s="212"/>
      <c r="GVZ171" s="212"/>
      <c r="GWA171" s="212"/>
      <c r="GWB171" s="212"/>
      <c r="GWC171" s="212"/>
      <c r="GWD171" s="212"/>
      <c r="GWE171" s="212"/>
      <c r="GWF171" s="212"/>
      <c r="GWG171" s="212"/>
      <c r="GWH171" s="212"/>
      <c r="GWI171" s="212"/>
      <c r="GWJ171" s="212"/>
      <c r="GWK171" s="212"/>
      <c r="GWL171" s="212"/>
      <c r="GWM171" s="212"/>
      <c r="GWN171" s="212"/>
      <c r="GWO171" s="212"/>
      <c r="GWP171" s="212"/>
      <c r="GWQ171" s="212"/>
      <c r="GWR171" s="212"/>
      <c r="GWS171" s="212"/>
      <c r="GWT171" s="212"/>
      <c r="GWU171" s="212"/>
      <c r="GWV171" s="212"/>
      <c r="GWW171" s="212"/>
      <c r="GWX171" s="212"/>
      <c r="GWY171" s="212"/>
      <c r="GWZ171" s="212"/>
      <c r="GXA171" s="212"/>
      <c r="GXB171" s="212"/>
      <c r="GXC171" s="212"/>
      <c r="GXD171" s="212"/>
      <c r="GXE171" s="212"/>
      <c r="GXF171" s="212"/>
      <c r="GXG171" s="212"/>
      <c r="GXH171" s="212"/>
      <c r="GXI171" s="212"/>
      <c r="GXJ171" s="212"/>
      <c r="GXK171" s="212"/>
      <c r="GXL171" s="212"/>
      <c r="GXM171" s="212"/>
      <c r="GXN171" s="212"/>
      <c r="GXO171" s="212"/>
      <c r="GXP171" s="212"/>
      <c r="GXQ171" s="212"/>
      <c r="GXR171" s="212"/>
      <c r="GXS171" s="212"/>
      <c r="GXT171" s="212"/>
      <c r="GXU171" s="212"/>
      <c r="GXV171" s="212"/>
      <c r="GXW171" s="212"/>
      <c r="GYD171" s="212"/>
      <c r="GYE171" s="212"/>
      <c r="GYF171" s="212"/>
      <c r="GYG171" s="212"/>
      <c r="GYH171" s="212"/>
      <c r="GYI171" s="212"/>
      <c r="GYJ171" s="212"/>
      <c r="GYK171" s="212"/>
      <c r="GYL171" s="212"/>
      <c r="GYM171" s="212"/>
      <c r="GYN171" s="212"/>
      <c r="GYO171" s="212"/>
      <c r="GYP171" s="212"/>
      <c r="GYQ171" s="212"/>
      <c r="GYR171" s="212"/>
      <c r="GYS171" s="212"/>
      <c r="GYT171" s="212"/>
      <c r="GYU171" s="212"/>
      <c r="GYV171" s="212"/>
      <c r="GYW171" s="212"/>
      <c r="GYX171" s="212"/>
      <c r="GYY171" s="212"/>
      <c r="GYZ171" s="212"/>
      <c r="GZA171" s="212"/>
      <c r="GZB171" s="212"/>
      <c r="GZC171" s="212"/>
      <c r="GZD171" s="212"/>
      <c r="GZE171" s="212"/>
      <c r="GZF171" s="212"/>
      <c r="GZG171" s="212"/>
      <c r="GZH171" s="212"/>
      <c r="GZI171" s="212"/>
      <c r="GZJ171" s="212"/>
      <c r="GZK171" s="212"/>
      <c r="GZL171" s="212"/>
      <c r="GZM171" s="212"/>
      <c r="GZN171" s="212"/>
      <c r="GZO171" s="212"/>
      <c r="GZP171" s="212"/>
      <c r="GZQ171" s="212"/>
      <c r="GZR171" s="212"/>
      <c r="GZS171" s="212"/>
      <c r="GZT171" s="212"/>
      <c r="GZU171" s="212"/>
      <c r="GZV171" s="212"/>
      <c r="GZW171" s="212"/>
      <c r="GZX171" s="212"/>
      <c r="GZY171" s="212"/>
      <c r="GZZ171" s="212"/>
      <c r="HAA171" s="212"/>
      <c r="HAB171" s="212"/>
      <c r="HAC171" s="212"/>
      <c r="HAD171" s="212"/>
      <c r="HAE171" s="212"/>
      <c r="HAF171" s="212"/>
      <c r="HAG171" s="212"/>
      <c r="HAH171" s="212"/>
      <c r="HAI171" s="212"/>
      <c r="HAJ171" s="212"/>
      <c r="HAK171" s="212"/>
      <c r="HAL171" s="212"/>
      <c r="HAM171" s="212"/>
      <c r="HAN171" s="212"/>
      <c r="HAO171" s="212"/>
      <c r="HAP171" s="212"/>
      <c r="HAQ171" s="212"/>
      <c r="HAR171" s="212"/>
      <c r="HAS171" s="212"/>
      <c r="HAT171" s="212"/>
      <c r="HAU171" s="212"/>
      <c r="HAV171" s="212"/>
      <c r="HAW171" s="212"/>
      <c r="HAX171" s="212"/>
      <c r="HAY171" s="212"/>
      <c r="HAZ171" s="212"/>
      <c r="HBA171" s="212"/>
      <c r="HBB171" s="212"/>
      <c r="HBC171" s="212"/>
      <c r="HBD171" s="212"/>
      <c r="HBE171" s="212"/>
      <c r="HBF171" s="212"/>
      <c r="HBG171" s="212"/>
      <c r="HBH171" s="212"/>
      <c r="HBI171" s="212"/>
      <c r="HBJ171" s="212"/>
      <c r="HBK171" s="212"/>
      <c r="HBL171" s="212"/>
      <c r="HBM171" s="212"/>
      <c r="HBN171" s="212"/>
      <c r="HBO171" s="212"/>
      <c r="HBP171" s="212"/>
      <c r="HBQ171" s="212"/>
      <c r="HBR171" s="212"/>
      <c r="HBS171" s="212"/>
      <c r="HBT171" s="212"/>
      <c r="HBU171" s="212"/>
      <c r="HBV171" s="212"/>
      <c r="HBW171" s="212"/>
      <c r="HBX171" s="212"/>
      <c r="HBY171" s="212"/>
      <c r="HBZ171" s="212"/>
      <c r="HCA171" s="212"/>
      <c r="HCB171" s="212"/>
      <c r="HCC171" s="212"/>
      <c r="HCD171" s="212"/>
      <c r="HCE171" s="212"/>
      <c r="HCF171" s="212"/>
      <c r="HCG171" s="212"/>
      <c r="HCH171" s="212"/>
      <c r="HCI171" s="212"/>
      <c r="HCJ171" s="212"/>
      <c r="HCK171" s="212"/>
      <c r="HCL171" s="212"/>
      <c r="HCM171" s="212"/>
      <c r="HCN171" s="212"/>
      <c r="HCO171" s="212"/>
      <c r="HCP171" s="212"/>
      <c r="HCQ171" s="212"/>
      <c r="HCR171" s="212"/>
      <c r="HCS171" s="212"/>
      <c r="HCT171" s="212"/>
      <c r="HCU171" s="212"/>
      <c r="HCV171" s="212"/>
      <c r="HCW171" s="212"/>
      <c r="HCX171" s="212"/>
      <c r="HCY171" s="212"/>
      <c r="HCZ171" s="212"/>
      <c r="HDA171" s="212"/>
      <c r="HDB171" s="212"/>
      <c r="HDC171" s="212"/>
      <c r="HDD171" s="212"/>
      <c r="HDE171" s="212"/>
      <c r="HDF171" s="212"/>
      <c r="HDG171" s="212"/>
      <c r="HDH171" s="212"/>
      <c r="HDI171" s="212"/>
      <c r="HDJ171" s="212"/>
      <c r="HDK171" s="212"/>
      <c r="HDL171" s="212"/>
      <c r="HDM171" s="212"/>
      <c r="HDN171" s="212"/>
      <c r="HDO171" s="212"/>
      <c r="HDP171" s="212"/>
      <c r="HDQ171" s="212"/>
      <c r="HDR171" s="212"/>
      <c r="HDS171" s="212"/>
      <c r="HDT171" s="212"/>
      <c r="HDU171" s="212"/>
      <c r="HDV171" s="212"/>
      <c r="HDW171" s="212"/>
      <c r="HDX171" s="212"/>
      <c r="HDY171" s="212"/>
      <c r="HDZ171" s="212"/>
      <c r="HEA171" s="212"/>
      <c r="HEB171" s="212"/>
      <c r="HEC171" s="212"/>
      <c r="HED171" s="212"/>
      <c r="HEE171" s="212"/>
      <c r="HEF171" s="212"/>
      <c r="HEG171" s="212"/>
      <c r="HEH171" s="212"/>
      <c r="HEI171" s="212"/>
      <c r="HEJ171" s="212"/>
      <c r="HEK171" s="212"/>
      <c r="HEL171" s="212"/>
      <c r="HEM171" s="212"/>
      <c r="HEN171" s="212"/>
      <c r="HEO171" s="212"/>
      <c r="HEP171" s="212"/>
      <c r="HEQ171" s="212"/>
      <c r="HER171" s="212"/>
      <c r="HES171" s="212"/>
      <c r="HET171" s="212"/>
      <c r="HEU171" s="212"/>
      <c r="HEV171" s="212"/>
      <c r="HEW171" s="212"/>
      <c r="HEX171" s="212"/>
      <c r="HEY171" s="212"/>
      <c r="HEZ171" s="212"/>
      <c r="HFA171" s="212"/>
      <c r="HFB171" s="212"/>
      <c r="HFC171" s="212"/>
      <c r="HFD171" s="212"/>
      <c r="HFE171" s="212"/>
      <c r="HFF171" s="212"/>
      <c r="HFG171" s="212"/>
      <c r="HFH171" s="212"/>
      <c r="HFI171" s="212"/>
      <c r="HFJ171" s="212"/>
      <c r="HFK171" s="212"/>
      <c r="HFL171" s="212"/>
      <c r="HFM171" s="212"/>
      <c r="HFN171" s="212"/>
      <c r="HFO171" s="212"/>
      <c r="HFP171" s="212"/>
      <c r="HFQ171" s="212"/>
      <c r="HFR171" s="212"/>
      <c r="HFS171" s="212"/>
      <c r="HFT171" s="212"/>
      <c r="HFU171" s="212"/>
      <c r="HFV171" s="212"/>
      <c r="HFW171" s="212"/>
      <c r="HFX171" s="212"/>
      <c r="HFY171" s="212"/>
      <c r="HFZ171" s="212"/>
      <c r="HGA171" s="212"/>
      <c r="HGB171" s="212"/>
      <c r="HGC171" s="212"/>
      <c r="HGD171" s="212"/>
      <c r="HGE171" s="212"/>
      <c r="HGF171" s="212"/>
      <c r="HGG171" s="212"/>
      <c r="HGH171" s="212"/>
      <c r="HGI171" s="212"/>
      <c r="HGJ171" s="212"/>
      <c r="HGK171" s="212"/>
      <c r="HGL171" s="212"/>
      <c r="HGM171" s="212"/>
      <c r="HGN171" s="212"/>
      <c r="HGO171" s="212"/>
      <c r="HGP171" s="212"/>
      <c r="HGQ171" s="212"/>
      <c r="HGR171" s="212"/>
      <c r="HGS171" s="212"/>
      <c r="HGT171" s="212"/>
      <c r="HGU171" s="212"/>
      <c r="HGV171" s="212"/>
      <c r="HGW171" s="212"/>
      <c r="HGX171" s="212"/>
      <c r="HGY171" s="212"/>
      <c r="HGZ171" s="212"/>
      <c r="HHA171" s="212"/>
      <c r="HHB171" s="212"/>
      <c r="HHC171" s="212"/>
      <c r="HHD171" s="212"/>
      <c r="HHE171" s="212"/>
      <c r="HHF171" s="212"/>
      <c r="HHG171" s="212"/>
      <c r="HHH171" s="212"/>
      <c r="HHI171" s="212"/>
      <c r="HHJ171" s="212"/>
      <c r="HHK171" s="212"/>
      <c r="HHL171" s="212"/>
      <c r="HHM171" s="212"/>
      <c r="HHN171" s="212"/>
      <c r="HHO171" s="212"/>
      <c r="HHP171" s="212"/>
      <c r="HHQ171" s="212"/>
      <c r="HHR171" s="212"/>
      <c r="HHS171" s="212"/>
      <c r="HHZ171" s="212"/>
      <c r="HIA171" s="212"/>
      <c r="HIB171" s="212"/>
      <c r="HIC171" s="212"/>
      <c r="HID171" s="212"/>
      <c r="HIE171" s="212"/>
      <c r="HIF171" s="212"/>
      <c r="HIG171" s="212"/>
      <c r="HIH171" s="212"/>
      <c r="HII171" s="212"/>
      <c r="HIJ171" s="212"/>
      <c r="HIK171" s="212"/>
      <c r="HIL171" s="212"/>
      <c r="HIM171" s="212"/>
      <c r="HIN171" s="212"/>
      <c r="HIO171" s="212"/>
      <c r="HIP171" s="212"/>
      <c r="HIQ171" s="212"/>
      <c r="HIR171" s="212"/>
      <c r="HIS171" s="212"/>
      <c r="HIT171" s="212"/>
      <c r="HIU171" s="212"/>
      <c r="HIV171" s="212"/>
      <c r="HIW171" s="212"/>
      <c r="HIX171" s="212"/>
      <c r="HIY171" s="212"/>
      <c r="HIZ171" s="212"/>
      <c r="HJA171" s="212"/>
      <c r="HJB171" s="212"/>
      <c r="HJC171" s="212"/>
      <c r="HJD171" s="212"/>
      <c r="HJE171" s="212"/>
      <c r="HJF171" s="212"/>
      <c r="HJG171" s="212"/>
      <c r="HJH171" s="212"/>
      <c r="HJI171" s="212"/>
      <c r="HJJ171" s="212"/>
      <c r="HJK171" s="212"/>
      <c r="HJL171" s="212"/>
      <c r="HJM171" s="212"/>
      <c r="HJN171" s="212"/>
      <c r="HJO171" s="212"/>
      <c r="HJP171" s="212"/>
      <c r="HJQ171" s="212"/>
      <c r="HJR171" s="212"/>
      <c r="HJS171" s="212"/>
      <c r="HJT171" s="212"/>
      <c r="HJU171" s="212"/>
      <c r="HJV171" s="212"/>
      <c r="HJW171" s="212"/>
      <c r="HJX171" s="212"/>
      <c r="HJY171" s="212"/>
      <c r="HJZ171" s="212"/>
      <c r="HKA171" s="212"/>
      <c r="HKB171" s="212"/>
      <c r="HKC171" s="212"/>
      <c r="HKD171" s="212"/>
      <c r="HKE171" s="212"/>
      <c r="HKF171" s="212"/>
      <c r="HKG171" s="212"/>
      <c r="HKH171" s="212"/>
      <c r="HKI171" s="212"/>
      <c r="HKJ171" s="212"/>
      <c r="HKK171" s="212"/>
      <c r="HKL171" s="212"/>
      <c r="HKM171" s="212"/>
      <c r="HKN171" s="212"/>
      <c r="HKO171" s="212"/>
      <c r="HKP171" s="212"/>
      <c r="HKQ171" s="212"/>
      <c r="HKR171" s="212"/>
      <c r="HKS171" s="212"/>
      <c r="HKT171" s="212"/>
      <c r="HKU171" s="212"/>
      <c r="HKV171" s="212"/>
      <c r="HKW171" s="212"/>
      <c r="HKX171" s="212"/>
      <c r="HKY171" s="212"/>
      <c r="HKZ171" s="212"/>
      <c r="HLA171" s="212"/>
      <c r="HLB171" s="212"/>
      <c r="HLC171" s="212"/>
      <c r="HLD171" s="212"/>
      <c r="HLE171" s="212"/>
      <c r="HLF171" s="212"/>
      <c r="HLG171" s="212"/>
      <c r="HLH171" s="212"/>
      <c r="HLI171" s="212"/>
      <c r="HLJ171" s="212"/>
      <c r="HLK171" s="212"/>
      <c r="HLL171" s="212"/>
      <c r="HLM171" s="212"/>
      <c r="HLN171" s="212"/>
      <c r="HLO171" s="212"/>
      <c r="HLP171" s="212"/>
      <c r="HLQ171" s="212"/>
      <c r="HLR171" s="212"/>
      <c r="HLS171" s="212"/>
      <c r="HLT171" s="212"/>
      <c r="HLU171" s="212"/>
      <c r="HLV171" s="212"/>
      <c r="HLW171" s="212"/>
      <c r="HLX171" s="212"/>
      <c r="HLY171" s="212"/>
      <c r="HLZ171" s="212"/>
      <c r="HMA171" s="212"/>
      <c r="HMB171" s="212"/>
      <c r="HMC171" s="212"/>
      <c r="HMD171" s="212"/>
      <c r="HME171" s="212"/>
      <c r="HMF171" s="212"/>
      <c r="HMG171" s="212"/>
      <c r="HMH171" s="212"/>
      <c r="HMI171" s="212"/>
      <c r="HMJ171" s="212"/>
      <c r="HMK171" s="212"/>
      <c r="HML171" s="212"/>
      <c r="HMM171" s="212"/>
      <c r="HMN171" s="212"/>
      <c r="HMO171" s="212"/>
      <c r="HMP171" s="212"/>
      <c r="HMQ171" s="212"/>
      <c r="HMR171" s="212"/>
      <c r="HMS171" s="212"/>
      <c r="HMT171" s="212"/>
      <c r="HMU171" s="212"/>
      <c r="HMV171" s="212"/>
      <c r="HMW171" s="212"/>
      <c r="HMX171" s="212"/>
      <c r="HMY171" s="212"/>
      <c r="HMZ171" s="212"/>
      <c r="HNA171" s="212"/>
      <c r="HNB171" s="212"/>
      <c r="HNC171" s="212"/>
      <c r="HND171" s="212"/>
      <c r="HNE171" s="212"/>
      <c r="HNF171" s="212"/>
      <c r="HNG171" s="212"/>
      <c r="HNH171" s="212"/>
      <c r="HNI171" s="212"/>
      <c r="HNJ171" s="212"/>
      <c r="HNK171" s="212"/>
      <c r="HNL171" s="212"/>
      <c r="HNM171" s="212"/>
      <c r="HNN171" s="212"/>
      <c r="HNO171" s="212"/>
      <c r="HNP171" s="212"/>
      <c r="HNQ171" s="212"/>
      <c r="HNR171" s="212"/>
      <c r="HNS171" s="212"/>
      <c r="HNT171" s="212"/>
      <c r="HNU171" s="212"/>
      <c r="HNV171" s="212"/>
      <c r="HNW171" s="212"/>
      <c r="HNX171" s="212"/>
      <c r="HNY171" s="212"/>
      <c r="HNZ171" s="212"/>
      <c r="HOA171" s="212"/>
      <c r="HOB171" s="212"/>
      <c r="HOC171" s="212"/>
      <c r="HOD171" s="212"/>
      <c r="HOE171" s="212"/>
      <c r="HOF171" s="212"/>
      <c r="HOG171" s="212"/>
      <c r="HOH171" s="212"/>
      <c r="HOI171" s="212"/>
      <c r="HOJ171" s="212"/>
      <c r="HOK171" s="212"/>
      <c r="HOL171" s="212"/>
      <c r="HOM171" s="212"/>
      <c r="HON171" s="212"/>
      <c r="HOO171" s="212"/>
      <c r="HOP171" s="212"/>
      <c r="HOQ171" s="212"/>
      <c r="HOR171" s="212"/>
      <c r="HOS171" s="212"/>
      <c r="HOT171" s="212"/>
      <c r="HOU171" s="212"/>
      <c r="HOV171" s="212"/>
      <c r="HOW171" s="212"/>
      <c r="HOX171" s="212"/>
      <c r="HOY171" s="212"/>
      <c r="HOZ171" s="212"/>
      <c r="HPA171" s="212"/>
      <c r="HPB171" s="212"/>
      <c r="HPC171" s="212"/>
      <c r="HPD171" s="212"/>
      <c r="HPE171" s="212"/>
      <c r="HPF171" s="212"/>
      <c r="HPG171" s="212"/>
      <c r="HPH171" s="212"/>
      <c r="HPI171" s="212"/>
      <c r="HPJ171" s="212"/>
      <c r="HPK171" s="212"/>
      <c r="HPL171" s="212"/>
      <c r="HPM171" s="212"/>
      <c r="HPN171" s="212"/>
      <c r="HPO171" s="212"/>
      <c r="HPP171" s="212"/>
      <c r="HPQ171" s="212"/>
      <c r="HPR171" s="212"/>
      <c r="HPS171" s="212"/>
      <c r="HPT171" s="212"/>
      <c r="HPU171" s="212"/>
      <c r="HPV171" s="212"/>
      <c r="HPW171" s="212"/>
      <c r="HPX171" s="212"/>
      <c r="HPY171" s="212"/>
      <c r="HPZ171" s="212"/>
      <c r="HQA171" s="212"/>
      <c r="HQB171" s="212"/>
      <c r="HQC171" s="212"/>
      <c r="HQD171" s="212"/>
      <c r="HQE171" s="212"/>
      <c r="HQF171" s="212"/>
      <c r="HQG171" s="212"/>
      <c r="HQH171" s="212"/>
      <c r="HQI171" s="212"/>
      <c r="HQJ171" s="212"/>
      <c r="HQK171" s="212"/>
      <c r="HQL171" s="212"/>
      <c r="HQM171" s="212"/>
      <c r="HQN171" s="212"/>
      <c r="HQO171" s="212"/>
      <c r="HQP171" s="212"/>
      <c r="HQQ171" s="212"/>
      <c r="HQR171" s="212"/>
      <c r="HQS171" s="212"/>
      <c r="HQT171" s="212"/>
      <c r="HQU171" s="212"/>
      <c r="HQV171" s="212"/>
      <c r="HQW171" s="212"/>
      <c r="HQX171" s="212"/>
      <c r="HQY171" s="212"/>
      <c r="HQZ171" s="212"/>
      <c r="HRA171" s="212"/>
      <c r="HRB171" s="212"/>
      <c r="HRC171" s="212"/>
      <c r="HRD171" s="212"/>
      <c r="HRE171" s="212"/>
      <c r="HRF171" s="212"/>
      <c r="HRG171" s="212"/>
      <c r="HRH171" s="212"/>
      <c r="HRI171" s="212"/>
      <c r="HRJ171" s="212"/>
      <c r="HRK171" s="212"/>
      <c r="HRL171" s="212"/>
      <c r="HRM171" s="212"/>
      <c r="HRN171" s="212"/>
      <c r="HRO171" s="212"/>
      <c r="HRV171" s="212"/>
      <c r="HRW171" s="212"/>
      <c r="HRX171" s="212"/>
      <c r="HRY171" s="212"/>
      <c r="HRZ171" s="212"/>
      <c r="HSA171" s="212"/>
      <c r="HSB171" s="212"/>
      <c r="HSC171" s="212"/>
      <c r="HSD171" s="212"/>
      <c r="HSE171" s="212"/>
      <c r="HSF171" s="212"/>
      <c r="HSG171" s="212"/>
      <c r="HSH171" s="212"/>
      <c r="HSI171" s="212"/>
      <c r="HSJ171" s="212"/>
      <c r="HSK171" s="212"/>
      <c r="HSL171" s="212"/>
      <c r="HSM171" s="212"/>
      <c r="HSN171" s="212"/>
      <c r="HSO171" s="212"/>
      <c r="HSP171" s="212"/>
      <c r="HSQ171" s="212"/>
      <c r="HSR171" s="212"/>
      <c r="HSS171" s="212"/>
      <c r="HST171" s="212"/>
      <c r="HSU171" s="212"/>
      <c r="HSV171" s="212"/>
      <c r="HSW171" s="212"/>
      <c r="HSX171" s="212"/>
      <c r="HSY171" s="212"/>
      <c r="HSZ171" s="212"/>
      <c r="HTA171" s="212"/>
      <c r="HTB171" s="212"/>
      <c r="HTC171" s="212"/>
      <c r="HTD171" s="212"/>
      <c r="HTE171" s="212"/>
      <c r="HTF171" s="212"/>
      <c r="HTG171" s="212"/>
      <c r="HTH171" s="212"/>
      <c r="HTI171" s="212"/>
      <c r="HTJ171" s="212"/>
      <c r="HTK171" s="212"/>
      <c r="HTL171" s="212"/>
      <c r="HTM171" s="212"/>
      <c r="HTN171" s="212"/>
      <c r="HTO171" s="212"/>
      <c r="HTP171" s="212"/>
      <c r="HTQ171" s="212"/>
      <c r="HTR171" s="212"/>
      <c r="HTS171" s="212"/>
      <c r="HTT171" s="212"/>
      <c r="HTU171" s="212"/>
      <c r="HTV171" s="212"/>
      <c r="HTW171" s="212"/>
      <c r="HTX171" s="212"/>
      <c r="HTY171" s="212"/>
      <c r="HTZ171" s="212"/>
      <c r="HUA171" s="212"/>
      <c r="HUB171" s="212"/>
      <c r="HUC171" s="212"/>
      <c r="HUD171" s="212"/>
      <c r="HUE171" s="212"/>
      <c r="HUF171" s="212"/>
      <c r="HUG171" s="212"/>
      <c r="HUH171" s="212"/>
      <c r="HUI171" s="212"/>
      <c r="HUJ171" s="212"/>
      <c r="HUK171" s="212"/>
      <c r="HUL171" s="212"/>
      <c r="HUM171" s="212"/>
      <c r="HUN171" s="212"/>
      <c r="HUO171" s="212"/>
      <c r="HUP171" s="212"/>
      <c r="HUQ171" s="212"/>
      <c r="HUR171" s="212"/>
      <c r="HUS171" s="212"/>
      <c r="HUT171" s="212"/>
      <c r="HUU171" s="212"/>
      <c r="HUV171" s="212"/>
      <c r="HUW171" s="212"/>
      <c r="HUX171" s="212"/>
      <c r="HUY171" s="212"/>
      <c r="HUZ171" s="212"/>
      <c r="HVA171" s="212"/>
      <c r="HVB171" s="212"/>
      <c r="HVC171" s="212"/>
      <c r="HVD171" s="212"/>
      <c r="HVE171" s="212"/>
      <c r="HVF171" s="212"/>
      <c r="HVG171" s="212"/>
      <c r="HVH171" s="212"/>
      <c r="HVI171" s="212"/>
      <c r="HVJ171" s="212"/>
      <c r="HVK171" s="212"/>
      <c r="HVL171" s="212"/>
      <c r="HVM171" s="212"/>
      <c r="HVN171" s="212"/>
      <c r="HVO171" s="212"/>
      <c r="HVP171" s="212"/>
      <c r="HVQ171" s="212"/>
      <c r="HVR171" s="212"/>
      <c r="HVS171" s="212"/>
      <c r="HVT171" s="212"/>
      <c r="HVU171" s="212"/>
      <c r="HVV171" s="212"/>
      <c r="HVW171" s="212"/>
      <c r="HVX171" s="212"/>
      <c r="HVY171" s="212"/>
      <c r="HVZ171" s="212"/>
      <c r="HWA171" s="212"/>
      <c r="HWB171" s="212"/>
      <c r="HWC171" s="212"/>
      <c r="HWD171" s="212"/>
      <c r="HWE171" s="212"/>
      <c r="HWF171" s="212"/>
      <c r="HWG171" s="212"/>
      <c r="HWH171" s="212"/>
      <c r="HWI171" s="212"/>
      <c r="HWJ171" s="212"/>
      <c r="HWK171" s="212"/>
      <c r="HWL171" s="212"/>
      <c r="HWM171" s="212"/>
      <c r="HWN171" s="212"/>
      <c r="HWO171" s="212"/>
      <c r="HWP171" s="212"/>
      <c r="HWQ171" s="212"/>
      <c r="HWR171" s="212"/>
      <c r="HWS171" s="212"/>
      <c r="HWT171" s="212"/>
      <c r="HWU171" s="212"/>
      <c r="HWV171" s="212"/>
      <c r="HWW171" s="212"/>
      <c r="HWX171" s="212"/>
      <c r="HWY171" s="212"/>
      <c r="HWZ171" s="212"/>
      <c r="HXA171" s="212"/>
      <c r="HXB171" s="212"/>
      <c r="HXC171" s="212"/>
      <c r="HXD171" s="212"/>
      <c r="HXE171" s="212"/>
      <c r="HXF171" s="212"/>
      <c r="HXG171" s="212"/>
      <c r="HXH171" s="212"/>
      <c r="HXI171" s="212"/>
      <c r="HXJ171" s="212"/>
      <c r="HXK171" s="212"/>
      <c r="HXL171" s="212"/>
      <c r="HXM171" s="212"/>
      <c r="HXN171" s="212"/>
      <c r="HXO171" s="212"/>
      <c r="HXP171" s="212"/>
      <c r="HXQ171" s="212"/>
      <c r="HXR171" s="212"/>
      <c r="HXS171" s="212"/>
      <c r="HXT171" s="212"/>
      <c r="HXU171" s="212"/>
      <c r="HXV171" s="212"/>
      <c r="HXW171" s="212"/>
      <c r="HXX171" s="212"/>
      <c r="HXY171" s="212"/>
      <c r="HXZ171" s="212"/>
      <c r="HYA171" s="212"/>
      <c r="HYB171" s="212"/>
      <c r="HYC171" s="212"/>
      <c r="HYD171" s="212"/>
      <c r="HYE171" s="212"/>
      <c r="HYF171" s="212"/>
      <c r="HYG171" s="212"/>
      <c r="HYH171" s="212"/>
      <c r="HYI171" s="212"/>
      <c r="HYJ171" s="212"/>
      <c r="HYK171" s="212"/>
      <c r="HYL171" s="212"/>
      <c r="HYM171" s="212"/>
      <c r="HYN171" s="212"/>
      <c r="HYO171" s="212"/>
      <c r="HYP171" s="212"/>
      <c r="HYQ171" s="212"/>
      <c r="HYR171" s="212"/>
      <c r="HYS171" s="212"/>
      <c r="HYT171" s="212"/>
      <c r="HYU171" s="212"/>
      <c r="HYV171" s="212"/>
      <c r="HYW171" s="212"/>
      <c r="HYX171" s="212"/>
      <c r="HYY171" s="212"/>
      <c r="HYZ171" s="212"/>
      <c r="HZA171" s="212"/>
      <c r="HZB171" s="212"/>
      <c r="HZC171" s="212"/>
      <c r="HZD171" s="212"/>
      <c r="HZE171" s="212"/>
      <c r="HZF171" s="212"/>
      <c r="HZG171" s="212"/>
      <c r="HZH171" s="212"/>
      <c r="HZI171" s="212"/>
      <c r="HZJ171" s="212"/>
      <c r="HZK171" s="212"/>
      <c r="HZL171" s="212"/>
      <c r="HZM171" s="212"/>
      <c r="HZN171" s="212"/>
      <c r="HZO171" s="212"/>
      <c r="HZP171" s="212"/>
      <c r="HZQ171" s="212"/>
      <c r="HZR171" s="212"/>
      <c r="HZS171" s="212"/>
      <c r="HZT171" s="212"/>
      <c r="HZU171" s="212"/>
      <c r="HZV171" s="212"/>
      <c r="HZW171" s="212"/>
      <c r="HZX171" s="212"/>
      <c r="HZY171" s="212"/>
      <c r="HZZ171" s="212"/>
      <c r="IAA171" s="212"/>
      <c r="IAB171" s="212"/>
      <c r="IAC171" s="212"/>
      <c r="IAD171" s="212"/>
      <c r="IAE171" s="212"/>
      <c r="IAF171" s="212"/>
      <c r="IAG171" s="212"/>
      <c r="IAH171" s="212"/>
      <c r="IAI171" s="212"/>
      <c r="IAJ171" s="212"/>
      <c r="IAK171" s="212"/>
      <c r="IAL171" s="212"/>
      <c r="IAM171" s="212"/>
      <c r="IAN171" s="212"/>
      <c r="IAO171" s="212"/>
      <c r="IAP171" s="212"/>
      <c r="IAQ171" s="212"/>
      <c r="IAR171" s="212"/>
      <c r="IAS171" s="212"/>
      <c r="IAT171" s="212"/>
      <c r="IAU171" s="212"/>
      <c r="IAV171" s="212"/>
      <c r="IAW171" s="212"/>
      <c r="IAX171" s="212"/>
      <c r="IAY171" s="212"/>
      <c r="IAZ171" s="212"/>
      <c r="IBA171" s="212"/>
      <c r="IBB171" s="212"/>
      <c r="IBC171" s="212"/>
      <c r="IBD171" s="212"/>
      <c r="IBE171" s="212"/>
      <c r="IBF171" s="212"/>
      <c r="IBG171" s="212"/>
      <c r="IBH171" s="212"/>
      <c r="IBI171" s="212"/>
      <c r="IBJ171" s="212"/>
      <c r="IBK171" s="212"/>
      <c r="IBR171" s="212"/>
      <c r="IBS171" s="212"/>
      <c r="IBT171" s="212"/>
      <c r="IBU171" s="212"/>
      <c r="IBV171" s="212"/>
      <c r="IBW171" s="212"/>
      <c r="IBX171" s="212"/>
      <c r="IBY171" s="212"/>
      <c r="IBZ171" s="212"/>
      <c r="ICA171" s="212"/>
      <c r="ICB171" s="212"/>
      <c r="ICC171" s="212"/>
      <c r="ICD171" s="212"/>
      <c r="ICE171" s="212"/>
      <c r="ICF171" s="212"/>
      <c r="ICG171" s="212"/>
      <c r="ICH171" s="212"/>
      <c r="ICI171" s="212"/>
      <c r="ICJ171" s="212"/>
      <c r="ICK171" s="212"/>
      <c r="ICL171" s="212"/>
      <c r="ICM171" s="212"/>
      <c r="ICN171" s="212"/>
      <c r="ICO171" s="212"/>
      <c r="ICP171" s="212"/>
      <c r="ICQ171" s="212"/>
      <c r="ICR171" s="212"/>
      <c r="ICS171" s="212"/>
      <c r="ICT171" s="212"/>
      <c r="ICU171" s="212"/>
      <c r="ICV171" s="212"/>
      <c r="ICW171" s="212"/>
      <c r="ICX171" s="212"/>
      <c r="ICY171" s="212"/>
      <c r="ICZ171" s="212"/>
      <c r="IDA171" s="212"/>
      <c r="IDB171" s="212"/>
      <c r="IDC171" s="212"/>
      <c r="IDD171" s="212"/>
      <c r="IDE171" s="212"/>
      <c r="IDF171" s="212"/>
      <c r="IDG171" s="212"/>
      <c r="IDH171" s="212"/>
      <c r="IDI171" s="212"/>
      <c r="IDJ171" s="212"/>
      <c r="IDK171" s="212"/>
      <c r="IDL171" s="212"/>
      <c r="IDM171" s="212"/>
      <c r="IDN171" s="212"/>
      <c r="IDO171" s="212"/>
      <c r="IDP171" s="212"/>
      <c r="IDQ171" s="212"/>
      <c r="IDR171" s="212"/>
      <c r="IDS171" s="212"/>
      <c r="IDT171" s="212"/>
      <c r="IDU171" s="212"/>
      <c r="IDV171" s="212"/>
      <c r="IDW171" s="212"/>
      <c r="IDX171" s="212"/>
      <c r="IDY171" s="212"/>
      <c r="IDZ171" s="212"/>
      <c r="IEA171" s="212"/>
      <c r="IEB171" s="212"/>
      <c r="IEC171" s="212"/>
      <c r="IED171" s="212"/>
      <c r="IEE171" s="212"/>
      <c r="IEF171" s="212"/>
      <c r="IEG171" s="212"/>
      <c r="IEH171" s="212"/>
      <c r="IEI171" s="212"/>
      <c r="IEJ171" s="212"/>
      <c r="IEK171" s="212"/>
      <c r="IEL171" s="212"/>
      <c r="IEM171" s="212"/>
      <c r="IEN171" s="212"/>
      <c r="IEO171" s="212"/>
      <c r="IEP171" s="212"/>
      <c r="IEQ171" s="212"/>
      <c r="IER171" s="212"/>
      <c r="IES171" s="212"/>
      <c r="IET171" s="212"/>
      <c r="IEU171" s="212"/>
      <c r="IEV171" s="212"/>
      <c r="IEW171" s="212"/>
      <c r="IEX171" s="212"/>
      <c r="IEY171" s="212"/>
      <c r="IEZ171" s="212"/>
      <c r="IFA171" s="212"/>
      <c r="IFB171" s="212"/>
      <c r="IFC171" s="212"/>
      <c r="IFD171" s="212"/>
      <c r="IFE171" s="212"/>
      <c r="IFF171" s="212"/>
      <c r="IFG171" s="212"/>
      <c r="IFH171" s="212"/>
      <c r="IFI171" s="212"/>
      <c r="IFJ171" s="212"/>
      <c r="IFK171" s="212"/>
      <c r="IFL171" s="212"/>
      <c r="IFM171" s="212"/>
      <c r="IFN171" s="212"/>
      <c r="IFO171" s="212"/>
      <c r="IFP171" s="212"/>
      <c r="IFQ171" s="212"/>
      <c r="IFR171" s="212"/>
      <c r="IFS171" s="212"/>
      <c r="IFT171" s="212"/>
      <c r="IFU171" s="212"/>
      <c r="IFV171" s="212"/>
      <c r="IFW171" s="212"/>
      <c r="IFX171" s="212"/>
      <c r="IFY171" s="212"/>
      <c r="IFZ171" s="212"/>
      <c r="IGA171" s="212"/>
      <c r="IGB171" s="212"/>
      <c r="IGC171" s="212"/>
      <c r="IGD171" s="212"/>
      <c r="IGE171" s="212"/>
      <c r="IGF171" s="212"/>
      <c r="IGG171" s="212"/>
      <c r="IGH171" s="212"/>
      <c r="IGI171" s="212"/>
      <c r="IGJ171" s="212"/>
      <c r="IGK171" s="212"/>
      <c r="IGL171" s="212"/>
      <c r="IGM171" s="212"/>
      <c r="IGN171" s="212"/>
      <c r="IGO171" s="212"/>
      <c r="IGP171" s="212"/>
      <c r="IGQ171" s="212"/>
      <c r="IGR171" s="212"/>
      <c r="IGS171" s="212"/>
      <c r="IGT171" s="212"/>
      <c r="IGU171" s="212"/>
      <c r="IGV171" s="212"/>
      <c r="IGW171" s="212"/>
      <c r="IGX171" s="212"/>
      <c r="IGY171" s="212"/>
      <c r="IGZ171" s="212"/>
      <c r="IHA171" s="212"/>
      <c r="IHB171" s="212"/>
      <c r="IHC171" s="212"/>
      <c r="IHD171" s="212"/>
      <c r="IHE171" s="212"/>
      <c r="IHF171" s="212"/>
      <c r="IHG171" s="212"/>
      <c r="IHH171" s="212"/>
      <c r="IHI171" s="212"/>
      <c r="IHJ171" s="212"/>
      <c r="IHK171" s="212"/>
      <c r="IHL171" s="212"/>
      <c r="IHM171" s="212"/>
      <c r="IHN171" s="212"/>
      <c r="IHO171" s="212"/>
      <c r="IHP171" s="212"/>
      <c r="IHQ171" s="212"/>
      <c r="IHR171" s="212"/>
      <c r="IHS171" s="212"/>
      <c r="IHT171" s="212"/>
      <c r="IHU171" s="212"/>
      <c r="IHV171" s="212"/>
      <c r="IHW171" s="212"/>
      <c r="IHX171" s="212"/>
      <c r="IHY171" s="212"/>
      <c r="IHZ171" s="212"/>
      <c r="IIA171" s="212"/>
      <c r="IIB171" s="212"/>
      <c r="IIC171" s="212"/>
      <c r="IID171" s="212"/>
      <c r="IIE171" s="212"/>
      <c r="IIF171" s="212"/>
      <c r="IIG171" s="212"/>
      <c r="IIH171" s="212"/>
      <c r="III171" s="212"/>
      <c r="IIJ171" s="212"/>
      <c r="IIK171" s="212"/>
      <c r="IIL171" s="212"/>
      <c r="IIM171" s="212"/>
      <c r="IIN171" s="212"/>
      <c r="IIO171" s="212"/>
      <c r="IIP171" s="212"/>
      <c r="IIQ171" s="212"/>
      <c r="IIR171" s="212"/>
      <c r="IIS171" s="212"/>
      <c r="IIT171" s="212"/>
      <c r="IIU171" s="212"/>
      <c r="IIV171" s="212"/>
      <c r="IIW171" s="212"/>
      <c r="IIX171" s="212"/>
      <c r="IIY171" s="212"/>
      <c r="IIZ171" s="212"/>
      <c r="IJA171" s="212"/>
      <c r="IJB171" s="212"/>
      <c r="IJC171" s="212"/>
      <c r="IJD171" s="212"/>
      <c r="IJE171" s="212"/>
      <c r="IJF171" s="212"/>
      <c r="IJG171" s="212"/>
      <c r="IJH171" s="212"/>
      <c r="IJI171" s="212"/>
      <c r="IJJ171" s="212"/>
      <c r="IJK171" s="212"/>
      <c r="IJL171" s="212"/>
      <c r="IJM171" s="212"/>
      <c r="IJN171" s="212"/>
      <c r="IJO171" s="212"/>
      <c r="IJP171" s="212"/>
      <c r="IJQ171" s="212"/>
      <c r="IJR171" s="212"/>
      <c r="IJS171" s="212"/>
      <c r="IJT171" s="212"/>
      <c r="IJU171" s="212"/>
      <c r="IJV171" s="212"/>
      <c r="IJW171" s="212"/>
      <c r="IJX171" s="212"/>
      <c r="IJY171" s="212"/>
      <c r="IJZ171" s="212"/>
      <c r="IKA171" s="212"/>
      <c r="IKB171" s="212"/>
      <c r="IKC171" s="212"/>
      <c r="IKD171" s="212"/>
      <c r="IKE171" s="212"/>
      <c r="IKF171" s="212"/>
      <c r="IKG171" s="212"/>
      <c r="IKH171" s="212"/>
      <c r="IKI171" s="212"/>
      <c r="IKJ171" s="212"/>
      <c r="IKK171" s="212"/>
      <c r="IKL171" s="212"/>
      <c r="IKM171" s="212"/>
      <c r="IKN171" s="212"/>
      <c r="IKO171" s="212"/>
      <c r="IKP171" s="212"/>
      <c r="IKQ171" s="212"/>
      <c r="IKR171" s="212"/>
      <c r="IKS171" s="212"/>
      <c r="IKT171" s="212"/>
      <c r="IKU171" s="212"/>
      <c r="IKV171" s="212"/>
      <c r="IKW171" s="212"/>
      <c r="IKX171" s="212"/>
      <c r="IKY171" s="212"/>
      <c r="IKZ171" s="212"/>
      <c r="ILA171" s="212"/>
      <c r="ILB171" s="212"/>
      <c r="ILC171" s="212"/>
      <c r="ILD171" s="212"/>
      <c r="ILE171" s="212"/>
      <c r="ILF171" s="212"/>
      <c r="ILG171" s="212"/>
      <c r="ILN171" s="212"/>
      <c r="ILO171" s="212"/>
      <c r="ILP171" s="212"/>
      <c r="ILQ171" s="212"/>
      <c r="ILR171" s="212"/>
      <c r="ILS171" s="212"/>
      <c r="ILT171" s="212"/>
      <c r="ILU171" s="212"/>
      <c r="ILV171" s="212"/>
      <c r="ILW171" s="212"/>
      <c r="ILX171" s="212"/>
      <c r="ILY171" s="212"/>
      <c r="ILZ171" s="212"/>
      <c r="IMA171" s="212"/>
      <c r="IMB171" s="212"/>
      <c r="IMC171" s="212"/>
      <c r="IMD171" s="212"/>
      <c r="IME171" s="212"/>
      <c r="IMF171" s="212"/>
      <c r="IMG171" s="212"/>
      <c r="IMH171" s="212"/>
      <c r="IMI171" s="212"/>
      <c r="IMJ171" s="212"/>
      <c r="IMK171" s="212"/>
      <c r="IML171" s="212"/>
      <c r="IMM171" s="212"/>
      <c r="IMN171" s="212"/>
      <c r="IMO171" s="212"/>
      <c r="IMP171" s="212"/>
      <c r="IMQ171" s="212"/>
      <c r="IMR171" s="212"/>
      <c r="IMS171" s="212"/>
      <c r="IMT171" s="212"/>
      <c r="IMU171" s="212"/>
      <c r="IMV171" s="212"/>
      <c r="IMW171" s="212"/>
      <c r="IMX171" s="212"/>
      <c r="IMY171" s="212"/>
      <c r="IMZ171" s="212"/>
      <c r="INA171" s="212"/>
      <c r="INB171" s="212"/>
      <c r="INC171" s="212"/>
      <c r="IND171" s="212"/>
      <c r="INE171" s="212"/>
      <c r="INF171" s="212"/>
      <c r="ING171" s="212"/>
      <c r="INH171" s="212"/>
      <c r="INI171" s="212"/>
      <c r="INJ171" s="212"/>
      <c r="INK171" s="212"/>
      <c r="INL171" s="212"/>
      <c r="INM171" s="212"/>
      <c r="INN171" s="212"/>
      <c r="INO171" s="212"/>
      <c r="INP171" s="212"/>
      <c r="INQ171" s="212"/>
      <c r="INR171" s="212"/>
      <c r="INS171" s="212"/>
      <c r="INT171" s="212"/>
      <c r="INU171" s="212"/>
      <c r="INV171" s="212"/>
      <c r="INW171" s="212"/>
      <c r="INX171" s="212"/>
      <c r="INY171" s="212"/>
      <c r="INZ171" s="212"/>
      <c r="IOA171" s="212"/>
      <c r="IOB171" s="212"/>
      <c r="IOC171" s="212"/>
      <c r="IOD171" s="212"/>
      <c r="IOE171" s="212"/>
      <c r="IOF171" s="212"/>
      <c r="IOG171" s="212"/>
      <c r="IOH171" s="212"/>
      <c r="IOI171" s="212"/>
      <c r="IOJ171" s="212"/>
      <c r="IOK171" s="212"/>
      <c r="IOL171" s="212"/>
      <c r="IOM171" s="212"/>
      <c r="ION171" s="212"/>
      <c r="IOO171" s="212"/>
      <c r="IOP171" s="212"/>
      <c r="IOQ171" s="212"/>
      <c r="IOR171" s="212"/>
      <c r="IOS171" s="212"/>
      <c r="IOT171" s="212"/>
      <c r="IOU171" s="212"/>
      <c r="IOV171" s="212"/>
      <c r="IOW171" s="212"/>
      <c r="IOX171" s="212"/>
      <c r="IOY171" s="212"/>
      <c r="IOZ171" s="212"/>
      <c r="IPA171" s="212"/>
      <c r="IPB171" s="212"/>
      <c r="IPC171" s="212"/>
      <c r="IPD171" s="212"/>
      <c r="IPE171" s="212"/>
      <c r="IPF171" s="212"/>
      <c r="IPG171" s="212"/>
      <c r="IPH171" s="212"/>
      <c r="IPI171" s="212"/>
      <c r="IPJ171" s="212"/>
      <c r="IPK171" s="212"/>
      <c r="IPL171" s="212"/>
      <c r="IPM171" s="212"/>
      <c r="IPN171" s="212"/>
      <c r="IPO171" s="212"/>
      <c r="IPP171" s="212"/>
      <c r="IPQ171" s="212"/>
      <c r="IPR171" s="212"/>
      <c r="IPS171" s="212"/>
      <c r="IPT171" s="212"/>
      <c r="IPU171" s="212"/>
      <c r="IPV171" s="212"/>
      <c r="IPW171" s="212"/>
      <c r="IPX171" s="212"/>
      <c r="IPY171" s="212"/>
      <c r="IPZ171" s="212"/>
      <c r="IQA171" s="212"/>
      <c r="IQB171" s="212"/>
      <c r="IQC171" s="212"/>
      <c r="IQD171" s="212"/>
      <c r="IQE171" s="212"/>
      <c r="IQF171" s="212"/>
      <c r="IQG171" s="212"/>
      <c r="IQH171" s="212"/>
      <c r="IQI171" s="212"/>
      <c r="IQJ171" s="212"/>
      <c r="IQK171" s="212"/>
      <c r="IQL171" s="212"/>
      <c r="IQM171" s="212"/>
      <c r="IQN171" s="212"/>
      <c r="IQO171" s="212"/>
      <c r="IQP171" s="212"/>
      <c r="IQQ171" s="212"/>
      <c r="IQR171" s="212"/>
      <c r="IQS171" s="212"/>
      <c r="IQT171" s="212"/>
      <c r="IQU171" s="212"/>
      <c r="IQV171" s="212"/>
      <c r="IQW171" s="212"/>
      <c r="IQX171" s="212"/>
      <c r="IQY171" s="212"/>
      <c r="IQZ171" s="212"/>
      <c r="IRA171" s="212"/>
      <c r="IRB171" s="212"/>
      <c r="IRC171" s="212"/>
      <c r="IRD171" s="212"/>
      <c r="IRE171" s="212"/>
      <c r="IRF171" s="212"/>
      <c r="IRG171" s="212"/>
      <c r="IRH171" s="212"/>
      <c r="IRI171" s="212"/>
      <c r="IRJ171" s="212"/>
      <c r="IRK171" s="212"/>
      <c r="IRL171" s="212"/>
      <c r="IRM171" s="212"/>
      <c r="IRN171" s="212"/>
      <c r="IRO171" s="212"/>
      <c r="IRP171" s="212"/>
      <c r="IRQ171" s="212"/>
      <c r="IRR171" s="212"/>
      <c r="IRS171" s="212"/>
      <c r="IRT171" s="212"/>
      <c r="IRU171" s="212"/>
      <c r="IRV171" s="212"/>
      <c r="IRW171" s="212"/>
      <c r="IRX171" s="212"/>
      <c r="IRY171" s="212"/>
      <c r="IRZ171" s="212"/>
      <c r="ISA171" s="212"/>
      <c r="ISB171" s="212"/>
      <c r="ISC171" s="212"/>
      <c r="ISD171" s="212"/>
      <c r="ISE171" s="212"/>
      <c r="ISF171" s="212"/>
      <c r="ISG171" s="212"/>
      <c r="ISH171" s="212"/>
      <c r="ISI171" s="212"/>
      <c r="ISJ171" s="212"/>
      <c r="ISK171" s="212"/>
      <c r="ISL171" s="212"/>
      <c r="ISM171" s="212"/>
      <c r="ISN171" s="212"/>
      <c r="ISO171" s="212"/>
      <c r="ISP171" s="212"/>
      <c r="ISQ171" s="212"/>
      <c r="ISR171" s="212"/>
      <c r="ISS171" s="212"/>
      <c r="IST171" s="212"/>
      <c r="ISU171" s="212"/>
      <c r="ISV171" s="212"/>
      <c r="ISW171" s="212"/>
      <c r="ISX171" s="212"/>
      <c r="ISY171" s="212"/>
      <c r="ISZ171" s="212"/>
      <c r="ITA171" s="212"/>
      <c r="ITB171" s="212"/>
      <c r="ITC171" s="212"/>
      <c r="ITD171" s="212"/>
      <c r="ITE171" s="212"/>
      <c r="ITF171" s="212"/>
      <c r="ITG171" s="212"/>
      <c r="ITH171" s="212"/>
      <c r="ITI171" s="212"/>
      <c r="ITJ171" s="212"/>
      <c r="ITK171" s="212"/>
      <c r="ITL171" s="212"/>
      <c r="ITM171" s="212"/>
      <c r="ITN171" s="212"/>
      <c r="ITO171" s="212"/>
      <c r="ITP171" s="212"/>
      <c r="ITQ171" s="212"/>
      <c r="ITR171" s="212"/>
      <c r="ITS171" s="212"/>
      <c r="ITT171" s="212"/>
      <c r="ITU171" s="212"/>
      <c r="ITV171" s="212"/>
      <c r="ITW171" s="212"/>
      <c r="ITX171" s="212"/>
      <c r="ITY171" s="212"/>
      <c r="ITZ171" s="212"/>
      <c r="IUA171" s="212"/>
      <c r="IUB171" s="212"/>
      <c r="IUC171" s="212"/>
      <c r="IUD171" s="212"/>
      <c r="IUE171" s="212"/>
      <c r="IUF171" s="212"/>
      <c r="IUG171" s="212"/>
      <c r="IUH171" s="212"/>
      <c r="IUI171" s="212"/>
      <c r="IUJ171" s="212"/>
      <c r="IUK171" s="212"/>
      <c r="IUL171" s="212"/>
      <c r="IUM171" s="212"/>
      <c r="IUN171" s="212"/>
      <c r="IUO171" s="212"/>
      <c r="IUP171" s="212"/>
      <c r="IUQ171" s="212"/>
      <c r="IUR171" s="212"/>
      <c r="IUS171" s="212"/>
      <c r="IUT171" s="212"/>
      <c r="IUU171" s="212"/>
      <c r="IUV171" s="212"/>
      <c r="IUW171" s="212"/>
      <c r="IUX171" s="212"/>
      <c r="IUY171" s="212"/>
      <c r="IUZ171" s="212"/>
      <c r="IVA171" s="212"/>
      <c r="IVB171" s="212"/>
      <c r="IVC171" s="212"/>
      <c r="IVJ171" s="212"/>
      <c r="IVK171" s="212"/>
      <c r="IVL171" s="212"/>
      <c r="IVM171" s="212"/>
      <c r="IVN171" s="212"/>
      <c r="IVO171" s="212"/>
      <c r="IVP171" s="212"/>
      <c r="IVQ171" s="212"/>
      <c r="IVR171" s="212"/>
      <c r="IVS171" s="212"/>
      <c r="IVT171" s="212"/>
      <c r="IVU171" s="212"/>
      <c r="IVV171" s="212"/>
      <c r="IVW171" s="212"/>
      <c r="IVX171" s="212"/>
      <c r="IVY171" s="212"/>
      <c r="IVZ171" s="212"/>
      <c r="IWA171" s="212"/>
      <c r="IWB171" s="212"/>
      <c r="IWC171" s="212"/>
      <c r="IWD171" s="212"/>
      <c r="IWE171" s="212"/>
      <c r="IWF171" s="212"/>
      <c r="IWG171" s="212"/>
      <c r="IWH171" s="212"/>
      <c r="IWI171" s="212"/>
      <c r="IWJ171" s="212"/>
      <c r="IWK171" s="212"/>
      <c r="IWL171" s="212"/>
      <c r="IWM171" s="212"/>
      <c r="IWN171" s="212"/>
      <c r="IWO171" s="212"/>
      <c r="IWP171" s="212"/>
      <c r="IWQ171" s="212"/>
      <c r="IWR171" s="212"/>
      <c r="IWS171" s="212"/>
      <c r="IWT171" s="212"/>
      <c r="IWU171" s="212"/>
      <c r="IWV171" s="212"/>
      <c r="IWW171" s="212"/>
      <c r="IWX171" s="212"/>
      <c r="IWY171" s="212"/>
      <c r="IWZ171" s="212"/>
      <c r="IXA171" s="212"/>
      <c r="IXB171" s="212"/>
      <c r="IXC171" s="212"/>
      <c r="IXD171" s="212"/>
      <c r="IXE171" s="212"/>
      <c r="IXF171" s="212"/>
      <c r="IXG171" s="212"/>
      <c r="IXH171" s="212"/>
      <c r="IXI171" s="212"/>
      <c r="IXJ171" s="212"/>
      <c r="IXK171" s="212"/>
      <c r="IXL171" s="212"/>
      <c r="IXM171" s="212"/>
      <c r="IXN171" s="212"/>
      <c r="IXO171" s="212"/>
      <c r="IXP171" s="212"/>
      <c r="IXQ171" s="212"/>
      <c r="IXR171" s="212"/>
      <c r="IXS171" s="212"/>
      <c r="IXT171" s="212"/>
      <c r="IXU171" s="212"/>
      <c r="IXV171" s="212"/>
      <c r="IXW171" s="212"/>
      <c r="IXX171" s="212"/>
      <c r="IXY171" s="212"/>
      <c r="IXZ171" s="212"/>
      <c r="IYA171" s="212"/>
      <c r="IYB171" s="212"/>
      <c r="IYC171" s="212"/>
      <c r="IYD171" s="212"/>
      <c r="IYE171" s="212"/>
      <c r="IYF171" s="212"/>
      <c r="IYG171" s="212"/>
      <c r="IYH171" s="212"/>
      <c r="IYI171" s="212"/>
      <c r="IYJ171" s="212"/>
      <c r="IYK171" s="212"/>
      <c r="IYL171" s="212"/>
      <c r="IYM171" s="212"/>
      <c r="IYN171" s="212"/>
      <c r="IYO171" s="212"/>
      <c r="IYP171" s="212"/>
      <c r="IYQ171" s="212"/>
      <c r="IYR171" s="212"/>
      <c r="IYS171" s="212"/>
      <c r="IYT171" s="212"/>
      <c r="IYU171" s="212"/>
      <c r="IYV171" s="212"/>
      <c r="IYW171" s="212"/>
      <c r="IYX171" s="212"/>
      <c r="IYY171" s="212"/>
      <c r="IYZ171" s="212"/>
      <c r="IZA171" s="212"/>
      <c r="IZB171" s="212"/>
      <c r="IZC171" s="212"/>
      <c r="IZD171" s="212"/>
      <c r="IZE171" s="212"/>
      <c r="IZF171" s="212"/>
      <c r="IZG171" s="212"/>
      <c r="IZH171" s="212"/>
      <c r="IZI171" s="212"/>
      <c r="IZJ171" s="212"/>
      <c r="IZK171" s="212"/>
      <c r="IZL171" s="212"/>
      <c r="IZM171" s="212"/>
      <c r="IZN171" s="212"/>
      <c r="IZO171" s="212"/>
      <c r="IZP171" s="212"/>
      <c r="IZQ171" s="212"/>
      <c r="IZR171" s="212"/>
      <c r="IZS171" s="212"/>
      <c r="IZT171" s="212"/>
      <c r="IZU171" s="212"/>
      <c r="IZV171" s="212"/>
      <c r="IZW171" s="212"/>
      <c r="IZX171" s="212"/>
      <c r="IZY171" s="212"/>
      <c r="IZZ171" s="212"/>
      <c r="JAA171" s="212"/>
      <c r="JAB171" s="212"/>
      <c r="JAC171" s="212"/>
      <c r="JAD171" s="212"/>
      <c r="JAE171" s="212"/>
      <c r="JAF171" s="212"/>
      <c r="JAG171" s="212"/>
      <c r="JAH171" s="212"/>
      <c r="JAI171" s="212"/>
      <c r="JAJ171" s="212"/>
      <c r="JAK171" s="212"/>
      <c r="JAL171" s="212"/>
      <c r="JAM171" s="212"/>
      <c r="JAN171" s="212"/>
      <c r="JAO171" s="212"/>
      <c r="JAP171" s="212"/>
      <c r="JAQ171" s="212"/>
      <c r="JAR171" s="212"/>
      <c r="JAS171" s="212"/>
      <c r="JAT171" s="212"/>
      <c r="JAU171" s="212"/>
      <c r="JAV171" s="212"/>
      <c r="JAW171" s="212"/>
      <c r="JAX171" s="212"/>
      <c r="JAY171" s="212"/>
      <c r="JAZ171" s="212"/>
      <c r="JBA171" s="212"/>
      <c r="JBB171" s="212"/>
      <c r="JBC171" s="212"/>
      <c r="JBD171" s="212"/>
      <c r="JBE171" s="212"/>
      <c r="JBF171" s="212"/>
      <c r="JBG171" s="212"/>
      <c r="JBH171" s="212"/>
      <c r="JBI171" s="212"/>
      <c r="JBJ171" s="212"/>
      <c r="JBK171" s="212"/>
      <c r="JBL171" s="212"/>
      <c r="JBM171" s="212"/>
      <c r="JBN171" s="212"/>
      <c r="JBO171" s="212"/>
      <c r="JBP171" s="212"/>
      <c r="JBQ171" s="212"/>
      <c r="JBR171" s="212"/>
      <c r="JBS171" s="212"/>
      <c r="JBT171" s="212"/>
      <c r="JBU171" s="212"/>
      <c r="JBV171" s="212"/>
      <c r="JBW171" s="212"/>
      <c r="JBX171" s="212"/>
      <c r="JBY171" s="212"/>
      <c r="JBZ171" s="212"/>
      <c r="JCA171" s="212"/>
      <c r="JCB171" s="212"/>
      <c r="JCC171" s="212"/>
      <c r="JCD171" s="212"/>
      <c r="JCE171" s="212"/>
      <c r="JCF171" s="212"/>
      <c r="JCG171" s="212"/>
      <c r="JCH171" s="212"/>
      <c r="JCI171" s="212"/>
      <c r="JCJ171" s="212"/>
      <c r="JCK171" s="212"/>
      <c r="JCL171" s="212"/>
      <c r="JCM171" s="212"/>
      <c r="JCN171" s="212"/>
      <c r="JCO171" s="212"/>
      <c r="JCP171" s="212"/>
      <c r="JCQ171" s="212"/>
      <c r="JCR171" s="212"/>
      <c r="JCS171" s="212"/>
      <c r="JCT171" s="212"/>
      <c r="JCU171" s="212"/>
      <c r="JCV171" s="212"/>
      <c r="JCW171" s="212"/>
      <c r="JCX171" s="212"/>
      <c r="JCY171" s="212"/>
      <c r="JCZ171" s="212"/>
      <c r="JDA171" s="212"/>
      <c r="JDB171" s="212"/>
      <c r="JDC171" s="212"/>
      <c r="JDD171" s="212"/>
      <c r="JDE171" s="212"/>
      <c r="JDF171" s="212"/>
      <c r="JDG171" s="212"/>
      <c r="JDH171" s="212"/>
      <c r="JDI171" s="212"/>
      <c r="JDJ171" s="212"/>
      <c r="JDK171" s="212"/>
      <c r="JDL171" s="212"/>
      <c r="JDM171" s="212"/>
      <c r="JDN171" s="212"/>
      <c r="JDO171" s="212"/>
      <c r="JDP171" s="212"/>
      <c r="JDQ171" s="212"/>
      <c r="JDR171" s="212"/>
      <c r="JDS171" s="212"/>
      <c r="JDT171" s="212"/>
      <c r="JDU171" s="212"/>
      <c r="JDV171" s="212"/>
      <c r="JDW171" s="212"/>
      <c r="JDX171" s="212"/>
      <c r="JDY171" s="212"/>
      <c r="JDZ171" s="212"/>
      <c r="JEA171" s="212"/>
      <c r="JEB171" s="212"/>
      <c r="JEC171" s="212"/>
      <c r="JED171" s="212"/>
      <c r="JEE171" s="212"/>
      <c r="JEF171" s="212"/>
      <c r="JEG171" s="212"/>
      <c r="JEH171" s="212"/>
      <c r="JEI171" s="212"/>
      <c r="JEJ171" s="212"/>
      <c r="JEK171" s="212"/>
      <c r="JEL171" s="212"/>
      <c r="JEM171" s="212"/>
      <c r="JEN171" s="212"/>
      <c r="JEO171" s="212"/>
      <c r="JEP171" s="212"/>
      <c r="JEQ171" s="212"/>
      <c r="JER171" s="212"/>
      <c r="JES171" s="212"/>
      <c r="JET171" s="212"/>
      <c r="JEU171" s="212"/>
      <c r="JEV171" s="212"/>
      <c r="JEW171" s="212"/>
      <c r="JEX171" s="212"/>
      <c r="JEY171" s="212"/>
      <c r="JFF171" s="212"/>
      <c r="JFG171" s="212"/>
      <c r="JFH171" s="212"/>
      <c r="JFI171" s="212"/>
      <c r="JFJ171" s="212"/>
      <c r="JFK171" s="212"/>
      <c r="JFL171" s="212"/>
      <c r="JFM171" s="212"/>
      <c r="JFN171" s="212"/>
      <c r="JFO171" s="212"/>
      <c r="JFP171" s="212"/>
      <c r="JFQ171" s="212"/>
      <c r="JFR171" s="212"/>
      <c r="JFS171" s="212"/>
      <c r="JFT171" s="212"/>
      <c r="JFU171" s="212"/>
      <c r="JFV171" s="212"/>
      <c r="JFW171" s="212"/>
      <c r="JFX171" s="212"/>
      <c r="JFY171" s="212"/>
      <c r="JFZ171" s="212"/>
      <c r="JGA171" s="212"/>
      <c r="JGB171" s="212"/>
      <c r="JGC171" s="212"/>
      <c r="JGD171" s="212"/>
      <c r="JGE171" s="212"/>
      <c r="JGF171" s="212"/>
      <c r="JGG171" s="212"/>
      <c r="JGH171" s="212"/>
      <c r="JGI171" s="212"/>
      <c r="JGJ171" s="212"/>
      <c r="JGK171" s="212"/>
      <c r="JGL171" s="212"/>
      <c r="JGM171" s="212"/>
      <c r="JGN171" s="212"/>
      <c r="JGO171" s="212"/>
      <c r="JGP171" s="212"/>
      <c r="JGQ171" s="212"/>
      <c r="JGR171" s="212"/>
      <c r="JGS171" s="212"/>
      <c r="JGT171" s="212"/>
      <c r="JGU171" s="212"/>
      <c r="JGV171" s="212"/>
      <c r="JGW171" s="212"/>
      <c r="JGX171" s="212"/>
      <c r="JGY171" s="212"/>
      <c r="JGZ171" s="212"/>
      <c r="JHA171" s="212"/>
      <c r="JHB171" s="212"/>
      <c r="JHC171" s="212"/>
      <c r="JHD171" s="212"/>
      <c r="JHE171" s="212"/>
      <c r="JHF171" s="212"/>
      <c r="JHG171" s="212"/>
      <c r="JHH171" s="212"/>
      <c r="JHI171" s="212"/>
      <c r="JHJ171" s="212"/>
      <c r="JHK171" s="212"/>
      <c r="JHL171" s="212"/>
      <c r="JHM171" s="212"/>
      <c r="JHN171" s="212"/>
      <c r="JHO171" s="212"/>
      <c r="JHP171" s="212"/>
      <c r="JHQ171" s="212"/>
      <c r="JHR171" s="212"/>
      <c r="JHS171" s="212"/>
      <c r="JHT171" s="212"/>
      <c r="JHU171" s="212"/>
      <c r="JHV171" s="212"/>
      <c r="JHW171" s="212"/>
      <c r="JHX171" s="212"/>
      <c r="JHY171" s="212"/>
      <c r="JHZ171" s="212"/>
      <c r="JIA171" s="212"/>
      <c r="JIB171" s="212"/>
      <c r="JIC171" s="212"/>
      <c r="JID171" s="212"/>
      <c r="JIE171" s="212"/>
      <c r="JIF171" s="212"/>
      <c r="JIG171" s="212"/>
      <c r="JIH171" s="212"/>
      <c r="JII171" s="212"/>
      <c r="JIJ171" s="212"/>
      <c r="JIK171" s="212"/>
      <c r="JIL171" s="212"/>
      <c r="JIM171" s="212"/>
      <c r="JIN171" s="212"/>
      <c r="JIO171" s="212"/>
      <c r="JIP171" s="212"/>
      <c r="JIQ171" s="212"/>
      <c r="JIR171" s="212"/>
      <c r="JIS171" s="212"/>
      <c r="JIT171" s="212"/>
      <c r="JIU171" s="212"/>
      <c r="JIV171" s="212"/>
      <c r="JIW171" s="212"/>
      <c r="JIX171" s="212"/>
      <c r="JIY171" s="212"/>
      <c r="JIZ171" s="212"/>
      <c r="JJA171" s="212"/>
      <c r="JJB171" s="212"/>
      <c r="JJC171" s="212"/>
      <c r="JJD171" s="212"/>
      <c r="JJE171" s="212"/>
      <c r="JJF171" s="212"/>
      <c r="JJG171" s="212"/>
      <c r="JJH171" s="212"/>
      <c r="JJI171" s="212"/>
      <c r="JJJ171" s="212"/>
      <c r="JJK171" s="212"/>
      <c r="JJL171" s="212"/>
      <c r="JJM171" s="212"/>
      <c r="JJN171" s="212"/>
      <c r="JJO171" s="212"/>
      <c r="JJP171" s="212"/>
      <c r="JJQ171" s="212"/>
      <c r="JJR171" s="212"/>
      <c r="JJS171" s="212"/>
      <c r="JJT171" s="212"/>
      <c r="JJU171" s="212"/>
      <c r="JJV171" s="212"/>
      <c r="JJW171" s="212"/>
      <c r="JJX171" s="212"/>
      <c r="JJY171" s="212"/>
      <c r="JJZ171" s="212"/>
      <c r="JKA171" s="212"/>
      <c r="JKB171" s="212"/>
      <c r="JKC171" s="212"/>
      <c r="JKD171" s="212"/>
      <c r="JKE171" s="212"/>
      <c r="JKF171" s="212"/>
      <c r="JKG171" s="212"/>
      <c r="JKH171" s="212"/>
      <c r="JKI171" s="212"/>
      <c r="JKJ171" s="212"/>
      <c r="JKK171" s="212"/>
      <c r="JKL171" s="212"/>
      <c r="JKM171" s="212"/>
      <c r="JKN171" s="212"/>
      <c r="JKO171" s="212"/>
      <c r="JKP171" s="212"/>
      <c r="JKQ171" s="212"/>
      <c r="JKR171" s="212"/>
      <c r="JKS171" s="212"/>
      <c r="JKT171" s="212"/>
      <c r="JKU171" s="212"/>
      <c r="JKV171" s="212"/>
      <c r="JKW171" s="212"/>
      <c r="JKX171" s="212"/>
      <c r="JKY171" s="212"/>
      <c r="JKZ171" s="212"/>
      <c r="JLA171" s="212"/>
      <c r="JLB171" s="212"/>
      <c r="JLC171" s="212"/>
      <c r="JLD171" s="212"/>
      <c r="JLE171" s="212"/>
      <c r="JLF171" s="212"/>
      <c r="JLG171" s="212"/>
      <c r="JLH171" s="212"/>
      <c r="JLI171" s="212"/>
      <c r="JLJ171" s="212"/>
      <c r="JLK171" s="212"/>
      <c r="JLL171" s="212"/>
      <c r="JLM171" s="212"/>
      <c r="JLN171" s="212"/>
      <c r="JLO171" s="212"/>
      <c r="JLP171" s="212"/>
      <c r="JLQ171" s="212"/>
      <c r="JLR171" s="212"/>
      <c r="JLS171" s="212"/>
      <c r="JLT171" s="212"/>
      <c r="JLU171" s="212"/>
      <c r="JLV171" s="212"/>
      <c r="JLW171" s="212"/>
      <c r="JLX171" s="212"/>
      <c r="JLY171" s="212"/>
      <c r="JLZ171" s="212"/>
      <c r="JMA171" s="212"/>
      <c r="JMB171" s="212"/>
      <c r="JMC171" s="212"/>
      <c r="JMD171" s="212"/>
      <c r="JME171" s="212"/>
      <c r="JMF171" s="212"/>
      <c r="JMG171" s="212"/>
      <c r="JMH171" s="212"/>
      <c r="JMI171" s="212"/>
      <c r="JMJ171" s="212"/>
      <c r="JMK171" s="212"/>
      <c r="JML171" s="212"/>
      <c r="JMM171" s="212"/>
      <c r="JMN171" s="212"/>
      <c r="JMO171" s="212"/>
      <c r="JMP171" s="212"/>
      <c r="JMQ171" s="212"/>
      <c r="JMR171" s="212"/>
      <c r="JMS171" s="212"/>
      <c r="JMT171" s="212"/>
      <c r="JMU171" s="212"/>
      <c r="JMV171" s="212"/>
      <c r="JMW171" s="212"/>
      <c r="JMX171" s="212"/>
      <c r="JMY171" s="212"/>
      <c r="JMZ171" s="212"/>
      <c r="JNA171" s="212"/>
      <c r="JNB171" s="212"/>
      <c r="JNC171" s="212"/>
      <c r="JND171" s="212"/>
      <c r="JNE171" s="212"/>
      <c r="JNF171" s="212"/>
      <c r="JNG171" s="212"/>
      <c r="JNH171" s="212"/>
      <c r="JNI171" s="212"/>
      <c r="JNJ171" s="212"/>
      <c r="JNK171" s="212"/>
      <c r="JNL171" s="212"/>
      <c r="JNM171" s="212"/>
      <c r="JNN171" s="212"/>
      <c r="JNO171" s="212"/>
      <c r="JNP171" s="212"/>
      <c r="JNQ171" s="212"/>
      <c r="JNR171" s="212"/>
      <c r="JNS171" s="212"/>
      <c r="JNT171" s="212"/>
      <c r="JNU171" s="212"/>
      <c r="JNV171" s="212"/>
      <c r="JNW171" s="212"/>
      <c r="JNX171" s="212"/>
      <c r="JNY171" s="212"/>
      <c r="JNZ171" s="212"/>
      <c r="JOA171" s="212"/>
      <c r="JOB171" s="212"/>
      <c r="JOC171" s="212"/>
      <c r="JOD171" s="212"/>
      <c r="JOE171" s="212"/>
      <c r="JOF171" s="212"/>
      <c r="JOG171" s="212"/>
      <c r="JOH171" s="212"/>
      <c r="JOI171" s="212"/>
      <c r="JOJ171" s="212"/>
      <c r="JOK171" s="212"/>
      <c r="JOL171" s="212"/>
      <c r="JOM171" s="212"/>
      <c r="JON171" s="212"/>
      <c r="JOO171" s="212"/>
      <c r="JOP171" s="212"/>
      <c r="JOQ171" s="212"/>
      <c r="JOR171" s="212"/>
      <c r="JOS171" s="212"/>
      <c r="JOT171" s="212"/>
      <c r="JOU171" s="212"/>
      <c r="JPB171" s="212"/>
      <c r="JPC171" s="212"/>
      <c r="JPD171" s="212"/>
      <c r="JPE171" s="212"/>
      <c r="JPF171" s="212"/>
      <c r="JPG171" s="212"/>
      <c r="JPH171" s="212"/>
      <c r="JPI171" s="212"/>
      <c r="JPJ171" s="212"/>
      <c r="JPK171" s="212"/>
      <c r="JPL171" s="212"/>
      <c r="JPM171" s="212"/>
      <c r="JPN171" s="212"/>
      <c r="JPO171" s="212"/>
      <c r="JPP171" s="212"/>
      <c r="JPQ171" s="212"/>
      <c r="JPR171" s="212"/>
      <c r="JPS171" s="212"/>
      <c r="JPT171" s="212"/>
      <c r="JPU171" s="212"/>
      <c r="JPV171" s="212"/>
      <c r="JPW171" s="212"/>
      <c r="JPX171" s="212"/>
      <c r="JPY171" s="212"/>
      <c r="JPZ171" s="212"/>
      <c r="JQA171" s="212"/>
      <c r="JQB171" s="212"/>
      <c r="JQC171" s="212"/>
      <c r="JQD171" s="212"/>
      <c r="JQE171" s="212"/>
      <c r="JQF171" s="212"/>
      <c r="JQG171" s="212"/>
      <c r="JQH171" s="212"/>
      <c r="JQI171" s="212"/>
      <c r="JQJ171" s="212"/>
      <c r="JQK171" s="212"/>
      <c r="JQL171" s="212"/>
      <c r="JQM171" s="212"/>
      <c r="JQN171" s="212"/>
      <c r="JQO171" s="212"/>
      <c r="JQP171" s="212"/>
      <c r="JQQ171" s="212"/>
      <c r="JQR171" s="212"/>
      <c r="JQS171" s="212"/>
      <c r="JQT171" s="212"/>
      <c r="JQU171" s="212"/>
      <c r="JQV171" s="212"/>
      <c r="JQW171" s="212"/>
      <c r="JQX171" s="212"/>
      <c r="JQY171" s="212"/>
      <c r="JQZ171" s="212"/>
      <c r="JRA171" s="212"/>
      <c r="JRB171" s="212"/>
      <c r="JRC171" s="212"/>
      <c r="JRD171" s="212"/>
      <c r="JRE171" s="212"/>
      <c r="JRF171" s="212"/>
      <c r="JRG171" s="212"/>
      <c r="JRH171" s="212"/>
      <c r="JRI171" s="212"/>
      <c r="JRJ171" s="212"/>
      <c r="JRK171" s="212"/>
      <c r="JRL171" s="212"/>
      <c r="JRM171" s="212"/>
      <c r="JRN171" s="212"/>
      <c r="JRO171" s="212"/>
      <c r="JRP171" s="212"/>
      <c r="JRQ171" s="212"/>
      <c r="JRR171" s="212"/>
      <c r="JRS171" s="212"/>
      <c r="JRT171" s="212"/>
      <c r="JRU171" s="212"/>
      <c r="JRV171" s="212"/>
      <c r="JRW171" s="212"/>
      <c r="JRX171" s="212"/>
      <c r="JRY171" s="212"/>
      <c r="JRZ171" s="212"/>
      <c r="JSA171" s="212"/>
      <c r="JSB171" s="212"/>
      <c r="JSC171" s="212"/>
      <c r="JSD171" s="212"/>
      <c r="JSE171" s="212"/>
      <c r="JSF171" s="212"/>
      <c r="JSG171" s="212"/>
      <c r="JSH171" s="212"/>
      <c r="JSI171" s="212"/>
      <c r="JSJ171" s="212"/>
      <c r="JSK171" s="212"/>
      <c r="JSL171" s="212"/>
      <c r="JSM171" s="212"/>
      <c r="JSN171" s="212"/>
      <c r="JSO171" s="212"/>
      <c r="JSP171" s="212"/>
      <c r="JSQ171" s="212"/>
      <c r="JSR171" s="212"/>
      <c r="JSS171" s="212"/>
      <c r="JST171" s="212"/>
      <c r="JSU171" s="212"/>
      <c r="JSV171" s="212"/>
      <c r="JSW171" s="212"/>
      <c r="JSX171" s="212"/>
      <c r="JSY171" s="212"/>
      <c r="JSZ171" s="212"/>
      <c r="JTA171" s="212"/>
      <c r="JTB171" s="212"/>
      <c r="JTC171" s="212"/>
      <c r="JTD171" s="212"/>
      <c r="JTE171" s="212"/>
      <c r="JTF171" s="212"/>
      <c r="JTG171" s="212"/>
      <c r="JTH171" s="212"/>
      <c r="JTI171" s="212"/>
      <c r="JTJ171" s="212"/>
      <c r="JTK171" s="212"/>
      <c r="JTL171" s="212"/>
      <c r="JTM171" s="212"/>
      <c r="JTN171" s="212"/>
      <c r="JTO171" s="212"/>
      <c r="JTP171" s="212"/>
      <c r="JTQ171" s="212"/>
      <c r="JTR171" s="212"/>
      <c r="JTS171" s="212"/>
      <c r="JTT171" s="212"/>
      <c r="JTU171" s="212"/>
      <c r="JTV171" s="212"/>
      <c r="JTW171" s="212"/>
      <c r="JTX171" s="212"/>
      <c r="JTY171" s="212"/>
      <c r="JTZ171" s="212"/>
      <c r="JUA171" s="212"/>
      <c r="JUB171" s="212"/>
      <c r="JUC171" s="212"/>
      <c r="JUD171" s="212"/>
      <c r="JUE171" s="212"/>
      <c r="JUF171" s="212"/>
      <c r="JUG171" s="212"/>
      <c r="JUH171" s="212"/>
      <c r="JUI171" s="212"/>
      <c r="JUJ171" s="212"/>
      <c r="JUK171" s="212"/>
      <c r="JUL171" s="212"/>
      <c r="JUM171" s="212"/>
      <c r="JUN171" s="212"/>
      <c r="JUO171" s="212"/>
      <c r="JUP171" s="212"/>
      <c r="JUQ171" s="212"/>
      <c r="JUR171" s="212"/>
      <c r="JUS171" s="212"/>
      <c r="JUT171" s="212"/>
      <c r="JUU171" s="212"/>
      <c r="JUV171" s="212"/>
      <c r="JUW171" s="212"/>
      <c r="JUX171" s="212"/>
      <c r="JUY171" s="212"/>
      <c r="JUZ171" s="212"/>
      <c r="JVA171" s="212"/>
      <c r="JVB171" s="212"/>
      <c r="JVC171" s="212"/>
      <c r="JVD171" s="212"/>
      <c r="JVE171" s="212"/>
      <c r="JVF171" s="212"/>
      <c r="JVG171" s="212"/>
      <c r="JVH171" s="212"/>
      <c r="JVI171" s="212"/>
      <c r="JVJ171" s="212"/>
      <c r="JVK171" s="212"/>
      <c r="JVL171" s="212"/>
      <c r="JVM171" s="212"/>
      <c r="JVN171" s="212"/>
      <c r="JVO171" s="212"/>
      <c r="JVP171" s="212"/>
      <c r="JVQ171" s="212"/>
      <c r="JVR171" s="212"/>
      <c r="JVS171" s="212"/>
      <c r="JVT171" s="212"/>
      <c r="JVU171" s="212"/>
      <c r="JVV171" s="212"/>
      <c r="JVW171" s="212"/>
      <c r="JVX171" s="212"/>
      <c r="JVY171" s="212"/>
      <c r="JVZ171" s="212"/>
      <c r="JWA171" s="212"/>
      <c r="JWB171" s="212"/>
      <c r="JWC171" s="212"/>
      <c r="JWD171" s="212"/>
      <c r="JWE171" s="212"/>
      <c r="JWF171" s="212"/>
      <c r="JWG171" s="212"/>
      <c r="JWH171" s="212"/>
      <c r="JWI171" s="212"/>
      <c r="JWJ171" s="212"/>
      <c r="JWK171" s="212"/>
      <c r="JWL171" s="212"/>
      <c r="JWM171" s="212"/>
      <c r="JWN171" s="212"/>
      <c r="JWO171" s="212"/>
      <c r="JWP171" s="212"/>
      <c r="JWQ171" s="212"/>
      <c r="JWR171" s="212"/>
      <c r="JWS171" s="212"/>
      <c r="JWT171" s="212"/>
      <c r="JWU171" s="212"/>
      <c r="JWV171" s="212"/>
      <c r="JWW171" s="212"/>
      <c r="JWX171" s="212"/>
      <c r="JWY171" s="212"/>
      <c r="JWZ171" s="212"/>
      <c r="JXA171" s="212"/>
      <c r="JXB171" s="212"/>
      <c r="JXC171" s="212"/>
      <c r="JXD171" s="212"/>
      <c r="JXE171" s="212"/>
      <c r="JXF171" s="212"/>
      <c r="JXG171" s="212"/>
      <c r="JXH171" s="212"/>
      <c r="JXI171" s="212"/>
      <c r="JXJ171" s="212"/>
      <c r="JXK171" s="212"/>
      <c r="JXL171" s="212"/>
      <c r="JXM171" s="212"/>
      <c r="JXN171" s="212"/>
      <c r="JXO171" s="212"/>
      <c r="JXP171" s="212"/>
      <c r="JXQ171" s="212"/>
      <c r="JXR171" s="212"/>
      <c r="JXS171" s="212"/>
      <c r="JXT171" s="212"/>
      <c r="JXU171" s="212"/>
      <c r="JXV171" s="212"/>
      <c r="JXW171" s="212"/>
      <c r="JXX171" s="212"/>
      <c r="JXY171" s="212"/>
      <c r="JXZ171" s="212"/>
      <c r="JYA171" s="212"/>
      <c r="JYB171" s="212"/>
      <c r="JYC171" s="212"/>
      <c r="JYD171" s="212"/>
      <c r="JYE171" s="212"/>
      <c r="JYF171" s="212"/>
      <c r="JYG171" s="212"/>
      <c r="JYH171" s="212"/>
      <c r="JYI171" s="212"/>
      <c r="JYJ171" s="212"/>
      <c r="JYK171" s="212"/>
      <c r="JYL171" s="212"/>
      <c r="JYM171" s="212"/>
      <c r="JYN171" s="212"/>
      <c r="JYO171" s="212"/>
      <c r="JYP171" s="212"/>
      <c r="JYQ171" s="212"/>
      <c r="JYX171" s="212"/>
      <c r="JYY171" s="212"/>
      <c r="JYZ171" s="212"/>
      <c r="JZA171" s="212"/>
      <c r="JZB171" s="212"/>
      <c r="JZC171" s="212"/>
      <c r="JZD171" s="212"/>
      <c r="JZE171" s="212"/>
      <c r="JZF171" s="212"/>
      <c r="JZG171" s="212"/>
      <c r="JZH171" s="212"/>
      <c r="JZI171" s="212"/>
      <c r="JZJ171" s="212"/>
      <c r="JZK171" s="212"/>
      <c r="JZL171" s="212"/>
      <c r="JZM171" s="212"/>
      <c r="JZN171" s="212"/>
      <c r="JZO171" s="212"/>
      <c r="JZP171" s="212"/>
      <c r="JZQ171" s="212"/>
      <c r="JZR171" s="212"/>
      <c r="JZS171" s="212"/>
      <c r="JZT171" s="212"/>
      <c r="JZU171" s="212"/>
      <c r="JZV171" s="212"/>
      <c r="JZW171" s="212"/>
      <c r="JZX171" s="212"/>
      <c r="JZY171" s="212"/>
      <c r="JZZ171" s="212"/>
      <c r="KAA171" s="212"/>
      <c r="KAB171" s="212"/>
      <c r="KAC171" s="212"/>
      <c r="KAD171" s="212"/>
      <c r="KAE171" s="212"/>
      <c r="KAF171" s="212"/>
      <c r="KAG171" s="212"/>
      <c r="KAH171" s="212"/>
      <c r="KAI171" s="212"/>
      <c r="KAJ171" s="212"/>
      <c r="KAK171" s="212"/>
      <c r="KAL171" s="212"/>
      <c r="KAM171" s="212"/>
      <c r="KAN171" s="212"/>
      <c r="KAO171" s="212"/>
      <c r="KAP171" s="212"/>
      <c r="KAQ171" s="212"/>
      <c r="KAR171" s="212"/>
      <c r="KAS171" s="212"/>
      <c r="KAT171" s="212"/>
      <c r="KAU171" s="212"/>
      <c r="KAV171" s="212"/>
      <c r="KAW171" s="212"/>
      <c r="KAX171" s="212"/>
      <c r="KAY171" s="212"/>
      <c r="KAZ171" s="212"/>
      <c r="KBA171" s="212"/>
      <c r="KBB171" s="212"/>
      <c r="KBC171" s="212"/>
      <c r="KBD171" s="212"/>
      <c r="KBE171" s="212"/>
      <c r="KBF171" s="212"/>
      <c r="KBG171" s="212"/>
      <c r="KBH171" s="212"/>
      <c r="KBI171" s="212"/>
      <c r="KBJ171" s="212"/>
      <c r="KBK171" s="212"/>
      <c r="KBL171" s="212"/>
      <c r="KBM171" s="212"/>
      <c r="KBN171" s="212"/>
      <c r="KBO171" s="212"/>
      <c r="KBP171" s="212"/>
      <c r="KBQ171" s="212"/>
      <c r="KBR171" s="212"/>
      <c r="KBS171" s="212"/>
      <c r="KBT171" s="212"/>
      <c r="KBU171" s="212"/>
      <c r="KBV171" s="212"/>
      <c r="KBW171" s="212"/>
      <c r="KBX171" s="212"/>
      <c r="KBY171" s="212"/>
      <c r="KBZ171" s="212"/>
      <c r="KCA171" s="212"/>
      <c r="KCB171" s="212"/>
      <c r="KCC171" s="212"/>
      <c r="KCD171" s="212"/>
      <c r="KCE171" s="212"/>
      <c r="KCF171" s="212"/>
      <c r="KCG171" s="212"/>
      <c r="KCH171" s="212"/>
      <c r="KCI171" s="212"/>
      <c r="KCJ171" s="212"/>
      <c r="KCK171" s="212"/>
      <c r="KCL171" s="212"/>
      <c r="KCM171" s="212"/>
      <c r="KCN171" s="212"/>
      <c r="KCO171" s="212"/>
      <c r="KCP171" s="212"/>
      <c r="KCQ171" s="212"/>
      <c r="KCR171" s="212"/>
      <c r="KCS171" s="212"/>
      <c r="KCT171" s="212"/>
      <c r="KCU171" s="212"/>
      <c r="KCV171" s="212"/>
      <c r="KCW171" s="212"/>
      <c r="KCX171" s="212"/>
      <c r="KCY171" s="212"/>
      <c r="KCZ171" s="212"/>
      <c r="KDA171" s="212"/>
      <c r="KDB171" s="212"/>
      <c r="KDC171" s="212"/>
      <c r="KDD171" s="212"/>
      <c r="KDE171" s="212"/>
      <c r="KDF171" s="212"/>
      <c r="KDG171" s="212"/>
      <c r="KDH171" s="212"/>
      <c r="KDI171" s="212"/>
      <c r="KDJ171" s="212"/>
      <c r="KDK171" s="212"/>
      <c r="KDL171" s="212"/>
      <c r="KDM171" s="212"/>
      <c r="KDN171" s="212"/>
      <c r="KDO171" s="212"/>
      <c r="KDP171" s="212"/>
      <c r="KDQ171" s="212"/>
      <c r="KDR171" s="212"/>
      <c r="KDS171" s="212"/>
      <c r="KDT171" s="212"/>
      <c r="KDU171" s="212"/>
      <c r="KDV171" s="212"/>
      <c r="KDW171" s="212"/>
      <c r="KDX171" s="212"/>
      <c r="KDY171" s="212"/>
      <c r="KDZ171" s="212"/>
      <c r="KEA171" s="212"/>
      <c r="KEB171" s="212"/>
      <c r="KEC171" s="212"/>
      <c r="KED171" s="212"/>
      <c r="KEE171" s="212"/>
      <c r="KEF171" s="212"/>
      <c r="KEG171" s="212"/>
      <c r="KEH171" s="212"/>
      <c r="KEI171" s="212"/>
      <c r="KEJ171" s="212"/>
      <c r="KEK171" s="212"/>
      <c r="KEL171" s="212"/>
      <c r="KEM171" s="212"/>
      <c r="KEN171" s="212"/>
      <c r="KEO171" s="212"/>
      <c r="KEP171" s="212"/>
      <c r="KEQ171" s="212"/>
      <c r="KER171" s="212"/>
      <c r="KES171" s="212"/>
      <c r="KET171" s="212"/>
      <c r="KEU171" s="212"/>
      <c r="KEV171" s="212"/>
      <c r="KEW171" s="212"/>
      <c r="KEX171" s="212"/>
      <c r="KEY171" s="212"/>
      <c r="KEZ171" s="212"/>
      <c r="KFA171" s="212"/>
      <c r="KFB171" s="212"/>
      <c r="KFC171" s="212"/>
      <c r="KFD171" s="212"/>
      <c r="KFE171" s="212"/>
      <c r="KFF171" s="212"/>
      <c r="KFG171" s="212"/>
      <c r="KFH171" s="212"/>
      <c r="KFI171" s="212"/>
      <c r="KFJ171" s="212"/>
      <c r="KFK171" s="212"/>
      <c r="KFL171" s="212"/>
      <c r="KFM171" s="212"/>
      <c r="KFN171" s="212"/>
      <c r="KFO171" s="212"/>
      <c r="KFP171" s="212"/>
      <c r="KFQ171" s="212"/>
      <c r="KFR171" s="212"/>
      <c r="KFS171" s="212"/>
      <c r="KFT171" s="212"/>
      <c r="KFU171" s="212"/>
      <c r="KFV171" s="212"/>
      <c r="KFW171" s="212"/>
      <c r="KFX171" s="212"/>
      <c r="KFY171" s="212"/>
      <c r="KFZ171" s="212"/>
      <c r="KGA171" s="212"/>
      <c r="KGB171" s="212"/>
      <c r="KGC171" s="212"/>
      <c r="KGD171" s="212"/>
      <c r="KGE171" s="212"/>
      <c r="KGF171" s="212"/>
      <c r="KGG171" s="212"/>
      <c r="KGH171" s="212"/>
      <c r="KGI171" s="212"/>
      <c r="KGJ171" s="212"/>
      <c r="KGK171" s="212"/>
      <c r="KGL171" s="212"/>
      <c r="KGM171" s="212"/>
      <c r="KGN171" s="212"/>
      <c r="KGO171" s="212"/>
      <c r="KGP171" s="212"/>
      <c r="KGQ171" s="212"/>
      <c r="KGR171" s="212"/>
      <c r="KGS171" s="212"/>
      <c r="KGT171" s="212"/>
      <c r="KGU171" s="212"/>
      <c r="KGV171" s="212"/>
      <c r="KGW171" s="212"/>
      <c r="KGX171" s="212"/>
      <c r="KGY171" s="212"/>
      <c r="KGZ171" s="212"/>
      <c r="KHA171" s="212"/>
      <c r="KHB171" s="212"/>
      <c r="KHC171" s="212"/>
      <c r="KHD171" s="212"/>
      <c r="KHE171" s="212"/>
      <c r="KHF171" s="212"/>
      <c r="KHG171" s="212"/>
      <c r="KHH171" s="212"/>
      <c r="KHI171" s="212"/>
      <c r="KHJ171" s="212"/>
      <c r="KHK171" s="212"/>
      <c r="KHL171" s="212"/>
      <c r="KHM171" s="212"/>
      <c r="KHN171" s="212"/>
      <c r="KHO171" s="212"/>
      <c r="KHP171" s="212"/>
      <c r="KHQ171" s="212"/>
      <c r="KHR171" s="212"/>
      <c r="KHS171" s="212"/>
      <c r="KHT171" s="212"/>
      <c r="KHU171" s="212"/>
      <c r="KHV171" s="212"/>
      <c r="KHW171" s="212"/>
      <c r="KHX171" s="212"/>
      <c r="KHY171" s="212"/>
      <c r="KHZ171" s="212"/>
      <c r="KIA171" s="212"/>
      <c r="KIB171" s="212"/>
      <c r="KIC171" s="212"/>
      <c r="KID171" s="212"/>
      <c r="KIE171" s="212"/>
      <c r="KIF171" s="212"/>
      <c r="KIG171" s="212"/>
      <c r="KIH171" s="212"/>
      <c r="KII171" s="212"/>
      <c r="KIJ171" s="212"/>
      <c r="KIK171" s="212"/>
      <c r="KIL171" s="212"/>
      <c r="KIM171" s="212"/>
      <c r="KIT171" s="212"/>
      <c r="KIU171" s="212"/>
      <c r="KIV171" s="212"/>
      <c r="KIW171" s="212"/>
      <c r="KIX171" s="212"/>
      <c r="KIY171" s="212"/>
      <c r="KIZ171" s="212"/>
      <c r="KJA171" s="212"/>
      <c r="KJB171" s="212"/>
      <c r="KJC171" s="212"/>
      <c r="KJD171" s="212"/>
      <c r="KJE171" s="212"/>
      <c r="KJF171" s="212"/>
      <c r="KJG171" s="212"/>
      <c r="KJH171" s="212"/>
      <c r="KJI171" s="212"/>
      <c r="KJJ171" s="212"/>
      <c r="KJK171" s="212"/>
      <c r="KJL171" s="212"/>
      <c r="KJM171" s="212"/>
      <c r="KJN171" s="212"/>
      <c r="KJO171" s="212"/>
      <c r="KJP171" s="212"/>
      <c r="KJQ171" s="212"/>
      <c r="KJR171" s="212"/>
      <c r="KJS171" s="212"/>
      <c r="KJT171" s="212"/>
      <c r="KJU171" s="212"/>
      <c r="KJV171" s="212"/>
      <c r="KJW171" s="212"/>
      <c r="KJX171" s="212"/>
      <c r="KJY171" s="212"/>
      <c r="KJZ171" s="212"/>
      <c r="KKA171" s="212"/>
      <c r="KKB171" s="212"/>
      <c r="KKC171" s="212"/>
      <c r="KKD171" s="212"/>
      <c r="KKE171" s="212"/>
      <c r="KKF171" s="212"/>
      <c r="KKG171" s="212"/>
      <c r="KKH171" s="212"/>
      <c r="KKI171" s="212"/>
      <c r="KKJ171" s="212"/>
      <c r="KKK171" s="212"/>
      <c r="KKL171" s="212"/>
      <c r="KKM171" s="212"/>
      <c r="KKN171" s="212"/>
      <c r="KKO171" s="212"/>
      <c r="KKP171" s="212"/>
      <c r="KKQ171" s="212"/>
      <c r="KKR171" s="212"/>
      <c r="KKS171" s="212"/>
      <c r="KKT171" s="212"/>
      <c r="KKU171" s="212"/>
      <c r="KKV171" s="212"/>
      <c r="KKW171" s="212"/>
      <c r="KKX171" s="212"/>
      <c r="KKY171" s="212"/>
      <c r="KKZ171" s="212"/>
      <c r="KLA171" s="212"/>
      <c r="KLB171" s="212"/>
      <c r="KLC171" s="212"/>
      <c r="KLD171" s="212"/>
      <c r="KLE171" s="212"/>
      <c r="KLF171" s="212"/>
      <c r="KLG171" s="212"/>
      <c r="KLH171" s="212"/>
      <c r="KLI171" s="212"/>
      <c r="KLJ171" s="212"/>
      <c r="KLK171" s="212"/>
      <c r="KLL171" s="212"/>
      <c r="KLM171" s="212"/>
      <c r="KLN171" s="212"/>
      <c r="KLO171" s="212"/>
      <c r="KLP171" s="212"/>
      <c r="KLQ171" s="212"/>
      <c r="KLR171" s="212"/>
      <c r="KLS171" s="212"/>
      <c r="KLT171" s="212"/>
      <c r="KLU171" s="212"/>
      <c r="KLV171" s="212"/>
      <c r="KLW171" s="212"/>
      <c r="KLX171" s="212"/>
      <c r="KLY171" s="212"/>
      <c r="KLZ171" s="212"/>
      <c r="KMA171" s="212"/>
      <c r="KMB171" s="212"/>
      <c r="KMC171" s="212"/>
      <c r="KMD171" s="212"/>
      <c r="KME171" s="212"/>
      <c r="KMF171" s="212"/>
      <c r="KMG171" s="212"/>
      <c r="KMH171" s="212"/>
      <c r="KMI171" s="212"/>
      <c r="KMJ171" s="212"/>
      <c r="KMK171" s="212"/>
      <c r="KML171" s="212"/>
      <c r="KMM171" s="212"/>
      <c r="KMN171" s="212"/>
      <c r="KMO171" s="212"/>
      <c r="KMP171" s="212"/>
      <c r="KMQ171" s="212"/>
      <c r="KMR171" s="212"/>
      <c r="KMS171" s="212"/>
      <c r="KMT171" s="212"/>
      <c r="KMU171" s="212"/>
      <c r="KMV171" s="212"/>
      <c r="KMW171" s="212"/>
      <c r="KMX171" s="212"/>
      <c r="KMY171" s="212"/>
      <c r="KMZ171" s="212"/>
      <c r="KNA171" s="212"/>
      <c r="KNB171" s="212"/>
      <c r="KNC171" s="212"/>
      <c r="KND171" s="212"/>
      <c r="KNE171" s="212"/>
      <c r="KNF171" s="212"/>
      <c r="KNG171" s="212"/>
      <c r="KNH171" s="212"/>
      <c r="KNI171" s="212"/>
      <c r="KNJ171" s="212"/>
      <c r="KNK171" s="212"/>
      <c r="KNL171" s="212"/>
      <c r="KNM171" s="212"/>
      <c r="KNN171" s="212"/>
      <c r="KNO171" s="212"/>
      <c r="KNP171" s="212"/>
      <c r="KNQ171" s="212"/>
      <c r="KNR171" s="212"/>
      <c r="KNS171" s="212"/>
      <c r="KNT171" s="212"/>
      <c r="KNU171" s="212"/>
      <c r="KNV171" s="212"/>
      <c r="KNW171" s="212"/>
      <c r="KNX171" s="212"/>
      <c r="KNY171" s="212"/>
      <c r="KNZ171" s="212"/>
      <c r="KOA171" s="212"/>
      <c r="KOB171" s="212"/>
      <c r="KOC171" s="212"/>
      <c r="KOD171" s="212"/>
      <c r="KOE171" s="212"/>
      <c r="KOF171" s="212"/>
      <c r="KOG171" s="212"/>
      <c r="KOH171" s="212"/>
      <c r="KOI171" s="212"/>
      <c r="KOJ171" s="212"/>
      <c r="KOK171" s="212"/>
      <c r="KOL171" s="212"/>
      <c r="KOM171" s="212"/>
      <c r="KON171" s="212"/>
      <c r="KOO171" s="212"/>
      <c r="KOP171" s="212"/>
      <c r="KOQ171" s="212"/>
      <c r="KOR171" s="212"/>
      <c r="KOS171" s="212"/>
      <c r="KOT171" s="212"/>
      <c r="KOU171" s="212"/>
      <c r="KOV171" s="212"/>
      <c r="KOW171" s="212"/>
      <c r="KOX171" s="212"/>
      <c r="KOY171" s="212"/>
      <c r="KOZ171" s="212"/>
      <c r="KPA171" s="212"/>
      <c r="KPB171" s="212"/>
      <c r="KPC171" s="212"/>
      <c r="KPD171" s="212"/>
      <c r="KPE171" s="212"/>
      <c r="KPF171" s="212"/>
      <c r="KPG171" s="212"/>
      <c r="KPH171" s="212"/>
      <c r="KPI171" s="212"/>
      <c r="KPJ171" s="212"/>
      <c r="KPK171" s="212"/>
      <c r="KPL171" s="212"/>
      <c r="KPM171" s="212"/>
      <c r="KPN171" s="212"/>
      <c r="KPO171" s="212"/>
      <c r="KPP171" s="212"/>
      <c r="KPQ171" s="212"/>
      <c r="KPR171" s="212"/>
      <c r="KPS171" s="212"/>
      <c r="KPT171" s="212"/>
      <c r="KPU171" s="212"/>
      <c r="KPV171" s="212"/>
      <c r="KPW171" s="212"/>
      <c r="KPX171" s="212"/>
      <c r="KPY171" s="212"/>
      <c r="KPZ171" s="212"/>
      <c r="KQA171" s="212"/>
      <c r="KQB171" s="212"/>
      <c r="KQC171" s="212"/>
      <c r="KQD171" s="212"/>
      <c r="KQE171" s="212"/>
      <c r="KQF171" s="212"/>
      <c r="KQG171" s="212"/>
      <c r="KQH171" s="212"/>
      <c r="KQI171" s="212"/>
      <c r="KQJ171" s="212"/>
      <c r="KQK171" s="212"/>
      <c r="KQL171" s="212"/>
      <c r="KQM171" s="212"/>
      <c r="KQN171" s="212"/>
      <c r="KQO171" s="212"/>
      <c r="KQP171" s="212"/>
      <c r="KQQ171" s="212"/>
      <c r="KQR171" s="212"/>
      <c r="KQS171" s="212"/>
      <c r="KQT171" s="212"/>
      <c r="KQU171" s="212"/>
      <c r="KQV171" s="212"/>
      <c r="KQW171" s="212"/>
      <c r="KQX171" s="212"/>
      <c r="KQY171" s="212"/>
      <c r="KQZ171" s="212"/>
      <c r="KRA171" s="212"/>
      <c r="KRB171" s="212"/>
      <c r="KRC171" s="212"/>
      <c r="KRD171" s="212"/>
      <c r="KRE171" s="212"/>
      <c r="KRF171" s="212"/>
      <c r="KRG171" s="212"/>
      <c r="KRH171" s="212"/>
      <c r="KRI171" s="212"/>
      <c r="KRJ171" s="212"/>
      <c r="KRK171" s="212"/>
      <c r="KRL171" s="212"/>
      <c r="KRM171" s="212"/>
      <c r="KRN171" s="212"/>
      <c r="KRO171" s="212"/>
      <c r="KRP171" s="212"/>
      <c r="KRQ171" s="212"/>
      <c r="KRR171" s="212"/>
      <c r="KRS171" s="212"/>
      <c r="KRT171" s="212"/>
      <c r="KRU171" s="212"/>
      <c r="KRV171" s="212"/>
      <c r="KRW171" s="212"/>
      <c r="KRX171" s="212"/>
      <c r="KRY171" s="212"/>
      <c r="KRZ171" s="212"/>
      <c r="KSA171" s="212"/>
      <c r="KSB171" s="212"/>
      <c r="KSC171" s="212"/>
      <c r="KSD171" s="212"/>
      <c r="KSE171" s="212"/>
      <c r="KSF171" s="212"/>
      <c r="KSG171" s="212"/>
      <c r="KSH171" s="212"/>
      <c r="KSI171" s="212"/>
      <c r="KSP171" s="212"/>
      <c r="KSQ171" s="212"/>
      <c r="KSR171" s="212"/>
      <c r="KSS171" s="212"/>
      <c r="KST171" s="212"/>
      <c r="KSU171" s="212"/>
      <c r="KSV171" s="212"/>
      <c r="KSW171" s="212"/>
      <c r="KSX171" s="212"/>
      <c r="KSY171" s="212"/>
      <c r="KSZ171" s="212"/>
      <c r="KTA171" s="212"/>
      <c r="KTB171" s="212"/>
      <c r="KTC171" s="212"/>
      <c r="KTD171" s="212"/>
      <c r="KTE171" s="212"/>
      <c r="KTF171" s="212"/>
      <c r="KTG171" s="212"/>
      <c r="KTH171" s="212"/>
      <c r="KTI171" s="212"/>
      <c r="KTJ171" s="212"/>
      <c r="KTK171" s="212"/>
      <c r="KTL171" s="212"/>
      <c r="KTM171" s="212"/>
      <c r="KTN171" s="212"/>
      <c r="KTO171" s="212"/>
      <c r="KTP171" s="212"/>
      <c r="KTQ171" s="212"/>
      <c r="KTR171" s="212"/>
      <c r="KTS171" s="212"/>
      <c r="KTT171" s="212"/>
      <c r="KTU171" s="212"/>
      <c r="KTV171" s="212"/>
      <c r="KTW171" s="212"/>
      <c r="KTX171" s="212"/>
      <c r="KTY171" s="212"/>
      <c r="KTZ171" s="212"/>
      <c r="KUA171" s="212"/>
      <c r="KUB171" s="212"/>
      <c r="KUC171" s="212"/>
      <c r="KUD171" s="212"/>
      <c r="KUE171" s="212"/>
      <c r="KUF171" s="212"/>
      <c r="KUG171" s="212"/>
      <c r="KUH171" s="212"/>
      <c r="KUI171" s="212"/>
      <c r="KUJ171" s="212"/>
      <c r="KUK171" s="212"/>
      <c r="KUL171" s="212"/>
      <c r="KUM171" s="212"/>
      <c r="KUN171" s="212"/>
      <c r="KUO171" s="212"/>
      <c r="KUP171" s="212"/>
      <c r="KUQ171" s="212"/>
      <c r="KUR171" s="212"/>
      <c r="KUS171" s="212"/>
      <c r="KUT171" s="212"/>
      <c r="KUU171" s="212"/>
      <c r="KUV171" s="212"/>
      <c r="KUW171" s="212"/>
      <c r="KUX171" s="212"/>
      <c r="KUY171" s="212"/>
      <c r="KUZ171" s="212"/>
      <c r="KVA171" s="212"/>
      <c r="KVB171" s="212"/>
      <c r="KVC171" s="212"/>
      <c r="KVD171" s="212"/>
      <c r="KVE171" s="212"/>
      <c r="KVF171" s="212"/>
      <c r="KVG171" s="212"/>
      <c r="KVH171" s="212"/>
      <c r="KVI171" s="212"/>
      <c r="KVJ171" s="212"/>
      <c r="KVK171" s="212"/>
      <c r="KVL171" s="212"/>
      <c r="KVM171" s="212"/>
      <c r="KVN171" s="212"/>
      <c r="KVO171" s="212"/>
      <c r="KVP171" s="212"/>
      <c r="KVQ171" s="212"/>
      <c r="KVR171" s="212"/>
      <c r="KVS171" s="212"/>
      <c r="KVT171" s="212"/>
      <c r="KVU171" s="212"/>
      <c r="KVV171" s="212"/>
      <c r="KVW171" s="212"/>
      <c r="KVX171" s="212"/>
      <c r="KVY171" s="212"/>
      <c r="KVZ171" s="212"/>
      <c r="KWA171" s="212"/>
      <c r="KWB171" s="212"/>
      <c r="KWC171" s="212"/>
      <c r="KWD171" s="212"/>
      <c r="KWE171" s="212"/>
      <c r="KWF171" s="212"/>
      <c r="KWG171" s="212"/>
      <c r="KWH171" s="212"/>
      <c r="KWI171" s="212"/>
      <c r="KWJ171" s="212"/>
      <c r="KWK171" s="212"/>
      <c r="KWL171" s="212"/>
      <c r="KWM171" s="212"/>
      <c r="KWN171" s="212"/>
      <c r="KWO171" s="212"/>
      <c r="KWP171" s="212"/>
      <c r="KWQ171" s="212"/>
      <c r="KWR171" s="212"/>
      <c r="KWS171" s="212"/>
      <c r="KWT171" s="212"/>
      <c r="KWU171" s="212"/>
      <c r="KWV171" s="212"/>
      <c r="KWW171" s="212"/>
      <c r="KWX171" s="212"/>
      <c r="KWY171" s="212"/>
      <c r="KWZ171" s="212"/>
      <c r="KXA171" s="212"/>
      <c r="KXB171" s="212"/>
      <c r="KXC171" s="212"/>
      <c r="KXD171" s="212"/>
      <c r="KXE171" s="212"/>
      <c r="KXF171" s="212"/>
      <c r="KXG171" s="212"/>
      <c r="KXH171" s="212"/>
      <c r="KXI171" s="212"/>
      <c r="KXJ171" s="212"/>
      <c r="KXK171" s="212"/>
      <c r="KXL171" s="212"/>
      <c r="KXM171" s="212"/>
      <c r="KXN171" s="212"/>
      <c r="KXO171" s="212"/>
      <c r="KXP171" s="212"/>
      <c r="KXQ171" s="212"/>
      <c r="KXR171" s="212"/>
      <c r="KXS171" s="212"/>
      <c r="KXT171" s="212"/>
      <c r="KXU171" s="212"/>
      <c r="KXV171" s="212"/>
      <c r="KXW171" s="212"/>
      <c r="KXX171" s="212"/>
      <c r="KXY171" s="212"/>
      <c r="KXZ171" s="212"/>
      <c r="KYA171" s="212"/>
      <c r="KYB171" s="212"/>
      <c r="KYC171" s="212"/>
      <c r="KYD171" s="212"/>
      <c r="KYE171" s="212"/>
      <c r="KYF171" s="212"/>
      <c r="KYG171" s="212"/>
      <c r="KYH171" s="212"/>
      <c r="KYI171" s="212"/>
      <c r="KYJ171" s="212"/>
      <c r="KYK171" s="212"/>
      <c r="KYL171" s="212"/>
      <c r="KYM171" s="212"/>
      <c r="KYN171" s="212"/>
      <c r="KYO171" s="212"/>
      <c r="KYP171" s="212"/>
      <c r="KYQ171" s="212"/>
      <c r="KYR171" s="212"/>
      <c r="KYS171" s="212"/>
      <c r="KYT171" s="212"/>
      <c r="KYU171" s="212"/>
      <c r="KYV171" s="212"/>
      <c r="KYW171" s="212"/>
      <c r="KYX171" s="212"/>
      <c r="KYY171" s="212"/>
      <c r="KYZ171" s="212"/>
      <c r="KZA171" s="212"/>
      <c r="KZB171" s="212"/>
      <c r="KZC171" s="212"/>
      <c r="KZD171" s="212"/>
      <c r="KZE171" s="212"/>
      <c r="KZF171" s="212"/>
      <c r="KZG171" s="212"/>
      <c r="KZH171" s="212"/>
      <c r="KZI171" s="212"/>
      <c r="KZJ171" s="212"/>
      <c r="KZK171" s="212"/>
      <c r="KZL171" s="212"/>
      <c r="KZM171" s="212"/>
      <c r="KZN171" s="212"/>
      <c r="KZO171" s="212"/>
      <c r="KZP171" s="212"/>
      <c r="KZQ171" s="212"/>
      <c r="KZR171" s="212"/>
      <c r="KZS171" s="212"/>
      <c r="KZT171" s="212"/>
      <c r="KZU171" s="212"/>
      <c r="KZV171" s="212"/>
      <c r="KZW171" s="212"/>
      <c r="KZX171" s="212"/>
      <c r="KZY171" s="212"/>
      <c r="KZZ171" s="212"/>
      <c r="LAA171" s="212"/>
      <c r="LAB171" s="212"/>
      <c r="LAC171" s="212"/>
      <c r="LAD171" s="212"/>
      <c r="LAE171" s="212"/>
      <c r="LAF171" s="212"/>
      <c r="LAG171" s="212"/>
      <c r="LAH171" s="212"/>
      <c r="LAI171" s="212"/>
      <c r="LAJ171" s="212"/>
      <c r="LAK171" s="212"/>
      <c r="LAL171" s="212"/>
      <c r="LAM171" s="212"/>
      <c r="LAN171" s="212"/>
      <c r="LAO171" s="212"/>
      <c r="LAP171" s="212"/>
      <c r="LAQ171" s="212"/>
      <c r="LAR171" s="212"/>
      <c r="LAS171" s="212"/>
      <c r="LAT171" s="212"/>
      <c r="LAU171" s="212"/>
      <c r="LAV171" s="212"/>
      <c r="LAW171" s="212"/>
      <c r="LAX171" s="212"/>
      <c r="LAY171" s="212"/>
      <c r="LAZ171" s="212"/>
      <c r="LBA171" s="212"/>
      <c r="LBB171" s="212"/>
      <c r="LBC171" s="212"/>
      <c r="LBD171" s="212"/>
      <c r="LBE171" s="212"/>
      <c r="LBF171" s="212"/>
      <c r="LBG171" s="212"/>
      <c r="LBH171" s="212"/>
      <c r="LBI171" s="212"/>
      <c r="LBJ171" s="212"/>
      <c r="LBK171" s="212"/>
      <c r="LBL171" s="212"/>
      <c r="LBM171" s="212"/>
      <c r="LBN171" s="212"/>
      <c r="LBO171" s="212"/>
      <c r="LBP171" s="212"/>
      <c r="LBQ171" s="212"/>
      <c r="LBR171" s="212"/>
      <c r="LBS171" s="212"/>
      <c r="LBT171" s="212"/>
      <c r="LBU171" s="212"/>
      <c r="LBV171" s="212"/>
      <c r="LBW171" s="212"/>
      <c r="LBX171" s="212"/>
      <c r="LBY171" s="212"/>
      <c r="LBZ171" s="212"/>
      <c r="LCA171" s="212"/>
      <c r="LCB171" s="212"/>
      <c r="LCC171" s="212"/>
      <c r="LCD171" s="212"/>
      <c r="LCE171" s="212"/>
      <c r="LCL171" s="212"/>
      <c r="LCM171" s="212"/>
      <c r="LCN171" s="212"/>
      <c r="LCO171" s="212"/>
      <c r="LCP171" s="212"/>
      <c r="LCQ171" s="212"/>
      <c r="LCR171" s="212"/>
      <c r="LCS171" s="212"/>
      <c r="LCT171" s="212"/>
      <c r="LCU171" s="212"/>
      <c r="LCV171" s="212"/>
      <c r="LCW171" s="212"/>
      <c r="LCX171" s="212"/>
      <c r="LCY171" s="212"/>
      <c r="LCZ171" s="212"/>
      <c r="LDA171" s="212"/>
      <c r="LDB171" s="212"/>
      <c r="LDC171" s="212"/>
      <c r="LDD171" s="212"/>
      <c r="LDE171" s="212"/>
      <c r="LDF171" s="212"/>
      <c r="LDG171" s="212"/>
      <c r="LDH171" s="212"/>
      <c r="LDI171" s="212"/>
      <c r="LDJ171" s="212"/>
      <c r="LDK171" s="212"/>
      <c r="LDL171" s="212"/>
      <c r="LDM171" s="212"/>
      <c r="LDN171" s="212"/>
      <c r="LDO171" s="212"/>
      <c r="LDP171" s="212"/>
      <c r="LDQ171" s="212"/>
      <c r="LDR171" s="212"/>
      <c r="LDS171" s="212"/>
      <c r="LDT171" s="212"/>
      <c r="LDU171" s="212"/>
      <c r="LDV171" s="212"/>
      <c r="LDW171" s="212"/>
      <c r="LDX171" s="212"/>
      <c r="LDY171" s="212"/>
      <c r="LDZ171" s="212"/>
      <c r="LEA171" s="212"/>
      <c r="LEB171" s="212"/>
      <c r="LEC171" s="212"/>
      <c r="LED171" s="212"/>
      <c r="LEE171" s="212"/>
      <c r="LEF171" s="212"/>
      <c r="LEG171" s="212"/>
      <c r="LEH171" s="212"/>
      <c r="LEI171" s="212"/>
      <c r="LEJ171" s="212"/>
      <c r="LEK171" s="212"/>
      <c r="LEL171" s="212"/>
      <c r="LEM171" s="212"/>
      <c r="LEN171" s="212"/>
      <c r="LEO171" s="212"/>
      <c r="LEP171" s="212"/>
      <c r="LEQ171" s="212"/>
      <c r="LER171" s="212"/>
      <c r="LES171" s="212"/>
      <c r="LET171" s="212"/>
      <c r="LEU171" s="212"/>
      <c r="LEV171" s="212"/>
      <c r="LEW171" s="212"/>
      <c r="LEX171" s="212"/>
      <c r="LEY171" s="212"/>
      <c r="LEZ171" s="212"/>
      <c r="LFA171" s="212"/>
      <c r="LFB171" s="212"/>
      <c r="LFC171" s="212"/>
      <c r="LFD171" s="212"/>
      <c r="LFE171" s="212"/>
      <c r="LFF171" s="212"/>
      <c r="LFG171" s="212"/>
      <c r="LFH171" s="212"/>
      <c r="LFI171" s="212"/>
      <c r="LFJ171" s="212"/>
      <c r="LFK171" s="212"/>
      <c r="LFL171" s="212"/>
      <c r="LFM171" s="212"/>
      <c r="LFN171" s="212"/>
      <c r="LFO171" s="212"/>
      <c r="LFP171" s="212"/>
      <c r="LFQ171" s="212"/>
      <c r="LFR171" s="212"/>
      <c r="LFS171" s="212"/>
      <c r="LFT171" s="212"/>
      <c r="LFU171" s="212"/>
      <c r="LFV171" s="212"/>
      <c r="LFW171" s="212"/>
      <c r="LFX171" s="212"/>
      <c r="LFY171" s="212"/>
      <c r="LFZ171" s="212"/>
      <c r="LGA171" s="212"/>
      <c r="LGB171" s="212"/>
      <c r="LGC171" s="212"/>
      <c r="LGD171" s="212"/>
      <c r="LGE171" s="212"/>
      <c r="LGF171" s="212"/>
      <c r="LGG171" s="212"/>
      <c r="LGH171" s="212"/>
      <c r="LGI171" s="212"/>
      <c r="LGJ171" s="212"/>
      <c r="LGK171" s="212"/>
      <c r="LGL171" s="212"/>
      <c r="LGM171" s="212"/>
      <c r="LGN171" s="212"/>
      <c r="LGO171" s="212"/>
      <c r="LGP171" s="212"/>
      <c r="LGQ171" s="212"/>
      <c r="LGR171" s="212"/>
      <c r="LGS171" s="212"/>
      <c r="LGT171" s="212"/>
      <c r="LGU171" s="212"/>
      <c r="LGV171" s="212"/>
      <c r="LGW171" s="212"/>
      <c r="LGX171" s="212"/>
      <c r="LGY171" s="212"/>
      <c r="LGZ171" s="212"/>
      <c r="LHA171" s="212"/>
      <c r="LHB171" s="212"/>
      <c r="LHC171" s="212"/>
      <c r="LHD171" s="212"/>
      <c r="LHE171" s="212"/>
      <c r="LHF171" s="212"/>
      <c r="LHG171" s="212"/>
      <c r="LHH171" s="212"/>
      <c r="LHI171" s="212"/>
      <c r="LHJ171" s="212"/>
      <c r="LHK171" s="212"/>
      <c r="LHL171" s="212"/>
      <c r="LHM171" s="212"/>
      <c r="LHN171" s="212"/>
      <c r="LHO171" s="212"/>
      <c r="LHP171" s="212"/>
      <c r="LHQ171" s="212"/>
      <c r="LHR171" s="212"/>
      <c r="LHS171" s="212"/>
      <c r="LHT171" s="212"/>
      <c r="LHU171" s="212"/>
      <c r="LHV171" s="212"/>
      <c r="LHW171" s="212"/>
      <c r="LHX171" s="212"/>
      <c r="LHY171" s="212"/>
      <c r="LHZ171" s="212"/>
      <c r="LIA171" s="212"/>
      <c r="LIB171" s="212"/>
      <c r="LIC171" s="212"/>
      <c r="LID171" s="212"/>
      <c r="LIE171" s="212"/>
      <c r="LIF171" s="212"/>
      <c r="LIG171" s="212"/>
      <c r="LIH171" s="212"/>
      <c r="LII171" s="212"/>
      <c r="LIJ171" s="212"/>
      <c r="LIK171" s="212"/>
      <c r="LIL171" s="212"/>
      <c r="LIM171" s="212"/>
      <c r="LIN171" s="212"/>
      <c r="LIO171" s="212"/>
      <c r="LIP171" s="212"/>
      <c r="LIQ171" s="212"/>
      <c r="LIR171" s="212"/>
      <c r="LIS171" s="212"/>
      <c r="LIT171" s="212"/>
      <c r="LIU171" s="212"/>
      <c r="LIV171" s="212"/>
      <c r="LIW171" s="212"/>
      <c r="LIX171" s="212"/>
      <c r="LIY171" s="212"/>
      <c r="LIZ171" s="212"/>
      <c r="LJA171" s="212"/>
      <c r="LJB171" s="212"/>
      <c r="LJC171" s="212"/>
      <c r="LJD171" s="212"/>
      <c r="LJE171" s="212"/>
      <c r="LJF171" s="212"/>
      <c r="LJG171" s="212"/>
      <c r="LJH171" s="212"/>
      <c r="LJI171" s="212"/>
      <c r="LJJ171" s="212"/>
      <c r="LJK171" s="212"/>
      <c r="LJL171" s="212"/>
      <c r="LJM171" s="212"/>
      <c r="LJN171" s="212"/>
      <c r="LJO171" s="212"/>
      <c r="LJP171" s="212"/>
      <c r="LJQ171" s="212"/>
      <c r="LJR171" s="212"/>
      <c r="LJS171" s="212"/>
      <c r="LJT171" s="212"/>
      <c r="LJU171" s="212"/>
      <c r="LJV171" s="212"/>
      <c r="LJW171" s="212"/>
      <c r="LJX171" s="212"/>
      <c r="LJY171" s="212"/>
      <c r="LJZ171" s="212"/>
      <c r="LKA171" s="212"/>
      <c r="LKB171" s="212"/>
      <c r="LKC171" s="212"/>
      <c r="LKD171" s="212"/>
      <c r="LKE171" s="212"/>
      <c r="LKF171" s="212"/>
      <c r="LKG171" s="212"/>
      <c r="LKH171" s="212"/>
      <c r="LKI171" s="212"/>
      <c r="LKJ171" s="212"/>
      <c r="LKK171" s="212"/>
      <c r="LKL171" s="212"/>
      <c r="LKM171" s="212"/>
      <c r="LKN171" s="212"/>
      <c r="LKO171" s="212"/>
      <c r="LKP171" s="212"/>
      <c r="LKQ171" s="212"/>
      <c r="LKR171" s="212"/>
      <c r="LKS171" s="212"/>
      <c r="LKT171" s="212"/>
      <c r="LKU171" s="212"/>
      <c r="LKV171" s="212"/>
      <c r="LKW171" s="212"/>
      <c r="LKX171" s="212"/>
      <c r="LKY171" s="212"/>
      <c r="LKZ171" s="212"/>
      <c r="LLA171" s="212"/>
      <c r="LLB171" s="212"/>
      <c r="LLC171" s="212"/>
      <c r="LLD171" s="212"/>
      <c r="LLE171" s="212"/>
      <c r="LLF171" s="212"/>
      <c r="LLG171" s="212"/>
      <c r="LLH171" s="212"/>
      <c r="LLI171" s="212"/>
      <c r="LLJ171" s="212"/>
      <c r="LLK171" s="212"/>
      <c r="LLL171" s="212"/>
      <c r="LLM171" s="212"/>
      <c r="LLN171" s="212"/>
      <c r="LLO171" s="212"/>
      <c r="LLP171" s="212"/>
      <c r="LLQ171" s="212"/>
      <c r="LLR171" s="212"/>
      <c r="LLS171" s="212"/>
      <c r="LLT171" s="212"/>
      <c r="LLU171" s="212"/>
      <c r="LLV171" s="212"/>
      <c r="LLW171" s="212"/>
      <c r="LLX171" s="212"/>
      <c r="LLY171" s="212"/>
      <c r="LLZ171" s="212"/>
      <c r="LMA171" s="212"/>
      <c r="LMH171" s="212"/>
      <c r="LMI171" s="212"/>
      <c r="LMJ171" s="212"/>
      <c r="LMK171" s="212"/>
      <c r="LML171" s="212"/>
      <c r="LMM171" s="212"/>
      <c r="LMN171" s="212"/>
      <c r="LMO171" s="212"/>
      <c r="LMP171" s="212"/>
      <c r="LMQ171" s="212"/>
      <c r="LMR171" s="212"/>
      <c r="LMS171" s="212"/>
      <c r="LMT171" s="212"/>
      <c r="LMU171" s="212"/>
      <c r="LMV171" s="212"/>
      <c r="LMW171" s="212"/>
      <c r="LMX171" s="212"/>
      <c r="LMY171" s="212"/>
      <c r="LMZ171" s="212"/>
      <c r="LNA171" s="212"/>
      <c r="LNB171" s="212"/>
      <c r="LNC171" s="212"/>
      <c r="LND171" s="212"/>
      <c r="LNE171" s="212"/>
      <c r="LNF171" s="212"/>
      <c r="LNG171" s="212"/>
      <c r="LNH171" s="212"/>
      <c r="LNI171" s="212"/>
      <c r="LNJ171" s="212"/>
      <c r="LNK171" s="212"/>
      <c r="LNL171" s="212"/>
      <c r="LNM171" s="212"/>
      <c r="LNN171" s="212"/>
      <c r="LNO171" s="212"/>
      <c r="LNP171" s="212"/>
      <c r="LNQ171" s="212"/>
      <c r="LNR171" s="212"/>
      <c r="LNS171" s="212"/>
      <c r="LNT171" s="212"/>
      <c r="LNU171" s="212"/>
      <c r="LNV171" s="212"/>
      <c r="LNW171" s="212"/>
      <c r="LNX171" s="212"/>
      <c r="LNY171" s="212"/>
      <c r="LNZ171" s="212"/>
      <c r="LOA171" s="212"/>
      <c r="LOB171" s="212"/>
      <c r="LOC171" s="212"/>
      <c r="LOD171" s="212"/>
      <c r="LOE171" s="212"/>
      <c r="LOF171" s="212"/>
      <c r="LOG171" s="212"/>
      <c r="LOH171" s="212"/>
      <c r="LOI171" s="212"/>
      <c r="LOJ171" s="212"/>
      <c r="LOK171" s="212"/>
      <c r="LOL171" s="212"/>
      <c r="LOM171" s="212"/>
      <c r="LON171" s="212"/>
      <c r="LOO171" s="212"/>
      <c r="LOP171" s="212"/>
      <c r="LOQ171" s="212"/>
      <c r="LOR171" s="212"/>
      <c r="LOS171" s="212"/>
      <c r="LOT171" s="212"/>
      <c r="LOU171" s="212"/>
      <c r="LOV171" s="212"/>
      <c r="LOW171" s="212"/>
      <c r="LOX171" s="212"/>
      <c r="LOY171" s="212"/>
      <c r="LOZ171" s="212"/>
      <c r="LPA171" s="212"/>
      <c r="LPB171" s="212"/>
      <c r="LPC171" s="212"/>
      <c r="LPD171" s="212"/>
      <c r="LPE171" s="212"/>
      <c r="LPF171" s="212"/>
      <c r="LPG171" s="212"/>
      <c r="LPH171" s="212"/>
      <c r="LPI171" s="212"/>
      <c r="LPJ171" s="212"/>
      <c r="LPK171" s="212"/>
      <c r="LPL171" s="212"/>
      <c r="LPM171" s="212"/>
      <c r="LPN171" s="212"/>
      <c r="LPO171" s="212"/>
      <c r="LPP171" s="212"/>
      <c r="LPQ171" s="212"/>
      <c r="LPR171" s="212"/>
      <c r="LPS171" s="212"/>
      <c r="LPT171" s="212"/>
      <c r="LPU171" s="212"/>
      <c r="LPV171" s="212"/>
      <c r="LPW171" s="212"/>
      <c r="LPX171" s="212"/>
      <c r="LPY171" s="212"/>
      <c r="LPZ171" s="212"/>
      <c r="LQA171" s="212"/>
      <c r="LQB171" s="212"/>
      <c r="LQC171" s="212"/>
      <c r="LQD171" s="212"/>
      <c r="LQE171" s="212"/>
      <c r="LQF171" s="212"/>
      <c r="LQG171" s="212"/>
      <c r="LQH171" s="212"/>
      <c r="LQI171" s="212"/>
      <c r="LQJ171" s="212"/>
      <c r="LQK171" s="212"/>
      <c r="LQL171" s="212"/>
      <c r="LQM171" s="212"/>
      <c r="LQN171" s="212"/>
      <c r="LQO171" s="212"/>
      <c r="LQP171" s="212"/>
      <c r="LQQ171" s="212"/>
      <c r="LQR171" s="212"/>
      <c r="LQS171" s="212"/>
      <c r="LQT171" s="212"/>
      <c r="LQU171" s="212"/>
      <c r="LQV171" s="212"/>
      <c r="LQW171" s="212"/>
      <c r="LQX171" s="212"/>
      <c r="LQY171" s="212"/>
      <c r="LQZ171" s="212"/>
      <c r="LRA171" s="212"/>
      <c r="LRB171" s="212"/>
      <c r="LRC171" s="212"/>
      <c r="LRD171" s="212"/>
      <c r="LRE171" s="212"/>
      <c r="LRF171" s="212"/>
      <c r="LRG171" s="212"/>
      <c r="LRH171" s="212"/>
      <c r="LRI171" s="212"/>
      <c r="LRJ171" s="212"/>
      <c r="LRK171" s="212"/>
      <c r="LRL171" s="212"/>
      <c r="LRM171" s="212"/>
      <c r="LRN171" s="212"/>
      <c r="LRO171" s="212"/>
      <c r="LRP171" s="212"/>
      <c r="LRQ171" s="212"/>
      <c r="LRR171" s="212"/>
      <c r="LRS171" s="212"/>
      <c r="LRT171" s="212"/>
      <c r="LRU171" s="212"/>
      <c r="LRV171" s="212"/>
      <c r="LRW171" s="212"/>
      <c r="LRX171" s="212"/>
      <c r="LRY171" s="212"/>
      <c r="LRZ171" s="212"/>
      <c r="LSA171" s="212"/>
      <c r="LSB171" s="212"/>
      <c r="LSC171" s="212"/>
      <c r="LSD171" s="212"/>
      <c r="LSE171" s="212"/>
      <c r="LSF171" s="212"/>
      <c r="LSG171" s="212"/>
      <c r="LSH171" s="212"/>
      <c r="LSI171" s="212"/>
      <c r="LSJ171" s="212"/>
      <c r="LSK171" s="212"/>
      <c r="LSL171" s="212"/>
      <c r="LSM171" s="212"/>
      <c r="LSN171" s="212"/>
      <c r="LSO171" s="212"/>
      <c r="LSP171" s="212"/>
      <c r="LSQ171" s="212"/>
      <c r="LSR171" s="212"/>
      <c r="LSS171" s="212"/>
      <c r="LST171" s="212"/>
      <c r="LSU171" s="212"/>
      <c r="LSV171" s="212"/>
      <c r="LSW171" s="212"/>
      <c r="LSX171" s="212"/>
      <c r="LSY171" s="212"/>
      <c r="LSZ171" s="212"/>
      <c r="LTA171" s="212"/>
      <c r="LTB171" s="212"/>
      <c r="LTC171" s="212"/>
      <c r="LTD171" s="212"/>
      <c r="LTE171" s="212"/>
      <c r="LTF171" s="212"/>
      <c r="LTG171" s="212"/>
      <c r="LTH171" s="212"/>
      <c r="LTI171" s="212"/>
      <c r="LTJ171" s="212"/>
      <c r="LTK171" s="212"/>
      <c r="LTL171" s="212"/>
      <c r="LTM171" s="212"/>
      <c r="LTN171" s="212"/>
      <c r="LTO171" s="212"/>
      <c r="LTP171" s="212"/>
      <c r="LTQ171" s="212"/>
      <c r="LTR171" s="212"/>
      <c r="LTS171" s="212"/>
      <c r="LTT171" s="212"/>
      <c r="LTU171" s="212"/>
      <c r="LTV171" s="212"/>
      <c r="LTW171" s="212"/>
      <c r="LTX171" s="212"/>
      <c r="LTY171" s="212"/>
      <c r="LTZ171" s="212"/>
      <c r="LUA171" s="212"/>
      <c r="LUB171" s="212"/>
      <c r="LUC171" s="212"/>
      <c r="LUD171" s="212"/>
      <c r="LUE171" s="212"/>
      <c r="LUF171" s="212"/>
      <c r="LUG171" s="212"/>
      <c r="LUH171" s="212"/>
      <c r="LUI171" s="212"/>
      <c r="LUJ171" s="212"/>
      <c r="LUK171" s="212"/>
      <c r="LUL171" s="212"/>
      <c r="LUM171" s="212"/>
      <c r="LUN171" s="212"/>
      <c r="LUO171" s="212"/>
      <c r="LUP171" s="212"/>
      <c r="LUQ171" s="212"/>
      <c r="LUR171" s="212"/>
      <c r="LUS171" s="212"/>
      <c r="LUT171" s="212"/>
      <c r="LUU171" s="212"/>
      <c r="LUV171" s="212"/>
      <c r="LUW171" s="212"/>
      <c r="LUX171" s="212"/>
      <c r="LUY171" s="212"/>
      <c r="LUZ171" s="212"/>
      <c r="LVA171" s="212"/>
      <c r="LVB171" s="212"/>
      <c r="LVC171" s="212"/>
      <c r="LVD171" s="212"/>
      <c r="LVE171" s="212"/>
      <c r="LVF171" s="212"/>
      <c r="LVG171" s="212"/>
      <c r="LVH171" s="212"/>
      <c r="LVI171" s="212"/>
      <c r="LVJ171" s="212"/>
      <c r="LVK171" s="212"/>
      <c r="LVL171" s="212"/>
      <c r="LVM171" s="212"/>
      <c r="LVN171" s="212"/>
      <c r="LVO171" s="212"/>
      <c r="LVP171" s="212"/>
      <c r="LVQ171" s="212"/>
      <c r="LVR171" s="212"/>
      <c r="LVS171" s="212"/>
      <c r="LVT171" s="212"/>
      <c r="LVU171" s="212"/>
      <c r="LVV171" s="212"/>
      <c r="LVW171" s="212"/>
      <c r="LWD171" s="212"/>
      <c r="LWE171" s="212"/>
      <c r="LWF171" s="212"/>
      <c r="LWG171" s="212"/>
      <c r="LWH171" s="212"/>
      <c r="LWI171" s="212"/>
      <c r="LWJ171" s="212"/>
      <c r="LWK171" s="212"/>
      <c r="LWL171" s="212"/>
      <c r="LWM171" s="212"/>
      <c r="LWN171" s="212"/>
      <c r="LWO171" s="212"/>
      <c r="LWP171" s="212"/>
      <c r="LWQ171" s="212"/>
      <c r="LWR171" s="212"/>
      <c r="LWS171" s="212"/>
      <c r="LWT171" s="212"/>
      <c r="LWU171" s="212"/>
      <c r="LWV171" s="212"/>
      <c r="LWW171" s="212"/>
      <c r="LWX171" s="212"/>
      <c r="LWY171" s="212"/>
      <c r="LWZ171" s="212"/>
      <c r="LXA171" s="212"/>
      <c r="LXB171" s="212"/>
      <c r="LXC171" s="212"/>
      <c r="LXD171" s="212"/>
      <c r="LXE171" s="212"/>
      <c r="LXF171" s="212"/>
      <c r="LXG171" s="212"/>
      <c r="LXH171" s="212"/>
      <c r="LXI171" s="212"/>
      <c r="LXJ171" s="212"/>
      <c r="LXK171" s="212"/>
      <c r="LXL171" s="212"/>
      <c r="LXM171" s="212"/>
      <c r="LXN171" s="212"/>
      <c r="LXO171" s="212"/>
      <c r="LXP171" s="212"/>
      <c r="LXQ171" s="212"/>
      <c r="LXR171" s="212"/>
      <c r="LXS171" s="212"/>
      <c r="LXT171" s="212"/>
      <c r="LXU171" s="212"/>
      <c r="LXV171" s="212"/>
      <c r="LXW171" s="212"/>
      <c r="LXX171" s="212"/>
      <c r="LXY171" s="212"/>
      <c r="LXZ171" s="212"/>
      <c r="LYA171" s="212"/>
      <c r="LYB171" s="212"/>
      <c r="LYC171" s="212"/>
      <c r="LYD171" s="212"/>
      <c r="LYE171" s="212"/>
      <c r="LYF171" s="212"/>
      <c r="LYG171" s="212"/>
      <c r="LYH171" s="212"/>
      <c r="LYI171" s="212"/>
      <c r="LYJ171" s="212"/>
      <c r="LYK171" s="212"/>
      <c r="LYL171" s="212"/>
      <c r="LYM171" s="212"/>
      <c r="LYN171" s="212"/>
      <c r="LYO171" s="212"/>
      <c r="LYP171" s="212"/>
      <c r="LYQ171" s="212"/>
      <c r="LYR171" s="212"/>
      <c r="LYS171" s="212"/>
      <c r="LYT171" s="212"/>
      <c r="LYU171" s="212"/>
      <c r="LYV171" s="212"/>
      <c r="LYW171" s="212"/>
      <c r="LYX171" s="212"/>
      <c r="LYY171" s="212"/>
      <c r="LYZ171" s="212"/>
      <c r="LZA171" s="212"/>
      <c r="LZB171" s="212"/>
      <c r="LZC171" s="212"/>
      <c r="LZD171" s="212"/>
      <c r="LZE171" s="212"/>
      <c r="LZF171" s="212"/>
      <c r="LZG171" s="212"/>
      <c r="LZH171" s="212"/>
      <c r="LZI171" s="212"/>
      <c r="LZJ171" s="212"/>
      <c r="LZK171" s="212"/>
      <c r="LZL171" s="212"/>
      <c r="LZM171" s="212"/>
      <c r="LZN171" s="212"/>
      <c r="LZO171" s="212"/>
      <c r="LZP171" s="212"/>
      <c r="LZQ171" s="212"/>
      <c r="LZR171" s="212"/>
      <c r="LZS171" s="212"/>
      <c r="LZT171" s="212"/>
      <c r="LZU171" s="212"/>
      <c r="LZV171" s="212"/>
      <c r="LZW171" s="212"/>
      <c r="LZX171" s="212"/>
      <c r="LZY171" s="212"/>
      <c r="LZZ171" s="212"/>
      <c r="MAA171" s="212"/>
      <c r="MAB171" s="212"/>
      <c r="MAC171" s="212"/>
      <c r="MAD171" s="212"/>
      <c r="MAE171" s="212"/>
      <c r="MAF171" s="212"/>
      <c r="MAG171" s="212"/>
      <c r="MAH171" s="212"/>
      <c r="MAI171" s="212"/>
      <c r="MAJ171" s="212"/>
      <c r="MAK171" s="212"/>
      <c r="MAL171" s="212"/>
      <c r="MAM171" s="212"/>
      <c r="MAN171" s="212"/>
      <c r="MAO171" s="212"/>
      <c r="MAP171" s="212"/>
      <c r="MAQ171" s="212"/>
      <c r="MAR171" s="212"/>
      <c r="MAS171" s="212"/>
      <c r="MAT171" s="212"/>
      <c r="MAU171" s="212"/>
      <c r="MAV171" s="212"/>
      <c r="MAW171" s="212"/>
      <c r="MAX171" s="212"/>
      <c r="MAY171" s="212"/>
      <c r="MAZ171" s="212"/>
      <c r="MBA171" s="212"/>
      <c r="MBB171" s="212"/>
      <c r="MBC171" s="212"/>
      <c r="MBD171" s="212"/>
      <c r="MBE171" s="212"/>
      <c r="MBF171" s="212"/>
      <c r="MBG171" s="212"/>
      <c r="MBH171" s="212"/>
      <c r="MBI171" s="212"/>
      <c r="MBJ171" s="212"/>
      <c r="MBK171" s="212"/>
      <c r="MBL171" s="212"/>
      <c r="MBM171" s="212"/>
      <c r="MBN171" s="212"/>
      <c r="MBO171" s="212"/>
      <c r="MBP171" s="212"/>
      <c r="MBQ171" s="212"/>
      <c r="MBR171" s="212"/>
      <c r="MBS171" s="212"/>
      <c r="MBT171" s="212"/>
      <c r="MBU171" s="212"/>
      <c r="MBV171" s="212"/>
      <c r="MBW171" s="212"/>
      <c r="MBX171" s="212"/>
      <c r="MBY171" s="212"/>
      <c r="MBZ171" s="212"/>
      <c r="MCA171" s="212"/>
      <c r="MCB171" s="212"/>
      <c r="MCC171" s="212"/>
      <c r="MCD171" s="212"/>
      <c r="MCE171" s="212"/>
      <c r="MCF171" s="212"/>
      <c r="MCG171" s="212"/>
      <c r="MCH171" s="212"/>
      <c r="MCI171" s="212"/>
      <c r="MCJ171" s="212"/>
      <c r="MCK171" s="212"/>
      <c r="MCL171" s="212"/>
      <c r="MCM171" s="212"/>
      <c r="MCN171" s="212"/>
      <c r="MCO171" s="212"/>
      <c r="MCP171" s="212"/>
      <c r="MCQ171" s="212"/>
      <c r="MCR171" s="212"/>
      <c r="MCS171" s="212"/>
      <c r="MCT171" s="212"/>
      <c r="MCU171" s="212"/>
      <c r="MCV171" s="212"/>
      <c r="MCW171" s="212"/>
      <c r="MCX171" s="212"/>
      <c r="MCY171" s="212"/>
      <c r="MCZ171" s="212"/>
      <c r="MDA171" s="212"/>
      <c r="MDB171" s="212"/>
      <c r="MDC171" s="212"/>
      <c r="MDD171" s="212"/>
      <c r="MDE171" s="212"/>
      <c r="MDF171" s="212"/>
      <c r="MDG171" s="212"/>
      <c r="MDH171" s="212"/>
      <c r="MDI171" s="212"/>
      <c r="MDJ171" s="212"/>
      <c r="MDK171" s="212"/>
      <c r="MDL171" s="212"/>
      <c r="MDM171" s="212"/>
      <c r="MDN171" s="212"/>
      <c r="MDO171" s="212"/>
      <c r="MDP171" s="212"/>
      <c r="MDQ171" s="212"/>
      <c r="MDR171" s="212"/>
      <c r="MDS171" s="212"/>
      <c r="MDT171" s="212"/>
      <c r="MDU171" s="212"/>
      <c r="MDV171" s="212"/>
      <c r="MDW171" s="212"/>
      <c r="MDX171" s="212"/>
      <c r="MDY171" s="212"/>
      <c r="MDZ171" s="212"/>
      <c r="MEA171" s="212"/>
      <c r="MEB171" s="212"/>
      <c r="MEC171" s="212"/>
      <c r="MED171" s="212"/>
      <c r="MEE171" s="212"/>
      <c r="MEF171" s="212"/>
      <c r="MEG171" s="212"/>
      <c r="MEH171" s="212"/>
      <c r="MEI171" s="212"/>
      <c r="MEJ171" s="212"/>
      <c r="MEK171" s="212"/>
      <c r="MEL171" s="212"/>
      <c r="MEM171" s="212"/>
      <c r="MEN171" s="212"/>
      <c r="MEO171" s="212"/>
      <c r="MEP171" s="212"/>
      <c r="MEQ171" s="212"/>
      <c r="MER171" s="212"/>
      <c r="MES171" s="212"/>
      <c r="MET171" s="212"/>
      <c r="MEU171" s="212"/>
      <c r="MEV171" s="212"/>
      <c r="MEW171" s="212"/>
      <c r="MEX171" s="212"/>
      <c r="MEY171" s="212"/>
      <c r="MEZ171" s="212"/>
      <c r="MFA171" s="212"/>
      <c r="MFB171" s="212"/>
      <c r="MFC171" s="212"/>
      <c r="MFD171" s="212"/>
      <c r="MFE171" s="212"/>
      <c r="MFF171" s="212"/>
      <c r="MFG171" s="212"/>
      <c r="MFH171" s="212"/>
      <c r="MFI171" s="212"/>
      <c r="MFJ171" s="212"/>
      <c r="MFK171" s="212"/>
      <c r="MFL171" s="212"/>
      <c r="MFM171" s="212"/>
      <c r="MFN171" s="212"/>
      <c r="MFO171" s="212"/>
      <c r="MFP171" s="212"/>
      <c r="MFQ171" s="212"/>
      <c r="MFR171" s="212"/>
      <c r="MFS171" s="212"/>
      <c r="MFZ171" s="212"/>
      <c r="MGA171" s="212"/>
      <c r="MGB171" s="212"/>
      <c r="MGC171" s="212"/>
      <c r="MGD171" s="212"/>
      <c r="MGE171" s="212"/>
      <c r="MGF171" s="212"/>
      <c r="MGG171" s="212"/>
      <c r="MGH171" s="212"/>
      <c r="MGI171" s="212"/>
      <c r="MGJ171" s="212"/>
      <c r="MGK171" s="212"/>
      <c r="MGL171" s="212"/>
      <c r="MGM171" s="212"/>
      <c r="MGN171" s="212"/>
      <c r="MGO171" s="212"/>
      <c r="MGP171" s="212"/>
      <c r="MGQ171" s="212"/>
      <c r="MGR171" s="212"/>
      <c r="MGS171" s="212"/>
      <c r="MGT171" s="212"/>
      <c r="MGU171" s="212"/>
      <c r="MGV171" s="212"/>
      <c r="MGW171" s="212"/>
      <c r="MGX171" s="212"/>
      <c r="MGY171" s="212"/>
      <c r="MGZ171" s="212"/>
      <c r="MHA171" s="212"/>
      <c r="MHB171" s="212"/>
      <c r="MHC171" s="212"/>
      <c r="MHD171" s="212"/>
      <c r="MHE171" s="212"/>
      <c r="MHF171" s="212"/>
      <c r="MHG171" s="212"/>
      <c r="MHH171" s="212"/>
      <c r="MHI171" s="212"/>
      <c r="MHJ171" s="212"/>
      <c r="MHK171" s="212"/>
      <c r="MHL171" s="212"/>
      <c r="MHM171" s="212"/>
      <c r="MHN171" s="212"/>
      <c r="MHO171" s="212"/>
      <c r="MHP171" s="212"/>
      <c r="MHQ171" s="212"/>
      <c r="MHR171" s="212"/>
      <c r="MHS171" s="212"/>
      <c r="MHT171" s="212"/>
      <c r="MHU171" s="212"/>
      <c r="MHV171" s="212"/>
      <c r="MHW171" s="212"/>
      <c r="MHX171" s="212"/>
      <c r="MHY171" s="212"/>
      <c r="MHZ171" s="212"/>
      <c r="MIA171" s="212"/>
      <c r="MIB171" s="212"/>
      <c r="MIC171" s="212"/>
      <c r="MID171" s="212"/>
      <c r="MIE171" s="212"/>
      <c r="MIF171" s="212"/>
      <c r="MIG171" s="212"/>
      <c r="MIH171" s="212"/>
      <c r="MII171" s="212"/>
      <c r="MIJ171" s="212"/>
      <c r="MIK171" s="212"/>
      <c r="MIL171" s="212"/>
      <c r="MIM171" s="212"/>
      <c r="MIN171" s="212"/>
      <c r="MIO171" s="212"/>
      <c r="MIP171" s="212"/>
      <c r="MIQ171" s="212"/>
      <c r="MIR171" s="212"/>
      <c r="MIS171" s="212"/>
      <c r="MIT171" s="212"/>
      <c r="MIU171" s="212"/>
      <c r="MIV171" s="212"/>
      <c r="MIW171" s="212"/>
      <c r="MIX171" s="212"/>
      <c r="MIY171" s="212"/>
      <c r="MIZ171" s="212"/>
      <c r="MJA171" s="212"/>
      <c r="MJB171" s="212"/>
      <c r="MJC171" s="212"/>
      <c r="MJD171" s="212"/>
      <c r="MJE171" s="212"/>
      <c r="MJF171" s="212"/>
      <c r="MJG171" s="212"/>
      <c r="MJH171" s="212"/>
      <c r="MJI171" s="212"/>
      <c r="MJJ171" s="212"/>
      <c r="MJK171" s="212"/>
      <c r="MJL171" s="212"/>
      <c r="MJM171" s="212"/>
      <c r="MJN171" s="212"/>
      <c r="MJO171" s="212"/>
      <c r="MJP171" s="212"/>
      <c r="MJQ171" s="212"/>
      <c r="MJR171" s="212"/>
      <c r="MJS171" s="212"/>
      <c r="MJT171" s="212"/>
      <c r="MJU171" s="212"/>
      <c r="MJV171" s="212"/>
      <c r="MJW171" s="212"/>
      <c r="MJX171" s="212"/>
      <c r="MJY171" s="212"/>
      <c r="MJZ171" s="212"/>
      <c r="MKA171" s="212"/>
      <c r="MKB171" s="212"/>
      <c r="MKC171" s="212"/>
      <c r="MKD171" s="212"/>
      <c r="MKE171" s="212"/>
      <c r="MKF171" s="212"/>
      <c r="MKG171" s="212"/>
      <c r="MKH171" s="212"/>
      <c r="MKI171" s="212"/>
      <c r="MKJ171" s="212"/>
      <c r="MKK171" s="212"/>
      <c r="MKL171" s="212"/>
      <c r="MKM171" s="212"/>
      <c r="MKN171" s="212"/>
      <c r="MKO171" s="212"/>
      <c r="MKP171" s="212"/>
      <c r="MKQ171" s="212"/>
      <c r="MKR171" s="212"/>
      <c r="MKS171" s="212"/>
      <c r="MKT171" s="212"/>
      <c r="MKU171" s="212"/>
      <c r="MKV171" s="212"/>
      <c r="MKW171" s="212"/>
      <c r="MKX171" s="212"/>
      <c r="MKY171" s="212"/>
      <c r="MKZ171" s="212"/>
      <c r="MLA171" s="212"/>
      <c r="MLB171" s="212"/>
      <c r="MLC171" s="212"/>
      <c r="MLD171" s="212"/>
      <c r="MLE171" s="212"/>
      <c r="MLF171" s="212"/>
      <c r="MLG171" s="212"/>
      <c r="MLH171" s="212"/>
      <c r="MLI171" s="212"/>
      <c r="MLJ171" s="212"/>
      <c r="MLK171" s="212"/>
      <c r="MLL171" s="212"/>
      <c r="MLM171" s="212"/>
      <c r="MLN171" s="212"/>
      <c r="MLO171" s="212"/>
      <c r="MLP171" s="212"/>
      <c r="MLQ171" s="212"/>
      <c r="MLR171" s="212"/>
      <c r="MLS171" s="212"/>
      <c r="MLT171" s="212"/>
      <c r="MLU171" s="212"/>
      <c r="MLV171" s="212"/>
      <c r="MLW171" s="212"/>
      <c r="MLX171" s="212"/>
      <c r="MLY171" s="212"/>
      <c r="MLZ171" s="212"/>
      <c r="MMA171" s="212"/>
      <c r="MMB171" s="212"/>
      <c r="MMC171" s="212"/>
      <c r="MMD171" s="212"/>
      <c r="MME171" s="212"/>
      <c r="MMF171" s="212"/>
      <c r="MMG171" s="212"/>
      <c r="MMH171" s="212"/>
      <c r="MMI171" s="212"/>
      <c r="MMJ171" s="212"/>
      <c r="MMK171" s="212"/>
      <c r="MML171" s="212"/>
      <c r="MMM171" s="212"/>
      <c r="MMN171" s="212"/>
      <c r="MMO171" s="212"/>
      <c r="MMP171" s="212"/>
      <c r="MMQ171" s="212"/>
      <c r="MMR171" s="212"/>
      <c r="MMS171" s="212"/>
      <c r="MMT171" s="212"/>
      <c r="MMU171" s="212"/>
      <c r="MMV171" s="212"/>
      <c r="MMW171" s="212"/>
      <c r="MMX171" s="212"/>
      <c r="MMY171" s="212"/>
      <c r="MMZ171" s="212"/>
      <c r="MNA171" s="212"/>
      <c r="MNB171" s="212"/>
      <c r="MNC171" s="212"/>
      <c r="MND171" s="212"/>
      <c r="MNE171" s="212"/>
      <c r="MNF171" s="212"/>
      <c r="MNG171" s="212"/>
      <c r="MNH171" s="212"/>
      <c r="MNI171" s="212"/>
      <c r="MNJ171" s="212"/>
      <c r="MNK171" s="212"/>
      <c r="MNL171" s="212"/>
      <c r="MNM171" s="212"/>
      <c r="MNN171" s="212"/>
      <c r="MNO171" s="212"/>
      <c r="MNP171" s="212"/>
      <c r="MNQ171" s="212"/>
      <c r="MNR171" s="212"/>
      <c r="MNS171" s="212"/>
      <c r="MNT171" s="212"/>
      <c r="MNU171" s="212"/>
      <c r="MNV171" s="212"/>
      <c r="MNW171" s="212"/>
      <c r="MNX171" s="212"/>
      <c r="MNY171" s="212"/>
      <c r="MNZ171" s="212"/>
      <c r="MOA171" s="212"/>
      <c r="MOB171" s="212"/>
      <c r="MOC171" s="212"/>
      <c r="MOD171" s="212"/>
      <c r="MOE171" s="212"/>
      <c r="MOF171" s="212"/>
      <c r="MOG171" s="212"/>
      <c r="MOH171" s="212"/>
      <c r="MOI171" s="212"/>
      <c r="MOJ171" s="212"/>
      <c r="MOK171" s="212"/>
      <c r="MOL171" s="212"/>
      <c r="MOM171" s="212"/>
      <c r="MON171" s="212"/>
      <c r="MOO171" s="212"/>
      <c r="MOP171" s="212"/>
      <c r="MOQ171" s="212"/>
      <c r="MOR171" s="212"/>
      <c r="MOS171" s="212"/>
      <c r="MOT171" s="212"/>
      <c r="MOU171" s="212"/>
      <c r="MOV171" s="212"/>
      <c r="MOW171" s="212"/>
      <c r="MOX171" s="212"/>
      <c r="MOY171" s="212"/>
      <c r="MOZ171" s="212"/>
      <c r="MPA171" s="212"/>
      <c r="MPB171" s="212"/>
      <c r="MPC171" s="212"/>
      <c r="MPD171" s="212"/>
      <c r="MPE171" s="212"/>
      <c r="MPF171" s="212"/>
      <c r="MPG171" s="212"/>
      <c r="MPH171" s="212"/>
      <c r="MPI171" s="212"/>
      <c r="MPJ171" s="212"/>
      <c r="MPK171" s="212"/>
      <c r="MPL171" s="212"/>
      <c r="MPM171" s="212"/>
      <c r="MPN171" s="212"/>
      <c r="MPO171" s="212"/>
      <c r="MPV171" s="212"/>
      <c r="MPW171" s="212"/>
      <c r="MPX171" s="212"/>
      <c r="MPY171" s="212"/>
      <c r="MPZ171" s="212"/>
      <c r="MQA171" s="212"/>
      <c r="MQB171" s="212"/>
      <c r="MQC171" s="212"/>
      <c r="MQD171" s="212"/>
      <c r="MQE171" s="212"/>
      <c r="MQF171" s="212"/>
      <c r="MQG171" s="212"/>
      <c r="MQH171" s="212"/>
      <c r="MQI171" s="212"/>
      <c r="MQJ171" s="212"/>
      <c r="MQK171" s="212"/>
      <c r="MQL171" s="212"/>
      <c r="MQM171" s="212"/>
      <c r="MQN171" s="212"/>
      <c r="MQO171" s="212"/>
      <c r="MQP171" s="212"/>
      <c r="MQQ171" s="212"/>
      <c r="MQR171" s="212"/>
      <c r="MQS171" s="212"/>
      <c r="MQT171" s="212"/>
      <c r="MQU171" s="212"/>
      <c r="MQV171" s="212"/>
      <c r="MQW171" s="212"/>
      <c r="MQX171" s="212"/>
      <c r="MQY171" s="212"/>
      <c r="MQZ171" s="212"/>
      <c r="MRA171" s="212"/>
      <c r="MRB171" s="212"/>
      <c r="MRC171" s="212"/>
      <c r="MRD171" s="212"/>
      <c r="MRE171" s="212"/>
      <c r="MRF171" s="212"/>
      <c r="MRG171" s="212"/>
      <c r="MRH171" s="212"/>
      <c r="MRI171" s="212"/>
      <c r="MRJ171" s="212"/>
      <c r="MRK171" s="212"/>
      <c r="MRL171" s="212"/>
      <c r="MRM171" s="212"/>
      <c r="MRN171" s="212"/>
      <c r="MRO171" s="212"/>
      <c r="MRP171" s="212"/>
      <c r="MRQ171" s="212"/>
      <c r="MRR171" s="212"/>
      <c r="MRS171" s="212"/>
      <c r="MRT171" s="212"/>
      <c r="MRU171" s="212"/>
      <c r="MRV171" s="212"/>
      <c r="MRW171" s="212"/>
      <c r="MRX171" s="212"/>
      <c r="MRY171" s="212"/>
      <c r="MRZ171" s="212"/>
      <c r="MSA171" s="212"/>
      <c r="MSB171" s="212"/>
      <c r="MSC171" s="212"/>
      <c r="MSD171" s="212"/>
      <c r="MSE171" s="212"/>
      <c r="MSF171" s="212"/>
      <c r="MSG171" s="212"/>
      <c r="MSH171" s="212"/>
      <c r="MSI171" s="212"/>
      <c r="MSJ171" s="212"/>
      <c r="MSK171" s="212"/>
      <c r="MSL171" s="212"/>
      <c r="MSM171" s="212"/>
      <c r="MSN171" s="212"/>
      <c r="MSO171" s="212"/>
      <c r="MSP171" s="212"/>
      <c r="MSQ171" s="212"/>
      <c r="MSR171" s="212"/>
      <c r="MSS171" s="212"/>
      <c r="MST171" s="212"/>
      <c r="MSU171" s="212"/>
      <c r="MSV171" s="212"/>
      <c r="MSW171" s="212"/>
      <c r="MSX171" s="212"/>
      <c r="MSY171" s="212"/>
      <c r="MSZ171" s="212"/>
      <c r="MTA171" s="212"/>
      <c r="MTB171" s="212"/>
      <c r="MTC171" s="212"/>
      <c r="MTD171" s="212"/>
      <c r="MTE171" s="212"/>
      <c r="MTF171" s="212"/>
      <c r="MTG171" s="212"/>
      <c r="MTH171" s="212"/>
      <c r="MTI171" s="212"/>
      <c r="MTJ171" s="212"/>
      <c r="MTK171" s="212"/>
      <c r="MTL171" s="212"/>
      <c r="MTM171" s="212"/>
      <c r="MTN171" s="212"/>
      <c r="MTO171" s="212"/>
      <c r="MTP171" s="212"/>
      <c r="MTQ171" s="212"/>
      <c r="MTR171" s="212"/>
      <c r="MTS171" s="212"/>
      <c r="MTT171" s="212"/>
      <c r="MTU171" s="212"/>
      <c r="MTV171" s="212"/>
      <c r="MTW171" s="212"/>
      <c r="MTX171" s="212"/>
      <c r="MTY171" s="212"/>
      <c r="MTZ171" s="212"/>
      <c r="MUA171" s="212"/>
      <c r="MUB171" s="212"/>
      <c r="MUC171" s="212"/>
      <c r="MUD171" s="212"/>
      <c r="MUE171" s="212"/>
      <c r="MUF171" s="212"/>
      <c r="MUG171" s="212"/>
      <c r="MUH171" s="212"/>
      <c r="MUI171" s="212"/>
      <c r="MUJ171" s="212"/>
      <c r="MUK171" s="212"/>
      <c r="MUL171" s="212"/>
      <c r="MUM171" s="212"/>
      <c r="MUN171" s="212"/>
      <c r="MUO171" s="212"/>
      <c r="MUP171" s="212"/>
      <c r="MUQ171" s="212"/>
      <c r="MUR171" s="212"/>
      <c r="MUS171" s="212"/>
      <c r="MUT171" s="212"/>
      <c r="MUU171" s="212"/>
      <c r="MUV171" s="212"/>
      <c r="MUW171" s="212"/>
      <c r="MUX171" s="212"/>
      <c r="MUY171" s="212"/>
      <c r="MUZ171" s="212"/>
      <c r="MVA171" s="212"/>
      <c r="MVB171" s="212"/>
      <c r="MVC171" s="212"/>
      <c r="MVD171" s="212"/>
      <c r="MVE171" s="212"/>
      <c r="MVF171" s="212"/>
      <c r="MVG171" s="212"/>
      <c r="MVH171" s="212"/>
      <c r="MVI171" s="212"/>
      <c r="MVJ171" s="212"/>
      <c r="MVK171" s="212"/>
      <c r="MVL171" s="212"/>
      <c r="MVM171" s="212"/>
      <c r="MVN171" s="212"/>
      <c r="MVO171" s="212"/>
      <c r="MVP171" s="212"/>
      <c r="MVQ171" s="212"/>
      <c r="MVR171" s="212"/>
      <c r="MVS171" s="212"/>
      <c r="MVT171" s="212"/>
      <c r="MVU171" s="212"/>
      <c r="MVV171" s="212"/>
      <c r="MVW171" s="212"/>
      <c r="MVX171" s="212"/>
      <c r="MVY171" s="212"/>
      <c r="MVZ171" s="212"/>
      <c r="MWA171" s="212"/>
      <c r="MWB171" s="212"/>
      <c r="MWC171" s="212"/>
      <c r="MWD171" s="212"/>
      <c r="MWE171" s="212"/>
      <c r="MWF171" s="212"/>
      <c r="MWG171" s="212"/>
      <c r="MWH171" s="212"/>
      <c r="MWI171" s="212"/>
      <c r="MWJ171" s="212"/>
      <c r="MWK171" s="212"/>
      <c r="MWL171" s="212"/>
      <c r="MWM171" s="212"/>
      <c r="MWN171" s="212"/>
      <c r="MWO171" s="212"/>
      <c r="MWP171" s="212"/>
      <c r="MWQ171" s="212"/>
      <c r="MWR171" s="212"/>
      <c r="MWS171" s="212"/>
      <c r="MWT171" s="212"/>
      <c r="MWU171" s="212"/>
      <c r="MWV171" s="212"/>
      <c r="MWW171" s="212"/>
      <c r="MWX171" s="212"/>
      <c r="MWY171" s="212"/>
      <c r="MWZ171" s="212"/>
      <c r="MXA171" s="212"/>
      <c r="MXB171" s="212"/>
      <c r="MXC171" s="212"/>
      <c r="MXD171" s="212"/>
      <c r="MXE171" s="212"/>
      <c r="MXF171" s="212"/>
      <c r="MXG171" s="212"/>
      <c r="MXH171" s="212"/>
      <c r="MXI171" s="212"/>
      <c r="MXJ171" s="212"/>
      <c r="MXK171" s="212"/>
      <c r="MXL171" s="212"/>
      <c r="MXM171" s="212"/>
      <c r="MXN171" s="212"/>
      <c r="MXO171" s="212"/>
      <c r="MXP171" s="212"/>
      <c r="MXQ171" s="212"/>
      <c r="MXR171" s="212"/>
      <c r="MXS171" s="212"/>
      <c r="MXT171" s="212"/>
      <c r="MXU171" s="212"/>
      <c r="MXV171" s="212"/>
      <c r="MXW171" s="212"/>
      <c r="MXX171" s="212"/>
      <c r="MXY171" s="212"/>
      <c r="MXZ171" s="212"/>
      <c r="MYA171" s="212"/>
      <c r="MYB171" s="212"/>
      <c r="MYC171" s="212"/>
      <c r="MYD171" s="212"/>
      <c r="MYE171" s="212"/>
      <c r="MYF171" s="212"/>
      <c r="MYG171" s="212"/>
      <c r="MYH171" s="212"/>
      <c r="MYI171" s="212"/>
      <c r="MYJ171" s="212"/>
      <c r="MYK171" s="212"/>
      <c r="MYL171" s="212"/>
      <c r="MYM171" s="212"/>
      <c r="MYN171" s="212"/>
      <c r="MYO171" s="212"/>
      <c r="MYP171" s="212"/>
      <c r="MYQ171" s="212"/>
      <c r="MYR171" s="212"/>
      <c r="MYS171" s="212"/>
      <c r="MYT171" s="212"/>
      <c r="MYU171" s="212"/>
      <c r="MYV171" s="212"/>
      <c r="MYW171" s="212"/>
      <c r="MYX171" s="212"/>
      <c r="MYY171" s="212"/>
      <c r="MYZ171" s="212"/>
      <c r="MZA171" s="212"/>
      <c r="MZB171" s="212"/>
      <c r="MZC171" s="212"/>
      <c r="MZD171" s="212"/>
      <c r="MZE171" s="212"/>
      <c r="MZF171" s="212"/>
      <c r="MZG171" s="212"/>
      <c r="MZH171" s="212"/>
      <c r="MZI171" s="212"/>
      <c r="MZJ171" s="212"/>
      <c r="MZK171" s="212"/>
      <c r="MZR171" s="212"/>
      <c r="MZS171" s="212"/>
      <c r="MZT171" s="212"/>
      <c r="MZU171" s="212"/>
      <c r="MZV171" s="212"/>
      <c r="MZW171" s="212"/>
      <c r="MZX171" s="212"/>
      <c r="MZY171" s="212"/>
      <c r="MZZ171" s="212"/>
      <c r="NAA171" s="212"/>
      <c r="NAB171" s="212"/>
      <c r="NAC171" s="212"/>
      <c r="NAD171" s="212"/>
      <c r="NAE171" s="212"/>
      <c r="NAF171" s="212"/>
      <c r="NAG171" s="212"/>
      <c r="NAH171" s="212"/>
      <c r="NAI171" s="212"/>
      <c r="NAJ171" s="212"/>
      <c r="NAK171" s="212"/>
      <c r="NAL171" s="212"/>
      <c r="NAM171" s="212"/>
      <c r="NAN171" s="212"/>
      <c r="NAO171" s="212"/>
      <c r="NAP171" s="212"/>
      <c r="NAQ171" s="212"/>
      <c r="NAR171" s="212"/>
      <c r="NAS171" s="212"/>
      <c r="NAT171" s="212"/>
      <c r="NAU171" s="212"/>
      <c r="NAV171" s="212"/>
      <c r="NAW171" s="212"/>
      <c r="NAX171" s="212"/>
      <c r="NAY171" s="212"/>
      <c r="NAZ171" s="212"/>
      <c r="NBA171" s="212"/>
      <c r="NBB171" s="212"/>
      <c r="NBC171" s="212"/>
      <c r="NBD171" s="212"/>
      <c r="NBE171" s="212"/>
      <c r="NBF171" s="212"/>
      <c r="NBG171" s="212"/>
      <c r="NBH171" s="212"/>
      <c r="NBI171" s="212"/>
      <c r="NBJ171" s="212"/>
      <c r="NBK171" s="212"/>
      <c r="NBL171" s="212"/>
      <c r="NBM171" s="212"/>
      <c r="NBN171" s="212"/>
      <c r="NBO171" s="212"/>
      <c r="NBP171" s="212"/>
      <c r="NBQ171" s="212"/>
      <c r="NBR171" s="212"/>
      <c r="NBS171" s="212"/>
      <c r="NBT171" s="212"/>
      <c r="NBU171" s="212"/>
      <c r="NBV171" s="212"/>
      <c r="NBW171" s="212"/>
      <c r="NBX171" s="212"/>
      <c r="NBY171" s="212"/>
      <c r="NBZ171" s="212"/>
      <c r="NCA171" s="212"/>
      <c r="NCB171" s="212"/>
      <c r="NCC171" s="212"/>
      <c r="NCD171" s="212"/>
      <c r="NCE171" s="212"/>
      <c r="NCF171" s="212"/>
      <c r="NCG171" s="212"/>
      <c r="NCH171" s="212"/>
      <c r="NCI171" s="212"/>
      <c r="NCJ171" s="212"/>
      <c r="NCK171" s="212"/>
      <c r="NCL171" s="212"/>
      <c r="NCM171" s="212"/>
      <c r="NCN171" s="212"/>
      <c r="NCO171" s="212"/>
      <c r="NCP171" s="212"/>
      <c r="NCQ171" s="212"/>
      <c r="NCR171" s="212"/>
      <c r="NCS171" s="212"/>
      <c r="NCT171" s="212"/>
      <c r="NCU171" s="212"/>
      <c r="NCV171" s="212"/>
      <c r="NCW171" s="212"/>
      <c r="NCX171" s="212"/>
      <c r="NCY171" s="212"/>
      <c r="NCZ171" s="212"/>
      <c r="NDA171" s="212"/>
      <c r="NDB171" s="212"/>
      <c r="NDC171" s="212"/>
      <c r="NDD171" s="212"/>
      <c r="NDE171" s="212"/>
      <c r="NDF171" s="212"/>
      <c r="NDG171" s="212"/>
      <c r="NDH171" s="212"/>
      <c r="NDI171" s="212"/>
      <c r="NDJ171" s="212"/>
      <c r="NDK171" s="212"/>
      <c r="NDL171" s="212"/>
      <c r="NDM171" s="212"/>
      <c r="NDN171" s="212"/>
      <c r="NDO171" s="212"/>
      <c r="NDP171" s="212"/>
      <c r="NDQ171" s="212"/>
      <c r="NDR171" s="212"/>
      <c r="NDS171" s="212"/>
      <c r="NDT171" s="212"/>
      <c r="NDU171" s="212"/>
      <c r="NDV171" s="212"/>
      <c r="NDW171" s="212"/>
      <c r="NDX171" s="212"/>
      <c r="NDY171" s="212"/>
      <c r="NDZ171" s="212"/>
      <c r="NEA171" s="212"/>
      <c r="NEB171" s="212"/>
      <c r="NEC171" s="212"/>
      <c r="NED171" s="212"/>
      <c r="NEE171" s="212"/>
      <c r="NEF171" s="212"/>
      <c r="NEG171" s="212"/>
      <c r="NEH171" s="212"/>
      <c r="NEI171" s="212"/>
      <c r="NEJ171" s="212"/>
      <c r="NEK171" s="212"/>
      <c r="NEL171" s="212"/>
      <c r="NEM171" s="212"/>
      <c r="NEN171" s="212"/>
      <c r="NEO171" s="212"/>
      <c r="NEP171" s="212"/>
      <c r="NEQ171" s="212"/>
      <c r="NER171" s="212"/>
      <c r="NES171" s="212"/>
      <c r="NET171" s="212"/>
      <c r="NEU171" s="212"/>
      <c r="NEV171" s="212"/>
      <c r="NEW171" s="212"/>
      <c r="NEX171" s="212"/>
      <c r="NEY171" s="212"/>
      <c r="NEZ171" s="212"/>
      <c r="NFA171" s="212"/>
      <c r="NFB171" s="212"/>
      <c r="NFC171" s="212"/>
      <c r="NFD171" s="212"/>
      <c r="NFE171" s="212"/>
      <c r="NFF171" s="212"/>
      <c r="NFG171" s="212"/>
      <c r="NFH171" s="212"/>
      <c r="NFI171" s="212"/>
      <c r="NFJ171" s="212"/>
      <c r="NFK171" s="212"/>
      <c r="NFL171" s="212"/>
      <c r="NFM171" s="212"/>
      <c r="NFN171" s="212"/>
      <c r="NFO171" s="212"/>
      <c r="NFP171" s="212"/>
      <c r="NFQ171" s="212"/>
      <c r="NFR171" s="212"/>
      <c r="NFS171" s="212"/>
      <c r="NFT171" s="212"/>
      <c r="NFU171" s="212"/>
      <c r="NFV171" s="212"/>
      <c r="NFW171" s="212"/>
      <c r="NFX171" s="212"/>
      <c r="NFY171" s="212"/>
      <c r="NFZ171" s="212"/>
      <c r="NGA171" s="212"/>
      <c r="NGB171" s="212"/>
      <c r="NGC171" s="212"/>
      <c r="NGD171" s="212"/>
      <c r="NGE171" s="212"/>
      <c r="NGF171" s="212"/>
      <c r="NGG171" s="212"/>
      <c r="NGH171" s="212"/>
      <c r="NGI171" s="212"/>
      <c r="NGJ171" s="212"/>
      <c r="NGK171" s="212"/>
      <c r="NGL171" s="212"/>
      <c r="NGM171" s="212"/>
      <c r="NGN171" s="212"/>
      <c r="NGO171" s="212"/>
      <c r="NGP171" s="212"/>
      <c r="NGQ171" s="212"/>
      <c r="NGR171" s="212"/>
      <c r="NGS171" s="212"/>
      <c r="NGT171" s="212"/>
      <c r="NGU171" s="212"/>
      <c r="NGV171" s="212"/>
      <c r="NGW171" s="212"/>
      <c r="NGX171" s="212"/>
      <c r="NGY171" s="212"/>
      <c r="NGZ171" s="212"/>
      <c r="NHA171" s="212"/>
      <c r="NHB171" s="212"/>
      <c r="NHC171" s="212"/>
      <c r="NHD171" s="212"/>
      <c r="NHE171" s="212"/>
      <c r="NHF171" s="212"/>
      <c r="NHG171" s="212"/>
      <c r="NHH171" s="212"/>
      <c r="NHI171" s="212"/>
      <c r="NHJ171" s="212"/>
      <c r="NHK171" s="212"/>
      <c r="NHL171" s="212"/>
      <c r="NHM171" s="212"/>
      <c r="NHN171" s="212"/>
      <c r="NHO171" s="212"/>
      <c r="NHP171" s="212"/>
      <c r="NHQ171" s="212"/>
      <c r="NHR171" s="212"/>
      <c r="NHS171" s="212"/>
      <c r="NHT171" s="212"/>
      <c r="NHU171" s="212"/>
      <c r="NHV171" s="212"/>
      <c r="NHW171" s="212"/>
      <c r="NHX171" s="212"/>
      <c r="NHY171" s="212"/>
      <c r="NHZ171" s="212"/>
      <c r="NIA171" s="212"/>
      <c r="NIB171" s="212"/>
      <c r="NIC171" s="212"/>
      <c r="NID171" s="212"/>
      <c r="NIE171" s="212"/>
      <c r="NIF171" s="212"/>
      <c r="NIG171" s="212"/>
      <c r="NIH171" s="212"/>
      <c r="NII171" s="212"/>
      <c r="NIJ171" s="212"/>
      <c r="NIK171" s="212"/>
      <c r="NIL171" s="212"/>
      <c r="NIM171" s="212"/>
      <c r="NIN171" s="212"/>
      <c r="NIO171" s="212"/>
      <c r="NIP171" s="212"/>
      <c r="NIQ171" s="212"/>
      <c r="NIR171" s="212"/>
      <c r="NIS171" s="212"/>
      <c r="NIT171" s="212"/>
      <c r="NIU171" s="212"/>
      <c r="NIV171" s="212"/>
      <c r="NIW171" s="212"/>
      <c r="NIX171" s="212"/>
      <c r="NIY171" s="212"/>
      <c r="NIZ171" s="212"/>
      <c r="NJA171" s="212"/>
      <c r="NJB171" s="212"/>
      <c r="NJC171" s="212"/>
      <c r="NJD171" s="212"/>
      <c r="NJE171" s="212"/>
      <c r="NJF171" s="212"/>
      <c r="NJG171" s="212"/>
      <c r="NJN171" s="212"/>
      <c r="NJO171" s="212"/>
      <c r="NJP171" s="212"/>
      <c r="NJQ171" s="212"/>
      <c r="NJR171" s="212"/>
      <c r="NJS171" s="212"/>
      <c r="NJT171" s="212"/>
      <c r="NJU171" s="212"/>
      <c r="NJV171" s="212"/>
      <c r="NJW171" s="212"/>
      <c r="NJX171" s="212"/>
      <c r="NJY171" s="212"/>
      <c r="NJZ171" s="212"/>
      <c r="NKA171" s="212"/>
      <c r="NKB171" s="212"/>
      <c r="NKC171" s="212"/>
      <c r="NKD171" s="212"/>
      <c r="NKE171" s="212"/>
      <c r="NKF171" s="212"/>
      <c r="NKG171" s="212"/>
      <c r="NKH171" s="212"/>
      <c r="NKI171" s="212"/>
      <c r="NKJ171" s="212"/>
      <c r="NKK171" s="212"/>
      <c r="NKL171" s="212"/>
      <c r="NKM171" s="212"/>
      <c r="NKN171" s="212"/>
      <c r="NKO171" s="212"/>
      <c r="NKP171" s="212"/>
      <c r="NKQ171" s="212"/>
      <c r="NKR171" s="212"/>
      <c r="NKS171" s="212"/>
      <c r="NKT171" s="212"/>
      <c r="NKU171" s="212"/>
      <c r="NKV171" s="212"/>
      <c r="NKW171" s="212"/>
      <c r="NKX171" s="212"/>
      <c r="NKY171" s="212"/>
      <c r="NKZ171" s="212"/>
      <c r="NLA171" s="212"/>
      <c r="NLB171" s="212"/>
      <c r="NLC171" s="212"/>
      <c r="NLD171" s="212"/>
      <c r="NLE171" s="212"/>
      <c r="NLF171" s="212"/>
      <c r="NLG171" s="212"/>
      <c r="NLH171" s="212"/>
      <c r="NLI171" s="212"/>
      <c r="NLJ171" s="212"/>
      <c r="NLK171" s="212"/>
      <c r="NLL171" s="212"/>
      <c r="NLM171" s="212"/>
      <c r="NLN171" s="212"/>
      <c r="NLO171" s="212"/>
      <c r="NLP171" s="212"/>
      <c r="NLQ171" s="212"/>
      <c r="NLR171" s="212"/>
      <c r="NLS171" s="212"/>
      <c r="NLT171" s="212"/>
      <c r="NLU171" s="212"/>
      <c r="NLV171" s="212"/>
      <c r="NLW171" s="212"/>
      <c r="NLX171" s="212"/>
      <c r="NLY171" s="212"/>
      <c r="NLZ171" s="212"/>
      <c r="NMA171" s="212"/>
      <c r="NMB171" s="212"/>
      <c r="NMC171" s="212"/>
      <c r="NMD171" s="212"/>
      <c r="NME171" s="212"/>
      <c r="NMF171" s="212"/>
      <c r="NMG171" s="212"/>
      <c r="NMH171" s="212"/>
      <c r="NMI171" s="212"/>
      <c r="NMJ171" s="212"/>
      <c r="NMK171" s="212"/>
      <c r="NML171" s="212"/>
      <c r="NMM171" s="212"/>
      <c r="NMN171" s="212"/>
      <c r="NMO171" s="212"/>
      <c r="NMP171" s="212"/>
      <c r="NMQ171" s="212"/>
      <c r="NMR171" s="212"/>
      <c r="NMS171" s="212"/>
      <c r="NMT171" s="212"/>
      <c r="NMU171" s="212"/>
      <c r="NMV171" s="212"/>
      <c r="NMW171" s="212"/>
      <c r="NMX171" s="212"/>
      <c r="NMY171" s="212"/>
      <c r="NMZ171" s="212"/>
      <c r="NNA171" s="212"/>
      <c r="NNB171" s="212"/>
      <c r="NNC171" s="212"/>
      <c r="NND171" s="212"/>
      <c r="NNE171" s="212"/>
      <c r="NNF171" s="212"/>
      <c r="NNG171" s="212"/>
      <c r="NNH171" s="212"/>
      <c r="NNI171" s="212"/>
      <c r="NNJ171" s="212"/>
      <c r="NNK171" s="212"/>
      <c r="NNL171" s="212"/>
      <c r="NNM171" s="212"/>
      <c r="NNN171" s="212"/>
      <c r="NNO171" s="212"/>
      <c r="NNP171" s="212"/>
      <c r="NNQ171" s="212"/>
      <c r="NNR171" s="212"/>
      <c r="NNS171" s="212"/>
      <c r="NNT171" s="212"/>
      <c r="NNU171" s="212"/>
      <c r="NNV171" s="212"/>
      <c r="NNW171" s="212"/>
      <c r="NNX171" s="212"/>
      <c r="NNY171" s="212"/>
      <c r="NNZ171" s="212"/>
      <c r="NOA171" s="212"/>
      <c r="NOB171" s="212"/>
      <c r="NOC171" s="212"/>
      <c r="NOD171" s="212"/>
      <c r="NOE171" s="212"/>
      <c r="NOF171" s="212"/>
      <c r="NOG171" s="212"/>
      <c r="NOH171" s="212"/>
      <c r="NOI171" s="212"/>
      <c r="NOJ171" s="212"/>
      <c r="NOK171" s="212"/>
      <c r="NOL171" s="212"/>
      <c r="NOM171" s="212"/>
      <c r="NON171" s="212"/>
      <c r="NOO171" s="212"/>
      <c r="NOP171" s="212"/>
      <c r="NOQ171" s="212"/>
      <c r="NOR171" s="212"/>
      <c r="NOS171" s="212"/>
      <c r="NOT171" s="212"/>
      <c r="NOU171" s="212"/>
      <c r="NOV171" s="212"/>
      <c r="NOW171" s="212"/>
      <c r="NOX171" s="212"/>
      <c r="NOY171" s="212"/>
      <c r="NOZ171" s="212"/>
      <c r="NPA171" s="212"/>
      <c r="NPB171" s="212"/>
      <c r="NPC171" s="212"/>
      <c r="NPD171" s="212"/>
      <c r="NPE171" s="212"/>
      <c r="NPF171" s="212"/>
      <c r="NPG171" s="212"/>
      <c r="NPH171" s="212"/>
      <c r="NPI171" s="212"/>
      <c r="NPJ171" s="212"/>
      <c r="NPK171" s="212"/>
      <c r="NPL171" s="212"/>
      <c r="NPM171" s="212"/>
      <c r="NPN171" s="212"/>
      <c r="NPO171" s="212"/>
      <c r="NPP171" s="212"/>
      <c r="NPQ171" s="212"/>
      <c r="NPR171" s="212"/>
      <c r="NPS171" s="212"/>
      <c r="NPT171" s="212"/>
      <c r="NPU171" s="212"/>
      <c r="NPV171" s="212"/>
      <c r="NPW171" s="212"/>
      <c r="NPX171" s="212"/>
      <c r="NPY171" s="212"/>
      <c r="NPZ171" s="212"/>
      <c r="NQA171" s="212"/>
      <c r="NQB171" s="212"/>
      <c r="NQC171" s="212"/>
      <c r="NQD171" s="212"/>
      <c r="NQE171" s="212"/>
      <c r="NQF171" s="212"/>
      <c r="NQG171" s="212"/>
      <c r="NQH171" s="212"/>
      <c r="NQI171" s="212"/>
      <c r="NQJ171" s="212"/>
      <c r="NQK171" s="212"/>
      <c r="NQL171" s="212"/>
      <c r="NQM171" s="212"/>
      <c r="NQN171" s="212"/>
      <c r="NQO171" s="212"/>
      <c r="NQP171" s="212"/>
      <c r="NQQ171" s="212"/>
      <c r="NQR171" s="212"/>
      <c r="NQS171" s="212"/>
      <c r="NQT171" s="212"/>
      <c r="NQU171" s="212"/>
      <c r="NQV171" s="212"/>
      <c r="NQW171" s="212"/>
      <c r="NQX171" s="212"/>
      <c r="NQY171" s="212"/>
      <c r="NQZ171" s="212"/>
      <c r="NRA171" s="212"/>
      <c r="NRB171" s="212"/>
      <c r="NRC171" s="212"/>
      <c r="NRD171" s="212"/>
      <c r="NRE171" s="212"/>
      <c r="NRF171" s="212"/>
      <c r="NRG171" s="212"/>
      <c r="NRH171" s="212"/>
      <c r="NRI171" s="212"/>
      <c r="NRJ171" s="212"/>
      <c r="NRK171" s="212"/>
      <c r="NRL171" s="212"/>
      <c r="NRM171" s="212"/>
      <c r="NRN171" s="212"/>
      <c r="NRO171" s="212"/>
      <c r="NRP171" s="212"/>
      <c r="NRQ171" s="212"/>
      <c r="NRR171" s="212"/>
      <c r="NRS171" s="212"/>
      <c r="NRT171" s="212"/>
      <c r="NRU171" s="212"/>
      <c r="NRV171" s="212"/>
      <c r="NRW171" s="212"/>
      <c r="NRX171" s="212"/>
      <c r="NRY171" s="212"/>
      <c r="NRZ171" s="212"/>
      <c r="NSA171" s="212"/>
      <c r="NSB171" s="212"/>
      <c r="NSC171" s="212"/>
      <c r="NSD171" s="212"/>
      <c r="NSE171" s="212"/>
      <c r="NSF171" s="212"/>
      <c r="NSG171" s="212"/>
      <c r="NSH171" s="212"/>
      <c r="NSI171" s="212"/>
      <c r="NSJ171" s="212"/>
      <c r="NSK171" s="212"/>
      <c r="NSL171" s="212"/>
      <c r="NSM171" s="212"/>
      <c r="NSN171" s="212"/>
      <c r="NSO171" s="212"/>
      <c r="NSP171" s="212"/>
      <c r="NSQ171" s="212"/>
      <c r="NSR171" s="212"/>
      <c r="NSS171" s="212"/>
      <c r="NST171" s="212"/>
      <c r="NSU171" s="212"/>
      <c r="NSV171" s="212"/>
      <c r="NSW171" s="212"/>
      <c r="NSX171" s="212"/>
      <c r="NSY171" s="212"/>
      <c r="NSZ171" s="212"/>
      <c r="NTA171" s="212"/>
      <c r="NTB171" s="212"/>
      <c r="NTC171" s="212"/>
      <c r="NTJ171" s="212"/>
      <c r="NTK171" s="212"/>
      <c r="NTL171" s="212"/>
      <c r="NTM171" s="212"/>
      <c r="NTN171" s="212"/>
      <c r="NTO171" s="212"/>
      <c r="NTP171" s="212"/>
      <c r="NTQ171" s="212"/>
      <c r="NTR171" s="212"/>
      <c r="NTS171" s="212"/>
      <c r="NTT171" s="212"/>
      <c r="NTU171" s="212"/>
      <c r="NTV171" s="212"/>
      <c r="NTW171" s="212"/>
      <c r="NTX171" s="212"/>
      <c r="NTY171" s="212"/>
      <c r="NTZ171" s="212"/>
      <c r="NUA171" s="212"/>
      <c r="NUB171" s="212"/>
      <c r="NUC171" s="212"/>
      <c r="NUD171" s="212"/>
      <c r="NUE171" s="212"/>
      <c r="NUF171" s="212"/>
      <c r="NUG171" s="212"/>
      <c r="NUH171" s="212"/>
      <c r="NUI171" s="212"/>
      <c r="NUJ171" s="212"/>
      <c r="NUK171" s="212"/>
      <c r="NUL171" s="212"/>
      <c r="NUM171" s="212"/>
      <c r="NUN171" s="212"/>
      <c r="NUO171" s="212"/>
      <c r="NUP171" s="212"/>
      <c r="NUQ171" s="212"/>
      <c r="NUR171" s="212"/>
      <c r="NUS171" s="212"/>
      <c r="NUT171" s="212"/>
      <c r="NUU171" s="212"/>
      <c r="NUV171" s="212"/>
      <c r="NUW171" s="212"/>
      <c r="NUX171" s="212"/>
      <c r="NUY171" s="212"/>
      <c r="NUZ171" s="212"/>
      <c r="NVA171" s="212"/>
      <c r="NVB171" s="212"/>
      <c r="NVC171" s="212"/>
      <c r="NVD171" s="212"/>
      <c r="NVE171" s="212"/>
      <c r="NVF171" s="212"/>
      <c r="NVG171" s="212"/>
      <c r="NVH171" s="212"/>
      <c r="NVI171" s="212"/>
      <c r="NVJ171" s="212"/>
      <c r="NVK171" s="212"/>
      <c r="NVL171" s="212"/>
      <c r="NVM171" s="212"/>
      <c r="NVN171" s="212"/>
      <c r="NVO171" s="212"/>
      <c r="NVP171" s="212"/>
      <c r="NVQ171" s="212"/>
      <c r="NVR171" s="212"/>
      <c r="NVS171" s="212"/>
      <c r="NVT171" s="212"/>
      <c r="NVU171" s="212"/>
      <c r="NVV171" s="212"/>
      <c r="NVW171" s="212"/>
      <c r="NVX171" s="212"/>
      <c r="NVY171" s="212"/>
      <c r="NVZ171" s="212"/>
      <c r="NWA171" s="212"/>
      <c r="NWB171" s="212"/>
      <c r="NWC171" s="212"/>
      <c r="NWD171" s="212"/>
      <c r="NWE171" s="212"/>
      <c r="NWF171" s="212"/>
      <c r="NWG171" s="212"/>
      <c r="NWH171" s="212"/>
      <c r="NWI171" s="212"/>
      <c r="NWJ171" s="212"/>
      <c r="NWK171" s="212"/>
      <c r="NWL171" s="212"/>
      <c r="NWM171" s="212"/>
      <c r="NWN171" s="212"/>
      <c r="NWO171" s="212"/>
      <c r="NWP171" s="212"/>
      <c r="NWQ171" s="212"/>
      <c r="NWR171" s="212"/>
      <c r="NWS171" s="212"/>
      <c r="NWT171" s="212"/>
      <c r="NWU171" s="212"/>
      <c r="NWV171" s="212"/>
      <c r="NWW171" s="212"/>
      <c r="NWX171" s="212"/>
      <c r="NWY171" s="212"/>
      <c r="NWZ171" s="212"/>
      <c r="NXA171" s="212"/>
      <c r="NXB171" s="212"/>
      <c r="NXC171" s="212"/>
      <c r="NXD171" s="212"/>
      <c r="NXE171" s="212"/>
      <c r="NXF171" s="212"/>
      <c r="NXG171" s="212"/>
      <c r="NXH171" s="212"/>
      <c r="NXI171" s="212"/>
      <c r="NXJ171" s="212"/>
      <c r="NXK171" s="212"/>
      <c r="NXL171" s="212"/>
      <c r="NXM171" s="212"/>
      <c r="NXN171" s="212"/>
      <c r="NXO171" s="212"/>
      <c r="NXP171" s="212"/>
      <c r="NXQ171" s="212"/>
      <c r="NXR171" s="212"/>
      <c r="NXS171" s="212"/>
      <c r="NXT171" s="212"/>
      <c r="NXU171" s="212"/>
      <c r="NXV171" s="212"/>
      <c r="NXW171" s="212"/>
      <c r="NXX171" s="212"/>
      <c r="NXY171" s="212"/>
      <c r="NXZ171" s="212"/>
      <c r="NYA171" s="212"/>
      <c r="NYB171" s="212"/>
      <c r="NYC171" s="212"/>
      <c r="NYD171" s="212"/>
      <c r="NYE171" s="212"/>
      <c r="NYF171" s="212"/>
      <c r="NYG171" s="212"/>
      <c r="NYH171" s="212"/>
      <c r="NYI171" s="212"/>
      <c r="NYJ171" s="212"/>
      <c r="NYK171" s="212"/>
      <c r="NYL171" s="212"/>
      <c r="NYM171" s="212"/>
      <c r="NYN171" s="212"/>
      <c r="NYO171" s="212"/>
      <c r="NYP171" s="212"/>
      <c r="NYQ171" s="212"/>
      <c r="NYR171" s="212"/>
      <c r="NYS171" s="212"/>
      <c r="NYT171" s="212"/>
      <c r="NYU171" s="212"/>
      <c r="NYV171" s="212"/>
      <c r="NYW171" s="212"/>
      <c r="NYX171" s="212"/>
      <c r="NYY171" s="212"/>
      <c r="NYZ171" s="212"/>
      <c r="NZA171" s="212"/>
      <c r="NZB171" s="212"/>
      <c r="NZC171" s="212"/>
      <c r="NZD171" s="212"/>
      <c r="NZE171" s="212"/>
      <c r="NZF171" s="212"/>
      <c r="NZG171" s="212"/>
      <c r="NZH171" s="212"/>
      <c r="NZI171" s="212"/>
      <c r="NZJ171" s="212"/>
      <c r="NZK171" s="212"/>
      <c r="NZL171" s="212"/>
      <c r="NZM171" s="212"/>
      <c r="NZN171" s="212"/>
      <c r="NZO171" s="212"/>
      <c r="NZP171" s="212"/>
      <c r="NZQ171" s="212"/>
      <c r="NZR171" s="212"/>
      <c r="NZS171" s="212"/>
      <c r="NZT171" s="212"/>
      <c r="NZU171" s="212"/>
      <c r="NZV171" s="212"/>
      <c r="NZW171" s="212"/>
      <c r="NZX171" s="212"/>
      <c r="NZY171" s="212"/>
      <c r="NZZ171" s="212"/>
      <c r="OAA171" s="212"/>
      <c r="OAB171" s="212"/>
      <c r="OAC171" s="212"/>
      <c r="OAD171" s="212"/>
      <c r="OAE171" s="212"/>
      <c r="OAF171" s="212"/>
      <c r="OAG171" s="212"/>
      <c r="OAH171" s="212"/>
      <c r="OAI171" s="212"/>
      <c r="OAJ171" s="212"/>
      <c r="OAK171" s="212"/>
      <c r="OAL171" s="212"/>
      <c r="OAM171" s="212"/>
      <c r="OAN171" s="212"/>
      <c r="OAO171" s="212"/>
      <c r="OAP171" s="212"/>
      <c r="OAQ171" s="212"/>
      <c r="OAR171" s="212"/>
      <c r="OAS171" s="212"/>
      <c r="OAT171" s="212"/>
      <c r="OAU171" s="212"/>
      <c r="OAV171" s="212"/>
      <c r="OAW171" s="212"/>
      <c r="OAX171" s="212"/>
      <c r="OAY171" s="212"/>
      <c r="OAZ171" s="212"/>
      <c r="OBA171" s="212"/>
      <c r="OBB171" s="212"/>
      <c r="OBC171" s="212"/>
      <c r="OBD171" s="212"/>
      <c r="OBE171" s="212"/>
      <c r="OBF171" s="212"/>
      <c r="OBG171" s="212"/>
      <c r="OBH171" s="212"/>
      <c r="OBI171" s="212"/>
      <c r="OBJ171" s="212"/>
      <c r="OBK171" s="212"/>
      <c r="OBL171" s="212"/>
      <c r="OBM171" s="212"/>
      <c r="OBN171" s="212"/>
      <c r="OBO171" s="212"/>
      <c r="OBP171" s="212"/>
      <c r="OBQ171" s="212"/>
      <c r="OBR171" s="212"/>
      <c r="OBS171" s="212"/>
      <c r="OBT171" s="212"/>
      <c r="OBU171" s="212"/>
      <c r="OBV171" s="212"/>
      <c r="OBW171" s="212"/>
      <c r="OBX171" s="212"/>
      <c r="OBY171" s="212"/>
      <c r="OBZ171" s="212"/>
      <c r="OCA171" s="212"/>
      <c r="OCB171" s="212"/>
      <c r="OCC171" s="212"/>
      <c r="OCD171" s="212"/>
      <c r="OCE171" s="212"/>
      <c r="OCF171" s="212"/>
      <c r="OCG171" s="212"/>
      <c r="OCH171" s="212"/>
      <c r="OCI171" s="212"/>
      <c r="OCJ171" s="212"/>
      <c r="OCK171" s="212"/>
      <c r="OCL171" s="212"/>
      <c r="OCM171" s="212"/>
      <c r="OCN171" s="212"/>
      <c r="OCO171" s="212"/>
      <c r="OCP171" s="212"/>
      <c r="OCQ171" s="212"/>
      <c r="OCR171" s="212"/>
      <c r="OCS171" s="212"/>
      <c r="OCT171" s="212"/>
      <c r="OCU171" s="212"/>
      <c r="OCV171" s="212"/>
      <c r="OCW171" s="212"/>
      <c r="OCX171" s="212"/>
      <c r="OCY171" s="212"/>
      <c r="ODF171" s="212"/>
      <c r="ODG171" s="212"/>
      <c r="ODH171" s="212"/>
      <c r="ODI171" s="212"/>
      <c r="ODJ171" s="212"/>
      <c r="ODK171" s="212"/>
      <c r="ODL171" s="212"/>
      <c r="ODM171" s="212"/>
      <c r="ODN171" s="212"/>
      <c r="ODO171" s="212"/>
      <c r="ODP171" s="212"/>
      <c r="ODQ171" s="212"/>
      <c r="ODR171" s="212"/>
      <c r="ODS171" s="212"/>
      <c r="ODT171" s="212"/>
      <c r="ODU171" s="212"/>
      <c r="ODV171" s="212"/>
      <c r="ODW171" s="212"/>
      <c r="ODX171" s="212"/>
      <c r="ODY171" s="212"/>
      <c r="ODZ171" s="212"/>
      <c r="OEA171" s="212"/>
      <c r="OEB171" s="212"/>
      <c r="OEC171" s="212"/>
      <c r="OED171" s="212"/>
      <c r="OEE171" s="212"/>
      <c r="OEF171" s="212"/>
      <c r="OEG171" s="212"/>
      <c r="OEH171" s="212"/>
      <c r="OEI171" s="212"/>
      <c r="OEJ171" s="212"/>
      <c r="OEK171" s="212"/>
      <c r="OEL171" s="212"/>
      <c r="OEM171" s="212"/>
      <c r="OEN171" s="212"/>
      <c r="OEO171" s="212"/>
      <c r="OEP171" s="212"/>
      <c r="OEQ171" s="212"/>
      <c r="OER171" s="212"/>
      <c r="OES171" s="212"/>
      <c r="OET171" s="212"/>
      <c r="OEU171" s="212"/>
      <c r="OEV171" s="212"/>
      <c r="OEW171" s="212"/>
      <c r="OEX171" s="212"/>
      <c r="OEY171" s="212"/>
      <c r="OEZ171" s="212"/>
      <c r="OFA171" s="212"/>
      <c r="OFB171" s="212"/>
      <c r="OFC171" s="212"/>
      <c r="OFD171" s="212"/>
      <c r="OFE171" s="212"/>
      <c r="OFF171" s="212"/>
      <c r="OFG171" s="212"/>
      <c r="OFH171" s="212"/>
      <c r="OFI171" s="212"/>
      <c r="OFJ171" s="212"/>
      <c r="OFK171" s="212"/>
      <c r="OFL171" s="212"/>
      <c r="OFM171" s="212"/>
      <c r="OFN171" s="212"/>
      <c r="OFO171" s="212"/>
      <c r="OFP171" s="212"/>
      <c r="OFQ171" s="212"/>
      <c r="OFR171" s="212"/>
      <c r="OFS171" s="212"/>
      <c r="OFT171" s="212"/>
      <c r="OFU171" s="212"/>
      <c r="OFV171" s="212"/>
      <c r="OFW171" s="212"/>
      <c r="OFX171" s="212"/>
      <c r="OFY171" s="212"/>
      <c r="OFZ171" s="212"/>
      <c r="OGA171" s="212"/>
      <c r="OGB171" s="212"/>
      <c r="OGC171" s="212"/>
      <c r="OGD171" s="212"/>
      <c r="OGE171" s="212"/>
      <c r="OGF171" s="212"/>
      <c r="OGG171" s="212"/>
      <c r="OGH171" s="212"/>
      <c r="OGI171" s="212"/>
      <c r="OGJ171" s="212"/>
      <c r="OGK171" s="212"/>
      <c r="OGL171" s="212"/>
      <c r="OGM171" s="212"/>
      <c r="OGN171" s="212"/>
      <c r="OGO171" s="212"/>
      <c r="OGP171" s="212"/>
      <c r="OGQ171" s="212"/>
      <c r="OGR171" s="212"/>
      <c r="OGS171" s="212"/>
      <c r="OGT171" s="212"/>
      <c r="OGU171" s="212"/>
      <c r="OGV171" s="212"/>
      <c r="OGW171" s="212"/>
      <c r="OGX171" s="212"/>
      <c r="OGY171" s="212"/>
      <c r="OGZ171" s="212"/>
      <c r="OHA171" s="212"/>
      <c r="OHB171" s="212"/>
      <c r="OHC171" s="212"/>
      <c r="OHD171" s="212"/>
      <c r="OHE171" s="212"/>
      <c r="OHF171" s="212"/>
      <c r="OHG171" s="212"/>
      <c r="OHH171" s="212"/>
      <c r="OHI171" s="212"/>
      <c r="OHJ171" s="212"/>
      <c r="OHK171" s="212"/>
      <c r="OHL171" s="212"/>
      <c r="OHM171" s="212"/>
      <c r="OHN171" s="212"/>
      <c r="OHO171" s="212"/>
      <c r="OHP171" s="212"/>
      <c r="OHQ171" s="212"/>
      <c r="OHR171" s="212"/>
      <c r="OHS171" s="212"/>
      <c r="OHT171" s="212"/>
      <c r="OHU171" s="212"/>
      <c r="OHV171" s="212"/>
      <c r="OHW171" s="212"/>
      <c r="OHX171" s="212"/>
      <c r="OHY171" s="212"/>
      <c r="OHZ171" s="212"/>
      <c r="OIA171" s="212"/>
      <c r="OIB171" s="212"/>
      <c r="OIC171" s="212"/>
      <c r="OID171" s="212"/>
      <c r="OIE171" s="212"/>
      <c r="OIF171" s="212"/>
      <c r="OIG171" s="212"/>
      <c r="OIH171" s="212"/>
      <c r="OII171" s="212"/>
      <c r="OIJ171" s="212"/>
      <c r="OIK171" s="212"/>
      <c r="OIL171" s="212"/>
      <c r="OIM171" s="212"/>
      <c r="OIN171" s="212"/>
      <c r="OIO171" s="212"/>
      <c r="OIP171" s="212"/>
      <c r="OIQ171" s="212"/>
      <c r="OIR171" s="212"/>
      <c r="OIS171" s="212"/>
      <c r="OIT171" s="212"/>
      <c r="OIU171" s="212"/>
      <c r="OIV171" s="212"/>
      <c r="OIW171" s="212"/>
      <c r="OIX171" s="212"/>
      <c r="OIY171" s="212"/>
      <c r="OIZ171" s="212"/>
      <c r="OJA171" s="212"/>
      <c r="OJB171" s="212"/>
      <c r="OJC171" s="212"/>
      <c r="OJD171" s="212"/>
      <c r="OJE171" s="212"/>
      <c r="OJF171" s="212"/>
      <c r="OJG171" s="212"/>
      <c r="OJH171" s="212"/>
      <c r="OJI171" s="212"/>
      <c r="OJJ171" s="212"/>
      <c r="OJK171" s="212"/>
      <c r="OJL171" s="212"/>
      <c r="OJM171" s="212"/>
      <c r="OJN171" s="212"/>
      <c r="OJO171" s="212"/>
      <c r="OJP171" s="212"/>
      <c r="OJQ171" s="212"/>
      <c r="OJR171" s="212"/>
      <c r="OJS171" s="212"/>
      <c r="OJT171" s="212"/>
      <c r="OJU171" s="212"/>
      <c r="OJV171" s="212"/>
      <c r="OJW171" s="212"/>
      <c r="OJX171" s="212"/>
      <c r="OJY171" s="212"/>
      <c r="OJZ171" s="212"/>
      <c r="OKA171" s="212"/>
      <c r="OKB171" s="212"/>
      <c r="OKC171" s="212"/>
      <c r="OKD171" s="212"/>
      <c r="OKE171" s="212"/>
      <c r="OKF171" s="212"/>
      <c r="OKG171" s="212"/>
      <c r="OKH171" s="212"/>
      <c r="OKI171" s="212"/>
      <c r="OKJ171" s="212"/>
      <c r="OKK171" s="212"/>
      <c r="OKL171" s="212"/>
      <c r="OKM171" s="212"/>
      <c r="OKN171" s="212"/>
      <c r="OKO171" s="212"/>
      <c r="OKP171" s="212"/>
      <c r="OKQ171" s="212"/>
      <c r="OKR171" s="212"/>
      <c r="OKS171" s="212"/>
      <c r="OKT171" s="212"/>
      <c r="OKU171" s="212"/>
      <c r="OKV171" s="212"/>
      <c r="OKW171" s="212"/>
      <c r="OKX171" s="212"/>
      <c r="OKY171" s="212"/>
      <c r="OKZ171" s="212"/>
      <c r="OLA171" s="212"/>
      <c r="OLB171" s="212"/>
      <c r="OLC171" s="212"/>
      <c r="OLD171" s="212"/>
      <c r="OLE171" s="212"/>
      <c r="OLF171" s="212"/>
      <c r="OLG171" s="212"/>
      <c r="OLH171" s="212"/>
      <c r="OLI171" s="212"/>
      <c r="OLJ171" s="212"/>
      <c r="OLK171" s="212"/>
      <c r="OLL171" s="212"/>
      <c r="OLM171" s="212"/>
      <c r="OLN171" s="212"/>
      <c r="OLO171" s="212"/>
      <c r="OLP171" s="212"/>
      <c r="OLQ171" s="212"/>
      <c r="OLR171" s="212"/>
      <c r="OLS171" s="212"/>
      <c r="OLT171" s="212"/>
      <c r="OLU171" s="212"/>
      <c r="OLV171" s="212"/>
      <c r="OLW171" s="212"/>
      <c r="OLX171" s="212"/>
      <c r="OLY171" s="212"/>
      <c r="OLZ171" s="212"/>
      <c r="OMA171" s="212"/>
      <c r="OMB171" s="212"/>
      <c r="OMC171" s="212"/>
      <c r="OMD171" s="212"/>
      <c r="OME171" s="212"/>
      <c r="OMF171" s="212"/>
      <c r="OMG171" s="212"/>
      <c r="OMH171" s="212"/>
      <c r="OMI171" s="212"/>
      <c r="OMJ171" s="212"/>
      <c r="OMK171" s="212"/>
      <c r="OML171" s="212"/>
      <c r="OMM171" s="212"/>
      <c r="OMN171" s="212"/>
      <c r="OMO171" s="212"/>
      <c r="OMP171" s="212"/>
      <c r="OMQ171" s="212"/>
      <c r="OMR171" s="212"/>
      <c r="OMS171" s="212"/>
      <c r="OMT171" s="212"/>
      <c r="OMU171" s="212"/>
      <c r="ONB171" s="212"/>
      <c r="ONC171" s="212"/>
      <c r="OND171" s="212"/>
      <c r="ONE171" s="212"/>
      <c r="ONF171" s="212"/>
      <c r="ONG171" s="212"/>
      <c r="ONH171" s="212"/>
      <c r="ONI171" s="212"/>
      <c r="ONJ171" s="212"/>
      <c r="ONK171" s="212"/>
      <c r="ONL171" s="212"/>
      <c r="ONM171" s="212"/>
      <c r="ONN171" s="212"/>
      <c r="ONO171" s="212"/>
      <c r="ONP171" s="212"/>
      <c r="ONQ171" s="212"/>
      <c r="ONR171" s="212"/>
      <c r="ONS171" s="212"/>
      <c r="ONT171" s="212"/>
      <c r="ONU171" s="212"/>
      <c r="ONV171" s="212"/>
      <c r="ONW171" s="212"/>
      <c r="ONX171" s="212"/>
      <c r="ONY171" s="212"/>
      <c r="ONZ171" s="212"/>
      <c r="OOA171" s="212"/>
      <c r="OOB171" s="212"/>
      <c r="OOC171" s="212"/>
      <c r="OOD171" s="212"/>
      <c r="OOE171" s="212"/>
      <c r="OOF171" s="212"/>
      <c r="OOG171" s="212"/>
      <c r="OOH171" s="212"/>
      <c r="OOI171" s="212"/>
      <c r="OOJ171" s="212"/>
      <c r="OOK171" s="212"/>
      <c r="OOL171" s="212"/>
      <c r="OOM171" s="212"/>
      <c r="OON171" s="212"/>
      <c r="OOO171" s="212"/>
      <c r="OOP171" s="212"/>
      <c r="OOQ171" s="212"/>
      <c r="OOR171" s="212"/>
      <c r="OOS171" s="212"/>
      <c r="OOT171" s="212"/>
      <c r="OOU171" s="212"/>
      <c r="OOV171" s="212"/>
      <c r="OOW171" s="212"/>
      <c r="OOX171" s="212"/>
      <c r="OOY171" s="212"/>
      <c r="OOZ171" s="212"/>
      <c r="OPA171" s="212"/>
      <c r="OPB171" s="212"/>
      <c r="OPC171" s="212"/>
      <c r="OPD171" s="212"/>
      <c r="OPE171" s="212"/>
      <c r="OPF171" s="212"/>
      <c r="OPG171" s="212"/>
      <c r="OPH171" s="212"/>
      <c r="OPI171" s="212"/>
      <c r="OPJ171" s="212"/>
      <c r="OPK171" s="212"/>
      <c r="OPL171" s="212"/>
      <c r="OPM171" s="212"/>
      <c r="OPN171" s="212"/>
      <c r="OPO171" s="212"/>
      <c r="OPP171" s="212"/>
      <c r="OPQ171" s="212"/>
      <c r="OPR171" s="212"/>
      <c r="OPS171" s="212"/>
      <c r="OPT171" s="212"/>
      <c r="OPU171" s="212"/>
      <c r="OPV171" s="212"/>
      <c r="OPW171" s="212"/>
      <c r="OPX171" s="212"/>
      <c r="OPY171" s="212"/>
      <c r="OPZ171" s="212"/>
      <c r="OQA171" s="212"/>
      <c r="OQB171" s="212"/>
      <c r="OQC171" s="212"/>
      <c r="OQD171" s="212"/>
      <c r="OQE171" s="212"/>
      <c r="OQF171" s="212"/>
      <c r="OQG171" s="212"/>
      <c r="OQH171" s="212"/>
      <c r="OQI171" s="212"/>
      <c r="OQJ171" s="212"/>
      <c r="OQK171" s="212"/>
      <c r="OQL171" s="212"/>
      <c r="OQM171" s="212"/>
      <c r="OQN171" s="212"/>
      <c r="OQO171" s="212"/>
      <c r="OQP171" s="212"/>
      <c r="OQQ171" s="212"/>
      <c r="OQR171" s="212"/>
      <c r="OQS171" s="212"/>
      <c r="OQT171" s="212"/>
      <c r="OQU171" s="212"/>
      <c r="OQV171" s="212"/>
      <c r="OQW171" s="212"/>
      <c r="OQX171" s="212"/>
      <c r="OQY171" s="212"/>
      <c r="OQZ171" s="212"/>
      <c r="ORA171" s="212"/>
      <c r="ORB171" s="212"/>
      <c r="ORC171" s="212"/>
      <c r="ORD171" s="212"/>
      <c r="ORE171" s="212"/>
      <c r="ORF171" s="212"/>
      <c r="ORG171" s="212"/>
      <c r="ORH171" s="212"/>
      <c r="ORI171" s="212"/>
      <c r="ORJ171" s="212"/>
      <c r="ORK171" s="212"/>
      <c r="ORL171" s="212"/>
      <c r="ORM171" s="212"/>
      <c r="ORN171" s="212"/>
      <c r="ORO171" s="212"/>
      <c r="ORP171" s="212"/>
      <c r="ORQ171" s="212"/>
      <c r="ORR171" s="212"/>
      <c r="ORS171" s="212"/>
      <c r="ORT171" s="212"/>
      <c r="ORU171" s="212"/>
      <c r="ORV171" s="212"/>
      <c r="ORW171" s="212"/>
      <c r="ORX171" s="212"/>
      <c r="ORY171" s="212"/>
      <c r="ORZ171" s="212"/>
      <c r="OSA171" s="212"/>
      <c r="OSB171" s="212"/>
      <c r="OSC171" s="212"/>
      <c r="OSD171" s="212"/>
      <c r="OSE171" s="212"/>
      <c r="OSF171" s="212"/>
      <c r="OSG171" s="212"/>
      <c r="OSH171" s="212"/>
      <c r="OSI171" s="212"/>
      <c r="OSJ171" s="212"/>
      <c r="OSK171" s="212"/>
      <c r="OSL171" s="212"/>
      <c r="OSM171" s="212"/>
      <c r="OSN171" s="212"/>
      <c r="OSO171" s="212"/>
      <c r="OSP171" s="212"/>
      <c r="OSQ171" s="212"/>
      <c r="OSR171" s="212"/>
      <c r="OSS171" s="212"/>
      <c r="OST171" s="212"/>
      <c r="OSU171" s="212"/>
      <c r="OSV171" s="212"/>
      <c r="OSW171" s="212"/>
      <c r="OSX171" s="212"/>
      <c r="OSY171" s="212"/>
      <c r="OSZ171" s="212"/>
      <c r="OTA171" s="212"/>
      <c r="OTB171" s="212"/>
      <c r="OTC171" s="212"/>
      <c r="OTD171" s="212"/>
      <c r="OTE171" s="212"/>
      <c r="OTF171" s="212"/>
      <c r="OTG171" s="212"/>
      <c r="OTH171" s="212"/>
      <c r="OTI171" s="212"/>
      <c r="OTJ171" s="212"/>
      <c r="OTK171" s="212"/>
      <c r="OTL171" s="212"/>
      <c r="OTM171" s="212"/>
      <c r="OTN171" s="212"/>
      <c r="OTO171" s="212"/>
      <c r="OTP171" s="212"/>
      <c r="OTQ171" s="212"/>
      <c r="OTR171" s="212"/>
      <c r="OTS171" s="212"/>
      <c r="OTT171" s="212"/>
      <c r="OTU171" s="212"/>
      <c r="OTV171" s="212"/>
      <c r="OTW171" s="212"/>
      <c r="OTX171" s="212"/>
      <c r="OTY171" s="212"/>
      <c r="OTZ171" s="212"/>
      <c r="OUA171" s="212"/>
      <c r="OUB171" s="212"/>
      <c r="OUC171" s="212"/>
      <c r="OUD171" s="212"/>
      <c r="OUE171" s="212"/>
      <c r="OUF171" s="212"/>
      <c r="OUG171" s="212"/>
      <c r="OUH171" s="212"/>
      <c r="OUI171" s="212"/>
      <c r="OUJ171" s="212"/>
      <c r="OUK171" s="212"/>
      <c r="OUL171" s="212"/>
      <c r="OUM171" s="212"/>
      <c r="OUN171" s="212"/>
      <c r="OUO171" s="212"/>
      <c r="OUP171" s="212"/>
      <c r="OUQ171" s="212"/>
      <c r="OUR171" s="212"/>
      <c r="OUS171" s="212"/>
      <c r="OUT171" s="212"/>
      <c r="OUU171" s="212"/>
      <c r="OUV171" s="212"/>
      <c r="OUW171" s="212"/>
      <c r="OUX171" s="212"/>
      <c r="OUY171" s="212"/>
      <c r="OUZ171" s="212"/>
      <c r="OVA171" s="212"/>
      <c r="OVB171" s="212"/>
      <c r="OVC171" s="212"/>
      <c r="OVD171" s="212"/>
      <c r="OVE171" s="212"/>
      <c r="OVF171" s="212"/>
      <c r="OVG171" s="212"/>
      <c r="OVH171" s="212"/>
      <c r="OVI171" s="212"/>
      <c r="OVJ171" s="212"/>
      <c r="OVK171" s="212"/>
      <c r="OVL171" s="212"/>
      <c r="OVM171" s="212"/>
      <c r="OVN171" s="212"/>
      <c r="OVO171" s="212"/>
      <c r="OVP171" s="212"/>
      <c r="OVQ171" s="212"/>
      <c r="OVR171" s="212"/>
      <c r="OVS171" s="212"/>
      <c r="OVT171" s="212"/>
      <c r="OVU171" s="212"/>
      <c r="OVV171" s="212"/>
      <c r="OVW171" s="212"/>
      <c r="OVX171" s="212"/>
      <c r="OVY171" s="212"/>
      <c r="OVZ171" s="212"/>
      <c r="OWA171" s="212"/>
      <c r="OWB171" s="212"/>
      <c r="OWC171" s="212"/>
      <c r="OWD171" s="212"/>
      <c r="OWE171" s="212"/>
      <c r="OWF171" s="212"/>
      <c r="OWG171" s="212"/>
      <c r="OWH171" s="212"/>
      <c r="OWI171" s="212"/>
      <c r="OWJ171" s="212"/>
      <c r="OWK171" s="212"/>
      <c r="OWL171" s="212"/>
      <c r="OWM171" s="212"/>
      <c r="OWN171" s="212"/>
      <c r="OWO171" s="212"/>
      <c r="OWP171" s="212"/>
      <c r="OWQ171" s="212"/>
      <c r="OWX171" s="212"/>
      <c r="OWY171" s="212"/>
      <c r="OWZ171" s="212"/>
      <c r="OXA171" s="212"/>
      <c r="OXB171" s="212"/>
      <c r="OXC171" s="212"/>
      <c r="OXD171" s="212"/>
      <c r="OXE171" s="212"/>
      <c r="OXF171" s="212"/>
      <c r="OXG171" s="212"/>
      <c r="OXH171" s="212"/>
      <c r="OXI171" s="212"/>
      <c r="OXJ171" s="212"/>
      <c r="OXK171" s="212"/>
      <c r="OXL171" s="212"/>
      <c r="OXM171" s="212"/>
      <c r="OXN171" s="212"/>
      <c r="OXO171" s="212"/>
      <c r="OXP171" s="212"/>
      <c r="OXQ171" s="212"/>
      <c r="OXR171" s="212"/>
      <c r="OXS171" s="212"/>
      <c r="OXT171" s="212"/>
      <c r="OXU171" s="212"/>
      <c r="OXV171" s="212"/>
      <c r="OXW171" s="212"/>
      <c r="OXX171" s="212"/>
      <c r="OXY171" s="212"/>
      <c r="OXZ171" s="212"/>
      <c r="OYA171" s="212"/>
      <c r="OYB171" s="212"/>
      <c r="OYC171" s="212"/>
      <c r="OYD171" s="212"/>
      <c r="OYE171" s="212"/>
      <c r="OYF171" s="212"/>
      <c r="OYG171" s="212"/>
      <c r="OYH171" s="212"/>
      <c r="OYI171" s="212"/>
      <c r="OYJ171" s="212"/>
      <c r="OYK171" s="212"/>
      <c r="OYL171" s="212"/>
      <c r="OYM171" s="212"/>
      <c r="OYN171" s="212"/>
      <c r="OYO171" s="212"/>
      <c r="OYP171" s="212"/>
      <c r="OYQ171" s="212"/>
      <c r="OYR171" s="212"/>
      <c r="OYS171" s="212"/>
      <c r="OYT171" s="212"/>
      <c r="OYU171" s="212"/>
      <c r="OYV171" s="212"/>
      <c r="OYW171" s="212"/>
      <c r="OYX171" s="212"/>
      <c r="OYY171" s="212"/>
      <c r="OYZ171" s="212"/>
      <c r="OZA171" s="212"/>
      <c r="OZB171" s="212"/>
      <c r="OZC171" s="212"/>
      <c r="OZD171" s="212"/>
      <c r="OZE171" s="212"/>
      <c r="OZF171" s="212"/>
      <c r="OZG171" s="212"/>
      <c r="OZH171" s="212"/>
      <c r="OZI171" s="212"/>
      <c r="OZJ171" s="212"/>
      <c r="OZK171" s="212"/>
      <c r="OZL171" s="212"/>
      <c r="OZM171" s="212"/>
      <c r="OZN171" s="212"/>
      <c r="OZO171" s="212"/>
      <c r="OZP171" s="212"/>
      <c r="OZQ171" s="212"/>
      <c r="OZR171" s="212"/>
      <c r="OZS171" s="212"/>
      <c r="OZT171" s="212"/>
      <c r="OZU171" s="212"/>
      <c r="OZV171" s="212"/>
      <c r="OZW171" s="212"/>
      <c r="OZX171" s="212"/>
      <c r="OZY171" s="212"/>
      <c r="OZZ171" s="212"/>
      <c r="PAA171" s="212"/>
      <c r="PAB171" s="212"/>
      <c r="PAC171" s="212"/>
      <c r="PAD171" s="212"/>
      <c r="PAE171" s="212"/>
      <c r="PAF171" s="212"/>
      <c r="PAG171" s="212"/>
      <c r="PAH171" s="212"/>
      <c r="PAI171" s="212"/>
      <c r="PAJ171" s="212"/>
      <c r="PAK171" s="212"/>
      <c r="PAL171" s="212"/>
      <c r="PAM171" s="212"/>
      <c r="PAN171" s="212"/>
      <c r="PAO171" s="212"/>
      <c r="PAP171" s="212"/>
      <c r="PAQ171" s="212"/>
      <c r="PAR171" s="212"/>
      <c r="PAS171" s="212"/>
      <c r="PAT171" s="212"/>
      <c r="PAU171" s="212"/>
      <c r="PAV171" s="212"/>
      <c r="PAW171" s="212"/>
      <c r="PAX171" s="212"/>
      <c r="PAY171" s="212"/>
      <c r="PAZ171" s="212"/>
      <c r="PBA171" s="212"/>
      <c r="PBB171" s="212"/>
      <c r="PBC171" s="212"/>
      <c r="PBD171" s="212"/>
      <c r="PBE171" s="212"/>
      <c r="PBF171" s="212"/>
      <c r="PBG171" s="212"/>
      <c r="PBH171" s="212"/>
      <c r="PBI171" s="212"/>
      <c r="PBJ171" s="212"/>
      <c r="PBK171" s="212"/>
      <c r="PBL171" s="212"/>
      <c r="PBM171" s="212"/>
      <c r="PBN171" s="212"/>
      <c r="PBO171" s="212"/>
      <c r="PBP171" s="212"/>
      <c r="PBQ171" s="212"/>
      <c r="PBR171" s="212"/>
      <c r="PBS171" s="212"/>
      <c r="PBT171" s="212"/>
      <c r="PBU171" s="212"/>
      <c r="PBV171" s="212"/>
      <c r="PBW171" s="212"/>
      <c r="PBX171" s="212"/>
      <c r="PBY171" s="212"/>
      <c r="PBZ171" s="212"/>
      <c r="PCA171" s="212"/>
      <c r="PCB171" s="212"/>
      <c r="PCC171" s="212"/>
      <c r="PCD171" s="212"/>
      <c r="PCE171" s="212"/>
      <c r="PCF171" s="212"/>
      <c r="PCG171" s="212"/>
      <c r="PCH171" s="212"/>
      <c r="PCI171" s="212"/>
      <c r="PCJ171" s="212"/>
      <c r="PCK171" s="212"/>
      <c r="PCL171" s="212"/>
      <c r="PCM171" s="212"/>
      <c r="PCN171" s="212"/>
      <c r="PCO171" s="212"/>
      <c r="PCP171" s="212"/>
      <c r="PCQ171" s="212"/>
      <c r="PCR171" s="212"/>
      <c r="PCS171" s="212"/>
      <c r="PCT171" s="212"/>
      <c r="PCU171" s="212"/>
      <c r="PCV171" s="212"/>
      <c r="PCW171" s="212"/>
      <c r="PCX171" s="212"/>
      <c r="PCY171" s="212"/>
      <c r="PCZ171" s="212"/>
      <c r="PDA171" s="212"/>
      <c r="PDB171" s="212"/>
      <c r="PDC171" s="212"/>
      <c r="PDD171" s="212"/>
      <c r="PDE171" s="212"/>
      <c r="PDF171" s="212"/>
      <c r="PDG171" s="212"/>
      <c r="PDH171" s="212"/>
      <c r="PDI171" s="212"/>
      <c r="PDJ171" s="212"/>
      <c r="PDK171" s="212"/>
      <c r="PDL171" s="212"/>
      <c r="PDM171" s="212"/>
      <c r="PDN171" s="212"/>
      <c r="PDO171" s="212"/>
      <c r="PDP171" s="212"/>
      <c r="PDQ171" s="212"/>
      <c r="PDR171" s="212"/>
      <c r="PDS171" s="212"/>
      <c r="PDT171" s="212"/>
      <c r="PDU171" s="212"/>
      <c r="PDV171" s="212"/>
      <c r="PDW171" s="212"/>
      <c r="PDX171" s="212"/>
      <c r="PDY171" s="212"/>
      <c r="PDZ171" s="212"/>
      <c r="PEA171" s="212"/>
      <c r="PEB171" s="212"/>
      <c r="PEC171" s="212"/>
      <c r="PED171" s="212"/>
      <c r="PEE171" s="212"/>
      <c r="PEF171" s="212"/>
      <c r="PEG171" s="212"/>
      <c r="PEH171" s="212"/>
      <c r="PEI171" s="212"/>
      <c r="PEJ171" s="212"/>
      <c r="PEK171" s="212"/>
      <c r="PEL171" s="212"/>
      <c r="PEM171" s="212"/>
      <c r="PEN171" s="212"/>
      <c r="PEO171" s="212"/>
      <c r="PEP171" s="212"/>
      <c r="PEQ171" s="212"/>
      <c r="PER171" s="212"/>
      <c r="PES171" s="212"/>
      <c r="PET171" s="212"/>
      <c r="PEU171" s="212"/>
      <c r="PEV171" s="212"/>
      <c r="PEW171" s="212"/>
      <c r="PEX171" s="212"/>
      <c r="PEY171" s="212"/>
      <c r="PEZ171" s="212"/>
      <c r="PFA171" s="212"/>
      <c r="PFB171" s="212"/>
      <c r="PFC171" s="212"/>
      <c r="PFD171" s="212"/>
      <c r="PFE171" s="212"/>
      <c r="PFF171" s="212"/>
      <c r="PFG171" s="212"/>
      <c r="PFH171" s="212"/>
      <c r="PFI171" s="212"/>
      <c r="PFJ171" s="212"/>
      <c r="PFK171" s="212"/>
      <c r="PFL171" s="212"/>
      <c r="PFM171" s="212"/>
      <c r="PFN171" s="212"/>
      <c r="PFO171" s="212"/>
      <c r="PFP171" s="212"/>
      <c r="PFQ171" s="212"/>
      <c r="PFR171" s="212"/>
      <c r="PFS171" s="212"/>
      <c r="PFT171" s="212"/>
      <c r="PFU171" s="212"/>
      <c r="PFV171" s="212"/>
      <c r="PFW171" s="212"/>
      <c r="PFX171" s="212"/>
      <c r="PFY171" s="212"/>
      <c r="PFZ171" s="212"/>
      <c r="PGA171" s="212"/>
      <c r="PGB171" s="212"/>
      <c r="PGC171" s="212"/>
      <c r="PGD171" s="212"/>
      <c r="PGE171" s="212"/>
      <c r="PGF171" s="212"/>
      <c r="PGG171" s="212"/>
      <c r="PGH171" s="212"/>
      <c r="PGI171" s="212"/>
      <c r="PGJ171" s="212"/>
      <c r="PGK171" s="212"/>
      <c r="PGL171" s="212"/>
      <c r="PGM171" s="212"/>
      <c r="PGT171" s="212"/>
      <c r="PGU171" s="212"/>
      <c r="PGV171" s="212"/>
      <c r="PGW171" s="212"/>
      <c r="PGX171" s="212"/>
      <c r="PGY171" s="212"/>
      <c r="PGZ171" s="212"/>
      <c r="PHA171" s="212"/>
      <c r="PHB171" s="212"/>
      <c r="PHC171" s="212"/>
      <c r="PHD171" s="212"/>
      <c r="PHE171" s="212"/>
      <c r="PHF171" s="212"/>
      <c r="PHG171" s="212"/>
      <c r="PHH171" s="212"/>
      <c r="PHI171" s="212"/>
      <c r="PHJ171" s="212"/>
      <c r="PHK171" s="212"/>
      <c r="PHL171" s="212"/>
      <c r="PHM171" s="212"/>
      <c r="PHN171" s="212"/>
      <c r="PHO171" s="212"/>
      <c r="PHP171" s="212"/>
      <c r="PHQ171" s="212"/>
      <c r="PHR171" s="212"/>
      <c r="PHS171" s="212"/>
      <c r="PHT171" s="212"/>
      <c r="PHU171" s="212"/>
      <c r="PHV171" s="212"/>
      <c r="PHW171" s="212"/>
      <c r="PHX171" s="212"/>
      <c r="PHY171" s="212"/>
      <c r="PHZ171" s="212"/>
      <c r="PIA171" s="212"/>
      <c r="PIB171" s="212"/>
      <c r="PIC171" s="212"/>
      <c r="PID171" s="212"/>
      <c r="PIE171" s="212"/>
      <c r="PIF171" s="212"/>
      <c r="PIG171" s="212"/>
      <c r="PIH171" s="212"/>
      <c r="PII171" s="212"/>
      <c r="PIJ171" s="212"/>
      <c r="PIK171" s="212"/>
      <c r="PIL171" s="212"/>
      <c r="PIM171" s="212"/>
      <c r="PIN171" s="212"/>
      <c r="PIO171" s="212"/>
      <c r="PIP171" s="212"/>
      <c r="PIQ171" s="212"/>
      <c r="PIR171" s="212"/>
      <c r="PIS171" s="212"/>
      <c r="PIT171" s="212"/>
      <c r="PIU171" s="212"/>
      <c r="PIV171" s="212"/>
      <c r="PIW171" s="212"/>
      <c r="PIX171" s="212"/>
      <c r="PIY171" s="212"/>
      <c r="PIZ171" s="212"/>
      <c r="PJA171" s="212"/>
      <c r="PJB171" s="212"/>
      <c r="PJC171" s="212"/>
      <c r="PJD171" s="212"/>
      <c r="PJE171" s="212"/>
      <c r="PJF171" s="212"/>
      <c r="PJG171" s="212"/>
      <c r="PJH171" s="212"/>
      <c r="PJI171" s="212"/>
      <c r="PJJ171" s="212"/>
      <c r="PJK171" s="212"/>
      <c r="PJL171" s="212"/>
      <c r="PJM171" s="212"/>
      <c r="PJN171" s="212"/>
      <c r="PJO171" s="212"/>
      <c r="PJP171" s="212"/>
      <c r="PJQ171" s="212"/>
      <c r="PJR171" s="212"/>
      <c r="PJS171" s="212"/>
      <c r="PJT171" s="212"/>
      <c r="PJU171" s="212"/>
      <c r="PJV171" s="212"/>
      <c r="PJW171" s="212"/>
      <c r="PJX171" s="212"/>
      <c r="PJY171" s="212"/>
      <c r="PJZ171" s="212"/>
      <c r="PKA171" s="212"/>
      <c r="PKB171" s="212"/>
      <c r="PKC171" s="212"/>
      <c r="PKD171" s="212"/>
      <c r="PKE171" s="212"/>
      <c r="PKF171" s="212"/>
      <c r="PKG171" s="212"/>
      <c r="PKH171" s="212"/>
      <c r="PKI171" s="212"/>
      <c r="PKJ171" s="212"/>
      <c r="PKK171" s="212"/>
      <c r="PKL171" s="212"/>
      <c r="PKM171" s="212"/>
      <c r="PKN171" s="212"/>
      <c r="PKO171" s="212"/>
      <c r="PKP171" s="212"/>
      <c r="PKQ171" s="212"/>
      <c r="PKR171" s="212"/>
      <c r="PKS171" s="212"/>
      <c r="PKT171" s="212"/>
      <c r="PKU171" s="212"/>
      <c r="PKV171" s="212"/>
      <c r="PKW171" s="212"/>
      <c r="PKX171" s="212"/>
      <c r="PKY171" s="212"/>
      <c r="PKZ171" s="212"/>
      <c r="PLA171" s="212"/>
      <c r="PLB171" s="212"/>
      <c r="PLC171" s="212"/>
      <c r="PLD171" s="212"/>
      <c r="PLE171" s="212"/>
      <c r="PLF171" s="212"/>
      <c r="PLG171" s="212"/>
      <c r="PLH171" s="212"/>
      <c r="PLI171" s="212"/>
      <c r="PLJ171" s="212"/>
      <c r="PLK171" s="212"/>
      <c r="PLL171" s="212"/>
      <c r="PLM171" s="212"/>
      <c r="PLN171" s="212"/>
      <c r="PLO171" s="212"/>
      <c r="PLP171" s="212"/>
      <c r="PLQ171" s="212"/>
      <c r="PLR171" s="212"/>
      <c r="PLS171" s="212"/>
      <c r="PLT171" s="212"/>
      <c r="PLU171" s="212"/>
      <c r="PLV171" s="212"/>
      <c r="PLW171" s="212"/>
      <c r="PLX171" s="212"/>
      <c r="PLY171" s="212"/>
      <c r="PLZ171" s="212"/>
      <c r="PMA171" s="212"/>
      <c r="PMB171" s="212"/>
      <c r="PMC171" s="212"/>
      <c r="PMD171" s="212"/>
      <c r="PME171" s="212"/>
      <c r="PMF171" s="212"/>
      <c r="PMG171" s="212"/>
      <c r="PMH171" s="212"/>
      <c r="PMI171" s="212"/>
      <c r="PMJ171" s="212"/>
      <c r="PMK171" s="212"/>
      <c r="PML171" s="212"/>
      <c r="PMM171" s="212"/>
      <c r="PMN171" s="212"/>
      <c r="PMO171" s="212"/>
      <c r="PMP171" s="212"/>
      <c r="PMQ171" s="212"/>
      <c r="PMR171" s="212"/>
      <c r="PMS171" s="212"/>
      <c r="PMT171" s="212"/>
      <c r="PMU171" s="212"/>
      <c r="PMV171" s="212"/>
      <c r="PMW171" s="212"/>
      <c r="PMX171" s="212"/>
      <c r="PMY171" s="212"/>
      <c r="PMZ171" s="212"/>
      <c r="PNA171" s="212"/>
      <c r="PNB171" s="212"/>
      <c r="PNC171" s="212"/>
      <c r="PND171" s="212"/>
      <c r="PNE171" s="212"/>
      <c r="PNF171" s="212"/>
      <c r="PNG171" s="212"/>
      <c r="PNH171" s="212"/>
      <c r="PNI171" s="212"/>
      <c r="PNJ171" s="212"/>
      <c r="PNK171" s="212"/>
      <c r="PNL171" s="212"/>
      <c r="PNM171" s="212"/>
      <c r="PNN171" s="212"/>
      <c r="PNO171" s="212"/>
      <c r="PNP171" s="212"/>
      <c r="PNQ171" s="212"/>
      <c r="PNR171" s="212"/>
      <c r="PNS171" s="212"/>
      <c r="PNT171" s="212"/>
      <c r="PNU171" s="212"/>
      <c r="PNV171" s="212"/>
      <c r="PNW171" s="212"/>
      <c r="PNX171" s="212"/>
      <c r="PNY171" s="212"/>
      <c r="PNZ171" s="212"/>
      <c r="POA171" s="212"/>
      <c r="POB171" s="212"/>
      <c r="POC171" s="212"/>
      <c r="POD171" s="212"/>
      <c r="POE171" s="212"/>
      <c r="POF171" s="212"/>
      <c r="POG171" s="212"/>
      <c r="POH171" s="212"/>
      <c r="POI171" s="212"/>
      <c r="POJ171" s="212"/>
      <c r="POK171" s="212"/>
      <c r="POL171" s="212"/>
      <c r="POM171" s="212"/>
      <c r="PON171" s="212"/>
      <c r="POO171" s="212"/>
      <c r="POP171" s="212"/>
      <c r="POQ171" s="212"/>
      <c r="POR171" s="212"/>
      <c r="POS171" s="212"/>
      <c r="POT171" s="212"/>
      <c r="POU171" s="212"/>
      <c r="POV171" s="212"/>
      <c r="POW171" s="212"/>
      <c r="POX171" s="212"/>
      <c r="POY171" s="212"/>
      <c r="POZ171" s="212"/>
      <c r="PPA171" s="212"/>
      <c r="PPB171" s="212"/>
      <c r="PPC171" s="212"/>
      <c r="PPD171" s="212"/>
      <c r="PPE171" s="212"/>
      <c r="PPF171" s="212"/>
      <c r="PPG171" s="212"/>
      <c r="PPH171" s="212"/>
      <c r="PPI171" s="212"/>
      <c r="PPJ171" s="212"/>
      <c r="PPK171" s="212"/>
      <c r="PPL171" s="212"/>
      <c r="PPM171" s="212"/>
      <c r="PPN171" s="212"/>
      <c r="PPO171" s="212"/>
      <c r="PPP171" s="212"/>
      <c r="PPQ171" s="212"/>
      <c r="PPR171" s="212"/>
      <c r="PPS171" s="212"/>
      <c r="PPT171" s="212"/>
      <c r="PPU171" s="212"/>
      <c r="PPV171" s="212"/>
      <c r="PPW171" s="212"/>
      <c r="PPX171" s="212"/>
      <c r="PPY171" s="212"/>
      <c r="PPZ171" s="212"/>
      <c r="PQA171" s="212"/>
      <c r="PQB171" s="212"/>
      <c r="PQC171" s="212"/>
      <c r="PQD171" s="212"/>
      <c r="PQE171" s="212"/>
      <c r="PQF171" s="212"/>
      <c r="PQG171" s="212"/>
      <c r="PQH171" s="212"/>
      <c r="PQI171" s="212"/>
      <c r="PQP171" s="212"/>
      <c r="PQQ171" s="212"/>
      <c r="PQR171" s="212"/>
      <c r="PQS171" s="212"/>
      <c r="PQT171" s="212"/>
      <c r="PQU171" s="212"/>
      <c r="PQV171" s="212"/>
      <c r="PQW171" s="212"/>
      <c r="PQX171" s="212"/>
      <c r="PQY171" s="212"/>
      <c r="PQZ171" s="212"/>
      <c r="PRA171" s="212"/>
      <c r="PRB171" s="212"/>
      <c r="PRC171" s="212"/>
      <c r="PRD171" s="212"/>
      <c r="PRE171" s="212"/>
      <c r="PRF171" s="212"/>
      <c r="PRG171" s="212"/>
      <c r="PRH171" s="212"/>
      <c r="PRI171" s="212"/>
      <c r="PRJ171" s="212"/>
      <c r="PRK171" s="212"/>
      <c r="PRL171" s="212"/>
      <c r="PRM171" s="212"/>
      <c r="PRN171" s="212"/>
      <c r="PRO171" s="212"/>
      <c r="PRP171" s="212"/>
      <c r="PRQ171" s="212"/>
      <c r="PRR171" s="212"/>
      <c r="PRS171" s="212"/>
      <c r="PRT171" s="212"/>
      <c r="PRU171" s="212"/>
      <c r="PRV171" s="212"/>
      <c r="PRW171" s="212"/>
      <c r="PRX171" s="212"/>
      <c r="PRY171" s="212"/>
      <c r="PRZ171" s="212"/>
      <c r="PSA171" s="212"/>
      <c r="PSB171" s="212"/>
      <c r="PSC171" s="212"/>
      <c r="PSD171" s="212"/>
      <c r="PSE171" s="212"/>
      <c r="PSF171" s="212"/>
      <c r="PSG171" s="212"/>
      <c r="PSH171" s="212"/>
      <c r="PSI171" s="212"/>
      <c r="PSJ171" s="212"/>
      <c r="PSK171" s="212"/>
      <c r="PSL171" s="212"/>
      <c r="PSM171" s="212"/>
      <c r="PSN171" s="212"/>
      <c r="PSO171" s="212"/>
      <c r="PSP171" s="212"/>
      <c r="PSQ171" s="212"/>
      <c r="PSR171" s="212"/>
      <c r="PSS171" s="212"/>
      <c r="PST171" s="212"/>
      <c r="PSU171" s="212"/>
      <c r="PSV171" s="212"/>
      <c r="PSW171" s="212"/>
      <c r="PSX171" s="212"/>
      <c r="PSY171" s="212"/>
      <c r="PSZ171" s="212"/>
      <c r="PTA171" s="212"/>
      <c r="PTB171" s="212"/>
      <c r="PTC171" s="212"/>
      <c r="PTD171" s="212"/>
      <c r="PTE171" s="212"/>
      <c r="PTF171" s="212"/>
      <c r="PTG171" s="212"/>
      <c r="PTH171" s="212"/>
      <c r="PTI171" s="212"/>
      <c r="PTJ171" s="212"/>
      <c r="PTK171" s="212"/>
      <c r="PTL171" s="212"/>
      <c r="PTM171" s="212"/>
      <c r="PTN171" s="212"/>
      <c r="PTO171" s="212"/>
      <c r="PTP171" s="212"/>
      <c r="PTQ171" s="212"/>
      <c r="PTR171" s="212"/>
      <c r="PTS171" s="212"/>
      <c r="PTT171" s="212"/>
      <c r="PTU171" s="212"/>
      <c r="PTV171" s="212"/>
      <c r="PTW171" s="212"/>
      <c r="PTX171" s="212"/>
      <c r="PTY171" s="212"/>
      <c r="PTZ171" s="212"/>
      <c r="PUA171" s="212"/>
      <c r="PUB171" s="212"/>
      <c r="PUC171" s="212"/>
      <c r="PUD171" s="212"/>
      <c r="PUE171" s="212"/>
      <c r="PUF171" s="212"/>
      <c r="PUG171" s="212"/>
      <c r="PUH171" s="212"/>
      <c r="PUI171" s="212"/>
      <c r="PUJ171" s="212"/>
      <c r="PUK171" s="212"/>
      <c r="PUL171" s="212"/>
      <c r="PUM171" s="212"/>
      <c r="PUN171" s="212"/>
      <c r="PUO171" s="212"/>
      <c r="PUP171" s="212"/>
      <c r="PUQ171" s="212"/>
      <c r="PUR171" s="212"/>
      <c r="PUS171" s="212"/>
      <c r="PUT171" s="212"/>
      <c r="PUU171" s="212"/>
      <c r="PUV171" s="212"/>
      <c r="PUW171" s="212"/>
      <c r="PUX171" s="212"/>
      <c r="PUY171" s="212"/>
      <c r="PUZ171" s="212"/>
      <c r="PVA171" s="212"/>
      <c r="PVB171" s="212"/>
      <c r="PVC171" s="212"/>
      <c r="PVD171" s="212"/>
      <c r="PVE171" s="212"/>
      <c r="PVF171" s="212"/>
      <c r="PVG171" s="212"/>
      <c r="PVH171" s="212"/>
      <c r="PVI171" s="212"/>
      <c r="PVJ171" s="212"/>
      <c r="PVK171" s="212"/>
      <c r="PVL171" s="212"/>
      <c r="PVM171" s="212"/>
      <c r="PVN171" s="212"/>
      <c r="PVO171" s="212"/>
      <c r="PVP171" s="212"/>
      <c r="PVQ171" s="212"/>
      <c r="PVR171" s="212"/>
      <c r="PVS171" s="212"/>
      <c r="PVT171" s="212"/>
      <c r="PVU171" s="212"/>
      <c r="PVV171" s="212"/>
      <c r="PVW171" s="212"/>
      <c r="PVX171" s="212"/>
      <c r="PVY171" s="212"/>
      <c r="PVZ171" s="212"/>
      <c r="PWA171" s="212"/>
      <c r="PWB171" s="212"/>
      <c r="PWC171" s="212"/>
      <c r="PWD171" s="212"/>
      <c r="PWE171" s="212"/>
      <c r="PWF171" s="212"/>
      <c r="PWG171" s="212"/>
      <c r="PWH171" s="212"/>
      <c r="PWI171" s="212"/>
      <c r="PWJ171" s="212"/>
      <c r="PWK171" s="212"/>
      <c r="PWL171" s="212"/>
      <c r="PWM171" s="212"/>
      <c r="PWN171" s="212"/>
      <c r="PWO171" s="212"/>
      <c r="PWP171" s="212"/>
      <c r="PWQ171" s="212"/>
      <c r="PWR171" s="212"/>
      <c r="PWS171" s="212"/>
      <c r="PWT171" s="212"/>
      <c r="PWU171" s="212"/>
      <c r="PWV171" s="212"/>
      <c r="PWW171" s="212"/>
      <c r="PWX171" s="212"/>
      <c r="PWY171" s="212"/>
      <c r="PWZ171" s="212"/>
      <c r="PXA171" s="212"/>
      <c r="PXB171" s="212"/>
      <c r="PXC171" s="212"/>
      <c r="PXD171" s="212"/>
      <c r="PXE171" s="212"/>
      <c r="PXF171" s="212"/>
      <c r="PXG171" s="212"/>
      <c r="PXH171" s="212"/>
      <c r="PXI171" s="212"/>
      <c r="PXJ171" s="212"/>
      <c r="PXK171" s="212"/>
      <c r="PXL171" s="212"/>
      <c r="PXM171" s="212"/>
      <c r="PXN171" s="212"/>
      <c r="PXO171" s="212"/>
      <c r="PXP171" s="212"/>
      <c r="PXQ171" s="212"/>
      <c r="PXR171" s="212"/>
      <c r="PXS171" s="212"/>
      <c r="PXT171" s="212"/>
      <c r="PXU171" s="212"/>
      <c r="PXV171" s="212"/>
      <c r="PXW171" s="212"/>
      <c r="PXX171" s="212"/>
      <c r="PXY171" s="212"/>
      <c r="PXZ171" s="212"/>
      <c r="PYA171" s="212"/>
      <c r="PYB171" s="212"/>
      <c r="PYC171" s="212"/>
      <c r="PYD171" s="212"/>
      <c r="PYE171" s="212"/>
      <c r="PYF171" s="212"/>
      <c r="PYG171" s="212"/>
      <c r="PYH171" s="212"/>
      <c r="PYI171" s="212"/>
      <c r="PYJ171" s="212"/>
      <c r="PYK171" s="212"/>
      <c r="PYL171" s="212"/>
      <c r="PYM171" s="212"/>
      <c r="PYN171" s="212"/>
      <c r="PYO171" s="212"/>
      <c r="PYP171" s="212"/>
      <c r="PYQ171" s="212"/>
      <c r="PYR171" s="212"/>
      <c r="PYS171" s="212"/>
      <c r="PYT171" s="212"/>
      <c r="PYU171" s="212"/>
      <c r="PYV171" s="212"/>
      <c r="PYW171" s="212"/>
      <c r="PYX171" s="212"/>
      <c r="PYY171" s="212"/>
      <c r="PYZ171" s="212"/>
      <c r="PZA171" s="212"/>
      <c r="PZB171" s="212"/>
      <c r="PZC171" s="212"/>
      <c r="PZD171" s="212"/>
      <c r="PZE171" s="212"/>
      <c r="PZF171" s="212"/>
      <c r="PZG171" s="212"/>
      <c r="PZH171" s="212"/>
      <c r="PZI171" s="212"/>
      <c r="PZJ171" s="212"/>
      <c r="PZK171" s="212"/>
      <c r="PZL171" s="212"/>
      <c r="PZM171" s="212"/>
      <c r="PZN171" s="212"/>
      <c r="PZO171" s="212"/>
      <c r="PZP171" s="212"/>
      <c r="PZQ171" s="212"/>
      <c r="PZR171" s="212"/>
      <c r="PZS171" s="212"/>
      <c r="PZT171" s="212"/>
      <c r="PZU171" s="212"/>
      <c r="PZV171" s="212"/>
      <c r="PZW171" s="212"/>
      <c r="PZX171" s="212"/>
      <c r="PZY171" s="212"/>
      <c r="PZZ171" s="212"/>
      <c r="QAA171" s="212"/>
      <c r="QAB171" s="212"/>
      <c r="QAC171" s="212"/>
      <c r="QAD171" s="212"/>
      <c r="QAE171" s="212"/>
      <c r="QAL171" s="212"/>
      <c r="QAM171" s="212"/>
      <c r="QAN171" s="212"/>
      <c r="QAO171" s="212"/>
      <c r="QAP171" s="212"/>
      <c r="QAQ171" s="212"/>
      <c r="QAR171" s="212"/>
      <c r="QAS171" s="212"/>
      <c r="QAT171" s="212"/>
      <c r="QAU171" s="212"/>
      <c r="QAV171" s="212"/>
      <c r="QAW171" s="212"/>
      <c r="QAX171" s="212"/>
      <c r="QAY171" s="212"/>
      <c r="QAZ171" s="212"/>
      <c r="QBA171" s="212"/>
      <c r="QBB171" s="212"/>
      <c r="QBC171" s="212"/>
      <c r="QBD171" s="212"/>
      <c r="QBE171" s="212"/>
      <c r="QBF171" s="212"/>
      <c r="QBG171" s="212"/>
      <c r="QBH171" s="212"/>
      <c r="QBI171" s="212"/>
      <c r="QBJ171" s="212"/>
      <c r="QBK171" s="212"/>
      <c r="QBL171" s="212"/>
      <c r="QBM171" s="212"/>
      <c r="QBN171" s="212"/>
      <c r="QBO171" s="212"/>
      <c r="QBP171" s="212"/>
      <c r="QBQ171" s="212"/>
      <c r="QBR171" s="212"/>
      <c r="QBS171" s="212"/>
      <c r="QBT171" s="212"/>
      <c r="QBU171" s="212"/>
      <c r="QBV171" s="212"/>
      <c r="QBW171" s="212"/>
      <c r="QBX171" s="212"/>
      <c r="QBY171" s="212"/>
      <c r="QBZ171" s="212"/>
      <c r="QCA171" s="212"/>
      <c r="QCB171" s="212"/>
      <c r="QCC171" s="212"/>
      <c r="QCD171" s="212"/>
      <c r="QCE171" s="212"/>
      <c r="QCF171" s="212"/>
      <c r="QCG171" s="212"/>
      <c r="QCH171" s="212"/>
      <c r="QCI171" s="212"/>
      <c r="QCJ171" s="212"/>
      <c r="QCK171" s="212"/>
      <c r="QCL171" s="212"/>
      <c r="QCM171" s="212"/>
      <c r="QCN171" s="212"/>
      <c r="QCO171" s="212"/>
      <c r="QCP171" s="212"/>
      <c r="QCQ171" s="212"/>
      <c r="QCR171" s="212"/>
      <c r="QCS171" s="212"/>
      <c r="QCT171" s="212"/>
      <c r="QCU171" s="212"/>
      <c r="QCV171" s="212"/>
      <c r="QCW171" s="212"/>
      <c r="QCX171" s="212"/>
      <c r="QCY171" s="212"/>
      <c r="QCZ171" s="212"/>
      <c r="QDA171" s="212"/>
      <c r="QDB171" s="212"/>
      <c r="QDC171" s="212"/>
      <c r="QDD171" s="212"/>
      <c r="QDE171" s="212"/>
      <c r="QDF171" s="212"/>
      <c r="QDG171" s="212"/>
      <c r="QDH171" s="212"/>
      <c r="QDI171" s="212"/>
      <c r="QDJ171" s="212"/>
      <c r="QDK171" s="212"/>
      <c r="QDL171" s="212"/>
      <c r="QDM171" s="212"/>
      <c r="QDN171" s="212"/>
      <c r="QDO171" s="212"/>
      <c r="QDP171" s="212"/>
      <c r="QDQ171" s="212"/>
      <c r="QDR171" s="212"/>
      <c r="QDS171" s="212"/>
      <c r="QDT171" s="212"/>
      <c r="QDU171" s="212"/>
      <c r="QDV171" s="212"/>
      <c r="QDW171" s="212"/>
      <c r="QDX171" s="212"/>
      <c r="QDY171" s="212"/>
      <c r="QDZ171" s="212"/>
      <c r="QEA171" s="212"/>
      <c r="QEB171" s="212"/>
      <c r="QEC171" s="212"/>
      <c r="QED171" s="212"/>
      <c r="QEE171" s="212"/>
      <c r="QEF171" s="212"/>
      <c r="QEG171" s="212"/>
      <c r="QEH171" s="212"/>
      <c r="QEI171" s="212"/>
      <c r="QEJ171" s="212"/>
      <c r="QEK171" s="212"/>
      <c r="QEL171" s="212"/>
      <c r="QEM171" s="212"/>
      <c r="QEN171" s="212"/>
      <c r="QEO171" s="212"/>
      <c r="QEP171" s="212"/>
      <c r="QEQ171" s="212"/>
      <c r="QER171" s="212"/>
      <c r="QES171" s="212"/>
      <c r="QET171" s="212"/>
      <c r="QEU171" s="212"/>
      <c r="QEV171" s="212"/>
      <c r="QEW171" s="212"/>
      <c r="QEX171" s="212"/>
      <c r="QEY171" s="212"/>
      <c r="QEZ171" s="212"/>
      <c r="QFA171" s="212"/>
      <c r="QFB171" s="212"/>
      <c r="QFC171" s="212"/>
      <c r="QFD171" s="212"/>
      <c r="QFE171" s="212"/>
      <c r="QFF171" s="212"/>
      <c r="QFG171" s="212"/>
      <c r="QFH171" s="212"/>
      <c r="QFI171" s="212"/>
      <c r="QFJ171" s="212"/>
      <c r="QFK171" s="212"/>
      <c r="QFL171" s="212"/>
      <c r="QFM171" s="212"/>
      <c r="QFN171" s="212"/>
      <c r="QFO171" s="212"/>
      <c r="QFP171" s="212"/>
      <c r="QFQ171" s="212"/>
      <c r="QFR171" s="212"/>
      <c r="QFS171" s="212"/>
      <c r="QFT171" s="212"/>
      <c r="QFU171" s="212"/>
      <c r="QFV171" s="212"/>
      <c r="QFW171" s="212"/>
      <c r="QFX171" s="212"/>
      <c r="QFY171" s="212"/>
      <c r="QFZ171" s="212"/>
      <c r="QGA171" s="212"/>
      <c r="QGB171" s="212"/>
      <c r="QGC171" s="212"/>
      <c r="QGD171" s="212"/>
      <c r="QGE171" s="212"/>
      <c r="QGF171" s="212"/>
      <c r="QGG171" s="212"/>
      <c r="QGH171" s="212"/>
      <c r="QGI171" s="212"/>
      <c r="QGJ171" s="212"/>
      <c r="QGK171" s="212"/>
      <c r="QGL171" s="212"/>
      <c r="QGM171" s="212"/>
      <c r="QGN171" s="212"/>
      <c r="QGO171" s="212"/>
      <c r="QGP171" s="212"/>
      <c r="QGQ171" s="212"/>
      <c r="QGR171" s="212"/>
      <c r="QGS171" s="212"/>
      <c r="QGT171" s="212"/>
      <c r="QGU171" s="212"/>
      <c r="QGV171" s="212"/>
      <c r="QGW171" s="212"/>
      <c r="QGX171" s="212"/>
      <c r="QGY171" s="212"/>
      <c r="QGZ171" s="212"/>
      <c r="QHA171" s="212"/>
      <c r="QHB171" s="212"/>
      <c r="QHC171" s="212"/>
      <c r="QHD171" s="212"/>
      <c r="QHE171" s="212"/>
      <c r="QHF171" s="212"/>
      <c r="QHG171" s="212"/>
      <c r="QHH171" s="212"/>
      <c r="QHI171" s="212"/>
      <c r="QHJ171" s="212"/>
      <c r="QHK171" s="212"/>
      <c r="QHL171" s="212"/>
      <c r="QHM171" s="212"/>
      <c r="QHN171" s="212"/>
      <c r="QHO171" s="212"/>
      <c r="QHP171" s="212"/>
      <c r="QHQ171" s="212"/>
      <c r="QHR171" s="212"/>
      <c r="QHS171" s="212"/>
      <c r="QHT171" s="212"/>
      <c r="QHU171" s="212"/>
      <c r="QHV171" s="212"/>
      <c r="QHW171" s="212"/>
      <c r="QHX171" s="212"/>
      <c r="QHY171" s="212"/>
      <c r="QHZ171" s="212"/>
      <c r="QIA171" s="212"/>
      <c r="QIB171" s="212"/>
      <c r="QIC171" s="212"/>
      <c r="QID171" s="212"/>
      <c r="QIE171" s="212"/>
      <c r="QIF171" s="212"/>
      <c r="QIG171" s="212"/>
      <c r="QIH171" s="212"/>
      <c r="QII171" s="212"/>
      <c r="QIJ171" s="212"/>
      <c r="QIK171" s="212"/>
      <c r="QIL171" s="212"/>
      <c r="QIM171" s="212"/>
      <c r="QIN171" s="212"/>
      <c r="QIO171" s="212"/>
      <c r="QIP171" s="212"/>
      <c r="QIQ171" s="212"/>
      <c r="QIR171" s="212"/>
      <c r="QIS171" s="212"/>
      <c r="QIT171" s="212"/>
      <c r="QIU171" s="212"/>
      <c r="QIV171" s="212"/>
      <c r="QIW171" s="212"/>
      <c r="QIX171" s="212"/>
      <c r="QIY171" s="212"/>
      <c r="QIZ171" s="212"/>
      <c r="QJA171" s="212"/>
      <c r="QJB171" s="212"/>
      <c r="QJC171" s="212"/>
      <c r="QJD171" s="212"/>
      <c r="QJE171" s="212"/>
      <c r="QJF171" s="212"/>
      <c r="QJG171" s="212"/>
      <c r="QJH171" s="212"/>
      <c r="QJI171" s="212"/>
      <c r="QJJ171" s="212"/>
      <c r="QJK171" s="212"/>
      <c r="QJL171" s="212"/>
      <c r="QJM171" s="212"/>
      <c r="QJN171" s="212"/>
      <c r="QJO171" s="212"/>
      <c r="QJP171" s="212"/>
      <c r="QJQ171" s="212"/>
      <c r="QJR171" s="212"/>
      <c r="QJS171" s="212"/>
      <c r="QJT171" s="212"/>
      <c r="QJU171" s="212"/>
      <c r="QJV171" s="212"/>
      <c r="QJW171" s="212"/>
      <c r="QJX171" s="212"/>
      <c r="QJY171" s="212"/>
      <c r="QJZ171" s="212"/>
      <c r="QKA171" s="212"/>
      <c r="QKH171" s="212"/>
      <c r="QKI171" s="212"/>
      <c r="QKJ171" s="212"/>
      <c r="QKK171" s="212"/>
      <c r="QKL171" s="212"/>
      <c r="QKM171" s="212"/>
      <c r="QKN171" s="212"/>
      <c r="QKO171" s="212"/>
      <c r="QKP171" s="212"/>
      <c r="QKQ171" s="212"/>
      <c r="QKR171" s="212"/>
      <c r="QKS171" s="212"/>
      <c r="QKT171" s="212"/>
      <c r="QKU171" s="212"/>
      <c r="QKV171" s="212"/>
      <c r="QKW171" s="212"/>
      <c r="QKX171" s="212"/>
      <c r="QKY171" s="212"/>
      <c r="QKZ171" s="212"/>
      <c r="QLA171" s="212"/>
      <c r="QLB171" s="212"/>
      <c r="QLC171" s="212"/>
      <c r="QLD171" s="212"/>
      <c r="QLE171" s="212"/>
      <c r="QLF171" s="212"/>
      <c r="QLG171" s="212"/>
      <c r="QLH171" s="212"/>
      <c r="QLI171" s="212"/>
      <c r="QLJ171" s="212"/>
      <c r="QLK171" s="212"/>
      <c r="QLL171" s="212"/>
      <c r="QLM171" s="212"/>
      <c r="QLN171" s="212"/>
      <c r="QLO171" s="212"/>
      <c r="QLP171" s="212"/>
      <c r="QLQ171" s="212"/>
      <c r="QLR171" s="212"/>
      <c r="QLS171" s="212"/>
      <c r="QLT171" s="212"/>
      <c r="QLU171" s="212"/>
      <c r="QLV171" s="212"/>
      <c r="QLW171" s="212"/>
      <c r="QLX171" s="212"/>
      <c r="QLY171" s="212"/>
      <c r="QLZ171" s="212"/>
      <c r="QMA171" s="212"/>
      <c r="QMB171" s="212"/>
      <c r="QMC171" s="212"/>
      <c r="QMD171" s="212"/>
      <c r="QME171" s="212"/>
      <c r="QMF171" s="212"/>
      <c r="QMG171" s="212"/>
      <c r="QMH171" s="212"/>
      <c r="QMI171" s="212"/>
      <c r="QMJ171" s="212"/>
      <c r="QMK171" s="212"/>
      <c r="QML171" s="212"/>
      <c r="QMM171" s="212"/>
      <c r="QMN171" s="212"/>
      <c r="QMO171" s="212"/>
      <c r="QMP171" s="212"/>
      <c r="QMQ171" s="212"/>
      <c r="QMR171" s="212"/>
      <c r="QMS171" s="212"/>
      <c r="QMT171" s="212"/>
      <c r="QMU171" s="212"/>
      <c r="QMV171" s="212"/>
      <c r="QMW171" s="212"/>
      <c r="QMX171" s="212"/>
      <c r="QMY171" s="212"/>
      <c r="QMZ171" s="212"/>
      <c r="QNA171" s="212"/>
      <c r="QNB171" s="212"/>
      <c r="QNC171" s="212"/>
      <c r="QND171" s="212"/>
      <c r="QNE171" s="212"/>
      <c r="QNF171" s="212"/>
      <c r="QNG171" s="212"/>
      <c r="QNH171" s="212"/>
      <c r="QNI171" s="212"/>
      <c r="QNJ171" s="212"/>
      <c r="QNK171" s="212"/>
      <c r="QNL171" s="212"/>
      <c r="QNM171" s="212"/>
      <c r="QNN171" s="212"/>
      <c r="QNO171" s="212"/>
      <c r="QNP171" s="212"/>
      <c r="QNQ171" s="212"/>
      <c r="QNR171" s="212"/>
      <c r="QNS171" s="212"/>
      <c r="QNT171" s="212"/>
      <c r="QNU171" s="212"/>
      <c r="QNV171" s="212"/>
      <c r="QNW171" s="212"/>
      <c r="QNX171" s="212"/>
      <c r="QNY171" s="212"/>
      <c r="QNZ171" s="212"/>
      <c r="QOA171" s="212"/>
      <c r="QOB171" s="212"/>
      <c r="QOC171" s="212"/>
      <c r="QOD171" s="212"/>
      <c r="QOE171" s="212"/>
      <c r="QOF171" s="212"/>
      <c r="QOG171" s="212"/>
      <c r="QOH171" s="212"/>
      <c r="QOI171" s="212"/>
      <c r="QOJ171" s="212"/>
      <c r="QOK171" s="212"/>
      <c r="QOL171" s="212"/>
      <c r="QOM171" s="212"/>
      <c r="QON171" s="212"/>
      <c r="QOO171" s="212"/>
      <c r="QOP171" s="212"/>
      <c r="QOQ171" s="212"/>
      <c r="QOR171" s="212"/>
      <c r="QOS171" s="212"/>
      <c r="QOT171" s="212"/>
      <c r="QOU171" s="212"/>
      <c r="QOV171" s="212"/>
      <c r="QOW171" s="212"/>
      <c r="QOX171" s="212"/>
      <c r="QOY171" s="212"/>
      <c r="QOZ171" s="212"/>
      <c r="QPA171" s="212"/>
      <c r="QPB171" s="212"/>
      <c r="QPC171" s="212"/>
      <c r="QPD171" s="212"/>
      <c r="QPE171" s="212"/>
      <c r="QPF171" s="212"/>
      <c r="QPG171" s="212"/>
      <c r="QPH171" s="212"/>
      <c r="QPI171" s="212"/>
      <c r="QPJ171" s="212"/>
      <c r="QPK171" s="212"/>
      <c r="QPL171" s="212"/>
      <c r="QPM171" s="212"/>
      <c r="QPN171" s="212"/>
      <c r="QPO171" s="212"/>
      <c r="QPP171" s="212"/>
      <c r="QPQ171" s="212"/>
      <c r="QPR171" s="212"/>
      <c r="QPS171" s="212"/>
      <c r="QPT171" s="212"/>
      <c r="QPU171" s="212"/>
      <c r="QPV171" s="212"/>
      <c r="QPW171" s="212"/>
      <c r="QPX171" s="212"/>
      <c r="QPY171" s="212"/>
      <c r="QPZ171" s="212"/>
      <c r="QQA171" s="212"/>
      <c r="QQB171" s="212"/>
      <c r="QQC171" s="212"/>
      <c r="QQD171" s="212"/>
      <c r="QQE171" s="212"/>
      <c r="QQF171" s="212"/>
      <c r="QQG171" s="212"/>
      <c r="QQH171" s="212"/>
      <c r="QQI171" s="212"/>
      <c r="QQJ171" s="212"/>
      <c r="QQK171" s="212"/>
      <c r="QQL171" s="212"/>
      <c r="QQM171" s="212"/>
      <c r="QQN171" s="212"/>
      <c r="QQO171" s="212"/>
      <c r="QQP171" s="212"/>
      <c r="QQQ171" s="212"/>
      <c r="QQR171" s="212"/>
      <c r="QQS171" s="212"/>
      <c r="QQT171" s="212"/>
      <c r="QQU171" s="212"/>
      <c r="QQV171" s="212"/>
      <c r="QQW171" s="212"/>
      <c r="QQX171" s="212"/>
      <c r="QQY171" s="212"/>
      <c r="QQZ171" s="212"/>
      <c r="QRA171" s="212"/>
      <c r="QRB171" s="212"/>
      <c r="QRC171" s="212"/>
      <c r="QRD171" s="212"/>
      <c r="QRE171" s="212"/>
      <c r="QRF171" s="212"/>
      <c r="QRG171" s="212"/>
      <c r="QRH171" s="212"/>
      <c r="QRI171" s="212"/>
      <c r="QRJ171" s="212"/>
      <c r="QRK171" s="212"/>
      <c r="QRL171" s="212"/>
      <c r="QRM171" s="212"/>
      <c r="QRN171" s="212"/>
      <c r="QRO171" s="212"/>
      <c r="QRP171" s="212"/>
      <c r="QRQ171" s="212"/>
      <c r="QRR171" s="212"/>
      <c r="QRS171" s="212"/>
      <c r="QRT171" s="212"/>
      <c r="QRU171" s="212"/>
      <c r="QRV171" s="212"/>
      <c r="QRW171" s="212"/>
      <c r="QRX171" s="212"/>
      <c r="QRY171" s="212"/>
      <c r="QRZ171" s="212"/>
      <c r="QSA171" s="212"/>
      <c r="QSB171" s="212"/>
      <c r="QSC171" s="212"/>
      <c r="QSD171" s="212"/>
      <c r="QSE171" s="212"/>
      <c r="QSF171" s="212"/>
      <c r="QSG171" s="212"/>
      <c r="QSH171" s="212"/>
      <c r="QSI171" s="212"/>
      <c r="QSJ171" s="212"/>
      <c r="QSK171" s="212"/>
      <c r="QSL171" s="212"/>
      <c r="QSM171" s="212"/>
      <c r="QSN171" s="212"/>
      <c r="QSO171" s="212"/>
      <c r="QSP171" s="212"/>
      <c r="QSQ171" s="212"/>
      <c r="QSR171" s="212"/>
      <c r="QSS171" s="212"/>
      <c r="QST171" s="212"/>
      <c r="QSU171" s="212"/>
      <c r="QSV171" s="212"/>
      <c r="QSW171" s="212"/>
      <c r="QSX171" s="212"/>
      <c r="QSY171" s="212"/>
      <c r="QSZ171" s="212"/>
      <c r="QTA171" s="212"/>
      <c r="QTB171" s="212"/>
      <c r="QTC171" s="212"/>
      <c r="QTD171" s="212"/>
      <c r="QTE171" s="212"/>
      <c r="QTF171" s="212"/>
      <c r="QTG171" s="212"/>
      <c r="QTH171" s="212"/>
      <c r="QTI171" s="212"/>
      <c r="QTJ171" s="212"/>
      <c r="QTK171" s="212"/>
      <c r="QTL171" s="212"/>
      <c r="QTM171" s="212"/>
      <c r="QTN171" s="212"/>
      <c r="QTO171" s="212"/>
      <c r="QTP171" s="212"/>
      <c r="QTQ171" s="212"/>
      <c r="QTR171" s="212"/>
      <c r="QTS171" s="212"/>
      <c r="QTT171" s="212"/>
      <c r="QTU171" s="212"/>
      <c r="QTV171" s="212"/>
      <c r="QTW171" s="212"/>
      <c r="QUD171" s="212"/>
      <c r="QUE171" s="212"/>
      <c r="QUF171" s="212"/>
      <c r="QUG171" s="212"/>
      <c r="QUH171" s="212"/>
      <c r="QUI171" s="212"/>
      <c r="QUJ171" s="212"/>
      <c r="QUK171" s="212"/>
      <c r="QUL171" s="212"/>
      <c r="QUM171" s="212"/>
      <c r="QUN171" s="212"/>
      <c r="QUO171" s="212"/>
      <c r="QUP171" s="212"/>
      <c r="QUQ171" s="212"/>
      <c r="QUR171" s="212"/>
      <c r="QUS171" s="212"/>
      <c r="QUT171" s="212"/>
      <c r="QUU171" s="212"/>
      <c r="QUV171" s="212"/>
      <c r="QUW171" s="212"/>
      <c r="QUX171" s="212"/>
      <c r="QUY171" s="212"/>
      <c r="QUZ171" s="212"/>
      <c r="QVA171" s="212"/>
      <c r="QVB171" s="212"/>
      <c r="QVC171" s="212"/>
      <c r="QVD171" s="212"/>
      <c r="QVE171" s="212"/>
      <c r="QVF171" s="212"/>
      <c r="QVG171" s="212"/>
      <c r="QVH171" s="212"/>
      <c r="QVI171" s="212"/>
      <c r="QVJ171" s="212"/>
      <c r="QVK171" s="212"/>
      <c r="QVL171" s="212"/>
      <c r="QVM171" s="212"/>
      <c r="QVN171" s="212"/>
      <c r="QVO171" s="212"/>
      <c r="QVP171" s="212"/>
      <c r="QVQ171" s="212"/>
      <c r="QVR171" s="212"/>
      <c r="QVS171" s="212"/>
      <c r="QVT171" s="212"/>
      <c r="QVU171" s="212"/>
      <c r="QVV171" s="212"/>
      <c r="QVW171" s="212"/>
      <c r="QVX171" s="212"/>
      <c r="QVY171" s="212"/>
      <c r="QVZ171" s="212"/>
      <c r="QWA171" s="212"/>
      <c r="QWB171" s="212"/>
      <c r="QWC171" s="212"/>
      <c r="QWD171" s="212"/>
      <c r="QWE171" s="212"/>
      <c r="QWF171" s="212"/>
      <c r="QWG171" s="212"/>
      <c r="QWH171" s="212"/>
      <c r="QWI171" s="212"/>
      <c r="QWJ171" s="212"/>
      <c r="QWK171" s="212"/>
      <c r="QWL171" s="212"/>
      <c r="QWM171" s="212"/>
      <c r="QWN171" s="212"/>
      <c r="QWO171" s="212"/>
      <c r="QWP171" s="212"/>
      <c r="QWQ171" s="212"/>
      <c r="QWR171" s="212"/>
      <c r="QWS171" s="212"/>
      <c r="QWT171" s="212"/>
      <c r="QWU171" s="212"/>
      <c r="QWV171" s="212"/>
      <c r="QWW171" s="212"/>
      <c r="QWX171" s="212"/>
      <c r="QWY171" s="212"/>
      <c r="QWZ171" s="212"/>
      <c r="QXA171" s="212"/>
      <c r="QXB171" s="212"/>
      <c r="QXC171" s="212"/>
      <c r="QXD171" s="212"/>
      <c r="QXE171" s="212"/>
      <c r="QXF171" s="212"/>
      <c r="QXG171" s="212"/>
      <c r="QXH171" s="212"/>
      <c r="QXI171" s="212"/>
      <c r="QXJ171" s="212"/>
      <c r="QXK171" s="212"/>
      <c r="QXL171" s="212"/>
      <c r="QXM171" s="212"/>
      <c r="QXN171" s="212"/>
      <c r="QXO171" s="212"/>
      <c r="QXP171" s="212"/>
      <c r="QXQ171" s="212"/>
      <c r="QXR171" s="212"/>
      <c r="QXS171" s="212"/>
      <c r="QXT171" s="212"/>
      <c r="QXU171" s="212"/>
      <c r="QXV171" s="212"/>
      <c r="QXW171" s="212"/>
      <c r="QXX171" s="212"/>
      <c r="QXY171" s="212"/>
      <c r="QXZ171" s="212"/>
      <c r="QYA171" s="212"/>
      <c r="QYB171" s="212"/>
      <c r="QYC171" s="212"/>
      <c r="QYD171" s="212"/>
      <c r="QYE171" s="212"/>
      <c r="QYF171" s="212"/>
      <c r="QYG171" s="212"/>
      <c r="QYH171" s="212"/>
      <c r="QYI171" s="212"/>
      <c r="QYJ171" s="212"/>
      <c r="QYK171" s="212"/>
      <c r="QYL171" s="212"/>
      <c r="QYM171" s="212"/>
      <c r="QYN171" s="212"/>
      <c r="QYO171" s="212"/>
      <c r="QYP171" s="212"/>
      <c r="QYQ171" s="212"/>
      <c r="QYR171" s="212"/>
      <c r="QYS171" s="212"/>
      <c r="QYT171" s="212"/>
      <c r="QYU171" s="212"/>
      <c r="QYV171" s="212"/>
      <c r="QYW171" s="212"/>
      <c r="QYX171" s="212"/>
      <c r="QYY171" s="212"/>
      <c r="QYZ171" s="212"/>
      <c r="QZA171" s="212"/>
      <c r="QZB171" s="212"/>
      <c r="QZC171" s="212"/>
      <c r="QZD171" s="212"/>
      <c r="QZE171" s="212"/>
      <c r="QZF171" s="212"/>
      <c r="QZG171" s="212"/>
      <c r="QZH171" s="212"/>
      <c r="QZI171" s="212"/>
      <c r="QZJ171" s="212"/>
      <c r="QZK171" s="212"/>
      <c r="QZL171" s="212"/>
      <c r="QZM171" s="212"/>
      <c r="QZN171" s="212"/>
      <c r="QZO171" s="212"/>
      <c r="QZP171" s="212"/>
      <c r="QZQ171" s="212"/>
      <c r="QZR171" s="212"/>
      <c r="QZS171" s="212"/>
      <c r="QZT171" s="212"/>
      <c r="QZU171" s="212"/>
      <c r="QZV171" s="212"/>
      <c r="QZW171" s="212"/>
      <c r="QZX171" s="212"/>
      <c r="QZY171" s="212"/>
      <c r="QZZ171" s="212"/>
      <c r="RAA171" s="212"/>
      <c r="RAB171" s="212"/>
      <c r="RAC171" s="212"/>
      <c r="RAD171" s="212"/>
      <c r="RAE171" s="212"/>
      <c r="RAF171" s="212"/>
      <c r="RAG171" s="212"/>
      <c r="RAH171" s="212"/>
      <c r="RAI171" s="212"/>
      <c r="RAJ171" s="212"/>
      <c r="RAK171" s="212"/>
      <c r="RAL171" s="212"/>
      <c r="RAM171" s="212"/>
      <c r="RAN171" s="212"/>
      <c r="RAO171" s="212"/>
      <c r="RAP171" s="212"/>
      <c r="RAQ171" s="212"/>
      <c r="RAR171" s="212"/>
      <c r="RAS171" s="212"/>
      <c r="RAT171" s="212"/>
      <c r="RAU171" s="212"/>
      <c r="RAV171" s="212"/>
      <c r="RAW171" s="212"/>
      <c r="RAX171" s="212"/>
      <c r="RAY171" s="212"/>
      <c r="RAZ171" s="212"/>
      <c r="RBA171" s="212"/>
      <c r="RBB171" s="212"/>
      <c r="RBC171" s="212"/>
      <c r="RBD171" s="212"/>
      <c r="RBE171" s="212"/>
      <c r="RBF171" s="212"/>
      <c r="RBG171" s="212"/>
      <c r="RBH171" s="212"/>
      <c r="RBI171" s="212"/>
      <c r="RBJ171" s="212"/>
      <c r="RBK171" s="212"/>
      <c r="RBL171" s="212"/>
      <c r="RBM171" s="212"/>
      <c r="RBN171" s="212"/>
      <c r="RBO171" s="212"/>
      <c r="RBP171" s="212"/>
      <c r="RBQ171" s="212"/>
      <c r="RBR171" s="212"/>
      <c r="RBS171" s="212"/>
      <c r="RBT171" s="212"/>
      <c r="RBU171" s="212"/>
      <c r="RBV171" s="212"/>
      <c r="RBW171" s="212"/>
      <c r="RBX171" s="212"/>
      <c r="RBY171" s="212"/>
      <c r="RBZ171" s="212"/>
      <c r="RCA171" s="212"/>
      <c r="RCB171" s="212"/>
      <c r="RCC171" s="212"/>
      <c r="RCD171" s="212"/>
      <c r="RCE171" s="212"/>
      <c r="RCF171" s="212"/>
      <c r="RCG171" s="212"/>
      <c r="RCH171" s="212"/>
      <c r="RCI171" s="212"/>
      <c r="RCJ171" s="212"/>
      <c r="RCK171" s="212"/>
      <c r="RCL171" s="212"/>
      <c r="RCM171" s="212"/>
      <c r="RCN171" s="212"/>
      <c r="RCO171" s="212"/>
      <c r="RCP171" s="212"/>
      <c r="RCQ171" s="212"/>
      <c r="RCR171" s="212"/>
      <c r="RCS171" s="212"/>
      <c r="RCT171" s="212"/>
      <c r="RCU171" s="212"/>
      <c r="RCV171" s="212"/>
      <c r="RCW171" s="212"/>
      <c r="RCX171" s="212"/>
      <c r="RCY171" s="212"/>
      <c r="RCZ171" s="212"/>
      <c r="RDA171" s="212"/>
      <c r="RDB171" s="212"/>
      <c r="RDC171" s="212"/>
      <c r="RDD171" s="212"/>
      <c r="RDE171" s="212"/>
      <c r="RDF171" s="212"/>
      <c r="RDG171" s="212"/>
      <c r="RDH171" s="212"/>
      <c r="RDI171" s="212"/>
      <c r="RDJ171" s="212"/>
      <c r="RDK171" s="212"/>
      <c r="RDL171" s="212"/>
      <c r="RDM171" s="212"/>
      <c r="RDN171" s="212"/>
      <c r="RDO171" s="212"/>
      <c r="RDP171" s="212"/>
      <c r="RDQ171" s="212"/>
      <c r="RDR171" s="212"/>
      <c r="RDS171" s="212"/>
      <c r="RDZ171" s="212"/>
      <c r="REA171" s="212"/>
      <c r="REB171" s="212"/>
      <c r="REC171" s="212"/>
      <c r="RED171" s="212"/>
      <c r="REE171" s="212"/>
      <c r="REF171" s="212"/>
      <c r="REG171" s="212"/>
      <c r="REH171" s="212"/>
      <c r="REI171" s="212"/>
      <c r="REJ171" s="212"/>
      <c r="REK171" s="212"/>
      <c r="REL171" s="212"/>
      <c r="REM171" s="212"/>
      <c r="REN171" s="212"/>
      <c r="REO171" s="212"/>
      <c r="REP171" s="212"/>
      <c r="REQ171" s="212"/>
      <c r="RER171" s="212"/>
      <c r="RES171" s="212"/>
      <c r="RET171" s="212"/>
      <c r="REU171" s="212"/>
      <c r="REV171" s="212"/>
      <c r="REW171" s="212"/>
      <c r="REX171" s="212"/>
      <c r="REY171" s="212"/>
      <c r="REZ171" s="212"/>
      <c r="RFA171" s="212"/>
      <c r="RFB171" s="212"/>
      <c r="RFC171" s="212"/>
      <c r="RFD171" s="212"/>
      <c r="RFE171" s="212"/>
      <c r="RFF171" s="212"/>
      <c r="RFG171" s="212"/>
      <c r="RFH171" s="212"/>
      <c r="RFI171" s="212"/>
      <c r="RFJ171" s="212"/>
      <c r="RFK171" s="212"/>
      <c r="RFL171" s="212"/>
      <c r="RFM171" s="212"/>
      <c r="RFN171" s="212"/>
      <c r="RFO171" s="212"/>
      <c r="RFP171" s="212"/>
      <c r="RFQ171" s="212"/>
      <c r="RFR171" s="212"/>
      <c r="RFS171" s="212"/>
      <c r="RFT171" s="212"/>
      <c r="RFU171" s="212"/>
      <c r="RFV171" s="212"/>
      <c r="RFW171" s="212"/>
      <c r="RFX171" s="212"/>
      <c r="RFY171" s="212"/>
      <c r="RFZ171" s="212"/>
      <c r="RGA171" s="212"/>
      <c r="RGB171" s="212"/>
      <c r="RGC171" s="212"/>
      <c r="RGD171" s="212"/>
      <c r="RGE171" s="212"/>
      <c r="RGF171" s="212"/>
      <c r="RGG171" s="212"/>
      <c r="RGH171" s="212"/>
      <c r="RGI171" s="212"/>
      <c r="RGJ171" s="212"/>
      <c r="RGK171" s="212"/>
      <c r="RGL171" s="212"/>
      <c r="RGM171" s="212"/>
      <c r="RGN171" s="212"/>
      <c r="RGO171" s="212"/>
      <c r="RGP171" s="212"/>
      <c r="RGQ171" s="212"/>
      <c r="RGR171" s="212"/>
      <c r="RGS171" s="212"/>
      <c r="RGT171" s="212"/>
      <c r="RGU171" s="212"/>
      <c r="RGV171" s="212"/>
      <c r="RGW171" s="212"/>
      <c r="RGX171" s="212"/>
      <c r="RGY171" s="212"/>
      <c r="RGZ171" s="212"/>
      <c r="RHA171" s="212"/>
      <c r="RHB171" s="212"/>
      <c r="RHC171" s="212"/>
      <c r="RHD171" s="212"/>
      <c r="RHE171" s="212"/>
      <c r="RHF171" s="212"/>
      <c r="RHG171" s="212"/>
      <c r="RHH171" s="212"/>
      <c r="RHI171" s="212"/>
      <c r="RHJ171" s="212"/>
      <c r="RHK171" s="212"/>
      <c r="RHL171" s="212"/>
      <c r="RHM171" s="212"/>
      <c r="RHN171" s="212"/>
      <c r="RHO171" s="212"/>
      <c r="RHP171" s="212"/>
      <c r="RHQ171" s="212"/>
      <c r="RHR171" s="212"/>
      <c r="RHS171" s="212"/>
      <c r="RHT171" s="212"/>
      <c r="RHU171" s="212"/>
      <c r="RHV171" s="212"/>
      <c r="RHW171" s="212"/>
      <c r="RHX171" s="212"/>
      <c r="RHY171" s="212"/>
      <c r="RHZ171" s="212"/>
      <c r="RIA171" s="212"/>
      <c r="RIB171" s="212"/>
      <c r="RIC171" s="212"/>
      <c r="RID171" s="212"/>
      <c r="RIE171" s="212"/>
      <c r="RIF171" s="212"/>
      <c r="RIG171" s="212"/>
      <c r="RIH171" s="212"/>
      <c r="RII171" s="212"/>
      <c r="RIJ171" s="212"/>
      <c r="RIK171" s="212"/>
      <c r="RIL171" s="212"/>
      <c r="RIM171" s="212"/>
      <c r="RIN171" s="212"/>
      <c r="RIO171" s="212"/>
      <c r="RIP171" s="212"/>
      <c r="RIQ171" s="212"/>
      <c r="RIR171" s="212"/>
      <c r="RIS171" s="212"/>
      <c r="RIT171" s="212"/>
      <c r="RIU171" s="212"/>
      <c r="RIV171" s="212"/>
      <c r="RIW171" s="212"/>
      <c r="RIX171" s="212"/>
      <c r="RIY171" s="212"/>
      <c r="RIZ171" s="212"/>
      <c r="RJA171" s="212"/>
      <c r="RJB171" s="212"/>
      <c r="RJC171" s="212"/>
      <c r="RJD171" s="212"/>
      <c r="RJE171" s="212"/>
      <c r="RJF171" s="212"/>
      <c r="RJG171" s="212"/>
      <c r="RJH171" s="212"/>
      <c r="RJI171" s="212"/>
      <c r="RJJ171" s="212"/>
      <c r="RJK171" s="212"/>
      <c r="RJL171" s="212"/>
      <c r="RJM171" s="212"/>
      <c r="RJN171" s="212"/>
      <c r="RJO171" s="212"/>
      <c r="RJP171" s="212"/>
      <c r="RJQ171" s="212"/>
      <c r="RJR171" s="212"/>
      <c r="RJS171" s="212"/>
      <c r="RJT171" s="212"/>
      <c r="RJU171" s="212"/>
      <c r="RJV171" s="212"/>
      <c r="RJW171" s="212"/>
      <c r="RJX171" s="212"/>
      <c r="RJY171" s="212"/>
      <c r="RJZ171" s="212"/>
      <c r="RKA171" s="212"/>
      <c r="RKB171" s="212"/>
      <c r="RKC171" s="212"/>
      <c r="RKD171" s="212"/>
      <c r="RKE171" s="212"/>
      <c r="RKF171" s="212"/>
      <c r="RKG171" s="212"/>
      <c r="RKH171" s="212"/>
      <c r="RKI171" s="212"/>
      <c r="RKJ171" s="212"/>
      <c r="RKK171" s="212"/>
      <c r="RKL171" s="212"/>
      <c r="RKM171" s="212"/>
      <c r="RKN171" s="212"/>
      <c r="RKO171" s="212"/>
      <c r="RKP171" s="212"/>
      <c r="RKQ171" s="212"/>
      <c r="RKR171" s="212"/>
      <c r="RKS171" s="212"/>
      <c r="RKT171" s="212"/>
      <c r="RKU171" s="212"/>
      <c r="RKV171" s="212"/>
      <c r="RKW171" s="212"/>
      <c r="RKX171" s="212"/>
      <c r="RKY171" s="212"/>
      <c r="RKZ171" s="212"/>
      <c r="RLA171" s="212"/>
      <c r="RLB171" s="212"/>
      <c r="RLC171" s="212"/>
      <c r="RLD171" s="212"/>
      <c r="RLE171" s="212"/>
      <c r="RLF171" s="212"/>
      <c r="RLG171" s="212"/>
      <c r="RLH171" s="212"/>
      <c r="RLI171" s="212"/>
      <c r="RLJ171" s="212"/>
      <c r="RLK171" s="212"/>
      <c r="RLL171" s="212"/>
      <c r="RLM171" s="212"/>
      <c r="RLN171" s="212"/>
      <c r="RLO171" s="212"/>
      <c r="RLP171" s="212"/>
      <c r="RLQ171" s="212"/>
      <c r="RLR171" s="212"/>
      <c r="RLS171" s="212"/>
      <c r="RLT171" s="212"/>
      <c r="RLU171" s="212"/>
      <c r="RLV171" s="212"/>
      <c r="RLW171" s="212"/>
      <c r="RLX171" s="212"/>
      <c r="RLY171" s="212"/>
      <c r="RLZ171" s="212"/>
      <c r="RMA171" s="212"/>
      <c r="RMB171" s="212"/>
      <c r="RMC171" s="212"/>
      <c r="RMD171" s="212"/>
      <c r="RME171" s="212"/>
      <c r="RMF171" s="212"/>
      <c r="RMG171" s="212"/>
      <c r="RMH171" s="212"/>
      <c r="RMI171" s="212"/>
      <c r="RMJ171" s="212"/>
      <c r="RMK171" s="212"/>
      <c r="RML171" s="212"/>
      <c r="RMM171" s="212"/>
      <c r="RMN171" s="212"/>
      <c r="RMO171" s="212"/>
      <c r="RMP171" s="212"/>
      <c r="RMQ171" s="212"/>
      <c r="RMR171" s="212"/>
      <c r="RMS171" s="212"/>
      <c r="RMT171" s="212"/>
      <c r="RMU171" s="212"/>
      <c r="RMV171" s="212"/>
      <c r="RMW171" s="212"/>
      <c r="RMX171" s="212"/>
      <c r="RMY171" s="212"/>
      <c r="RMZ171" s="212"/>
      <c r="RNA171" s="212"/>
      <c r="RNB171" s="212"/>
      <c r="RNC171" s="212"/>
      <c r="RND171" s="212"/>
      <c r="RNE171" s="212"/>
      <c r="RNF171" s="212"/>
      <c r="RNG171" s="212"/>
      <c r="RNH171" s="212"/>
      <c r="RNI171" s="212"/>
      <c r="RNJ171" s="212"/>
      <c r="RNK171" s="212"/>
      <c r="RNL171" s="212"/>
      <c r="RNM171" s="212"/>
      <c r="RNN171" s="212"/>
      <c r="RNO171" s="212"/>
      <c r="RNV171" s="212"/>
      <c r="RNW171" s="212"/>
      <c r="RNX171" s="212"/>
      <c r="RNY171" s="212"/>
      <c r="RNZ171" s="212"/>
      <c r="ROA171" s="212"/>
      <c r="ROB171" s="212"/>
      <c r="ROC171" s="212"/>
      <c r="ROD171" s="212"/>
      <c r="ROE171" s="212"/>
      <c r="ROF171" s="212"/>
      <c r="ROG171" s="212"/>
      <c r="ROH171" s="212"/>
      <c r="ROI171" s="212"/>
      <c r="ROJ171" s="212"/>
      <c r="ROK171" s="212"/>
      <c r="ROL171" s="212"/>
      <c r="ROM171" s="212"/>
      <c r="RON171" s="212"/>
      <c r="ROO171" s="212"/>
      <c r="ROP171" s="212"/>
      <c r="ROQ171" s="212"/>
      <c r="ROR171" s="212"/>
      <c r="ROS171" s="212"/>
      <c r="ROT171" s="212"/>
      <c r="ROU171" s="212"/>
      <c r="ROV171" s="212"/>
      <c r="ROW171" s="212"/>
      <c r="ROX171" s="212"/>
      <c r="ROY171" s="212"/>
      <c r="ROZ171" s="212"/>
      <c r="RPA171" s="212"/>
      <c r="RPB171" s="212"/>
      <c r="RPC171" s="212"/>
      <c r="RPD171" s="212"/>
      <c r="RPE171" s="212"/>
      <c r="RPF171" s="212"/>
      <c r="RPG171" s="212"/>
      <c r="RPH171" s="212"/>
      <c r="RPI171" s="212"/>
      <c r="RPJ171" s="212"/>
      <c r="RPK171" s="212"/>
      <c r="RPL171" s="212"/>
      <c r="RPM171" s="212"/>
      <c r="RPN171" s="212"/>
      <c r="RPO171" s="212"/>
      <c r="RPP171" s="212"/>
      <c r="RPQ171" s="212"/>
      <c r="RPR171" s="212"/>
      <c r="RPS171" s="212"/>
      <c r="RPT171" s="212"/>
      <c r="RPU171" s="212"/>
      <c r="RPV171" s="212"/>
      <c r="RPW171" s="212"/>
      <c r="RPX171" s="212"/>
      <c r="RPY171" s="212"/>
      <c r="RPZ171" s="212"/>
      <c r="RQA171" s="212"/>
      <c r="RQB171" s="212"/>
      <c r="RQC171" s="212"/>
      <c r="RQD171" s="212"/>
      <c r="RQE171" s="212"/>
      <c r="RQF171" s="212"/>
      <c r="RQG171" s="212"/>
      <c r="RQH171" s="212"/>
      <c r="RQI171" s="212"/>
      <c r="RQJ171" s="212"/>
      <c r="RQK171" s="212"/>
      <c r="RQL171" s="212"/>
      <c r="RQM171" s="212"/>
      <c r="RQN171" s="212"/>
      <c r="RQO171" s="212"/>
      <c r="RQP171" s="212"/>
      <c r="RQQ171" s="212"/>
      <c r="RQR171" s="212"/>
      <c r="RQS171" s="212"/>
      <c r="RQT171" s="212"/>
      <c r="RQU171" s="212"/>
      <c r="RQV171" s="212"/>
      <c r="RQW171" s="212"/>
      <c r="RQX171" s="212"/>
      <c r="RQY171" s="212"/>
      <c r="RQZ171" s="212"/>
      <c r="RRA171" s="212"/>
      <c r="RRB171" s="212"/>
      <c r="RRC171" s="212"/>
      <c r="RRD171" s="212"/>
      <c r="RRE171" s="212"/>
      <c r="RRF171" s="212"/>
      <c r="RRG171" s="212"/>
      <c r="RRH171" s="212"/>
      <c r="RRI171" s="212"/>
      <c r="RRJ171" s="212"/>
      <c r="RRK171" s="212"/>
      <c r="RRL171" s="212"/>
      <c r="RRM171" s="212"/>
      <c r="RRN171" s="212"/>
      <c r="RRO171" s="212"/>
      <c r="RRP171" s="212"/>
      <c r="RRQ171" s="212"/>
      <c r="RRR171" s="212"/>
      <c r="RRS171" s="212"/>
      <c r="RRT171" s="212"/>
      <c r="RRU171" s="212"/>
      <c r="RRV171" s="212"/>
      <c r="RRW171" s="212"/>
      <c r="RRX171" s="212"/>
      <c r="RRY171" s="212"/>
      <c r="RRZ171" s="212"/>
      <c r="RSA171" s="212"/>
      <c r="RSB171" s="212"/>
      <c r="RSC171" s="212"/>
      <c r="RSD171" s="212"/>
      <c r="RSE171" s="212"/>
      <c r="RSF171" s="212"/>
      <c r="RSG171" s="212"/>
      <c r="RSH171" s="212"/>
      <c r="RSI171" s="212"/>
      <c r="RSJ171" s="212"/>
      <c r="RSK171" s="212"/>
      <c r="RSL171" s="212"/>
      <c r="RSM171" s="212"/>
      <c r="RSN171" s="212"/>
      <c r="RSO171" s="212"/>
      <c r="RSP171" s="212"/>
      <c r="RSQ171" s="212"/>
      <c r="RSR171" s="212"/>
      <c r="RSS171" s="212"/>
      <c r="RST171" s="212"/>
      <c r="RSU171" s="212"/>
      <c r="RSV171" s="212"/>
      <c r="RSW171" s="212"/>
      <c r="RSX171" s="212"/>
      <c r="RSY171" s="212"/>
      <c r="RSZ171" s="212"/>
      <c r="RTA171" s="212"/>
      <c r="RTB171" s="212"/>
      <c r="RTC171" s="212"/>
      <c r="RTD171" s="212"/>
      <c r="RTE171" s="212"/>
      <c r="RTF171" s="212"/>
      <c r="RTG171" s="212"/>
      <c r="RTH171" s="212"/>
      <c r="RTI171" s="212"/>
      <c r="RTJ171" s="212"/>
      <c r="RTK171" s="212"/>
      <c r="RTL171" s="212"/>
      <c r="RTM171" s="212"/>
      <c r="RTN171" s="212"/>
      <c r="RTO171" s="212"/>
      <c r="RTP171" s="212"/>
      <c r="RTQ171" s="212"/>
      <c r="RTR171" s="212"/>
      <c r="RTS171" s="212"/>
      <c r="RTT171" s="212"/>
      <c r="RTU171" s="212"/>
      <c r="RTV171" s="212"/>
      <c r="RTW171" s="212"/>
      <c r="RTX171" s="212"/>
      <c r="RTY171" s="212"/>
      <c r="RTZ171" s="212"/>
      <c r="RUA171" s="212"/>
      <c r="RUB171" s="212"/>
      <c r="RUC171" s="212"/>
      <c r="RUD171" s="212"/>
      <c r="RUE171" s="212"/>
      <c r="RUF171" s="212"/>
      <c r="RUG171" s="212"/>
      <c r="RUH171" s="212"/>
      <c r="RUI171" s="212"/>
      <c r="RUJ171" s="212"/>
      <c r="RUK171" s="212"/>
      <c r="RUL171" s="212"/>
      <c r="RUM171" s="212"/>
      <c r="RUN171" s="212"/>
      <c r="RUO171" s="212"/>
      <c r="RUP171" s="212"/>
      <c r="RUQ171" s="212"/>
      <c r="RUR171" s="212"/>
      <c r="RUS171" s="212"/>
      <c r="RUT171" s="212"/>
      <c r="RUU171" s="212"/>
      <c r="RUV171" s="212"/>
      <c r="RUW171" s="212"/>
      <c r="RUX171" s="212"/>
      <c r="RUY171" s="212"/>
      <c r="RUZ171" s="212"/>
      <c r="RVA171" s="212"/>
      <c r="RVB171" s="212"/>
      <c r="RVC171" s="212"/>
      <c r="RVD171" s="212"/>
      <c r="RVE171" s="212"/>
      <c r="RVF171" s="212"/>
      <c r="RVG171" s="212"/>
      <c r="RVH171" s="212"/>
      <c r="RVI171" s="212"/>
      <c r="RVJ171" s="212"/>
      <c r="RVK171" s="212"/>
      <c r="RVL171" s="212"/>
      <c r="RVM171" s="212"/>
      <c r="RVN171" s="212"/>
      <c r="RVO171" s="212"/>
      <c r="RVP171" s="212"/>
      <c r="RVQ171" s="212"/>
      <c r="RVR171" s="212"/>
      <c r="RVS171" s="212"/>
      <c r="RVT171" s="212"/>
      <c r="RVU171" s="212"/>
      <c r="RVV171" s="212"/>
      <c r="RVW171" s="212"/>
      <c r="RVX171" s="212"/>
      <c r="RVY171" s="212"/>
      <c r="RVZ171" s="212"/>
      <c r="RWA171" s="212"/>
      <c r="RWB171" s="212"/>
      <c r="RWC171" s="212"/>
      <c r="RWD171" s="212"/>
      <c r="RWE171" s="212"/>
      <c r="RWF171" s="212"/>
      <c r="RWG171" s="212"/>
      <c r="RWH171" s="212"/>
      <c r="RWI171" s="212"/>
      <c r="RWJ171" s="212"/>
      <c r="RWK171" s="212"/>
      <c r="RWL171" s="212"/>
      <c r="RWM171" s="212"/>
      <c r="RWN171" s="212"/>
      <c r="RWO171" s="212"/>
      <c r="RWP171" s="212"/>
      <c r="RWQ171" s="212"/>
      <c r="RWR171" s="212"/>
      <c r="RWS171" s="212"/>
      <c r="RWT171" s="212"/>
      <c r="RWU171" s="212"/>
      <c r="RWV171" s="212"/>
      <c r="RWW171" s="212"/>
      <c r="RWX171" s="212"/>
      <c r="RWY171" s="212"/>
      <c r="RWZ171" s="212"/>
      <c r="RXA171" s="212"/>
      <c r="RXB171" s="212"/>
      <c r="RXC171" s="212"/>
      <c r="RXD171" s="212"/>
      <c r="RXE171" s="212"/>
      <c r="RXF171" s="212"/>
      <c r="RXG171" s="212"/>
      <c r="RXH171" s="212"/>
      <c r="RXI171" s="212"/>
      <c r="RXJ171" s="212"/>
      <c r="RXK171" s="212"/>
      <c r="RXR171" s="212"/>
      <c r="RXS171" s="212"/>
      <c r="RXT171" s="212"/>
      <c r="RXU171" s="212"/>
      <c r="RXV171" s="212"/>
      <c r="RXW171" s="212"/>
      <c r="RXX171" s="212"/>
      <c r="RXY171" s="212"/>
      <c r="RXZ171" s="212"/>
      <c r="RYA171" s="212"/>
      <c r="RYB171" s="212"/>
      <c r="RYC171" s="212"/>
      <c r="RYD171" s="212"/>
      <c r="RYE171" s="212"/>
      <c r="RYF171" s="212"/>
      <c r="RYG171" s="212"/>
      <c r="RYH171" s="212"/>
      <c r="RYI171" s="212"/>
      <c r="RYJ171" s="212"/>
      <c r="RYK171" s="212"/>
      <c r="RYL171" s="212"/>
      <c r="RYM171" s="212"/>
      <c r="RYN171" s="212"/>
      <c r="RYO171" s="212"/>
      <c r="RYP171" s="212"/>
      <c r="RYQ171" s="212"/>
      <c r="RYR171" s="212"/>
      <c r="RYS171" s="212"/>
      <c r="RYT171" s="212"/>
      <c r="RYU171" s="212"/>
      <c r="RYV171" s="212"/>
      <c r="RYW171" s="212"/>
      <c r="RYX171" s="212"/>
      <c r="RYY171" s="212"/>
      <c r="RYZ171" s="212"/>
      <c r="RZA171" s="212"/>
      <c r="RZB171" s="212"/>
      <c r="RZC171" s="212"/>
      <c r="RZD171" s="212"/>
      <c r="RZE171" s="212"/>
      <c r="RZF171" s="212"/>
      <c r="RZG171" s="212"/>
      <c r="RZH171" s="212"/>
      <c r="RZI171" s="212"/>
      <c r="RZJ171" s="212"/>
      <c r="RZK171" s="212"/>
      <c r="RZL171" s="212"/>
      <c r="RZM171" s="212"/>
      <c r="RZN171" s="212"/>
      <c r="RZO171" s="212"/>
      <c r="RZP171" s="212"/>
      <c r="RZQ171" s="212"/>
      <c r="RZR171" s="212"/>
      <c r="RZS171" s="212"/>
      <c r="RZT171" s="212"/>
      <c r="RZU171" s="212"/>
      <c r="RZV171" s="212"/>
      <c r="RZW171" s="212"/>
      <c r="RZX171" s="212"/>
      <c r="RZY171" s="212"/>
      <c r="RZZ171" s="212"/>
      <c r="SAA171" s="212"/>
      <c r="SAB171" s="212"/>
      <c r="SAC171" s="212"/>
      <c r="SAD171" s="212"/>
      <c r="SAE171" s="212"/>
      <c r="SAF171" s="212"/>
      <c r="SAG171" s="212"/>
      <c r="SAH171" s="212"/>
      <c r="SAI171" s="212"/>
      <c r="SAJ171" s="212"/>
      <c r="SAK171" s="212"/>
      <c r="SAL171" s="212"/>
      <c r="SAM171" s="212"/>
      <c r="SAN171" s="212"/>
      <c r="SAO171" s="212"/>
      <c r="SAP171" s="212"/>
      <c r="SAQ171" s="212"/>
      <c r="SAR171" s="212"/>
      <c r="SAS171" s="212"/>
      <c r="SAT171" s="212"/>
      <c r="SAU171" s="212"/>
      <c r="SAV171" s="212"/>
      <c r="SAW171" s="212"/>
      <c r="SAX171" s="212"/>
      <c r="SAY171" s="212"/>
      <c r="SAZ171" s="212"/>
      <c r="SBA171" s="212"/>
      <c r="SBB171" s="212"/>
      <c r="SBC171" s="212"/>
      <c r="SBD171" s="212"/>
      <c r="SBE171" s="212"/>
      <c r="SBF171" s="212"/>
      <c r="SBG171" s="212"/>
      <c r="SBH171" s="212"/>
      <c r="SBI171" s="212"/>
      <c r="SBJ171" s="212"/>
      <c r="SBK171" s="212"/>
      <c r="SBL171" s="212"/>
      <c r="SBM171" s="212"/>
      <c r="SBN171" s="212"/>
      <c r="SBO171" s="212"/>
      <c r="SBP171" s="212"/>
      <c r="SBQ171" s="212"/>
      <c r="SBR171" s="212"/>
      <c r="SBS171" s="212"/>
      <c r="SBT171" s="212"/>
      <c r="SBU171" s="212"/>
      <c r="SBV171" s="212"/>
      <c r="SBW171" s="212"/>
      <c r="SBX171" s="212"/>
      <c r="SBY171" s="212"/>
      <c r="SBZ171" s="212"/>
      <c r="SCA171" s="212"/>
      <c r="SCB171" s="212"/>
      <c r="SCC171" s="212"/>
      <c r="SCD171" s="212"/>
      <c r="SCE171" s="212"/>
      <c r="SCF171" s="212"/>
      <c r="SCG171" s="212"/>
      <c r="SCH171" s="212"/>
      <c r="SCI171" s="212"/>
      <c r="SCJ171" s="212"/>
      <c r="SCK171" s="212"/>
      <c r="SCL171" s="212"/>
      <c r="SCM171" s="212"/>
      <c r="SCN171" s="212"/>
      <c r="SCO171" s="212"/>
      <c r="SCP171" s="212"/>
      <c r="SCQ171" s="212"/>
      <c r="SCR171" s="212"/>
      <c r="SCS171" s="212"/>
      <c r="SCT171" s="212"/>
      <c r="SCU171" s="212"/>
      <c r="SCV171" s="212"/>
      <c r="SCW171" s="212"/>
      <c r="SCX171" s="212"/>
      <c r="SCY171" s="212"/>
      <c r="SCZ171" s="212"/>
      <c r="SDA171" s="212"/>
      <c r="SDB171" s="212"/>
      <c r="SDC171" s="212"/>
      <c r="SDD171" s="212"/>
      <c r="SDE171" s="212"/>
      <c r="SDF171" s="212"/>
      <c r="SDG171" s="212"/>
      <c r="SDH171" s="212"/>
      <c r="SDI171" s="212"/>
      <c r="SDJ171" s="212"/>
      <c r="SDK171" s="212"/>
      <c r="SDL171" s="212"/>
      <c r="SDM171" s="212"/>
      <c r="SDN171" s="212"/>
      <c r="SDO171" s="212"/>
      <c r="SDP171" s="212"/>
      <c r="SDQ171" s="212"/>
      <c r="SDR171" s="212"/>
      <c r="SDS171" s="212"/>
      <c r="SDT171" s="212"/>
      <c r="SDU171" s="212"/>
      <c r="SDV171" s="212"/>
      <c r="SDW171" s="212"/>
      <c r="SDX171" s="212"/>
      <c r="SDY171" s="212"/>
      <c r="SDZ171" s="212"/>
      <c r="SEA171" s="212"/>
      <c r="SEB171" s="212"/>
      <c r="SEC171" s="212"/>
      <c r="SED171" s="212"/>
      <c r="SEE171" s="212"/>
      <c r="SEF171" s="212"/>
      <c r="SEG171" s="212"/>
      <c r="SEH171" s="212"/>
      <c r="SEI171" s="212"/>
      <c r="SEJ171" s="212"/>
      <c r="SEK171" s="212"/>
      <c r="SEL171" s="212"/>
      <c r="SEM171" s="212"/>
      <c r="SEN171" s="212"/>
      <c r="SEO171" s="212"/>
      <c r="SEP171" s="212"/>
      <c r="SEQ171" s="212"/>
      <c r="SER171" s="212"/>
      <c r="SES171" s="212"/>
      <c r="SET171" s="212"/>
      <c r="SEU171" s="212"/>
      <c r="SEV171" s="212"/>
      <c r="SEW171" s="212"/>
      <c r="SEX171" s="212"/>
      <c r="SEY171" s="212"/>
      <c r="SEZ171" s="212"/>
      <c r="SFA171" s="212"/>
      <c r="SFB171" s="212"/>
      <c r="SFC171" s="212"/>
      <c r="SFD171" s="212"/>
      <c r="SFE171" s="212"/>
      <c r="SFF171" s="212"/>
      <c r="SFG171" s="212"/>
      <c r="SFH171" s="212"/>
      <c r="SFI171" s="212"/>
      <c r="SFJ171" s="212"/>
      <c r="SFK171" s="212"/>
      <c r="SFL171" s="212"/>
      <c r="SFM171" s="212"/>
      <c r="SFN171" s="212"/>
      <c r="SFO171" s="212"/>
      <c r="SFP171" s="212"/>
      <c r="SFQ171" s="212"/>
      <c r="SFR171" s="212"/>
      <c r="SFS171" s="212"/>
      <c r="SFT171" s="212"/>
      <c r="SFU171" s="212"/>
      <c r="SFV171" s="212"/>
      <c r="SFW171" s="212"/>
      <c r="SFX171" s="212"/>
      <c r="SFY171" s="212"/>
      <c r="SFZ171" s="212"/>
      <c r="SGA171" s="212"/>
      <c r="SGB171" s="212"/>
      <c r="SGC171" s="212"/>
      <c r="SGD171" s="212"/>
      <c r="SGE171" s="212"/>
      <c r="SGF171" s="212"/>
      <c r="SGG171" s="212"/>
      <c r="SGH171" s="212"/>
      <c r="SGI171" s="212"/>
      <c r="SGJ171" s="212"/>
      <c r="SGK171" s="212"/>
      <c r="SGL171" s="212"/>
      <c r="SGM171" s="212"/>
      <c r="SGN171" s="212"/>
      <c r="SGO171" s="212"/>
      <c r="SGP171" s="212"/>
      <c r="SGQ171" s="212"/>
      <c r="SGR171" s="212"/>
      <c r="SGS171" s="212"/>
      <c r="SGT171" s="212"/>
      <c r="SGU171" s="212"/>
      <c r="SGV171" s="212"/>
      <c r="SGW171" s="212"/>
      <c r="SGX171" s="212"/>
      <c r="SGY171" s="212"/>
      <c r="SGZ171" s="212"/>
      <c r="SHA171" s="212"/>
      <c r="SHB171" s="212"/>
      <c r="SHC171" s="212"/>
      <c r="SHD171" s="212"/>
      <c r="SHE171" s="212"/>
      <c r="SHF171" s="212"/>
      <c r="SHG171" s="212"/>
      <c r="SHN171" s="212"/>
      <c r="SHO171" s="212"/>
      <c r="SHP171" s="212"/>
      <c r="SHQ171" s="212"/>
      <c r="SHR171" s="212"/>
      <c r="SHS171" s="212"/>
      <c r="SHT171" s="212"/>
      <c r="SHU171" s="212"/>
      <c r="SHV171" s="212"/>
      <c r="SHW171" s="212"/>
      <c r="SHX171" s="212"/>
      <c r="SHY171" s="212"/>
      <c r="SHZ171" s="212"/>
      <c r="SIA171" s="212"/>
      <c r="SIB171" s="212"/>
      <c r="SIC171" s="212"/>
      <c r="SID171" s="212"/>
      <c r="SIE171" s="212"/>
      <c r="SIF171" s="212"/>
      <c r="SIG171" s="212"/>
      <c r="SIH171" s="212"/>
      <c r="SII171" s="212"/>
      <c r="SIJ171" s="212"/>
      <c r="SIK171" s="212"/>
      <c r="SIL171" s="212"/>
      <c r="SIM171" s="212"/>
      <c r="SIN171" s="212"/>
      <c r="SIO171" s="212"/>
      <c r="SIP171" s="212"/>
      <c r="SIQ171" s="212"/>
      <c r="SIR171" s="212"/>
      <c r="SIS171" s="212"/>
      <c r="SIT171" s="212"/>
      <c r="SIU171" s="212"/>
      <c r="SIV171" s="212"/>
      <c r="SIW171" s="212"/>
      <c r="SIX171" s="212"/>
      <c r="SIY171" s="212"/>
      <c r="SIZ171" s="212"/>
      <c r="SJA171" s="212"/>
      <c r="SJB171" s="212"/>
      <c r="SJC171" s="212"/>
      <c r="SJD171" s="212"/>
      <c r="SJE171" s="212"/>
      <c r="SJF171" s="212"/>
      <c r="SJG171" s="212"/>
      <c r="SJH171" s="212"/>
      <c r="SJI171" s="212"/>
      <c r="SJJ171" s="212"/>
      <c r="SJK171" s="212"/>
      <c r="SJL171" s="212"/>
      <c r="SJM171" s="212"/>
      <c r="SJN171" s="212"/>
      <c r="SJO171" s="212"/>
      <c r="SJP171" s="212"/>
      <c r="SJQ171" s="212"/>
      <c r="SJR171" s="212"/>
      <c r="SJS171" s="212"/>
      <c r="SJT171" s="212"/>
      <c r="SJU171" s="212"/>
      <c r="SJV171" s="212"/>
      <c r="SJW171" s="212"/>
      <c r="SJX171" s="212"/>
      <c r="SJY171" s="212"/>
      <c r="SJZ171" s="212"/>
      <c r="SKA171" s="212"/>
      <c r="SKB171" s="212"/>
      <c r="SKC171" s="212"/>
      <c r="SKD171" s="212"/>
      <c r="SKE171" s="212"/>
      <c r="SKF171" s="212"/>
      <c r="SKG171" s="212"/>
      <c r="SKH171" s="212"/>
      <c r="SKI171" s="212"/>
      <c r="SKJ171" s="212"/>
      <c r="SKK171" s="212"/>
      <c r="SKL171" s="212"/>
      <c r="SKM171" s="212"/>
      <c r="SKN171" s="212"/>
      <c r="SKO171" s="212"/>
      <c r="SKP171" s="212"/>
      <c r="SKQ171" s="212"/>
      <c r="SKR171" s="212"/>
      <c r="SKS171" s="212"/>
      <c r="SKT171" s="212"/>
      <c r="SKU171" s="212"/>
      <c r="SKV171" s="212"/>
      <c r="SKW171" s="212"/>
      <c r="SKX171" s="212"/>
      <c r="SKY171" s="212"/>
      <c r="SKZ171" s="212"/>
      <c r="SLA171" s="212"/>
      <c r="SLB171" s="212"/>
      <c r="SLC171" s="212"/>
      <c r="SLD171" s="212"/>
      <c r="SLE171" s="212"/>
      <c r="SLF171" s="212"/>
      <c r="SLG171" s="212"/>
      <c r="SLH171" s="212"/>
      <c r="SLI171" s="212"/>
      <c r="SLJ171" s="212"/>
      <c r="SLK171" s="212"/>
      <c r="SLL171" s="212"/>
      <c r="SLM171" s="212"/>
      <c r="SLN171" s="212"/>
      <c r="SLO171" s="212"/>
      <c r="SLP171" s="212"/>
      <c r="SLQ171" s="212"/>
      <c r="SLR171" s="212"/>
      <c r="SLS171" s="212"/>
      <c r="SLT171" s="212"/>
      <c r="SLU171" s="212"/>
      <c r="SLV171" s="212"/>
      <c r="SLW171" s="212"/>
      <c r="SLX171" s="212"/>
      <c r="SLY171" s="212"/>
      <c r="SLZ171" s="212"/>
      <c r="SMA171" s="212"/>
      <c r="SMB171" s="212"/>
      <c r="SMC171" s="212"/>
      <c r="SMD171" s="212"/>
      <c r="SME171" s="212"/>
      <c r="SMF171" s="212"/>
      <c r="SMG171" s="212"/>
      <c r="SMH171" s="212"/>
      <c r="SMI171" s="212"/>
      <c r="SMJ171" s="212"/>
      <c r="SMK171" s="212"/>
      <c r="SML171" s="212"/>
      <c r="SMM171" s="212"/>
      <c r="SMN171" s="212"/>
      <c r="SMO171" s="212"/>
      <c r="SMP171" s="212"/>
      <c r="SMQ171" s="212"/>
      <c r="SMR171" s="212"/>
      <c r="SMS171" s="212"/>
      <c r="SMT171" s="212"/>
      <c r="SMU171" s="212"/>
      <c r="SMV171" s="212"/>
      <c r="SMW171" s="212"/>
      <c r="SMX171" s="212"/>
      <c r="SMY171" s="212"/>
      <c r="SMZ171" s="212"/>
      <c r="SNA171" s="212"/>
      <c r="SNB171" s="212"/>
      <c r="SNC171" s="212"/>
      <c r="SND171" s="212"/>
      <c r="SNE171" s="212"/>
      <c r="SNF171" s="212"/>
      <c r="SNG171" s="212"/>
      <c r="SNH171" s="212"/>
      <c r="SNI171" s="212"/>
      <c r="SNJ171" s="212"/>
      <c r="SNK171" s="212"/>
      <c r="SNL171" s="212"/>
      <c r="SNM171" s="212"/>
      <c r="SNN171" s="212"/>
      <c r="SNO171" s="212"/>
      <c r="SNP171" s="212"/>
      <c r="SNQ171" s="212"/>
      <c r="SNR171" s="212"/>
      <c r="SNS171" s="212"/>
      <c r="SNT171" s="212"/>
      <c r="SNU171" s="212"/>
      <c r="SNV171" s="212"/>
      <c r="SNW171" s="212"/>
      <c r="SNX171" s="212"/>
      <c r="SNY171" s="212"/>
      <c r="SNZ171" s="212"/>
      <c r="SOA171" s="212"/>
      <c r="SOB171" s="212"/>
      <c r="SOC171" s="212"/>
      <c r="SOD171" s="212"/>
      <c r="SOE171" s="212"/>
      <c r="SOF171" s="212"/>
      <c r="SOG171" s="212"/>
      <c r="SOH171" s="212"/>
      <c r="SOI171" s="212"/>
      <c r="SOJ171" s="212"/>
      <c r="SOK171" s="212"/>
      <c r="SOL171" s="212"/>
      <c r="SOM171" s="212"/>
      <c r="SON171" s="212"/>
      <c r="SOO171" s="212"/>
      <c r="SOP171" s="212"/>
      <c r="SOQ171" s="212"/>
      <c r="SOR171" s="212"/>
      <c r="SOS171" s="212"/>
      <c r="SOT171" s="212"/>
      <c r="SOU171" s="212"/>
      <c r="SOV171" s="212"/>
      <c r="SOW171" s="212"/>
      <c r="SOX171" s="212"/>
      <c r="SOY171" s="212"/>
      <c r="SOZ171" s="212"/>
      <c r="SPA171" s="212"/>
      <c r="SPB171" s="212"/>
      <c r="SPC171" s="212"/>
      <c r="SPD171" s="212"/>
      <c r="SPE171" s="212"/>
      <c r="SPF171" s="212"/>
      <c r="SPG171" s="212"/>
      <c r="SPH171" s="212"/>
      <c r="SPI171" s="212"/>
      <c r="SPJ171" s="212"/>
      <c r="SPK171" s="212"/>
      <c r="SPL171" s="212"/>
      <c r="SPM171" s="212"/>
      <c r="SPN171" s="212"/>
      <c r="SPO171" s="212"/>
      <c r="SPP171" s="212"/>
      <c r="SPQ171" s="212"/>
      <c r="SPR171" s="212"/>
      <c r="SPS171" s="212"/>
      <c r="SPT171" s="212"/>
      <c r="SPU171" s="212"/>
      <c r="SPV171" s="212"/>
      <c r="SPW171" s="212"/>
      <c r="SPX171" s="212"/>
      <c r="SPY171" s="212"/>
      <c r="SPZ171" s="212"/>
      <c r="SQA171" s="212"/>
      <c r="SQB171" s="212"/>
      <c r="SQC171" s="212"/>
      <c r="SQD171" s="212"/>
      <c r="SQE171" s="212"/>
      <c r="SQF171" s="212"/>
      <c r="SQG171" s="212"/>
      <c r="SQH171" s="212"/>
      <c r="SQI171" s="212"/>
      <c r="SQJ171" s="212"/>
      <c r="SQK171" s="212"/>
      <c r="SQL171" s="212"/>
      <c r="SQM171" s="212"/>
      <c r="SQN171" s="212"/>
      <c r="SQO171" s="212"/>
      <c r="SQP171" s="212"/>
      <c r="SQQ171" s="212"/>
      <c r="SQR171" s="212"/>
      <c r="SQS171" s="212"/>
      <c r="SQT171" s="212"/>
      <c r="SQU171" s="212"/>
      <c r="SQV171" s="212"/>
      <c r="SQW171" s="212"/>
      <c r="SQX171" s="212"/>
      <c r="SQY171" s="212"/>
      <c r="SQZ171" s="212"/>
      <c r="SRA171" s="212"/>
      <c r="SRB171" s="212"/>
      <c r="SRC171" s="212"/>
      <c r="SRJ171" s="212"/>
      <c r="SRK171" s="212"/>
      <c r="SRL171" s="212"/>
      <c r="SRM171" s="212"/>
      <c r="SRN171" s="212"/>
      <c r="SRO171" s="212"/>
      <c r="SRP171" s="212"/>
      <c r="SRQ171" s="212"/>
      <c r="SRR171" s="212"/>
      <c r="SRS171" s="212"/>
      <c r="SRT171" s="212"/>
      <c r="SRU171" s="212"/>
      <c r="SRV171" s="212"/>
      <c r="SRW171" s="212"/>
      <c r="SRX171" s="212"/>
      <c r="SRY171" s="212"/>
      <c r="SRZ171" s="212"/>
      <c r="SSA171" s="212"/>
      <c r="SSB171" s="212"/>
      <c r="SSC171" s="212"/>
      <c r="SSD171" s="212"/>
      <c r="SSE171" s="212"/>
      <c r="SSF171" s="212"/>
      <c r="SSG171" s="212"/>
      <c r="SSH171" s="212"/>
      <c r="SSI171" s="212"/>
      <c r="SSJ171" s="212"/>
      <c r="SSK171" s="212"/>
      <c r="SSL171" s="212"/>
      <c r="SSM171" s="212"/>
      <c r="SSN171" s="212"/>
      <c r="SSO171" s="212"/>
      <c r="SSP171" s="212"/>
      <c r="SSQ171" s="212"/>
      <c r="SSR171" s="212"/>
      <c r="SSS171" s="212"/>
      <c r="SST171" s="212"/>
      <c r="SSU171" s="212"/>
      <c r="SSV171" s="212"/>
      <c r="SSW171" s="212"/>
      <c r="SSX171" s="212"/>
      <c r="SSY171" s="212"/>
      <c r="SSZ171" s="212"/>
      <c r="STA171" s="212"/>
      <c r="STB171" s="212"/>
      <c r="STC171" s="212"/>
      <c r="STD171" s="212"/>
      <c r="STE171" s="212"/>
      <c r="STF171" s="212"/>
      <c r="STG171" s="212"/>
      <c r="STH171" s="212"/>
      <c r="STI171" s="212"/>
      <c r="STJ171" s="212"/>
      <c r="STK171" s="212"/>
      <c r="STL171" s="212"/>
      <c r="STM171" s="212"/>
      <c r="STN171" s="212"/>
      <c r="STO171" s="212"/>
      <c r="STP171" s="212"/>
      <c r="STQ171" s="212"/>
      <c r="STR171" s="212"/>
      <c r="STS171" s="212"/>
      <c r="STT171" s="212"/>
      <c r="STU171" s="212"/>
      <c r="STV171" s="212"/>
      <c r="STW171" s="212"/>
      <c r="STX171" s="212"/>
      <c r="STY171" s="212"/>
      <c r="STZ171" s="212"/>
      <c r="SUA171" s="212"/>
      <c r="SUB171" s="212"/>
      <c r="SUC171" s="212"/>
      <c r="SUD171" s="212"/>
      <c r="SUE171" s="212"/>
      <c r="SUF171" s="212"/>
      <c r="SUG171" s="212"/>
      <c r="SUH171" s="212"/>
      <c r="SUI171" s="212"/>
      <c r="SUJ171" s="212"/>
      <c r="SUK171" s="212"/>
      <c r="SUL171" s="212"/>
      <c r="SUM171" s="212"/>
      <c r="SUN171" s="212"/>
      <c r="SUO171" s="212"/>
      <c r="SUP171" s="212"/>
      <c r="SUQ171" s="212"/>
      <c r="SUR171" s="212"/>
      <c r="SUS171" s="212"/>
      <c r="SUT171" s="212"/>
      <c r="SUU171" s="212"/>
      <c r="SUV171" s="212"/>
      <c r="SUW171" s="212"/>
      <c r="SUX171" s="212"/>
      <c r="SUY171" s="212"/>
      <c r="SUZ171" s="212"/>
      <c r="SVA171" s="212"/>
      <c r="SVB171" s="212"/>
      <c r="SVC171" s="212"/>
      <c r="SVD171" s="212"/>
      <c r="SVE171" s="212"/>
      <c r="SVF171" s="212"/>
      <c r="SVG171" s="212"/>
      <c r="SVH171" s="212"/>
      <c r="SVI171" s="212"/>
      <c r="SVJ171" s="212"/>
      <c r="SVK171" s="212"/>
      <c r="SVL171" s="212"/>
      <c r="SVM171" s="212"/>
      <c r="SVN171" s="212"/>
      <c r="SVO171" s="212"/>
      <c r="SVP171" s="212"/>
      <c r="SVQ171" s="212"/>
      <c r="SVR171" s="212"/>
      <c r="SVS171" s="212"/>
      <c r="SVT171" s="212"/>
      <c r="SVU171" s="212"/>
      <c r="SVV171" s="212"/>
      <c r="SVW171" s="212"/>
      <c r="SVX171" s="212"/>
      <c r="SVY171" s="212"/>
      <c r="SVZ171" s="212"/>
      <c r="SWA171" s="212"/>
      <c r="SWB171" s="212"/>
      <c r="SWC171" s="212"/>
      <c r="SWD171" s="212"/>
      <c r="SWE171" s="212"/>
      <c r="SWF171" s="212"/>
      <c r="SWG171" s="212"/>
      <c r="SWH171" s="212"/>
      <c r="SWI171" s="212"/>
      <c r="SWJ171" s="212"/>
      <c r="SWK171" s="212"/>
      <c r="SWL171" s="212"/>
      <c r="SWM171" s="212"/>
      <c r="SWN171" s="212"/>
      <c r="SWO171" s="212"/>
      <c r="SWP171" s="212"/>
      <c r="SWQ171" s="212"/>
      <c r="SWR171" s="212"/>
      <c r="SWS171" s="212"/>
      <c r="SWT171" s="212"/>
      <c r="SWU171" s="212"/>
      <c r="SWV171" s="212"/>
      <c r="SWW171" s="212"/>
      <c r="SWX171" s="212"/>
      <c r="SWY171" s="212"/>
      <c r="SWZ171" s="212"/>
      <c r="SXA171" s="212"/>
      <c r="SXB171" s="212"/>
      <c r="SXC171" s="212"/>
      <c r="SXD171" s="212"/>
      <c r="SXE171" s="212"/>
      <c r="SXF171" s="212"/>
      <c r="SXG171" s="212"/>
      <c r="SXH171" s="212"/>
      <c r="SXI171" s="212"/>
      <c r="SXJ171" s="212"/>
      <c r="SXK171" s="212"/>
      <c r="SXL171" s="212"/>
      <c r="SXM171" s="212"/>
      <c r="SXN171" s="212"/>
      <c r="SXO171" s="212"/>
      <c r="SXP171" s="212"/>
      <c r="SXQ171" s="212"/>
      <c r="SXR171" s="212"/>
      <c r="SXS171" s="212"/>
      <c r="SXT171" s="212"/>
      <c r="SXU171" s="212"/>
      <c r="SXV171" s="212"/>
      <c r="SXW171" s="212"/>
      <c r="SXX171" s="212"/>
      <c r="SXY171" s="212"/>
      <c r="SXZ171" s="212"/>
      <c r="SYA171" s="212"/>
      <c r="SYB171" s="212"/>
      <c r="SYC171" s="212"/>
      <c r="SYD171" s="212"/>
      <c r="SYE171" s="212"/>
      <c r="SYF171" s="212"/>
      <c r="SYG171" s="212"/>
      <c r="SYH171" s="212"/>
      <c r="SYI171" s="212"/>
      <c r="SYJ171" s="212"/>
      <c r="SYK171" s="212"/>
      <c r="SYL171" s="212"/>
      <c r="SYM171" s="212"/>
      <c r="SYN171" s="212"/>
      <c r="SYO171" s="212"/>
      <c r="SYP171" s="212"/>
      <c r="SYQ171" s="212"/>
      <c r="SYR171" s="212"/>
      <c r="SYS171" s="212"/>
      <c r="SYT171" s="212"/>
      <c r="SYU171" s="212"/>
      <c r="SYV171" s="212"/>
      <c r="SYW171" s="212"/>
      <c r="SYX171" s="212"/>
      <c r="SYY171" s="212"/>
      <c r="SYZ171" s="212"/>
      <c r="SZA171" s="212"/>
      <c r="SZB171" s="212"/>
      <c r="SZC171" s="212"/>
      <c r="SZD171" s="212"/>
      <c r="SZE171" s="212"/>
      <c r="SZF171" s="212"/>
      <c r="SZG171" s="212"/>
      <c r="SZH171" s="212"/>
      <c r="SZI171" s="212"/>
      <c r="SZJ171" s="212"/>
      <c r="SZK171" s="212"/>
      <c r="SZL171" s="212"/>
      <c r="SZM171" s="212"/>
      <c r="SZN171" s="212"/>
      <c r="SZO171" s="212"/>
      <c r="SZP171" s="212"/>
      <c r="SZQ171" s="212"/>
      <c r="SZR171" s="212"/>
      <c r="SZS171" s="212"/>
      <c r="SZT171" s="212"/>
      <c r="SZU171" s="212"/>
      <c r="SZV171" s="212"/>
      <c r="SZW171" s="212"/>
      <c r="SZX171" s="212"/>
      <c r="SZY171" s="212"/>
      <c r="SZZ171" s="212"/>
      <c r="TAA171" s="212"/>
      <c r="TAB171" s="212"/>
      <c r="TAC171" s="212"/>
      <c r="TAD171" s="212"/>
      <c r="TAE171" s="212"/>
      <c r="TAF171" s="212"/>
      <c r="TAG171" s="212"/>
      <c r="TAH171" s="212"/>
      <c r="TAI171" s="212"/>
      <c r="TAJ171" s="212"/>
      <c r="TAK171" s="212"/>
      <c r="TAL171" s="212"/>
      <c r="TAM171" s="212"/>
      <c r="TAN171" s="212"/>
      <c r="TAO171" s="212"/>
      <c r="TAP171" s="212"/>
      <c r="TAQ171" s="212"/>
      <c r="TAR171" s="212"/>
      <c r="TAS171" s="212"/>
      <c r="TAT171" s="212"/>
      <c r="TAU171" s="212"/>
      <c r="TAV171" s="212"/>
      <c r="TAW171" s="212"/>
      <c r="TAX171" s="212"/>
      <c r="TAY171" s="212"/>
      <c r="TBF171" s="212"/>
      <c r="TBG171" s="212"/>
      <c r="TBH171" s="212"/>
      <c r="TBI171" s="212"/>
      <c r="TBJ171" s="212"/>
      <c r="TBK171" s="212"/>
      <c r="TBL171" s="212"/>
      <c r="TBM171" s="212"/>
      <c r="TBN171" s="212"/>
      <c r="TBO171" s="212"/>
      <c r="TBP171" s="212"/>
      <c r="TBQ171" s="212"/>
      <c r="TBR171" s="212"/>
      <c r="TBS171" s="212"/>
      <c r="TBT171" s="212"/>
      <c r="TBU171" s="212"/>
      <c r="TBV171" s="212"/>
      <c r="TBW171" s="212"/>
      <c r="TBX171" s="212"/>
      <c r="TBY171" s="212"/>
      <c r="TBZ171" s="212"/>
      <c r="TCA171" s="212"/>
      <c r="TCB171" s="212"/>
      <c r="TCC171" s="212"/>
      <c r="TCD171" s="212"/>
      <c r="TCE171" s="212"/>
      <c r="TCF171" s="212"/>
      <c r="TCG171" s="212"/>
      <c r="TCH171" s="212"/>
      <c r="TCI171" s="212"/>
      <c r="TCJ171" s="212"/>
      <c r="TCK171" s="212"/>
      <c r="TCL171" s="212"/>
      <c r="TCM171" s="212"/>
      <c r="TCN171" s="212"/>
      <c r="TCO171" s="212"/>
      <c r="TCP171" s="212"/>
      <c r="TCQ171" s="212"/>
      <c r="TCR171" s="212"/>
      <c r="TCS171" s="212"/>
      <c r="TCT171" s="212"/>
      <c r="TCU171" s="212"/>
      <c r="TCV171" s="212"/>
      <c r="TCW171" s="212"/>
      <c r="TCX171" s="212"/>
      <c r="TCY171" s="212"/>
      <c r="TCZ171" s="212"/>
      <c r="TDA171" s="212"/>
      <c r="TDB171" s="212"/>
      <c r="TDC171" s="212"/>
      <c r="TDD171" s="212"/>
      <c r="TDE171" s="212"/>
      <c r="TDF171" s="212"/>
      <c r="TDG171" s="212"/>
      <c r="TDH171" s="212"/>
      <c r="TDI171" s="212"/>
      <c r="TDJ171" s="212"/>
      <c r="TDK171" s="212"/>
      <c r="TDL171" s="212"/>
      <c r="TDM171" s="212"/>
      <c r="TDN171" s="212"/>
      <c r="TDO171" s="212"/>
      <c r="TDP171" s="212"/>
      <c r="TDQ171" s="212"/>
      <c r="TDR171" s="212"/>
      <c r="TDS171" s="212"/>
      <c r="TDT171" s="212"/>
      <c r="TDU171" s="212"/>
      <c r="TDV171" s="212"/>
      <c r="TDW171" s="212"/>
      <c r="TDX171" s="212"/>
      <c r="TDY171" s="212"/>
      <c r="TDZ171" s="212"/>
      <c r="TEA171" s="212"/>
      <c r="TEB171" s="212"/>
      <c r="TEC171" s="212"/>
      <c r="TED171" s="212"/>
      <c r="TEE171" s="212"/>
      <c r="TEF171" s="212"/>
      <c r="TEG171" s="212"/>
      <c r="TEH171" s="212"/>
      <c r="TEI171" s="212"/>
      <c r="TEJ171" s="212"/>
      <c r="TEK171" s="212"/>
      <c r="TEL171" s="212"/>
      <c r="TEM171" s="212"/>
      <c r="TEN171" s="212"/>
      <c r="TEO171" s="212"/>
      <c r="TEP171" s="212"/>
      <c r="TEQ171" s="212"/>
      <c r="TER171" s="212"/>
      <c r="TES171" s="212"/>
      <c r="TET171" s="212"/>
      <c r="TEU171" s="212"/>
      <c r="TEV171" s="212"/>
      <c r="TEW171" s="212"/>
      <c r="TEX171" s="212"/>
      <c r="TEY171" s="212"/>
      <c r="TEZ171" s="212"/>
      <c r="TFA171" s="212"/>
      <c r="TFB171" s="212"/>
      <c r="TFC171" s="212"/>
      <c r="TFD171" s="212"/>
      <c r="TFE171" s="212"/>
      <c r="TFF171" s="212"/>
      <c r="TFG171" s="212"/>
      <c r="TFH171" s="212"/>
      <c r="TFI171" s="212"/>
      <c r="TFJ171" s="212"/>
      <c r="TFK171" s="212"/>
      <c r="TFL171" s="212"/>
      <c r="TFM171" s="212"/>
      <c r="TFN171" s="212"/>
      <c r="TFO171" s="212"/>
      <c r="TFP171" s="212"/>
      <c r="TFQ171" s="212"/>
      <c r="TFR171" s="212"/>
      <c r="TFS171" s="212"/>
      <c r="TFT171" s="212"/>
      <c r="TFU171" s="212"/>
      <c r="TFV171" s="212"/>
      <c r="TFW171" s="212"/>
      <c r="TFX171" s="212"/>
      <c r="TFY171" s="212"/>
      <c r="TFZ171" s="212"/>
      <c r="TGA171" s="212"/>
      <c r="TGB171" s="212"/>
      <c r="TGC171" s="212"/>
      <c r="TGD171" s="212"/>
      <c r="TGE171" s="212"/>
      <c r="TGF171" s="212"/>
      <c r="TGG171" s="212"/>
      <c r="TGH171" s="212"/>
      <c r="TGI171" s="212"/>
      <c r="TGJ171" s="212"/>
      <c r="TGK171" s="212"/>
      <c r="TGL171" s="212"/>
      <c r="TGM171" s="212"/>
      <c r="TGN171" s="212"/>
      <c r="TGO171" s="212"/>
      <c r="TGP171" s="212"/>
      <c r="TGQ171" s="212"/>
      <c r="TGR171" s="212"/>
      <c r="TGS171" s="212"/>
      <c r="TGT171" s="212"/>
      <c r="TGU171" s="212"/>
      <c r="TGV171" s="212"/>
      <c r="TGW171" s="212"/>
      <c r="TGX171" s="212"/>
      <c r="TGY171" s="212"/>
      <c r="TGZ171" s="212"/>
      <c r="THA171" s="212"/>
      <c r="THB171" s="212"/>
      <c r="THC171" s="212"/>
      <c r="THD171" s="212"/>
      <c r="THE171" s="212"/>
      <c r="THF171" s="212"/>
      <c r="THG171" s="212"/>
      <c r="THH171" s="212"/>
      <c r="THI171" s="212"/>
      <c r="THJ171" s="212"/>
      <c r="THK171" s="212"/>
      <c r="THL171" s="212"/>
      <c r="THM171" s="212"/>
      <c r="THN171" s="212"/>
      <c r="THO171" s="212"/>
      <c r="THP171" s="212"/>
      <c r="THQ171" s="212"/>
      <c r="THR171" s="212"/>
      <c r="THS171" s="212"/>
      <c r="THT171" s="212"/>
      <c r="THU171" s="212"/>
      <c r="THV171" s="212"/>
      <c r="THW171" s="212"/>
      <c r="THX171" s="212"/>
      <c r="THY171" s="212"/>
      <c r="THZ171" s="212"/>
      <c r="TIA171" s="212"/>
      <c r="TIB171" s="212"/>
      <c r="TIC171" s="212"/>
      <c r="TID171" s="212"/>
      <c r="TIE171" s="212"/>
      <c r="TIF171" s="212"/>
      <c r="TIG171" s="212"/>
      <c r="TIH171" s="212"/>
      <c r="TII171" s="212"/>
      <c r="TIJ171" s="212"/>
      <c r="TIK171" s="212"/>
      <c r="TIL171" s="212"/>
      <c r="TIM171" s="212"/>
      <c r="TIN171" s="212"/>
      <c r="TIO171" s="212"/>
      <c r="TIP171" s="212"/>
      <c r="TIQ171" s="212"/>
      <c r="TIR171" s="212"/>
      <c r="TIS171" s="212"/>
      <c r="TIT171" s="212"/>
      <c r="TIU171" s="212"/>
      <c r="TIV171" s="212"/>
      <c r="TIW171" s="212"/>
      <c r="TIX171" s="212"/>
      <c r="TIY171" s="212"/>
      <c r="TIZ171" s="212"/>
      <c r="TJA171" s="212"/>
      <c r="TJB171" s="212"/>
      <c r="TJC171" s="212"/>
      <c r="TJD171" s="212"/>
      <c r="TJE171" s="212"/>
      <c r="TJF171" s="212"/>
      <c r="TJG171" s="212"/>
      <c r="TJH171" s="212"/>
      <c r="TJI171" s="212"/>
      <c r="TJJ171" s="212"/>
      <c r="TJK171" s="212"/>
      <c r="TJL171" s="212"/>
      <c r="TJM171" s="212"/>
      <c r="TJN171" s="212"/>
      <c r="TJO171" s="212"/>
      <c r="TJP171" s="212"/>
      <c r="TJQ171" s="212"/>
      <c r="TJR171" s="212"/>
      <c r="TJS171" s="212"/>
      <c r="TJT171" s="212"/>
      <c r="TJU171" s="212"/>
      <c r="TJV171" s="212"/>
      <c r="TJW171" s="212"/>
      <c r="TJX171" s="212"/>
      <c r="TJY171" s="212"/>
      <c r="TJZ171" s="212"/>
      <c r="TKA171" s="212"/>
      <c r="TKB171" s="212"/>
      <c r="TKC171" s="212"/>
      <c r="TKD171" s="212"/>
      <c r="TKE171" s="212"/>
      <c r="TKF171" s="212"/>
      <c r="TKG171" s="212"/>
      <c r="TKH171" s="212"/>
      <c r="TKI171" s="212"/>
      <c r="TKJ171" s="212"/>
      <c r="TKK171" s="212"/>
      <c r="TKL171" s="212"/>
      <c r="TKM171" s="212"/>
      <c r="TKN171" s="212"/>
      <c r="TKO171" s="212"/>
      <c r="TKP171" s="212"/>
      <c r="TKQ171" s="212"/>
      <c r="TKR171" s="212"/>
      <c r="TKS171" s="212"/>
      <c r="TKT171" s="212"/>
      <c r="TKU171" s="212"/>
      <c r="TLB171" s="212"/>
      <c r="TLC171" s="212"/>
      <c r="TLD171" s="212"/>
      <c r="TLE171" s="212"/>
      <c r="TLF171" s="212"/>
      <c r="TLG171" s="212"/>
      <c r="TLH171" s="212"/>
      <c r="TLI171" s="212"/>
      <c r="TLJ171" s="212"/>
      <c r="TLK171" s="212"/>
      <c r="TLL171" s="212"/>
      <c r="TLM171" s="212"/>
      <c r="TLN171" s="212"/>
      <c r="TLO171" s="212"/>
      <c r="TLP171" s="212"/>
      <c r="TLQ171" s="212"/>
      <c r="TLR171" s="212"/>
      <c r="TLS171" s="212"/>
      <c r="TLT171" s="212"/>
      <c r="TLU171" s="212"/>
      <c r="TLV171" s="212"/>
      <c r="TLW171" s="212"/>
      <c r="TLX171" s="212"/>
      <c r="TLY171" s="212"/>
      <c r="TLZ171" s="212"/>
      <c r="TMA171" s="212"/>
      <c r="TMB171" s="212"/>
      <c r="TMC171" s="212"/>
      <c r="TMD171" s="212"/>
      <c r="TME171" s="212"/>
      <c r="TMF171" s="212"/>
      <c r="TMG171" s="212"/>
      <c r="TMH171" s="212"/>
      <c r="TMI171" s="212"/>
      <c r="TMJ171" s="212"/>
      <c r="TMK171" s="212"/>
      <c r="TML171" s="212"/>
      <c r="TMM171" s="212"/>
      <c r="TMN171" s="212"/>
      <c r="TMO171" s="212"/>
      <c r="TMP171" s="212"/>
      <c r="TMQ171" s="212"/>
      <c r="TMR171" s="212"/>
      <c r="TMS171" s="212"/>
      <c r="TMT171" s="212"/>
      <c r="TMU171" s="212"/>
      <c r="TMV171" s="212"/>
      <c r="TMW171" s="212"/>
      <c r="TMX171" s="212"/>
      <c r="TMY171" s="212"/>
      <c r="TMZ171" s="212"/>
      <c r="TNA171" s="212"/>
      <c r="TNB171" s="212"/>
      <c r="TNC171" s="212"/>
      <c r="TND171" s="212"/>
      <c r="TNE171" s="212"/>
      <c r="TNF171" s="212"/>
      <c r="TNG171" s="212"/>
      <c r="TNH171" s="212"/>
      <c r="TNI171" s="212"/>
      <c r="TNJ171" s="212"/>
      <c r="TNK171" s="212"/>
      <c r="TNL171" s="212"/>
      <c r="TNM171" s="212"/>
      <c r="TNN171" s="212"/>
      <c r="TNO171" s="212"/>
      <c r="TNP171" s="212"/>
      <c r="TNQ171" s="212"/>
      <c r="TNR171" s="212"/>
      <c r="TNS171" s="212"/>
      <c r="TNT171" s="212"/>
      <c r="TNU171" s="212"/>
      <c r="TNV171" s="212"/>
      <c r="TNW171" s="212"/>
      <c r="TNX171" s="212"/>
      <c r="TNY171" s="212"/>
      <c r="TNZ171" s="212"/>
      <c r="TOA171" s="212"/>
      <c r="TOB171" s="212"/>
      <c r="TOC171" s="212"/>
      <c r="TOD171" s="212"/>
      <c r="TOE171" s="212"/>
      <c r="TOF171" s="212"/>
      <c r="TOG171" s="212"/>
      <c r="TOH171" s="212"/>
      <c r="TOI171" s="212"/>
      <c r="TOJ171" s="212"/>
      <c r="TOK171" s="212"/>
      <c r="TOL171" s="212"/>
      <c r="TOM171" s="212"/>
      <c r="TON171" s="212"/>
      <c r="TOO171" s="212"/>
      <c r="TOP171" s="212"/>
      <c r="TOQ171" s="212"/>
      <c r="TOR171" s="212"/>
      <c r="TOS171" s="212"/>
      <c r="TOT171" s="212"/>
      <c r="TOU171" s="212"/>
      <c r="TOV171" s="212"/>
      <c r="TOW171" s="212"/>
      <c r="TOX171" s="212"/>
      <c r="TOY171" s="212"/>
      <c r="TOZ171" s="212"/>
      <c r="TPA171" s="212"/>
      <c r="TPB171" s="212"/>
      <c r="TPC171" s="212"/>
      <c r="TPD171" s="212"/>
      <c r="TPE171" s="212"/>
      <c r="TPF171" s="212"/>
      <c r="TPG171" s="212"/>
      <c r="TPH171" s="212"/>
      <c r="TPI171" s="212"/>
      <c r="TPJ171" s="212"/>
      <c r="TPK171" s="212"/>
      <c r="TPL171" s="212"/>
      <c r="TPM171" s="212"/>
      <c r="TPN171" s="212"/>
      <c r="TPO171" s="212"/>
      <c r="TPP171" s="212"/>
      <c r="TPQ171" s="212"/>
      <c r="TPR171" s="212"/>
      <c r="TPS171" s="212"/>
      <c r="TPT171" s="212"/>
      <c r="TPU171" s="212"/>
      <c r="TPV171" s="212"/>
      <c r="TPW171" s="212"/>
      <c r="TPX171" s="212"/>
      <c r="TPY171" s="212"/>
      <c r="TPZ171" s="212"/>
      <c r="TQA171" s="212"/>
      <c r="TQB171" s="212"/>
      <c r="TQC171" s="212"/>
      <c r="TQD171" s="212"/>
      <c r="TQE171" s="212"/>
      <c r="TQF171" s="212"/>
      <c r="TQG171" s="212"/>
      <c r="TQH171" s="212"/>
      <c r="TQI171" s="212"/>
      <c r="TQJ171" s="212"/>
      <c r="TQK171" s="212"/>
      <c r="TQL171" s="212"/>
      <c r="TQM171" s="212"/>
      <c r="TQN171" s="212"/>
      <c r="TQO171" s="212"/>
      <c r="TQP171" s="212"/>
      <c r="TQQ171" s="212"/>
      <c r="TQR171" s="212"/>
      <c r="TQS171" s="212"/>
      <c r="TQT171" s="212"/>
      <c r="TQU171" s="212"/>
      <c r="TQV171" s="212"/>
      <c r="TQW171" s="212"/>
      <c r="TQX171" s="212"/>
      <c r="TQY171" s="212"/>
      <c r="TQZ171" s="212"/>
      <c r="TRA171" s="212"/>
      <c r="TRB171" s="212"/>
      <c r="TRC171" s="212"/>
      <c r="TRD171" s="212"/>
      <c r="TRE171" s="212"/>
      <c r="TRF171" s="212"/>
      <c r="TRG171" s="212"/>
      <c r="TRH171" s="212"/>
      <c r="TRI171" s="212"/>
      <c r="TRJ171" s="212"/>
      <c r="TRK171" s="212"/>
      <c r="TRL171" s="212"/>
      <c r="TRM171" s="212"/>
      <c r="TRN171" s="212"/>
      <c r="TRO171" s="212"/>
      <c r="TRP171" s="212"/>
      <c r="TRQ171" s="212"/>
      <c r="TRR171" s="212"/>
      <c r="TRS171" s="212"/>
      <c r="TRT171" s="212"/>
      <c r="TRU171" s="212"/>
      <c r="TRV171" s="212"/>
      <c r="TRW171" s="212"/>
      <c r="TRX171" s="212"/>
      <c r="TRY171" s="212"/>
      <c r="TRZ171" s="212"/>
      <c r="TSA171" s="212"/>
      <c r="TSB171" s="212"/>
      <c r="TSC171" s="212"/>
      <c r="TSD171" s="212"/>
      <c r="TSE171" s="212"/>
      <c r="TSF171" s="212"/>
      <c r="TSG171" s="212"/>
      <c r="TSH171" s="212"/>
      <c r="TSI171" s="212"/>
      <c r="TSJ171" s="212"/>
      <c r="TSK171" s="212"/>
      <c r="TSL171" s="212"/>
      <c r="TSM171" s="212"/>
      <c r="TSN171" s="212"/>
      <c r="TSO171" s="212"/>
      <c r="TSP171" s="212"/>
      <c r="TSQ171" s="212"/>
      <c r="TSR171" s="212"/>
      <c r="TSS171" s="212"/>
      <c r="TST171" s="212"/>
      <c r="TSU171" s="212"/>
      <c r="TSV171" s="212"/>
      <c r="TSW171" s="212"/>
      <c r="TSX171" s="212"/>
      <c r="TSY171" s="212"/>
      <c r="TSZ171" s="212"/>
      <c r="TTA171" s="212"/>
      <c r="TTB171" s="212"/>
      <c r="TTC171" s="212"/>
      <c r="TTD171" s="212"/>
      <c r="TTE171" s="212"/>
      <c r="TTF171" s="212"/>
      <c r="TTG171" s="212"/>
      <c r="TTH171" s="212"/>
      <c r="TTI171" s="212"/>
      <c r="TTJ171" s="212"/>
      <c r="TTK171" s="212"/>
      <c r="TTL171" s="212"/>
      <c r="TTM171" s="212"/>
      <c r="TTN171" s="212"/>
      <c r="TTO171" s="212"/>
      <c r="TTP171" s="212"/>
      <c r="TTQ171" s="212"/>
      <c r="TTR171" s="212"/>
      <c r="TTS171" s="212"/>
      <c r="TTT171" s="212"/>
      <c r="TTU171" s="212"/>
      <c r="TTV171" s="212"/>
      <c r="TTW171" s="212"/>
      <c r="TTX171" s="212"/>
      <c r="TTY171" s="212"/>
      <c r="TTZ171" s="212"/>
      <c r="TUA171" s="212"/>
      <c r="TUB171" s="212"/>
      <c r="TUC171" s="212"/>
      <c r="TUD171" s="212"/>
      <c r="TUE171" s="212"/>
      <c r="TUF171" s="212"/>
      <c r="TUG171" s="212"/>
      <c r="TUH171" s="212"/>
      <c r="TUI171" s="212"/>
      <c r="TUJ171" s="212"/>
      <c r="TUK171" s="212"/>
      <c r="TUL171" s="212"/>
      <c r="TUM171" s="212"/>
      <c r="TUN171" s="212"/>
      <c r="TUO171" s="212"/>
      <c r="TUP171" s="212"/>
      <c r="TUQ171" s="212"/>
      <c r="TUX171" s="212"/>
      <c r="TUY171" s="212"/>
      <c r="TUZ171" s="212"/>
      <c r="TVA171" s="212"/>
      <c r="TVB171" s="212"/>
      <c r="TVC171" s="212"/>
      <c r="TVD171" s="212"/>
      <c r="TVE171" s="212"/>
      <c r="TVF171" s="212"/>
      <c r="TVG171" s="212"/>
      <c r="TVH171" s="212"/>
      <c r="TVI171" s="212"/>
      <c r="TVJ171" s="212"/>
      <c r="TVK171" s="212"/>
      <c r="TVL171" s="212"/>
      <c r="TVM171" s="212"/>
      <c r="TVN171" s="212"/>
      <c r="TVO171" s="212"/>
      <c r="TVP171" s="212"/>
      <c r="TVQ171" s="212"/>
      <c r="TVR171" s="212"/>
      <c r="TVS171" s="212"/>
      <c r="TVT171" s="212"/>
      <c r="TVU171" s="212"/>
      <c r="TVV171" s="212"/>
      <c r="TVW171" s="212"/>
      <c r="TVX171" s="212"/>
      <c r="TVY171" s="212"/>
      <c r="TVZ171" s="212"/>
      <c r="TWA171" s="212"/>
      <c r="TWB171" s="212"/>
      <c r="TWC171" s="212"/>
      <c r="TWD171" s="212"/>
      <c r="TWE171" s="212"/>
      <c r="TWF171" s="212"/>
      <c r="TWG171" s="212"/>
      <c r="TWH171" s="212"/>
      <c r="TWI171" s="212"/>
      <c r="TWJ171" s="212"/>
      <c r="TWK171" s="212"/>
      <c r="TWL171" s="212"/>
      <c r="TWM171" s="212"/>
      <c r="TWN171" s="212"/>
      <c r="TWO171" s="212"/>
      <c r="TWP171" s="212"/>
      <c r="TWQ171" s="212"/>
      <c r="TWR171" s="212"/>
      <c r="TWS171" s="212"/>
      <c r="TWT171" s="212"/>
      <c r="TWU171" s="212"/>
      <c r="TWV171" s="212"/>
      <c r="TWW171" s="212"/>
      <c r="TWX171" s="212"/>
      <c r="TWY171" s="212"/>
      <c r="TWZ171" s="212"/>
      <c r="TXA171" s="212"/>
      <c r="TXB171" s="212"/>
      <c r="TXC171" s="212"/>
      <c r="TXD171" s="212"/>
      <c r="TXE171" s="212"/>
      <c r="TXF171" s="212"/>
      <c r="TXG171" s="212"/>
      <c r="TXH171" s="212"/>
      <c r="TXI171" s="212"/>
      <c r="TXJ171" s="212"/>
      <c r="TXK171" s="212"/>
      <c r="TXL171" s="212"/>
      <c r="TXM171" s="212"/>
      <c r="TXN171" s="212"/>
      <c r="TXO171" s="212"/>
      <c r="TXP171" s="212"/>
      <c r="TXQ171" s="212"/>
      <c r="TXR171" s="212"/>
      <c r="TXS171" s="212"/>
      <c r="TXT171" s="212"/>
      <c r="TXU171" s="212"/>
      <c r="TXV171" s="212"/>
      <c r="TXW171" s="212"/>
      <c r="TXX171" s="212"/>
      <c r="TXY171" s="212"/>
      <c r="TXZ171" s="212"/>
      <c r="TYA171" s="212"/>
      <c r="TYB171" s="212"/>
      <c r="TYC171" s="212"/>
      <c r="TYD171" s="212"/>
      <c r="TYE171" s="212"/>
      <c r="TYF171" s="212"/>
      <c r="TYG171" s="212"/>
      <c r="TYH171" s="212"/>
      <c r="TYI171" s="212"/>
      <c r="TYJ171" s="212"/>
      <c r="TYK171" s="212"/>
      <c r="TYL171" s="212"/>
      <c r="TYM171" s="212"/>
      <c r="TYN171" s="212"/>
      <c r="TYO171" s="212"/>
      <c r="TYP171" s="212"/>
      <c r="TYQ171" s="212"/>
      <c r="TYR171" s="212"/>
      <c r="TYS171" s="212"/>
      <c r="TYT171" s="212"/>
      <c r="TYU171" s="212"/>
      <c r="TYV171" s="212"/>
      <c r="TYW171" s="212"/>
      <c r="TYX171" s="212"/>
      <c r="TYY171" s="212"/>
      <c r="TYZ171" s="212"/>
      <c r="TZA171" s="212"/>
      <c r="TZB171" s="212"/>
      <c r="TZC171" s="212"/>
      <c r="TZD171" s="212"/>
      <c r="TZE171" s="212"/>
      <c r="TZF171" s="212"/>
      <c r="TZG171" s="212"/>
      <c r="TZH171" s="212"/>
      <c r="TZI171" s="212"/>
      <c r="TZJ171" s="212"/>
      <c r="TZK171" s="212"/>
      <c r="TZL171" s="212"/>
      <c r="TZM171" s="212"/>
      <c r="TZN171" s="212"/>
      <c r="TZO171" s="212"/>
      <c r="TZP171" s="212"/>
      <c r="TZQ171" s="212"/>
      <c r="TZR171" s="212"/>
      <c r="TZS171" s="212"/>
      <c r="TZT171" s="212"/>
      <c r="TZU171" s="212"/>
      <c r="TZV171" s="212"/>
      <c r="TZW171" s="212"/>
      <c r="TZX171" s="212"/>
      <c r="TZY171" s="212"/>
      <c r="TZZ171" s="212"/>
      <c r="UAA171" s="212"/>
      <c r="UAB171" s="212"/>
      <c r="UAC171" s="212"/>
      <c r="UAD171" s="212"/>
      <c r="UAE171" s="212"/>
      <c r="UAF171" s="212"/>
      <c r="UAG171" s="212"/>
      <c r="UAH171" s="212"/>
      <c r="UAI171" s="212"/>
      <c r="UAJ171" s="212"/>
      <c r="UAK171" s="212"/>
      <c r="UAL171" s="212"/>
      <c r="UAM171" s="212"/>
      <c r="UAN171" s="212"/>
      <c r="UAO171" s="212"/>
      <c r="UAP171" s="212"/>
      <c r="UAQ171" s="212"/>
      <c r="UAR171" s="212"/>
      <c r="UAS171" s="212"/>
      <c r="UAT171" s="212"/>
      <c r="UAU171" s="212"/>
      <c r="UAV171" s="212"/>
      <c r="UAW171" s="212"/>
      <c r="UAX171" s="212"/>
      <c r="UAY171" s="212"/>
      <c r="UAZ171" s="212"/>
      <c r="UBA171" s="212"/>
      <c r="UBB171" s="212"/>
      <c r="UBC171" s="212"/>
      <c r="UBD171" s="212"/>
      <c r="UBE171" s="212"/>
      <c r="UBF171" s="212"/>
      <c r="UBG171" s="212"/>
      <c r="UBH171" s="212"/>
      <c r="UBI171" s="212"/>
      <c r="UBJ171" s="212"/>
      <c r="UBK171" s="212"/>
      <c r="UBL171" s="212"/>
      <c r="UBM171" s="212"/>
      <c r="UBN171" s="212"/>
      <c r="UBO171" s="212"/>
      <c r="UBP171" s="212"/>
      <c r="UBQ171" s="212"/>
      <c r="UBR171" s="212"/>
      <c r="UBS171" s="212"/>
      <c r="UBT171" s="212"/>
      <c r="UBU171" s="212"/>
      <c r="UBV171" s="212"/>
      <c r="UBW171" s="212"/>
      <c r="UBX171" s="212"/>
      <c r="UBY171" s="212"/>
      <c r="UBZ171" s="212"/>
      <c r="UCA171" s="212"/>
      <c r="UCB171" s="212"/>
      <c r="UCC171" s="212"/>
      <c r="UCD171" s="212"/>
      <c r="UCE171" s="212"/>
      <c r="UCF171" s="212"/>
      <c r="UCG171" s="212"/>
      <c r="UCH171" s="212"/>
      <c r="UCI171" s="212"/>
      <c r="UCJ171" s="212"/>
      <c r="UCK171" s="212"/>
      <c r="UCL171" s="212"/>
      <c r="UCM171" s="212"/>
      <c r="UCN171" s="212"/>
      <c r="UCO171" s="212"/>
      <c r="UCP171" s="212"/>
      <c r="UCQ171" s="212"/>
      <c r="UCR171" s="212"/>
      <c r="UCS171" s="212"/>
      <c r="UCT171" s="212"/>
      <c r="UCU171" s="212"/>
      <c r="UCV171" s="212"/>
      <c r="UCW171" s="212"/>
      <c r="UCX171" s="212"/>
      <c r="UCY171" s="212"/>
      <c r="UCZ171" s="212"/>
      <c r="UDA171" s="212"/>
      <c r="UDB171" s="212"/>
      <c r="UDC171" s="212"/>
      <c r="UDD171" s="212"/>
      <c r="UDE171" s="212"/>
      <c r="UDF171" s="212"/>
      <c r="UDG171" s="212"/>
      <c r="UDH171" s="212"/>
      <c r="UDI171" s="212"/>
      <c r="UDJ171" s="212"/>
      <c r="UDK171" s="212"/>
      <c r="UDL171" s="212"/>
      <c r="UDM171" s="212"/>
      <c r="UDN171" s="212"/>
      <c r="UDO171" s="212"/>
      <c r="UDP171" s="212"/>
      <c r="UDQ171" s="212"/>
      <c r="UDR171" s="212"/>
      <c r="UDS171" s="212"/>
      <c r="UDT171" s="212"/>
      <c r="UDU171" s="212"/>
      <c r="UDV171" s="212"/>
      <c r="UDW171" s="212"/>
      <c r="UDX171" s="212"/>
      <c r="UDY171" s="212"/>
      <c r="UDZ171" s="212"/>
      <c r="UEA171" s="212"/>
      <c r="UEB171" s="212"/>
      <c r="UEC171" s="212"/>
      <c r="UED171" s="212"/>
      <c r="UEE171" s="212"/>
      <c r="UEF171" s="212"/>
      <c r="UEG171" s="212"/>
      <c r="UEH171" s="212"/>
      <c r="UEI171" s="212"/>
      <c r="UEJ171" s="212"/>
      <c r="UEK171" s="212"/>
      <c r="UEL171" s="212"/>
      <c r="UEM171" s="212"/>
      <c r="UET171" s="212"/>
      <c r="UEU171" s="212"/>
      <c r="UEV171" s="212"/>
      <c r="UEW171" s="212"/>
      <c r="UEX171" s="212"/>
      <c r="UEY171" s="212"/>
      <c r="UEZ171" s="212"/>
      <c r="UFA171" s="212"/>
      <c r="UFB171" s="212"/>
      <c r="UFC171" s="212"/>
      <c r="UFD171" s="212"/>
      <c r="UFE171" s="212"/>
      <c r="UFF171" s="212"/>
      <c r="UFG171" s="212"/>
      <c r="UFH171" s="212"/>
      <c r="UFI171" s="212"/>
      <c r="UFJ171" s="212"/>
      <c r="UFK171" s="212"/>
      <c r="UFL171" s="212"/>
      <c r="UFM171" s="212"/>
      <c r="UFN171" s="212"/>
      <c r="UFO171" s="212"/>
      <c r="UFP171" s="212"/>
      <c r="UFQ171" s="212"/>
      <c r="UFR171" s="212"/>
      <c r="UFS171" s="212"/>
      <c r="UFT171" s="212"/>
      <c r="UFU171" s="212"/>
      <c r="UFV171" s="212"/>
      <c r="UFW171" s="212"/>
      <c r="UFX171" s="212"/>
      <c r="UFY171" s="212"/>
      <c r="UFZ171" s="212"/>
      <c r="UGA171" s="212"/>
      <c r="UGB171" s="212"/>
      <c r="UGC171" s="212"/>
      <c r="UGD171" s="212"/>
      <c r="UGE171" s="212"/>
      <c r="UGF171" s="212"/>
      <c r="UGG171" s="212"/>
      <c r="UGH171" s="212"/>
      <c r="UGI171" s="212"/>
      <c r="UGJ171" s="212"/>
      <c r="UGK171" s="212"/>
      <c r="UGL171" s="212"/>
      <c r="UGM171" s="212"/>
      <c r="UGN171" s="212"/>
      <c r="UGO171" s="212"/>
      <c r="UGP171" s="212"/>
      <c r="UGQ171" s="212"/>
      <c r="UGR171" s="212"/>
      <c r="UGS171" s="212"/>
      <c r="UGT171" s="212"/>
      <c r="UGU171" s="212"/>
      <c r="UGV171" s="212"/>
      <c r="UGW171" s="212"/>
      <c r="UGX171" s="212"/>
      <c r="UGY171" s="212"/>
      <c r="UGZ171" s="212"/>
      <c r="UHA171" s="212"/>
      <c r="UHB171" s="212"/>
      <c r="UHC171" s="212"/>
      <c r="UHD171" s="212"/>
      <c r="UHE171" s="212"/>
      <c r="UHF171" s="212"/>
      <c r="UHG171" s="212"/>
      <c r="UHH171" s="212"/>
      <c r="UHI171" s="212"/>
      <c r="UHJ171" s="212"/>
      <c r="UHK171" s="212"/>
      <c r="UHL171" s="212"/>
      <c r="UHM171" s="212"/>
      <c r="UHN171" s="212"/>
      <c r="UHO171" s="212"/>
      <c r="UHP171" s="212"/>
      <c r="UHQ171" s="212"/>
      <c r="UHR171" s="212"/>
      <c r="UHS171" s="212"/>
      <c r="UHT171" s="212"/>
      <c r="UHU171" s="212"/>
      <c r="UHV171" s="212"/>
      <c r="UHW171" s="212"/>
      <c r="UHX171" s="212"/>
      <c r="UHY171" s="212"/>
      <c r="UHZ171" s="212"/>
      <c r="UIA171" s="212"/>
      <c r="UIB171" s="212"/>
      <c r="UIC171" s="212"/>
      <c r="UID171" s="212"/>
      <c r="UIE171" s="212"/>
      <c r="UIF171" s="212"/>
      <c r="UIG171" s="212"/>
      <c r="UIH171" s="212"/>
      <c r="UII171" s="212"/>
      <c r="UIJ171" s="212"/>
      <c r="UIK171" s="212"/>
      <c r="UIL171" s="212"/>
      <c r="UIM171" s="212"/>
      <c r="UIN171" s="212"/>
      <c r="UIO171" s="212"/>
      <c r="UIP171" s="212"/>
      <c r="UIQ171" s="212"/>
      <c r="UIR171" s="212"/>
      <c r="UIS171" s="212"/>
      <c r="UIT171" s="212"/>
      <c r="UIU171" s="212"/>
      <c r="UIV171" s="212"/>
      <c r="UIW171" s="212"/>
      <c r="UIX171" s="212"/>
      <c r="UIY171" s="212"/>
      <c r="UIZ171" s="212"/>
      <c r="UJA171" s="212"/>
      <c r="UJB171" s="212"/>
      <c r="UJC171" s="212"/>
      <c r="UJD171" s="212"/>
      <c r="UJE171" s="212"/>
      <c r="UJF171" s="212"/>
      <c r="UJG171" s="212"/>
      <c r="UJH171" s="212"/>
      <c r="UJI171" s="212"/>
      <c r="UJJ171" s="212"/>
      <c r="UJK171" s="212"/>
      <c r="UJL171" s="212"/>
      <c r="UJM171" s="212"/>
      <c r="UJN171" s="212"/>
      <c r="UJO171" s="212"/>
      <c r="UJP171" s="212"/>
      <c r="UJQ171" s="212"/>
      <c r="UJR171" s="212"/>
      <c r="UJS171" s="212"/>
      <c r="UJT171" s="212"/>
      <c r="UJU171" s="212"/>
      <c r="UJV171" s="212"/>
      <c r="UJW171" s="212"/>
      <c r="UJX171" s="212"/>
      <c r="UJY171" s="212"/>
      <c r="UJZ171" s="212"/>
      <c r="UKA171" s="212"/>
      <c r="UKB171" s="212"/>
      <c r="UKC171" s="212"/>
      <c r="UKD171" s="212"/>
      <c r="UKE171" s="212"/>
      <c r="UKF171" s="212"/>
      <c r="UKG171" s="212"/>
      <c r="UKH171" s="212"/>
      <c r="UKI171" s="212"/>
      <c r="UKJ171" s="212"/>
      <c r="UKK171" s="212"/>
      <c r="UKL171" s="212"/>
      <c r="UKM171" s="212"/>
      <c r="UKN171" s="212"/>
      <c r="UKO171" s="212"/>
      <c r="UKP171" s="212"/>
      <c r="UKQ171" s="212"/>
      <c r="UKR171" s="212"/>
      <c r="UKS171" s="212"/>
      <c r="UKT171" s="212"/>
      <c r="UKU171" s="212"/>
      <c r="UKV171" s="212"/>
      <c r="UKW171" s="212"/>
      <c r="UKX171" s="212"/>
      <c r="UKY171" s="212"/>
      <c r="UKZ171" s="212"/>
      <c r="ULA171" s="212"/>
      <c r="ULB171" s="212"/>
      <c r="ULC171" s="212"/>
      <c r="ULD171" s="212"/>
      <c r="ULE171" s="212"/>
      <c r="ULF171" s="212"/>
      <c r="ULG171" s="212"/>
      <c r="ULH171" s="212"/>
      <c r="ULI171" s="212"/>
      <c r="ULJ171" s="212"/>
      <c r="ULK171" s="212"/>
      <c r="ULL171" s="212"/>
      <c r="ULM171" s="212"/>
      <c r="ULN171" s="212"/>
      <c r="ULO171" s="212"/>
      <c r="ULP171" s="212"/>
      <c r="ULQ171" s="212"/>
      <c r="ULR171" s="212"/>
      <c r="ULS171" s="212"/>
      <c r="ULT171" s="212"/>
      <c r="ULU171" s="212"/>
      <c r="ULV171" s="212"/>
      <c r="ULW171" s="212"/>
      <c r="ULX171" s="212"/>
      <c r="ULY171" s="212"/>
      <c r="ULZ171" s="212"/>
      <c r="UMA171" s="212"/>
      <c r="UMB171" s="212"/>
      <c r="UMC171" s="212"/>
      <c r="UMD171" s="212"/>
      <c r="UME171" s="212"/>
      <c r="UMF171" s="212"/>
      <c r="UMG171" s="212"/>
      <c r="UMH171" s="212"/>
      <c r="UMI171" s="212"/>
      <c r="UMJ171" s="212"/>
      <c r="UMK171" s="212"/>
      <c r="UML171" s="212"/>
      <c r="UMM171" s="212"/>
      <c r="UMN171" s="212"/>
      <c r="UMO171" s="212"/>
      <c r="UMP171" s="212"/>
      <c r="UMQ171" s="212"/>
      <c r="UMR171" s="212"/>
      <c r="UMS171" s="212"/>
      <c r="UMT171" s="212"/>
      <c r="UMU171" s="212"/>
      <c r="UMV171" s="212"/>
      <c r="UMW171" s="212"/>
      <c r="UMX171" s="212"/>
      <c r="UMY171" s="212"/>
      <c r="UMZ171" s="212"/>
      <c r="UNA171" s="212"/>
      <c r="UNB171" s="212"/>
      <c r="UNC171" s="212"/>
      <c r="UND171" s="212"/>
      <c r="UNE171" s="212"/>
      <c r="UNF171" s="212"/>
      <c r="UNG171" s="212"/>
      <c r="UNH171" s="212"/>
      <c r="UNI171" s="212"/>
      <c r="UNJ171" s="212"/>
      <c r="UNK171" s="212"/>
      <c r="UNL171" s="212"/>
      <c r="UNM171" s="212"/>
      <c r="UNN171" s="212"/>
      <c r="UNO171" s="212"/>
      <c r="UNP171" s="212"/>
      <c r="UNQ171" s="212"/>
      <c r="UNR171" s="212"/>
      <c r="UNS171" s="212"/>
      <c r="UNT171" s="212"/>
      <c r="UNU171" s="212"/>
      <c r="UNV171" s="212"/>
      <c r="UNW171" s="212"/>
      <c r="UNX171" s="212"/>
      <c r="UNY171" s="212"/>
      <c r="UNZ171" s="212"/>
      <c r="UOA171" s="212"/>
      <c r="UOB171" s="212"/>
      <c r="UOC171" s="212"/>
      <c r="UOD171" s="212"/>
      <c r="UOE171" s="212"/>
      <c r="UOF171" s="212"/>
      <c r="UOG171" s="212"/>
      <c r="UOH171" s="212"/>
      <c r="UOI171" s="212"/>
      <c r="UOP171" s="212"/>
      <c r="UOQ171" s="212"/>
      <c r="UOR171" s="212"/>
      <c r="UOS171" s="212"/>
      <c r="UOT171" s="212"/>
      <c r="UOU171" s="212"/>
      <c r="UOV171" s="212"/>
      <c r="UOW171" s="212"/>
      <c r="UOX171" s="212"/>
      <c r="UOY171" s="212"/>
      <c r="UOZ171" s="212"/>
      <c r="UPA171" s="212"/>
      <c r="UPB171" s="212"/>
      <c r="UPC171" s="212"/>
      <c r="UPD171" s="212"/>
      <c r="UPE171" s="212"/>
      <c r="UPF171" s="212"/>
      <c r="UPG171" s="212"/>
      <c r="UPH171" s="212"/>
      <c r="UPI171" s="212"/>
      <c r="UPJ171" s="212"/>
      <c r="UPK171" s="212"/>
      <c r="UPL171" s="212"/>
      <c r="UPM171" s="212"/>
      <c r="UPN171" s="212"/>
      <c r="UPO171" s="212"/>
      <c r="UPP171" s="212"/>
      <c r="UPQ171" s="212"/>
      <c r="UPR171" s="212"/>
      <c r="UPS171" s="212"/>
      <c r="UPT171" s="212"/>
      <c r="UPU171" s="212"/>
      <c r="UPV171" s="212"/>
      <c r="UPW171" s="212"/>
      <c r="UPX171" s="212"/>
      <c r="UPY171" s="212"/>
      <c r="UPZ171" s="212"/>
      <c r="UQA171" s="212"/>
      <c r="UQB171" s="212"/>
      <c r="UQC171" s="212"/>
      <c r="UQD171" s="212"/>
      <c r="UQE171" s="212"/>
      <c r="UQF171" s="212"/>
      <c r="UQG171" s="212"/>
      <c r="UQH171" s="212"/>
      <c r="UQI171" s="212"/>
      <c r="UQJ171" s="212"/>
      <c r="UQK171" s="212"/>
      <c r="UQL171" s="212"/>
      <c r="UQM171" s="212"/>
      <c r="UQN171" s="212"/>
      <c r="UQO171" s="212"/>
      <c r="UQP171" s="212"/>
      <c r="UQQ171" s="212"/>
      <c r="UQR171" s="212"/>
      <c r="UQS171" s="212"/>
      <c r="UQT171" s="212"/>
      <c r="UQU171" s="212"/>
      <c r="UQV171" s="212"/>
      <c r="UQW171" s="212"/>
      <c r="UQX171" s="212"/>
      <c r="UQY171" s="212"/>
      <c r="UQZ171" s="212"/>
      <c r="URA171" s="212"/>
      <c r="URB171" s="212"/>
      <c r="URC171" s="212"/>
      <c r="URD171" s="212"/>
      <c r="URE171" s="212"/>
      <c r="URF171" s="212"/>
      <c r="URG171" s="212"/>
      <c r="URH171" s="212"/>
      <c r="URI171" s="212"/>
      <c r="URJ171" s="212"/>
      <c r="URK171" s="212"/>
      <c r="URL171" s="212"/>
      <c r="URM171" s="212"/>
      <c r="URN171" s="212"/>
      <c r="URO171" s="212"/>
      <c r="URP171" s="212"/>
      <c r="URQ171" s="212"/>
      <c r="URR171" s="212"/>
      <c r="URS171" s="212"/>
      <c r="URT171" s="212"/>
      <c r="URU171" s="212"/>
      <c r="URV171" s="212"/>
      <c r="URW171" s="212"/>
      <c r="URX171" s="212"/>
      <c r="URY171" s="212"/>
      <c r="URZ171" s="212"/>
      <c r="USA171" s="212"/>
      <c r="USB171" s="212"/>
      <c r="USC171" s="212"/>
      <c r="USD171" s="212"/>
      <c r="USE171" s="212"/>
      <c r="USF171" s="212"/>
      <c r="USG171" s="212"/>
      <c r="USH171" s="212"/>
      <c r="USI171" s="212"/>
      <c r="USJ171" s="212"/>
      <c r="USK171" s="212"/>
      <c r="USL171" s="212"/>
      <c r="USM171" s="212"/>
      <c r="USN171" s="212"/>
      <c r="USO171" s="212"/>
      <c r="USP171" s="212"/>
      <c r="USQ171" s="212"/>
      <c r="USR171" s="212"/>
      <c r="USS171" s="212"/>
      <c r="UST171" s="212"/>
      <c r="USU171" s="212"/>
      <c r="USV171" s="212"/>
      <c r="USW171" s="212"/>
      <c r="USX171" s="212"/>
      <c r="USY171" s="212"/>
      <c r="USZ171" s="212"/>
      <c r="UTA171" s="212"/>
      <c r="UTB171" s="212"/>
      <c r="UTC171" s="212"/>
      <c r="UTD171" s="212"/>
      <c r="UTE171" s="212"/>
      <c r="UTF171" s="212"/>
      <c r="UTG171" s="212"/>
      <c r="UTH171" s="212"/>
      <c r="UTI171" s="212"/>
      <c r="UTJ171" s="212"/>
      <c r="UTK171" s="212"/>
      <c r="UTL171" s="212"/>
      <c r="UTM171" s="212"/>
      <c r="UTN171" s="212"/>
      <c r="UTO171" s="212"/>
      <c r="UTP171" s="212"/>
      <c r="UTQ171" s="212"/>
      <c r="UTR171" s="212"/>
      <c r="UTS171" s="212"/>
      <c r="UTT171" s="212"/>
      <c r="UTU171" s="212"/>
      <c r="UTV171" s="212"/>
      <c r="UTW171" s="212"/>
      <c r="UTX171" s="212"/>
      <c r="UTY171" s="212"/>
      <c r="UTZ171" s="212"/>
      <c r="UUA171" s="212"/>
      <c r="UUB171" s="212"/>
      <c r="UUC171" s="212"/>
      <c r="UUD171" s="212"/>
      <c r="UUE171" s="212"/>
      <c r="UUF171" s="212"/>
      <c r="UUG171" s="212"/>
      <c r="UUH171" s="212"/>
      <c r="UUI171" s="212"/>
      <c r="UUJ171" s="212"/>
      <c r="UUK171" s="212"/>
      <c r="UUL171" s="212"/>
      <c r="UUM171" s="212"/>
      <c r="UUN171" s="212"/>
      <c r="UUO171" s="212"/>
      <c r="UUP171" s="212"/>
      <c r="UUQ171" s="212"/>
      <c r="UUR171" s="212"/>
      <c r="UUS171" s="212"/>
      <c r="UUT171" s="212"/>
      <c r="UUU171" s="212"/>
      <c r="UUV171" s="212"/>
      <c r="UUW171" s="212"/>
      <c r="UUX171" s="212"/>
      <c r="UUY171" s="212"/>
      <c r="UUZ171" s="212"/>
      <c r="UVA171" s="212"/>
      <c r="UVB171" s="212"/>
      <c r="UVC171" s="212"/>
      <c r="UVD171" s="212"/>
      <c r="UVE171" s="212"/>
      <c r="UVF171" s="212"/>
      <c r="UVG171" s="212"/>
      <c r="UVH171" s="212"/>
      <c r="UVI171" s="212"/>
      <c r="UVJ171" s="212"/>
      <c r="UVK171" s="212"/>
      <c r="UVL171" s="212"/>
      <c r="UVM171" s="212"/>
      <c r="UVN171" s="212"/>
      <c r="UVO171" s="212"/>
      <c r="UVP171" s="212"/>
      <c r="UVQ171" s="212"/>
      <c r="UVR171" s="212"/>
      <c r="UVS171" s="212"/>
      <c r="UVT171" s="212"/>
      <c r="UVU171" s="212"/>
      <c r="UVV171" s="212"/>
      <c r="UVW171" s="212"/>
      <c r="UVX171" s="212"/>
      <c r="UVY171" s="212"/>
      <c r="UVZ171" s="212"/>
      <c r="UWA171" s="212"/>
      <c r="UWB171" s="212"/>
      <c r="UWC171" s="212"/>
      <c r="UWD171" s="212"/>
      <c r="UWE171" s="212"/>
      <c r="UWF171" s="212"/>
      <c r="UWG171" s="212"/>
      <c r="UWH171" s="212"/>
      <c r="UWI171" s="212"/>
      <c r="UWJ171" s="212"/>
      <c r="UWK171" s="212"/>
      <c r="UWL171" s="212"/>
      <c r="UWM171" s="212"/>
      <c r="UWN171" s="212"/>
      <c r="UWO171" s="212"/>
      <c r="UWP171" s="212"/>
      <c r="UWQ171" s="212"/>
      <c r="UWR171" s="212"/>
      <c r="UWS171" s="212"/>
      <c r="UWT171" s="212"/>
      <c r="UWU171" s="212"/>
      <c r="UWV171" s="212"/>
      <c r="UWW171" s="212"/>
      <c r="UWX171" s="212"/>
      <c r="UWY171" s="212"/>
      <c r="UWZ171" s="212"/>
      <c r="UXA171" s="212"/>
      <c r="UXB171" s="212"/>
      <c r="UXC171" s="212"/>
      <c r="UXD171" s="212"/>
      <c r="UXE171" s="212"/>
      <c r="UXF171" s="212"/>
      <c r="UXG171" s="212"/>
      <c r="UXH171" s="212"/>
      <c r="UXI171" s="212"/>
      <c r="UXJ171" s="212"/>
      <c r="UXK171" s="212"/>
      <c r="UXL171" s="212"/>
      <c r="UXM171" s="212"/>
      <c r="UXN171" s="212"/>
      <c r="UXO171" s="212"/>
      <c r="UXP171" s="212"/>
      <c r="UXQ171" s="212"/>
      <c r="UXR171" s="212"/>
      <c r="UXS171" s="212"/>
      <c r="UXT171" s="212"/>
      <c r="UXU171" s="212"/>
      <c r="UXV171" s="212"/>
      <c r="UXW171" s="212"/>
      <c r="UXX171" s="212"/>
      <c r="UXY171" s="212"/>
      <c r="UXZ171" s="212"/>
      <c r="UYA171" s="212"/>
      <c r="UYB171" s="212"/>
      <c r="UYC171" s="212"/>
      <c r="UYD171" s="212"/>
      <c r="UYE171" s="212"/>
      <c r="UYL171" s="212"/>
      <c r="UYM171" s="212"/>
      <c r="UYN171" s="212"/>
      <c r="UYO171" s="212"/>
      <c r="UYP171" s="212"/>
      <c r="UYQ171" s="212"/>
      <c r="UYR171" s="212"/>
      <c r="UYS171" s="212"/>
      <c r="UYT171" s="212"/>
      <c r="UYU171" s="212"/>
      <c r="UYV171" s="212"/>
      <c r="UYW171" s="212"/>
      <c r="UYX171" s="212"/>
      <c r="UYY171" s="212"/>
      <c r="UYZ171" s="212"/>
      <c r="UZA171" s="212"/>
      <c r="UZB171" s="212"/>
      <c r="UZC171" s="212"/>
      <c r="UZD171" s="212"/>
      <c r="UZE171" s="212"/>
      <c r="UZF171" s="212"/>
      <c r="UZG171" s="212"/>
      <c r="UZH171" s="212"/>
      <c r="UZI171" s="212"/>
      <c r="UZJ171" s="212"/>
      <c r="UZK171" s="212"/>
      <c r="UZL171" s="212"/>
      <c r="UZM171" s="212"/>
      <c r="UZN171" s="212"/>
      <c r="UZO171" s="212"/>
      <c r="UZP171" s="212"/>
      <c r="UZQ171" s="212"/>
      <c r="UZR171" s="212"/>
      <c r="UZS171" s="212"/>
      <c r="UZT171" s="212"/>
      <c r="UZU171" s="212"/>
      <c r="UZV171" s="212"/>
      <c r="UZW171" s="212"/>
      <c r="UZX171" s="212"/>
      <c r="UZY171" s="212"/>
      <c r="UZZ171" s="212"/>
      <c r="VAA171" s="212"/>
      <c r="VAB171" s="212"/>
      <c r="VAC171" s="212"/>
      <c r="VAD171" s="212"/>
      <c r="VAE171" s="212"/>
      <c r="VAF171" s="212"/>
      <c r="VAG171" s="212"/>
      <c r="VAH171" s="212"/>
      <c r="VAI171" s="212"/>
      <c r="VAJ171" s="212"/>
      <c r="VAK171" s="212"/>
      <c r="VAL171" s="212"/>
      <c r="VAM171" s="212"/>
      <c r="VAN171" s="212"/>
      <c r="VAO171" s="212"/>
      <c r="VAP171" s="212"/>
      <c r="VAQ171" s="212"/>
      <c r="VAR171" s="212"/>
      <c r="VAS171" s="212"/>
      <c r="VAT171" s="212"/>
      <c r="VAU171" s="212"/>
      <c r="VAV171" s="212"/>
      <c r="VAW171" s="212"/>
      <c r="VAX171" s="212"/>
      <c r="VAY171" s="212"/>
      <c r="VAZ171" s="212"/>
      <c r="VBA171" s="212"/>
      <c r="VBB171" s="212"/>
      <c r="VBC171" s="212"/>
      <c r="VBD171" s="212"/>
      <c r="VBE171" s="212"/>
      <c r="VBF171" s="212"/>
      <c r="VBG171" s="212"/>
      <c r="VBH171" s="212"/>
      <c r="VBI171" s="212"/>
      <c r="VBJ171" s="212"/>
      <c r="VBK171" s="212"/>
      <c r="VBL171" s="212"/>
      <c r="VBM171" s="212"/>
      <c r="VBN171" s="212"/>
      <c r="VBO171" s="212"/>
      <c r="VBP171" s="212"/>
      <c r="VBQ171" s="212"/>
      <c r="VBR171" s="212"/>
      <c r="VBS171" s="212"/>
      <c r="VBT171" s="212"/>
      <c r="VBU171" s="212"/>
      <c r="VBV171" s="212"/>
      <c r="VBW171" s="212"/>
      <c r="VBX171" s="212"/>
      <c r="VBY171" s="212"/>
      <c r="VBZ171" s="212"/>
      <c r="VCA171" s="212"/>
      <c r="VCB171" s="212"/>
      <c r="VCC171" s="212"/>
      <c r="VCD171" s="212"/>
      <c r="VCE171" s="212"/>
      <c r="VCF171" s="212"/>
      <c r="VCG171" s="212"/>
      <c r="VCH171" s="212"/>
      <c r="VCI171" s="212"/>
      <c r="VCJ171" s="212"/>
      <c r="VCK171" s="212"/>
      <c r="VCL171" s="212"/>
      <c r="VCM171" s="212"/>
      <c r="VCN171" s="212"/>
      <c r="VCO171" s="212"/>
      <c r="VCP171" s="212"/>
      <c r="VCQ171" s="212"/>
      <c r="VCR171" s="212"/>
      <c r="VCS171" s="212"/>
      <c r="VCT171" s="212"/>
      <c r="VCU171" s="212"/>
      <c r="VCV171" s="212"/>
      <c r="VCW171" s="212"/>
      <c r="VCX171" s="212"/>
      <c r="VCY171" s="212"/>
      <c r="VCZ171" s="212"/>
      <c r="VDA171" s="212"/>
      <c r="VDB171" s="212"/>
      <c r="VDC171" s="212"/>
      <c r="VDD171" s="212"/>
      <c r="VDE171" s="212"/>
      <c r="VDF171" s="212"/>
      <c r="VDG171" s="212"/>
      <c r="VDH171" s="212"/>
      <c r="VDI171" s="212"/>
      <c r="VDJ171" s="212"/>
      <c r="VDK171" s="212"/>
      <c r="VDL171" s="212"/>
      <c r="VDM171" s="212"/>
      <c r="VDN171" s="212"/>
      <c r="VDO171" s="212"/>
      <c r="VDP171" s="212"/>
      <c r="VDQ171" s="212"/>
      <c r="VDR171" s="212"/>
      <c r="VDS171" s="212"/>
      <c r="VDT171" s="212"/>
      <c r="VDU171" s="212"/>
      <c r="VDV171" s="212"/>
      <c r="VDW171" s="212"/>
      <c r="VDX171" s="212"/>
      <c r="VDY171" s="212"/>
      <c r="VDZ171" s="212"/>
      <c r="VEA171" s="212"/>
      <c r="VEB171" s="212"/>
      <c r="VEC171" s="212"/>
      <c r="VED171" s="212"/>
      <c r="VEE171" s="212"/>
      <c r="VEF171" s="212"/>
      <c r="VEG171" s="212"/>
      <c r="VEH171" s="212"/>
      <c r="VEI171" s="212"/>
      <c r="VEJ171" s="212"/>
      <c r="VEK171" s="212"/>
      <c r="VEL171" s="212"/>
      <c r="VEM171" s="212"/>
      <c r="VEN171" s="212"/>
      <c r="VEO171" s="212"/>
      <c r="VEP171" s="212"/>
      <c r="VEQ171" s="212"/>
      <c r="VER171" s="212"/>
      <c r="VES171" s="212"/>
      <c r="VET171" s="212"/>
      <c r="VEU171" s="212"/>
      <c r="VEV171" s="212"/>
      <c r="VEW171" s="212"/>
      <c r="VEX171" s="212"/>
      <c r="VEY171" s="212"/>
      <c r="VEZ171" s="212"/>
      <c r="VFA171" s="212"/>
      <c r="VFB171" s="212"/>
      <c r="VFC171" s="212"/>
      <c r="VFD171" s="212"/>
      <c r="VFE171" s="212"/>
      <c r="VFF171" s="212"/>
      <c r="VFG171" s="212"/>
      <c r="VFH171" s="212"/>
      <c r="VFI171" s="212"/>
      <c r="VFJ171" s="212"/>
      <c r="VFK171" s="212"/>
      <c r="VFL171" s="212"/>
      <c r="VFM171" s="212"/>
      <c r="VFN171" s="212"/>
      <c r="VFO171" s="212"/>
      <c r="VFP171" s="212"/>
      <c r="VFQ171" s="212"/>
      <c r="VFR171" s="212"/>
      <c r="VFS171" s="212"/>
      <c r="VFT171" s="212"/>
      <c r="VFU171" s="212"/>
      <c r="VFV171" s="212"/>
      <c r="VFW171" s="212"/>
      <c r="VFX171" s="212"/>
      <c r="VFY171" s="212"/>
      <c r="VFZ171" s="212"/>
      <c r="VGA171" s="212"/>
      <c r="VGB171" s="212"/>
      <c r="VGC171" s="212"/>
      <c r="VGD171" s="212"/>
      <c r="VGE171" s="212"/>
      <c r="VGF171" s="212"/>
      <c r="VGG171" s="212"/>
      <c r="VGH171" s="212"/>
      <c r="VGI171" s="212"/>
      <c r="VGJ171" s="212"/>
      <c r="VGK171" s="212"/>
      <c r="VGL171" s="212"/>
      <c r="VGM171" s="212"/>
      <c r="VGN171" s="212"/>
      <c r="VGO171" s="212"/>
      <c r="VGP171" s="212"/>
      <c r="VGQ171" s="212"/>
      <c r="VGR171" s="212"/>
      <c r="VGS171" s="212"/>
      <c r="VGT171" s="212"/>
      <c r="VGU171" s="212"/>
      <c r="VGV171" s="212"/>
      <c r="VGW171" s="212"/>
      <c r="VGX171" s="212"/>
      <c r="VGY171" s="212"/>
      <c r="VGZ171" s="212"/>
      <c r="VHA171" s="212"/>
      <c r="VHB171" s="212"/>
      <c r="VHC171" s="212"/>
      <c r="VHD171" s="212"/>
      <c r="VHE171" s="212"/>
      <c r="VHF171" s="212"/>
      <c r="VHG171" s="212"/>
      <c r="VHH171" s="212"/>
      <c r="VHI171" s="212"/>
      <c r="VHJ171" s="212"/>
      <c r="VHK171" s="212"/>
      <c r="VHL171" s="212"/>
      <c r="VHM171" s="212"/>
      <c r="VHN171" s="212"/>
      <c r="VHO171" s="212"/>
      <c r="VHP171" s="212"/>
      <c r="VHQ171" s="212"/>
      <c r="VHR171" s="212"/>
      <c r="VHS171" s="212"/>
      <c r="VHT171" s="212"/>
      <c r="VHU171" s="212"/>
      <c r="VHV171" s="212"/>
      <c r="VHW171" s="212"/>
      <c r="VHX171" s="212"/>
      <c r="VHY171" s="212"/>
      <c r="VHZ171" s="212"/>
      <c r="VIA171" s="212"/>
      <c r="VIH171" s="212"/>
      <c r="VII171" s="212"/>
      <c r="VIJ171" s="212"/>
      <c r="VIK171" s="212"/>
      <c r="VIL171" s="212"/>
      <c r="VIM171" s="212"/>
      <c r="VIN171" s="212"/>
      <c r="VIO171" s="212"/>
      <c r="VIP171" s="212"/>
      <c r="VIQ171" s="212"/>
      <c r="VIR171" s="212"/>
      <c r="VIS171" s="212"/>
      <c r="VIT171" s="212"/>
      <c r="VIU171" s="212"/>
      <c r="VIV171" s="212"/>
      <c r="VIW171" s="212"/>
      <c r="VIX171" s="212"/>
      <c r="VIY171" s="212"/>
      <c r="VIZ171" s="212"/>
      <c r="VJA171" s="212"/>
      <c r="VJB171" s="212"/>
      <c r="VJC171" s="212"/>
      <c r="VJD171" s="212"/>
      <c r="VJE171" s="212"/>
      <c r="VJF171" s="212"/>
      <c r="VJG171" s="212"/>
      <c r="VJH171" s="212"/>
      <c r="VJI171" s="212"/>
      <c r="VJJ171" s="212"/>
      <c r="VJK171" s="212"/>
      <c r="VJL171" s="212"/>
      <c r="VJM171" s="212"/>
      <c r="VJN171" s="212"/>
      <c r="VJO171" s="212"/>
      <c r="VJP171" s="212"/>
      <c r="VJQ171" s="212"/>
      <c r="VJR171" s="212"/>
      <c r="VJS171" s="212"/>
      <c r="VJT171" s="212"/>
      <c r="VJU171" s="212"/>
      <c r="VJV171" s="212"/>
      <c r="VJW171" s="212"/>
      <c r="VJX171" s="212"/>
      <c r="VJY171" s="212"/>
      <c r="VJZ171" s="212"/>
      <c r="VKA171" s="212"/>
      <c r="VKB171" s="212"/>
      <c r="VKC171" s="212"/>
      <c r="VKD171" s="212"/>
      <c r="VKE171" s="212"/>
      <c r="VKF171" s="212"/>
      <c r="VKG171" s="212"/>
      <c r="VKH171" s="212"/>
      <c r="VKI171" s="212"/>
      <c r="VKJ171" s="212"/>
      <c r="VKK171" s="212"/>
      <c r="VKL171" s="212"/>
      <c r="VKM171" s="212"/>
      <c r="VKN171" s="212"/>
      <c r="VKO171" s="212"/>
      <c r="VKP171" s="212"/>
      <c r="VKQ171" s="212"/>
      <c r="VKR171" s="212"/>
      <c r="VKS171" s="212"/>
      <c r="VKT171" s="212"/>
      <c r="VKU171" s="212"/>
      <c r="VKV171" s="212"/>
      <c r="VKW171" s="212"/>
      <c r="VKX171" s="212"/>
      <c r="VKY171" s="212"/>
      <c r="VKZ171" s="212"/>
      <c r="VLA171" s="212"/>
      <c r="VLB171" s="212"/>
      <c r="VLC171" s="212"/>
      <c r="VLD171" s="212"/>
      <c r="VLE171" s="212"/>
      <c r="VLF171" s="212"/>
      <c r="VLG171" s="212"/>
      <c r="VLH171" s="212"/>
      <c r="VLI171" s="212"/>
      <c r="VLJ171" s="212"/>
      <c r="VLK171" s="212"/>
      <c r="VLL171" s="212"/>
      <c r="VLM171" s="212"/>
      <c r="VLN171" s="212"/>
      <c r="VLO171" s="212"/>
      <c r="VLP171" s="212"/>
      <c r="VLQ171" s="212"/>
      <c r="VLR171" s="212"/>
      <c r="VLS171" s="212"/>
      <c r="VLT171" s="212"/>
      <c r="VLU171" s="212"/>
      <c r="VLV171" s="212"/>
      <c r="VLW171" s="212"/>
      <c r="VLX171" s="212"/>
      <c r="VLY171" s="212"/>
      <c r="VLZ171" s="212"/>
      <c r="VMA171" s="212"/>
      <c r="VMB171" s="212"/>
      <c r="VMC171" s="212"/>
      <c r="VMD171" s="212"/>
      <c r="VME171" s="212"/>
      <c r="VMF171" s="212"/>
      <c r="VMG171" s="212"/>
      <c r="VMH171" s="212"/>
      <c r="VMI171" s="212"/>
      <c r="VMJ171" s="212"/>
      <c r="VMK171" s="212"/>
      <c r="VML171" s="212"/>
      <c r="VMM171" s="212"/>
      <c r="VMN171" s="212"/>
      <c r="VMO171" s="212"/>
      <c r="VMP171" s="212"/>
      <c r="VMQ171" s="212"/>
      <c r="VMR171" s="212"/>
      <c r="VMS171" s="212"/>
      <c r="VMT171" s="212"/>
      <c r="VMU171" s="212"/>
      <c r="VMV171" s="212"/>
      <c r="VMW171" s="212"/>
      <c r="VMX171" s="212"/>
      <c r="VMY171" s="212"/>
      <c r="VMZ171" s="212"/>
      <c r="VNA171" s="212"/>
      <c r="VNB171" s="212"/>
      <c r="VNC171" s="212"/>
      <c r="VND171" s="212"/>
      <c r="VNE171" s="212"/>
      <c r="VNF171" s="212"/>
      <c r="VNG171" s="212"/>
      <c r="VNH171" s="212"/>
      <c r="VNI171" s="212"/>
      <c r="VNJ171" s="212"/>
      <c r="VNK171" s="212"/>
      <c r="VNL171" s="212"/>
      <c r="VNM171" s="212"/>
      <c r="VNN171" s="212"/>
      <c r="VNO171" s="212"/>
      <c r="VNP171" s="212"/>
      <c r="VNQ171" s="212"/>
      <c r="VNR171" s="212"/>
      <c r="VNS171" s="212"/>
      <c r="VNT171" s="212"/>
      <c r="VNU171" s="212"/>
      <c r="VNV171" s="212"/>
      <c r="VNW171" s="212"/>
      <c r="VNX171" s="212"/>
      <c r="VNY171" s="212"/>
      <c r="VNZ171" s="212"/>
      <c r="VOA171" s="212"/>
      <c r="VOB171" s="212"/>
      <c r="VOC171" s="212"/>
      <c r="VOD171" s="212"/>
      <c r="VOE171" s="212"/>
      <c r="VOF171" s="212"/>
      <c r="VOG171" s="212"/>
      <c r="VOH171" s="212"/>
      <c r="VOI171" s="212"/>
      <c r="VOJ171" s="212"/>
      <c r="VOK171" s="212"/>
      <c r="VOL171" s="212"/>
      <c r="VOM171" s="212"/>
      <c r="VON171" s="212"/>
      <c r="VOO171" s="212"/>
      <c r="VOP171" s="212"/>
      <c r="VOQ171" s="212"/>
      <c r="VOR171" s="212"/>
      <c r="VOS171" s="212"/>
      <c r="VOT171" s="212"/>
      <c r="VOU171" s="212"/>
      <c r="VOV171" s="212"/>
      <c r="VOW171" s="212"/>
      <c r="VOX171" s="212"/>
      <c r="VOY171" s="212"/>
      <c r="VOZ171" s="212"/>
      <c r="VPA171" s="212"/>
      <c r="VPB171" s="212"/>
      <c r="VPC171" s="212"/>
      <c r="VPD171" s="212"/>
      <c r="VPE171" s="212"/>
      <c r="VPF171" s="212"/>
      <c r="VPG171" s="212"/>
      <c r="VPH171" s="212"/>
      <c r="VPI171" s="212"/>
      <c r="VPJ171" s="212"/>
      <c r="VPK171" s="212"/>
      <c r="VPL171" s="212"/>
      <c r="VPM171" s="212"/>
      <c r="VPN171" s="212"/>
      <c r="VPO171" s="212"/>
      <c r="VPP171" s="212"/>
      <c r="VPQ171" s="212"/>
      <c r="VPR171" s="212"/>
      <c r="VPS171" s="212"/>
      <c r="VPT171" s="212"/>
      <c r="VPU171" s="212"/>
      <c r="VPV171" s="212"/>
      <c r="VPW171" s="212"/>
      <c r="VPX171" s="212"/>
      <c r="VPY171" s="212"/>
      <c r="VPZ171" s="212"/>
      <c r="VQA171" s="212"/>
      <c r="VQB171" s="212"/>
      <c r="VQC171" s="212"/>
      <c r="VQD171" s="212"/>
      <c r="VQE171" s="212"/>
      <c r="VQF171" s="212"/>
      <c r="VQG171" s="212"/>
      <c r="VQH171" s="212"/>
      <c r="VQI171" s="212"/>
      <c r="VQJ171" s="212"/>
      <c r="VQK171" s="212"/>
      <c r="VQL171" s="212"/>
      <c r="VQM171" s="212"/>
      <c r="VQN171" s="212"/>
      <c r="VQO171" s="212"/>
      <c r="VQP171" s="212"/>
      <c r="VQQ171" s="212"/>
      <c r="VQR171" s="212"/>
      <c r="VQS171" s="212"/>
      <c r="VQT171" s="212"/>
      <c r="VQU171" s="212"/>
      <c r="VQV171" s="212"/>
      <c r="VQW171" s="212"/>
      <c r="VQX171" s="212"/>
      <c r="VQY171" s="212"/>
      <c r="VQZ171" s="212"/>
      <c r="VRA171" s="212"/>
      <c r="VRB171" s="212"/>
      <c r="VRC171" s="212"/>
      <c r="VRD171" s="212"/>
      <c r="VRE171" s="212"/>
      <c r="VRF171" s="212"/>
      <c r="VRG171" s="212"/>
      <c r="VRH171" s="212"/>
      <c r="VRI171" s="212"/>
      <c r="VRJ171" s="212"/>
      <c r="VRK171" s="212"/>
      <c r="VRL171" s="212"/>
      <c r="VRM171" s="212"/>
      <c r="VRN171" s="212"/>
      <c r="VRO171" s="212"/>
      <c r="VRP171" s="212"/>
      <c r="VRQ171" s="212"/>
      <c r="VRR171" s="212"/>
      <c r="VRS171" s="212"/>
      <c r="VRT171" s="212"/>
      <c r="VRU171" s="212"/>
      <c r="VRV171" s="212"/>
      <c r="VRW171" s="212"/>
      <c r="VSD171" s="212"/>
      <c r="VSE171" s="212"/>
      <c r="VSF171" s="212"/>
      <c r="VSG171" s="212"/>
      <c r="VSH171" s="212"/>
      <c r="VSI171" s="212"/>
      <c r="VSJ171" s="212"/>
      <c r="VSK171" s="212"/>
      <c r="VSL171" s="212"/>
      <c r="VSM171" s="212"/>
      <c r="VSN171" s="212"/>
      <c r="VSO171" s="212"/>
      <c r="VSP171" s="212"/>
      <c r="VSQ171" s="212"/>
      <c r="VSR171" s="212"/>
      <c r="VSS171" s="212"/>
      <c r="VST171" s="212"/>
      <c r="VSU171" s="212"/>
      <c r="VSV171" s="212"/>
      <c r="VSW171" s="212"/>
      <c r="VSX171" s="212"/>
      <c r="VSY171" s="212"/>
      <c r="VSZ171" s="212"/>
      <c r="VTA171" s="212"/>
      <c r="VTB171" s="212"/>
      <c r="VTC171" s="212"/>
      <c r="VTD171" s="212"/>
      <c r="VTE171" s="212"/>
      <c r="VTF171" s="212"/>
      <c r="VTG171" s="212"/>
      <c r="VTH171" s="212"/>
      <c r="VTI171" s="212"/>
      <c r="VTJ171" s="212"/>
      <c r="VTK171" s="212"/>
      <c r="VTL171" s="212"/>
      <c r="VTM171" s="212"/>
      <c r="VTN171" s="212"/>
      <c r="VTO171" s="212"/>
      <c r="VTP171" s="212"/>
      <c r="VTQ171" s="212"/>
      <c r="VTR171" s="212"/>
      <c r="VTS171" s="212"/>
      <c r="VTT171" s="212"/>
      <c r="VTU171" s="212"/>
      <c r="VTV171" s="212"/>
      <c r="VTW171" s="212"/>
      <c r="VTX171" s="212"/>
      <c r="VTY171" s="212"/>
      <c r="VTZ171" s="212"/>
      <c r="VUA171" s="212"/>
      <c r="VUB171" s="212"/>
      <c r="VUC171" s="212"/>
      <c r="VUD171" s="212"/>
      <c r="VUE171" s="212"/>
      <c r="VUF171" s="212"/>
      <c r="VUG171" s="212"/>
      <c r="VUH171" s="212"/>
      <c r="VUI171" s="212"/>
      <c r="VUJ171" s="212"/>
      <c r="VUK171" s="212"/>
      <c r="VUL171" s="212"/>
      <c r="VUM171" s="212"/>
      <c r="VUN171" s="212"/>
      <c r="VUO171" s="212"/>
      <c r="VUP171" s="212"/>
      <c r="VUQ171" s="212"/>
      <c r="VUR171" s="212"/>
      <c r="VUS171" s="212"/>
      <c r="VUT171" s="212"/>
      <c r="VUU171" s="212"/>
      <c r="VUV171" s="212"/>
      <c r="VUW171" s="212"/>
      <c r="VUX171" s="212"/>
      <c r="VUY171" s="212"/>
      <c r="VUZ171" s="212"/>
      <c r="VVA171" s="212"/>
      <c r="VVB171" s="212"/>
      <c r="VVC171" s="212"/>
      <c r="VVD171" s="212"/>
      <c r="VVE171" s="212"/>
      <c r="VVF171" s="212"/>
      <c r="VVG171" s="212"/>
      <c r="VVH171" s="212"/>
      <c r="VVI171" s="212"/>
      <c r="VVJ171" s="212"/>
      <c r="VVK171" s="212"/>
      <c r="VVL171" s="212"/>
      <c r="VVM171" s="212"/>
      <c r="VVN171" s="212"/>
      <c r="VVO171" s="212"/>
      <c r="VVP171" s="212"/>
      <c r="VVQ171" s="212"/>
      <c r="VVR171" s="212"/>
      <c r="VVS171" s="212"/>
      <c r="VVT171" s="212"/>
      <c r="VVU171" s="212"/>
      <c r="VVV171" s="212"/>
      <c r="VVW171" s="212"/>
      <c r="VVX171" s="212"/>
      <c r="VVY171" s="212"/>
      <c r="VVZ171" s="212"/>
      <c r="VWA171" s="212"/>
      <c r="VWB171" s="212"/>
      <c r="VWC171" s="212"/>
      <c r="VWD171" s="212"/>
      <c r="VWE171" s="212"/>
      <c r="VWF171" s="212"/>
      <c r="VWG171" s="212"/>
      <c r="VWH171" s="212"/>
      <c r="VWI171" s="212"/>
      <c r="VWJ171" s="212"/>
      <c r="VWK171" s="212"/>
      <c r="VWL171" s="212"/>
      <c r="VWM171" s="212"/>
      <c r="VWN171" s="212"/>
      <c r="VWO171" s="212"/>
      <c r="VWP171" s="212"/>
      <c r="VWQ171" s="212"/>
      <c r="VWR171" s="212"/>
      <c r="VWS171" s="212"/>
      <c r="VWT171" s="212"/>
      <c r="VWU171" s="212"/>
      <c r="VWV171" s="212"/>
      <c r="VWW171" s="212"/>
      <c r="VWX171" s="212"/>
      <c r="VWY171" s="212"/>
      <c r="VWZ171" s="212"/>
      <c r="VXA171" s="212"/>
      <c r="VXB171" s="212"/>
      <c r="VXC171" s="212"/>
      <c r="VXD171" s="212"/>
      <c r="VXE171" s="212"/>
      <c r="VXF171" s="212"/>
      <c r="VXG171" s="212"/>
      <c r="VXH171" s="212"/>
      <c r="VXI171" s="212"/>
      <c r="VXJ171" s="212"/>
      <c r="VXK171" s="212"/>
      <c r="VXL171" s="212"/>
      <c r="VXM171" s="212"/>
      <c r="VXN171" s="212"/>
      <c r="VXO171" s="212"/>
      <c r="VXP171" s="212"/>
      <c r="VXQ171" s="212"/>
      <c r="VXR171" s="212"/>
      <c r="VXS171" s="212"/>
      <c r="VXT171" s="212"/>
      <c r="VXU171" s="212"/>
      <c r="VXV171" s="212"/>
      <c r="VXW171" s="212"/>
      <c r="VXX171" s="212"/>
      <c r="VXY171" s="212"/>
      <c r="VXZ171" s="212"/>
      <c r="VYA171" s="212"/>
      <c r="VYB171" s="212"/>
      <c r="VYC171" s="212"/>
      <c r="VYD171" s="212"/>
      <c r="VYE171" s="212"/>
      <c r="VYF171" s="212"/>
      <c r="VYG171" s="212"/>
      <c r="VYH171" s="212"/>
      <c r="VYI171" s="212"/>
      <c r="VYJ171" s="212"/>
      <c r="VYK171" s="212"/>
      <c r="VYL171" s="212"/>
      <c r="VYM171" s="212"/>
      <c r="VYN171" s="212"/>
      <c r="VYO171" s="212"/>
      <c r="VYP171" s="212"/>
      <c r="VYQ171" s="212"/>
      <c r="VYR171" s="212"/>
      <c r="VYS171" s="212"/>
      <c r="VYT171" s="212"/>
      <c r="VYU171" s="212"/>
      <c r="VYV171" s="212"/>
      <c r="VYW171" s="212"/>
      <c r="VYX171" s="212"/>
      <c r="VYY171" s="212"/>
      <c r="VYZ171" s="212"/>
      <c r="VZA171" s="212"/>
      <c r="VZB171" s="212"/>
      <c r="VZC171" s="212"/>
      <c r="VZD171" s="212"/>
      <c r="VZE171" s="212"/>
      <c r="VZF171" s="212"/>
      <c r="VZG171" s="212"/>
      <c r="VZH171" s="212"/>
      <c r="VZI171" s="212"/>
      <c r="VZJ171" s="212"/>
      <c r="VZK171" s="212"/>
      <c r="VZL171" s="212"/>
      <c r="VZM171" s="212"/>
      <c r="VZN171" s="212"/>
      <c r="VZO171" s="212"/>
      <c r="VZP171" s="212"/>
      <c r="VZQ171" s="212"/>
      <c r="VZR171" s="212"/>
      <c r="VZS171" s="212"/>
      <c r="VZT171" s="212"/>
      <c r="VZU171" s="212"/>
      <c r="VZV171" s="212"/>
      <c r="VZW171" s="212"/>
      <c r="VZX171" s="212"/>
      <c r="VZY171" s="212"/>
      <c r="VZZ171" s="212"/>
      <c r="WAA171" s="212"/>
      <c r="WAB171" s="212"/>
      <c r="WAC171" s="212"/>
      <c r="WAD171" s="212"/>
      <c r="WAE171" s="212"/>
      <c r="WAF171" s="212"/>
      <c r="WAG171" s="212"/>
      <c r="WAH171" s="212"/>
      <c r="WAI171" s="212"/>
      <c r="WAJ171" s="212"/>
      <c r="WAK171" s="212"/>
      <c r="WAL171" s="212"/>
      <c r="WAM171" s="212"/>
      <c r="WAN171" s="212"/>
      <c r="WAO171" s="212"/>
      <c r="WAP171" s="212"/>
      <c r="WAQ171" s="212"/>
      <c r="WAR171" s="212"/>
      <c r="WAS171" s="212"/>
      <c r="WAT171" s="212"/>
      <c r="WAU171" s="212"/>
      <c r="WAV171" s="212"/>
      <c r="WAW171" s="212"/>
      <c r="WAX171" s="212"/>
      <c r="WAY171" s="212"/>
      <c r="WAZ171" s="212"/>
      <c r="WBA171" s="212"/>
      <c r="WBB171" s="212"/>
      <c r="WBC171" s="212"/>
      <c r="WBD171" s="212"/>
      <c r="WBE171" s="212"/>
      <c r="WBF171" s="212"/>
      <c r="WBG171" s="212"/>
      <c r="WBH171" s="212"/>
      <c r="WBI171" s="212"/>
      <c r="WBJ171" s="212"/>
      <c r="WBK171" s="212"/>
      <c r="WBL171" s="212"/>
      <c r="WBM171" s="212"/>
      <c r="WBN171" s="212"/>
      <c r="WBO171" s="212"/>
      <c r="WBP171" s="212"/>
      <c r="WBQ171" s="212"/>
      <c r="WBR171" s="212"/>
      <c r="WBS171" s="212"/>
      <c r="WBZ171" s="212"/>
      <c r="WCA171" s="212"/>
      <c r="WCB171" s="212"/>
      <c r="WCC171" s="212"/>
      <c r="WCD171" s="212"/>
      <c r="WCE171" s="212"/>
      <c r="WCF171" s="212"/>
      <c r="WCG171" s="212"/>
      <c r="WCH171" s="212"/>
      <c r="WCI171" s="212"/>
      <c r="WCJ171" s="212"/>
      <c r="WCK171" s="212"/>
      <c r="WCL171" s="212"/>
      <c r="WCM171" s="212"/>
      <c r="WCN171" s="212"/>
      <c r="WCO171" s="212"/>
      <c r="WCP171" s="212"/>
      <c r="WCQ171" s="212"/>
      <c r="WCR171" s="212"/>
      <c r="WCS171" s="212"/>
      <c r="WCT171" s="212"/>
      <c r="WCU171" s="212"/>
      <c r="WCV171" s="212"/>
      <c r="WCW171" s="212"/>
      <c r="WCX171" s="212"/>
      <c r="WCY171" s="212"/>
      <c r="WCZ171" s="212"/>
      <c r="WDA171" s="212"/>
      <c r="WDB171" s="212"/>
      <c r="WDC171" s="212"/>
      <c r="WDD171" s="212"/>
      <c r="WDE171" s="212"/>
      <c r="WDF171" s="212"/>
      <c r="WDG171" s="212"/>
      <c r="WDH171" s="212"/>
      <c r="WDI171" s="212"/>
      <c r="WDJ171" s="212"/>
      <c r="WDK171" s="212"/>
      <c r="WDL171" s="212"/>
      <c r="WDM171" s="212"/>
      <c r="WDN171" s="212"/>
      <c r="WDO171" s="212"/>
      <c r="WDP171" s="212"/>
      <c r="WDQ171" s="212"/>
      <c r="WDR171" s="212"/>
      <c r="WDS171" s="212"/>
      <c r="WDT171" s="212"/>
      <c r="WDU171" s="212"/>
      <c r="WDV171" s="212"/>
      <c r="WDW171" s="212"/>
      <c r="WDX171" s="212"/>
      <c r="WDY171" s="212"/>
      <c r="WDZ171" s="212"/>
      <c r="WEA171" s="212"/>
      <c r="WEB171" s="212"/>
      <c r="WEC171" s="212"/>
      <c r="WED171" s="212"/>
      <c r="WEE171" s="212"/>
      <c r="WEF171" s="212"/>
      <c r="WEG171" s="212"/>
      <c r="WEH171" s="212"/>
      <c r="WEI171" s="212"/>
      <c r="WEJ171" s="212"/>
      <c r="WEK171" s="212"/>
      <c r="WEL171" s="212"/>
      <c r="WEM171" s="212"/>
      <c r="WEN171" s="212"/>
      <c r="WEO171" s="212"/>
      <c r="WEP171" s="212"/>
      <c r="WEQ171" s="212"/>
      <c r="WER171" s="212"/>
      <c r="WES171" s="212"/>
      <c r="WET171" s="212"/>
      <c r="WEU171" s="212"/>
      <c r="WEV171" s="212"/>
      <c r="WEW171" s="212"/>
      <c r="WEX171" s="212"/>
      <c r="WEY171" s="212"/>
      <c r="WEZ171" s="212"/>
      <c r="WFA171" s="212"/>
      <c r="WFB171" s="212"/>
      <c r="WFC171" s="212"/>
      <c r="WFD171" s="212"/>
      <c r="WFE171" s="212"/>
      <c r="WFF171" s="212"/>
      <c r="WFG171" s="212"/>
      <c r="WFH171" s="212"/>
      <c r="WFI171" s="212"/>
      <c r="WFJ171" s="212"/>
      <c r="WFK171" s="212"/>
      <c r="WFL171" s="212"/>
      <c r="WFM171" s="212"/>
      <c r="WFN171" s="212"/>
      <c r="WFO171" s="212"/>
      <c r="WFP171" s="212"/>
      <c r="WFQ171" s="212"/>
      <c r="WFR171" s="212"/>
      <c r="WFS171" s="212"/>
      <c r="WFT171" s="212"/>
      <c r="WFU171" s="212"/>
      <c r="WFV171" s="212"/>
      <c r="WFW171" s="212"/>
      <c r="WFX171" s="212"/>
      <c r="WFY171" s="212"/>
      <c r="WFZ171" s="212"/>
      <c r="WGA171" s="212"/>
      <c r="WGB171" s="212"/>
      <c r="WGC171" s="212"/>
      <c r="WGD171" s="212"/>
      <c r="WGE171" s="212"/>
      <c r="WGF171" s="212"/>
      <c r="WGG171" s="212"/>
      <c r="WGH171" s="212"/>
      <c r="WGI171" s="212"/>
      <c r="WGJ171" s="212"/>
      <c r="WGK171" s="212"/>
      <c r="WGL171" s="212"/>
      <c r="WGM171" s="212"/>
      <c r="WGN171" s="212"/>
      <c r="WGO171" s="212"/>
      <c r="WGP171" s="212"/>
      <c r="WGQ171" s="212"/>
      <c r="WGR171" s="212"/>
      <c r="WGS171" s="212"/>
      <c r="WGT171" s="212"/>
      <c r="WGU171" s="212"/>
      <c r="WGV171" s="212"/>
      <c r="WGW171" s="212"/>
      <c r="WGX171" s="212"/>
      <c r="WGY171" s="212"/>
      <c r="WGZ171" s="212"/>
      <c r="WHA171" s="212"/>
      <c r="WHB171" s="212"/>
      <c r="WHC171" s="212"/>
      <c r="WHD171" s="212"/>
      <c r="WHE171" s="212"/>
      <c r="WHF171" s="212"/>
      <c r="WHG171" s="212"/>
      <c r="WHH171" s="212"/>
      <c r="WHI171" s="212"/>
      <c r="WHJ171" s="212"/>
      <c r="WHK171" s="212"/>
      <c r="WHL171" s="212"/>
      <c r="WHM171" s="212"/>
      <c r="WHN171" s="212"/>
      <c r="WHO171" s="212"/>
      <c r="WHP171" s="212"/>
      <c r="WHQ171" s="212"/>
      <c r="WHR171" s="212"/>
      <c r="WHS171" s="212"/>
      <c r="WHT171" s="212"/>
      <c r="WHU171" s="212"/>
      <c r="WHV171" s="212"/>
      <c r="WHW171" s="212"/>
      <c r="WHX171" s="212"/>
      <c r="WHY171" s="212"/>
      <c r="WHZ171" s="212"/>
      <c r="WIA171" s="212"/>
      <c r="WIB171" s="212"/>
      <c r="WIC171" s="212"/>
      <c r="WID171" s="212"/>
      <c r="WIE171" s="212"/>
      <c r="WIF171" s="212"/>
      <c r="WIG171" s="212"/>
      <c r="WIH171" s="212"/>
      <c r="WII171" s="212"/>
      <c r="WIJ171" s="212"/>
      <c r="WIK171" s="212"/>
      <c r="WIL171" s="212"/>
      <c r="WIM171" s="212"/>
      <c r="WIN171" s="212"/>
      <c r="WIO171" s="212"/>
      <c r="WIP171" s="212"/>
      <c r="WIQ171" s="212"/>
      <c r="WIR171" s="212"/>
      <c r="WIS171" s="212"/>
      <c r="WIT171" s="212"/>
      <c r="WIU171" s="212"/>
      <c r="WIV171" s="212"/>
      <c r="WIW171" s="212"/>
      <c r="WIX171" s="212"/>
      <c r="WIY171" s="212"/>
      <c r="WIZ171" s="212"/>
      <c r="WJA171" s="212"/>
      <c r="WJB171" s="212"/>
      <c r="WJC171" s="212"/>
      <c r="WJD171" s="212"/>
      <c r="WJE171" s="212"/>
      <c r="WJF171" s="212"/>
      <c r="WJG171" s="212"/>
      <c r="WJH171" s="212"/>
      <c r="WJI171" s="212"/>
      <c r="WJJ171" s="212"/>
      <c r="WJK171" s="212"/>
      <c r="WJL171" s="212"/>
      <c r="WJM171" s="212"/>
      <c r="WJN171" s="212"/>
      <c r="WJO171" s="212"/>
      <c r="WJP171" s="212"/>
      <c r="WJQ171" s="212"/>
      <c r="WJR171" s="212"/>
      <c r="WJS171" s="212"/>
      <c r="WJT171" s="212"/>
      <c r="WJU171" s="212"/>
      <c r="WJV171" s="212"/>
      <c r="WJW171" s="212"/>
      <c r="WJX171" s="212"/>
      <c r="WJY171" s="212"/>
      <c r="WJZ171" s="212"/>
      <c r="WKA171" s="212"/>
      <c r="WKB171" s="212"/>
      <c r="WKC171" s="212"/>
      <c r="WKD171" s="212"/>
      <c r="WKE171" s="212"/>
      <c r="WKF171" s="212"/>
      <c r="WKG171" s="212"/>
      <c r="WKH171" s="212"/>
      <c r="WKI171" s="212"/>
      <c r="WKJ171" s="212"/>
      <c r="WKK171" s="212"/>
      <c r="WKL171" s="212"/>
      <c r="WKM171" s="212"/>
      <c r="WKN171" s="212"/>
      <c r="WKO171" s="212"/>
      <c r="WKP171" s="212"/>
      <c r="WKQ171" s="212"/>
      <c r="WKR171" s="212"/>
      <c r="WKS171" s="212"/>
      <c r="WKT171" s="212"/>
      <c r="WKU171" s="212"/>
      <c r="WKV171" s="212"/>
      <c r="WKW171" s="212"/>
      <c r="WKX171" s="212"/>
      <c r="WKY171" s="212"/>
      <c r="WKZ171" s="212"/>
      <c r="WLA171" s="212"/>
      <c r="WLB171" s="212"/>
      <c r="WLC171" s="212"/>
      <c r="WLD171" s="212"/>
      <c r="WLE171" s="212"/>
      <c r="WLF171" s="212"/>
      <c r="WLG171" s="212"/>
      <c r="WLH171" s="212"/>
      <c r="WLI171" s="212"/>
      <c r="WLJ171" s="212"/>
      <c r="WLK171" s="212"/>
      <c r="WLL171" s="212"/>
      <c r="WLM171" s="212"/>
      <c r="WLN171" s="212"/>
      <c r="WLO171" s="212"/>
      <c r="WLV171" s="212"/>
      <c r="WLW171" s="212"/>
      <c r="WLX171" s="212"/>
      <c r="WLY171" s="212"/>
      <c r="WLZ171" s="212"/>
      <c r="WMA171" s="212"/>
      <c r="WMB171" s="212"/>
      <c r="WMC171" s="212"/>
      <c r="WMD171" s="212"/>
      <c r="WME171" s="212"/>
      <c r="WMF171" s="212"/>
      <c r="WMG171" s="212"/>
      <c r="WMH171" s="212"/>
      <c r="WMI171" s="212"/>
      <c r="WMJ171" s="212"/>
      <c r="WMK171" s="212"/>
      <c r="WML171" s="212"/>
      <c r="WMM171" s="212"/>
      <c r="WMN171" s="212"/>
      <c r="WMO171" s="212"/>
      <c r="WMP171" s="212"/>
      <c r="WMQ171" s="212"/>
      <c r="WMR171" s="212"/>
      <c r="WMS171" s="212"/>
      <c r="WMT171" s="212"/>
      <c r="WMU171" s="212"/>
      <c r="WMV171" s="212"/>
      <c r="WMW171" s="212"/>
      <c r="WMX171" s="212"/>
      <c r="WMY171" s="212"/>
      <c r="WMZ171" s="212"/>
      <c r="WNA171" s="212"/>
      <c r="WNB171" s="212"/>
      <c r="WNC171" s="212"/>
      <c r="WND171" s="212"/>
      <c r="WNE171" s="212"/>
      <c r="WNF171" s="212"/>
      <c r="WNG171" s="212"/>
      <c r="WNH171" s="212"/>
      <c r="WNI171" s="212"/>
      <c r="WNJ171" s="212"/>
      <c r="WNK171" s="212"/>
      <c r="WNL171" s="212"/>
      <c r="WNM171" s="212"/>
      <c r="WNN171" s="212"/>
      <c r="WNO171" s="212"/>
      <c r="WNP171" s="212"/>
      <c r="WNQ171" s="212"/>
      <c r="WNR171" s="212"/>
      <c r="WNS171" s="212"/>
      <c r="WNT171" s="212"/>
      <c r="WNU171" s="212"/>
      <c r="WNV171" s="212"/>
      <c r="WNW171" s="212"/>
      <c r="WNX171" s="212"/>
      <c r="WNY171" s="212"/>
      <c r="WNZ171" s="212"/>
      <c r="WOA171" s="212"/>
      <c r="WOB171" s="212"/>
      <c r="WOC171" s="212"/>
      <c r="WOD171" s="212"/>
      <c r="WOE171" s="212"/>
      <c r="WOF171" s="212"/>
      <c r="WOG171" s="212"/>
      <c r="WOH171" s="212"/>
      <c r="WOI171" s="212"/>
      <c r="WOJ171" s="212"/>
      <c r="WOK171" s="212"/>
      <c r="WOL171" s="212"/>
      <c r="WOM171" s="212"/>
      <c r="WON171" s="212"/>
      <c r="WOO171" s="212"/>
      <c r="WOP171" s="212"/>
      <c r="WOQ171" s="212"/>
      <c r="WOR171" s="212"/>
      <c r="WOS171" s="212"/>
      <c r="WOT171" s="212"/>
      <c r="WOU171" s="212"/>
      <c r="WOV171" s="212"/>
      <c r="WOW171" s="212"/>
      <c r="WOX171" s="212"/>
      <c r="WOY171" s="212"/>
      <c r="WOZ171" s="212"/>
      <c r="WPA171" s="212"/>
      <c r="WPB171" s="212"/>
      <c r="WPC171" s="212"/>
      <c r="WPD171" s="212"/>
      <c r="WPE171" s="212"/>
      <c r="WPF171" s="212"/>
      <c r="WPG171" s="212"/>
      <c r="WPH171" s="212"/>
      <c r="WPI171" s="212"/>
      <c r="WPJ171" s="212"/>
      <c r="WPK171" s="212"/>
      <c r="WPL171" s="212"/>
      <c r="WPM171" s="212"/>
      <c r="WPN171" s="212"/>
      <c r="WPO171" s="212"/>
      <c r="WPP171" s="212"/>
      <c r="WPQ171" s="212"/>
      <c r="WPR171" s="212"/>
      <c r="WPS171" s="212"/>
      <c r="WPT171" s="212"/>
      <c r="WPU171" s="212"/>
      <c r="WPV171" s="212"/>
      <c r="WPW171" s="212"/>
      <c r="WPX171" s="212"/>
      <c r="WPY171" s="212"/>
      <c r="WPZ171" s="212"/>
      <c r="WQA171" s="212"/>
      <c r="WQB171" s="212"/>
      <c r="WQC171" s="212"/>
      <c r="WQD171" s="212"/>
      <c r="WQE171" s="212"/>
      <c r="WQF171" s="212"/>
      <c r="WQG171" s="212"/>
      <c r="WQH171" s="212"/>
      <c r="WQI171" s="212"/>
      <c r="WQJ171" s="212"/>
      <c r="WQK171" s="212"/>
      <c r="WQL171" s="212"/>
      <c r="WQM171" s="212"/>
      <c r="WQN171" s="212"/>
      <c r="WQO171" s="212"/>
      <c r="WQP171" s="212"/>
      <c r="WQQ171" s="212"/>
      <c r="WQR171" s="212"/>
      <c r="WQS171" s="212"/>
      <c r="WQT171" s="212"/>
      <c r="WQU171" s="212"/>
      <c r="WQV171" s="212"/>
      <c r="WQW171" s="212"/>
      <c r="WQX171" s="212"/>
      <c r="WQY171" s="212"/>
      <c r="WQZ171" s="212"/>
      <c r="WRA171" s="212"/>
      <c r="WRB171" s="212"/>
      <c r="WRC171" s="212"/>
      <c r="WRD171" s="212"/>
      <c r="WRE171" s="212"/>
      <c r="WRF171" s="212"/>
      <c r="WRG171" s="212"/>
      <c r="WRH171" s="212"/>
      <c r="WRI171" s="212"/>
      <c r="WRJ171" s="212"/>
      <c r="WRK171" s="212"/>
      <c r="WRL171" s="212"/>
      <c r="WRM171" s="212"/>
      <c r="WRN171" s="212"/>
      <c r="WRO171" s="212"/>
      <c r="WRP171" s="212"/>
      <c r="WRQ171" s="212"/>
      <c r="WRR171" s="212"/>
      <c r="WRS171" s="212"/>
      <c r="WRT171" s="212"/>
      <c r="WRU171" s="212"/>
      <c r="WRV171" s="212"/>
      <c r="WRW171" s="212"/>
      <c r="WRX171" s="212"/>
      <c r="WRY171" s="212"/>
      <c r="WRZ171" s="212"/>
      <c r="WSA171" s="212"/>
      <c r="WSB171" s="212"/>
      <c r="WSC171" s="212"/>
      <c r="WSD171" s="212"/>
      <c r="WSE171" s="212"/>
      <c r="WSF171" s="212"/>
      <c r="WSG171" s="212"/>
      <c r="WSH171" s="212"/>
      <c r="WSI171" s="212"/>
      <c r="WSJ171" s="212"/>
      <c r="WSK171" s="212"/>
      <c r="WSL171" s="212"/>
      <c r="WSM171" s="212"/>
      <c r="WSN171" s="212"/>
      <c r="WSO171" s="212"/>
      <c r="WSP171" s="212"/>
      <c r="WSQ171" s="212"/>
      <c r="WSR171" s="212"/>
      <c r="WSS171" s="212"/>
      <c r="WST171" s="212"/>
      <c r="WSU171" s="212"/>
      <c r="WSV171" s="212"/>
      <c r="WSW171" s="212"/>
      <c r="WSX171" s="212"/>
      <c r="WSY171" s="212"/>
      <c r="WSZ171" s="212"/>
      <c r="WTA171" s="212"/>
      <c r="WTB171" s="212"/>
      <c r="WTC171" s="212"/>
      <c r="WTD171" s="212"/>
      <c r="WTE171" s="212"/>
      <c r="WTF171" s="212"/>
      <c r="WTG171" s="212"/>
      <c r="WTH171" s="212"/>
      <c r="WTI171" s="212"/>
      <c r="WTJ171" s="212"/>
      <c r="WTK171" s="212"/>
      <c r="WTL171" s="212"/>
      <c r="WTM171" s="212"/>
      <c r="WTN171" s="212"/>
      <c r="WTO171" s="212"/>
      <c r="WTP171" s="212"/>
      <c r="WTQ171" s="212"/>
      <c r="WTR171" s="212"/>
      <c r="WTS171" s="212"/>
      <c r="WTT171" s="212"/>
      <c r="WTU171" s="212"/>
      <c r="WTV171" s="212"/>
      <c r="WTW171" s="212"/>
      <c r="WTX171" s="212"/>
      <c r="WTY171" s="212"/>
      <c r="WTZ171" s="212"/>
      <c r="WUA171" s="212"/>
      <c r="WUB171" s="212"/>
      <c r="WUC171" s="212"/>
      <c r="WUD171" s="212"/>
      <c r="WUE171" s="212"/>
      <c r="WUF171" s="212"/>
      <c r="WUG171" s="212"/>
      <c r="WUH171" s="212"/>
      <c r="WUI171" s="212"/>
      <c r="WUJ171" s="212"/>
      <c r="WUK171" s="212"/>
      <c r="WUL171" s="212"/>
      <c r="WUM171" s="212"/>
      <c r="WUN171" s="212"/>
      <c r="WUO171" s="212"/>
      <c r="WUP171" s="212"/>
      <c r="WUQ171" s="212"/>
      <c r="WUR171" s="212"/>
      <c r="WUS171" s="212"/>
      <c r="WUT171" s="212"/>
      <c r="WUU171" s="212"/>
      <c r="WUV171" s="212"/>
      <c r="WUW171" s="212"/>
      <c r="WUX171" s="212"/>
      <c r="WUY171" s="212"/>
      <c r="WUZ171" s="212"/>
      <c r="WVA171" s="212"/>
      <c r="WVB171" s="212"/>
      <c r="WVC171" s="212"/>
      <c r="WVD171" s="212"/>
      <c r="WVE171" s="212"/>
      <c r="WVF171" s="212"/>
      <c r="WVG171" s="212"/>
      <c r="WVH171" s="212"/>
      <c r="WVI171" s="212"/>
      <c r="WVJ171" s="212"/>
      <c r="WVK171" s="212"/>
      <c r="WVR171" s="212"/>
      <c r="WVS171" s="212"/>
      <c r="WVT171" s="212"/>
      <c r="WVU171" s="212"/>
      <c r="WVV171" s="212"/>
      <c r="WVW171" s="212"/>
      <c r="WVX171" s="212"/>
      <c r="WVY171" s="212"/>
      <c r="WVZ171" s="212"/>
      <c r="WWA171" s="212"/>
      <c r="WWB171" s="212"/>
      <c r="WWC171" s="212"/>
      <c r="WWD171" s="212"/>
      <c r="WWE171" s="212"/>
      <c r="WWF171" s="212"/>
      <c r="WWG171" s="212"/>
      <c r="WWH171" s="212"/>
      <c r="WWI171" s="212"/>
      <c r="WWJ171" s="212"/>
      <c r="WWK171" s="212"/>
      <c r="WWL171" s="212"/>
      <c r="WWM171" s="212"/>
      <c r="WWN171" s="212"/>
      <c r="WWO171" s="212"/>
      <c r="WWP171" s="212"/>
      <c r="WWQ171" s="212"/>
      <c r="WWR171" s="212"/>
      <c r="WWS171" s="212"/>
      <c r="WWT171" s="212"/>
      <c r="WWU171" s="212"/>
      <c r="WWV171" s="212"/>
      <c r="WWW171" s="212"/>
      <c r="WWX171" s="212"/>
      <c r="WWY171" s="212"/>
      <c r="WWZ171" s="212"/>
      <c r="WXA171" s="212"/>
      <c r="WXB171" s="212"/>
      <c r="WXC171" s="212"/>
      <c r="WXD171" s="212"/>
      <c r="WXE171" s="212"/>
      <c r="WXF171" s="212"/>
      <c r="WXG171" s="212"/>
      <c r="WXH171" s="212"/>
      <c r="WXI171" s="212"/>
      <c r="WXJ171" s="212"/>
      <c r="WXK171" s="212"/>
      <c r="WXL171" s="212"/>
      <c r="WXM171" s="212"/>
      <c r="WXN171" s="212"/>
      <c r="WXO171" s="212"/>
      <c r="WXP171" s="212"/>
      <c r="WXQ171" s="212"/>
      <c r="WXR171" s="212"/>
      <c r="WXS171" s="212"/>
      <c r="WXT171" s="212"/>
      <c r="WXU171" s="212"/>
      <c r="WXV171" s="212"/>
      <c r="WXW171" s="212"/>
      <c r="WXX171" s="212"/>
      <c r="WXY171" s="212"/>
      <c r="WXZ171" s="212"/>
      <c r="WYA171" s="212"/>
      <c r="WYB171" s="212"/>
      <c r="WYC171" s="212"/>
      <c r="WYD171" s="212"/>
      <c r="WYE171" s="212"/>
      <c r="WYF171" s="212"/>
      <c r="WYG171" s="212"/>
      <c r="WYH171" s="212"/>
      <c r="WYI171" s="212"/>
      <c r="WYJ171" s="212"/>
      <c r="WYK171" s="212"/>
      <c r="WYL171" s="212"/>
      <c r="WYM171" s="212"/>
      <c r="WYN171" s="212"/>
      <c r="WYO171" s="212"/>
      <c r="WYP171" s="212"/>
      <c r="WYQ171" s="212"/>
      <c r="WYR171" s="212"/>
      <c r="WYS171" s="212"/>
      <c r="WYT171" s="212"/>
      <c r="WYU171" s="212"/>
      <c r="WYV171" s="212"/>
      <c r="WYW171" s="212"/>
      <c r="WYX171" s="212"/>
      <c r="WYY171" s="212"/>
      <c r="WYZ171" s="212"/>
      <c r="WZA171" s="212"/>
      <c r="WZB171" s="212"/>
      <c r="WZC171" s="212"/>
      <c r="WZD171" s="212"/>
      <c r="WZE171" s="212"/>
      <c r="WZF171" s="212"/>
      <c r="WZG171" s="212"/>
      <c r="WZH171" s="212"/>
      <c r="WZI171" s="212"/>
      <c r="WZJ171" s="212"/>
      <c r="WZK171" s="212"/>
      <c r="WZL171" s="212"/>
      <c r="WZM171" s="212"/>
      <c r="WZN171" s="212"/>
      <c r="WZO171" s="212"/>
      <c r="WZP171" s="212"/>
      <c r="WZQ171" s="212"/>
      <c r="WZR171" s="212"/>
      <c r="WZS171" s="212"/>
      <c r="WZT171" s="212"/>
      <c r="WZU171" s="212"/>
      <c r="WZV171" s="212"/>
      <c r="WZW171" s="212"/>
      <c r="WZX171" s="212"/>
      <c r="WZY171" s="212"/>
      <c r="WZZ171" s="212"/>
      <c r="XAA171" s="212"/>
      <c r="XAB171" s="212"/>
      <c r="XAC171" s="212"/>
      <c r="XAD171" s="212"/>
      <c r="XAE171" s="212"/>
      <c r="XAF171" s="212"/>
      <c r="XAG171" s="212"/>
      <c r="XAH171" s="212"/>
      <c r="XAI171" s="212"/>
      <c r="XAJ171" s="212"/>
      <c r="XAK171" s="212"/>
      <c r="XAL171" s="212"/>
      <c r="XAM171" s="212"/>
      <c r="XAN171" s="212"/>
      <c r="XAO171" s="212"/>
      <c r="XAP171" s="212"/>
      <c r="XAQ171" s="212"/>
      <c r="XAR171" s="212"/>
      <c r="XAS171" s="212"/>
      <c r="XAT171" s="212"/>
      <c r="XAU171" s="212"/>
      <c r="XAV171" s="212"/>
      <c r="XAW171" s="212"/>
      <c r="XAX171" s="212"/>
      <c r="XAY171" s="212"/>
      <c r="XAZ171" s="212"/>
      <c r="XBA171" s="212"/>
      <c r="XBB171" s="212"/>
      <c r="XBC171" s="212"/>
      <c r="XBD171" s="212"/>
      <c r="XBE171" s="212"/>
      <c r="XBF171" s="212"/>
      <c r="XBG171" s="212"/>
      <c r="XBH171" s="212"/>
      <c r="XBI171" s="212"/>
      <c r="XBJ171" s="212"/>
      <c r="XBK171" s="212"/>
      <c r="XBL171" s="212"/>
      <c r="XBM171" s="212"/>
      <c r="XBN171" s="212"/>
      <c r="XBO171" s="212"/>
      <c r="XBP171" s="212"/>
      <c r="XBQ171" s="212"/>
      <c r="XBR171" s="212"/>
      <c r="XBS171" s="212"/>
      <c r="XBT171" s="212"/>
      <c r="XBU171" s="212"/>
      <c r="XBV171" s="212"/>
      <c r="XBW171" s="212"/>
      <c r="XBX171" s="212"/>
      <c r="XBY171" s="212"/>
      <c r="XBZ171" s="212"/>
      <c r="XCA171" s="212"/>
      <c r="XCB171" s="212"/>
      <c r="XCC171" s="212"/>
      <c r="XCD171" s="212"/>
      <c r="XCE171" s="212"/>
      <c r="XCF171" s="212"/>
      <c r="XCG171" s="212"/>
      <c r="XCH171" s="212"/>
      <c r="XCI171" s="212"/>
      <c r="XCJ171" s="212"/>
      <c r="XCK171" s="212"/>
      <c r="XCL171" s="212"/>
      <c r="XCM171" s="212"/>
      <c r="XCN171" s="212"/>
      <c r="XCO171" s="212"/>
      <c r="XCP171" s="212"/>
      <c r="XCQ171" s="212"/>
      <c r="XCR171" s="212"/>
      <c r="XCS171" s="212"/>
      <c r="XCT171" s="212"/>
      <c r="XCU171" s="212"/>
      <c r="XCV171" s="212"/>
      <c r="XCW171" s="212"/>
      <c r="XCX171" s="212"/>
      <c r="XCY171" s="212"/>
      <c r="XCZ171" s="212"/>
      <c r="XDA171" s="212"/>
      <c r="XDB171" s="212"/>
      <c r="XDC171" s="212"/>
      <c r="XDD171" s="212"/>
      <c r="XDE171" s="212"/>
      <c r="XDF171" s="212"/>
      <c r="XDG171" s="212"/>
      <c r="XDH171" s="212"/>
      <c r="XDI171" s="212"/>
      <c r="XDJ171" s="212"/>
      <c r="XDK171" s="212"/>
      <c r="XDL171" s="212"/>
      <c r="XDM171" s="212"/>
      <c r="XDN171" s="212"/>
      <c r="XDO171" s="212"/>
      <c r="XDP171" s="212"/>
      <c r="XDQ171" s="212"/>
      <c r="XDR171" s="212"/>
      <c r="XDS171" s="212"/>
      <c r="XDT171" s="212"/>
      <c r="XDU171" s="212"/>
      <c r="XDV171" s="212"/>
      <c r="XDW171" s="212"/>
      <c r="XDX171" s="212"/>
      <c r="XDY171" s="212"/>
      <c r="XDZ171" s="212"/>
      <c r="XEA171" s="212"/>
      <c r="XEB171" s="212"/>
      <c r="XEC171" s="212"/>
      <c r="XED171" s="212"/>
      <c r="XEE171" s="212"/>
      <c r="XEF171" s="212"/>
      <c r="XEG171" s="212"/>
      <c r="XEH171" s="212"/>
      <c r="XEI171" s="212"/>
      <c r="XEJ171" s="212"/>
      <c r="XEK171" s="212"/>
      <c r="XEL171" s="212"/>
      <c r="XEM171" s="212"/>
      <c r="XEN171" s="212"/>
      <c r="XEO171" s="212"/>
      <c r="XEP171" s="212"/>
      <c r="XEQ171" s="212"/>
      <c r="XER171" s="212"/>
      <c r="XES171" s="212"/>
      <c r="XET171" s="212"/>
      <c r="XEU171" s="212"/>
      <c r="XEV171" s="212"/>
      <c r="XEW171" s="212"/>
      <c r="XEX171" s="212"/>
      <c r="XEY171" s="212"/>
      <c r="XEZ171" s="212"/>
      <c r="XFA171" s="212"/>
      <c r="XFB171" s="212"/>
      <c r="XFC171" s="212"/>
    </row>
    <row r="172" spans="1:16384" ht="30.75" x14ac:dyDescent="0.25">
      <c r="A172" s="119" t="s">
        <v>402</v>
      </c>
      <c r="B172" s="133">
        <v>1320000000</v>
      </c>
      <c r="C172" s="133">
        <v>200</v>
      </c>
      <c r="D172" s="120">
        <f>28800000+369867.08</f>
        <v>29169867.079999998</v>
      </c>
      <c r="E172" s="120">
        <v>28600000</v>
      </c>
      <c r="F172" s="120">
        <v>28400000</v>
      </c>
      <c r="G172" s="152"/>
      <c r="H172" s="153"/>
      <c r="I172" s="153"/>
      <c r="J172" s="152"/>
      <c r="K172" s="152"/>
      <c r="L172" s="213"/>
      <c r="M172" s="213"/>
      <c r="N172" s="214"/>
      <c r="O172" s="213"/>
      <c r="P172" s="213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  <c r="EO172" s="214"/>
      <c r="EP172" s="214"/>
      <c r="EQ172" s="214"/>
      <c r="ER172" s="214"/>
      <c r="ES172" s="214"/>
      <c r="ET172" s="214"/>
      <c r="EU172" s="214"/>
      <c r="EV172" s="214"/>
      <c r="EW172" s="214"/>
      <c r="EX172" s="214"/>
      <c r="EY172" s="214"/>
      <c r="EZ172" s="214"/>
      <c r="FA172" s="214"/>
      <c r="FB172" s="214"/>
      <c r="FC172" s="214"/>
      <c r="FD172" s="214"/>
      <c r="FE172" s="214"/>
      <c r="FF172" s="214"/>
      <c r="FG172" s="214"/>
      <c r="FH172" s="214"/>
      <c r="FI172" s="214"/>
      <c r="FJ172" s="214"/>
      <c r="FK172" s="214"/>
      <c r="FL172" s="214"/>
      <c r="FM172" s="214"/>
      <c r="FN172" s="214"/>
      <c r="FO172" s="214"/>
      <c r="FP172" s="214"/>
      <c r="FQ172" s="214"/>
      <c r="FR172" s="214"/>
      <c r="FS172" s="214"/>
      <c r="FT172" s="214"/>
      <c r="FU172" s="214"/>
      <c r="FV172" s="214"/>
      <c r="FW172" s="214"/>
      <c r="FX172" s="214"/>
      <c r="FY172" s="214"/>
      <c r="FZ172" s="214"/>
      <c r="GA172" s="214"/>
      <c r="GB172" s="214"/>
      <c r="GC172" s="214"/>
      <c r="GD172" s="214"/>
      <c r="GE172" s="214"/>
      <c r="GF172" s="214"/>
      <c r="GG172" s="214"/>
      <c r="GH172" s="214"/>
      <c r="GI172" s="214"/>
      <c r="GJ172" s="214"/>
      <c r="GK172" s="214"/>
      <c r="GL172" s="214"/>
      <c r="GM172" s="214"/>
      <c r="GN172" s="214"/>
      <c r="GO172" s="214"/>
      <c r="GP172" s="214"/>
      <c r="GQ172" s="214"/>
      <c r="GR172" s="214"/>
      <c r="GS172" s="214"/>
      <c r="GT172" s="214"/>
      <c r="GU172" s="214"/>
      <c r="GV172" s="214"/>
      <c r="GW172" s="214"/>
      <c r="GX172" s="214"/>
      <c r="GY172" s="214"/>
      <c r="GZ172" s="214"/>
      <c r="HA172" s="214"/>
      <c r="HB172" s="214"/>
      <c r="HC172" s="214"/>
      <c r="HD172" s="214"/>
      <c r="HE172" s="214"/>
      <c r="HF172" s="214"/>
      <c r="HG172" s="214"/>
      <c r="HH172" s="214"/>
      <c r="HI172" s="214"/>
      <c r="HJ172" s="214"/>
      <c r="HK172" s="214"/>
      <c r="HL172" s="214"/>
      <c r="HM172" s="214"/>
      <c r="HN172" s="214"/>
      <c r="HO172" s="214"/>
      <c r="HP172" s="214"/>
      <c r="HQ172" s="214"/>
      <c r="HR172" s="214"/>
      <c r="HS172" s="214"/>
      <c r="HT172" s="214"/>
      <c r="HU172" s="214"/>
      <c r="HV172" s="214"/>
      <c r="HW172" s="214"/>
      <c r="HX172" s="214"/>
      <c r="HY172" s="214"/>
      <c r="HZ172" s="214"/>
      <c r="IA172" s="214"/>
      <c r="IB172" s="214"/>
      <c r="IC172" s="214"/>
      <c r="ID172" s="214"/>
      <c r="IE172" s="214"/>
      <c r="IF172" s="214"/>
      <c r="IG172" s="214"/>
      <c r="IH172" s="214"/>
      <c r="II172" s="214"/>
      <c r="IJ172" s="214"/>
      <c r="IK172" s="214"/>
      <c r="IL172" s="214"/>
      <c r="IM172" s="214"/>
      <c r="IN172" s="214"/>
      <c r="IO172" s="214"/>
      <c r="IP172" s="214"/>
      <c r="IQ172" s="214"/>
      <c r="IR172" s="214"/>
      <c r="IS172" s="214"/>
      <c r="IT172" s="214"/>
      <c r="IU172" s="214"/>
      <c r="IV172" s="214"/>
      <c r="IW172" s="214"/>
      <c r="IX172" s="214"/>
      <c r="IY172" s="214"/>
      <c r="JF172" s="214"/>
      <c r="JG172" s="214"/>
      <c r="JH172" s="214"/>
      <c r="JI172" s="214"/>
      <c r="JJ172" s="214"/>
      <c r="JK172" s="214"/>
      <c r="JL172" s="214"/>
      <c r="JM172" s="214"/>
      <c r="JN172" s="214"/>
      <c r="JO172" s="214"/>
      <c r="JP172" s="214"/>
      <c r="JQ172" s="214"/>
      <c r="JR172" s="214"/>
      <c r="JS172" s="214"/>
      <c r="JT172" s="214"/>
      <c r="JU172" s="214"/>
      <c r="JV172" s="214"/>
      <c r="JW172" s="214"/>
      <c r="JX172" s="214"/>
      <c r="JY172" s="214"/>
      <c r="JZ172" s="214"/>
      <c r="KA172" s="214"/>
      <c r="KB172" s="214"/>
      <c r="KC172" s="214"/>
      <c r="KD172" s="214"/>
      <c r="KE172" s="214"/>
      <c r="KF172" s="214"/>
      <c r="KG172" s="214"/>
      <c r="KH172" s="214"/>
      <c r="KI172" s="214"/>
      <c r="KJ172" s="214"/>
      <c r="KK172" s="214"/>
      <c r="KL172" s="214"/>
      <c r="KM172" s="214"/>
      <c r="KN172" s="214"/>
      <c r="KO172" s="214"/>
      <c r="KP172" s="214"/>
      <c r="KQ172" s="214"/>
      <c r="KR172" s="214"/>
      <c r="KS172" s="214"/>
      <c r="KT172" s="214"/>
      <c r="KU172" s="214"/>
      <c r="KV172" s="214"/>
      <c r="KW172" s="214"/>
      <c r="KX172" s="214"/>
      <c r="KY172" s="214"/>
      <c r="KZ172" s="214"/>
      <c r="LA172" s="214"/>
      <c r="LB172" s="214"/>
      <c r="LC172" s="214"/>
      <c r="LD172" s="214"/>
      <c r="LE172" s="214"/>
      <c r="LF172" s="214"/>
      <c r="LG172" s="214"/>
      <c r="LH172" s="214"/>
      <c r="LI172" s="214"/>
      <c r="LJ172" s="214"/>
      <c r="LK172" s="214"/>
      <c r="LL172" s="214"/>
      <c r="LM172" s="214"/>
      <c r="LN172" s="214"/>
      <c r="LO172" s="214"/>
      <c r="LP172" s="214"/>
      <c r="LQ172" s="214"/>
      <c r="LR172" s="214"/>
      <c r="LS172" s="214"/>
      <c r="LT172" s="214"/>
      <c r="LU172" s="214"/>
      <c r="LV172" s="214"/>
      <c r="LW172" s="214"/>
      <c r="LX172" s="214"/>
      <c r="LY172" s="214"/>
      <c r="LZ172" s="214"/>
      <c r="MA172" s="214"/>
      <c r="MB172" s="214"/>
      <c r="MC172" s="214"/>
      <c r="MD172" s="214"/>
      <c r="ME172" s="214"/>
      <c r="MF172" s="214"/>
      <c r="MG172" s="214"/>
      <c r="MH172" s="214"/>
      <c r="MI172" s="214"/>
      <c r="MJ172" s="214"/>
      <c r="MK172" s="214"/>
      <c r="ML172" s="214"/>
      <c r="MM172" s="214"/>
      <c r="MN172" s="214"/>
      <c r="MO172" s="214"/>
      <c r="MP172" s="214"/>
      <c r="MQ172" s="214"/>
      <c r="MR172" s="214"/>
      <c r="MS172" s="214"/>
      <c r="MT172" s="214"/>
      <c r="MU172" s="214"/>
      <c r="MV172" s="214"/>
      <c r="MW172" s="214"/>
      <c r="MX172" s="214"/>
      <c r="MY172" s="214"/>
      <c r="MZ172" s="214"/>
      <c r="NA172" s="214"/>
      <c r="NB172" s="214"/>
      <c r="NC172" s="214"/>
      <c r="ND172" s="214"/>
      <c r="NE172" s="214"/>
      <c r="NF172" s="214"/>
      <c r="NG172" s="214"/>
      <c r="NH172" s="214"/>
      <c r="NI172" s="214"/>
      <c r="NJ172" s="214"/>
      <c r="NK172" s="214"/>
      <c r="NL172" s="214"/>
      <c r="NM172" s="214"/>
      <c r="NN172" s="214"/>
      <c r="NO172" s="214"/>
      <c r="NP172" s="214"/>
      <c r="NQ172" s="214"/>
      <c r="NR172" s="214"/>
      <c r="NS172" s="214"/>
      <c r="NT172" s="214"/>
      <c r="NU172" s="214"/>
      <c r="NV172" s="214"/>
      <c r="NW172" s="214"/>
      <c r="NX172" s="214"/>
      <c r="NY172" s="214"/>
      <c r="NZ172" s="214"/>
      <c r="OA172" s="214"/>
      <c r="OB172" s="214"/>
      <c r="OC172" s="214"/>
      <c r="OD172" s="214"/>
      <c r="OE172" s="214"/>
      <c r="OF172" s="214"/>
      <c r="OG172" s="214"/>
      <c r="OH172" s="214"/>
      <c r="OI172" s="214"/>
      <c r="OJ172" s="214"/>
      <c r="OK172" s="214"/>
      <c r="OL172" s="214"/>
      <c r="OM172" s="214"/>
      <c r="ON172" s="214"/>
      <c r="OO172" s="214"/>
      <c r="OP172" s="214"/>
      <c r="OQ172" s="214"/>
      <c r="OR172" s="214"/>
      <c r="OS172" s="214"/>
      <c r="OT172" s="214"/>
      <c r="OU172" s="214"/>
      <c r="OV172" s="214"/>
      <c r="OW172" s="214"/>
      <c r="OX172" s="214"/>
      <c r="OY172" s="214"/>
      <c r="OZ172" s="214"/>
      <c r="PA172" s="214"/>
      <c r="PB172" s="214"/>
      <c r="PC172" s="214"/>
      <c r="PD172" s="214"/>
      <c r="PE172" s="214"/>
      <c r="PF172" s="214"/>
      <c r="PG172" s="214"/>
      <c r="PH172" s="214"/>
      <c r="PI172" s="214"/>
      <c r="PJ172" s="214"/>
      <c r="PK172" s="214"/>
      <c r="PL172" s="214"/>
      <c r="PM172" s="214"/>
      <c r="PN172" s="214"/>
      <c r="PO172" s="214"/>
      <c r="PP172" s="214"/>
      <c r="PQ172" s="214"/>
      <c r="PR172" s="214"/>
      <c r="PS172" s="214"/>
      <c r="PT172" s="214"/>
      <c r="PU172" s="214"/>
      <c r="PV172" s="214"/>
      <c r="PW172" s="214"/>
      <c r="PX172" s="214"/>
      <c r="PY172" s="214"/>
      <c r="PZ172" s="214"/>
      <c r="QA172" s="214"/>
      <c r="QB172" s="214"/>
      <c r="QC172" s="214"/>
      <c r="QD172" s="214"/>
      <c r="QE172" s="214"/>
      <c r="QF172" s="214"/>
      <c r="QG172" s="214"/>
      <c r="QH172" s="214"/>
      <c r="QI172" s="214"/>
      <c r="QJ172" s="214"/>
      <c r="QK172" s="214"/>
      <c r="QL172" s="214"/>
      <c r="QM172" s="214"/>
      <c r="QN172" s="214"/>
      <c r="QO172" s="214"/>
      <c r="QP172" s="214"/>
      <c r="QQ172" s="214"/>
      <c r="QR172" s="214"/>
      <c r="QS172" s="214"/>
      <c r="QT172" s="214"/>
      <c r="QU172" s="214"/>
      <c r="QV172" s="214"/>
      <c r="QW172" s="214"/>
      <c r="QX172" s="214"/>
      <c r="QY172" s="214"/>
      <c r="QZ172" s="214"/>
      <c r="RA172" s="214"/>
      <c r="RB172" s="214"/>
      <c r="RC172" s="214"/>
      <c r="RD172" s="214"/>
      <c r="RE172" s="214"/>
      <c r="RF172" s="214"/>
      <c r="RG172" s="214"/>
      <c r="RH172" s="214"/>
      <c r="RI172" s="214"/>
      <c r="RJ172" s="214"/>
      <c r="RK172" s="214"/>
      <c r="RL172" s="214"/>
      <c r="RM172" s="214"/>
      <c r="RN172" s="214"/>
      <c r="RO172" s="214"/>
      <c r="RP172" s="214"/>
      <c r="RQ172" s="214"/>
      <c r="RR172" s="214"/>
      <c r="RS172" s="214"/>
      <c r="RT172" s="214"/>
      <c r="RU172" s="214"/>
      <c r="RV172" s="214"/>
      <c r="RW172" s="214"/>
      <c r="RX172" s="214"/>
      <c r="RY172" s="214"/>
      <c r="RZ172" s="214"/>
      <c r="SA172" s="214"/>
      <c r="SB172" s="214"/>
      <c r="SC172" s="214"/>
      <c r="SD172" s="214"/>
      <c r="SE172" s="214"/>
      <c r="SF172" s="214"/>
      <c r="SG172" s="214"/>
      <c r="SH172" s="214"/>
      <c r="SI172" s="214"/>
      <c r="SJ172" s="214"/>
      <c r="SK172" s="214"/>
      <c r="SL172" s="214"/>
      <c r="SM172" s="214"/>
      <c r="SN172" s="214"/>
      <c r="SO172" s="214"/>
      <c r="SP172" s="214"/>
      <c r="SQ172" s="214"/>
      <c r="SR172" s="214"/>
      <c r="SS172" s="214"/>
      <c r="ST172" s="214"/>
      <c r="SU172" s="214"/>
      <c r="TB172" s="214"/>
      <c r="TC172" s="214"/>
      <c r="TD172" s="214"/>
      <c r="TE172" s="214"/>
      <c r="TF172" s="214"/>
      <c r="TG172" s="214"/>
      <c r="TH172" s="214"/>
      <c r="TI172" s="214"/>
      <c r="TJ172" s="214"/>
      <c r="TK172" s="214"/>
      <c r="TL172" s="214"/>
      <c r="TM172" s="214"/>
      <c r="TN172" s="214"/>
      <c r="TO172" s="214"/>
      <c r="TP172" s="214"/>
      <c r="TQ172" s="214"/>
      <c r="TR172" s="214"/>
      <c r="TS172" s="214"/>
      <c r="TT172" s="214"/>
      <c r="TU172" s="214"/>
      <c r="TV172" s="214"/>
      <c r="TW172" s="214"/>
      <c r="TX172" s="214"/>
      <c r="TY172" s="214"/>
      <c r="TZ172" s="214"/>
      <c r="UA172" s="214"/>
      <c r="UB172" s="214"/>
      <c r="UC172" s="214"/>
      <c r="UD172" s="214"/>
      <c r="UE172" s="214"/>
      <c r="UF172" s="214"/>
      <c r="UG172" s="214"/>
      <c r="UH172" s="214"/>
      <c r="UI172" s="214"/>
      <c r="UJ172" s="214"/>
      <c r="UK172" s="214"/>
      <c r="UL172" s="214"/>
      <c r="UM172" s="214"/>
      <c r="UN172" s="214"/>
      <c r="UO172" s="214"/>
      <c r="UP172" s="214"/>
      <c r="UQ172" s="214"/>
      <c r="UR172" s="214"/>
      <c r="US172" s="214"/>
      <c r="UT172" s="214"/>
      <c r="UU172" s="214"/>
      <c r="UV172" s="214"/>
      <c r="UW172" s="214"/>
      <c r="UX172" s="214"/>
      <c r="UY172" s="214"/>
      <c r="UZ172" s="214"/>
      <c r="VA172" s="214"/>
      <c r="VB172" s="214"/>
      <c r="VC172" s="214"/>
      <c r="VD172" s="214"/>
      <c r="VE172" s="214"/>
      <c r="VF172" s="214"/>
      <c r="VG172" s="214"/>
      <c r="VH172" s="214"/>
      <c r="VI172" s="214"/>
      <c r="VJ172" s="214"/>
      <c r="VK172" s="214"/>
      <c r="VL172" s="214"/>
      <c r="VM172" s="214"/>
      <c r="VN172" s="214"/>
      <c r="VO172" s="214"/>
      <c r="VP172" s="214"/>
      <c r="VQ172" s="214"/>
      <c r="VR172" s="214"/>
      <c r="VS172" s="214"/>
      <c r="VT172" s="214"/>
      <c r="VU172" s="214"/>
      <c r="VV172" s="214"/>
      <c r="VW172" s="214"/>
      <c r="VX172" s="214"/>
      <c r="VY172" s="214"/>
      <c r="VZ172" s="214"/>
      <c r="WA172" s="214"/>
      <c r="WB172" s="214"/>
      <c r="WC172" s="214"/>
      <c r="WD172" s="214"/>
      <c r="WE172" s="214"/>
      <c r="WF172" s="214"/>
      <c r="WG172" s="214"/>
      <c r="WH172" s="214"/>
      <c r="WI172" s="214"/>
      <c r="WJ172" s="214"/>
      <c r="WK172" s="214"/>
      <c r="WL172" s="214"/>
      <c r="WM172" s="214"/>
      <c r="WN172" s="214"/>
      <c r="WO172" s="214"/>
      <c r="WP172" s="214"/>
      <c r="WQ172" s="214"/>
      <c r="WR172" s="214"/>
      <c r="WS172" s="214"/>
      <c r="WT172" s="214"/>
      <c r="WU172" s="214"/>
      <c r="WV172" s="214"/>
      <c r="WW172" s="214"/>
      <c r="WX172" s="214"/>
      <c r="WY172" s="214"/>
      <c r="WZ172" s="214"/>
      <c r="XA172" s="214"/>
      <c r="XB172" s="214"/>
      <c r="XC172" s="214"/>
      <c r="XD172" s="214"/>
      <c r="XE172" s="214"/>
      <c r="XF172" s="214"/>
      <c r="XG172" s="214"/>
      <c r="XH172" s="214"/>
      <c r="XI172" s="214"/>
      <c r="XJ172" s="214"/>
      <c r="XK172" s="214"/>
      <c r="XL172" s="214"/>
      <c r="XM172" s="214"/>
      <c r="XN172" s="214"/>
      <c r="XO172" s="214"/>
      <c r="XP172" s="214"/>
      <c r="XQ172" s="214"/>
      <c r="XR172" s="214"/>
      <c r="XS172" s="214"/>
      <c r="XT172" s="214"/>
      <c r="XU172" s="214"/>
      <c r="XV172" s="214"/>
      <c r="XW172" s="214"/>
      <c r="XX172" s="214"/>
      <c r="XY172" s="214"/>
      <c r="XZ172" s="214"/>
      <c r="YA172" s="214"/>
      <c r="YB172" s="214"/>
      <c r="YC172" s="214"/>
      <c r="YD172" s="214"/>
      <c r="YE172" s="214"/>
      <c r="YF172" s="214"/>
      <c r="YG172" s="214"/>
      <c r="YH172" s="214"/>
      <c r="YI172" s="214"/>
      <c r="YJ172" s="214"/>
      <c r="YK172" s="214"/>
      <c r="YL172" s="214"/>
      <c r="YM172" s="214"/>
      <c r="YN172" s="214"/>
      <c r="YO172" s="214"/>
      <c r="YP172" s="214"/>
      <c r="YQ172" s="214"/>
      <c r="YR172" s="214"/>
      <c r="YS172" s="214"/>
      <c r="YT172" s="214"/>
      <c r="YU172" s="214"/>
      <c r="YV172" s="214"/>
      <c r="YW172" s="214"/>
      <c r="YX172" s="214"/>
      <c r="YY172" s="214"/>
      <c r="YZ172" s="214"/>
      <c r="ZA172" s="214"/>
      <c r="ZB172" s="214"/>
      <c r="ZC172" s="214"/>
      <c r="ZD172" s="214"/>
      <c r="ZE172" s="214"/>
      <c r="ZF172" s="214"/>
      <c r="ZG172" s="214"/>
      <c r="ZH172" s="214"/>
      <c r="ZI172" s="214"/>
      <c r="ZJ172" s="214"/>
      <c r="ZK172" s="214"/>
      <c r="ZL172" s="214"/>
      <c r="ZM172" s="214"/>
      <c r="ZN172" s="214"/>
      <c r="ZO172" s="214"/>
      <c r="ZP172" s="214"/>
      <c r="ZQ172" s="214"/>
      <c r="ZR172" s="214"/>
      <c r="ZS172" s="214"/>
      <c r="ZT172" s="214"/>
      <c r="ZU172" s="214"/>
      <c r="ZV172" s="214"/>
      <c r="ZW172" s="214"/>
      <c r="ZX172" s="214"/>
      <c r="ZY172" s="214"/>
      <c r="ZZ172" s="214"/>
      <c r="AAA172" s="214"/>
      <c r="AAB172" s="214"/>
      <c r="AAC172" s="214"/>
      <c r="AAD172" s="214"/>
      <c r="AAE172" s="214"/>
      <c r="AAF172" s="214"/>
      <c r="AAG172" s="214"/>
      <c r="AAH172" s="214"/>
      <c r="AAI172" s="214"/>
      <c r="AAJ172" s="214"/>
      <c r="AAK172" s="214"/>
      <c r="AAL172" s="214"/>
      <c r="AAM172" s="214"/>
      <c r="AAN172" s="214"/>
      <c r="AAO172" s="214"/>
      <c r="AAP172" s="214"/>
      <c r="AAQ172" s="214"/>
      <c r="AAR172" s="214"/>
      <c r="AAS172" s="214"/>
      <c r="AAT172" s="214"/>
      <c r="AAU172" s="214"/>
      <c r="AAV172" s="214"/>
      <c r="AAW172" s="214"/>
      <c r="AAX172" s="214"/>
      <c r="AAY172" s="214"/>
      <c r="AAZ172" s="214"/>
      <c r="ABA172" s="214"/>
      <c r="ABB172" s="214"/>
      <c r="ABC172" s="214"/>
      <c r="ABD172" s="214"/>
      <c r="ABE172" s="214"/>
      <c r="ABF172" s="214"/>
      <c r="ABG172" s="214"/>
      <c r="ABH172" s="214"/>
      <c r="ABI172" s="214"/>
      <c r="ABJ172" s="214"/>
      <c r="ABK172" s="214"/>
      <c r="ABL172" s="214"/>
      <c r="ABM172" s="214"/>
      <c r="ABN172" s="214"/>
      <c r="ABO172" s="214"/>
      <c r="ABP172" s="214"/>
      <c r="ABQ172" s="214"/>
      <c r="ABR172" s="214"/>
      <c r="ABS172" s="214"/>
      <c r="ABT172" s="214"/>
      <c r="ABU172" s="214"/>
      <c r="ABV172" s="214"/>
      <c r="ABW172" s="214"/>
      <c r="ABX172" s="214"/>
      <c r="ABY172" s="214"/>
      <c r="ABZ172" s="214"/>
      <c r="ACA172" s="214"/>
      <c r="ACB172" s="214"/>
      <c r="ACC172" s="214"/>
      <c r="ACD172" s="214"/>
      <c r="ACE172" s="214"/>
      <c r="ACF172" s="214"/>
      <c r="ACG172" s="214"/>
      <c r="ACH172" s="214"/>
      <c r="ACI172" s="214"/>
      <c r="ACJ172" s="214"/>
      <c r="ACK172" s="214"/>
      <c r="ACL172" s="214"/>
      <c r="ACM172" s="214"/>
      <c r="ACN172" s="214"/>
      <c r="ACO172" s="214"/>
      <c r="ACP172" s="214"/>
      <c r="ACQ172" s="214"/>
      <c r="ACX172" s="214"/>
      <c r="ACY172" s="214"/>
      <c r="ACZ172" s="214"/>
      <c r="ADA172" s="214"/>
      <c r="ADB172" s="214"/>
      <c r="ADC172" s="214"/>
      <c r="ADD172" s="214"/>
      <c r="ADE172" s="214"/>
      <c r="ADF172" s="214"/>
      <c r="ADG172" s="214"/>
      <c r="ADH172" s="214"/>
      <c r="ADI172" s="214"/>
      <c r="ADJ172" s="214"/>
      <c r="ADK172" s="214"/>
      <c r="ADL172" s="214"/>
      <c r="ADM172" s="214"/>
      <c r="ADN172" s="214"/>
      <c r="ADO172" s="214"/>
      <c r="ADP172" s="214"/>
      <c r="ADQ172" s="214"/>
      <c r="ADR172" s="214"/>
      <c r="ADS172" s="214"/>
      <c r="ADT172" s="214"/>
      <c r="ADU172" s="214"/>
      <c r="ADV172" s="214"/>
      <c r="ADW172" s="214"/>
      <c r="ADX172" s="214"/>
      <c r="ADY172" s="214"/>
      <c r="ADZ172" s="214"/>
      <c r="AEA172" s="214"/>
      <c r="AEB172" s="214"/>
      <c r="AEC172" s="214"/>
      <c r="AED172" s="214"/>
      <c r="AEE172" s="214"/>
      <c r="AEF172" s="214"/>
      <c r="AEG172" s="214"/>
      <c r="AEH172" s="214"/>
      <c r="AEI172" s="214"/>
      <c r="AEJ172" s="214"/>
      <c r="AEK172" s="214"/>
      <c r="AEL172" s="214"/>
      <c r="AEM172" s="214"/>
      <c r="AEN172" s="214"/>
      <c r="AEO172" s="214"/>
      <c r="AEP172" s="214"/>
      <c r="AEQ172" s="214"/>
      <c r="AER172" s="214"/>
      <c r="AES172" s="214"/>
      <c r="AET172" s="214"/>
      <c r="AEU172" s="214"/>
      <c r="AEV172" s="214"/>
      <c r="AEW172" s="214"/>
      <c r="AEX172" s="214"/>
      <c r="AEY172" s="214"/>
      <c r="AEZ172" s="214"/>
      <c r="AFA172" s="214"/>
      <c r="AFB172" s="214"/>
      <c r="AFC172" s="214"/>
      <c r="AFD172" s="214"/>
      <c r="AFE172" s="214"/>
      <c r="AFF172" s="214"/>
      <c r="AFG172" s="214"/>
      <c r="AFH172" s="214"/>
      <c r="AFI172" s="214"/>
      <c r="AFJ172" s="214"/>
      <c r="AFK172" s="214"/>
      <c r="AFL172" s="214"/>
      <c r="AFM172" s="214"/>
      <c r="AFN172" s="214"/>
      <c r="AFO172" s="214"/>
      <c r="AFP172" s="214"/>
      <c r="AFQ172" s="214"/>
      <c r="AFR172" s="214"/>
      <c r="AFS172" s="214"/>
      <c r="AFT172" s="214"/>
      <c r="AFU172" s="214"/>
      <c r="AFV172" s="214"/>
      <c r="AFW172" s="214"/>
      <c r="AFX172" s="214"/>
      <c r="AFY172" s="214"/>
      <c r="AFZ172" s="214"/>
      <c r="AGA172" s="214"/>
      <c r="AGB172" s="214"/>
      <c r="AGC172" s="214"/>
      <c r="AGD172" s="214"/>
      <c r="AGE172" s="214"/>
      <c r="AGF172" s="214"/>
      <c r="AGG172" s="214"/>
      <c r="AGH172" s="214"/>
      <c r="AGI172" s="214"/>
      <c r="AGJ172" s="214"/>
      <c r="AGK172" s="214"/>
      <c r="AGL172" s="214"/>
      <c r="AGM172" s="214"/>
      <c r="AGN172" s="214"/>
      <c r="AGO172" s="214"/>
      <c r="AGP172" s="214"/>
      <c r="AGQ172" s="214"/>
      <c r="AGR172" s="214"/>
      <c r="AGS172" s="214"/>
      <c r="AGT172" s="214"/>
      <c r="AGU172" s="214"/>
      <c r="AGV172" s="214"/>
      <c r="AGW172" s="214"/>
      <c r="AGX172" s="214"/>
      <c r="AGY172" s="214"/>
      <c r="AGZ172" s="214"/>
      <c r="AHA172" s="214"/>
      <c r="AHB172" s="214"/>
      <c r="AHC172" s="214"/>
      <c r="AHD172" s="214"/>
      <c r="AHE172" s="214"/>
      <c r="AHF172" s="214"/>
      <c r="AHG172" s="214"/>
      <c r="AHH172" s="214"/>
      <c r="AHI172" s="214"/>
      <c r="AHJ172" s="214"/>
      <c r="AHK172" s="214"/>
      <c r="AHL172" s="214"/>
      <c r="AHM172" s="214"/>
      <c r="AHN172" s="214"/>
      <c r="AHO172" s="214"/>
      <c r="AHP172" s="214"/>
      <c r="AHQ172" s="214"/>
      <c r="AHR172" s="214"/>
      <c r="AHS172" s="214"/>
      <c r="AHT172" s="214"/>
      <c r="AHU172" s="214"/>
      <c r="AHV172" s="214"/>
      <c r="AHW172" s="214"/>
      <c r="AHX172" s="214"/>
      <c r="AHY172" s="214"/>
      <c r="AHZ172" s="214"/>
      <c r="AIA172" s="214"/>
      <c r="AIB172" s="214"/>
      <c r="AIC172" s="214"/>
      <c r="AID172" s="214"/>
      <c r="AIE172" s="214"/>
      <c r="AIF172" s="214"/>
      <c r="AIG172" s="214"/>
      <c r="AIH172" s="214"/>
      <c r="AII172" s="214"/>
      <c r="AIJ172" s="214"/>
      <c r="AIK172" s="214"/>
      <c r="AIL172" s="214"/>
      <c r="AIM172" s="214"/>
      <c r="AIN172" s="214"/>
      <c r="AIO172" s="214"/>
      <c r="AIP172" s="214"/>
      <c r="AIQ172" s="214"/>
      <c r="AIR172" s="214"/>
      <c r="AIS172" s="214"/>
      <c r="AIT172" s="214"/>
      <c r="AIU172" s="214"/>
      <c r="AIV172" s="214"/>
      <c r="AIW172" s="214"/>
      <c r="AIX172" s="214"/>
      <c r="AIY172" s="214"/>
      <c r="AIZ172" s="214"/>
      <c r="AJA172" s="214"/>
      <c r="AJB172" s="214"/>
      <c r="AJC172" s="214"/>
      <c r="AJD172" s="214"/>
      <c r="AJE172" s="214"/>
      <c r="AJF172" s="214"/>
      <c r="AJG172" s="214"/>
      <c r="AJH172" s="214"/>
      <c r="AJI172" s="214"/>
      <c r="AJJ172" s="214"/>
      <c r="AJK172" s="214"/>
      <c r="AJL172" s="214"/>
      <c r="AJM172" s="214"/>
      <c r="AJN172" s="214"/>
      <c r="AJO172" s="214"/>
      <c r="AJP172" s="214"/>
      <c r="AJQ172" s="214"/>
      <c r="AJR172" s="214"/>
      <c r="AJS172" s="214"/>
      <c r="AJT172" s="214"/>
      <c r="AJU172" s="214"/>
      <c r="AJV172" s="214"/>
      <c r="AJW172" s="214"/>
      <c r="AJX172" s="214"/>
      <c r="AJY172" s="214"/>
      <c r="AJZ172" s="214"/>
      <c r="AKA172" s="214"/>
      <c r="AKB172" s="214"/>
      <c r="AKC172" s="214"/>
      <c r="AKD172" s="214"/>
      <c r="AKE172" s="214"/>
      <c r="AKF172" s="214"/>
      <c r="AKG172" s="214"/>
      <c r="AKH172" s="214"/>
      <c r="AKI172" s="214"/>
      <c r="AKJ172" s="214"/>
      <c r="AKK172" s="214"/>
      <c r="AKL172" s="214"/>
      <c r="AKM172" s="214"/>
      <c r="AKN172" s="214"/>
      <c r="AKO172" s="214"/>
      <c r="AKP172" s="214"/>
      <c r="AKQ172" s="214"/>
      <c r="AKR172" s="214"/>
      <c r="AKS172" s="214"/>
      <c r="AKT172" s="214"/>
      <c r="AKU172" s="214"/>
      <c r="AKV172" s="214"/>
      <c r="AKW172" s="214"/>
      <c r="AKX172" s="214"/>
      <c r="AKY172" s="214"/>
      <c r="AKZ172" s="214"/>
      <c r="ALA172" s="214"/>
      <c r="ALB172" s="214"/>
      <c r="ALC172" s="214"/>
      <c r="ALD172" s="214"/>
      <c r="ALE172" s="214"/>
      <c r="ALF172" s="214"/>
      <c r="ALG172" s="214"/>
      <c r="ALH172" s="214"/>
      <c r="ALI172" s="214"/>
      <c r="ALJ172" s="214"/>
      <c r="ALK172" s="214"/>
      <c r="ALL172" s="214"/>
      <c r="ALM172" s="214"/>
      <c r="ALN172" s="214"/>
      <c r="ALO172" s="214"/>
      <c r="ALP172" s="214"/>
      <c r="ALQ172" s="214"/>
      <c r="ALR172" s="214"/>
      <c r="ALS172" s="214"/>
      <c r="ALT172" s="214"/>
      <c r="ALU172" s="214"/>
      <c r="ALV172" s="214"/>
      <c r="ALW172" s="214"/>
      <c r="ALX172" s="214"/>
      <c r="ALY172" s="214"/>
      <c r="ALZ172" s="214"/>
      <c r="AMA172" s="214"/>
      <c r="AMB172" s="214"/>
      <c r="AMC172" s="214"/>
      <c r="AMD172" s="214"/>
      <c r="AME172" s="214"/>
      <c r="AMF172" s="214"/>
      <c r="AMG172" s="214"/>
      <c r="AMH172" s="214"/>
      <c r="AMI172" s="214"/>
      <c r="AMJ172" s="214"/>
      <c r="AMK172" s="214"/>
      <c r="AML172" s="214"/>
      <c r="AMM172" s="214"/>
      <c r="AMT172" s="214"/>
      <c r="AMU172" s="214"/>
      <c r="AMV172" s="214"/>
      <c r="AMW172" s="214"/>
      <c r="AMX172" s="214"/>
      <c r="AMY172" s="214"/>
      <c r="AMZ172" s="214"/>
      <c r="ANA172" s="214"/>
      <c r="ANB172" s="214"/>
      <c r="ANC172" s="214"/>
      <c r="AND172" s="214"/>
      <c r="ANE172" s="214"/>
      <c r="ANF172" s="214"/>
      <c r="ANG172" s="214"/>
      <c r="ANH172" s="214"/>
      <c r="ANI172" s="214"/>
      <c r="ANJ172" s="214"/>
      <c r="ANK172" s="214"/>
      <c r="ANL172" s="214"/>
      <c r="ANM172" s="214"/>
      <c r="ANN172" s="214"/>
      <c r="ANO172" s="214"/>
      <c r="ANP172" s="214"/>
      <c r="ANQ172" s="214"/>
      <c r="ANR172" s="214"/>
      <c r="ANS172" s="214"/>
      <c r="ANT172" s="214"/>
      <c r="ANU172" s="214"/>
      <c r="ANV172" s="214"/>
      <c r="ANW172" s="214"/>
      <c r="ANX172" s="214"/>
      <c r="ANY172" s="214"/>
      <c r="ANZ172" s="214"/>
      <c r="AOA172" s="214"/>
      <c r="AOB172" s="214"/>
      <c r="AOC172" s="214"/>
      <c r="AOD172" s="214"/>
      <c r="AOE172" s="214"/>
      <c r="AOF172" s="214"/>
      <c r="AOG172" s="214"/>
      <c r="AOH172" s="214"/>
      <c r="AOI172" s="214"/>
      <c r="AOJ172" s="214"/>
      <c r="AOK172" s="214"/>
      <c r="AOL172" s="214"/>
      <c r="AOM172" s="214"/>
      <c r="AON172" s="214"/>
      <c r="AOO172" s="214"/>
      <c r="AOP172" s="214"/>
      <c r="AOQ172" s="214"/>
      <c r="AOR172" s="214"/>
      <c r="AOS172" s="214"/>
      <c r="AOT172" s="214"/>
      <c r="AOU172" s="214"/>
      <c r="AOV172" s="214"/>
      <c r="AOW172" s="214"/>
      <c r="AOX172" s="214"/>
      <c r="AOY172" s="214"/>
      <c r="AOZ172" s="214"/>
      <c r="APA172" s="214"/>
      <c r="APB172" s="214"/>
      <c r="APC172" s="214"/>
      <c r="APD172" s="214"/>
      <c r="APE172" s="214"/>
      <c r="APF172" s="214"/>
      <c r="APG172" s="214"/>
      <c r="APH172" s="214"/>
      <c r="API172" s="214"/>
      <c r="APJ172" s="214"/>
      <c r="APK172" s="214"/>
      <c r="APL172" s="214"/>
      <c r="APM172" s="214"/>
      <c r="APN172" s="214"/>
      <c r="APO172" s="214"/>
      <c r="APP172" s="214"/>
      <c r="APQ172" s="214"/>
      <c r="APR172" s="214"/>
      <c r="APS172" s="214"/>
      <c r="APT172" s="214"/>
      <c r="APU172" s="214"/>
      <c r="APV172" s="214"/>
      <c r="APW172" s="214"/>
      <c r="APX172" s="214"/>
      <c r="APY172" s="214"/>
      <c r="APZ172" s="214"/>
      <c r="AQA172" s="214"/>
      <c r="AQB172" s="214"/>
      <c r="AQC172" s="214"/>
      <c r="AQD172" s="214"/>
      <c r="AQE172" s="214"/>
      <c r="AQF172" s="214"/>
      <c r="AQG172" s="214"/>
      <c r="AQH172" s="214"/>
      <c r="AQI172" s="214"/>
      <c r="AQJ172" s="214"/>
      <c r="AQK172" s="214"/>
      <c r="AQL172" s="214"/>
      <c r="AQM172" s="214"/>
      <c r="AQN172" s="214"/>
      <c r="AQO172" s="214"/>
      <c r="AQP172" s="214"/>
      <c r="AQQ172" s="214"/>
      <c r="AQR172" s="214"/>
      <c r="AQS172" s="214"/>
      <c r="AQT172" s="214"/>
      <c r="AQU172" s="214"/>
      <c r="AQV172" s="214"/>
      <c r="AQW172" s="214"/>
      <c r="AQX172" s="214"/>
      <c r="AQY172" s="214"/>
      <c r="AQZ172" s="214"/>
      <c r="ARA172" s="214"/>
      <c r="ARB172" s="214"/>
      <c r="ARC172" s="214"/>
      <c r="ARD172" s="214"/>
      <c r="ARE172" s="214"/>
      <c r="ARF172" s="214"/>
      <c r="ARG172" s="214"/>
      <c r="ARH172" s="214"/>
      <c r="ARI172" s="214"/>
      <c r="ARJ172" s="214"/>
      <c r="ARK172" s="214"/>
      <c r="ARL172" s="214"/>
      <c r="ARM172" s="214"/>
      <c r="ARN172" s="214"/>
      <c r="ARO172" s="214"/>
      <c r="ARP172" s="214"/>
      <c r="ARQ172" s="214"/>
      <c r="ARR172" s="214"/>
      <c r="ARS172" s="214"/>
      <c r="ART172" s="214"/>
      <c r="ARU172" s="214"/>
      <c r="ARV172" s="214"/>
      <c r="ARW172" s="214"/>
      <c r="ARX172" s="214"/>
      <c r="ARY172" s="214"/>
      <c r="ARZ172" s="214"/>
      <c r="ASA172" s="214"/>
      <c r="ASB172" s="214"/>
      <c r="ASC172" s="214"/>
      <c r="ASD172" s="214"/>
      <c r="ASE172" s="214"/>
      <c r="ASF172" s="214"/>
      <c r="ASG172" s="214"/>
      <c r="ASH172" s="214"/>
      <c r="ASI172" s="214"/>
      <c r="ASJ172" s="214"/>
      <c r="ASK172" s="214"/>
      <c r="ASL172" s="214"/>
      <c r="ASM172" s="214"/>
      <c r="ASN172" s="214"/>
      <c r="ASO172" s="214"/>
      <c r="ASP172" s="214"/>
      <c r="ASQ172" s="214"/>
      <c r="ASR172" s="214"/>
      <c r="ASS172" s="214"/>
      <c r="AST172" s="214"/>
      <c r="ASU172" s="214"/>
      <c r="ASV172" s="214"/>
      <c r="ASW172" s="214"/>
      <c r="ASX172" s="214"/>
      <c r="ASY172" s="214"/>
      <c r="ASZ172" s="214"/>
      <c r="ATA172" s="214"/>
      <c r="ATB172" s="214"/>
      <c r="ATC172" s="214"/>
      <c r="ATD172" s="214"/>
      <c r="ATE172" s="214"/>
      <c r="ATF172" s="214"/>
      <c r="ATG172" s="214"/>
      <c r="ATH172" s="214"/>
      <c r="ATI172" s="214"/>
      <c r="ATJ172" s="214"/>
      <c r="ATK172" s="214"/>
      <c r="ATL172" s="214"/>
      <c r="ATM172" s="214"/>
      <c r="ATN172" s="214"/>
      <c r="ATO172" s="214"/>
      <c r="ATP172" s="214"/>
      <c r="ATQ172" s="214"/>
      <c r="ATR172" s="214"/>
      <c r="ATS172" s="214"/>
      <c r="ATT172" s="214"/>
      <c r="ATU172" s="214"/>
      <c r="ATV172" s="214"/>
      <c r="ATW172" s="214"/>
      <c r="ATX172" s="214"/>
      <c r="ATY172" s="214"/>
      <c r="ATZ172" s="214"/>
      <c r="AUA172" s="214"/>
      <c r="AUB172" s="214"/>
      <c r="AUC172" s="214"/>
      <c r="AUD172" s="214"/>
      <c r="AUE172" s="214"/>
      <c r="AUF172" s="214"/>
      <c r="AUG172" s="214"/>
      <c r="AUH172" s="214"/>
      <c r="AUI172" s="214"/>
      <c r="AUJ172" s="214"/>
      <c r="AUK172" s="214"/>
      <c r="AUL172" s="214"/>
      <c r="AUM172" s="214"/>
      <c r="AUN172" s="214"/>
      <c r="AUO172" s="214"/>
      <c r="AUP172" s="214"/>
      <c r="AUQ172" s="214"/>
      <c r="AUR172" s="214"/>
      <c r="AUS172" s="214"/>
      <c r="AUT172" s="214"/>
      <c r="AUU172" s="214"/>
      <c r="AUV172" s="214"/>
      <c r="AUW172" s="214"/>
      <c r="AUX172" s="214"/>
      <c r="AUY172" s="214"/>
      <c r="AUZ172" s="214"/>
      <c r="AVA172" s="214"/>
      <c r="AVB172" s="214"/>
      <c r="AVC172" s="214"/>
      <c r="AVD172" s="214"/>
      <c r="AVE172" s="214"/>
      <c r="AVF172" s="214"/>
      <c r="AVG172" s="214"/>
      <c r="AVH172" s="214"/>
      <c r="AVI172" s="214"/>
      <c r="AVJ172" s="214"/>
      <c r="AVK172" s="214"/>
      <c r="AVL172" s="214"/>
      <c r="AVM172" s="214"/>
      <c r="AVN172" s="214"/>
      <c r="AVO172" s="214"/>
      <c r="AVP172" s="214"/>
      <c r="AVQ172" s="214"/>
      <c r="AVR172" s="214"/>
      <c r="AVS172" s="214"/>
      <c r="AVT172" s="214"/>
      <c r="AVU172" s="214"/>
      <c r="AVV172" s="214"/>
      <c r="AVW172" s="214"/>
      <c r="AVX172" s="214"/>
      <c r="AVY172" s="214"/>
      <c r="AVZ172" s="214"/>
      <c r="AWA172" s="214"/>
      <c r="AWB172" s="214"/>
      <c r="AWC172" s="214"/>
      <c r="AWD172" s="214"/>
      <c r="AWE172" s="214"/>
      <c r="AWF172" s="214"/>
      <c r="AWG172" s="214"/>
      <c r="AWH172" s="214"/>
      <c r="AWI172" s="214"/>
      <c r="AWP172" s="214"/>
      <c r="AWQ172" s="214"/>
      <c r="AWR172" s="214"/>
      <c r="AWS172" s="214"/>
      <c r="AWT172" s="214"/>
      <c r="AWU172" s="214"/>
      <c r="AWV172" s="214"/>
      <c r="AWW172" s="214"/>
      <c r="AWX172" s="214"/>
      <c r="AWY172" s="214"/>
      <c r="AWZ172" s="214"/>
      <c r="AXA172" s="214"/>
      <c r="AXB172" s="214"/>
      <c r="AXC172" s="214"/>
      <c r="AXD172" s="214"/>
      <c r="AXE172" s="214"/>
      <c r="AXF172" s="214"/>
      <c r="AXG172" s="214"/>
      <c r="AXH172" s="214"/>
      <c r="AXI172" s="214"/>
      <c r="AXJ172" s="214"/>
      <c r="AXK172" s="214"/>
      <c r="AXL172" s="214"/>
      <c r="AXM172" s="214"/>
      <c r="AXN172" s="214"/>
      <c r="AXO172" s="214"/>
      <c r="AXP172" s="214"/>
      <c r="AXQ172" s="214"/>
      <c r="AXR172" s="214"/>
      <c r="AXS172" s="214"/>
      <c r="AXT172" s="214"/>
      <c r="AXU172" s="214"/>
      <c r="AXV172" s="214"/>
      <c r="AXW172" s="214"/>
      <c r="AXX172" s="214"/>
      <c r="AXY172" s="214"/>
      <c r="AXZ172" s="214"/>
      <c r="AYA172" s="214"/>
      <c r="AYB172" s="214"/>
      <c r="AYC172" s="214"/>
      <c r="AYD172" s="214"/>
      <c r="AYE172" s="214"/>
      <c r="AYF172" s="214"/>
      <c r="AYG172" s="214"/>
      <c r="AYH172" s="214"/>
      <c r="AYI172" s="214"/>
      <c r="AYJ172" s="214"/>
      <c r="AYK172" s="214"/>
      <c r="AYL172" s="214"/>
      <c r="AYM172" s="214"/>
      <c r="AYN172" s="214"/>
      <c r="AYO172" s="214"/>
      <c r="AYP172" s="214"/>
      <c r="AYQ172" s="214"/>
      <c r="AYR172" s="214"/>
      <c r="AYS172" s="214"/>
      <c r="AYT172" s="214"/>
      <c r="AYU172" s="214"/>
      <c r="AYV172" s="214"/>
      <c r="AYW172" s="214"/>
      <c r="AYX172" s="214"/>
      <c r="AYY172" s="214"/>
      <c r="AYZ172" s="214"/>
      <c r="AZA172" s="214"/>
      <c r="AZB172" s="214"/>
      <c r="AZC172" s="214"/>
      <c r="AZD172" s="214"/>
      <c r="AZE172" s="214"/>
      <c r="AZF172" s="214"/>
      <c r="AZG172" s="214"/>
      <c r="AZH172" s="214"/>
      <c r="AZI172" s="214"/>
      <c r="AZJ172" s="214"/>
      <c r="AZK172" s="214"/>
      <c r="AZL172" s="214"/>
      <c r="AZM172" s="214"/>
      <c r="AZN172" s="214"/>
      <c r="AZO172" s="214"/>
      <c r="AZP172" s="214"/>
      <c r="AZQ172" s="214"/>
      <c r="AZR172" s="214"/>
      <c r="AZS172" s="214"/>
      <c r="AZT172" s="214"/>
      <c r="AZU172" s="214"/>
      <c r="AZV172" s="214"/>
      <c r="AZW172" s="214"/>
      <c r="AZX172" s="214"/>
      <c r="AZY172" s="214"/>
      <c r="AZZ172" s="214"/>
      <c r="BAA172" s="214"/>
      <c r="BAB172" s="214"/>
      <c r="BAC172" s="214"/>
      <c r="BAD172" s="214"/>
      <c r="BAE172" s="214"/>
      <c r="BAF172" s="214"/>
      <c r="BAG172" s="214"/>
      <c r="BAH172" s="214"/>
      <c r="BAI172" s="214"/>
      <c r="BAJ172" s="214"/>
      <c r="BAK172" s="214"/>
      <c r="BAL172" s="214"/>
      <c r="BAM172" s="214"/>
      <c r="BAN172" s="214"/>
      <c r="BAO172" s="214"/>
      <c r="BAP172" s="214"/>
      <c r="BAQ172" s="214"/>
      <c r="BAR172" s="214"/>
      <c r="BAS172" s="214"/>
      <c r="BAT172" s="214"/>
      <c r="BAU172" s="214"/>
      <c r="BAV172" s="214"/>
      <c r="BAW172" s="214"/>
      <c r="BAX172" s="214"/>
      <c r="BAY172" s="214"/>
      <c r="BAZ172" s="214"/>
      <c r="BBA172" s="214"/>
      <c r="BBB172" s="214"/>
      <c r="BBC172" s="214"/>
      <c r="BBD172" s="214"/>
      <c r="BBE172" s="214"/>
      <c r="BBF172" s="214"/>
      <c r="BBG172" s="214"/>
      <c r="BBH172" s="214"/>
      <c r="BBI172" s="214"/>
      <c r="BBJ172" s="214"/>
      <c r="BBK172" s="214"/>
      <c r="BBL172" s="214"/>
      <c r="BBM172" s="214"/>
      <c r="BBN172" s="214"/>
      <c r="BBO172" s="214"/>
      <c r="BBP172" s="214"/>
      <c r="BBQ172" s="214"/>
      <c r="BBR172" s="214"/>
      <c r="BBS172" s="214"/>
      <c r="BBT172" s="214"/>
      <c r="BBU172" s="214"/>
      <c r="BBV172" s="214"/>
      <c r="BBW172" s="214"/>
      <c r="BBX172" s="214"/>
      <c r="BBY172" s="214"/>
      <c r="BBZ172" s="214"/>
      <c r="BCA172" s="214"/>
      <c r="BCB172" s="214"/>
      <c r="BCC172" s="214"/>
      <c r="BCD172" s="214"/>
      <c r="BCE172" s="214"/>
      <c r="BCF172" s="214"/>
      <c r="BCG172" s="214"/>
      <c r="BCH172" s="214"/>
      <c r="BCI172" s="214"/>
      <c r="BCJ172" s="214"/>
      <c r="BCK172" s="214"/>
      <c r="BCL172" s="214"/>
      <c r="BCM172" s="214"/>
      <c r="BCN172" s="214"/>
      <c r="BCO172" s="214"/>
      <c r="BCP172" s="214"/>
      <c r="BCQ172" s="214"/>
      <c r="BCR172" s="214"/>
      <c r="BCS172" s="214"/>
      <c r="BCT172" s="214"/>
      <c r="BCU172" s="214"/>
      <c r="BCV172" s="214"/>
      <c r="BCW172" s="214"/>
      <c r="BCX172" s="214"/>
      <c r="BCY172" s="214"/>
      <c r="BCZ172" s="214"/>
      <c r="BDA172" s="214"/>
      <c r="BDB172" s="214"/>
      <c r="BDC172" s="214"/>
      <c r="BDD172" s="214"/>
      <c r="BDE172" s="214"/>
      <c r="BDF172" s="214"/>
      <c r="BDG172" s="214"/>
      <c r="BDH172" s="214"/>
      <c r="BDI172" s="214"/>
      <c r="BDJ172" s="214"/>
      <c r="BDK172" s="214"/>
      <c r="BDL172" s="214"/>
      <c r="BDM172" s="214"/>
      <c r="BDN172" s="214"/>
      <c r="BDO172" s="214"/>
      <c r="BDP172" s="214"/>
      <c r="BDQ172" s="214"/>
      <c r="BDR172" s="214"/>
      <c r="BDS172" s="214"/>
      <c r="BDT172" s="214"/>
      <c r="BDU172" s="214"/>
      <c r="BDV172" s="214"/>
      <c r="BDW172" s="214"/>
      <c r="BDX172" s="214"/>
      <c r="BDY172" s="214"/>
      <c r="BDZ172" s="214"/>
      <c r="BEA172" s="214"/>
      <c r="BEB172" s="214"/>
      <c r="BEC172" s="214"/>
      <c r="BED172" s="214"/>
      <c r="BEE172" s="214"/>
      <c r="BEF172" s="214"/>
      <c r="BEG172" s="214"/>
      <c r="BEH172" s="214"/>
      <c r="BEI172" s="214"/>
      <c r="BEJ172" s="214"/>
      <c r="BEK172" s="214"/>
      <c r="BEL172" s="214"/>
      <c r="BEM172" s="214"/>
      <c r="BEN172" s="214"/>
      <c r="BEO172" s="214"/>
      <c r="BEP172" s="214"/>
      <c r="BEQ172" s="214"/>
      <c r="BER172" s="214"/>
      <c r="BES172" s="214"/>
      <c r="BET172" s="214"/>
      <c r="BEU172" s="214"/>
      <c r="BEV172" s="214"/>
      <c r="BEW172" s="214"/>
      <c r="BEX172" s="214"/>
      <c r="BEY172" s="214"/>
      <c r="BEZ172" s="214"/>
      <c r="BFA172" s="214"/>
      <c r="BFB172" s="214"/>
      <c r="BFC172" s="214"/>
      <c r="BFD172" s="214"/>
      <c r="BFE172" s="214"/>
      <c r="BFF172" s="214"/>
      <c r="BFG172" s="214"/>
      <c r="BFH172" s="214"/>
      <c r="BFI172" s="214"/>
      <c r="BFJ172" s="214"/>
      <c r="BFK172" s="214"/>
      <c r="BFL172" s="214"/>
      <c r="BFM172" s="214"/>
      <c r="BFN172" s="214"/>
      <c r="BFO172" s="214"/>
      <c r="BFP172" s="214"/>
      <c r="BFQ172" s="214"/>
      <c r="BFR172" s="214"/>
      <c r="BFS172" s="214"/>
      <c r="BFT172" s="214"/>
      <c r="BFU172" s="214"/>
      <c r="BFV172" s="214"/>
      <c r="BFW172" s="214"/>
      <c r="BFX172" s="214"/>
      <c r="BFY172" s="214"/>
      <c r="BFZ172" s="214"/>
      <c r="BGA172" s="214"/>
      <c r="BGB172" s="214"/>
      <c r="BGC172" s="214"/>
      <c r="BGD172" s="214"/>
      <c r="BGE172" s="214"/>
      <c r="BGL172" s="214"/>
      <c r="BGM172" s="214"/>
      <c r="BGN172" s="214"/>
      <c r="BGO172" s="214"/>
      <c r="BGP172" s="214"/>
      <c r="BGQ172" s="214"/>
      <c r="BGR172" s="214"/>
      <c r="BGS172" s="214"/>
      <c r="BGT172" s="214"/>
      <c r="BGU172" s="214"/>
      <c r="BGV172" s="214"/>
      <c r="BGW172" s="214"/>
      <c r="BGX172" s="214"/>
      <c r="BGY172" s="214"/>
      <c r="BGZ172" s="214"/>
      <c r="BHA172" s="214"/>
      <c r="BHB172" s="214"/>
      <c r="BHC172" s="214"/>
      <c r="BHD172" s="214"/>
      <c r="BHE172" s="214"/>
      <c r="BHF172" s="214"/>
      <c r="BHG172" s="214"/>
      <c r="BHH172" s="214"/>
      <c r="BHI172" s="214"/>
      <c r="BHJ172" s="214"/>
      <c r="BHK172" s="214"/>
      <c r="BHL172" s="214"/>
      <c r="BHM172" s="214"/>
      <c r="BHN172" s="214"/>
      <c r="BHO172" s="214"/>
      <c r="BHP172" s="214"/>
      <c r="BHQ172" s="214"/>
      <c r="BHR172" s="214"/>
      <c r="BHS172" s="214"/>
      <c r="BHT172" s="214"/>
      <c r="BHU172" s="214"/>
      <c r="BHV172" s="214"/>
      <c r="BHW172" s="214"/>
      <c r="BHX172" s="214"/>
      <c r="BHY172" s="214"/>
      <c r="BHZ172" s="214"/>
      <c r="BIA172" s="214"/>
      <c r="BIB172" s="214"/>
      <c r="BIC172" s="214"/>
      <c r="BID172" s="214"/>
      <c r="BIE172" s="214"/>
      <c r="BIF172" s="214"/>
      <c r="BIG172" s="214"/>
      <c r="BIH172" s="214"/>
      <c r="BII172" s="214"/>
      <c r="BIJ172" s="214"/>
      <c r="BIK172" s="214"/>
      <c r="BIL172" s="214"/>
      <c r="BIM172" s="214"/>
      <c r="BIN172" s="214"/>
      <c r="BIO172" s="214"/>
      <c r="BIP172" s="214"/>
      <c r="BIQ172" s="214"/>
      <c r="BIR172" s="214"/>
      <c r="BIS172" s="214"/>
      <c r="BIT172" s="214"/>
      <c r="BIU172" s="214"/>
      <c r="BIV172" s="214"/>
      <c r="BIW172" s="214"/>
      <c r="BIX172" s="214"/>
      <c r="BIY172" s="214"/>
      <c r="BIZ172" s="214"/>
      <c r="BJA172" s="214"/>
      <c r="BJB172" s="214"/>
      <c r="BJC172" s="214"/>
      <c r="BJD172" s="214"/>
      <c r="BJE172" s="214"/>
      <c r="BJF172" s="214"/>
      <c r="BJG172" s="214"/>
      <c r="BJH172" s="214"/>
      <c r="BJI172" s="214"/>
      <c r="BJJ172" s="214"/>
      <c r="BJK172" s="214"/>
      <c r="BJL172" s="214"/>
      <c r="BJM172" s="214"/>
      <c r="BJN172" s="214"/>
      <c r="BJO172" s="214"/>
      <c r="BJP172" s="214"/>
      <c r="BJQ172" s="214"/>
      <c r="BJR172" s="214"/>
      <c r="BJS172" s="214"/>
      <c r="BJT172" s="214"/>
      <c r="BJU172" s="214"/>
      <c r="BJV172" s="214"/>
      <c r="BJW172" s="214"/>
      <c r="BJX172" s="214"/>
      <c r="BJY172" s="214"/>
      <c r="BJZ172" s="214"/>
      <c r="BKA172" s="214"/>
      <c r="BKB172" s="214"/>
      <c r="BKC172" s="214"/>
      <c r="BKD172" s="214"/>
      <c r="BKE172" s="214"/>
      <c r="BKF172" s="214"/>
      <c r="BKG172" s="214"/>
      <c r="BKH172" s="214"/>
      <c r="BKI172" s="214"/>
      <c r="BKJ172" s="214"/>
      <c r="BKK172" s="214"/>
      <c r="BKL172" s="214"/>
      <c r="BKM172" s="214"/>
      <c r="BKN172" s="214"/>
      <c r="BKO172" s="214"/>
      <c r="BKP172" s="214"/>
      <c r="BKQ172" s="214"/>
      <c r="BKR172" s="214"/>
      <c r="BKS172" s="214"/>
      <c r="BKT172" s="214"/>
      <c r="BKU172" s="214"/>
      <c r="BKV172" s="214"/>
      <c r="BKW172" s="214"/>
      <c r="BKX172" s="214"/>
      <c r="BKY172" s="214"/>
      <c r="BKZ172" s="214"/>
      <c r="BLA172" s="214"/>
      <c r="BLB172" s="214"/>
      <c r="BLC172" s="214"/>
      <c r="BLD172" s="214"/>
      <c r="BLE172" s="214"/>
      <c r="BLF172" s="214"/>
      <c r="BLG172" s="214"/>
      <c r="BLH172" s="214"/>
      <c r="BLI172" s="214"/>
      <c r="BLJ172" s="214"/>
      <c r="BLK172" s="214"/>
      <c r="BLL172" s="214"/>
      <c r="BLM172" s="214"/>
      <c r="BLN172" s="214"/>
      <c r="BLO172" s="214"/>
      <c r="BLP172" s="214"/>
      <c r="BLQ172" s="214"/>
      <c r="BLR172" s="214"/>
      <c r="BLS172" s="214"/>
      <c r="BLT172" s="214"/>
      <c r="BLU172" s="214"/>
      <c r="BLV172" s="214"/>
      <c r="BLW172" s="214"/>
      <c r="BLX172" s="214"/>
      <c r="BLY172" s="214"/>
      <c r="BLZ172" s="214"/>
      <c r="BMA172" s="214"/>
      <c r="BMB172" s="214"/>
      <c r="BMC172" s="214"/>
      <c r="BMD172" s="214"/>
      <c r="BME172" s="214"/>
      <c r="BMF172" s="214"/>
      <c r="BMG172" s="214"/>
      <c r="BMH172" s="214"/>
      <c r="BMI172" s="214"/>
      <c r="BMJ172" s="214"/>
      <c r="BMK172" s="214"/>
      <c r="BML172" s="214"/>
      <c r="BMM172" s="214"/>
      <c r="BMN172" s="214"/>
      <c r="BMO172" s="214"/>
      <c r="BMP172" s="214"/>
      <c r="BMQ172" s="214"/>
      <c r="BMR172" s="214"/>
      <c r="BMS172" s="214"/>
      <c r="BMT172" s="214"/>
      <c r="BMU172" s="214"/>
      <c r="BMV172" s="214"/>
      <c r="BMW172" s="214"/>
      <c r="BMX172" s="214"/>
      <c r="BMY172" s="214"/>
      <c r="BMZ172" s="214"/>
      <c r="BNA172" s="214"/>
      <c r="BNB172" s="214"/>
      <c r="BNC172" s="214"/>
      <c r="BND172" s="214"/>
      <c r="BNE172" s="214"/>
      <c r="BNF172" s="214"/>
      <c r="BNG172" s="214"/>
      <c r="BNH172" s="214"/>
      <c r="BNI172" s="214"/>
      <c r="BNJ172" s="214"/>
      <c r="BNK172" s="214"/>
      <c r="BNL172" s="214"/>
      <c r="BNM172" s="214"/>
      <c r="BNN172" s="214"/>
      <c r="BNO172" s="214"/>
      <c r="BNP172" s="214"/>
      <c r="BNQ172" s="214"/>
      <c r="BNR172" s="214"/>
      <c r="BNS172" s="214"/>
      <c r="BNT172" s="214"/>
      <c r="BNU172" s="214"/>
      <c r="BNV172" s="214"/>
      <c r="BNW172" s="214"/>
      <c r="BNX172" s="214"/>
      <c r="BNY172" s="214"/>
      <c r="BNZ172" s="214"/>
      <c r="BOA172" s="214"/>
      <c r="BOB172" s="214"/>
      <c r="BOC172" s="214"/>
      <c r="BOD172" s="214"/>
      <c r="BOE172" s="214"/>
      <c r="BOF172" s="214"/>
      <c r="BOG172" s="214"/>
      <c r="BOH172" s="214"/>
      <c r="BOI172" s="214"/>
      <c r="BOJ172" s="214"/>
      <c r="BOK172" s="214"/>
      <c r="BOL172" s="214"/>
      <c r="BOM172" s="214"/>
      <c r="BON172" s="214"/>
      <c r="BOO172" s="214"/>
      <c r="BOP172" s="214"/>
      <c r="BOQ172" s="214"/>
      <c r="BOR172" s="214"/>
      <c r="BOS172" s="214"/>
      <c r="BOT172" s="214"/>
      <c r="BOU172" s="214"/>
      <c r="BOV172" s="214"/>
      <c r="BOW172" s="214"/>
      <c r="BOX172" s="214"/>
      <c r="BOY172" s="214"/>
      <c r="BOZ172" s="214"/>
      <c r="BPA172" s="214"/>
      <c r="BPB172" s="214"/>
      <c r="BPC172" s="214"/>
      <c r="BPD172" s="214"/>
      <c r="BPE172" s="214"/>
      <c r="BPF172" s="214"/>
      <c r="BPG172" s="214"/>
      <c r="BPH172" s="214"/>
      <c r="BPI172" s="214"/>
      <c r="BPJ172" s="214"/>
      <c r="BPK172" s="214"/>
      <c r="BPL172" s="214"/>
      <c r="BPM172" s="214"/>
      <c r="BPN172" s="214"/>
      <c r="BPO172" s="214"/>
      <c r="BPP172" s="214"/>
      <c r="BPQ172" s="214"/>
      <c r="BPR172" s="214"/>
      <c r="BPS172" s="214"/>
      <c r="BPT172" s="214"/>
      <c r="BPU172" s="214"/>
      <c r="BPV172" s="214"/>
      <c r="BPW172" s="214"/>
      <c r="BPX172" s="214"/>
      <c r="BPY172" s="214"/>
      <c r="BPZ172" s="214"/>
      <c r="BQA172" s="214"/>
      <c r="BQH172" s="214"/>
      <c r="BQI172" s="214"/>
      <c r="BQJ172" s="214"/>
      <c r="BQK172" s="214"/>
      <c r="BQL172" s="214"/>
      <c r="BQM172" s="214"/>
      <c r="BQN172" s="214"/>
      <c r="BQO172" s="214"/>
      <c r="BQP172" s="214"/>
      <c r="BQQ172" s="214"/>
      <c r="BQR172" s="214"/>
      <c r="BQS172" s="214"/>
      <c r="BQT172" s="214"/>
      <c r="BQU172" s="214"/>
      <c r="BQV172" s="214"/>
      <c r="BQW172" s="214"/>
      <c r="BQX172" s="214"/>
      <c r="BQY172" s="214"/>
      <c r="BQZ172" s="214"/>
      <c r="BRA172" s="214"/>
      <c r="BRB172" s="214"/>
      <c r="BRC172" s="214"/>
      <c r="BRD172" s="214"/>
      <c r="BRE172" s="214"/>
      <c r="BRF172" s="214"/>
      <c r="BRG172" s="214"/>
      <c r="BRH172" s="214"/>
      <c r="BRI172" s="214"/>
      <c r="BRJ172" s="214"/>
      <c r="BRK172" s="214"/>
      <c r="BRL172" s="214"/>
      <c r="BRM172" s="214"/>
      <c r="BRN172" s="214"/>
      <c r="BRO172" s="214"/>
      <c r="BRP172" s="214"/>
      <c r="BRQ172" s="214"/>
      <c r="BRR172" s="214"/>
      <c r="BRS172" s="214"/>
      <c r="BRT172" s="214"/>
      <c r="BRU172" s="214"/>
      <c r="BRV172" s="214"/>
      <c r="BRW172" s="214"/>
      <c r="BRX172" s="214"/>
      <c r="BRY172" s="214"/>
      <c r="BRZ172" s="214"/>
      <c r="BSA172" s="214"/>
      <c r="BSB172" s="214"/>
      <c r="BSC172" s="214"/>
      <c r="BSD172" s="214"/>
      <c r="BSE172" s="214"/>
      <c r="BSF172" s="214"/>
      <c r="BSG172" s="214"/>
      <c r="BSH172" s="214"/>
      <c r="BSI172" s="214"/>
      <c r="BSJ172" s="214"/>
      <c r="BSK172" s="214"/>
      <c r="BSL172" s="214"/>
      <c r="BSM172" s="214"/>
      <c r="BSN172" s="214"/>
      <c r="BSO172" s="214"/>
      <c r="BSP172" s="214"/>
      <c r="BSQ172" s="214"/>
      <c r="BSR172" s="214"/>
      <c r="BSS172" s="214"/>
      <c r="BST172" s="214"/>
      <c r="BSU172" s="214"/>
      <c r="BSV172" s="214"/>
      <c r="BSW172" s="214"/>
      <c r="BSX172" s="214"/>
      <c r="BSY172" s="214"/>
      <c r="BSZ172" s="214"/>
      <c r="BTA172" s="214"/>
      <c r="BTB172" s="214"/>
      <c r="BTC172" s="214"/>
      <c r="BTD172" s="214"/>
      <c r="BTE172" s="214"/>
      <c r="BTF172" s="214"/>
      <c r="BTG172" s="214"/>
      <c r="BTH172" s="214"/>
      <c r="BTI172" s="214"/>
      <c r="BTJ172" s="214"/>
      <c r="BTK172" s="214"/>
      <c r="BTL172" s="214"/>
      <c r="BTM172" s="214"/>
      <c r="BTN172" s="214"/>
      <c r="BTO172" s="214"/>
      <c r="BTP172" s="214"/>
      <c r="BTQ172" s="214"/>
      <c r="BTR172" s="214"/>
      <c r="BTS172" s="214"/>
      <c r="BTT172" s="214"/>
      <c r="BTU172" s="214"/>
      <c r="BTV172" s="214"/>
      <c r="BTW172" s="214"/>
      <c r="BTX172" s="214"/>
      <c r="BTY172" s="214"/>
      <c r="BTZ172" s="214"/>
      <c r="BUA172" s="214"/>
      <c r="BUB172" s="214"/>
      <c r="BUC172" s="214"/>
      <c r="BUD172" s="214"/>
      <c r="BUE172" s="214"/>
      <c r="BUF172" s="214"/>
      <c r="BUG172" s="214"/>
      <c r="BUH172" s="214"/>
      <c r="BUI172" s="214"/>
      <c r="BUJ172" s="214"/>
      <c r="BUK172" s="214"/>
      <c r="BUL172" s="214"/>
      <c r="BUM172" s="214"/>
      <c r="BUN172" s="214"/>
      <c r="BUO172" s="214"/>
      <c r="BUP172" s="214"/>
      <c r="BUQ172" s="214"/>
      <c r="BUR172" s="214"/>
      <c r="BUS172" s="214"/>
      <c r="BUT172" s="214"/>
      <c r="BUU172" s="214"/>
      <c r="BUV172" s="214"/>
      <c r="BUW172" s="214"/>
      <c r="BUX172" s="214"/>
      <c r="BUY172" s="214"/>
      <c r="BUZ172" s="214"/>
      <c r="BVA172" s="214"/>
      <c r="BVB172" s="214"/>
      <c r="BVC172" s="214"/>
      <c r="BVD172" s="214"/>
      <c r="BVE172" s="214"/>
      <c r="BVF172" s="214"/>
      <c r="BVG172" s="214"/>
      <c r="BVH172" s="214"/>
      <c r="BVI172" s="214"/>
      <c r="BVJ172" s="214"/>
      <c r="BVK172" s="214"/>
      <c r="BVL172" s="214"/>
      <c r="BVM172" s="214"/>
      <c r="BVN172" s="214"/>
      <c r="BVO172" s="214"/>
      <c r="BVP172" s="214"/>
      <c r="BVQ172" s="214"/>
      <c r="BVR172" s="214"/>
      <c r="BVS172" s="214"/>
      <c r="BVT172" s="214"/>
      <c r="BVU172" s="214"/>
      <c r="BVV172" s="214"/>
      <c r="BVW172" s="214"/>
      <c r="BVX172" s="214"/>
      <c r="BVY172" s="214"/>
      <c r="BVZ172" s="214"/>
      <c r="BWA172" s="214"/>
      <c r="BWB172" s="214"/>
      <c r="BWC172" s="214"/>
      <c r="BWD172" s="214"/>
      <c r="BWE172" s="214"/>
      <c r="BWF172" s="214"/>
      <c r="BWG172" s="214"/>
      <c r="BWH172" s="214"/>
      <c r="BWI172" s="214"/>
      <c r="BWJ172" s="214"/>
      <c r="BWK172" s="214"/>
      <c r="BWL172" s="214"/>
      <c r="BWM172" s="214"/>
      <c r="BWN172" s="214"/>
      <c r="BWO172" s="214"/>
      <c r="BWP172" s="214"/>
      <c r="BWQ172" s="214"/>
      <c r="BWR172" s="214"/>
      <c r="BWS172" s="214"/>
      <c r="BWT172" s="214"/>
      <c r="BWU172" s="214"/>
      <c r="BWV172" s="214"/>
      <c r="BWW172" s="214"/>
      <c r="BWX172" s="214"/>
      <c r="BWY172" s="214"/>
      <c r="BWZ172" s="214"/>
      <c r="BXA172" s="214"/>
      <c r="BXB172" s="214"/>
      <c r="BXC172" s="214"/>
      <c r="BXD172" s="214"/>
      <c r="BXE172" s="214"/>
      <c r="BXF172" s="214"/>
      <c r="BXG172" s="214"/>
      <c r="BXH172" s="214"/>
      <c r="BXI172" s="214"/>
      <c r="BXJ172" s="214"/>
      <c r="BXK172" s="214"/>
      <c r="BXL172" s="214"/>
      <c r="BXM172" s="214"/>
      <c r="BXN172" s="214"/>
      <c r="BXO172" s="214"/>
      <c r="BXP172" s="214"/>
      <c r="BXQ172" s="214"/>
      <c r="BXR172" s="214"/>
      <c r="BXS172" s="214"/>
      <c r="BXT172" s="214"/>
      <c r="BXU172" s="214"/>
      <c r="BXV172" s="214"/>
      <c r="BXW172" s="214"/>
      <c r="BXX172" s="214"/>
      <c r="BXY172" s="214"/>
      <c r="BXZ172" s="214"/>
      <c r="BYA172" s="214"/>
      <c r="BYB172" s="214"/>
      <c r="BYC172" s="214"/>
      <c r="BYD172" s="214"/>
      <c r="BYE172" s="214"/>
      <c r="BYF172" s="214"/>
      <c r="BYG172" s="214"/>
      <c r="BYH172" s="214"/>
      <c r="BYI172" s="214"/>
      <c r="BYJ172" s="214"/>
      <c r="BYK172" s="214"/>
      <c r="BYL172" s="214"/>
      <c r="BYM172" s="214"/>
      <c r="BYN172" s="214"/>
      <c r="BYO172" s="214"/>
      <c r="BYP172" s="214"/>
      <c r="BYQ172" s="214"/>
      <c r="BYR172" s="214"/>
      <c r="BYS172" s="214"/>
      <c r="BYT172" s="214"/>
      <c r="BYU172" s="214"/>
      <c r="BYV172" s="214"/>
      <c r="BYW172" s="214"/>
      <c r="BYX172" s="214"/>
      <c r="BYY172" s="214"/>
      <c r="BYZ172" s="214"/>
      <c r="BZA172" s="214"/>
      <c r="BZB172" s="214"/>
      <c r="BZC172" s="214"/>
      <c r="BZD172" s="214"/>
      <c r="BZE172" s="214"/>
      <c r="BZF172" s="214"/>
      <c r="BZG172" s="214"/>
      <c r="BZH172" s="214"/>
      <c r="BZI172" s="214"/>
      <c r="BZJ172" s="214"/>
      <c r="BZK172" s="214"/>
      <c r="BZL172" s="214"/>
      <c r="BZM172" s="214"/>
      <c r="BZN172" s="214"/>
      <c r="BZO172" s="214"/>
      <c r="BZP172" s="214"/>
      <c r="BZQ172" s="214"/>
      <c r="BZR172" s="214"/>
      <c r="BZS172" s="214"/>
      <c r="BZT172" s="214"/>
      <c r="BZU172" s="214"/>
      <c r="BZV172" s="214"/>
      <c r="BZW172" s="214"/>
      <c r="CAD172" s="214"/>
      <c r="CAE172" s="214"/>
      <c r="CAF172" s="214"/>
      <c r="CAG172" s="214"/>
      <c r="CAH172" s="214"/>
      <c r="CAI172" s="214"/>
      <c r="CAJ172" s="214"/>
      <c r="CAK172" s="214"/>
      <c r="CAL172" s="214"/>
      <c r="CAM172" s="214"/>
      <c r="CAN172" s="214"/>
      <c r="CAO172" s="214"/>
      <c r="CAP172" s="214"/>
      <c r="CAQ172" s="214"/>
      <c r="CAR172" s="214"/>
      <c r="CAS172" s="214"/>
      <c r="CAT172" s="214"/>
      <c r="CAU172" s="214"/>
      <c r="CAV172" s="214"/>
      <c r="CAW172" s="214"/>
      <c r="CAX172" s="214"/>
      <c r="CAY172" s="214"/>
      <c r="CAZ172" s="214"/>
      <c r="CBA172" s="214"/>
      <c r="CBB172" s="214"/>
      <c r="CBC172" s="214"/>
      <c r="CBD172" s="214"/>
      <c r="CBE172" s="214"/>
      <c r="CBF172" s="214"/>
      <c r="CBG172" s="214"/>
      <c r="CBH172" s="214"/>
      <c r="CBI172" s="214"/>
      <c r="CBJ172" s="214"/>
      <c r="CBK172" s="214"/>
      <c r="CBL172" s="214"/>
      <c r="CBM172" s="214"/>
      <c r="CBN172" s="214"/>
      <c r="CBO172" s="214"/>
      <c r="CBP172" s="214"/>
      <c r="CBQ172" s="214"/>
      <c r="CBR172" s="214"/>
      <c r="CBS172" s="214"/>
      <c r="CBT172" s="214"/>
      <c r="CBU172" s="214"/>
      <c r="CBV172" s="214"/>
      <c r="CBW172" s="214"/>
      <c r="CBX172" s="214"/>
      <c r="CBY172" s="214"/>
      <c r="CBZ172" s="214"/>
      <c r="CCA172" s="214"/>
      <c r="CCB172" s="214"/>
      <c r="CCC172" s="214"/>
      <c r="CCD172" s="214"/>
      <c r="CCE172" s="214"/>
      <c r="CCF172" s="214"/>
      <c r="CCG172" s="214"/>
      <c r="CCH172" s="214"/>
      <c r="CCI172" s="214"/>
      <c r="CCJ172" s="214"/>
      <c r="CCK172" s="214"/>
      <c r="CCL172" s="214"/>
      <c r="CCM172" s="214"/>
      <c r="CCN172" s="214"/>
      <c r="CCO172" s="214"/>
      <c r="CCP172" s="214"/>
      <c r="CCQ172" s="214"/>
      <c r="CCR172" s="214"/>
      <c r="CCS172" s="214"/>
      <c r="CCT172" s="214"/>
      <c r="CCU172" s="214"/>
      <c r="CCV172" s="214"/>
      <c r="CCW172" s="214"/>
      <c r="CCX172" s="214"/>
      <c r="CCY172" s="214"/>
      <c r="CCZ172" s="214"/>
      <c r="CDA172" s="214"/>
      <c r="CDB172" s="214"/>
      <c r="CDC172" s="214"/>
      <c r="CDD172" s="214"/>
      <c r="CDE172" s="214"/>
      <c r="CDF172" s="214"/>
      <c r="CDG172" s="214"/>
      <c r="CDH172" s="214"/>
      <c r="CDI172" s="214"/>
      <c r="CDJ172" s="214"/>
      <c r="CDK172" s="214"/>
      <c r="CDL172" s="214"/>
      <c r="CDM172" s="214"/>
      <c r="CDN172" s="214"/>
      <c r="CDO172" s="214"/>
      <c r="CDP172" s="214"/>
      <c r="CDQ172" s="214"/>
      <c r="CDR172" s="214"/>
      <c r="CDS172" s="214"/>
      <c r="CDT172" s="214"/>
      <c r="CDU172" s="214"/>
      <c r="CDV172" s="214"/>
      <c r="CDW172" s="214"/>
      <c r="CDX172" s="214"/>
      <c r="CDY172" s="214"/>
      <c r="CDZ172" s="214"/>
      <c r="CEA172" s="214"/>
      <c r="CEB172" s="214"/>
      <c r="CEC172" s="214"/>
      <c r="CED172" s="214"/>
      <c r="CEE172" s="214"/>
      <c r="CEF172" s="214"/>
      <c r="CEG172" s="214"/>
      <c r="CEH172" s="214"/>
      <c r="CEI172" s="214"/>
      <c r="CEJ172" s="214"/>
      <c r="CEK172" s="214"/>
      <c r="CEL172" s="214"/>
      <c r="CEM172" s="214"/>
      <c r="CEN172" s="214"/>
      <c r="CEO172" s="214"/>
      <c r="CEP172" s="214"/>
      <c r="CEQ172" s="214"/>
      <c r="CER172" s="214"/>
      <c r="CES172" s="214"/>
      <c r="CET172" s="214"/>
      <c r="CEU172" s="214"/>
      <c r="CEV172" s="214"/>
      <c r="CEW172" s="214"/>
      <c r="CEX172" s="214"/>
      <c r="CEY172" s="214"/>
      <c r="CEZ172" s="214"/>
      <c r="CFA172" s="214"/>
      <c r="CFB172" s="214"/>
      <c r="CFC172" s="214"/>
      <c r="CFD172" s="214"/>
      <c r="CFE172" s="214"/>
      <c r="CFF172" s="214"/>
      <c r="CFG172" s="214"/>
      <c r="CFH172" s="214"/>
      <c r="CFI172" s="214"/>
      <c r="CFJ172" s="214"/>
      <c r="CFK172" s="214"/>
      <c r="CFL172" s="214"/>
      <c r="CFM172" s="214"/>
      <c r="CFN172" s="214"/>
      <c r="CFO172" s="214"/>
      <c r="CFP172" s="214"/>
      <c r="CFQ172" s="214"/>
      <c r="CFR172" s="214"/>
      <c r="CFS172" s="214"/>
      <c r="CFT172" s="214"/>
      <c r="CFU172" s="214"/>
      <c r="CFV172" s="214"/>
      <c r="CFW172" s="214"/>
      <c r="CFX172" s="214"/>
      <c r="CFY172" s="214"/>
      <c r="CFZ172" s="214"/>
      <c r="CGA172" s="214"/>
      <c r="CGB172" s="214"/>
      <c r="CGC172" s="214"/>
      <c r="CGD172" s="214"/>
      <c r="CGE172" s="214"/>
      <c r="CGF172" s="214"/>
      <c r="CGG172" s="214"/>
      <c r="CGH172" s="214"/>
      <c r="CGI172" s="214"/>
      <c r="CGJ172" s="214"/>
      <c r="CGK172" s="214"/>
      <c r="CGL172" s="214"/>
      <c r="CGM172" s="214"/>
      <c r="CGN172" s="214"/>
      <c r="CGO172" s="214"/>
      <c r="CGP172" s="214"/>
      <c r="CGQ172" s="214"/>
      <c r="CGR172" s="214"/>
      <c r="CGS172" s="214"/>
      <c r="CGT172" s="214"/>
      <c r="CGU172" s="214"/>
      <c r="CGV172" s="214"/>
      <c r="CGW172" s="214"/>
      <c r="CGX172" s="214"/>
      <c r="CGY172" s="214"/>
      <c r="CGZ172" s="214"/>
      <c r="CHA172" s="214"/>
      <c r="CHB172" s="214"/>
      <c r="CHC172" s="214"/>
      <c r="CHD172" s="214"/>
      <c r="CHE172" s="214"/>
      <c r="CHF172" s="214"/>
      <c r="CHG172" s="214"/>
      <c r="CHH172" s="214"/>
      <c r="CHI172" s="214"/>
      <c r="CHJ172" s="214"/>
      <c r="CHK172" s="214"/>
      <c r="CHL172" s="214"/>
      <c r="CHM172" s="214"/>
      <c r="CHN172" s="214"/>
      <c r="CHO172" s="214"/>
      <c r="CHP172" s="214"/>
      <c r="CHQ172" s="214"/>
      <c r="CHR172" s="214"/>
      <c r="CHS172" s="214"/>
      <c r="CHT172" s="214"/>
      <c r="CHU172" s="214"/>
      <c r="CHV172" s="214"/>
      <c r="CHW172" s="214"/>
      <c r="CHX172" s="214"/>
      <c r="CHY172" s="214"/>
      <c r="CHZ172" s="214"/>
      <c r="CIA172" s="214"/>
      <c r="CIB172" s="214"/>
      <c r="CIC172" s="214"/>
      <c r="CID172" s="214"/>
      <c r="CIE172" s="214"/>
      <c r="CIF172" s="214"/>
      <c r="CIG172" s="214"/>
      <c r="CIH172" s="214"/>
      <c r="CII172" s="214"/>
      <c r="CIJ172" s="214"/>
      <c r="CIK172" s="214"/>
      <c r="CIL172" s="214"/>
      <c r="CIM172" s="214"/>
      <c r="CIN172" s="214"/>
      <c r="CIO172" s="214"/>
      <c r="CIP172" s="214"/>
      <c r="CIQ172" s="214"/>
      <c r="CIR172" s="214"/>
      <c r="CIS172" s="214"/>
      <c r="CIT172" s="214"/>
      <c r="CIU172" s="214"/>
      <c r="CIV172" s="214"/>
      <c r="CIW172" s="214"/>
      <c r="CIX172" s="214"/>
      <c r="CIY172" s="214"/>
      <c r="CIZ172" s="214"/>
      <c r="CJA172" s="214"/>
      <c r="CJB172" s="214"/>
      <c r="CJC172" s="214"/>
      <c r="CJD172" s="214"/>
      <c r="CJE172" s="214"/>
      <c r="CJF172" s="214"/>
      <c r="CJG172" s="214"/>
      <c r="CJH172" s="214"/>
      <c r="CJI172" s="214"/>
      <c r="CJJ172" s="214"/>
      <c r="CJK172" s="214"/>
      <c r="CJL172" s="214"/>
      <c r="CJM172" s="214"/>
      <c r="CJN172" s="214"/>
      <c r="CJO172" s="214"/>
      <c r="CJP172" s="214"/>
      <c r="CJQ172" s="214"/>
      <c r="CJR172" s="214"/>
      <c r="CJS172" s="214"/>
      <c r="CJZ172" s="214"/>
      <c r="CKA172" s="214"/>
      <c r="CKB172" s="214"/>
      <c r="CKC172" s="214"/>
      <c r="CKD172" s="214"/>
      <c r="CKE172" s="214"/>
      <c r="CKF172" s="214"/>
      <c r="CKG172" s="214"/>
      <c r="CKH172" s="214"/>
      <c r="CKI172" s="214"/>
      <c r="CKJ172" s="214"/>
      <c r="CKK172" s="214"/>
      <c r="CKL172" s="214"/>
      <c r="CKM172" s="214"/>
      <c r="CKN172" s="214"/>
      <c r="CKO172" s="214"/>
      <c r="CKP172" s="214"/>
      <c r="CKQ172" s="214"/>
      <c r="CKR172" s="214"/>
      <c r="CKS172" s="214"/>
      <c r="CKT172" s="214"/>
      <c r="CKU172" s="214"/>
      <c r="CKV172" s="214"/>
      <c r="CKW172" s="214"/>
      <c r="CKX172" s="214"/>
      <c r="CKY172" s="214"/>
      <c r="CKZ172" s="214"/>
      <c r="CLA172" s="214"/>
      <c r="CLB172" s="214"/>
      <c r="CLC172" s="214"/>
      <c r="CLD172" s="214"/>
      <c r="CLE172" s="214"/>
      <c r="CLF172" s="214"/>
      <c r="CLG172" s="214"/>
      <c r="CLH172" s="214"/>
      <c r="CLI172" s="214"/>
      <c r="CLJ172" s="214"/>
      <c r="CLK172" s="214"/>
      <c r="CLL172" s="214"/>
      <c r="CLM172" s="214"/>
      <c r="CLN172" s="214"/>
      <c r="CLO172" s="214"/>
      <c r="CLP172" s="214"/>
      <c r="CLQ172" s="214"/>
      <c r="CLR172" s="214"/>
      <c r="CLS172" s="214"/>
      <c r="CLT172" s="214"/>
      <c r="CLU172" s="214"/>
      <c r="CLV172" s="214"/>
      <c r="CLW172" s="214"/>
      <c r="CLX172" s="214"/>
      <c r="CLY172" s="214"/>
      <c r="CLZ172" s="214"/>
      <c r="CMA172" s="214"/>
      <c r="CMB172" s="214"/>
      <c r="CMC172" s="214"/>
      <c r="CMD172" s="214"/>
      <c r="CME172" s="214"/>
      <c r="CMF172" s="214"/>
      <c r="CMG172" s="214"/>
      <c r="CMH172" s="214"/>
      <c r="CMI172" s="214"/>
      <c r="CMJ172" s="214"/>
      <c r="CMK172" s="214"/>
      <c r="CML172" s="214"/>
      <c r="CMM172" s="214"/>
      <c r="CMN172" s="214"/>
      <c r="CMO172" s="214"/>
      <c r="CMP172" s="214"/>
      <c r="CMQ172" s="214"/>
      <c r="CMR172" s="214"/>
      <c r="CMS172" s="214"/>
      <c r="CMT172" s="214"/>
      <c r="CMU172" s="214"/>
      <c r="CMV172" s="214"/>
      <c r="CMW172" s="214"/>
      <c r="CMX172" s="214"/>
      <c r="CMY172" s="214"/>
      <c r="CMZ172" s="214"/>
      <c r="CNA172" s="214"/>
      <c r="CNB172" s="214"/>
      <c r="CNC172" s="214"/>
      <c r="CND172" s="214"/>
      <c r="CNE172" s="214"/>
      <c r="CNF172" s="214"/>
      <c r="CNG172" s="214"/>
      <c r="CNH172" s="214"/>
      <c r="CNI172" s="214"/>
      <c r="CNJ172" s="214"/>
      <c r="CNK172" s="214"/>
      <c r="CNL172" s="214"/>
      <c r="CNM172" s="214"/>
      <c r="CNN172" s="214"/>
      <c r="CNO172" s="214"/>
      <c r="CNP172" s="214"/>
      <c r="CNQ172" s="214"/>
      <c r="CNR172" s="214"/>
      <c r="CNS172" s="214"/>
      <c r="CNT172" s="214"/>
      <c r="CNU172" s="214"/>
      <c r="CNV172" s="214"/>
      <c r="CNW172" s="214"/>
      <c r="CNX172" s="214"/>
      <c r="CNY172" s="214"/>
      <c r="CNZ172" s="214"/>
      <c r="COA172" s="214"/>
      <c r="COB172" s="214"/>
      <c r="COC172" s="214"/>
      <c r="COD172" s="214"/>
      <c r="COE172" s="214"/>
      <c r="COF172" s="214"/>
      <c r="COG172" s="214"/>
      <c r="COH172" s="214"/>
      <c r="COI172" s="214"/>
      <c r="COJ172" s="214"/>
      <c r="COK172" s="214"/>
      <c r="COL172" s="214"/>
      <c r="COM172" s="214"/>
      <c r="CON172" s="214"/>
      <c r="COO172" s="214"/>
      <c r="COP172" s="214"/>
      <c r="COQ172" s="214"/>
      <c r="COR172" s="214"/>
      <c r="COS172" s="214"/>
      <c r="COT172" s="214"/>
      <c r="COU172" s="214"/>
      <c r="COV172" s="214"/>
      <c r="COW172" s="214"/>
      <c r="COX172" s="214"/>
      <c r="COY172" s="214"/>
      <c r="COZ172" s="214"/>
      <c r="CPA172" s="214"/>
      <c r="CPB172" s="214"/>
      <c r="CPC172" s="214"/>
      <c r="CPD172" s="214"/>
      <c r="CPE172" s="214"/>
      <c r="CPF172" s="214"/>
      <c r="CPG172" s="214"/>
      <c r="CPH172" s="214"/>
      <c r="CPI172" s="214"/>
      <c r="CPJ172" s="214"/>
      <c r="CPK172" s="214"/>
      <c r="CPL172" s="214"/>
      <c r="CPM172" s="214"/>
      <c r="CPN172" s="214"/>
      <c r="CPO172" s="214"/>
      <c r="CPP172" s="214"/>
      <c r="CPQ172" s="214"/>
      <c r="CPR172" s="214"/>
      <c r="CPS172" s="214"/>
      <c r="CPT172" s="214"/>
      <c r="CPU172" s="214"/>
      <c r="CPV172" s="214"/>
      <c r="CPW172" s="214"/>
      <c r="CPX172" s="214"/>
      <c r="CPY172" s="214"/>
      <c r="CPZ172" s="214"/>
      <c r="CQA172" s="214"/>
      <c r="CQB172" s="214"/>
      <c r="CQC172" s="214"/>
      <c r="CQD172" s="214"/>
      <c r="CQE172" s="214"/>
      <c r="CQF172" s="214"/>
      <c r="CQG172" s="214"/>
      <c r="CQH172" s="214"/>
      <c r="CQI172" s="214"/>
      <c r="CQJ172" s="214"/>
      <c r="CQK172" s="214"/>
      <c r="CQL172" s="214"/>
      <c r="CQM172" s="214"/>
      <c r="CQN172" s="214"/>
      <c r="CQO172" s="214"/>
      <c r="CQP172" s="214"/>
      <c r="CQQ172" s="214"/>
      <c r="CQR172" s="214"/>
      <c r="CQS172" s="214"/>
      <c r="CQT172" s="214"/>
      <c r="CQU172" s="214"/>
      <c r="CQV172" s="214"/>
      <c r="CQW172" s="214"/>
      <c r="CQX172" s="214"/>
      <c r="CQY172" s="214"/>
      <c r="CQZ172" s="214"/>
      <c r="CRA172" s="214"/>
      <c r="CRB172" s="214"/>
      <c r="CRC172" s="214"/>
      <c r="CRD172" s="214"/>
      <c r="CRE172" s="214"/>
      <c r="CRF172" s="214"/>
      <c r="CRG172" s="214"/>
      <c r="CRH172" s="214"/>
      <c r="CRI172" s="214"/>
      <c r="CRJ172" s="214"/>
      <c r="CRK172" s="214"/>
      <c r="CRL172" s="214"/>
      <c r="CRM172" s="214"/>
      <c r="CRN172" s="214"/>
      <c r="CRO172" s="214"/>
      <c r="CRP172" s="214"/>
      <c r="CRQ172" s="214"/>
      <c r="CRR172" s="214"/>
      <c r="CRS172" s="214"/>
      <c r="CRT172" s="214"/>
      <c r="CRU172" s="214"/>
      <c r="CRV172" s="214"/>
      <c r="CRW172" s="214"/>
      <c r="CRX172" s="214"/>
      <c r="CRY172" s="214"/>
      <c r="CRZ172" s="214"/>
      <c r="CSA172" s="214"/>
      <c r="CSB172" s="214"/>
      <c r="CSC172" s="214"/>
      <c r="CSD172" s="214"/>
      <c r="CSE172" s="214"/>
      <c r="CSF172" s="214"/>
      <c r="CSG172" s="214"/>
      <c r="CSH172" s="214"/>
      <c r="CSI172" s="214"/>
      <c r="CSJ172" s="214"/>
      <c r="CSK172" s="214"/>
      <c r="CSL172" s="214"/>
      <c r="CSM172" s="214"/>
      <c r="CSN172" s="214"/>
      <c r="CSO172" s="214"/>
      <c r="CSP172" s="214"/>
      <c r="CSQ172" s="214"/>
      <c r="CSR172" s="214"/>
      <c r="CSS172" s="214"/>
      <c r="CST172" s="214"/>
      <c r="CSU172" s="214"/>
      <c r="CSV172" s="214"/>
      <c r="CSW172" s="214"/>
      <c r="CSX172" s="214"/>
      <c r="CSY172" s="214"/>
      <c r="CSZ172" s="214"/>
      <c r="CTA172" s="214"/>
      <c r="CTB172" s="214"/>
      <c r="CTC172" s="214"/>
      <c r="CTD172" s="214"/>
      <c r="CTE172" s="214"/>
      <c r="CTF172" s="214"/>
      <c r="CTG172" s="214"/>
      <c r="CTH172" s="214"/>
      <c r="CTI172" s="214"/>
      <c r="CTJ172" s="214"/>
      <c r="CTK172" s="214"/>
      <c r="CTL172" s="214"/>
      <c r="CTM172" s="214"/>
      <c r="CTN172" s="214"/>
      <c r="CTO172" s="214"/>
      <c r="CTV172" s="214"/>
      <c r="CTW172" s="214"/>
      <c r="CTX172" s="214"/>
      <c r="CTY172" s="214"/>
      <c r="CTZ172" s="214"/>
      <c r="CUA172" s="214"/>
      <c r="CUB172" s="214"/>
      <c r="CUC172" s="214"/>
      <c r="CUD172" s="214"/>
      <c r="CUE172" s="214"/>
      <c r="CUF172" s="214"/>
      <c r="CUG172" s="214"/>
      <c r="CUH172" s="214"/>
      <c r="CUI172" s="214"/>
      <c r="CUJ172" s="214"/>
      <c r="CUK172" s="214"/>
      <c r="CUL172" s="214"/>
      <c r="CUM172" s="214"/>
      <c r="CUN172" s="214"/>
      <c r="CUO172" s="214"/>
      <c r="CUP172" s="214"/>
      <c r="CUQ172" s="214"/>
      <c r="CUR172" s="214"/>
      <c r="CUS172" s="214"/>
      <c r="CUT172" s="214"/>
      <c r="CUU172" s="214"/>
      <c r="CUV172" s="214"/>
      <c r="CUW172" s="214"/>
      <c r="CUX172" s="214"/>
      <c r="CUY172" s="214"/>
      <c r="CUZ172" s="214"/>
      <c r="CVA172" s="214"/>
      <c r="CVB172" s="214"/>
      <c r="CVC172" s="214"/>
      <c r="CVD172" s="214"/>
      <c r="CVE172" s="214"/>
      <c r="CVF172" s="214"/>
      <c r="CVG172" s="214"/>
      <c r="CVH172" s="214"/>
      <c r="CVI172" s="214"/>
      <c r="CVJ172" s="214"/>
      <c r="CVK172" s="214"/>
      <c r="CVL172" s="214"/>
      <c r="CVM172" s="214"/>
      <c r="CVN172" s="214"/>
      <c r="CVO172" s="214"/>
      <c r="CVP172" s="214"/>
      <c r="CVQ172" s="214"/>
      <c r="CVR172" s="214"/>
      <c r="CVS172" s="214"/>
      <c r="CVT172" s="214"/>
      <c r="CVU172" s="214"/>
      <c r="CVV172" s="214"/>
      <c r="CVW172" s="214"/>
      <c r="CVX172" s="214"/>
      <c r="CVY172" s="214"/>
      <c r="CVZ172" s="214"/>
      <c r="CWA172" s="214"/>
      <c r="CWB172" s="214"/>
      <c r="CWC172" s="214"/>
      <c r="CWD172" s="214"/>
      <c r="CWE172" s="214"/>
      <c r="CWF172" s="214"/>
      <c r="CWG172" s="214"/>
      <c r="CWH172" s="214"/>
      <c r="CWI172" s="214"/>
      <c r="CWJ172" s="214"/>
      <c r="CWK172" s="214"/>
      <c r="CWL172" s="214"/>
      <c r="CWM172" s="214"/>
      <c r="CWN172" s="214"/>
      <c r="CWO172" s="214"/>
      <c r="CWP172" s="214"/>
      <c r="CWQ172" s="214"/>
      <c r="CWR172" s="214"/>
      <c r="CWS172" s="214"/>
      <c r="CWT172" s="214"/>
      <c r="CWU172" s="214"/>
      <c r="CWV172" s="214"/>
      <c r="CWW172" s="214"/>
      <c r="CWX172" s="214"/>
      <c r="CWY172" s="214"/>
      <c r="CWZ172" s="214"/>
      <c r="CXA172" s="214"/>
      <c r="CXB172" s="214"/>
      <c r="CXC172" s="214"/>
      <c r="CXD172" s="214"/>
      <c r="CXE172" s="214"/>
      <c r="CXF172" s="214"/>
      <c r="CXG172" s="214"/>
      <c r="CXH172" s="214"/>
      <c r="CXI172" s="214"/>
      <c r="CXJ172" s="214"/>
      <c r="CXK172" s="214"/>
      <c r="CXL172" s="214"/>
      <c r="CXM172" s="214"/>
      <c r="CXN172" s="214"/>
      <c r="CXO172" s="214"/>
      <c r="CXP172" s="214"/>
      <c r="CXQ172" s="214"/>
      <c r="CXR172" s="214"/>
      <c r="CXS172" s="214"/>
      <c r="CXT172" s="214"/>
      <c r="CXU172" s="214"/>
      <c r="CXV172" s="214"/>
      <c r="CXW172" s="214"/>
      <c r="CXX172" s="214"/>
      <c r="CXY172" s="214"/>
      <c r="CXZ172" s="214"/>
      <c r="CYA172" s="214"/>
      <c r="CYB172" s="214"/>
      <c r="CYC172" s="214"/>
      <c r="CYD172" s="214"/>
      <c r="CYE172" s="214"/>
      <c r="CYF172" s="214"/>
      <c r="CYG172" s="214"/>
      <c r="CYH172" s="214"/>
      <c r="CYI172" s="214"/>
      <c r="CYJ172" s="214"/>
      <c r="CYK172" s="214"/>
      <c r="CYL172" s="214"/>
      <c r="CYM172" s="214"/>
      <c r="CYN172" s="214"/>
      <c r="CYO172" s="214"/>
      <c r="CYP172" s="214"/>
      <c r="CYQ172" s="214"/>
      <c r="CYR172" s="214"/>
      <c r="CYS172" s="214"/>
      <c r="CYT172" s="214"/>
      <c r="CYU172" s="214"/>
      <c r="CYV172" s="214"/>
      <c r="CYW172" s="214"/>
      <c r="CYX172" s="214"/>
      <c r="CYY172" s="214"/>
      <c r="CYZ172" s="214"/>
      <c r="CZA172" s="214"/>
      <c r="CZB172" s="214"/>
      <c r="CZC172" s="214"/>
      <c r="CZD172" s="214"/>
      <c r="CZE172" s="214"/>
      <c r="CZF172" s="214"/>
      <c r="CZG172" s="214"/>
      <c r="CZH172" s="214"/>
      <c r="CZI172" s="214"/>
      <c r="CZJ172" s="214"/>
      <c r="CZK172" s="214"/>
      <c r="CZL172" s="214"/>
      <c r="CZM172" s="214"/>
      <c r="CZN172" s="214"/>
      <c r="CZO172" s="214"/>
      <c r="CZP172" s="214"/>
      <c r="CZQ172" s="214"/>
      <c r="CZR172" s="214"/>
      <c r="CZS172" s="214"/>
      <c r="CZT172" s="214"/>
      <c r="CZU172" s="214"/>
      <c r="CZV172" s="214"/>
      <c r="CZW172" s="214"/>
      <c r="CZX172" s="214"/>
      <c r="CZY172" s="214"/>
      <c r="CZZ172" s="214"/>
      <c r="DAA172" s="214"/>
      <c r="DAB172" s="214"/>
      <c r="DAC172" s="214"/>
      <c r="DAD172" s="214"/>
      <c r="DAE172" s="214"/>
      <c r="DAF172" s="214"/>
      <c r="DAG172" s="214"/>
      <c r="DAH172" s="214"/>
      <c r="DAI172" s="214"/>
      <c r="DAJ172" s="214"/>
      <c r="DAK172" s="214"/>
      <c r="DAL172" s="214"/>
      <c r="DAM172" s="214"/>
      <c r="DAN172" s="214"/>
      <c r="DAO172" s="214"/>
      <c r="DAP172" s="214"/>
      <c r="DAQ172" s="214"/>
      <c r="DAR172" s="214"/>
      <c r="DAS172" s="214"/>
      <c r="DAT172" s="214"/>
      <c r="DAU172" s="214"/>
      <c r="DAV172" s="214"/>
      <c r="DAW172" s="214"/>
      <c r="DAX172" s="214"/>
      <c r="DAY172" s="214"/>
      <c r="DAZ172" s="214"/>
      <c r="DBA172" s="214"/>
      <c r="DBB172" s="214"/>
      <c r="DBC172" s="214"/>
      <c r="DBD172" s="214"/>
      <c r="DBE172" s="214"/>
      <c r="DBF172" s="214"/>
      <c r="DBG172" s="214"/>
      <c r="DBH172" s="214"/>
      <c r="DBI172" s="214"/>
      <c r="DBJ172" s="214"/>
      <c r="DBK172" s="214"/>
      <c r="DBL172" s="214"/>
      <c r="DBM172" s="214"/>
      <c r="DBN172" s="214"/>
      <c r="DBO172" s="214"/>
      <c r="DBP172" s="214"/>
      <c r="DBQ172" s="214"/>
      <c r="DBR172" s="214"/>
      <c r="DBS172" s="214"/>
      <c r="DBT172" s="214"/>
      <c r="DBU172" s="214"/>
      <c r="DBV172" s="214"/>
      <c r="DBW172" s="214"/>
      <c r="DBX172" s="214"/>
      <c r="DBY172" s="214"/>
      <c r="DBZ172" s="214"/>
      <c r="DCA172" s="214"/>
      <c r="DCB172" s="214"/>
      <c r="DCC172" s="214"/>
      <c r="DCD172" s="214"/>
      <c r="DCE172" s="214"/>
      <c r="DCF172" s="214"/>
      <c r="DCG172" s="214"/>
      <c r="DCH172" s="214"/>
      <c r="DCI172" s="214"/>
      <c r="DCJ172" s="214"/>
      <c r="DCK172" s="214"/>
      <c r="DCL172" s="214"/>
      <c r="DCM172" s="214"/>
      <c r="DCN172" s="214"/>
      <c r="DCO172" s="214"/>
      <c r="DCP172" s="214"/>
      <c r="DCQ172" s="214"/>
      <c r="DCR172" s="214"/>
      <c r="DCS172" s="214"/>
      <c r="DCT172" s="214"/>
      <c r="DCU172" s="214"/>
      <c r="DCV172" s="214"/>
      <c r="DCW172" s="214"/>
      <c r="DCX172" s="214"/>
      <c r="DCY172" s="214"/>
      <c r="DCZ172" s="214"/>
      <c r="DDA172" s="214"/>
      <c r="DDB172" s="214"/>
      <c r="DDC172" s="214"/>
      <c r="DDD172" s="214"/>
      <c r="DDE172" s="214"/>
      <c r="DDF172" s="214"/>
      <c r="DDG172" s="214"/>
      <c r="DDH172" s="214"/>
      <c r="DDI172" s="214"/>
      <c r="DDJ172" s="214"/>
      <c r="DDK172" s="214"/>
      <c r="DDR172" s="214"/>
      <c r="DDS172" s="214"/>
      <c r="DDT172" s="214"/>
      <c r="DDU172" s="214"/>
      <c r="DDV172" s="214"/>
      <c r="DDW172" s="214"/>
      <c r="DDX172" s="214"/>
      <c r="DDY172" s="214"/>
      <c r="DDZ172" s="214"/>
      <c r="DEA172" s="214"/>
      <c r="DEB172" s="214"/>
      <c r="DEC172" s="214"/>
      <c r="DED172" s="214"/>
      <c r="DEE172" s="214"/>
      <c r="DEF172" s="214"/>
      <c r="DEG172" s="214"/>
      <c r="DEH172" s="214"/>
      <c r="DEI172" s="214"/>
      <c r="DEJ172" s="214"/>
      <c r="DEK172" s="214"/>
      <c r="DEL172" s="214"/>
      <c r="DEM172" s="214"/>
      <c r="DEN172" s="214"/>
      <c r="DEO172" s="214"/>
      <c r="DEP172" s="214"/>
      <c r="DEQ172" s="214"/>
      <c r="DER172" s="214"/>
      <c r="DES172" s="214"/>
      <c r="DET172" s="214"/>
      <c r="DEU172" s="214"/>
      <c r="DEV172" s="214"/>
      <c r="DEW172" s="214"/>
      <c r="DEX172" s="214"/>
      <c r="DEY172" s="214"/>
      <c r="DEZ172" s="214"/>
      <c r="DFA172" s="214"/>
      <c r="DFB172" s="214"/>
      <c r="DFC172" s="214"/>
      <c r="DFD172" s="214"/>
      <c r="DFE172" s="214"/>
      <c r="DFF172" s="214"/>
      <c r="DFG172" s="214"/>
      <c r="DFH172" s="214"/>
      <c r="DFI172" s="214"/>
      <c r="DFJ172" s="214"/>
      <c r="DFK172" s="214"/>
      <c r="DFL172" s="214"/>
      <c r="DFM172" s="214"/>
      <c r="DFN172" s="214"/>
      <c r="DFO172" s="214"/>
      <c r="DFP172" s="214"/>
      <c r="DFQ172" s="214"/>
      <c r="DFR172" s="214"/>
      <c r="DFS172" s="214"/>
      <c r="DFT172" s="214"/>
      <c r="DFU172" s="214"/>
      <c r="DFV172" s="214"/>
      <c r="DFW172" s="214"/>
      <c r="DFX172" s="214"/>
      <c r="DFY172" s="214"/>
      <c r="DFZ172" s="214"/>
      <c r="DGA172" s="214"/>
      <c r="DGB172" s="214"/>
      <c r="DGC172" s="214"/>
      <c r="DGD172" s="214"/>
      <c r="DGE172" s="214"/>
      <c r="DGF172" s="214"/>
      <c r="DGG172" s="214"/>
      <c r="DGH172" s="214"/>
      <c r="DGI172" s="214"/>
      <c r="DGJ172" s="214"/>
      <c r="DGK172" s="214"/>
      <c r="DGL172" s="214"/>
      <c r="DGM172" s="214"/>
      <c r="DGN172" s="214"/>
      <c r="DGO172" s="214"/>
      <c r="DGP172" s="214"/>
      <c r="DGQ172" s="214"/>
      <c r="DGR172" s="214"/>
      <c r="DGS172" s="214"/>
      <c r="DGT172" s="214"/>
      <c r="DGU172" s="214"/>
      <c r="DGV172" s="214"/>
      <c r="DGW172" s="214"/>
      <c r="DGX172" s="214"/>
      <c r="DGY172" s="214"/>
      <c r="DGZ172" s="214"/>
      <c r="DHA172" s="214"/>
      <c r="DHB172" s="214"/>
      <c r="DHC172" s="214"/>
      <c r="DHD172" s="214"/>
      <c r="DHE172" s="214"/>
      <c r="DHF172" s="214"/>
      <c r="DHG172" s="214"/>
      <c r="DHH172" s="214"/>
      <c r="DHI172" s="214"/>
      <c r="DHJ172" s="214"/>
      <c r="DHK172" s="214"/>
      <c r="DHL172" s="214"/>
      <c r="DHM172" s="214"/>
      <c r="DHN172" s="214"/>
      <c r="DHO172" s="214"/>
      <c r="DHP172" s="214"/>
      <c r="DHQ172" s="214"/>
      <c r="DHR172" s="214"/>
      <c r="DHS172" s="214"/>
      <c r="DHT172" s="214"/>
      <c r="DHU172" s="214"/>
      <c r="DHV172" s="214"/>
      <c r="DHW172" s="214"/>
      <c r="DHX172" s="214"/>
      <c r="DHY172" s="214"/>
      <c r="DHZ172" s="214"/>
      <c r="DIA172" s="214"/>
      <c r="DIB172" s="214"/>
      <c r="DIC172" s="214"/>
      <c r="DID172" s="214"/>
      <c r="DIE172" s="214"/>
      <c r="DIF172" s="214"/>
      <c r="DIG172" s="214"/>
      <c r="DIH172" s="214"/>
      <c r="DII172" s="214"/>
      <c r="DIJ172" s="214"/>
      <c r="DIK172" s="214"/>
      <c r="DIL172" s="214"/>
      <c r="DIM172" s="214"/>
      <c r="DIN172" s="214"/>
      <c r="DIO172" s="214"/>
      <c r="DIP172" s="214"/>
      <c r="DIQ172" s="214"/>
      <c r="DIR172" s="214"/>
      <c r="DIS172" s="214"/>
      <c r="DIT172" s="214"/>
      <c r="DIU172" s="214"/>
      <c r="DIV172" s="214"/>
      <c r="DIW172" s="214"/>
      <c r="DIX172" s="214"/>
      <c r="DIY172" s="214"/>
      <c r="DIZ172" s="214"/>
      <c r="DJA172" s="214"/>
      <c r="DJB172" s="214"/>
      <c r="DJC172" s="214"/>
      <c r="DJD172" s="214"/>
      <c r="DJE172" s="214"/>
      <c r="DJF172" s="214"/>
      <c r="DJG172" s="214"/>
      <c r="DJH172" s="214"/>
      <c r="DJI172" s="214"/>
      <c r="DJJ172" s="214"/>
      <c r="DJK172" s="214"/>
      <c r="DJL172" s="214"/>
      <c r="DJM172" s="214"/>
      <c r="DJN172" s="214"/>
      <c r="DJO172" s="214"/>
      <c r="DJP172" s="214"/>
      <c r="DJQ172" s="214"/>
      <c r="DJR172" s="214"/>
      <c r="DJS172" s="214"/>
      <c r="DJT172" s="214"/>
      <c r="DJU172" s="214"/>
      <c r="DJV172" s="214"/>
      <c r="DJW172" s="214"/>
      <c r="DJX172" s="214"/>
      <c r="DJY172" s="214"/>
      <c r="DJZ172" s="214"/>
      <c r="DKA172" s="214"/>
      <c r="DKB172" s="214"/>
      <c r="DKC172" s="214"/>
      <c r="DKD172" s="214"/>
      <c r="DKE172" s="214"/>
      <c r="DKF172" s="214"/>
      <c r="DKG172" s="214"/>
      <c r="DKH172" s="214"/>
      <c r="DKI172" s="214"/>
      <c r="DKJ172" s="214"/>
      <c r="DKK172" s="214"/>
      <c r="DKL172" s="214"/>
      <c r="DKM172" s="214"/>
      <c r="DKN172" s="214"/>
      <c r="DKO172" s="214"/>
      <c r="DKP172" s="214"/>
      <c r="DKQ172" s="214"/>
      <c r="DKR172" s="214"/>
      <c r="DKS172" s="214"/>
      <c r="DKT172" s="214"/>
      <c r="DKU172" s="214"/>
      <c r="DKV172" s="214"/>
      <c r="DKW172" s="214"/>
      <c r="DKX172" s="214"/>
      <c r="DKY172" s="214"/>
      <c r="DKZ172" s="214"/>
      <c r="DLA172" s="214"/>
      <c r="DLB172" s="214"/>
      <c r="DLC172" s="214"/>
      <c r="DLD172" s="214"/>
      <c r="DLE172" s="214"/>
      <c r="DLF172" s="214"/>
      <c r="DLG172" s="214"/>
      <c r="DLH172" s="214"/>
      <c r="DLI172" s="214"/>
      <c r="DLJ172" s="214"/>
      <c r="DLK172" s="214"/>
      <c r="DLL172" s="214"/>
      <c r="DLM172" s="214"/>
      <c r="DLN172" s="214"/>
      <c r="DLO172" s="214"/>
      <c r="DLP172" s="214"/>
      <c r="DLQ172" s="214"/>
      <c r="DLR172" s="214"/>
      <c r="DLS172" s="214"/>
      <c r="DLT172" s="214"/>
      <c r="DLU172" s="214"/>
      <c r="DLV172" s="214"/>
      <c r="DLW172" s="214"/>
      <c r="DLX172" s="214"/>
      <c r="DLY172" s="214"/>
      <c r="DLZ172" s="214"/>
      <c r="DMA172" s="214"/>
      <c r="DMB172" s="214"/>
      <c r="DMC172" s="214"/>
      <c r="DMD172" s="214"/>
      <c r="DME172" s="214"/>
      <c r="DMF172" s="214"/>
      <c r="DMG172" s="214"/>
      <c r="DMH172" s="214"/>
      <c r="DMI172" s="214"/>
      <c r="DMJ172" s="214"/>
      <c r="DMK172" s="214"/>
      <c r="DML172" s="214"/>
      <c r="DMM172" s="214"/>
      <c r="DMN172" s="214"/>
      <c r="DMO172" s="214"/>
      <c r="DMP172" s="214"/>
      <c r="DMQ172" s="214"/>
      <c r="DMR172" s="214"/>
      <c r="DMS172" s="214"/>
      <c r="DMT172" s="214"/>
      <c r="DMU172" s="214"/>
      <c r="DMV172" s="214"/>
      <c r="DMW172" s="214"/>
      <c r="DMX172" s="214"/>
      <c r="DMY172" s="214"/>
      <c r="DMZ172" s="214"/>
      <c r="DNA172" s="214"/>
      <c r="DNB172" s="214"/>
      <c r="DNC172" s="214"/>
      <c r="DND172" s="214"/>
      <c r="DNE172" s="214"/>
      <c r="DNF172" s="214"/>
      <c r="DNG172" s="214"/>
      <c r="DNN172" s="214"/>
      <c r="DNO172" s="214"/>
      <c r="DNP172" s="214"/>
      <c r="DNQ172" s="214"/>
      <c r="DNR172" s="214"/>
      <c r="DNS172" s="214"/>
      <c r="DNT172" s="214"/>
      <c r="DNU172" s="214"/>
      <c r="DNV172" s="214"/>
      <c r="DNW172" s="214"/>
      <c r="DNX172" s="214"/>
      <c r="DNY172" s="214"/>
      <c r="DNZ172" s="214"/>
      <c r="DOA172" s="214"/>
      <c r="DOB172" s="214"/>
      <c r="DOC172" s="214"/>
      <c r="DOD172" s="214"/>
      <c r="DOE172" s="214"/>
      <c r="DOF172" s="214"/>
      <c r="DOG172" s="214"/>
      <c r="DOH172" s="214"/>
      <c r="DOI172" s="214"/>
      <c r="DOJ172" s="214"/>
      <c r="DOK172" s="214"/>
      <c r="DOL172" s="214"/>
      <c r="DOM172" s="214"/>
      <c r="DON172" s="214"/>
      <c r="DOO172" s="214"/>
      <c r="DOP172" s="214"/>
      <c r="DOQ172" s="214"/>
      <c r="DOR172" s="214"/>
      <c r="DOS172" s="214"/>
      <c r="DOT172" s="214"/>
      <c r="DOU172" s="214"/>
      <c r="DOV172" s="214"/>
      <c r="DOW172" s="214"/>
      <c r="DOX172" s="214"/>
      <c r="DOY172" s="214"/>
      <c r="DOZ172" s="214"/>
      <c r="DPA172" s="214"/>
      <c r="DPB172" s="214"/>
      <c r="DPC172" s="214"/>
      <c r="DPD172" s="214"/>
      <c r="DPE172" s="214"/>
      <c r="DPF172" s="214"/>
      <c r="DPG172" s="214"/>
      <c r="DPH172" s="214"/>
      <c r="DPI172" s="214"/>
      <c r="DPJ172" s="214"/>
      <c r="DPK172" s="214"/>
      <c r="DPL172" s="214"/>
      <c r="DPM172" s="214"/>
      <c r="DPN172" s="214"/>
      <c r="DPO172" s="214"/>
      <c r="DPP172" s="214"/>
      <c r="DPQ172" s="214"/>
      <c r="DPR172" s="214"/>
      <c r="DPS172" s="214"/>
      <c r="DPT172" s="214"/>
      <c r="DPU172" s="214"/>
      <c r="DPV172" s="214"/>
      <c r="DPW172" s="214"/>
      <c r="DPX172" s="214"/>
      <c r="DPY172" s="214"/>
      <c r="DPZ172" s="214"/>
      <c r="DQA172" s="214"/>
      <c r="DQB172" s="214"/>
      <c r="DQC172" s="214"/>
      <c r="DQD172" s="214"/>
      <c r="DQE172" s="214"/>
      <c r="DQF172" s="214"/>
      <c r="DQG172" s="214"/>
      <c r="DQH172" s="214"/>
      <c r="DQI172" s="214"/>
      <c r="DQJ172" s="214"/>
      <c r="DQK172" s="214"/>
      <c r="DQL172" s="214"/>
      <c r="DQM172" s="214"/>
      <c r="DQN172" s="214"/>
      <c r="DQO172" s="214"/>
      <c r="DQP172" s="214"/>
      <c r="DQQ172" s="214"/>
      <c r="DQR172" s="214"/>
      <c r="DQS172" s="214"/>
      <c r="DQT172" s="214"/>
      <c r="DQU172" s="214"/>
      <c r="DQV172" s="214"/>
      <c r="DQW172" s="214"/>
      <c r="DQX172" s="214"/>
      <c r="DQY172" s="214"/>
      <c r="DQZ172" s="214"/>
      <c r="DRA172" s="214"/>
      <c r="DRB172" s="214"/>
      <c r="DRC172" s="214"/>
      <c r="DRD172" s="214"/>
      <c r="DRE172" s="214"/>
      <c r="DRF172" s="214"/>
      <c r="DRG172" s="214"/>
      <c r="DRH172" s="214"/>
      <c r="DRI172" s="214"/>
      <c r="DRJ172" s="214"/>
      <c r="DRK172" s="214"/>
      <c r="DRL172" s="214"/>
      <c r="DRM172" s="214"/>
      <c r="DRN172" s="214"/>
      <c r="DRO172" s="214"/>
      <c r="DRP172" s="214"/>
      <c r="DRQ172" s="214"/>
      <c r="DRR172" s="214"/>
      <c r="DRS172" s="214"/>
      <c r="DRT172" s="214"/>
      <c r="DRU172" s="214"/>
      <c r="DRV172" s="214"/>
      <c r="DRW172" s="214"/>
      <c r="DRX172" s="214"/>
      <c r="DRY172" s="214"/>
      <c r="DRZ172" s="214"/>
      <c r="DSA172" s="214"/>
      <c r="DSB172" s="214"/>
      <c r="DSC172" s="214"/>
      <c r="DSD172" s="214"/>
      <c r="DSE172" s="214"/>
      <c r="DSF172" s="214"/>
      <c r="DSG172" s="214"/>
      <c r="DSH172" s="214"/>
      <c r="DSI172" s="214"/>
      <c r="DSJ172" s="214"/>
      <c r="DSK172" s="214"/>
      <c r="DSL172" s="214"/>
      <c r="DSM172" s="214"/>
      <c r="DSN172" s="214"/>
      <c r="DSO172" s="214"/>
      <c r="DSP172" s="214"/>
      <c r="DSQ172" s="214"/>
      <c r="DSR172" s="214"/>
      <c r="DSS172" s="214"/>
      <c r="DST172" s="214"/>
      <c r="DSU172" s="214"/>
      <c r="DSV172" s="214"/>
      <c r="DSW172" s="214"/>
      <c r="DSX172" s="214"/>
      <c r="DSY172" s="214"/>
      <c r="DSZ172" s="214"/>
      <c r="DTA172" s="214"/>
      <c r="DTB172" s="214"/>
      <c r="DTC172" s="214"/>
      <c r="DTD172" s="214"/>
      <c r="DTE172" s="214"/>
      <c r="DTF172" s="214"/>
      <c r="DTG172" s="214"/>
      <c r="DTH172" s="214"/>
      <c r="DTI172" s="214"/>
      <c r="DTJ172" s="214"/>
      <c r="DTK172" s="214"/>
      <c r="DTL172" s="214"/>
      <c r="DTM172" s="214"/>
      <c r="DTN172" s="214"/>
      <c r="DTO172" s="214"/>
      <c r="DTP172" s="214"/>
      <c r="DTQ172" s="214"/>
      <c r="DTR172" s="214"/>
      <c r="DTS172" s="214"/>
      <c r="DTT172" s="214"/>
      <c r="DTU172" s="214"/>
      <c r="DTV172" s="214"/>
      <c r="DTW172" s="214"/>
      <c r="DTX172" s="214"/>
      <c r="DTY172" s="214"/>
      <c r="DTZ172" s="214"/>
      <c r="DUA172" s="214"/>
      <c r="DUB172" s="214"/>
      <c r="DUC172" s="214"/>
      <c r="DUD172" s="214"/>
      <c r="DUE172" s="214"/>
      <c r="DUF172" s="214"/>
      <c r="DUG172" s="214"/>
      <c r="DUH172" s="214"/>
      <c r="DUI172" s="214"/>
      <c r="DUJ172" s="214"/>
      <c r="DUK172" s="214"/>
      <c r="DUL172" s="214"/>
      <c r="DUM172" s="214"/>
      <c r="DUN172" s="214"/>
      <c r="DUO172" s="214"/>
      <c r="DUP172" s="214"/>
      <c r="DUQ172" s="214"/>
      <c r="DUR172" s="214"/>
      <c r="DUS172" s="214"/>
      <c r="DUT172" s="214"/>
      <c r="DUU172" s="214"/>
      <c r="DUV172" s="214"/>
      <c r="DUW172" s="214"/>
      <c r="DUX172" s="214"/>
      <c r="DUY172" s="214"/>
      <c r="DUZ172" s="214"/>
      <c r="DVA172" s="214"/>
      <c r="DVB172" s="214"/>
      <c r="DVC172" s="214"/>
      <c r="DVD172" s="214"/>
      <c r="DVE172" s="214"/>
      <c r="DVF172" s="214"/>
      <c r="DVG172" s="214"/>
      <c r="DVH172" s="214"/>
      <c r="DVI172" s="214"/>
      <c r="DVJ172" s="214"/>
      <c r="DVK172" s="214"/>
      <c r="DVL172" s="214"/>
      <c r="DVM172" s="214"/>
      <c r="DVN172" s="214"/>
      <c r="DVO172" s="214"/>
      <c r="DVP172" s="214"/>
      <c r="DVQ172" s="214"/>
      <c r="DVR172" s="214"/>
      <c r="DVS172" s="214"/>
      <c r="DVT172" s="214"/>
      <c r="DVU172" s="214"/>
      <c r="DVV172" s="214"/>
      <c r="DVW172" s="214"/>
      <c r="DVX172" s="214"/>
      <c r="DVY172" s="214"/>
      <c r="DVZ172" s="214"/>
      <c r="DWA172" s="214"/>
      <c r="DWB172" s="214"/>
      <c r="DWC172" s="214"/>
      <c r="DWD172" s="214"/>
      <c r="DWE172" s="214"/>
      <c r="DWF172" s="214"/>
      <c r="DWG172" s="214"/>
      <c r="DWH172" s="214"/>
      <c r="DWI172" s="214"/>
      <c r="DWJ172" s="214"/>
      <c r="DWK172" s="214"/>
      <c r="DWL172" s="214"/>
      <c r="DWM172" s="214"/>
      <c r="DWN172" s="214"/>
      <c r="DWO172" s="214"/>
      <c r="DWP172" s="214"/>
      <c r="DWQ172" s="214"/>
      <c r="DWR172" s="214"/>
      <c r="DWS172" s="214"/>
      <c r="DWT172" s="214"/>
      <c r="DWU172" s="214"/>
      <c r="DWV172" s="214"/>
      <c r="DWW172" s="214"/>
      <c r="DWX172" s="214"/>
      <c r="DWY172" s="214"/>
      <c r="DWZ172" s="214"/>
      <c r="DXA172" s="214"/>
      <c r="DXB172" s="214"/>
      <c r="DXC172" s="214"/>
      <c r="DXJ172" s="214"/>
      <c r="DXK172" s="214"/>
      <c r="DXL172" s="214"/>
      <c r="DXM172" s="214"/>
      <c r="DXN172" s="214"/>
      <c r="DXO172" s="214"/>
      <c r="DXP172" s="214"/>
      <c r="DXQ172" s="214"/>
      <c r="DXR172" s="214"/>
      <c r="DXS172" s="214"/>
      <c r="DXT172" s="214"/>
      <c r="DXU172" s="214"/>
      <c r="DXV172" s="214"/>
      <c r="DXW172" s="214"/>
      <c r="DXX172" s="214"/>
      <c r="DXY172" s="214"/>
      <c r="DXZ172" s="214"/>
      <c r="DYA172" s="214"/>
      <c r="DYB172" s="214"/>
      <c r="DYC172" s="214"/>
      <c r="DYD172" s="214"/>
      <c r="DYE172" s="214"/>
      <c r="DYF172" s="214"/>
      <c r="DYG172" s="214"/>
      <c r="DYH172" s="214"/>
      <c r="DYI172" s="214"/>
      <c r="DYJ172" s="214"/>
      <c r="DYK172" s="214"/>
      <c r="DYL172" s="214"/>
      <c r="DYM172" s="214"/>
      <c r="DYN172" s="214"/>
      <c r="DYO172" s="214"/>
      <c r="DYP172" s="214"/>
      <c r="DYQ172" s="214"/>
      <c r="DYR172" s="214"/>
      <c r="DYS172" s="214"/>
      <c r="DYT172" s="214"/>
      <c r="DYU172" s="214"/>
      <c r="DYV172" s="214"/>
      <c r="DYW172" s="214"/>
      <c r="DYX172" s="214"/>
      <c r="DYY172" s="214"/>
      <c r="DYZ172" s="214"/>
      <c r="DZA172" s="214"/>
      <c r="DZB172" s="214"/>
      <c r="DZC172" s="214"/>
      <c r="DZD172" s="214"/>
      <c r="DZE172" s="214"/>
      <c r="DZF172" s="214"/>
      <c r="DZG172" s="214"/>
      <c r="DZH172" s="214"/>
      <c r="DZI172" s="214"/>
      <c r="DZJ172" s="214"/>
      <c r="DZK172" s="214"/>
      <c r="DZL172" s="214"/>
      <c r="DZM172" s="214"/>
      <c r="DZN172" s="214"/>
      <c r="DZO172" s="214"/>
      <c r="DZP172" s="214"/>
      <c r="DZQ172" s="214"/>
      <c r="DZR172" s="214"/>
      <c r="DZS172" s="214"/>
      <c r="DZT172" s="214"/>
      <c r="DZU172" s="214"/>
      <c r="DZV172" s="214"/>
      <c r="DZW172" s="214"/>
      <c r="DZX172" s="214"/>
      <c r="DZY172" s="214"/>
      <c r="DZZ172" s="214"/>
      <c r="EAA172" s="214"/>
      <c r="EAB172" s="214"/>
      <c r="EAC172" s="214"/>
      <c r="EAD172" s="214"/>
      <c r="EAE172" s="214"/>
      <c r="EAF172" s="214"/>
      <c r="EAG172" s="214"/>
      <c r="EAH172" s="214"/>
      <c r="EAI172" s="214"/>
      <c r="EAJ172" s="214"/>
      <c r="EAK172" s="214"/>
      <c r="EAL172" s="214"/>
      <c r="EAM172" s="214"/>
      <c r="EAN172" s="214"/>
      <c r="EAO172" s="214"/>
      <c r="EAP172" s="214"/>
      <c r="EAQ172" s="214"/>
      <c r="EAR172" s="214"/>
      <c r="EAS172" s="214"/>
      <c r="EAT172" s="214"/>
      <c r="EAU172" s="214"/>
      <c r="EAV172" s="214"/>
      <c r="EAW172" s="214"/>
      <c r="EAX172" s="214"/>
      <c r="EAY172" s="214"/>
      <c r="EAZ172" s="214"/>
      <c r="EBA172" s="214"/>
      <c r="EBB172" s="214"/>
      <c r="EBC172" s="214"/>
      <c r="EBD172" s="214"/>
      <c r="EBE172" s="214"/>
      <c r="EBF172" s="214"/>
      <c r="EBG172" s="214"/>
      <c r="EBH172" s="214"/>
      <c r="EBI172" s="214"/>
      <c r="EBJ172" s="214"/>
      <c r="EBK172" s="214"/>
      <c r="EBL172" s="214"/>
      <c r="EBM172" s="214"/>
      <c r="EBN172" s="214"/>
      <c r="EBO172" s="214"/>
      <c r="EBP172" s="214"/>
      <c r="EBQ172" s="214"/>
      <c r="EBR172" s="214"/>
      <c r="EBS172" s="214"/>
      <c r="EBT172" s="214"/>
      <c r="EBU172" s="214"/>
      <c r="EBV172" s="214"/>
      <c r="EBW172" s="214"/>
      <c r="EBX172" s="214"/>
      <c r="EBY172" s="214"/>
      <c r="EBZ172" s="214"/>
      <c r="ECA172" s="214"/>
      <c r="ECB172" s="214"/>
      <c r="ECC172" s="214"/>
      <c r="ECD172" s="214"/>
      <c r="ECE172" s="214"/>
      <c r="ECF172" s="214"/>
      <c r="ECG172" s="214"/>
      <c r="ECH172" s="214"/>
      <c r="ECI172" s="214"/>
      <c r="ECJ172" s="214"/>
      <c r="ECK172" s="214"/>
      <c r="ECL172" s="214"/>
      <c r="ECM172" s="214"/>
      <c r="ECN172" s="214"/>
      <c r="ECO172" s="214"/>
      <c r="ECP172" s="214"/>
      <c r="ECQ172" s="214"/>
      <c r="ECR172" s="214"/>
      <c r="ECS172" s="214"/>
      <c r="ECT172" s="214"/>
      <c r="ECU172" s="214"/>
      <c r="ECV172" s="214"/>
      <c r="ECW172" s="214"/>
      <c r="ECX172" s="214"/>
      <c r="ECY172" s="214"/>
      <c r="ECZ172" s="214"/>
      <c r="EDA172" s="214"/>
      <c r="EDB172" s="214"/>
      <c r="EDC172" s="214"/>
      <c r="EDD172" s="214"/>
      <c r="EDE172" s="214"/>
      <c r="EDF172" s="214"/>
      <c r="EDG172" s="214"/>
      <c r="EDH172" s="214"/>
      <c r="EDI172" s="214"/>
      <c r="EDJ172" s="214"/>
      <c r="EDK172" s="214"/>
      <c r="EDL172" s="214"/>
      <c r="EDM172" s="214"/>
      <c r="EDN172" s="214"/>
      <c r="EDO172" s="214"/>
      <c r="EDP172" s="214"/>
      <c r="EDQ172" s="214"/>
      <c r="EDR172" s="214"/>
      <c r="EDS172" s="214"/>
      <c r="EDT172" s="214"/>
      <c r="EDU172" s="214"/>
      <c r="EDV172" s="214"/>
      <c r="EDW172" s="214"/>
      <c r="EDX172" s="214"/>
      <c r="EDY172" s="214"/>
      <c r="EDZ172" s="214"/>
      <c r="EEA172" s="214"/>
      <c r="EEB172" s="214"/>
      <c r="EEC172" s="214"/>
      <c r="EED172" s="214"/>
      <c r="EEE172" s="214"/>
      <c r="EEF172" s="214"/>
      <c r="EEG172" s="214"/>
      <c r="EEH172" s="214"/>
      <c r="EEI172" s="214"/>
      <c r="EEJ172" s="214"/>
      <c r="EEK172" s="214"/>
      <c r="EEL172" s="214"/>
      <c r="EEM172" s="214"/>
      <c r="EEN172" s="214"/>
      <c r="EEO172" s="214"/>
      <c r="EEP172" s="214"/>
      <c r="EEQ172" s="214"/>
      <c r="EER172" s="214"/>
      <c r="EES172" s="214"/>
      <c r="EET172" s="214"/>
      <c r="EEU172" s="214"/>
      <c r="EEV172" s="214"/>
      <c r="EEW172" s="214"/>
      <c r="EEX172" s="214"/>
      <c r="EEY172" s="214"/>
      <c r="EEZ172" s="214"/>
      <c r="EFA172" s="214"/>
      <c r="EFB172" s="214"/>
      <c r="EFC172" s="214"/>
      <c r="EFD172" s="214"/>
      <c r="EFE172" s="214"/>
      <c r="EFF172" s="214"/>
      <c r="EFG172" s="214"/>
      <c r="EFH172" s="214"/>
      <c r="EFI172" s="214"/>
      <c r="EFJ172" s="214"/>
      <c r="EFK172" s="214"/>
      <c r="EFL172" s="214"/>
      <c r="EFM172" s="214"/>
      <c r="EFN172" s="214"/>
      <c r="EFO172" s="214"/>
      <c r="EFP172" s="214"/>
      <c r="EFQ172" s="214"/>
      <c r="EFR172" s="214"/>
      <c r="EFS172" s="214"/>
      <c r="EFT172" s="214"/>
      <c r="EFU172" s="214"/>
      <c r="EFV172" s="214"/>
      <c r="EFW172" s="214"/>
      <c r="EFX172" s="214"/>
      <c r="EFY172" s="214"/>
      <c r="EFZ172" s="214"/>
      <c r="EGA172" s="214"/>
      <c r="EGB172" s="214"/>
      <c r="EGC172" s="214"/>
      <c r="EGD172" s="214"/>
      <c r="EGE172" s="214"/>
      <c r="EGF172" s="214"/>
      <c r="EGG172" s="214"/>
      <c r="EGH172" s="214"/>
      <c r="EGI172" s="214"/>
      <c r="EGJ172" s="214"/>
      <c r="EGK172" s="214"/>
      <c r="EGL172" s="214"/>
      <c r="EGM172" s="214"/>
      <c r="EGN172" s="214"/>
      <c r="EGO172" s="214"/>
      <c r="EGP172" s="214"/>
      <c r="EGQ172" s="214"/>
      <c r="EGR172" s="214"/>
      <c r="EGS172" s="214"/>
      <c r="EGT172" s="214"/>
      <c r="EGU172" s="214"/>
      <c r="EGV172" s="214"/>
      <c r="EGW172" s="214"/>
      <c r="EGX172" s="214"/>
      <c r="EGY172" s="214"/>
      <c r="EHF172" s="214"/>
      <c r="EHG172" s="214"/>
      <c r="EHH172" s="214"/>
      <c r="EHI172" s="214"/>
      <c r="EHJ172" s="214"/>
      <c r="EHK172" s="214"/>
      <c r="EHL172" s="214"/>
      <c r="EHM172" s="214"/>
      <c r="EHN172" s="214"/>
      <c r="EHO172" s="214"/>
      <c r="EHP172" s="214"/>
      <c r="EHQ172" s="214"/>
      <c r="EHR172" s="214"/>
      <c r="EHS172" s="214"/>
      <c r="EHT172" s="214"/>
      <c r="EHU172" s="214"/>
      <c r="EHV172" s="214"/>
      <c r="EHW172" s="214"/>
      <c r="EHX172" s="214"/>
      <c r="EHY172" s="214"/>
      <c r="EHZ172" s="214"/>
      <c r="EIA172" s="214"/>
      <c r="EIB172" s="214"/>
      <c r="EIC172" s="214"/>
      <c r="EID172" s="214"/>
      <c r="EIE172" s="214"/>
      <c r="EIF172" s="214"/>
      <c r="EIG172" s="214"/>
      <c r="EIH172" s="214"/>
      <c r="EII172" s="214"/>
      <c r="EIJ172" s="214"/>
      <c r="EIK172" s="214"/>
      <c r="EIL172" s="214"/>
      <c r="EIM172" s="214"/>
      <c r="EIN172" s="214"/>
      <c r="EIO172" s="214"/>
      <c r="EIP172" s="214"/>
      <c r="EIQ172" s="214"/>
      <c r="EIR172" s="214"/>
      <c r="EIS172" s="214"/>
      <c r="EIT172" s="214"/>
      <c r="EIU172" s="214"/>
      <c r="EIV172" s="214"/>
      <c r="EIW172" s="214"/>
      <c r="EIX172" s="214"/>
      <c r="EIY172" s="214"/>
      <c r="EIZ172" s="214"/>
      <c r="EJA172" s="214"/>
      <c r="EJB172" s="214"/>
      <c r="EJC172" s="214"/>
      <c r="EJD172" s="214"/>
      <c r="EJE172" s="214"/>
      <c r="EJF172" s="214"/>
      <c r="EJG172" s="214"/>
      <c r="EJH172" s="214"/>
      <c r="EJI172" s="214"/>
      <c r="EJJ172" s="214"/>
      <c r="EJK172" s="214"/>
      <c r="EJL172" s="214"/>
      <c r="EJM172" s="214"/>
      <c r="EJN172" s="214"/>
      <c r="EJO172" s="214"/>
      <c r="EJP172" s="214"/>
      <c r="EJQ172" s="214"/>
      <c r="EJR172" s="214"/>
      <c r="EJS172" s="214"/>
      <c r="EJT172" s="214"/>
      <c r="EJU172" s="214"/>
      <c r="EJV172" s="214"/>
      <c r="EJW172" s="214"/>
      <c r="EJX172" s="214"/>
      <c r="EJY172" s="214"/>
      <c r="EJZ172" s="214"/>
      <c r="EKA172" s="214"/>
      <c r="EKB172" s="214"/>
      <c r="EKC172" s="214"/>
      <c r="EKD172" s="214"/>
      <c r="EKE172" s="214"/>
      <c r="EKF172" s="214"/>
      <c r="EKG172" s="214"/>
      <c r="EKH172" s="214"/>
      <c r="EKI172" s="214"/>
      <c r="EKJ172" s="214"/>
      <c r="EKK172" s="214"/>
      <c r="EKL172" s="214"/>
      <c r="EKM172" s="214"/>
      <c r="EKN172" s="214"/>
      <c r="EKO172" s="214"/>
      <c r="EKP172" s="214"/>
      <c r="EKQ172" s="214"/>
      <c r="EKR172" s="214"/>
      <c r="EKS172" s="214"/>
      <c r="EKT172" s="214"/>
      <c r="EKU172" s="214"/>
      <c r="EKV172" s="214"/>
      <c r="EKW172" s="214"/>
      <c r="EKX172" s="214"/>
      <c r="EKY172" s="214"/>
      <c r="EKZ172" s="214"/>
      <c r="ELA172" s="214"/>
      <c r="ELB172" s="214"/>
      <c r="ELC172" s="214"/>
      <c r="ELD172" s="214"/>
      <c r="ELE172" s="214"/>
      <c r="ELF172" s="214"/>
      <c r="ELG172" s="214"/>
      <c r="ELH172" s="214"/>
      <c r="ELI172" s="214"/>
      <c r="ELJ172" s="214"/>
      <c r="ELK172" s="214"/>
      <c r="ELL172" s="214"/>
      <c r="ELM172" s="214"/>
      <c r="ELN172" s="214"/>
      <c r="ELO172" s="214"/>
      <c r="ELP172" s="214"/>
      <c r="ELQ172" s="214"/>
      <c r="ELR172" s="214"/>
      <c r="ELS172" s="214"/>
      <c r="ELT172" s="214"/>
      <c r="ELU172" s="214"/>
      <c r="ELV172" s="214"/>
      <c r="ELW172" s="214"/>
      <c r="ELX172" s="214"/>
      <c r="ELY172" s="214"/>
      <c r="ELZ172" s="214"/>
      <c r="EMA172" s="214"/>
      <c r="EMB172" s="214"/>
      <c r="EMC172" s="214"/>
      <c r="EMD172" s="214"/>
      <c r="EME172" s="214"/>
      <c r="EMF172" s="214"/>
      <c r="EMG172" s="214"/>
      <c r="EMH172" s="214"/>
      <c r="EMI172" s="214"/>
      <c r="EMJ172" s="214"/>
      <c r="EMK172" s="214"/>
      <c r="EML172" s="214"/>
      <c r="EMM172" s="214"/>
      <c r="EMN172" s="214"/>
      <c r="EMO172" s="214"/>
      <c r="EMP172" s="214"/>
      <c r="EMQ172" s="214"/>
      <c r="EMR172" s="214"/>
      <c r="EMS172" s="214"/>
      <c r="EMT172" s="214"/>
      <c r="EMU172" s="214"/>
      <c r="EMV172" s="214"/>
      <c r="EMW172" s="214"/>
      <c r="EMX172" s="214"/>
      <c r="EMY172" s="214"/>
      <c r="EMZ172" s="214"/>
      <c r="ENA172" s="214"/>
      <c r="ENB172" s="214"/>
      <c r="ENC172" s="214"/>
      <c r="END172" s="214"/>
      <c r="ENE172" s="214"/>
      <c r="ENF172" s="214"/>
      <c r="ENG172" s="214"/>
      <c r="ENH172" s="214"/>
      <c r="ENI172" s="214"/>
      <c r="ENJ172" s="214"/>
      <c r="ENK172" s="214"/>
      <c r="ENL172" s="214"/>
      <c r="ENM172" s="214"/>
      <c r="ENN172" s="214"/>
      <c r="ENO172" s="214"/>
      <c r="ENP172" s="214"/>
      <c r="ENQ172" s="214"/>
      <c r="ENR172" s="214"/>
      <c r="ENS172" s="214"/>
      <c r="ENT172" s="214"/>
      <c r="ENU172" s="214"/>
      <c r="ENV172" s="214"/>
      <c r="ENW172" s="214"/>
      <c r="ENX172" s="214"/>
      <c r="ENY172" s="214"/>
      <c r="ENZ172" s="214"/>
      <c r="EOA172" s="214"/>
      <c r="EOB172" s="214"/>
      <c r="EOC172" s="214"/>
      <c r="EOD172" s="214"/>
      <c r="EOE172" s="214"/>
      <c r="EOF172" s="214"/>
      <c r="EOG172" s="214"/>
      <c r="EOH172" s="214"/>
      <c r="EOI172" s="214"/>
      <c r="EOJ172" s="214"/>
      <c r="EOK172" s="214"/>
      <c r="EOL172" s="214"/>
      <c r="EOM172" s="214"/>
      <c r="EON172" s="214"/>
      <c r="EOO172" s="214"/>
      <c r="EOP172" s="214"/>
      <c r="EOQ172" s="214"/>
      <c r="EOR172" s="214"/>
      <c r="EOS172" s="214"/>
      <c r="EOT172" s="214"/>
      <c r="EOU172" s="214"/>
      <c r="EOV172" s="214"/>
      <c r="EOW172" s="214"/>
      <c r="EOX172" s="214"/>
      <c r="EOY172" s="214"/>
      <c r="EOZ172" s="214"/>
      <c r="EPA172" s="214"/>
      <c r="EPB172" s="214"/>
      <c r="EPC172" s="214"/>
      <c r="EPD172" s="214"/>
      <c r="EPE172" s="214"/>
      <c r="EPF172" s="214"/>
      <c r="EPG172" s="214"/>
      <c r="EPH172" s="214"/>
      <c r="EPI172" s="214"/>
      <c r="EPJ172" s="214"/>
      <c r="EPK172" s="214"/>
      <c r="EPL172" s="214"/>
      <c r="EPM172" s="214"/>
      <c r="EPN172" s="214"/>
      <c r="EPO172" s="214"/>
      <c r="EPP172" s="214"/>
      <c r="EPQ172" s="214"/>
      <c r="EPR172" s="214"/>
      <c r="EPS172" s="214"/>
      <c r="EPT172" s="214"/>
      <c r="EPU172" s="214"/>
      <c r="EPV172" s="214"/>
      <c r="EPW172" s="214"/>
      <c r="EPX172" s="214"/>
      <c r="EPY172" s="214"/>
      <c r="EPZ172" s="214"/>
      <c r="EQA172" s="214"/>
      <c r="EQB172" s="214"/>
      <c r="EQC172" s="214"/>
      <c r="EQD172" s="214"/>
      <c r="EQE172" s="214"/>
      <c r="EQF172" s="214"/>
      <c r="EQG172" s="214"/>
      <c r="EQH172" s="214"/>
      <c r="EQI172" s="214"/>
      <c r="EQJ172" s="214"/>
      <c r="EQK172" s="214"/>
      <c r="EQL172" s="214"/>
      <c r="EQM172" s="214"/>
      <c r="EQN172" s="214"/>
      <c r="EQO172" s="214"/>
      <c r="EQP172" s="214"/>
      <c r="EQQ172" s="214"/>
      <c r="EQR172" s="214"/>
      <c r="EQS172" s="214"/>
      <c r="EQT172" s="214"/>
      <c r="EQU172" s="214"/>
      <c r="ERB172" s="214"/>
      <c r="ERC172" s="214"/>
      <c r="ERD172" s="214"/>
      <c r="ERE172" s="214"/>
      <c r="ERF172" s="214"/>
      <c r="ERG172" s="214"/>
      <c r="ERH172" s="214"/>
      <c r="ERI172" s="214"/>
      <c r="ERJ172" s="214"/>
      <c r="ERK172" s="214"/>
      <c r="ERL172" s="214"/>
      <c r="ERM172" s="214"/>
      <c r="ERN172" s="214"/>
      <c r="ERO172" s="214"/>
      <c r="ERP172" s="214"/>
      <c r="ERQ172" s="214"/>
      <c r="ERR172" s="214"/>
      <c r="ERS172" s="214"/>
      <c r="ERT172" s="214"/>
      <c r="ERU172" s="214"/>
      <c r="ERV172" s="214"/>
      <c r="ERW172" s="214"/>
      <c r="ERX172" s="214"/>
      <c r="ERY172" s="214"/>
      <c r="ERZ172" s="214"/>
      <c r="ESA172" s="214"/>
      <c r="ESB172" s="214"/>
      <c r="ESC172" s="214"/>
      <c r="ESD172" s="214"/>
      <c r="ESE172" s="214"/>
      <c r="ESF172" s="214"/>
      <c r="ESG172" s="214"/>
      <c r="ESH172" s="214"/>
      <c r="ESI172" s="214"/>
      <c r="ESJ172" s="214"/>
      <c r="ESK172" s="214"/>
      <c r="ESL172" s="214"/>
      <c r="ESM172" s="214"/>
      <c r="ESN172" s="214"/>
      <c r="ESO172" s="214"/>
      <c r="ESP172" s="214"/>
      <c r="ESQ172" s="214"/>
      <c r="ESR172" s="214"/>
      <c r="ESS172" s="214"/>
      <c r="EST172" s="214"/>
      <c r="ESU172" s="214"/>
      <c r="ESV172" s="214"/>
      <c r="ESW172" s="214"/>
      <c r="ESX172" s="214"/>
      <c r="ESY172" s="214"/>
      <c r="ESZ172" s="214"/>
      <c r="ETA172" s="214"/>
      <c r="ETB172" s="214"/>
      <c r="ETC172" s="214"/>
      <c r="ETD172" s="214"/>
      <c r="ETE172" s="214"/>
      <c r="ETF172" s="214"/>
      <c r="ETG172" s="214"/>
      <c r="ETH172" s="214"/>
      <c r="ETI172" s="214"/>
      <c r="ETJ172" s="214"/>
      <c r="ETK172" s="214"/>
      <c r="ETL172" s="214"/>
      <c r="ETM172" s="214"/>
      <c r="ETN172" s="214"/>
      <c r="ETO172" s="214"/>
      <c r="ETP172" s="214"/>
      <c r="ETQ172" s="214"/>
      <c r="ETR172" s="214"/>
      <c r="ETS172" s="214"/>
      <c r="ETT172" s="214"/>
      <c r="ETU172" s="214"/>
      <c r="ETV172" s="214"/>
      <c r="ETW172" s="214"/>
      <c r="ETX172" s="214"/>
      <c r="ETY172" s="214"/>
      <c r="ETZ172" s="214"/>
      <c r="EUA172" s="214"/>
      <c r="EUB172" s="214"/>
      <c r="EUC172" s="214"/>
      <c r="EUD172" s="214"/>
      <c r="EUE172" s="214"/>
      <c r="EUF172" s="214"/>
      <c r="EUG172" s="214"/>
      <c r="EUH172" s="214"/>
      <c r="EUI172" s="214"/>
      <c r="EUJ172" s="214"/>
      <c r="EUK172" s="214"/>
      <c r="EUL172" s="214"/>
      <c r="EUM172" s="214"/>
      <c r="EUN172" s="214"/>
      <c r="EUO172" s="214"/>
      <c r="EUP172" s="214"/>
      <c r="EUQ172" s="214"/>
      <c r="EUR172" s="214"/>
      <c r="EUS172" s="214"/>
      <c r="EUT172" s="214"/>
      <c r="EUU172" s="214"/>
      <c r="EUV172" s="214"/>
      <c r="EUW172" s="214"/>
      <c r="EUX172" s="214"/>
      <c r="EUY172" s="214"/>
      <c r="EUZ172" s="214"/>
      <c r="EVA172" s="214"/>
      <c r="EVB172" s="214"/>
      <c r="EVC172" s="214"/>
      <c r="EVD172" s="214"/>
      <c r="EVE172" s="214"/>
      <c r="EVF172" s="214"/>
      <c r="EVG172" s="214"/>
      <c r="EVH172" s="214"/>
      <c r="EVI172" s="214"/>
      <c r="EVJ172" s="214"/>
      <c r="EVK172" s="214"/>
      <c r="EVL172" s="214"/>
      <c r="EVM172" s="214"/>
      <c r="EVN172" s="214"/>
      <c r="EVO172" s="214"/>
      <c r="EVP172" s="214"/>
      <c r="EVQ172" s="214"/>
      <c r="EVR172" s="214"/>
      <c r="EVS172" s="214"/>
      <c r="EVT172" s="214"/>
      <c r="EVU172" s="214"/>
      <c r="EVV172" s="214"/>
      <c r="EVW172" s="214"/>
      <c r="EVX172" s="214"/>
      <c r="EVY172" s="214"/>
      <c r="EVZ172" s="214"/>
      <c r="EWA172" s="214"/>
      <c r="EWB172" s="214"/>
      <c r="EWC172" s="214"/>
      <c r="EWD172" s="214"/>
      <c r="EWE172" s="214"/>
      <c r="EWF172" s="214"/>
      <c r="EWG172" s="214"/>
      <c r="EWH172" s="214"/>
      <c r="EWI172" s="214"/>
      <c r="EWJ172" s="214"/>
      <c r="EWK172" s="214"/>
      <c r="EWL172" s="214"/>
      <c r="EWM172" s="214"/>
      <c r="EWN172" s="214"/>
      <c r="EWO172" s="214"/>
      <c r="EWP172" s="214"/>
      <c r="EWQ172" s="214"/>
      <c r="EWR172" s="214"/>
      <c r="EWS172" s="214"/>
      <c r="EWT172" s="214"/>
      <c r="EWU172" s="214"/>
      <c r="EWV172" s="214"/>
      <c r="EWW172" s="214"/>
      <c r="EWX172" s="214"/>
      <c r="EWY172" s="214"/>
      <c r="EWZ172" s="214"/>
      <c r="EXA172" s="214"/>
      <c r="EXB172" s="214"/>
      <c r="EXC172" s="214"/>
      <c r="EXD172" s="214"/>
      <c r="EXE172" s="214"/>
      <c r="EXF172" s="214"/>
      <c r="EXG172" s="214"/>
      <c r="EXH172" s="214"/>
      <c r="EXI172" s="214"/>
      <c r="EXJ172" s="214"/>
      <c r="EXK172" s="214"/>
      <c r="EXL172" s="214"/>
      <c r="EXM172" s="214"/>
      <c r="EXN172" s="214"/>
      <c r="EXO172" s="214"/>
      <c r="EXP172" s="214"/>
      <c r="EXQ172" s="214"/>
      <c r="EXR172" s="214"/>
      <c r="EXS172" s="214"/>
      <c r="EXT172" s="214"/>
      <c r="EXU172" s="214"/>
      <c r="EXV172" s="214"/>
      <c r="EXW172" s="214"/>
      <c r="EXX172" s="214"/>
      <c r="EXY172" s="214"/>
      <c r="EXZ172" s="214"/>
      <c r="EYA172" s="214"/>
      <c r="EYB172" s="214"/>
      <c r="EYC172" s="214"/>
      <c r="EYD172" s="214"/>
      <c r="EYE172" s="214"/>
      <c r="EYF172" s="214"/>
      <c r="EYG172" s="214"/>
      <c r="EYH172" s="214"/>
      <c r="EYI172" s="214"/>
      <c r="EYJ172" s="214"/>
      <c r="EYK172" s="214"/>
      <c r="EYL172" s="214"/>
      <c r="EYM172" s="214"/>
      <c r="EYN172" s="214"/>
      <c r="EYO172" s="214"/>
      <c r="EYP172" s="214"/>
      <c r="EYQ172" s="214"/>
      <c r="EYR172" s="214"/>
      <c r="EYS172" s="214"/>
      <c r="EYT172" s="214"/>
      <c r="EYU172" s="214"/>
      <c r="EYV172" s="214"/>
      <c r="EYW172" s="214"/>
      <c r="EYX172" s="214"/>
      <c r="EYY172" s="214"/>
      <c r="EYZ172" s="214"/>
      <c r="EZA172" s="214"/>
      <c r="EZB172" s="214"/>
      <c r="EZC172" s="214"/>
      <c r="EZD172" s="214"/>
      <c r="EZE172" s="214"/>
      <c r="EZF172" s="214"/>
      <c r="EZG172" s="214"/>
      <c r="EZH172" s="214"/>
      <c r="EZI172" s="214"/>
      <c r="EZJ172" s="214"/>
      <c r="EZK172" s="214"/>
      <c r="EZL172" s="214"/>
      <c r="EZM172" s="214"/>
      <c r="EZN172" s="214"/>
      <c r="EZO172" s="214"/>
      <c r="EZP172" s="214"/>
      <c r="EZQ172" s="214"/>
      <c r="EZR172" s="214"/>
      <c r="EZS172" s="214"/>
      <c r="EZT172" s="214"/>
      <c r="EZU172" s="214"/>
      <c r="EZV172" s="214"/>
      <c r="EZW172" s="214"/>
      <c r="EZX172" s="214"/>
      <c r="EZY172" s="214"/>
      <c r="EZZ172" s="214"/>
      <c r="FAA172" s="214"/>
      <c r="FAB172" s="214"/>
      <c r="FAC172" s="214"/>
      <c r="FAD172" s="214"/>
      <c r="FAE172" s="214"/>
      <c r="FAF172" s="214"/>
      <c r="FAG172" s="214"/>
      <c r="FAH172" s="214"/>
      <c r="FAI172" s="214"/>
      <c r="FAJ172" s="214"/>
      <c r="FAK172" s="214"/>
      <c r="FAL172" s="214"/>
      <c r="FAM172" s="214"/>
      <c r="FAN172" s="214"/>
      <c r="FAO172" s="214"/>
      <c r="FAP172" s="214"/>
      <c r="FAQ172" s="214"/>
      <c r="FAX172" s="214"/>
      <c r="FAY172" s="214"/>
      <c r="FAZ172" s="214"/>
      <c r="FBA172" s="214"/>
      <c r="FBB172" s="214"/>
      <c r="FBC172" s="214"/>
      <c r="FBD172" s="214"/>
      <c r="FBE172" s="214"/>
      <c r="FBF172" s="214"/>
      <c r="FBG172" s="214"/>
      <c r="FBH172" s="214"/>
      <c r="FBI172" s="214"/>
      <c r="FBJ172" s="214"/>
      <c r="FBK172" s="214"/>
      <c r="FBL172" s="214"/>
      <c r="FBM172" s="214"/>
      <c r="FBN172" s="214"/>
      <c r="FBO172" s="214"/>
      <c r="FBP172" s="214"/>
      <c r="FBQ172" s="214"/>
      <c r="FBR172" s="214"/>
      <c r="FBS172" s="214"/>
      <c r="FBT172" s="214"/>
      <c r="FBU172" s="214"/>
      <c r="FBV172" s="214"/>
      <c r="FBW172" s="214"/>
      <c r="FBX172" s="214"/>
      <c r="FBY172" s="214"/>
      <c r="FBZ172" s="214"/>
      <c r="FCA172" s="214"/>
      <c r="FCB172" s="214"/>
      <c r="FCC172" s="214"/>
      <c r="FCD172" s="214"/>
      <c r="FCE172" s="214"/>
      <c r="FCF172" s="214"/>
      <c r="FCG172" s="214"/>
      <c r="FCH172" s="214"/>
      <c r="FCI172" s="214"/>
      <c r="FCJ172" s="214"/>
      <c r="FCK172" s="214"/>
      <c r="FCL172" s="214"/>
      <c r="FCM172" s="214"/>
      <c r="FCN172" s="214"/>
      <c r="FCO172" s="214"/>
      <c r="FCP172" s="214"/>
      <c r="FCQ172" s="214"/>
      <c r="FCR172" s="214"/>
      <c r="FCS172" s="214"/>
      <c r="FCT172" s="214"/>
      <c r="FCU172" s="214"/>
      <c r="FCV172" s="214"/>
      <c r="FCW172" s="214"/>
      <c r="FCX172" s="214"/>
      <c r="FCY172" s="214"/>
      <c r="FCZ172" s="214"/>
      <c r="FDA172" s="214"/>
      <c r="FDB172" s="214"/>
      <c r="FDC172" s="214"/>
      <c r="FDD172" s="214"/>
      <c r="FDE172" s="214"/>
      <c r="FDF172" s="214"/>
      <c r="FDG172" s="214"/>
      <c r="FDH172" s="214"/>
      <c r="FDI172" s="214"/>
      <c r="FDJ172" s="214"/>
      <c r="FDK172" s="214"/>
      <c r="FDL172" s="214"/>
      <c r="FDM172" s="214"/>
      <c r="FDN172" s="214"/>
      <c r="FDO172" s="214"/>
      <c r="FDP172" s="214"/>
      <c r="FDQ172" s="214"/>
      <c r="FDR172" s="214"/>
      <c r="FDS172" s="214"/>
      <c r="FDT172" s="214"/>
      <c r="FDU172" s="214"/>
      <c r="FDV172" s="214"/>
      <c r="FDW172" s="214"/>
      <c r="FDX172" s="214"/>
      <c r="FDY172" s="214"/>
      <c r="FDZ172" s="214"/>
      <c r="FEA172" s="214"/>
      <c r="FEB172" s="214"/>
      <c r="FEC172" s="214"/>
      <c r="FED172" s="214"/>
      <c r="FEE172" s="214"/>
      <c r="FEF172" s="214"/>
      <c r="FEG172" s="214"/>
      <c r="FEH172" s="214"/>
      <c r="FEI172" s="214"/>
      <c r="FEJ172" s="214"/>
      <c r="FEK172" s="214"/>
      <c r="FEL172" s="214"/>
      <c r="FEM172" s="214"/>
      <c r="FEN172" s="214"/>
      <c r="FEO172" s="214"/>
      <c r="FEP172" s="214"/>
      <c r="FEQ172" s="214"/>
      <c r="FER172" s="214"/>
      <c r="FES172" s="214"/>
      <c r="FET172" s="214"/>
      <c r="FEU172" s="214"/>
      <c r="FEV172" s="214"/>
      <c r="FEW172" s="214"/>
      <c r="FEX172" s="214"/>
      <c r="FEY172" s="214"/>
      <c r="FEZ172" s="214"/>
      <c r="FFA172" s="214"/>
      <c r="FFB172" s="214"/>
      <c r="FFC172" s="214"/>
      <c r="FFD172" s="214"/>
      <c r="FFE172" s="214"/>
      <c r="FFF172" s="214"/>
      <c r="FFG172" s="214"/>
      <c r="FFH172" s="214"/>
      <c r="FFI172" s="214"/>
      <c r="FFJ172" s="214"/>
      <c r="FFK172" s="214"/>
      <c r="FFL172" s="214"/>
      <c r="FFM172" s="214"/>
      <c r="FFN172" s="214"/>
      <c r="FFO172" s="214"/>
      <c r="FFP172" s="214"/>
      <c r="FFQ172" s="214"/>
      <c r="FFR172" s="214"/>
      <c r="FFS172" s="214"/>
      <c r="FFT172" s="214"/>
      <c r="FFU172" s="214"/>
      <c r="FFV172" s="214"/>
      <c r="FFW172" s="214"/>
      <c r="FFX172" s="214"/>
      <c r="FFY172" s="214"/>
      <c r="FFZ172" s="214"/>
      <c r="FGA172" s="214"/>
      <c r="FGB172" s="214"/>
      <c r="FGC172" s="214"/>
      <c r="FGD172" s="214"/>
      <c r="FGE172" s="214"/>
      <c r="FGF172" s="214"/>
      <c r="FGG172" s="214"/>
      <c r="FGH172" s="214"/>
      <c r="FGI172" s="214"/>
      <c r="FGJ172" s="214"/>
      <c r="FGK172" s="214"/>
      <c r="FGL172" s="214"/>
      <c r="FGM172" s="214"/>
      <c r="FGN172" s="214"/>
      <c r="FGO172" s="214"/>
      <c r="FGP172" s="214"/>
      <c r="FGQ172" s="214"/>
      <c r="FGR172" s="214"/>
      <c r="FGS172" s="214"/>
      <c r="FGT172" s="214"/>
      <c r="FGU172" s="214"/>
      <c r="FGV172" s="214"/>
      <c r="FGW172" s="214"/>
      <c r="FGX172" s="214"/>
      <c r="FGY172" s="214"/>
      <c r="FGZ172" s="214"/>
      <c r="FHA172" s="214"/>
      <c r="FHB172" s="214"/>
      <c r="FHC172" s="214"/>
      <c r="FHD172" s="214"/>
      <c r="FHE172" s="214"/>
      <c r="FHF172" s="214"/>
      <c r="FHG172" s="214"/>
      <c r="FHH172" s="214"/>
      <c r="FHI172" s="214"/>
      <c r="FHJ172" s="214"/>
      <c r="FHK172" s="214"/>
      <c r="FHL172" s="214"/>
      <c r="FHM172" s="214"/>
      <c r="FHN172" s="214"/>
      <c r="FHO172" s="214"/>
      <c r="FHP172" s="214"/>
      <c r="FHQ172" s="214"/>
      <c r="FHR172" s="214"/>
      <c r="FHS172" s="214"/>
      <c r="FHT172" s="214"/>
      <c r="FHU172" s="214"/>
      <c r="FHV172" s="214"/>
      <c r="FHW172" s="214"/>
      <c r="FHX172" s="214"/>
      <c r="FHY172" s="214"/>
      <c r="FHZ172" s="214"/>
      <c r="FIA172" s="214"/>
      <c r="FIB172" s="214"/>
      <c r="FIC172" s="214"/>
      <c r="FID172" s="214"/>
      <c r="FIE172" s="214"/>
      <c r="FIF172" s="214"/>
      <c r="FIG172" s="214"/>
      <c r="FIH172" s="214"/>
      <c r="FII172" s="214"/>
      <c r="FIJ172" s="214"/>
      <c r="FIK172" s="214"/>
      <c r="FIL172" s="214"/>
      <c r="FIM172" s="214"/>
      <c r="FIN172" s="214"/>
      <c r="FIO172" s="214"/>
      <c r="FIP172" s="214"/>
      <c r="FIQ172" s="214"/>
      <c r="FIR172" s="214"/>
      <c r="FIS172" s="214"/>
      <c r="FIT172" s="214"/>
      <c r="FIU172" s="214"/>
      <c r="FIV172" s="214"/>
      <c r="FIW172" s="214"/>
      <c r="FIX172" s="214"/>
      <c r="FIY172" s="214"/>
      <c r="FIZ172" s="214"/>
      <c r="FJA172" s="214"/>
      <c r="FJB172" s="214"/>
      <c r="FJC172" s="214"/>
      <c r="FJD172" s="214"/>
      <c r="FJE172" s="214"/>
      <c r="FJF172" s="214"/>
      <c r="FJG172" s="214"/>
      <c r="FJH172" s="214"/>
      <c r="FJI172" s="214"/>
      <c r="FJJ172" s="214"/>
      <c r="FJK172" s="214"/>
      <c r="FJL172" s="214"/>
      <c r="FJM172" s="214"/>
      <c r="FJN172" s="214"/>
      <c r="FJO172" s="214"/>
      <c r="FJP172" s="214"/>
      <c r="FJQ172" s="214"/>
      <c r="FJR172" s="214"/>
      <c r="FJS172" s="214"/>
      <c r="FJT172" s="214"/>
      <c r="FJU172" s="214"/>
      <c r="FJV172" s="214"/>
      <c r="FJW172" s="214"/>
      <c r="FJX172" s="214"/>
      <c r="FJY172" s="214"/>
      <c r="FJZ172" s="214"/>
      <c r="FKA172" s="214"/>
      <c r="FKB172" s="214"/>
      <c r="FKC172" s="214"/>
      <c r="FKD172" s="214"/>
      <c r="FKE172" s="214"/>
      <c r="FKF172" s="214"/>
      <c r="FKG172" s="214"/>
      <c r="FKH172" s="214"/>
      <c r="FKI172" s="214"/>
      <c r="FKJ172" s="214"/>
      <c r="FKK172" s="214"/>
      <c r="FKL172" s="214"/>
      <c r="FKM172" s="214"/>
      <c r="FKT172" s="214"/>
      <c r="FKU172" s="214"/>
      <c r="FKV172" s="214"/>
      <c r="FKW172" s="214"/>
      <c r="FKX172" s="214"/>
      <c r="FKY172" s="214"/>
      <c r="FKZ172" s="214"/>
      <c r="FLA172" s="214"/>
      <c r="FLB172" s="214"/>
      <c r="FLC172" s="214"/>
      <c r="FLD172" s="214"/>
      <c r="FLE172" s="214"/>
      <c r="FLF172" s="214"/>
      <c r="FLG172" s="214"/>
      <c r="FLH172" s="214"/>
      <c r="FLI172" s="214"/>
      <c r="FLJ172" s="214"/>
      <c r="FLK172" s="214"/>
      <c r="FLL172" s="214"/>
      <c r="FLM172" s="214"/>
      <c r="FLN172" s="214"/>
      <c r="FLO172" s="214"/>
      <c r="FLP172" s="214"/>
      <c r="FLQ172" s="214"/>
      <c r="FLR172" s="214"/>
      <c r="FLS172" s="214"/>
      <c r="FLT172" s="214"/>
      <c r="FLU172" s="214"/>
      <c r="FLV172" s="214"/>
      <c r="FLW172" s="214"/>
      <c r="FLX172" s="214"/>
      <c r="FLY172" s="214"/>
      <c r="FLZ172" s="214"/>
      <c r="FMA172" s="214"/>
      <c r="FMB172" s="214"/>
      <c r="FMC172" s="214"/>
      <c r="FMD172" s="214"/>
      <c r="FME172" s="214"/>
      <c r="FMF172" s="214"/>
      <c r="FMG172" s="214"/>
      <c r="FMH172" s="214"/>
      <c r="FMI172" s="214"/>
      <c r="FMJ172" s="214"/>
      <c r="FMK172" s="214"/>
      <c r="FML172" s="214"/>
      <c r="FMM172" s="214"/>
      <c r="FMN172" s="214"/>
      <c r="FMO172" s="214"/>
      <c r="FMP172" s="214"/>
      <c r="FMQ172" s="214"/>
      <c r="FMR172" s="214"/>
      <c r="FMS172" s="214"/>
      <c r="FMT172" s="214"/>
      <c r="FMU172" s="214"/>
      <c r="FMV172" s="214"/>
      <c r="FMW172" s="214"/>
      <c r="FMX172" s="214"/>
      <c r="FMY172" s="214"/>
      <c r="FMZ172" s="214"/>
      <c r="FNA172" s="214"/>
      <c r="FNB172" s="214"/>
      <c r="FNC172" s="214"/>
      <c r="FND172" s="214"/>
      <c r="FNE172" s="214"/>
      <c r="FNF172" s="214"/>
      <c r="FNG172" s="214"/>
      <c r="FNH172" s="214"/>
      <c r="FNI172" s="214"/>
      <c r="FNJ172" s="214"/>
      <c r="FNK172" s="214"/>
      <c r="FNL172" s="214"/>
      <c r="FNM172" s="214"/>
      <c r="FNN172" s="214"/>
      <c r="FNO172" s="214"/>
      <c r="FNP172" s="214"/>
      <c r="FNQ172" s="214"/>
      <c r="FNR172" s="214"/>
      <c r="FNS172" s="214"/>
      <c r="FNT172" s="214"/>
      <c r="FNU172" s="214"/>
      <c r="FNV172" s="214"/>
      <c r="FNW172" s="214"/>
      <c r="FNX172" s="214"/>
      <c r="FNY172" s="214"/>
      <c r="FNZ172" s="214"/>
      <c r="FOA172" s="214"/>
      <c r="FOB172" s="214"/>
      <c r="FOC172" s="214"/>
      <c r="FOD172" s="214"/>
      <c r="FOE172" s="214"/>
      <c r="FOF172" s="214"/>
      <c r="FOG172" s="214"/>
      <c r="FOH172" s="214"/>
      <c r="FOI172" s="214"/>
      <c r="FOJ172" s="214"/>
      <c r="FOK172" s="214"/>
      <c r="FOL172" s="214"/>
      <c r="FOM172" s="214"/>
      <c r="FON172" s="214"/>
      <c r="FOO172" s="214"/>
      <c r="FOP172" s="214"/>
      <c r="FOQ172" s="214"/>
      <c r="FOR172" s="214"/>
      <c r="FOS172" s="214"/>
      <c r="FOT172" s="214"/>
      <c r="FOU172" s="214"/>
      <c r="FOV172" s="214"/>
      <c r="FOW172" s="214"/>
      <c r="FOX172" s="214"/>
      <c r="FOY172" s="214"/>
      <c r="FOZ172" s="214"/>
      <c r="FPA172" s="214"/>
      <c r="FPB172" s="214"/>
      <c r="FPC172" s="214"/>
      <c r="FPD172" s="214"/>
      <c r="FPE172" s="214"/>
      <c r="FPF172" s="214"/>
      <c r="FPG172" s="214"/>
      <c r="FPH172" s="214"/>
      <c r="FPI172" s="214"/>
      <c r="FPJ172" s="214"/>
      <c r="FPK172" s="214"/>
      <c r="FPL172" s="214"/>
      <c r="FPM172" s="214"/>
      <c r="FPN172" s="214"/>
      <c r="FPO172" s="214"/>
      <c r="FPP172" s="214"/>
      <c r="FPQ172" s="214"/>
      <c r="FPR172" s="214"/>
      <c r="FPS172" s="214"/>
      <c r="FPT172" s="214"/>
      <c r="FPU172" s="214"/>
      <c r="FPV172" s="214"/>
      <c r="FPW172" s="214"/>
      <c r="FPX172" s="214"/>
      <c r="FPY172" s="214"/>
      <c r="FPZ172" s="214"/>
      <c r="FQA172" s="214"/>
      <c r="FQB172" s="214"/>
      <c r="FQC172" s="214"/>
      <c r="FQD172" s="214"/>
      <c r="FQE172" s="214"/>
      <c r="FQF172" s="214"/>
      <c r="FQG172" s="214"/>
      <c r="FQH172" s="214"/>
      <c r="FQI172" s="214"/>
      <c r="FQJ172" s="214"/>
      <c r="FQK172" s="214"/>
      <c r="FQL172" s="214"/>
      <c r="FQM172" s="214"/>
      <c r="FQN172" s="214"/>
      <c r="FQO172" s="214"/>
      <c r="FQP172" s="214"/>
      <c r="FQQ172" s="214"/>
      <c r="FQR172" s="214"/>
      <c r="FQS172" s="214"/>
      <c r="FQT172" s="214"/>
      <c r="FQU172" s="214"/>
      <c r="FQV172" s="214"/>
      <c r="FQW172" s="214"/>
      <c r="FQX172" s="214"/>
      <c r="FQY172" s="214"/>
      <c r="FQZ172" s="214"/>
      <c r="FRA172" s="214"/>
      <c r="FRB172" s="214"/>
      <c r="FRC172" s="214"/>
      <c r="FRD172" s="214"/>
      <c r="FRE172" s="214"/>
      <c r="FRF172" s="214"/>
      <c r="FRG172" s="214"/>
      <c r="FRH172" s="214"/>
      <c r="FRI172" s="214"/>
      <c r="FRJ172" s="214"/>
      <c r="FRK172" s="214"/>
      <c r="FRL172" s="214"/>
      <c r="FRM172" s="214"/>
      <c r="FRN172" s="214"/>
      <c r="FRO172" s="214"/>
      <c r="FRP172" s="214"/>
      <c r="FRQ172" s="214"/>
      <c r="FRR172" s="214"/>
      <c r="FRS172" s="214"/>
      <c r="FRT172" s="214"/>
      <c r="FRU172" s="214"/>
      <c r="FRV172" s="214"/>
      <c r="FRW172" s="214"/>
      <c r="FRX172" s="214"/>
      <c r="FRY172" s="214"/>
      <c r="FRZ172" s="214"/>
      <c r="FSA172" s="214"/>
      <c r="FSB172" s="214"/>
      <c r="FSC172" s="214"/>
      <c r="FSD172" s="214"/>
      <c r="FSE172" s="214"/>
      <c r="FSF172" s="214"/>
      <c r="FSG172" s="214"/>
      <c r="FSH172" s="214"/>
      <c r="FSI172" s="214"/>
      <c r="FSJ172" s="214"/>
      <c r="FSK172" s="214"/>
      <c r="FSL172" s="214"/>
      <c r="FSM172" s="214"/>
      <c r="FSN172" s="214"/>
      <c r="FSO172" s="214"/>
      <c r="FSP172" s="214"/>
      <c r="FSQ172" s="214"/>
      <c r="FSR172" s="214"/>
      <c r="FSS172" s="214"/>
      <c r="FST172" s="214"/>
      <c r="FSU172" s="214"/>
      <c r="FSV172" s="214"/>
      <c r="FSW172" s="214"/>
      <c r="FSX172" s="214"/>
      <c r="FSY172" s="214"/>
      <c r="FSZ172" s="214"/>
      <c r="FTA172" s="214"/>
      <c r="FTB172" s="214"/>
      <c r="FTC172" s="214"/>
      <c r="FTD172" s="214"/>
      <c r="FTE172" s="214"/>
      <c r="FTF172" s="214"/>
      <c r="FTG172" s="214"/>
      <c r="FTH172" s="214"/>
      <c r="FTI172" s="214"/>
      <c r="FTJ172" s="214"/>
      <c r="FTK172" s="214"/>
      <c r="FTL172" s="214"/>
      <c r="FTM172" s="214"/>
      <c r="FTN172" s="214"/>
      <c r="FTO172" s="214"/>
      <c r="FTP172" s="214"/>
      <c r="FTQ172" s="214"/>
      <c r="FTR172" s="214"/>
      <c r="FTS172" s="214"/>
      <c r="FTT172" s="214"/>
      <c r="FTU172" s="214"/>
      <c r="FTV172" s="214"/>
      <c r="FTW172" s="214"/>
      <c r="FTX172" s="214"/>
      <c r="FTY172" s="214"/>
      <c r="FTZ172" s="214"/>
      <c r="FUA172" s="214"/>
      <c r="FUB172" s="214"/>
      <c r="FUC172" s="214"/>
      <c r="FUD172" s="214"/>
      <c r="FUE172" s="214"/>
      <c r="FUF172" s="214"/>
      <c r="FUG172" s="214"/>
      <c r="FUH172" s="214"/>
      <c r="FUI172" s="214"/>
      <c r="FUP172" s="214"/>
      <c r="FUQ172" s="214"/>
      <c r="FUR172" s="214"/>
      <c r="FUS172" s="214"/>
      <c r="FUT172" s="214"/>
      <c r="FUU172" s="214"/>
      <c r="FUV172" s="214"/>
      <c r="FUW172" s="214"/>
      <c r="FUX172" s="214"/>
      <c r="FUY172" s="214"/>
      <c r="FUZ172" s="214"/>
      <c r="FVA172" s="214"/>
      <c r="FVB172" s="214"/>
      <c r="FVC172" s="214"/>
      <c r="FVD172" s="214"/>
      <c r="FVE172" s="214"/>
      <c r="FVF172" s="214"/>
      <c r="FVG172" s="214"/>
      <c r="FVH172" s="214"/>
      <c r="FVI172" s="214"/>
      <c r="FVJ172" s="214"/>
      <c r="FVK172" s="214"/>
      <c r="FVL172" s="214"/>
      <c r="FVM172" s="214"/>
      <c r="FVN172" s="214"/>
      <c r="FVO172" s="214"/>
      <c r="FVP172" s="214"/>
      <c r="FVQ172" s="214"/>
      <c r="FVR172" s="214"/>
      <c r="FVS172" s="214"/>
      <c r="FVT172" s="214"/>
      <c r="FVU172" s="214"/>
      <c r="FVV172" s="214"/>
      <c r="FVW172" s="214"/>
      <c r="FVX172" s="214"/>
      <c r="FVY172" s="214"/>
      <c r="FVZ172" s="214"/>
      <c r="FWA172" s="214"/>
      <c r="FWB172" s="214"/>
      <c r="FWC172" s="214"/>
      <c r="FWD172" s="214"/>
      <c r="FWE172" s="214"/>
      <c r="FWF172" s="214"/>
      <c r="FWG172" s="214"/>
      <c r="FWH172" s="214"/>
      <c r="FWI172" s="214"/>
      <c r="FWJ172" s="214"/>
      <c r="FWK172" s="214"/>
      <c r="FWL172" s="214"/>
      <c r="FWM172" s="214"/>
      <c r="FWN172" s="214"/>
      <c r="FWO172" s="214"/>
      <c r="FWP172" s="214"/>
      <c r="FWQ172" s="214"/>
      <c r="FWR172" s="214"/>
      <c r="FWS172" s="214"/>
      <c r="FWT172" s="214"/>
      <c r="FWU172" s="214"/>
      <c r="FWV172" s="214"/>
      <c r="FWW172" s="214"/>
      <c r="FWX172" s="214"/>
      <c r="FWY172" s="214"/>
      <c r="FWZ172" s="214"/>
      <c r="FXA172" s="214"/>
      <c r="FXB172" s="214"/>
      <c r="FXC172" s="214"/>
      <c r="FXD172" s="214"/>
      <c r="FXE172" s="214"/>
      <c r="FXF172" s="214"/>
      <c r="FXG172" s="214"/>
      <c r="FXH172" s="214"/>
      <c r="FXI172" s="214"/>
      <c r="FXJ172" s="214"/>
      <c r="FXK172" s="214"/>
      <c r="FXL172" s="214"/>
      <c r="FXM172" s="214"/>
      <c r="FXN172" s="214"/>
      <c r="FXO172" s="214"/>
      <c r="FXP172" s="214"/>
      <c r="FXQ172" s="214"/>
      <c r="FXR172" s="214"/>
      <c r="FXS172" s="214"/>
      <c r="FXT172" s="214"/>
      <c r="FXU172" s="214"/>
      <c r="FXV172" s="214"/>
      <c r="FXW172" s="214"/>
      <c r="FXX172" s="214"/>
      <c r="FXY172" s="214"/>
      <c r="FXZ172" s="214"/>
      <c r="FYA172" s="214"/>
      <c r="FYB172" s="214"/>
      <c r="FYC172" s="214"/>
      <c r="FYD172" s="214"/>
      <c r="FYE172" s="214"/>
      <c r="FYF172" s="214"/>
      <c r="FYG172" s="214"/>
      <c r="FYH172" s="214"/>
      <c r="FYI172" s="214"/>
      <c r="FYJ172" s="214"/>
      <c r="FYK172" s="214"/>
      <c r="FYL172" s="214"/>
      <c r="FYM172" s="214"/>
      <c r="FYN172" s="214"/>
      <c r="FYO172" s="214"/>
      <c r="FYP172" s="214"/>
      <c r="FYQ172" s="214"/>
      <c r="FYR172" s="214"/>
      <c r="FYS172" s="214"/>
      <c r="FYT172" s="214"/>
      <c r="FYU172" s="214"/>
      <c r="FYV172" s="214"/>
      <c r="FYW172" s="214"/>
      <c r="FYX172" s="214"/>
      <c r="FYY172" s="214"/>
      <c r="FYZ172" s="214"/>
      <c r="FZA172" s="214"/>
      <c r="FZB172" s="214"/>
      <c r="FZC172" s="214"/>
      <c r="FZD172" s="214"/>
      <c r="FZE172" s="214"/>
      <c r="FZF172" s="214"/>
      <c r="FZG172" s="214"/>
      <c r="FZH172" s="214"/>
      <c r="FZI172" s="214"/>
      <c r="FZJ172" s="214"/>
      <c r="FZK172" s="214"/>
      <c r="FZL172" s="214"/>
      <c r="FZM172" s="214"/>
      <c r="FZN172" s="214"/>
      <c r="FZO172" s="214"/>
      <c r="FZP172" s="214"/>
      <c r="FZQ172" s="214"/>
      <c r="FZR172" s="214"/>
      <c r="FZS172" s="214"/>
      <c r="FZT172" s="214"/>
      <c r="FZU172" s="214"/>
      <c r="FZV172" s="214"/>
      <c r="FZW172" s="214"/>
      <c r="FZX172" s="214"/>
      <c r="FZY172" s="214"/>
      <c r="FZZ172" s="214"/>
      <c r="GAA172" s="214"/>
      <c r="GAB172" s="214"/>
      <c r="GAC172" s="214"/>
      <c r="GAD172" s="214"/>
      <c r="GAE172" s="214"/>
      <c r="GAF172" s="214"/>
      <c r="GAG172" s="214"/>
      <c r="GAH172" s="214"/>
      <c r="GAI172" s="214"/>
      <c r="GAJ172" s="214"/>
      <c r="GAK172" s="214"/>
      <c r="GAL172" s="214"/>
      <c r="GAM172" s="214"/>
      <c r="GAN172" s="214"/>
      <c r="GAO172" s="214"/>
      <c r="GAP172" s="214"/>
      <c r="GAQ172" s="214"/>
      <c r="GAR172" s="214"/>
      <c r="GAS172" s="214"/>
      <c r="GAT172" s="214"/>
      <c r="GAU172" s="214"/>
      <c r="GAV172" s="214"/>
      <c r="GAW172" s="214"/>
      <c r="GAX172" s="214"/>
      <c r="GAY172" s="214"/>
      <c r="GAZ172" s="214"/>
      <c r="GBA172" s="214"/>
      <c r="GBB172" s="214"/>
      <c r="GBC172" s="214"/>
      <c r="GBD172" s="214"/>
      <c r="GBE172" s="214"/>
      <c r="GBF172" s="214"/>
      <c r="GBG172" s="214"/>
      <c r="GBH172" s="214"/>
      <c r="GBI172" s="214"/>
      <c r="GBJ172" s="214"/>
      <c r="GBK172" s="214"/>
      <c r="GBL172" s="214"/>
      <c r="GBM172" s="214"/>
      <c r="GBN172" s="214"/>
      <c r="GBO172" s="214"/>
      <c r="GBP172" s="214"/>
      <c r="GBQ172" s="214"/>
      <c r="GBR172" s="214"/>
      <c r="GBS172" s="214"/>
      <c r="GBT172" s="214"/>
      <c r="GBU172" s="214"/>
      <c r="GBV172" s="214"/>
      <c r="GBW172" s="214"/>
      <c r="GBX172" s="214"/>
      <c r="GBY172" s="214"/>
      <c r="GBZ172" s="214"/>
      <c r="GCA172" s="214"/>
      <c r="GCB172" s="214"/>
      <c r="GCC172" s="214"/>
      <c r="GCD172" s="214"/>
      <c r="GCE172" s="214"/>
      <c r="GCF172" s="214"/>
      <c r="GCG172" s="214"/>
      <c r="GCH172" s="214"/>
      <c r="GCI172" s="214"/>
      <c r="GCJ172" s="214"/>
      <c r="GCK172" s="214"/>
      <c r="GCL172" s="214"/>
      <c r="GCM172" s="214"/>
      <c r="GCN172" s="214"/>
      <c r="GCO172" s="214"/>
      <c r="GCP172" s="214"/>
      <c r="GCQ172" s="214"/>
      <c r="GCR172" s="214"/>
      <c r="GCS172" s="214"/>
      <c r="GCT172" s="214"/>
      <c r="GCU172" s="214"/>
      <c r="GCV172" s="214"/>
      <c r="GCW172" s="214"/>
      <c r="GCX172" s="214"/>
      <c r="GCY172" s="214"/>
      <c r="GCZ172" s="214"/>
      <c r="GDA172" s="214"/>
      <c r="GDB172" s="214"/>
      <c r="GDC172" s="214"/>
      <c r="GDD172" s="214"/>
      <c r="GDE172" s="214"/>
      <c r="GDF172" s="214"/>
      <c r="GDG172" s="214"/>
      <c r="GDH172" s="214"/>
      <c r="GDI172" s="214"/>
      <c r="GDJ172" s="214"/>
      <c r="GDK172" s="214"/>
      <c r="GDL172" s="214"/>
      <c r="GDM172" s="214"/>
      <c r="GDN172" s="214"/>
      <c r="GDO172" s="214"/>
      <c r="GDP172" s="214"/>
      <c r="GDQ172" s="214"/>
      <c r="GDR172" s="214"/>
      <c r="GDS172" s="214"/>
      <c r="GDT172" s="214"/>
      <c r="GDU172" s="214"/>
      <c r="GDV172" s="214"/>
      <c r="GDW172" s="214"/>
      <c r="GDX172" s="214"/>
      <c r="GDY172" s="214"/>
      <c r="GDZ172" s="214"/>
      <c r="GEA172" s="214"/>
      <c r="GEB172" s="214"/>
      <c r="GEC172" s="214"/>
      <c r="GED172" s="214"/>
      <c r="GEE172" s="214"/>
      <c r="GEL172" s="214"/>
      <c r="GEM172" s="214"/>
      <c r="GEN172" s="214"/>
      <c r="GEO172" s="214"/>
      <c r="GEP172" s="214"/>
      <c r="GEQ172" s="214"/>
      <c r="GER172" s="214"/>
      <c r="GES172" s="214"/>
      <c r="GET172" s="214"/>
      <c r="GEU172" s="214"/>
      <c r="GEV172" s="214"/>
      <c r="GEW172" s="214"/>
      <c r="GEX172" s="214"/>
      <c r="GEY172" s="214"/>
      <c r="GEZ172" s="214"/>
      <c r="GFA172" s="214"/>
      <c r="GFB172" s="214"/>
      <c r="GFC172" s="214"/>
      <c r="GFD172" s="214"/>
      <c r="GFE172" s="214"/>
      <c r="GFF172" s="214"/>
      <c r="GFG172" s="214"/>
      <c r="GFH172" s="214"/>
      <c r="GFI172" s="214"/>
      <c r="GFJ172" s="214"/>
      <c r="GFK172" s="214"/>
      <c r="GFL172" s="214"/>
      <c r="GFM172" s="214"/>
      <c r="GFN172" s="214"/>
      <c r="GFO172" s="214"/>
      <c r="GFP172" s="214"/>
      <c r="GFQ172" s="214"/>
      <c r="GFR172" s="214"/>
      <c r="GFS172" s="214"/>
      <c r="GFT172" s="214"/>
      <c r="GFU172" s="214"/>
      <c r="GFV172" s="214"/>
      <c r="GFW172" s="214"/>
      <c r="GFX172" s="214"/>
      <c r="GFY172" s="214"/>
      <c r="GFZ172" s="214"/>
      <c r="GGA172" s="214"/>
      <c r="GGB172" s="214"/>
      <c r="GGC172" s="214"/>
      <c r="GGD172" s="214"/>
      <c r="GGE172" s="214"/>
      <c r="GGF172" s="214"/>
      <c r="GGG172" s="214"/>
      <c r="GGH172" s="214"/>
      <c r="GGI172" s="214"/>
      <c r="GGJ172" s="214"/>
      <c r="GGK172" s="214"/>
      <c r="GGL172" s="214"/>
      <c r="GGM172" s="214"/>
      <c r="GGN172" s="214"/>
      <c r="GGO172" s="214"/>
      <c r="GGP172" s="214"/>
      <c r="GGQ172" s="214"/>
      <c r="GGR172" s="214"/>
      <c r="GGS172" s="214"/>
      <c r="GGT172" s="214"/>
      <c r="GGU172" s="214"/>
      <c r="GGV172" s="214"/>
      <c r="GGW172" s="214"/>
      <c r="GGX172" s="214"/>
      <c r="GGY172" s="214"/>
      <c r="GGZ172" s="214"/>
      <c r="GHA172" s="214"/>
      <c r="GHB172" s="214"/>
      <c r="GHC172" s="214"/>
      <c r="GHD172" s="214"/>
      <c r="GHE172" s="214"/>
      <c r="GHF172" s="214"/>
      <c r="GHG172" s="214"/>
      <c r="GHH172" s="214"/>
      <c r="GHI172" s="214"/>
      <c r="GHJ172" s="214"/>
      <c r="GHK172" s="214"/>
      <c r="GHL172" s="214"/>
      <c r="GHM172" s="214"/>
      <c r="GHN172" s="214"/>
      <c r="GHO172" s="214"/>
      <c r="GHP172" s="214"/>
      <c r="GHQ172" s="214"/>
      <c r="GHR172" s="214"/>
      <c r="GHS172" s="214"/>
      <c r="GHT172" s="214"/>
      <c r="GHU172" s="214"/>
      <c r="GHV172" s="214"/>
      <c r="GHW172" s="214"/>
      <c r="GHX172" s="214"/>
      <c r="GHY172" s="214"/>
      <c r="GHZ172" s="214"/>
      <c r="GIA172" s="214"/>
      <c r="GIB172" s="214"/>
      <c r="GIC172" s="214"/>
      <c r="GID172" s="214"/>
      <c r="GIE172" s="214"/>
      <c r="GIF172" s="214"/>
      <c r="GIG172" s="214"/>
      <c r="GIH172" s="214"/>
      <c r="GII172" s="214"/>
      <c r="GIJ172" s="214"/>
      <c r="GIK172" s="214"/>
      <c r="GIL172" s="214"/>
      <c r="GIM172" s="214"/>
      <c r="GIN172" s="214"/>
      <c r="GIO172" s="214"/>
      <c r="GIP172" s="214"/>
      <c r="GIQ172" s="214"/>
      <c r="GIR172" s="214"/>
      <c r="GIS172" s="214"/>
      <c r="GIT172" s="214"/>
      <c r="GIU172" s="214"/>
      <c r="GIV172" s="214"/>
      <c r="GIW172" s="214"/>
      <c r="GIX172" s="214"/>
      <c r="GIY172" s="214"/>
      <c r="GIZ172" s="214"/>
      <c r="GJA172" s="214"/>
      <c r="GJB172" s="214"/>
      <c r="GJC172" s="214"/>
      <c r="GJD172" s="214"/>
      <c r="GJE172" s="214"/>
      <c r="GJF172" s="214"/>
      <c r="GJG172" s="214"/>
      <c r="GJH172" s="214"/>
      <c r="GJI172" s="214"/>
      <c r="GJJ172" s="214"/>
      <c r="GJK172" s="214"/>
      <c r="GJL172" s="214"/>
      <c r="GJM172" s="214"/>
      <c r="GJN172" s="214"/>
      <c r="GJO172" s="214"/>
      <c r="GJP172" s="214"/>
      <c r="GJQ172" s="214"/>
      <c r="GJR172" s="214"/>
      <c r="GJS172" s="214"/>
      <c r="GJT172" s="214"/>
      <c r="GJU172" s="214"/>
      <c r="GJV172" s="214"/>
      <c r="GJW172" s="214"/>
      <c r="GJX172" s="214"/>
      <c r="GJY172" s="214"/>
      <c r="GJZ172" s="214"/>
      <c r="GKA172" s="214"/>
      <c r="GKB172" s="214"/>
      <c r="GKC172" s="214"/>
      <c r="GKD172" s="214"/>
      <c r="GKE172" s="214"/>
      <c r="GKF172" s="214"/>
      <c r="GKG172" s="214"/>
      <c r="GKH172" s="214"/>
      <c r="GKI172" s="214"/>
      <c r="GKJ172" s="214"/>
      <c r="GKK172" s="214"/>
      <c r="GKL172" s="214"/>
      <c r="GKM172" s="214"/>
      <c r="GKN172" s="214"/>
      <c r="GKO172" s="214"/>
      <c r="GKP172" s="214"/>
      <c r="GKQ172" s="214"/>
      <c r="GKR172" s="214"/>
      <c r="GKS172" s="214"/>
      <c r="GKT172" s="214"/>
      <c r="GKU172" s="214"/>
      <c r="GKV172" s="214"/>
      <c r="GKW172" s="214"/>
      <c r="GKX172" s="214"/>
      <c r="GKY172" s="214"/>
      <c r="GKZ172" s="214"/>
      <c r="GLA172" s="214"/>
      <c r="GLB172" s="214"/>
      <c r="GLC172" s="214"/>
      <c r="GLD172" s="214"/>
      <c r="GLE172" s="214"/>
      <c r="GLF172" s="214"/>
      <c r="GLG172" s="214"/>
      <c r="GLH172" s="214"/>
      <c r="GLI172" s="214"/>
      <c r="GLJ172" s="214"/>
      <c r="GLK172" s="214"/>
      <c r="GLL172" s="214"/>
      <c r="GLM172" s="214"/>
      <c r="GLN172" s="214"/>
      <c r="GLO172" s="214"/>
      <c r="GLP172" s="214"/>
      <c r="GLQ172" s="214"/>
      <c r="GLR172" s="214"/>
      <c r="GLS172" s="214"/>
      <c r="GLT172" s="214"/>
      <c r="GLU172" s="214"/>
      <c r="GLV172" s="214"/>
      <c r="GLW172" s="214"/>
      <c r="GLX172" s="214"/>
      <c r="GLY172" s="214"/>
      <c r="GLZ172" s="214"/>
      <c r="GMA172" s="214"/>
      <c r="GMB172" s="214"/>
      <c r="GMC172" s="214"/>
      <c r="GMD172" s="214"/>
      <c r="GME172" s="214"/>
      <c r="GMF172" s="214"/>
      <c r="GMG172" s="214"/>
      <c r="GMH172" s="214"/>
      <c r="GMI172" s="214"/>
      <c r="GMJ172" s="214"/>
      <c r="GMK172" s="214"/>
      <c r="GML172" s="214"/>
      <c r="GMM172" s="214"/>
      <c r="GMN172" s="214"/>
      <c r="GMO172" s="214"/>
      <c r="GMP172" s="214"/>
      <c r="GMQ172" s="214"/>
      <c r="GMR172" s="214"/>
      <c r="GMS172" s="214"/>
      <c r="GMT172" s="214"/>
      <c r="GMU172" s="214"/>
      <c r="GMV172" s="214"/>
      <c r="GMW172" s="214"/>
      <c r="GMX172" s="214"/>
      <c r="GMY172" s="214"/>
      <c r="GMZ172" s="214"/>
      <c r="GNA172" s="214"/>
      <c r="GNB172" s="214"/>
      <c r="GNC172" s="214"/>
      <c r="GND172" s="214"/>
      <c r="GNE172" s="214"/>
      <c r="GNF172" s="214"/>
      <c r="GNG172" s="214"/>
      <c r="GNH172" s="214"/>
      <c r="GNI172" s="214"/>
      <c r="GNJ172" s="214"/>
      <c r="GNK172" s="214"/>
      <c r="GNL172" s="214"/>
      <c r="GNM172" s="214"/>
      <c r="GNN172" s="214"/>
      <c r="GNO172" s="214"/>
      <c r="GNP172" s="214"/>
      <c r="GNQ172" s="214"/>
      <c r="GNR172" s="214"/>
      <c r="GNS172" s="214"/>
      <c r="GNT172" s="214"/>
      <c r="GNU172" s="214"/>
      <c r="GNV172" s="214"/>
      <c r="GNW172" s="214"/>
      <c r="GNX172" s="214"/>
      <c r="GNY172" s="214"/>
      <c r="GNZ172" s="214"/>
      <c r="GOA172" s="214"/>
      <c r="GOH172" s="214"/>
      <c r="GOI172" s="214"/>
      <c r="GOJ172" s="214"/>
      <c r="GOK172" s="214"/>
      <c r="GOL172" s="214"/>
      <c r="GOM172" s="214"/>
      <c r="GON172" s="214"/>
      <c r="GOO172" s="214"/>
      <c r="GOP172" s="214"/>
      <c r="GOQ172" s="214"/>
      <c r="GOR172" s="214"/>
      <c r="GOS172" s="214"/>
      <c r="GOT172" s="214"/>
      <c r="GOU172" s="214"/>
      <c r="GOV172" s="214"/>
      <c r="GOW172" s="214"/>
      <c r="GOX172" s="214"/>
      <c r="GOY172" s="214"/>
      <c r="GOZ172" s="214"/>
      <c r="GPA172" s="214"/>
      <c r="GPB172" s="214"/>
      <c r="GPC172" s="214"/>
      <c r="GPD172" s="214"/>
      <c r="GPE172" s="214"/>
      <c r="GPF172" s="214"/>
      <c r="GPG172" s="214"/>
      <c r="GPH172" s="214"/>
      <c r="GPI172" s="214"/>
      <c r="GPJ172" s="214"/>
      <c r="GPK172" s="214"/>
      <c r="GPL172" s="214"/>
      <c r="GPM172" s="214"/>
      <c r="GPN172" s="214"/>
      <c r="GPO172" s="214"/>
      <c r="GPP172" s="214"/>
      <c r="GPQ172" s="214"/>
      <c r="GPR172" s="214"/>
      <c r="GPS172" s="214"/>
      <c r="GPT172" s="214"/>
      <c r="GPU172" s="214"/>
      <c r="GPV172" s="214"/>
      <c r="GPW172" s="214"/>
      <c r="GPX172" s="214"/>
      <c r="GPY172" s="214"/>
      <c r="GPZ172" s="214"/>
      <c r="GQA172" s="214"/>
      <c r="GQB172" s="214"/>
      <c r="GQC172" s="214"/>
      <c r="GQD172" s="214"/>
      <c r="GQE172" s="214"/>
      <c r="GQF172" s="214"/>
      <c r="GQG172" s="214"/>
      <c r="GQH172" s="214"/>
      <c r="GQI172" s="214"/>
      <c r="GQJ172" s="214"/>
      <c r="GQK172" s="214"/>
      <c r="GQL172" s="214"/>
      <c r="GQM172" s="214"/>
      <c r="GQN172" s="214"/>
      <c r="GQO172" s="214"/>
      <c r="GQP172" s="214"/>
      <c r="GQQ172" s="214"/>
      <c r="GQR172" s="214"/>
      <c r="GQS172" s="214"/>
      <c r="GQT172" s="214"/>
      <c r="GQU172" s="214"/>
      <c r="GQV172" s="214"/>
      <c r="GQW172" s="214"/>
      <c r="GQX172" s="214"/>
      <c r="GQY172" s="214"/>
      <c r="GQZ172" s="214"/>
      <c r="GRA172" s="214"/>
      <c r="GRB172" s="214"/>
      <c r="GRC172" s="214"/>
      <c r="GRD172" s="214"/>
      <c r="GRE172" s="214"/>
      <c r="GRF172" s="214"/>
      <c r="GRG172" s="214"/>
      <c r="GRH172" s="214"/>
      <c r="GRI172" s="214"/>
      <c r="GRJ172" s="214"/>
      <c r="GRK172" s="214"/>
      <c r="GRL172" s="214"/>
      <c r="GRM172" s="214"/>
      <c r="GRN172" s="214"/>
      <c r="GRO172" s="214"/>
      <c r="GRP172" s="214"/>
      <c r="GRQ172" s="214"/>
      <c r="GRR172" s="214"/>
      <c r="GRS172" s="214"/>
      <c r="GRT172" s="214"/>
      <c r="GRU172" s="214"/>
      <c r="GRV172" s="214"/>
      <c r="GRW172" s="214"/>
      <c r="GRX172" s="214"/>
      <c r="GRY172" s="214"/>
      <c r="GRZ172" s="214"/>
      <c r="GSA172" s="214"/>
      <c r="GSB172" s="214"/>
      <c r="GSC172" s="214"/>
      <c r="GSD172" s="214"/>
      <c r="GSE172" s="214"/>
      <c r="GSF172" s="214"/>
      <c r="GSG172" s="214"/>
      <c r="GSH172" s="214"/>
      <c r="GSI172" s="214"/>
      <c r="GSJ172" s="214"/>
      <c r="GSK172" s="214"/>
      <c r="GSL172" s="214"/>
      <c r="GSM172" s="214"/>
      <c r="GSN172" s="214"/>
      <c r="GSO172" s="214"/>
      <c r="GSP172" s="214"/>
      <c r="GSQ172" s="214"/>
      <c r="GSR172" s="214"/>
      <c r="GSS172" s="214"/>
      <c r="GST172" s="214"/>
      <c r="GSU172" s="214"/>
      <c r="GSV172" s="214"/>
      <c r="GSW172" s="214"/>
      <c r="GSX172" s="214"/>
      <c r="GSY172" s="214"/>
      <c r="GSZ172" s="214"/>
      <c r="GTA172" s="214"/>
      <c r="GTB172" s="214"/>
      <c r="GTC172" s="214"/>
      <c r="GTD172" s="214"/>
      <c r="GTE172" s="214"/>
      <c r="GTF172" s="214"/>
      <c r="GTG172" s="214"/>
      <c r="GTH172" s="214"/>
      <c r="GTI172" s="214"/>
      <c r="GTJ172" s="214"/>
      <c r="GTK172" s="214"/>
      <c r="GTL172" s="214"/>
      <c r="GTM172" s="214"/>
      <c r="GTN172" s="214"/>
      <c r="GTO172" s="214"/>
      <c r="GTP172" s="214"/>
      <c r="GTQ172" s="214"/>
      <c r="GTR172" s="214"/>
      <c r="GTS172" s="214"/>
      <c r="GTT172" s="214"/>
      <c r="GTU172" s="214"/>
      <c r="GTV172" s="214"/>
      <c r="GTW172" s="214"/>
      <c r="GTX172" s="214"/>
      <c r="GTY172" s="214"/>
      <c r="GTZ172" s="214"/>
      <c r="GUA172" s="214"/>
      <c r="GUB172" s="214"/>
      <c r="GUC172" s="214"/>
      <c r="GUD172" s="214"/>
      <c r="GUE172" s="214"/>
      <c r="GUF172" s="214"/>
      <c r="GUG172" s="214"/>
      <c r="GUH172" s="214"/>
      <c r="GUI172" s="214"/>
      <c r="GUJ172" s="214"/>
      <c r="GUK172" s="214"/>
      <c r="GUL172" s="214"/>
      <c r="GUM172" s="214"/>
      <c r="GUN172" s="214"/>
      <c r="GUO172" s="214"/>
      <c r="GUP172" s="214"/>
      <c r="GUQ172" s="214"/>
      <c r="GUR172" s="214"/>
      <c r="GUS172" s="214"/>
      <c r="GUT172" s="214"/>
      <c r="GUU172" s="214"/>
      <c r="GUV172" s="214"/>
      <c r="GUW172" s="214"/>
      <c r="GUX172" s="214"/>
      <c r="GUY172" s="214"/>
      <c r="GUZ172" s="214"/>
      <c r="GVA172" s="214"/>
      <c r="GVB172" s="214"/>
      <c r="GVC172" s="214"/>
      <c r="GVD172" s="214"/>
      <c r="GVE172" s="214"/>
      <c r="GVF172" s="214"/>
      <c r="GVG172" s="214"/>
      <c r="GVH172" s="214"/>
      <c r="GVI172" s="214"/>
      <c r="GVJ172" s="214"/>
      <c r="GVK172" s="214"/>
      <c r="GVL172" s="214"/>
      <c r="GVM172" s="214"/>
      <c r="GVN172" s="214"/>
      <c r="GVO172" s="214"/>
      <c r="GVP172" s="214"/>
      <c r="GVQ172" s="214"/>
      <c r="GVR172" s="214"/>
      <c r="GVS172" s="214"/>
      <c r="GVT172" s="214"/>
      <c r="GVU172" s="214"/>
      <c r="GVV172" s="214"/>
      <c r="GVW172" s="214"/>
      <c r="GVX172" s="214"/>
      <c r="GVY172" s="214"/>
      <c r="GVZ172" s="214"/>
      <c r="GWA172" s="214"/>
      <c r="GWB172" s="214"/>
      <c r="GWC172" s="214"/>
      <c r="GWD172" s="214"/>
      <c r="GWE172" s="214"/>
      <c r="GWF172" s="214"/>
      <c r="GWG172" s="214"/>
      <c r="GWH172" s="214"/>
      <c r="GWI172" s="214"/>
      <c r="GWJ172" s="214"/>
      <c r="GWK172" s="214"/>
      <c r="GWL172" s="214"/>
      <c r="GWM172" s="214"/>
      <c r="GWN172" s="214"/>
      <c r="GWO172" s="214"/>
      <c r="GWP172" s="214"/>
      <c r="GWQ172" s="214"/>
      <c r="GWR172" s="214"/>
      <c r="GWS172" s="214"/>
      <c r="GWT172" s="214"/>
      <c r="GWU172" s="214"/>
      <c r="GWV172" s="214"/>
      <c r="GWW172" s="214"/>
      <c r="GWX172" s="214"/>
      <c r="GWY172" s="214"/>
      <c r="GWZ172" s="214"/>
      <c r="GXA172" s="214"/>
      <c r="GXB172" s="214"/>
      <c r="GXC172" s="214"/>
      <c r="GXD172" s="214"/>
      <c r="GXE172" s="214"/>
      <c r="GXF172" s="214"/>
      <c r="GXG172" s="214"/>
      <c r="GXH172" s="214"/>
      <c r="GXI172" s="214"/>
      <c r="GXJ172" s="214"/>
      <c r="GXK172" s="214"/>
      <c r="GXL172" s="214"/>
      <c r="GXM172" s="214"/>
      <c r="GXN172" s="214"/>
      <c r="GXO172" s="214"/>
      <c r="GXP172" s="214"/>
      <c r="GXQ172" s="214"/>
      <c r="GXR172" s="214"/>
      <c r="GXS172" s="214"/>
      <c r="GXT172" s="214"/>
      <c r="GXU172" s="214"/>
      <c r="GXV172" s="214"/>
      <c r="GXW172" s="214"/>
      <c r="GYD172" s="214"/>
      <c r="GYE172" s="214"/>
      <c r="GYF172" s="214"/>
      <c r="GYG172" s="214"/>
      <c r="GYH172" s="214"/>
      <c r="GYI172" s="214"/>
      <c r="GYJ172" s="214"/>
      <c r="GYK172" s="214"/>
      <c r="GYL172" s="214"/>
      <c r="GYM172" s="214"/>
      <c r="GYN172" s="214"/>
      <c r="GYO172" s="214"/>
      <c r="GYP172" s="214"/>
      <c r="GYQ172" s="214"/>
      <c r="GYR172" s="214"/>
      <c r="GYS172" s="214"/>
      <c r="GYT172" s="214"/>
      <c r="GYU172" s="214"/>
      <c r="GYV172" s="214"/>
      <c r="GYW172" s="214"/>
      <c r="GYX172" s="214"/>
      <c r="GYY172" s="214"/>
      <c r="GYZ172" s="214"/>
      <c r="GZA172" s="214"/>
      <c r="GZB172" s="214"/>
      <c r="GZC172" s="214"/>
      <c r="GZD172" s="214"/>
      <c r="GZE172" s="214"/>
      <c r="GZF172" s="214"/>
      <c r="GZG172" s="214"/>
      <c r="GZH172" s="214"/>
      <c r="GZI172" s="214"/>
      <c r="GZJ172" s="214"/>
      <c r="GZK172" s="214"/>
      <c r="GZL172" s="214"/>
      <c r="GZM172" s="214"/>
      <c r="GZN172" s="214"/>
      <c r="GZO172" s="214"/>
      <c r="GZP172" s="214"/>
      <c r="GZQ172" s="214"/>
      <c r="GZR172" s="214"/>
      <c r="GZS172" s="214"/>
      <c r="GZT172" s="214"/>
      <c r="GZU172" s="214"/>
      <c r="GZV172" s="214"/>
      <c r="GZW172" s="214"/>
      <c r="GZX172" s="214"/>
      <c r="GZY172" s="214"/>
      <c r="GZZ172" s="214"/>
      <c r="HAA172" s="214"/>
      <c r="HAB172" s="214"/>
      <c r="HAC172" s="214"/>
      <c r="HAD172" s="214"/>
      <c r="HAE172" s="214"/>
      <c r="HAF172" s="214"/>
      <c r="HAG172" s="214"/>
      <c r="HAH172" s="214"/>
      <c r="HAI172" s="214"/>
      <c r="HAJ172" s="214"/>
      <c r="HAK172" s="214"/>
      <c r="HAL172" s="214"/>
      <c r="HAM172" s="214"/>
      <c r="HAN172" s="214"/>
      <c r="HAO172" s="214"/>
      <c r="HAP172" s="214"/>
      <c r="HAQ172" s="214"/>
      <c r="HAR172" s="214"/>
      <c r="HAS172" s="214"/>
      <c r="HAT172" s="214"/>
      <c r="HAU172" s="214"/>
      <c r="HAV172" s="214"/>
      <c r="HAW172" s="214"/>
      <c r="HAX172" s="214"/>
      <c r="HAY172" s="214"/>
      <c r="HAZ172" s="214"/>
      <c r="HBA172" s="214"/>
      <c r="HBB172" s="214"/>
      <c r="HBC172" s="214"/>
      <c r="HBD172" s="214"/>
      <c r="HBE172" s="214"/>
      <c r="HBF172" s="214"/>
      <c r="HBG172" s="214"/>
      <c r="HBH172" s="214"/>
      <c r="HBI172" s="214"/>
      <c r="HBJ172" s="214"/>
      <c r="HBK172" s="214"/>
      <c r="HBL172" s="214"/>
      <c r="HBM172" s="214"/>
      <c r="HBN172" s="214"/>
      <c r="HBO172" s="214"/>
      <c r="HBP172" s="214"/>
      <c r="HBQ172" s="214"/>
      <c r="HBR172" s="214"/>
      <c r="HBS172" s="214"/>
      <c r="HBT172" s="214"/>
      <c r="HBU172" s="214"/>
      <c r="HBV172" s="214"/>
      <c r="HBW172" s="214"/>
      <c r="HBX172" s="214"/>
      <c r="HBY172" s="214"/>
      <c r="HBZ172" s="214"/>
      <c r="HCA172" s="214"/>
      <c r="HCB172" s="214"/>
      <c r="HCC172" s="214"/>
      <c r="HCD172" s="214"/>
      <c r="HCE172" s="214"/>
      <c r="HCF172" s="214"/>
      <c r="HCG172" s="214"/>
      <c r="HCH172" s="214"/>
      <c r="HCI172" s="214"/>
      <c r="HCJ172" s="214"/>
      <c r="HCK172" s="214"/>
      <c r="HCL172" s="214"/>
      <c r="HCM172" s="214"/>
      <c r="HCN172" s="214"/>
      <c r="HCO172" s="214"/>
      <c r="HCP172" s="214"/>
      <c r="HCQ172" s="214"/>
      <c r="HCR172" s="214"/>
      <c r="HCS172" s="214"/>
      <c r="HCT172" s="214"/>
      <c r="HCU172" s="214"/>
      <c r="HCV172" s="214"/>
      <c r="HCW172" s="214"/>
      <c r="HCX172" s="214"/>
      <c r="HCY172" s="214"/>
      <c r="HCZ172" s="214"/>
      <c r="HDA172" s="214"/>
      <c r="HDB172" s="214"/>
      <c r="HDC172" s="214"/>
      <c r="HDD172" s="214"/>
      <c r="HDE172" s="214"/>
      <c r="HDF172" s="214"/>
      <c r="HDG172" s="214"/>
      <c r="HDH172" s="214"/>
      <c r="HDI172" s="214"/>
      <c r="HDJ172" s="214"/>
      <c r="HDK172" s="214"/>
      <c r="HDL172" s="214"/>
      <c r="HDM172" s="214"/>
      <c r="HDN172" s="214"/>
      <c r="HDO172" s="214"/>
      <c r="HDP172" s="214"/>
      <c r="HDQ172" s="214"/>
      <c r="HDR172" s="214"/>
      <c r="HDS172" s="214"/>
      <c r="HDT172" s="214"/>
      <c r="HDU172" s="214"/>
      <c r="HDV172" s="214"/>
      <c r="HDW172" s="214"/>
      <c r="HDX172" s="214"/>
      <c r="HDY172" s="214"/>
      <c r="HDZ172" s="214"/>
      <c r="HEA172" s="214"/>
      <c r="HEB172" s="214"/>
      <c r="HEC172" s="214"/>
      <c r="HED172" s="214"/>
      <c r="HEE172" s="214"/>
      <c r="HEF172" s="214"/>
      <c r="HEG172" s="214"/>
      <c r="HEH172" s="214"/>
      <c r="HEI172" s="214"/>
      <c r="HEJ172" s="214"/>
      <c r="HEK172" s="214"/>
      <c r="HEL172" s="214"/>
      <c r="HEM172" s="214"/>
      <c r="HEN172" s="214"/>
      <c r="HEO172" s="214"/>
      <c r="HEP172" s="214"/>
      <c r="HEQ172" s="214"/>
      <c r="HER172" s="214"/>
      <c r="HES172" s="214"/>
      <c r="HET172" s="214"/>
      <c r="HEU172" s="214"/>
      <c r="HEV172" s="214"/>
      <c r="HEW172" s="214"/>
      <c r="HEX172" s="214"/>
      <c r="HEY172" s="214"/>
      <c r="HEZ172" s="214"/>
      <c r="HFA172" s="214"/>
      <c r="HFB172" s="214"/>
      <c r="HFC172" s="214"/>
      <c r="HFD172" s="214"/>
      <c r="HFE172" s="214"/>
      <c r="HFF172" s="214"/>
      <c r="HFG172" s="214"/>
      <c r="HFH172" s="214"/>
      <c r="HFI172" s="214"/>
      <c r="HFJ172" s="214"/>
      <c r="HFK172" s="214"/>
      <c r="HFL172" s="214"/>
      <c r="HFM172" s="214"/>
      <c r="HFN172" s="214"/>
      <c r="HFO172" s="214"/>
      <c r="HFP172" s="214"/>
      <c r="HFQ172" s="214"/>
      <c r="HFR172" s="214"/>
      <c r="HFS172" s="214"/>
      <c r="HFT172" s="214"/>
      <c r="HFU172" s="214"/>
      <c r="HFV172" s="214"/>
      <c r="HFW172" s="214"/>
      <c r="HFX172" s="214"/>
      <c r="HFY172" s="214"/>
      <c r="HFZ172" s="214"/>
      <c r="HGA172" s="214"/>
      <c r="HGB172" s="214"/>
      <c r="HGC172" s="214"/>
      <c r="HGD172" s="214"/>
      <c r="HGE172" s="214"/>
      <c r="HGF172" s="214"/>
      <c r="HGG172" s="214"/>
      <c r="HGH172" s="214"/>
      <c r="HGI172" s="214"/>
      <c r="HGJ172" s="214"/>
      <c r="HGK172" s="214"/>
      <c r="HGL172" s="214"/>
      <c r="HGM172" s="214"/>
      <c r="HGN172" s="214"/>
      <c r="HGO172" s="214"/>
      <c r="HGP172" s="214"/>
      <c r="HGQ172" s="214"/>
      <c r="HGR172" s="214"/>
      <c r="HGS172" s="214"/>
      <c r="HGT172" s="214"/>
      <c r="HGU172" s="214"/>
      <c r="HGV172" s="214"/>
      <c r="HGW172" s="214"/>
      <c r="HGX172" s="214"/>
      <c r="HGY172" s="214"/>
      <c r="HGZ172" s="214"/>
      <c r="HHA172" s="214"/>
      <c r="HHB172" s="214"/>
      <c r="HHC172" s="214"/>
      <c r="HHD172" s="214"/>
      <c r="HHE172" s="214"/>
      <c r="HHF172" s="214"/>
      <c r="HHG172" s="214"/>
      <c r="HHH172" s="214"/>
      <c r="HHI172" s="214"/>
      <c r="HHJ172" s="214"/>
      <c r="HHK172" s="214"/>
      <c r="HHL172" s="214"/>
      <c r="HHM172" s="214"/>
      <c r="HHN172" s="214"/>
      <c r="HHO172" s="214"/>
      <c r="HHP172" s="214"/>
      <c r="HHQ172" s="214"/>
      <c r="HHR172" s="214"/>
      <c r="HHS172" s="214"/>
      <c r="HHZ172" s="214"/>
      <c r="HIA172" s="214"/>
      <c r="HIB172" s="214"/>
      <c r="HIC172" s="214"/>
      <c r="HID172" s="214"/>
      <c r="HIE172" s="214"/>
      <c r="HIF172" s="214"/>
      <c r="HIG172" s="214"/>
      <c r="HIH172" s="214"/>
      <c r="HII172" s="214"/>
      <c r="HIJ172" s="214"/>
      <c r="HIK172" s="214"/>
      <c r="HIL172" s="214"/>
      <c r="HIM172" s="214"/>
      <c r="HIN172" s="214"/>
      <c r="HIO172" s="214"/>
      <c r="HIP172" s="214"/>
      <c r="HIQ172" s="214"/>
      <c r="HIR172" s="214"/>
      <c r="HIS172" s="214"/>
      <c r="HIT172" s="214"/>
      <c r="HIU172" s="214"/>
      <c r="HIV172" s="214"/>
      <c r="HIW172" s="214"/>
      <c r="HIX172" s="214"/>
      <c r="HIY172" s="214"/>
      <c r="HIZ172" s="214"/>
      <c r="HJA172" s="214"/>
      <c r="HJB172" s="214"/>
      <c r="HJC172" s="214"/>
      <c r="HJD172" s="214"/>
      <c r="HJE172" s="214"/>
      <c r="HJF172" s="214"/>
      <c r="HJG172" s="214"/>
      <c r="HJH172" s="214"/>
      <c r="HJI172" s="214"/>
      <c r="HJJ172" s="214"/>
      <c r="HJK172" s="214"/>
      <c r="HJL172" s="214"/>
      <c r="HJM172" s="214"/>
      <c r="HJN172" s="214"/>
      <c r="HJO172" s="214"/>
      <c r="HJP172" s="214"/>
      <c r="HJQ172" s="214"/>
      <c r="HJR172" s="214"/>
      <c r="HJS172" s="214"/>
      <c r="HJT172" s="214"/>
      <c r="HJU172" s="214"/>
      <c r="HJV172" s="214"/>
      <c r="HJW172" s="214"/>
      <c r="HJX172" s="214"/>
      <c r="HJY172" s="214"/>
      <c r="HJZ172" s="214"/>
      <c r="HKA172" s="214"/>
      <c r="HKB172" s="214"/>
      <c r="HKC172" s="214"/>
      <c r="HKD172" s="214"/>
      <c r="HKE172" s="214"/>
      <c r="HKF172" s="214"/>
      <c r="HKG172" s="214"/>
      <c r="HKH172" s="214"/>
      <c r="HKI172" s="214"/>
      <c r="HKJ172" s="214"/>
      <c r="HKK172" s="214"/>
      <c r="HKL172" s="214"/>
      <c r="HKM172" s="214"/>
      <c r="HKN172" s="214"/>
      <c r="HKO172" s="214"/>
      <c r="HKP172" s="214"/>
      <c r="HKQ172" s="214"/>
      <c r="HKR172" s="214"/>
      <c r="HKS172" s="214"/>
      <c r="HKT172" s="214"/>
      <c r="HKU172" s="214"/>
      <c r="HKV172" s="214"/>
      <c r="HKW172" s="214"/>
      <c r="HKX172" s="214"/>
      <c r="HKY172" s="214"/>
      <c r="HKZ172" s="214"/>
      <c r="HLA172" s="214"/>
      <c r="HLB172" s="214"/>
      <c r="HLC172" s="214"/>
      <c r="HLD172" s="214"/>
      <c r="HLE172" s="214"/>
      <c r="HLF172" s="214"/>
      <c r="HLG172" s="214"/>
      <c r="HLH172" s="214"/>
      <c r="HLI172" s="214"/>
      <c r="HLJ172" s="214"/>
      <c r="HLK172" s="214"/>
      <c r="HLL172" s="214"/>
      <c r="HLM172" s="214"/>
      <c r="HLN172" s="214"/>
      <c r="HLO172" s="214"/>
      <c r="HLP172" s="214"/>
      <c r="HLQ172" s="214"/>
      <c r="HLR172" s="214"/>
      <c r="HLS172" s="214"/>
      <c r="HLT172" s="214"/>
      <c r="HLU172" s="214"/>
      <c r="HLV172" s="214"/>
      <c r="HLW172" s="214"/>
      <c r="HLX172" s="214"/>
      <c r="HLY172" s="214"/>
      <c r="HLZ172" s="214"/>
      <c r="HMA172" s="214"/>
      <c r="HMB172" s="214"/>
      <c r="HMC172" s="214"/>
      <c r="HMD172" s="214"/>
      <c r="HME172" s="214"/>
      <c r="HMF172" s="214"/>
      <c r="HMG172" s="214"/>
      <c r="HMH172" s="214"/>
      <c r="HMI172" s="214"/>
      <c r="HMJ172" s="214"/>
      <c r="HMK172" s="214"/>
      <c r="HML172" s="214"/>
      <c r="HMM172" s="214"/>
      <c r="HMN172" s="214"/>
      <c r="HMO172" s="214"/>
      <c r="HMP172" s="214"/>
      <c r="HMQ172" s="214"/>
      <c r="HMR172" s="214"/>
      <c r="HMS172" s="214"/>
      <c r="HMT172" s="214"/>
      <c r="HMU172" s="214"/>
      <c r="HMV172" s="214"/>
      <c r="HMW172" s="214"/>
      <c r="HMX172" s="214"/>
      <c r="HMY172" s="214"/>
      <c r="HMZ172" s="214"/>
      <c r="HNA172" s="214"/>
      <c r="HNB172" s="214"/>
      <c r="HNC172" s="214"/>
      <c r="HND172" s="214"/>
      <c r="HNE172" s="214"/>
      <c r="HNF172" s="214"/>
      <c r="HNG172" s="214"/>
      <c r="HNH172" s="214"/>
      <c r="HNI172" s="214"/>
      <c r="HNJ172" s="214"/>
      <c r="HNK172" s="214"/>
      <c r="HNL172" s="214"/>
      <c r="HNM172" s="214"/>
      <c r="HNN172" s="214"/>
      <c r="HNO172" s="214"/>
      <c r="HNP172" s="214"/>
      <c r="HNQ172" s="214"/>
      <c r="HNR172" s="214"/>
      <c r="HNS172" s="214"/>
      <c r="HNT172" s="214"/>
      <c r="HNU172" s="214"/>
      <c r="HNV172" s="214"/>
      <c r="HNW172" s="214"/>
      <c r="HNX172" s="214"/>
      <c r="HNY172" s="214"/>
      <c r="HNZ172" s="214"/>
      <c r="HOA172" s="214"/>
      <c r="HOB172" s="214"/>
      <c r="HOC172" s="214"/>
      <c r="HOD172" s="214"/>
      <c r="HOE172" s="214"/>
      <c r="HOF172" s="214"/>
      <c r="HOG172" s="214"/>
      <c r="HOH172" s="214"/>
      <c r="HOI172" s="214"/>
      <c r="HOJ172" s="214"/>
      <c r="HOK172" s="214"/>
      <c r="HOL172" s="214"/>
      <c r="HOM172" s="214"/>
      <c r="HON172" s="214"/>
      <c r="HOO172" s="214"/>
      <c r="HOP172" s="214"/>
      <c r="HOQ172" s="214"/>
      <c r="HOR172" s="214"/>
      <c r="HOS172" s="214"/>
      <c r="HOT172" s="214"/>
      <c r="HOU172" s="214"/>
      <c r="HOV172" s="214"/>
      <c r="HOW172" s="214"/>
      <c r="HOX172" s="214"/>
      <c r="HOY172" s="214"/>
      <c r="HOZ172" s="214"/>
      <c r="HPA172" s="214"/>
      <c r="HPB172" s="214"/>
      <c r="HPC172" s="214"/>
      <c r="HPD172" s="214"/>
      <c r="HPE172" s="214"/>
      <c r="HPF172" s="214"/>
      <c r="HPG172" s="214"/>
      <c r="HPH172" s="214"/>
      <c r="HPI172" s="214"/>
      <c r="HPJ172" s="214"/>
      <c r="HPK172" s="214"/>
      <c r="HPL172" s="214"/>
      <c r="HPM172" s="214"/>
      <c r="HPN172" s="214"/>
      <c r="HPO172" s="214"/>
      <c r="HPP172" s="214"/>
      <c r="HPQ172" s="214"/>
      <c r="HPR172" s="214"/>
      <c r="HPS172" s="214"/>
      <c r="HPT172" s="214"/>
      <c r="HPU172" s="214"/>
      <c r="HPV172" s="214"/>
      <c r="HPW172" s="214"/>
      <c r="HPX172" s="214"/>
      <c r="HPY172" s="214"/>
      <c r="HPZ172" s="214"/>
      <c r="HQA172" s="214"/>
      <c r="HQB172" s="214"/>
      <c r="HQC172" s="214"/>
      <c r="HQD172" s="214"/>
      <c r="HQE172" s="214"/>
      <c r="HQF172" s="214"/>
      <c r="HQG172" s="214"/>
      <c r="HQH172" s="214"/>
      <c r="HQI172" s="214"/>
      <c r="HQJ172" s="214"/>
      <c r="HQK172" s="214"/>
      <c r="HQL172" s="214"/>
      <c r="HQM172" s="214"/>
      <c r="HQN172" s="214"/>
      <c r="HQO172" s="214"/>
      <c r="HQP172" s="214"/>
      <c r="HQQ172" s="214"/>
      <c r="HQR172" s="214"/>
      <c r="HQS172" s="214"/>
      <c r="HQT172" s="214"/>
      <c r="HQU172" s="214"/>
      <c r="HQV172" s="214"/>
      <c r="HQW172" s="214"/>
      <c r="HQX172" s="214"/>
      <c r="HQY172" s="214"/>
      <c r="HQZ172" s="214"/>
      <c r="HRA172" s="214"/>
      <c r="HRB172" s="214"/>
      <c r="HRC172" s="214"/>
      <c r="HRD172" s="214"/>
      <c r="HRE172" s="214"/>
      <c r="HRF172" s="214"/>
      <c r="HRG172" s="214"/>
      <c r="HRH172" s="214"/>
      <c r="HRI172" s="214"/>
      <c r="HRJ172" s="214"/>
      <c r="HRK172" s="214"/>
      <c r="HRL172" s="214"/>
      <c r="HRM172" s="214"/>
      <c r="HRN172" s="214"/>
      <c r="HRO172" s="214"/>
      <c r="HRV172" s="214"/>
      <c r="HRW172" s="214"/>
      <c r="HRX172" s="214"/>
      <c r="HRY172" s="214"/>
      <c r="HRZ172" s="214"/>
      <c r="HSA172" s="214"/>
      <c r="HSB172" s="214"/>
      <c r="HSC172" s="214"/>
      <c r="HSD172" s="214"/>
      <c r="HSE172" s="214"/>
      <c r="HSF172" s="214"/>
      <c r="HSG172" s="214"/>
      <c r="HSH172" s="214"/>
      <c r="HSI172" s="214"/>
      <c r="HSJ172" s="214"/>
      <c r="HSK172" s="214"/>
      <c r="HSL172" s="214"/>
      <c r="HSM172" s="214"/>
      <c r="HSN172" s="214"/>
      <c r="HSO172" s="214"/>
      <c r="HSP172" s="214"/>
      <c r="HSQ172" s="214"/>
      <c r="HSR172" s="214"/>
      <c r="HSS172" s="214"/>
      <c r="HST172" s="214"/>
      <c r="HSU172" s="214"/>
      <c r="HSV172" s="214"/>
      <c r="HSW172" s="214"/>
      <c r="HSX172" s="214"/>
      <c r="HSY172" s="214"/>
      <c r="HSZ172" s="214"/>
      <c r="HTA172" s="214"/>
      <c r="HTB172" s="214"/>
      <c r="HTC172" s="214"/>
      <c r="HTD172" s="214"/>
      <c r="HTE172" s="214"/>
      <c r="HTF172" s="214"/>
      <c r="HTG172" s="214"/>
      <c r="HTH172" s="214"/>
      <c r="HTI172" s="214"/>
      <c r="HTJ172" s="214"/>
      <c r="HTK172" s="214"/>
      <c r="HTL172" s="214"/>
      <c r="HTM172" s="214"/>
      <c r="HTN172" s="214"/>
      <c r="HTO172" s="214"/>
      <c r="HTP172" s="214"/>
      <c r="HTQ172" s="214"/>
      <c r="HTR172" s="214"/>
      <c r="HTS172" s="214"/>
      <c r="HTT172" s="214"/>
      <c r="HTU172" s="214"/>
      <c r="HTV172" s="214"/>
      <c r="HTW172" s="214"/>
      <c r="HTX172" s="214"/>
      <c r="HTY172" s="214"/>
      <c r="HTZ172" s="214"/>
      <c r="HUA172" s="214"/>
      <c r="HUB172" s="214"/>
      <c r="HUC172" s="214"/>
      <c r="HUD172" s="214"/>
      <c r="HUE172" s="214"/>
      <c r="HUF172" s="214"/>
      <c r="HUG172" s="214"/>
      <c r="HUH172" s="214"/>
      <c r="HUI172" s="214"/>
      <c r="HUJ172" s="214"/>
      <c r="HUK172" s="214"/>
      <c r="HUL172" s="214"/>
      <c r="HUM172" s="214"/>
      <c r="HUN172" s="214"/>
      <c r="HUO172" s="214"/>
      <c r="HUP172" s="214"/>
      <c r="HUQ172" s="214"/>
      <c r="HUR172" s="214"/>
      <c r="HUS172" s="214"/>
      <c r="HUT172" s="214"/>
      <c r="HUU172" s="214"/>
      <c r="HUV172" s="214"/>
      <c r="HUW172" s="214"/>
      <c r="HUX172" s="214"/>
      <c r="HUY172" s="214"/>
      <c r="HUZ172" s="214"/>
      <c r="HVA172" s="214"/>
      <c r="HVB172" s="214"/>
      <c r="HVC172" s="214"/>
      <c r="HVD172" s="214"/>
      <c r="HVE172" s="214"/>
      <c r="HVF172" s="214"/>
      <c r="HVG172" s="214"/>
      <c r="HVH172" s="214"/>
      <c r="HVI172" s="214"/>
      <c r="HVJ172" s="214"/>
      <c r="HVK172" s="214"/>
      <c r="HVL172" s="214"/>
      <c r="HVM172" s="214"/>
      <c r="HVN172" s="214"/>
      <c r="HVO172" s="214"/>
      <c r="HVP172" s="214"/>
      <c r="HVQ172" s="214"/>
      <c r="HVR172" s="214"/>
      <c r="HVS172" s="214"/>
      <c r="HVT172" s="214"/>
      <c r="HVU172" s="214"/>
      <c r="HVV172" s="214"/>
      <c r="HVW172" s="214"/>
      <c r="HVX172" s="214"/>
      <c r="HVY172" s="214"/>
      <c r="HVZ172" s="214"/>
      <c r="HWA172" s="214"/>
      <c r="HWB172" s="214"/>
      <c r="HWC172" s="214"/>
      <c r="HWD172" s="214"/>
      <c r="HWE172" s="214"/>
      <c r="HWF172" s="214"/>
      <c r="HWG172" s="214"/>
      <c r="HWH172" s="214"/>
      <c r="HWI172" s="214"/>
      <c r="HWJ172" s="214"/>
      <c r="HWK172" s="214"/>
      <c r="HWL172" s="214"/>
      <c r="HWM172" s="214"/>
      <c r="HWN172" s="214"/>
      <c r="HWO172" s="214"/>
      <c r="HWP172" s="214"/>
      <c r="HWQ172" s="214"/>
      <c r="HWR172" s="214"/>
      <c r="HWS172" s="214"/>
      <c r="HWT172" s="214"/>
      <c r="HWU172" s="214"/>
      <c r="HWV172" s="214"/>
      <c r="HWW172" s="214"/>
      <c r="HWX172" s="214"/>
      <c r="HWY172" s="214"/>
      <c r="HWZ172" s="214"/>
      <c r="HXA172" s="214"/>
      <c r="HXB172" s="214"/>
      <c r="HXC172" s="214"/>
      <c r="HXD172" s="214"/>
      <c r="HXE172" s="214"/>
      <c r="HXF172" s="214"/>
      <c r="HXG172" s="214"/>
      <c r="HXH172" s="214"/>
      <c r="HXI172" s="214"/>
      <c r="HXJ172" s="214"/>
      <c r="HXK172" s="214"/>
      <c r="HXL172" s="214"/>
      <c r="HXM172" s="214"/>
      <c r="HXN172" s="214"/>
      <c r="HXO172" s="214"/>
      <c r="HXP172" s="214"/>
      <c r="HXQ172" s="214"/>
      <c r="HXR172" s="214"/>
      <c r="HXS172" s="214"/>
      <c r="HXT172" s="214"/>
      <c r="HXU172" s="214"/>
      <c r="HXV172" s="214"/>
      <c r="HXW172" s="214"/>
      <c r="HXX172" s="214"/>
      <c r="HXY172" s="214"/>
      <c r="HXZ172" s="214"/>
      <c r="HYA172" s="214"/>
      <c r="HYB172" s="214"/>
      <c r="HYC172" s="214"/>
      <c r="HYD172" s="214"/>
      <c r="HYE172" s="214"/>
      <c r="HYF172" s="214"/>
      <c r="HYG172" s="214"/>
      <c r="HYH172" s="214"/>
      <c r="HYI172" s="214"/>
      <c r="HYJ172" s="214"/>
      <c r="HYK172" s="214"/>
      <c r="HYL172" s="214"/>
      <c r="HYM172" s="214"/>
      <c r="HYN172" s="214"/>
      <c r="HYO172" s="214"/>
      <c r="HYP172" s="214"/>
      <c r="HYQ172" s="214"/>
      <c r="HYR172" s="214"/>
      <c r="HYS172" s="214"/>
      <c r="HYT172" s="214"/>
      <c r="HYU172" s="214"/>
      <c r="HYV172" s="214"/>
      <c r="HYW172" s="214"/>
      <c r="HYX172" s="214"/>
      <c r="HYY172" s="214"/>
      <c r="HYZ172" s="214"/>
      <c r="HZA172" s="214"/>
      <c r="HZB172" s="214"/>
      <c r="HZC172" s="214"/>
      <c r="HZD172" s="214"/>
      <c r="HZE172" s="214"/>
      <c r="HZF172" s="214"/>
      <c r="HZG172" s="214"/>
      <c r="HZH172" s="214"/>
      <c r="HZI172" s="214"/>
      <c r="HZJ172" s="214"/>
      <c r="HZK172" s="214"/>
      <c r="HZL172" s="214"/>
      <c r="HZM172" s="214"/>
      <c r="HZN172" s="214"/>
      <c r="HZO172" s="214"/>
      <c r="HZP172" s="214"/>
      <c r="HZQ172" s="214"/>
      <c r="HZR172" s="214"/>
      <c r="HZS172" s="214"/>
      <c r="HZT172" s="214"/>
      <c r="HZU172" s="214"/>
      <c r="HZV172" s="214"/>
      <c r="HZW172" s="214"/>
      <c r="HZX172" s="214"/>
      <c r="HZY172" s="214"/>
      <c r="HZZ172" s="214"/>
      <c r="IAA172" s="214"/>
      <c r="IAB172" s="214"/>
      <c r="IAC172" s="214"/>
      <c r="IAD172" s="214"/>
      <c r="IAE172" s="214"/>
      <c r="IAF172" s="214"/>
      <c r="IAG172" s="214"/>
      <c r="IAH172" s="214"/>
      <c r="IAI172" s="214"/>
      <c r="IAJ172" s="214"/>
      <c r="IAK172" s="214"/>
      <c r="IAL172" s="214"/>
      <c r="IAM172" s="214"/>
      <c r="IAN172" s="214"/>
      <c r="IAO172" s="214"/>
      <c r="IAP172" s="214"/>
      <c r="IAQ172" s="214"/>
      <c r="IAR172" s="214"/>
      <c r="IAS172" s="214"/>
      <c r="IAT172" s="214"/>
      <c r="IAU172" s="214"/>
      <c r="IAV172" s="214"/>
      <c r="IAW172" s="214"/>
      <c r="IAX172" s="214"/>
      <c r="IAY172" s="214"/>
      <c r="IAZ172" s="214"/>
      <c r="IBA172" s="214"/>
      <c r="IBB172" s="214"/>
      <c r="IBC172" s="214"/>
      <c r="IBD172" s="214"/>
      <c r="IBE172" s="214"/>
      <c r="IBF172" s="214"/>
      <c r="IBG172" s="214"/>
      <c r="IBH172" s="214"/>
      <c r="IBI172" s="214"/>
      <c r="IBJ172" s="214"/>
      <c r="IBK172" s="214"/>
      <c r="IBR172" s="214"/>
      <c r="IBS172" s="214"/>
      <c r="IBT172" s="214"/>
      <c r="IBU172" s="214"/>
      <c r="IBV172" s="214"/>
      <c r="IBW172" s="214"/>
      <c r="IBX172" s="214"/>
      <c r="IBY172" s="214"/>
      <c r="IBZ172" s="214"/>
      <c r="ICA172" s="214"/>
      <c r="ICB172" s="214"/>
      <c r="ICC172" s="214"/>
      <c r="ICD172" s="214"/>
      <c r="ICE172" s="214"/>
      <c r="ICF172" s="214"/>
      <c r="ICG172" s="214"/>
      <c r="ICH172" s="214"/>
      <c r="ICI172" s="214"/>
      <c r="ICJ172" s="214"/>
      <c r="ICK172" s="214"/>
      <c r="ICL172" s="214"/>
      <c r="ICM172" s="214"/>
      <c r="ICN172" s="214"/>
      <c r="ICO172" s="214"/>
      <c r="ICP172" s="214"/>
      <c r="ICQ172" s="214"/>
      <c r="ICR172" s="214"/>
      <c r="ICS172" s="214"/>
      <c r="ICT172" s="214"/>
      <c r="ICU172" s="214"/>
      <c r="ICV172" s="214"/>
      <c r="ICW172" s="214"/>
      <c r="ICX172" s="214"/>
      <c r="ICY172" s="214"/>
      <c r="ICZ172" s="214"/>
      <c r="IDA172" s="214"/>
      <c r="IDB172" s="214"/>
      <c r="IDC172" s="214"/>
      <c r="IDD172" s="214"/>
      <c r="IDE172" s="214"/>
      <c r="IDF172" s="214"/>
      <c r="IDG172" s="214"/>
      <c r="IDH172" s="214"/>
      <c r="IDI172" s="214"/>
      <c r="IDJ172" s="214"/>
      <c r="IDK172" s="214"/>
      <c r="IDL172" s="214"/>
      <c r="IDM172" s="214"/>
      <c r="IDN172" s="214"/>
      <c r="IDO172" s="214"/>
      <c r="IDP172" s="214"/>
      <c r="IDQ172" s="214"/>
      <c r="IDR172" s="214"/>
      <c r="IDS172" s="214"/>
      <c r="IDT172" s="214"/>
      <c r="IDU172" s="214"/>
      <c r="IDV172" s="214"/>
      <c r="IDW172" s="214"/>
      <c r="IDX172" s="214"/>
      <c r="IDY172" s="214"/>
      <c r="IDZ172" s="214"/>
      <c r="IEA172" s="214"/>
      <c r="IEB172" s="214"/>
      <c r="IEC172" s="214"/>
      <c r="IED172" s="214"/>
      <c r="IEE172" s="214"/>
      <c r="IEF172" s="214"/>
      <c r="IEG172" s="214"/>
      <c r="IEH172" s="214"/>
      <c r="IEI172" s="214"/>
      <c r="IEJ172" s="214"/>
      <c r="IEK172" s="214"/>
      <c r="IEL172" s="214"/>
      <c r="IEM172" s="214"/>
      <c r="IEN172" s="214"/>
      <c r="IEO172" s="214"/>
      <c r="IEP172" s="214"/>
      <c r="IEQ172" s="214"/>
      <c r="IER172" s="214"/>
      <c r="IES172" s="214"/>
      <c r="IET172" s="214"/>
      <c r="IEU172" s="214"/>
      <c r="IEV172" s="214"/>
      <c r="IEW172" s="214"/>
      <c r="IEX172" s="214"/>
      <c r="IEY172" s="214"/>
      <c r="IEZ172" s="214"/>
      <c r="IFA172" s="214"/>
      <c r="IFB172" s="214"/>
      <c r="IFC172" s="214"/>
      <c r="IFD172" s="214"/>
      <c r="IFE172" s="214"/>
      <c r="IFF172" s="214"/>
      <c r="IFG172" s="214"/>
      <c r="IFH172" s="214"/>
      <c r="IFI172" s="214"/>
      <c r="IFJ172" s="214"/>
      <c r="IFK172" s="214"/>
      <c r="IFL172" s="214"/>
      <c r="IFM172" s="214"/>
      <c r="IFN172" s="214"/>
      <c r="IFO172" s="214"/>
      <c r="IFP172" s="214"/>
      <c r="IFQ172" s="214"/>
      <c r="IFR172" s="214"/>
      <c r="IFS172" s="214"/>
      <c r="IFT172" s="214"/>
      <c r="IFU172" s="214"/>
      <c r="IFV172" s="214"/>
      <c r="IFW172" s="214"/>
      <c r="IFX172" s="214"/>
      <c r="IFY172" s="214"/>
      <c r="IFZ172" s="214"/>
      <c r="IGA172" s="214"/>
      <c r="IGB172" s="214"/>
      <c r="IGC172" s="214"/>
      <c r="IGD172" s="214"/>
      <c r="IGE172" s="214"/>
      <c r="IGF172" s="214"/>
      <c r="IGG172" s="214"/>
      <c r="IGH172" s="214"/>
      <c r="IGI172" s="214"/>
      <c r="IGJ172" s="214"/>
      <c r="IGK172" s="214"/>
      <c r="IGL172" s="214"/>
      <c r="IGM172" s="214"/>
      <c r="IGN172" s="214"/>
      <c r="IGO172" s="214"/>
      <c r="IGP172" s="214"/>
      <c r="IGQ172" s="214"/>
      <c r="IGR172" s="214"/>
      <c r="IGS172" s="214"/>
      <c r="IGT172" s="214"/>
      <c r="IGU172" s="214"/>
      <c r="IGV172" s="214"/>
      <c r="IGW172" s="214"/>
      <c r="IGX172" s="214"/>
      <c r="IGY172" s="214"/>
      <c r="IGZ172" s="214"/>
      <c r="IHA172" s="214"/>
      <c r="IHB172" s="214"/>
      <c r="IHC172" s="214"/>
      <c r="IHD172" s="214"/>
      <c r="IHE172" s="214"/>
      <c r="IHF172" s="214"/>
      <c r="IHG172" s="214"/>
      <c r="IHH172" s="214"/>
      <c r="IHI172" s="214"/>
      <c r="IHJ172" s="214"/>
      <c r="IHK172" s="214"/>
      <c r="IHL172" s="214"/>
      <c r="IHM172" s="214"/>
      <c r="IHN172" s="214"/>
      <c r="IHO172" s="214"/>
      <c r="IHP172" s="214"/>
      <c r="IHQ172" s="214"/>
      <c r="IHR172" s="214"/>
      <c r="IHS172" s="214"/>
      <c r="IHT172" s="214"/>
      <c r="IHU172" s="214"/>
      <c r="IHV172" s="214"/>
      <c r="IHW172" s="214"/>
      <c r="IHX172" s="214"/>
      <c r="IHY172" s="214"/>
      <c r="IHZ172" s="214"/>
      <c r="IIA172" s="214"/>
      <c r="IIB172" s="214"/>
      <c r="IIC172" s="214"/>
      <c r="IID172" s="214"/>
      <c r="IIE172" s="214"/>
      <c r="IIF172" s="214"/>
      <c r="IIG172" s="214"/>
      <c r="IIH172" s="214"/>
      <c r="III172" s="214"/>
      <c r="IIJ172" s="214"/>
      <c r="IIK172" s="214"/>
      <c r="IIL172" s="214"/>
      <c r="IIM172" s="214"/>
      <c r="IIN172" s="214"/>
      <c r="IIO172" s="214"/>
      <c r="IIP172" s="214"/>
      <c r="IIQ172" s="214"/>
      <c r="IIR172" s="214"/>
      <c r="IIS172" s="214"/>
      <c r="IIT172" s="214"/>
      <c r="IIU172" s="214"/>
      <c r="IIV172" s="214"/>
      <c r="IIW172" s="214"/>
      <c r="IIX172" s="214"/>
      <c r="IIY172" s="214"/>
      <c r="IIZ172" s="214"/>
      <c r="IJA172" s="214"/>
      <c r="IJB172" s="214"/>
      <c r="IJC172" s="214"/>
      <c r="IJD172" s="214"/>
      <c r="IJE172" s="214"/>
      <c r="IJF172" s="214"/>
      <c r="IJG172" s="214"/>
      <c r="IJH172" s="214"/>
      <c r="IJI172" s="214"/>
      <c r="IJJ172" s="214"/>
      <c r="IJK172" s="214"/>
      <c r="IJL172" s="214"/>
      <c r="IJM172" s="214"/>
      <c r="IJN172" s="214"/>
      <c r="IJO172" s="214"/>
      <c r="IJP172" s="214"/>
      <c r="IJQ172" s="214"/>
      <c r="IJR172" s="214"/>
      <c r="IJS172" s="214"/>
      <c r="IJT172" s="214"/>
      <c r="IJU172" s="214"/>
      <c r="IJV172" s="214"/>
      <c r="IJW172" s="214"/>
      <c r="IJX172" s="214"/>
      <c r="IJY172" s="214"/>
      <c r="IJZ172" s="214"/>
      <c r="IKA172" s="214"/>
      <c r="IKB172" s="214"/>
      <c r="IKC172" s="214"/>
      <c r="IKD172" s="214"/>
      <c r="IKE172" s="214"/>
      <c r="IKF172" s="214"/>
      <c r="IKG172" s="214"/>
      <c r="IKH172" s="214"/>
      <c r="IKI172" s="214"/>
      <c r="IKJ172" s="214"/>
      <c r="IKK172" s="214"/>
      <c r="IKL172" s="214"/>
      <c r="IKM172" s="214"/>
      <c r="IKN172" s="214"/>
      <c r="IKO172" s="214"/>
      <c r="IKP172" s="214"/>
      <c r="IKQ172" s="214"/>
      <c r="IKR172" s="214"/>
      <c r="IKS172" s="214"/>
      <c r="IKT172" s="214"/>
      <c r="IKU172" s="214"/>
      <c r="IKV172" s="214"/>
      <c r="IKW172" s="214"/>
      <c r="IKX172" s="214"/>
      <c r="IKY172" s="214"/>
      <c r="IKZ172" s="214"/>
      <c r="ILA172" s="214"/>
      <c r="ILB172" s="214"/>
      <c r="ILC172" s="214"/>
      <c r="ILD172" s="214"/>
      <c r="ILE172" s="214"/>
      <c r="ILF172" s="214"/>
      <c r="ILG172" s="214"/>
      <c r="ILN172" s="214"/>
      <c r="ILO172" s="214"/>
      <c r="ILP172" s="214"/>
      <c r="ILQ172" s="214"/>
      <c r="ILR172" s="214"/>
      <c r="ILS172" s="214"/>
      <c r="ILT172" s="214"/>
      <c r="ILU172" s="214"/>
      <c r="ILV172" s="214"/>
      <c r="ILW172" s="214"/>
      <c r="ILX172" s="214"/>
      <c r="ILY172" s="214"/>
      <c r="ILZ172" s="214"/>
      <c r="IMA172" s="214"/>
      <c r="IMB172" s="214"/>
      <c r="IMC172" s="214"/>
      <c r="IMD172" s="214"/>
      <c r="IME172" s="214"/>
      <c r="IMF172" s="214"/>
      <c r="IMG172" s="214"/>
      <c r="IMH172" s="214"/>
      <c r="IMI172" s="214"/>
      <c r="IMJ172" s="214"/>
      <c r="IMK172" s="214"/>
      <c r="IML172" s="214"/>
      <c r="IMM172" s="214"/>
      <c r="IMN172" s="214"/>
      <c r="IMO172" s="214"/>
      <c r="IMP172" s="214"/>
      <c r="IMQ172" s="214"/>
      <c r="IMR172" s="214"/>
      <c r="IMS172" s="214"/>
      <c r="IMT172" s="214"/>
      <c r="IMU172" s="214"/>
      <c r="IMV172" s="214"/>
      <c r="IMW172" s="214"/>
      <c r="IMX172" s="214"/>
      <c r="IMY172" s="214"/>
      <c r="IMZ172" s="214"/>
      <c r="INA172" s="214"/>
      <c r="INB172" s="214"/>
      <c r="INC172" s="214"/>
      <c r="IND172" s="214"/>
      <c r="INE172" s="214"/>
      <c r="INF172" s="214"/>
      <c r="ING172" s="214"/>
      <c r="INH172" s="214"/>
      <c r="INI172" s="214"/>
      <c r="INJ172" s="214"/>
      <c r="INK172" s="214"/>
      <c r="INL172" s="214"/>
      <c r="INM172" s="214"/>
      <c r="INN172" s="214"/>
      <c r="INO172" s="214"/>
      <c r="INP172" s="214"/>
      <c r="INQ172" s="214"/>
      <c r="INR172" s="214"/>
      <c r="INS172" s="214"/>
      <c r="INT172" s="214"/>
      <c r="INU172" s="214"/>
      <c r="INV172" s="214"/>
      <c r="INW172" s="214"/>
      <c r="INX172" s="214"/>
      <c r="INY172" s="214"/>
      <c r="INZ172" s="214"/>
      <c r="IOA172" s="214"/>
      <c r="IOB172" s="214"/>
      <c r="IOC172" s="214"/>
      <c r="IOD172" s="214"/>
      <c r="IOE172" s="214"/>
      <c r="IOF172" s="214"/>
      <c r="IOG172" s="214"/>
      <c r="IOH172" s="214"/>
      <c r="IOI172" s="214"/>
      <c r="IOJ172" s="214"/>
      <c r="IOK172" s="214"/>
      <c r="IOL172" s="214"/>
      <c r="IOM172" s="214"/>
      <c r="ION172" s="214"/>
      <c r="IOO172" s="214"/>
      <c r="IOP172" s="214"/>
      <c r="IOQ172" s="214"/>
      <c r="IOR172" s="214"/>
      <c r="IOS172" s="214"/>
      <c r="IOT172" s="214"/>
      <c r="IOU172" s="214"/>
      <c r="IOV172" s="214"/>
      <c r="IOW172" s="214"/>
      <c r="IOX172" s="214"/>
      <c r="IOY172" s="214"/>
      <c r="IOZ172" s="214"/>
      <c r="IPA172" s="214"/>
      <c r="IPB172" s="214"/>
      <c r="IPC172" s="214"/>
      <c r="IPD172" s="214"/>
      <c r="IPE172" s="214"/>
      <c r="IPF172" s="214"/>
      <c r="IPG172" s="214"/>
      <c r="IPH172" s="214"/>
      <c r="IPI172" s="214"/>
      <c r="IPJ172" s="214"/>
      <c r="IPK172" s="214"/>
      <c r="IPL172" s="214"/>
      <c r="IPM172" s="214"/>
      <c r="IPN172" s="214"/>
      <c r="IPO172" s="214"/>
      <c r="IPP172" s="214"/>
      <c r="IPQ172" s="214"/>
      <c r="IPR172" s="214"/>
      <c r="IPS172" s="214"/>
      <c r="IPT172" s="214"/>
      <c r="IPU172" s="214"/>
      <c r="IPV172" s="214"/>
      <c r="IPW172" s="214"/>
      <c r="IPX172" s="214"/>
      <c r="IPY172" s="214"/>
      <c r="IPZ172" s="214"/>
      <c r="IQA172" s="214"/>
      <c r="IQB172" s="214"/>
      <c r="IQC172" s="214"/>
      <c r="IQD172" s="214"/>
      <c r="IQE172" s="214"/>
      <c r="IQF172" s="214"/>
      <c r="IQG172" s="214"/>
      <c r="IQH172" s="214"/>
      <c r="IQI172" s="214"/>
      <c r="IQJ172" s="214"/>
      <c r="IQK172" s="214"/>
      <c r="IQL172" s="214"/>
      <c r="IQM172" s="214"/>
      <c r="IQN172" s="214"/>
      <c r="IQO172" s="214"/>
      <c r="IQP172" s="214"/>
      <c r="IQQ172" s="214"/>
      <c r="IQR172" s="214"/>
      <c r="IQS172" s="214"/>
      <c r="IQT172" s="214"/>
      <c r="IQU172" s="214"/>
      <c r="IQV172" s="214"/>
      <c r="IQW172" s="214"/>
      <c r="IQX172" s="214"/>
      <c r="IQY172" s="214"/>
      <c r="IQZ172" s="214"/>
      <c r="IRA172" s="214"/>
      <c r="IRB172" s="214"/>
      <c r="IRC172" s="214"/>
      <c r="IRD172" s="214"/>
      <c r="IRE172" s="214"/>
      <c r="IRF172" s="214"/>
      <c r="IRG172" s="214"/>
      <c r="IRH172" s="214"/>
      <c r="IRI172" s="214"/>
      <c r="IRJ172" s="214"/>
      <c r="IRK172" s="214"/>
      <c r="IRL172" s="214"/>
      <c r="IRM172" s="214"/>
      <c r="IRN172" s="214"/>
      <c r="IRO172" s="214"/>
      <c r="IRP172" s="214"/>
      <c r="IRQ172" s="214"/>
      <c r="IRR172" s="214"/>
      <c r="IRS172" s="214"/>
      <c r="IRT172" s="214"/>
      <c r="IRU172" s="214"/>
      <c r="IRV172" s="214"/>
      <c r="IRW172" s="214"/>
      <c r="IRX172" s="214"/>
      <c r="IRY172" s="214"/>
      <c r="IRZ172" s="214"/>
      <c r="ISA172" s="214"/>
      <c r="ISB172" s="214"/>
      <c r="ISC172" s="214"/>
      <c r="ISD172" s="214"/>
      <c r="ISE172" s="214"/>
      <c r="ISF172" s="214"/>
      <c r="ISG172" s="214"/>
      <c r="ISH172" s="214"/>
      <c r="ISI172" s="214"/>
      <c r="ISJ172" s="214"/>
      <c r="ISK172" s="214"/>
      <c r="ISL172" s="214"/>
      <c r="ISM172" s="214"/>
      <c r="ISN172" s="214"/>
      <c r="ISO172" s="214"/>
      <c r="ISP172" s="214"/>
      <c r="ISQ172" s="214"/>
      <c r="ISR172" s="214"/>
      <c r="ISS172" s="214"/>
      <c r="IST172" s="214"/>
      <c r="ISU172" s="214"/>
      <c r="ISV172" s="214"/>
      <c r="ISW172" s="214"/>
      <c r="ISX172" s="214"/>
      <c r="ISY172" s="214"/>
      <c r="ISZ172" s="214"/>
      <c r="ITA172" s="214"/>
      <c r="ITB172" s="214"/>
      <c r="ITC172" s="214"/>
      <c r="ITD172" s="214"/>
      <c r="ITE172" s="214"/>
      <c r="ITF172" s="214"/>
      <c r="ITG172" s="214"/>
      <c r="ITH172" s="214"/>
      <c r="ITI172" s="214"/>
      <c r="ITJ172" s="214"/>
      <c r="ITK172" s="214"/>
      <c r="ITL172" s="214"/>
      <c r="ITM172" s="214"/>
      <c r="ITN172" s="214"/>
      <c r="ITO172" s="214"/>
      <c r="ITP172" s="214"/>
      <c r="ITQ172" s="214"/>
      <c r="ITR172" s="214"/>
      <c r="ITS172" s="214"/>
      <c r="ITT172" s="214"/>
      <c r="ITU172" s="214"/>
      <c r="ITV172" s="214"/>
      <c r="ITW172" s="214"/>
      <c r="ITX172" s="214"/>
      <c r="ITY172" s="214"/>
      <c r="ITZ172" s="214"/>
      <c r="IUA172" s="214"/>
      <c r="IUB172" s="214"/>
      <c r="IUC172" s="214"/>
      <c r="IUD172" s="214"/>
      <c r="IUE172" s="214"/>
      <c r="IUF172" s="214"/>
      <c r="IUG172" s="214"/>
      <c r="IUH172" s="214"/>
      <c r="IUI172" s="214"/>
      <c r="IUJ172" s="214"/>
      <c r="IUK172" s="214"/>
      <c r="IUL172" s="214"/>
      <c r="IUM172" s="214"/>
      <c r="IUN172" s="214"/>
      <c r="IUO172" s="214"/>
      <c r="IUP172" s="214"/>
      <c r="IUQ172" s="214"/>
      <c r="IUR172" s="214"/>
      <c r="IUS172" s="214"/>
      <c r="IUT172" s="214"/>
      <c r="IUU172" s="214"/>
      <c r="IUV172" s="214"/>
      <c r="IUW172" s="214"/>
      <c r="IUX172" s="214"/>
      <c r="IUY172" s="214"/>
      <c r="IUZ172" s="214"/>
      <c r="IVA172" s="214"/>
      <c r="IVB172" s="214"/>
      <c r="IVC172" s="214"/>
      <c r="IVJ172" s="214"/>
      <c r="IVK172" s="214"/>
      <c r="IVL172" s="214"/>
      <c r="IVM172" s="214"/>
      <c r="IVN172" s="214"/>
      <c r="IVO172" s="214"/>
      <c r="IVP172" s="214"/>
      <c r="IVQ172" s="214"/>
      <c r="IVR172" s="214"/>
      <c r="IVS172" s="214"/>
      <c r="IVT172" s="214"/>
      <c r="IVU172" s="214"/>
      <c r="IVV172" s="214"/>
      <c r="IVW172" s="214"/>
      <c r="IVX172" s="214"/>
      <c r="IVY172" s="214"/>
      <c r="IVZ172" s="214"/>
      <c r="IWA172" s="214"/>
      <c r="IWB172" s="214"/>
      <c r="IWC172" s="214"/>
      <c r="IWD172" s="214"/>
      <c r="IWE172" s="214"/>
      <c r="IWF172" s="214"/>
      <c r="IWG172" s="214"/>
      <c r="IWH172" s="214"/>
      <c r="IWI172" s="214"/>
      <c r="IWJ172" s="214"/>
      <c r="IWK172" s="214"/>
      <c r="IWL172" s="214"/>
      <c r="IWM172" s="214"/>
      <c r="IWN172" s="214"/>
      <c r="IWO172" s="214"/>
      <c r="IWP172" s="214"/>
      <c r="IWQ172" s="214"/>
      <c r="IWR172" s="214"/>
      <c r="IWS172" s="214"/>
      <c r="IWT172" s="214"/>
      <c r="IWU172" s="214"/>
      <c r="IWV172" s="214"/>
      <c r="IWW172" s="214"/>
      <c r="IWX172" s="214"/>
      <c r="IWY172" s="214"/>
      <c r="IWZ172" s="214"/>
      <c r="IXA172" s="214"/>
      <c r="IXB172" s="214"/>
      <c r="IXC172" s="214"/>
      <c r="IXD172" s="214"/>
      <c r="IXE172" s="214"/>
      <c r="IXF172" s="214"/>
      <c r="IXG172" s="214"/>
      <c r="IXH172" s="214"/>
      <c r="IXI172" s="214"/>
      <c r="IXJ172" s="214"/>
      <c r="IXK172" s="214"/>
      <c r="IXL172" s="214"/>
      <c r="IXM172" s="214"/>
      <c r="IXN172" s="214"/>
      <c r="IXO172" s="214"/>
      <c r="IXP172" s="214"/>
      <c r="IXQ172" s="214"/>
      <c r="IXR172" s="214"/>
      <c r="IXS172" s="214"/>
      <c r="IXT172" s="214"/>
      <c r="IXU172" s="214"/>
      <c r="IXV172" s="214"/>
      <c r="IXW172" s="214"/>
      <c r="IXX172" s="214"/>
      <c r="IXY172" s="214"/>
      <c r="IXZ172" s="214"/>
      <c r="IYA172" s="214"/>
      <c r="IYB172" s="214"/>
      <c r="IYC172" s="214"/>
      <c r="IYD172" s="214"/>
      <c r="IYE172" s="214"/>
      <c r="IYF172" s="214"/>
      <c r="IYG172" s="214"/>
      <c r="IYH172" s="214"/>
      <c r="IYI172" s="214"/>
      <c r="IYJ172" s="214"/>
      <c r="IYK172" s="214"/>
      <c r="IYL172" s="214"/>
      <c r="IYM172" s="214"/>
      <c r="IYN172" s="214"/>
      <c r="IYO172" s="214"/>
      <c r="IYP172" s="214"/>
      <c r="IYQ172" s="214"/>
      <c r="IYR172" s="214"/>
      <c r="IYS172" s="214"/>
      <c r="IYT172" s="214"/>
      <c r="IYU172" s="214"/>
      <c r="IYV172" s="214"/>
      <c r="IYW172" s="214"/>
      <c r="IYX172" s="214"/>
      <c r="IYY172" s="214"/>
      <c r="IYZ172" s="214"/>
      <c r="IZA172" s="214"/>
      <c r="IZB172" s="214"/>
      <c r="IZC172" s="214"/>
      <c r="IZD172" s="214"/>
      <c r="IZE172" s="214"/>
      <c r="IZF172" s="214"/>
      <c r="IZG172" s="214"/>
      <c r="IZH172" s="214"/>
      <c r="IZI172" s="214"/>
      <c r="IZJ172" s="214"/>
      <c r="IZK172" s="214"/>
      <c r="IZL172" s="214"/>
      <c r="IZM172" s="214"/>
      <c r="IZN172" s="214"/>
      <c r="IZO172" s="214"/>
      <c r="IZP172" s="214"/>
      <c r="IZQ172" s="214"/>
      <c r="IZR172" s="214"/>
      <c r="IZS172" s="214"/>
      <c r="IZT172" s="214"/>
      <c r="IZU172" s="214"/>
      <c r="IZV172" s="214"/>
      <c r="IZW172" s="214"/>
      <c r="IZX172" s="214"/>
      <c r="IZY172" s="214"/>
      <c r="IZZ172" s="214"/>
      <c r="JAA172" s="214"/>
      <c r="JAB172" s="214"/>
      <c r="JAC172" s="214"/>
      <c r="JAD172" s="214"/>
      <c r="JAE172" s="214"/>
      <c r="JAF172" s="214"/>
      <c r="JAG172" s="214"/>
      <c r="JAH172" s="214"/>
      <c r="JAI172" s="214"/>
      <c r="JAJ172" s="214"/>
      <c r="JAK172" s="214"/>
      <c r="JAL172" s="214"/>
      <c r="JAM172" s="214"/>
      <c r="JAN172" s="214"/>
      <c r="JAO172" s="214"/>
      <c r="JAP172" s="214"/>
      <c r="JAQ172" s="214"/>
      <c r="JAR172" s="214"/>
      <c r="JAS172" s="214"/>
      <c r="JAT172" s="214"/>
      <c r="JAU172" s="214"/>
      <c r="JAV172" s="214"/>
      <c r="JAW172" s="214"/>
      <c r="JAX172" s="214"/>
      <c r="JAY172" s="214"/>
      <c r="JAZ172" s="214"/>
      <c r="JBA172" s="214"/>
      <c r="JBB172" s="214"/>
      <c r="JBC172" s="214"/>
      <c r="JBD172" s="214"/>
      <c r="JBE172" s="214"/>
      <c r="JBF172" s="214"/>
      <c r="JBG172" s="214"/>
      <c r="JBH172" s="214"/>
      <c r="JBI172" s="214"/>
      <c r="JBJ172" s="214"/>
      <c r="JBK172" s="214"/>
      <c r="JBL172" s="214"/>
      <c r="JBM172" s="214"/>
      <c r="JBN172" s="214"/>
      <c r="JBO172" s="214"/>
      <c r="JBP172" s="214"/>
      <c r="JBQ172" s="214"/>
      <c r="JBR172" s="214"/>
      <c r="JBS172" s="214"/>
      <c r="JBT172" s="214"/>
      <c r="JBU172" s="214"/>
      <c r="JBV172" s="214"/>
      <c r="JBW172" s="214"/>
      <c r="JBX172" s="214"/>
      <c r="JBY172" s="214"/>
      <c r="JBZ172" s="214"/>
      <c r="JCA172" s="214"/>
      <c r="JCB172" s="214"/>
      <c r="JCC172" s="214"/>
      <c r="JCD172" s="214"/>
      <c r="JCE172" s="214"/>
      <c r="JCF172" s="214"/>
      <c r="JCG172" s="214"/>
      <c r="JCH172" s="214"/>
      <c r="JCI172" s="214"/>
      <c r="JCJ172" s="214"/>
      <c r="JCK172" s="214"/>
      <c r="JCL172" s="214"/>
      <c r="JCM172" s="214"/>
      <c r="JCN172" s="214"/>
      <c r="JCO172" s="214"/>
      <c r="JCP172" s="214"/>
      <c r="JCQ172" s="214"/>
      <c r="JCR172" s="214"/>
      <c r="JCS172" s="214"/>
      <c r="JCT172" s="214"/>
      <c r="JCU172" s="214"/>
      <c r="JCV172" s="214"/>
      <c r="JCW172" s="214"/>
      <c r="JCX172" s="214"/>
      <c r="JCY172" s="214"/>
      <c r="JCZ172" s="214"/>
      <c r="JDA172" s="214"/>
      <c r="JDB172" s="214"/>
      <c r="JDC172" s="214"/>
      <c r="JDD172" s="214"/>
      <c r="JDE172" s="214"/>
      <c r="JDF172" s="214"/>
      <c r="JDG172" s="214"/>
      <c r="JDH172" s="214"/>
      <c r="JDI172" s="214"/>
      <c r="JDJ172" s="214"/>
      <c r="JDK172" s="214"/>
      <c r="JDL172" s="214"/>
      <c r="JDM172" s="214"/>
      <c r="JDN172" s="214"/>
      <c r="JDO172" s="214"/>
      <c r="JDP172" s="214"/>
      <c r="JDQ172" s="214"/>
      <c r="JDR172" s="214"/>
      <c r="JDS172" s="214"/>
      <c r="JDT172" s="214"/>
      <c r="JDU172" s="214"/>
      <c r="JDV172" s="214"/>
      <c r="JDW172" s="214"/>
      <c r="JDX172" s="214"/>
      <c r="JDY172" s="214"/>
      <c r="JDZ172" s="214"/>
      <c r="JEA172" s="214"/>
      <c r="JEB172" s="214"/>
      <c r="JEC172" s="214"/>
      <c r="JED172" s="214"/>
      <c r="JEE172" s="214"/>
      <c r="JEF172" s="214"/>
      <c r="JEG172" s="214"/>
      <c r="JEH172" s="214"/>
      <c r="JEI172" s="214"/>
      <c r="JEJ172" s="214"/>
      <c r="JEK172" s="214"/>
      <c r="JEL172" s="214"/>
      <c r="JEM172" s="214"/>
      <c r="JEN172" s="214"/>
      <c r="JEO172" s="214"/>
      <c r="JEP172" s="214"/>
      <c r="JEQ172" s="214"/>
      <c r="JER172" s="214"/>
      <c r="JES172" s="214"/>
      <c r="JET172" s="214"/>
      <c r="JEU172" s="214"/>
      <c r="JEV172" s="214"/>
      <c r="JEW172" s="214"/>
      <c r="JEX172" s="214"/>
      <c r="JEY172" s="214"/>
      <c r="JFF172" s="214"/>
      <c r="JFG172" s="214"/>
      <c r="JFH172" s="214"/>
      <c r="JFI172" s="214"/>
      <c r="JFJ172" s="214"/>
      <c r="JFK172" s="214"/>
      <c r="JFL172" s="214"/>
      <c r="JFM172" s="214"/>
      <c r="JFN172" s="214"/>
      <c r="JFO172" s="214"/>
      <c r="JFP172" s="214"/>
      <c r="JFQ172" s="214"/>
      <c r="JFR172" s="214"/>
      <c r="JFS172" s="214"/>
      <c r="JFT172" s="214"/>
      <c r="JFU172" s="214"/>
      <c r="JFV172" s="214"/>
      <c r="JFW172" s="214"/>
      <c r="JFX172" s="214"/>
      <c r="JFY172" s="214"/>
      <c r="JFZ172" s="214"/>
      <c r="JGA172" s="214"/>
      <c r="JGB172" s="214"/>
      <c r="JGC172" s="214"/>
      <c r="JGD172" s="214"/>
      <c r="JGE172" s="214"/>
      <c r="JGF172" s="214"/>
      <c r="JGG172" s="214"/>
      <c r="JGH172" s="214"/>
      <c r="JGI172" s="214"/>
      <c r="JGJ172" s="214"/>
      <c r="JGK172" s="214"/>
      <c r="JGL172" s="214"/>
      <c r="JGM172" s="214"/>
      <c r="JGN172" s="214"/>
      <c r="JGO172" s="214"/>
      <c r="JGP172" s="214"/>
      <c r="JGQ172" s="214"/>
      <c r="JGR172" s="214"/>
      <c r="JGS172" s="214"/>
      <c r="JGT172" s="214"/>
      <c r="JGU172" s="214"/>
      <c r="JGV172" s="214"/>
      <c r="JGW172" s="214"/>
      <c r="JGX172" s="214"/>
      <c r="JGY172" s="214"/>
      <c r="JGZ172" s="214"/>
      <c r="JHA172" s="214"/>
      <c r="JHB172" s="214"/>
      <c r="JHC172" s="214"/>
      <c r="JHD172" s="214"/>
      <c r="JHE172" s="214"/>
      <c r="JHF172" s="214"/>
      <c r="JHG172" s="214"/>
      <c r="JHH172" s="214"/>
      <c r="JHI172" s="214"/>
      <c r="JHJ172" s="214"/>
      <c r="JHK172" s="214"/>
      <c r="JHL172" s="214"/>
      <c r="JHM172" s="214"/>
      <c r="JHN172" s="214"/>
      <c r="JHO172" s="214"/>
      <c r="JHP172" s="214"/>
      <c r="JHQ172" s="214"/>
      <c r="JHR172" s="214"/>
      <c r="JHS172" s="214"/>
      <c r="JHT172" s="214"/>
      <c r="JHU172" s="214"/>
      <c r="JHV172" s="214"/>
      <c r="JHW172" s="214"/>
      <c r="JHX172" s="214"/>
      <c r="JHY172" s="214"/>
      <c r="JHZ172" s="214"/>
      <c r="JIA172" s="214"/>
      <c r="JIB172" s="214"/>
      <c r="JIC172" s="214"/>
      <c r="JID172" s="214"/>
      <c r="JIE172" s="214"/>
      <c r="JIF172" s="214"/>
      <c r="JIG172" s="214"/>
      <c r="JIH172" s="214"/>
      <c r="JII172" s="214"/>
      <c r="JIJ172" s="214"/>
      <c r="JIK172" s="214"/>
      <c r="JIL172" s="214"/>
      <c r="JIM172" s="214"/>
      <c r="JIN172" s="214"/>
      <c r="JIO172" s="214"/>
      <c r="JIP172" s="214"/>
      <c r="JIQ172" s="214"/>
      <c r="JIR172" s="214"/>
      <c r="JIS172" s="214"/>
      <c r="JIT172" s="214"/>
      <c r="JIU172" s="214"/>
      <c r="JIV172" s="214"/>
      <c r="JIW172" s="214"/>
      <c r="JIX172" s="214"/>
      <c r="JIY172" s="214"/>
      <c r="JIZ172" s="214"/>
      <c r="JJA172" s="214"/>
      <c r="JJB172" s="214"/>
      <c r="JJC172" s="214"/>
      <c r="JJD172" s="214"/>
      <c r="JJE172" s="214"/>
      <c r="JJF172" s="214"/>
      <c r="JJG172" s="214"/>
      <c r="JJH172" s="214"/>
      <c r="JJI172" s="214"/>
      <c r="JJJ172" s="214"/>
      <c r="JJK172" s="214"/>
      <c r="JJL172" s="214"/>
      <c r="JJM172" s="214"/>
      <c r="JJN172" s="214"/>
      <c r="JJO172" s="214"/>
      <c r="JJP172" s="214"/>
      <c r="JJQ172" s="214"/>
      <c r="JJR172" s="214"/>
      <c r="JJS172" s="214"/>
      <c r="JJT172" s="214"/>
      <c r="JJU172" s="214"/>
      <c r="JJV172" s="214"/>
      <c r="JJW172" s="214"/>
      <c r="JJX172" s="214"/>
      <c r="JJY172" s="214"/>
      <c r="JJZ172" s="214"/>
      <c r="JKA172" s="214"/>
      <c r="JKB172" s="214"/>
      <c r="JKC172" s="214"/>
      <c r="JKD172" s="214"/>
      <c r="JKE172" s="214"/>
      <c r="JKF172" s="214"/>
      <c r="JKG172" s="214"/>
      <c r="JKH172" s="214"/>
      <c r="JKI172" s="214"/>
      <c r="JKJ172" s="214"/>
      <c r="JKK172" s="214"/>
      <c r="JKL172" s="214"/>
      <c r="JKM172" s="214"/>
      <c r="JKN172" s="214"/>
      <c r="JKO172" s="214"/>
      <c r="JKP172" s="214"/>
      <c r="JKQ172" s="214"/>
      <c r="JKR172" s="214"/>
      <c r="JKS172" s="214"/>
      <c r="JKT172" s="214"/>
      <c r="JKU172" s="214"/>
      <c r="JKV172" s="214"/>
      <c r="JKW172" s="214"/>
      <c r="JKX172" s="214"/>
      <c r="JKY172" s="214"/>
      <c r="JKZ172" s="214"/>
      <c r="JLA172" s="214"/>
      <c r="JLB172" s="214"/>
      <c r="JLC172" s="214"/>
      <c r="JLD172" s="214"/>
      <c r="JLE172" s="214"/>
      <c r="JLF172" s="214"/>
      <c r="JLG172" s="214"/>
      <c r="JLH172" s="214"/>
      <c r="JLI172" s="214"/>
      <c r="JLJ172" s="214"/>
      <c r="JLK172" s="214"/>
      <c r="JLL172" s="214"/>
      <c r="JLM172" s="214"/>
      <c r="JLN172" s="214"/>
      <c r="JLO172" s="214"/>
      <c r="JLP172" s="214"/>
      <c r="JLQ172" s="214"/>
      <c r="JLR172" s="214"/>
      <c r="JLS172" s="214"/>
      <c r="JLT172" s="214"/>
      <c r="JLU172" s="214"/>
      <c r="JLV172" s="214"/>
      <c r="JLW172" s="214"/>
      <c r="JLX172" s="214"/>
      <c r="JLY172" s="214"/>
      <c r="JLZ172" s="214"/>
      <c r="JMA172" s="214"/>
      <c r="JMB172" s="214"/>
      <c r="JMC172" s="214"/>
      <c r="JMD172" s="214"/>
      <c r="JME172" s="214"/>
      <c r="JMF172" s="214"/>
      <c r="JMG172" s="214"/>
      <c r="JMH172" s="214"/>
      <c r="JMI172" s="214"/>
      <c r="JMJ172" s="214"/>
      <c r="JMK172" s="214"/>
      <c r="JML172" s="214"/>
      <c r="JMM172" s="214"/>
      <c r="JMN172" s="214"/>
      <c r="JMO172" s="214"/>
      <c r="JMP172" s="214"/>
      <c r="JMQ172" s="214"/>
      <c r="JMR172" s="214"/>
      <c r="JMS172" s="214"/>
      <c r="JMT172" s="214"/>
      <c r="JMU172" s="214"/>
      <c r="JMV172" s="214"/>
      <c r="JMW172" s="214"/>
      <c r="JMX172" s="214"/>
      <c r="JMY172" s="214"/>
      <c r="JMZ172" s="214"/>
      <c r="JNA172" s="214"/>
      <c r="JNB172" s="214"/>
      <c r="JNC172" s="214"/>
      <c r="JND172" s="214"/>
      <c r="JNE172" s="214"/>
      <c r="JNF172" s="214"/>
      <c r="JNG172" s="214"/>
      <c r="JNH172" s="214"/>
      <c r="JNI172" s="214"/>
      <c r="JNJ172" s="214"/>
      <c r="JNK172" s="214"/>
      <c r="JNL172" s="214"/>
      <c r="JNM172" s="214"/>
      <c r="JNN172" s="214"/>
      <c r="JNO172" s="214"/>
      <c r="JNP172" s="214"/>
      <c r="JNQ172" s="214"/>
      <c r="JNR172" s="214"/>
      <c r="JNS172" s="214"/>
      <c r="JNT172" s="214"/>
      <c r="JNU172" s="214"/>
      <c r="JNV172" s="214"/>
      <c r="JNW172" s="214"/>
      <c r="JNX172" s="214"/>
      <c r="JNY172" s="214"/>
      <c r="JNZ172" s="214"/>
      <c r="JOA172" s="214"/>
      <c r="JOB172" s="214"/>
      <c r="JOC172" s="214"/>
      <c r="JOD172" s="214"/>
      <c r="JOE172" s="214"/>
      <c r="JOF172" s="214"/>
      <c r="JOG172" s="214"/>
      <c r="JOH172" s="214"/>
      <c r="JOI172" s="214"/>
      <c r="JOJ172" s="214"/>
      <c r="JOK172" s="214"/>
      <c r="JOL172" s="214"/>
      <c r="JOM172" s="214"/>
      <c r="JON172" s="214"/>
      <c r="JOO172" s="214"/>
      <c r="JOP172" s="214"/>
      <c r="JOQ172" s="214"/>
      <c r="JOR172" s="214"/>
      <c r="JOS172" s="214"/>
      <c r="JOT172" s="214"/>
      <c r="JOU172" s="214"/>
      <c r="JPB172" s="214"/>
      <c r="JPC172" s="214"/>
      <c r="JPD172" s="214"/>
      <c r="JPE172" s="214"/>
      <c r="JPF172" s="214"/>
      <c r="JPG172" s="214"/>
      <c r="JPH172" s="214"/>
      <c r="JPI172" s="214"/>
      <c r="JPJ172" s="214"/>
      <c r="JPK172" s="214"/>
      <c r="JPL172" s="214"/>
      <c r="JPM172" s="214"/>
      <c r="JPN172" s="214"/>
      <c r="JPO172" s="214"/>
      <c r="JPP172" s="214"/>
      <c r="JPQ172" s="214"/>
      <c r="JPR172" s="214"/>
      <c r="JPS172" s="214"/>
      <c r="JPT172" s="214"/>
      <c r="JPU172" s="214"/>
      <c r="JPV172" s="214"/>
      <c r="JPW172" s="214"/>
      <c r="JPX172" s="214"/>
      <c r="JPY172" s="214"/>
      <c r="JPZ172" s="214"/>
      <c r="JQA172" s="214"/>
      <c r="JQB172" s="214"/>
      <c r="JQC172" s="214"/>
      <c r="JQD172" s="214"/>
      <c r="JQE172" s="214"/>
      <c r="JQF172" s="214"/>
      <c r="JQG172" s="214"/>
      <c r="JQH172" s="214"/>
      <c r="JQI172" s="214"/>
      <c r="JQJ172" s="214"/>
      <c r="JQK172" s="214"/>
      <c r="JQL172" s="214"/>
      <c r="JQM172" s="214"/>
      <c r="JQN172" s="214"/>
      <c r="JQO172" s="214"/>
      <c r="JQP172" s="214"/>
      <c r="JQQ172" s="214"/>
      <c r="JQR172" s="214"/>
      <c r="JQS172" s="214"/>
      <c r="JQT172" s="214"/>
      <c r="JQU172" s="214"/>
      <c r="JQV172" s="214"/>
      <c r="JQW172" s="214"/>
      <c r="JQX172" s="214"/>
      <c r="JQY172" s="214"/>
      <c r="JQZ172" s="214"/>
      <c r="JRA172" s="214"/>
      <c r="JRB172" s="214"/>
      <c r="JRC172" s="214"/>
      <c r="JRD172" s="214"/>
      <c r="JRE172" s="214"/>
      <c r="JRF172" s="214"/>
      <c r="JRG172" s="214"/>
      <c r="JRH172" s="214"/>
      <c r="JRI172" s="214"/>
      <c r="JRJ172" s="214"/>
      <c r="JRK172" s="214"/>
      <c r="JRL172" s="214"/>
      <c r="JRM172" s="214"/>
      <c r="JRN172" s="214"/>
      <c r="JRO172" s="214"/>
      <c r="JRP172" s="214"/>
      <c r="JRQ172" s="214"/>
      <c r="JRR172" s="214"/>
      <c r="JRS172" s="214"/>
      <c r="JRT172" s="214"/>
      <c r="JRU172" s="214"/>
      <c r="JRV172" s="214"/>
      <c r="JRW172" s="214"/>
      <c r="JRX172" s="214"/>
      <c r="JRY172" s="214"/>
      <c r="JRZ172" s="214"/>
      <c r="JSA172" s="214"/>
      <c r="JSB172" s="214"/>
      <c r="JSC172" s="214"/>
      <c r="JSD172" s="214"/>
      <c r="JSE172" s="214"/>
      <c r="JSF172" s="214"/>
      <c r="JSG172" s="214"/>
      <c r="JSH172" s="214"/>
      <c r="JSI172" s="214"/>
      <c r="JSJ172" s="214"/>
      <c r="JSK172" s="214"/>
      <c r="JSL172" s="214"/>
      <c r="JSM172" s="214"/>
      <c r="JSN172" s="214"/>
      <c r="JSO172" s="214"/>
      <c r="JSP172" s="214"/>
      <c r="JSQ172" s="214"/>
      <c r="JSR172" s="214"/>
      <c r="JSS172" s="214"/>
      <c r="JST172" s="214"/>
      <c r="JSU172" s="214"/>
      <c r="JSV172" s="214"/>
      <c r="JSW172" s="214"/>
      <c r="JSX172" s="214"/>
      <c r="JSY172" s="214"/>
      <c r="JSZ172" s="214"/>
      <c r="JTA172" s="214"/>
      <c r="JTB172" s="214"/>
      <c r="JTC172" s="214"/>
      <c r="JTD172" s="214"/>
      <c r="JTE172" s="214"/>
      <c r="JTF172" s="214"/>
      <c r="JTG172" s="214"/>
      <c r="JTH172" s="214"/>
      <c r="JTI172" s="214"/>
      <c r="JTJ172" s="214"/>
      <c r="JTK172" s="214"/>
      <c r="JTL172" s="214"/>
      <c r="JTM172" s="214"/>
      <c r="JTN172" s="214"/>
      <c r="JTO172" s="214"/>
      <c r="JTP172" s="214"/>
      <c r="JTQ172" s="214"/>
      <c r="JTR172" s="214"/>
      <c r="JTS172" s="214"/>
      <c r="JTT172" s="214"/>
      <c r="JTU172" s="214"/>
      <c r="JTV172" s="214"/>
      <c r="JTW172" s="214"/>
      <c r="JTX172" s="214"/>
      <c r="JTY172" s="214"/>
      <c r="JTZ172" s="214"/>
      <c r="JUA172" s="214"/>
      <c r="JUB172" s="214"/>
      <c r="JUC172" s="214"/>
      <c r="JUD172" s="214"/>
      <c r="JUE172" s="214"/>
      <c r="JUF172" s="214"/>
      <c r="JUG172" s="214"/>
      <c r="JUH172" s="214"/>
      <c r="JUI172" s="214"/>
      <c r="JUJ172" s="214"/>
      <c r="JUK172" s="214"/>
      <c r="JUL172" s="214"/>
      <c r="JUM172" s="214"/>
      <c r="JUN172" s="214"/>
      <c r="JUO172" s="214"/>
      <c r="JUP172" s="214"/>
      <c r="JUQ172" s="214"/>
      <c r="JUR172" s="214"/>
      <c r="JUS172" s="214"/>
      <c r="JUT172" s="214"/>
      <c r="JUU172" s="214"/>
      <c r="JUV172" s="214"/>
      <c r="JUW172" s="214"/>
      <c r="JUX172" s="214"/>
      <c r="JUY172" s="214"/>
      <c r="JUZ172" s="214"/>
      <c r="JVA172" s="214"/>
      <c r="JVB172" s="214"/>
      <c r="JVC172" s="214"/>
      <c r="JVD172" s="214"/>
      <c r="JVE172" s="214"/>
      <c r="JVF172" s="214"/>
      <c r="JVG172" s="214"/>
      <c r="JVH172" s="214"/>
      <c r="JVI172" s="214"/>
      <c r="JVJ172" s="214"/>
      <c r="JVK172" s="214"/>
      <c r="JVL172" s="214"/>
      <c r="JVM172" s="214"/>
      <c r="JVN172" s="214"/>
      <c r="JVO172" s="214"/>
      <c r="JVP172" s="214"/>
      <c r="JVQ172" s="214"/>
      <c r="JVR172" s="214"/>
      <c r="JVS172" s="214"/>
      <c r="JVT172" s="214"/>
      <c r="JVU172" s="214"/>
      <c r="JVV172" s="214"/>
      <c r="JVW172" s="214"/>
      <c r="JVX172" s="214"/>
      <c r="JVY172" s="214"/>
      <c r="JVZ172" s="214"/>
      <c r="JWA172" s="214"/>
      <c r="JWB172" s="214"/>
      <c r="JWC172" s="214"/>
      <c r="JWD172" s="214"/>
      <c r="JWE172" s="214"/>
      <c r="JWF172" s="214"/>
      <c r="JWG172" s="214"/>
      <c r="JWH172" s="214"/>
      <c r="JWI172" s="214"/>
      <c r="JWJ172" s="214"/>
      <c r="JWK172" s="214"/>
      <c r="JWL172" s="214"/>
      <c r="JWM172" s="214"/>
      <c r="JWN172" s="214"/>
      <c r="JWO172" s="214"/>
      <c r="JWP172" s="214"/>
      <c r="JWQ172" s="214"/>
      <c r="JWR172" s="214"/>
      <c r="JWS172" s="214"/>
      <c r="JWT172" s="214"/>
      <c r="JWU172" s="214"/>
      <c r="JWV172" s="214"/>
      <c r="JWW172" s="214"/>
      <c r="JWX172" s="214"/>
      <c r="JWY172" s="214"/>
      <c r="JWZ172" s="214"/>
      <c r="JXA172" s="214"/>
      <c r="JXB172" s="214"/>
      <c r="JXC172" s="214"/>
      <c r="JXD172" s="214"/>
      <c r="JXE172" s="214"/>
      <c r="JXF172" s="214"/>
      <c r="JXG172" s="214"/>
      <c r="JXH172" s="214"/>
      <c r="JXI172" s="214"/>
      <c r="JXJ172" s="214"/>
      <c r="JXK172" s="214"/>
      <c r="JXL172" s="214"/>
      <c r="JXM172" s="214"/>
      <c r="JXN172" s="214"/>
      <c r="JXO172" s="214"/>
      <c r="JXP172" s="214"/>
      <c r="JXQ172" s="214"/>
      <c r="JXR172" s="214"/>
      <c r="JXS172" s="214"/>
      <c r="JXT172" s="214"/>
      <c r="JXU172" s="214"/>
      <c r="JXV172" s="214"/>
      <c r="JXW172" s="214"/>
      <c r="JXX172" s="214"/>
      <c r="JXY172" s="214"/>
      <c r="JXZ172" s="214"/>
      <c r="JYA172" s="214"/>
      <c r="JYB172" s="214"/>
      <c r="JYC172" s="214"/>
      <c r="JYD172" s="214"/>
      <c r="JYE172" s="214"/>
      <c r="JYF172" s="214"/>
      <c r="JYG172" s="214"/>
      <c r="JYH172" s="214"/>
      <c r="JYI172" s="214"/>
      <c r="JYJ172" s="214"/>
      <c r="JYK172" s="214"/>
      <c r="JYL172" s="214"/>
      <c r="JYM172" s="214"/>
      <c r="JYN172" s="214"/>
      <c r="JYO172" s="214"/>
      <c r="JYP172" s="214"/>
      <c r="JYQ172" s="214"/>
      <c r="JYX172" s="214"/>
      <c r="JYY172" s="214"/>
      <c r="JYZ172" s="214"/>
      <c r="JZA172" s="214"/>
      <c r="JZB172" s="214"/>
      <c r="JZC172" s="214"/>
      <c r="JZD172" s="214"/>
      <c r="JZE172" s="214"/>
      <c r="JZF172" s="214"/>
      <c r="JZG172" s="214"/>
      <c r="JZH172" s="214"/>
      <c r="JZI172" s="214"/>
      <c r="JZJ172" s="214"/>
      <c r="JZK172" s="214"/>
      <c r="JZL172" s="214"/>
      <c r="JZM172" s="214"/>
      <c r="JZN172" s="214"/>
      <c r="JZO172" s="214"/>
      <c r="JZP172" s="214"/>
      <c r="JZQ172" s="214"/>
      <c r="JZR172" s="214"/>
      <c r="JZS172" s="214"/>
      <c r="JZT172" s="214"/>
      <c r="JZU172" s="214"/>
      <c r="JZV172" s="214"/>
      <c r="JZW172" s="214"/>
      <c r="JZX172" s="214"/>
      <c r="JZY172" s="214"/>
      <c r="JZZ172" s="214"/>
      <c r="KAA172" s="214"/>
      <c r="KAB172" s="214"/>
      <c r="KAC172" s="214"/>
      <c r="KAD172" s="214"/>
      <c r="KAE172" s="214"/>
      <c r="KAF172" s="214"/>
      <c r="KAG172" s="214"/>
      <c r="KAH172" s="214"/>
      <c r="KAI172" s="214"/>
      <c r="KAJ172" s="214"/>
      <c r="KAK172" s="214"/>
      <c r="KAL172" s="214"/>
      <c r="KAM172" s="214"/>
      <c r="KAN172" s="214"/>
      <c r="KAO172" s="214"/>
      <c r="KAP172" s="214"/>
      <c r="KAQ172" s="214"/>
      <c r="KAR172" s="214"/>
      <c r="KAS172" s="214"/>
      <c r="KAT172" s="214"/>
      <c r="KAU172" s="214"/>
      <c r="KAV172" s="214"/>
      <c r="KAW172" s="214"/>
      <c r="KAX172" s="214"/>
      <c r="KAY172" s="214"/>
      <c r="KAZ172" s="214"/>
      <c r="KBA172" s="214"/>
      <c r="KBB172" s="214"/>
      <c r="KBC172" s="214"/>
      <c r="KBD172" s="214"/>
      <c r="KBE172" s="214"/>
      <c r="KBF172" s="214"/>
      <c r="KBG172" s="214"/>
      <c r="KBH172" s="214"/>
      <c r="KBI172" s="214"/>
      <c r="KBJ172" s="214"/>
      <c r="KBK172" s="214"/>
      <c r="KBL172" s="214"/>
      <c r="KBM172" s="214"/>
      <c r="KBN172" s="214"/>
      <c r="KBO172" s="214"/>
      <c r="KBP172" s="214"/>
      <c r="KBQ172" s="214"/>
      <c r="KBR172" s="214"/>
      <c r="KBS172" s="214"/>
      <c r="KBT172" s="214"/>
      <c r="KBU172" s="214"/>
      <c r="KBV172" s="214"/>
      <c r="KBW172" s="214"/>
      <c r="KBX172" s="214"/>
      <c r="KBY172" s="214"/>
      <c r="KBZ172" s="214"/>
      <c r="KCA172" s="214"/>
      <c r="KCB172" s="214"/>
      <c r="KCC172" s="214"/>
      <c r="KCD172" s="214"/>
      <c r="KCE172" s="214"/>
      <c r="KCF172" s="214"/>
      <c r="KCG172" s="214"/>
      <c r="KCH172" s="214"/>
      <c r="KCI172" s="214"/>
      <c r="KCJ172" s="214"/>
      <c r="KCK172" s="214"/>
      <c r="KCL172" s="214"/>
      <c r="KCM172" s="214"/>
      <c r="KCN172" s="214"/>
      <c r="KCO172" s="214"/>
      <c r="KCP172" s="214"/>
      <c r="KCQ172" s="214"/>
      <c r="KCR172" s="214"/>
      <c r="KCS172" s="214"/>
      <c r="KCT172" s="214"/>
      <c r="KCU172" s="214"/>
      <c r="KCV172" s="214"/>
      <c r="KCW172" s="214"/>
      <c r="KCX172" s="214"/>
      <c r="KCY172" s="214"/>
      <c r="KCZ172" s="214"/>
      <c r="KDA172" s="214"/>
      <c r="KDB172" s="214"/>
      <c r="KDC172" s="214"/>
      <c r="KDD172" s="214"/>
      <c r="KDE172" s="214"/>
      <c r="KDF172" s="214"/>
      <c r="KDG172" s="214"/>
      <c r="KDH172" s="214"/>
      <c r="KDI172" s="214"/>
      <c r="KDJ172" s="214"/>
      <c r="KDK172" s="214"/>
      <c r="KDL172" s="214"/>
      <c r="KDM172" s="214"/>
      <c r="KDN172" s="214"/>
      <c r="KDO172" s="214"/>
      <c r="KDP172" s="214"/>
      <c r="KDQ172" s="214"/>
      <c r="KDR172" s="214"/>
      <c r="KDS172" s="214"/>
      <c r="KDT172" s="214"/>
      <c r="KDU172" s="214"/>
      <c r="KDV172" s="214"/>
      <c r="KDW172" s="214"/>
      <c r="KDX172" s="214"/>
      <c r="KDY172" s="214"/>
      <c r="KDZ172" s="214"/>
      <c r="KEA172" s="214"/>
      <c r="KEB172" s="214"/>
      <c r="KEC172" s="214"/>
      <c r="KED172" s="214"/>
      <c r="KEE172" s="214"/>
      <c r="KEF172" s="214"/>
      <c r="KEG172" s="214"/>
      <c r="KEH172" s="214"/>
      <c r="KEI172" s="214"/>
      <c r="KEJ172" s="214"/>
      <c r="KEK172" s="214"/>
      <c r="KEL172" s="214"/>
      <c r="KEM172" s="214"/>
      <c r="KEN172" s="214"/>
      <c r="KEO172" s="214"/>
      <c r="KEP172" s="214"/>
      <c r="KEQ172" s="214"/>
      <c r="KER172" s="214"/>
      <c r="KES172" s="214"/>
      <c r="KET172" s="214"/>
      <c r="KEU172" s="214"/>
      <c r="KEV172" s="214"/>
      <c r="KEW172" s="214"/>
      <c r="KEX172" s="214"/>
      <c r="KEY172" s="214"/>
      <c r="KEZ172" s="214"/>
      <c r="KFA172" s="214"/>
      <c r="KFB172" s="214"/>
      <c r="KFC172" s="214"/>
      <c r="KFD172" s="214"/>
      <c r="KFE172" s="214"/>
      <c r="KFF172" s="214"/>
      <c r="KFG172" s="214"/>
      <c r="KFH172" s="214"/>
      <c r="KFI172" s="214"/>
      <c r="KFJ172" s="214"/>
      <c r="KFK172" s="214"/>
      <c r="KFL172" s="214"/>
      <c r="KFM172" s="214"/>
      <c r="KFN172" s="214"/>
      <c r="KFO172" s="214"/>
      <c r="KFP172" s="214"/>
      <c r="KFQ172" s="214"/>
      <c r="KFR172" s="214"/>
      <c r="KFS172" s="214"/>
      <c r="KFT172" s="214"/>
      <c r="KFU172" s="214"/>
      <c r="KFV172" s="214"/>
      <c r="KFW172" s="214"/>
      <c r="KFX172" s="214"/>
      <c r="KFY172" s="214"/>
      <c r="KFZ172" s="214"/>
      <c r="KGA172" s="214"/>
      <c r="KGB172" s="214"/>
      <c r="KGC172" s="214"/>
      <c r="KGD172" s="214"/>
      <c r="KGE172" s="214"/>
      <c r="KGF172" s="214"/>
      <c r="KGG172" s="214"/>
      <c r="KGH172" s="214"/>
      <c r="KGI172" s="214"/>
      <c r="KGJ172" s="214"/>
      <c r="KGK172" s="214"/>
      <c r="KGL172" s="214"/>
      <c r="KGM172" s="214"/>
      <c r="KGN172" s="214"/>
      <c r="KGO172" s="214"/>
      <c r="KGP172" s="214"/>
      <c r="KGQ172" s="214"/>
      <c r="KGR172" s="214"/>
      <c r="KGS172" s="214"/>
      <c r="KGT172" s="214"/>
      <c r="KGU172" s="214"/>
      <c r="KGV172" s="214"/>
      <c r="KGW172" s="214"/>
      <c r="KGX172" s="214"/>
      <c r="KGY172" s="214"/>
      <c r="KGZ172" s="214"/>
      <c r="KHA172" s="214"/>
      <c r="KHB172" s="214"/>
      <c r="KHC172" s="214"/>
      <c r="KHD172" s="214"/>
      <c r="KHE172" s="214"/>
      <c r="KHF172" s="214"/>
      <c r="KHG172" s="214"/>
      <c r="KHH172" s="214"/>
      <c r="KHI172" s="214"/>
      <c r="KHJ172" s="214"/>
      <c r="KHK172" s="214"/>
      <c r="KHL172" s="214"/>
      <c r="KHM172" s="214"/>
      <c r="KHN172" s="214"/>
      <c r="KHO172" s="214"/>
      <c r="KHP172" s="214"/>
      <c r="KHQ172" s="214"/>
      <c r="KHR172" s="214"/>
      <c r="KHS172" s="214"/>
      <c r="KHT172" s="214"/>
      <c r="KHU172" s="214"/>
      <c r="KHV172" s="214"/>
      <c r="KHW172" s="214"/>
      <c r="KHX172" s="214"/>
      <c r="KHY172" s="214"/>
      <c r="KHZ172" s="214"/>
      <c r="KIA172" s="214"/>
      <c r="KIB172" s="214"/>
      <c r="KIC172" s="214"/>
      <c r="KID172" s="214"/>
      <c r="KIE172" s="214"/>
      <c r="KIF172" s="214"/>
      <c r="KIG172" s="214"/>
      <c r="KIH172" s="214"/>
      <c r="KII172" s="214"/>
      <c r="KIJ172" s="214"/>
      <c r="KIK172" s="214"/>
      <c r="KIL172" s="214"/>
      <c r="KIM172" s="214"/>
      <c r="KIT172" s="214"/>
      <c r="KIU172" s="214"/>
      <c r="KIV172" s="214"/>
      <c r="KIW172" s="214"/>
      <c r="KIX172" s="214"/>
      <c r="KIY172" s="214"/>
      <c r="KIZ172" s="214"/>
      <c r="KJA172" s="214"/>
      <c r="KJB172" s="214"/>
      <c r="KJC172" s="214"/>
      <c r="KJD172" s="214"/>
      <c r="KJE172" s="214"/>
      <c r="KJF172" s="214"/>
      <c r="KJG172" s="214"/>
      <c r="KJH172" s="214"/>
      <c r="KJI172" s="214"/>
      <c r="KJJ172" s="214"/>
      <c r="KJK172" s="214"/>
      <c r="KJL172" s="214"/>
      <c r="KJM172" s="214"/>
      <c r="KJN172" s="214"/>
      <c r="KJO172" s="214"/>
      <c r="KJP172" s="214"/>
      <c r="KJQ172" s="214"/>
      <c r="KJR172" s="214"/>
      <c r="KJS172" s="214"/>
      <c r="KJT172" s="214"/>
      <c r="KJU172" s="214"/>
      <c r="KJV172" s="214"/>
      <c r="KJW172" s="214"/>
      <c r="KJX172" s="214"/>
      <c r="KJY172" s="214"/>
      <c r="KJZ172" s="214"/>
      <c r="KKA172" s="214"/>
      <c r="KKB172" s="214"/>
      <c r="KKC172" s="214"/>
      <c r="KKD172" s="214"/>
      <c r="KKE172" s="214"/>
      <c r="KKF172" s="214"/>
      <c r="KKG172" s="214"/>
      <c r="KKH172" s="214"/>
      <c r="KKI172" s="214"/>
      <c r="KKJ172" s="214"/>
      <c r="KKK172" s="214"/>
      <c r="KKL172" s="214"/>
      <c r="KKM172" s="214"/>
      <c r="KKN172" s="214"/>
      <c r="KKO172" s="214"/>
      <c r="KKP172" s="214"/>
      <c r="KKQ172" s="214"/>
      <c r="KKR172" s="214"/>
      <c r="KKS172" s="214"/>
      <c r="KKT172" s="214"/>
      <c r="KKU172" s="214"/>
      <c r="KKV172" s="214"/>
      <c r="KKW172" s="214"/>
      <c r="KKX172" s="214"/>
      <c r="KKY172" s="214"/>
      <c r="KKZ172" s="214"/>
      <c r="KLA172" s="214"/>
      <c r="KLB172" s="214"/>
      <c r="KLC172" s="214"/>
      <c r="KLD172" s="214"/>
      <c r="KLE172" s="214"/>
      <c r="KLF172" s="214"/>
      <c r="KLG172" s="214"/>
      <c r="KLH172" s="214"/>
      <c r="KLI172" s="214"/>
      <c r="KLJ172" s="214"/>
      <c r="KLK172" s="214"/>
      <c r="KLL172" s="214"/>
      <c r="KLM172" s="214"/>
      <c r="KLN172" s="214"/>
      <c r="KLO172" s="214"/>
      <c r="KLP172" s="214"/>
      <c r="KLQ172" s="214"/>
      <c r="KLR172" s="214"/>
      <c r="KLS172" s="214"/>
      <c r="KLT172" s="214"/>
      <c r="KLU172" s="214"/>
      <c r="KLV172" s="214"/>
      <c r="KLW172" s="214"/>
      <c r="KLX172" s="214"/>
      <c r="KLY172" s="214"/>
      <c r="KLZ172" s="214"/>
      <c r="KMA172" s="214"/>
      <c r="KMB172" s="214"/>
      <c r="KMC172" s="214"/>
      <c r="KMD172" s="214"/>
      <c r="KME172" s="214"/>
      <c r="KMF172" s="214"/>
      <c r="KMG172" s="214"/>
      <c r="KMH172" s="214"/>
      <c r="KMI172" s="214"/>
      <c r="KMJ172" s="214"/>
      <c r="KMK172" s="214"/>
      <c r="KML172" s="214"/>
      <c r="KMM172" s="214"/>
      <c r="KMN172" s="214"/>
      <c r="KMO172" s="214"/>
      <c r="KMP172" s="214"/>
      <c r="KMQ172" s="214"/>
      <c r="KMR172" s="214"/>
      <c r="KMS172" s="214"/>
      <c r="KMT172" s="214"/>
      <c r="KMU172" s="214"/>
      <c r="KMV172" s="214"/>
      <c r="KMW172" s="214"/>
      <c r="KMX172" s="214"/>
      <c r="KMY172" s="214"/>
      <c r="KMZ172" s="214"/>
      <c r="KNA172" s="214"/>
      <c r="KNB172" s="214"/>
      <c r="KNC172" s="214"/>
      <c r="KND172" s="214"/>
      <c r="KNE172" s="214"/>
      <c r="KNF172" s="214"/>
      <c r="KNG172" s="214"/>
      <c r="KNH172" s="214"/>
      <c r="KNI172" s="214"/>
      <c r="KNJ172" s="214"/>
      <c r="KNK172" s="214"/>
      <c r="KNL172" s="214"/>
      <c r="KNM172" s="214"/>
      <c r="KNN172" s="214"/>
      <c r="KNO172" s="214"/>
      <c r="KNP172" s="214"/>
      <c r="KNQ172" s="214"/>
      <c r="KNR172" s="214"/>
      <c r="KNS172" s="214"/>
      <c r="KNT172" s="214"/>
      <c r="KNU172" s="214"/>
      <c r="KNV172" s="214"/>
      <c r="KNW172" s="214"/>
      <c r="KNX172" s="214"/>
      <c r="KNY172" s="214"/>
      <c r="KNZ172" s="214"/>
      <c r="KOA172" s="214"/>
      <c r="KOB172" s="214"/>
      <c r="KOC172" s="214"/>
      <c r="KOD172" s="214"/>
      <c r="KOE172" s="214"/>
      <c r="KOF172" s="214"/>
      <c r="KOG172" s="214"/>
      <c r="KOH172" s="214"/>
      <c r="KOI172" s="214"/>
      <c r="KOJ172" s="214"/>
      <c r="KOK172" s="214"/>
      <c r="KOL172" s="214"/>
      <c r="KOM172" s="214"/>
      <c r="KON172" s="214"/>
      <c r="KOO172" s="214"/>
      <c r="KOP172" s="214"/>
      <c r="KOQ172" s="214"/>
      <c r="KOR172" s="214"/>
      <c r="KOS172" s="214"/>
      <c r="KOT172" s="214"/>
      <c r="KOU172" s="214"/>
      <c r="KOV172" s="214"/>
      <c r="KOW172" s="214"/>
      <c r="KOX172" s="214"/>
      <c r="KOY172" s="214"/>
      <c r="KOZ172" s="214"/>
      <c r="KPA172" s="214"/>
      <c r="KPB172" s="214"/>
      <c r="KPC172" s="214"/>
      <c r="KPD172" s="214"/>
      <c r="KPE172" s="214"/>
      <c r="KPF172" s="214"/>
      <c r="KPG172" s="214"/>
      <c r="KPH172" s="214"/>
      <c r="KPI172" s="214"/>
      <c r="KPJ172" s="214"/>
      <c r="KPK172" s="214"/>
      <c r="KPL172" s="214"/>
      <c r="KPM172" s="214"/>
      <c r="KPN172" s="214"/>
      <c r="KPO172" s="214"/>
      <c r="KPP172" s="214"/>
      <c r="KPQ172" s="214"/>
      <c r="KPR172" s="214"/>
      <c r="KPS172" s="214"/>
      <c r="KPT172" s="214"/>
      <c r="KPU172" s="214"/>
      <c r="KPV172" s="214"/>
      <c r="KPW172" s="214"/>
      <c r="KPX172" s="214"/>
      <c r="KPY172" s="214"/>
      <c r="KPZ172" s="214"/>
      <c r="KQA172" s="214"/>
      <c r="KQB172" s="214"/>
      <c r="KQC172" s="214"/>
      <c r="KQD172" s="214"/>
      <c r="KQE172" s="214"/>
      <c r="KQF172" s="214"/>
      <c r="KQG172" s="214"/>
      <c r="KQH172" s="214"/>
      <c r="KQI172" s="214"/>
      <c r="KQJ172" s="214"/>
      <c r="KQK172" s="214"/>
      <c r="KQL172" s="214"/>
      <c r="KQM172" s="214"/>
      <c r="KQN172" s="214"/>
      <c r="KQO172" s="214"/>
      <c r="KQP172" s="214"/>
      <c r="KQQ172" s="214"/>
      <c r="KQR172" s="214"/>
      <c r="KQS172" s="214"/>
      <c r="KQT172" s="214"/>
      <c r="KQU172" s="214"/>
      <c r="KQV172" s="214"/>
      <c r="KQW172" s="214"/>
      <c r="KQX172" s="214"/>
      <c r="KQY172" s="214"/>
      <c r="KQZ172" s="214"/>
      <c r="KRA172" s="214"/>
      <c r="KRB172" s="214"/>
      <c r="KRC172" s="214"/>
      <c r="KRD172" s="214"/>
      <c r="KRE172" s="214"/>
      <c r="KRF172" s="214"/>
      <c r="KRG172" s="214"/>
      <c r="KRH172" s="214"/>
      <c r="KRI172" s="214"/>
      <c r="KRJ172" s="214"/>
      <c r="KRK172" s="214"/>
      <c r="KRL172" s="214"/>
      <c r="KRM172" s="214"/>
      <c r="KRN172" s="214"/>
      <c r="KRO172" s="214"/>
      <c r="KRP172" s="214"/>
      <c r="KRQ172" s="214"/>
      <c r="KRR172" s="214"/>
      <c r="KRS172" s="214"/>
      <c r="KRT172" s="214"/>
      <c r="KRU172" s="214"/>
      <c r="KRV172" s="214"/>
      <c r="KRW172" s="214"/>
      <c r="KRX172" s="214"/>
      <c r="KRY172" s="214"/>
      <c r="KRZ172" s="214"/>
      <c r="KSA172" s="214"/>
      <c r="KSB172" s="214"/>
      <c r="KSC172" s="214"/>
      <c r="KSD172" s="214"/>
      <c r="KSE172" s="214"/>
      <c r="KSF172" s="214"/>
      <c r="KSG172" s="214"/>
      <c r="KSH172" s="214"/>
      <c r="KSI172" s="214"/>
      <c r="KSP172" s="214"/>
      <c r="KSQ172" s="214"/>
      <c r="KSR172" s="214"/>
      <c r="KSS172" s="214"/>
      <c r="KST172" s="214"/>
      <c r="KSU172" s="214"/>
      <c r="KSV172" s="214"/>
      <c r="KSW172" s="214"/>
      <c r="KSX172" s="214"/>
      <c r="KSY172" s="214"/>
      <c r="KSZ172" s="214"/>
      <c r="KTA172" s="214"/>
      <c r="KTB172" s="214"/>
      <c r="KTC172" s="214"/>
      <c r="KTD172" s="214"/>
      <c r="KTE172" s="214"/>
      <c r="KTF172" s="214"/>
      <c r="KTG172" s="214"/>
      <c r="KTH172" s="214"/>
      <c r="KTI172" s="214"/>
      <c r="KTJ172" s="214"/>
      <c r="KTK172" s="214"/>
      <c r="KTL172" s="214"/>
      <c r="KTM172" s="214"/>
      <c r="KTN172" s="214"/>
      <c r="KTO172" s="214"/>
      <c r="KTP172" s="214"/>
      <c r="KTQ172" s="214"/>
      <c r="KTR172" s="214"/>
      <c r="KTS172" s="214"/>
      <c r="KTT172" s="214"/>
      <c r="KTU172" s="214"/>
      <c r="KTV172" s="214"/>
      <c r="KTW172" s="214"/>
      <c r="KTX172" s="214"/>
      <c r="KTY172" s="214"/>
      <c r="KTZ172" s="214"/>
      <c r="KUA172" s="214"/>
      <c r="KUB172" s="214"/>
      <c r="KUC172" s="214"/>
      <c r="KUD172" s="214"/>
      <c r="KUE172" s="214"/>
      <c r="KUF172" s="214"/>
      <c r="KUG172" s="214"/>
      <c r="KUH172" s="214"/>
      <c r="KUI172" s="214"/>
      <c r="KUJ172" s="214"/>
      <c r="KUK172" s="214"/>
      <c r="KUL172" s="214"/>
      <c r="KUM172" s="214"/>
      <c r="KUN172" s="214"/>
      <c r="KUO172" s="214"/>
      <c r="KUP172" s="214"/>
      <c r="KUQ172" s="214"/>
      <c r="KUR172" s="214"/>
      <c r="KUS172" s="214"/>
      <c r="KUT172" s="214"/>
      <c r="KUU172" s="214"/>
      <c r="KUV172" s="214"/>
      <c r="KUW172" s="214"/>
      <c r="KUX172" s="214"/>
      <c r="KUY172" s="214"/>
      <c r="KUZ172" s="214"/>
      <c r="KVA172" s="214"/>
      <c r="KVB172" s="214"/>
      <c r="KVC172" s="214"/>
      <c r="KVD172" s="214"/>
      <c r="KVE172" s="214"/>
      <c r="KVF172" s="214"/>
      <c r="KVG172" s="214"/>
      <c r="KVH172" s="214"/>
      <c r="KVI172" s="214"/>
      <c r="KVJ172" s="214"/>
      <c r="KVK172" s="214"/>
      <c r="KVL172" s="214"/>
      <c r="KVM172" s="214"/>
      <c r="KVN172" s="214"/>
      <c r="KVO172" s="214"/>
      <c r="KVP172" s="214"/>
      <c r="KVQ172" s="214"/>
      <c r="KVR172" s="214"/>
      <c r="KVS172" s="214"/>
      <c r="KVT172" s="214"/>
      <c r="KVU172" s="214"/>
      <c r="KVV172" s="214"/>
      <c r="KVW172" s="214"/>
      <c r="KVX172" s="214"/>
      <c r="KVY172" s="214"/>
      <c r="KVZ172" s="214"/>
      <c r="KWA172" s="214"/>
      <c r="KWB172" s="214"/>
      <c r="KWC172" s="214"/>
      <c r="KWD172" s="214"/>
      <c r="KWE172" s="214"/>
      <c r="KWF172" s="214"/>
      <c r="KWG172" s="214"/>
      <c r="KWH172" s="214"/>
      <c r="KWI172" s="214"/>
      <c r="KWJ172" s="214"/>
      <c r="KWK172" s="214"/>
      <c r="KWL172" s="214"/>
      <c r="KWM172" s="214"/>
      <c r="KWN172" s="214"/>
      <c r="KWO172" s="214"/>
      <c r="KWP172" s="214"/>
      <c r="KWQ172" s="214"/>
      <c r="KWR172" s="214"/>
      <c r="KWS172" s="214"/>
      <c r="KWT172" s="214"/>
      <c r="KWU172" s="214"/>
      <c r="KWV172" s="214"/>
      <c r="KWW172" s="214"/>
      <c r="KWX172" s="214"/>
      <c r="KWY172" s="214"/>
      <c r="KWZ172" s="214"/>
      <c r="KXA172" s="214"/>
      <c r="KXB172" s="214"/>
      <c r="KXC172" s="214"/>
      <c r="KXD172" s="214"/>
      <c r="KXE172" s="214"/>
      <c r="KXF172" s="214"/>
      <c r="KXG172" s="214"/>
      <c r="KXH172" s="214"/>
      <c r="KXI172" s="214"/>
      <c r="KXJ172" s="214"/>
      <c r="KXK172" s="214"/>
      <c r="KXL172" s="214"/>
      <c r="KXM172" s="214"/>
      <c r="KXN172" s="214"/>
      <c r="KXO172" s="214"/>
      <c r="KXP172" s="214"/>
      <c r="KXQ172" s="214"/>
      <c r="KXR172" s="214"/>
      <c r="KXS172" s="214"/>
      <c r="KXT172" s="214"/>
      <c r="KXU172" s="214"/>
      <c r="KXV172" s="214"/>
      <c r="KXW172" s="214"/>
      <c r="KXX172" s="214"/>
      <c r="KXY172" s="214"/>
      <c r="KXZ172" s="214"/>
      <c r="KYA172" s="214"/>
      <c r="KYB172" s="214"/>
      <c r="KYC172" s="214"/>
      <c r="KYD172" s="214"/>
      <c r="KYE172" s="214"/>
      <c r="KYF172" s="214"/>
      <c r="KYG172" s="214"/>
      <c r="KYH172" s="214"/>
      <c r="KYI172" s="214"/>
      <c r="KYJ172" s="214"/>
      <c r="KYK172" s="214"/>
      <c r="KYL172" s="214"/>
      <c r="KYM172" s="214"/>
      <c r="KYN172" s="214"/>
      <c r="KYO172" s="214"/>
      <c r="KYP172" s="214"/>
      <c r="KYQ172" s="214"/>
      <c r="KYR172" s="214"/>
      <c r="KYS172" s="214"/>
      <c r="KYT172" s="214"/>
      <c r="KYU172" s="214"/>
      <c r="KYV172" s="214"/>
      <c r="KYW172" s="214"/>
      <c r="KYX172" s="214"/>
      <c r="KYY172" s="214"/>
      <c r="KYZ172" s="214"/>
      <c r="KZA172" s="214"/>
      <c r="KZB172" s="214"/>
      <c r="KZC172" s="214"/>
      <c r="KZD172" s="214"/>
      <c r="KZE172" s="214"/>
      <c r="KZF172" s="214"/>
      <c r="KZG172" s="214"/>
      <c r="KZH172" s="214"/>
      <c r="KZI172" s="214"/>
      <c r="KZJ172" s="214"/>
      <c r="KZK172" s="214"/>
      <c r="KZL172" s="214"/>
      <c r="KZM172" s="214"/>
      <c r="KZN172" s="214"/>
      <c r="KZO172" s="214"/>
      <c r="KZP172" s="214"/>
      <c r="KZQ172" s="214"/>
      <c r="KZR172" s="214"/>
      <c r="KZS172" s="214"/>
      <c r="KZT172" s="214"/>
      <c r="KZU172" s="214"/>
      <c r="KZV172" s="214"/>
      <c r="KZW172" s="214"/>
      <c r="KZX172" s="214"/>
      <c r="KZY172" s="214"/>
      <c r="KZZ172" s="214"/>
      <c r="LAA172" s="214"/>
      <c r="LAB172" s="214"/>
      <c r="LAC172" s="214"/>
      <c r="LAD172" s="214"/>
      <c r="LAE172" s="214"/>
      <c r="LAF172" s="214"/>
      <c r="LAG172" s="214"/>
      <c r="LAH172" s="214"/>
      <c r="LAI172" s="214"/>
      <c r="LAJ172" s="214"/>
      <c r="LAK172" s="214"/>
      <c r="LAL172" s="214"/>
      <c r="LAM172" s="214"/>
      <c r="LAN172" s="214"/>
      <c r="LAO172" s="214"/>
      <c r="LAP172" s="214"/>
      <c r="LAQ172" s="214"/>
      <c r="LAR172" s="214"/>
      <c r="LAS172" s="214"/>
      <c r="LAT172" s="214"/>
      <c r="LAU172" s="214"/>
      <c r="LAV172" s="214"/>
      <c r="LAW172" s="214"/>
      <c r="LAX172" s="214"/>
      <c r="LAY172" s="214"/>
      <c r="LAZ172" s="214"/>
      <c r="LBA172" s="214"/>
      <c r="LBB172" s="214"/>
      <c r="LBC172" s="214"/>
      <c r="LBD172" s="214"/>
      <c r="LBE172" s="214"/>
      <c r="LBF172" s="214"/>
      <c r="LBG172" s="214"/>
      <c r="LBH172" s="214"/>
      <c r="LBI172" s="214"/>
      <c r="LBJ172" s="214"/>
      <c r="LBK172" s="214"/>
      <c r="LBL172" s="214"/>
      <c r="LBM172" s="214"/>
      <c r="LBN172" s="214"/>
      <c r="LBO172" s="214"/>
      <c r="LBP172" s="214"/>
      <c r="LBQ172" s="214"/>
      <c r="LBR172" s="214"/>
      <c r="LBS172" s="214"/>
      <c r="LBT172" s="214"/>
      <c r="LBU172" s="214"/>
      <c r="LBV172" s="214"/>
      <c r="LBW172" s="214"/>
      <c r="LBX172" s="214"/>
      <c r="LBY172" s="214"/>
      <c r="LBZ172" s="214"/>
      <c r="LCA172" s="214"/>
      <c r="LCB172" s="214"/>
      <c r="LCC172" s="214"/>
      <c r="LCD172" s="214"/>
      <c r="LCE172" s="214"/>
      <c r="LCL172" s="214"/>
      <c r="LCM172" s="214"/>
      <c r="LCN172" s="214"/>
      <c r="LCO172" s="214"/>
      <c r="LCP172" s="214"/>
      <c r="LCQ172" s="214"/>
      <c r="LCR172" s="214"/>
      <c r="LCS172" s="214"/>
      <c r="LCT172" s="214"/>
      <c r="LCU172" s="214"/>
      <c r="LCV172" s="214"/>
      <c r="LCW172" s="214"/>
      <c r="LCX172" s="214"/>
      <c r="LCY172" s="214"/>
      <c r="LCZ172" s="214"/>
      <c r="LDA172" s="214"/>
      <c r="LDB172" s="214"/>
      <c r="LDC172" s="214"/>
      <c r="LDD172" s="214"/>
      <c r="LDE172" s="214"/>
      <c r="LDF172" s="214"/>
      <c r="LDG172" s="214"/>
      <c r="LDH172" s="214"/>
      <c r="LDI172" s="214"/>
      <c r="LDJ172" s="214"/>
      <c r="LDK172" s="214"/>
      <c r="LDL172" s="214"/>
      <c r="LDM172" s="214"/>
      <c r="LDN172" s="214"/>
      <c r="LDO172" s="214"/>
      <c r="LDP172" s="214"/>
      <c r="LDQ172" s="214"/>
      <c r="LDR172" s="214"/>
      <c r="LDS172" s="214"/>
      <c r="LDT172" s="214"/>
      <c r="LDU172" s="214"/>
      <c r="LDV172" s="214"/>
      <c r="LDW172" s="214"/>
      <c r="LDX172" s="214"/>
      <c r="LDY172" s="214"/>
      <c r="LDZ172" s="214"/>
      <c r="LEA172" s="214"/>
      <c r="LEB172" s="214"/>
      <c r="LEC172" s="214"/>
      <c r="LED172" s="214"/>
      <c r="LEE172" s="214"/>
      <c r="LEF172" s="214"/>
      <c r="LEG172" s="214"/>
      <c r="LEH172" s="214"/>
      <c r="LEI172" s="214"/>
      <c r="LEJ172" s="214"/>
      <c r="LEK172" s="214"/>
      <c r="LEL172" s="214"/>
      <c r="LEM172" s="214"/>
      <c r="LEN172" s="214"/>
      <c r="LEO172" s="214"/>
      <c r="LEP172" s="214"/>
      <c r="LEQ172" s="214"/>
      <c r="LER172" s="214"/>
      <c r="LES172" s="214"/>
      <c r="LET172" s="214"/>
      <c r="LEU172" s="214"/>
      <c r="LEV172" s="214"/>
      <c r="LEW172" s="214"/>
      <c r="LEX172" s="214"/>
      <c r="LEY172" s="214"/>
      <c r="LEZ172" s="214"/>
      <c r="LFA172" s="214"/>
      <c r="LFB172" s="214"/>
      <c r="LFC172" s="214"/>
      <c r="LFD172" s="214"/>
      <c r="LFE172" s="214"/>
      <c r="LFF172" s="214"/>
      <c r="LFG172" s="214"/>
      <c r="LFH172" s="214"/>
      <c r="LFI172" s="214"/>
      <c r="LFJ172" s="214"/>
      <c r="LFK172" s="214"/>
      <c r="LFL172" s="214"/>
      <c r="LFM172" s="214"/>
      <c r="LFN172" s="214"/>
      <c r="LFO172" s="214"/>
      <c r="LFP172" s="214"/>
      <c r="LFQ172" s="214"/>
      <c r="LFR172" s="214"/>
      <c r="LFS172" s="214"/>
      <c r="LFT172" s="214"/>
      <c r="LFU172" s="214"/>
      <c r="LFV172" s="214"/>
      <c r="LFW172" s="214"/>
      <c r="LFX172" s="214"/>
      <c r="LFY172" s="214"/>
      <c r="LFZ172" s="214"/>
      <c r="LGA172" s="214"/>
      <c r="LGB172" s="214"/>
      <c r="LGC172" s="214"/>
      <c r="LGD172" s="214"/>
      <c r="LGE172" s="214"/>
      <c r="LGF172" s="214"/>
      <c r="LGG172" s="214"/>
      <c r="LGH172" s="214"/>
      <c r="LGI172" s="214"/>
      <c r="LGJ172" s="214"/>
      <c r="LGK172" s="214"/>
      <c r="LGL172" s="214"/>
      <c r="LGM172" s="214"/>
      <c r="LGN172" s="214"/>
      <c r="LGO172" s="214"/>
      <c r="LGP172" s="214"/>
      <c r="LGQ172" s="214"/>
      <c r="LGR172" s="214"/>
      <c r="LGS172" s="214"/>
      <c r="LGT172" s="214"/>
      <c r="LGU172" s="214"/>
      <c r="LGV172" s="214"/>
      <c r="LGW172" s="214"/>
      <c r="LGX172" s="214"/>
      <c r="LGY172" s="214"/>
      <c r="LGZ172" s="214"/>
      <c r="LHA172" s="214"/>
      <c r="LHB172" s="214"/>
      <c r="LHC172" s="214"/>
      <c r="LHD172" s="214"/>
      <c r="LHE172" s="214"/>
      <c r="LHF172" s="214"/>
      <c r="LHG172" s="214"/>
      <c r="LHH172" s="214"/>
      <c r="LHI172" s="214"/>
      <c r="LHJ172" s="214"/>
      <c r="LHK172" s="214"/>
      <c r="LHL172" s="214"/>
      <c r="LHM172" s="214"/>
      <c r="LHN172" s="214"/>
      <c r="LHO172" s="214"/>
      <c r="LHP172" s="214"/>
      <c r="LHQ172" s="214"/>
      <c r="LHR172" s="214"/>
      <c r="LHS172" s="214"/>
      <c r="LHT172" s="214"/>
      <c r="LHU172" s="214"/>
      <c r="LHV172" s="214"/>
      <c r="LHW172" s="214"/>
      <c r="LHX172" s="214"/>
      <c r="LHY172" s="214"/>
      <c r="LHZ172" s="214"/>
      <c r="LIA172" s="214"/>
      <c r="LIB172" s="214"/>
      <c r="LIC172" s="214"/>
      <c r="LID172" s="214"/>
      <c r="LIE172" s="214"/>
      <c r="LIF172" s="214"/>
      <c r="LIG172" s="214"/>
      <c r="LIH172" s="214"/>
      <c r="LII172" s="214"/>
      <c r="LIJ172" s="214"/>
      <c r="LIK172" s="214"/>
      <c r="LIL172" s="214"/>
      <c r="LIM172" s="214"/>
      <c r="LIN172" s="214"/>
      <c r="LIO172" s="214"/>
      <c r="LIP172" s="214"/>
      <c r="LIQ172" s="214"/>
      <c r="LIR172" s="214"/>
      <c r="LIS172" s="214"/>
      <c r="LIT172" s="214"/>
      <c r="LIU172" s="214"/>
      <c r="LIV172" s="214"/>
      <c r="LIW172" s="214"/>
      <c r="LIX172" s="214"/>
      <c r="LIY172" s="214"/>
      <c r="LIZ172" s="214"/>
      <c r="LJA172" s="214"/>
      <c r="LJB172" s="214"/>
      <c r="LJC172" s="214"/>
      <c r="LJD172" s="214"/>
      <c r="LJE172" s="214"/>
      <c r="LJF172" s="214"/>
      <c r="LJG172" s="214"/>
      <c r="LJH172" s="214"/>
      <c r="LJI172" s="214"/>
      <c r="LJJ172" s="214"/>
      <c r="LJK172" s="214"/>
      <c r="LJL172" s="214"/>
      <c r="LJM172" s="214"/>
      <c r="LJN172" s="214"/>
      <c r="LJO172" s="214"/>
      <c r="LJP172" s="214"/>
      <c r="LJQ172" s="214"/>
      <c r="LJR172" s="214"/>
      <c r="LJS172" s="214"/>
      <c r="LJT172" s="214"/>
      <c r="LJU172" s="214"/>
      <c r="LJV172" s="214"/>
      <c r="LJW172" s="214"/>
      <c r="LJX172" s="214"/>
      <c r="LJY172" s="214"/>
      <c r="LJZ172" s="214"/>
      <c r="LKA172" s="214"/>
      <c r="LKB172" s="214"/>
      <c r="LKC172" s="214"/>
      <c r="LKD172" s="214"/>
      <c r="LKE172" s="214"/>
      <c r="LKF172" s="214"/>
      <c r="LKG172" s="214"/>
      <c r="LKH172" s="214"/>
      <c r="LKI172" s="214"/>
      <c r="LKJ172" s="214"/>
      <c r="LKK172" s="214"/>
      <c r="LKL172" s="214"/>
      <c r="LKM172" s="214"/>
      <c r="LKN172" s="214"/>
      <c r="LKO172" s="214"/>
      <c r="LKP172" s="214"/>
      <c r="LKQ172" s="214"/>
      <c r="LKR172" s="214"/>
      <c r="LKS172" s="214"/>
      <c r="LKT172" s="214"/>
      <c r="LKU172" s="214"/>
      <c r="LKV172" s="214"/>
      <c r="LKW172" s="214"/>
      <c r="LKX172" s="214"/>
      <c r="LKY172" s="214"/>
      <c r="LKZ172" s="214"/>
      <c r="LLA172" s="214"/>
      <c r="LLB172" s="214"/>
      <c r="LLC172" s="214"/>
      <c r="LLD172" s="214"/>
      <c r="LLE172" s="214"/>
      <c r="LLF172" s="214"/>
      <c r="LLG172" s="214"/>
      <c r="LLH172" s="214"/>
      <c r="LLI172" s="214"/>
      <c r="LLJ172" s="214"/>
      <c r="LLK172" s="214"/>
      <c r="LLL172" s="214"/>
      <c r="LLM172" s="214"/>
      <c r="LLN172" s="214"/>
      <c r="LLO172" s="214"/>
      <c r="LLP172" s="214"/>
      <c r="LLQ172" s="214"/>
      <c r="LLR172" s="214"/>
      <c r="LLS172" s="214"/>
      <c r="LLT172" s="214"/>
      <c r="LLU172" s="214"/>
      <c r="LLV172" s="214"/>
      <c r="LLW172" s="214"/>
      <c r="LLX172" s="214"/>
      <c r="LLY172" s="214"/>
      <c r="LLZ172" s="214"/>
      <c r="LMA172" s="214"/>
      <c r="LMH172" s="214"/>
      <c r="LMI172" s="214"/>
      <c r="LMJ172" s="214"/>
      <c r="LMK172" s="214"/>
      <c r="LML172" s="214"/>
      <c r="LMM172" s="214"/>
      <c r="LMN172" s="214"/>
      <c r="LMO172" s="214"/>
      <c r="LMP172" s="214"/>
      <c r="LMQ172" s="214"/>
      <c r="LMR172" s="214"/>
      <c r="LMS172" s="214"/>
      <c r="LMT172" s="214"/>
      <c r="LMU172" s="214"/>
      <c r="LMV172" s="214"/>
      <c r="LMW172" s="214"/>
      <c r="LMX172" s="214"/>
      <c r="LMY172" s="214"/>
      <c r="LMZ172" s="214"/>
      <c r="LNA172" s="214"/>
      <c r="LNB172" s="214"/>
      <c r="LNC172" s="214"/>
      <c r="LND172" s="214"/>
      <c r="LNE172" s="214"/>
      <c r="LNF172" s="214"/>
      <c r="LNG172" s="214"/>
      <c r="LNH172" s="214"/>
      <c r="LNI172" s="214"/>
      <c r="LNJ172" s="214"/>
      <c r="LNK172" s="214"/>
      <c r="LNL172" s="214"/>
      <c r="LNM172" s="214"/>
      <c r="LNN172" s="214"/>
      <c r="LNO172" s="214"/>
      <c r="LNP172" s="214"/>
      <c r="LNQ172" s="214"/>
      <c r="LNR172" s="214"/>
      <c r="LNS172" s="214"/>
      <c r="LNT172" s="214"/>
      <c r="LNU172" s="214"/>
      <c r="LNV172" s="214"/>
      <c r="LNW172" s="214"/>
      <c r="LNX172" s="214"/>
      <c r="LNY172" s="214"/>
      <c r="LNZ172" s="214"/>
      <c r="LOA172" s="214"/>
      <c r="LOB172" s="214"/>
      <c r="LOC172" s="214"/>
      <c r="LOD172" s="214"/>
      <c r="LOE172" s="214"/>
      <c r="LOF172" s="214"/>
      <c r="LOG172" s="214"/>
      <c r="LOH172" s="214"/>
      <c r="LOI172" s="214"/>
      <c r="LOJ172" s="214"/>
      <c r="LOK172" s="214"/>
      <c r="LOL172" s="214"/>
      <c r="LOM172" s="214"/>
      <c r="LON172" s="214"/>
      <c r="LOO172" s="214"/>
      <c r="LOP172" s="214"/>
      <c r="LOQ172" s="214"/>
      <c r="LOR172" s="214"/>
      <c r="LOS172" s="214"/>
      <c r="LOT172" s="214"/>
      <c r="LOU172" s="214"/>
      <c r="LOV172" s="214"/>
      <c r="LOW172" s="214"/>
      <c r="LOX172" s="214"/>
      <c r="LOY172" s="214"/>
      <c r="LOZ172" s="214"/>
      <c r="LPA172" s="214"/>
      <c r="LPB172" s="214"/>
      <c r="LPC172" s="214"/>
      <c r="LPD172" s="214"/>
      <c r="LPE172" s="214"/>
      <c r="LPF172" s="214"/>
      <c r="LPG172" s="214"/>
      <c r="LPH172" s="214"/>
      <c r="LPI172" s="214"/>
      <c r="LPJ172" s="214"/>
      <c r="LPK172" s="214"/>
      <c r="LPL172" s="214"/>
      <c r="LPM172" s="214"/>
      <c r="LPN172" s="214"/>
      <c r="LPO172" s="214"/>
      <c r="LPP172" s="214"/>
      <c r="LPQ172" s="214"/>
      <c r="LPR172" s="214"/>
      <c r="LPS172" s="214"/>
      <c r="LPT172" s="214"/>
      <c r="LPU172" s="214"/>
      <c r="LPV172" s="214"/>
      <c r="LPW172" s="214"/>
      <c r="LPX172" s="214"/>
      <c r="LPY172" s="214"/>
      <c r="LPZ172" s="214"/>
      <c r="LQA172" s="214"/>
      <c r="LQB172" s="214"/>
      <c r="LQC172" s="214"/>
      <c r="LQD172" s="214"/>
      <c r="LQE172" s="214"/>
      <c r="LQF172" s="214"/>
      <c r="LQG172" s="214"/>
      <c r="LQH172" s="214"/>
      <c r="LQI172" s="214"/>
      <c r="LQJ172" s="214"/>
      <c r="LQK172" s="214"/>
      <c r="LQL172" s="214"/>
      <c r="LQM172" s="214"/>
      <c r="LQN172" s="214"/>
      <c r="LQO172" s="214"/>
      <c r="LQP172" s="214"/>
      <c r="LQQ172" s="214"/>
      <c r="LQR172" s="214"/>
      <c r="LQS172" s="214"/>
      <c r="LQT172" s="214"/>
      <c r="LQU172" s="214"/>
      <c r="LQV172" s="214"/>
      <c r="LQW172" s="214"/>
      <c r="LQX172" s="214"/>
      <c r="LQY172" s="214"/>
      <c r="LQZ172" s="214"/>
      <c r="LRA172" s="214"/>
      <c r="LRB172" s="214"/>
      <c r="LRC172" s="214"/>
      <c r="LRD172" s="214"/>
      <c r="LRE172" s="214"/>
      <c r="LRF172" s="214"/>
      <c r="LRG172" s="214"/>
      <c r="LRH172" s="214"/>
      <c r="LRI172" s="214"/>
      <c r="LRJ172" s="214"/>
      <c r="LRK172" s="214"/>
      <c r="LRL172" s="214"/>
      <c r="LRM172" s="214"/>
      <c r="LRN172" s="214"/>
      <c r="LRO172" s="214"/>
      <c r="LRP172" s="214"/>
      <c r="LRQ172" s="214"/>
      <c r="LRR172" s="214"/>
      <c r="LRS172" s="214"/>
      <c r="LRT172" s="214"/>
      <c r="LRU172" s="214"/>
      <c r="LRV172" s="214"/>
      <c r="LRW172" s="214"/>
      <c r="LRX172" s="214"/>
      <c r="LRY172" s="214"/>
      <c r="LRZ172" s="214"/>
      <c r="LSA172" s="214"/>
      <c r="LSB172" s="214"/>
      <c r="LSC172" s="214"/>
      <c r="LSD172" s="214"/>
      <c r="LSE172" s="214"/>
      <c r="LSF172" s="214"/>
      <c r="LSG172" s="214"/>
      <c r="LSH172" s="214"/>
      <c r="LSI172" s="214"/>
      <c r="LSJ172" s="214"/>
      <c r="LSK172" s="214"/>
      <c r="LSL172" s="214"/>
      <c r="LSM172" s="214"/>
      <c r="LSN172" s="214"/>
      <c r="LSO172" s="214"/>
      <c r="LSP172" s="214"/>
      <c r="LSQ172" s="214"/>
      <c r="LSR172" s="214"/>
      <c r="LSS172" s="214"/>
      <c r="LST172" s="214"/>
      <c r="LSU172" s="214"/>
      <c r="LSV172" s="214"/>
      <c r="LSW172" s="214"/>
      <c r="LSX172" s="214"/>
      <c r="LSY172" s="214"/>
      <c r="LSZ172" s="214"/>
      <c r="LTA172" s="214"/>
      <c r="LTB172" s="214"/>
      <c r="LTC172" s="214"/>
      <c r="LTD172" s="214"/>
      <c r="LTE172" s="214"/>
      <c r="LTF172" s="214"/>
      <c r="LTG172" s="214"/>
      <c r="LTH172" s="214"/>
      <c r="LTI172" s="214"/>
      <c r="LTJ172" s="214"/>
      <c r="LTK172" s="214"/>
      <c r="LTL172" s="214"/>
      <c r="LTM172" s="214"/>
      <c r="LTN172" s="214"/>
      <c r="LTO172" s="214"/>
      <c r="LTP172" s="214"/>
      <c r="LTQ172" s="214"/>
      <c r="LTR172" s="214"/>
      <c r="LTS172" s="214"/>
      <c r="LTT172" s="214"/>
      <c r="LTU172" s="214"/>
      <c r="LTV172" s="214"/>
      <c r="LTW172" s="214"/>
      <c r="LTX172" s="214"/>
      <c r="LTY172" s="214"/>
      <c r="LTZ172" s="214"/>
      <c r="LUA172" s="214"/>
      <c r="LUB172" s="214"/>
      <c r="LUC172" s="214"/>
      <c r="LUD172" s="214"/>
      <c r="LUE172" s="214"/>
      <c r="LUF172" s="214"/>
      <c r="LUG172" s="214"/>
      <c r="LUH172" s="214"/>
      <c r="LUI172" s="214"/>
      <c r="LUJ172" s="214"/>
      <c r="LUK172" s="214"/>
      <c r="LUL172" s="214"/>
      <c r="LUM172" s="214"/>
      <c r="LUN172" s="214"/>
      <c r="LUO172" s="214"/>
      <c r="LUP172" s="214"/>
      <c r="LUQ172" s="214"/>
      <c r="LUR172" s="214"/>
      <c r="LUS172" s="214"/>
      <c r="LUT172" s="214"/>
      <c r="LUU172" s="214"/>
      <c r="LUV172" s="214"/>
      <c r="LUW172" s="214"/>
      <c r="LUX172" s="214"/>
      <c r="LUY172" s="214"/>
      <c r="LUZ172" s="214"/>
      <c r="LVA172" s="214"/>
      <c r="LVB172" s="214"/>
      <c r="LVC172" s="214"/>
      <c r="LVD172" s="214"/>
      <c r="LVE172" s="214"/>
      <c r="LVF172" s="214"/>
      <c r="LVG172" s="214"/>
      <c r="LVH172" s="214"/>
      <c r="LVI172" s="214"/>
      <c r="LVJ172" s="214"/>
      <c r="LVK172" s="214"/>
      <c r="LVL172" s="214"/>
      <c r="LVM172" s="214"/>
      <c r="LVN172" s="214"/>
      <c r="LVO172" s="214"/>
      <c r="LVP172" s="214"/>
      <c r="LVQ172" s="214"/>
      <c r="LVR172" s="214"/>
      <c r="LVS172" s="214"/>
      <c r="LVT172" s="214"/>
      <c r="LVU172" s="214"/>
      <c r="LVV172" s="214"/>
      <c r="LVW172" s="214"/>
      <c r="LWD172" s="214"/>
      <c r="LWE172" s="214"/>
      <c r="LWF172" s="214"/>
      <c r="LWG172" s="214"/>
      <c r="LWH172" s="214"/>
      <c r="LWI172" s="214"/>
      <c r="LWJ172" s="214"/>
      <c r="LWK172" s="214"/>
      <c r="LWL172" s="214"/>
      <c r="LWM172" s="214"/>
      <c r="LWN172" s="214"/>
      <c r="LWO172" s="214"/>
      <c r="LWP172" s="214"/>
      <c r="LWQ172" s="214"/>
      <c r="LWR172" s="214"/>
      <c r="LWS172" s="214"/>
      <c r="LWT172" s="214"/>
      <c r="LWU172" s="214"/>
      <c r="LWV172" s="214"/>
      <c r="LWW172" s="214"/>
      <c r="LWX172" s="214"/>
      <c r="LWY172" s="214"/>
      <c r="LWZ172" s="214"/>
      <c r="LXA172" s="214"/>
      <c r="LXB172" s="214"/>
      <c r="LXC172" s="214"/>
      <c r="LXD172" s="214"/>
      <c r="LXE172" s="214"/>
      <c r="LXF172" s="214"/>
      <c r="LXG172" s="214"/>
      <c r="LXH172" s="214"/>
      <c r="LXI172" s="214"/>
      <c r="LXJ172" s="214"/>
      <c r="LXK172" s="214"/>
      <c r="LXL172" s="214"/>
      <c r="LXM172" s="214"/>
      <c r="LXN172" s="214"/>
      <c r="LXO172" s="214"/>
      <c r="LXP172" s="214"/>
      <c r="LXQ172" s="214"/>
      <c r="LXR172" s="214"/>
      <c r="LXS172" s="214"/>
      <c r="LXT172" s="214"/>
      <c r="LXU172" s="214"/>
      <c r="LXV172" s="214"/>
      <c r="LXW172" s="214"/>
      <c r="LXX172" s="214"/>
      <c r="LXY172" s="214"/>
      <c r="LXZ172" s="214"/>
      <c r="LYA172" s="214"/>
      <c r="LYB172" s="214"/>
      <c r="LYC172" s="214"/>
      <c r="LYD172" s="214"/>
      <c r="LYE172" s="214"/>
      <c r="LYF172" s="214"/>
      <c r="LYG172" s="214"/>
      <c r="LYH172" s="214"/>
      <c r="LYI172" s="214"/>
      <c r="LYJ172" s="214"/>
      <c r="LYK172" s="214"/>
      <c r="LYL172" s="214"/>
      <c r="LYM172" s="214"/>
      <c r="LYN172" s="214"/>
      <c r="LYO172" s="214"/>
      <c r="LYP172" s="214"/>
      <c r="LYQ172" s="214"/>
      <c r="LYR172" s="214"/>
      <c r="LYS172" s="214"/>
      <c r="LYT172" s="214"/>
      <c r="LYU172" s="214"/>
      <c r="LYV172" s="214"/>
      <c r="LYW172" s="214"/>
      <c r="LYX172" s="214"/>
      <c r="LYY172" s="214"/>
      <c r="LYZ172" s="214"/>
      <c r="LZA172" s="214"/>
      <c r="LZB172" s="214"/>
      <c r="LZC172" s="214"/>
      <c r="LZD172" s="214"/>
      <c r="LZE172" s="214"/>
      <c r="LZF172" s="214"/>
      <c r="LZG172" s="214"/>
      <c r="LZH172" s="214"/>
      <c r="LZI172" s="214"/>
      <c r="LZJ172" s="214"/>
      <c r="LZK172" s="214"/>
      <c r="LZL172" s="214"/>
      <c r="LZM172" s="214"/>
      <c r="LZN172" s="214"/>
      <c r="LZO172" s="214"/>
      <c r="LZP172" s="214"/>
      <c r="LZQ172" s="214"/>
      <c r="LZR172" s="214"/>
      <c r="LZS172" s="214"/>
      <c r="LZT172" s="214"/>
      <c r="LZU172" s="214"/>
      <c r="LZV172" s="214"/>
      <c r="LZW172" s="214"/>
      <c r="LZX172" s="214"/>
      <c r="LZY172" s="214"/>
      <c r="LZZ172" s="214"/>
      <c r="MAA172" s="214"/>
      <c r="MAB172" s="214"/>
      <c r="MAC172" s="214"/>
      <c r="MAD172" s="214"/>
      <c r="MAE172" s="214"/>
      <c r="MAF172" s="214"/>
      <c r="MAG172" s="214"/>
      <c r="MAH172" s="214"/>
      <c r="MAI172" s="214"/>
      <c r="MAJ172" s="214"/>
      <c r="MAK172" s="214"/>
      <c r="MAL172" s="214"/>
      <c r="MAM172" s="214"/>
      <c r="MAN172" s="214"/>
      <c r="MAO172" s="214"/>
      <c r="MAP172" s="214"/>
      <c r="MAQ172" s="214"/>
      <c r="MAR172" s="214"/>
      <c r="MAS172" s="214"/>
      <c r="MAT172" s="214"/>
      <c r="MAU172" s="214"/>
      <c r="MAV172" s="214"/>
      <c r="MAW172" s="214"/>
      <c r="MAX172" s="214"/>
      <c r="MAY172" s="214"/>
      <c r="MAZ172" s="214"/>
      <c r="MBA172" s="214"/>
      <c r="MBB172" s="214"/>
      <c r="MBC172" s="214"/>
      <c r="MBD172" s="214"/>
      <c r="MBE172" s="214"/>
      <c r="MBF172" s="214"/>
      <c r="MBG172" s="214"/>
      <c r="MBH172" s="214"/>
      <c r="MBI172" s="214"/>
      <c r="MBJ172" s="214"/>
      <c r="MBK172" s="214"/>
      <c r="MBL172" s="214"/>
      <c r="MBM172" s="214"/>
      <c r="MBN172" s="214"/>
      <c r="MBO172" s="214"/>
      <c r="MBP172" s="214"/>
      <c r="MBQ172" s="214"/>
      <c r="MBR172" s="214"/>
      <c r="MBS172" s="214"/>
      <c r="MBT172" s="214"/>
      <c r="MBU172" s="214"/>
      <c r="MBV172" s="214"/>
      <c r="MBW172" s="214"/>
      <c r="MBX172" s="214"/>
      <c r="MBY172" s="214"/>
      <c r="MBZ172" s="214"/>
      <c r="MCA172" s="214"/>
      <c r="MCB172" s="214"/>
      <c r="MCC172" s="214"/>
      <c r="MCD172" s="214"/>
      <c r="MCE172" s="214"/>
      <c r="MCF172" s="214"/>
      <c r="MCG172" s="214"/>
      <c r="MCH172" s="214"/>
      <c r="MCI172" s="214"/>
      <c r="MCJ172" s="214"/>
      <c r="MCK172" s="214"/>
      <c r="MCL172" s="214"/>
      <c r="MCM172" s="214"/>
      <c r="MCN172" s="214"/>
      <c r="MCO172" s="214"/>
      <c r="MCP172" s="214"/>
      <c r="MCQ172" s="214"/>
      <c r="MCR172" s="214"/>
      <c r="MCS172" s="214"/>
      <c r="MCT172" s="214"/>
      <c r="MCU172" s="214"/>
      <c r="MCV172" s="214"/>
      <c r="MCW172" s="214"/>
      <c r="MCX172" s="214"/>
      <c r="MCY172" s="214"/>
      <c r="MCZ172" s="214"/>
      <c r="MDA172" s="214"/>
      <c r="MDB172" s="214"/>
      <c r="MDC172" s="214"/>
      <c r="MDD172" s="214"/>
      <c r="MDE172" s="214"/>
      <c r="MDF172" s="214"/>
      <c r="MDG172" s="214"/>
      <c r="MDH172" s="214"/>
      <c r="MDI172" s="214"/>
      <c r="MDJ172" s="214"/>
      <c r="MDK172" s="214"/>
      <c r="MDL172" s="214"/>
      <c r="MDM172" s="214"/>
      <c r="MDN172" s="214"/>
      <c r="MDO172" s="214"/>
      <c r="MDP172" s="214"/>
      <c r="MDQ172" s="214"/>
      <c r="MDR172" s="214"/>
      <c r="MDS172" s="214"/>
      <c r="MDT172" s="214"/>
      <c r="MDU172" s="214"/>
      <c r="MDV172" s="214"/>
      <c r="MDW172" s="214"/>
      <c r="MDX172" s="214"/>
      <c r="MDY172" s="214"/>
      <c r="MDZ172" s="214"/>
      <c r="MEA172" s="214"/>
      <c r="MEB172" s="214"/>
      <c r="MEC172" s="214"/>
      <c r="MED172" s="214"/>
      <c r="MEE172" s="214"/>
      <c r="MEF172" s="214"/>
      <c r="MEG172" s="214"/>
      <c r="MEH172" s="214"/>
      <c r="MEI172" s="214"/>
      <c r="MEJ172" s="214"/>
      <c r="MEK172" s="214"/>
      <c r="MEL172" s="214"/>
      <c r="MEM172" s="214"/>
      <c r="MEN172" s="214"/>
      <c r="MEO172" s="214"/>
      <c r="MEP172" s="214"/>
      <c r="MEQ172" s="214"/>
      <c r="MER172" s="214"/>
      <c r="MES172" s="214"/>
      <c r="MET172" s="214"/>
      <c r="MEU172" s="214"/>
      <c r="MEV172" s="214"/>
      <c r="MEW172" s="214"/>
      <c r="MEX172" s="214"/>
      <c r="MEY172" s="214"/>
      <c r="MEZ172" s="214"/>
      <c r="MFA172" s="214"/>
      <c r="MFB172" s="214"/>
      <c r="MFC172" s="214"/>
      <c r="MFD172" s="214"/>
      <c r="MFE172" s="214"/>
      <c r="MFF172" s="214"/>
      <c r="MFG172" s="214"/>
      <c r="MFH172" s="214"/>
      <c r="MFI172" s="214"/>
      <c r="MFJ172" s="214"/>
      <c r="MFK172" s="214"/>
      <c r="MFL172" s="214"/>
      <c r="MFM172" s="214"/>
      <c r="MFN172" s="214"/>
      <c r="MFO172" s="214"/>
      <c r="MFP172" s="214"/>
      <c r="MFQ172" s="214"/>
      <c r="MFR172" s="214"/>
      <c r="MFS172" s="214"/>
      <c r="MFZ172" s="214"/>
      <c r="MGA172" s="214"/>
      <c r="MGB172" s="214"/>
      <c r="MGC172" s="214"/>
      <c r="MGD172" s="214"/>
      <c r="MGE172" s="214"/>
      <c r="MGF172" s="214"/>
      <c r="MGG172" s="214"/>
      <c r="MGH172" s="214"/>
      <c r="MGI172" s="214"/>
      <c r="MGJ172" s="214"/>
      <c r="MGK172" s="214"/>
      <c r="MGL172" s="214"/>
      <c r="MGM172" s="214"/>
      <c r="MGN172" s="214"/>
      <c r="MGO172" s="214"/>
      <c r="MGP172" s="214"/>
      <c r="MGQ172" s="214"/>
      <c r="MGR172" s="214"/>
      <c r="MGS172" s="214"/>
      <c r="MGT172" s="214"/>
      <c r="MGU172" s="214"/>
      <c r="MGV172" s="214"/>
      <c r="MGW172" s="214"/>
      <c r="MGX172" s="214"/>
      <c r="MGY172" s="214"/>
      <c r="MGZ172" s="214"/>
      <c r="MHA172" s="214"/>
      <c r="MHB172" s="214"/>
      <c r="MHC172" s="214"/>
      <c r="MHD172" s="214"/>
      <c r="MHE172" s="214"/>
      <c r="MHF172" s="214"/>
      <c r="MHG172" s="214"/>
      <c r="MHH172" s="214"/>
      <c r="MHI172" s="214"/>
      <c r="MHJ172" s="214"/>
      <c r="MHK172" s="214"/>
      <c r="MHL172" s="214"/>
      <c r="MHM172" s="214"/>
      <c r="MHN172" s="214"/>
      <c r="MHO172" s="214"/>
      <c r="MHP172" s="214"/>
      <c r="MHQ172" s="214"/>
      <c r="MHR172" s="214"/>
      <c r="MHS172" s="214"/>
      <c r="MHT172" s="214"/>
      <c r="MHU172" s="214"/>
      <c r="MHV172" s="214"/>
      <c r="MHW172" s="214"/>
      <c r="MHX172" s="214"/>
      <c r="MHY172" s="214"/>
      <c r="MHZ172" s="214"/>
      <c r="MIA172" s="214"/>
      <c r="MIB172" s="214"/>
      <c r="MIC172" s="214"/>
      <c r="MID172" s="214"/>
      <c r="MIE172" s="214"/>
      <c r="MIF172" s="214"/>
      <c r="MIG172" s="214"/>
      <c r="MIH172" s="214"/>
      <c r="MII172" s="214"/>
      <c r="MIJ172" s="214"/>
      <c r="MIK172" s="214"/>
      <c r="MIL172" s="214"/>
      <c r="MIM172" s="214"/>
      <c r="MIN172" s="214"/>
      <c r="MIO172" s="214"/>
      <c r="MIP172" s="214"/>
      <c r="MIQ172" s="214"/>
      <c r="MIR172" s="214"/>
      <c r="MIS172" s="214"/>
      <c r="MIT172" s="214"/>
      <c r="MIU172" s="214"/>
      <c r="MIV172" s="214"/>
      <c r="MIW172" s="214"/>
      <c r="MIX172" s="214"/>
      <c r="MIY172" s="214"/>
      <c r="MIZ172" s="214"/>
      <c r="MJA172" s="214"/>
      <c r="MJB172" s="214"/>
      <c r="MJC172" s="214"/>
      <c r="MJD172" s="214"/>
      <c r="MJE172" s="214"/>
      <c r="MJF172" s="214"/>
      <c r="MJG172" s="214"/>
      <c r="MJH172" s="214"/>
      <c r="MJI172" s="214"/>
      <c r="MJJ172" s="214"/>
      <c r="MJK172" s="214"/>
      <c r="MJL172" s="214"/>
      <c r="MJM172" s="214"/>
      <c r="MJN172" s="214"/>
      <c r="MJO172" s="214"/>
      <c r="MJP172" s="214"/>
      <c r="MJQ172" s="214"/>
      <c r="MJR172" s="214"/>
      <c r="MJS172" s="214"/>
      <c r="MJT172" s="214"/>
      <c r="MJU172" s="214"/>
      <c r="MJV172" s="214"/>
      <c r="MJW172" s="214"/>
      <c r="MJX172" s="214"/>
      <c r="MJY172" s="214"/>
      <c r="MJZ172" s="214"/>
      <c r="MKA172" s="214"/>
      <c r="MKB172" s="214"/>
      <c r="MKC172" s="214"/>
      <c r="MKD172" s="214"/>
      <c r="MKE172" s="214"/>
      <c r="MKF172" s="214"/>
      <c r="MKG172" s="214"/>
      <c r="MKH172" s="214"/>
      <c r="MKI172" s="214"/>
      <c r="MKJ172" s="214"/>
      <c r="MKK172" s="214"/>
      <c r="MKL172" s="214"/>
      <c r="MKM172" s="214"/>
      <c r="MKN172" s="214"/>
      <c r="MKO172" s="214"/>
      <c r="MKP172" s="214"/>
      <c r="MKQ172" s="214"/>
      <c r="MKR172" s="214"/>
      <c r="MKS172" s="214"/>
      <c r="MKT172" s="214"/>
      <c r="MKU172" s="214"/>
      <c r="MKV172" s="214"/>
      <c r="MKW172" s="214"/>
      <c r="MKX172" s="214"/>
      <c r="MKY172" s="214"/>
      <c r="MKZ172" s="214"/>
      <c r="MLA172" s="214"/>
      <c r="MLB172" s="214"/>
      <c r="MLC172" s="214"/>
      <c r="MLD172" s="214"/>
      <c r="MLE172" s="214"/>
      <c r="MLF172" s="214"/>
      <c r="MLG172" s="214"/>
      <c r="MLH172" s="214"/>
      <c r="MLI172" s="214"/>
      <c r="MLJ172" s="214"/>
      <c r="MLK172" s="214"/>
      <c r="MLL172" s="214"/>
      <c r="MLM172" s="214"/>
      <c r="MLN172" s="214"/>
      <c r="MLO172" s="214"/>
      <c r="MLP172" s="214"/>
      <c r="MLQ172" s="214"/>
      <c r="MLR172" s="214"/>
      <c r="MLS172" s="214"/>
      <c r="MLT172" s="214"/>
      <c r="MLU172" s="214"/>
      <c r="MLV172" s="214"/>
      <c r="MLW172" s="214"/>
      <c r="MLX172" s="214"/>
      <c r="MLY172" s="214"/>
      <c r="MLZ172" s="214"/>
      <c r="MMA172" s="214"/>
      <c r="MMB172" s="214"/>
      <c r="MMC172" s="214"/>
      <c r="MMD172" s="214"/>
      <c r="MME172" s="214"/>
      <c r="MMF172" s="214"/>
      <c r="MMG172" s="214"/>
      <c r="MMH172" s="214"/>
      <c r="MMI172" s="214"/>
      <c r="MMJ172" s="214"/>
      <c r="MMK172" s="214"/>
      <c r="MML172" s="214"/>
      <c r="MMM172" s="214"/>
      <c r="MMN172" s="214"/>
      <c r="MMO172" s="214"/>
      <c r="MMP172" s="214"/>
      <c r="MMQ172" s="214"/>
      <c r="MMR172" s="214"/>
      <c r="MMS172" s="214"/>
      <c r="MMT172" s="214"/>
      <c r="MMU172" s="214"/>
      <c r="MMV172" s="214"/>
      <c r="MMW172" s="214"/>
      <c r="MMX172" s="214"/>
      <c r="MMY172" s="214"/>
      <c r="MMZ172" s="214"/>
      <c r="MNA172" s="214"/>
      <c r="MNB172" s="214"/>
      <c r="MNC172" s="214"/>
      <c r="MND172" s="214"/>
      <c r="MNE172" s="214"/>
      <c r="MNF172" s="214"/>
      <c r="MNG172" s="214"/>
      <c r="MNH172" s="214"/>
      <c r="MNI172" s="214"/>
      <c r="MNJ172" s="214"/>
      <c r="MNK172" s="214"/>
      <c r="MNL172" s="214"/>
      <c r="MNM172" s="214"/>
      <c r="MNN172" s="214"/>
      <c r="MNO172" s="214"/>
      <c r="MNP172" s="214"/>
      <c r="MNQ172" s="214"/>
      <c r="MNR172" s="214"/>
      <c r="MNS172" s="214"/>
      <c r="MNT172" s="214"/>
      <c r="MNU172" s="214"/>
      <c r="MNV172" s="214"/>
      <c r="MNW172" s="214"/>
      <c r="MNX172" s="214"/>
      <c r="MNY172" s="214"/>
      <c r="MNZ172" s="214"/>
      <c r="MOA172" s="214"/>
      <c r="MOB172" s="214"/>
      <c r="MOC172" s="214"/>
      <c r="MOD172" s="214"/>
      <c r="MOE172" s="214"/>
      <c r="MOF172" s="214"/>
      <c r="MOG172" s="214"/>
      <c r="MOH172" s="214"/>
      <c r="MOI172" s="214"/>
      <c r="MOJ172" s="214"/>
      <c r="MOK172" s="214"/>
      <c r="MOL172" s="214"/>
      <c r="MOM172" s="214"/>
      <c r="MON172" s="214"/>
      <c r="MOO172" s="214"/>
      <c r="MOP172" s="214"/>
      <c r="MOQ172" s="214"/>
      <c r="MOR172" s="214"/>
      <c r="MOS172" s="214"/>
      <c r="MOT172" s="214"/>
      <c r="MOU172" s="214"/>
      <c r="MOV172" s="214"/>
      <c r="MOW172" s="214"/>
      <c r="MOX172" s="214"/>
      <c r="MOY172" s="214"/>
      <c r="MOZ172" s="214"/>
      <c r="MPA172" s="214"/>
      <c r="MPB172" s="214"/>
      <c r="MPC172" s="214"/>
      <c r="MPD172" s="214"/>
      <c r="MPE172" s="214"/>
      <c r="MPF172" s="214"/>
      <c r="MPG172" s="214"/>
      <c r="MPH172" s="214"/>
      <c r="MPI172" s="214"/>
      <c r="MPJ172" s="214"/>
      <c r="MPK172" s="214"/>
      <c r="MPL172" s="214"/>
      <c r="MPM172" s="214"/>
      <c r="MPN172" s="214"/>
      <c r="MPO172" s="214"/>
      <c r="MPV172" s="214"/>
      <c r="MPW172" s="214"/>
      <c r="MPX172" s="214"/>
      <c r="MPY172" s="214"/>
      <c r="MPZ172" s="214"/>
      <c r="MQA172" s="214"/>
      <c r="MQB172" s="214"/>
      <c r="MQC172" s="214"/>
      <c r="MQD172" s="214"/>
      <c r="MQE172" s="214"/>
      <c r="MQF172" s="214"/>
      <c r="MQG172" s="214"/>
      <c r="MQH172" s="214"/>
      <c r="MQI172" s="214"/>
      <c r="MQJ172" s="214"/>
      <c r="MQK172" s="214"/>
      <c r="MQL172" s="214"/>
      <c r="MQM172" s="214"/>
      <c r="MQN172" s="214"/>
      <c r="MQO172" s="214"/>
      <c r="MQP172" s="214"/>
      <c r="MQQ172" s="214"/>
      <c r="MQR172" s="214"/>
      <c r="MQS172" s="214"/>
      <c r="MQT172" s="214"/>
      <c r="MQU172" s="214"/>
      <c r="MQV172" s="214"/>
      <c r="MQW172" s="214"/>
      <c r="MQX172" s="214"/>
      <c r="MQY172" s="214"/>
      <c r="MQZ172" s="214"/>
      <c r="MRA172" s="214"/>
      <c r="MRB172" s="214"/>
      <c r="MRC172" s="214"/>
      <c r="MRD172" s="214"/>
      <c r="MRE172" s="214"/>
      <c r="MRF172" s="214"/>
      <c r="MRG172" s="214"/>
      <c r="MRH172" s="214"/>
      <c r="MRI172" s="214"/>
      <c r="MRJ172" s="214"/>
      <c r="MRK172" s="214"/>
      <c r="MRL172" s="214"/>
      <c r="MRM172" s="214"/>
      <c r="MRN172" s="214"/>
      <c r="MRO172" s="214"/>
      <c r="MRP172" s="214"/>
      <c r="MRQ172" s="214"/>
      <c r="MRR172" s="214"/>
      <c r="MRS172" s="214"/>
      <c r="MRT172" s="214"/>
      <c r="MRU172" s="214"/>
      <c r="MRV172" s="214"/>
      <c r="MRW172" s="214"/>
      <c r="MRX172" s="214"/>
      <c r="MRY172" s="214"/>
      <c r="MRZ172" s="214"/>
      <c r="MSA172" s="214"/>
      <c r="MSB172" s="214"/>
      <c r="MSC172" s="214"/>
      <c r="MSD172" s="214"/>
      <c r="MSE172" s="214"/>
      <c r="MSF172" s="214"/>
      <c r="MSG172" s="214"/>
      <c r="MSH172" s="214"/>
      <c r="MSI172" s="214"/>
      <c r="MSJ172" s="214"/>
      <c r="MSK172" s="214"/>
      <c r="MSL172" s="214"/>
      <c r="MSM172" s="214"/>
      <c r="MSN172" s="214"/>
      <c r="MSO172" s="214"/>
      <c r="MSP172" s="214"/>
      <c r="MSQ172" s="214"/>
      <c r="MSR172" s="214"/>
      <c r="MSS172" s="214"/>
      <c r="MST172" s="214"/>
      <c r="MSU172" s="214"/>
      <c r="MSV172" s="214"/>
      <c r="MSW172" s="214"/>
      <c r="MSX172" s="214"/>
      <c r="MSY172" s="214"/>
      <c r="MSZ172" s="214"/>
      <c r="MTA172" s="214"/>
      <c r="MTB172" s="214"/>
      <c r="MTC172" s="214"/>
      <c r="MTD172" s="214"/>
      <c r="MTE172" s="214"/>
      <c r="MTF172" s="214"/>
      <c r="MTG172" s="214"/>
      <c r="MTH172" s="214"/>
      <c r="MTI172" s="214"/>
      <c r="MTJ172" s="214"/>
      <c r="MTK172" s="214"/>
      <c r="MTL172" s="214"/>
      <c r="MTM172" s="214"/>
      <c r="MTN172" s="214"/>
      <c r="MTO172" s="214"/>
      <c r="MTP172" s="214"/>
      <c r="MTQ172" s="214"/>
      <c r="MTR172" s="214"/>
      <c r="MTS172" s="214"/>
      <c r="MTT172" s="214"/>
      <c r="MTU172" s="214"/>
      <c r="MTV172" s="214"/>
      <c r="MTW172" s="214"/>
      <c r="MTX172" s="214"/>
      <c r="MTY172" s="214"/>
      <c r="MTZ172" s="214"/>
      <c r="MUA172" s="214"/>
      <c r="MUB172" s="214"/>
      <c r="MUC172" s="214"/>
      <c r="MUD172" s="214"/>
      <c r="MUE172" s="214"/>
      <c r="MUF172" s="214"/>
      <c r="MUG172" s="214"/>
      <c r="MUH172" s="214"/>
      <c r="MUI172" s="214"/>
      <c r="MUJ172" s="214"/>
      <c r="MUK172" s="214"/>
      <c r="MUL172" s="214"/>
      <c r="MUM172" s="214"/>
      <c r="MUN172" s="214"/>
      <c r="MUO172" s="214"/>
      <c r="MUP172" s="214"/>
      <c r="MUQ172" s="214"/>
      <c r="MUR172" s="214"/>
      <c r="MUS172" s="214"/>
      <c r="MUT172" s="214"/>
      <c r="MUU172" s="214"/>
      <c r="MUV172" s="214"/>
      <c r="MUW172" s="214"/>
      <c r="MUX172" s="214"/>
      <c r="MUY172" s="214"/>
      <c r="MUZ172" s="214"/>
      <c r="MVA172" s="214"/>
      <c r="MVB172" s="214"/>
      <c r="MVC172" s="214"/>
      <c r="MVD172" s="214"/>
      <c r="MVE172" s="214"/>
      <c r="MVF172" s="214"/>
      <c r="MVG172" s="214"/>
      <c r="MVH172" s="214"/>
      <c r="MVI172" s="214"/>
      <c r="MVJ172" s="214"/>
      <c r="MVK172" s="214"/>
      <c r="MVL172" s="214"/>
      <c r="MVM172" s="214"/>
      <c r="MVN172" s="214"/>
      <c r="MVO172" s="214"/>
      <c r="MVP172" s="214"/>
      <c r="MVQ172" s="214"/>
      <c r="MVR172" s="214"/>
      <c r="MVS172" s="214"/>
      <c r="MVT172" s="214"/>
      <c r="MVU172" s="214"/>
      <c r="MVV172" s="214"/>
      <c r="MVW172" s="214"/>
      <c r="MVX172" s="214"/>
      <c r="MVY172" s="214"/>
      <c r="MVZ172" s="214"/>
      <c r="MWA172" s="214"/>
      <c r="MWB172" s="214"/>
      <c r="MWC172" s="214"/>
      <c r="MWD172" s="214"/>
      <c r="MWE172" s="214"/>
      <c r="MWF172" s="214"/>
      <c r="MWG172" s="214"/>
      <c r="MWH172" s="214"/>
      <c r="MWI172" s="214"/>
      <c r="MWJ172" s="214"/>
      <c r="MWK172" s="214"/>
      <c r="MWL172" s="214"/>
      <c r="MWM172" s="214"/>
      <c r="MWN172" s="214"/>
      <c r="MWO172" s="214"/>
      <c r="MWP172" s="214"/>
      <c r="MWQ172" s="214"/>
      <c r="MWR172" s="214"/>
      <c r="MWS172" s="214"/>
      <c r="MWT172" s="214"/>
      <c r="MWU172" s="214"/>
      <c r="MWV172" s="214"/>
      <c r="MWW172" s="214"/>
      <c r="MWX172" s="214"/>
      <c r="MWY172" s="214"/>
      <c r="MWZ172" s="214"/>
      <c r="MXA172" s="214"/>
      <c r="MXB172" s="214"/>
      <c r="MXC172" s="214"/>
      <c r="MXD172" s="214"/>
      <c r="MXE172" s="214"/>
      <c r="MXF172" s="214"/>
      <c r="MXG172" s="214"/>
      <c r="MXH172" s="214"/>
      <c r="MXI172" s="214"/>
      <c r="MXJ172" s="214"/>
      <c r="MXK172" s="214"/>
      <c r="MXL172" s="214"/>
      <c r="MXM172" s="214"/>
      <c r="MXN172" s="214"/>
      <c r="MXO172" s="214"/>
      <c r="MXP172" s="214"/>
      <c r="MXQ172" s="214"/>
      <c r="MXR172" s="214"/>
      <c r="MXS172" s="214"/>
      <c r="MXT172" s="214"/>
      <c r="MXU172" s="214"/>
      <c r="MXV172" s="214"/>
      <c r="MXW172" s="214"/>
      <c r="MXX172" s="214"/>
      <c r="MXY172" s="214"/>
      <c r="MXZ172" s="214"/>
      <c r="MYA172" s="214"/>
      <c r="MYB172" s="214"/>
      <c r="MYC172" s="214"/>
      <c r="MYD172" s="214"/>
      <c r="MYE172" s="214"/>
      <c r="MYF172" s="214"/>
      <c r="MYG172" s="214"/>
      <c r="MYH172" s="214"/>
      <c r="MYI172" s="214"/>
      <c r="MYJ172" s="214"/>
      <c r="MYK172" s="214"/>
      <c r="MYL172" s="214"/>
      <c r="MYM172" s="214"/>
      <c r="MYN172" s="214"/>
      <c r="MYO172" s="214"/>
      <c r="MYP172" s="214"/>
      <c r="MYQ172" s="214"/>
      <c r="MYR172" s="214"/>
      <c r="MYS172" s="214"/>
      <c r="MYT172" s="214"/>
      <c r="MYU172" s="214"/>
      <c r="MYV172" s="214"/>
      <c r="MYW172" s="214"/>
      <c r="MYX172" s="214"/>
      <c r="MYY172" s="214"/>
      <c r="MYZ172" s="214"/>
      <c r="MZA172" s="214"/>
      <c r="MZB172" s="214"/>
      <c r="MZC172" s="214"/>
      <c r="MZD172" s="214"/>
      <c r="MZE172" s="214"/>
      <c r="MZF172" s="214"/>
      <c r="MZG172" s="214"/>
      <c r="MZH172" s="214"/>
      <c r="MZI172" s="214"/>
      <c r="MZJ172" s="214"/>
      <c r="MZK172" s="214"/>
      <c r="MZR172" s="214"/>
      <c r="MZS172" s="214"/>
      <c r="MZT172" s="214"/>
      <c r="MZU172" s="214"/>
      <c r="MZV172" s="214"/>
      <c r="MZW172" s="214"/>
      <c r="MZX172" s="214"/>
      <c r="MZY172" s="214"/>
      <c r="MZZ172" s="214"/>
      <c r="NAA172" s="214"/>
      <c r="NAB172" s="214"/>
      <c r="NAC172" s="214"/>
      <c r="NAD172" s="214"/>
      <c r="NAE172" s="214"/>
      <c r="NAF172" s="214"/>
      <c r="NAG172" s="214"/>
      <c r="NAH172" s="214"/>
      <c r="NAI172" s="214"/>
      <c r="NAJ172" s="214"/>
      <c r="NAK172" s="214"/>
      <c r="NAL172" s="214"/>
      <c r="NAM172" s="214"/>
      <c r="NAN172" s="214"/>
      <c r="NAO172" s="214"/>
      <c r="NAP172" s="214"/>
      <c r="NAQ172" s="214"/>
      <c r="NAR172" s="214"/>
      <c r="NAS172" s="214"/>
      <c r="NAT172" s="214"/>
      <c r="NAU172" s="214"/>
      <c r="NAV172" s="214"/>
      <c r="NAW172" s="214"/>
      <c r="NAX172" s="214"/>
      <c r="NAY172" s="214"/>
      <c r="NAZ172" s="214"/>
      <c r="NBA172" s="214"/>
      <c r="NBB172" s="214"/>
      <c r="NBC172" s="214"/>
      <c r="NBD172" s="214"/>
      <c r="NBE172" s="214"/>
      <c r="NBF172" s="214"/>
      <c r="NBG172" s="214"/>
      <c r="NBH172" s="214"/>
      <c r="NBI172" s="214"/>
      <c r="NBJ172" s="214"/>
      <c r="NBK172" s="214"/>
      <c r="NBL172" s="214"/>
      <c r="NBM172" s="214"/>
      <c r="NBN172" s="214"/>
      <c r="NBO172" s="214"/>
      <c r="NBP172" s="214"/>
      <c r="NBQ172" s="214"/>
      <c r="NBR172" s="214"/>
      <c r="NBS172" s="214"/>
      <c r="NBT172" s="214"/>
      <c r="NBU172" s="214"/>
      <c r="NBV172" s="214"/>
      <c r="NBW172" s="214"/>
      <c r="NBX172" s="214"/>
      <c r="NBY172" s="214"/>
      <c r="NBZ172" s="214"/>
      <c r="NCA172" s="214"/>
      <c r="NCB172" s="214"/>
      <c r="NCC172" s="214"/>
      <c r="NCD172" s="214"/>
      <c r="NCE172" s="214"/>
      <c r="NCF172" s="214"/>
      <c r="NCG172" s="214"/>
      <c r="NCH172" s="214"/>
      <c r="NCI172" s="214"/>
      <c r="NCJ172" s="214"/>
      <c r="NCK172" s="214"/>
      <c r="NCL172" s="214"/>
      <c r="NCM172" s="214"/>
      <c r="NCN172" s="214"/>
      <c r="NCO172" s="214"/>
      <c r="NCP172" s="214"/>
      <c r="NCQ172" s="214"/>
      <c r="NCR172" s="214"/>
      <c r="NCS172" s="214"/>
      <c r="NCT172" s="214"/>
      <c r="NCU172" s="214"/>
      <c r="NCV172" s="214"/>
      <c r="NCW172" s="214"/>
      <c r="NCX172" s="214"/>
      <c r="NCY172" s="214"/>
      <c r="NCZ172" s="214"/>
      <c r="NDA172" s="214"/>
      <c r="NDB172" s="214"/>
      <c r="NDC172" s="214"/>
      <c r="NDD172" s="214"/>
      <c r="NDE172" s="214"/>
      <c r="NDF172" s="214"/>
      <c r="NDG172" s="214"/>
      <c r="NDH172" s="214"/>
      <c r="NDI172" s="214"/>
      <c r="NDJ172" s="214"/>
      <c r="NDK172" s="214"/>
      <c r="NDL172" s="214"/>
      <c r="NDM172" s="214"/>
      <c r="NDN172" s="214"/>
      <c r="NDO172" s="214"/>
      <c r="NDP172" s="214"/>
      <c r="NDQ172" s="214"/>
      <c r="NDR172" s="214"/>
      <c r="NDS172" s="214"/>
      <c r="NDT172" s="214"/>
      <c r="NDU172" s="214"/>
      <c r="NDV172" s="214"/>
      <c r="NDW172" s="214"/>
      <c r="NDX172" s="214"/>
      <c r="NDY172" s="214"/>
      <c r="NDZ172" s="214"/>
      <c r="NEA172" s="214"/>
      <c r="NEB172" s="214"/>
      <c r="NEC172" s="214"/>
      <c r="NED172" s="214"/>
      <c r="NEE172" s="214"/>
      <c r="NEF172" s="214"/>
      <c r="NEG172" s="214"/>
      <c r="NEH172" s="214"/>
      <c r="NEI172" s="214"/>
      <c r="NEJ172" s="214"/>
      <c r="NEK172" s="214"/>
      <c r="NEL172" s="214"/>
      <c r="NEM172" s="214"/>
      <c r="NEN172" s="214"/>
      <c r="NEO172" s="214"/>
      <c r="NEP172" s="214"/>
      <c r="NEQ172" s="214"/>
      <c r="NER172" s="214"/>
      <c r="NES172" s="214"/>
      <c r="NET172" s="214"/>
      <c r="NEU172" s="214"/>
      <c r="NEV172" s="214"/>
      <c r="NEW172" s="214"/>
      <c r="NEX172" s="214"/>
      <c r="NEY172" s="214"/>
      <c r="NEZ172" s="214"/>
      <c r="NFA172" s="214"/>
      <c r="NFB172" s="214"/>
      <c r="NFC172" s="214"/>
      <c r="NFD172" s="214"/>
      <c r="NFE172" s="214"/>
      <c r="NFF172" s="214"/>
      <c r="NFG172" s="214"/>
      <c r="NFH172" s="214"/>
      <c r="NFI172" s="214"/>
      <c r="NFJ172" s="214"/>
      <c r="NFK172" s="214"/>
      <c r="NFL172" s="214"/>
      <c r="NFM172" s="214"/>
      <c r="NFN172" s="214"/>
      <c r="NFO172" s="214"/>
      <c r="NFP172" s="214"/>
      <c r="NFQ172" s="214"/>
      <c r="NFR172" s="214"/>
      <c r="NFS172" s="214"/>
      <c r="NFT172" s="214"/>
      <c r="NFU172" s="214"/>
      <c r="NFV172" s="214"/>
      <c r="NFW172" s="214"/>
      <c r="NFX172" s="214"/>
      <c r="NFY172" s="214"/>
      <c r="NFZ172" s="214"/>
      <c r="NGA172" s="214"/>
      <c r="NGB172" s="214"/>
      <c r="NGC172" s="214"/>
      <c r="NGD172" s="214"/>
      <c r="NGE172" s="214"/>
      <c r="NGF172" s="214"/>
      <c r="NGG172" s="214"/>
      <c r="NGH172" s="214"/>
      <c r="NGI172" s="214"/>
      <c r="NGJ172" s="214"/>
      <c r="NGK172" s="214"/>
      <c r="NGL172" s="214"/>
      <c r="NGM172" s="214"/>
      <c r="NGN172" s="214"/>
      <c r="NGO172" s="214"/>
      <c r="NGP172" s="214"/>
      <c r="NGQ172" s="214"/>
      <c r="NGR172" s="214"/>
      <c r="NGS172" s="214"/>
      <c r="NGT172" s="214"/>
      <c r="NGU172" s="214"/>
      <c r="NGV172" s="214"/>
      <c r="NGW172" s="214"/>
      <c r="NGX172" s="214"/>
      <c r="NGY172" s="214"/>
      <c r="NGZ172" s="214"/>
      <c r="NHA172" s="214"/>
      <c r="NHB172" s="214"/>
      <c r="NHC172" s="214"/>
      <c r="NHD172" s="214"/>
      <c r="NHE172" s="214"/>
      <c r="NHF172" s="214"/>
      <c r="NHG172" s="214"/>
      <c r="NHH172" s="214"/>
      <c r="NHI172" s="214"/>
      <c r="NHJ172" s="214"/>
      <c r="NHK172" s="214"/>
      <c r="NHL172" s="214"/>
      <c r="NHM172" s="214"/>
      <c r="NHN172" s="214"/>
      <c r="NHO172" s="214"/>
      <c r="NHP172" s="214"/>
      <c r="NHQ172" s="214"/>
      <c r="NHR172" s="214"/>
      <c r="NHS172" s="214"/>
      <c r="NHT172" s="214"/>
      <c r="NHU172" s="214"/>
      <c r="NHV172" s="214"/>
      <c r="NHW172" s="214"/>
      <c r="NHX172" s="214"/>
      <c r="NHY172" s="214"/>
      <c r="NHZ172" s="214"/>
      <c r="NIA172" s="214"/>
      <c r="NIB172" s="214"/>
      <c r="NIC172" s="214"/>
      <c r="NID172" s="214"/>
      <c r="NIE172" s="214"/>
      <c r="NIF172" s="214"/>
      <c r="NIG172" s="214"/>
      <c r="NIH172" s="214"/>
      <c r="NII172" s="214"/>
      <c r="NIJ172" s="214"/>
      <c r="NIK172" s="214"/>
      <c r="NIL172" s="214"/>
      <c r="NIM172" s="214"/>
      <c r="NIN172" s="214"/>
      <c r="NIO172" s="214"/>
      <c r="NIP172" s="214"/>
      <c r="NIQ172" s="214"/>
      <c r="NIR172" s="214"/>
      <c r="NIS172" s="214"/>
      <c r="NIT172" s="214"/>
      <c r="NIU172" s="214"/>
      <c r="NIV172" s="214"/>
      <c r="NIW172" s="214"/>
      <c r="NIX172" s="214"/>
      <c r="NIY172" s="214"/>
      <c r="NIZ172" s="214"/>
      <c r="NJA172" s="214"/>
      <c r="NJB172" s="214"/>
      <c r="NJC172" s="214"/>
      <c r="NJD172" s="214"/>
      <c r="NJE172" s="214"/>
      <c r="NJF172" s="214"/>
      <c r="NJG172" s="214"/>
      <c r="NJN172" s="214"/>
      <c r="NJO172" s="214"/>
      <c r="NJP172" s="214"/>
      <c r="NJQ172" s="214"/>
      <c r="NJR172" s="214"/>
      <c r="NJS172" s="214"/>
      <c r="NJT172" s="214"/>
      <c r="NJU172" s="214"/>
      <c r="NJV172" s="214"/>
      <c r="NJW172" s="214"/>
      <c r="NJX172" s="214"/>
      <c r="NJY172" s="214"/>
      <c r="NJZ172" s="214"/>
      <c r="NKA172" s="214"/>
      <c r="NKB172" s="214"/>
      <c r="NKC172" s="214"/>
      <c r="NKD172" s="214"/>
      <c r="NKE172" s="214"/>
      <c r="NKF172" s="214"/>
      <c r="NKG172" s="214"/>
      <c r="NKH172" s="214"/>
      <c r="NKI172" s="214"/>
      <c r="NKJ172" s="214"/>
      <c r="NKK172" s="214"/>
      <c r="NKL172" s="214"/>
      <c r="NKM172" s="214"/>
      <c r="NKN172" s="214"/>
      <c r="NKO172" s="214"/>
      <c r="NKP172" s="214"/>
      <c r="NKQ172" s="214"/>
      <c r="NKR172" s="214"/>
      <c r="NKS172" s="214"/>
      <c r="NKT172" s="214"/>
      <c r="NKU172" s="214"/>
      <c r="NKV172" s="214"/>
      <c r="NKW172" s="214"/>
      <c r="NKX172" s="214"/>
      <c r="NKY172" s="214"/>
      <c r="NKZ172" s="214"/>
      <c r="NLA172" s="214"/>
      <c r="NLB172" s="214"/>
      <c r="NLC172" s="214"/>
      <c r="NLD172" s="214"/>
      <c r="NLE172" s="214"/>
      <c r="NLF172" s="214"/>
      <c r="NLG172" s="214"/>
      <c r="NLH172" s="214"/>
      <c r="NLI172" s="214"/>
      <c r="NLJ172" s="214"/>
      <c r="NLK172" s="214"/>
      <c r="NLL172" s="214"/>
      <c r="NLM172" s="214"/>
      <c r="NLN172" s="214"/>
      <c r="NLO172" s="214"/>
      <c r="NLP172" s="214"/>
      <c r="NLQ172" s="214"/>
      <c r="NLR172" s="214"/>
      <c r="NLS172" s="214"/>
      <c r="NLT172" s="214"/>
      <c r="NLU172" s="214"/>
      <c r="NLV172" s="214"/>
      <c r="NLW172" s="214"/>
      <c r="NLX172" s="214"/>
      <c r="NLY172" s="214"/>
      <c r="NLZ172" s="214"/>
      <c r="NMA172" s="214"/>
      <c r="NMB172" s="214"/>
      <c r="NMC172" s="214"/>
      <c r="NMD172" s="214"/>
      <c r="NME172" s="214"/>
      <c r="NMF172" s="214"/>
      <c r="NMG172" s="214"/>
      <c r="NMH172" s="214"/>
      <c r="NMI172" s="214"/>
      <c r="NMJ172" s="214"/>
      <c r="NMK172" s="214"/>
      <c r="NML172" s="214"/>
      <c r="NMM172" s="214"/>
      <c r="NMN172" s="214"/>
      <c r="NMO172" s="214"/>
      <c r="NMP172" s="214"/>
      <c r="NMQ172" s="214"/>
      <c r="NMR172" s="214"/>
      <c r="NMS172" s="214"/>
      <c r="NMT172" s="214"/>
      <c r="NMU172" s="214"/>
      <c r="NMV172" s="214"/>
      <c r="NMW172" s="214"/>
      <c r="NMX172" s="214"/>
      <c r="NMY172" s="214"/>
      <c r="NMZ172" s="214"/>
      <c r="NNA172" s="214"/>
      <c r="NNB172" s="214"/>
      <c r="NNC172" s="214"/>
      <c r="NND172" s="214"/>
      <c r="NNE172" s="214"/>
      <c r="NNF172" s="214"/>
      <c r="NNG172" s="214"/>
      <c r="NNH172" s="214"/>
      <c r="NNI172" s="214"/>
      <c r="NNJ172" s="214"/>
      <c r="NNK172" s="214"/>
      <c r="NNL172" s="214"/>
      <c r="NNM172" s="214"/>
      <c r="NNN172" s="214"/>
      <c r="NNO172" s="214"/>
      <c r="NNP172" s="214"/>
      <c r="NNQ172" s="214"/>
      <c r="NNR172" s="214"/>
      <c r="NNS172" s="214"/>
      <c r="NNT172" s="214"/>
      <c r="NNU172" s="214"/>
      <c r="NNV172" s="214"/>
      <c r="NNW172" s="214"/>
      <c r="NNX172" s="214"/>
      <c r="NNY172" s="214"/>
      <c r="NNZ172" s="214"/>
      <c r="NOA172" s="214"/>
      <c r="NOB172" s="214"/>
      <c r="NOC172" s="214"/>
      <c r="NOD172" s="214"/>
      <c r="NOE172" s="214"/>
      <c r="NOF172" s="214"/>
      <c r="NOG172" s="214"/>
      <c r="NOH172" s="214"/>
      <c r="NOI172" s="214"/>
      <c r="NOJ172" s="214"/>
      <c r="NOK172" s="214"/>
      <c r="NOL172" s="214"/>
      <c r="NOM172" s="214"/>
      <c r="NON172" s="214"/>
      <c r="NOO172" s="214"/>
      <c r="NOP172" s="214"/>
      <c r="NOQ172" s="214"/>
      <c r="NOR172" s="214"/>
      <c r="NOS172" s="214"/>
      <c r="NOT172" s="214"/>
      <c r="NOU172" s="214"/>
      <c r="NOV172" s="214"/>
      <c r="NOW172" s="214"/>
      <c r="NOX172" s="214"/>
      <c r="NOY172" s="214"/>
      <c r="NOZ172" s="214"/>
      <c r="NPA172" s="214"/>
      <c r="NPB172" s="214"/>
      <c r="NPC172" s="214"/>
      <c r="NPD172" s="214"/>
      <c r="NPE172" s="214"/>
      <c r="NPF172" s="214"/>
      <c r="NPG172" s="214"/>
      <c r="NPH172" s="214"/>
      <c r="NPI172" s="214"/>
      <c r="NPJ172" s="214"/>
      <c r="NPK172" s="214"/>
      <c r="NPL172" s="214"/>
      <c r="NPM172" s="214"/>
      <c r="NPN172" s="214"/>
      <c r="NPO172" s="214"/>
      <c r="NPP172" s="214"/>
      <c r="NPQ172" s="214"/>
      <c r="NPR172" s="214"/>
      <c r="NPS172" s="214"/>
      <c r="NPT172" s="214"/>
      <c r="NPU172" s="214"/>
      <c r="NPV172" s="214"/>
      <c r="NPW172" s="214"/>
      <c r="NPX172" s="214"/>
      <c r="NPY172" s="214"/>
      <c r="NPZ172" s="214"/>
      <c r="NQA172" s="214"/>
      <c r="NQB172" s="214"/>
      <c r="NQC172" s="214"/>
      <c r="NQD172" s="214"/>
      <c r="NQE172" s="214"/>
      <c r="NQF172" s="214"/>
      <c r="NQG172" s="214"/>
      <c r="NQH172" s="214"/>
      <c r="NQI172" s="214"/>
      <c r="NQJ172" s="214"/>
      <c r="NQK172" s="214"/>
      <c r="NQL172" s="214"/>
      <c r="NQM172" s="214"/>
      <c r="NQN172" s="214"/>
      <c r="NQO172" s="214"/>
      <c r="NQP172" s="214"/>
      <c r="NQQ172" s="214"/>
      <c r="NQR172" s="214"/>
      <c r="NQS172" s="214"/>
      <c r="NQT172" s="214"/>
      <c r="NQU172" s="214"/>
      <c r="NQV172" s="214"/>
      <c r="NQW172" s="214"/>
      <c r="NQX172" s="214"/>
      <c r="NQY172" s="214"/>
      <c r="NQZ172" s="214"/>
      <c r="NRA172" s="214"/>
      <c r="NRB172" s="214"/>
      <c r="NRC172" s="214"/>
      <c r="NRD172" s="214"/>
      <c r="NRE172" s="214"/>
      <c r="NRF172" s="214"/>
      <c r="NRG172" s="214"/>
      <c r="NRH172" s="214"/>
      <c r="NRI172" s="214"/>
      <c r="NRJ172" s="214"/>
      <c r="NRK172" s="214"/>
      <c r="NRL172" s="214"/>
      <c r="NRM172" s="214"/>
      <c r="NRN172" s="214"/>
      <c r="NRO172" s="214"/>
      <c r="NRP172" s="214"/>
      <c r="NRQ172" s="214"/>
      <c r="NRR172" s="214"/>
      <c r="NRS172" s="214"/>
      <c r="NRT172" s="214"/>
      <c r="NRU172" s="214"/>
      <c r="NRV172" s="214"/>
      <c r="NRW172" s="214"/>
      <c r="NRX172" s="214"/>
      <c r="NRY172" s="214"/>
      <c r="NRZ172" s="214"/>
      <c r="NSA172" s="214"/>
      <c r="NSB172" s="214"/>
      <c r="NSC172" s="214"/>
      <c r="NSD172" s="214"/>
      <c r="NSE172" s="214"/>
      <c r="NSF172" s="214"/>
      <c r="NSG172" s="214"/>
      <c r="NSH172" s="214"/>
      <c r="NSI172" s="214"/>
      <c r="NSJ172" s="214"/>
      <c r="NSK172" s="214"/>
      <c r="NSL172" s="214"/>
      <c r="NSM172" s="214"/>
      <c r="NSN172" s="214"/>
      <c r="NSO172" s="214"/>
      <c r="NSP172" s="214"/>
      <c r="NSQ172" s="214"/>
      <c r="NSR172" s="214"/>
      <c r="NSS172" s="214"/>
      <c r="NST172" s="214"/>
      <c r="NSU172" s="214"/>
      <c r="NSV172" s="214"/>
      <c r="NSW172" s="214"/>
      <c r="NSX172" s="214"/>
      <c r="NSY172" s="214"/>
      <c r="NSZ172" s="214"/>
      <c r="NTA172" s="214"/>
      <c r="NTB172" s="214"/>
      <c r="NTC172" s="214"/>
      <c r="NTJ172" s="214"/>
      <c r="NTK172" s="214"/>
      <c r="NTL172" s="214"/>
      <c r="NTM172" s="214"/>
      <c r="NTN172" s="214"/>
      <c r="NTO172" s="214"/>
      <c r="NTP172" s="214"/>
      <c r="NTQ172" s="214"/>
      <c r="NTR172" s="214"/>
      <c r="NTS172" s="214"/>
      <c r="NTT172" s="214"/>
      <c r="NTU172" s="214"/>
      <c r="NTV172" s="214"/>
      <c r="NTW172" s="214"/>
      <c r="NTX172" s="214"/>
      <c r="NTY172" s="214"/>
      <c r="NTZ172" s="214"/>
      <c r="NUA172" s="214"/>
      <c r="NUB172" s="214"/>
      <c r="NUC172" s="214"/>
      <c r="NUD172" s="214"/>
      <c r="NUE172" s="214"/>
      <c r="NUF172" s="214"/>
      <c r="NUG172" s="214"/>
      <c r="NUH172" s="214"/>
      <c r="NUI172" s="214"/>
      <c r="NUJ172" s="214"/>
      <c r="NUK172" s="214"/>
      <c r="NUL172" s="214"/>
      <c r="NUM172" s="214"/>
      <c r="NUN172" s="214"/>
      <c r="NUO172" s="214"/>
      <c r="NUP172" s="214"/>
      <c r="NUQ172" s="214"/>
      <c r="NUR172" s="214"/>
      <c r="NUS172" s="214"/>
      <c r="NUT172" s="214"/>
      <c r="NUU172" s="214"/>
      <c r="NUV172" s="214"/>
      <c r="NUW172" s="214"/>
      <c r="NUX172" s="214"/>
      <c r="NUY172" s="214"/>
      <c r="NUZ172" s="214"/>
      <c r="NVA172" s="214"/>
      <c r="NVB172" s="214"/>
      <c r="NVC172" s="214"/>
      <c r="NVD172" s="214"/>
      <c r="NVE172" s="214"/>
      <c r="NVF172" s="214"/>
      <c r="NVG172" s="214"/>
      <c r="NVH172" s="214"/>
      <c r="NVI172" s="214"/>
      <c r="NVJ172" s="214"/>
      <c r="NVK172" s="214"/>
      <c r="NVL172" s="214"/>
      <c r="NVM172" s="214"/>
      <c r="NVN172" s="214"/>
      <c r="NVO172" s="214"/>
      <c r="NVP172" s="214"/>
      <c r="NVQ172" s="214"/>
      <c r="NVR172" s="214"/>
      <c r="NVS172" s="214"/>
      <c r="NVT172" s="214"/>
      <c r="NVU172" s="214"/>
      <c r="NVV172" s="214"/>
      <c r="NVW172" s="214"/>
      <c r="NVX172" s="214"/>
      <c r="NVY172" s="214"/>
      <c r="NVZ172" s="214"/>
      <c r="NWA172" s="214"/>
      <c r="NWB172" s="214"/>
      <c r="NWC172" s="214"/>
      <c r="NWD172" s="214"/>
      <c r="NWE172" s="214"/>
      <c r="NWF172" s="214"/>
      <c r="NWG172" s="214"/>
      <c r="NWH172" s="214"/>
      <c r="NWI172" s="214"/>
      <c r="NWJ172" s="214"/>
      <c r="NWK172" s="214"/>
      <c r="NWL172" s="214"/>
      <c r="NWM172" s="214"/>
      <c r="NWN172" s="214"/>
      <c r="NWO172" s="214"/>
      <c r="NWP172" s="214"/>
      <c r="NWQ172" s="214"/>
      <c r="NWR172" s="214"/>
      <c r="NWS172" s="214"/>
      <c r="NWT172" s="214"/>
      <c r="NWU172" s="214"/>
      <c r="NWV172" s="214"/>
      <c r="NWW172" s="214"/>
      <c r="NWX172" s="214"/>
      <c r="NWY172" s="214"/>
      <c r="NWZ172" s="214"/>
      <c r="NXA172" s="214"/>
      <c r="NXB172" s="214"/>
      <c r="NXC172" s="214"/>
      <c r="NXD172" s="214"/>
      <c r="NXE172" s="214"/>
      <c r="NXF172" s="214"/>
      <c r="NXG172" s="214"/>
      <c r="NXH172" s="214"/>
      <c r="NXI172" s="214"/>
      <c r="NXJ172" s="214"/>
      <c r="NXK172" s="214"/>
      <c r="NXL172" s="214"/>
      <c r="NXM172" s="214"/>
      <c r="NXN172" s="214"/>
      <c r="NXO172" s="214"/>
      <c r="NXP172" s="214"/>
      <c r="NXQ172" s="214"/>
      <c r="NXR172" s="214"/>
      <c r="NXS172" s="214"/>
      <c r="NXT172" s="214"/>
      <c r="NXU172" s="214"/>
      <c r="NXV172" s="214"/>
      <c r="NXW172" s="214"/>
      <c r="NXX172" s="214"/>
      <c r="NXY172" s="214"/>
      <c r="NXZ172" s="214"/>
      <c r="NYA172" s="214"/>
      <c r="NYB172" s="214"/>
      <c r="NYC172" s="214"/>
      <c r="NYD172" s="214"/>
      <c r="NYE172" s="214"/>
      <c r="NYF172" s="214"/>
      <c r="NYG172" s="214"/>
      <c r="NYH172" s="214"/>
      <c r="NYI172" s="214"/>
      <c r="NYJ172" s="214"/>
      <c r="NYK172" s="214"/>
      <c r="NYL172" s="214"/>
      <c r="NYM172" s="214"/>
      <c r="NYN172" s="214"/>
      <c r="NYO172" s="214"/>
      <c r="NYP172" s="214"/>
      <c r="NYQ172" s="214"/>
      <c r="NYR172" s="214"/>
      <c r="NYS172" s="214"/>
      <c r="NYT172" s="214"/>
      <c r="NYU172" s="214"/>
      <c r="NYV172" s="214"/>
      <c r="NYW172" s="214"/>
      <c r="NYX172" s="214"/>
      <c r="NYY172" s="214"/>
      <c r="NYZ172" s="214"/>
      <c r="NZA172" s="214"/>
      <c r="NZB172" s="214"/>
      <c r="NZC172" s="214"/>
      <c r="NZD172" s="214"/>
      <c r="NZE172" s="214"/>
      <c r="NZF172" s="214"/>
      <c r="NZG172" s="214"/>
      <c r="NZH172" s="214"/>
      <c r="NZI172" s="214"/>
      <c r="NZJ172" s="214"/>
      <c r="NZK172" s="214"/>
      <c r="NZL172" s="214"/>
      <c r="NZM172" s="214"/>
      <c r="NZN172" s="214"/>
      <c r="NZO172" s="214"/>
      <c r="NZP172" s="214"/>
      <c r="NZQ172" s="214"/>
      <c r="NZR172" s="214"/>
      <c r="NZS172" s="214"/>
      <c r="NZT172" s="214"/>
      <c r="NZU172" s="214"/>
      <c r="NZV172" s="214"/>
      <c r="NZW172" s="214"/>
      <c r="NZX172" s="214"/>
      <c r="NZY172" s="214"/>
      <c r="NZZ172" s="214"/>
      <c r="OAA172" s="214"/>
      <c r="OAB172" s="214"/>
      <c r="OAC172" s="214"/>
      <c r="OAD172" s="214"/>
      <c r="OAE172" s="214"/>
      <c r="OAF172" s="214"/>
      <c r="OAG172" s="214"/>
      <c r="OAH172" s="214"/>
      <c r="OAI172" s="214"/>
      <c r="OAJ172" s="214"/>
      <c r="OAK172" s="214"/>
      <c r="OAL172" s="214"/>
      <c r="OAM172" s="214"/>
      <c r="OAN172" s="214"/>
      <c r="OAO172" s="214"/>
      <c r="OAP172" s="214"/>
      <c r="OAQ172" s="214"/>
      <c r="OAR172" s="214"/>
      <c r="OAS172" s="214"/>
      <c r="OAT172" s="214"/>
      <c r="OAU172" s="214"/>
      <c r="OAV172" s="214"/>
      <c r="OAW172" s="214"/>
      <c r="OAX172" s="214"/>
      <c r="OAY172" s="214"/>
      <c r="OAZ172" s="214"/>
      <c r="OBA172" s="214"/>
      <c r="OBB172" s="214"/>
      <c r="OBC172" s="214"/>
      <c r="OBD172" s="214"/>
      <c r="OBE172" s="214"/>
      <c r="OBF172" s="214"/>
      <c r="OBG172" s="214"/>
      <c r="OBH172" s="214"/>
      <c r="OBI172" s="214"/>
      <c r="OBJ172" s="214"/>
      <c r="OBK172" s="214"/>
      <c r="OBL172" s="214"/>
      <c r="OBM172" s="214"/>
      <c r="OBN172" s="214"/>
      <c r="OBO172" s="214"/>
      <c r="OBP172" s="214"/>
      <c r="OBQ172" s="214"/>
      <c r="OBR172" s="214"/>
      <c r="OBS172" s="214"/>
      <c r="OBT172" s="214"/>
      <c r="OBU172" s="214"/>
      <c r="OBV172" s="214"/>
      <c r="OBW172" s="214"/>
      <c r="OBX172" s="214"/>
      <c r="OBY172" s="214"/>
      <c r="OBZ172" s="214"/>
      <c r="OCA172" s="214"/>
      <c r="OCB172" s="214"/>
      <c r="OCC172" s="214"/>
      <c r="OCD172" s="214"/>
      <c r="OCE172" s="214"/>
      <c r="OCF172" s="214"/>
      <c r="OCG172" s="214"/>
      <c r="OCH172" s="214"/>
      <c r="OCI172" s="214"/>
      <c r="OCJ172" s="214"/>
      <c r="OCK172" s="214"/>
      <c r="OCL172" s="214"/>
      <c r="OCM172" s="214"/>
      <c r="OCN172" s="214"/>
      <c r="OCO172" s="214"/>
      <c r="OCP172" s="214"/>
      <c r="OCQ172" s="214"/>
      <c r="OCR172" s="214"/>
      <c r="OCS172" s="214"/>
      <c r="OCT172" s="214"/>
      <c r="OCU172" s="214"/>
      <c r="OCV172" s="214"/>
      <c r="OCW172" s="214"/>
      <c r="OCX172" s="214"/>
      <c r="OCY172" s="214"/>
      <c r="ODF172" s="214"/>
      <c r="ODG172" s="214"/>
      <c r="ODH172" s="214"/>
      <c r="ODI172" s="214"/>
      <c r="ODJ172" s="214"/>
      <c r="ODK172" s="214"/>
      <c r="ODL172" s="214"/>
      <c r="ODM172" s="214"/>
      <c r="ODN172" s="214"/>
      <c r="ODO172" s="214"/>
      <c r="ODP172" s="214"/>
      <c r="ODQ172" s="214"/>
      <c r="ODR172" s="214"/>
      <c r="ODS172" s="214"/>
      <c r="ODT172" s="214"/>
      <c r="ODU172" s="214"/>
      <c r="ODV172" s="214"/>
      <c r="ODW172" s="214"/>
      <c r="ODX172" s="214"/>
      <c r="ODY172" s="214"/>
      <c r="ODZ172" s="214"/>
      <c r="OEA172" s="214"/>
      <c r="OEB172" s="214"/>
      <c r="OEC172" s="214"/>
      <c r="OED172" s="214"/>
      <c r="OEE172" s="214"/>
      <c r="OEF172" s="214"/>
      <c r="OEG172" s="214"/>
      <c r="OEH172" s="214"/>
      <c r="OEI172" s="214"/>
      <c r="OEJ172" s="214"/>
      <c r="OEK172" s="214"/>
      <c r="OEL172" s="214"/>
      <c r="OEM172" s="214"/>
      <c r="OEN172" s="214"/>
      <c r="OEO172" s="214"/>
      <c r="OEP172" s="214"/>
      <c r="OEQ172" s="214"/>
      <c r="OER172" s="214"/>
      <c r="OES172" s="214"/>
      <c r="OET172" s="214"/>
      <c r="OEU172" s="214"/>
      <c r="OEV172" s="214"/>
      <c r="OEW172" s="214"/>
      <c r="OEX172" s="214"/>
      <c r="OEY172" s="214"/>
      <c r="OEZ172" s="214"/>
      <c r="OFA172" s="214"/>
      <c r="OFB172" s="214"/>
      <c r="OFC172" s="214"/>
      <c r="OFD172" s="214"/>
      <c r="OFE172" s="214"/>
      <c r="OFF172" s="214"/>
      <c r="OFG172" s="214"/>
      <c r="OFH172" s="214"/>
      <c r="OFI172" s="214"/>
      <c r="OFJ172" s="214"/>
      <c r="OFK172" s="214"/>
      <c r="OFL172" s="214"/>
      <c r="OFM172" s="214"/>
      <c r="OFN172" s="214"/>
      <c r="OFO172" s="214"/>
      <c r="OFP172" s="214"/>
      <c r="OFQ172" s="214"/>
      <c r="OFR172" s="214"/>
      <c r="OFS172" s="214"/>
      <c r="OFT172" s="214"/>
      <c r="OFU172" s="214"/>
      <c r="OFV172" s="214"/>
      <c r="OFW172" s="214"/>
      <c r="OFX172" s="214"/>
      <c r="OFY172" s="214"/>
      <c r="OFZ172" s="214"/>
      <c r="OGA172" s="214"/>
      <c r="OGB172" s="214"/>
      <c r="OGC172" s="214"/>
      <c r="OGD172" s="214"/>
      <c r="OGE172" s="214"/>
      <c r="OGF172" s="214"/>
      <c r="OGG172" s="214"/>
      <c r="OGH172" s="214"/>
      <c r="OGI172" s="214"/>
      <c r="OGJ172" s="214"/>
      <c r="OGK172" s="214"/>
      <c r="OGL172" s="214"/>
      <c r="OGM172" s="214"/>
      <c r="OGN172" s="214"/>
      <c r="OGO172" s="214"/>
      <c r="OGP172" s="214"/>
      <c r="OGQ172" s="214"/>
      <c r="OGR172" s="214"/>
      <c r="OGS172" s="214"/>
      <c r="OGT172" s="214"/>
      <c r="OGU172" s="214"/>
      <c r="OGV172" s="214"/>
      <c r="OGW172" s="214"/>
      <c r="OGX172" s="214"/>
      <c r="OGY172" s="214"/>
      <c r="OGZ172" s="214"/>
      <c r="OHA172" s="214"/>
      <c r="OHB172" s="214"/>
      <c r="OHC172" s="214"/>
      <c r="OHD172" s="214"/>
      <c r="OHE172" s="214"/>
      <c r="OHF172" s="214"/>
      <c r="OHG172" s="214"/>
      <c r="OHH172" s="214"/>
      <c r="OHI172" s="214"/>
      <c r="OHJ172" s="214"/>
      <c r="OHK172" s="214"/>
      <c r="OHL172" s="214"/>
      <c r="OHM172" s="214"/>
      <c r="OHN172" s="214"/>
      <c r="OHO172" s="214"/>
      <c r="OHP172" s="214"/>
      <c r="OHQ172" s="214"/>
      <c r="OHR172" s="214"/>
      <c r="OHS172" s="214"/>
      <c r="OHT172" s="214"/>
      <c r="OHU172" s="214"/>
      <c r="OHV172" s="214"/>
      <c r="OHW172" s="214"/>
      <c r="OHX172" s="214"/>
      <c r="OHY172" s="214"/>
      <c r="OHZ172" s="214"/>
      <c r="OIA172" s="214"/>
      <c r="OIB172" s="214"/>
      <c r="OIC172" s="214"/>
      <c r="OID172" s="214"/>
      <c r="OIE172" s="214"/>
      <c r="OIF172" s="214"/>
      <c r="OIG172" s="214"/>
      <c r="OIH172" s="214"/>
      <c r="OII172" s="214"/>
      <c r="OIJ172" s="214"/>
      <c r="OIK172" s="214"/>
      <c r="OIL172" s="214"/>
      <c r="OIM172" s="214"/>
      <c r="OIN172" s="214"/>
      <c r="OIO172" s="214"/>
      <c r="OIP172" s="214"/>
      <c r="OIQ172" s="214"/>
      <c r="OIR172" s="214"/>
      <c r="OIS172" s="214"/>
      <c r="OIT172" s="214"/>
      <c r="OIU172" s="214"/>
      <c r="OIV172" s="214"/>
      <c r="OIW172" s="214"/>
      <c r="OIX172" s="214"/>
      <c r="OIY172" s="214"/>
      <c r="OIZ172" s="214"/>
      <c r="OJA172" s="214"/>
      <c r="OJB172" s="214"/>
      <c r="OJC172" s="214"/>
      <c r="OJD172" s="214"/>
      <c r="OJE172" s="214"/>
      <c r="OJF172" s="214"/>
      <c r="OJG172" s="214"/>
      <c r="OJH172" s="214"/>
      <c r="OJI172" s="214"/>
      <c r="OJJ172" s="214"/>
      <c r="OJK172" s="214"/>
      <c r="OJL172" s="214"/>
      <c r="OJM172" s="214"/>
      <c r="OJN172" s="214"/>
      <c r="OJO172" s="214"/>
      <c r="OJP172" s="214"/>
      <c r="OJQ172" s="214"/>
      <c r="OJR172" s="214"/>
      <c r="OJS172" s="214"/>
      <c r="OJT172" s="214"/>
      <c r="OJU172" s="214"/>
      <c r="OJV172" s="214"/>
      <c r="OJW172" s="214"/>
      <c r="OJX172" s="214"/>
      <c r="OJY172" s="214"/>
      <c r="OJZ172" s="214"/>
      <c r="OKA172" s="214"/>
      <c r="OKB172" s="214"/>
      <c r="OKC172" s="214"/>
      <c r="OKD172" s="214"/>
      <c r="OKE172" s="214"/>
      <c r="OKF172" s="214"/>
      <c r="OKG172" s="214"/>
      <c r="OKH172" s="214"/>
      <c r="OKI172" s="214"/>
      <c r="OKJ172" s="214"/>
      <c r="OKK172" s="214"/>
      <c r="OKL172" s="214"/>
      <c r="OKM172" s="214"/>
      <c r="OKN172" s="214"/>
      <c r="OKO172" s="214"/>
      <c r="OKP172" s="214"/>
      <c r="OKQ172" s="214"/>
      <c r="OKR172" s="214"/>
      <c r="OKS172" s="214"/>
      <c r="OKT172" s="214"/>
      <c r="OKU172" s="214"/>
      <c r="OKV172" s="214"/>
      <c r="OKW172" s="214"/>
      <c r="OKX172" s="214"/>
      <c r="OKY172" s="214"/>
      <c r="OKZ172" s="214"/>
      <c r="OLA172" s="214"/>
      <c r="OLB172" s="214"/>
      <c r="OLC172" s="214"/>
      <c r="OLD172" s="214"/>
      <c r="OLE172" s="214"/>
      <c r="OLF172" s="214"/>
      <c r="OLG172" s="214"/>
      <c r="OLH172" s="214"/>
      <c r="OLI172" s="214"/>
      <c r="OLJ172" s="214"/>
      <c r="OLK172" s="214"/>
      <c r="OLL172" s="214"/>
      <c r="OLM172" s="214"/>
      <c r="OLN172" s="214"/>
      <c r="OLO172" s="214"/>
      <c r="OLP172" s="214"/>
      <c r="OLQ172" s="214"/>
      <c r="OLR172" s="214"/>
      <c r="OLS172" s="214"/>
      <c r="OLT172" s="214"/>
      <c r="OLU172" s="214"/>
      <c r="OLV172" s="214"/>
      <c r="OLW172" s="214"/>
      <c r="OLX172" s="214"/>
      <c r="OLY172" s="214"/>
      <c r="OLZ172" s="214"/>
      <c r="OMA172" s="214"/>
      <c r="OMB172" s="214"/>
      <c r="OMC172" s="214"/>
      <c r="OMD172" s="214"/>
      <c r="OME172" s="214"/>
      <c r="OMF172" s="214"/>
      <c r="OMG172" s="214"/>
      <c r="OMH172" s="214"/>
      <c r="OMI172" s="214"/>
      <c r="OMJ172" s="214"/>
      <c r="OMK172" s="214"/>
      <c r="OML172" s="214"/>
      <c r="OMM172" s="214"/>
      <c r="OMN172" s="214"/>
      <c r="OMO172" s="214"/>
      <c r="OMP172" s="214"/>
      <c r="OMQ172" s="214"/>
      <c r="OMR172" s="214"/>
      <c r="OMS172" s="214"/>
      <c r="OMT172" s="214"/>
      <c r="OMU172" s="214"/>
      <c r="ONB172" s="214"/>
      <c r="ONC172" s="214"/>
      <c r="OND172" s="214"/>
      <c r="ONE172" s="214"/>
      <c r="ONF172" s="214"/>
      <c r="ONG172" s="214"/>
      <c r="ONH172" s="214"/>
      <c r="ONI172" s="214"/>
      <c r="ONJ172" s="214"/>
      <c r="ONK172" s="214"/>
      <c r="ONL172" s="214"/>
      <c r="ONM172" s="214"/>
      <c r="ONN172" s="214"/>
      <c r="ONO172" s="214"/>
      <c r="ONP172" s="214"/>
      <c r="ONQ172" s="214"/>
      <c r="ONR172" s="214"/>
      <c r="ONS172" s="214"/>
      <c r="ONT172" s="214"/>
      <c r="ONU172" s="214"/>
      <c r="ONV172" s="214"/>
      <c r="ONW172" s="214"/>
      <c r="ONX172" s="214"/>
      <c r="ONY172" s="214"/>
      <c r="ONZ172" s="214"/>
      <c r="OOA172" s="214"/>
      <c r="OOB172" s="214"/>
      <c r="OOC172" s="214"/>
      <c r="OOD172" s="214"/>
      <c r="OOE172" s="214"/>
      <c r="OOF172" s="214"/>
      <c r="OOG172" s="214"/>
      <c r="OOH172" s="214"/>
      <c r="OOI172" s="214"/>
      <c r="OOJ172" s="214"/>
      <c r="OOK172" s="214"/>
      <c r="OOL172" s="214"/>
      <c r="OOM172" s="214"/>
      <c r="OON172" s="214"/>
      <c r="OOO172" s="214"/>
      <c r="OOP172" s="214"/>
      <c r="OOQ172" s="214"/>
      <c r="OOR172" s="214"/>
      <c r="OOS172" s="214"/>
      <c r="OOT172" s="214"/>
      <c r="OOU172" s="214"/>
      <c r="OOV172" s="214"/>
      <c r="OOW172" s="214"/>
      <c r="OOX172" s="214"/>
      <c r="OOY172" s="214"/>
      <c r="OOZ172" s="214"/>
      <c r="OPA172" s="214"/>
      <c r="OPB172" s="214"/>
      <c r="OPC172" s="214"/>
      <c r="OPD172" s="214"/>
      <c r="OPE172" s="214"/>
      <c r="OPF172" s="214"/>
      <c r="OPG172" s="214"/>
      <c r="OPH172" s="214"/>
      <c r="OPI172" s="214"/>
      <c r="OPJ172" s="214"/>
      <c r="OPK172" s="214"/>
      <c r="OPL172" s="214"/>
      <c r="OPM172" s="214"/>
      <c r="OPN172" s="214"/>
      <c r="OPO172" s="214"/>
      <c r="OPP172" s="214"/>
      <c r="OPQ172" s="214"/>
      <c r="OPR172" s="214"/>
      <c r="OPS172" s="214"/>
      <c r="OPT172" s="214"/>
      <c r="OPU172" s="214"/>
      <c r="OPV172" s="214"/>
      <c r="OPW172" s="214"/>
      <c r="OPX172" s="214"/>
      <c r="OPY172" s="214"/>
      <c r="OPZ172" s="214"/>
      <c r="OQA172" s="214"/>
      <c r="OQB172" s="214"/>
      <c r="OQC172" s="214"/>
      <c r="OQD172" s="214"/>
      <c r="OQE172" s="214"/>
      <c r="OQF172" s="214"/>
      <c r="OQG172" s="214"/>
      <c r="OQH172" s="214"/>
      <c r="OQI172" s="214"/>
      <c r="OQJ172" s="214"/>
      <c r="OQK172" s="214"/>
      <c r="OQL172" s="214"/>
      <c r="OQM172" s="214"/>
      <c r="OQN172" s="214"/>
      <c r="OQO172" s="214"/>
      <c r="OQP172" s="214"/>
      <c r="OQQ172" s="214"/>
      <c r="OQR172" s="214"/>
      <c r="OQS172" s="214"/>
      <c r="OQT172" s="214"/>
      <c r="OQU172" s="214"/>
      <c r="OQV172" s="214"/>
      <c r="OQW172" s="214"/>
      <c r="OQX172" s="214"/>
      <c r="OQY172" s="214"/>
      <c r="OQZ172" s="214"/>
      <c r="ORA172" s="214"/>
      <c r="ORB172" s="214"/>
      <c r="ORC172" s="214"/>
      <c r="ORD172" s="214"/>
      <c r="ORE172" s="214"/>
      <c r="ORF172" s="214"/>
      <c r="ORG172" s="214"/>
      <c r="ORH172" s="214"/>
      <c r="ORI172" s="214"/>
      <c r="ORJ172" s="214"/>
      <c r="ORK172" s="214"/>
      <c r="ORL172" s="214"/>
      <c r="ORM172" s="214"/>
      <c r="ORN172" s="214"/>
      <c r="ORO172" s="214"/>
      <c r="ORP172" s="214"/>
      <c r="ORQ172" s="214"/>
      <c r="ORR172" s="214"/>
      <c r="ORS172" s="214"/>
      <c r="ORT172" s="214"/>
      <c r="ORU172" s="214"/>
      <c r="ORV172" s="214"/>
      <c r="ORW172" s="214"/>
      <c r="ORX172" s="214"/>
      <c r="ORY172" s="214"/>
      <c r="ORZ172" s="214"/>
      <c r="OSA172" s="214"/>
      <c r="OSB172" s="214"/>
      <c r="OSC172" s="214"/>
      <c r="OSD172" s="214"/>
      <c r="OSE172" s="214"/>
      <c r="OSF172" s="214"/>
      <c r="OSG172" s="214"/>
      <c r="OSH172" s="214"/>
      <c r="OSI172" s="214"/>
      <c r="OSJ172" s="214"/>
      <c r="OSK172" s="214"/>
      <c r="OSL172" s="214"/>
      <c r="OSM172" s="214"/>
      <c r="OSN172" s="214"/>
      <c r="OSO172" s="214"/>
      <c r="OSP172" s="214"/>
      <c r="OSQ172" s="214"/>
      <c r="OSR172" s="214"/>
      <c r="OSS172" s="214"/>
      <c r="OST172" s="214"/>
      <c r="OSU172" s="214"/>
      <c r="OSV172" s="214"/>
      <c r="OSW172" s="214"/>
      <c r="OSX172" s="214"/>
      <c r="OSY172" s="214"/>
      <c r="OSZ172" s="214"/>
      <c r="OTA172" s="214"/>
      <c r="OTB172" s="214"/>
      <c r="OTC172" s="214"/>
      <c r="OTD172" s="214"/>
      <c r="OTE172" s="214"/>
      <c r="OTF172" s="214"/>
      <c r="OTG172" s="214"/>
      <c r="OTH172" s="214"/>
      <c r="OTI172" s="214"/>
      <c r="OTJ172" s="214"/>
      <c r="OTK172" s="214"/>
      <c r="OTL172" s="214"/>
      <c r="OTM172" s="214"/>
      <c r="OTN172" s="214"/>
      <c r="OTO172" s="214"/>
      <c r="OTP172" s="214"/>
      <c r="OTQ172" s="214"/>
      <c r="OTR172" s="214"/>
      <c r="OTS172" s="214"/>
      <c r="OTT172" s="214"/>
      <c r="OTU172" s="214"/>
      <c r="OTV172" s="214"/>
      <c r="OTW172" s="214"/>
      <c r="OTX172" s="214"/>
      <c r="OTY172" s="214"/>
      <c r="OTZ172" s="214"/>
      <c r="OUA172" s="214"/>
      <c r="OUB172" s="214"/>
      <c r="OUC172" s="214"/>
      <c r="OUD172" s="214"/>
      <c r="OUE172" s="214"/>
      <c r="OUF172" s="214"/>
      <c r="OUG172" s="214"/>
      <c r="OUH172" s="214"/>
      <c r="OUI172" s="214"/>
      <c r="OUJ172" s="214"/>
      <c r="OUK172" s="214"/>
      <c r="OUL172" s="214"/>
      <c r="OUM172" s="214"/>
      <c r="OUN172" s="214"/>
      <c r="OUO172" s="214"/>
      <c r="OUP172" s="214"/>
      <c r="OUQ172" s="214"/>
      <c r="OUR172" s="214"/>
      <c r="OUS172" s="214"/>
      <c r="OUT172" s="214"/>
      <c r="OUU172" s="214"/>
      <c r="OUV172" s="214"/>
      <c r="OUW172" s="214"/>
      <c r="OUX172" s="214"/>
      <c r="OUY172" s="214"/>
      <c r="OUZ172" s="214"/>
      <c r="OVA172" s="214"/>
      <c r="OVB172" s="214"/>
      <c r="OVC172" s="214"/>
      <c r="OVD172" s="214"/>
      <c r="OVE172" s="214"/>
      <c r="OVF172" s="214"/>
      <c r="OVG172" s="214"/>
      <c r="OVH172" s="214"/>
      <c r="OVI172" s="214"/>
      <c r="OVJ172" s="214"/>
      <c r="OVK172" s="214"/>
      <c r="OVL172" s="214"/>
      <c r="OVM172" s="214"/>
      <c r="OVN172" s="214"/>
      <c r="OVO172" s="214"/>
      <c r="OVP172" s="214"/>
      <c r="OVQ172" s="214"/>
      <c r="OVR172" s="214"/>
      <c r="OVS172" s="214"/>
      <c r="OVT172" s="214"/>
      <c r="OVU172" s="214"/>
      <c r="OVV172" s="214"/>
      <c r="OVW172" s="214"/>
      <c r="OVX172" s="214"/>
      <c r="OVY172" s="214"/>
      <c r="OVZ172" s="214"/>
      <c r="OWA172" s="214"/>
      <c r="OWB172" s="214"/>
      <c r="OWC172" s="214"/>
      <c r="OWD172" s="214"/>
      <c r="OWE172" s="214"/>
      <c r="OWF172" s="214"/>
      <c r="OWG172" s="214"/>
      <c r="OWH172" s="214"/>
      <c r="OWI172" s="214"/>
      <c r="OWJ172" s="214"/>
      <c r="OWK172" s="214"/>
      <c r="OWL172" s="214"/>
      <c r="OWM172" s="214"/>
      <c r="OWN172" s="214"/>
      <c r="OWO172" s="214"/>
      <c r="OWP172" s="214"/>
      <c r="OWQ172" s="214"/>
      <c r="OWX172" s="214"/>
      <c r="OWY172" s="214"/>
      <c r="OWZ172" s="214"/>
      <c r="OXA172" s="214"/>
      <c r="OXB172" s="214"/>
      <c r="OXC172" s="214"/>
      <c r="OXD172" s="214"/>
      <c r="OXE172" s="214"/>
      <c r="OXF172" s="214"/>
      <c r="OXG172" s="214"/>
      <c r="OXH172" s="214"/>
      <c r="OXI172" s="214"/>
      <c r="OXJ172" s="214"/>
      <c r="OXK172" s="214"/>
      <c r="OXL172" s="214"/>
      <c r="OXM172" s="214"/>
      <c r="OXN172" s="214"/>
      <c r="OXO172" s="214"/>
      <c r="OXP172" s="214"/>
      <c r="OXQ172" s="214"/>
      <c r="OXR172" s="214"/>
      <c r="OXS172" s="214"/>
      <c r="OXT172" s="214"/>
      <c r="OXU172" s="214"/>
      <c r="OXV172" s="214"/>
      <c r="OXW172" s="214"/>
      <c r="OXX172" s="214"/>
      <c r="OXY172" s="214"/>
      <c r="OXZ172" s="214"/>
      <c r="OYA172" s="214"/>
      <c r="OYB172" s="214"/>
      <c r="OYC172" s="214"/>
      <c r="OYD172" s="214"/>
      <c r="OYE172" s="214"/>
      <c r="OYF172" s="214"/>
      <c r="OYG172" s="214"/>
      <c r="OYH172" s="214"/>
      <c r="OYI172" s="214"/>
      <c r="OYJ172" s="214"/>
      <c r="OYK172" s="214"/>
      <c r="OYL172" s="214"/>
      <c r="OYM172" s="214"/>
      <c r="OYN172" s="214"/>
      <c r="OYO172" s="214"/>
      <c r="OYP172" s="214"/>
      <c r="OYQ172" s="214"/>
      <c r="OYR172" s="214"/>
      <c r="OYS172" s="214"/>
      <c r="OYT172" s="214"/>
      <c r="OYU172" s="214"/>
      <c r="OYV172" s="214"/>
      <c r="OYW172" s="214"/>
      <c r="OYX172" s="214"/>
      <c r="OYY172" s="214"/>
      <c r="OYZ172" s="214"/>
      <c r="OZA172" s="214"/>
      <c r="OZB172" s="214"/>
      <c r="OZC172" s="214"/>
      <c r="OZD172" s="214"/>
      <c r="OZE172" s="214"/>
      <c r="OZF172" s="214"/>
      <c r="OZG172" s="214"/>
      <c r="OZH172" s="214"/>
      <c r="OZI172" s="214"/>
      <c r="OZJ172" s="214"/>
      <c r="OZK172" s="214"/>
      <c r="OZL172" s="214"/>
      <c r="OZM172" s="214"/>
      <c r="OZN172" s="214"/>
      <c r="OZO172" s="214"/>
      <c r="OZP172" s="214"/>
      <c r="OZQ172" s="214"/>
      <c r="OZR172" s="214"/>
      <c r="OZS172" s="214"/>
      <c r="OZT172" s="214"/>
      <c r="OZU172" s="214"/>
      <c r="OZV172" s="214"/>
      <c r="OZW172" s="214"/>
      <c r="OZX172" s="214"/>
      <c r="OZY172" s="214"/>
      <c r="OZZ172" s="214"/>
      <c r="PAA172" s="214"/>
      <c r="PAB172" s="214"/>
      <c r="PAC172" s="214"/>
      <c r="PAD172" s="214"/>
      <c r="PAE172" s="214"/>
      <c r="PAF172" s="214"/>
      <c r="PAG172" s="214"/>
      <c r="PAH172" s="214"/>
      <c r="PAI172" s="214"/>
      <c r="PAJ172" s="214"/>
      <c r="PAK172" s="214"/>
      <c r="PAL172" s="214"/>
      <c r="PAM172" s="214"/>
      <c r="PAN172" s="214"/>
      <c r="PAO172" s="214"/>
      <c r="PAP172" s="214"/>
      <c r="PAQ172" s="214"/>
      <c r="PAR172" s="214"/>
      <c r="PAS172" s="214"/>
      <c r="PAT172" s="214"/>
      <c r="PAU172" s="214"/>
      <c r="PAV172" s="214"/>
      <c r="PAW172" s="214"/>
      <c r="PAX172" s="214"/>
      <c r="PAY172" s="214"/>
      <c r="PAZ172" s="214"/>
      <c r="PBA172" s="214"/>
      <c r="PBB172" s="214"/>
      <c r="PBC172" s="214"/>
      <c r="PBD172" s="214"/>
      <c r="PBE172" s="214"/>
      <c r="PBF172" s="214"/>
      <c r="PBG172" s="214"/>
      <c r="PBH172" s="214"/>
      <c r="PBI172" s="214"/>
      <c r="PBJ172" s="214"/>
      <c r="PBK172" s="214"/>
      <c r="PBL172" s="214"/>
      <c r="PBM172" s="214"/>
      <c r="PBN172" s="214"/>
      <c r="PBO172" s="214"/>
      <c r="PBP172" s="214"/>
      <c r="PBQ172" s="214"/>
      <c r="PBR172" s="214"/>
      <c r="PBS172" s="214"/>
      <c r="PBT172" s="214"/>
      <c r="PBU172" s="214"/>
      <c r="PBV172" s="214"/>
      <c r="PBW172" s="214"/>
      <c r="PBX172" s="214"/>
      <c r="PBY172" s="214"/>
      <c r="PBZ172" s="214"/>
      <c r="PCA172" s="214"/>
      <c r="PCB172" s="214"/>
      <c r="PCC172" s="214"/>
      <c r="PCD172" s="214"/>
      <c r="PCE172" s="214"/>
      <c r="PCF172" s="214"/>
      <c r="PCG172" s="214"/>
      <c r="PCH172" s="214"/>
      <c r="PCI172" s="214"/>
      <c r="PCJ172" s="214"/>
      <c r="PCK172" s="214"/>
      <c r="PCL172" s="214"/>
      <c r="PCM172" s="214"/>
      <c r="PCN172" s="214"/>
      <c r="PCO172" s="214"/>
      <c r="PCP172" s="214"/>
      <c r="PCQ172" s="214"/>
      <c r="PCR172" s="214"/>
      <c r="PCS172" s="214"/>
      <c r="PCT172" s="214"/>
      <c r="PCU172" s="214"/>
      <c r="PCV172" s="214"/>
      <c r="PCW172" s="214"/>
      <c r="PCX172" s="214"/>
      <c r="PCY172" s="214"/>
      <c r="PCZ172" s="214"/>
      <c r="PDA172" s="214"/>
      <c r="PDB172" s="214"/>
      <c r="PDC172" s="214"/>
      <c r="PDD172" s="214"/>
      <c r="PDE172" s="214"/>
      <c r="PDF172" s="214"/>
      <c r="PDG172" s="214"/>
      <c r="PDH172" s="214"/>
      <c r="PDI172" s="214"/>
      <c r="PDJ172" s="214"/>
      <c r="PDK172" s="214"/>
      <c r="PDL172" s="214"/>
      <c r="PDM172" s="214"/>
      <c r="PDN172" s="214"/>
      <c r="PDO172" s="214"/>
      <c r="PDP172" s="214"/>
      <c r="PDQ172" s="214"/>
      <c r="PDR172" s="214"/>
      <c r="PDS172" s="214"/>
      <c r="PDT172" s="214"/>
      <c r="PDU172" s="214"/>
      <c r="PDV172" s="214"/>
      <c r="PDW172" s="214"/>
      <c r="PDX172" s="214"/>
      <c r="PDY172" s="214"/>
      <c r="PDZ172" s="214"/>
      <c r="PEA172" s="214"/>
      <c r="PEB172" s="214"/>
      <c r="PEC172" s="214"/>
      <c r="PED172" s="214"/>
      <c r="PEE172" s="214"/>
      <c r="PEF172" s="214"/>
      <c r="PEG172" s="214"/>
      <c r="PEH172" s="214"/>
      <c r="PEI172" s="214"/>
      <c r="PEJ172" s="214"/>
      <c r="PEK172" s="214"/>
      <c r="PEL172" s="214"/>
      <c r="PEM172" s="214"/>
      <c r="PEN172" s="214"/>
      <c r="PEO172" s="214"/>
      <c r="PEP172" s="214"/>
      <c r="PEQ172" s="214"/>
      <c r="PER172" s="214"/>
      <c r="PES172" s="214"/>
      <c r="PET172" s="214"/>
      <c r="PEU172" s="214"/>
      <c r="PEV172" s="214"/>
      <c r="PEW172" s="214"/>
      <c r="PEX172" s="214"/>
      <c r="PEY172" s="214"/>
      <c r="PEZ172" s="214"/>
      <c r="PFA172" s="214"/>
      <c r="PFB172" s="214"/>
      <c r="PFC172" s="214"/>
      <c r="PFD172" s="214"/>
      <c r="PFE172" s="214"/>
      <c r="PFF172" s="214"/>
      <c r="PFG172" s="214"/>
      <c r="PFH172" s="214"/>
      <c r="PFI172" s="214"/>
      <c r="PFJ172" s="214"/>
      <c r="PFK172" s="214"/>
      <c r="PFL172" s="214"/>
      <c r="PFM172" s="214"/>
      <c r="PFN172" s="214"/>
      <c r="PFO172" s="214"/>
      <c r="PFP172" s="214"/>
      <c r="PFQ172" s="214"/>
      <c r="PFR172" s="214"/>
      <c r="PFS172" s="214"/>
      <c r="PFT172" s="214"/>
      <c r="PFU172" s="214"/>
      <c r="PFV172" s="214"/>
      <c r="PFW172" s="214"/>
      <c r="PFX172" s="214"/>
      <c r="PFY172" s="214"/>
      <c r="PFZ172" s="214"/>
      <c r="PGA172" s="214"/>
      <c r="PGB172" s="214"/>
      <c r="PGC172" s="214"/>
      <c r="PGD172" s="214"/>
      <c r="PGE172" s="214"/>
      <c r="PGF172" s="214"/>
      <c r="PGG172" s="214"/>
      <c r="PGH172" s="214"/>
      <c r="PGI172" s="214"/>
      <c r="PGJ172" s="214"/>
      <c r="PGK172" s="214"/>
      <c r="PGL172" s="214"/>
      <c r="PGM172" s="214"/>
      <c r="PGT172" s="214"/>
      <c r="PGU172" s="214"/>
      <c r="PGV172" s="214"/>
      <c r="PGW172" s="214"/>
      <c r="PGX172" s="214"/>
      <c r="PGY172" s="214"/>
      <c r="PGZ172" s="214"/>
      <c r="PHA172" s="214"/>
      <c r="PHB172" s="214"/>
      <c r="PHC172" s="214"/>
      <c r="PHD172" s="214"/>
      <c r="PHE172" s="214"/>
      <c r="PHF172" s="214"/>
      <c r="PHG172" s="214"/>
      <c r="PHH172" s="214"/>
      <c r="PHI172" s="214"/>
      <c r="PHJ172" s="214"/>
      <c r="PHK172" s="214"/>
      <c r="PHL172" s="214"/>
      <c r="PHM172" s="214"/>
      <c r="PHN172" s="214"/>
      <c r="PHO172" s="214"/>
      <c r="PHP172" s="214"/>
      <c r="PHQ172" s="214"/>
      <c r="PHR172" s="214"/>
      <c r="PHS172" s="214"/>
      <c r="PHT172" s="214"/>
      <c r="PHU172" s="214"/>
      <c r="PHV172" s="214"/>
      <c r="PHW172" s="214"/>
      <c r="PHX172" s="214"/>
      <c r="PHY172" s="214"/>
      <c r="PHZ172" s="214"/>
      <c r="PIA172" s="214"/>
      <c r="PIB172" s="214"/>
      <c r="PIC172" s="214"/>
      <c r="PID172" s="214"/>
      <c r="PIE172" s="214"/>
      <c r="PIF172" s="214"/>
      <c r="PIG172" s="214"/>
      <c r="PIH172" s="214"/>
      <c r="PII172" s="214"/>
      <c r="PIJ172" s="214"/>
      <c r="PIK172" s="214"/>
      <c r="PIL172" s="214"/>
      <c r="PIM172" s="214"/>
      <c r="PIN172" s="214"/>
      <c r="PIO172" s="214"/>
      <c r="PIP172" s="214"/>
      <c r="PIQ172" s="214"/>
      <c r="PIR172" s="214"/>
      <c r="PIS172" s="214"/>
      <c r="PIT172" s="214"/>
      <c r="PIU172" s="214"/>
      <c r="PIV172" s="214"/>
      <c r="PIW172" s="214"/>
      <c r="PIX172" s="214"/>
      <c r="PIY172" s="214"/>
      <c r="PIZ172" s="214"/>
      <c r="PJA172" s="214"/>
      <c r="PJB172" s="214"/>
      <c r="PJC172" s="214"/>
      <c r="PJD172" s="214"/>
      <c r="PJE172" s="214"/>
      <c r="PJF172" s="214"/>
      <c r="PJG172" s="214"/>
      <c r="PJH172" s="214"/>
      <c r="PJI172" s="214"/>
      <c r="PJJ172" s="214"/>
      <c r="PJK172" s="214"/>
      <c r="PJL172" s="214"/>
      <c r="PJM172" s="214"/>
      <c r="PJN172" s="214"/>
      <c r="PJO172" s="214"/>
      <c r="PJP172" s="214"/>
      <c r="PJQ172" s="214"/>
      <c r="PJR172" s="214"/>
      <c r="PJS172" s="214"/>
      <c r="PJT172" s="214"/>
      <c r="PJU172" s="214"/>
      <c r="PJV172" s="214"/>
      <c r="PJW172" s="214"/>
      <c r="PJX172" s="214"/>
      <c r="PJY172" s="214"/>
      <c r="PJZ172" s="214"/>
      <c r="PKA172" s="214"/>
      <c r="PKB172" s="214"/>
      <c r="PKC172" s="214"/>
      <c r="PKD172" s="214"/>
      <c r="PKE172" s="214"/>
      <c r="PKF172" s="214"/>
      <c r="PKG172" s="214"/>
      <c r="PKH172" s="214"/>
      <c r="PKI172" s="214"/>
      <c r="PKJ172" s="214"/>
      <c r="PKK172" s="214"/>
      <c r="PKL172" s="214"/>
      <c r="PKM172" s="214"/>
      <c r="PKN172" s="214"/>
      <c r="PKO172" s="214"/>
      <c r="PKP172" s="214"/>
      <c r="PKQ172" s="214"/>
      <c r="PKR172" s="214"/>
      <c r="PKS172" s="214"/>
      <c r="PKT172" s="214"/>
      <c r="PKU172" s="214"/>
      <c r="PKV172" s="214"/>
      <c r="PKW172" s="214"/>
      <c r="PKX172" s="214"/>
      <c r="PKY172" s="214"/>
      <c r="PKZ172" s="214"/>
      <c r="PLA172" s="214"/>
      <c r="PLB172" s="214"/>
      <c r="PLC172" s="214"/>
      <c r="PLD172" s="214"/>
      <c r="PLE172" s="214"/>
      <c r="PLF172" s="214"/>
      <c r="PLG172" s="214"/>
      <c r="PLH172" s="214"/>
      <c r="PLI172" s="214"/>
      <c r="PLJ172" s="214"/>
      <c r="PLK172" s="214"/>
      <c r="PLL172" s="214"/>
      <c r="PLM172" s="214"/>
      <c r="PLN172" s="214"/>
      <c r="PLO172" s="214"/>
      <c r="PLP172" s="214"/>
      <c r="PLQ172" s="214"/>
      <c r="PLR172" s="214"/>
      <c r="PLS172" s="214"/>
      <c r="PLT172" s="214"/>
      <c r="PLU172" s="214"/>
      <c r="PLV172" s="214"/>
      <c r="PLW172" s="214"/>
      <c r="PLX172" s="214"/>
      <c r="PLY172" s="214"/>
      <c r="PLZ172" s="214"/>
      <c r="PMA172" s="214"/>
      <c r="PMB172" s="214"/>
      <c r="PMC172" s="214"/>
      <c r="PMD172" s="214"/>
      <c r="PME172" s="214"/>
      <c r="PMF172" s="214"/>
      <c r="PMG172" s="214"/>
      <c r="PMH172" s="214"/>
      <c r="PMI172" s="214"/>
      <c r="PMJ172" s="214"/>
      <c r="PMK172" s="214"/>
      <c r="PML172" s="214"/>
      <c r="PMM172" s="214"/>
      <c r="PMN172" s="214"/>
      <c r="PMO172" s="214"/>
      <c r="PMP172" s="214"/>
      <c r="PMQ172" s="214"/>
      <c r="PMR172" s="214"/>
      <c r="PMS172" s="214"/>
      <c r="PMT172" s="214"/>
      <c r="PMU172" s="214"/>
      <c r="PMV172" s="214"/>
      <c r="PMW172" s="214"/>
      <c r="PMX172" s="214"/>
      <c r="PMY172" s="214"/>
      <c r="PMZ172" s="214"/>
      <c r="PNA172" s="214"/>
      <c r="PNB172" s="214"/>
      <c r="PNC172" s="214"/>
      <c r="PND172" s="214"/>
      <c r="PNE172" s="214"/>
      <c r="PNF172" s="214"/>
      <c r="PNG172" s="214"/>
      <c r="PNH172" s="214"/>
      <c r="PNI172" s="214"/>
      <c r="PNJ172" s="214"/>
      <c r="PNK172" s="214"/>
      <c r="PNL172" s="214"/>
      <c r="PNM172" s="214"/>
      <c r="PNN172" s="214"/>
      <c r="PNO172" s="214"/>
      <c r="PNP172" s="214"/>
      <c r="PNQ172" s="214"/>
      <c r="PNR172" s="214"/>
      <c r="PNS172" s="214"/>
      <c r="PNT172" s="214"/>
      <c r="PNU172" s="214"/>
      <c r="PNV172" s="214"/>
      <c r="PNW172" s="214"/>
      <c r="PNX172" s="214"/>
      <c r="PNY172" s="214"/>
      <c r="PNZ172" s="214"/>
      <c r="POA172" s="214"/>
      <c r="POB172" s="214"/>
      <c r="POC172" s="214"/>
      <c r="POD172" s="214"/>
      <c r="POE172" s="214"/>
      <c r="POF172" s="214"/>
      <c r="POG172" s="214"/>
      <c r="POH172" s="214"/>
      <c r="POI172" s="214"/>
      <c r="POJ172" s="214"/>
      <c r="POK172" s="214"/>
      <c r="POL172" s="214"/>
      <c r="POM172" s="214"/>
      <c r="PON172" s="214"/>
      <c r="POO172" s="214"/>
      <c r="POP172" s="214"/>
      <c r="POQ172" s="214"/>
      <c r="POR172" s="214"/>
      <c r="POS172" s="214"/>
      <c r="POT172" s="214"/>
      <c r="POU172" s="214"/>
      <c r="POV172" s="214"/>
      <c r="POW172" s="214"/>
      <c r="POX172" s="214"/>
      <c r="POY172" s="214"/>
      <c r="POZ172" s="214"/>
      <c r="PPA172" s="214"/>
      <c r="PPB172" s="214"/>
      <c r="PPC172" s="214"/>
      <c r="PPD172" s="214"/>
      <c r="PPE172" s="214"/>
      <c r="PPF172" s="214"/>
      <c r="PPG172" s="214"/>
      <c r="PPH172" s="214"/>
      <c r="PPI172" s="214"/>
      <c r="PPJ172" s="214"/>
      <c r="PPK172" s="214"/>
      <c r="PPL172" s="214"/>
      <c r="PPM172" s="214"/>
      <c r="PPN172" s="214"/>
      <c r="PPO172" s="214"/>
      <c r="PPP172" s="214"/>
      <c r="PPQ172" s="214"/>
      <c r="PPR172" s="214"/>
      <c r="PPS172" s="214"/>
      <c r="PPT172" s="214"/>
      <c r="PPU172" s="214"/>
      <c r="PPV172" s="214"/>
      <c r="PPW172" s="214"/>
      <c r="PPX172" s="214"/>
      <c r="PPY172" s="214"/>
      <c r="PPZ172" s="214"/>
      <c r="PQA172" s="214"/>
      <c r="PQB172" s="214"/>
      <c r="PQC172" s="214"/>
      <c r="PQD172" s="214"/>
      <c r="PQE172" s="214"/>
      <c r="PQF172" s="214"/>
      <c r="PQG172" s="214"/>
      <c r="PQH172" s="214"/>
      <c r="PQI172" s="214"/>
      <c r="PQP172" s="214"/>
      <c r="PQQ172" s="214"/>
      <c r="PQR172" s="214"/>
      <c r="PQS172" s="214"/>
      <c r="PQT172" s="214"/>
      <c r="PQU172" s="214"/>
      <c r="PQV172" s="214"/>
      <c r="PQW172" s="214"/>
      <c r="PQX172" s="214"/>
      <c r="PQY172" s="214"/>
      <c r="PQZ172" s="214"/>
      <c r="PRA172" s="214"/>
      <c r="PRB172" s="214"/>
      <c r="PRC172" s="214"/>
      <c r="PRD172" s="214"/>
      <c r="PRE172" s="214"/>
      <c r="PRF172" s="214"/>
      <c r="PRG172" s="214"/>
      <c r="PRH172" s="214"/>
      <c r="PRI172" s="214"/>
      <c r="PRJ172" s="214"/>
      <c r="PRK172" s="214"/>
      <c r="PRL172" s="214"/>
      <c r="PRM172" s="214"/>
      <c r="PRN172" s="214"/>
      <c r="PRO172" s="214"/>
      <c r="PRP172" s="214"/>
      <c r="PRQ172" s="214"/>
      <c r="PRR172" s="214"/>
      <c r="PRS172" s="214"/>
      <c r="PRT172" s="214"/>
      <c r="PRU172" s="214"/>
      <c r="PRV172" s="214"/>
      <c r="PRW172" s="214"/>
      <c r="PRX172" s="214"/>
      <c r="PRY172" s="214"/>
      <c r="PRZ172" s="214"/>
      <c r="PSA172" s="214"/>
      <c r="PSB172" s="214"/>
      <c r="PSC172" s="214"/>
      <c r="PSD172" s="214"/>
      <c r="PSE172" s="214"/>
      <c r="PSF172" s="214"/>
      <c r="PSG172" s="214"/>
      <c r="PSH172" s="214"/>
      <c r="PSI172" s="214"/>
      <c r="PSJ172" s="214"/>
      <c r="PSK172" s="214"/>
      <c r="PSL172" s="214"/>
      <c r="PSM172" s="214"/>
      <c r="PSN172" s="214"/>
      <c r="PSO172" s="214"/>
      <c r="PSP172" s="214"/>
      <c r="PSQ172" s="214"/>
      <c r="PSR172" s="214"/>
      <c r="PSS172" s="214"/>
      <c r="PST172" s="214"/>
      <c r="PSU172" s="214"/>
      <c r="PSV172" s="214"/>
      <c r="PSW172" s="214"/>
      <c r="PSX172" s="214"/>
      <c r="PSY172" s="214"/>
      <c r="PSZ172" s="214"/>
      <c r="PTA172" s="214"/>
      <c r="PTB172" s="214"/>
      <c r="PTC172" s="214"/>
      <c r="PTD172" s="214"/>
      <c r="PTE172" s="214"/>
      <c r="PTF172" s="214"/>
      <c r="PTG172" s="214"/>
      <c r="PTH172" s="214"/>
      <c r="PTI172" s="214"/>
      <c r="PTJ172" s="214"/>
      <c r="PTK172" s="214"/>
      <c r="PTL172" s="214"/>
      <c r="PTM172" s="214"/>
      <c r="PTN172" s="214"/>
      <c r="PTO172" s="214"/>
      <c r="PTP172" s="214"/>
      <c r="PTQ172" s="214"/>
      <c r="PTR172" s="214"/>
      <c r="PTS172" s="214"/>
      <c r="PTT172" s="214"/>
      <c r="PTU172" s="214"/>
      <c r="PTV172" s="214"/>
      <c r="PTW172" s="214"/>
      <c r="PTX172" s="214"/>
      <c r="PTY172" s="214"/>
      <c r="PTZ172" s="214"/>
      <c r="PUA172" s="214"/>
      <c r="PUB172" s="214"/>
      <c r="PUC172" s="214"/>
      <c r="PUD172" s="214"/>
      <c r="PUE172" s="214"/>
      <c r="PUF172" s="214"/>
      <c r="PUG172" s="214"/>
      <c r="PUH172" s="214"/>
      <c r="PUI172" s="214"/>
      <c r="PUJ172" s="214"/>
      <c r="PUK172" s="214"/>
      <c r="PUL172" s="214"/>
      <c r="PUM172" s="214"/>
      <c r="PUN172" s="214"/>
      <c r="PUO172" s="214"/>
      <c r="PUP172" s="214"/>
      <c r="PUQ172" s="214"/>
      <c r="PUR172" s="214"/>
      <c r="PUS172" s="214"/>
      <c r="PUT172" s="214"/>
      <c r="PUU172" s="214"/>
      <c r="PUV172" s="214"/>
      <c r="PUW172" s="214"/>
      <c r="PUX172" s="214"/>
      <c r="PUY172" s="214"/>
      <c r="PUZ172" s="214"/>
      <c r="PVA172" s="214"/>
      <c r="PVB172" s="214"/>
      <c r="PVC172" s="214"/>
      <c r="PVD172" s="214"/>
      <c r="PVE172" s="214"/>
      <c r="PVF172" s="214"/>
      <c r="PVG172" s="214"/>
      <c r="PVH172" s="214"/>
      <c r="PVI172" s="214"/>
      <c r="PVJ172" s="214"/>
      <c r="PVK172" s="214"/>
      <c r="PVL172" s="214"/>
      <c r="PVM172" s="214"/>
      <c r="PVN172" s="214"/>
      <c r="PVO172" s="214"/>
      <c r="PVP172" s="214"/>
      <c r="PVQ172" s="214"/>
      <c r="PVR172" s="214"/>
      <c r="PVS172" s="214"/>
      <c r="PVT172" s="214"/>
      <c r="PVU172" s="214"/>
      <c r="PVV172" s="214"/>
      <c r="PVW172" s="214"/>
      <c r="PVX172" s="214"/>
      <c r="PVY172" s="214"/>
      <c r="PVZ172" s="214"/>
      <c r="PWA172" s="214"/>
      <c r="PWB172" s="214"/>
      <c r="PWC172" s="214"/>
      <c r="PWD172" s="214"/>
      <c r="PWE172" s="214"/>
      <c r="PWF172" s="214"/>
      <c r="PWG172" s="214"/>
      <c r="PWH172" s="214"/>
      <c r="PWI172" s="214"/>
      <c r="PWJ172" s="214"/>
      <c r="PWK172" s="214"/>
      <c r="PWL172" s="214"/>
      <c r="PWM172" s="214"/>
      <c r="PWN172" s="214"/>
      <c r="PWO172" s="214"/>
      <c r="PWP172" s="214"/>
      <c r="PWQ172" s="214"/>
      <c r="PWR172" s="214"/>
      <c r="PWS172" s="214"/>
      <c r="PWT172" s="214"/>
      <c r="PWU172" s="214"/>
      <c r="PWV172" s="214"/>
      <c r="PWW172" s="214"/>
      <c r="PWX172" s="214"/>
      <c r="PWY172" s="214"/>
      <c r="PWZ172" s="214"/>
      <c r="PXA172" s="214"/>
      <c r="PXB172" s="214"/>
      <c r="PXC172" s="214"/>
      <c r="PXD172" s="214"/>
      <c r="PXE172" s="214"/>
      <c r="PXF172" s="214"/>
      <c r="PXG172" s="214"/>
      <c r="PXH172" s="214"/>
      <c r="PXI172" s="214"/>
      <c r="PXJ172" s="214"/>
      <c r="PXK172" s="214"/>
      <c r="PXL172" s="214"/>
      <c r="PXM172" s="214"/>
      <c r="PXN172" s="214"/>
      <c r="PXO172" s="214"/>
      <c r="PXP172" s="214"/>
      <c r="PXQ172" s="214"/>
      <c r="PXR172" s="214"/>
      <c r="PXS172" s="214"/>
      <c r="PXT172" s="214"/>
      <c r="PXU172" s="214"/>
      <c r="PXV172" s="214"/>
      <c r="PXW172" s="214"/>
      <c r="PXX172" s="214"/>
      <c r="PXY172" s="214"/>
      <c r="PXZ172" s="214"/>
      <c r="PYA172" s="214"/>
      <c r="PYB172" s="214"/>
      <c r="PYC172" s="214"/>
      <c r="PYD172" s="214"/>
      <c r="PYE172" s="214"/>
      <c r="PYF172" s="214"/>
      <c r="PYG172" s="214"/>
      <c r="PYH172" s="214"/>
      <c r="PYI172" s="214"/>
      <c r="PYJ172" s="214"/>
      <c r="PYK172" s="214"/>
      <c r="PYL172" s="214"/>
      <c r="PYM172" s="214"/>
      <c r="PYN172" s="214"/>
      <c r="PYO172" s="214"/>
      <c r="PYP172" s="214"/>
      <c r="PYQ172" s="214"/>
      <c r="PYR172" s="214"/>
      <c r="PYS172" s="214"/>
      <c r="PYT172" s="214"/>
      <c r="PYU172" s="214"/>
      <c r="PYV172" s="214"/>
      <c r="PYW172" s="214"/>
      <c r="PYX172" s="214"/>
      <c r="PYY172" s="214"/>
      <c r="PYZ172" s="214"/>
      <c r="PZA172" s="214"/>
      <c r="PZB172" s="214"/>
      <c r="PZC172" s="214"/>
      <c r="PZD172" s="214"/>
      <c r="PZE172" s="214"/>
      <c r="PZF172" s="214"/>
      <c r="PZG172" s="214"/>
      <c r="PZH172" s="214"/>
      <c r="PZI172" s="214"/>
      <c r="PZJ172" s="214"/>
      <c r="PZK172" s="214"/>
      <c r="PZL172" s="214"/>
      <c r="PZM172" s="214"/>
      <c r="PZN172" s="214"/>
      <c r="PZO172" s="214"/>
      <c r="PZP172" s="214"/>
      <c r="PZQ172" s="214"/>
      <c r="PZR172" s="214"/>
      <c r="PZS172" s="214"/>
      <c r="PZT172" s="214"/>
      <c r="PZU172" s="214"/>
      <c r="PZV172" s="214"/>
      <c r="PZW172" s="214"/>
      <c r="PZX172" s="214"/>
      <c r="PZY172" s="214"/>
      <c r="PZZ172" s="214"/>
      <c r="QAA172" s="214"/>
      <c r="QAB172" s="214"/>
      <c r="QAC172" s="214"/>
      <c r="QAD172" s="214"/>
      <c r="QAE172" s="214"/>
      <c r="QAL172" s="214"/>
      <c r="QAM172" s="214"/>
      <c r="QAN172" s="214"/>
      <c r="QAO172" s="214"/>
      <c r="QAP172" s="214"/>
      <c r="QAQ172" s="214"/>
      <c r="QAR172" s="214"/>
      <c r="QAS172" s="214"/>
      <c r="QAT172" s="214"/>
      <c r="QAU172" s="214"/>
      <c r="QAV172" s="214"/>
      <c r="QAW172" s="214"/>
      <c r="QAX172" s="214"/>
      <c r="QAY172" s="214"/>
      <c r="QAZ172" s="214"/>
      <c r="QBA172" s="214"/>
      <c r="QBB172" s="214"/>
      <c r="QBC172" s="214"/>
      <c r="QBD172" s="214"/>
      <c r="QBE172" s="214"/>
      <c r="QBF172" s="214"/>
      <c r="QBG172" s="214"/>
      <c r="QBH172" s="214"/>
      <c r="QBI172" s="214"/>
      <c r="QBJ172" s="214"/>
      <c r="QBK172" s="214"/>
      <c r="QBL172" s="214"/>
      <c r="QBM172" s="214"/>
      <c r="QBN172" s="214"/>
      <c r="QBO172" s="214"/>
      <c r="QBP172" s="214"/>
      <c r="QBQ172" s="214"/>
      <c r="QBR172" s="214"/>
      <c r="QBS172" s="214"/>
      <c r="QBT172" s="214"/>
      <c r="QBU172" s="214"/>
      <c r="QBV172" s="214"/>
      <c r="QBW172" s="214"/>
      <c r="QBX172" s="214"/>
      <c r="QBY172" s="214"/>
      <c r="QBZ172" s="214"/>
      <c r="QCA172" s="214"/>
      <c r="QCB172" s="214"/>
      <c r="QCC172" s="214"/>
      <c r="QCD172" s="214"/>
      <c r="QCE172" s="214"/>
      <c r="QCF172" s="214"/>
      <c r="QCG172" s="214"/>
      <c r="QCH172" s="214"/>
      <c r="QCI172" s="214"/>
      <c r="QCJ172" s="214"/>
      <c r="QCK172" s="214"/>
      <c r="QCL172" s="214"/>
      <c r="QCM172" s="214"/>
      <c r="QCN172" s="214"/>
      <c r="QCO172" s="214"/>
      <c r="QCP172" s="214"/>
      <c r="QCQ172" s="214"/>
      <c r="QCR172" s="214"/>
      <c r="QCS172" s="214"/>
      <c r="QCT172" s="214"/>
      <c r="QCU172" s="214"/>
      <c r="QCV172" s="214"/>
      <c r="QCW172" s="214"/>
      <c r="QCX172" s="214"/>
      <c r="QCY172" s="214"/>
      <c r="QCZ172" s="214"/>
      <c r="QDA172" s="214"/>
      <c r="QDB172" s="214"/>
      <c r="QDC172" s="214"/>
      <c r="QDD172" s="214"/>
      <c r="QDE172" s="214"/>
      <c r="QDF172" s="214"/>
      <c r="QDG172" s="214"/>
      <c r="QDH172" s="214"/>
      <c r="QDI172" s="214"/>
      <c r="QDJ172" s="214"/>
      <c r="QDK172" s="214"/>
      <c r="QDL172" s="214"/>
      <c r="QDM172" s="214"/>
      <c r="QDN172" s="214"/>
      <c r="QDO172" s="214"/>
      <c r="QDP172" s="214"/>
      <c r="QDQ172" s="214"/>
      <c r="QDR172" s="214"/>
      <c r="QDS172" s="214"/>
      <c r="QDT172" s="214"/>
      <c r="QDU172" s="214"/>
      <c r="QDV172" s="214"/>
      <c r="QDW172" s="214"/>
      <c r="QDX172" s="214"/>
      <c r="QDY172" s="214"/>
      <c r="QDZ172" s="214"/>
      <c r="QEA172" s="214"/>
      <c r="QEB172" s="214"/>
      <c r="QEC172" s="214"/>
      <c r="QED172" s="214"/>
      <c r="QEE172" s="214"/>
      <c r="QEF172" s="214"/>
      <c r="QEG172" s="214"/>
      <c r="QEH172" s="214"/>
      <c r="QEI172" s="214"/>
      <c r="QEJ172" s="214"/>
      <c r="QEK172" s="214"/>
      <c r="QEL172" s="214"/>
      <c r="QEM172" s="214"/>
      <c r="QEN172" s="214"/>
      <c r="QEO172" s="214"/>
      <c r="QEP172" s="214"/>
      <c r="QEQ172" s="214"/>
      <c r="QER172" s="214"/>
      <c r="QES172" s="214"/>
      <c r="QET172" s="214"/>
      <c r="QEU172" s="214"/>
      <c r="QEV172" s="214"/>
      <c r="QEW172" s="214"/>
      <c r="QEX172" s="214"/>
      <c r="QEY172" s="214"/>
      <c r="QEZ172" s="214"/>
      <c r="QFA172" s="214"/>
      <c r="QFB172" s="214"/>
      <c r="QFC172" s="214"/>
      <c r="QFD172" s="214"/>
      <c r="QFE172" s="214"/>
      <c r="QFF172" s="214"/>
      <c r="QFG172" s="214"/>
      <c r="QFH172" s="214"/>
      <c r="QFI172" s="214"/>
      <c r="QFJ172" s="214"/>
      <c r="QFK172" s="214"/>
      <c r="QFL172" s="214"/>
      <c r="QFM172" s="214"/>
      <c r="QFN172" s="214"/>
      <c r="QFO172" s="214"/>
      <c r="QFP172" s="214"/>
      <c r="QFQ172" s="214"/>
      <c r="QFR172" s="214"/>
      <c r="QFS172" s="214"/>
      <c r="QFT172" s="214"/>
      <c r="QFU172" s="214"/>
      <c r="QFV172" s="214"/>
      <c r="QFW172" s="214"/>
      <c r="QFX172" s="214"/>
      <c r="QFY172" s="214"/>
      <c r="QFZ172" s="214"/>
      <c r="QGA172" s="214"/>
      <c r="QGB172" s="214"/>
      <c r="QGC172" s="214"/>
      <c r="QGD172" s="214"/>
      <c r="QGE172" s="214"/>
      <c r="QGF172" s="214"/>
      <c r="QGG172" s="214"/>
      <c r="QGH172" s="214"/>
      <c r="QGI172" s="214"/>
      <c r="QGJ172" s="214"/>
      <c r="QGK172" s="214"/>
      <c r="QGL172" s="214"/>
      <c r="QGM172" s="214"/>
      <c r="QGN172" s="214"/>
      <c r="QGO172" s="214"/>
      <c r="QGP172" s="214"/>
      <c r="QGQ172" s="214"/>
      <c r="QGR172" s="214"/>
      <c r="QGS172" s="214"/>
      <c r="QGT172" s="214"/>
      <c r="QGU172" s="214"/>
      <c r="QGV172" s="214"/>
      <c r="QGW172" s="214"/>
      <c r="QGX172" s="214"/>
      <c r="QGY172" s="214"/>
      <c r="QGZ172" s="214"/>
      <c r="QHA172" s="214"/>
      <c r="QHB172" s="214"/>
      <c r="QHC172" s="214"/>
      <c r="QHD172" s="214"/>
      <c r="QHE172" s="214"/>
      <c r="QHF172" s="214"/>
      <c r="QHG172" s="214"/>
      <c r="QHH172" s="214"/>
      <c r="QHI172" s="214"/>
      <c r="QHJ172" s="214"/>
      <c r="QHK172" s="214"/>
      <c r="QHL172" s="214"/>
      <c r="QHM172" s="214"/>
      <c r="QHN172" s="214"/>
      <c r="QHO172" s="214"/>
      <c r="QHP172" s="214"/>
      <c r="QHQ172" s="214"/>
      <c r="QHR172" s="214"/>
      <c r="QHS172" s="214"/>
      <c r="QHT172" s="214"/>
      <c r="QHU172" s="214"/>
      <c r="QHV172" s="214"/>
      <c r="QHW172" s="214"/>
      <c r="QHX172" s="214"/>
      <c r="QHY172" s="214"/>
      <c r="QHZ172" s="214"/>
      <c r="QIA172" s="214"/>
      <c r="QIB172" s="214"/>
      <c r="QIC172" s="214"/>
      <c r="QID172" s="214"/>
      <c r="QIE172" s="214"/>
      <c r="QIF172" s="214"/>
      <c r="QIG172" s="214"/>
      <c r="QIH172" s="214"/>
      <c r="QII172" s="214"/>
      <c r="QIJ172" s="214"/>
      <c r="QIK172" s="214"/>
      <c r="QIL172" s="214"/>
      <c r="QIM172" s="214"/>
      <c r="QIN172" s="214"/>
      <c r="QIO172" s="214"/>
      <c r="QIP172" s="214"/>
      <c r="QIQ172" s="214"/>
      <c r="QIR172" s="214"/>
      <c r="QIS172" s="214"/>
      <c r="QIT172" s="214"/>
      <c r="QIU172" s="214"/>
      <c r="QIV172" s="214"/>
      <c r="QIW172" s="214"/>
      <c r="QIX172" s="214"/>
      <c r="QIY172" s="214"/>
      <c r="QIZ172" s="214"/>
      <c r="QJA172" s="214"/>
      <c r="QJB172" s="214"/>
      <c r="QJC172" s="214"/>
      <c r="QJD172" s="214"/>
      <c r="QJE172" s="214"/>
      <c r="QJF172" s="214"/>
      <c r="QJG172" s="214"/>
      <c r="QJH172" s="214"/>
      <c r="QJI172" s="214"/>
      <c r="QJJ172" s="214"/>
      <c r="QJK172" s="214"/>
      <c r="QJL172" s="214"/>
      <c r="QJM172" s="214"/>
      <c r="QJN172" s="214"/>
      <c r="QJO172" s="214"/>
      <c r="QJP172" s="214"/>
      <c r="QJQ172" s="214"/>
      <c r="QJR172" s="214"/>
      <c r="QJS172" s="214"/>
      <c r="QJT172" s="214"/>
      <c r="QJU172" s="214"/>
      <c r="QJV172" s="214"/>
      <c r="QJW172" s="214"/>
      <c r="QJX172" s="214"/>
      <c r="QJY172" s="214"/>
      <c r="QJZ172" s="214"/>
      <c r="QKA172" s="214"/>
      <c r="QKH172" s="214"/>
      <c r="QKI172" s="214"/>
      <c r="QKJ172" s="214"/>
      <c r="QKK172" s="214"/>
      <c r="QKL172" s="214"/>
      <c r="QKM172" s="214"/>
      <c r="QKN172" s="214"/>
      <c r="QKO172" s="214"/>
      <c r="QKP172" s="214"/>
      <c r="QKQ172" s="214"/>
      <c r="QKR172" s="214"/>
      <c r="QKS172" s="214"/>
      <c r="QKT172" s="214"/>
      <c r="QKU172" s="214"/>
      <c r="QKV172" s="214"/>
      <c r="QKW172" s="214"/>
      <c r="QKX172" s="214"/>
      <c r="QKY172" s="214"/>
      <c r="QKZ172" s="214"/>
      <c r="QLA172" s="214"/>
      <c r="QLB172" s="214"/>
      <c r="QLC172" s="214"/>
      <c r="QLD172" s="214"/>
      <c r="QLE172" s="214"/>
      <c r="QLF172" s="214"/>
      <c r="QLG172" s="214"/>
      <c r="QLH172" s="214"/>
      <c r="QLI172" s="214"/>
      <c r="QLJ172" s="214"/>
      <c r="QLK172" s="214"/>
      <c r="QLL172" s="214"/>
      <c r="QLM172" s="214"/>
      <c r="QLN172" s="214"/>
      <c r="QLO172" s="214"/>
      <c r="QLP172" s="214"/>
      <c r="QLQ172" s="214"/>
      <c r="QLR172" s="214"/>
      <c r="QLS172" s="214"/>
      <c r="QLT172" s="214"/>
      <c r="QLU172" s="214"/>
      <c r="QLV172" s="214"/>
      <c r="QLW172" s="214"/>
      <c r="QLX172" s="214"/>
      <c r="QLY172" s="214"/>
      <c r="QLZ172" s="214"/>
      <c r="QMA172" s="214"/>
      <c r="QMB172" s="214"/>
      <c r="QMC172" s="214"/>
      <c r="QMD172" s="214"/>
      <c r="QME172" s="214"/>
      <c r="QMF172" s="214"/>
      <c r="QMG172" s="214"/>
      <c r="QMH172" s="214"/>
      <c r="QMI172" s="214"/>
      <c r="QMJ172" s="214"/>
      <c r="QMK172" s="214"/>
      <c r="QML172" s="214"/>
      <c r="QMM172" s="214"/>
      <c r="QMN172" s="214"/>
      <c r="QMO172" s="214"/>
      <c r="QMP172" s="214"/>
      <c r="QMQ172" s="214"/>
      <c r="QMR172" s="214"/>
      <c r="QMS172" s="214"/>
      <c r="QMT172" s="214"/>
      <c r="QMU172" s="214"/>
      <c r="QMV172" s="214"/>
      <c r="QMW172" s="214"/>
      <c r="QMX172" s="214"/>
      <c r="QMY172" s="214"/>
      <c r="QMZ172" s="214"/>
      <c r="QNA172" s="214"/>
      <c r="QNB172" s="214"/>
      <c r="QNC172" s="214"/>
      <c r="QND172" s="214"/>
      <c r="QNE172" s="214"/>
      <c r="QNF172" s="214"/>
      <c r="QNG172" s="214"/>
      <c r="QNH172" s="214"/>
      <c r="QNI172" s="214"/>
      <c r="QNJ172" s="214"/>
      <c r="QNK172" s="214"/>
      <c r="QNL172" s="214"/>
      <c r="QNM172" s="214"/>
      <c r="QNN172" s="214"/>
      <c r="QNO172" s="214"/>
      <c r="QNP172" s="214"/>
      <c r="QNQ172" s="214"/>
      <c r="QNR172" s="214"/>
      <c r="QNS172" s="214"/>
      <c r="QNT172" s="214"/>
      <c r="QNU172" s="214"/>
      <c r="QNV172" s="214"/>
      <c r="QNW172" s="214"/>
      <c r="QNX172" s="214"/>
      <c r="QNY172" s="214"/>
      <c r="QNZ172" s="214"/>
      <c r="QOA172" s="214"/>
      <c r="QOB172" s="214"/>
      <c r="QOC172" s="214"/>
      <c r="QOD172" s="214"/>
      <c r="QOE172" s="214"/>
      <c r="QOF172" s="214"/>
      <c r="QOG172" s="214"/>
      <c r="QOH172" s="214"/>
      <c r="QOI172" s="214"/>
      <c r="QOJ172" s="214"/>
      <c r="QOK172" s="214"/>
      <c r="QOL172" s="214"/>
      <c r="QOM172" s="214"/>
      <c r="QON172" s="214"/>
      <c r="QOO172" s="214"/>
      <c r="QOP172" s="214"/>
      <c r="QOQ172" s="214"/>
      <c r="QOR172" s="214"/>
      <c r="QOS172" s="214"/>
      <c r="QOT172" s="214"/>
      <c r="QOU172" s="214"/>
      <c r="QOV172" s="214"/>
      <c r="QOW172" s="214"/>
      <c r="QOX172" s="214"/>
      <c r="QOY172" s="214"/>
      <c r="QOZ172" s="214"/>
      <c r="QPA172" s="214"/>
      <c r="QPB172" s="214"/>
      <c r="QPC172" s="214"/>
      <c r="QPD172" s="214"/>
      <c r="QPE172" s="214"/>
      <c r="QPF172" s="214"/>
      <c r="QPG172" s="214"/>
      <c r="QPH172" s="214"/>
      <c r="QPI172" s="214"/>
      <c r="QPJ172" s="214"/>
      <c r="QPK172" s="214"/>
      <c r="QPL172" s="214"/>
      <c r="QPM172" s="214"/>
      <c r="QPN172" s="214"/>
      <c r="QPO172" s="214"/>
      <c r="QPP172" s="214"/>
      <c r="QPQ172" s="214"/>
      <c r="QPR172" s="214"/>
      <c r="QPS172" s="214"/>
      <c r="QPT172" s="214"/>
      <c r="QPU172" s="214"/>
      <c r="QPV172" s="214"/>
      <c r="QPW172" s="214"/>
      <c r="QPX172" s="214"/>
      <c r="QPY172" s="214"/>
      <c r="QPZ172" s="214"/>
      <c r="QQA172" s="214"/>
      <c r="QQB172" s="214"/>
      <c r="QQC172" s="214"/>
      <c r="QQD172" s="214"/>
      <c r="QQE172" s="214"/>
      <c r="QQF172" s="214"/>
      <c r="QQG172" s="214"/>
      <c r="QQH172" s="214"/>
      <c r="QQI172" s="214"/>
      <c r="QQJ172" s="214"/>
      <c r="QQK172" s="214"/>
      <c r="QQL172" s="214"/>
      <c r="QQM172" s="214"/>
      <c r="QQN172" s="214"/>
      <c r="QQO172" s="214"/>
      <c r="QQP172" s="214"/>
      <c r="QQQ172" s="214"/>
      <c r="QQR172" s="214"/>
      <c r="QQS172" s="214"/>
      <c r="QQT172" s="214"/>
      <c r="QQU172" s="214"/>
      <c r="QQV172" s="214"/>
      <c r="QQW172" s="214"/>
      <c r="QQX172" s="214"/>
      <c r="QQY172" s="214"/>
      <c r="QQZ172" s="214"/>
      <c r="QRA172" s="214"/>
      <c r="QRB172" s="214"/>
      <c r="QRC172" s="214"/>
      <c r="QRD172" s="214"/>
      <c r="QRE172" s="214"/>
      <c r="QRF172" s="214"/>
      <c r="QRG172" s="214"/>
      <c r="QRH172" s="214"/>
      <c r="QRI172" s="214"/>
      <c r="QRJ172" s="214"/>
      <c r="QRK172" s="214"/>
      <c r="QRL172" s="214"/>
      <c r="QRM172" s="214"/>
      <c r="QRN172" s="214"/>
      <c r="QRO172" s="214"/>
      <c r="QRP172" s="214"/>
      <c r="QRQ172" s="214"/>
      <c r="QRR172" s="214"/>
      <c r="QRS172" s="214"/>
      <c r="QRT172" s="214"/>
      <c r="QRU172" s="214"/>
      <c r="QRV172" s="214"/>
      <c r="QRW172" s="214"/>
      <c r="QRX172" s="214"/>
      <c r="QRY172" s="214"/>
      <c r="QRZ172" s="214"/>
      <c r="QSA172" s="214"/>
      <c r="QSB172" s="214"/>
      <c r="QSC172" s="214"/>
      <c r="QSD172" s="214"/>
      <c r="QSE172" s="214"/>
      <c r="QSF172" s="214"/>
      <c r="QSG172" s="214"/>
      <c r="QSH172" s="214"/>
      <c r="QSI172" s="214"/>
      <c r="QSJ172" s="214"/>
      <c r="QSK172" s="214"/>
      <c r="QSL172" s="214"/>
      <c r="QSM172" s="214"/>
      <c r="QSN172" s="214"/>
      <c r="QSO172" s="214"/>
      <c r="QSP172" s="214"/>
      <c r="QSQ172" s="214"/>
      <c r="QSR172" s="214"/>
      <c r="QSS172" s="214"/>
      <c r="QST172" s="214"/>
      <c r="QSU172" s="214"/>
      <c r="QSV172" s="214"/>
      <c r="QSW172" s="214"/>
      <c r="QSX172" s="214"/>
      <c r="QSY172" s="214"/>
      <c r="QSZ172" s="214"/>
      <c r="QTA172" s="214"/>
      <c r="QTB172" s="214"/>
      <c r="QTC172" s="214"/>
      <c r="QTD172" s="214"/>
      <c r="QTE172" s="214"/>
      <c r="QTF172" s="214"/>
      <c r="QTG172" s="214"/>
      <c r="QTH172" s="214"/>
      <c r="QTI172" s="214"/>
      <c r="QTJ172" s="214"/>
      <c r="QTK172" s="214"/>
      <c r="QTL172" s="214"/>
      <c r="QTM172" s="214"/>
      <c r="QTN172" s="214"/>
      <c r="QTO172" s="214"/>
      <c r="QTP172" s="214"/>
      <c r="QTQ172" s="214"/>
      <c r="QTR172" s="214"/>
      <c r="QTS172" s="214"/>
      <c r="QTT172" s="214"/>
      <c r="QTU172" s="214"/>
      <c r="QTV172" s="214"/>
      <c r="QTW172" s="214"/>
      <c r="QUD172" s="214"/>
      <c r="QUE172" s="214"/>
      <c r="QUF172" s="214"/>
      <c r="QUG172" s="214"/>
      <c r="QUH172" s="214"/>
      <c r="QUI172" s="214"/>
      <c r="QUJ172" s="214"/>
      <c r="QUK172" s="214"/>
      <c r="QUL172" s="214"/>
      <c r="QUM172" s="214"/>
      <c r="QUN172" s="214"/>
      <c r="QUO172" s="214"/>
      <c r="QUP172" s="214"/>
      <c r="QUQ172" s="214"/>
      <c r="QUR172" s="214"/>
      <c r="QUS172" s="214"/>
      <c r="QUT172" s="214"/>
      <c r="QUU172" s="214"/>
      <c r="QUV172" s="214"/>
      <c r="QUW172" s="214"/>
      <c r="QUX172" s="214"/>
      <c r="QUY172" s="214"/>
      <c r="QUZ172" s="214"/>
      <c r="QVA172" s="214"/>
      <c r="QVB172" s="214"/>
      <c r="QVC172" s="214"/>
      <c r="QVD172" s="214"/>
      <c r="QVE172" s="214"/>
      <c r="QVF172" s="214"/>
      <c r="QVG172" s="214"/>
      <c r="QVH172" s="214"/>
      <c r="QVI172" s="214"/>
      <c r="QVJ172" s="214"/>
      <c r="QVK172" s="214"/>
      <c r="QVL172" s="214"/>
      <c r="QVM172" s="214"/>
      <c r="QVN172" s="214"/>
      <c r="QVO172" s="214"/>
      <c r="QVP172" s="214"/>
      <c r="QVQ172" s="214"/>
      <c r="QVR172" s="214"/>
      <c r="QVS172" s="214"/>
      <c r="QVT172" s="214"/>
      <c r="QVU172" s="214"/>
      <c r="QVV172" s="214"/>
      <c r="QVW172" s="214"/>
      <c r="QVX172" s="214"/>
      <c r="QVY172" s="214"/>
      <c r="QVZ172" s="214"/>
      <c r="QWA172" s="214"/>
      <c r="QWB172" s="214"/>
      <c r="QWC172" s="214"/>
      <c r="QWD172" s="214"/>
      <c r="QWE172" s="214"/>
      <c r="QWF172" s="214"/>
      <c r="QWG172" s="214"/>
      <c r="QWH172" s="214"/>
      <c r="QWI172" s="214"/>
      <c r="QWJ172" s="214"/>
      <c r="QWK172" s="214"/>
      <c r="QWL172" s="214"/>
      <c r="QWM172" s="214"/>
      <c r="QWN172" s="214"/>
      <c r="QWO172" s="214"/>
      <c r="QWP172" s="214"/>
      <c r="QWQ172" s="214"/>
      <c r="QWR172" s="214"/>
      <c r="QWS172" s="214"/>
      <c r="QWT172" s="214"/>
      <c r="QWU172" s="214"/>
      <c r="QWV172" s="214"/>
      <c r="QWW172" s="214"/>
      <c r="QWX172" s="214"/>
      <c r="QWY172" s="214"/>
      <c r="QWZ172" s="214"/>
      <c r="QXA172" s="214"/>
      <c r="QXB172" s="214"/>
      <c r="QXC172" s="214"/>
      <c r="QXD172" s="214"/>
      <c r="QXE172" s="214"/>
      <c r="QXF172" s="214"/>
      <c r="QXG172" s="214"/>
      <c r="QXH172" s="214"/>
      <c r="QXI172" s="214"/>
      <c r="QXJ172" s="214"/>
      <c r="QXK172" s="214"/>
      <c r="QXL172" s="214"/>
      <c r="QXM172" s="214"/>
      <c r="QXN172" s="214"/>
      <c r="QXO172" s="214"/>
      <c r="QXP172" s="214"/>
      <c r="QXQ172" s="214"/>
      <c r="QXR172" s="214"/>
      <c r="QXS172" s="214"/>
      <c r="QXT172" s="214"/>
      <c r="QXU172" s="214"/>
      <c r="QXV172" s="214"/>
      <c r="QXW172" s="214"/>
      <c r="QXX172" s="214"/>
      <c r="QXY172" s="214"/>
      <c r="QXZ172" s="214"/>
      <c r="QYA172" s="214"/>
      <c r="QYB172" s="214"/>
      <c r="QYC172" s="214"/>
      <c r="QYD172" s="214"/>
      <c r="QYE172" s="214"/>
      <c r="QYF172" s="214"/>
      <c r="QYG172" s="214"/>
      <c r="QYH172" s="214"/>
      <c r="QYI172" s="214"/>
      <c r="QYJ172" s="214"/>
      <c r="QYK172" s="214"/>
      <c r="QYL172" s="214"/>
      <c r="QYM172" s="214"/>
      <c r="QYN172" s="214"/>
      <c r="QYO172" s="214"/>
      <c r="QYP172" s="214"/>
      <c r="QYQ172" s="214"/>
      <c r="QYR172" s="214"/>
      <c r="QYS172" s="214"/>
      <c r="QYT172" s="214"/>
      <c r="QYU172" s="214"/>
      <c r="QYV172" s="214"/>
      <c r="QYW172" s="214"/>
      <c r="QYX172" s="214"/>
      <c r="QYY172" s="214"/>
      <c r="QYZ172" s="214"/>
      <c r="QZA172" s="214"/>
      <c r="QZB172" s="214"/>
      <c r="QZC172" s="214"/>
      <c r="QZD172" s="214"/>
      <c r="QZE172" s="214"/>
      <c r="QZF172" s="214"/>
      <c r="QZG172" s="214"/>
      <c r="QZH172" s="214"/>
      <c r="QZI172" s="214"/>
      <c r="QZJ172" s="214"/>
      <c r="QZK172" s="214"/>
      <c r="QZL172" s="214"/>
      <c r="QZM172" s="214"/>
      <c r="QZN172" s="214"/>
      <c r="QZO172" s="214"/>
      <c r="QZP172" s="214"/>
      <c r="QZQ172" s="214"/>
      <c r="QZR172" s="214"/>
      <c r="QZS172" s="214"/>
      <c r="QZT172" s="214"/>
      <c r="QZU172" s="214"/>
      <c r="QZV172" s="214"/>
      <c r="QZW172" s="214"/>
      <c r="QZX172" s="214"/>
      <c r="QZY172" s="214"/>
      <c r="QZZ172" s="214"/>
      <c r="RAA172" s="214"/>
      <c r="RAB172" s="214"/>
      <c r="RAC172" s="214"/>
      <c r="RAD172" s="214"/>
      <c r="RAE172" s="214"/>
      <c r="RAF172" s="214"/>
      <c r="RAG172" s="214"/>
      <c r="RAH172" s="214"/>
      <c r="RAI172" s="214"/>
      <c r="RAJ172" s="214"/>
      <c r="RAK172" s="214"/>
      <c r="RAL172" s="214"/>
      <c r="RAM172" s="214"/>
      <c r="RAN172" s="214"/>
      <c r="RAO172" s="214"/>
      <c r="RAP172" s="214"/>
      <c r="RAQ172" s="214"/>
      <c r="RAR172" s="214"/>
      <c r="RAS172" s="214"/>
      <c r="RAT172" s="214"/>
      <c r="RAU172" s="214"/>
      <c r="RAV172" s="214"/>
      <c r="RAW172" s="214"/>
      <c r="RAX172" s="214"/>
      <c r="RAY172" s="214"/>
      <c r="RAZ172" s="214"/>
      <c r="RBA172" s="214"/>
      <c r="RBB172" s="214"/>
      <c r="RBC172" s="214"/>
      <c r="RBD172" s="214"/>
      <c r="RBE172" s="214"/>
      <c r="RBF172" s="214"/>
      <c r="RBG172" s="214"/>
      <c r="RBH172" s="214"/>
      <c r="RBI172" s="214"/>
      <c r="RBJ172" s="214"/>
      <c r="RBK172" s="214"/>
      <c r="RBL172" s="214"/>
      <c r="RBM172" s="214"/>
      <c r="RBN172" s="214"/>
      <c r="RBO172" s="214"/>
      <c r="RBP172" s="214"/>
      <c r="RBQ172" s="214"/>
      <c r="RBR172" s="214"/>
      <c r="RBS172" s="214"/>
      <c r="RBT172" s="214"/>
      <c r="RBU172" s="214"/>
      <c r="RBV172" s="214"/>
      <c r="RBW172" s="214"/>
      <c r="RBX172" s="214"/>
      <c r="RBY172" s="214"/>
      <c r="RBZ172" s="214"/>
      <c r="RCA172" s="214"/>
      <c r="RCB172" s="214"/>
      <c r="RCC172" s="214"/>
      <c r="RCD172" s="214"/>
      <c r="RCE172" s="214"/>
      <c r="RCF172" s="214"/>
      <c r="RCG172" s="214"/>
      <c r="RCH172" s="214"/>
      <c r="RCI172" s="214"/>
      <c r="RCJ172" s="214"/>
      <c r="RCK172" s="214"/>
      <c r="RCL172" s="214"/>
      <c r="RCM172" s="214"/>
      <c r="RCN172" s="214"/>
      <c r="RCO172" s="214"/>
      <c r="RCP172" s="214"/>
      <c r="RCQ172" s="214"/>
      <c r="RCR172" s="214"/>
      <c r="RCS172" s="214"/>
      <c r="RCT172" s="214"/>
      <c r="RCU172" s="214"/>
      <c r="RCV172" s="214"/>
      <c r="RCW172" s="214"/>
      <c r="RCX172" s="214"/>
      <c r="RCY172" s="214"/>
      <c r="RCZ172" s="214"/>
      <c r="RDA172" s="214"/>
      <c r="RDB172" s="214"/>
      <c r="RDC172" s="214"/>
      <c r="RDD172" s="214"/>
      <c r="RDE172" s="214"/>
      <c r="RDF172" s="214"/>
      <c r="RDG172" s="214"/>
      <c r="RDH172" s="214"/>
      <c r="RDI172" s="214"/>
      <c r="RDJ172" s="214"/>
      <c r="RDK172" s="214"/>
      <c r="RDL172" s="214"/>
      <c r="RDM172" s="214"/>
      <c r="RDN172" s="214"/>
      <c r="RDO172" s="214"/>
      <c r="RDP172" s="214"/>
      <c r="RDQ172" s="214"/>
      <c r="RDR172" s="214"/>
      <c r="RDS172" s="214"/>
      <c r="RDZ172" s="214"/>
      <c r="REA172" s="214"/>
      <c r="REB172" s="214"/>
      <c r="REC172" s="214"/>
      <c r="RED172" s="214"/>
      <c r="REE172" s="214"/>
      <c r="REF172" s="214"/>
      <c r="REG172" s="214"/>
      <c r="REH172" s="214"/>
      <c r="REI172" s="214"/>
      <c r="REJ172" s="214"/>
      <c r="REK172" s="214"/>
      <c r="REL172" s="214"/>
      <c r="REM172" s="214"/>
      <c r="REN172" s="214"/>
      <c r="REO172" s="214"/>
      <c r="REP172" s="214"/>
      <c r="REQ172" s="214"/>
      <c r="RER172" s="214"/>
      <c r="RES172" s="214"/>
      <c r="RET172" s="214"/>
      <c r="REU172" s="214"/>
      <c r="REV172" s="214"/>
      <c r="REW172" s="214"/>
      <c r="REX172" s="214"/>
      <c r="REY172" s="214"/>
      <c r="REZ172" s="214"/>
      <c r="RFA172" s="214"/>
      <c r="RFB172" s="214"/>
      <c r="RFC172" s="214"/>
      <c r="RFD172" s="214"/>
      <c r="RFE172" s="214"/>
      <c r="RFF172" s="214"/>
      <c r="RFG172" s="214"/>
      <c r="RFH172" s="214"/>
      <c r="RFI172" s="214"/>
      <c r="RFJ172" s="214"/>
      <c r="RFK172" s="214"/>
      <c r="RFL172" s="214"/>
      <c r="RFM172" s="214"/>
      <c r="RFN172" s="214"/>
      <c r="RFO172" s="214"/>
      <c r="RFP172" s="214"/>
      <c r="RFQ172" s="214"/>
      <c r="RFR172" s="214"/>
      <c r="RFS172" s="214"/>
      <c r="RFT172" s="214"/>
      <c r="RFU172" s="214"/>
      <c r="RFV172" s="214"/>
      <c r="RFW172" s="214"/>
      <c r="RFX172" s="214"/>
      <c r="RFY172" s="214"/>
      <c r="RFZ172" s="214"/>
      <c r="RGA172" s="214"/>
      <c r="RGB172" s="214"/>
      <c r="RGC172" s="214"/>
      <c r="RGD172" s="214"/>
      <c r="RGE172" s="214"/>
      <c r="RGF172" s="214"/>
      <c r="RGG172" s="214"/>
      <c r="RGH172" s="214"/>
      <c r="RGI172" s="214"/>
      <c r="RGJ172" s="214"/>
      <c r="RGK172" s="214"/>
      <c r="RGL172" s="214"/>
      <c r="RGM172" s="214"/>
      <c r="RGN172" s="214"/>
      <c r="RGO172" s="214"/>
      <c r="RGP172" s="214"/>
      <c r="RGQ172" s="214"/>
      <c r="RGR172" s="214"/>
      <c r="RGS172" s="214"/>
      <c r="RGT172" s="214"/>
      <c r="RGU172" s="214"/>
      <c r="RGV172" s="214"/>
      <c r="RGW172" s="214"/>
      <c r="RGX172" s="214"/>
      <c r="RGY172" s="214"/>
      <c r="RGZ172" s="214"/>
      <c r="RHA172" s="214"/>
      <c r="RHB172" s="214"/>
      <c r="RHC172" s="214"/>
      <c r="RHD172" s="214"/>
      <c r="RHE172" s="214"/>
      <c r="RHF172" s="214"/>
      <c r="RHG172" s="214"/>
      <c r="RHH172" s="214"/>
      <c r="RHI172" s="214"/>
      <c r="RHJ172" s="214"/>
      <c r="RHK172" s="214"/>
      <c r="RHL172" s="214"/>
      <c r="RHM172" s="214"/>
      <c r="RHN172" s="214"/>
      <c r="RHO172" s="214"/>
      <c r="RHP172" s="214"/>
      <c r="RHQ172" s="214"/>
      <c r="RHR172" s="214"/>
      <c r="RHS172" s="214"/>
      <c r="RHT172" s="214"/>
      <c r="RHU172" s="214"/>
      <c r="RHV172" s="214"/>
      <c r="RHW172" s="214"/>
      <c r="RHX172" s="214"/>
      <c r="RHY172" s="214"/>
      <c r="RHZ172" s="214"/>
      <c r="RIA172" s="214"/>
      <c r="RIB172" s="214"/>
      <c r="RIC172" s="214"/>
      <c r="RID172" s="214"/>
      <c r="RIE172" s="214"/>
      <c r="RIF172" s="214"/>
      <c r="RIG172" s="214"/>
      <c r="RIH172" s="214"/>
      <c r="RII172" s="214"/>
      <c r="RIJ172" s="214"/>
      <c r="RIK172" s="214"/>
      <c r="RIL172" s="214"/>
      <c r="RIM172" s="214"/>
      <c r="RIN172" s="214"/>
      <c r="RIO172" s="214"/>
      <c r="RIP172" s="214"/>
      <c r="RIQ172" s="214"/>
      <c r="RIR172" s="214"/>
      <c r="RIS172" s="214"/>
      <c r="RIT172" s="214"/>
      <c r="RIU172" s="214"/>
      <c r="RIV172" s="214"/>
      <c r="RIW172" s="214"/>
      <c r="RIX172" s="214"/>
      <c r="RIY172" s="214"/>
      <c r="RIZ172" s="214"/>
      <c r="RJA172" s="214"/>
      <c r="RJB172" s="214"/>
      <c r="RJC172" s="214"/>
      <c r="RJD172" s="214"/>
      <c r="RJE172" s="214"/>
      <c r="RJF172" s="214"/>
      <c r="RJG172" s="214"/>
      <c r="RJH172" s="214"/>
      <c r="RJI172" s="214"/>
      <c r="RJJ172" s="214"/>
      <c r="RJK172" s="214"/>
      <c r="RJL172" s="214"/>
      <c r="RJM172" s="214"/>
      <c r="RJN172" s="214"/>
      <c r="RJO172" s="214"/>
      <c r="RJP172" s="214"/>
      <c r="RJQ172" s="214"/>
      <c r="RJR172" s="214"/>
      <c r="RJS172" s="214"/>
      <c r="RJT172" s="214"/>
      <c r="RJU172" s="214"/>
      <c r="RJV172" s="214"/>
      <c r="RJW172" s="214"/>
      <c r="RJX172" s="214"/>
      <c r="RJY172" s="214"/>
      <c r="RJZ172" s="214"/>
      <c r="RKA172" s="214"/>
      <c r="RKB172" s="214"/>
      <c r="RKC172" s="214"/>
      <c r="RKD172" s="214"/>
      <c r="RKE172" s="214"/>
      <c r="RKF172" s="214"/>
      <c r="RKG172" s="214"/>
      <c r="RKH172" s="214"/>
      <c r="RKI172" s="214"/>
      <c r="RKJ172" s="214"/>
      <c r="RKK172" s="214"/>
      <c r="RKL172" s="214"/>
      <c r="RKM172" s="214"/>
      <c r="RKN172" s="214"/>
      <c r="RKO172" s="214"/>
      <c r="RKP172" s="214"/>
      <c r="RKQ172" s="214"/>
      <c r="RKR172" s="214"/>
      <c r="RKS172" s="214"/>
      <c r="RKT172" s="214"/>
      <c r="RKU172" s="214"/>
      <c r="RKV172" s="214"/>
      <c r="RKW172" s="214"/>
      <c r="RKX172" s="214"/>
      <c r="RKY172" s="214"/>
      <c r="RKZ172" s="214"/>
      <c r="RLA172" s="214"/>
      <c r="RLB172" s="214"/>
      <c r="RLC172" s="214"/>
      <c r="RLD172" s="214"/>
      <c r="RLE172" s="214"/>
      <c r="RLF172" s="214"/>
      <c r="RLG172" s="214"/>
      <c r="RLH172" s="214"/>
      <c r="RLI172" s="214"/>
      <c r="RLJ172" s="214"/>
      <c r="RLK172" s="214"/>
      <c r="RLL172" s="214"/>
      <c r="RLM172" s="214"/>
      <c r="RLN172" s="214"/>
      <c r="RLO172" s="214"/>
      <c r="RLP172" s="214"/>
      <c r="RLQ172" s="214"/>
      <c r="RLR172" s="214"/>
      <c r="RLS172" s="214"/>
      <c r="RLT172" s="214"/>
      <c r="RLU172" s="214"/>
      <c r="RLV172" s="214"/>
      <c r="RLW172" s="214"/>
      <c r="RLX172" s="214"/>
      <c r="RLY172" s="214"/>
      <c r="RLZ172" s="214"/>
      <c r="RMA172" s="214"/>
      <c r="RMB172" s="214"/>
      <c r="RMC172" s="214"/>
      <c r="RMD172" s="214"/>
      <c r="RME172" s="214"/>
      <c r="RMF172" s="214"/>
      <c r="RMG172" s="214"/>
      <c r="RMH172" s="214"/>
      <c r="RMI172" s="214"/>
      <c r="RMJ172" s="214"/>
      <c r="RMK172" s="214"/>
      <c r="RML172" s="214"/>
      <c r="RMM172" s="214"/>
      <c r="RMN172" s="214"/>
      <c r="RMO172" s="214"/>
      <c r="RMP172" s="214"/>
      <c r="RMQ172" s="214"/>
      <c r="RMR172" s="214"/>
      <c r="RMS172" s="214"/>
      <c r="RMT172" s="214"/>
      <c r="RMU172" s="214"/>
      <c r="RMV172" s="214"/>
      <c r="RMW172" s="214"/>
      <c r="RMX172" s="214"/>
      <c r="RMY172" s="214"/>
      <c r="RMZ172" s="214"/>
      <c r="RNA172" s="214"/>
      <c r="RNB172" s="214"/>
      <c r="RNC172" s="214"/>
      <c r="RND172" s="214"/>
      <c r="RNE172" s="214"/>
      <c r="RNF172" s="214"/>
      <c r="RNG172" s="214"/>
      <c r="RNH172" s="214"/>
      <c r="RNI172" s="214"/>
      <c r="RNJ172" s="214"/>
      <c r="RNK172" s="214"/>
      <c r="RNL172" s="214"/>
      <c r="RNM172" s="214"/>
      <c r="RNN172" s="214"/>
      <c r="RNO172" s="214"/>
      <c r="RNV172" s="214"/>
      <c r="RNW172" s="214"/>
      <c r="RNX172" s="214"/>
      <c r="RNY172" s="214"/>
      <c r="RNZ172" s="214"/>
      <c r="ROA172" s="214"/>
      <c r="ROB172" s="214"/>
      <c r="ROC172" s="214"/>
      <c r="ROD172" s="214"/>
      <c r="ROE172" s="214"/>
      <c r="ROF172" s="214"/>
      <c r="ROG172" s="214"/>
      <c r="ROH172" s="214"/>
      <c r="ROI172" s="214"/>
      <c r="ROJ172" s="214"/>
      <c r="ROK172" s="214"/>
      <c r="ROL172" s="214"/>
      <c r="ROM172" s="214"/>
      <c r="RON172" s="214"/>
      <c r="ROO172" s="214"/>
      <c r="ROP172" s="214"/>
      <c r="ROQ172" s="214"/>
      <c r="ROR172" s="214"/>
      <c r="ROS172" s="214"/>
      <c r="ROT172" s="214"/>
      <c r="ROU172" s="214"/>
      <c r="ROV172" s="214"/>
      <c r="ROW172" s="214"/>
      <c r="ROX172" s="214"/>
      <c r="ROY172" s="214"/>
      <c r="ROZ172" s="214"/>
      <c r="RPA172" s="214"/>
      <c r="RPB172" s="214"/>
      <c r="RPC172" s="214"/>
      <c r="RPD172" s="214"/>
      <c r="RPE172" s="214"/>
      <c r="RPF172" s="214"/>
      <c r="RPG172" s="214"/>
      <c r="RPH172" s="214"/>
      <c r="RPI172" s="214"/>
      <c r="RPJ172" s="214"/>
      <c r="RPK172" s="214"/>
      <c r="RPL172" s="214"/>
      <c r="RPM172" s="214"/>
      <c r="RPN172" s="214"/>
      <c r="RPO172" s="214"/>
      <c r="RPP172" s="214"/>
      <c r="RPQ172" s="214"/>
      <c r="RPR172" s="214"/>
      <c r="RPS172" s="214"/>
      <c r="RPT172" s="214"/>
      <c r="RPU172" s="214"/>
      <c r="RPV172" s="214"/>
      <c r="RPW172" s="214"/>
      <c r="RPX172" s="214"/>
      <c r="RPY172" s="214"/>
      <c r="RPZ172" s="214"/>
      <c r="RQA172" s="214"/>
      <c r="RQB172" s="214"/>
      <c r="RQC172" s="214"/>
      <c r="RQD172" s="214"/>
      <c r="RQE172" s="214"/>
      <c r="RQF172" s="214"/>
      <c r="RQG172" s="214"/>
      <c r="RQH172" s="214"/>
      <c r="RQI172" s="214"/>
      <c r="RQJ172" s="214"/>
      <c r="RQK172" s="214"/>
      <c r="RQL172" s="214"/>
      <c r="RQM172" s="214"/>
      <c r="RQN172" s="214"/>
      <c r="RQO172" s="214"/>
      <c r="RQP172" s="214"/>
      <c r="RQQ172" s="214"/>
      <c r="RQR172" s="214"/>
      <c r="RQS172" s="214"/>
      <c r="RQT172" s="214"/>
      <c r="RQU172" s="214"/>
      <c r="RQV172" s="214"/>
      <c r="RQW172" s="214"/>
      <c r="RQX172" s="214"/>
      <c r="RQY172" s="214"/>
      <c r="RQZ172" s="214"/>
      <c r="RRA172" s="214"/>
      <c r="RRB172" s="214"/>
      <c r="RRC172" s="214"/>
      <c r="RRD172" s="214"/>
      <c r="RRE172" s="214"/>
      <c r="RRF172" s="214"/>
      <c r="RRG172" s="214"/>
      <c r="RRH172" s="214"/>
      <c r="RRI172" s="214"/>
      <c r="RRJ172" s="214"/>
      <c r="RRK172" s="214"/>
      <c r="RRL172" s="214"/>
      <c r="RRM172" s="214"/>
      <c r="RRN172" s="214"/>
      <c r="RRO172" s="214"/>
      <c r="RRP172" s="214"/>
      <c r="RRQ172" s="214"/>
      <c r="RRR172" s="214"/>
      <c r="RRS172" s="214"/>
      <c r="RRT172" s="214"/>
      <c r="RRU172" s="214"/>
      <c r="RRV172" s="214"/>
      <c r="RRW172" s="214"/>
      <c r="RRX172" s="214"/>
      <c r="RRY172" s="214"/>
      <c r="RRZ172" s="214"/>
      <c r="RSA172" s="214"/>
      <c r="RSB172" s="214"/>
      <c r="RSC172" s="214"/>
      <c r="RSD172" s="214"/>
      <c r="RSE172" s="214"/>
      <c r="RSF172" s="214"/>
      <c r="RSG172" s="214"/>
      <c r="RSH172" s="214"/>
      <c r="RSI172" s="214"/>
      <c r="RSJ172" s="214"/>
      <c r="RSK172" s="214"/>
      <c r="RSL172" s="214"/>
      <c r="RSM172" s="214"/>
      <c r="RSN172" s="214"/>
      <c r="RSO172" s="214"/>
      <c r="RSP172" s="214"/>
      <c r="RSQ172" s="214"/>
      <c r="RSR172" s="214"/>
      <c r="RSS172" s="214"/>
      <c r="RST172" s="214"/>
      <c r="RSU172" s="214"/>
      <c r="RSV172" s="214"/>
      <c r="RSW172" s="214"/>
      <c r="RSX172" s="214"/>
      <c r="RSY172" s="214"/>
      <c r="RSZ172" s="214"/>
      <c r="RTA172" s="214"/>
      <c r="RTB172" s="214"/>
      <c r="RTC172" s="214"/>
      <c r="RTD172" s="214"/>
      <c r="RTE172" s="214"/>
      <c r="RTF172" s="214"/>
      <c r="RTG172" s="214"/>
      <c r="RTH172" s="214"/>
      <c r="RTI172" s="214"/>
      <c r="RTJ172" s="214"/>
      <c r="RTK172" s="214"/>
      <c r="RTL172" s="214"/>
      <c r="RTM172" s="214"/>
      <c r="RTN172" s="214"/>
      <c r="RTO172" s="214"/>
      <c r="RTP172" s="214"/>
      <c r="RTQ172" s="214"/>
      <c r="RTR172" s="214"/>
      <c r="RTS172" s="214"/>
      <c r="RTT172" s="214"/>
      <c r="RTU172" s="214"/>
      <c r="RTV172" s="214"/>
      <c r="RTW172" s="214"/>
      <c r="RTX172" s="214"/>
      <c r="RTY172" s="214"/>
      <c r="RTZ172" s="214"/>
      <c r="RUA172" s="214"/>
      <c r="RUB172" s="214"/>
      <c r="RUC172" s="214"/>
      <c r="RUD172" s="214"/>
      <c r="RUE172" s="214"/>
      <c r="RUF172" s="214"/>
      <c r="RUG172" s="214"/>
      <c r="RUH172" s="214"/>
      <c r="RUI172" s="214"/>
      <c r="RUJ172" s="214"/>
      <c r="RUK172" s="214"/>
      <c r="RUL172" s="214"/>
      <c r="RUM172" s="214"/>
      <c r="RUN172" s="214"/>
      <c r="RUO172" s="214"/>
      <c r="RUP172" s="214"/>
      <c r="RUQ172" s="214"/>
      <c r="RUR172" s="214"/>
      <c r="RUS172" s="214"/>
      <c r="RUT172" s="214"/>
      <c r="RUU172" s="214"/>
      <c r="RUV172" s="214"/>
      <c r="RUW172" s="214"/>
      <c r="RUX172" s="214"/>
      <c r="RUY172" s="214"/>
      <c r="RUZ172" s="214"/>
      <c r="RVA172" s="214"/>
      <c r="RVB172" s="214"/>
      <c r="RVC172" s="214"/>
      <c r="RVD172" s="214"/>
      <c r="RVE172" s="214"/>
      <c r="RVF172" s="214"/>
      <c r="RVG172" s="214"/>
      <c r="RVH172" s="214"/>
      <c r="RVI172" s="214"/>
      <c r="RVJ172" s="214"/>
      <c r="RVK172" s="214"/>
      <c r="RVL172" s="214"/>
      <c r="RVM172" s="214"/>
      <c r="RVN172" s="214"/>
      <c r="RVO172" s="214"/>
      <c r="RVP172" s="214"/>
      <c r="RVQ172" s="214"/>
      <c r="RVR172" s="214"/>
      <c r="RVS172" s="214"/>
      <c r="RVT172" s="214"/>
      <c r="RVU172" s="214"/>
      <c r="RVV172" s="214"/>
      <c r="RVW172" s="214"/>
      <c r="RVX172" s="214"/>
      <c r="RVY172" s="214"/>
      <c r="RVZ172" s="214"/>
      <c r="RWA172" s="214"/>
      <c r="RWB172" s="214"/>
      <c r="RWC172" s="214"/>
      <c r="RWD172" s="214"/>
      <c r="RWE172" s="214"/>
      <c r="RWF172" s="214"/>
      <c r="RWG172" s="214"/>
      <c r="RWH172" s="214"/>
      <c r="RWI172" s="214"/>
      <c r="RWJ172" s="214"/>
      <c r="RWK172" s="214"/>
      <c r="RWL172" s="214"/>
      <c r="RWM172" s="214"/>
      <c r="RWN172" s="214"/>
      <c r="RWO172" s="214"/>
      <c r="RWP172" s="214"/>
      <c r="RWQ172" s="214"/>
      <c r="RWR172" s="214"/>
      <c r="RWS172" s="214"/>
      <c r="RWT172" s="214"/>
      <c r="RWU172" s="214"/>
      <c r="RWV172" s="214"/>
      <c r="RWW172" s="214"/>
      <c r="RWX172" s="214"/>
      <c r="RWY172" s="214"/>
      <c r="RWZ172" s="214"/>
      <c r="RXA172" s="214"/>
      <c r="RXB172" s="214"/>
      <c r="RXC172" s="214"/>
      <c r="RXD172" s="214"/>
      <c r="RXE172" s="214"/>
      <c r="RXF172" s="214"/>
      <c r="RXG172" s="214"/>
      <c r="RXH172" s="214"/>
      <c r="RXI172" s="214"/>
      <c r="RXJ172" s="214"/>
      <c r="RXK172" s="214"/>
      <c r="RXR172" s="214"/>
      <c r="RXS172" s="214"/>
      <c r="RXT172" s="214"/>
      <c r="RXU172" s="214"/>
      <c r="RXV172" s="214"/>
      <c r="RXW172" s="214"/>
      <c r="RXX172" s="214"/>
      <c r="RXY172" s="214"/>
      <c r="RXZ172" s="214"/>
      <c r="RYA172" s="214"/>
      <c r="RYB172" s="214"/>
      <c r="RYC172" s="214"/>
      <c r="RYD172" s="214"/>
      <c r="RYE172" s="214"/>
      <c r="RYF172" s="214"/>
      <c r="RYG172" s="214"/>
      <c r="RYH172" s="214"/>
      <c r="RYI172" s="214"/>
      <c r="RYJ172" s="214"/>
      <c r="RYK172" s="214"/>
      <c r="RYL172" s="214"/>
      <c r="RYM172" s="214"/>
      <c r="RYN172" s="214"/>
      <c r="RYO172" s="214"/>
      <c r="RYP172" s="214"/>
      <c r="RYQ172" s="214"/>
      <c r="RYR172" s="214"/>
      <c r="RYS172" s="214"/>
      <c r="RYT172" s="214"/>
      <c r="RYU172" s="214"/>
      <c r="RYV172" s="214"/>
      <c r="RYW172" s="214"/>
      <c r="RYX172" s="214"/>
      <c r="RYY172" s="214"/>
      <c r="RYZ172" s="214"/>
      <c r="RZA172" s="214"/>
      <c r="RZB172" s="214"/>
      <c r="RZC172" s="214"/>
      <c r="RZD172" s="214"/>
      <c r="RZE172" s="214"/>
      <c r="RZF172" s="214"/>
      <c r="RZG172" s="214"/>
      <c r="RZH172" s="214"/>
      <c r="RZI172" s="214"/>
      <c r="RZJ172" s="214"/>
      <c r="RZK172" s="214"/>
      <c r="RZL172" s="214"/>
      <c r="RZM172" s="214"/>
      <c r="RZN172" s="214"/>
      <c r="RZO172" s="214"/>
      <c r="RZP172" s="214"/>
      <c r="RZQ172" s="214"/>
      <c r="RZR172" s="214"/>
      <c r="RZS172" s="214"/>
      <c r="RZT172" s="214"/>
      <c r="RZU172" s="214"/>
      <c r="RZV172" s="214"/>
      <c r="RZW172" s="214"/>
      <c r="RZX172" s="214"/>
      <c r="RZY172" s="214"/>
      <c r="RZZ172" s="214"/>
      <c r="SAA172" s="214"/>
      <c r="SAB172" s="214"/>
      <c r="SAC172" s="214"/>
      <c r="SAD172" s="214"/>
      <c r="SAE172" s="214"/>
      <c r="SAF172" s="214"/>
      <c r="SAG172" s="214"/>
      <c r="SAH172" s="214"/>
      <c r="SAI172" s="214"/>
      <c r="SAJ172" s="214"/>
      <c r="SAK172" s="214"/>
      <c r="SAL172" s="214"/>
      <c r="SAM172" s="214"/>
      <c r="SAN172" s="214"/>
      <c r="SAO172" s="214"/>
      <c r="SAP172" s="214"/>
      <c r="SAQ172" s="214"/>
      <c r="SAR172" s="214"/>
      <c r="SAS172" s="214"/>
      <c r="SAT172" s="214"/>
      <c r="SAU172" s="214"/>
      <c r="SAV172" s="214"/>
      <c r="SAW172" s="214"/>
      <c r="SAX172" s="214"/>
      <c r="SAY172" s="214"/>
      <c r="SAZ172" s="214"/>
      <c r="SBA172" s="214"/>
      <c r="SBB172" s="214"/>
      <c r="SBC172" s="214"/>
      <c r="SBD172" s="214"/>
      <c r="SBE172" s="214"/>
      <c r="SBF172" s="214"/>
      <c r="SBG172" s="214"/>
      <c r="SBH172" s="214"/>
      <c r="SBI172" s="214"/>
      <c r="SBJ172" s="214"/>
      <c r="SBK172" s="214"/>
      <c r="SBL172" s="214"/>
      <c r="SBM172" s="214"/>
      <c r="SBN172" s="214"/>
      <c r="SBO172" s="214"/>
      <c r="SBP172" s="214"/>
      <c r="SBQ172" s="214"/>
      <c r="SBR172" s="214"/>
      <c r="SBS172" s="214"/>
      <c r="SBT172" s="214"/>
      <c r="SBU172" s="214"/>
      <c r="SBV172" s="214"/>
      <c r="SBW172" s="214"/>
      <c r="SBX172" s="214"/>
      <c r="SBY172" s="214"/>
      <c r="SBZ172" s="214"/>
      <c r="SCA172" s="214"/>
      <c r="SCB172" s="214"/>
      <c r="SCC172" s="214"/>
      <c r="SCD172" s="214"/>
      <c r="SCE172" s="214"/>
      <c r="SCF172" s="214"/>
      <c r="SCG172" s="214"/>
      <c r="SCH172" s="214"/>
      <c r="SCI172" s="214"/>
      <c r="SCJ172" s="214"/>
      <c r="SCK172" s="214"/>
      <c r="SCL172" s="214"/>
      <c r="SCM172" s="214"/>
      <c r="SCN172" s="214"/>
      <c r="SCO172" s="214"/>
      <c r="SCP172" s="214"/>
      <c r="SCQ172" s="214"/>
      <c r="SCR172" s="214"/>
      <c r="SCS172" s="214"/>
      <c r="SCT172" s="214"/>
      <c r="SCU172" s="214"/>
      <c r="SCV172" s="214"/>
      <c r="SCW172" s="214"/>
      <c r="SCX172" s="214"/>
      <c r="SCY172" s="214"/>
      <c r="SCZ172" s="214"/>
      <c r="SDA172" s="214"/>
      <c r="SDB172" s="214"/>
      <c r="SDC172" s="214"/>
      <c r="SDD172" s="214"/>
      <c r="SDE172" s="214"/>
      <c r="SDF172" s="214"/>
      <c r="SDG172" s="214"/>
      <c r="SDH172" s="214"/>
      <c r="SDI172" s="214"/>
      <c r="SDJ172" s="214"/>
      <c r="SDK172" s="214"/>
      <c r="SDL172" s="214"/>
      <c r="SDM172" s="214"/>
      <c r="SDN172" s="214"/>
      <c r="SDO172" s="214"/>
      <c r="SDP172" s="214"/>
      <c r="SDQ172" s="214"/>
      <c r="SDR172" s="214"/>
      <c r="SDS172" s="214"/>
      <c r="SDT172" s="214"/>
      <c r="SDU172" s="214"/>
      <c r="SDV172" s="214"/>
      <c r="SDW172" s="214"/>
      <c r="SDX172" s="214"/>
      <c r="SDY172" s="214"/>
      <c r="SDZ172" s="214"/>
      <c r="SEA172" s="214"/>
      <c r="SEB172" s="214"/>
      <c r="SEC172" s="214"/>
      <c r="SED172" s="214"/>
      <c r="SEE172" s="214"/>
      <c r="SEF172" s="214"/>
      <c r="SEG172" s="214"/>
      <c r="SEH172" s="214"/>
      <c r="SEI172" s="214"/>
      <c r="SEJ172" s="214"/>
      <c r="SEK172" s="214"/>
      <c r="SEL172" s="214"/>
      <c r="SEM172" s="214"/>
      <c r="SEN172" s="214"/>
      <c r="SEO172" s="214"/>
      <c r="SEP172" s="214"/>
      <c r="SEQ172" s="214"/>
      <c r="SER172" s="214"/>
      <c r="SES172" s="214"/>
      <c r="SET172" s="214"/>
      <c r="SEU172" s="214"/>
      <c r="SEV172" s="214"/>
      <c r="SEW172" s="214"/>
      <c r="SEX172" s="214"/>
      <c r="SEY172" s="214"/>
      <c r="SEZ172" s="214"/>
      <c r="SFA172" s="214"/>
      <c r="SFB172" s="214"/>
      <c r="SFC172" s="214"/>
      <c r="SFD172" s="214"/>
      <c r="SFE172" s="214"/>
      <c r="SFF172" s="214"/>
      <c r="SFG172" s="214"/>
      <c r="SFH172" s="214"/>
      <c r="SFI172" s="214"/>
      <c r="SFJ172" s="214"/>
      <c r="SFK172" s="214"/>
      <c r="SFL172" s="214"/>
      <c r="SFM172" s="214"/>
      <c r="SFN172" s="214"/>
      <c r="SFO172" s="214"/>
      <c r="SFP172" s="214"/>
      <c r="SFQ172" s="214"/>
      <c r="SFR172" s="214"/>
      <c r="SFS172" s="214"/>
      <c r="SFT172" s="214"/>
      <c r="SFU172" s="214"/>
      <c r="SFV172" s="214"/>
      <c r="SFW172" s="214"/>
      <c r="SFX172" s="214"/>
      <c r="SFY172" s="214"/>
      <c r="SFZ172" s="214"/>
      <c r="SGA172" s="214"/>
      <c r="SGB172" s="214"/>
      <c r="SGC172" s="214"/>
      <c r="SGD172" s="214"/>
      <c r="SGE172" s="214"/>
      <c r="SGF172" s="214"/>
      <c r="SGG172" s="214"/>
      <c r="SGH172" s="214"/>
      <c r="SGI172" s="214"/>
      <c r="SGJ172" s="214"/>
      <c r="SGK172" s="214"/>
      <c r="SGL172" s="214"/>
      <c r="SGM172" s="214"/>
      <c r="SGN172" s="214"/>
      <c r="SGO172" s="214"/>
      <c r="SGP172" s="214"/>
      <c r="SGQ172" s="214"/>
      <c r="SGR172" s="214"/>
      <c r="SGS172" s="214"/>
      <c r="SGT172" s="214"/>
      <c r="SGU172" s="214"/>
      <c r="SGV172" s="214"/>
      <c r="SGW172" s="214"/>
      <c r="SGX172" s="214"/>
      <c r="SGY172" s="214"/>
      <c r="SGZ172" s="214"/>
      <c r="SHA172" s="214"/>
      <c r="SHB172" s="214"/>
      <c r="SHC172" s="214"/>
      <c r="SHD172" s="214"/>
      <c r="SHE172" s="214"/>
      <c r="SHF172" s="214"/>
      <c r="SHG172" s="214"/>
      <c r="SHN172" s="214"/>
      <c r="SHO172" s="214"/>
      <c r="SHP172" s="214"/>
      <c r="SHQ172" s="214"/>
      <c r="SHR172" s="214"/>
      <c r="SHS172" s="214"/>
      <c r="SHT172" s="214"/>
      <c r="SHU172" s="214"/>
      <c r="SHV172" s="214"/>
      <c r="SHW172" s="214"/>
      <c r="SHX172" s="214"/>
      <c r="SHY172" s="214"/>
      <c r="SHZ172" s="214"/>
      <c r="SIA172" s="214"/>
      <c r="SIB172" s="214"/>
      <c r="SIC172" s="214"/>
      <c r="SID172" s="214"/>
      <c r="SIE172" s="214"/>
      <c r="SIF172" s="214"/>
      <c r="SIG172" s="214"/>
      <c r="SIH172" s="214"/>
      <c r="SII172" s="214"/>
      <c r="SIJ172" s="214"/>
      <c r="SIK172" s="214"/>
      <c r="SIL172" s="214"/>
      <c r="SIM172" s="214"/>
      <c r="SIN172" s="214"/>
      <c r="SIO172" s="214"/>
      <c r="SIP172" s="214"/>
      <c r="SIQ172" s="214"/>
      <c r="SIR172" s="214"/>
      <c r="SIS172" s="214"/>
      <c r="SIT172" s="214"/>
      <c r="SIU172" s="214"/>
      <c r="SIV172" s="214"/>
      <c r="SIW172" s="214"/>
      <c r="SIX172" s="214"/>
      <c r="SIY172" s="214"/>
      <c r="SIZ172" s="214"/>
      <c r="SJA172" s="214"/>
      <c r="SJB172" s="214"/>
      <c r="SJC172" s="214"/>
      <c r="SJD172" s="214"/>
      <c r="SJE172" s="214"/>
      <c r="SJF172" s="214"/>
      <c r="SJG172" s="214"/>
      <c r="SJH172" s="214"/>
      <c r="SJI172" s="214"/>
      <c r="SJJ172" s="214"/>
      <c r="SJK172" s="214"/>
      <c r="SJL172" s="214"/>
      <c r="SJM172" s="214"/>
      <c r="SJN172" s="214"/>
      <c r="SJO172" s="214"/>
      <c r="SJP172" s="214"/>
      <c r="SJQ172" s="214"/>
      <c r="SJR172" s="214"/>
      <c r="SJS172" s="214"/>
      <c r="SJT172" s="214"/>
      <c r="SJU172" s="214"/>
      <c r="SJV172" s="214"/>
      <c r="SJW172" s="214"/>
      <c r="SJX172" s="214"/>
      <c r="SJY172" s="214"/>
      <c r="SJZ172" s="214"/>
      <c r="SKA172" s="214"/>
      <c r="SKB172" s="214"/>
      <c r="SKC172" s="214"/>
      <c r="SKD172" s="214"/>
      <c r="SKE172" s="214"/>
      <c r="SKF172" s="214"/>
      <c r="SKG172" s="214"/>
      <c r="SKH172" s="214"/>
      <c r="SKI172" s="214"/>
      <c r="SKJ172" s="214"/>
      <c r="SKK172" s="214"/>
      <c r="SKL172" s="214"/>
      <c r="SKM172" s="214"/>
      <c r="SKN172" s="214"/>
      <c r="SKO172" s="214"/>
      <c r="SKP172" s="214"/>
      <c r="SKQ172" s="214"/>
      <c r="SKR172" s="214"/>
      <c r="SKS172" s="214"/>
      <c r="SKT172" s="214"/>
      <c r="SKU172" s="214"/>
      <c r="SKV172" s="214"/>
      <c r="SKW172" s="214"/>
      <c r="SKX172" s="214"/>
      <c r="SKY172" s="214"/>
      <c r="SKZ172" s="214"/>
      <c r="SLA172" s="214"/>
      <c r="SLB172" s="214"/>
      <c r="SLC172" s="214"/>
      <c r="SLD172" s="214"/>
      <c r="SLE172" s="214"/>
      <c r="SLF172" s="214"/>
      <c r="SLG172" s="214"/>
      <c r="SLH172" s="214"/>
      <c r="SLI172" s="214"/>
      <c r="SLJ172" s="214"/>
      <c r="SLK172" s="214"/>
      <c r="SLL172" s="214"/>
      <c r="SLM172" s="214"/>
      <c r="SLN172" s="214"/>
      <c r="SLO172" s="214"/>
      <c r="SLP172" s="214"/>
      <c r="SLQ172" s="214"/>
      <c r="SLR172" s="214"/>
      <c r="SLS172" s="214"/>
      <c r="SLT172" s="214"/>
      <c r="SLU172" s="214"/>
      <c r="SLV172" s="214"/>
      <c r="SLW172" s="214"/>
      <c r="SLX172" s="214"/>
      <c r="SLY172" s="214"/>
      <c r="SLZ172" s="214"/>
      <c r="SMA172" s="214"/>
      <c r="SMB172" s="214"/>
      <c r="SMC172" s="214"/>
      <c r="SMD172" s="214"/>
      <c r="SME172" s="214"/>
      <c r="SMF172" s="214"/>
      <c r="SMG172" s="214"/>
      <c r="SMH172" s="214"/>
      <c r="SMI172" s="214"/>
      <c r="SMJ172" s="214"/>
      <c r="SMK172" s="214"/>
      <c r="SML172" s="214"/>
      <c r="SMM172" s="214"/>
      <c r="SMN172" s="214"/>
      <c r="SMO172" s="214"/>
      <c r="SMP172" s="214"/>
      <c r="SMQ172" s="214"/>
      <c r="SMR172" s="214"/>
      <c r="SMS172" s="214"/>
      <c r="SMT172" s="214"/>
      <c r="SMU172" s="214"/>
      <c r="SMV172" s="214"/>
      <c r="SMW172" s="214"/>
      <c r="SMX172" s="214"/>
      <c r="SMY172" s="214"/>
      <c r="SMZ172" s="214"/>
      <c r="SNA172" s="214"/>
      <c r="SNB172" s="214"/>
      <c r="SNC172" s="214"/>
      <c r="SND172" s="214"/>
      <c r="SNE172" s="214"/>
      <c r="SNF172" s="214"/>
      <c r="SNG172" s="214"/>
      <c r="SNH172" s="214"/>
      <c r="SNI172" s="214"/>
      <c r="SNJ172" s="214"/>
      <c r="SNK172" s="214"/>
      <c r="SNL172" s="214"/>
      <c r="SNM172" s="214"/>
      <c r="SNN172" s="214"/>
      <c r="SNO172" s="214"/>
      <c r="SNP172" s="214"/>
      <c r="SNQ172" s="214"/>
      <c r="SNR172" s="214"/>
      <c r="SNS172" s="214"/>
      <c r="SNT172" s="214"/>
      <c r="SNU172" s="214"/>
      <c r="SNV172" s="214"/>
      <c r="SNW172" s="214"/>
      <c r="SNX172" s="214"/>
      <c r="SNY172" s="214"/>
      <c r="SNZ172" s="214"/>
      <c r="SOA172" s="214"/>
      <c r="SOB172" s="214"/>
      <c r="SOC172" s="214"/>
      <c r="SOD172" s="214"/>
      <c r="SOE172" s="214"/>
      <c r="SOF172" s="214"/>
      <c r="SOG172" s="214"/>
      <c r="SOH172" s="214"/>
      <c r="SOI172" s="214"/>
      <c r="SOJ172" s="214"/>
      <c r="SOK172" s="214"/>
      <c r="SOL172" s="214"/>
      <c r="SOM172" s="214"/>
      <c r="SON172" s="214"/>
      <c r="SOO172" s="214"/>
      <c r="SOP172" s="214"/>
      <c r="SOQ172" s="214"/>
      <c r="SOR172" s="214"/>
      <c r="SOS172" s="214"/>
      <c r="SOT172" s="214"/>
      <c r="SOU172" s="214"/>
      <c r="SOV172" s="214"/>
      <c r="SOW172" s="214"/>
      <c r="SOX172" s="214"/>
      <c r="SOY172" s="214"/>
      <c r="SOZ172" s="214"/>
      <c r="SPA172" s="214"/>
      <c r="SPB172" s="214"/>
      <c r="SPC172" s="214"/>
      <c r="SPD172" s="214"/>
      <c r="SPE172" s="214"/>
      <c r="SPF172" s="214"/>
      <c r="SPG172" s="214"/>
      <c r="SPH172" s="214"/>
      <c r="SPI172" s="214"/>
      <c r="SPJ172" s="214"/>
      <c r="SPK172" s="214"/>
      <c r="SPL172" s="214"/>
      <c r="SPM172" s="214"/>
      <c r="SPN172" s="214"/>
      <c r="SPO172" s="214"/>
      <c r="SPP172" s="214"/>
      <c r="SPQ172" s="214"/>
      <c r="SPR172" s="214"/>
      <c r="SPS172" s="214"/>
      <c r="SPT172" s="214"/>
      <c r="SPU172" s="214"/>
      <c r="SPV172" s="214"/>
      <c r="SPW172" s="214"/>
      <c r="SPX172" s="214"/>
      <c r="SPY172" s="214"/>
      <c r="SPZ172" s="214"/>
      <c r="SQA172" s="214"/>
      <c r="SQB172" s="214"/>
      <c r="SQC172" s="214"/>
      <c r="SQD172" s="214"/>
      <c r="SQE172" s="214"/>
      <c r="SQF172" s="214"/>
      <c r="SQG172" s="214"/>
      <c r="SQH172" s="214"/>
      <c r="SQI172" s="214"/>
      <c r="SQJ172" s="214"/>
      <c r="SQK172" s="214"/>
      <c r="SQL172" s="214"/>
      <c r="SQM172" s="214"/>
      <c r="SQN172" s="214"/>
      <c r="SQO172" s="214"/>
      <c r="SQP172" s="214"/>
      <c r="SQQ172" s="214"/>
      <c r="SQR172" s="214"/>
      <c r="SQS172" s="214"/>
      <c r="SQT172" s="214"/>
      <c r="SQU172" s="214"/>
      <c r="SQV172" s="214"/>
      <c r="SQW172" s="214"/>
      <c r="SQX172" s="214"/>
      <c r="SQY172" s="214"/>
      <c r="SQZ172" s="214"/>
      <c r="SRA172" s="214"/>
      <c r="SRB172" s="214"/>
      <c r="SRC172" s="214"/>
      <c r="SRJ172" s="214"/>
      <c r="SRK172" s="214"/>
      <c r="SRL172" s="214"/>
      <c r="SRM172" s="214"/>
      <c r="SRN172" s="214"/>
      <c r="SRO172" s="214"/>
      <c r="SRP172" s="214"/>
      <c r="SRQ172" s="214"/>
      <c r="SRR172" s="214"/>
      <c r="SRS172" s="214"/>
      <c r="SRT172" s="214"/>
      <c r="SRU172" s="214"/>
      <c r="SRV172" s="214"/>
      <c r="SRW172" s="214"/>
      <c r="SRX172" s="214"/>
      <c r="SRY172" s="214"/>
      <c r="SRZ172" s="214"/>
      <c r="SSA172" s="214"/>
      <c r="SSB172" s="214"/>
      <c r="SSC172" s="214"/>
      <c r="SSD172" s="214"/>
      <c r="SSE172" s="214"/>
      <c r="SSF172" s="214"/>
      <c r="SSG172" s="214"/>
      <c r="SSH172" s="214"/>
      <c r="SSI172" s="214"/>
      <c r="SSJ172" s="214"/>
      <c r="SSK172" s="214"/>
      <c r="SSL172" s="214"/>
      <c r="SSM172" s="214"/>
      <c r="SSN172" s="214"/>
      <c r="SSO172" s="214"/>
      <c r="SSP172" s="214"/>
      <c r="SSQ172" s="214"/>
      <c r="SSR172" s="214"/>
      <c r="SSS172" s="214"/>
      <c r="SST172" s="214"/>
      <c r="SSU172" s="214"/>
      <c r="SSV172" s="214"/>
      <c r="SSW172" s="214"/>
      <c r="SSX172" s="214"/>
      <c r="SSY172" s="214"/>
      <c r="SSZ172" s="214"/>
      <c r="STA172" s="214"/>
      <c r="STB172" s="214"/>
      <c r="STC172" s="214"/>
      <c r="STD172" s="214"/>
      <c r="STE172" s="214"/>
      <c r="STF172" s="214"/>
      <c r="STG172" s="214"/>
      <c r="STH172" s="214"/>
      <c r="STI172" s="214"/>
      <c r="STJ172" s="214"/>
      <c r="STK172" s="214"/>
      <c r="STL172" s="214"/>
      <c r="STM172" s="214"/>
      <c r="STN172" s="214"/>
      <c r="STO172" s="214"/>
      <c r="STP172" s="214"/>
      <c r="STQ172" s="214"/>
      <c r="STR172" s="214"/>
      <c r="STS172" s="214"/>
      <c r="STT172" s="214"/>
      <c r="STU172" s="214"/>
      <c r="STV172" s="214"/>
      <c r="STW172" s="214"/>
      <c r="STX172" s="214"/>
      <c r="STY172" s="214"/>
      <c r="STZ172" s="214"/>
      <c r="SUA172" s="214"/>
      <c r="SUB172" s="214"/>
      <c r="SUC172" s="214"/>
      <c r="SUD172" s="214"/>
      <c r="SUE172" s="214"/>
      <c r="SUF172" s="214"/>
      <c r="SUG172" s="214"/>
      <c r="SUH172" s="214"/>
      <c r="SUI172" s="214"/>
      <c r="SUJ172" s="214"/>
      <c r="SUK172" s="214"/>
      <c r="SUL172" s="214"/>
      <c r="SUM172" s="214"/>
      <c r="SUN172" s="214"/>
      <c r="SUO172" s="214"/>
      <c r="SUP172" s="214"/>
      <c r="SUQ172" s="214"/>
      <c r="SUR172" s="214"/>
      <c r="SUS172" s="214"/>
      <c r="SUT172" s="214"/>
      <c r="SUU172" s="214"/>
      <c r="SUV172" s="214"/>
      <c r="SUW172" s="214"/>
      <c r="SUX172" s="214"/>
      <c r="SUY172" s="214"/>
      <c r="SUZ172" s="214"/>
      <c r="SVA172" s="214"/>
      <c r="SVB172" s="214"/>
      <c r="SVC172" s="214"/>
      <c r="SVD172" s="214"/>
      <c r="SVE172" s="214"/>
      <c r="SVF172" s="214"/>
      <c r="SVG172" s="214"/>
      <c r="SVH172" s="214"/>
      <c r="SVI172" s="214"/>
      <c r="SVJ172" s="214"/>
      <c r="SVK172" s="214"/>
      <c r="SVL172" s="214"/>
      <c r="SVM172" s="214"/>
      <c r="SVN172" s="214"/>
      <c r="SVO172" s="214"/>
      <c r="SVP172" s="214"/>
      <c r="SVQ172" s="214"/>
      <c r="SVR172" s="214"/>
      <c r="SVS172" s="214"/>
      <c r="SVT172" s="214"/>
      <c r="SVU172" s="214"/>
      <c r="SVV172" s="214"/>
      <c r="SVW172" s="214"/>
      <c r="SVX172" s="214"/>
      <c r="SVY172" s="214"/>
      <c r="SVZ172" s="214"/>
      <c r="SWA172" s="214"/>
      <c r="SWB172" s="214"/>
      <c r="SWC172" s="214"/>
      <c r="SWD172" s="214"/>
      <c r="SWE172" s="214"/>
      <c r="SWF172" s="214"/>
      <c r="SWG172" s="214"/>
      <c r="SWH172" s="214"/>
      <c r="SWI172" s="214"/>
      <c r="SWJ172" s="214"/>
      <c r="SWK172" s="214"/>
      <c r="SWL172" s="214"/>
      <c r="SWM172" s="214"/>
      <c r="SWN172" s="214"/>
      <c r="SWO172" s="214"/>
      <c r="SWP172" s="214"/>
      <c r="SWQ172" s="214"/>
      <c r="SWR172" s="214"/>
      <c r="SWS172" s="214"/>
      <c r="SWT172" s="214"/>
      <c r="SWU172" s="214"/>
      <c r="SWV172" s="214"/>
      <c r="SWW172" s="214"/>
      <c r="SWX172" s="214"/>
      <c r="SWY172" s="214"/>
      <c r="SWZ172" s="214"/>
      <c r="SXA172" s="214"/>
      <c r="SXB172" s="214"/>
      <c r="SXC172" s="214"/>
      <c r="SXD172" s="214"/>
      <c r="SXE172" s="214"/>
      <c r="SXF172" s="214"/>
      <c r="SXG172" s="214"/>
      <c r="SXH172" s="214"/>
      <c r="SXI172" s="214"/>
      <c r="SXJ172" s="214"/>
      <c r="SXK172" s="214"/>
      <c r="SXL172" s="214"/>
      <c r="SXM172" s="214"/>
      <c r="SXN172" s="214"/>
      <c r="SXO172" s="214"/>
      <c r="SXP172" s="214"/>
      <c r="SXQ172" s="214"/>
      <c r="SXR172" s="214"/>
      <c r="SXS172" s="214"/>
      <c r="SXT172" s="214"/>
      <c r="SXU172" s="214"/>
      <c r="SXV172" s="214"/>
      <c r="SXW172" s="214"/>
      <c r="SXX172" s="214"/>
      <c r="SXY172" s="214"/>
      <c r="SXZ172" s="214"/>
      <c r="SYA172" s="214"/>
      <c r="SYB172" s="214"/>
      <c r="SYC172" s="214"/>
      <c r="SYD172" s="214"/>
      <c r="SYE172" s="214"/>
      <c r="SYF172" s="214"/>
      <c r="SYG172" s="214"/>
      <c r="SYH172" s="214"/>
      <c r="SYI172" s="214"/>
      <c r="SYJ172" s="214"/>
      <c r="SYK172" s="214"/>
      <c r="SYL172" s="214"/>
      <c r="SYM172" s="214"/>
      <c r="SYN172" s="214"/>
      <c r="SYO172" s="214"/>
      <c r="SYP172" s="214"/>
      <c r="SYQ172" s="214"/>
      <c r="SYR172" s="214"/>
      <c r="SYS172" s="214"/>
      <c r="SYT172" s="214"/>
      <c r="SYU172" s="214"/>
      <c r="SYV172" s="214"/>
      <c r="SYW172" s="214"/>
      <c r="SYX172" s="214"/>
      <c r="SYY172" s="214"/>
      <c r="SYZ172" s="214"/>
      <c r="SZA172" s="214"/>
      <c r="SZB172" s="214"/>
      <c r="SZC172" s="214"/>
      <c r="SZD172" s="214"/>
      <c r="SZE172" s="214"/>
      <c r="SZF172" s="214"/>
      <c r="SZG172" s="214"/>
      <c r="SZH172" s="214"/>
      <c r="SZI172" s="214"/>
      <c r="SZJ172" s="214"/>
      <c r="SZK172" s="214"/>
      <c r="SZL172" s="214"/>
      <c r="SZM172" s="214"/>
      <c r="SZN172" s="214"/>
      <c r="SZO172" s="214"/>
      <c r="SZP172" s="214"/>
      <c r="SZQ172" s="214"/>
      <c r="SZR172" s="214"/>
      <c r="SZS172" s="214"/>
      <c r="SZT172" s="214"/>
      <c r="SZU172" s="214"/>
      <c r="SZV172" s="214"/>
      <c r="SZW172" s="214"/>
      <c r="SZX172" s="214"/>
      <c r="SZY172" s="214"/>
      <c r="SZZ172" s="214"/>
      <c r="TAA172" s="214"/>
      <c r="TAB172" s="214"/>
      <c r="TAC172" s="214"/>
      <c r="TAD172" s="214"/>
      <c r="TAE172" s="214"/>
      <c r="TAF172" s="214"/>
      <c r="TAG172" s="214"/>
      <c r="TAH172" s="214"/>
      <c r="TAI172" s="214"/>
      <c r="TAJ172" s="214"/>
      <c r="TAK172" s="214"/>
      <c r="TAL172" s="214"/>
      <c r="TAM172" s="214"/>
      <c r="TAN172" s="214"/>
      <c r="TAO172" s="214"/>
      <c r="TAP172" s="214"/>
      <c r="TAQ172" s="214"/>
      <c r="TAR172" s="214"/>
      <c r="TAS172" s="214"/>
      <c r="TAT172" s="214"/>
      <c r="TAU172" s="214"/>
      <c r="TAV172" s="214"/>
      <c r="TAW172" s="214"/>
      <c r="TAX172" s="214"/>
      <c r="TAY172" s="214"/>
      <c r="TBF172" s="214"/>
      <c r="TBG172" s="214"/>
      <c r="TBH172" s="214"/>
      <c r="TBI172" s="214"/>
      <c r="TBJ172" s="214"/>
      <c r="TBK172" s="214"/>
      <c r="TBL172" s="214"/>
      <c r="TBM172" s="214"/>
      <c r="TBN172" s="214"/>
      <c r="TBO172" s="214"/>
      <c r="TBP172" s="214"/>
      <c r="TBQ172" s="214"/>
      <c r="TBR172" s="214"/>
      <c r="TBS172" s="214"/>
      <c r="TBT172" s="214"/>
      <c r="TBU172" s="214"/>
      <c r="TBV172" s="214"/>
      <c r="TBW172" s="214"/>
      <c r="TBX172" s="214"/>
      <c r="TBY172" s="214"/>
      <c r="TBZ172" s="214"/>
      <c r="TCA172" s="214"/>
      <c r="TCB172" s="214"/>
      <c r="TCC172" s="214"/>
      <c r="TCD172" s="214"/>
      <c r="TCE172" s="214"/>
      <c r="TCF172" s="214"/>
      <c r="TCG172" s="214"/>
      <c r="TCH172" s="214"/>
      <c r="TCI172" s="214"/>
      <c r="TCJ172" s="214"/>
      <c r="TCK172" s="214"/>
      <c r="TCL172" s="214"/>
      <c r="TCM172" s="214"/>
      <c r="TCN172" s="214"/>
      <c r="TCO172" s="214"/>
      <c r="TCP172" s="214"/>
      <c r="TCQ172" s="214"/>
      <c r="TCR172" s="214"/>
      <c r="TCS172" s="214"/>
      <c r="TCT172" s="214"/>
      <c r="TCU172" s="214"/>
      <c r="TCV172" s="214"/>
      <c r="TCW172" s="214"/>
      <c r="TCX172" s="214"/>
      <c r="TCY172" s="214"/>
      <c r="TCZ172" s="214"/>
      <c r="TDA172" s="214"/>
      <c r="TDB172" s="214"/>
      <c r="TDC172" s="214"/>
      <c r="TDD172" s="214"/>
      <c r="TDE172" s="214"/>
      <c r="TDF172" s="214"/>
      <c r="TDG172" s="214"/>
      <c r="TDH172" s="214"/>
      <c r="TDI172" s="214"/>
      <c r="TDJ172" s="214"/>
      <c r="TDK172" s="214"/>
      <c r="TDL172" s="214"/>
      <c r="TDM172" s="214"/>
      <c r="TDN172" s="214"/>
      <c r="TDO172" s="214"/>
      <c r="TDP172" s="214"/>
      <c r="TDQ172" s="214"/>
      <c r="TDR172" s="214"/>
      <c r="TDS172" s="214"/>
      <c r="TDT172" s="214"/>
      <c r="TDU172" s="214"/>
      <c r="TDV172" s="214"/>
      <c r="TDW172" s="214"/>
      <c r="TDX172" s="214"/>
      <c r="TDY172" s="214"/>
      <c r="TDZ172" s="214"/>
      <c r="TEA172" s="214"/>
      <c r="TEB172" s="214"/>
      <c r="TEC172" s="214"/>
      <c r="TED172" s="214"/>
      <c r="TEE172" s="214"/>
      <c r="TEF172" s="214"/>
      <c r="TEG172" s="214"/>
      <c r="TEH172" s="214"/>
      <c r="TEI172" s="214"/>
      <c r="TEJ172" s="214"/>
      <c r="TEK172" s="214"/>
      <c r="TEL172" s="214"/>
      <c r="TEM172" s="214"/>
      <c r="TEN172" s="214"/>
      <c r="TEO172" s="214"/>
      <c r="TEP172" s="214"/>
      <c r="TEQ172" s="214"/>
      <c r="TER172" s="214"/>
      <c r="TES172" s="214"/>
      <c r="TET172" s="214"/>
      <c r="TEU172" s="214"/>
      <c r="TEV172" s="214"/>
      <c r="TEW172" s="214"/>
      <c r="TEX172" s="214"/>
      <c r="TEY172" s="214"/>
      <c r="TEZ172" s="214"/>
      <c r="TFA172" s="214"/>
      <c r="TFB172" s="214"/>
      <c r="TFC172" s="214"/>
      <c r="TFD172" s="214"/>
      <c r="TFE172" s="214"/>
      <c r="TFF172" s="214"/>
      <c r="TFG172" s="214"/>
      <c r="TFH172" s="214"/>
      <c r="TFI172" s="214"/>
      <c r="TFJ172" s="214"/>
      <c r="TFK172" s="214"/>
      <c r="TFL172" s="214"/>
      <c r="TFM172" s="214"/>
      <c r="TFN172" s="214"/>
      <c r="TFO172" s="214"/>
      <c r="TFP172" s="214"/>
      <c r="TFQ172" s="214"/>
      <c r="TFR172" s="214"/>
      <c r="TFS172" s="214"/>
      <c r="TFT172" s="214"/>
      <c r="TFU172" s="214"/>
      <c r="TFV172" s="214"/>
      <c r="TFW172" s="214"/>
      <c r="TFX172" s="214"/>
      <c r="TFY172" s="214"/>
      <c r="TFZ172" s="214"/>
      <c r="TGA172" s="214"/>
      <c r="TGB172" s="214"/>
      <c r="TGC172" s="214"/>
      <c r="TGD172" s="214"/>
      <c r="TGE172" s="214"/>
      <c r="TGF172" s="214"/>
      <c r="TGG172" s="214"/>
      <c r="TGH172" s="214"/>
      <c r="TGI172" s="214"/>
      <c r="TGJ172" s="214"/>
      <c r="TGK172" s="214"/>
      <c r="TGL172" s="214"/>
      <c r="TGM172" s="214"/>
      <c r="TGN172" s="214"/>
      <c r="TGO172" s="214"/>
      <c r="TGP172" s="214"/>
      <c r="TGQ172" s="214"/>
      <c r="TGR172" s="214"/>
      <c r="TGS172" s="214"/>
      <c r="TGT172" s="214"/>
      <c r="TGU172" s="214"/>
      <c r="TGV172" s="214"/>
      <c r="TGW172" s="214"/>
      <c r="TGX172" s="214"/>
      <c r="TGY172" s="214"/>
      <c r="TGZ172" s="214"/>
      <c r="THA172" s="214"/>
      <c r="THB172" s="214"/>
      <c r="THC172" s="214"/>
      <c r="THD172" s="214"/>
      <c r="THE172" s="214"/>
      <c r="THF172" s="214"/>
      <c r="THG172" s="214"/>
      <c r="THH172" s="214"/>
      <c r="THI172" s="214"/>
      <c r="THJ172" s="214"/>
      <c r="THK172" s="214"/>
      <c r="THL172" s="214"/>
      <c r="THM172" s="214"/>
      <c r="THN172" s="214"/>
      <c r="THO172" s="214"/>
      <c r="THP172" s="214"/>
      <c r="THQ172" s="214"/>
      <c r="THR172" s="214"/>
      <c r="THS172" s="214"/>
      <c r="THT172" s="214"/>
      <c r="THU172" s="214"/>
      <c r="THV172" s="214"/>
      <c r="THW172" s="214"/>
      <c r="THX172" s="214"/>
      <c r="THY172" s="214"/>
      <c r="THZ172" s="214"/>
      <c r="TIA172" s="214"/>
      <c r="TIB172" s="214"/>
      <c r="TIC172" s="214"/>
      <c r="TID172" s="214"/>
      <c r="TIE172" s="214"/>
      <c r="TIF172" s="214"/>
      <c r="TIG172" s="214"/>
      <c r="TIH172" s="214"/>
      <c r="TII172" s="214"/>
      <c r="TIJ172" s="214"/>
      <c r="TIK172" s="214"/>
      <c r="TIL172" s="214"/>
      <c r="TIM172" s="214"/>
      <c r="TIN172" s="214"/>
      <c r="TIO172" s="214"/>
      <c r="TIP172" s="214"/>
      <c r="TIQ172" s="214"/>
      <c r="TIR172" s="214"/>
      <c r="TIS172" s="214"/>
      <c r="TIT172" s="214"/>
      <c r="TIU172" s="214"/>
      <c r="TIV172" s="214"/>
      <c r="TIW172" s="214"/>
      <c r="TIX172" s="214"/>
      <c r="TIY172" s="214"/>
      <c r="TIZ172" s="214"/>
      <c r="TJA172" s="214"/>
      <c r="TJB172" s="214"/>
      <c r="TJC172" s="214"/>
      <c r="TJD172" s="214"/>
      <c r="TJE172" s="214"/>
      <c r="TJF172" s="214"/>
      <c r="TJG172" s="214"/>
      <c r="TJH172" s="214"/>
      <c r="TJI172" s="214"/>
      <c r="TJJ172" s="214"/>
      <c r="TJK172" s="214"/>
      <c r="TJL172" s="214"/>
      <c r="TJM172" s="214"/>
      <c r="TJN172" s="214"/>
      <c r="TJO172" s="214"/>
      <c r="TJP172" s="214"/>
      <c r="TJQ172" s="214"/>
      <c r="TJR172" s="214"/>
      <c r="TJS172" s="214"/>
      <c r="TJT172" s="214"/>
      <c r="TJU172" s="214"/>
      <c r="TJV172" s="214"/>
      <c r="TJW172" s="214"/>
      <c r="TJX172" s="214"/>
      <c r="TJY172" s="214"/>
      <c r="TJZ172" s="214"/>
      <c r="TKA172" s="214"/>
      <c r="TKB172" s="214"/>
      <c r="TKC172" s="214"/>
      <c r="TKD172" s="214"/>
      <c r="TKE172" s="214"/>
      <c r="TKF172" s="214"/>
      <c r="TKG172" s="214"/>
      <c r="TKH172" s="214"/>
      <c r="TKI172" s="214"/>
      <c r="TKJ172" s="214"/>
      <c r="TKK172" s="214"/>
      <c r="TKL172" s="214"/>
      <c r="TKM172" s="214"/>
      <c r="TKN172" s="214"/>
      <c r="TKO172" s="214"/>
      <c r="TKP172" s="214"/>
      <c r="TKQ172" s="214"/>
      <c r="TKR172" s="214"/>
      <c r="TKS172" s="214"/>
      <c r="TKT172" s="214"/>
      <c r="TKU172" s="214"/>
      <c r="TLB172" s="214"/>
      <c r="TLC172" s="214"/>
      <c r="TLD172" s="214"/>
      <c r="TLE172" s="214"/>
      <c r="TLF172" s="214"/>
      <c r="TLG172" s="214"/>
      <c r="TLH172" s="214"/>
      <c r="TLI172" s="214"/>
      <c r="TLJ172" s="214"/>
      <c r="TLK172" s="214"/>
      <c r="TLL172" s="214"/>
      <c r="TLM172" s="214"/>
      <c r="TLN172" s="214"/>
      <c r="TLO172" s="214"/>
      <c r="TLP172" s="214"/>
      <c r="TLQ172" s="214"/>
      <c r="TLR172" s="214"/>
      <c r="TLS172" s="214"/>
      <c r="TLT172" s="214"/>
      <c r="TLU172" s="214"/>
      <c r="TLV172" s="214"/>
      <c r="TLW172" s="214"/>
      <c r="TLX172" s="214"/>
      <c r="TLY172" s="214"/>
      <c r="TLZ172" s="214"/>
      <c r="TMA172" s="214"/>
      <c r="TMB172" s="214"/>
      <c r="TMC172" s="214"/>
      <c r="TMD172" s="214"/>
      <c r="TME172" s="214"/>
      <c r="TMF172" s="214"/>
      <c r="TMG172" s="214"/>
      <c r="TMH172" s="214"/>
      <c r="TMI172" s="214"/>
      <c r="TMJ172" s="214"/>
      <c r="TMK172" s="214"/>
      <c r="TML172" s="214"/>
      <c r="TMM172" s="214"/>
      <c r="TMN172" s="214"/>
      <c r="TMO172" s="214"/>
      <c r="TMP172" s="214"/>
      <c r="TMQ172" s="214"/>
      <c r="TMR172" s="214"/>
      <c r="TMS172" s="214"/>
      <c r="TMT172" s="214"/>
      <c r="TMU172" s="214"/>
      <c r="TMV172" s="214"/>
      <c r="TMW172" s="214"/>
      <c r="TMX172" s="214"/>
      <c r="TMY172" s="214"/>
      <c r="TMZ172" s="214"/>
      <c r="TNA172" s="214"/>
      <c r="TNB172" s="214"/>
      <c r="TNC172" s="214"/>
      <c r="TND172" s="214"/>
      <c r="TNE172" s="214"/>
      <c r="TNF172" s="214"/>
      <c r="TNG172" s="214"/>
      <c r="TNH172" s="214"/>
      <c r="TNI172" s="214"/>
      <c r="TNJ172" s="214"/>
      <c r="TNK172" s="214"/>
      <c r="TNL172" s="214"/>
      <c r="TNM172" s="214"/>
      <c r="TNN172" s="214"/>
      <c r="TNO172" s="214"/>
      <c r="TNP172" s="214"/>
      <c r="TNQ172" s="214"/>
      <c r="TNR172" s="214"/>
      <c r="TNS172" s="214"/>
      <c r="TNT172" s="214"/>
      <c r="TNU172" s="214"/>
      <c r="TNV172" s="214"/>
      <c r="TNW172" s="214"/>
      <c r="TNX172" s="214"/>
      <c r="TNY172" s="214"/>
      <c r="TNZ172" s="214"/>
      <c r="TOA172" s="214"/>
      <c r="TOB172" s="214"/>
      <c r="TOC172" s="214"/>
      <c r="TOD172" s="214"/>
      <c r="TOE172" s="214"/>
      <c r="TOF172" s="214"/>
      <c r="TOG172" s="214"/>
      <c r="TOH172" s="214"/>
      <c r="TOI172" s="214"/>
      <c r="TOJ172" s="214"/>
      <c r="TOK172" s="214"/>
      <c r="TOL172" s="214"/>
      <c r="TOM172" s="214"/>
      <c r="TON172" s="214"/>
      <c r="TOO172" s="214"/>
      <c r="TOP172" s="214"/>
      <c r="TOQ172" s="214"/>
      <c r="TOR172" s="214"/>
      <c r="TOS172" s="214"/>
      <c r="TOT172" s="214"/>
      <c r="TOU172" s="214"/>
      <c r="TOV172" s="214"/>
      <c r="TOW172" s="214"/>
      <c r="TOX172" s="214"/>
      <c r="TOY172" s="214"/>
      <c r="TOZ172" s="214"/>
      <c r="TPA172" s="214"/>
      <c r="TPB172" s="214"/>
      <c r="TPC172" s="214"/>
      <c r="TPD172" s="214"/>
      <c r="TPE172" s="214"/>
      <c r="TPF172" s="214"/>
      <c r="TPG172" s="214"/>
      <c r="TPH172" s="214"/>
      <c r="TPI172" s="214"/>
      <c r="TPJ172" s="214"/>
      <c r="TPK172" s="214"/>
      <c r="TPL172" s="214"/>
      <c r="TPM172" s="214"/>
      <c r="TPN172" s="214"/>
      <c r="TPO172" s="214"/>
      <c r="TPP172" s="214"/>
      <c r="TPQ172" s="214"/>
      <c r="TPR172" s="214"/>
      <c r="TPS172" s="214"/>
      <c r="TPT172" s="214"/>
      <c r="TPU172" s="214"/>
      <c r="TPV172" s="214"/>
      <c r="TPW172" s="214"/>
      <c r="TPX172" s="214"/>
      <c r="TPY172" s="214"/>
      <c r="TPZ172" s="214"/>
      <c r="TQA172" s="214"/>
      <c r="TQB172" s="214"/>
      <c r="TQC172" s="214"/>
      <c r="TQD172" s="214"/>
      <c r="TQE172" s="214"/>
      <c r="TQF172" s="214"/>
      <c r="TQG172" s="214"/>
      <c r="TQH172" s="214"/>
      <c r="TQI172" s="214"/>
      <c r="TQJ172" s="214"/>
      <c r="TQK172" s="214"/>
      <c r="TQL172" s="214"/>
      <c r="TQM172" s="214"/>
      <c r="TQN172" s="214"/>
      <c r="TQO172" s="214"/>
      <c r="TQP172" s="214"/>
      <c r="TQQ172" s="214"/>
      <c r="TQR172" s="214"/>
      <c r="TQS172" s="214"/>
      <c r="TQT172" s="214"/>
      <c r="TQU172" s="214"/>
      <c r="TQV172" s="214"/>
      <c r="TQW172" s="214"/>
      <c r="TQX172" s="214"/>
      <c r="TQY172" s="214"/>
      <c r="TQZ172" s="214"/>
      <c r="TRA172" s="214"/>
      <c r="TRB172" s="214"/>
      <c r="TRC172" s="214"/>
      <c r="TRD172" s="214"/>
      <c r="TRE172" s="214"/>
      <c r="TRF172" s="214"/>
      <c r="TRG172" s="214"/>
      <c r="TRH172" s="214"/>
      <c r="TRI172" s="214"/>
      <c r="TRJ172" s="214"/>
      <c r="TRK172" s="214"/>
      <c r="TRL172" s="214"/>
      <c r="TRM172" s="214"/>
      <c r="TRN172" s="214"/>
      <c r="TRO172" s="214"/>
      <c r="TRP172" s="214"/>
      <c r="TRQ172" s="214"/>
      <c r="TRR172" s="214"/>
      <c r="TRS172" s="214"/>
      <c r="TRT172" s="214"/>
      <c r="TRU172" s="214"/>
      <c r="TRV172" s="214"/>
      <c r="TRW172" s="214"/>
      <c r="TRX172" s="214"/>
      <c r="TRY172" s="214"/>
      <c r="TRZ172" s="214"/>
      <c r="TSA172" s="214"/>
      <c r="TSB172" s="214"/>
      <c r="TSC172" s="214"/>
      <c r="TSD172" s="214"/>
      <c r="TSE172" s="214"/>
      <c r="TSF172" s="214"/>
      <c r="TSG172" s="214"/>
      <c r="TSH172" s="214"/>
      <c r="TSI172" s="214"/>
      <c r="TSJ172" s="214"/>
      <c r="TSK172" s="214"/>
      <c r="TSL172" s="214"/>
      <c r="TSM172" s="214"/>
      <c r="TSN172" s="214"/>
      <c r="TSO172" s="214"/>
      <c r="TSP172" s="214"/>
      <c r="TSQ172" s="214"/>
      <c r="TSR172" s="214"/>
      <c r="TSS172" s="214"/>
      <c r="TST172" s="214"/>
      <c r="TSU172" s="214"/>
      <c r="TSV172" s="214"/>
      <c r="TSW172" s="214"/>
      <c r="TSX172" s="214"/>
      <c r="TSY172" s="214"/>
      <c r="TSZ172" s="214"/>
      <c r="TTA172" s="214"/>
      <c r="TTB172" s="214"/>
      <c r="TTC172" s="214"/>
      <c r="TTD172" s="214"/>
      <c r="TTE172" s="214"/>
      <c r="TTF172" s="214"/>
      <c r="TTG172" s="214"/>
      <c r="TTH172" s="214"/>
      <c r="TTI172" s="214"/>
      <c r="TTJ172" s="214"/>
      <c r="TTK172" s="214"/>
      <c r="TTL172" s="214"/>
      <c r="TTM172" s="214"/>
      <c r="TTN172" s="214"/>
      <c r="TTO172" s="214"/>
      <c r="TTP172" s="214"/>
      <c r="TTQ172" s="214"/>
      <c r="TTR172" s="214"/>
      <c r="TTS172" s="214"/>
      <c r="TTT172" s="214"/>
      <c r="TTU172" s="214"/>
      <c r="TTV172" s="214"/>
      <c r="TTW172" s="214"/>
      <c r="TTX172" s="214"/>
      <c r="TTY172" s="214"/>
      <c r="TTZ172" s="214"/>
      <c r="TUA172" s="214"/>
      <c r="TUB172" s="214"/>
      <c r="TUC172" s="214"/>
      <c r="TUD172" s="214"/>
      <c r="TUE172" s="214"/>
      <c r="TUF172" s="214"/>
      <c r="TUG172" s="214"/>
      <c r="TUH172" s="214"/>
      <c r="TUI172" s="214"/>
      <c r="TUJ172" s="214"/>
      <c r="TUK172" s="214"/>
      <c r="TUL172" s="214"/>
      <c r="TUM172" s="214"/>
      <c r="TUN172" s="214"/>
      <c r="TUO172" s="214"/>
      <c r="TUP172" s="214"/>
      <c r="TUQ172" s="214"/>
      <c r="TUX172" s="214"/>
      <c r="TUY172" s="214"/>
      <c r="TUZ172" s="214"/>
      <c r="TVA172" s="214"/>
      <c r="TVB172" s="214"/>
      <c r="TVC172" s="214"/>
      <c r="TVD172" s="214"/>
      <c r="TVE172" s="214"/>
      <c r="TVF172" s="214"/>
      <c r="TVG172" s="214"/>
      <c r="TVH172" s="214"/>
      <c r="TVI172" s="214"/>
      <c r="TVJ172" s="214"/>
      <c r="TVK172" s="214"/>
      <c r="TVL172" s="214"/>
      <c r="TVM172" s="214"/>
      <c r="TVN172" s="214"/>
      <c r="TVO172" s="214"/>
      <c r="TVP172" s="214"/>
      <c r="TVQ172" s="214"/>
      <c r="TVR172" s="214"/>
      <c r="TVS172" s="214"/>
      <c r="TVT172" s="214"/>
      <c r="TVU172" s="214"/>
      <c r="TVV172" s="214"/>
      <c r="TVW172" s="214"/>
      <c r="TVX172" s="214"/>
      <c r="TVY172" s="214"/>
      <c r="TVZ172" s="214"/>
      <c r="TWA172" s="214"/>
      <c r="TWB172" s="214"/>
      <c r="TWC172" s="214"/>
      <c r="TWD172" s="214"/>
      <c r="TWE172" s="214"/>
      <c r="TWF172" s="214"/>
      <c r="TWG172" s="214"/>
      <c r="TWH172" s="214"/>
      <c r="TWI172" s="214"/>
      <c r="TWJ172" s="214"/>
      <c r="TWK172" s="214"/>
      <c r="TWL172" s="214"/>
      <c r="TWM172" s="214"/>
      <c r="TWN172" s="214"/>
      <c r="TWO172" s="214"/>
      <c r="TWP172" s="214"/>
      <c r="TWQ172" s="214"/>
      <c r="TWR172" s="214"/>
      <c r="TWS172" s="214"/>
      <c r="TWT172" s="214"/>
      <c r="TWU172" s="214"/>
      <c r="TWV172" s="214"/>
      <c r="TWW172" s="214"/>
      <c r="TWX172" s="214"/>
      <c r="TWY172" s="214"/>
      <c r="TWZ172" s="214"/>
      <c r="TXA172" s="214"/>
      <c r="TXB172" s="214"/>
      <c r="TXC172" s="214"/>
      <c r="TXD172" s="214"/>
      <c r="TXE172" s="214"/>
      <c r="TXF172" s="214"/>
      <c r="TXG172" s="214"/>
      <c r="TXH172" s="214"/>
      <c r="TXI172" s="214"/>
      <c r="TXJ172" s="214"/>
      <c r="TXK172" s="214"/>
      <c r="TXL172" s="214"/>
      <c r="TXM172" s="214"/>
      <c r="TXN172" s="214"/>
      <c r="TXO172" s="214"/>
      <c r="TXP172" s="214"/>
      <c r="TXQ172" s="214"/>
      <c r="TXR172" s="214"/>
      <c r="TXS172" s="214"/>
      <c r="TXT172" s="214"/>
      <c r="TXU172" s="214"/>
      <c r="TXV172" s="214"/>
      <c r="TXW172" s="214"/>
      <c r="TXX172" s="214"/>
      <c r="TXY172" s="214"/>
      <c r="TXZ172" s="214"/>
      <c r="TYA172" s="214"/>
      <c r="TYB172" s="214"/>
      <c r="TYC172" s="214"/>
      <c r="TYD172" s="214"/>
      <c r="TYE172" s="214"/>
      <c r="TYF172" s="214"/>
      <c r="TYG172" s="214"/>
      <c r="TYH172" s="214"/>
      <c r="TYI172" s="214"/>
      <c r="TYJ172" s="214"/>
      <c r="TYK172" s="214"/>
      <c r="TYL172" s="214"/>
      <c r="TYM172" s="214"/>
      <c r="TYN172" s="214"/>
      <c r="TYO172" s="214"/>
      <c r="TYP172" s="214"/>
      <c r="TYQ172" s="214"/>
      <c r="TYR172" s="214"/>
      <c r="TYS172" s="214"/>
      <c r="TYT172" s="214"/>
      <c r="TYU172" s="214"/>
      <c r="TYV172" s="214"/>
      <c r="TYW172" s="214"/>
      <c r="TYX172" s="214"/>
      <c r="TYY172" s="214"/>
      <c r="TYZ172" s="214"/>
      <c r="TZA172" s="214"/>
      <c r="TZB172" s="214"/>
      <c r="TZC172" s="214"/>
      <c r="TZD172" s="214"/>
      <c r="TZE172" s="214"/>
      <c r="TZF172" s="214"/>
      <c r="TZG172" s="214"/>
      <c r="TZH172" s="214"/>
      <c r="TZI172" s="214"/>
      <c r="TZJ172" s="214"/>
      <c r="TZK172" s="214"/>
      <c r="TZL172" s="214"/>
      <c r="TZM172" s="214"/>
      <c r="TZN172" s="214"/>
      <c r="TZO172" s="214"/>
      <c r="TZP172" s="214"/>
      <c r="TZQ172" s="214"/>
      <c r="TZR172" s="214"/>
      <c r="TZS172" s="214"/>
      <c r="TZT172" s="214"/>
      <c r="TZU172" s="214"/>
      <c r="TZV172" s="214"/>
      <c r="TZW172" s="214"/>
      <c r="TZX172" s="214"/>
      <c r="TZY172" s="214"/>
      <c r="TZZ172" s="214"/>
      <c r="UAA172" s="214"/>
      <c r="UAB172" s="214"/>
      <c r="UAC172" s="214"/>
      <c r="UAD172" s="214"/>
      <c r="UAE172" s="214"/>
      <c r="UAF172" s="214"/>
      <c r="UAG172" s="214"/>
      <c r="UAH172" s="214"/>
      <c r="UAI172" s="214"/>
      <c r="UAJ172" s="214"/>
      <c r="UAK172" s="214"/>
      <c r="UAL172" s="214"/>
      <c r="UAM172" s="214"/>
      <c r="UAN172" s="214"/>
      <c r="UAO172" s="214"/>
      <c r="UAP172" s="214"/>
      <c r="UAQ172" s="214"/>
      <c r="UAR172" s="214"/>
      <c r="UAS172" s="214"/>
      <c r="UAT172" s="214"/>
      <c r="UAU172" s="214"/>
      <c r="UAV172" s="214"/>
      <c r="UAW172" s="214"/>
      <c r="UAX172" s="214"/>
      <c r="UAY172" s="214"/>
      <c r="UAZ172" s="214"/>
      <c r="UBA172" s="214"/>
      <c r="UBB172" s="214"/>
      <c r="UBC172" s="214"/>
      <c r="UBD172" s="214"/>
      <c r="UBE172" s="214"/>
      <c r="UBF172" s="214"/>
      <c r="UBG172" s="214"/>
      <c r="UBH172" s="214"/>
      <c r="UBI172" s="214"/>
      <c r="UBJ172" s="214"/>
      <c r="UBK172" s="214"/>
      <c r="UBL172" s="214"/>
      <c r="UBM172" s="214"/>
      <c r="UBN172" s="214"/>
      <c r="UBO172" s="214"/>
      <c r="UBP172" s="214"/>
      <c r="UBQ172" s="214"/>
      <c r="UBR172" s="214"/>
      <c r="UBS172" s="214"/>
      <c r="UBT172" s="214"/>
      <c r="UBU172" s="214"/>
      <c r="UBV172" s="214"/>
      <c r="UBW172" s="214"/>
      <c r="UBX172" s="214"/>
      <c r="UBY172" s="214"/>
      <c r="UBZ172" s="214"/>
      <c r="UCA172" s="214"/>
      <c r="UCB172" s="214"/>
      <c r="UCC172" s="214"/>
      <c r="UCD172" s="214"/>
      <c r="UCE172" s="214"/>
      <c r="UCF172" s="214"/>
      <c r="UCG172" s="214"/>
      <c r="UCH172" s="214"/>
      <c r="UCI172" s="214"/>
      <c r="UCJ172" s="214"/>
      <c r="UCK172" s="214"/>
      <c r="UCL172" s="214"/>
      <c r="UCM172" s="214"/>
      <c r="UCN172" s="214"/>
      <c r="UCO172" s="214"/>
      <c r="UCP172" s="214"/>
      <c r="UCQ172" s="214"/>
      <c r="UCR172" s="214"/>
      <c r="UCS172" s="214"/>
      <c r="UCT172" s="214"/>
      <c r="UCU172" s="214"/>
      <c r="UCV172" s="214"/>
      <c r="UCW172" s="214"/>
      <c r="UCX172" s="214"/>
      <c r="UCY172" s="214"/>
      <c r="UCZ172" s="214"/>
      <c r="UDA172" s="214"/>
      <c r="UDB172" s="214"/>
      <c r="UDC172" s="214"/>
      <c r="UDD172" s="214"/>
      <c r="UDE172" s="214"/>
      <c r="UDF172" s="214"/>
      <c r="UDG172" s="214"/>
      <c r="UDH172" s="214"/>
      <c r="UDI172" s="214"/>
      <c r="UDJ172" s="214"/>
      <c r="UDK172" s="214"/>
      <c r="UDL172" s="214"/>
      <c r="UDM172" s="214"/>
      <c r="UDN172" s="214"/>
      <c r="UDO172" s="214"/>
      <c r="UDP172" s="214"/>
      <c r="UDQ172" s="214"/>
      <c r="UDR172" s="214"/>
      <c r="UDS172" s="214"/>
      <c r="UDT172" s="214"/>
      <c r="UDU172" s="214"/>
      <c r="UDV172" s="214"/>
      <c r="UDW172" s="214"/>
      <c r="UDX172" s="214"/>
      <c r="UDY172" s="214"/>
      <c r="UDZ172" s="214"/>
      <c r="UEA172" s="214"/>
      <c r="UEB172" s="214"/>
      <c r="UEC172" s="214"/>
      <c r="UED172" s="214"/>
      <c r="UEE172" s="214"/>
      <c r="UEF172" s="214"/>
      <c r="UEG172" s="214"/>
      <c r="UEH172" s="214"/>
      <c r="UEI172" s="214"/>
      <c r="UEJ172" s="214"/>
      <c r="UEK172" s="214"/>
      <c r="UEL172" s="214"/>
      <c r="UEM172" s="214"/>
      <c r="UET172" s="214"/>
      <c r="UEU172" s="214"/>
      <c r="UEV172" s="214"/>
      <c r="UEW172" s="214"/>
      <c r="UEX172" s="214"/>
      <c r="UEY172" s="214"/>
      <c r="UEZ172" s="214"/>
      <c r="UFA172" s="214"/>
      <c r="UFB172" s="214"/>
      <c r="UFC172" s="214"/>
      <c r="UFD172" s="214"/>
      <c r="UFE172" s="214"/>
      <c r="UFF172" s="214"/>
      <c r="UFG172" s="214"/>
      <c r="UFH172" s="214"/>
      <c r="UFI172" s="214"/>
      <c r="UFJ172" s="214"/>
      <c r="UFK172" s="214"/>
      <c r="UFL172" s="214"/>
      <c r="UFM172" s="214"/>
      <c r="UFN172" s="214"/>
      <c r="UFO172" s="214"/>
      <c r="UFP172" s="214"/>
      <c r="UFQ172" s="214"/>
      <c r="UFR172" s="214"/>
      <c r="UFS172" s="214"/>
      <c r="UFT172" s="214"/>
      <c r="UFU172" s="214"/>
      <c r="UFV172" s="214"/>
      <c r="UFW172" s="214"/>
      <c r="UFX172" s="214"/>
      <c r="UFY172" s="214"/>
      <c r="UFZ172" s="214"/>
      <c r="UGA172" s="214"/>
      <c r="UGB172" s="214"/>
      <c r="UGC172" s="214"/>
      <c r="UGD172" s="214"/>
      <c r="UGE172" s="214"/>
      <c r="UGF172" s="214"/>
      <c r="UGG172" s="214"/>
      <c r="UGH172" s="214"/>
      <c r="UGI172" s="214"/>
      <c r="UGJ172" s="214"/>
      <c r="UGK172" s="214"/>
      <c r="UGL172" s="214"/>
      <c r="UGM172" s="214"/>
      <c r="UGN172" s="214"/>
      <c r="UGO172" s="214"/>
      <c r="UGP172" s="214"/>
      <c r="UGQ172" s="214"/>
      <c r="UGR172" s="214"/>
      <c r="UGS172" s="214"/>
      <c r="UGT172" s="214"/>
      <c r="UGU172" s="214"/>
      <c r="UGV172" s="214"/>
      <c r="UGW172" s="214"/>
      <c r="UGX172" s="214"/>
      <c r="UGY172" s="214"/>
      <c r="UGZ172" s="214"/>
      <c r="UHA172" s="214"/>
      <c r="UHB172" s="214"/>
      <c r="UHC172" s="214"/>
      <c r="UHD172" s="214"/>
      <c r="UHE172" s="214"/>
      <c r="UHF172" s="214"/>
      <c r="UHG172" s="214"/>
      <c r="UHH172" s="214"/>
      <c r="UHI172" s="214"/>
      <c r="UHJ172" s="214"/>
      <c r="UHK172" s="214"/>
      <c r="UHL172" s="214"/>
      <c r="UHM172" s="214"/>
      <c r="UHN172" s="214"/>
      <c r="UHO172" s="214"/>
      <c r="UHP172" s="214"/>
      <c r="UHQ172" s="214"/>
      <c r="UHR172" s="214"/>
      <c r="UHS172" s="214"/>
      <c r="UHT172" s="214"/>
      <c r="UHU172" s="214"/>
      <c r="UHV172" s="214"/>
      <c r="UHW172" s="214"/>
      <c r="UHX172" s="214"/>
      <c r="UHY172" s="214"/>
      <c r="UHZ172" s="214"/>
      <c r="UIA172" s="214"/>
      <c r="UIB172" s="214"/>
      <c r="UIC172" s="214"/>
      <c r="UID172" s="214"/>
      <c r="UIE172" s="214"/>
      <c r="UIF172" s="214"/>
      <c r="UIG172" s="214"/>
      <c r="UIH172" s="214"/>
      <c r="UII172" s="214"/>
      <c r="UIJ172" s="214"/>
      <c r="UIK172" s="214"/>
      <c r="UIL172" s="214"/>
      <c r="UIM172" s="214"/>
      <c r="UIN172" s="214"/>
      <c r="UIO172" s="214"/>
      <c r="UIP172" s="214"/>
      <c r="UIQ172" s="214"/>
      <c r="UIR172" s="214"/>
      <c r="UIS172" s="214"/>
      <c r="UIT172" s="214"/>
      <c r="UIU172" s="214"/>
      <c r="UIV172" s="214"/>
      <c r="UIW172" s="214"/>
      <c r="UIX172" s="214"/>
      <c r="UIY172" s="214"/>
      <c r="UIZ172" s="214"/>
      <c r="UJA172" s="214"/>
      <c r="UJB172" s="214"/>
      <c r="UJC172" s="214"/>
      <c r="UJD172" s="214"/>
      <c r="UJE172" s="214"/>
      <c r="UJF172" s="214"/>
      <c r="UJG172" s="214"/>
      <c r="UJH172" s="214"/>
      <c r="UJI172" s="214"/>
      <c r="UJJ172" s="214"/>
      <c r="UJK172" s="214"/>
      <c r="UJL172" s="214"/>
      <c r="UJM172" s="214"/>
      <c r="UJN172" s="214"/>
      <c r="UJO172" s="214"/>
      <c r="UJP172" s="214"/>
      <c r="UJQ172" s="214"/>
      <c r="UJR172" s="214"/>
      <c r="UJS172" s="214"/>
      <c r="UJT172" s="214"/>
      <c r="UJU172" s="214"/>
      <c r="UJV172" s="214"/>
      <c r="UJW172" s="214"/>
      <c r="UJX172" s="214"/>
      <c r="UJY172" s="214"/>
      <c r="UJZ172" s="214"/>
      <c r="UKA172" s="214"/>
      <c r="UKB172" s="214"/>
      <c r="UKC172" s="214"/>
      <c r="UKD172" s="214"/>
      <c r="UKE172" s="214"/>
      <c r="UKF172" s="214"/>
      <c r="UKG172" s="214"/>
      <c r="UKH172" s="214"/>
      <c r="UKI172" s="214"/>
      <c r="UKJ172" s="214"/>
      <c r="UKK172" s="214"/>
      <c r="UKL172" s="214"/>
      <c r="UKM172" s="214"/>
      <c r="UKN172" s="214"/>
      <c r="UKO172" s="214"/>
      <c r="UKP172" s="214"/>
      <c r="UKQ172" s="214"/>
      <c r="UKR172" s="214"/>
      <c r="UKS172" s="214"/>
      <c r="UKT172" s="214"/>
      <c r="UKU172" s="214"/>
      <c r="UKV172" s="214"/>
      <c r="UKW172" s="214"/>
      <c r="UKX172" s="214"/>
      <c r="UKY172" s="214"/>
      <c r="UKZ172" s="214"/>
      <c r="ULA172" s="214"/>
      <c r="ULB172" s="214"/>
      <c r="ULC172" s="214"/>
      <c r="ULD172" s="214"/>
      <c r="ULE172" s="214"/>
      <c r="ULF172" s="214"/>
      <c r="ULG172" s="214"/>
      <c r="ULH172" s="214"/>
      <c r="ULI172" s="214"/>
      <c r="ULJ172" s="214"/>
      <c r="ULK172" s="214"/>
      <c r="ULL172" s="214"/>
      <c r="ULM172" s="214"/>
      <c r="ULN172" s="214"/>
      <c r="ULO172" s="214"/>
      <c r="ULP172" s="214"/>
      <c r="ULQ172" s="214"/>
      <c r="ULR172" s="214"/>
      <c r="ULS172" s="214"/>
      <c r="ULT172" s="214"/>
      <c r="ULU172" s="214"/>
      <c r="ULV172" s="214"/>
      <c r="ULW172" s="214"/>
      <c r="ULX172" s="214"/>
      <c r="ULY172" s="214"/>
      <c r="ULZ172" s="214"/>
      <c r="UMA172" s="214"/>
      <c r="UMB172" s="214"/>
      <c r="UMC172" s="214"/>
      <c r="UMD172" s="214"/>
      <c r="UME172" s="214"/>
      <c r="UMF172" s="214"/>
      <c r="UMG172" s="214"/>
      <c r="UMH172" s="214"/>
      <c r="UMI172" s="214"/>
      <c r="UMJ172" s="214"/>
      <c r="UMK172" s="214"/>
      <c r="UML172" s="214"/>
      <c r="UMM172" s="214"/>
      <c r="UMN172" s="214"/>
      <c r="UMO172" s="214"/>
      <c r="UMP172" s="214"/>
      <c r="UMQ172" s="214"/>
      <c r="UMR172" s="214"/>
      <c r="UMS172" s="214"/>
      <c r="UMT172" s="214"/>
      <c r="UMU172" s="214"/>
      <c r="UMV172" s="214"/>
      <c r="UMW172" s="214"/>
      <c r="UMX172" s="214"/>
      <c r="UMY172" s="214"/>
      <c r="UMZ172" s="214"/>
      <c r="UNA172" s="214"/>
      <c r="UNB172" s="214"/>
      <c r="UNC172" s="214"/>
      <c r="UND172" s="214"/>
      <c r="UNE172" s="214"/>
      <c r="UNF172" s="214"/>
      <c r="UNG172" s="214"/>
      <c r="UNH172" s="214"/>
      <c r="UNI172" s="214"/>
      <c r="UNJ172" s="214"/>
      <c r="UNK172" s="214"/>
      <c r="UNL172" s="214"/>
      <c r="UNM172" s="214"/>
      <c r="UNN172" s="214"/>
      <c r="UNO172" s="214"/>
      <c r="UNP172" s="214"/>
      <c r="UNQ172" s="214"/>
      <c r="UNR172" s="214"/>
      <c r="UNS172" s="214"/>
      <c r="UNT172" s="214"/>
      <c r="UNU172" s="214"/>
      <c r="UNV172" s="214"/>
      <c r="UNW172" s="214"/>
      <c r="UNX172" s="214"/>
      <c r="UNY172" s="214"/>
      <c r="UNZ172" s="214"/>
      <c r="UOA172" s="214"/>
      <c r="UOB172" s="214"/>
      <c r="UOC172" s="214"/>
      <c r="UOD172" s="214"/>
      <c r="UOE172" s="214"/>
      <c r="UOF172" s="214"/>
      <c r="UOG172" s="214"/>
      <c r="UOH172" s="214"/>
      <c r="UOI172" s="214"/>
      <c r="UOP172" s="214"/>
      <c r="UOQ172" s="214"/>
      <c r="UOR172" s="214"/>
      <c r="UOS172" s="214"/>
      <c r="UOT172" s="214"/>
      <c r="UOU172" s="214"/>
      <c r="UOV172" s="214"/>
      <c r="UOW172" s="214"/>
      <c r="UOX172" s="214"/>
      <c r="UOY172" s="214"/>
      <c r="UOZ172" s="214"/>
      <c r="UPA172" s="214"/>
      <c r="UPB172" s="214"/>
      <c r="UPC172" s="214"/>
      <c r="UPD172" s="214"/>
      <c r="UPE172" s="214"/>
      <c r="UPF172" s="214"/>
      <c r="UPG172" s="214"/>
      <c r="UPH172" s="214"/>
      <c r="UPI172" s="214"/>
      <c r="UPJ172" s="214"/>
      <c r="UPK172" s="214"/>
      <c r="UPL172" s="214"/>
      <c r="UPM172" s="214"/>
      <c r="UPN172" s="214"/>
      <c r="UPO172" s="214"/>
      <c r="UPP172" s="214"/>
      <c r="UPQ172" s="214"/>
      <c r="UPR172" s="214"/>
      <c r="UPS172" s="214"/>
      <c r="UPT172" s="214"/>
      <c r="UPU172" s="214"/>
      <c r="UPV172" s="214"/>
      <c r="UPW172" s="214"/>
      <c r="UPX172" s="214"/>
      <c r="UPY172" s="214"/>
      <c r="UPZ172" s="214"/>
      <c r="UQA172" s="214"/>
      <c r="UQB172" s="214"/>
      <c r="UQC172" s="214"/>
      <c r="UQD172" s="214"/>
      <c r="UQE172" s="214"/>
      <c r="UQF172" s="214"/>
      <c r="UQG172" s="214"/>
      <c r="UQH172" s="214"/>
      <c r="UQI172" s="214"/>
      <c r="UQJ172" s="214"/>
      <c r="UQK172" s="214"/>
      <c r="UQL172" s="214"/>
      <c r="UQM172" s="214"/>
      <c r="UQN172" s="214"/>
      <c r="UQO172" s="214"/>
      <c r="UQP172" s="214"/>
      <c r="UQQ172" s="214"/>
      <c r="UQR172" s="214"/>
      <c r="UQS172" s="214"/>
      <c r="UQT172" s="214"/>
      <c r="UQU172" s="214"/>
      <c r="UQV172" s="214"/>
      <c r="UQW172" s="214"/>
      <c r="UQX172" s="214"/>
      <c r="UQY172" s="214"/>
      <c r="UQZ172" s="214"/>
      <c r="URA172" s="214"/>
      <c r="URB172" s="214"/>
      <c r="URC172" s="214"/>
      <c r="URD172" s="214"/>
      <c r="URE172" s="214"/>
      <c r="URF172" s="214"/>
      <c r="URG172" s="214"/>
      <c r="URH172" s="214"/>
      <c r="URI172" s="214"/>
      <c r="URJ172" s="214"/>
      <c r="URK172" s="214"/>
      <c r="URL172" s="214"/>
      <c r="URM172" s="214"/>
      <c r="URN172" s="214"/>
      <c r="URO172" s="214"/>
      <c r="URP172" s="214"/>
      <c r="URQ172" s="214"/>
      <c r="URR172" s="214"/>
      <c r="URS172" s="214"/>
      <c r="URT172" s="214"/>
      <c r="URU172" s="214"/>
      <c r="URV172" s="214"/>
      <c r="URW172" s="214"/>
      <c r="URX172" s="214"/>
      <c r="URY172" s="214"/>
      <c r="URZ172" s="214"/>
      <c r="USA172" s="214"/>
      <c r="USB172" s="214"/>
      <c r="USC172" s="214"/>
      <c r="USD172" s="214"/>
      <c r="USE172" s="214"/>
      <c r="USF172" s="214"/>
      <c r="USG172" s="214"/>
      <c r="USH172" s="214"/>
      <c r="USI172" s="214"/>
      <c r="USJ172" s="214"/>
      <c r="USK172" s="214"/>
      <c r="USL172" s="214"/>
      <c r="USM172" s="214"/>
      <c r="USN172" s="214"/>
      <c r="USO172" s="214"/>
      <c r="USP172" s="214"/>
      <c r="USQ172" s="214"/>
      <c r="USR172" s="214"/>
      <c r="USS172" s="214"/>
      <c r="UST172" s="214"/>
      <c r="USU172" s="214"/>
      <c r="USV172" s="214"/>
      <c r="USW172" s="214"/>
      <c r="USX172" s="214"/>
      <c r="USY172" s="214"/>
      <c r="USZ172" s="214"/>
      <c r="UTA172" s="214"/>
      <c r="UTB172" s="214"/>
      <c r="UTC172" s="214"/>
      <c r="UTD172" s="214"/>
      <c r="UTE172" s="214"/>
      <c r="UTF172" s="214"/>
      <c r="UTG172" s="214"/>
      <c r="UTH172" s="214"/>
      <c r="UTI172" s="214"/>
      <c r="UTJ172" s="214"/>
      <c r="UTK172" s="214"/>
      <c r="UTL172" s="214"/>
      <c r="UTM172" s="214"/>
      <c r="UTN172" s="214"/>
      <c r="UTO172" s="214"/>
      <c r="UTP172" s="214"/>
      <c r="UTQ172" s="214"/>
      <c r="UTR172" s="214"/>
      <c r="UTS172" s="214"/>
      <c r="UTT172" s="214"/>
      <c r="UTU172" s="214"/>
      <c r="UTV172" s="214"/>
      <c r="UTW172" s="214"/>
      <c r="UTX172" s="214"/>
      <c r="UTY172" s="214"/>
      <c r="UTZ172" s="214"/>
      <c r="UUA172" s="214"/>
      <c r="UUB172" s="214"/>
      <c r="UUC172" s="214"/>
      <c r="UUD172" s="214"/>
      <c r="UUE172" s="214"/>
      <c r="UUF172" s="214"/>
      <c r="UUG172" s="214"/>
      <c r="UUH172" s="214"/>
      <c r="UUI172" s="214"/>
      <c r="UUJ172" s="214"/>
      <c r="UUK172" s="214"/>
      <c r="UUL172" s="214"/>
      <c r="UUM172" s="214"/>
      <c r="UUN172" s="214"/>
      <c r="UUO172" s="214"/>
      <c r="UUP172" s="214"/>
      <c r="UUQ172" s="214"/>
      <c r="UUR172" s="214"/>
      <c r="UUS172" s="214"/>
      <c r="UUT172" s="214"/>
      <c r="UUU172" s="214"/>
      <c r="UUV172" s="214"/>
      <c r="UUW172" s="214"/>
      <c r="UUX172" s="214"/>
      <c r="UUY172" s="214"/>
      <c r="UUZ172" s="214"/>
      <c r="UVA172" s="214"/>
      <c r="UVB172" s="214"/>
      <c r="UVC172" s="214"/>
      <c r="UVD172" s="214"/>
      <c r="UVE172" s="214"/>
      <c r="UVF172" s="214"/>
      <c r="UVG172" s="214"/>
      <c r="UVH172" s="214"/>
      <c r="UVI172" s="214"/>
      <c r="UVJ172" s="214"/>
      <c r="UVK172" s="214"/>
      <c r="UVL172" s="214"/>
      <c r="UVM172" s="214"/>
      <c r="UVN172" s="214"/>
      <c r="UVO172" s="214"/>
      <c r="UVP172" s="214"/>
      <c r="UVQ172" s="214"/>
      <c r="UVR172" s="214"/>
      <c r="UVS172" s="214"/>
      <c r="UVT172" s="214"/>
      <c r="UVU172" s="214"/>
      <c r="UVV172" s="214"/>
      <c r="UVW172" s="214"/>
      <c r="UVX172" s="214"/>
      <c r="UVY172" s="214"/>
      <c r="UVZ172" s="214"/>
      <c r="UWA172" s="214"/>
      <c r="UWB172" s="214"/>
      <c r="UWC172" s="214"/>
      <c r="UWD172" s="214"/>
      <c r="UWE172" s="214"/>
      <c r="UWF172" s="214"/>
      <c r="UWG172" s="214"/>
      <c r="UWH172" s="214"/>
      <c r="UWI172" s="214"/>
      <c r="UWJ172" s="214"/>
      <c r="UWK172" s="214"/>
      <c r="UWL172" s="214"/>
      <c r="UWM172" s="214"/>
      <c r="UWN172" s="214"/>
      <c r="UWO172" s="214"/>
      <c r="UWP172" s="214"/>
      <c r="UWQ172" s="214"/>
      <c r="UWR172" s="214"/>
      <c r="UWS172" s="214"/>
      <c r="UWT172" s="214"/>
      <c r="UWU172" s="214"/>
      <c r="UWV172" s="214"/>
      <c r="UWW172" s="214"/>
      <c r="UWX172" s="214"/>
      <c r="UWY172" s="214"/>
      <c r="UWZ172" s="214"/>
      <c r="UXA172" s="214"/>
      <c r="UXB172" s="214"/>
      <c r="UXC172" s="214"/>
      <c r="UXD172" s="214"/>
      <c r="UXE172" s="214"/>
      <c r="UXF172" s="214"/>
      <c r="UXG172" s="214"/>
      <c r="UXH172" s="214"/>
      <c r="UXI172" s="214"/>
      <c r="UXJ172" s="214"/>
      <c r="UXK172" s="214"/>
      <c r="UXL172" s="214"/>
      <c r="UXM172" s="214"/>
      <c r="UXN172" s="214"/>
      <c r="UXO172" s="214"/>
      <c r="UXP172" s="214"/>
      <c r="UXQ172" s="214"/>
      <c r="UXR172" s="214"/>
      <c r="UXS172" s="214"/>
      <c r="UXT172" s="214"/>
      <c r="UXU172" s="214"/>
      <c r="UXV172" s="214"/>
      <c r="UXW172" s="214"/>
      <c r="UXX172" s="214"/>
      <c r="UXY172" s="214"/>
      <c r="UXZ172" s="214"/>
      <c r="UYA172" s="214"/>
      <c r="UYB172" s="214"/>
      <c r="UYC172" s="214"/>
      <c r="UYD172" s="214"/>
      <c r="UYE172" s="214"/>
      <c r="UYL172" s="214"/>
      <c r="UYM172" s="214"/>
      <c r="UYN172" s="214"/>
      <c r="UYO172" s="214"/>
      <c r="UYP172" s="214"/>
      <c r="UYQ172" s="214"/>
      <c r="UYR172" s="214"/>
      <c r="UYS172" s="214"/>
      <c r="UYT172" s="214"/>
      <c r="UYU172" s="214"/>
      <c r="UYV172" s="214"/>
      <c r="UYW172" s="214"/>
      <c r="UYX172" s="214"/>
      <c r="UYY172" s="214"/>
      <c r="UYZ172" s="214"/>
      <c r="UZA172" s="214"/>
      <c r="UZB172" s="214"/>
      <c r="UZC172" s="214"/>
      <c r="UZD172" s="214"/>
      <c r="UZE172" s="214"/>
      <c r="UZF172" s="214"/>
      <c r="UZG172" s="214"/>
      <c r="UZH172" s="214"/>
      <c r="UZI172" s="214"/>
      <c r="UZJ172" s="214"/>
      <c r="UZK172" s="214"/>
      <c r="UZL172" s="214"/>
      <c r="UZM172" s="214"/>
      <c r="UZN172" s="214"/>
      <c r="UZO172" s="214"/>
      <c r="UZP172" s="214"/>
      <c r="UZQ172" s="214"/>
      <c r="UZR172" s="214"/>
      <c r="UZS172" s="214"/>
      <c r="UZT172" s="214"/>
      <c r="UZU172" s="214"/>
      <c r="UZV172" s="214"/>
      <c r="UZW172" s="214"/>
      <c r="UZX172" s="214"/>
      <c r="UZY172" s="214"/>
      <c r="UZZ172" s="214"/>
      <c r="VAA172" s="214"/>
      <c r="VAB172" s="214"/>
      <c r="VAC172" s="214"/>
      <c r="VAD172" s="214"/>
      <c r="VAE172" s="214"/>
      <c r="VAF172" s="214"/>
      <c r="VAG172" s="214"/>
      <c r="VAH172" s="214"/>
      <c r="VAI172" s="214"/>
      <c r="VAJ172" s="214"/>
      <c r="VAK172" s="214"/>
      <c r="VAL172" s="214"/>
      <c r="VAM172" s="214"/>
      <c r="VAN172" s="214"/>
      <c r="VAO172" s="214"/>
      <c r="VAP172" s="214"/>
      <c r="VAQ172" s="214"/>
      <c r="VAR172" s="214"/>
      <c r="VAS172" s="214"/>
      <c r="VAT172" s="214"/>
      <c r="VAU172" s="214"/>
      <c r="VAV172" s="214"/>
      <c r="VAW172" s="214"/>
      <c r="VAX172" s="214"/>
      <c r="VAY172" s="214"/>
      <c r="VAZ172" s="214"/>
      <c r="VBA172" s="214"/>
      <c r="VBB172" s="214"/>
      <c r="VBC172" s="214"/>
      <c r="VBD172" s="214"/>
      <c r="VBE172" s="214"/>
      <c r="VBF172" s="214"/>
      <c r="VBG172" s="214"/>
      <c r="VBH172" s="214"/>
      <c r="VBI172" s="214"/>
      <c r="VBJ172" s="214"/>
      <c r="VBK172" s="214"/>
      <c r="VBL172" s="214"/>
      <c r="VBM172" s="214"/>
      <c r="VBN172" s="214"/>
      <c r="VBO172" s="214"/>
      <c r="VBP172" s="214"/>
      <c r="VBQ172" s="214"/>
      <c r="VBR172" s="214"/>
      <c r="VBS172" s="214"/>
      <c r="VBT172" s="214"/>
      <c r="VBU172" s="214"/>
      <c r="VBV172" s="214"/>
      <c r="VBW172" s="214"/>
      <c r="VBX172" s="214"/>
      <c r="VBY172" s="214"/>
      <c r="VBZ172" s="214"/>
      <c r="VCA172" s="214"/>
      <c r="VCB172" s="214"/>
      <c r="VCC172" s="214"/>
      <c r="VCD172" s="214"/>
      <c r="VCE172" s="214"/>
      <c r="VCF172" s="214"/>
      <c r="VCG172" s="214"/>
      <c r="VCH172" s="214"/>
      <c r="VCI172" s="214"/>
      <c r="VCJ172" s="214"/>
      <c r="VCK172" s="214"/>
      <c r="VCL172" s="214"/>
      <c r="VCM172" s="214"/>
      <c r="VCN172" s="214"/>
      <c r="VCO172" s="214"/>
      <c r="VCP172" s="214"/>
      <c r="VCQ172" s="214"/>
      <c r="VCR172" s="214"/>
      <c r="VCS172" s="214"/>
      <c r="VCT172" s="214"/>
      <c r="VCU172" s="214"/>
      <c r="VCV172" s="214"/>
      <c r="VCW172" s="214"/>
      <c r="VCX172" s="214"/>
      <c r="VCY172" s="214"/>
      <c r="VCZ172" s="214"/>
      <c r="VDA172" s="214"/>
      <c r="VDB172" s="214"/>
      <c r="VDC172" s="214"/>
      <c r="VDD172" s="214"/>
      <c r="VDE172" s="214"/>
      <c r="VDF172" s="214"/>
      <c r="VDG172" s="214"/>
      <c r="VDH172" s="214"/>
      <c r="VDI172" s="214"/>
      <c r="VDJ172" s="214"/>
      <c r="VDK172" s="214"/>
      <c r="VDL172" s="214"/>
      <c r="VDM172" s="214"/>
      <c r="VDN172" s="214"/>
      <c r="VDO172" s="214"/>
      <c r="VDP172" s="214"/>
      <c r="VDQ172" s="214"/>
      <c r="VDR172" s="214"/>
      <c r="VDS172" s="214"/>
      <c r="VDT172" s="214"/>
      <c r="VDU172" s="214"/>
      <c r="VDV172" s="214"/>
      <c r="VDW172" s="214"/>
      <c r="VDX172" s="214"/>
      <c r="VDY172" s="214"/>
      <c r="VDZ172" s="214"/>
      <c r="VEA172" s="214"/>
      <c r="VEB172" s="214"/>
      <c r="VEC172" s="214"/>
      <c r="VED172" s="214"/>
      <c r="VEE172" s="214"/>
      <c r="VEF172" s="214"/>
      <c r="VEG172" s="214"/>
      <c r="VEH172" s="214"/>
      <c r="VEI172" s="214"/>
      <c r="VEJ172" s="214"/>
      <c r="VEK172" s="214"/>
      <c r="VEL172" s="214"/>
      <c r="VEM172" s="214"/>
      <c r="VEN172" s="214"/>
      <c r="VEO172" s="214"/>
      <c r="VEP172" s="214"/>
      <c r="VEQ172" s="214"/>
      <c r="VER172" s="214"/>
      <c r="VES172" s="214"/>
      <c r="VET172" s="214"/>
      <c r="VEU172" s="214"/>
      <c r="VEV172" s="214"/>
      <c r="VEW172" s="214"/>
      <c r="VEX172" s="214"/>
      <c r="VEY172" s="214"/>
      <c r="VEZ172" s="214"/>
      <c r="VFA172" s="214"/>
      <c r="VFB172" s="214"/>
      <c r="VFC172" s="214"/>
      <c r="VFD172" s="214"/>
      <c r="VFE172" s="214"/>
      <c r="VFF172" s="214"/>
      <c r="VFG172" s="214"/>
      <c r="VFH172" s="214"/>
      <c r="VFI172" s="214"/>
      <c r="VFJ172" s="214"/>
      <c r="VFK172" s="214"/>
      <c r="VFL172" s="214"/>
      <c r="VFM172" s="214"/>
      <c r="VFN172" s="214"/>
      <c r="VFO172" s="214"/>
      <c r="VFP172" s="214"/>
      <c r="VFQ172" s="214"/>
      <c r="VFR172" s="214"/>
      <c r="VFS172" s="214"/>
      <c r="VFT172" s="214"/>
      <c r="VFU172" s="214"/>
      <c r="VFV172" s="214"/>
      <c r="VFW172" s="214"/>
      <c r="VFX172" s="214"/>
      <c r="VFY172" s="214"/>
      <c r="VFZ172" s="214"/>
      <c r="VGA172" s="214"/>
      <c r="VGB172" s="214"/>
      <c r="VGC172" s="214"/>
      <c r="VGD172" s="214"/>
      <c r="VGE172" s="214"/>
      <c r="VGF172" s="214"/>
      <c r="VGG172" s="214"/>
      <c r="VGH172" s="214"/>
      <c r="VGI172" s="214"/>
      <c r="VGJ172" s="214"/>
      <c r="VGK172" s="214"/>
      <c r="VGL172" s="214"/>
      <c r="VGM172" s="214"/>
      <c r="VGN172" s="214"/>
      <c r="VGO172" s="214"/>
      <c r="VGP172" s="214"/>
      <c r="VGQ172" s="214"/>
      <c r="VGR172" s="214"/>
      <c r="VGS172" s="214"/>
      <c r="VGT172" s="214"/>
      <c r="VGU172" s="214"/>
      <c r="VGV172" s="214"/>
      <c r="VGW172" s="214"/>
      <c r="VGX172" s="214"/>
      <c r="VGY172" s="214"/>
      <c r="VGZ172" s="214"/>
      <c r="VHA172" s="214"/>
      <c r="VHB172" s="214"/>
      <c r="VHC172" s="214"/>
      <c r="VHD172" s="214"/>
      <c r="VHE172" s="214"/>
      <c r="VHF172" s="214"/>
      <c r="VHG172" s="214"/>
      <c r="VHH172" s="214"/>
      <c r="VHI172" s="214"/>
      <c r="VHJ172" s="214"/>
      <c r="VHK172" s="214"/>
      <c r="VHL172" s="214"/>
      <c r="VHM172" s="214"/>
      <c r="VHN172" s="214"/>
      <c r="VHO172" s="214"/>
      <c r="VHP172" s="214"/>
      <c r="VHQ172" s="214"/>
      <c r="VHR172" s="214"/>
      <c r="VHS172" s="214"/>
      <c r="VHT172" s="214"/>
      <c r="VHU172" s="214"/>
      <c r="VHV172" s="214"/>
      <c r="VHW172" s="214"/>
      <c r="VHX172" s="214"/>
      <c r="VHY172" s="214"/>
      <c r="VHZ172" s="214"/>
      <c r="VIA172" s="214"/>
      <c r="VIH172" s="214"/>
      <c r="VII172" s="214"/>
      <c r="VIJ172" s="214"/>
      <c r="VIK172" s="214"/>
      <c r="VIL172" s="214"/>
      <c r="VIM172" s="214"/>
      <c r="VIN172" s="214"/>
      <c r="VIO172" s="214"/>
      <c r="VIP172" s="214"/>
      <c r="VIQ172" s="214"/>
      <c r="VIR172" s="214"/>
      <c r="VIS172" s="214"/>
      <c r="VIT172" s="214"/>
      <c r="VIU172" s="214"/>
      <c r="VIV172" s="214"/>
      <c r="VIW172" s="214"/>
      <c r="VIX172" s="214"/>
      <c r="VIY172" s="214"/>
      <c r="VIZ172" s="214"/>
      <c r="VJA172" s="214"/>
      <c r="VJB172" s="214"/>
      <c r="VJC172" s="214"/>
      <c r="VJD172" s="214"/>
      <c r="VJE172" s="214"/>
      <c r="VJF172" s="214"/>
      <c r="VJG172" s="214"/>
      <c r="VJH172" s="214"/>
      <c r="VJI172" s="214"/>
      <c r="VJJ172" s="214"/>
      <c r="VJK172" s="214"/>
      <c r="VJL172" s="214"/>
      <c r="VJM172" s="214"/>
      <c r="VJN172" s="214"/>
      <c r="VJO172" s="214"/>
      <c r="VJP172" s="214"/>
      <c r="VJQ172" s="214"/>
      <c r="VJR172" s="214"/>
      <c r="VJS172" s="214"/>
      <c r="VJT172" s="214"/>
      <c r="VJU172" s="214"/>
      <c r="VJV172" s="214"/>
      <c r="VJW172" s="214"/>
      <c r="VJX172" s="214"/>
      <c r="VJY172" s="214"/>
      <c r="VJZ172" s="214"/>
      <c r="VKA172" s="214"/>
      <c r="VKB172" s="214"/>
      <c r="VKC172" s="214"/>
      <c r="VKD172" s="214"/>
      <c r="VKE172" s="214"/>
      <c r="VKF172" s="214"/>
      <c r="VKG172" s="214"/>
      <c r="VKH172" s="214"/>
      <c r="VKI172" s="214"/>
      <c r="VKJ172" s="214"/>
      <c r="VKK172" s="214"/>
      <c r="VKL172" s="214"/>
      <c r="VKM172" s="214"/>
      <c r="VKN172" s="214"/>
      <c r="VKO172" s="214"/>
      <c r="VKP172" s="214"/>
      <c r="VKQ172" s="214"/>
      <c r="VKR172" s="214"/>
      <c r="VKS172" s="214"/>
      <c r="VKT172" s="214"/>
      <c r="VKU172" s="214"/>
      <c r="VKV172" s="214"/>
      <c r="VKW172" s="214"/>
      <c r="VKX172" s="214"/>
      <c r="VKY172" s="214"/>
      <c r="VKZ172" s="214"/>
      <c r="VLA172" s="214"/>
      <c r="VLB172" s="214"/>
      <c r="VLC172" s="214"/>
      <c r="VLD172" s="214"/>
      <c r="VLE172" s="214"/>
      <c r="VLF172" s="214"/>
      <c r="VLG172" s="214"/>
      <c r="VLH172" s="214"/>
      <c r="VLI172" s="214"/>
      <c r="VLJ172" s="214"/>
      <c r="VLK172" s="214"/>
      <c r="VLL172" s="214"/>
      <c r="VLM172" s="214"/>
      <c r="VLN172" s="214"/>
      <c r="VLO172" s="214"/>
      <c r="VLP172" s="214"/>
      <c r="VLQ172" s="214"/>
      <c r="VLR172" s="214"/>
      <c r="VLS172" s="214"/>
      <c r="VLT172" s="214"/>
      <c r="VLU172" s="214"/>
      <c r="VLV172" s="214"/>
      <c r="VLW172" s="214"/>
      <c r="VLX172" s="214"/>
      <c r="VLY172" s="214"/>
      <c r="VLZ172" s="214"/>
      <c r="VMA172" s="214"/>
      <c r="VMB172" s="214"/>
      <c r="VMC172" s="214"/>
      <c r="VMD172" s="214"/>
      <c r="VME172" s="214"/>
      <c r="VMF172" s="214"/>
      <c r="VMG172" s="214"/>
      <c r="VMH172" s="214"/>
      <c r="VMI172" s="214"/>
      <c r="VMJ172" s="214"/>
      <c r="VMK172" s="214"/>
      <c r="VML172" s="214"/>
      <c r="VMM172" s="214"/>
      <c r="VMN172" s="214"/>
      <c r="VMO172" s="214"/>
      <c r="VMP172" s="214"/>
      <c r="VMQ172" s="214"/>
      <c r="VMR172" s="214"/>
      <c r="VMS172" s="214"/>
      <c r="VMT172" s="214"/>
      <c r="VMU172" s="214"/>
      <c r="VMV172" s="214"/>
      <c r="VMW172" s="214"/>
      <c r="VMX172" s="214"/>
      <c r="VMY172" s="214"/>
      <c r="VMZ172" s="214"/>
      <c r="VNA172" s="214"/>
      <c r="VNB172" s="214"/>
      <c r="VNC172" s="214"/>
      <c r="VND172" s="214"/>
      <c r="VNE172" s="214"/>
      <c r="VNF172" s="214"/>
      <c r="VNG172" s="214"/>
      <c r="VNH172" s="214"/>
      <c r="VNI172" s="214"/>
      <c r="VNJ172" s="214"/>
      <c r="VNK172" s="214"/>
      <c r="VNL172" s="214"/>
      <c r="VNM172" s="214"/>
      <c r="VNN172" s="214"/>
      <c r="VNO172" s="214"/>
      <c r="VNP172" s="214"/>
      <c r="VNQ172" s="214"/>
      <c r="VNR172" s="214"/>
      <c r="VNS172" s="214"/>
      <c r="VNT172" s="214"/>
      <c r="VNU172" s="214"/>
      <c r="VNV172" s="214"/>
      <c r="VNW172" s="214"/>
      <c r="VNX172" s="214"/>
      <c r="VNY172" s="214"/>
      <c r="VNZ172" s="214"/>
      <c r="VOA172" s="214"/>
      <c r="VOB172" s="214"/>
      <c r="VOC172" s="214"/>
      <c r="VOD172" s="214"/>
      <c r="VOE172" s="214"/>
      <c r="VOF172" s="214"/>
      <c r="VOG172" s="214"/>
      <c r="VOH172" s="214"/>
      <c r="VOI172" s="214"/>
      <c r="VOJ172" s="214"/>
      <c r="VOK172" s="214"/>
      <c r="VOL172" s="214"/>
      <c r="VOM172" s="214"/>
      <c r="VON172" s="214"/>
      <c r="VOO172" s="214"/>
      <c r="VOP172" s="214"/>
      <c r="VOQ172" s="214"/>
      <c r="VOR172" s="214"/>
      <c r="VOS172" s="214"/>
      <c r="VOT172" s="214"/>
      <c r="VOU172" s="214"/>
      <c r="VOV172" s="214"/>
      <c r="VOW172" s="214"/>
      <c r="VOX172" s="214"/>
      <c r="VOY172" s="214"/>
      <c r="VOZ172" s="214"/>
      <c r="VPA172" s="214"/>
      <c r="VPB172" s="214"/>
      <c r="VPC172" s="214"/>
      <c r="VPD172" s="214"/>
      <c r="VPE172" s="214"/>
      <c r="VPF172" s="214"/>
      <c r="VPG172" s="214"/>
      <c r="VPH172" s="214"/>
      <c r="VPI172" s="214"/>
      <c r="VPJ172" s="214"/>
      <c r="VPK172" s="214"/>
      <c r="VPL172" s="214"/>
      <c r="VPM172" s="214"/>
      <c r="VPN172" s="214"/>
      <c r="VPO172" s="214"/>
      <c r="VPP172" s="214"/>
      <c r="VPQ172" s="214"/>
      <c r="VPR172" s="214"/>
      <c r="VPS172" s="214"/>
      <c r="VPT172" s="214"/>
      <c r="VPU172" s="214"/>
      <c r="VPV172" s="214"/>
      <c r="VPW172" s="214"/>
      <c r="VPX172" s="214"/>
      <c r="VPY172" s="214"/>
      <c r="VPZ172" s="214"/>
      <c r="VQA172" s="214"/>
      <c r="VQB172" s="214"/>
      <c r="VQC172" s="214"/>
      <c r="VQD172" s="214"/>
      <c r="VQE172" s="214"/>
      <c r="VQF172" s="214"/>
      <c r="VQG172" s="214"/>
      <c r="VQH172" s="214"/>
      <c r="VQI172" s="214"/>
      <c r="VQJ172" s="214"/>
      <c r="VQK172" s="214"/>
      <c r="VQL172" s="214"/>
      <c r="VQM172" s="214"/>
      <c r="VQN172" s="214"/>
      <c r="VQO172" s="214"/>
      <c r="VQP172" s="214"/>
      <c r="VQQ172" s="214"/>
      <c r="VQR172" s="214"/>
      <c r="VQS172" s="214"/>
      <c r="VQT172" s="214"/>
      <c r="VQU172" s="214"/>
      <c r="VQV172" s="214"/>
      <c r="VQW172" s="214"/>
      <c r="VQX172" s="214"/>
      <c r="VQY172" s="214"/>
      <c r="VQZ172" s="214"/>
      <c r="VRA172" s="214"/>
      <c r="VRB172" s="214"/>
      <c r="VRC172" s="214"/>
      <c r="VRD172" s="214"/>
      <c r="VRE172" s="214"/>
      <c r="VRF172" s="214"/>
      <c r="VRG172" s="214"/>
      <c r="VRH172" s="214"/>
      <c r="VRI172" s="214"/>
      <c r="VRJ172" s="214"/>
      <c r="VRK172" s="214"/>
      <c r="VRL172" s="214"/>
      <c r="VRM172" s="214"/>
      <c r="VRN172" s="214"/>
      <c r="VRO172" s="214"/>
      <c r="VRP172" s="214"/>
      <c r="VRQ172" s="214"/>
      <c r="VRR172" s="214"/>
      <c r="VRS172" s="214"/>
      <c r="VRT172" s="214"/>
      <c r="VRU172" s="214"/>
      <c r="VRV172" s="214"/>
      <c r="VRW172" s="214"/>
      <c r="VSD172" s="214"/>
      <c r="VSE172" s="214"/>
      <c r="VSF172" s="214"/>
      <c r="VSG172" s="214"/>
      <c r="VSH172" s="214"/>
      <c r="VSI172" s="214"/>
      <c r="VSJ172" s="214"/>
      <c r="VSK172" s="214"/>
      <c r="VSL172" s="214"/>
      <c r="VSM172" s="214"/>
      <c r="VSN172" s="214"/>
      <c r="VSO172" s="214"/>
      <c r="VSP172" s="214"/>
      <c r="VSQ172" s="214"/>
      <c r="VSR172" s="214"/>
      <c r="VSS172" s="214"/>
      <c r="VST172" s="214"/>
      <c r="VSU172" s="214"/>
      <c r="VSV172" s="214"/>
      <c r="VSW172" s="214"/>
      <c r="VSX172" s="214"/>
      <c r="VSY172" s="214"/>
      <c r="VSZ172" s="214"/>
      <c r="VTA172" s="214"/>
      <c r="VTB172" s="214"/>
      <c r="VTC172" s="214"/>
      <c r="VTD172" s="214"/>
      <c r="VTE172" s="214"/>
      <c r="VTF172" s="214"/>
      <c r="VTG172" s="214"/>
      <c r="VTH172" s="214"/>
      <c r="VTI172" s="214"/>
      <c r="VTJ172" s="214"/>
      <c r="VTK172" s="214"/>
      <c r="VTL172" s="214"/>
      <c r="VTM172" s="214"/>
      <c r="VTN172" s="214"/>
      <c r="VTO172" s="214"/>
      <c r="VTP172" s="214"/>
      <c r="VTQ172" s="214"/>
      <c r="VTR172" s="214"/>
      <c r="VTS172" s="214"/>
      <c r="VTT172" s="214"/>
      <c r="VTU172" s="214"/>
      <c r="VTV172" s="214"/>
      <c r="VTW172" s="214"/>
      <c r="VTX172" s="214"/>
      <c r="VTY172" s="214"/>
      <c r="VTZ172" s="214"/>
      <c r="VUA172" s="214"/>
      <c r="VUB172" s="214"/>
      <c r="VUC172" s="214"/>
      <c r="VUD172" s="214"/>
      <c r="VUE172" s="214"/>
      <c r="VUF172" s="214"/>
      <c r="VUG172" s="214"/>
      <c r="VUH172" s="214"/>
      <c r="VUI172" s="214"/>
      <c r="VUJ172" s="214"/>
      <c r="VUK172" s="214"/>
      <c r="VUL172" s="214"/>
      <c r="VUM172" s="214"/>
      <c r="VUN172" s="214"/>
      <c r="VUO172" s="214"/>
      <c r="VUP172" s="214"/>
      <c r="VUQ172" s="214"/>
      <c r="VUR172" s="214"/>
      <c r="VUS172" s="214"/>
      <c r="VUT172" s="214"/>
      <c r="VUU172" s="214"/>
      <c r="VUV172" s="214"/>
      <c r="VUW172" s="214"/>
      <c r="VUX172" s="214"/>
      <c r="VUY172" s="214"/>
      <c r="VUZ172" s="214"/>
      <c r="VVA172" s="214"/>
      <c r="VVB172" s="214"/>
      <c r="VVC172" s="214"/>
      <c r="VVD172" s="214"/>
      <c r="VVE172" s="214"/>
      <c r="VVF172" s="214"/>
      <c r="VVG172" s="214"/>
      <c r="VVH172" s="214"/>
      <c r="VVI172" s="214"/>
      <c r="VVJ172" s="214"/>
      <c r="VVK172" s="214"/>
      <c r="VVL172" s="214"/>
      <c r="VVM172" s="214"/>
      <c r="VVN172" s="214"/>
      <c r="VVO172" s="214"/>
      <c r="VVP172" s="214"/>
      <c r="VVQ172" s="214"/>
      <c r="VVR172" s="214"/>
      <c r="VVS172" s="214"/>
      <c r="VVT172" s="214"/>
      <c r="VVU172" s="214"/>
      <c r="VVV172" s="214"/>
      <c r="VVW172" s="214"/>
      <c r="VVX172" s="214"/>
      <c r="VVY172" s="214"/>
      <c r="VVZ172" s="214"/>
      <c r="VWA172" s="214"/>
      <c r="VWB172" s="214"/>
      <c r="VWC172" s="214"/>
      <c r="VWD172" s="214"/>
      <c r="VWE172" s="214"/>
      <c r="VWF172" s="214"/>
      <c r="VWG172" s="214"/>
      <c r="VWH172" s="214"/>
      <c r="VWI172" s="214"/>
      <c r="VWJ172" s="214"/>
      <c r="VWK172" s="214"/>
      <c r="VWL172" s="214"/>
      <c r="VWM172" s="214"/>
      <c r="VWN172" s="214"/>
      <c r="VWO172" s="214"/>
      <c r="VWP172" s="214"/>
      <c r="VWQ172" s="214"/>
      <c r="VWR172" s="214"/>
      <c r="VWS172" s="214"/>
      <c r="VWT172" s="214"/>
      <c r="VWU172" s="214"/>
      <c r="VWV172" s="214"/>
      <c r="VWW172" s="214"/>
      <c r="VWX172" s="214"/>
      <c r="VWY172" s="214"/>
      <c r="VWZ172" s="214"/>
      <c r="VXA172" s="214"/>
      <c r="VXB172" s="214"/>
      <c r="VXC172" s="214"/>
      <c r="VXD172" s="214"/>
      <c r="VXE172" s="214"/>
      <c r="VXF172" s="214"/>
      <c r="VXG172" s="214"/>
      <c r="VXH172" s="214"/>
      <c r="VXI172" s="214"/>
      <c r="VXJ172" s="214"/>
      <c r="VXK172" s="214"/>
      <c r="VXL172" s="214"/>
      <c r="VXM172" s="214"/>
      <c r="VXN172" s="214"/>
      <c r="VXO172" s="214"/>
      <c r="VXP172" s="214"/>
      <c r="VXQ172" s="214"/>
      <c r="VXR172" s="214"/>
      <c r="VXS172" s="214"/>
      <c r="VXT172" s="214"/>
      <c r="VXU172" s="214"/>
      <c r="VXV172" s="214"/>
      <c r="VXW172" s="214"/>
      <c r="VXX172" s="214"/>
      <c r="VXY172" s="214"/>
      <c r="VXZ172" s="214"/>
      <c r="VYA172" s="214"/>
      <c r="VYB172" s="214"/>
      <c r="VYC172" s="214"/>
      <c r="VYD172" s="214"/>
      <c r="VYE172" s="214"/>
      <c r="VYF172" s="214"/>
      <c r="VYG172" s="214"/>
      <c r="VYH172" s="214"/>
      <c r="VYI172" s="214"/>
      <c r="VYJ172" s="214"/>
      <c r="VYK172" s="214"/>
      <c r="VYL172" s="214"/>
      <c r="VYM172" s="214"/>
      <c r="VYN172" s="214"/>
      <c r="VYO172" s="214"/>
      <c r="VYP172" s="214"/>
      <c r="VYQ172" s="214"/>
      <c r="VYR172" s="214"/>
      <c r="VYS172" s="214"/>
      <c r="VYT172" s="214"/>
      <c r="VYU172" s="214"/>
      <c r="VYV172" s="214"/>
      <c r="VYW172" s="214"/>
      <c r="VYX172" s="214"/>
      <c r="VYY172" s="214"/>
      <c r="VYZ172" s="214"/>
      <c r="VZA172" s="214"/>
      <c r="VZB172" s="214"/>
      <c r="VZC172" s="214"/>
      <c r="VZD172" s="214"/>
      <c r="VZE172" s="214"/>
      <c r="VZF172" s="214"/>
      <c r="VZG172" s="214"/>
      <c r="VZH172" s="214"/>
      <c r="VZI172" s="214"/>
      <c r="VZJ172" s="214"/>
      <c r="VZK172" s="214"/>
      <c r="VZL172" s="214"/>
      <c r="VZM172" s="214"/>
      <c r="VZN172" s="214"/>
      <c r="VZO172" s="214"/>
      <c r="VZP172" s="214"/>
      <c r="VZQ172" s="214"/>
      <c r="VZR172" s="214"/>
      <c r="VZS172" s="214"/>
      <c r="VZT172" s="214"/>
      <c r="VZU172" s="214"/>
      <c r="VZV172" s="214"/>
      <c r="VZW172" s="214"/>
      <c r="VZX172" s="214"/>
      <c r="VZY172" s="214"/>
      <c r="VZZ172" s="214"/>
      <c r="WAA172" s="214"/>
      <c r="WAB172" s="214"/>
      <c r="WAC172" s="214"/>
      <c r="WAD172" s="214"/>
      <c r="WAE172" s="214"/>
      <c r="WAF172" s="214"/>
      <c r="WAG172" s="214"/>
      <c r="WAH172" s="214"/>
      <c r="WAI172" s="214"/>
      <c r="WAJ172" s="214"/>
      <c r="WAK172" s="214"/>
      <c r="WAL172" s="214"/>
      <c r="WAM172" s="214"/>
      <c r="WAN172" s="214"/>
      <c r="WAO172" s="214"/>
      <c r="WAP172" s="214"/>
      <c r="WAQ172" s="214"/>
      <c r="WAR172" s="214"/>
      <c r="WAS172" s="214"/>
      <c r="WAT172" s="214"/>
      <c r="WAU172" s="214"/>
      <c r="WAV172" s="214"/>
      <c r="WAW172" s="214"/>
      <c r="WAX172" s="214"/>
      <c r="WAY172" s="214"/>
      <c r="WAZ172" s="214"/>
      <c r="WBA172" s="214"/>
      <c r="WBB172" s="214"/>
      <c r="WBC172" s="214"/>
      <c r="WBD172" s="214"/>
      <c r="WBE172" s="214"/>
      <c r="WBF172" s="214"/>
      <c r="WBG172" s="214"/>
      <c r="WBH172" s="214"/>
      <c r="WBI172" s="214"/>
      <c r="WBJ172" s="214"/>
      <c r="WBK172" s="214"/>
      <c r="WBL172" s="214"/>
      <c r="WBM172" s="214"/>
      <c r="WBN172" s="214"/>
      <c r="WBO172" s="214"/>
      <c r="WBP172" s="214"/>
      <c r="WBQ172" s="214"/>
      <c r="WBR172" s="214"/>
      <c r="WBS172" s="214"/>
      <c r="WBZ172" s="214"/>
      <c r="WCA172" s="214"/>
      <c r="WCB172" s="214"/>
      <c r="WCC172" s="214"/>
      <c r="WCD172" s="214"/>
      <c r="WCE172" s="214"/>
      <c r="WCF172" s="214"/>
      <c r="WCG172" s="214"/>
      <c r="WCH172" s="214"/>
      <c r="WCI172" s="214"/>
      <c r="WCJ172" s="214"/>
      <c r="WCK172" s="214"/>
      <c r="WCL172" s="214"/>
      <c r="WCM172" s="214"/>
      <c r="WCN172" s="214"/>
      <c r="WCO172" s="214"/>
      <c r="WCP172" s="214"/>
      <c r="WCQ172" s="214"/>
      <c r="WCR172" s="214"/>
      <c r="WCS172" s="214"/>
      <c r="WCT172" s="214"/>
      <c r="WCU172" s="214"/>
      <c r="WCV172" s="214"/>
      <c r="WCW172" s="214"/>
      <c r="WCX172" s="214"/>
      <c r="WCY172" s="214"/>
      <c r="WCZ172" s="214"/>
      <c r="WDA172" s="214"/>
      <c r="WDB172" s="214"/>
      <c r="WDC172" s="214"/>
      <c r="WDD172" s="214"/>
      <c r="WDE172" s="214"/>
      <c r="WDF172" s="214"/>
      <c r="WDG172" s="214"/>
      <c r="WDH172" s="214"/>
      <c r="WDI172" s="214"/>
      <c r="WDJ172" s="214"/>
      <c r="WDK172" s="214"/>
      <c r="WDL172" s="214"/>
      <c r="WDM172" s="214"/>
      <c r="WDN172" s="214"/>
      <c r="WDO172" s="214"/>
      <c r="WDP172" s="214"/>
      <c r="WDQ172" s="214"/>
      <c r="WDR172" s="214"/>
      <c r="WDS172" s="214"/>
      <c r="WDT172" s="214"/>
      <c r="WDU172" s="214"/>
      <c r="WDV172" s="214"/>
      <c r="WDW172" s="214"/>
      <c r="WDX172" s="214"/>
      <c r="WDY172" s="214"/>
      <c r="WDZ172" s="214"/>
      <c r="WEA172" s="214"/>
      <c r="WEB172" s="214"/>
      <c r="WEC172" s="214"/>
      <c r="WED172" s="214"/>
      <c r="WEE172" s="214"/>
      <c r="WEF172" s="214"/>
      <c r="WEG172" s="214"/>
      <c r="WEH172" s="214"/>
      <c r="WEI172" s="214"/>
      <c r="WEJ172" s="214"/>
      <c r="WEK172" s="214"/>
      <c r="WEL172" s="214"/>
      <c r="WEM172" s="214"/>
      <c r="WEN172" s="214"/>
      <c r="WEO172" s="214"/>
      <c r="WEP172" s="214"/>
      <c r="WEQ172" s="214"/>
      <c r="WER172" s="214"/>
      <c r="WES172" s="214"/>
      <c r="WET172" s="214"/>
      <c r="WEU172" s="214"/>
      <c r="WEV172" s="214"/>
      <c r="WEW172" s="214"/>
      <c r="WEX172" s="214"/>
      <c r="WEY172" s="214"/>
      <c r="WEZ172" s="214"/>
      <c r="WFA172" s="214"/>
      <c r="WFB172" s="214"/>
      <c r="WFC172" s="214"/>
      <c r="WFD172" s="214"/>
      <c r="WFE172" s="214"/>
      <c r="WFF172" s="214"/>
      <c r="WFG172" s="214"/>
      <c r="WFH172" s="214"/>
      <c r="WFI172" s="214"/>
      <c r="WFJ172" s="214"/>
      <c r="WFK172" s="214"/>
      <c r="WFL172" s="214"/>
      <c r="WFM172" s="214"/>
      <c r="WFN172" s="214"/>
      <c r="WFO172" s="214"/>
      <c r="WFP172" s="214"/>
      <c r="WFQ172" s="214"/>
      <c r="WFR172" s="214"/>
      <c r="WFS172" s="214"/>
      <c r="WFT172" s="214"/>
      <c r="WFU172" s="214"/>
      <c r="WFV172" s="214"/>
      <c r="WFW172" s="214"/>
      <c r="WFX172" s="214"/>
      <c r="WFY172" s="214"/>
      <c r="WFZ172" s="214"/>
      <c r="WGA172" s="214"/>
      <c r="WGB172" s="214"/>
      <c r="WGC172" s="214"/>
      <c r="WGD172" s="214"/>
      <c r="WGE172" s="214"/>
      <c r="WGF172" s="214"/>
      <c r="WGG172" s="214"/>
      <c r="WGH172" s="214"/>
      <c r="WGI172" s="214"/>
      <c r="WGJ172" s="214"/>
      <c r="WGK172" s="214"/>
      <c r="WGL172" s="214"/>
      <c r="WGM172" s="214"/>
      <c r="WGN172" s="214"/>
      <c r="WGO172" s="214"/>
      <c r="WGP172" s="214"/>
      <c r="WGQ172" s="214"/>
      <c r="WGR172" s="214"/>
      <c r="WGS172" s="214"/>
      <c r="WGT172" s="214"/>
      <c r="WGU172" s="214"/>
      <c r="WGV172" s="214"/>
      <c r="WGW172" s="214"/>
      <c r="WGX172" s="214"/>
      <c r="WGY172" s="214"/>
      <c r="WGZ172" s="214"/>
      <c r="WHA172" s="214"/>
      <c r="WHB172" s="214"/>
      <c r="WHC172" s="214"/>
      <c r="WHD172" s="214"/>
      <c r="WHE172" s="214"/>
      <c r="WHF172" s="214"/>
      <c r="WHG172" s="214"/>
      <c r="WHH172" s="214"/>
      <c r="WHI172" s="214"/>
      <c r="WHJ172" s="214"/>
      <c r="WHK172" s="214"/>
      <c r="WHL172" s="214"/>
      <c r="WHM172" s="214"/>
      <c r="WHN172" s="214"/>
      <c r="WHO172" s="214"/>
      <c r="WHP172" s="214"/>
      <c r="WHQ172" s="214"/>
      <c r="WHR172" s="214"/>
      <c r="WHS172" s="214"/>
      <c r="WHT172" s="214"/>
      <c r="WHU172" s="214"/>
      <c r="WHV172" s="214"/>
      <c r="WHW172" s="214"/>
      <c r="WHX172" s="214"/>
      <c r="WHY172" s="214"/>
      <c r="WHZ172" s="214"/>
      <c r="WIA172" s="214"/>
      <c r="WIB172" s="214"/>
      <c r="WIC172" s="214"/>
      <c r="WID172" s="214"/>
      <c r="WIE172" s="214"/>
      <c r="WIF172" s="214"/>
      <c r="WIG172" s="214"/>
      <c r="WIH172" s="214"/>
      <c r="WII172" s="214"/>
      <c r="WIJ172" s="214"/>
      <c r="WIK172" s="214"/>
      <c r="WIL172" s="214"/>
      <c r="WIM172" s="214"/>
      <c r="WIN172" s="214"/>
      <c r="WIO172" s="214"/>
      <c r="WIP172" s="214"/>
      <c r="WIQ172" s="214"/>
      <c r="WIR172" s="214"/>
      <c r="WIS172" s="214"/>
      <c r="WIT172" s="214"/>
      <c r="WIU172" s="214"/>
      <c r="WIV172" s="214"/>
      <c r="WIW172" s="214"/>
      <c r="WIX172" s="214"/>
      <c r="WIY172" s="214"/>
      <c r="WIZ172" s="214"/>
      <c r="WJA172" s="214"/>
      <c r="WJB172" s="214"/>
      <c r="WJC172" s="214"/>
      <c r="WJD172" s="214"/>
      <c r="WJE172" s="214"/>
      <c r="WJF172" s="214"/>
      <c r="WJG172" s="214"/>
      <c r="WJH172" s="214"/>
      <c r="WJI172" s="214"/>
      <c r="WJJ172" s="214"/>
      <c r="WJK172" s="214"/>
      <c r="WJL172" s="214"/>
      <c r="WJM172" s="214"/>
      <c r="WJN172" s="214"/>
      <c r="WJO172" s="214"/>
      <c r="WJP172" s="214"/>
      <c r="WJQ172" s="214"/>
      <c r="WJR172" s="214"/>
      <c r="WJS172" s="214"/>
      <c r="WJT172" s="214"/>
      <c r="WJU172" s="214"/>
      <c r="WJV172" s="214"/>
      <c r="WJW172" s="214"/>
      <c r="WJX172" s="214"/>
      <c r="WJY172" s="214"/>
      <c r="WJZ172" s="214"/>
      <c r="WKA172" s="214"/>
      <c r="WKB172" s="214"/>
      <c r="WKC172" s="214"/>
      <c r="WKD172" s="214"/>
      <c r="WKE172" s="214"/>
      <c r="WKF172" s="214"/>
      <c r="WKG172" s="214"/>
      <c r="WKH172" s="214"/>
      <c r="WKI172" s="214"/>
      <c r="WKJ172" s="214"/>
      <c r="WKK172" s="214"/>
      <c r="WKL172" s="214"/>
      <c r="WKM172" s="214"/>
      <c r="WKN172" s="214"/>
      <c r="WKO172" s="214"/>
      <c r="WKP172" s="214"/>
      <c r="WKQ172" s="214"/>
      <c r="WKR172" s="214"/>
      <c r="WKS172" s="214"/>
      <c r="WKT172" s="214"/>
      <c r="WKU172" s="214"/>
      <c r="WKV172" s="214"/>
      <c r="WKW172" s="214"/>
      <c r="WKX172" s="214"/>
      <c r="WKY172" s="214"/>
      <c r="WKZ172" s="214"/>
      <c r="WLA172" s="214"/>
      <c r="WLB172" s="214"/>
      <c r="WLC172" s="214"/>
      <c r="WLD172" s="214"/>
      <c r="WLE172" s="214"/>
      <c r="WLF172" s="214"/>
      <c r="WLG172" s="214"/>
      <c r="WLH172" s="214"/>
      <c r="WLI172" s="214"/>
      <c r="WLJ172" s="214"/>
      <c r="WLK172" s="214"/>
      <c r="WLL172" s="214"/>
      <c r="WLM172" s="214"/>
      <c r="WLN172" s="214"/>
      <c r="WLO172" s="214"/>
      <c r="WLV172" s="214"/>
      <c r="WLW172" s="214"/>
      <c r="WLX172" s="214"/>
      <c r="WLY172" s="214"/>
      <c r="WLZ172" s="214"/>
      <c r="WMA172" s="214"/>
      <c r="WMB172" s="214"/>
      <c r="WMC172" s="214"/>
      <c r="WMD172" s="214"/>
      <c r="WME172" s="214"/>
      <c r="WMF172" s="214"/>
      <c r="WMG172" s="214"/>
      <c r="WMH172" s="214"/>
      <c r="WMI172" s="214"/>
      <c r="WMJ172" s="214"/>
      <c r="WMK172" s="214"/>
      <c r="WML172" s="214"/>
      <c r="WMM172" s="214"/>
      <c r="WMN172" s="214"/>
      <c r="WMO172" s="214"/>
      <c r="WMP172" s="214"/>
      <c r="WMQ172" s="214"/>
      <c r="WMR172" s="214"/>
      <c r="WMS172" s="214"/>
      <c r="WMT172" s="214"/>
      <c r="WMU172" s="214"/>
      <c r="WMV172" s="214"/>
      <c r="WMW172" s="214"/>
      <c r="WMX172" s="214"/>
      <c r="WMY172" s="214"/>
      <c r="WMZ172" s="214"/>
      <c r="WNA172" s="214"/>
      <c r="WNB172" s="214"/>
      <c r="WNC172" s="214"/>
      <c r="WND172" s="214"/>
      <c r="WNE172" s="214"/>
      <c r="WNF172" s="214"/>
      <c r="WNG172" s="214"/>
      <c r="WNH172" s="214"/>
      <c r="WNI172" s="214"/>
      <c r="WNJ172" s="214"/>
      <c r="WNK172" s="214"/>
      <c r="WNL172" s="214"/>
      <c r="WNM172" s="214"/>
      <c r="WNN172" s="214"/>
      <c r="WNO172" s="214"/>
      <c r="WNP172" s="214"/>
      <c r="WNQ172" s="214"/>
      <c r="WNR172" s="214"/>
      <c r="WNS172" s="214"/>
      <c r="WNT172" s="214"/>
      <c r="WNU172" s="214"/>
      <c r="WNV172" s="214"/>
      <c r="WNW172" s="214"/>
      <c r="WNX172" s="214"/>
      <c r="WNY172" s="214"/>
      <c r="WNZ172" s="214"/>
      <c r="WOA172" s="214"/>
      <c r="WOB172" s="214"/>
      <c r="WOC172" s="214"/>
      <c r="WOD172" s="214"/>
      <c r="WOE172" s="214"/>
      <c r="WOF172" s="214"/>
      <c r="WOG172" s="214"/>
      <c r="WOH172" s="214"/>
      <c r="WOI172" s="214"/>
      <c r="WOJ172" s="214"/>
      <c r="WOK172" s="214"/>
      <c r="WOL172" s="214"/>
      <c r="WOM172" s="214"/>
      <c r="WON172" s="214"/>
      <c r="WOO172" s="214"/>
      <c r="WOP172" s="214"/>
      <c r="WOQ172" s="214"/>
      <c r="WOR172" s="214"/>
      <c r="WOS172" s="214"/>
      <c r="WOT172" s="214"/>
      <c r="WOU172" s="214"/>
      <c r="WOV172" s="214"/>
      <c r="WOW172" s="214"/>
      <c r="WOX172" s="214"/>
      <c r="WOY172" s="214"/>
      <c r="WOZ172" s="214"/>
      <c r="WPA172" s="214"/>
      <c r="WPB172" s="214"/>
      <c r="WPC172" s="214"/>
      <c r="WPD172" s="214"/>
      <c r="WPE172" s="214"/>
      <c r="WPF172" s="214"/>
      <c r="WPG172" s="214"/>
      <c r="WPH172" s="214"/>
      <c r="WPI172" s="214"/>
      <c r="WPJ172" s="214"/>
      <c r="WPK172" s="214"/>
      <c r="WPL172" s="214"/>
      <c r="WPM172" s="214"/>
      <c r="WPN172" s="214"/>
      <c r="WPO172" s="214"/>
      <c r="WPP172" s="214"/>
      <c r="WPQ172" s="214"/>
      <c r="WPR172" s="214"/>
      <c r="WPS172" s="214"/>
      <c r="WPT172" s="214"/>
      <c r="WPU172" s="214"/>
      <c r="WPV172" s="214"/>
      <c r="WPW172" s="214"/>
      <c r="WPX172" s="214"/>
      <c r="WPY172" s="214"/>
      <c r="WPZ172" s="214"/>
      <c r="WQA172" s="214"/>
      <c r="WQB172" s="214"/>
      <c r="WQC172" s="214"/>
      <c r="WQD172" s="214"/>
      <c r="WQE172" s="214"/>
      <c r="WQF172" s="214"/>
      <c r="WQG172" s="214"/>
      <c r="WQH172" s="214"/>
      <c r="WQI172" s="214"/>
      <c r="WQJ172" s="214"/>
      <c r="WQK172" s="214"/>
      <c r="WQL172" s="214"/>
      <c r="WQM172" s="214"/>
      <c r="WQN172" s="214"/>
      <c r="WQO172" s="214"/>
      <c r="WQP172" s="214"/>
      <c r="WQQ172" s="214"/>
      <c r="WQR172" s="214"/>
      <c r="WQS172" s="214"/>
      <c r="WQT172" s="214"/>
      <c r="WQU172" s="214"/>
      <c r="WQV172" s="214"/>
      <c r="WQW172" s="214"/>
      <c r="WQX172" s="214"/>
      <c r="WQY172" s="214"/>
      <c r="WQZ172" s="214"/>
      <c r="WRA172" s="214"/>
      <c r="WRB172" s="214"/>
      <c r="WRC172" s="214"/>
      <c r="WRD172" s="214"/>
      <c r="WRE172" s="214"/>
      <c r="WRF172" s="214"/>
      <c r="WRG172" s="214"/>
      <c r="WRH172" s="214"/>
      <c r="WRI172" s="214"/>
      <c r="WRJ172" s="214"/>
      <c r="WRK172" s="214"/>
      <c r="WRL172" s="214"/>
      <c r="WRM172" s="214"/>
      <c r="WRN172" s="214"/>
      <c r="WRO172" s="214"/>
      <c r="WRP172" s="214"/>
      <c r="WRQ172" s="214"/>
      <c r="WRR172" s="214"/>
      <c r="WRS172" s="214"/>
      <c r="WRT172" s="214"/>
      <c r="WRU172" s="214"/>
      <c r="WRV172" s="214"/>
      <c r="WRW172" s="214"/>
      <c r="WRX172" s="214"/>
      <c r="WRY172" s="214"/>
      <c r="WRZ172" s="214"/>
      <c r="WSA172" s="214"/>
      <c r="WSB172" s="214"/>
      <c r="WSC172" s="214"/>
      <c r="WSD172" s="214"/>
      <c r="WSE172" s="214"/>
      <c r="WSF172" s="214"/>
      <c r="WSG172" s="214"/>
      <c r="WSH172" s="214"/>
      <c r="WSI172" s="214"/>
      <c r="WSJ172" s="214"/>
      <c r="WSK172" s="214"/>
      <c r="WSL172" s="214"/>
      <c r="WSM172" s="214"/>
      <c r="WSN172" s="214"/>
      <c r="WSO172" s="214"/>
      <c r="WSP172" s="214"/>
      <c r="WSQ172" s="214"/>
      <c r="WSR172" s="214"/>
      <c r="WSS172" s="214"/>
      <c r="WST172" s="214"/>
      <c r="WSU172" s="214"/>
      <c r="WSV172" s="214"/>
      <c r="WSW172" s="214"/>
      <c r="WSX172" s="214"/>
      <c r="WSY172" s="214"/>
      <c r="WSZ172" s="214"/>
      <c r="WTA172" s="214"/>
      <c r="WTB172" s="214"/>
      <c r="WTC172" s="214"/>
      <c r="WTD172" s="214"/>
      <c r="WTE172" s="214"/>
      <c r="WTF172" s="214"/>
      <c r="WTG172" s="214"/>
      <c r="WTH172" s="214"/>
      <c r="WTI172" s="214"/>
      <c r="WTJ172" s="214"/>
      <c r="WTK172" s="214"/>
      <c r="WTL172" s="214"/>
      <c r="WTM172" s="214"/>
      <c r="WTN172" s="214"/>
      <c r="WTO172" s="214"/>
      <c r="WTP172" s="214"/>
      <c r="WTQ172" s="214"/>
      <c r="WTR172" s="214"/>
      <c r="WTS172" s="214"/>
      <c r="WTT172" s="214"/>
      <c r="WTU172" s="214"/>
      <c r="WTV172" s="214"/>
      <c r="WTW172" s="214"/>
      <c r="WTX172" s="214"/>
      <c r="WTY172" s="214"/>
      <c r="WTZ172" s="214"/>
      <c r="WUA172" s="214"/>
      <c r="WUB172" s="214"/>
      <c r="WUC172" s="214"/>
      <c r="WUD172" s="214"/>
      <c r="WUE172" s="214"/>
      <c r="WUF172" s="214"/>
      <c r="WUG172" s="214"/>
      <c r="WUH172" s="214"/>
      <c r="WUI172" s="214"/>
      <c r="WUJ172" s="214"/>
      <c r="WUK172" s="214"/>
      <c r="WUL172" s="214"/>
      <c r="WUM172" s="214"/>
      <c r="WUN172" s="214"/>
      <c r="WUO172" s="214"/>
      <c r="WUP172" s="214"/>
      <c r="WUQ172" s="214"/>
      <c r="WUR172" s="214"/>
      <c r="WUS172" s="214"/>
      <c r="WUT172" s="214"/>
      <c r="WUU172" s="214"/>
      <c r="WUV172" s="214"/>
      <c r="WUW172" s="214"/>
      <c r="WUX172" s="214"/>
      <c r="WUY172" s="214"/>
      <c r="WUZ172" s="214"/>
      <c r="WVA172" s="214"/>
      <c r="WVB172" s="214"/>
      <c r="WVC172" s="214"/>
      <c r="WVD172" s="214"/>
      <c r="WVE172" s="214"/>
      <c r="WVF172" s="214"/>
      <c r="WVG172" s="214"/>
      <c r="WVH172" s="214"/>
      <c r="WVI172" s="214"/>
      <c r="WVJ172" s="214"/>
      <c r="WVK172" s="214"/>
      <c r="WVR172" s="214"/>
      <c r="WVS172" s="214"/>
      <c r="WVT172" s="214"/>
      <c r="WVU172" s="214"/>
      <c r="WVV172" s="214"/>
      <c r="WVW172" s="214"/>
      <c r="WVX172" s="214"/>
      <c r="WVY172" s="214"/>
      <c r="WVZ172" s="214"/>
      <c r="WWA172" s="214"/>
      <c r="WWB172" s="214"/>
      <c r="WWC172" s="214"/>
      <c r="WWD172" s="214"/>
      <c r="WWE172" s="214"/>
      <c r="WWF172" s="214"/>
      <c r="WWG172" s="214"/>
      <c r="WWH172" s="214"/>
      <c r="WWI172" s="214"/>
      <c r="WWJ172" s="214"/>
      <c r="WWK172" s="214"/>
      <c r="WWL172" s="214"/>
      <c r="WWM172" s="214"/>
      <c r="WWN172" s="214"/>
      <c r="WWO172" s="214"/>
      <c r="WWP172" s="214"/>
      <c r="WWQ172" s="214"/>
      <c r="WWR172" s="214"/>
      <c r="WWS172" s="214"/>
      <c r="WWT172" s="214"/>
      <c r="WWU172" s="214"/>
      <c r="WWV172" s="214"/>
      <c r="WWW172" s="214"/>
      <c r="WWX172" s="214"/>
      <c r="WWY172" s="214"/>
      <c r="WWZ172" s="214"/>
      <c r="WXA172" s="214"/>
      <c r="WXB172" s="214"/>
      <c r="WXC172" s="214"/>
      <c r="WXD172" s="214"/>
      <c r="WXE172" s="214"/>
      <c r="WXF172" s="214"/>
      <c r="WXG172" s="214"/>
      <c r="WXH172" s="214"/>
      <c r="WXI172" s="214"/>
      <c r="WXJ172" s="214"/>
      <c r="WXK172" s="214"/>
      <c r="WXL172" s="214"/>
      <c r="WXM172" s="214"/>
      <c r="WXN172" s="214"/>
      <c r="WXO172" s="214"/>
      <c r="WXP172" s="214"/>
      <c r="WXQ172" s="214"/>
      <c r="WXR172" s="214"/>
      <c r="WXS172" s="214"/>
      <c r="WXT172" s="214"/>
      <c r="WXU172" s="214"/>
      <c r="WXV172" s="214"/>
      <c r="WXW172" s="214"/>
      <c r="WXX172" s="214"/>
      <c r="WXY172" s="214"/>
      <c r="WXZ172" s="214"/>
      <c r="WYA172" s="214"/>
      <c r="WYB172" s="214"/>
      <c r="WYC172" s="214"/>
      <c r="WYD172" s="214"/>
      <c r="WYE172" s="214"/>
      <c r="WYF172" s="214"/>
      <c r="WYG172" s="214"/>
      <c r="WYH172" s="214"/>
      <c r="WYI172" s="214"/>
      <c r="WYJ172" s="214"/>
      <c r="WYK172" s="214"/>
      <c r="WYL172" s="214"/>
      <c r="WYM172" s="214"/>
      <c r="WYN172" s="214"/>
      <c r="WYO172" s="214"/>
      <c r="WYP172" s="214"/>
      <c r="WYQ172" s="214"/>
      <c r="WYR172" s="214"/>
      <c r="WYS172" s="214"/>
      <c r="WYT172" s="214"/>
      <c r="WYU172" s="214"/>
      <c r="WYV172" s="214"/>
      <c r="WYW172" s="214"/>
      <c r="WYX172" s="214"/>
      <c r="WYY172" s="214"/>
      <c r="WYZ172" s="214"/>
      <c r="WZA172" s="214"/>
      <c r="WZB172" s="214"/>
      <c r="WZC172" s="214"/>
      <c r="WZD172" s="214"/>
      <c r="WZE172" s="214"/>
      <c r="WZF172" s="214"/>
      <c r="WZG172" s="214"/>
      <c r="WZH172" s="214"/>
      <c r="WZI172" s="214"/>
      <c r="WZJ172" s="214"/>
      <c r="WZK172" s="214"/>
      <c r="WZL172" s="214"/>
      <c r="WZM172" s="214"/>
      <c r="WZN172" s="214"/>
      <c r="WZO172" s="214"/>
      <c r="WZP172" s="214"/>
      <c r="WZQ172" s="214"/>
      <c r="WZR172" s="214"/>
      <c r="WZS172" s="214"/>
      <c r="WZT172" s="214"/>
      <c r="WZU172" s="214"/>
      <c r="WZV172" s="214"/>
      <c r="WZW172" s="214"/>
      <c r="WZX172" s="214"/>
      <c r="WZY172" s="214"/>
      <c r="WZZ172" s="214"/>
      <c r="XAA172" s="214"/>
      <c r="XAB172" s="214"/>
      <c r="XAC172" s="214"/>
      <c r="XAD172" s="214"/>
      <c r="XAE172" s="214"/>
      <c r="XAF172" s="214"/>
      <c r="XAG172" s="214"/>
      <c r="XAH172" s="214"/>
      <c r="XAI172" s="214"/>
      <c r="XAJ172" s="214"/>
      <c r="XAK172" s="214"/>
      <c r="XAL172" s="214"/>
      <c r="XAM172" s="214"/>
      <c r="XAN172" s="214"/>
      <c r="XAO172" s="214"/>
      <c r="XAP172" s="214"/>
      <c r="XAQ172" s="214"/>
      <c r="XAR172" s="214"/>
      <c r="XAS172" s="214"/>
      <c r="XAT172" s="214"/>
      <c r="XAU172" s="214"/>
      <c r="XAV172" s="214"/>
      <c r="XAW172" s="214"/>
      <c r="XAX172" s="214"/>
      <c r="XAY172" s="214"/>
      <c r="XAZ172" s="214"/>
      <c r="XBA172" s="214"/>
      <c r="XBB172" s="214"/>
      <c r="XBC172" s="214"/>
      <c r="XBD172" s="214"/>
      <c r="XBE172" s="214"/>
      <c r="XBF172" s="214"/>
      <c r="XBG172" s="214"/>
      <c r="XBH172" s="214"/>
      <c r="XBI172" s="214"/>
      <c r="XBJ172" s="214"/>
      <c r="XBK172" s="214"/>
      <c r="XBL172" s="214"/>
      <c r="XBM172" s="214"/>
      <c r="XBN172" s="214"/>
      <c r="XBO172" s="214"/>
      <c r="XBP172" s="214"/>
      <c r="XBQ172" s="214"/>
      <c r="XBR172" s="214"/>
      <c r="XBS172" s="214"/>
      <c r="XBT172" s="214"/>
      <c r="XBU172" s="214"/>
      <c r="XBV172" s="214"/>
      <c r="XBW172" s="214"/>
      <c r="XBX172" s="214"/>
      <c r="XBY172" s="214"/>
      <c r="XBZ172" s="214"/>
      <c r="XCA172" s="214"/>
      <c r="XCB172" s="214"/>
      <c r="XCC172" s="214"/>
      <c r="XCD172" s="214"/>
      <c r="XCE172" s="214"/>
      <c r="XCF172" s="214"/>
      <c r="XCG172" s="214"/>
      <c r="XCH172" s="214"/>
      <c r="XCI172" s="214"/>
      <c r="XCJ172" s="214"/>
      <c r="XCK172" s="214"/>
      <c r="XCL172" s="214"/>
      <c r="XCM172" s="214"/>
      <c r="XCN172" s="214"/>
      <c r="XCO172" s="214"/>
      <c r="XCP172" s="214"/>
      <c r="XCQ172" s="214"/>
      <c r="XCR172" s="214"/>
      <c r="XCS172" s="214"/>
      <c r="XCT172" s="214"/>
      <c r="XCU172" s="214"/>
      <c r="XCV172" s="214"/>
      <c r="XCW172" s="214"/>
      <c r="XCX172" s="214"/>
      <c r="XCY172" s="214"/>
      <c r="XCZ172" s="214"/>
      <c r="XDA172" s="214"/>
      <c r="XDB172" s="214"/>
      <c r="XDC172" s="214"/>
      <c r="XDD172" s="214"/>
      <c r="XDE172" s="214"/>
      <c r="XDF172" s="214"/>
      <c r="XDG172" s="214"/>
      <c r="XDH172" s="214"/>
      <c r="XDI172" s="214"/>
      <c r="XDJ172" s="214"/>
      <c r="XDK172" s="214"/>
      <c r="XDL172" s="214"/>
      <c r="XDM172" s="214"/>
      <c r="XDN172" s="214"/>
      <c r="XDO172" s="214"/>
      <c r="XDP172" s="214"/>
      <c r="XDQ172" s="214"/>
      <c r="XDR172" s="214"/>
      <c r="XDS172" s="214"/>
      <c r="XDT172" s="214"/>
      <c r="XDU172" s="214"/>
      <c r="XDV172" s="214"/>
      <c r="XDW172" s="214"/>
      <c r="XDX172" s="214"/>
      <c r="XDY172" s="214"/>
      <c r="XDZ172" s="214"/>
      <c r="XEA172" s="214"/>
      <c r="XEB172" s="214"/>
      <c r="XEC172" s="214"/>
      <c r="XED172" s="214"/>
      <c r="XEE172" s="214"/>
      <c r="XEF172" s="214"/>
      <c r="XEG172" s="214"/>
      <c r="XEH172" s="214"/>
      <c r="XEI172" s="214"/>
      <c r="XEJ172" s="214"/>
      <c r="XEK172" s="214"/>
      <c r="XEL172" s="214"/>
      <c r="XEM172" s="214"/>
      <c r="XEN172" s="214"/>
      <c r="XEO172" s="214"/>
      <c r="XEP172" s="214"/>
      <c r="XEQ172" s="214"/>
      <c r="XER172" s="214"/>
      <c r="XES172" s="214"/>
      <c r="XET172" s="214"/>
      <c r="XEU172" s="214"/>
      <c r="XEV172" s="214"/>
      <c r="XEW172" s="214"/>
      <c r="XEX172" s="214"/>
      <c r="XEY172" s="214"/>
      <c r="XEZ172" s="214"/>
      <c r="XFA172" s="214"/>
      <c r="XFB172" s="214"/>
      <c r="XFC172" s="214"/>
    </row>
    <row r="173" spans="1:16384" ht="15.75" x14ac:dyDescent="0.25">
      <c r="A173" s="161"/>
      <c r="B173" s="128"/>
      <c r="C173" s="128"/>
      <c r="D173" s="210"/>
      <c r="E173" s="210"/>
      <c r="F173" s="210"/>
      <c r="O173" s="199"/>
      <c r="P173" s="199"/>
    </row>
    <row r="174" spans="1:16384" ht="15.75" hidden="1" x14ac:dyDescent="0.25">
      <c r="A174" s="167"/>
      <c r="B174" s="168"/>
      <c r="C174" s="168"/>
      <c r="D174" s="116"/>
      <c r="E174" s="116"/>
      <c r="F174" s="116"/>
      <c r="L174" s="87"/>
      <c r="M174" s="87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  <c r="FQ174" s="41"/>
      <c r="FR174" s="41"/>
      <c r="FS174" s="41"/>
      <c r="FT174" s="41"/>
      <c r="FU174" s="41"/>
      <c r="FV174" s="41"/>
      <c r="FW174" s="41"/>
      <c r="FX174" s="41"/>
      <c r="FY174" s="41"/>
      <c r="FZ174" s="41"/>
      <c r="GA174" s="41"/>
      <c r="GB174" s="41"/>
      <c r="GC174" s="41"/>
      <c r="GD174" s="41"/>
      <c r="GE174" s="41"/>
      <c r="GF174" s="41"/>
      <c r="GG174" s="41"/>
      <c r="GH174" s="41"/>
      <c r="GI174" s="41"/>
      <c r="GJ174" s="41"/>
      <c r="GK174" s="41"/>
      <c r="GL174" s="41"/>
      <c r="GM174" s="41"/>
      <c r="GN174" s="41"/>
      <c r="GO174" s="41"/>
      <c r="GP174" s="41"/>
      <c r="GQ174" s="41"/>
      <c r="GR174" s="41"/>
      <c r="GS174" s="41"/>
      <c r="GT174" s="41"/>
      <c r="GU174" s="41"/>
      <c r="GV174" s="41"/>
      <c r="GW174" s="41"/>
      <c r="GX174" s="41"/>
      <c r="GY174" s="41"/>
      <c r="GZ174" s="41"/>
      <c r="HA174" s="41"/>
      <c r="HB174" s="41"/>
      <c r="HC174" s="41"/>
      <c r="HD174" s="41"/>
      <c r="HE174" s="41"/>
      <c r="HF174" s="41"/>
      <c r="HG174" s="41"/>
      <c r="HH174" s="41"/>
      <c r="HI174" s="41"/>
      <c r="HJ174" s="41"/>
      <c r="HK174" s="41"/>
      <c r="HL174" s="41"/>
      <c r="HM174" s="41"/>
      <c r="HN174" s="41"/>
      <c r="HO174" s="41"/>
      <c r="HP174" s="41"/>
      <c r="HQ174" s="41"/>
      <c r="HR174" s="41"/>
      <c r="HS174" s="41"/>
      <c r="HT174" s="41"/>
      <c r="HU174" s="41"/>
      <c r="HV174" s="41"/>
      <c r="HW174" s="41"/>
      <c r="HX174" s="41"/>
      <c r="HY174" s="41"/>
      <c r="HZ174" s="41"/>
      <c r="IA174" s="41"/>
      <c r="IB174" s="41"/>
      <c r="IC174" s="41"/>
      <c r="ID174" s="41"/>
      <c r="IE174" s="41"/>
      <c r="IF174" s="41"/>
      <c r="IG174" s="41"/>
      <c r="IH174" s="41"/>
      <c r="II174" s="41"/>
      <c r="IJ174" s="41"/>
      <c r="IK174" s="41"/>
      <c r="IL174" s="41"/>
      <c r="IM174" s="41"/>
      <c r="IN174" s="41"/>
      <c r="IO174" s="41"/>
      <c r="IP174" s="41"/>
      <c r="IQ174" s="41"/>
      <c r="IR174" s="41"/>
      <c r="IS174" s="41"/>
      <c r="IT174" s="41"/>
      <c r="IU174" s="41"/>
      <c r="IV174" s="41"/>
      <c r="IW174" s="41"/>
      <c r="IX174" s="41"/>
      <c r="IY174" s="41"/>
      <c r="JF174" s="41"/>
      <c r="JG174" s="41"/>
      <c r="JH174" s="41"/>
      <c r="JI174" s="41"/>
      <c r="JJ174" s="41"/>
      <c r="JK174" s="41"/>
      <c r="JL174" s="41"/>
      <c r="JM174" s="41"/>
      <c r="JN174" s="41"/>
      <c r="JO174" s="41"/>
      <c r="JP174" s="41"/>
      <c r="JQ174" s="41"/>
      <c r="JR174" s="41"/>
      <c r="JS174" s="41"/>
      <c r="JT174" s="41"/>
      <c r="JU174" s="41"/>
      <c r="JV174" s="41"/>
      <c r="JW174" s="41"/>
      <c r="JX174" s="41"/>
      <c r="JY174" s="41"/>
      <c r="JZ174" s="41"/>
      <c r="KA174" s="41"/>
      <c r="KB174" s="41"/>
      <c r="KC174" s="41"/>
      <c r="KD174" s="41"/>
      <c r="KE174" s="41"/>
      <c r="KF174" s="41"/>
      <c r="KG174" s="41"/>
      <c r="KH174" s="41"/>
      <c r="KI174" s="41"/>
      <c r="KJ174" s="41"/>
      <c r="KK174" s="41"/>
      <c r="KL174" s="41"/>
      <c r="KM174" s="41"/>
      <c r="KN174" s="41"/>
      <c r="KO174" s="41"/>
      <c r="KP174" s="41"/>
      <c r="KQ174" s="41"/>
      <c r="KR174" s="41"/>
      <c r="KS174" s="41"/>
      <c r="KT174" s="41"/>
      <c r="KU174" s="41"/>
      <c r="KV174" s="41"/>
      <c r="KW174" s="41"/>
      <c r="KX174" s="41"/>
      <c r="KY174" s="41"/>
      <c r="KZ174" s="41"/>
      <c r="LA174" s="41"/>
      <c r="LB174" s="41"/>
      <c r="LC174" s="41"/>
      <c r="LD174" s="41"/>
      <c r="LE174" s="41"/>
      <c r="LF174" s="41"/>
      <c r="LG174" s="41"/>
      <c r="LH174" s="41"/>
      <c r="LI174" s="41"/>
      <c r="LJ174" s="41"/>
      <c r="LK174" s="41"/>
      <c r="LL174" s="41"/>
      <c r="LM174" s="41"/>
      <c r="LN174" s="41"/>
      <c r="LO174" s="41"/>
      <c r="LP174" s="41"/>
      <c r="LQ174" s="41"/>
      <c r="LR174" s="41"/>
      <c r="LS174" s="41"/>
      <c r="LT174" s="41"/>
      <c r="LU174" s="41"/>
      <c r="LV174" s="41"/>
      <c r="LW174" s="41"/>
      <c r="LX174" s="41"/>
      <c r="LY174" s="41"/>
      <c r="LZ174" s="41"/>
      <c r="MA174" s="41"/>
      <c r="MB174" s="41"/>
      <c r="MC174" s="41"/>
      <c r="MD174" s="41"/>
      <c r="ME174" s="41"/>
      <c r="MF174" s="41"/>
      <c r="MG174" s="41"/>
      <c r="MH174" s="41"/>
      <c r="MI174" s="41"/>
      <c r="MJ174" s="41"/>
      <c r="MK174" s="41"/>
      <c r="ML174" s="41"/>
      <c r="MM174" s="41"/>
      <c r="MN174" s="41"/>
      <c r="MO174" s="41"/>
      <c r="MP174" s="41"/>
      <c r="MQ174" s="41"/>
      <c r="MR174" s="41"/>
      <c r="MS174" s="41"/>
      <c r="MT174" s="41"/>
      <c r="MU174" s="41"/>
      <c r="MV174" s="41"/>
      <c r="MW174" s="41"/>
      <c r="MX174" s="41"/>
      <c r="MY174" s="41"/>
      <c r="MZ174" s="41"/>
      <c r="NA174" s="41"/>
      <c r="NB174" s="41"/>
      <c r="NC174" s="41"/>
      <c r="ND174" s="41"/>
      <c r="NE174" s="41"/>
      <c r="NF174" s="41"/>
      <c r="NG174" s="41"/>
      <c r="NH174" s="41"/>
      <c r="NI174" s="41"/>
      <c r="NJ174" s="41"/>
      <c r="NK174" s="41"/>
      <c r="NL174" s="41"/>
      <c r="NM174" s="41"/>
      <c r="NN174" s="41"/>
      <c r="NO174" s="41"/>
      <c r="NP174" s="41"/>
      <c r="NQ174" s="41"/>
      <c r="NR174" s="41"/>
      <c r="NS174" s="41"/>
      <c r="NT174" s="41"/>
      <c r="NU174" s="41"/>
      <c r="NV174" s="41"/>
      <c r="NW174" s="41"/>
      <c r="NX174" s="41"/>
      <c r="NY174" s="41"/>
      <c r="NZ174" s="41"/>
      <c r="OA174" s="41"/>
      <c r="OB174" s="41"/>
      <c r="OC174" s="41"/>
      <c r="OD174" s="41"/>
      <c r="OE174" s="41"/>
      <c r="OF174" s="41"/>
      <c r="OG174" s="41"/>
      <c r="OH174" s="41"/>
      <c r="OI174" s="41"/>
      <c r="OJ174" s="41"/>
      <c r="OK174" s="41"/>
      <c r="OL174" s="41"/>
      <c r="OM174" s="41"/>
      <c r="ON174" s="41"/>
      <c r="OO174" s="41"/>
      <c r="OP174" s="41"/>
      <c r="OQ174" s="41"/>
      <c r="OR174" s="41"/>
      <c r="OS174" s="41"/>
      <c r="OT174" s="41"/>
      <c r="OU174" s="41"/>
      <c r="OV174" s="41"/>
      <c r="OW174" s="41"/>
      <c r="OX174" s="41"/>
      <c r="OY174" s="41"/>
      <c r="OZ174" s="41"/>
      <c r="PA174" s="41"/>
      <c r="PB174" s="41"/>
      <c r="PC174" s="41"/>
      <c r="PD174" s="41"/>
      <c r="PE174" s="41"/>
      <c r="PF174" s="41"/>
      <c r="PG174" s="41"/>
      <c r="PH174" s="41"/>
      <c r="PI174" s="41"/>
      <c r="PJ174" s="41"/>
      <c r="PK174" s="41"/>
      <c r="PL174" s="41"/>
      <c r="PM174" s="41"/>
      <c r="PN174" s="41"/>
      <c r="PO174" s="41"/>
      <c r="PP174" s="41"/>
      <c r="PQ174" s="41"/>
      <c r="PR174" s="41"/>
      <c r="PS174" s="41"/>
      <c r="PT174" s="41"/>
      <c r="PU174" s="41"/>
      <c r="PV174" s="41"/>
      <c r="PW174" s="41"/>
      <c r="PX174" s="41"/>
      <c r="PY174" s="41"/>
      <c r="PZ174" s="41"/>
      <c r="QA174" s="41"/>
      <c r="QB174" s="41"/>
      <c r="QC174" s="41"/>
      <c r="QD174" s="41"/>
      <c r="QE174" s="41"/>
      <c r="QF174" s="41"/>
      <c r="QG174" s="41"/>
      <c r="QH174" s="41"/>
      <c r="QI174" s="41"/>
      <c r="QJ174" s="41"/>
      <c r="QK174" s="41"/>
      <c r="QL174" s="41"/>
      <c r="QM174" s="41"/>
      <c r="QN174" s="41"/>
      <c r="QO174" s="41"/>
      <c r="QP174" s="41"/>
      <c r="QQ174" s="41"/>
      <c r="QR174" s="41"/>
      <c r="QS174" s="41"/>
      <c r="QT174" s="41"/>
      <c r="QU174" s="41"/>
      <c r="QV174" s="41"/>
      <c r="QW174" s="41"/>
      <c r="QX174" s="41"/>
      <c r="QY174" s="41"/>
      <c r="QZ174" s="41"/>
      <c r="RA174" s="41"/>
      <c r="RB174" s="41"/>
      <c r="RC174" s="41"/>
      <c r="RD174" s="41"/>
      <c r="RE174" s="41"/>
      <c r="RF174" s="41"/>
      <c r="RG174" s="41"/>
      <c r="RH174" s="41"/>
      <c r="RI174" s="41"/>
      <c r="RJ174" s="41"/>
      <c r="RK174" s="41"/>
      <c r="RL174" s="41"/>
      <c r="RM174" s="41"/>
      <c r="RN174" s="41"/>
      <c r="RO174" s="41"/>
      <c r="RP174" s="41"/>
      <c r="RQ174" s="41"/>
      <c r="RR174" s="41"/>
      <c r="RS174" s="41"/>
      <c r="RT174" s="41"/>
      <c r="RU174" s="41"/>
      <c r="RV174" s="41"/>
      <c r="RW174" s="41"/>
      <c r="RX174" s="41"/>
      <c r="RY174" s="41"/>
      <c r="RZ174" s="41"/>
      <c r="SA174" s="41"/>
      <c r="SB174" s="41"/>
      <c r="SC174" s="41"/>
      <c r="SD174" s="41"/>
      <c r="SE174" s="41"/>
      <c r="SF174" s="41"/>
      <c r="SG174" s="41"/>
      <c r="SH174" s="41"/>
      <c r="SI174" s="41"/>
      <c r="SJ174" s="41"/>
      <c r="SK174" s="41"/>
      <c r="SL174" s="41"/>
      <c r="SM174" s="41"/>
      <c r="SN174" s="41"/>
      <c r="SO174" s="41"/>
      <c r="SP174" s="41"/>
      <c r="SQ174" s="41"/>
      <c r="SR174" s="41"/>
      <c r="SS174" s="41"/>
      <c r="ST174" s="41"/>
      <c r="SU174" s="41"/>
      <c r="TB174" s="41"/>
      <c r="TC174" s="41"/>
      <c r="TD174" s="41"/>
      <c r="TE174" s="41"/>
      <c r="TF174" s="41"/>
      <c r="TG174" s="41"/>
      <c r="TH174" s="41"/>
      <c r="TI174" s="41"/>
      <c r="TJ174" s="41"/>
      <c r="TK174" s="41"/>
      <c r="TL174" s="41"/>
      <c r="TM174" s="41"/>
      <c r="TN174" s="41"/>
      <c r="TO174" s="41"/>
      <c r="TP174" s="41"/>
      <c r="TQ174" s="41"/>
      <c r="TR174" s="41"/>
      <c r="TS174" s="41"/>
      <c r="TT174" s="41"/>
      <c r="TU174" s="41"/>
      <c r="TV174" s="41"/>
      <c r="TW174" s="41"/>
      <c r="TX174" s="41"/>
      <c r="TY174" s="41"/>
      <c r="TZ174" s="41"/>
      <c r="UA174" s="41"/>
      <c r="UB174" s="41"/>
      <c r="UC174" s="41"/>
      <c r="UD174" s="41"/>
      <c r="UE174" s="41"/>
      <c r="UF174" s="41"/>
      <c r="UG174" s="41"/>
      <c r="UH174" s="41"/>
      <c r="UI174" s="41"/>
      <c r="UJ174" s="41"/>
      <c r="UK174" s="41"/>
      <c r="UL174" s="41"/>
      <c r="UM174" s="41"/>
      <c r="UN174" s="41"/>
      <c r="UO174" s="41"/>
      <c r="UP174" s="41"/>
      <c r="UQ174" s="41"/>
      <c r="UR174" s="41"/>
      <c r="US174" s="41"/>
      <c r="UT174" s="41"/>
      <c r="UU174" s="41"/>
      <c r="UV174" s="41"/>
      <c r="UW174" s="41"/>
      <c r="UX174" s="41"/>
      <c r="UY174" s="41"/>
      <c r="UZ174" s="41"/>
      <c r="VA174" s="41"/>
      <c r="VB174" s="41"/>
      <c r="VC174" s="41"/>
      <c r="VD174" s="41"/>
      <c r="VE174" s="41"/>
      <c r="VF174" s="41"/>
      <c r="VG174" s="41"/>
      <c r="VH174" s="41"/>
      <c r="VI174" s="41"/>
      <c r="VJ174" s="41"/>
      <c r="VK174" s="41"/>
      <c r="VL174" s="41"/>
      <c r="VM174" s="41"/>
      <c r="VN174" s="41"/>
      <c r="VO174" s="41"/>
      <c r="VP174" s="41"/>
      <c r="VQ174" s="41"/>
      <c r="VR174" s="41"/>
      <c r="VS174" s="41"/>
      <c r="VT174" s="41"/>
      <c r="VU174" s="41"/>
      <c r="VV174" s="41"/>
      <c r="VW174" s="41"/>
      <c r="VX174" s="41"/>
      <c r="VY174" s="41"/>
      <c r="VZ174" s="41"/>
      <c r="WA174" s="41"/>
      <c r="WB174" s="41"/>
      <c r="WC174" s="41"/>
      <c r="WD174" s="41"/>
      <c r="WE174" s="41"/>
      <c r="WF174" s="41"/>
      <c r="WG174" s="41"/>
      <c r="WH174" s="41"/>
      <c r="WI174" s="41"/>
      <c r="WJ174" s="41"/>
      <c r="WK174" s="41"/>
      <c r="WL174" s="41"/>
      <c r="WM174" s="41"/>
      <c r="WN174" s="41"/>
      <c r="WO174" s="41"/>
      <c r="WP174" s="41"/>
      <c r="WQ174" s="41"/>
      <c r="WR174" s="41"/>
      <c r="WS174" s="41"/>
      <c r="WT174" s="41"/>
      <c r="WU174" s="41"/>
      <c r="WV174" s="41"/>
      <c r="WW174" s="41"/>
      <c r="WX174" s="41"/>
      <c r="WY174" s="41"/>
      <c r="WZ174" s="41"/>
      <c r="XA174" s="41"/>
      <c r="XB174" s="41"/>
      <c r="XC174" s="41"/>
      <c r="XD174" s="41"/>
      <c r="XE174" s="41"/>
      <c r="XF174" s="41"/>
      <c r="XG174" s="41"/>
      <c r="XH174" s="41"/>
      <c r="XI174" s="41"/>
      <c r="XJ174" s="41"/>
      <c r="XK174" s="41"/>
      <c r="XL174" s="41"/>
      <c r="XM174" s="41"/>
      <c r="XN174" s="41"/>
      <c r="XO174" s="41"/>
      <c r="XP174" s="41"/>
      <c r="XQ174" s="41"/>
      <c r="XR174" s="41"/>
      <c r="XS174" s="41"/>
      <c r="XT174" s="41"/>
      <c r="XU174" s="41"/>
      <c r="XV174" s="41"/>
      <c r="XW174" s="41"/>
      <c r="XX174" s="41"/>
      <c r="XY174" s="41"/>
      <c r="XZ174" s="41"/>
      <c r="YA174" s="41"/>
      <c r="YB174" s="41"/>
      <c r="YC174" s="41"/>
      <c r="YD174" s="41"/>
      <c r="YE174" s="41"/>
      <c r="YF174" s="41"/>
      <c r="YG174" s="41"/>
      <c r="YH174" s="41"/>
      <c r="YI174" s="41"/>
      <c r="YJ174" s="41"/>
      <c r="YK174" s="41"/>
      <c r="YL174" s="41"/>
      <c r="YM174" s="41"/>
      <c r="YN174" s="41"/>
      <c r="YO174" s="41"/>
      <c r="YP174" s="41"/>
      <c r="YQ174" s="41"/>
      <c r="YR174" s="41"/>
      <c r="YS174" s="41"/>
      <c r="YT174" s="41"/>
      <c r="YU174" s="41"/>
      <c r="YV174" s="41"/>
      <c r="YW174" s="41"/>
      <c r="YX174" s="41"/>
      <c r="YY174" s="41"/>
      <c r="YZ174" s="41"/>
      <c r="ZA174" s="41"/>
      <c r="ZB174" s="41"/>
      <c r="ZC174" s="41"/>
      <c r="ZD174" s="41"/>
      <c r="ZE174" s="41"/>
      <c r="ZF174" s="41"/>
      <c r="ZG174" s="41"/>
      <c r="ZH174" s="41"/>
      <c r="ZI174" s="41"/>
      <c r="ZJ174" s="41"/>
      <c r="ZK174" s="41"/>
      <c r="ZL174" s="41"/>
      <c r="ZM174" s="41"/>
      <c r="ZN174" s="41"/>
      <c r="ZO174" s="41"/>
      <c r="ZP174" s="41"/>
      <c r="ZQ174" s="41"/>
      <c r="ZR174" s="41"/>
      <c r="ZS174" s="41"/>
      <c r="ZT174" s="41"/>
      <c r="ZU174" s="41"/>
      <c r="ZV174" s="41"/>
      <c r="ZW174" s="41"/>
      <c r="ZX174" s="41"/>
      <c r="ZY174" s="41"/>
      <c r="ZZ174" s="41"/>
      <c r="AAA174" s="41"/>
      <c r="AAB174" s="41"/>
      <c r="AAC174" s="41"/>
      <c r="AAD174" s="41"/>
      <c r="AAE174" s="41"/>
      <c r="AAF174" s="41"/>
      <c r="AAG174" s="41"/>
      <c r="AAH174" s="41"/>
      <c r="AAI174" s="41"/>
      <c r="AAJ174" s="41"/>
      <c r="AAK174" s="41"/>
      <c r="AAL174" s="41"/>
      <c r="AAM174" s="41"/>
      <c r="AAN174" s="41"/>
      <c r="AAO174" s="41"/>
      <c r="AAP174" s="41"/>
      <c r="AAQ174" s="41"/>
      <c r="AAR174" s="41"/>
      <c r="AAS174" s="41"/>
      <c r="AAT174" s="41"/>
      <c r="AAU174" s="41"/>
      <c r="AAV174" s="41"/>
      <c r="AAW174" s="41"/>
      <c r="AAX174" s="41"/>
      <c r="AAY174" s="41"/>
      <c r="AAZ174" s="41"/>
      <c r="ABA174" s="41"/>
      <c r="ABB174" s="41"/>
      <c r="ABC174" s="41"/>
      <c r="ABD174" s="41"/>
      <c r="ABE174" s="41"/>
      <c r="ABF174" s="41"/>
      <c r="ABG174" s="41"/>
      <c r="ABH174" s="41"/>
      <c r="ABI174" s="41"/>
      <c r="ABJ174" s="41"/>
      <c r="ABK174" s="41"/>
      <c r="ABL174" s="41"/>
      <c r="ABM174" s="41"/>
      <c r="ABN174" s="41"/>
      <c r="ABO174" s="41"/>
      <c r="ABP174" s="41"/>
      <c r="ABQ174" s="41"/>
      <c r="ABR174" s="41"/>
      <c r="ABS174" s="41"/>
      <c r="ABT174" s="41"/>
      <c r="ABU174" s="41"/>
      <c r="ABV174" s="41"/>
      <c r="ABW174" s="41"/>
      <c r="ABX174" s="41"/>
      <c r="ABY174" s="41"/>
      <c r="ABZ174" s="41"/>
      <c r="ACA174" s="41"/>
      <c r="ACB174" s="41"/>
      <c r="ACC174" s="41"/>
      <c r="ACD174" s="41"/>
      <c r="ACE174" s="41"/>
      <c r="ACF174" s="41"/>
      <c r="ACG174" s="41"/>
      <c r="ACH174" s="41"/>
      <c r="ACI174" s="41"/>
      <c r="ACJ174" s="41"/>
      <c r="ACK174" s="41"/>
      <c r="ACL174" s="41"/>
      <c r="ACM174" s="41"/>
      <c r="ACN174" s="41"/>
      <c r="ACO174" s="41"/>
      <c r="ACP174" s="41"/>
      <c r="ACQ174" s="41"/>
      <c r="ACX174" s="41"/>
      <c r="ACY174" s="41"/>
      <c r="ACZ174" s="41"/>
      <c r="ADA174" s="41"/>
      <c r="ADB174" s="41"/>
      <c r="ADC174" s="41"/>
      <c r="ADD174" s="41"/>
      <c r="ADE174" s="41"/>
      <c r="ADF174" s="41"/>
      <c r="ADG174" s="41"/>
      <c r="ADH174" s="41"/>
      <c r="ADI174" s="41"/>
      <c r="ADJ174" s="41"/>
      <c r="ADK174" s="41"/>
      <c r="ADL174" s="41"/>
      <c r="ADM174" s="41"/>
      <c r="ADN174" s="41"/>
      <c r="ADO174" s="41"/>
      <c r="ADP174" s="41"/>
      <c r="ADQ174" s="41"/>
      <c r="ADR174" s="41"/>
      <c r="ADS174" s="41"/>
      <c r="ADT174" s="41"/>
      <c r="ADU174" s="41"/>
      <c r="ADV174" s="41"/>
      <c r="ADW174" s="41"/>
      <c r="ADX174" s="41"/>
      <c r="ADY174" s="41"/>
      <c r="ADZ174" s="41"/>
      <c r="AEA174" s="41"/>
      <c r="AEB174" s="41"/>
      <c r="AEC174" s="41"/>
      <c r="AED174" s="41"/>
      <c r="AEE174" s="41"/>
      <c r="AEF174" s="41"/>
      <c r="AEG174" s="41"/>
      <c r="AEH174" s="41"/>
      <c r="AEI174" s="41"/>
      <c r="AEJ174" s="41"/>
      <c r="AEK174" s="41"/>
      <c r="AEL174" s="41"/>
      <c r="AEM174" s="41"/>
      <c r="AEN174" s="41"/>
      <c r="AEO174" s="41"/>
      <c r="AEP174" s="41"/>
      <c r="AEQ174" s="41"/>
      <c r="AER174" s="41"/>
      <c r="AES174" s="41"/>
      <c r="AET174" s="41"/>
      <c r="AEU174" s="41"/>
      <c r="AEV174" s="41"/>
      <c r="AEW174" s="41"/>
      <c r="AEX174" s="41"/>
      <c r="AEY174" s="41"/>
      <c r="AEZ174" s="41"/>
      <c r="AFA174" s="41"/>
      <c r="AFB174" s="41"/>
      <c r="AFC174" s="41"/>
      <c r="AFD174" s="41"/>
      <c r="AFE174" s="41"/>
      <c r="AFF174" s="41"/>
      <c r="AFG174" s="41"/>
      <c r="AFH174" s="41"/>
      <c r="AFI174" s="41"/>
      <c r="AFJ174" s="41"/>
      <c r="AFK174" s="41"/>
      <c r="AFL174" s="41"/>
      <c r="AFM174" s="41"/>
      <c r="AFN174" s="41"/>
      <c r="AFO174" s="41"/>
      <c r="AFP174" s="41"/>
      <c r="AFQ174" s="41"/>
      <c r="AFR174" s="41"/>
      <c r="AFS174" s="41"/>
      <c r="AFT174" s="41"/>
      <c r="AFU174" s="41"/>
      <c r="AFV174" s="41"/>
      <c r="AFW174" s="41"/>
      <c r="AFX174" s="41"/>
      <c r="AFY174" s="41"/>
      <c r="AFZ174" s="41"/>
      <c r="AGA174" s="41"/>
      <c r="AGB174" s="41"/>
      <c r="AGC174" s="41"/>
      <c r="AGD174" s="41"/>
      <c r="AGE174" s="41"/>
      <c r="AGF174" s="41"/>
      <c r="AGG174" s="41"/>
      <c r="AGH174" s="41"/>
      <c r="AGI174" s="41"/>
      <c r="AGJ174" s="41"/>
      <c r="AGK174" s="41"/>
      <c r="AGL174" s="41"/>
      <c r="AGM174" s="41"/>
      <c r="AGN174" s="41"/>
      <c r="AGO174" s="41"/>
      <c r="AGP174" s="41"/>
      <c r="AGQ174" s="41"/>
      <c r="AGR174" s="41"/>
      <c r="AGS174" s="41"/>
      <c r="AGT174" s="41"/>
      <c r="AGU174" s="41"/>
      <c r="AGV174" s="41"/>
      <c r="AGW174" s="41"/>
      <c r="AGX174" s="41"/>
      <c r="AGY174" s="41"/>
      <c r="AGZ174" s="41"/>
      <c r="AHA174" s="41"/>
      <c r="AHB174" s="41"/>
      <c r="AHC174" s="41"/>
      <c r="AHD174" s="41"/>
      <c r="AHE174" s="41"/>
      <c r="AHF174" s="41"/>
      <c r="AHG174" s="41"/>
      <c r="AHH174" s="41"/>
      <c r="AHI174" s="41"/>
      <c r="AHJ174" s="41"/>
      <c r="AHK174" s="41"/>
      <c r="AHL174" s="41"/>
      <c r="AHM174" s="41"/>
      <c r="AHN174" s="41"/>
      <c r="AHO174" s="41"/>
      <c r="AHP174" s="41"/>
      <c r="AHQ174" s="41"/>
      <c r="AHR174" s="41"/>
      <c r="AHS174" s="41"/>
      <c r="AHT174" s="41"/>
      <c r="AHU174" s="41"/>
      <c r="AHV174" s="41"/>
      <c r="AHW174" s="41"/>
      <c r="AHX174" s="41"/>
      <c r="AHY174" s="41"/>
      <c r="AHZ174" s="41"/>
      <c r="AIA174" s="41"/>
      <c r="AIB174" s="41"/>
      <c r="AIC174" s="41"/>
      <c r="AID174" s="41"/>
      <c r="AIE174" s="41"/>
      <c r="AIF174" s="41"/>
      <c r="AIG174" s="41"/>
      <c r="AIH174" s="41"/>
      <c r="AII174" s="41"/>
      <c r="AIJ174" s="41"/>
      <c r="AIK174" s="41"/>
      <c r="AIL174" s="41"/>
      <c r="AIM174" s="41"/>
      <c r="AIN174" s="41"/>
      <c r="AIO174" s="41"/>
      <c r="AIP174" s="41"/>
      <c r="AIQ174" s="41"/>
      <c r="AIR174" s="41"/>
      <c r="AIS174" s="41"/>
      <c r="AIT174" s="41"/>
      <c r="AIU174" s="41"/>
      <c r="AIV174" s="41"/>
      <c r="AIW174" s="41"/>
      <c r="AIX174" s="41"/>
      <c r="AIY174" s="41"/>
      <c r="AIZ174" s="41"/>
      <c r="AJA174" s="41"/>
      <c r="AJB174" s="41"/>
      <c r="AJC174" s="41"/>
      <c r="AJD174" s="41"/>
      <c r="AJE174" s="41"/>
      <c r="AJF174" s="41"/>
      <c r="AJG174" s="41"/>
      <c r="AJH174" s="41"/>
      <c r="AJI174" s="41"/>
      <c r="AJJ174" s="41"/>
      <c r="AJK174" s="41"/>
      <c r="AJL174" s="41"/>
      <c r="AJM174" s="41"/>
      <c r="AJN174" s="41"/>
      <c r="AJO174" s="41"/>
      <c r="AJP174" s="41"/>
      <c r="AJQ174" s="41"/>
      <c r="AJR174" s="41"/>
      <c r="AJS174" s="41"/>
      <c r="AJT174" s="41"/>
      <c r="AJU174" s="41"/>
      <c r="AJV174" s="41"/>
      <c r="AJW174" s="41"/>
      <c r="AJX174" s="41"/>
      <c r="AJY174" s="41"/>
      <c r="AJZ174" s="41"/>
      <c r="AKA174" s="41"/>
      <c r="AKB174" s="41"/>
      <c r="AKC174" s="41"/>
      <c r="AKD174" s="41"/>
      <c r="AKE174" s="41"/>
      <c r="AKF174" s="41"/>
      <c r="AKG174" s="41"/>
      <c r="AKH174" s="41"/>
      <c r="AKI174" s="41"/>
      <c r="AKJ174" s="41"/>
      <c r="AKK174" s="41"/>
      <c r="AKL174" s="41"/>
      <c r="AKM174" s="41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  <c r="ALN174" s="41"/>
      <c r="ALO174" s="41"/>
      <c r="ALP174" s="41"/>
      <c r="ALQ174" s="41"/>
      <c r="ALR174" s="41"/>
      <c r="ALS174" s="41"/>
      <c r="ALT174" s="41"/>
      <c r="ALU174" s="41"/>
      <c r="ALV174" s="41"/>
      <c r="ALW174" s="41"/>
      <c r="ALX174" s="41"/>
      <c r="ALY174" s="41"/>
      <c r="ALZ174" s="41"/>
      <c r="AMA174" s="41"/>
      <c r="AMB174" s="41"/>
      <c r="AMC174" s="41"/>
      <c r="AMD174" s="41"/>
      <c r="AME174" s="41"/>
      <c r="AMF174" s="41"/>
      <c r="AMG174" s="41"/>
      <c r="AMH174" s="41"/>
      <c r="AMI174" s="41"/>
      <c r="AMJ174" s="41"/>
      <c r="AMK174" s="41"/>
      <c r="AML174" s="41"/>
      <c r="AMM174" s="41"/>
      <c r="AMT174" s="41"/>
      <c r="AMU174" s="41"/>
      <c r="AMV174" s="41"/>
      <c r="AMW174" s="41"/>
      <c r="AMX174" s="41"/>
      <c r="AMY174" s="41"/>
      <c r="AMZ174" s="41"/>
      <c r="ANA174" s="41"/>
      <c r="ANB174" s="41"/>
      <c r="ANC174" s="41"/>
      <c r="AND174" s="41"/>
      <c r="ANE174" s="41"/>
      <c r="ANF174" s="41"/>
      <c r="ANG174" s="41"/>
      <c r="ANH174" s="41"/>
      <c r="ANI174" s="41"/>
      <c r="ANJ174" s="41"/>
      <c r="ANK174" s="41"/>
      <c r="ANL174" s="41"/>
      <c r="ANM174" s="41"/>
      <c r="ANN174" s="41"/>
      <c r="ANO174" s="41"/>
      <c r="ANP174" s="41"/>
      <c r="ANQ174" s="41"/>
      <c r="ANR174" s="41"/>
      <c r="ANS174" s="41"/>
      <c r="ANT174" s="41"/>
      <c r="ANU174" s="41"/>
      <c r="ANV174" s="41"/>
      <c r="ANW174" s="41"/>
      <c r="ANX174" s="41"/>
      <c r="ANY174" s="41"/>
      <c r="ANZ174" s="41"/>
      <c r="AOA174" s="41"/>
      <c r="AOB174" s="41"/>
      <c r="AOC174" s="41"/>
      <c r="AOD174" s="41"/>
      <c r="AOE174" s="41"/>
      <c r="AOF174" s="41"/>
      <c r="AOG174" s="41"/>
      <c r="AOH174" s="41"/>
      <c r="AOI174" s="41"/>
      <c r="AOJ174" s="41"/>
      <c r="AOK174" s="41"/>
      <c r="AOL174" s="41"/>
      <c r="AOM174" s="41"/>
      <c r="AON174" s="41"/>
      <c r="AOO174" s="41"/>
      <c r="AOP174" s="41"/>
      <c r="AOQ174" s="41"/>
      <c r="AOR174" s="41"/>
      <c r="AOS174" s="41"/>
      <c r="AOT174" s="41"/>
      <c r="AOU174" s="41"/>
      <c r="AOV174" s="41"/>
      <c r="AOW174" s="41"/>
      <c r="AOX174" s="41"/>
      <c r="AOY174" s="41"/>
      <c r="AOZ174" s="41"/>
      <c r="APA174" s="41"/>
      <c r="APB174" s="41"/>
      <c r="APC174" s="41"/>
      <c r="APD174" s="41"/>
      <c r="APE174" s="41"/>
      <c r="APF174" s="41"/>
      <c r="APG174" s="41"/>
      <c r="APH174" s="41"/>
      <c r="API174" s="41"/>
      <c r="APJ174" s="41"/>
      <c r="APK174" s="41"/>
      <c r="APL174" s="41"/>
      <c r="APM174" s="41"/>
      <c r="APN174" s="41"/>
      <c r="APO174" s="41"/>
      <c r="APP174" s="41"/>
      <c r="APQ174" s="41"/>
      <c r="APR174" s="41"/>
      <c r="APS174" s="41"/>
      <c r="APT174" s="41"/>
      <c r="APU174" s="41"/>
      <c r="APV174" s="41"/>
      <c r="APW174" s="41"/>
      <c r="APX174" s="41"/>
      <c r="APY174" s="41"/>
      <c r="APZ174" s="41"/>
      <c r="AQA174" s="41"/>
      <c r="AQB174" s="41"/>
      <c r="AQC174" s="41"/>
      <c r="AQD174" s="41"/>
      <c r="AQE174" s="41"/>
      <c r="AQF174" s="41"/>
      <c r="AQG174" s="41"/>
      <c r="AQH174" s="41"/>
      <c r="AQI174" s="41"/>
      <c r="AQJ174" s="41"/>
      <c r="AQK174" s="41"/>
      <c r="AQL174" s="41"/>
      <c r="AQM174" s="41"/>
      <c r="AQN174" s="41"/>
      <c r="AQO174" s="41"/>
      <c r="AQP174" s="41"/>
      <c r="AQQ174" s="41"/>
      <c r="AQR174" s="41"/>
      <c r="AQS174" s="41"/>
      <c r="AQT174" s="41"/>
      <c r="AQU174" s="41"/>
      <c r="AQV174" s="41"/>
      <c r="AQW174" s="41"/>
      <c r="AQX174" s="41"/>
      <c r="AQY174" s="41"/>
      <c r="AQZ174" s="41"/>
      <c r="ARA174" s="41"/>
      <c r="ARB174" s="41"/>
      <c r="ARC174" s="41"/>
      <c r="ARD174" s="41"/>
      <c r="ARE174" s="41"/>
      <c r="ARF174" s="41"/>
      <c r="ARG174" s="41"/>
      <c r="ARH174" s="41"/>
      <c r="ARI174" s="41"/>
      <c r="ARJ174" s="41"/>
      <c r="ARK174" s="41"/>
      <c r="ARL174" s="41"/>
      <c r="ARM174" s="41"/>
      <c r="ARN174" s="41"/>
      <c r="ARO174" s="41"/>
      <c r="ARP174" s="41"/>
      <c r="ARQ174" s="41"/>
      <c r="ARR174" s="41"/>
      <c r="ARS174" s="41"/>
      <c r="ART174" s="41"/>
      <c r="ARU174" s="41"/>
      <c r="ARV174" s="41"/>
      <c r="ARW174" s="41"/>
      <c r="ARX174" s="41"/>
      <c r="ARY174" s="41"/>
      <c r="ARZ174" s="41"/>
      <c r="ASA174" s="41"/>
      <c r="ASB174" s="41"/>
      <c r="ASC174" s="41"/>
      <c r="ASD174" s="41"/>
      <c r="ASE174" s="41"/>
      <c r="ASF174" s="41"/>
      <c r="ASG174" s="41"/>
      <c r="ASH174" s="41"/>
      <c r="ASI174" s="41"/>
      <c r="ASJ174" s="41"/>
      <c r="ASK174" s="41"/>
      <c r="ASL174" s="41"/>
      <c r="ASM174" s="41"/>
      <c r="ASN174" s="41"/>
      <c r="ASO174" s="41"/>
      <c r="ASP174" s="41"/>
      <c r="ASQ174" s="41"/>
      <c r="ASR174" s="41"/>
      <c r="ASS174" s="41"/>
      <c r="AST174" s="41"/>
      <c r="ASU174" s="41"/>
      <c r="ASV174" s="41"/>
      <c r="ASW174" s="41"/>
      <c r="ASX174" s="41"/>
      <c r="ASY174" s="41"/>
      <c r="ASZ174" s="41"/>
      <c r="ATA174" s="41"/>
      <c r="ATB174" s="41"/>
      <c r="ATC174" s="41"/>
      <c r="ATD174" s="41"/>
      <c r="ATE174" s="41"/>
      <c r="ATF174" s="41"/>
      <c r="ATG174" s="41"/>
      <c r="ATH174" s="41"/>
      <c r="ATI174" s="41"/>
      <c r="ATJ174" s="41"/>
      <c r="ATK174" s="41"/>
      <c r="ATL174" s="41"/>
      <c r="ATM174" s="41"/>
      <c r="ATN174" s="41"/>
      <c r="ATO174" s="41"/>
      <c r="ATP174" s="41"/>
      <c r="ATQ174" s="41"/>
      <c r="ATR174" s="41"/>
      <c r="ATS174" s="41"/>
      <c r="ATT174" s="41"/>
      <c r="ATU174" s="41"/>
      <c r="ATV174" s="41"/>
      <c r="ATW174" s="41"/>
      <c r="ATX174" s="41"/>
      <c r="ATY174" s="41"/>
      <c r="ATZ174" s="41"/>
      <c r="AUA174" s="41"/>
      <c r="AUB174" s="41"/>
      <c r="AUC174" s="41"/>
      <c r="AUD174" s="41"/>
      <c r="AUE174" s="41"/>
      <c r="AUF174" s="41"/>
      <c r="AUG174" s="41"/>
      <c r="AUH174" s="41"/>
      <c r="AUI174" s="41"/>
      <c r="AUJ174" s="41"/>
      <c r="AUK174" s="41"/>
      <c r="AUL174" s="41"/>
      <c r="AUM174" s="41"/>
      <c r="AUN174" s="41"/>
      <c r="AUO174" s="41"/>
      <c r="AUP174" s="41"/>
      <c r="AUQ174" s="41"/>
      <c r="AUR174" s="41"/>
      <c r="AUS174" s="41"/>
      <c r="AUT174" s="41"/>
      <c r="AUU174" s="41"/>
      <c r="AUV174" s="41"/>
      <c r="AUW174" s="41"/>
      <c r="AUX174" s="41"/>
      <c r="AUY174" s="41"/>
      <c r="AUZ174" s="41"/>
      <c r="AVA174" s="41"/>
      <c r="AVB174" s="41"/>
      <c r="AVC174" s="41"/>
      <c r="AVD174" s="41"/>
      <c r="AVE174" s="41"/>
      <c r="AVF174" s="41"/>
      <c r="AVG174" s="41"/>
      <c r="AVH174" s="41"/>
      <c r="AVI174" s="41"/>
      <c r="AVJ174" s="41"/>
      <c r="AVK174" s="41"/>
      <c r="AVL174" s="41"/>
      <c r="AVM174" s="41"/>
      <c r="AVN174" s="41"/>
      <c r="AVO174" s="41"/>
      <c r="AVP174" s="41"/>
      <c r="AVQ174" s="41"/>
      <c r="AVR174" s="41"/>
      <c r="AVS174" s="41"/>
      <c r="AVT174" s="41"/>
      <c r="AVU174" s="41"/>
      <c r="AVV174" s="41"/>
      <c r="AVW174" s="41"/>
      <c r="AVX174" s="41"/>
      <c r="AVY174" s="41"/>
      <c r="AVZ174" s="41"/>
      <c r="AWA174" s="41"/>
      <c r="AWB174" s="41"/>
      <c r="AWC174" s="41"/>
      <c r="AWD174" s="41"/>
      <c r="AWE174" s="41"/>
      <c r="AWF174" s="41"/>
      <c r="AWG174" s="41"/>
      <c r="AWH174" s="41"/>
      <c r="AWI174" s="41"/>
      <c r="AWP174" s="41"/>
      <c r="AWQ174" s="41"/>
      <c r="AWR174" s="41"/>
      <c r="AWS174" s="41"/>
      <c r="AWT174" s="41"/>
      <c r="AWU174" s="41"/>
      <c r="AWV174" s="41"/>
      <c r="AWW174" s="41"/>
      <c r="AWX174" s="41"/>
      <c r="AWY174" s="41"/>
      <c r="AWZ174" s="41"/>
      <c r="AXA174" s="41"/>
      <c r="AXB174" s="41"/>
      <c r="AXC174" s="41"/>
      <c r="AXD174" s="41"/>
      <c r="AXE174" s="41"/>
      <c r="AXF174" s="41"/>
      <c r="AXG174" s="41"/>
      <c r="AXH174" s="41"/>
      <c r="AXI174" s="41"/>
      <c r="AXJ174" s="41"/>
      <c r="AXK174" s="41"/>
      <c r="AXL174" s="41"/>
      <c r="AXM174" s="41"/>
      <c r="AXN174" s="41"/>
      <c r="AXO174" s="41"/>
      <c r="AXP174" s="41"/>
      <c r="AXQ174" s="41"/>
      <c r="AXR174" s="41"/>
      <c r="AXS174" s="41"/>
      <c r="AXT174" s="41"/>
      <c r="AXU174" s="41"/>
      <c r="AXV174" s="41"/>
      <c r="AXW174" s="41"/>
      <c r="AXX174" s="41"/>
      <c r="AXY174" s="41"/>
      <c r="AXZ174" s="41"/>
      <c r="AYA174" s="41"/>
      <c r="AYB174" s="41"/>
      <c r="AYC174" s="41"/>
      <c r="AYD174" s="41"/>
      <c r="AYE174" s="41"/>
      <c r="AYF174" s="41"/>
      <c r="AYG174" s="41"/>
      <c r="AYH174" s="41"/>
      <c r="AYI174" s="41"/>
      <c r="AYJ174" s="41"/>
      <c r="AYK174" s="41"/>
      <c r="AYL174" s="41"/>
      <c r="AYM174" s="41"/>
      <c r="AYN174" s="41"/>
      <c r="AYO174" s="41"/>
      <c r="AYP174" s="41"/>
      <c r="AYQ174" s="41"/>
      <c r="AYR174" s="41"/>
      <c r="AYS174" s="41"/>
      <c r="AYT174" s="41"/>
      <c r="AYU174" s="41"/>
      <c r="AYV174" s="41"/>
      <c r="AYW174" s="41"/>
      <c r="AYX174" s="41"/>
      <c r="AYY174" s="41"/>
      <c r="AYZ174" s="41"/>
      <c r="AZA174" s="41"/>
      <c r="AZB174" s="41"/>
      <c r="AZC174" s="41"/>
      <c r="AZD174" s="41"/>
      <c r="AZE174" s="41"/>
      <c r="AZF174" s="41"/>
      <c r="AZG174" s="41"/>
      <c r="AZH174" s="41"/>
      <c r="AZI174" s="41"/>
      <c r="AZJ174" s="41"/>
      <c r="AZK174" s="41"/>
      <c r="AZL174" s="41"/>
      <c r="AZM174" s="41"/>
      <c r="AZN174" s="41"/>
      <c r="AZO174" s="41"/>
      <c r="AZP174" s="41"/>
      <c r="AZQ174" s="41"/>
      <c r="AZR174" s="41"/>
      <c r="AZS174" s="41"/>
      <c r="AZT174" s="41"/>
      <c r="AZU174" s="41"/>
      <c r="AZV174" s="41"/>
      <c r="AZW174" s="41"/>
      <c r="AZX174" s="41"/>
      <c r="AZY174" s="41"/>
      <c r="AZZ174" s="41"/>
      <c r="BAA174" s="41"/>
      <c r="BAB174" s="41"/>
      <c r="BAC174" s="41"/>
      <c r="BAD174" s="41"/>
      <c r="BAE174" s="41"/>
      <c r="BAF174" s="41"/>
      <c r="BAG174" s="41"/>
      <c r="BAH174" s="41"/>
      <c r="BAI174" s="41"/>
      <c r="BAJ174" s="41"/>
      <c r="BAK174" s="41"/>
      <c r="BAL174" s="41"/>
      <c r="BAM174" s="41"/>
      <c r="BAN174" s="41"/>
      <c r="BAO174" s="41"/>
      <c r="BAP174" s="41"/>
      <c r="BAQ174" s="41"/>
      <c r="BAR174" s="41"/>
      <c r="BAS174" s="41"/>
      <c r="BAT174" s="41"/>
      <c r="BAU174" s="41"/>
      <c r="BAV174" s="41"/>
      <c r="BAW174" s="41"/>
      <c r="BAX174" s="41"/>
      <c r="BAY174" s="41"/>
      <c r="BAZ174" s="41"/>
      <c r="BBA174" s="41"/>
      <c r="BBB174" s="41"/>
      <c r="BBC174" s="41"/>
      <c r="BBD174" s="41"/>
      <c r="BBE174" s="41"/>
      <c r="BBF174" s="41"/>
      <c r="BBG174" s="41"/>
      <c r="BBH174" s="41"/>
      <c r="BBI174" s="41"/>
      <c r="BBJ174" s="41"/>
      <c r="BBK174" s="41"/>
      <c r="BBL174" s="41"/>
      <c r="BBM174" s="41"/>
      <c r="BBN174" s="41"/>
      <c r="BBO174" s="41"/>
      <c r="BBP174" s="41"/>
      <c r="BBQ174" s="41"/>
      <c r="BBR174" s="41"/>
      <c r="BBS174" s="41"/>
      <c r="BBT174" s="41"/>
      <c r="BBU174" s="41"/>
      <c r="BBV174" s="41"/>
      <c r="BBW174" s="41"/>
      <c r="BBX174" s="41"/>
      <c r="BBY174" s="41"/>
      <c r="BBZ174" s="41"/>
      <c r="BCA174" s="41"/>
      <c r="BCB174" s="41"/>
      <c r="BCC174" s="41"/>
      <c r="BCD174" s="41"/>
      <c r="BCE174" s="41"/>
      <c r="BCF174" s="41"/>
      <c r="BCG174" s="41"/>
      <c r="BCH174" s="41"/>
      <c r="BCI174" s="41"/>
      <c r="BCJ174" s="41"/>
      <c r="BCK174" s="41"/>
      <c r="BCL174" s="41"/>
      <c r="BCM174" s="41"/>
      <c r="BCN174" s="41"/>
      <c r="BCO174" s="41"/>
      <c r="BCP174" s="41"/>
      <c r="BCQ174" s="41"/>
      <c r="BCR174" s="41"/>
      <c r="BCS174" s="41"/>
      <c r="BCT174" s="41"/>
      <c r="BCU174" s="41"/>
      <c r="BCV174" s="41"/>
      <c r="BCW174" s="41"/>
      <c r="BCX174" s="41"/>
      <c r="BCY174" s="41"/>
      <c r="BCZ174" s="41"/>
      <c r="BDA174" s="41"/>
      <c r="BDB174" s="41"/>
      <c r="BDC174" s="41"/>
      <c r="BDD174" s="41"/>
      <c r="BDE174" s="41"/>
      <c r="BDF174" s="41"/>
      <c r="BDG174" s="41"/>
      <c r="BDH174" s="41"/>
      <c r="BDI174" s="41"/>
      <c r="BDJ174" s="41"/>
      <c r="BDK174" s="41"/>
      <c r="BDL174" s="41"/>
      <c r="BDM174" s="41"/>
      <c r="BDN174" s="41"/>
      <c r="BDO174" s="41"/>
      <c r="BDP174" s="41"/>
      <c r="BDQ174" s="41"/>
      <c r="BDR174" s="41"/>
      <c r="BDS174" s="41"/>
      <c r="BDT174" s="41"/>
      <c r="BDU174" s="41"/>
      <c r="BDV174" s="41"/>
      <c r="BDW174" s="41"/>
      <c r="BDX174" s="41"/>
      <c r="BDY174" s="41"/>
      <c r="BDZ174" s="41"/>
      <c r="BEA174" s="41"/>
      <c r="BEB174" s="41"/>
      <c r="BEC174" s="41"/>
      <c r="BED174" s="41"/>
      <c r="BEE174" s="41"/>
      <c r="BEF174" s="41"/>
      <c r="BEG174" s="41"/>
      <c r="BEH174" s="41"/>
      <c r="BEI174" s="41"/>
      <c r="BEJ174" s="41"/>
      <c r="BEK174" s="41"/>
      <c r="BEL174" s="41"/>
      <c r="BEM174" s="41"/>
      <c r="BEN174" s="41"/>
      <c r="BEO174" s="41"/>
      <c r="BEP174" s="41"/>
      <c r="BEQ174" s="41"/>
      <c r="BER174" s="41"/>
      <c r="BES174" s="41"/>
      <c r="BET174" s="41"/>
      <c r="BEU174" s="41"/>
      <c r="BEV174" s="41"/>
      <c r="BEW174" s="41"/>
      <c r="BEX174" s="41"/>
      <c r="BEY174" s="41"/>
      <c r="BEZ174" s="41"/>
      <c r="BFA174" s="41"/>
      <c r="BFB174" s="41"/>
      <c r="BFC174" s="41"/>
      <c r="BFD174" s="41"/>
      <c r="BFE174" s="41"/>
      <c r="BFF174" s="41"/>
      <c r="BFG174" s="41"/>
      <c r="BFH174" s="41"/>
      <c r="BFI174" s="41"/>
      <c r="BFJ174" s="41"/>
      <c r="BFK174" s="41"/>
      <c r="BFL174" s="41"/>
      <c r="BFM174" s="41"/>
      <c r="BFN174" s="41"/>
      <c r="BFO174" s="41"/>
      <c r="BFP174" s="41"/>
      <c r="BFQ174" s="41"/>
      <c r="BFR174" s="41"/>
      <c r="BFS174" s="41"/>
      <c r="BFT174" s="41"/>
      <c r="BFU174" s="41"/>
      <c r="BFV174" s="41"/>
      <c r="BFW174" s="41"/>
      <c r="BFX174" s="41"/>
      <c r="BFY174" s="41"/>
      <c r="BFZ174" s="41"/>
      <c r="BGA174" s="41"/>
      <c r="BGB174" s="41"/>
      <c r="BGC174" s="41"/>
      <c r="BGD174" s="41"/>
      <c r="BGE174" s="41"/>
      <c r="BGL174" s="41"/>
      <c r="BGM174" s="41"/>
      <c r="BGN174" s="41"/>
      <c r="BGO174" s="41"/>
      <c r="BGP174" s="41"/>
      <c r="BGQ174" s="41"/>
      <c r="BGR174" s="41"/>
      <c r="BGS174" s="41"/>
      <c r="BGT174" s="41"/>
      <c r="BGU174" s="41"/>
      <c r="BGV174" s="41"/>
      <c r="BGW174" s="41"/>
      <c r="BGX174" s="41"/>
      <c r="BGY174" s="41"/>
      <c r="BGZ174" s="41"/>
      <c r="BHA174" s="41"/>
      <c r="BHB174" s="41"/>
      <c r="BHC174" s="41"/>
      <c r="BHD174" s="41"/>
      <c r="BHE174" s="41"/>
      <c r="BHF174" s="41"/>
      <c r="BHG174" s="41"/>
      <c r="BHH174" s="41"/>
      <c r="BHI174" s="41"/>
      <c r="BHJ174" s="41"/>
      <c r="BHK174" s="41"/>
      <c r="BHL174" s="41"/>
      <c r="BHM174" s="41"/>
      <c r="BHN174" s="41"/>
      <c r="BHO174" s="41"/>
      <c r="BHP174" s="41"/>
      <c r="BHQ174" s="41"/>
      <c r="BHR174" s="41"/>
      <c r="BHS174" s="41"/>
      <c r="BHT174" s="41"/>
      <c r="BHU174" s="41"/>
      <c r="BHV174" s="41"/>
      <c r="BHW174" s="41"/>
      <c r="BHX174" s="41"/>
      <c r="BHY174" s="41"/>
      <c r="BHZ174" s="41"/>
      <c r="BIA174" s="41"/>
      <c r="BIB174" s="41"/>
      <c r="BIC174" s="41"/>
      <c r="BID174" s="41"/>
      <c r="BIE174" s="41"/>
      <c r="BIF174" s="41"/>
      <c r="BIG174" s="41"/>
      <c r="BIH174" s="41"/>
      <c r="BII174" s="41"/>
      <c r="BIJ174" s="41"/>
      <c r="BIK174" s="41"/>
      <c r="BIL174" s="41"/>
      <c r="BIM174" s="41"/>
      <c r="BIN174" s="41"/>
      <c r="BIO174" s="41"/>
      <c r="BIP174" s="41"/>
      <c r="BIQ174" s="41"/>
      <c r="BIR174" s="41"/>
      <c r="BIS174" s="41"/>
      <c r="BIT174" s="41"/>
      <c r="BIU174" s="41"/>
      <c r="BIV174" s="41"/>
      <c r="BIW174" s="41"/>
      <c r="BIX174" s="41"/>
      <c r="BIY174" s="41"/>
      <c r="BIZ174" s="41"/>
      <c r="BJA174" s="41"/>
      <c r="BJB174" s="41"/>
      <c r="BJC174" s="41"/>
      <c r="BJD174" s="41"/>
      <c r="BJE174" s="41"/>
      <c r="BJF174" s="41"/>
      <c r="BJG174" s="41"/>
      <c r="BJH174" s="41"/>
      <c r="BJI174" s="41"/>
      <c r="BJJ174" s="41"/>
      <c r="BJK174" s="41"/>
      <c r="BJL174" s="41"/>
      <c r="BJM174" s="41"/>
      <c r="BJN174" s="41"/>
      <c r="BJO174" s="41"/>
      <c r="BJP174" s="41"/>
      <c r="BJQ174" s="41"/>
      <c r="BJR174" s="41"/>
      <c r="BJS174" s="41"/>
      <c r="BJT174" s="41"/>
      <c r="BJU174" s="41"/>
      <c r="BJV174" s="41"/>
      <c r="BJW174" s="41"/>
      <c r="BJX174" s="41"/>
      <c r="BJY174" s="41"/>
      <c r="BJZ174" s="41"/>
      <c r="BKA174" s="41"/>
      <c r="BKB174" s="41"/>
      <c r="BKC174" s="41"/>
      <c r="BKD174" s="41"/>
      <c r="BKE174" s="41"/>
      <c r="BKF174" s="41"/>
      <c r="BKG174" s="41"/>
      <c r="BKH174" s="41"/>
      <c r="BKI174" s="41"/>
      <c r="BKJ174" s="41"/>
      <c r="BKK174" s="41"/>
      <c r="BKL174" s="41"/>
      <c r="BKM174" s="41"/>
      <c r="BKN174" s="41"/>
      <c r="BKO174" s="41"/>
      <c r="BKP174" s="41"/>
      <c r="BKQ174" s="41"/>
      <c r="BKR174" s="41"/>
      <c r="BKS174" s="41"/>
      <c r="BKT174" s="41"/>
      <c r="BKU174" s="41"/>
      <c r="BKV174" s="41"/>
      <c r="BKW174" s="41"/>
      <c r="BKX174" s="41"/>
      <c r="BKY174" s="41"/>
      <c r="BKZ174" s="41"/>
      <c r="BLA174" s="41"/>
      <c r="BLB174" s="41"/>
      <c r="BLC174" s="41"/>
      <c r="BLD174" s="41"/>
      <c r="BLE174" s="41"/>
      <c r="BLF174" s="41"/>
      <c r="BLG174" s="41"/>
      <c r="BLH174" s="41"/>
      <c r="BLI174" s="41"/>
      <c r="BLJ174" s="41"/>
      <c r="BLK174" s="41"/>
      <c r="BLL174" s="41"/>
      <c r="BLM174" s="41"/>
      <c r="BLN174" s="41"/>
      <c r="BLO174" s="41"/>
      <c r="BLP174" s="41"/>
      <c r="BLQ174" s="41"/>
      <c r="BLR174" s="41"/>
      <c r="BLS174" s="41"/>
      <c r="BLT174" s="41"/>
      <c r="BLU174" s="41"/>
      <c r="BLV174" s="41"/>
      <c r="BLW174" s="41"/>
      <c r="BLX174" s="41"/>
      <c r="BLY174" s="41"/>
      <c r="BLZ174" s="41"/>
      <c r="BMA174" s="41"/>
      <c r="BMB174" s="41"/>
      <c r="BMC174" s="41"/>
      <c r="BMD174" s="41"/>
      <c r="BME174" s="41"/>
      <c r="BMF174" s="41"/>
      <c r="BMG174" s="41"/>
      <c r="BMH174" s="41"/>
      <c r="BMI174" s="41"/>
      <c r="BMJ174" s="41"/>
      <c r="BMK174" s="41"/>
      <c r="BML174" s="41"/>
      <c r="BMM174" s="41"/>
      <c r="BMN174" s="41"/>
      <c r="BMO174" s="41"/>
      <c r="BMP174" s="41"/>
      <c r="BMQ174" s="41"/>
      <c r="BMR174" s="41"/>
      <c r="BMS174" s="41"/>
      <c r="BMT174" s="41"/>
      <c r="BMU174" s="41"/>
      <c r="BMV174" s="41"/>
      <c r="BMW174" s="41"/>
      <c r="BMX174" s="41"/>
      <c r="BMY174" s="41"/>
      <c r="BMZ174" s="41"/>
      <c r="BNA174" s="41"/>
      <c r="BNB174" s="41"/>
      <c r="BNC174" s="41"/>
      <c r="BND174" s="41"/>
      <c r="BNE174" s="41"/>
      <c r="BNF174" s="41"/>
      <c r="BNG174" s="41"/>
      <c r="BNH174" s="41"/>
      <c r="BNI174" s="41"/>
      <c r="BNJ174" s="41"/>
      <c r="BNK174" s="41"/>
      <c r="BNL174" s="41"/>
      <c r="BNM174" s="41"/>
      <c r="BNN174" s="41"/>
      <c r="BNO174" s="41"/>
      <c r="BNP174" s="41"/>
      <c r="BNQ174" s="41"/>
      <c r="BNR174" s="41"/>
      <c r="BNS174" s="41"/>
      <c r="BNT174" s="41"/>
      <c r="BNU174" s="41"/>
      <c r="BNV174" s="41"/>
      <c r="BNW174" s="41"/>
      <c r="BNX174" s="41"/>
      <c r="BNY174" s="41"/>
      <c r="BNZ174" s="41"/>
      <c r="BOA174" s="41"/>
      <c r="BOB174" s="41"/>
      <c r="BOC174" s="41"/>
      <c r="BOD174" s="41"/>
      <c r="BOE174" s="41"/>
      <c r="BOF174" s="41"/>
      <c r="BOG174" s="41"/>
      <c r="BOH174" s="41"/>
      <c r="BOI174" s="41"/>
      <c r="BOJ174" s="41"/>
      <c r="BOK174" s="41"/>
      <c r="BOL174" s="41"/>
      <c r="BOM174" s="41"/>
      <c r="BON174" s="41"/>
      <c r="BOO174" s="41"/>
      <c r="BOP174" s="41"/>
      <c r="BOQ174" s="41"/>
      <c r="BOR174" s="41"/>
      <c r="BOS174" s="41"/>
      <c r="BOT174" s="41"/>
      <c r="BOU174" s="41"/>
      <c r="BOV174" s="41"/>
      <c r="BOW174" s="41"/>
      <c r="BOX174" s="41"/>
      <c r="BOY174" s="41"/>
      <c r="BOZ174" s="41"/>
      <c r="BPA174" s="41"/>
      <c r="BPB174" s="41"/>
      <c r="BPC174" s="41"/>
      <c r="BPD174" s="41"/>
      <c r="BPE174" s="41"/>
      <c r="BPF174" s="41"/>
      <c r="BPG174" s="41"/>
      <c r="BPH174" s="41"/>
      <c r="BPI174" s="41"/>
      <c r="BPJ174" s="41"/>
      <c r="BPK174" s="41"/>
      <c r="BPL174" s="41"/>
      <c r="BPM174" s="41"/>
      <c r="BPN174" s="41"/>
      <c r="BPO174" s="41"/>
      <c r="BPP174" s="41"/>
      <c r="BPQ174" s="41"/>
      <c r="BPR174" s="41"/>
      <c r="BPS174" s="41"/>
      <c r="BPT174" s="41"/>
      <c r="BPU174" s="41"/>
      <c r="BPV174" s="41"/>
      <c r="BPW174" s="41"/>
      <c r="BPX174" s="41"/>
      <c r="BPY174" s="41"/>
      <c r="BPZ174" s="41"/>
      <c r="BQA174" s="41"/>
      <c r="BQH174" s="41"/>
      <c r="BQI174" s="41"/>
      <c r="BQJ174" s="41"/>
      <c r="BQK174" s="41"/>
      <c r="BQL174" s="41"/>
      <c r="BQM174" s="41"/>
      <c r="BQN174" s="41"/>
      <c r="BQO174" s="41"/>
      <c r="BQP174" s="41"/>
      <c r="BQQ174" s="41"/>
      <c r="BQR174" s="41"/>
      <c r="BQS174" s="41"/>
      <c r="BQT174" s="41"/>
      <c r="BQU174" s="41"/>
      <c r="BQV174" s="41"/>
      <c r="BQW174" s="41"/>
      <c r="BQX174" s="41"/>
      <c r="BQY174" s="41"/>
      <c r="BQZ174" s="41"/>
      <c r="BRA174" s="41"/>
      <c r="BRB174" s="41"/>
      <c r="BRC174" s="41"/>
      <c r="BRD174" s="41"/>
      <c r="BRE174" s="41"/>
      <c r="BRF174" s="41"/>
      <c r="BRG174" s="41"/>
      <c r="BRH174" s="41"/>
      <c r="BRI174" s="41"/>
      <c r="BRJ174" s="41"/>
      <c r="BRK174" s="41"/>
      <c r="BRL174" s="41"/>
      <c r="BRM174" s="41"/>
      <c r="BRN174" s="41"/>
      <c r="BRO174" s="41"/>
      <c r="BRP174" s="41"/>
      <c r="BRQ174" s="41"/>
      <c r="BRR174" s="41"/>
      <c r="BRS174" s="41"/>
      <c r="BRT174" s="41"/>
      <c r="BRU174" s="41"/>
      <c r="BRV174" s="41"/>
      <c r="BRW174" s="41"/>
      <c r="BRX174" s="41"/>
      <c r="BRY174" s="41"/>
      <c r="BRZ174" s="41"/>
      <c r="BSA174" s="41"/>
      <c r="BSB174" s="41"/>
      <c r="BSC174" s="41"/>
      <c r="BSD174" s="41"/>
      <c r="BSE174" s="41"/>
      <c r="BSF174" s="41"/>
      <c r="BSG174" s="41"/>
      <c r="BSH174" s="41"/>
      <c r="BSI174" s="41"/>
      <c r="BSJ174" s="41"/>
      <c r="BSK174" s="41"/>
      <c r="BSL174" s="41"/>
      <c r="BSM174" s="41"/>
      <c r="BSN174" s="41"/>
      <c r="BSO174" s="41"/>
      <c r="BSP174" s="41"/>
      <c r="BSQ174" s="41"/>
      <c r="BSR174" s="41"/>
      <c r="BSS174" s="41"/>
      <c r="BST174" s="41"/>
      <c r="BSU174" s="41"/>
      <c r="BSV174" s="41"/>
      <c r="BSW174" s="41"/>
      <c r="BSX174" s="41"/>
      <c r="BSY174" s="41"/>
      <c r="BSZ174" s="41"/>
      <c r="BTA174" s="41"/>
      <c r="BTB174" s="41"/>
      <c r="BTC174" s="41"/>
      <c r="BTD174" s="41"/>
      <c r="BTE174" s="41"/>
      <c r="BTF174" s="41"/>
      <c r="BTG174" s="41"/>
      <c r="BTH174" s="41"/>
      <c r="BTI174" s="41"/>
      <c r="BTJ174" s="41"/>
      <c r="BTK174" s="41"/>
      <c r="BTL174" s="41"/>
      <c r="BTM174" s="41"/>
      <c r="BTN174" s="41"/>
      <c r="BTO174" s="41"/>
      <c r="BTP174" s="41"/>
      <c r="BTQ174" s="41"/>
      <c r="BTR174" s="41"/>
      <c r="BTS174" s="41"/>
      <c r="BTT174" s="41"/>
      <c r="BTU174" s="41"/>
      <c r="BTV174" s="41"/>
      <c r="BTW174" s="41"/>
      <c r="BTX174" s="41"/>
      <c r="BTY174" s="41"/>
      <c r="BTZ174" s="41"/>
      <c r="BUA174" s="41"/>
      <c r="BUB174" s="41"/>
      <c r="BUC174" s="41"/>
      <c r="BUD174" s="41"/>
      <c r="BUE174" s="41"/>
      <c r="BUF174" s="41"/>
      <c r="BUG174" s="41"/>
      <c r="BUH174" s="41"/>
      <c r="BUI174" s="41"/>
      <c r="BUJ174" s="41"/>
      <c r="BUK174" s="41"/>
      <c r="BUL174" s="41"/>
      <c r="BUM174" s="41"/>
      <c r="BUN174" s="41"/>
      <c r="BUO174" s="41"/>
      <c r="BUP174" s="41"/>
      <c r="BUQ174" s="41"/>
      <c r="BUR174" s="41"/>
      <c r="BUS174" s="41"/>
      <c r="BUT174" s="41"/>
      <c r="BUU174" s="41"/>
      <c r="BUV174" s="41"/>
      <c r="BUW174" s="41"/>
      <c r="BUX174" s="41"/>
      <c r="BUY174" s="41"/>
      <c r="BUZ174" s="41"/>
      <c r="BVA174" s="41"/>
      <c r="BVB174" s="41"/>
      <c r="BVC174" s="41"/>
      <c r="BVD174" s="41"/>
      <c r="BVE174" s="41"/>
      <c r="BVF174" s="41"/>
      <c r="BVG174" s="41"/>
      <c r="BVH174" s="41"/>
      <c r="BVI174" s="41"/>
      <c r="BVJ174" s="41"/>
      <c r="BVK174" s="41"/>
      <c r="BVL174" s="41"/>
      <c r="BVM174" s="41"/>
      <c r="BVN174" s="41"/>
      <c r="BVO174" s="41"/>
      <c r="BVP174" s="41"/>
      <c r="BVQ174" s="41"/>
      <c r="BVR174" s="41"/>
      <c r="BVS174" s="41"/>
      <c r="BVT174" s="41"/>
      <c r="BVU174" s="41"/>
      <c r="BVV174" s="41"/>
      <c r="BVW174" s="41"/>
      <c r="BVX174" s="41"/>
      <c r="BVY174" s="41"/>
      <c r="BVZ174" s="41"/>
      <c r="BWA174" s="41"/>
      <c r="BWB174" s="41"/>
      <c r="BWC174" s="41"/>
      <c r="BWD174" s="41"/>
      <c r="BWE174" s="41"/>
      <c r="BWF174" s="41"/>
      <c r="BWG174" s="41"/>
      <c r="BWH174" s="41"/>
      <c r="BWI174" s="41"/>
      <c r="BWJ174" s="41"/>
      <c r="BWK174" s="41"/>
      <c r="BWL174" s="41"/>
      <c r="BWM174" s="41"/>
      <c r="BWN174" s="41"/>
      <c r="BWO174" s="41"/>
      <c r="BWP174" s="41"/>
      <c r="BWQ174" s="41"/>
      <c r="BWR174" s="41"/>
      <c r="BWS174" s="41"/>
      <c r="BWT174" s="41"/>
      <c r="BWU174" s="41"/>
      <c r="BWV174" s="41"/>
      <c r="BWW174" s="41"/>
      <c r="BWX174" s="41"/>
      <c r="BWY174" s="41"/>
      <c r="BWZ174" s="41"/>
      <c r="BXA174" s="41"/>
      <c r="BXB174" s="41"/>
      <c r="BXC174" s="41"/>
      <c r="BXD174" s="41"/>
      <c r="BXE174" s="41"/>
      <c r="BXF174" s="41"/>
      <c r="BXG174" s="41"/>
      <c r="BXH174" s="41"/>
      <c r="BXI174" s="41"/>
      <c r="BXJ174" s="41"/>
      <c r="BXK174" s="41"/>
      <c r="BXL174" s="41"/>
      <c r="BXM174" s="41"/>
      <c r="BXN174" s="41"/>
      <c r="BXO174" s="41"/>
      <c r="BXP174" s="41"/>
      <c r="BXQ174" s="41"/>
      <c r="BXR174" s="41"/>
      <c r="BXS174" s="41"/>
      <c r="BXT174" s="41"/>
      <c r="BXU174" s="41"/>
      <c r="BXV174" s="41"/>
      <c r="BXW174" s="41"/>
      <c r="BXX174" s="41"/>
      <c r="BXY174" s="41"/>
      <c r="BXZ174" s="41"/>
      <c r="BYA174" s="41"/>
      <c r="BYB174" s="41"/>
      <c r="BYC174" s="41"/>
      <c r="BYD174" s="41"/>
      <c r="BYE174" s="41"/>
      <c r="BYF174" s="41"/>
      <c r="BYG174" s="41"/>
      <c r="BYH174" s="41"/>
      <c r="BYI174" s="41"/>
      <c r="BYJ174" s="41"/>
      <c r="BYK174" s="41"/>
      <c r="BYL174" s="41"/>
      <c r="BYM174" s="41"/>
      <c r="BYN174" s="41"/>
      <c r="BYO174" s="41"/>
      <c r="BYP174" s="41"/>
      <c r="BYQ174" s="41"/>
      <c r="BYR174" s="41"/>
      <c r="BYS174" s="41"/>
      <c r="BYT174" s="41"/>
      <c r="BYU174" s="41"/>
      <c r="BYV174" s="41"/>
      <c r="BYW174" s="41"/>
      <c r="BYX174" s="41"/>
      <c r="BYY174" s="41"/>
      <c r="BYZ174" s="41"/>
      <c r="BZA174" s="41"/>
      <c r="BZB174" s="41"/>
      <c r="BZC174" s="41"/>
      <c r="BZD174" s="41"/>
      <c r="BZE174" s="41"/>
      <c r="BZF174" s="41"/>
      <c r="BZG174" s="41"/>
      <c r="BZH174" s="41"/>
      <c r="BZI174" s="41"/>
      <c r="BZJ174" s="41"/>
      <c r="BZK174" s="41"/>
      <c r="BZL174" s="41"/>
      <c r="BZM174" s="41"/>
      <c r="BZN174" s="41"/>
      <c r="BZO174" s="41"/>
      <c r="BZP174" s="41"/>
      <c r="BZQ174" s="41"/>
      <c r="BZR174" s="41"/>
      <c r="BZS174" s="41"/>
      <c r="BZT174" s="41"/>
      <c r="BZU174" s="41"/>
      <c r="BZV174" s="41"/>
      <c r="BZW174" s="41"/>
      <c r="CAD174" s="41"/>
      <c r="CAE174" s="41"/>
      <c r="CAF174" s="41"/>
      <c r="CAG174" s="41"/>
      <c r="CAH174" s="41"/>
      <c r="CAI174" s="41"/>
      <c r="CAJ174" s="41"/>
      <c r="CAK174" s="41"/>
      <c r="CAL174" s="41"/>
      <c r="CAM174" s="41"/>
      <c r="CAN174" s="41"/>
      <c r="CAO174" s="41"/>
      <c r="CAP174" s="41"/>
      <c r="CAQ174" s="41"/>
      <c r="CAR174" s="41"/>
      <c r="CAS174" s="41"/>
      <c r="CAT174" s="41"/>
      <c r="CAU174" s="41"/>
      <c r="CAV174" s="41"/>
      <c r="CAW174" s="41"/>
      <c r="CAX174" s="41"/>
      <c r="CAY174" s="41"/>
      <c r="CAZ174" s="41"/>
      <c r="CBA174" s="41"/>
      <c r="CBB174" s="41"/>
      <c r="CBC174" s="41"/>
      <c r="CBD174" s="41"/>
      <c r="CBE174" s="41"/>
      <c r="CBF174" s="41"/>
      <c r="CBG174" s="41"/>
      <c r="CBH174" s="41"/>
      <c r="CBI174" s="41"/>
      <c r="CBJ174" s="41"/>
      <c r="CBK174" s="41"/>
      <c r="CBL174" s="41"/>
      <c r="CBM174" s="41"/>
      <c r="CBN174" s="41"/>
      <c r="CBO174" s="41"/>
      <c r="CBP174" s="41"/>
      <c r="CBQ174" s="41"/>
      <c r="CBR174" s="41"/>
      <c r="CBS174" s="41"/>
      <c r="CBT174" s="41"/>
      <c r="CBU174" s="41"/>
      <c r="CBV174" s="41"/>
      <c r="CBW174" s="41"/>
      <c r="CBX174" s="41"/>
      <c r="CBY174" s="41"/>
      <c r="CBZ174" s="41"/>
      <c r="CCA174" s="41"/>
      <c r="CCB174" s="41"/>
      <c r="CCC174" s="41"/>
      <c r="CCD174" s="41"/>
      <c r="CCE174" s="41"/>
      <c r="CCF174" s="41"/>
      <c r="CCG174" s="41"/>
      <c r="CCH174" s="41"/>
      <c r="CCI174" s="41"/>
      <c r="CCJ174" s="41"/>
      <c r="CCK174" s="41"/>
      <c r="CCL174" s="41"/>
      <c r="CCM174" s="41"/>
      <c r="CCN174" s="41"/>
      <c r="CCO174" s="41"/>
      <c r="CCP174" s="41"/>
      <c r="CCQ174" s="41"/>
      <c r="CCR174" s="41"/>
      <c r="CCS174" s="41"/>
      <c r="CCT174" s="41"/>
      <c r="CCU174" s="41"/>
      <c r="CCV174" s="41"/>
      <c r="CCW174" s="41"/>
      <c r="CCX174" s="41"/>
      <c r="CCY174" s="41"/>
      <c r="CCZ174" s="41"/>
      <c r="CDA174" s="41"/>
      <c r="CDB174" s="41"/>
      <c r="CDC174" s="41"/>
      <c r="CDD174" s="41"/>
      <c r="CDE174" s="41"/>
      <c r="CDF174" s="41"/>
      <c r="CDG174" s="41"/>
      <c r="CDH174" s="41"/>
      <c r="CDI174" s="41"/>
      <c r="CDJ174" s="41"/>
      <c r="CDK174" s="41"/>
      <c r="CDL174" s="41"/>
      <c r="CDM174" s="41"/>
      <c r="CDN174" s="41"/>
      <c r="CDO174" s="41"/>
      <c r="CDP174" s="41"/>
      <c r="CDQ174" s="41"/>
      <c r="CDR174" s="41"/>
      <c r="CDS174" s="41"/>
      <c r="CDT174" s="41"/>
      <c r="CDU174" s="41"/>
      <c r="CDV174" s="41"/>
      <c r="CDW174" s="41"/>
      <c r="CDX174" s="41"/>
      <c r="CDY174" s="41"/>
      <c r="CDZ174" s="41"/>
      <c r="CEA174" s="41"/>
      <c r="CEB174" s="41"/>
      <c r="CEC174" s="41"/>
      <c r="CED174" s="41"/>
      <c r="CEE174" s="41"/>
      <c r="CEF174" s="41"/>
      <c r="CEG174" s="41"/>
      <c r="CEH174" s="41"/>
      <c r="CEI174" s="41"/>
      <c r="CEJ174" s="41"/>
      <c r="CEK174" s="41"/>
      <c r="CEL174" s="41"/>
      <c r="CEM174" s="41"/>
      <c r="CEN174" s="41"/>
      <c r="CEO174" s="41"/>
      <c r="CEP174" s="41"/>
      <c r="CEQ174" s="41"/>
      <c r="CER174" s="41"/>
      <c r="CES174" s="41"/>
      <c r="CET174" s="41"/>
      <c r="CEU174" s="41"/>
      <c r="CEV174" s="41"/>
      <c r="CEW174" s="41"/>
      <c r="CEX174" s="41"/>
      <c r="CEY174" s="41"/>
      <c r="CEZ174" s="41"/>
      <c r="CFA174" s="41"/>
      <c r="CFB174" s="41"/>
      <c r="CFC174" s="41"/>
      <c r="CFD174" s="41"/>
      <c r="CFE174" s="41"/>
      <c r="CFF174" s="41"/>
      <c r="CFG174" s="41"/>
      <c r="CFH174" s="41"/>
      <c r="CFI174" s="41"/>
      <c r="CFJ174" s="41"/>
      <c r="CFK174" s="41"/>
      <c r="CFL174" s="41"/>
      <c r="CFM174" s="41"/>
      <c r="CFN174" s="41"/>
      <c r="CFO174" s="41"/>
      <c r="CFP174" s="41"/>
      <c r="CFQ174" s="41"/>
      <c r="CFR174" s="41"/>
      <c r="CFS174" s="41"/>
      <c r="CFT174" s="41"/>
      <c r="CFU174" s="41"/>
      <c r="CFV174" s="41"/>
      <c r="CFW174" s="41"/>
      <c r="CFX174" s="41"/>
      <c r="CFY174" s="41"/>
      <c r="CFZ174" s="41"/>
      <c r="CGA174" s="41"/>
      <c r="CGB174" s="41"/>
      <c r="CGC174" s="41"/>
      <c r="CGD174" s="41"/>
      <c r="CGE174" s="41"/>
      <c r="CGF174" s="41"/>
      <c r="CGG174" s="41"/>
      <c r="CGH174" s="41"/>
      <c r="CGI174" s="41"/>
      <c r="CGJ174" s="41"/>
      <c r="CGK174" s="41"/>
      <c r="CGL174" s="41"/>
      <c r="CGM174" s="41"/>
      <c r="CGN174" s="41"/>
      <c r="CGO174" s="41"/>
      <c r="CGP174" s="41"/>
      <c r="CGQ174" s="41"/>
      <c r="CGR174" s="41"/>
      <c r="CGS174" s="41"/>
      <c r="CGT174" s="41"/>
      <c r="CGU174" s="41"/>
      <c r="CGV174" s="41"/>
      <c r="CGW174" s="41"/>
      <c r="CGX174" s="41"/>
      <c r="CGY174" s="41"/>
      <c r="CGZ174" s="41"/>
      <c r="CHA174" s="41"/>
      <c r="CHB174" s="41"/>
      <c r="CHC174" s="41"/>
      <c r="CHD174" s="41"/>
      <c r="CHE174" s="41"/>
      <c r="CHF174" s="41"/>
      <c r="CHG174" s="41"/>
      <c r="CHH174" s="41"/>
      <c r="CHI174" s="41"/>
      <c r="CHJ174" s="41"/>
      <c r="CHK174" s="41"/>
      <c r="CHL174" s="41"/>
      <c r="CHM174" s="41"/>
      <c r="CHN174" s="41"/>
      <c r="CHO174" s="41"/>
      <c r="CHP174" s="41"/>
      <c r="CHQ174" s="41"/>
      <c r="CHR174" s="41"/>
      <c r="CHS174" s="41"/>
      <c r="CHT174" s="41"/>
      <c r="CHU174" s="41"/>
      <c r="CHV174" s="41"/>
      <c r="CHW174" s="41"/>
      <c r="CHX174" s="41"/>
      <c r="CHY174" s="41"/>
      <c r="CHZ174" s="41"/>
      <c r="CIA174" s="41"/>
      <c r="CIB174" s="41"/>
      <c r="CIC174" s="41"/>
      <c r="CID174" s="41"/>
      <c r="CIE174" s="41"/>
      <c r="CIF174" s="41"/>
      <c r="CIG174" s="41"/>
      <c r="CIH174" s="41"/>
      <c r="CII174" s="41"/>
      <c r="CIJ174" s="41"/>
      <c r="CIK174" s="41"/>
      <c r="CIL174" s="41"/>
      <c r="CIM174" s="41"/>
      <c r="CIN174" s="41"/>
      <c r="CIO174" s="41"/>
      <c r="CIP174" s="41"/>
      <c r="CIQ174" s="41"/>
      <c r="CIR174" s="41"/>
      <c r="CIS174" s="41"/>
      <c r="CIT174" s="41"/>
      <c r="CIU174" s="41"/>
      <c r="CIV174" s="41"/>
      <c r="CIW174" s="41"/>
      <c r="CIX174" s="41"/>
      <c r="CIY174" s="41"/>
      <c r="CIZ174" s="41"/>
      <c r="CJA174" s="41"/>
      <c r="CJB174" s="41"/>
      <c r="CJC174" s="41"/>
      <c r="CJD174" s="41"/>
      <c r="CJE174" s="41"/>
      <c r="CJF174" s="41"/>
      <c r="CJG174" s="41"/>
      <c r="CJH174" s="41"/>
      <c r="CJI174" s="41"/>
      <c r="CJJ174" s="41"/>
      <c r="CJK174" s="41"/>
      <c r="CJL174" s="41"/>
      <c r="CJM174" s="41"/>
      <c r="CJN174" s="41"/>
      <c r="CJO174" s="41"/>
      <c r="CJP174" s="41"/>
      <c r="CJQ174" s="41"/>
      <c r="CJR174" s="41"/>
      <c r="CJS174" s="41"/>
      <c r="CJZ174" s="41"/>
      <c r="CKA174" s="41"/>
      <c r="CKB174" s="41"/>
      <c r="CKC174" s="41"/>
      <c r="CKD174" s="41"/>
      <c r="CKE174" s="41"/>
      <c r="CKF174" s="41"/>
      <c r="CKG174" s="41"/>
      <c r="CKH174" s="41"/>
      <c r="CKI174" s="41"/>
      <c r="CKJ174" s="41"/>
      <c r="CKK174" s="41"/>
      <c r="CKL174" s="41"/>
      <c r="CKM174" s="41"/>
      <c r="CKN174" s="41"/>
      <c r="CKO174" s="41"/>
      <c r="CKP174" s="41"/>
      <c r="CKQ174" s="41"/>
      <c r="CKR174" s="41"/>
      <c r="CKS174" s="41"/>
      <c r="CKT174" s="41"/>
      <c r="CKU174" s="41"/>
      <c r="CKV174" s="41"/>
      <c r="CKW174" s="41"/>
      <c r="CKX174" s="41"/>
      <c r="CKY174" s="41"/>
      <c r="CKZ174" s="41"/>
      <c r="CLA174" s="41"/>
      <c r="CLB174" s="41"/>
      <c r="CLC174" s="41"/>
      <c r="CLD174" s="41"/>
      <c r="CLE174" s="41"/>
      <c r="CLF174" s="41"/>
      <c r="CLG174" s="41"/>
      <c r="CLH174" s="41"/>
      <c r="CLI174" s="41"/>
      <c r="CLJ174" s="41"/>
      <c r="CLK174" s="41"/>
      <c r="CLL174" s="41"/>
      <c r="CLM174" s="41"/>
      <c r="CLN174" s="41"/>
      <c r="CLO174" s="41"/>
      <c r="CLP174" s="41"/>
      <c r="CLQ174" s="41"/>
      <c r="CLR174" s="41"/>
      <c r="CLS174" s="41"/>
      <c r="CLT174" s="41"/>
      <c r="CLU174" s="41"/>
      <c r="CLV174" s="41"/>
      <c r="CLW174" s="41"/>
      <c r="CLX174" s="41"/>
      <c r="CLY174" s="41"/>
      <c r="CLZ174" s="41"/>
      <c r="CMA174" s="41"/>
      <c r="CMB174" s="41"/>
      <c r="CMC174" s="41"/>
      <c r="CMD174" s="41"/>
      <c r="CME174" s="41"/>
      <c r="CMF174" s="41"/>
      <c r="CMG174" s="41"/>
      <c r="CMH174" s="41"/>
      <c r="CMI174" s="41"/>
      <c r="CMJ174" s="41"/>
      <c r="CMK174" s="41"/>
      <c r="CML174" s="41"/>
      <c r="CMM174" s="41"/>
      <c r="CMN174" s="41"/>
      <c r="CMO174" s="41"/>
      <c r="CMP174" s="41"/>
      <c r="CMQ174" s="41"/>
      <c r="CMR174" s="41"/>
      <c r="CMS174" s="41"/>
      <c r="CMT174" s="41"/>
      <c r="CMU174" s="41"/>
      <c r="CMV174" s="41"/>
      <c r="CMW174" s="41"/>
      <c r="CMX174" s="41"/>
      <c r="CMY174" s="41"/>
      <c r="CMZ174" s="41"/>
      <c r="CNA174" s="41"/>
      <c r="CNB174" s="41"/>
      <c r="CNC174" s="41"/>
      <c r="CND174" s="41"/>
      <c r="CNE174" s="41"/>
      <c r="CNF174" s="41"/>
      <c r="CNG174" s="41"/>
      <c r="CNH174" s="41"/>
      <c r="CNI174" s="41"/>
      <c r="CNJ174" s="41"/>
      <c r="CNK174" s="41"/>
      <c r="CNL174" s="41"/>
      <c r="CNM174" s="41"/>
      <c r="CNN174" s="41"/>
      <c r="CNO174" s="41"/>
      <c r="CNP174" s="41"/>
      <c r="CNQ174" s="41"/>
      <c r="CNR174" s="41"/>
      <c r="CNS174" s="41"/>
      <c r="CNT174" s="41"/>
      <c r="CNU174" s="41"/>
      <c r="CNV174" s="41"/>
      <c r="CNW174" s="41"/>
      <c r="CNX174" s="41"/>
      <c r="CNY174" s="41"/>
      <c r="CNZ174" s="41"/>
      <c r="COA174" s="41"/>
      <c r="COB174" s="41"/>
      <c r="COC174" s="41"/>
      <c r="COD174" s="41"/>
      <c r="COE174" s="41"/>
      <c r="COF174" s="41"/>
      <c r="COG174" s="41"/>
      <c r="COH174" s="41"/>
      <c r="COI174" s="41"/>
      <c r="COJ174" s="41"/>
      <c r="COK174" s="41"/>
      <c r="COL174" s="41"/>
      <c r="COM174" s="41"/>
      <c r="CON174" s="41"/>
      <c r="COO174" s="41"/>
      <c r="COP174" s="41"/>
      <c r="COQ174" s="41"/>
      <c r="COR174" s="41"/>
      <c r="COS174" s="41"/>
      <c r="COT174" s="41"/>
      <c r="COU174" s="41"/>
      <c r="COV174" s="41"/>
      <c r="COW174" s="41"/>
      <c r="COX174" s="41"/>
      <c r="COY174" s="41"/>
      <c r="COZ174" s="41"/>
      <c r="CPA174" s="41"/>
      <c r="CPB174" s="41"/>
      <c r="CPC174" s="41"/>
      <c r="CPD174" s="41"/>
      <c r="CPE174" s="41"/>
      <c r="CPF174" s="41"/>
      <c r="CPG174" s="41"/>
      <c r="CPH174" s="41"/>
      <c r="CPI174" s="41"/>
      <c r="CPJ174" s="41"/>
      <c r="CPK174" s="41"/>
      <c r="CPL174" s="41"/>
      <c r="CPM174" s="41"/>
      <c r="CPN174" s="41"/>
      <c r="CPO174" s="41"/>
      <c r="CPP174" s="41"/>
      <c r="CPQ174" s="41"/>
      <c r="CPR174" s="41"/>
      <c r="CPS174" s="41"/>
      <c r="CPT174" s="41"/>
      <c r="CPU174" s="41"/>
      <c r="CPV174" s="41"/>
      <c r="CPW174" s="41"/>
      <c r="CPX174" s="41"/>
      <c r="CPY174" s="41"/>
      <c r="CPZ174" s="41"/>
      <c r="CQA174" s="41"/>
      <c r="CQB174" s="41"/>
      <c r="CQC174" s="41"/>
      <c r="CQD174" s="41"/>
      <c r="CQE174" s="41"/>
      <c r="CQF174" s="41"/>
      <c r="CQG174" s="41"/>
      <c r="CQH174" s="41"/>
      <c r="CQI174" s="41"/>
      <c r="CQJ174" s="41"/>
      <c r="CQK174" s="41"/>
      <c r="CQL174" s="41"/>
      <c r="CQM174" s="41"/>
      <c r="CQN174" s="41"/>
      <c r="CQO174" s="41"/>
      <c r="CQP174" s="41"/>
      <c r="CQQ174" s="41"/>
      <c r="CQR174" s="41"/>
      <c r="CQS174" s="41"/>
      <c r="CQT174" s="41"/>
      <c r="CQU174" s="41"/>
      <c r="CQV174" s="41"/>
      <c r="CQW174" s="41"/>
      <c r="CQX174" s="41"/>
      <c r="CQY174" s="41"/>
      <c r="CQZ174" s="41"/>
      <c r="CRA174" s="41"/>
      <c r="CRB174" s="41"/>
      <c r="CRC174" s="41"/>
      <c r="CRD174" s="41"/>
      <c r="CRE174" s="41"/>
      <c r="CRF174" s="41"/>
      <c r="CRG174" s="41"/>
      <c r="CRH174" s="41"/>
      <c r="CRI174" s="41"/>
      <c r="CRJ174" s="41"/>
      <c r="CRK174" s="41"/>
      <c r="CRL174" s="41"/>
      <c r="CRM174" s="41"/>
      <c r="CRN174" s="41"/>
      <c r="CRO174" s="41"/>
      <c r="CRP174" s="41"/>
      <c r="CRQ174" s="41"/>
      <c r="CRR174" s="41"/>
      <c r="CRS174" s="41"/>
      <c r="CRT174" s="41"/>
      <c r="CRU174" s="41"/>
      <c r="CRV174" s="41"/>
      <c r="CRW174" s="41"/>
      <c r="CRX174" s="41"/>
      <c r="CRY174" s="41"/>
      <c r="CRZ174" s="41"/>
      <c r="CSA174" s="41"/>
      <c r="CSB174" s="41"/>
      <c r="CSC174" s="41"/>
      <c r="CSD174" s="41"/>
      <c r="CSE174" s="41"/>
      <c r="CSF174" s="41"/>
      <c r="CSG174" s="41"/>
      <c r="CSH174" s="41"/>
      <c r="CSI174" s="41"/>
      <c r="CSJ174" s="41"/>
      <c r="CSK174" s="41"/>
      <c r="CSL174" s="41"/>
      <c r="CSM174" s="41"/>
      <c r="CSN174" s="41"/>
      <c r="CSO174" s="41"/>
      <c r="CSP174" s="41"/>
      <c r="CSQ174" s="41"/>
      <c r="CSR174" s="41"/>
      <c r="CSS174" s="41"/>
      <c r="CST174" s="41"/>
      <c r="CSU174" s="41"/>
      <c r="CSV174" s="41"/>
      <c r="CSW174" s="41"/>
      <c r="CSX174" s="41"/>
      <c r="CSY174" s="41"/>
      <c r="CSZ174" s="41"/>
      <c r="CTA174" s="41"/>
      <c r="CTB174" s="41"/>
      <c r="CTC174" s="41"/>
      <c r="CTD174" s="41"/>
      <c r="CTE174" s="41"/>
      <c r="CTF174" s="41"/>
      <c r="CTG174" s="41"/>
      <c r="CTH174" s="41"/>
      <c r="CTI174" s="41"/>
      <c r="CTJ174" s="41"/>
      <c r="CTK174" s="41"/>
      <c r="CTL174" s="41"/>
      <c r="CTM174" s="41"/>
      <c r="CTN174" s="41"/>
      <c r="CTO174" s="41"/>
      <c r="CTV174" s="41"/>
      <c r="CTW174" s="41"/>
      <c r="CTX174" s="41"/>
      <c r="CTY174" s="41"/>
      <c r="CTZ174" s="41"/>
      <c r="CUA174" s="41"/>
      <c r="CUB174" s="41"/>
      <c r="CUC174" s="41"/>
      <c r="CUD174" s="41"/>
      <c r="CUE174" s="41"/>
      <c r="CUF174" s="41"/>
      <c r="CUG174" s="41"/>
      <c r="CUH174" s="41"/>
      <c r="CUI174" s="41"/>
      <c r="CUJ174" s="41"/>
      <c r="CUK174" s="41"/>
      <c r="CUL174" s="41"/>
      <c r="CUM174" s="41"/>
      <c r="CUN174" s="41"/>
      <c r="CUO174" s="41"/>
      <c r="CUP174" s="41"/>
      <c r="CUQ174" s="41"/>
      <c r="CUR174" s="41"/>
      <c r="CUS174" s="41"/>
      <c r="CUT174" s="41"/>
      <c r="CUU174" s="41"/>
      <c r="CUV174" s="41"/>
      <c r="CUW174" s="41"/>
      <c r="CUX174" s="41"/>
      <c r="CUY174" s="41"/>
      <c r="CUZ174" s="41"/>
      <c r="CVA174" s="41"/>
      <c r="CVB174" s="41"/>
      <c r="CVC174" s="41"/>
      <c r="CVD174" s="41"/>
      <c r="CVE174" s="41"/>
      <c r="CVF174" s="41"/>
      <c r="CVG174" s="41"/>
      <c r="CVH174" s="41"/>
      <c r="CVI174" s="41"/>
      <c r="CVJ174" s="41"/>
      <c r="CVK174" s="41"/>
      <c r="CVL174" s="41"/>
      <c r="CVM174" s="41"/>
      <c r="CVN174" s="41"/>
      <c r="CVO174" s="41"/>
      <c r="CVP174" s="41"/>
      <c r="CVQ174" s="41"/>
      <c r="CVR174" s="41"/>
      <c r="CVS174" s="41"/>
      <c r="CVT174" s="41"/>
      <c r="CVU174" s="41"/>
      <c r="CVV174" s="41"/>
      <c r="CVW174" s="41"/>
      <c r="CVX174" s="41"/>
      <c r="CVY174" s="41"/>
      <c r="CVZ174" s="41"/>
      <c r="CWA174" s="41"/>
      <c r="CWB174" s="41"/>
      <c r="CWC174" s="41"/>
      <c r="CWD174" s="41"/>
      <c r="CWE174" s="41"/>
      <c r="CWF174" s="41"/>
      <c r="CWG174" s="41"/>
      <c r="CWH174" s="41"/>
      <c r="CWI174" s="41"/>
      <c r="CWJ174" s="41"/>
      <c r="CWK174" s="41"/>
      <c r="CWL174" s="41"/>
      <c r="CWM174" s="41"/>
      <c r="CWN174" s="41"/>
      <c r="CWO174" s="41"/>
      <c r="CWP174" s="41"/>
      <c r="CWQ174" s="41"/>
      <c r="CWR174" s="41"/>
      <c r="CWS174" s="41"/>
      <c r="CWT174" s="41"/>
      <c r="CWU174" s="41"/>
      <c r="CWV174" s="41"/>
      <c r="CWW174" s="41"/>
      <c r="CWX174" s="41"/>
      <c r="CWY174" s="41"/>
      <c r="CWZ174" s="41"/>
      <c r="CXA174" s="41"/>
      <c r="CXB174" s="41"/>
      <c r="CXC174" s="41"/>
      <c r="CXD174" s="41"/>
      <c r="CXE174" s="41"/>
      <c r="CXF174" s="41"/>
      <c r="CXG174" s="41"/>
      <c r="CXH174" s="41"/>
      <c r="CXI174" s="41"/>
      <c r="CXJ174" s="41"/>
      <c r="CXK174" s="41"/>
      <c r="CXL174" s="41"/>
      <c r="CXM174" s="41"/>
      <c r="CXN174" s="41"/>
      <c r="CXO174" s="41"/>
      <c r="CXP174" s="41"/>
      <c r="CXQ174" s="41"/>
      <c r="CXR174" s="41"/>
      <c r="CXS174" s="41"/>
      <c r="CXT174" s="41"/>
      <c r="CXU174" s="41"/>
      <c r="CXV174" s="41"/>
      <c r="CXW174" s="41"/>
      <c r="CXX174" s="41"/>
      <c r="CXY174" s="41"/>
      <c r="CXZ174" s="41"/>
      <c r="CYA174" s="41"/>
      <c r="CYB174" s="41"/>
      <c r="CYC174" s="41"/>
      <c r="CYD174" s="41"/>
      <c r="CYE174" s="41"/>
      <c r="CYF174" s="41"/>
      <c r="CYG174" s="41"/>
      <c r="CYH174" s="41"/>
      <c r="CYI174" s="41"/>
      <c r="CYJ174" s="41"/>
      <c r="CYK174" s="41"/>
      <c r="CYL174" s="41"/>
      <c r="CYM174" s="41"/>
      <c r="CYN174" s="41"/>
      <c r="CYO174" s="41"/>
      <c r="CYP174" s="41"/>
      <c r="CYQ174" s="41"/>
      <c r="CYR174" s="41"/>
      <c r="CYS174" s="41"/>
      <c r="CYT174" s="41"/>
      <c r="CYU174" s="41"/>
      <c r="CYV174" s="41"/>
      <c r="CYW174" s="41"/>
      <c r="CYX174" s="41"/>
      <c r="CYY174" s="41"/>
      <c r="CYZ174" s="41"/>
      <c r="CZA174" s="41"/>
      <c r="CZB174" s="41"/>
      <c r="CZC174" s="41"/>
      <c r="CZD174" s="41"/>
      <c r="CZE174" s="41"/>
      <c r="CZF174" s="41"/>
      <c r="CZG174" s="41"/>
      <c r="CZH174" s="41"/>
      <c r="CZI174" s="41"/>
      <c r="CZJ174" s="41"/>
      <c r="CZK174" s="41"/>
      <c r="CZL174" s="41"/>
      <c r="CZM174" s="41"/>
      <c r="CZN174" s="41"/>
      <c r="CZO174" s="41"/>
      <c r="CZP174" s="41"/>
      <c r="CZQ174" s="41"/>
      <c r="CZR174" s="41"/>
      <c r="CZS174" s="41"/>
      <c r="CZT174" s="41"/>
      <c r="CZU174" s="41"/>
      <c r="CZV174" s="41"/>
      <c r="CZW174" s="41"/>
      <c r="CZX174" s="41"/>
      <c r="CZY174" s="41"/>
      <c r="CZZ174" s="41"/>
      <c r="DAA174" s="41"/>
      <c r="DAB174" s="41"/>
      <c r="DAC174" s="41"/>
      <c r="DAD174" s="41"/>
      <c r="DAE174" s="41"/>
      <c r="DAF174" s="41"/>
      <c r="DAG174" s="41"/>
      <c r="DAH174" s="41"/>
      <c r="DAI174" s="41"/>
      <c r="DAJ174" s="41"/>
      <c r="DAK174" s="41"/>
      <c r="DAL174" s="41"/>
      <c r="DAM174" s="41"/>
      <c r="DAN174" s="41"/>
      <c r="DAO174" s="41"/>
      <c r="DAP174" s="41"/>
      <c r="DAQ174" s="41"/>
      <c r="DAR174" s="41"/>
      <c r="DAS174" s="41"/>
      <c r="DAT174" s="41"/>
      <c r="DAU174" s="41"/>
      <c r="DAV174" s="41"/>
      <c r="DAW174" s="41"/>
      <c r="DAX174" s="41"/>
      <c r="DAY174" s="41"/>
      <c r="DAZ174" s="41"/>
      <c r="DBA174" s="41"/>
      <c r="DBB174" s="41"/>
      <c r="DBC174" s="41"/>
      <c r="DBD174" s="41"/>
      <c r="DBE174" s="41"/>
      <c r="DBF174" s="41"/>
      <c r="DBG174" s="41"/>
      <c r="DBH174" s="41"/>
      <c r="DBI174" s="41"/>
      <c r="DBJ174" s="41"/>
      <c r="DBK174" s="41"/>
      <c r="DBL174" s="41"/>
      <c r="DBM174" s="41"/>
      <c r="DBN174" s="41"/>
      <c r="DBO174" s="41"/>
      <c r="DBP174" s="41"/>
      <c r="DBQ174" s="41"/>
      <c r="DBR174" s="41"/>
      <c r="DBS174" s="41"/>
      <c r="DBT174" s="41"/>
      <c r="DBU174" s="41"/>
      <c r="DBV174" s="41"/>
      <c r="DBW174" s="41"/>
      <c r="DBX174" s="41"/>
      <c r="DBY174" s="41"/>
      <c r="DBZ174" s="41"/>
      <c r="DCA174" s="41"/>
      <c r="DCB174" s="41"/>
      <c r="DCC174" s="41"/>
      <c r="DCD174" s="41"/>
      <c r="DCE174" s="41"/>
      <c r="DCF174" s="41"/>
      <c r="DCG174" s="41"/>
      <c r="DCH174" s="41"/>
      <c r="DCI174" s="41"/>
      <c r="DCJ174" s="41"/>
      <c r="DCK174" s="41"/>
      <c r="DCL174" s="41"/>
      <c r="DCM174" s="41"/>
      <c r="DCN174" s="41"/>
      <c r="DCO174" s="41"/>
      <c r="DCP174" s="41"/>
      <c r="DCQ174" s="41"/>
      <c r="DCR174" s="41"/>
      <c r="DCS174" s="41"/>
      <c r="DCT174" s="41"/>
      <c r="DCU174" s="41"/>
      <c r="DCV174" s="41"/>
      <c r="DCW174" s="41"/>
      <c r="DCX174" s="41"/>
      <c r="DCY174" s="41"/>
      <c r="DCZ174" s="41"/>
      <c r="DDA174" s="41"/>
      <c r="DDB174" s="41"/>
      <c r="DDC174" s="41"/>
      <c r="DDD174" s="41"/>
      <c r="DDE174" s="41"/>
      <c r="DDF174" s="41"/>
      <c r="DDG174" s="41"/>
      <c r="DDH174" s="41"/>
      <c r="DDI174" s="41"/>
      <c r="DDJ174" s="41"/>
      <c r="DDK174" s="41"/>
      <c r="DDR174" s="41"/>
      <c r="DDS174" s="41"/>
      <c r="DDT174" s="41"/>
      <c r="DDU174" s="41"/>
      <c r="DDV174" s="41"/>
      <c r="DDW174" s="41"/>
      <c r="DDX174" s="41"/>
      <c r="DDY174" s="41"/>
      <c r="DDZ174" s="41"/>
      <c r="DEA174" s="41"/>
      <c r="DEB174" s="41"/>
      <c r="DEC174" s="41"/>
      <c r="DED174" s="41"/>
      <c r="DEE174" s="41"/>
      <c r="DEF174" s="41"/>
      <c r="DEG174" s="41"/>
      <c r="DEH174" s="41"/>
      <c r="DEI174" s="41"/>
      <c r="DEJ174" s="41"/>
      <c r="DEK174" s="41"/>
      <c r="DEL174" s="41"/>
      <c r="DEM174" s="41"/>
      <c r="DEN174" s="41"/>
      <c r="DEO174" s="41"/>
      <c r="DEP174" s="41"/>
      <c r="DEQ174" s="41"/>
      <c r="DER174" s="41"/>
      <c r="DES174" s="41"/>
      <c r="DET174" s="41"/>
      <c r="DEU174" s="41"/>
      <c r="DEV174" s="41"/>
      <c r="DEW174" s="41"/>
      <c r="DEX174" s="41"/>
      <c r="DEY174" s="41"/>
      <c r="DEZ174" s="41"/>
      <c r="DFA174" s="41"/>
      <c r="DFB174" s="41"/>
      <c r="DFC174" s="41"/>
      <c r="DFD174" s="41"/>
      <c r="DFE174" s="41"/>
      <c r="DFF174" s="41"/>
      <c r="DFG174" s="41"/>
      <c r="DFH174" s="41"/>
      <c r="DFI174" s="41"/>
      <c r="DFJ174" s="41"/>
      <c r="DFK174" s="41"/>
      <c r="DFL174" s="41"/>
      <c r="DFM174" s="41"/>
      <c r="DFN174" s="41"/>
      <c r="DFO174" s="41"/>
      <c r="DFP174" s="41"/>
      <c r="DFQ174" s="41"/>
      <c r="DFR174" s="41"/>
      <c r="DFS174" s="41"/>
      <c r="DFT174" s="41"/>
      <c r="DFU174" s="41"/>
      <c r="DFV174" s="41"/>
      <c r="DFW174" s="41"/>
      <c r="DFX174" s="41"/>
      <c r="DFY174" s="41"/>
      <c r="DFZ174" s="41"/>
      <c r="DGA174" s="41"/>
      <c r="DGB174" s="41"/>
      <c r="DGC174" s="41"/>
      <c r="DGD174" s="41"/>
      <c r="DGE174" s="41"/>
      <c r="DGF174" s="41"/>
      <c r="DGG174" s="41"/>
      <c r="DGH174" s="41"/>
      <c r="DGI174" s="41"/>
      <c r="DGJ174" s="41"/>
      <c r="DGK174" s="41"/>
      <c r="DGL174" s="41"/>
      <c r="DGM174" s="41"/>
      <c r="DGN174" s="41"/>
      <c r="DGO174" s="41"/>
      <c r="DGP174" s="41"/>
      <c r="DGQ174" s="41"/>
      <c r="DGR174" s="41"/>
      <c r="DGS174" s="41"/>
      <c r="DGT174" s="41"/>
      <c r="DGU174" s="41"/>
      <c r="DGV174" s="41"/>
      <c r="DGW174" s="41"/>
      <c r="DGX174" s="41"/>
      <c r="DGY174" s="41"/>
      <c r="DGZ174" s="41"/>
      <c r="DHA174" s="41"/>
      <c r="DHB174" s="41"/>
      <c r="DHC174" s="41"/>
      <c r="DHD174" s="41"/>
      <c r="DHE174" s="41"/>
      <c r="DHF174" s="41"/>
      <c r="DHG174" s="41"/>
      <c r="DHH174" s="41"/>
      <c r="DHI174" s="41"/>
      <c r="DHJ174" s="41"/>
      <c r="DHK174" s="41"/>
      <c r="DHL174" s="41"/>
      <c r="DHM174" s="41"/>
      <c r="DHN174" s="41"/>
      <c r="DHO174" s="41"/>
      <c r="DHP174" s="41"/>
      <c r="DHQ174" s="41"/>
      <c r="DHR174" s="41"/>
      <c r="DHS174" s="41"/>
      <c r="DHT174" s="41"/>
      <c r="DHU174" s="41"/>
      <c r="DHV174" s="41"/>
      <c r="DHW174" s="41"/>
      <c r="DHX174" s="41"/>
      <c r="DHY174" s="41"/>
      <c r="DHZ174" s="41"/>
      <c r="DIA174" s="41"/>
      <c r="DIB174" s="41"/>
      <c r="DIC174" s="41"/>
      <c r="DID174" s="41"/>
      <c r="DIE174" s="41"/>
      <c r="DIF174" s="41"/>
      <c r="DIG174" s="41"/>
      <c r="DIH174" s="41"/>
      <c r="DII174" s="41"/>
      <c r="DIJ174" s="41"/>
      <c r="DIK174" s="41"/>
      <c r="DIL174" s="41"/>
      <c r="DIM174" s="41"/>
      <c r="DIN174" s="41"/>
      <c r="DIO174" s="41"/>
      <c r="DIP174" s="41"/>
      <c r="DIQ174" s="41"/>
      <c r="DIR174" s="41"/>
      <c r="DIS174" s="41"/>
      <c r="DIT174" s="41"/>
      <c r="DIU174" s="41"/>
      <c r="DIV174" s="41"/>
      <c r="DIW174" s="41"/>
      <c r="DIX174" s="41"/>
      <c r="DIY174" s="41"/>
      <c r="DIZ174" s="41"/>
      <c r="DJA174" s="41"/>
      <c r="DJB174" s="41"/>
      <c r="DJC174" s="41"/>
      <c r="DJD174" s="41"/>
      <c r="DJE174" s="41"/>
      <c r="DJF174" s="41"/>
      <c r="DJG174" s="41"/>
      <c r="DJH174" s="41"/>
      <c r="DJI174" s="41"/>
      <c r="DJJ174" s="41"/>
      <c r="DJK174" s="41"/>
      <c r="DJL174" s="41"/>
      <c r="DJM174" s="41"/>
      <c r="DJN174" s="41"/>
      <c r="DJO174" s="41"/>
      <c r="DJP174" s="41"/>
      <c r="DJQ174" s="41"/>
      <c r="DJR174" s="41"/>
      <c r="DJS174" s="41"/>
      <c r="DJT174" s="41"/>
      <c r="DJU174" s="41"/>
      <c r="DJV174" s="41"/>
      <c r="DJW174" s="41"/>
      <c r="DJX174" s="41"/>
      <c r="DJY174" s="41"/>
      <c r="DJZ174" s="41"/>
      <c r="DKA174" s="41"/>
      <c r="DKB174" s="41"/>
      <c r="DKC174" s="41"/>
      <c r="DKD174" s="41"/>
      <c r="DKE174" s="41"/>
      <c r="DKF174" s="41"/>
      <c r="DKG174" s="41"/>
      <c r="DKH174" s="41"/>
      <c r="DKI174" s="41"/>
      <c r="DKJ174" s="41"/>
      <c r="DKK174" s="41"/>
      <c r="DKL174" s="41"/>
      <c r="DKM174" s="41"/>
      <c r="DKN174" s="41"/>
      <c r="DKO174" s="41"/>
      <c r="DKP174" s="41"/>
      <c r="DKQ174" s="41"/>
      <c r="DKR174" s="41"/>
      <c r="DKS174" s="41"/>
      <c r="DKT174" s="41"/>
      <c r="DKU174" s="41"/>
      <c r="DKV174" s="41"/>
      <c r="DKW174" s="41"/>
      <c r="DKX174" s="41"/>
      <c r="DKY174" s="41"/>
      <c r="DKZ174" s="41"/>
      <c r="DLA174" s="41"/>
      <c r="DLB174" s="41"/>
      <c r="DLC174" s="41"/>
      <c r="DLD174" s="41"/>
      <c r="DLE174" s="41"/>
      <c r="DLF174" s="41"/>
      <c r="DLG174" s="41"/>
      <c r="DLH174" s="41"/>
      <c r="DLI174" s="41"/>
      <c r="DLJ174" s="41"/>
      <c r="DLK174" s="41"/>
      <c r="DLL174" s="41"/>
      <c r="DLM174" s="41"/>
      <c r="DLN174" s="41"/>
      <c r="DLO174" s="41"/>
      <c r="DLP174" s="41"/>
      <c r="DLQ174" s="41"/>
      <c r="DLR174" s="41"/>
      <c r="DLS174" s="41"/>
      <c r="DLT174" s="41"/>
      <c r="DLU174" s="41"/>
      <c r="DLV174" s="41"/>
      <c r="DLW174" s="41"/>
      <c r="DLX174" s="41"/>
      <c r="DLY174" s="41"/>
      <c r="DLZ174" s="41"/>
      <c r="DMA174" s="41"/>
      <c r="DMB174" s="41"/>
      <c r="DMC174" s="41"/>
      <c r="DMD174" s="41"/>
      <c r="DME174" s="41"/>
      <c r="DMF174" s="41"/>
      <c r="DMG174" s="41"/>
      <c r="DMH174" s="41"/>
      <c r="DMI174" s="41"/>
      <c r="DMJ174" s="41"/>
      <c r="DMK174" s="41"/>
      <c r="DML174" s="41"/>
      <c r="DMM174" s="41"/>
      <c r="DMN174" s="41"/>
      <c r="DMO174" s="41"/>
      <c r="DMP174" s="41"/>
      <c r="DMQ174" s="41"/>
      <c r="DMR174" s="41"/>
      <c r="DMS174" s="41"/>
      <c r="DMT174" s="41"/>
      <c r="DMU174" s="41"/>
      <c r="DMV174" s="41"/>
      <c r="DMW174" s="41"/>
      <c r="DMX174" s="41"/>
      <c r="DMY174" s="41"/>
      <c r="DMZ174" s="41"/>
      <c r="DNA174" s="41"/>
      <c r="DNB174" s="41"/>
      <c r="DNC174" s="41"/>
      <c r="DND174" s="41"/>
      <c r="DNE174" s="41"/>
      <c r="DNF174" s="41"/>
      <c r="DNG174" s="41"/>
      <c r="DNN174" s="41"/>
      <c r="DNO174" s="41"/>
      <c r="DNP174" s="41"/>
      <c r="DNQ174" s="41"/>
      <c r="DNR174" s="41"/>
      <c r="DNS174" s="41"/>
      <c r="DNT174" s="41"/>
      <c r="DNU174" s="41"/>
      <c r="DNV174" s="41"/>
      <c r="DNW174" s="41"/>
      <c r="DNX174" s="41"/>
      <c r="DNY174" s="41"/>
      <c r="DNZ174" s="41"/>
      <c r="DOA174" s="41"/>
      <c r="DOB174" s="41"/>
      <c r="DOC174" s="41"/>
      <c r="DOD174" s="41"/>
      <c r="DOE174" s="41"/>
      <c r="DOF174" s="41"/>
      <c r="DOG174" s="41"/>
      <c r="DOH174" s="41"/>
      <c r="DOI174" s="41"/>
      <c r="DOJ174" s="41"/>
      <c r="DOK174" s="41"/>
      <c r="DOL174" s="41"/>
      <c r="DOM174" s="41"/>
      <c r="DON174" s="41"/>
      <c r="DOO174" s="41"/>
      <c r="DOP174" s="41"/>
      <c r="DOQ174" s="41"/>
      <c r="DOR174" s="41"/>
      <c r="DOS174" s="41"/>
      <c r="DOT174" s="41"/>
      <c r="DOU174" s="41"/>
      <c r="DOV174" s="41"/>
      <c r="DOW174" s="41"/>
      <c r="DOX174" s="41"/>
      <c r="DOY174" s="41"/>
      <c r="DOZ174" s="41"/>
      <c r="DPA174" s="41"/>
      <c r="DPB174" s="41"/>
      <c r="DPC174" s="41"/>
      <c r="DPD174" s="41"/>
      <c r="DPE174" s="41"/>
      <c r="DPF174" s="41"/>
      <c r="DPG174" s="41"/>
      <c r="DPH174" s="41"/>
      <c r="DPI174" s="41"/>
      <c r="DPJ174" s="41"/>
      <c r="DPK174" s="41"/>
      <c r="DPL174" s="41"/>
      <c r="DPM174" s="41"/>
      <c r="DPN174" s="41"/>
      <c r="DPO174" s="41"/>
      <c r="DPP174" s="41"/>
      <c r="DPQ174" s="41"/>
      <c r="DPR174" s="41"/>
      <c r="DPS174" s="41"/>
      <c r="DPT174" s="41"/>
      <c r="DPU174" s="41"/>
      <c r="DPV174" s="41"/>
      <c r="DPW174" s="41"/>
      <c r="DPX174" s="41"/>
      <c r="DPY174" s="41"/>
      <c r="DPZ174" s="41"/>
      <c r="DQA174" s="41"/>
      <c r="DQB174" s="41"/>
      <c r="DQC174" s="41"/>
      <c r="DQD174" s="41"/>
      <c r="DQE174" s="41"/>
      <c r="DQF174" s="41"/>
      <c r="DQG174" s="41"/>
      <c r="DQH174" s="41"/>
      <c r="DQI174" s="41"/>
      <c r="DQJ174" s="41"/>
      <c r="DQK174" s="41"/>
      <c r="DQL174" s="41"/>
      <c r="DQM174" s="41"/>
      <c r="DQN174" s="41"/>
      <c r="DQO174" s="41"/>
      <c r="DQP174" s="41"/>
      <c r="DQQ174" s="41"/>
      <c r="DQR174" s="41"/>
      <c r="DQS174" s="41"/>
      <c r="DQT174" s="41"/>
      <c r="DQU174" s="41"/>
      <c r="DQV174" s="41"/>
      <c r="DQW174" s="41"/>
      <c r="DQX174" s="41"/>
      <c r="DQY174" s="41"/>
      <c r="DQZ174" s="41"/>
      <c r="DRA174" s="41"/>
      <c r="DRB174" s="41"/>
      <c r="DRC174" s="41"/>
      <c r="DRD174" s="41"/>
      <c r="DRE174" s="41"/>
      <c r="DRF174" s="41"/>
      <c r="DRG174" s="41"/>
      <c r="DRH174" s="41"/>
      <c r="DRI174" s="41"/>
      <c r="DRJ174" s="41"/>
      <c r="DRK174" s="41"/>
      <c r="DRL174" s="41"/>
      <c r="DRM174" s="41"/>
      <c r="DRN174" s="41"/>
      <c r="DRO174" s="41"/>
      <c r="DRP174" s="41"/>
      <c r="DRQ174" s="41"/>
      <c r="DRR174" s="41"/>
      <c r="DRS174" s="41"/>
      <c r="DRT174" s="41"/>
      <c r="DRU174" s="41"/>
      <c r="DRV174" s="41"/>
      <c r="DRW174" s="41"/>
      <c r="DRX174" s="41"/>
      <c r="DRY174" s="41"/>
      <c r="DRZ174" s="41"/>
      <c r="DSA174" s="41"/>
      <c r="DSB174" s="41"/>
      <c r="DSC174" s="41"/>
      <c r="DSD174" s="41"/>
      <c r="DSE174" s="41"/>
      <c r="DSF174" s="41"/>
      <c r="DSG174" s="41"/>
      <c r="DSH174" s="41"/>
      <c r="DSI174" s="41"/>
      <c r="DSJ174" s="41"/>
      <c r="DSK174" s="41"/>
      <c r="DSL174" s="41"/>
      <c r="DSM174" s="41"/>
      <c r="DSN174" s="41"/>
      <c r="DSO174" s="41"/>
      <c r="DSP174" s="41"/>
      <c r="DSQ174" s="41"/>
      <c r="DSR174" s="41"/>
      <c r="DSS174" s="41"/>
      <c r="DST174" s="41"/>
      <c r="DSU174" s="41"/>
      <c r="DSV174" s="41"/>
      <c r="DSW174" s="41"/>
      <c r="DSX174" s="41"/>
      <c r="DSY174" s="41"/>
      <c r="DSZ174" s="41"/>
      <c r="DTA174" s="41"/>
      <c r="DTB174" s="41"/>
      <c r="DTC174" s="41"/>
      <c r="DTD174" s="41"/>
      <c r="DTE174" s="41"/>
      <c r="DTF174" s="41"/>
      <c r="DTG174" s="41"/>
      <c r="DTH174" s="41"/>
      <c r="DTI174" s="41"/>
      <c r="DTJ174" s="41"/>
      <c r="DTK174" s="41"/>
      <c r="DTL174" s="41"/>
      <c r="DTM174" s="41"/>
      <c r="DTN174" s="41"/>
      <c r="DTO174" s="41"/>
      <c r="DTP174" s="41"/>
      <c r="DTQ174" s="41"/>
      <c r="DTR174" s="41"/>
      <c r="DTS174" s="41"/>
      <c r="DTT174" s="41"/>
      <c r="DTU174" s="41"/>
      <c r="DTV174" s="41"/>
      <c r="DTW174" s="41"/>
      <c r="DTX174" s="41"/>
      <c r="DTY174" s="41"/>
      <c r="DTZ174" s="41"/>
      <c r="DUA174" s="41"/>
      <c r="DUB174" s="41"/>
      <c r="DUC174" s="41"/>
      <c r="DUD174" s="41"/>
      <c r="DUE174" s="41"/>
      <c r="DUF174" s="41"/>
      <c r="DUG174" s="41"/>
      <c r="DUH174" s="41"/>
      <c r="DUI174" s="41"/>
      <c r="DUJ174" s="41"/>
      <c r="DUK174" s="41"/>
      <c r="DUL174" s="41"/>
      <c r="DUM174" s="41"/>
      <c r="DUN174" s="41"/>
      <c r="DUO174" s="41"/>
      <c r="DUP174" s="41"/>
      <c r="DUQ174" s="41"/>
      <c r="DUR174" s="41"/>
      <c r="DUS174" s="41"/>
      <c r="DUT174" s="41"/>
      <c r="DUU174" s="41"/>
      <c r="DUV174" s="41"/>
      <c r="DUW174" s="41"/>
      <c r="DUX174" s="41"/>
      <c r="DUY174" s="41"/>
      <c r="DUZ174" s="41"/>
      <c r="DVA174" s="41"/>
      <c r="DVB174" s="41"/>
      <c r="DVC174" s="41"/>
      <c r="DVD174" s="41"/>
      <c r="DVE174" s="41"/>
      <c r="DVF174" s="41"/>
      <c r="DVG174" s="41"/>
      <c r="DVH174" s="41"/>
      <c r="DVI174" s="41"/>
      <c r="DVJ174" s="41"/>
      <c r="DVK174" s="41"/>
      <c r="DVL174" s="41"/>
      <c r="DVM174" s="41"/>
      <c r="DVN174" s="41"/>
      <c r="DVO174" s="41"/>
      <c r="DVP174" s="41"/>
      <c r="DVQ174" s="41"/>
      <c r="DVR174" s="41"/>
      <c r="DVS174" s="41"/>
      <c r="DVT174" s="41"/>
      <c r="DVU174" s="41"/>
      <c r="DVV174" s="41"/>
      <c r="DVW174" s="41"/>
      <c r="DVX174" s="41"/>
      <c r="DVY174" s="41"/>
      <c r="DVZ174" s="41"/>
      <c r="DWA174" s="41"/>
      <c r="DWB174" s="41"/>
      <c r="DWC174" s="41"/>
      <c r="DWD174" s="41"/>
      <c r="DWE174" s="41"/>
      <c r="DWF174" s="41"/>
      <c r="DWG174" s="41"/>
      <c r="DWH174" s="41"/>
      <c r="DWI174" s="41"/>
      <c r="DWJ174" s="41"/>
      <c r="DWK174" s="41"/>
      <c r="DWL174" s="41"/>
      <c r="DWM174" s="41"/>
      <c r="DWN174" s="41"/>
      <c r="DWO174" s="41"/>
      <c r="DWP174" s="41"/>
      <c r="DWQ174" s="41"/>
      <c r="DWR174" s="41"/>
      <c r="DWS174" s="41"/>
      <c r="DWT174" s="41"/>
      <c r="DWU174" s="41"/>
      <c r="DWV174" s="41"/>
      <c r="DWW174" s="41"/>
      <c r="DWX174" s="41"/>
      <c r="DWY174" s="41"/>
      <c r="DWZ174" s="41"/>
      <c r="DXA174" s="41"/>
      <c r="DXB174" s="41"/>
      <c r="DXC174" s="41"/>
      <c r="DXJ174" s="41"/>
      <c r="DXK174" s="41"/>
      <c r="DXL174" s="41"/>
      <c r="DXM174" s="41"/>
      <c r="DXN174" s="41"/>
      <c r="DXO174" s="41"/>
      <c r="DXP174" s="41"/>
      <c r="DXQ174" s="41"/>
      <c r="DXR174" s="41"/>
      <c r="DXS174" s="41"/>
      <c r="DXT174" s="41"/>
      <c r="DXU174" s="41"/>
      <c r="DXV174" s="41"/>
      <c r="DXW174" s="41"/>
      <c r="DXX174" s="41"/>
      <c r="DXY174" s="41"/>
      <c r="DXZ174" s="41"/>
      <c r="DYA174" s="41"/>
      <c r="DYB174" s="41"/>
      <c r="DYC174" s="41"/>
      <c r="DYD174" s="41"/>
      <c r="DYE174" s="41"/>
      <c r="DYF174" s="41"/>
      <c r="DYG174" s="41"/>
      <c r="DYH174" s="41"/>
      <c r="DYI174" s="41"/>
      <c r="DYJ174" s="41"/>
      <c r="DYK174" s="41"/>
      <c r="DYL174" s="41"/>
      <c r="DYM174" s="41"/>
      <c r="DYN174" s="41"/>
      <c r="DYO174" s="41"/>
      <c r="DYP174" s="41"/>
      <c r="DYQ174" s="41"/>
      <c r="DYR174" s="41"/>
      <c r="DYS174" s="41"/>
      <c r="DYT174" s="41"/>
      <c r="DYU174" s="41"/>
      <c r="DYV174" s="41"/>
      <c r="DYW174" s="41"/>
      <c r="DYX174" s="41"/>
      <c r="DYY174" s="41"/>
      <c r="DYZ174" s="41"/>
      <c r="DZA174" s="41"/>
      <c r="DZB174" s="41"/>
      <c r="DZC174" s="41"/>
      <c r="DZD174" s="41"/>
      <c r="DZE174" s="41"/>
      <c r="DZF174" s="41"/>
      <c r="DZG174" s="41"/>
      <c r="DZH174" s="41"/>
      <c r="DZI174" s="41"/>
      <c r="DZJ174" s="41"/>
      <c r="DZK174" s="41"/>
      <c r="DZL174" s="41"/>
      <c r="DZM174" s="41"/>
      <c r="DZN174" s="41"/>
      <c r="DZO174" s="41"/>
      <c r="DZP174" s="41"/>
      <c r="DZQ174" s="41"/>
      <c r="DZR174" s="41"/>
      <c r="DZS174" s="41"/>
      <c r="DZT174" s="41"/>
      <c r="DZU174" s="41"/>
      <c r="DZV174" s="41"/>
      <c r="DZW174" s="41"/>
      <c r="DZX174" s="41"/>
      <c r="DZY174" s="41"/>
      <c r="DZZ174" s="41"/>
      <c r="EAA174" s="41"/>
      <c r="EAB174" s="41"/>
      <c r="EAC174" s="41"/>
      <c r="EAD174" s="41"/>
      <c r="EAE174" s="41"/>
      <c r="EAF174" s="41"/>
      <c r="EAG174" s="41"/>
      <c r="EAH174" s="41"/>
      <c r="EAI174" s="41"/>
      <c r="EAJ174" s="41"/>
      <c r="EAK174" s="41"/>
      <c r="EAL174" s="41"/>
      <c r="EAM174" s="41"/>
      <c r="EAN174" s="41"/>
      <c r="EAO174" s="41"/>
      <c r="EAP174" s="41"/>
      <c r="EAQ174" s="41"/>
      <c r="EAR174" s="41"/>
      <c r="EAS174" s="41"/>
      <c r="EAT174" s="41"/>
      <c r="EAU174" s="41"/>
      <c r="EAV174" s="41"/>
      <c r="EAW174" s="41"/>
      <c r="EAX174" s="41"/>
      <c r="EAY174" s="41"/>
      <c r="EAZ174" s="41"/>
      <c r="EBA174" s="41"/>
      <c r="EBB174" s="41"/>
      <c r="EBC174" s="41"/>
      <c r="EBD174" s="41"/>
      <c r="EBE174" s="41"/>
      <c r="EBF174" s="41"/>
      <c r="EBG174" s="41"/>
      <c r="EBH174" s="41"/>
      <c r="EBI174" s="41"/>
      <c r="EBJ174" s="41"/>
      <c r="EBK174" s="41"/>
      <c r="EBL174" s="41"/>
      <c r="EBM174" s="41"/>
      <c r="EBN174" s="41"/>
      <c r="EBO174" s="41"/>
      <c r="EBP174" s="41"/>
      <c r="EBQ174" s="41"/>
      <c r="EBR174" s="41"/>
      <c r="EBS174" s="41"/>
      <c r="EBT174" s="41"/>
      <c r="EBU174" s="41"/>
      <c r="EBV174" s="41"/>
      <c r="EBW174" s="41"/>
      <c r="EBX174" s="41"/>
      <c r="EBY174" s="41"/>
      <c r="EBZ174" s="41"/>
      <c r="ECA174" s="41"/>
      <c r="ECB174" s="41"/>
      <c r="ECC174" s="41"/>
      <c r="ECD174" s="41"/>
      <c r="ECE174" s="41"/>
      <c r="ECF174" s="41"/>
      <c r="ECG174" s="41"/>
      <c r="ECH174" s="41"/>
      <c r="ECI174" s="41"/>
      <c r="ECJ174" s="41"/>
      <c r="ECK174" s="41"/>
      <c r="ECL174" s="41"/>
      <c r="ECM174" s="41"/>
      <c r="ECN174" s="41"/>
      <c r="ECO174" s="41"/>
      <c r="ECP174" s="41"/>
      <c r="ECQ174" s="41"/>
      <c r="ECR174" s="41"/>
      <c r="ECS174" s="41"/>
      <c r="ECT174" s="41"/>
      <c r="ECU174" s="41"/>
      <c r="ECV174" s="41"/>
      <c r="ECW174" s="41"/>
      <c r="ECX174" s="41"/>
      <c r="ECY174" s="41"/>
      <c r="ECZ174" s="41"/>
      <c r="EDA174" s="41"/>
      <c r="EDB174" s="41"/>
      <c r="EDC174" s="41"/>
      <c r="EDD174" s="41"/>
      <c r="EDE174" s="41"/>
      <c r="EDF174" s="41"/>
      <c r="EDG174" s="41"/>
      <c r="EDH174" s="41"/>
      <c r="EDI174" s="41"/>
      <c r="EDJ174" s="41"/>
      <c r="EDK174" s="41"/>
      <c r="EDL174" s="41"/>
      <c r="EDM174" s="41"/>
      <c r="EDN174" s="41"/>
      <c r="EDO174" s="41"/>
      <c r="EDP174" s="41"/>
      <c r="EDQ174" s="41"/>
      <c r="EDR174" s="41"/>
      <c r="EDS174" s="41"/>
      <c r="EDT174" s="41"/>
      <c r="EDU174" s="41"/>
      <c r="EDV174" s="41"/>
      <c r="EDW174" s="41"/>
      <c r="EDX174" s="41"/>
      <c r="EDY174" s="41"/>
      <c r="EDZ174" s="41"/>
      <c r="EEA174" s="41"/>
      <c r="EEB174" s="41"/>
      <c r="EEC174" s="41"/>
      <c r="EED174" s="41"/>
      <c r="EEE174" s="41"/>
      <c r="EEF174" s="41"/>
      <c r="EEG174" s="41"/>
      <c r="EEH174" s="41"/>
      <c r="EEI174" s="41"/>
      <c r="EEJ174" s="41"/>
      <c r="EEK174" s="41"/>
      <c r="EEL174" s="41"/>
      <c r="EEM174" s="41"/>
      <c r="EEN174" s="41"/>
      <c r="EEO174" s="41"/>
      <c r="EEP174" s="41"/>
      <c r="EEQ174" s="41"/>
      <c r="EER174" s="41"/>
      <c r="EES174" s="41"/>
      <c r="EET174" s="41"/>
      <c r="EEU174" s="41"/>
      <c r="EEV174" s="41"/>
      <c r="EEW174" s="41"/>
      <c r="EEX174" s="41"/>
      <c r="EEY174" s="41"/>
      <c r="EEZ174" s="41"/>
      <c r="EFA174" s="41"/>
      <c r="EFB174" s="41"/>
      <c r="EFC174" s="41"/>
      <c r="EFD174" s="41"/>
      <c r="EFE174" s="41"/>
      <c r="EFF174" s="41"/>
      <c r="EFG174" s="41"/>
      <c r="EFH174" s="41"/>
      <c r="EFI174" s="41"/>
      <c r="EFJ174" s="41"/>
      <c r="EFK174" s="41"/>
      <c r="EFL174" s="41"/>
      <c r="EFM174" s="41"/>
      <c r="EFN174" s="41"/>
      <c r="EFO174" s="41"/>
      <c r="EFP174" s="41"/>
      <c r="EFQ174" s="41"/>
      <c r="EFR174" s="41"/>
      <c r="EFS174" s="41"/>
      <c r="EFT174" s="41"/>
      <c r="EFU174" s="41"/>
      <c r="EFV174" s="41"/>
      <c r="EFW174" s="41"/>
      <c r="EFX174" s="41"/>
      <c r="EFY174" s="41"/>
      <c r="EFZ174" s="41"/>
      <c r="EGA174" s="41"/>
      <c r="EGB174" s="41"/>
      <c r="EGC174" s="41"/>
      <c r="EGD174" s="41"/>
      <c r="EGE174" s="41"/>
      <c r="EGF174" s="41"/>
      <c r="EGG174" s="41"/>
      <c r="EGH174" s="41"/>
      <c r="EGI174" s="41"/>
      <c r="EGJ174" s="41"/>
      <c r="EGK174" s="41"/>
      <c r="EGL174" s="41"/>
      <c r="EGM174" s="41"/>
      <c r="EGN174" s="41"/>
      <c r="EGO174" s="41"/>
      <c r="EGP174" s="41"/>
      <c r="EGQ174" s="41"/>
      <c r="EGR174" s="41"/>
      <c r="EGS174" s="41"/>
      <c r="EGT174" s="41"/>
      <c r="EGU174" s="41"/>
      <c r="EGV174" s="41"/>
      <c r="EGW174" s="41"/>
      <c r="EGX174" s="41"/>
      <c r="EGY174" s="41"/>
      <c r="EHF174" s="41"/>
      <c r="EHG174" s="41"/>
      <c r="EHH174" s="41"/>
      <c r="EHI174" s="41"/>
      <c r="EHJ174" s="41"/>
      <c r="EHK174" s="41"/>
      <c r="EHL174" s="41"/>
      <c r="EHM174" s="41"/>
      <c r="EHN174" s="41"/>
      <c r="EHO174" s="41"/>
      <c r="EHP174" s="41"/>
      <c r="EHQ174" s="41"/>
      <c r="EHR174" s="41"/>
      <c r="EHS174" s="41"/>
      <c r="EHT174" s="41"/>
      <c r="EHU174" s="41"/>
      <c r="EHV174" s="41"/>
      <c r="EHW174" s="41"/>
      <c r="EHX174" s="41"/>
      <c r="EHY174" s="41"/>
      <c r="EHZ174" s="41"/>
      <c r="EIA174" s="41"/>
      <c r="EIB174" s="41"/>
      <c r="EIC174" s="41"/>
      <c r="EID174" s="41"/>
      <c r="EIE174" s="41"/>
      <c r="EIF174" s="41"/>
      <c r="EIG174" s="41"/>
      <c r="EIH174" s="41"/>
      <c r="EII174" s="41"/>
      <c r="EIJ174" s="41"/>
      <c r="EIK174" s="41"/>
      <c r="EIL174" s="41"/>
      <c r="EIM174" s="41"/>
      <c r="EIN174" s="41"/>
      <c r="EIO174" s="41"/>
      <c r="EIP174" s="41"/>
      <c r="EIQ174" s="41"/>
      <c r="EIR174" s="41"/>
      <c r="EIS174" s="41"/>
      <c r="EIT174" s="41"/>
      <c r="EIU174" s="41"/>
      <c r="EIV174" s="41"/>
      <c r="EIW174" s="41"/>
      <c r="EIX174" s="41"/>
      <c r="EIY174" s="41"/>
      <c r="EIZ174" s="41"/>
      <c r="EJA174" s="41"/>
      <c r="EJB174" s="41"/>
      <c r="EJC174" s="41"/>
      <c r="EJD174" s="41"/>
      <c r="EJE174" s="41"/>
      <c r="EJF174" s="41"/>
      <c r="EJG174" s="41"/>
      <c r="EJH174" s="41"/>
      <c r="EJI174" s="41"/>
      <c r="EJJ174" s="41"/>
      <c r="EJK174" s="41"/>
      <c r="EJL174" s="41"/>
      <c r="EJM174" s="41"/>
      <c r="EJN174" s="41"/>
      <c r="EJO174" s="41"/>
      <c r="EJP174" s="41"/>
      <c r="EJQ174" s="41"/>
      <c r="EJR174" s="41"/>
      <c r="EJS174" s="41"/>
      <c r="EJT174" s="41"/>
      <c r="EJU174" s="41"/>
      <c r="EJV174" s="41"/>
      <c r="EJW174" s="41"/>
      <c r="EJX174" s="41"/>
      <c r="EJY174" s="41"/>
      <c r="EJZ174" s="41"/>
      <c r="EKA174" s="41"/>
      <c r="EKB174" s="41"/>
      <c r="EKC174" s="41"/>
      <c r="EKD174" s="41"/>
      <c r="EKE174" s="41"/>
      <c r="EKF174" s="41"/>
      <c r="EKG174" s="41"/>
      <c r="EKH174" s="41"/>
      <c r="EKI174" s="41"/>
      <c r="EKJ174" s="41"/>
      <c r="EKK174" s="41"/>
      <c r="EKL174" s="41"/>
      <c r="EKM174" s="41"/>
      <c r="EKN174" s="41"/>
      <c r="EKO174" s="41"/>
      <c r="EKP174" s="41"/>
      <c r="EKQ174" s="41"/>
      <c r="EKR174" s="41"/>
      <c r="EKS174" s="41"/>
      <c r="EKT174" s="41"/>
      <c r="EKU174" s="41"/>
      <c r="EKV174" s="41"/>
      <c r="EKW174" s="41"/>
      <c r="EKX174" s="41"/>
      <c r="EKY174" s="41"/>
      <c r="EKZ174" s="41"/>
      <c r="ELA174" s="41"/>
      <c r="ELB174" s="41"/>
      <c r="ELC174" s="41"/>
      <c r="ELD174" s="41"/>
      <c r="ELE174" s="41"/>
      <c r="ELF174" s="41"/>
      <c r="ELG174" s="41"/>
      <c r="ELH174" s="41"/>
      <c r="ELI174" s="41"/>
      <c r="ELJ174" s="41"/>
      <c r="ELK174" s="41"/>
      <c r="ELL174" s="41"/>
      <c r="ELM174" s="41"/>
      <c r="ELN174" s="41"/>
      <c r="ELO174" s="41"/>
      <c r="ELP174" s="41"/>
      <c r="ELQ174" s="41"/>
      <c r="ELR174" s="41"/>
      <c r="ELS174" s="41"/>
      <c r="ELT174" s="41"/>
      <c r="ELU174" s="41"/>
      <c r="ELV174" s="41"/>
      <c r="ELW174" s="41"/>
      <c r="ELX174" s="41"/>
      <c r="ELY174" s="41"/>
      <c r="ELZ174" s="41"/>
      <c r="EMA174" s="41"/>
      <c r="EMB174" s="41"/>
      <c r="EMC174" s="41"/>
      <c r="EMD174" s="41"/>
      <c r="EME174" s="41"/>
      <c r="EMF174" s="41"/>
      <c r="EMG174" s="41"/>
      <c r="EMH174" s="41"/>
      <c r="EMI174" s="41"/>
      <c r="EMJ174" s="41"/>
      <c r="EMK174" s="41"/>
      <c r="EML174" s="41"/>
      <c r="EMM174" s="41"/>
      <c r="EMN174" s="41"/>
      <c r="EMO174" s="41"/>
      <c r="EMP174" s="41"/>
      <c r="EMQ174" s="41"/>
      <c r="EMR174" s="41"/>
      <c r="EMS174" s="41"/>
      <c r="EMT174" s="41"/>
      <c r="EMU174" s="41"/>
      <c r="EMV174" s="41"/>
      <c r="EMW174" s="41"/>
      <c r="EMX174" s="41"/>
      <c r="EMY174" s="41"/>
      <c r="EMZ174" s="41"/>
      <c r="ENA174" s="41"/>
      <c r="ENB174" s="41"/>
      <c r="ENC174" s="41"/>
      <c r="END174" s="41"/>
      <c r="ENE174" s="41"/>
      <c r="ENF174" s="41"/>
      <c r="ENG174" s="41"/>
      <c r="ENH174" s="41"/>
      <c r="ENI174" s="41"/>
      <c r="ENJ174" s="41"/>
      <c r="ENK174" s="41"/>
      <c r="ENL174" s="41"/>
      <c r="ENM174" s="41"/>
      <c r="ENN174" s="41"/>
      <c r="ENO174" s="41"/>
      <c r="ENP174" s="41"/>
      <c r="ENQ174" s="41"/>
      <c r="ENR174" s="41"/>
      <c r="ENS174" s="41"/>
      <c r="ENT174" s="41"/>
      <c r="ENU174" s="41"/>
      <c r="ENV174" s="41"/>
      <c r="ENW174" s="41"/>
      <c r="ENX174" s="41"/>
      <c r="ENY174" s="41"/>
      <c r="ENZ174" s="41"/>
      <c r="EOA174" s="41"/>
      <c r="EOB174" s="41"/>
      <c r="EOC174" s="41"/>
      <c r="EOD174" s="41"/>
      <c r="EOE174" s="41"/>
      <c r="EOF174" s="41"/>
      <c r="EOG174" s="41"/>
      <c r="EOH174" s="41"/>
      <c r="EOI174" s="41"/>
      <c r="EOJ174" s="41"/>
      <c r="EOK174" s="41"/>
      <c r="EOL174" s="41"/>
      <c r="EOM174" s="41"/>
      <c r="EON174" s="41"/>
      <c r="EOO174" s="41"/>
      <c r="EOP174" s="41"/>
      <c r="EOQ174" s="41"/>
      <c r="EOR174" s="41"/>
      <c r="EOS174" s="41"/>
      <c r="EOT174" s="41"/>
      <c r="EOU174" s="41"/>
      <c r="EOV174" s="41"/>
      <c r="EOW174" s="41"/>
      <c r="EOX174" s="41"/>
      <c r="EOY174" s="41"/>
      <c r="EOZ174" s="41"/>
      <c r="EPA174" s="41"/>
      <c r="EPB174" s="41"/>
      <c r="EPC174" s="41"/>
      <c r="EPD174" s="41"/>
      <c r="EPE174" s="41"/>
      <c r="EPF174" s="41"/>
      <c r="EPG174" s="41"/>
      <c r="EPH174" s="41"/>
      <c r="EPI174" s="41"/>
      <c r="EPJ174" s="41"/>
      <c r="EPK174" s="41"/>
      <c r="EPL174" s="41"/>
      <c r="EPM174" s="41"/>
      <c r="EPN174" s="41"/>
      <c r="EPO174" s="41"/>
      <c r="EPP174" s="41"/>
      <c r="EPQ174" s="41"/>
      <c r="EPR174" s="41"/>
      <c r="EPS174" s="41"/>
      <c r="EPT174" s="41"/>
      <c r="EPU174" s="41"/>
      <c r="EPV174" s="41"/>
      <c r="EPW174" s="41"/>
      <c r="EPX174" s="41"/>
      <c r="EPY174" s="41"/>
      <c r="EPZ174" s="41"/>
      <c r="EQA174" s="41"/>
      <c r="EQB174" s="41"/>
      <c r="EQC174" s="41"/>
      <c r="EQD174" s="41"/>
      <c r="EQE174" s="41"/>
      <c r="EQF174" s="41"/>
      <c r="EQG174" s="41"/>
      <c r="EQH174" s="41"/>
      <c r="EQI174" s="41"/>
      <c r="EQJ174" s="41"/>
      <c r="EQK174" s="41"/>
      <c r="EQL174" s="41"/>
      <c r="EQM174" s="41"/>
      <c r="EQN174" s="41"/>
      <c r="EQO174" s="41"/>
      <c r="EQP174" s="41"/>
      <c r="EQQ174" s="41"/>
      <c r="EQR174" s="41"/>
      <c r="EQS174" s="41"/>
      <c r="EQT174" s="41"/>
      <c r="EQU174" s="41"/>
      <c r="ERB174" s="41"/>
      <c r="ERC174" s="41"/>
      <c r="ERD174" s="41"/>
      <c r="ERE174" s="41"/>
      <c r="ERF174" s="41"/>
      <c r="ERG174" s="41"/>
      <c r="ERH174" s="41"/>
      <c r="ERI174" s="41"/>
      <c r="ERJ174" s="41"/>
      <c r="ERK174" s="41"/>
      <c r="ERL174" s="41"/>
      <c r="ERM174" s="41"/>
      <c r="ERN174" s="41"/>
      <c r="ERO174" s="41"/>
      <c r="ERP174" s="41"/>
      <c r="ERQ174" s="41"/>
      <c r="ERR174" s="41"/>
      <c r="ERS174" s="41"/>
      <c r="ERT174" s="41"/>
      <c r="ERU174" s="41"/>
      <c r="ERV174" s="41"/>
      <c r="ERW174" s="41"/>
      <c r="ERX174" s="41"/>
      <c r="ERY174" s="41"/>
      <c r="ERZ174" s="41"/>
      <c r="ESA174" s="41"/>
      <c r="ESB174" s="41"/>
      <c r="ESC174" s="41"/>
      <c r="ESD174" s="41"/>
      <c r="ESE174" s="41"/>
      <c r="ESF174" s="41"/>
      <c r="ESG174" s="41"/>
      <c r="ESH174" s="41"/>
      <c r="ESI174" s="41"/>
      <c r="ESJ174" s="41"/>
      <c r="ESK174" s="41"/>
      <c r="ESL174" s="41"/>
      <c r="ESM174" s="41"/>
      <c r="ESN174" s="41"/>
      <c r="ESO174" s="41"/>
      <c r="ESP174" s="41"/>
      <c r="ESQ174" s="41"/>
      <c r="ESR174" s="41"/>
      <c r="ESS174" s="41"/>
      <c r="EST174" s="41"/>
      <c r="ESU174" s="41"/>
      <c r="ESV174" s="41"/>
      <c r="ESW174" s="41"/>
      <c r="ESX174" s="41"/>
      <c r="ESY174" s="41"/>
      <c r="ESZ174" s="41"/>
      <c r="ETA174" s="41"/>
      <c r="ETB174" s="41"/>
      <c r="ETC174" s="41"/>
      <c r="ETD174" s="41"/>
      <c r="ETE174" s="41"/>
      <c r="ETF174" s="41"/>
      <c r="ETG174" s="41"/>
      <c r="ETH174" s="41"/>
      <c r="ETI174" s="41"/>
      <c r="ETJ174" s="41"/>
      <c r="ETK174" s="41"/>
      <c r="ETL174" s="41"/>
      <c r="ETM174" s="41"/>
      <c r="ETN174" s="41"/>
      <c r="ETO174" s="41"/>
      <c r="ETP174" s="41"/>
      <c r="ETQ174" s="41"/>
      <c r="ETR174" s="41"/>
      <c r="ETS174" s="41"/>
      <c r="ETT174" s="41"/>
      <c r="ETU174" s="41"/>
      <c r="ETV174" s="41"/>
      <c r="ETW174" s="41"/>
      <c r="ETX174" s="41"/>
      <c r="ETY174" s="41"/>
      <c r="ETZ174" s="41"/>
      <c r="EUA174" s="41"/>
      <c r="EUB174" s="41"/>
      <c r="EUC174" s="41"/>
      <c r="EUD174" s="41"/>
      <c r="EUE174" s="41"/>
      <c r="EUF174" s="41"/>
      <c r="EUG174" s="41"/>
      <c r="EUH174" s="41"/>
      <c r="EUI174" s="41"/>
      <c r="EUJ174" s="41"/>
      <c r="EUK174" s="41"/>
      <c r="EUL174" s="41"/>
      <c r="EUM174" s="41"/>
      <c r="EUN174" s="41"/>
      <c r="EUO174" s="41"/>
      <c r="EUP174" s="41"/>
      <c r="EUQ174" s="41"/>
      <c r="EUR174" s="41"/>
      <c r="EUS174" s="41"/>
      <c r="EUT174" s="41"/>
      <c r="EUU174" s="41"/>
      <c r="EUV174" s="41"/>
      <c r="EUW174" s="41"/>
      <c r="EUX174" s="41"/>
      <c r="EUY174" s="41"/>
      <c r="EUZ174" s="41"/>
      <c r="EVA174" s="41"/>
      <c r="EVB174" s="41"/>
      <c r="EVC174" s="41"/>
      <c r="EVD174" s="41"/>
      <c r="EVE174" s="41"/>
      <c r="EVF174" s="41"/>
      <c r="EVG174" s="41"/>
      <c r="EVH174" s="41"/>
      <c r="EVI174" s="41"/>
      <c r="EVJ174" s="41"/>
      <c r="EVK174" s="41"/>
      <c r="EVL174" s="41"/>
      <c r="EVM174" s="41"/>
      <c r="EVN174" s="41"/>
      <c r="EVO174" s="41"/>
      <c r="EVP174" s="41"/>
      <c r="EVQ174" s="41"/>
      <c r="EVR174" s="41"/>
      <c r="EVS174" s="41"/>
      <c r="EVT174" s="41"/>
      <c r="EVU174" s="41"/>
      <c r="EVV174" s="41"/>
      <c r="EVW174" s="41"/>
      <c r="EVX174" s="41"/>
      <c r="EVY174" s="41"/>
      <c r="EVZ174" s="41"/>
      <c r="EWA174" s="41"/>
      <c r="EWB174" s="41"/>
      <c r="EWC174" s="41"/>
      <c r="EWD174" s="41"/>
      <c r="EWE174" s="41"/>
      <c r="EWF174" s="41"/>
      <c r="EWG174" s="41"/>
      <c r="EWH174" s="41"/>
      <c r="EWI174" s="41"/>
      <c r="EWJ174" s="41"/>
      <c r="EWK174" s="41"/>
      <c r="EWL174" s="41"/>
      <c r="EWM174" s="41"/>
      <c r="EWN174" s="41"/>
      <c r="EWO174" s="41"/>
      <c r="EWP174" s="41"/>
      <c r="EWQ174" s="41"/>
      <c r="EWR174" s="41"/>
      <c r="EWS174" s="41"/>
      <c r="EWT174" s="41"/>
      <c r="EWU174" s="41"/>
      <c r="EWV174" s="41"/>
      <c r="EWW174" s="41"/>
      <c r="EWX174" s="41"/>
      <c r="EWY174" s="41"/>
      <c r="EWZ174" s="41"/>
      <c r="EXA174" s="41"/>
      <c r="EXB174" s="41"/>
      <c r="EXC174" s="41"/>
      <c r="EXD174" s="41"/>
      <c r="EXE174" s="41"/>
      <c r="EXF174" s="41"/>
      <c r="EXG174" s="41"/>
      <c r="EXH174" s="41"/>
      <c r="EXI174" s="41"/>
      <c r="EXJ174" s="41"/>
      <c r="EXK174" s="41"/>
      <c r="EXL174" s="41"/>
      <c r="EXM174" s="41"/>
      <c r="EXN174" s="41"/>
      <c r="EXO174" s="41"/>
      <c r="EXP174" s="41"/>
      <c r="EXQ174" s="41"/>
      <c r="EXR174" s="41"/>
      <c r="EXS174" s="41"/>
      <c r="EXT174" s="41"/>
      <c r="EXU174" s="41"/>
      <c r="EXV174" s="41"/>
      <c r="EXW174" s="41"/>
      <c r="EXX174" s="41"/>
      <c r="EXY174" s="41"/>
      <c r="EXZ174" s="41"/>
      <c r="EYA174" s="41"/>
      <c r="EYB174" s="41"/>
      <c r="EYC174" s="41"/>
      <c r="EYD174" s="41"/>
      <c r="EYE174" s="41"/>
      <c r="EYF174" s="41"/>
      <c r="EYG174" s="41"/>
      <c r="EYH174" s="41"/>
      <c r="EYI174" s="41"/>
      <c r="EYJ174" s="41"/>
      <c r="EYK174" s="41"/>
      <c r="EYL174" s="41"/>
      <c r="EYM174" s="41"/>
      <c r="EYN174" s="41"/>
      <c r="EYO174" s="41"/>
      <c r="EYP174" s="41"/>
      <c r="EYQ174" s="41"/>
      <c r="EYR174" s="41"/>
      <c r="EYS174" s="41"/>
      <c r="EYT174" s="41"/>
      <c r="EYU174" s="41"/>
      <c r="EYV174" s="41"/>
      <c r="EYW174" s="41"/>
      <c r="EYX174" s="41"/>
      <c r="EYY174" s="41"/>
      <c r="EYZ174" s="41"/>
      <c r="EZA174" s="41"/>
      <c r="EZB174" s="41"/>
      <c r="EZC174" s="41"/>
      <c r="EZD174" s="41"/>
      <c r="EZE174" s="41"/>
      <c r="EZF174" s="41"/>
      <c r="EZG174" s="41"/>
      <c r="EZH174" s="41"/>
      <c r="EZI174" s="41"/>
      <c r="EZJ174" s="41"/>
      <c r="EZK174" s="41"/>
      <c r="EZL174" s="41"/>
      <c r="EZM174" s="41"/>
      <c r="EZN174" s="41"/>
      <c r="EZO174" s="41"/>
      <c r="EZP174" s="41"/>
      <c r="EZQ174" s="41"/>
      <c r="EZR174" s="41"/>
      <c r="EZS174" s="41"/>
      <c r="EZT174" s="41"/>
      <c r="EZU174" s="41"/>
      <c r="EZV174" s="41"/>
      <c r="EZW174" s="41"/>
      <c r="EZX174" s="41"/>
      <c r="EZY174" s="41"/>
      <c r="EZZ174" s="41"/>
      <c r="FAA174" s="41"/>
      <c r="FAB174" s="41"/>
      <c r="FAC174" s="41"/>
      <c r="FAD174" s="41"/>
      <c r="FAE174" s="41"/>
      <c r="FAF174" s="41"/>
      <c r="FAG174" s="41"/>
      <c r="FAH174" s="41"/>
      <c r="FAI174" s="41"/>
      <c r="FAJ174" s="41"/>
      <c r="FAK174" s="41"/>
      <c r="FAL174" s="41"/>
      <c r="FAM174" s="41"/>
      <c r="FAN174" s="41"/>
      <c r="FAO174" s="41"/>
      <c r="FAP174" s="41"/>
      <c r="FAQ174" s="41"/>
      <c r="FAX174" s="41"/>
      <c r="FAY174" s="41"/>
      <c r="FAZ174" s="41"/>
      <c r="FBA174" s="41"/>
      <c r="FBB174" s="41"/>
      <c r="FBC174" s="41"/>
      <c r="FBD174" s="41"/>
      <c r="FBE174" s="41"/>
      <c r="FBF174" s="41"/>
      <c r="FBG174" s="41"/>
      <c r="FBH174" s="41"/>
      <c r="FBI174" s="41"/>
      <c r="FBJ174" s="41"/>
      <c r="FBK174" s="41"/>
      <c r="FBL174" s="41"/>
      <c r="FBM174" s="41"/>
      <c r="FBN174" s="41"/>
      <c r="FBO174" s="41"/>
      <c r="FBP174" s="41"/>
      <c r="FBQ174" s="41"/>
      <c r="FBR174" s="41"/>
      <c r="FBS174" s="41"/>
      <c r="FBT174" s="41"/>
      <c r="FBU174" s="41"/>
      <c r="FBV174" s="41"/>
      <c r="FBW174" s="41"/>
      <c r="FBX174" s="41"/>
      <c r="FBY174" s="41"/>
      <c r="FBZ174" s="41"/>
      <c r="FCA174" s="41"/>
      <c r="FCB174" s="41"/>
      <c r="FCC174" s="41"/>
      <c r="FCD174" s="41"/>
      <c r="FCE174" s="41"/>
      <c r="FCF174" s="41"/>
      <c r="FCG174" s="41"/>
      <c r="FCH174" s="41"/>
      <c r="FCI174" s="41"/>
      <c r="FCJ174" s="41"/>
      <c r="FCK174" s="41"/>
      <c r="FCL174" s="41"/>
      <c r="FCM174" s="41"/>
      <c r="FCN174" s="41"/>
      <c r="FCO174" s="41"/>
      <c r="FCP174" s="41"/>
      <c r="FCQ174" s="41"/>
      <c r="FCR174" s="41"/>
      <c r="FCS174" s="41"/>
      <c r="FCT174" s="41"/>
      <c r="FCU174" s="41"/>
      <c r="FCV174" s="41"/>
      <c r="FCW174" s="41"/>
      <c r="FCX174" s="41"/>
      <c r="FCY174" s="41"/>
      <c r="FCZ174" s="41"/>
      <c r="FDA174" s="41"/>
      <c r="FDB174" s="41"/>
      <c r="FDC174" s="41"/>
      <c r="FDD174" s="41"/>
      <c r="FDE174" s="41"/>
      <c r="FDF174" s="41"/>
      <c r="FDG174" s="41"/>
      <c r="FDH174" s="41"/>
      <c r="FDI174" s="41"/>
      <c r="FDJ174" s="41"/>
      <c r="FDK174" s="41"/>
      <c r="FDL174" s="41"/>
      <c r="FDM174" s="41"/>
      <c r="FDN174" s="41"/>
      <c r="FDO174" s="41"/>
      <c r="FDP174" s="41"/>
      <c r="FDQ174" s="41"/>
      <c r="FDR174" s="41"/>
      <c r="FDS174" s="41"/>
      <c r="FDT174" s="41"/>
      <c r="FDU174" s="41"/>
      <c r="FDV174" s="41"/>
      <c r="FDW174" s="41"/>
      <c r="FDX174" s="41"/>
      <c r="FDY174" s="41"/>
      <c r="FDZ174" s="41"/>
      <c r="FEA174" s="41"/>
      <c r="FEB174" s="41"/>
      <c r="FEC174" s="41"/>
      <c r="FED174" s="41"/>
      <c r="FEE174" s="41"/>
      <c r="FEF174" s="41"/>
      <c r="FEG174" s="41"/>
      <c r="FEH174" s="41"/>
      <c r="FEI174" s="41"/>
      <c r="FEJ174" s="41"/>
      <c r="FEK174" s="41"/>
      <c r="FEL174" s="41"/>
      <c r="FEM174" s="41"/>
      <c r="FEN174" s="41"/>
      <c r="FEO174" s="41"/>
      <c r="FEP174" s="41"/>
      <c r="FEQ174" s="41"/>
      <c r="FER174" s="41"/>
      <c r="FES174" s="41"/>
      <c r="FET174" s="41"/>
      <c r="FEU174" s="41"/>
      <c r="FEV174" s="41"/>
      <c r="FEW174" s="41"/>
      <c r="FEX174" s="41"/>
      <c r="FEY174" s="41"/>
      <c r="FEZ174" s="41"/>
      <c r="FFA174" s="41"/>
      <c r="FFB174" s="41"/>
      <c r="FFC174" s="41"/>
      <c r="FFD174" s="41"/>
      <c r="FFE174" s="41"/>
      <c r="FFF174" s="41"/>
      <c r="FFG174" s="41"/>
      <c r="FFH174" s="41"/>
      <c r="FFI174" s="41"/>
      <c r="FFJ174" s="41"/>
      <c r="FFK174" s="41"/>
      <c r="FFL174" s="41"/>
      <c r="FFM174" s="41"/>
      <c r="FFN174" s="41"/>
      <c r="FFO174" s="41"/>
      <c r="FFP174" s="41"/>
      <c r="FFQ174" s="41"/>
      <c r="FFR174" s="41"/>
      <c r="FFS174" s="41"/>
      <c r="FFT174" s="41"/>
      <c r="FFU174" s="41"/>
      <c r="FFV174" s="41"/>
      <c r="FFW174" s="41"/>
      <c r="FFX174" s="41"/>
      <c r="FFY174" s="41"/>
      <c r="FFZ174" s="41"/>
      <c r="FGA174" s="41"/>
      <c r="FGB174" s="41"/>
      <c r="FGC174" s="41"/>
      <c r="FGD174" s="41"/>
      <c r="FGE174" s="41"/>
      <c r="FGF174" s="41"/>
      <c r="FGG174" s="41"/>
      <c r="FGH174" s="41"/>
      <c r="FGI174" s="41"/>
      <c r="FGJ174" s="41"/>
      <c r="FGK174" s="41"/>
      <c r="FGL174" s="41"/>
      <c r="FGM174" s="41"/>
      <c r="FGN174" s="41"/>
      <c r="FGO174" s="41"/>
      <c r="FGP174" s="41"/>
      <c r="FGQ174" s="41"/>
      <c r="FGR174" s="41"/>
      <c r="FGS174" s="41"/>
      <c r="FGT174" s="41"/>
      <c r="FGU174" s="41"/>
      <c r="FGV174" s="41"/>
      <c r="FGW174" s="41"/>
      <c r="FGX174" s="41"/>
      <c r="FGY174" s="41"/>
      <c r="FGZ174" s="41"/>
      <c r="FHA174" s="41"/>
      <c r="FHB174" s="41"/>
      <c r="FHC174" s="41"/>
      <c r="FHD174" s="41"/>
      <c r="FHE174" s="41"/>
      <c r="FHF174" s="41"/>
      <c r="FHG174" s="41"/>
      <c r="FHH174" s="41"/>
      <c r="FHI174" s="41"/>
      <c r="FHJ174" s="41"/>
      <c r="FHK174" s="41"/>
      <c r="FHL174" s="41"/>
      <c r="FHM174" s="41"/>
      <c r="FHN174" s="41"/>
      <c r="FHO174" s="41"/>
      <c r="FHP174" s="41"/>
      <c r="FHQ174" s="41"/>
      <c r="FHR174" s="41"/>
      <c r="FHS174" s="41"/>
      <c r="FHT174" s="41"/>
      <c r="FHU174" s="41"/>
      <c r="FHV174" s="41"/>
      <c r="FHW174" s="41"/>
      <c r="FHX174" s="41"/>
      <c r="FHY174" s="41"/>
      <c r="FHZ174" s="41"/>
      <c r="FIA174" s="41"/>
      <c r="FIB174" s="41"/>
      <c r="FIC174" s="41"/>
      <c r="FID174" s="41"/>
      <c r="FIE174" s="41"/>
      <c r="FIF174" s="41"/>
      <c r="FIG174" s="41"/>
      <c r="FIH174" s="41"/>
      <c r="FII174" s="41"/>
      <c r="FIJ174" s="41"/>
      <c r="FIK174" s="41"/>
      <c r="FIL174" s="41"/>
      <c r="FIM174" s="41"/>
      <c r="FIN174" s="41"/>
      <c r="FIO174" s="41"/>
      <c r="FIP174" s="41"/>
      <c r="FIQ174" s="41"/>
      <c r="FIR174" s="41"/>
      <c r="FIS174" s="41"/>
      <c r="FIT174" s="41"/>
      <c r="FIU174" s="41"/>
      <c r="FIV174" s="41"/>
      <c r="FIW174" s="41"/>
      <c r="FIX174" s="41"/>
      <c r="FIY174" s="41"/>
      <c r="FIZ174" s="41"/>
      <c r="FJA174" s="41"/>
      <c r="FJB174" s="41"/>
      <c r="FJC174" s="41"/>
      <c r="FJD174" s="41"/>
      <c r="FJE174" s="41"/>
      <c r="FJF174" s="41"/>
      <c r="FJG174" s="41"/>
      <c r="FJH174" s="41"/>
      <c r="FJI174" s="41"/>
      <c r="FJJ174" s="41"/>
      <c r="FJK174" s="41"/>
      <c r="FJL174" s="41"/>
      <c r="FJM174" s="41"/>
      <c r="FJN174" s="41"/>
      <c r="FJO174" s="41"/>
      <c r="FJP174" s="41"/>
      <c r="FJQ174" s="41"/>
      <c r="FJR174" s="41"/>
      <c r="FJS174" s="41"/>
      <c r="FJT174" s="41"/>
      <c r="FJU174" s="41"/>
      <c r="FJV174" s="41"/>
      <c r="FJW174" s="41"/>
      <c r="FJX174" s="41"/>
      <c r="FJY174" s="41"/>
      <c r="FJZ174" s="41"/>
      <c r="FKA174" s="41"/>
      <c r="FKB174" s="41"/>
      <c r="FKC174" s="41"/>
      <c r="FKD174" s="41"/>
      <c r="FKE174" s="41"/>
      <c r="FKF174" s="41"/>
      <c r="FKG174" s="41"/>
      <c r="FKH174" s="41"/>
      <c r="FKI174" s="41"/>
      <c r="FKJ174" s="41"/>
      <c r="FKK174" s="41"/>
      <c r="FKL174" s="41"/>
      <c r="FKM174" s="41"/>
      <c r="FKT174" s="41"/>
      <c r="FKU174" s="41"/>
      <c r="FKV174" s="41"/>
      <c r="FKW174" s="41"/>
      <c r="FKX174" s="41"/>
      <c r="FKY174" s="41"/>
      <c r="FKZ174" s="41"/>
      <c r="FLA174" s="41"/>
      <c r="FLB174" s="41"/>
      <c r="FLC174" s="41"/>
      <c r="FLD174" s="41"/>
      <c r="FLE174" s="41"/>
      <c r="FLF174" s="41"/>
      <c r="FLG174" s="41"/>
      <c r="FLH174" s="41"/>
      <c r="FLI174" s="41"/>
      <c r="FLJ174" s="41"/>
      <c r="FLK174" s="41"/>
      <c r="FLL174" s="41"/>
      <c r="FLM174" s="41"/>
      <c r="FLN174" s="41"/>
      <c r="FLO174" s="41"/>
      <c r="FLP174" s="41"/>
      <c r="FLQ174" s="41"/>
      <c r="FLR174" s="41"/>
      <c r="FLS174" s="41"/>
      <c r="FLT174" s="41"/>
      <c r="FLU174" s="41"/>
      <c r="FLV174" s="41"/>
      <c r="FLW174" s="41"/>
      <c r="FLX174" s="41"/>
      <c r="FLY174" s="41"/>
      <c r="FLZ174" s="41"/>
      <c r="FMA174" s="41"/>
      <c r="FMB174" s="41"/>
      <c r="FMC174" s="41"/>
      <c r="FMD174" s="41"/>
      <c r="FME174" s="41"/>
      <c r="FMF174" s="41"/>
      <c r="FMG174" s="41"/>
      <c r="FMH174" s="41"/>
      <c r="FMI174" s="41"/>
      <c r="FMJ174" s="41"/>
      <c r="FMK174" s="41"/>
      <c r="FML174" s="41"/>
      <c r="FMM174" s="41"/>
      <c r="FMN174" s="41"/>
      <c r="FMO174" s="41"/>
      <c r="FMP174" s="41"/>
      <c r="FMQ174" s="41"/>
      <c r="FMR174" s="41"/>
      <c r="FMS174" s="41"/>
      <c r="FMT174" s="41"/>
      <c r="FMU174" s="41"/>
      <c r="FMV174" s="41"/>
      <c r="FMW174" s="41"/>
      <c r="FMX174" s="41"/>
      <c r="FMY174" s="41"/>
      <c r="FMZ174" s="41"/>
      <c r="FNA174" s="41"/>
      <c r="FNB174" s="41"/>
      <c r="FNC174" s="41"/>
      <c r="FND174" s="41"/>
      <c r="FNE174" s="41"/>
      <c r="FNF174" s="41"/>
      <c r="FNG174" s="41"/>
      <c r="FNH174" s="41"/>
      <c r="FNI174" s="41"/>
      <c r="FNJ174" s="41"/>
      <c r="FNK174" s="41"/>
      <c r="FNL174" s="41"/>
      <c r="FNM174" s="41"/>
      <c r="FNN174" s="41"/>
      <c r="FNO174" s="41"/>
      <c r="FNP174" s="41"/>
      <c r="FNQ174" s="41"/>
      <c r="FNR174" s="41"/>
      <c r="FNS174" s="41"/>
      <c r="FNT174" s="41"/>
      <c r="FNU174" s="41"/>
      <c r="FNV174" s="41"/>
      <c r="FNW174" s="41"/>
      <c r="FNX174" s="41"/>
      <c r="FNY174" s="41"/>
      <c r="FNZ174" s="41"/>
      <c r="FOA174" s="41"/>
      <c r="FOB174" s="41"/>
      <c r="FOC174" s="41"/>
      <c r="FOD174" s="41"/>
      <c r="FOE174" s="41"/>
      <c r="FOF174" s="41"/>
      <c r="FOG174" s="41"/>
      <c r="FOH174" s="41"/>
      <c r="FOI174" s="41"/>
      <c r="FOJ174" s="41"/>
      <c r="FOK174" s="41"/>
      <c r="FOL174" s="41"/>
      <c r="FOM174" s="41"/>
      <c r="FON174" s="41"/>
      <c r="FOO174" s="41"/>
      <c r="FOP174" s="41"/>
      <c r="FOQ174" s="41"/>
      <c r="FOR174" s="41"/>
      <c r="FOS174" s="41"/>
      <c r="FOT174" s="41"/>
      <c r="FOU174" s="41"/>
      <c r="FOV174" s="41"/>
      <c r="FOW174" s="41"/>
      <c r="FOX174" s="41"/>
      <c r="FOY174" s="41"/>
      <c r="FOZ174" s="41"/>
      <c r="FPA174" s="41"/>
      <c r="FPB174" s="41"/>
      <c r="FPC174" s="41"/>
      <c r="FPD174" s="41"/>
      <c r="FPE174" s="41"/>
      <c r="FPF174" s="41"/>
      <c r="FPG174" s="41"/>
      <c r="FPH174" s="41"/>
      <c r="FPI174" s="41"/>
      <c r="FPJ174" s="41"/>
      <c r="FPK174" s="41"/>
      <c r="FPL174" s="41"/>
      <c r="FPM174" s="41"/>
      <c r="FPN174" s="41"/>
      <c r="FPO174" s="41"/>
      <c r="FPP174" s="41"/>
      <c r="FPQ174" s="41"/>
      <c r="FPR174" s="41"/>
      <c r="FPS174" s="41"/>
      <c r="FPT174" s="41"/>
      <c r="FPU174" s="41"/>
      <c r="FPV174" s="41"/>
      <c r="FPW174" s="41"/>
      <c r="FPX174" s="41"/>
      <c r="FPY174" s="41"/>
      <c r="FPZ174" s="41"/>
      <c r="FQA174" s="41"/>
      <c r="FQB174" s="41"/>
      <c r="FQC174" s="41"/>
      <c r="FQD174" s="41"/>
      <c r="FQE174" s="41"/>
      <c r="FQF174" s="41"/>
      <c r="FQG174" s="41"/>
      <c r="FQH174" s="41"/>
      <c r="FQI174" s="41"/>
      <c r="FQJ174" s="41"/>
      <c r="FQK174" s="41"/>
      <c r="FQL174" s="41"/>
      <c r="FQM174" s="41"/>
      <c r="FQN174" s="41"/>
      <c r="FQO174" s="41"/>
      <c r="FQP174" s="41"/>
      <c r="FQQ174" s="41"/>
      <c r="FQR174" s="41"/>
      <c r="FQS174" s="41"/>
      <c r="FQT174" s="41"/>
      <c r="FQU174" s="41"/>
      <c r="FQV174" s="41"/>
      <c r="FQW174" s="41"/>
      <c r="FQX174" s="41"/>
      <c r="FQY174" s="41"/>
      <c r="FQZ174" s="41"/>
      <c r="FRA174" s="41"/>
      <c r="FRB174" s="41"/>
      <c r="FRC174" s="41"/>
      <c r="FRD174" s="41"/>
      <c r="FRE174" s="41"/>
      <c r="FRF174" s="41"/>
      <c r="FRG174" s="41"/>
      <c r="FRH174" s="41"/>
      <c r="FRI174" s="41"/>
      <c r="FRJ174" s="41"/>
      <c r="FRK174" s="41"/>
      <c r="FRL174" s="41"/>
      <c r="FRM174" s="41"/>
      <c r="FRN174" s="41"/>
      <c r="FRO174" s="41"/>
      <c r="FRP174" s="41"/>
      <c r="FRQ174" s="41"/>
      <c r="FRR174" s="41"/>
      <c r="FRS174" s="41"/>
      <c r="FRT174" s="41"/>
      <c r="FRU174" s="41"/>
      <c r="FRV174" s="41"/>
      <c r="FRW174" s="41"/>
      <c r="FRX174" s="41"/>
      <c r="FRY174" s="41"/>
      <c r="FRZ174" s="41"/>
      <c r="FSA174" s="41"/>
      <c r="FSB174" s="41"/>
      <c r="FSC174" s="41"/>
      <c r="FSD174" s="41"/>
      <c r="FSE174" s="41"/>
      <c r="FSF174" s="41"/>
      <c r="FSG174" s="41"/>
      <c r="FSH174" s="41"/>
      <c r="FSI174" s="41"/>
      <c r="FSJ174" s="41"/>
      <c r="FSK174" s="41"/>
      <c r="FSL174" s="41"/>
      <c r="FSM174" s="41"/>
      <c r="FSN174" s="41"/>
      <c r="FSO174" s="41"/>
      <c r="FSP174" s="41"/>
      <c r="FSQ174" s="41"/>
      <c r="FSR174" s="41"/>
      <c r="FSS174" s="41"/>
      <c r="FST174" s="41"/>
      <c r="FSU174" s="41"/>
      <c r="FSV174" s="41"/>
      <c r="FSW174" s="41"/>
      <c r="FSX174" s="41"/>
      <c r="FSY174" s="41"/>
      <c r="FSZ174" s="41"/>
      <c r="FTA174" s="41"/>
      <c r="FTB174" s="41"/>
      <c r="FTC174" s="41"/>
      <c r="FTD174" s="41"/>
      <c r="FTE174" s="41"/>
      <c r="FTF174" s="41"/>
      <c r="FTG174" s="41"/>
      <c r="FTH174" s="41"/>
      <c r="FTI174" s="41"/>
      <c r="FTJ174" s="41"/>
      <c r="FTK174" s="41"/>
      <c r="FTL174" s="41"/>
      <c r="FTM174" s="41"/>
      <c r="FTN174" s="41"/>
      <c r="FTO174" s="41"/>
      <c r="FTP174" s="41"/>
      <c r="FTQ174" s="41"/>
      <c r="FTR174" s="41"/>
      <c r="FTS174" s="41"/>
      <c r="FTT174" s="41"/>
      <c r="FTU174" s="41"/>
      <c r="FTV174" s="41"/>
      <c r="FTW174" s="41"/>
      <c r="FTX174" s="41"/>
      <c r="FTY174" s="41"/>
      <c r="FTZ174" s="41"/>
      <c r="FUA174" s="41"/>
      <c r="FUB174" s="41"/>
      <c r="FUC174" s="41"/>
      <c r="FUD174" s="41"/>
      <c r="FUE174" s="41"/>
      <c r="FUF174" s="41"/>
      <c r="FUG174" s="41"/>
      <c r="FUH174" s="41"/>
      <c r="FUI174" s="41"/>
      <c r="FUP174" s="41"/>
      <c r="FUQ174" s="41"/>
      <c r="FUR174" s="41"/>
      <c r="FUS174" s="41"/>
      <c r="FUT174" s="41"/>
      <c r="FUU174" s="41"/>
      <c r="FUV174" s="41"/>
      <c r="FUW174" s="41"/>
      <c r="FUX174" s="41"/>
      <c r="FUY174" s="41"/>
      <c r="FUZ174" s="41"/>
      <c r="FVA174" s="41"/>
      <c r="FVB174" s="41"/>
      <c r="FVC174" s="41"/>
      <c r="FVD174" s="41"/>
      <c r="FVE174" s="41"/>
      <c r="FVF174" s="41"/>
      <c r="FVG174" s="41"/>
      <c r="FVH174" s="41"/>
      <c r="FVI174" s="41"/>
      <c r="FVJ174" s="41"/>
      <c r="FVK174" s="41"/>
      <c r="FVL174" s="41"/>
      <c r="FVM174" s="41"/>
      <c r="FVN174" s="41"/>
      <c r="FVO174" s="41"/>
      <c r="FVP174" s="41"/>
      <c r="FVQ174" s="41"/>
      <c r="FVR174" s="41"/>
      <c r="FVS174" s="41"/>
      <c r="FVT174" s="41"/>
      <c r="FVU174" s="41"/>
      <c r="FVV174" s="41"/>
      <c r="FVW174" s="41"/>
      <c r="FVX174" s="41"/>
      <c r="FVY174" s="41"/>
      <c r="FVZ174" s="41"/>
      <c r="FWA174" s="41"/>
      <c r="FWB174" s="41"/>
      <c r="FWC174" s="41"/>
      <c r="FWD174" s="41"/>
      <c r="FWE174" s="41"/>
      <c r="FWF174" s="41"/>
      <c r="FWG174" s="41"/>
      <c r="FWH174" s="41"/>
      <c r="FWI174" s="41"/>
      <c r="FWJ174" s="41"/>
      <c r="FWK174" s="41"/>
      <c r="FWL174" s="41"/>
      <c r="FWM174" s="41"/>
      <c r="FWN174" s="41"/>
      <c r="FWO174" s="41"/>
      <c r="FWP174" s="41"/>
      <c r="FWQ174" s="41"/>
      <c r="FWR174" s="41"/>
      <c r="FWS174" s="41"/>
      <c r="FWT174" s="41"/>
      <c r="FWU174" s="41"/>
      <c r="FWV174" s="41"/>
      <c r="FWW174" s="41"/>
      <c r="FWX174" s="41"/>
      <c r="FWY174" s="41"/>
      <c r="FWZ174" s="41"/>
      <c r="FXA174" s="41"/>
      <c r="FXB174" s="41"/>
      <c r="FXC174" s="41"/>
      <c r="FXD174" s="41"/>
      <c r="FXE174" s="41"/>
      <c r="FXF174" s="41"/>
      <c r="FXG174" s="41"/>
      <c r="FXH174" s="41"/>
      <c r="FXI174" s="41"/>
      <c r="FXJ174" s="41"/>
      <c r="FXK174" s="41"/>
      <c r="FXL174" s="41"/>
      <c r="FXM174" s="41"/>
      <c r="FXN174" s="41"/>
      <c r="FXO174" s="41"/>
      <c r="FXP174" s="41"/>
      <c r="FXQ174" s="41"/>
      <c r="FXR174" s="41"/>
      <c r="FXS174" s="41"/>
      <c r="FXT174" s="41"/>
      <c r="FXU174" s="41"/>
      <c r="FXV174" s="41"/>
      <c r="FXW174" s="41"/>
      <c r="FXX174" s="41"/>
      <c r="FXY174" s="41"/>
      <c r="FXZ174" s="41"/>
      <c r="FYA174" s="41"/>
      <c r="FYB174" s="41"/>
      <c r="FYC174" s="41"/>
      <c r="FYD174" s="41"/>
      <c r="FYE174" s="41"/>
      <c r="FYF174" s="41"/>
      <c r="FYG174" s="41"/>
      <c r="FYH174" s="41"/>
      <c r="FYI174" s="41"/>
      <c r="FYJ174" s="41"/>
      <c r="FYK174" s="41"/>
      <c r="FYL174" s="41"/>
      <c r="FYM174" s="41"/>
      <c r="FYN174" s="41"/>
      <c r="FYO174" s="41"/>
      <c r="FYP174" s="41"/>
      <c r="FYQ174" s="41"/>
      <c r="FYR174" s="41"/>
      <c r="FYS174" s="41"/>
      <c r="FYT174" s="41"/>
      <c r="FYU174" s="41"/>
      <c r="FYV174" s="41"/>
      <c r="FYW174" s="41"/>
      <c r="FYX174" s="41"/>
      <c r="FYY174" s="41"/>
      <c r="FYZ174" s="41"/>
      <c r="FZA174" s="41"/>
      <c r="FZB174" s="41"/>
      <c r="FZC174" s="41"/>
      <c r="FZD174" s="41"/>
      <c r="FZE174" s="41"/>
      <c r="FZF174" s="41"/>
      <c r="FZG174" s="41"/>
      <c r="FZH174" s="41"/>
      <c r="FZI174" s="41"/>
      <c r="FZJ174" s="41"/>
      <c r="FZK174" s="41"/>
      <c r="FZL174" s="41"/>
      <c r="FZM174" s="41"/>
      <c r="FZN174" s="41"/>
      <c r="FZO174" s="41"/>
      <c r="FZP174" s="41"/>
      <c r="FZQ174" s="41"/>
      <c r="FZR174" s="41"/>
      <c r="FZS174" s="41"/>
      <c r="FZT174" s="41"/>
      <c r="FZU174" s="41"/>
      <c r="FZV174" s="41"/>
      <c r="FZW174" s="41"/>
      <c r="FZX174" s="41"/>
      <c r="FZY174" s="41"/>
      <c r="FZZ174" s="41"/>
      <c r="GAA174" s="41"/>
      <c r="GAB174" s="41"/>
      <c r="GAC174" s="41"/>
      <c r="GAD174" s="41"/>
      <c r="GAE174" s="41"/>
      <c r="GAF174" s="41"/>
      <c r="GAG174" s="41"/>
      <c r="GAH174" s="41"/>
      <c r="GAI174" s="41"/>
      <c r="GAJ174" s="41"/>
      <c r="GAK174" s="41"/>
      <c r="GAL174" s="41"/>
      <c r="GAM174" s="41"/>
      <c r="GAN174" s="41"/>
      <c r="GAO174" s="41"/>
      <c r="GAP174" s="41"/>
      <c r="GAQ174" s="41"/>
      <c r="GAR174" s="41"/>
      <c r="GAS174" s="41"/>
      <c r="GAT174" s="41"/>
      <c r="GAU174" s="41"/>
      <c r="GAV174" s="41"/>
      <c r="GAW174" s="41"/>
      <c r="GAX174" s="41"/>
      <c r="GAY174" s="41"/>
      <c r="GAZ174" s="41"/>
      <c r="GBA174" s="41"/>
      <c r="GBB174" s="41"/>
      <c r="GBC174" s="41"/>
      <c r="GBD174" s="41"/>
      <c r="GBE174" s="41"/>
      <c r="GBF174" s="41"/>
      <c r="GBG174" s="41"/>
      <c r="GBH174" s="41"/>
      <c r="GBI174" s="41"/>
      <c r="GBJ174" s="41"/>
      <c r="GBK174" s="41"/>
      <c r="GBL174" s="41"/>
      <c r="GBM174" s="41"/>
      <c r="GBN174" s="41"/>
      <c r="GBO174" s="41"/>
      <c r="GBP174" s="41"/>
      <c r="GBQ174" s="41"/>
      <c r="GBR174" s="41"/>
      <c r="GBS174" s="41"/>
      <c r="GBT174" s="41"/>
      <c r="GBU174" s="41"/>
      <c r="GBV174" s="41"/>
      <c r="GBW174" s="41"/>
      <c r="GBX174" s="41"/>
      <c r="GBY174" s="41"/>
      <c r="GBZ174" s="41"/>
      <c r="GCA174" s="41"/>
      <c r="GCB174" s="41"/>
      <c r="GCC174" s="41"/>
      <c r="GCD174" s="41"/>
      <c r="GCE174" s="41"/>
      <c r="GCF174" s="41"/>
      <c r="GCG174" s="41"/>
      <c r="GCH174" s="41"/>
      <c r="GCI174" s="41"/>
      <c r="GCJ174" s="41"/>
      <c r="GCK174" s="41"/>
      <c r="GCL174" s="41"/>
      <c r="GCM174" s="41"/>
      <c r="GCN174" s="41"/>
      <c r="GCO174" s="41"/>
      <c r="GCP174" s="41"/>
      <c r="GCQ174" s="41"/>
      <c r="GCR174" s="41"/>
      <c r="GCS174" s="41"/>
      <c r="GCT174" s="41"/>
      <c r="GCU174" s="41"/>
      <c r="GCV174" s="41"/>
      <c r="GCW174" s="41"/>
      <c r="GCX174" s="41"/>
      <c r="GCY174" s="41"/>
      <c r="GCZ174" s="41"/>
      <c r="GDA174" s="41"/>
      <c r="GDB174" s="41"/>
      <c r="GDC174" s="41"/>
      <c r="GDD174" s="41"/>
      <c r="GDE174" s="41"/>
      <c r="GDF174" s="41"/>
      <c r="GDG174" s="41"/>
      <c r="GDH174" s="41"/>
      <c r="GDI174" s="41"/>
      <c r="GDJ174" s="41"/>
      <c r="GDK174" s="41"/>
      <c r="GDL174" s="41"/>
      <c r="GDM174" s="41"/>
      <c r="GDN174" s="41"/>
      <c r="GDO174" s="41"/>
      <c r="GDP174" s="41"/>
      <c r="GDQ174" s="41"/>
      <c r="GDR174" s="41"/>
      <c r="GDS174" s="41"/>
      <c r="GDT174" s="41"/>
      <c r="GDU174" s="41"/>
      <c r="GDV174" s="41"/>
      <c r="GDW174" s="41"/>
      <c r="GDX174" s="41"/>
      <c r="GDY174" s="41"/>
      <c r="GDZ174" s="41"/>
      <c r="GEA174" s="41"/>
      <c r="GEB174" s="41"/>
      <c r="GEC174" s="41"/>
      <c r="GED174" s="41"/>
      <c r="GEE174" s="41"/>
      <c r="GEL174" s="41"/>
      <c r="GEM174" s="41"/>
      <c r="GEN174" s="41"/>
      <c r="GEO174" s="41"/>
      <c r="GEP174" s="41"/>
      <c r="GEQ174" s="41"/>
      <c r="GER174" s="41"/>
      <c r="GES174" s="41"/>
      <c r="GET174" s="41"/>
      <c r="GEU174" s="41"/>
      <c r="GEV174" s="41"/>
      <c r="GEW174" s="41"/>
      <c r="GEX174" s="41"/>
      <c r="GEY174" s="41"/>
      <c r="GEZ174" s="41"/>
      <c r="GFA174" s="41"/>
      <c r="GFB174" s="41"/>
      <c r="GFC174" s="41"/>
      <c r="GFD174" s="41"/>
      <c r="GFE174" s="41"/>
      <c r="GFF174" s="41"/>
      <c r="GFG174" s="41"/>
      <c r="GFH174" s="41"/>
      <c r="GFI174" s="41"/>
      <c r="GFJ174" s="41"/>
      <c r="GFK174" s="41"/>
      <c r="GFL174" s="41"/>
      <c r="GFM174" s="41"/>
      <c r="GFN174" s="41"/>
      <c r="GFO174" s="41"/>
      <c r="GFP174" s="41"/>
      <c r="GFQ174" s="41"/>
      <c r="GFR174" s="41"/>
      <c r="GFS174" s="41"/>
      <c r="GFT174" s="41"/>
      <c r="GFU174" s="41"/>
      <c r="GFV174" s="41"/>
      <c r="GFW174" s="41"/>
      <c r="GFX174" s="41"/>
      <c r="GFY174" s="41"/>
      <c r="GFZ174" s="41"/>
      <c r="GGA174" s="41"/>
      <c r="GGB174" s="41"/>
      <c r="GGC174" s="41"/>
      <c r="GGD174" s="41"/>
      <c r="GGE174" s="41"/>
      <c r="GGF174" s="41"/>
      <c r="GGG174" s="41"/>
      <c r="GGH174" s="41"/>
      <c r="GGI174" s="41"/>
      <c r="GGJ174" s="41"/>
      <c r="GGK174" s="41"/>
      <c r="GGL174" s="41"/>
      <c r="GGM174" s="41"/>
      <c r="GGN174" s="41"/>
      <c r="GGO174" s="41"/>
      <c r="GGP174" s="41"/>
      <c r="GGQ174" s="41"/>
      <c r="GGR174" s="41"/>
      <c r="GGS174" s="41"/>
      <c r="GGT174" s="41"/>
      <c r="GGU174" s="41"/>
      <c r="GGV174" s="41"/>
      <c r="GGW174" s="41"/>
      <c r="GGX174" s="41"/>
      <c r="GGY174" s="41"/>
      <c r="GGZ174" s="41"/>
      <c r="GHA174" s="41"/>
      <c r="GHB174" s="41"/>
      <c r="GHC174" s="41"/>
      <c r="GHD174" s="41"/>
      <c r="GHE174" s="41"/>
      <c r="GHF174" s="41"/>
      <c r="GHG174" s="41"/>
      <c r="GHH174" s="41"/>
      <c r="GHI174" s="41"/>
      <c r="GHJ174" s="41"/>
      <c r="GHK174" s="41"/>
      <c r="GHL174" s="41"/>
      <c r="GHM174" s="41"/>
      <c r="GHN174" s="41"/>
      <c r="GHO174" s="41"/>
      <c r="GHP174" s="41"/>
      <c r="GHQ174" s="41"/>
      <c r="GHR174" s="41"/>
      <c r="GHS174" s="41"/>
      <c r="GHT174" s="41"/>
      <c r="GHU174" s="41"/>
      <c r="GHV174" s="41"/>
      <c r="GHW174" s="41"/>
      <c r="GHX174" s="41"/>
      <c r="GHY174" s="41"/>
      <c r="GHZ174" s="41"/>
      <c r="GIA174" s="41"/>
      <c r="GIB174" s="41"/>
      <c r="GIC174" s="41"/>
      <c r="GID174" s="41"/>
      <c r="GIE174" s="41"/>
      <c r="GIF174" s="41"/>
      <c r="GIG174" s="41"/>
      <c r="GIH174" s="41"/>
      <c r="GII174" s="41"/>
      <c r="GIJ174" s="41"/>
      <c r="GIK174" s="41"/>
      <c r="GIL174" s="41"/>
      <c r="GIM174" s="41"/>
      <c r="GIN174" s="41"/>
      <c r="GIO174" s="41"/>
      <c r="GIP174" s="41"/>
      <c r="GIQ174" s="41"/>
      <c r="GIR174" s="41"/>
      <c r="GIS174" s="41"/>
      <c r="GIT174" s="41"/>
      <c r="GIU174" s="41"/>
      <c r="GIV174" s="41"/>
      <c r="GIW174" s="41"/>
      <c r="GIX174" s="41"/>
      <c r="GIY174" s="41"/>
      <c r="GIZ174" s="41"/>
      <c r="GJA174" s="41"/>
      <c r="GJB174" s="41"/>
      <c r="GJC174" s="41"/>
      <c r="GJD174" s="41"/>
      <c r="GJE174" s="41"/>
      <c r="GJF174" s="41"/>
      <c r="GJG174" s="41"/>
      <c r="GJH174" s="41"/>
      <c r="GJI174" s="41"/>
      <c r="GJJ174" s="41"/>
      <c r="GJK174" s="41"/>
      <c r="GJL174" s="41"/>
      <c r="GJM174" s="41"/>
      <c r="GJN174" s="41"/>
      <c r="GJO174" s="41"/>
      <c r="GJP174" s="41"/>
      <c r="GJQ174" s="41"/>
      <c r="GJR174" s="41"/>
      <c r="GJS174" s="41"/>
      <c r="GJT174" s="41"/>
      <c r="GJU174" s="41"/>
      <c r="GJV174" s="41"/>
      <c r="GJW174" s="41"/>
      <c r="GJX174" s="41"/>
      <c r="GJY174" s="41"/>
      <c r="GJZ174" s="41"/>
      <c r="GKA174" s="41"/>
      <c r="GKB174" s="41"/>
      <c r="GKC174" s="41"/>
      <c r="GKD174" s="41"/>
      <c r="GKE174" s="41"/>
      <c r="GKF174" s="41"/>
      <c r="GKG174" s="41"/>
      <c r="GKH174" s="41"/>
      <c r="GKI174" s="41"/>
      <c r="GKJ174" s="41"/>
      <c r="GKK174" s="41"/>
      <c r="GKL174" s="41"/>
      <c r="GKM174" s="41"/>
      <c r="GKN174" s="41"/>
      <c r="GKO174" s="41"/>
      <c r="GKP174" s="41"/>
      <c r="GKQ174" s="41"/>
      <c r="GKR174" s="41"/>
      <c r="GKS174" s="41"/>
      <c r="GKT174" s="41"/>
      <c r="GKU174" s="41"/>
      <c r="GKV174" s="41"/>
      <c r="GKW174" s="41"/>
      <c r="GKX174" s="41"/>
      <c r="GKY174" s="41"/>
      <c r="GKZ174" s="41"/>
      <c r="GLA174" s="41"/>
      <c r="GLB174" s="41"/>
      <c r="GLC174" s="41"/>
      <c r="GLD174" s="41"/>
      <c r="GLE174" s="41"/>
      <c r="GLF174" s="41"/>
      <c r="GLG174" s="41"/>
      <c r="GLH174" s="41"/>
      <c r="GLI174" s="41"/>
      <c r="GLJ174" s="41"/>
      <c r="GLK174" s="41"/>
      <c r="GLL174" s="41"/>
      <c r="GLM174" s="41"/>
      <c r="GLN174" s="41"/>
      <c r="GLO174" s="41"/>
      <c r="GLP174" s="41"/>
      <c r="GLQ174" s="41"/>
      <c r="GLR174" s="41"/>
      <c r="GLS174" s="41"/>
      <c r="GLT174" s="41"/>
      <c r="GLU174" s="41"/>
      <c r="GLV174" s="41"/>
      <c r="GLW174" s="41"/>
      <c r="GLX174" s="41"/>
      <c r="GLY174" s="41"/>
      <c r="GLZ174" s="41"/>
      <c r="GMA174" s="41"/>
      <c r="GMB174" s="41"/>
      <c r="GMC174" s="41"/>
      <c r="GMD174" s="41"/>
      <c r="GME174" s="41"/>
      <c r="GMF174" s="41"/>
      <c r="GMG174" s="41"/>
      <c r="GMH174" s="41"/>
      <c r="GMI174" s="41"/>
      <c r="GMJ174" s="41"/>
      <c r="GMK174" s="41"/>
      <c r="GML174" s="41"/>
      <c r="GMM174" s="41"/>
      <c r="GMN174" s="41"/>
      <c r="GMO174" s="41"/>
      <c r="GMP174" s="41"/>
      <c r="GMQ174" s="41"/>
      <c r="GMR174" s="41"/>
      <c r="GMS174" s="41"/>
      <c r="GMT174" s="41"/>
      <c r="GMU174" s="41"/>
      <c r="GMV174" s="41"/>
      <c r="GMW174" s="41"/>
      <c r="GMX174" s="41"/>
      <c r="GMY174" s="41"/>
      <c r="GMZ174" s="41"/>
      <c r="GNA174" s="41"/>
      <c r="GNB174" s="41"/>
      <c r="GNC174" s="41"/>
      <c r="GND174" s="41"/>
      <c r="GNE174" s="41"/>
      <c r="GNF174" s="41"/>
      <c r="GNG174" s="41"/>
      <c r="GNH174" s="41"/>
      <c r="GNI174" s="41"/>
      <c r="GNJ174" s="41"/>
      <c r="GNK174" s="41"/>
      <c r="GNL174" s="41"/>
      <c r="GNM174" s="41"/>
      <c r="GNN174" s="41"/>
      <c r="GNO174" s="41"/>
      <c r="GNP174" s="41"/>
      <c r="GNQ174" s="41"/>
      <c r="GNR174" s="41"/>
      <c r="GNS174" s="41"/>
      <c r="GNT174" s="41"/>
      <c r="GNU174" s="41"/>
      <c r="GNV174" s="41"/>
      <c r="GNW174" s="41"/>
      <c r="GNX174" s="41"/>
      <c r="GNY174" s="41"/>
      <c r="GNZ174" s="41"/>
      <c r="GOA174" s="41"/>
      <c r="GOH174" s="41"/>
      <c r="GOI174" s="41"/>
      <c r="GOJ174" s="41"/>
      <c r="GOK174" s="41"/>
      <c r="GOL174" s="41"/>
      <c r="GOM174" s="41"/>
      <c r="GON174" s="41"/>
      <c r="GOO174" s="41"/>
      <c r="GOP174" s="41"/>
      <c r="GOQ174" s="41"/>
      <c r="GOR174" s="41"/>
      <c r="GOS174" s="41"/>
      <c r="GOT174" s="41"/>
      <c r="GOU174" s="41"/>
      <c r="GOV174" s="41"/>
      <c r="GOW174" s="41"/>
      <c r="GOX174" s="41"/>
      <c r="GOY174" s="41"/>
      <c r="GOZ174" s="41"/>
      <c r="GPA174" s="41"/>
      <c r="GPB174" s="41"/>
      <c r="GPC174" s="41"/>
      <c r="GPD174" s="41"/>
      <c r="GPE174" s="41"/>
      <c r="GPF174" s="41"/>
      <c r="GPG174" s="41"/>
      <c r="GPH174" s="41"/>
      <c r="GPI174" s="41"/>
      <c r="GPJ174" s="41"/>
      <c r="GPK174" s="41"/>
      <c r="GPL174" s="41"/>
      <c r="GPM174" s="41"/>
      <c r="GPN174" s="41"/>
      <c r="GPO174" s="41"/>
      <c r="GPP174" s="41"/>
      <c r="GPQ174" s="41"/>
      <c r="GPR174" s="41"/>
      <c r="GPS174" s="41"/>
      <c r="GPT174" s="41"/>
      <c r="GPU174" s="41"/>
      <c r="GPV174" s="41"/>
      <c r="GPW174" s="41"/>
      <c r="GPX174" s="41"/>
      <c r="GPY174" s="41"/>
      <c r="GPZ174" s="41"/>
      <c r="GQA174" s="41"/>
      <c r="GQB174" s="41"/>
      <c r="GQC174" s="41"/>
      <c r="GQD174" s="41"/>
      <c r="GQE174" s="41"/>
      <c r="GQF174" s="41"/>
      <c r="GQG174" s="41"/>
      <c r="GQH174" s="41"/>
      <c r="GQI174" s="41"/>
      <c r="GQJ174" s="41"/>
      <c r="GQK174" s="41"/>
      <c r="GQL174" s="41"/>
      <c r="GQM174" s="41"/>
      <c r="GQN174" s="41"/>
      <c r="GQO174" s="41"/>
      <c r="GQP174" s="41"/>
      <c r="GQQ174" s="41"/>
      <c r="GQR174" s="41"/>
      <c r="GQS174" s="41"/>
      <c r="GQT174" s="41"/>
      <c r="GQU174" s="41"/>
      <c r="GQV174" s="41"/>
      <c r="GQW174" s="41"/>
      <c r="GQX174" s="41"/>
      <c r="GQY174" s="41"/>
      <c r="GQZ174" s="41"/>
      <c r="GRA174" s="41"/>
      <c r="GRB174" s="41"/>
      <c r="GRC174" s="41"/>
      <c r="GRD174" s="41"/>
      <c r="GRE174" s="41"/>
      <c r="GRF174" s="41"/>
      <c r="GRG174" s="41"/>
      <c r="GRH174" s="41"/>
      <c r="GRI174" s="41"/>
      <c r="GRJ174" s="41"/>
      <c r="GRK174" s="41"/>
      <c r="GRL174" s="41"/>
      <c r="GRM174" s="41"/>
      <c r="GRN174" s="41"/>
      <c r="GRO174" s="41"/>
      <c r="GRP174" s="41"/>
      <c r="GRQ174" s="41"/>
      <c r="GRR174" s="41"/>
      <c r="GRS174" s="41"/>
      <c r="GRT174" s="41"/>
      <c r="GRU174" s="41"/>
      <c r="GRV174" s="41"/>
      <c r="GRW174" s="41"/>
      <c r="GRX174" s="41"/>
      <c r="GRY174" s="41"/>
      <c r="GRZ174" s="41"/>
      <c r="GSA174" s="41"/>
      <c r="GSB174" s="41"/>
      <c r="GSC174" s="41"/>
      <c r="GSD174" s="41"/>
      <c r="GSE174" s="41"/>
      <c r="GSF174" s="41"/>
      <c r="GSG174" s="41"/>
      <c r="GSH174" s="41"/>
      <c r="GSI174" s="41"/>
      <c r="GSJ174" s="41"/>
      <c r="GSK174" s="41"/>
      <c r="GSL174" s="41"/>
      <c r="GSM174" s="41"/>
      <c r="GSN174" s="41"/>
      <c r="GSO174" s="41"/>
      <c r="GSP174" s="41"/>
      <c r="GSQ174" s="41"/>
      <c r="GSR174" s="41"/>
      <c r="GSS174" s="41"/>
      <c r="GST174" s="41"/>
      <c r="GSU174" s="41"/>
      <c r="GSV174" s="41"/>
      <c r="GSW174" s="41"/>
      <c r="GSX174" s="41"/>
      <c r="GSY174" s="41"/>
      <c r="GSZ174" s="41"/>
      <c r="GTA174" s="41"/>
      <c r="GTB174" s="41"/>
      <c r="GTC174" s="41"/>
      <c r="GTD174" s="41"/>
      <c r="GTE174" s="41"/>
      <c r="GTF174" s="41"/>
      <c r="GTG174" s="41"/>
      <c r="GTH174" s="41"/>
      <c r="GTI174" s="41"/>
      <c r="GTJ174" s="41"/>
      <c r="GTK174" s="41"/>
      <c r="GTL174" s="41"/>
      <c r="GTM174" s="41"/>
      <c r="GTN174" s="41"/>
      <c r="GTO174" s="41"/>
      <c r="GTP174" s="41"/>
      <c r="GTQ174" s="41"/>
      <c r="GTR174" s="41"/>
      <c r="GTS174" s="41"/>
      <c r="GTT174" s="41"/>
      <c r="GTU174" s="41"/>
      <c r="GTV174" s="41"/>
      <c r="GTW174" s="41"/>
      <c r="GTX174" s="41"/>
      <c r="GTY174" s="41"/>
      <c r="GTZ174" s="41"/>
      <c r="GUA174" s="41"/>
      <c r="GUB174" s="41"/>
      <c r="GUC174" s="41"/>
      <c r="GUD174" s="41"/>
      <c r="GUE174" s="41"/>
      <c r="GUF174" s="41"/>
      <c r="GUG174" s="41"/>
      <c r="GUH174" s="41"/>
      <c r="GUI174" s="41"/>
      <c r="GUJ174" s="41"/>
      <c r="GUK174" s="41"/>
      <c r="GUL174" s="41"/>
      <c r="GUM174" s="41"/>
      <c r="GUN174" s="41"/>
      <c r="GUO174" s="41"/>
      <c r="GUP174" s="41"/>
      <c r="GUQ174" s="41"/>
      <c r="GUR174" s="41"/>
      <c r="GUS174" s="41"/>
      <c r="GUT174" s="41"/>
      <c r="GUU174" s="41"/>
      <c r="GUV174" s="41"/>
      <c r="GUW174" s="41"/>
      <c r="GUX174" s="41"/>
      <c r="GUY174" s="41"/>
      <c r="GUZ174" s="41"/>
      <c r="GVA174" s="41"/>
      <c r="GVB174" s="41"/>
      <c r="GVC174" s="41"/>
      <c r="GVD174" s="41"/>
      <c r="GVE174" s="41"/>
      <c r="GVF174" s="41"/>
      <c r="GVG174" s="41"/>
      <c r="GVH174" s="41"/>
      <c r="GVI174" s="41"/>
      <c r="GVJ174" s="41"/>
      <c r="GVK174" s="41"/>
      <c r="GVL174" s="41"/>
      <c r="GVM174" s="41"/>
      <c r="GVN174" s="41"/>
      <c r="GVO174" s="41"/>
      <c r="GVP174" s="41"/>
      <c r="GVQ174" s="41"/>
      <c r="GVR174" s="41"/>
      <c r="GVS174" s="41"/>
      <c r="GVT174" s="41"/>
      <c r="GVU174" s="41"/>
      <c r="GVV174" s="41"/>
      <c r="GVW174" s="41"/>
      <c r="GVX174" s="41"/>
      <c r="GVY174" s="41"/>
      <c r="GVZ174" s="41"/>
      <c r="GWA174" s="41"/>
      <c r="GWB174" s="41"/>
      <c r="GWC174" s="41"/>
      <c r="GWD174" s="41"/>
      <c r="GWE174" s="41"/>
      <c r="GWF174" s="41"/>
      <c r="GWG174" s="41"/>
      <c r="GWH174" s="41"/>
      <c r="GWI174" s="41"/>
      <c r="GWJ174" s="41"/>
      <c r="GWK174" s="41"/>
      <c r="GWL174" s="41"/>
      <c r="GWM174" s="41"/>
      <c r="GWN174" s="41"/>
      <c r="GWO174" s="41"/>
      <c r="GWP174" s="41"/>
      <c r="GWQ174" s="41"/>
      <c r="GWR174" s="41"/>
      <c r="GWS174" s="41"/>
      <c r="GWT174" s="41"/>
      <c r="GWU174" s="41"/>
      <c r="GWV174" s="41"/>
      <c r="GWW174" s="41"/>
      <c r="GWX174" s="41"/>
      <c r="GWY174" s="41"/>
      <c r="GWZ174" s="41"/>
      <c r="GXA174" s="41"/>
      <c r="GXB174" s="41"/>
      <c r="GXC174" s="41"/>
      <c r="GXD174" s="41"/>
      <c r="GXE174" s="41"/>
      <c r="GXF174" s="41"/>
      <c r="GXG174" s="41"/>
      <c r="GXH174" s="41"/>
      <c r="GXI174" s="41"/>
      <c r="GXJ174" s="41"/>
      <c r="GXK174" s="41"/>
      <c r="GXL174" s="41"/>
      <c r="GXM174" s="41"/>
      <c r="GXN174" s="41"/>
      <c r="GXO174" s="41"/>
      <c r="GXP174" s="41"/>
      <c r="GXQ174" s="41"/>
      <c r="GXR174" s="41"/>
      <c r="GXS174" s="41"/>
      <c r="GXT174" s="41"/>
      <c r="GXU174" s="41"/>
      <c r="GXV174" s="41"/>
      <c r="GXW174" s="41"/>
      <c r="GYD174" s="41"/>
      <c r="GYE174" s="41"/>
      <c r="GYF174" s="41"/>
      <c r="GYG174" s="41"/>
      <c r="GYH174" s="41"/>
      <c r="GYI174" s="41"/>
      <c r="GYJ174" s="41"/>
      <c r="GYK174" s="41"/>
      <c r="GYL174" s="41"/>
      <c r="GYM174" s="41"/>
      <c r="GYN174" s="41"/>
      <c r="GYO174" s="41"/>
      <c r="GYP174" s="41"/>
      <c r="GYQ174" s="41"/>
      <c r="GYR174" s="41"/>
      <c r="GYS174" s="41"/>
      <c r="GYT174" s="41"/>
      <c r="GYU174" s="41"/>
      <c r="GYV174" s="41"/>
      <c r="GYW174" s="41"/>
      <c r="GYX174" s="41"/>
      <c r="GYY174" s="41"/>
      <c r="GYZ174" s="41"/>
      <c r="GZA174" s="41"/>
      <c r="GZB174" s="41"/>
      <c r="GZC174" s="41"/>
      <c r="GZD174" s="41"/>
      <c r="GZE174" s="41"/>
      <c r="GZF174" s="41"/>
      <c r="GZG174" s="41"/>
      <c r="GZH174" s="41"/>
      <c r="GZI174" s="41"/>
      <c r="GZJ174" s="41"/>
      <c r="GZK174" s="41"/>
      <c r="GZL174" s="41"/>
      <c r="GZM174" s="41"/>
      <c r="GZN174" s="41"/>
      <c r="GZO174" s="41"/>
      <c r="GZP174" s="41"/>
      <c r="GZQ174" s="41"/>
      <c r="GZR174" s="41"/>
      <c r="GZS174" s="41"/>
      <c r="GZT174" s="41"/>
      <c r="GZU174" s="41"/>
      <c r="GZV174" s="41"/>
      <c r="GZW174" s="41"/>
      <c r="GZX174" s="41"/>
      <c r="GZY174" s="41"/>
      <c r="GZZ174" s="41"/>
      <c r="HAA174" s="41"/>
      <c r="HAB174" s="41"/>
      <c r="HAC174" s="41"/>
      <c r="HAD174" s="41"/>
      <c r="HAE174" s="41"/>
      <c r="HAF174" s="41"/>
      <c r="HAG174" s="41"/>
      <c r="HAH174" s="41"/>
      <c r="HAI174" s="41"/>
      <c r="HAJ174" s="41"/>
      <c r="HAK174" s="41"/>
      <c r="HAL174" s="41"/>
      <c r="HAM174" s="41"/>
      <c r="HAN174" s="41"/>
      <c r="HAO174" s="41"/>
      <c r="HAP174" s="41"/>
      <c r="HAQ174" s="41"/>
      <c r="HAR174" s="41"/>
      <c r="HAS174" s="41"/>
      <c r="HAT174" s="41"/>
      <c r="HAU174" s="41"/>
      <c r="HAV174" s="41"/>
      <c r="HAW174" s="41"/>
      <c r="HAX174" s="41"/>
      <c r="HAY174" s="41"/>
      <c r="HAZ174" s="41"/>
      <c r="HBA174" s="41"/>
      <c r="HBB174" s="41"/>
      <c r="HBC174" s="41"/>
      <c r="HBD174" s="41"/>
      <c r="HBE174" s="41"/>
      <c r="HBF174" s="41"/>
      <c r="HBG174" s="41"/>
      <c r="HBH174" s="41"/>
      <c r="HBI174" s="41"/>
      <c r="HBJ174" s="41"/>
      <c r="HBK174" s="41"/>
      <c r="HBL174" s="41"/>
      <c r="HBM174" s="41"/>
      <c r="HBN174" s="41"/>
      <c r="HBO174" s="41"/>
      <c r="HBP174" s="41"/>
      <c r="HBQ174" s="41"/>
      <c r="HBR174" s="41"/>
      <c r="HBS174" s="41"/>
      <c r="HBT174" s="41"/>
      <c r="HBU174" s="41"/>
      <c r="HBV174" s="41"/>
      <c r="HBW174" s="41"/>
      <c r="HBX174" s="41"/>
      <c r="HBY174" s="41"/>
      <c r="HBZ174" s="41"/>
      <c r="HCA174" s="41"/>
      <c r="HCB174" s="41"/>
      <c r="HCC174" s="41"/>
      <c r="HCD174" s="41"/>
      <c r="HCE174" s="41"/>
      <c r="HCF174" s="41"/>
      <c r="HCG174" s="41"/>
      <c r="HCH174" s="41"/>
      <c r="HCI174" s="41"/>
      <c r="HCJ174" s="41"/>
      <c r="HCK174" s="41"/>
      <c r="HCL174" s="41"/>
      <c r="HCM174" s="41"/>
      <c r="HCN174" s="41"/>
      <c r="HCO174" s="41"/>
      <c r="HCP174" s="41"/>
      <c r="HCQ174" s="41"/>
      <c r="HCR174" s="41"/>
      <c r="HCS174" s="41"/>
      <c r="HCT174" s="41"/>
      <c r="HCU174" s="41"/>
      <c r="HCV174" s="41"/>
      <c r="HCW174" s="41"/>
      <c r="HCX174" s="41"/>
      <c r="HCY174" s="41"/>
      <c r="HCZ174" s="41"/>
      <c r="HDA174" s="41"/>
      <c r="HDB174" s="41"/>
      <c r="HDC174" s="41"/>
      <c r="HDD174" s="41"/>
      <c r="HDE174" s="41"/>
      <c r="HDF174" s="41"/>
      <c r="HDG174" s="41"/>
      <c r="HDH174" s="41"/>
      <c r="HDI174" s="41"/>
      <c r="HDJ174" s="41"/>
      <c r="HDK174" s="41"/>
      <c r="HDL174" s="41"/>
      <c r="HDM174" s="41"/>
      <c r="HDN174" s="41"/>
      <c r="HDO174" s="41"/>
      <c r="HDP174" s="41"/>
      <c r="HDQ174" s="41"/>
      <c r="HDR174" s="41"/>
      <c r="HDS174" s="41"/>
      <c r="HDT174" s="41"/>
      <c r="HDU174" s="41"/>
      <c r="HDV174" s="41"/>
      <c r="HDW174" s="41"/>
      <c r="HDX174" s="41"/>
      <c r="HDY174" s="41"/>
      <c r="HDZ174" s="41"/>
      <c r="HEA174" s="41"/>
      <c r="HEB174" s="41"/>
      <c r="HEC174" s="41"/>
      <c r="HED174" s="41"/>
      <c r="HEE174" s="41"/>
      <c r="HEF174" s="41"/>
      <c r="HEG174" s="41"/>
      <c r="HEH174" s="41"/>
      <c r="HEI174" s="41"/>
      <c r="HEJ174" s="41"/>
      <c r="HEK174" s="41"/>
      <c r="HEL174" s="41"/>
      <c r="HEM174" s="41"/>
      <c r="HEN174" s="41"/>
      <c r="HEO174" s="41"/>
      <c r="HEP174" s="41"/>
      <c r="HEQ174" s="41"/>
      <c r="HER174" s="41"/>
      <c r="HES174" s="41"/>
      <c r="HET174" s="41"/>
      <c r="HEU174" s="41"/>
      <c r="HEV174" s="41"/>
      <c r="HEW174" s="41"/>
      <c r="HEX174" s="41"/>
      <c r="HEY174" s="41"/>
      <c r="HEZ174" s="41"/>
      <c r="HFA174" s="41"/>
      <c r="HFB174" s="41"/>
      <c r="HFC174" s="41"/>
      <c r="HFD174" s="41"/>
      <c r="HFE174" s="41"/>
      <c r="HFF174" s="41"/>
      <c r="HFG174" s="41"/>
      <c r="HFH174" s="41"/>
      <c r="HFI174" s="41"/>
      <c r="HFJ174" s="41"/>
      <c r="HFK174" s="41"/>
      <c r="HFL174" s="41"/>
      <c r="HFM174" s="41"/>
      <c r="HFN174" s="41"/>
      <c r="HFO174" s="41"/>
      <c r="HFP174" s="41"/>
      <c r="HFQ174" s="41"/>
      <c r="HFR174" s="41"/>
      <c r="HFS174" s="41"/>
      <c r="HFT174" s="41"/>
      <c r="HFU174" s="41"/>
      <c r="HFV174" s="41"/>
      <c r="HFW174" s="41"/>
      <c r="HFX174" s="41"/>
      <c r="HFY174" s="41"/>
      <c r="HFZ174" s="41"/>
      <c r="HGA174" s="41"/>
      <c r="HGB174" s="41"/>
      <c r="HGC174" s="41"/>
      <c r="HGD174" s="41"/>
      <c r="HGE174" s="41"/>
      <c r="HGF174" s="41"/>
      <c r="HGG174" s="41"/>
      <c r="HGH174" s="41"/>
      <c r="HGI174" s="41"/>
      <c r="HGJ174" s="41"/>
      <c r="HGK174" s="41"/>
      <c r="HGL174" s="41"/>
      <c r="HGM174" s="41"/>
      <c r="HGN174" s="41"/>
      <c r="HGO174" s="41"/>
      <c r="HGP174" s="41"/>
      <c r="HGQ174" s="41"/>
      <c r="HGR174" s="41"/>
      <c r="HGS174" s="41"/>
      <c r="HGT174" s="41"/>
      <c r="HGU174" s="41"/>
      <c r="HGV174" s="41"/>
      <c r="HGW174" s="41"/>
      <c r="HGX174" s="41"/>
      <c r="HGY174" s="41"/>
      <c r="HGZ174" s="41"/>
      <c r="HHA174" s="41"/>
      <c r="HHB174" s="41"/>
      <c r="HHC174" s="41"/>
      <c r="HHD174" s="41"/>
      <c r="HHE174" s="41"/>
      <c r="HHF174" s="41"/>
      <c r="HHG174" s="41"/>
      <c r="HHH174" s="41"/>
      <c r="HHI174" s="41"/>
      <c r="HHJ174" s="41"/>
      <c r="HHK174" s="41"/>
      <c r="HHL174" s="41"/>
      <c r="HHM174" s="41"/>
      <c r="HHN174" s="41"/>
      <c r="HHO174" s="41"/>
      <c r="HHP174" s="41"/>
      <c r="HHQ174" s="41"/>
      <c r="HHR174" s="41"/>
      <c r="HHS174" s="41"/>
      <c r="HHZ174" s="41"/>
      <c r="HIA174" s="41"/>
      <c r="HIB174" s="41"/>
      <c r="HIC174" s="41"/>
      <c r="HID174" s="41"/>
      <c r="HIE174" s="41"/>
      <c r="HIF174" s="41"/>
      <c r="HIG174" s="41"/>
      <c r="HIH174" s="41"/>
      <c r="HII174" s="41"/>
      <c r="HIJ174" s="41"/>
      <c r="HIK174" s="41"/>
      <c r="HIL174" s="41"/>
      <c r="HIM174" s="41"/>
      <c r="HIN174" s="41"/>
      <c r="HIO174" s="41"/>
      <c r="HIP174" s="41"/>
      <c r="HIQ174" s="41"/>
      <c r="HIR174" s="41"/>
      <c r="HIS174" s="41"/>
      <c r="HIT174" s="41"/>
      <c r="HIU174" s="41"/>
      <c r="HIV174" s="41"/>
      <c r="HIW174" s="41"/>
      <c r="HIX174" s="41"/>
      <c r="HIY174" s="41"/>
      <c r="HIZ174" s="41"/>
      <c r="HJA174" s="41"/>
      <c r="HJB174" s="41"/>
      <c r="HJC174" s="41"/>
      <c r="HJD174" s="41"/>
      <c r="HJE174" s="41"/>
      <c r="HJF174" s="41"/>
      <c r="HJG174" s="41"/>
      <c r="HJH174" s="41"/>
      <c r="HJI174" s="41"/>
      <c r="HJJ174" s="41"/>
      <c r="HJK174" s="41"/>
      <c r="HJL174" s="41"/>
      <c r="HJM174" s="41"/>
      <c r="HJN174" s="41"/>
      <c r="HJO174" s="41"/>
      <c r="HJP174" s="41"/>
      <c r="HJQ174" s="41"/>
      <c r="HJR174" s="41"/>
      <c r="HJS174" s="41"/>
      <c r="HJT174" s="41"/>
      <c r="HJU174" s="41"/>
      <c r="HJV174" s="41"/>
      <c r="HJW174" s="41"/>
      <c r="HJX174" s="41"/>
      <c r="HJY174" s="41"/>
      <c r="HJZ174" s="41"/>
      <c r="HKA174" s="41"/>
      <c r="HKB174" s="41"/>
      <c r="HKC174" s="41"/>
      <c r="HKD174" s="41"/>
      <c r="HKE174" s="41"/>
      <c r="HKF174" s="41"/>
      <c r="HKG174" s="41"/>
      <c r="HKH174" s="41"/>
      <c r="HKI174" s="41"/>
      <c r="HKJ174" s="41"/>
      <c r="HKK174" s="41"/>
      <c r="HKL174" s="41"/>
      <c r="HKM174" s="41"/>
      <c r="HKN174" s="41"/>
      <c r="HKO174" s="41"/>
      <c r="HKP174" s="41"/>
      <c r="HKQ174" s="41"/>
      <c r="HKR174" s="41"/>
      <c r="HKS174" s="41"/>
      <c r="HKT174" s="41"/>
      <c r="HKU174" s="41"/>
      <c r="HKV174" s="41"/>
      <c r="HKW174" s="41"/>
      <c r="HKX174" s="41"/>
      <c r="HKY174" s="41"/>
      <c r="HKZ174" s="41"/>
      <c r="HLA174" s="41"/>
      <c r="HLB174" s="41"/>
      <c r="HLC174" s="41"/>
      <c r="HLD174" s="41"/>
      <c r="HLE174" s="41"/>
      <c r="HLF174" s="41"/>
      <c r="HLG174" s="41"/>
      <c r="HLH174" s="41"/>
      <c r="HLI174" s="41"/>
      <c r="HLJ174" s="41"/>
      <c r="HLK174" s="41"/>
      <c r="HLL174" s="41"/>
      <c r="HLM174" s="41"/>
      <c r="HLN174" s="41"/>
      <c r="HLO174" s="41"/>
      <c r="HLP174" s="41"/>
      <c r="HLQ174" s="41"/>
      <c r="HLR174" s="41"/>
      <c r="HLS174" s="41"/>
      <c r="HLT174" s="41"/>
      <c r="HLU174" s="41"/>
      <c r="HLV174" s="41"/>
      <c r="HLW174" s="41"/>
      <c r="HLX174" s="41"/>
      <c r="HLY174" s="41"/>
      <c r="HLZ174" s="41"/>
      <c r="HMA174" s="41"/>
      <c r="HMB174" s="41"/>
      <c r="HMC174" s="41"/>
      <c r="HMD174" s="41"/>
      <c r="HME174" s="41"/>
      <c r="HMF174" s="41"/>
      <c r="HMG174" s="41"/>
      <c r="HMH174" s="41"/>
      <c r="HMI174" s="41"/>
      <c r="HMJ174" s="41"/>
      <c r="HMK174" s="41"/>
      <c r="HML174" s="41"/>
      <c r="HMM174" s="41"/>
      <c r="HMN174" s="41"/>
      <c r="HMO174" s="41"/>
      <c r="HMP174" s="41"/>
      <c r="HMQ174" s="41"/>
      <c r="HMR174" s="41"/>
      <c r="HMS174" s="41"/>
      <c r="HMT174" s="41"/>
      <c r="HMU174" s="41"/>
      <c r="HMV174" s="41"/>
      <c r="HMW174" s="41"/>
      <c r="HMX174" s="41"/>
      <c r="HMY174" s="41"/>
      <c r="HMZ174" s="41"/>
      <c r="HNA174" s="41"/>
      <c r="HNB174" s="41"/>
      <c r="HNC174" s="41"/>
      <c r="HND174" s="41"/>
      <c r="HNE174" s="41"/>
      <c r="HNF174" s="41"/>
      <c r="HNG174" s="41"/>
      <c r="HNH174" s="41"/>
      <c r="HNI174" s="41"/>
      <c r="HNJ174" s="41"/>
      <c r="HNK174" s="41"/>
      <c r="HNL174" s="41"/>
      <c r="HNM174" s="41"/>
      <c r="HNN174" s="41"/>
      <c r="HNO174" s="41"/>
      <c r="HNP174" s="41"/>
      <c r="HNQ174" s="41"/>
      <c r="HNR174" s="41"/>
      <c r="HNS174" s="41"/>
      <c r="HNT174" s="41"/>
      <c r="HNU174" s="41"/>
      <c r="HNV174" s="41"/>
      <c r="HNW174" s="41"/>
      <c r="HNX174" s="41"/>
      <c r="HNY174" s="41"/>
      <c r="HNZ174" s="41"/>
      <c r="HOA174" s="41"/>
      <c r="HOB174" s="41"/>
      <c r="HOC174" s="41"/>
      <c r="HOD174" s="41"/>
      <c r="HOE174" s="41"/>
      <c r="HOF174" s="41"/>
      <c r="HOG174" s="41"/>
      <c r="HOH174" s="41"/>
      <c r="HOI174" s="41"/>
      <c r="HOJ174" s="41"/>
      <c r="HOK174" s="41"/>
      <c r="HOL174" s="41"/>
      <c r="HOM174" s="41"/>
      <c r="HON174" s="41"/>
      <c r="HOO174" s="41"/>
      <c r="HOP174" s="41"/>
      <c r="HOQ174" s="41"/>
      <c r="HOR174" s="41"/>
      <c r="HOS174" s="41"/>
      <c r="HOT174" s="41"/>
      <c r="HOU174" s="41"/>
      <c r="HOV174" s="41"/>
      <c r="HOW174" s="41"/>
      <c r="HOX174" s="41"/>
      <c r="HOY174" s="41"/>
      <c r="HOZ174" s="41"/>
      <c r="HPA174" s="41"/>
      <c r="HPB174" s="41"/>
      <c r="HPC174" s="41"/>
      <c r="HPD174" s="41"/>
      <c r="HPE174" s="41"/>
      <c r="HPF174" s="41"/>
      <c r="HPG174" s="41"/>
      <c r="HPH174" s="41"/>
      <c r="HPI174" s="41"/>
      <c r="HPJ174" s="41"/>
      <c r="HPK174" s="41"/>
      <c r="HPL174" s="41"/>
      <c r="HPM174" s="41"/>
      <c r="HPN174" s="41"/>
      <c r="HPO174" s="41"/>
      <c r="HPP174" s="41"/>
      <c r="HPQ174" s="41"/>
      <c r="HPR174" s="41"/>
      <c r="HPS174" s="41"/>
      <c r="HPT174" s="41"/>
      <c r="HPU174" s="41"/>
      <c r="HPV174" s="41"/>
      <c r="HPW174" s="41"/>
      <c r="HPX174" s="41"/>
      <c r="HPY174" s="41"/>
      <c r="HPZ174" s="41"/>
      <c r="HQA174" s="41"/>
      <c r="HQB174" s="41"/>
      <c r="HQC174" s="41"/>
      <c r="HQD174" s="41"/>
      <c r="HQE174" s="41"/>
      <c r="HQF174" s="41"/>
      <c r="HQG174" s="41"/>
      <c r="HQH174" s="41"/>
      <c r="HQI174" s="41"/>
      <c r="HQJ174" s="41"/>
      <c r="HQK174" s="41"/>
      <c r="HQL174" s="41"/>
      <c r="HQM174" s="41"/>
      <c r="HQN174" s="41"/>
      <c r="HQO174" s="41"/>
      <c r="HQP174" s="41"/>
      <c r="HQQ174" s="41"/>
      <c r="HQR174" s="41"/>
      <c r="HQS174" s="41"/>
      <c r="HQT174" s="41"/>
      <c r="HQU174" s="41"/>
      <c r="HQV174" s="41"/>
      <c r="HQW174" s="41"/>
      <c r="HQX174" s="41"/>
      <c r="HQY174" s="41"/>
      <c r="HQZ174" s="41"/>
      <c r="HRA174" s="41"/>
      <c r="HRB174" s="41"/>
      <c r="HRC174" s="41"/>
      <c r="HRD174" s="41"/>
      <c r="HRE174" s="41"/>
      <c r="HRF174" s="41"/>
      <c r="HRG174" s="41"/>
      <c r="HRH174" s="41"/>
      <c r="HRI174" s="41"/>
      <c r="HRJ174" s="41"/>
      <c r="HRK174" s="41"/>
      <c r="HRL174" s="41"/>
      <c r="HRM174" s="41"/>
      <c r="HRN174" s="41"/>
      <c r="HRO174" s="41"/>
      <c r="HRV174" s="41"/>
      <c r="HRW174" s="41"/>
      <c r="HRX174" s="41"/>
      <c r="HRY174" s="41"/>
      <c r="HRZ174" s="41"/>
      <c r="HSA174" s="41"/>
      <c r="HSB174" s="41"/>
      <c r="HSC174" s="41"/>
      <c r="HSD174" s="41"/>
      <c r="HSE174" s="41"/>
      <c r="HSF174" s="41"/>
      <c r="HSG174" s="41"/>
      <c r="HSH174" s="41"/>
      <c r="HSI174" s="41"/>
      <c r="HSJ174" s="41"/>
      <c r="HSK174" s="41"/>
      <c r="HSL174" s="41"/>
      <c r="HSM174" s="41"/>
      <c r="HSN174" s="41"/>
      <c r="HSO174" s="41"/>
      <c r="HSP174" s="41"/>
      <c r="HSQ174" s="41"/>
      <c r="HSR174" s="41"/>
      <c r="HSS174" s="41"/>
      <c r="HST174" s="41"/>
      <c r="HSU174" s="41"/>
      <c r="HSV174" s="41"/>
      <c r="HSW174" s="41"/>
      <c r="HSX174" s="41"/>
      <c r="HSY174" s="41"/>
      <c r="HSZ174" s="41"/>
      <c r="HTA174" s="41"/>
      <c r="HTB174" s="41"/>
      <c r="HTC174" s="41"/>
      <c r="HTD174" s="41"/>
      <c r="HTE174" s="41"/>
      <c r="HTF174" s="41"/>
      <c r="HTG174" s="41"/>
      <c r="HTH174" s="41"/>
      <c r="HTI174" s="41"/>
      <c r="HTJ174" s="41"/>
      <c r="HTK174" s="41"/>
      <c r="HTL174" s="41"/>
      <c r="HTM174" s="41"/>
      <c r="HTN174" s="41"/>
      <c r="HTO174" s="41"/>
      <c r="HTP174" s="41"/>
      <c r="HTQ174" s="41"/>
      <c r="HTR174" s="41"/>
      <c r="HTS174" s="41"/>
      <c r="HTT174" s="41"/>
      <c r="HTU174" s="41"/>
      <c r="HTV174" s="41"/>
      <c r="HTW174" s="41"/>
      <c r="HTX174" s="41"/>
      <c r="HTY174" s="41"/>
      <c r="HTZ174" s="41"/>
      <c r="HUA174" s="41"/>
      <c r="HUB174" s="41"/>
      <c r="HUC174" s="41"/>
      <c r="HUD174" s="41"/>
      <c r="HUE174" s="41"/>
      <c r="HUF174" s="41"/>
      <c r="HUG174" s="41"/>
      <c r="HUH174" s="41"/>
      <c r="HUI174" s="41"/>
      <c r="HUJ174" s="41"/>
      <c r="HUK174" s="41"/>
      <c r="HUL174" s="41"/>
      <c r="HUM174" s="41"/>
      <c r="HUN174" s="41"/>
      <c r="HUO174" s="41"/>
      <c r="HUP174" s="41"/>
      <c r="HUQ174" s="41"/>
      <c r="HUR174" s="41"/>
      <c r="HUS174" s="41"/>
      <c r="HUT174" s="41"/>
      <c r="HUU174" s="41"/>
      <c r="HUV174" s="41"/>
      <c r="HUW174" s="41"/>
      <c r="HUX174" s="41"/>
      <c r="HUY174" s="41"/>
      <c r="HUZ174" s="41"/>
      <c r="HVA174" s="41"/>
      <c r="HVB174" s="41"/>
      <c r="HVC174" s="41"/>
      <c r="HVD174" s="41"/>
      <c r="HVE174" s="41"/>
      <c r="HVF174" s="41"/>
      <c r="HVG174" s="41"/>
      <c r="HVH174" s="41"/>
      <c r="HVI174" s="41"/>
      <c r="HVJ174" s="41"/>
      <c r="HVK174" s="41"/>
      <c r="HVL174" s="41"/>
      <c r="HVM174" s="41"/>
      <c r="HVN174" s="41"/>
      <c r="HVO174" s="41"/>
      <c r="HVP174" s="41"/>
      <c r="HVQ174" s="41"/>
      <c r="HVR174" s="41"/>
      <c r="HVS174" s="41"/>
      <c r="HVT174" s="41"/>
      <c r="HVU174" s="41"/>
      <c r="HVV174" s="41"/>
      <c r="HVW174" s="41"/>
      <c r="HVX174" s="41"/>
      <c r="HVY174" s="41"/>
      <c r="HVZ174" s="41"/>
      <c r="HWA174" s="41"/>
      <c r="HWB174" s="41"/>
      <c r="HWC174" s="41"/>
      <c r="HWD174" s="41"/>
      <c r="HWE174" s="41"/>
      <c r="HWF174" s="41"/>
      <c r="HWG174" s="41"/>
      <c r="HWH174" s="41"/>
      <c r="HWI174" s="41"/>
      <c r="HWJ174" s="41"/>
      <c r="HWK174" s="41"/>
      <c r="HWL174" s="41"/>
      <c r="HWM174" s="41"/>
      <c r="HWN174" s="41"/>
      <c r="HWO174" s="41"/>
      <c r="HWP174" s="41"/>
      <c r="HWQ174" s="41"/>
      <c r="HWR174" s="41"/>
      <c r="HWS174" s="41"/>
      <c r="HWT174" s="41"/>
      <c r="HWU174" s="41"/>
      <c r="HWV174" s="41"/>
      <c r="HWW174" s="41"/>
      <c r="HWX174" s="41"/>
      <c r="HWY174" s="41"/>
      <c r="HWZ174" s="41"/>
      <c r="HXA174" s="41"/>
      <c r="HXB174" s="41"/>
      <c r="HXC174" s="41"/>
      <c r="HXD174" s="41"/>
      <c r="HXE174" s="41"/>
      <c r="HXF174" s="41"/>
      <c r="HXG174" s="41"/>
      <c r="HXH174" s="41"/>
      <c r="HXI174" s="41"/>
      <c r="HXJ174" s="41"/>
      <c r="HXK174" s="41"/>
      <c r="HXL174" s="41"/>
      <c r="HXM174" s="41"/>
      <c r="HXN174" s="41"/>
      <c r="HXO174" s="41"/>
      <c r="HXP174" s="41"/>
      <c r="HXQ174" s="41"/>
      <c r="HXR174" s="41"/>
      <c r="HXS174" s="41"/>
      <c r="HXT174" s="41"/>
      <c r="HXU174" s="41"/>
      <c r="HXV174" s="41"/>
      <c r="HXW174" s="41"/>
      <c r="HXX174" s="41"/>
      <c r="HXY174" s="41"/>
      <c r="HXZ174" s="41"/>
      <c r="HYA174" s="41"/>
      <c r="HYB174" s="41"/>
      <c r="HYC174" s="41"/>
      <c r="HYD174" s="41"/>
      <c r="HYE174" s="41"/>
      <c r="HYF174" s="41"/>
      <c r="HYG174" s="41"/>
      <c r="HYH174" s="41"/>
      <c r="HYI174" s="41"/>
      <c r="HYJ174" s="41"/>
      <c r="HYK174" s="41"/>
      <c r="HYL174" s="41"/>
      <c r="HYM174" s="41"/>
      <c r="HYN174" s="41"/>
      <c r="HYO174" s="41"/>
      <c r="HYP174" s="41"/>
      <c r="HYQ174" s="41"/>
      <c r="HYR174" s="41"/>
      <c r="HYS174" s="41"/>
      <c r="HYT174" s="41"/>
      <c r="HYU174" s="41"/>
      <c r="HYV174" s="41"/>
      <c r="HYW174" s="41"/>
      <c r="HYX174" s="41"/>
      <c r="HYY174" s="41"/>
      <c r="HYZ174" s="41"/>
      <c r="HZA174" s="41"/>
      <c r="HZB174" s="41"/>
      <c r="HZC174" s="41"/>
      <c r="HZD174" s="41"/>
      <c r="HZE174" s="41"/>
      <c r="HZF174" s="41"/>
      <c r="HZG174" s="41"/>
      <c r="HZH174" s="41"/>
      <c r="HZI174" s="41"/>
      <c r="HZJ174" s="41"/>
      <c r="HZK174" s="41"/>
      <c r="HZL174" s="41"/>
      <c r="HZM174" s="41"/>
      <c r="HZN174" s="41"/>
      <c r="HZO174" s="41"/>
      <c r="HZP174" s="41"/>
      <c r="HZQ174" s="41"/>
      <c r="HZR174" s="41"/>
      <c r="HZS174" s="41"/>
      <c r="HZT174" s="41"/>
      <c r="HZU174" s="41"/>
      <c r="HZV174" s="41"/>
      <c r="HZW174" s="41"/>
      <c r="HZX174" s="41"/>
      <c r="HZY174" s="41"/>
      <c r="HZZ174" s="41"/>
      <c r="IAA174" s="41"/>
      <c r="IAB174" s="41"/>
      <c r="IAC174" s="41"/>
      <c r="IAD174" s="41"/>
      <c r="IAE174" s="41"/>
      <c r="IAF174" s="41"/>
      <c r="IAG174" s="41"/>
      <c r="IAH174" s="41"/>
      <c r="IAI174" s="41"/>
      <c r="IAJ174" s="41"/>
      <c r="IAK174" s="41"/>
      <c r="IAL174" s="41"/>
      <c r="IAM174" s="41"/>
      <c r="IAN174" s="41"/>
      <c r="IAO174" s="41"/>
      <c r="IAP174" s="41"/>
      <c r="IAQ174" s="41"/>
      <c r="IAR174" s="41"/>
      <c r="IAS174" s="41"/>
      <c r="IAT174" s="41"/>
      <c r="IAU174" s="41"/>
      <c r="IAV174" s="41"/>
      <c r="IAW174" s="41"/>
      <c r="IAX174" s="41"/>
      <c r="IAY174" s="41"/>
      <c r="IAZ174" s="41"/>
      <c r="IBA174" s="41"/>
      <c r="IBB174" s="41"/>
      <c r="IBC174" s="41"/>
      <c r="IBD174" s="41"/>
      <c r="IBE174" s="41"/>
      <c r="IBF174" s="41"/>
      <c r="IBG174" s="41"/>
      <c r="IBH174" s="41"/>
      <c r="IBI174" s="41"/>
      <c r="IBJ174" s="41"/>
      <c r="IBK174" s="41"/>
      <c r="IBR174" s="41"/>
      <c r="IBS174" s="41"/>
      <c r="IBT174" s="41"/>
      <c r="IBU174" s="41"/>
      <c r="IBV174" s="41"/>
      <c r="IBW174" s="41"/>
      <c r="IBX174" s="41"/>
      <c r="IBY174" s="41"/>
      <c r="IBZ174" s="41"/>
      <c r="ICA174" s="41"/>
      <c r="ICB174" s="41"/>
      <c r="ICC174" s="41"/>
      <c r="ICD174" s="41"/>
      <c r="ICE174" s="41"/>
      <c r="ICF174" s="41"/>
      <c r="ICG174" s="41"/>
      <c r="ICH174" s="41"/>
      <c r="ICI174" s="41"/>
      <c r="ICJ174" s="41"/>
      <c r="ICK174" s="41"/>
      <c r="ICL174" s="41"/>
      <c r="ICM174" s="41"/>
      <c r="ICN174" s="41"/>
      <c r="ICO174" s="41"/>
      <c r="ICP174" s="41"/>
      <c r="ICQ174" s="41"/>
      <c r="ICR174" s="41"/>
      <c r="ICS174" s="41"/>
      <c r="ICT174" s="41"/>
      <c r="ICU174" s="41"/>
      <c r="ICV174" s="41"/>
      <c r="ICW174" s="41"/>
      <c r="ICX174" s="41"/>
      <c r="ICY174" s="41"/>
      <c r="ICZ174" s="41"/>
      <c r="IDA174" s="41"/>
      <c r="IDB174" s="41"/>
      <c r="IDC174" s="41"/>
      <c r="IDD174" s="41"/>
      <c r="IDE174" s="41"/>
      <c r="IDF174" s="41"/>
      <c r="IDG174" s="41"/>
      <c r="IDH174" s="41"/>
      <c r="IDI174" s="41"/>
      <c r="IDJ174" s="41"/>
      <c r="IDK174" s="41"/>
      <c r="IDL174" s="41"/>
      <c r="IDM174" s="41"/>
      <c r="IDN174" s="41"/>
      <c r="IDO174" s="41"/>
      <c r="IDP174" s="41"/>
      <c r="IDQ174" s="41"/>
      <c r="IDR174" s="41"/>
      <c r="IDS174" s="41"/>
      <c r="IDT174" s="41"/>
      <c r="IDU174" s="41"/>
      <c r="IDV174" s="41"/>
      <c r="IDW174" s="41"/>
      <c r="IDX174" s="41"/>
      <c r="IDY174" s="41"/>
      <c r="IDZ174" s="41"/>
      <c r="IEA174" s="41"/>
      <c r="IEB174" s="41"/>
      <c r="IEC174" s="41"/>
      <c r="IED174" s="41"/>
      <c r="IEE174" s="41"/>
      <c r="IEF174" s="41"/>
      <c r="IEG174" s="41"/>
      <c r="IEH174" s="41"/>
      <c r="IEI174" s="41"/>
      <c r="IEJ174" s="41"/>
      <c r="IEK174" s="41"/>
      <c r="IEL174" s="41"/>
      <c r="IEM174" s="41"/>
      <c r="IEN174" s="41"/>
      <c r="IEO174" s="41"/>
      <c r="IEP174" s="41"/>
      <c r="IEQ174" s="41"/>
      <c r="IER174" s="41"/>
      <c r="IES174" s="41"/>
      <c r="IET174" s="41"/>
      <c r="IEU174" s="41"/>
      <c r="IEV174" s="41"/>
      <c r="IEW174" s="41"/>
      <c r="IEX174" s="41"/>
      <c r="IEY174" s="41"/>
      <c r="IEZ174" s="41"/>
      <c r="IFA174" s="41"/>
      <c r="IFB174" s="41"/>
      <c r="IFC174" s="41"/>
      <c r="IFD174" s="41"/>
      <c r="IFE174" s="41"/>
      <c r="IFF174" s="41"/>
      <c r="IFG174" s="41"/>
      <c r="IFH174" s="41"/>
      <c r="IFI174" s="41"/>
      <c r="IFJ174" s="41"/>
      <c r="IFK174" s="41"/>
      <c r="IFL174" s="41"/>
      <c r="IFM174" s="41"/>
      <c r="IFN174" s="41"/>
      <c r="IFO174" s="41"/>
      <c r="IFP174" s="41"/>
      <c r="IFQ174" s="41"/>
      <c r="IFR174" s="41"/>
      <c r="IFS174" s="41"/>
      <c r="IFT174" s="41"/>
      <c r="IFU174" s="41"/>
      <c r="IFV174" s="41"/>
      <c r="IFW174" s="41"/>
      <c r="IFX174" s="41"/>
      <c r="IFY174" s="41"/>
      <c r="IFZ174" s="41"/>
      <c r="IGA174" s="41"/>
      <c r="IGB174" s="41"/>
      <c r="IGC174" s="41"/>
      <c r="IGD174" s="41"/>
      <c r="IGE174" s="41"/>
      <c r="IGF174" s="41"/>
      <c r="IGG174" s="41"/>
      <c r="IGH174" s="41"/>
      <c r="IGI174" s="41"/>
      <c r="IGJ174" s="41"/>
      <c r="IGK174" s="41"/>
      <c r="IGL174" s="41"/>
      <c r="IGM174" s="41"/>
      <c r="IGN174" s="41"/>
      <c r="IGO174" s="41"/>
      <c r="IGP174" s="41"/>
      <c r="IGQ174" s="41"/>
      <c r="IGR174" s="41"/>
      <c r="IGS174" s="41"/>
      <c r="IGT174" s="41"/>
      <c r="IGU174" s="41"/>
      <c r="IGV174" s="41"/>
      <c r="IGW174" s="41"/>
      <c r="IGX174" s="41"/>
      <c r="IGY174" s="41"/>
      <c r="IGZ174" s="41"/>
      <c r="IHA174" s="41"/>
      <c r="IHB174" s="41"/>
      <c r="IHC174" s="41"/>
      <c r="IHD174" s="41"/>
      <c r="IHE174" s="41"/>
      <c r="IHF174" s="41"/>
      <c r="IHG174" s="41"/>
      <c r="IHH174" s="41"/>
      <c r="IHI174" s="41"/>
      <c r="IHJ174" s="41"/>
      <c r="IHK174" s="41"/>
      <c r="IHL174" s="41"/>
      <c r="IHM174" s="41"/>
      <c r="IHN174" s="41"/>
      <c r="IHO174" s="41"/>
      <c r="IHP174" s="41"/>
      <c r="IHQ174" s="41"/>
      <c r="IHR174" s="41"/>
      <c r="IHS174" s="41"/>
      <c r="IHT174" s="41"/>
      <c r="IHU174" s="41"/>
      <c r="IHV174" s="41"/>
      <c r="IHW174" s="41"/>
      <c r="IHX174" s="41"/>
      <c r="IHY174" s="41"/>
      <c r="IHZ174" s="41"/>
      <c r="IIA174" s="41"/>
      <c r="IIB174" s="41"/>
      <c r="IIC174" s="41"/>
      <c r="IID174" s="41"/>
      <c r="IIE174" s="41"/>
      <c r="IIF174" s="41"/>
      <c r="IIG174" s="41"/>
      <c r="IIH174" s="41"/>
      <c r="III174" s="41"/>
      <c r="IIJ174" s="41"/>
      <c r="IIK174" s="41"/>
      <c r="IIL174" s="41"/>
      <c r="IIM174" s="41"/>
      <c r="IIN174" s="41"/>
      <c r="IIO174" s="41"/>
      <c r="IIP174" s="41"/>
      <c r="IIQ174" s="41"/>
      <c r="IIR174" s="41"/>
      <c r="IIS174" s="41"/>
      <c r="IIT174" s="41"/>
      <c r="IIU174" s="41"/>
      <c r="IIV174" s="41"/>
      <c r="IIW174" s="41"/>
      <c r="IIX174" s="41"/>
      <c r="IIY174" s="41"/>
      <c r="IIZ174" s="41"/>
      <c r="IJA174" s="41"/>
      <c r="IJB174" s="41"/>
      <c r="IJC174" s="41"/>
      <c r="IJD174" s="41"/>
      <c r="IJE174" s="41"/>
      <c r="IJF174" s="41"/>
      <c r="IJG174" s="41"/>
      <c r="IJH174" s="41"/>
      <c r="IJI174" s="41"/>
      <c r="IJJ174" s="41"/>
      <c r="IJK174" s="41"/>
      <c r="IJL174" s="41"/>
      <c r="IJM174" s="41"/>
      <c r="IJN174" s="41"/>
      <c r="IJO174" s="41"/>
      <c r="IJP174" s="41"/>
      <c r="IJQ174" s="41"/>
      <c r="IJR174" s="41"/>
      <c r="IJS174" s="41"/>
      <c r="IJT174" s="41"/>
      <c r="IJU174" s="41"/>
      <c r="IJV174" s="41"/>
      <c r="IJW174" s="41"/>
      <c r="IJX174" s="41"/>
      <c r="IJY174" s="41"/>
      <c r="IJZ174" s="41"/>
      <c r="IKA174" s="41"/>
      <c r="IKB174" s="41"/>
      <c r="IKC174" s="41"/>
      <c r="IKD174" s="41"/>
      <c r="IKE174" s="41"/>
      <c r="IKF174" s="41"/>
      <c r="IKG174" s="41"/>
      <c r="IKH174" s="41"/>
      <c r="IKI174" s="41"/>
      <c r="IKJ174" s="41"/>
      <c r="IKK174" s="41"/>
      <c r="IKL174" s="41"/>
      <c r="IKM174" s="41"/>
      <c r="IKN174" s="41"/>
      <c r="IKO174" s="41"/>
      <c r="IKP174" s="41"/>
      <c r="IKQ174" s="41"/>
      <c r="IKR174" s="41"/>
      <c r="IKS174" s="41"/>
      <c r="IKT174" s="41"/>
      <c r="IKU174" s="41"/>
      <c r="IKV174" s="41"/>
      <c r="IKW174" s="41"/>
      <c r="IKX174" s="41"/>
      <c r="IKY174" s="41"/>
      <c r="IKZ174" s="41"/>
      <c r="ILA174" s="41"/>
      <c r="ILB174" s="41"/>
      <c r="ILC174" s="41"/>
      <c r="ILD174" s="41"/>
      <c r="ILE174" s="41"/>
      <c r="ILF174" s="41"/>
      <c r="ILG174" s="41"/>
      <c r="ILN174" s="41"/>
      <c r="ILO174" s="41"/>
      <c r="ILP174" s="41"/>
      <c r="ILQ174" s="41"/>
      <c r="ILR174" s="41"/>
      <c r="ILS174" s="41"/>
      <c r="ILT174" s="41"/>
      <c r="ILU174" s="41"/>
      <c r="ILV174" s="41"/>
      <c r="ILW174" s="41"/>
      <c r="ILX174" s="41"/>
      <c r="ILY174" s="41"/>
      <c r="ILZ174" s="41"/>
      <c r="IMA174" s="41"/>
      <c r="IMB174" s="41"/>
      <c r="IMC174" s="41"/>
      <c r="IMD174" s="41"/>
      <c r="IME174" s="41"/>
      <c r="IMF174" s="41"/>
      <c r="IMG174" s="41"/>
      <c r="IMH174" s="41"/>
      <c r="IMI174" s="41"/>
      <c r="IMJ174" s="41"/>
      <c r="IMK174" s="41"/>
      <c r="IML174" s="41"/>
      <c r="IMM174" s="41"/>
      <c r="IMN174" s="41"/>
      <c r="IMO174" s="41"/>
      <c r="IMP174" s="41"/>
      <c r="IMQ174" s="41"/>
      <c r="IMR174" s="41"/>
      <c r="IMS174" s="41"/>
      <c r="IMT174" s="41"/>
      <c r="IMU174" s="41"/>
      <c r="IMV174" s="41"/>
      <c r="IMW174" s="41"/>
      <c r="IMX174" s="41"/>
      <c r="IMY174" s="41"/>
      <c r="IMZ174" s="41"/>
      <c r="INA174" s="41"/>
      <c r="INB174" s="41"/>
      <c r="INC174" s="41"/>
      <c r="IND174" s="41"/>
      <c r="INE174" s="41"/>
      <c r="INF174" s="41"/>
      <c r="ING174" s="41"/>
      <c r="INH174" s="41"/>
      <c r="INI174" s="41"/>
      <c r="INJ174" s="41"/>
      <c r="INK174" s="41"/>
      <c r="INL174" s="41"/>
      <c r="INM174" s="41"/>
      <c r="INN174" s="41"/>
      <c r="INO174" s="41"/>
      <c r="INP174" s="41"/>
      <c r="INQ174" s="41"/>
      <c r="INR174" s="41"/>
      <c r="INS174" s="41"/>
      <c r="INT174" s="41"/>
      <c r="INU174" s="41"/>
      <c r="INV174" s="41"/>
      <c r="INW174" s="41"/>
      <c r="INX174" s="41"/>
      <c r="INY174" s="41"/>
      <c r="INZ174" s="41"/>
      <c r="IOA174" s="41"/>
      <c r="IOB174" s="41"/>
      <c r="IOC174" s="41"/>
      <c r="IOD174" s="41"/>
      <c r="IOE174" s="41"/>
      <c r="IOF174" s="41"/>
      <c r="IOG174" s="41"/>
      <c r="IOH174" s="41"/>
      <c r="IOI174" s="41"/>
      <c r="IOJ174" s="41"/>
      <c r="IOK174" s="41"/>
      <c r="IOL174" s="41"/>
      <c r="IOM174" s="41"/>
      <c r="ION174" s="41"/>
      <c r="IOO174" s="41"/>
      <c r="IOP174" s="41"/>
      <c r="IOQ174" s="41"/>
      <c r="IOR174" s="41"/>
      <c r="IOS174" s="41"/>
      <c r="IOT174" s="41"/>
      <c r="IOU174" s="41"/>
      <c r="IOV174" s="41"/>
      <c r="IOW174" s="41"/>
      <c r="IOX174" s="41"/>
      <c r="IOY174" s="41"/>
      <c r="IOZ174" s="41"/>
      <c r="IPA174" s="41"/>
      <c r="IPB174" s="41"/>
      <c r="IPC174" s="41"/>
      <c r="IPD174" s="41"/>
      <c r="IPE174" s="41"/>
      <c r="IPF174" s="41"/>
      <c r="IPG174" s="41"/>
      <c r="IPH174" s="41"/>
      <c r="IPI174" s="41"/>
      <c r="IPJ174" s="41"/>
      <c r="IPK174" s="41"/>
      <c r="IPL174" s="41"/>
      <c r="IPM174" s="41"/>
      <c r="IPN174" s="41"/>
      <c r="IPO174" s="41"/>
      <c r="IPP174" s="41"/>
      <c r="IPQ174" s="41"/>
      <c r="IPR174" s="41"/>
      <c r="IPS174" s="41"/>
      <c r="IPT174" s="41"/>
      <c r="IPU174" s="41"/>
      <c r="IPV174" s="41"/>
      <c r="IPW174" s="41"/>
      <c r="IPX174" s="41"/>
      <c r="IPY174" s="41"/>
      <c r="IPZ174" s="41"/>
      <c r="IQA174" s="41"/>
      <c r="IQB174" s="41"/>
      <c r="IQC174" s="41"/>
      <c r="IQD174" s="41"/>
      <c r="IQE174" s="41"/>
      <c r="IQF174" s="41"/>
      <c r="IQG174" s="41"/>
      <c r="IQH174" s="41"/>
      <c r="IQI174" s="41"/>
      <c r="IQJ174" s="41"/>
      <c r="IQK174" s="41"/>
      <c r="IQL174" s="41"/>
      <c r="IQM174" s="41"/>
      <c r="IQN174" s="41"/>
      <c r="IQO174" s="41"/>
      <c r="IQP174" s="41"/>
      <c r="IQQ174" s="41"/>
      <c r="IQR174" s="41"/>
      <c r="IQS174" s="41"/>
      <c r="IQT174" s="41"/>
      <c r="IQU174" s="41"/>
      <c r="IQV174" s="41"/>
      <c r="IQW174" s="41"/>
      <c r="IQX174" s="41"/>
      <c r="IQY174" s="41"/>
      <c r="IQZ174" s="41"/>
      <c r="IRA174" s="41"/>
      <c r="IRB174" s="41"/>
      <c r="IRC174" s="41"/>
      <c r="IRD174" s="41"/>
      <c r="IRE174" s="41"/>
      <c r="IRF174" s="41"/>
      <c r="IRG174" s="41"/>
      <c r="IRH174" s="41"/>
      <c r="IRI174" s="41"/>
      <c r="IRJ174" s="41"/>
      <c r="IRK174" s="41"/>
      <c r="IRL174" s="41"/>
      <c r="IRM174" s="41"/>
      <c r="IRN174" s="41"/>
      <c r="IRO174" s="41"/>
      <c r="IRP174" s="41"/>
      <c r="IRQ174" s="41"/>
      <c r="IRR174" s="41"/>
      <c r="IRS174" s="41"/>
      <c r="IRT174" s="41"/>
      <c r="IRU174" s="41"/>
      <c r="IRV174" s="41"/>
      <c r="IRW174" s="41"/>
      <c r="IRX174" s="41"/>
      <c r="IRY174" s="41"/>
      <c r="IRZ174" s="41"/>
      <c r="ISA174" s="41"/>
      <c r="ISB174" s="41"/>
      <c r="ISC174" s="41"/>
      <c r="ISD174" s="41"/>
      <c r="ISE174" s="41"/>
      <c r="ISF174" s="41"/>
      <c r="ISG174" s="41"/>
      <c r="ISH174" s="41"/>
      <c r="ISI174" s="41"/>
      <c r="ISJ174" s="41"/>
      <c r="ISK174" s="41"/>
      <c r="ISL174" s="41"/>
      <c r="ISM174" s="41"/>
      <c r="ISN174" s="41"/>
      <c r="ISO174" s="41"/>
      <c r="ISP174" s="41"/>
      <c r="ISQ174" s="41"/>
      <c r="ISR174" s="41"/>
      <c r="ISS174" s="41"/>
      <c r="IST174" s="41"/>
      <c r="ISU174" s="41"/>
      <c r="ISV174" s="41"/>
      <c r="ISW174" s="41"/>
      <c r="ISX174" s="41"/>
      <c r="ISY174" s="41"/>
      <c r="ISZ174" s="41"/>
      <c r="ITA174" s="41"/>
      <c r="ITB174" s="41"/>
      <c r="ITC174" s="41"/>
      <c r="ITD174" s="41"/>
      <c r="ITE174" s="41"/>
      <c r="ITF174" s="41"/>
      <c r="ITG174" s="41"/>
      <c r="ITH174" s="41"/>
      <c r="ITI174" s="41"/>
      <c r="ITJ174" s="41"/>
      <c r="ITK174" s="41"/>
      <c r="ITL174" s="41"/>
      <c r="ITM174" s="41"/>
      <c r="ITN174" s="41"/>
      <c r="ITO174" s="41"/>
      <c r="ITP174" s="41"/>
      <c r="ITQ174" s="41"/>
      <c r="ITR174" s="41"/>
      <c r="ITS174" s="41"/>
      <c r="ITT174" s="41"/>
      <c r="ITU174" s="41"/>
      <c r="ITV174" s="41"/>
      <c r="ITW174" s="41"/>
      <c r="ITX174" s="41"/>
      <c r="ITY174" s="41"/>
      <c r="ITZ174" s="41"/>
      <c r="IUA174" s="41"/>
      <c r="IUB174" s="41"/>
      <c r="IUC174" s="41"/>
      <c r="IUD174" s="41"/>
      <c r="IUE174" s="41"/>
      <c r="IUF174" s="41"/>
      <c r="IUG174" s="41"/>
      <c r="IUH174" s="41"/>
      <c r="IUI174" s="41"/>
      <c r="IUJ174" s="41"/>
      <c r="IUK174" s="41"/>
      <c r="IUL174" s="41"/>
      <c r="IUM174" s="41"/>
      <c r="IUN174" s="41"/>
      <c r="IUO174" s="41"/>
      <c r="IUP174" s="41"/>
      <c r="IUQ174" s="41"/>
      <c r="IUR174" s="41"/>
      <c r="IUS174" s="41"/>
      <c r="IUT174" s="41"/>
      <c r="IUU174" s="41"/>
      <c r="IUV174" s="41"/>
      <c r="IUW174" s="41"/>
      <c r="IUX174" s="41"/>
      <c r="IUY174" s="41"/>
      <c r="IUZ174" s="41"/>
      <c r="IVA174" s="41"/>
      <c r="IVB174" s="41"/>
      <c r="IVC174" s="41"/>
      <c r="IVJ174" s="41"/>
      <c r="IVK174" s="41"/>
      <c r="IVL174" s="41"/>
      <c r="IVM174" s="41"/>
      <c r="IVN174" s="41"/>
      <c r="IVO174" s="41"/>
      <c r="IVP174" s="41"/>
      <c r="IVQ174" s="41"/>
      <c r="IVR174" s="41"/>
      <c r="IVS174" s="41"/>
      <c r="IVT174" s="41"/>
      <c r="IVU174" s="41"/>
      <c r="IVV174" s="41"/>
      <c r="IVW174" s="41"/>
      <c r="IVX174" s="41"/>
      <c r="IVY174" s="41"/>
      <c r="IVZ174" s="41"/>
      <c r="IWA174" s="41"/>
      <c r="IWB174" s="41"/>
      <c r="IWC174" s="41"/>
      <c r="IWD174" s="41"/>
      <c r="IWE174" s="41"/>
      <c r="IWF174" s="41"/>
      <c r="IWG174" s="41"/>
      <c r="IWH174" s="41"/>
      <c r="IWI174" s="41"/>
      <c r="IWJ174" s="41"/>
      <c r="IWK174" s="41"/>
      <c r="IWL174" s="41"/>
      <c r="IWM174" s="41"/>
      <c r="IWN174" s="41"/>
      <c r="IWO174" s="41"/>
      <c r="IWP174" s="41"/>
      <c r="IWQ174" s="41"/>
      <c r="IWR174" s="41"/>
      <c r="IWS174" s="41"/>
      <c r="IWT174" s="41"/>
      <c r="IWU174" s="41"/>
      <c r="IWV174" s="41"/>
      <c r="IWW174" s="41"/>
      <c r="IWX174" s="41"/>
      <c r="IWY174" s="41"/>
      <c r="IWZ174" s="41"/>
      <c r="IXA174" s="41"/>
      <c r="IXB174" s="41"/>
      <c r="IXC174" s="41"/>
      <c r="IXD174" s="41"/>
      <c r="IXE174" s="41"/>
      <c r="IXF174" s="41"/>
      <c r="IXG174" s="41"/>
      <c r="IXH174" s="41"/>
      <c r="IXI174" s="41"/>
      <c r="IXJ174" s="41"/>
      <c r="IXK174" s="41"/>
      <c r="IXL174" s="41"/>
      <c r="IXM174" s="41"/>
      <c r="IXN174" s="41"/>
      <c r="IXO174" s="41"/>
      <c r="IXP174" s="41"/>
      <c r="IXQ174" s="41"/>
      <c r="IXR174" s="41"/>
      <c r="IXS174" s="41"/>
      <c r="IXT174" s="41"/>
      <c r="IXU174" s="41"/>
      <c r="IXV174" s="41"/>
      <c r="IXW174" s="41"/>
      <c r="IXX174" s="41"/>
      <c r="IXY174" s="41"/>
      <c r="IXZ174" s="41"/>
      <c r="IYA174" s="41"/>
      <c r="IYB174" s="41"/>
      <c r="IYC174" s="41"/>
      <c r="IYD174" s="41"/>
      <c r="IYE174" s="41"/>
      <c r="IYF174" s="41"/>
      <c r="IYG174" s="41"/>
      <c r="IYH174" s="41"/>
      <c r="IYI174" s="41"/>
      <c r="IYJ174" s="41"/>
      <c r="IYK174" s="41"/>
      <c r="IYL174" s="41"/>
      <c r="IYM174" s="41"/>
      <c r="IYN174" s="41"/>
      <c r="IYO174" s="41"/>
      <c r="IYP174" s="41"/>
      <c r="IYQ174" s="41"/>
      <c r="IYR174" s="41"/>
      <c r="IYS174" s="41"/>
      <c r="IYT174" s="41"/>
      <c r="IYU174" s="41"/>
      <c r="IYV174" s="41"/>
      <c r="IYW174" s="41"/>
      <c r="IYX174" s="41"/>
      <c r="IYY174" s="41"/>
      <c r="IYZ174" s="41"/>
      <c r="IZA174" s="41"/>
      <c r="IZB174" s="41"/>
      <c r="IZC174" s="41"/>
      <c r="IZD174" s="41"/>
      <c r="IZE174" s="41"/>
      <c r="IZF174" s="41"/>
      <c r="IZG174" s="41"/>
      <c r="IZH174" s="41"/>
      <c r="IZI174" s="41"/>
      <c r="IZJ174" s="41"/>
      <c r="IZK174" s="41"/>
      <c r="IZL174" s="41"/>
      <c r="IZM174" s="41"/>
      <c r="IZN174" s="41"/>
      <c r="IZO174" s="41"/>
      <c r="IZP174" s="41"/>
      <c r="IZQ174" s="41"/>
      <c r="IZR174" s="41"/>
      <c r="IZS174" s="41"/>
      <c r="IZT174" s="41"/>
      <c r="IZU174" s="41"/>
      <c r="IZV174" s="41"/>
      <c r="IZW174" s="41"/>
      <c r="IZX174" s="41"/>
      <c r="IZY174" s="41"/>
      <c r="IZZ174" s="41"/>
      <c r="JAA174" s="41"/>
      <c r="JAB174" s="41"/>
      <c r="JAC174" s="41"/>
      <c r="JAD174" s="41"/>
      <c r="JAE174" s="41"/>
      <c r="JAF174" s="41"/>
      <c r="JAG174" s="41"/>
      <c r="JAH174" s="41"/>
      <c r="JAI174" s="41"/>
      <c r="JAJ174" s="41"/>
      <c r="JAK174" s="41"/>
      <c r="JAL174" s="41"/>
      <c r="JAM174" s="41"/>
      <c r="JAN174" s="41"/>
      <c r="JAO174" s="41"/>
      <c r="JAP174" s="41"/>
      <c r="JAQ174" s="41"/>
      <c r="JAR174" s="41"/>
      <c r="JAS174" s="41"/>
      <c r="JAT174" s="41"/>
      <c r="JAU174" s="41"/>
      <c r="JAV174" s="41"/>
      <c r="JAW174" s="41"/>
      <c r="JAX174" s="41"/>
      <c r="JAY174" s="41"/>
      <c r="JAZ174" s="41"/>
      <c r="JBA174" s="41"/>
      <c r="JBB174" s="41"/>
      <c r="JBC174" s="41"/>
      <c r="JBD174" s="41"/>
      <c r="JBE174" s="41"/>
      <c r="JBF174" s="41"/>
      <c r="JBG174" s="41"/>
      <c r="JBH174" s="41"/>
      <c r="JBI174" s="41"/>
      <c r="JBJ174" s="41"/>
      <c r="JBK174" s="41"/>
      <c r="JBL174" s="41"/>
      <c r="JBM174" s="41"/>
      <c r="JBN174" s="41"/>
      <c r="JBO174" s="41"/>
      <c r="JBP174" s="41"/>
      <c r="JBQ174" s="41"/>
      <c r="JBR174" s="41"/>
      <c r="JBS174" s="41"/>
      <c r="JBT174" s="41"/>
      <c r="JBU174" s="41"/>
      <c r="JBV174" s="41"/>
      <c r="JBW174" s="41"/>
      <c r="JBX174" s="41"/>
      <c r="JBY174" s="41"/>
      <c r="JBZ174" s="41"/>
      <c r="JCA174" s="41"/>
      <c r="JCB174" s="41"/>
      <c r="JCC174" s="41"/>
      <c r="JCD174" s="41"/>
      <c r="JCE174" s="41"/>
      <c r="JCF174" s="41"/>
      <c r="JCG174" s="41"/>
      <c r="JCH174" s="41"/>
      <c r="JCI174" s="41"/>
      <c r="JCJ174" s="41"/>
      <c r="JCK174" s="41"/>
      <c r="JCL174" s="41"/>
      <c r="JCM174" s="41"/>
      <c r="JCN174" s="41"/>
      <c r="JCO174" s="41"/>
      <c r="JCP174" s="41"/>
      <c r="JCQ174" s="41"/>
      <c r="JCR174" s="41"/>
      <c r="JCS174" s="41"/>
      <c r="JCT174" s="41"/>
      <c r="JCU174" s="41"/>
      <c r="JCV174" s="41"/>
      <c r="JCW174" s="41"/>
      <c r="JCX174" s="41"/>
      <c r="JCY174" s="41"/>
      <c r="JCZ174" s="41"/>
      <c r="JDA174" s="41"/>
      <c r="JDB174" s="41"/>
      <c r="JDC174" s="41"/>
      <c r="JDD174" s="41"/>
      <c r="JDE174" s="41"/>
      <c r="JDF174" s="41"/>
      <c r="JDG174" s="41"/>
      <c r="JDH174" s="41"/>
      <c r="JDI174" s="41"/>
      <c r="JDJ174" s="41"/>
      <c r="JDK174" s="41"/>
      <c r="JDL174" s="41"/>
      <c r="JDM174" s="41"/>
      <c r="JDN174" s="41"/>
      <c r="JDO174" s="41"/>
      <c r="JDP174" s="41"/>
      <c r="JDQ174" s="41"/>
      <c r="JDR174" s="41"/>
      <c r="JDS174" s="41"/>
      <c r="JDT174" s="41"/>
      <c r="JDU174" s="41"/>
      <c r="JDV174" s="41"/>
      <c r="JDW174" s="41"/>
      <c r="JDX174" s="41"/>
      <c r="JDY174" s="41"/>
      <c r="JDZ174" s="41"/>
      <c r="JEA174" s="41"/>
      <c r="JEB174" s="41"/>
      <c r="JEC174" s="41"/>
      <c r="JED174" s="41"/>
      <c r="JEE174" s="41"/>
      <c r="JEF174" s="41"/>
      <c r="JEG174" s="41"/>
      <c r="JEH174" s="41"/>
      <c r="JEI174" s="41"/>
      <c r="JEJ174" s="41"/>
      <c r="JEK174" s="41"/>
      <c r="JEL174" s="41"/>
      <c r="JEM174" s="41"/>
      <c r="JEN174" s="41"/>
      <c r="JEO174" s="41"/>
      <c r="JEP174" s="41"/>
      <c r="JEQ174" s="41"/>
      <c r="JER174" s="41"/>
      <c r="JES174" s="41"/>
      <c r="JET174" s="41"/>
      <c r="JEU174" s="41"/>
      <c r="JEV174" s="41"/>
      <c r="JEW174" s="41"/>
      <c r="JEX174" s="41"/>
      <c r="JEY174" s="41"/>
      <c r="JFF174" s="41"/>
      <c r="JFG174" s="41"/>
      <c r="JFH174" s="41"/>
      <c r="JFI174" s="41"/>
      <c r="JFJ174" s="41"/>
      <c r="JFK174" s="41"/>
      <c r="JFL174" s="41"/>
      <c r="JFM174" s="41"/>
      <c r="JFN174" s="41"/>
      <c r="JFO174" s="41"/>
      <c r="JFP174" s="41"/>
      <c r="JFQ174" s="41"/>
      <c r="JFR174" s="41"/>
      <c r="JFS174" s="41"/>
      <c r="JFT174" s="41"/>
      <c r="JFU174" s="41"/>
      <c r="JFV174" s="41"/>
      <c r="JFW174" s="41"/>
      <c r="JFX174" s="41"/>
      <c r="JFY174" s="41"/>
      <c r="JFZ174" s="41"/>
      <c r="JGA174" s="41"/>
      <c r="JGB174" s="41"/>
      <c r="JGC174" s="41"/>
      <c r="JGD174" s="41"/>
      <c r="JGE174" s="41"/>
      <c r="JGF174" s="41"/>
      <c r="JGG174" s="41"/>
      <c r="JGH174" s="41"/>
      <c r="JGI174" s="41"/>
      <c r="JGJ174" s="41"/>
      <c r="JGK174" s="41"/>
      <c r="JGL174" s="41"/>
      <c r="JGM174" s="41"/>
      <c r="JGN174" s="41"/>
      <c r="JGO174" s="41"/>
      <c r="JGP174" s="41"/>
      <c r="JGQ174" s="41"/>
      <c r="JGR174" s="41"/>
      <c r="JGS174" s="41"/>
      <c r="JGT174" s="41"/>
      <c r="JGU174" s="41"/>
      <c r="JGV174" s="41"/>
      <c r="JGW174" s="41"/>
      <c r="JGX174" s="41"/>
      <c r="JGY174" s="41"/>
      <c r="JGZ174" s="41"/>
      <c r="JHA174" s="41"/>
      <c r="JHB174" s="41"/>
      <c r="JHC174" s="41"/>
      <c r="JHD174" s="41"/>
      <c r="JHE174" s="41"/>
      <c r="JHF174" s="41"/>
      <c r="JHG174" s="41"/>
      <c r="JHH174" s="41"/>
      <c r="JHI174" s="41"/>
      <c r="JHJ174" s="41"/>
      <c r="JHK174" s="41"/>
      <c r="JHL174" s="41"/>
      <c r="JHM174" s="41"/>
      <c r="JHN174" s="41"/>
      <c r="JHO174" s="41"/>
      <c r="JHP174" s="41"/>
      <c r="JHQ174" s="41"/>
      <c r="JHR174" s="41"/>
      <c r="JHS174" s="41"/>
      <c r="JHT174" s="41"/>
      <c r="JHU174" s="41"/>
      <c r="JHV174" s="41"/>
      <c r="JHW174" s="41"/>
      <c r="JHX174" s="41"/>
      <c r="JHY174" s="41"/>
      <c r="JHZ174" s="41"/>
      <c r="JIA174" s="41"/>
      <c r="JIB174" s="41"/>
      <c r="JIC174" s="41"/>
      <c r="JID174" s="41"/>
      <c r="JIE174" s="41"/>
      <c r="JIF174" s="41"/>
      <c r="JIG174" s="41"/>
      <c r="JIH174" s="41"/>
      <c r="JII174" s="41"/>
      <c r="JIJ174" s="41"/>
      <c r="JIK174" s="41"/>
      <c r="JIL174" s="41"/>
      <c r="JIM174" s="41"/>
      <c r="JIN174" s="41"/>
      <c r="JIO174" s="41"/>
      <c r="JIP174" s="41"/>
      <c r="JIQ174" s="41"/>
      <c r="JIR174" s="41"/>
      <c r="JIS174" s="41"/>
      <c r="JIT174" s="41"/>
      <c r="JIU174" s="41"/>
      <c r="JIV174" s="41"/>
      <c r="JIW174" s="41"/>
      <c r="JIX174" s="41"/>
      <c r="JIY174" s="41"/>
      <c r="JIZ174" s="41"/>
      <c r="JJA174" s="41"/>
      <c r="JJB174" s="41"/>
      <c r="JJC174" s="41"/>
      <c r="JJD174" s="41"/>
      <c r="JJE174" s="41"/>
      <c r="JJF174" s="41"/>
      <c r="JJG174" s="41"/>
      <c r="JJH174" s="41"/>
      <c r="JJI174" s="41"/>
      <c r="JJJ174" s="41"/>
      <c r="JJK174" s="41"/>
      <c r="JJL174" s="41"/>
      <c r="JJM174" s="41"/>
      <c r="JJN174" s="41"/>
      <c r="JJO174" s="41"/>
      <c r="JJP174" s="41"/>
      <c r="JJQ174" s="41"/>
      <c r="JJR174" s="41"/>
      <c r="JJS174" s="41"/>
      <c r="JJT174" s="41"/>
      <c r="JJU174" s="41"/>
      <c r="JJV174" s="41"/>
      <c r="JJW174" s="41"/>
      <c r="JJX174" s="41"/>
      <c r="JJY174" s="41"/>
      <c r="JJZ174" s="41"/>
      <c r="JKA174" s="41"/>
      <c r="JKB174" s="41"/>
      <c r="JKC174" s="41"/>
      <c r="JKD174" s="41"/>
      <c r="JKE174" s="41"/>
      <c r="JKF174" s="41"/>
      <c r="JKG174" s="41"/>
      <c r="JKH174" s="41"/>
      <c r="JKI174" s="41"/>
      <c r="JKJ174" s="41"/>
      <c r="JKK174" s="41"/>
      <c r="JKL174" s="41"/>
      <c r="JKM174" s="41"/>
      <c r="JKN174" s="41"/>
      <c r="JKO174" s="41"/>
      <c r="JKP174" s="41"/>
      <c r="JKQ174" s="41"/>
      <c r="JKR174" s="41"/>
      <c r="JKS174" s="41"/>
      <c r="JKT174" s="41"/>
      <c r="JKU174" s="41"/>
      <c r="JKV174" s="41"/>
      <c r="JKW174" s="41"/>
      <c r="JKX174" s="41"/>
      <c r="JKY174" s="41"/>
      <c r="JKZ174" s="41"/>
      <c r="JLA174" s="41"/>
      <c r="JLB174" s="41"/>
      <c r="JLC174" s="41"/>
      <c r="JLD174" s="41"/>
      <c r="JLE174" s="41"/>
      <c r="JLF174" s="41"/>
      <c r="JLG174" s="41"/>
      <c r="JLH174" s="41"/>
      <c r="JLI174" s="41"/>
      <c r="JLJ174" s="41"/>
      <c r="JLK174" s="41"/>
      <c r="JLL174" s="41"/>
      <c r="JLM174" s="41"/>
      <c r="JLN174" s="41"/>
      <c r="JLO174" s="41"/>
      <c r="JLP174" s="41"/>
      <c r="JLQ174" s="41"/>
      <c r="JLR174" s="41"/>
      <c r="JLS174" s="41"/>
      <c r="JLT174" s="41"/>
      <c r="JLU174" s="41"/>
      <c r="JLV174" s="41"/>
      <c r="JLW174" s="41"/>
      <c r="JLX174" s="41"/>
      <c r="JLY174" s="41"/>
      <c r="JLZ174" s="41"/>
      <c r="JMA174" s="41"/>
      <c r="JMB174" s="41"/>
      <c r="JMC174" s="41"/>
      <c r="JMD174" s="41"/>
      <c r="JME174" s="41"/>
      <c r="JMF174" s="41"/>
      <c r="JMG174" s="41"/>
      <c r="JMH174" s="41"/>
      <c r="JMI174" s="41"/>
      <c r="JMJ174" s="41"/>
      <c r="JMK174" s="41"/>
      <c r="JML174" s="41"/>
      <c r="JMM174" s="41"/>
      <c r="JMN174" s="41"/>
      <c r="JMO174" s="41"/>
      <c r="JMP174" s="41"/>
      <c r="JMQ174" s="41"/>
      <c r="JMR174" s="41"/>
      <c r="JMS174" s="41"/>
      <c r="JMT174" s="41"/>
      <c r="JMU174" s="41"/>
      <c r="JMV174" s="41"/>
      <c r="JMW174" s="41"/>
      <c r="JMX174" s="41"/>
      <c r="JMY174" s="41"/>
      <c r="JMZ174" s="41"/>
      <c r="JNA174" s="41"/>
      <c r="JNB174" s="41"/>
      <c r="JNC174" s="41"/>
      <c r="JND174" s="41"/>
      <c r="JNE174" s="41"/>
      <c r="JNF174" s="41"/>
      <c r="JNG174" s="41"/>
      <c r="JNH174" s="41"/>
      <c r="JNI174" s="41"/>
      <c r="JNJ174" s="41"/>
      <c r="JNK174" s="41"/>
      <c r="JNL174" s="41"/>
      <c r="JNM174" s="41"/>
      <c r="JNN174" s="41"/>
      <c r="JNO174" s="41"/>
      <c r="JNP174" s="41"/>
      <c r="JNQ174" s="41"/>
      <c r="JNR174" s="41"/>
      <c r="JNS174" s="41"/>
      <c r="JNT174" s="41"/>
      <c r="JNU174" s="41"/>
      <c r="JNV174" s="41"/>
      <c r="JNW174" s="41"/>
      <c r="JNX174" s="41"/>
      <c r="JNY174" s="41"/>
      <c r="JNZ174" s="41"/>
      <c r="JOA174" s="41"/>
      <c r="JOB174" s="41"/>
      <c r="JOC174" s="41"/>
      <c r="JOD174" s="41"/>
      <c r="JOE174" s="41"/>
      <c r="JOF174" s="41"/>
      <c r="JOG174" s="41"/>
      <c r="JOH174" s="41"/>
      <c r="JOI174" s="41"/>
      <c r="JOJ174" s="41"/>
      <c r="JOK174" s="41"/>
      <c r="JOL174" s="41"/>
      <c r="JOM174" s="41"/>
      <c r="JON174" s="41"/>
      <c r="JOO174" s="41"/>
      <c r="JOP174" s="41"/>
      <c r="JOQ174" s="41"/>
      <c r="JOR174" s="41"/>
      <c r="JOS174" s="41"/>
      <c r="JOT174" s="41"/>
      <c r="JOU174" s="41"/>
      <c r="JPB174" s="41"/>
      <c r="JPC174" s="41"/>
      <c r="JPD174" s="41"/>
      <c r="JPE174" s="41"/>
      <c r="JPF174" s="41"/>
      <c r="JPG174" s="41"/>
      <c r="JPH174" s="41"/>
      <c r="JPI174" s="41"/>
      <c r="JPJ174" s="41"/>
      <c r="JPK174" s="41"/>
      <c r="JPL174" s="41"/>
      <c r="JPM174" s="41"/>
      <c r="JPN174" s="41"/>
      <c r="JPO174" s="41"/>
      <c r="JPP174" s="41"/>
      <c r="JPQ174" s="41"/>
      <c r="JPR174" s="41"/>
      <c r="JPS174" s="41"/>
      <c r="JPT174" s="41"/>
      <c r="JPU174" s="41"/>
      <c r="JPV174" s="41"/>
      <c r="JPW174" s="41"/>
      <c r="JPX174" s="41"/>
      <c r="JPY174" s="41"/>
      <c r="JPZ174" s="41"/>
      <c r="JQA174" s="41"/>
      <c r="JQB174" s="41"/>
      <c r="JQC174" s="41"/>
      <c r="JQD174" s="41"/>
      <c r="JQE174" s="41"/>
      <c r="JQF174" s="41"/>
      <c r="JQG174" s="41"/>
      <c r="JQH174" s="41"/>
      <c r="JQI174" s="41"/>
      <c r="JQJ174" s="41"/>
      <c r="JQK174" s="41"/>
      <c r="JQL174" s="41"/>
      <c r="JQM174" s="41"/>
      <c r="JQN174" s="41"/>
      <c r="JQO174" s="41"/>
      <c r="JQP174" s="41"/>
      <c r="JQQ174" s="41"/>
      <c r="JQR174" s="41"/>
      <c r="JQS174" s="41"/>
      <c r="JQT174" s="41"/>
      <c r="JQU174" s="41"/>
      <c r="JQV174" s="41"/>
      <c r="JQW174" s="41"/>
      <c r="JQX174" s="41"/>
      <c r="JQY174" s="41"/>
      <c r="JQZ174" s="41"/>
      <c r="JRA174" s="41"/>
      <c r="JRB174" s="41"/>
      <c r="JRC174" s="41"/>
      <c r="JRD174" s="41"/>
      <c r="JRE174" s="41"/>
      <c r="JRF174" s="41"/>
      <c r="JRG174" s="41"/>
      <c r="JRH174" s="41"/>
      <c r="JRI174" s="41"/>
      <c r="JRJ174" s="41"/>
      <c r="JRK174" s="41"/>
      <c r="JRL174" s="41"/>
      <c r="JRM174" s="41"/>
      <c r="JRN174" s="41"/>
      <c r="JRO174" s="41"/>
      <c r="JRP174" s="41"/>
      <c r="JRQ174" s="41"/>
      <c r="JRR174" s="41"/>
      <c r="JRS174" s="41"/>
      <c r="JRT174" s="41"/>
      <c r="JRU174" s="41"/>
      <c r="JRV174" s="41"/>
      <c r="JRW174" s="41"/>
      <c r="JRX174" s="41"/>
      <c r="JRY174" s="41"/>
      <c r="JRZ174" s="41"/>
      <c r="JSA174" s="41"/>
      <c r="JSB174" s="41"/>
      <c r="JSC174" s="41"/>
      <c r="JSD174" s="41"/>
      <c r="JSE174" s="41"/>
      <c r="JSF174" s="41"/>
      <c r="JSG174" s="41"/>
      <c r="JSH174" s="41"/>
      <c r="JSI174" s="41"/>
      <c r="JSJ174" s="41"/>
      <c r="JSK174" s="41"/>
      <c r="JSL174" s="41"/>
      <c r="JSM174" s="41"/>
      <c r="JSN174" s="41"/>
      <c r="JSO174" s="41"/>
      <c r="JSP174" s="41"/>
      <c r="JSQ174" s="41"/>
      <c r="JSR174" s="41"/>
      <c r="JSS174" s="41"/>
      <c r="JST174" s="41"/>
      <c r="JSU174" s="41"/>
      <c r="JSV174" s="41"/>
      <c r="JSW174" s="41"/>
      <c r="JSX174" s="41"/>
      <c r="JSY174" s="41"/>
      <c r="JSZ174" s="41"/>
      <c r="JTA174" s="41"/>
      <c r="JTB174" s="41"/>
      <c r="JTC174" s="41"/>
      <c r="JTD174" s="41"/>
      <c r="JTE174" s="41"/>
      <c r="JTF174" s="41"/>
      <c r="JTG174" s="41"/>
      <c r="JTH174" s="41"/>
      <c r="JTI174" s="41"/>
      <c r="JTJ174" s="41"/>
      <c r="JTK174" s="41"/>
      <c r="JTL174" s="41"/>
      <c r="JTM174" s="41"/>
      <c r="JTN174" s="41"/>
      <c r="JTO174" s="41"/>
      <c r="JTP174" s="41"/>
      <c r="JTQ174" s="41"/>
      <c r="JTR174" s="41"/>
      <c r="JTS174" s="41"/>
      <c r="JTT174" s="41"/>
      <c r="JTU174" s="41"/>
      <c r="JTV174" s="41"/>
      <c r="JTW174" s="41"/>
      <c r="JTX174" s="41"/>
      <c r="JTY174" s="41"/>
      <c r="JTZ174" s="41"/>
      <c r="JUA174" s="41"/>
      <c r="JUB174" s="41"/>
      <c r="JUC174" s="41"/>
      <c r="JUD174" s="41"/>
      <c r="JUE174" s="41"/>
      <c r="JUF174" s="41"/>
      <c r="JUG174" s="41"/>
      <c r="JUH174" s="41"/>
      <c r="JUI174" s="41"/>
      <c r="JUJ174" s="41"/>
      <c r="JUK174" s="41"/>
      <c r="JUL174" s="41"/>
      <c r="JUM174" s="41"/>
      <c r="JUN174" s="41"/>
      <c r="JUO174" s="41"/>
      <c r="JUP174" s="41"/>
      <c r="JUQ174" s="41"/>
      <c r="JUR174" s="41"/>
      <c r="JUS174" s="41"/>
      <c r="JUT174" s="41"/>
      <c r="JUU174" s="41"/>
      <c r="JUV174" s="41"/>
      <c r="JUW174" s="41"/>
      <c r="JUX174" s="41"/>
      <c r="JUY174" s="41"/>
      <c r="JUZ174" s="41"/>
      <c r="JVA174" s="41"/>
      <c r="JVB174" s="41"/>
      <c r="JVC174" s="41"/>
      <c r="JVD174" s="41"/>
      <c r="JVE174" s="41"/>
      <c r="JVF174" s="41"/>
      <c r="JVG174" s="41"/>
      <c r="JVH174" s="41"/>
      <c r="JVI174" s="41"/>
      <c r="JVJ174" s="41"/>
      <c r="JVK174" s="41"/>
      <c r="JVL174" s="41"/>
      <c r="JVM174" s="41"/>
      <c r="JVN174" s="41"/>
      <c r="JVO174" s="41"/>
      <c r="JVP174" s="41"/>
      <c r="JVQ174" s="41"/>
      <c r="JVR174" s="41"/>
      <c r="JVS174" s="41"/>
      <c r="JVT174" s="41"/>
      <c r="JVU174" s="41"/>
      <c r="JVV174" s="41"/>
      <c r="JVW174" s="41"/>
      <c r="JVX174" s="41"/>
      <c r="JVY174" s="41"/>
      <c r="JVZ174" s="41"/>
      <c r="JWA174" s="41"/>
      <c r="JWB174" s="41"/>
      <c r="JWC174" s="41"/>
      <c r="JWD174" s="41"/>
      <c r="JWE174" s="41"/>
      <c r="JWF174" s="41"/>
      <c r="JWG174" s="41"/>
      <c r="JWH174" s="41"/>
      <c r="JWI174" s="41"/>
      <c r="JWJ174" s="41"/>
      <c r="JWK174" s="41"/>
      <c r="JWL174" s="41"/>
      <c r="JWM174" s="41"/>
      <c r="JWN174" s="41"/>
      <c r="JWO174" s="41"/>
      <c r="JWP174" s="41"/>
      <c r="JWQ174" s="41"/>
      <c r="JWR174" s="41"/>
      <c r="JWS174" s="41"/>
      <c r="JWT174" s="41"/>
      <c r="JWU174" s="41"/>
      <c r="JWV174" s="41"/>
      <c r="JWW174" s="41"/>
      <c r="JWX174" s="41"/>
      <c r="JWY174" s="41"/>
      <c r="JWZ174" s="41"/>
      <c r="JXA174" s="41"/>
      <c r="JXB174" s="41"/>
      <c r="JXC174" s="41"/>
      <c r="JXD174" s="41"/>
      <c r="JXE174" s="41"/>
      <c r="JXF174" s="41"/>
      <c r="JXG174" s="41"/>
      <c r="JXH174" s="41"/>
      <c r="JXI174" s="41"/>
      <c r="JXJ174" s="41"/>
      <c r="JXK174" s="41"/>
      <c r="JXL174" s="41"/>
      <c r="JXM174" s="41"/>
      <c r="JXN174" s="41"/>
      <c r="JXO174" s="41"/>
      <c r="JXP174" s="41"/>
      <c r="JXQ174" s="41"/>
      <c r="JXR174" s="41"/>
      <c r="JXS174" s="41"/>
      <c r="JXT174" s="41"/>
      <c r="JXU174" s="41"/>
      <c r="JXV174" s="41"/>
      <c r="JXW174" s="41"/>
      <c r="JXX174" s="41"/>
      <c r="JXY174" s="41"/>
      <c r="JXZ174" s="41"/>
      <c r="JYA174" s="41"/>
      <c r="JYB174" s="41"/>
      <c r="JYC174" s="41"/>
      <c r="JYD174" s="41"/>
      <c r="JYE174" s="41"/>
      <c r="JYF174" s="41"/>
      <c r="JYG174" s="41"/>
      <c r="JYH174" s="41"/>
      <c r="JYI174" s="41"/>
      <c r="JYJ174" s="41"/>
      <c r="JYK174" s="41"/>
      <c r="JYL174" s="41"/>
      <c r="JYM174" s="41"/>
      <c r="JYN174" s="41"/>
      <c r="JYO174" s="41"/>
      <c r="JYP174" s="41"/>
      <c r="JYQ174" s="41"/>
      <c r="JYX174" s="41"/>
      <c r="JYY174" s="41"/>
      <c r="JYZ174" s="41"/>
      <c r="JZA174" s="41"/>
      <c r="JZB174" s="41"/>
      <c r="JZC174" s="41"/>
      <c r="JZD174" s="41"/>
      <c r="JZE174" s="41"/>
      <c r="JZF174" s="41"/>
      <c r="JZG174" s="41"/>
      <c r="JZH174" s="41"/>
      <c r="JZI174" s="41"/>
      <c r="JZJ174" s="41"/>
      <c r="JZK174" s="41"/>
      <c r="JZL174" s="41"/>
      <c r="JZM174" s="41"/>
      <c r="JZN174" s="41"/>
      <c r="JZO174" s="41"/>
      <c r="JZP174" s="41"/>
      <c r="JZQ174" s="41"/>
      <c r="JZR174" s="41"/>
      <c r="JZS174" s="41"/>
      <c r="JZT174" s="41"/>
      <c r="JZU174" s="41"/>
      <c r="JZV174" s="41"/>
      <c r="JZW174" s="41"/>
      <c r="JZX174" s="41"/>
      <c r="JZY174" s="41"/>
      <c r="JZZ174" s="41"/>
      <c r="KAA174" s="41"/>
      <c r="KAB174" s="41"/>
      <c r="KAC174" s="41"/>
      <c r="KAD174" s="41"/>
      <c r="KAE174" s="41"/>
      <c r="KAF174" s="41"/>
      <c r="KAG174" s="41"/>
      <c r="KAH174" s="41"/>
      <c r="KAI174" s="41"/>
      <c r="KAJ174" s="41"/>
      <c r="KAK174" s="41"/>
      <c r="KAL174" s="41"/>
      <c r="KAM174" s="41"/>
      <c r="KAN174" s="41"/>
      <c r="KAO174" s="41"/>
      <c r="KAP174" s="41"/>
      <c r="KAQ174" s="41"/>
      <c r="KAR174" s="41"/>
      <c r="KAS174" s="41"/>
      <c r="KAT174" s="41"/>
      <c r="KAU174" s="41"/>
      <c r="KAV174" s="41"/>
      <c r="KAW174" s="41"/>
      <c r="KAX174" s="41"/>
      <c r="KAY174" s="41"/>
      <c r="KAZ174" s="41"/>
      <c r="KBA174" s="41"/>
      <c r="KBB174" s="41"/>
      <c r="KBC174" s="41"/>
      <c r="KBD174" s="41"/>
      <c r="KBE174" s="41"/>
      <c r="KBF174" s="41"/>
      <c r="KBG174" s="41"/>
      <c r="KBH174" s="41"/>
      <c r="KBI174" s="41"/>
      <c r="KBJ174" s="41"/>
      <c r="KBK174" s="41"/>
      <c r="KBL174" s="41"/>
      <c r="KBM174" s="41"/>
      <c r="KBN174" s="41"/>
      <c r="KBO174" s="41"/>
      <c r="KBP174" s="41"/>
      <c r="KBQ174" s="41"/>
      <c r="KBR174" s="41"/>
      <c r="KBS174" s="41"/>
      <c r="KBT174" s="41"/>
      <c r="KBU174" s="41"/>
      <c r="KBV174" s="41"/>
      <c r="KBW174" s="41"/>
      <c r="KBX174" s="41"/>
      <c r="KBY174" s="41"/>
      <c r="KBZ174" s="41"/>
      <c r="KCA174" s="41"/>
      <c r="KCB174" s="41"/>
      <c r="KCC174" s="41"/>
      <c r="KCD174" s="41"/>
      <c r="KCE174" s="41"/>
      <c r="KCF174" s="41"/>
      <c r="KCG174" s="41"/>
      <c r="KCH174" s="41"/>
      <c r="KCI174" s="41"/>
      <c r="KCJ174" s="41"/>
      <c r="KCK174" s="41"/>
      <c r="KCL174" s="41"/>
      <c r="KCM174" s="41"/>
      <c r="KCN174" s="41"/>
      <c r="KCO174" s="41"/>
      <c r="KCP174" s="41"/>
      <c r="KCQ174" s="41"/>
      <c r="KCR174" s="41"/>
      <c r="KCS174" s="41"/>
      <c r="KCT174" s="41"/>
      <c r="KCU174" s="41"/>
      <c r="KCV174" s="41"/>
      <c r="KCW174" s="41"/>
      <c r="KCX174" s="41"/>
      <c r="KCY174" s="41"/>
      <c r="KCZ174" s="41"/>
      <c r="KDA174" s="41"/>
      <c r="KDB174" s="41"/>
      <c r="KDC174" s="41"/>
      <c r="KDD174" s="41"/>
      <c r="KDE174" s="41"/>
      <c r="KDF174" s="41"/>
      <c r="KDG174" s="41"/>
      <c r="KDH174" s="41"/>
      <c r="KDI174" s="41"/>
      <c r="KDJ174" s="41"/>
      <c r="KDK174" s="41"/>
      <c r="KDL174" s="41"/>
      <c r="KDM174" s="41"/>
      <c r="KDN174" s="41"/>
      <c r="KDO174" s="41"/>
      <c r="KDP174" s="41"/>
      <c r="KDQ174" s="41"/>
      <c r="KDR174" s="41"/>
      <c r="KDS174" s="41"/>
      <c r="KDT174" s="41"/>
      <c r="KDU174" s="41"/>
      <c r="KDV174" s="41"/>
      <c r="KDW174" s="41"/>
      <c r="KDX174" s="41"/>
      <c r="KDY174" s="41"/>
      <c r="KDZ174" s="41"/>
      <c r="KEA174" s="41"/>
      <c r="KEB174" s="41"/>
      <c r="KEC174" s="41"/>
      <c r="KED174" s="41"/>
      <c r="KEE174" s="41"/>
      <c r="KEF174" s="41"/>
      <c r="KEG174" s="41"/>
      <c r="KEH174" s="41"/>
      <c r="KEI174" s="41"/>
      <c r="KEJ174" s="41"/>
      <c r="KEK174" s="41"/>
      <c r="KEL174" s="41"/>
      <c r="KEM174" s="41"/>
      <c r="KEN174" s="41"/>
      <c r="KEO174" s="41"/>
      <c r="KEP174" s="41"/>
      <c r="KEQ174" s="41"/>
      <c r="KER174" s="41"/>
      <c r="KES174" s="41"/>
      <c r="KET174" s="41"/>
      <c r="KEU174" s="41"/>
      <c r="KEV174" s="41"/>
      <c r="KEW174" s="41"/>
      <c r="KEX174" s="41"/>
      <c r="KEY174" s="41"/>
      <c r="KEZ174" s="41"/>
      <c r="KFA174" s="41"/>
      <c r="KFB174" s="41"/>
      <c r="KFC174" s="41"/>
      <c r="KFD174" s="41"/>
      <c r="KFE174" s="41"/>
      <c r="KFF174" s="41"/>
      <c r="KFG174" s="41"/>
      <c r="KFH174" s="41"/>
      <c r="KFI174" s="41"/>
      <c r="KFJ174" s="41"/>
      <c r="KFK174" s="41"/>
      <c r="KFL174" s="41"/>
      <c r="KFM174" s="41"/>
      <c r="KFN174" s="41"/>
      <c r="KFO174" s="41"/>
      <c r="KFP174" s="41"/>
      <c r="KFQ174" s="41"/>
      <c r="KFR174" s="41"/>
      <c r="KFS174" s="41"/>
      <c r="KFT174" s="41"/>
      <c r="KFU174" s="41"/>
      <c r="KFV174" s="41"/>
      <c r="KFW174" s="41"/>
      <c r="KFX174" s="41"/>
      <c r="KFY174" s="41"/>
      <c r="KFZ174" s="41"/>
      <c r="KGA174" s="41"/>
      <c r="KGB174" s="41"/>
      <c r="KGC174" s="41"/>
      <c r="KGD174" s="41"/>
      <c r="KGE174" s="41"/>
      <c r="KGF174" s="41"/>
      <c r="KGG174" s="41"/>
      <c r="KGH174" s="41"/>
      <c r="KGI174" s="41"/>
      <c r="KGJ174" s="41"/>
      <c r="KGK174" s="41"/>
      <c r="KGL174" s="41"/>
      <c r="KGM174" s="41"/>
      <c r="KGN174" s="41"/>
      <c r="KGO174" s="41"/>
      <c r="KGP174" s="41"/>
      <c r="KGQ174" s="41"/>
      <c r="KGR174" s="41"/>
      <c r="KGS174" s="41"/>
      <c r="KGT174" s="41"/>
      <c r="KGU174" s="41"/>
      <c r="KGV174" s="41"/>
      <c r="KGW174" s="41"/>
      <c r="KGX174" s="41"/>
      <c r="KGY174" s="41"/>
      <c r="KGZ174" s="41"/>
      <c r="KHA174" s="41"/>
      <c r="KHB174" s="41"/>
      <c r="KHC174" s="41"/>
      <c r="KHD174" s="41"/>
      <c r="KHE174" s="41"/>
      <c r="KHF174" s="41"/>
      <c r="KHG174" s="41"/>
      <c r="KHH174" s="41"/>
      <c r="KHI174" s="41"/>
      <c r="KHJ174" s="41"/>
      <c r="KHK174" s="41"/>
      <c r="KHL174" s="41"/>
      <c r="KHM174" s="41"/>
      <c r="KHN174" s="41"/>
      <c r="KHO174" s="41"/>
      <c r="KHP174" s="41"/>
      <c r="KHQ174" s="41"/>
      <c r="KHR174" s="41"/>
      <c r="KHS174" s="41"/>
      <c r="KHT174" s="41"/>
      <c r="KHU174" s="41"/>
      <c r="KHV174" s="41"/>
      <c r="KHW174" s="41"/>
      <c r="KHX174" s="41"/>
      <c r="KHY174" s="41"/>
      <c r="KHZ174" s="41"/>
      <c r="KIA174" s="41"/>
      <c r="KIB174" s="41"/>
      <c r="KIC174" s="41"/>
      <c r="KID174" s="41"/>
      <c r="KIE174" s="41"/>
      <c r="KIF174" s="41"/>
      <c r="KIG174" s="41"/>
      <c r="KIH174" s="41"/>
      <c r="KII174" s="41"/>
      <c r="KIJ174" s="41"/>
      <c r="KIK174" s="41"/>
      <c r="KIL174" s="41"/>
      <c r="KIM174" s="41"/>
      <c r="KIT174" s="41"/>
      <c r="KIU174" s="41"/>
      <c r="KIV174" s="41"/>
      <c r="KIW174" s="41"/>
      <c r="KIX174" s="41"/>
      <c r="KIY174" s="41"/>
      <c r="KIZ174" s="41"/>
      <c r="KJA174" s="41"/>
      <c r="KJB174" s="41"/>
      <c r="KJC174" s="41"/>
      <c r="KJD174" s="41"/>
      <c r="KJE174" s="41"/>
      <c r="KJF174" s="41"/>
      <c r="KJG174" s="41"/>
      <c r="KJH174" s="41"/>
      <c r="KJI174" s="41"/>
      <c r="KJJ174" s="41"/>
      <c r="KJK174" s="41"/>
      <c r="KJL174" s="41"/>
      <c r="KJM174" s="41"/>
      <c r="KJN174" s="41"/>
      <c r="KJO174" s="41"/>
      <c r="KJP174" s="41"/>
      <c r="KJQ174" s="41"/>
      <c r="KJR174" s="41"/>
      <c r="KJS174" s="41"/>
      <c r="KJT174" s="41"/>
      <c r="KJU174" s="41"/>
      <c r="KJV174" s="41"/>
      <c r="KJW174" s="41"/>
      <c r="KJX174" s="41"/>
      <c r="KJY174" s="41"/>
      <c r="KJZ174" s="41"/>
      <c r="KKA174" s="41"/>
      <c r="KKB174" s="41"/>
      <c r="KKC174" s="41"/>
      <c r="KKD174" s="41"/>
      <c r="KKE174" s="41"/>
      <c r="KKF174" s="41"/>
      <c r="KKG174" s="41"/>
      <c r="KKH174" s="41"/>
      <c r="KKI174" s="41"/>
      <c r="KKJ174" s="41"/>
      <c r="KKK174" s="41"/>
      <c r="KKL174" s="41"/>
      <c r="KKM174" s="41"/>
      <c r="KKN174" s="41"/>
      <c r="KKO174" s="41"/>
      <c r="KKP174" s="41"/>
      <c r="KKQ174" s="41"/>
      <c r="KKR174" s="41"/>
      <c r="KKS174" s="41"/>
      <c r="KKT174" s="41"/>
      <c r="KKU174" s="41"/>
      <c r="KKV174" s="41"/>
      <c r="KKW174" s="41"/>
      <c r="KKX174" s="41"/>
      <c r="KKY174" s="41"/>
      <c r="KKZ174" s="41"/>
      <c r="KLA174" s="41"/>
      <c r="KLB174" s="41"/>
      <c r="KLC174" s="41"/>
      <c r="KLD174" s="41"/>
      <c r="KLE174" s="41"/>
      <c r="KLF174" s="41"/>
      <c r="KLG174" s="41"/>
      <c r="KLH174" s="41"/>
      <c r="KLI174" s="41"/>
      <c r="KLJ174" s="41"/>
      <c r="KLK174" s="41"/>
      <c r="KLL174" s="41"/>
      <c r="KLM174" s="41"/>
      <c r="KLN174" s="41"/>
      <c r="KLO174" s="41"/>
      <c r="KLP174" s="41"/>
      <c r="KLQ174" s="41"/>
      <c r="KLR174" s="41"/>
      <c r="KLS174" s="41"/>
      <c r="KLT174" s="41"/>
      <c r="KLU174" s="41"/>
      <c r="KLV174" s="41"/>
      <c r="KLW174" s="41"/>
      <c r="KLX174" s="41"/>
      <c r="KLY174" s="41"/>
      <c r="KLZ174" s="41"/>
      <c r="KMA174" s="41"/>
      <c r="KMB174" s="41"/>
      <c r="KMC174" s="41"/>
      <c r="KMD174" s="41"/>
      <c r="KME174" s="41"/>
      <c r="KMF174" s="41"/>
      <c r="KMG174" s="41"/>
      <c r="KMH174" s="41"/>
      <c r="KMI174" s="41"/>
      <c r="KMJ174" s="41"/>
      <c r="KMK174" s="41"/>
      <c r="KML174" s="41"/>
      <c r="KMM174" s="41"/>
      <c r="KMN174" s="41"/>
      <c r="KMO174" s="41"/>
      <c r="KMP174" s="41"/>
      <c r="KMQ174" s="41"/>
      <c r="KMR174" s="41"/>
      <c r="KMS174" s="41"/>
      <c r="KMT174" s="41"/>
      <c r="KMU174" s="41"/>
      <c r="KMV174" s="41"/>
      <c r="KMW174" s="41"/>
      <c r="KMX174" s="41"/>
      <c r="KMY174" s="41"/>
      <c r="KMZ174" s="41"/>
      <c r="KNA174" s="41"/>
      <c r="KNB174" s="41"/>
      <c r="KNC174" s="41"/>
      <c r="KND174" s="41"/>
      <c r="KNE174" s="41"/>
      <c r="KNF174" s="41"/>
      <c r="KNG174" s="41"/>
      <c r="KNH174" s="41"/>
      <c r="KNI174" s="41"/>
      <c r="KNJ174" s="41"/>
      <c r="KNK174" s="41"/>
      <c r="KNL174" s="41"/>
      <c r="KNM174" s="41"/>
      <c r="KNN174" s="41"/>
      <c r="KNO174" s="41"/>
      <c r="KNP174" s="41"/>
      <c r="KNQ174" s="41"/>
      <c r="KNR174" s="41"/>
      <c r="KNS174" s="41"/>
      <c r="KNT174" s="41"/>
      <c r="KNU174" s="41"/>
      <c r="KNV174" s="41"/>
      <c r="KNW174" s="41"/>
      <c r="KNX174" s="41"/>
      <c r="KNY174" s="41"/>
      <c r="KNZ174" s="41"/>
      <c r="KOA174" s="41"/>
      <c r="KOB174" s="41"/>
      <c r="KOC174" s="41"/>
      <c r="KOD174" s="41"/>
      <c r="KOE174" s="41"/>
      <c r="KOF174" s="41"/>
      <c r="KOG174" s="41"/>
      <c r="KOH174" s="41"/>
      <c r="KOI174" s="41"/>
      <c r="KOJ174" s="41"/>
      <c r="KOK174" s="41"/>
      <c r="KOL174" s="41"/>
      <c r="KOM174" s="41"/>
      <c r="KON174" s="41"/>
      <c r="KOO174" s="41"/>
      <c r="KOP174" s="41"/>
      <c r="KOQ174" s="41"/>
      <c r="KOR174" s="41"/>
      <c r="KOS174" s="41"/>
      <c r="KOT174" s="41"/>
      <c r="KOU174" s="41"/>
      <c r="KOV174" s="41"/>
      <c r="KOW174" s="41"/>
      <c r="KOX174" s="41"/>
      <c r="KOY174" s="41"/>
      <c r="KOZ174" s="41"/>
      <c r="KPA174" s="41"/>
      <c r="KPB174" s="41"/>
      <c r="KPC174" s="41"/>
      <c r="KPD174" s="41"/>
      <c r="KPE174" s="41"/>
      <c r="KPF174" s="41"/>
      <c r="KPG174" s="41"/>
      <c r="KPH174" s="41"/>
      <c r="KPI174" s="41"/>
      <c r="KPJ174" s="41"/>
      <c r="KPK174" s="41"/>
      <c r="KPL174" s="41"/>
      <c r="KPM174" s="41"/>
      <c r="KPN174" s="41"/>
      <c r="KPO174" s="41"/>
      <c r="KPP174" s="41"/>
      <c r="KPQ174" s="41"/>
      <c r="KPR174" s="41"/>
      <c r="KPS174" s="41"/>
      <c r="KPT174" s="41"/>
      <c r="KPU174" s="41"/>
      <c r="KPV174" s="41"/>
      <c r="KPW174" s="41"/>
      <c r="KPX174" s="41"/>
      <c r="KPY174" s="41"/>
      <c r="KPZ174" s="41"/>
      <c r="KQA174" s="41"/>
      <c r="KQB174" s="41"/>
      <c r="KQC174" s="41"/>
      <c r="KQD174" s="41"/>
      <c r="KQE174" s="41"/>
      <c r="KQF174" s="41"/>
      <c r="KQG174" s="41"/>
      <c r="KQH174" s="41"/>
      <c r="KQI174" s="41"/>
      <c r="KQJ174" s="41"/>
      <c r="KQK174" s="41"/>
      <c r="KQL174" s="41"/>
      <c r="KQM174" s="41"/>
      <c r="KQN174" s="41"/>
      <c r="KQO174" s="41"/>
      <c r="KQP174" s="41"/>
      <c r="KQQ174" s="41"/>
      <c r="KQR174" s="41"/>
      <c r="KQS174" s="41"/>
      <c r="KQT174" s="41"/>
      <c r="KQU174" s="41"/>
      <c r="KQV174" s="41"/>
      <c r="KQW174" s="41"/>
      <c r="KQX174" s="41"/>
      <c r="KQY174" s="41"/>
      <c r="KQZ174" s="41"/>
      <c r="KRA174" s="41"/>
      <c r="KRB174" s="41"/>
      <c r="KRC174" s="41"/>
      <c r="KRD174" s="41"/>
      <c r="KRE174" s="41"/>
      <c r="KRF174" s="41"/>
      <c r="KRG174" s="41"/>
      <c r="KRH174" s="41"/>
      <c r="KRI174" s="41"/>
      <c r="KRJ174" s="41"/>
      <c r="KRK174" s="41"/>
      <c r="KRL174" s="41"/>
      <c r="KRM174" s="41"/>
      <c r="KRN174" s="41"/>
      <c r="KRO174" s="41"/>
      <c r="KRP174" s="41"/>
      <c r="KRQ174" s="41"/>
      <c r="KRR174" s="41"/>
      <c r="KRS174" s="41"/>
      <c r="KRT174" s="41"/>
      <c r="KRU174" s="41"/>
      <c r="KRV174" s="41"/>
      <c r="KRW174" s="41"/>
      <c r="KRX174" s="41"/>
      <c r="KRY174" s="41"/>
      <c r="KRZ174" s="41"/>
      <c r="KSA174" s="41"/>
      <c r="KSB174" s="41"/>
      <c r="KSC174" s="41"/>
      <c r="KSD174" s="41"/>
      <c r="KSE174" s="41"/>
      <c r="KSF174" s="41"/>
      <c r="KSG174" s="41"/>
      <c r="KSH174" s="41"/>
      <c r="KSI174" s="41"/>
      <c r="KSP174" s="41"/>
      <c r="KSQ174" s="41"/>
      <c r="KSR174" s="41"/>
      <c r="KSS174" s="41"/>
      <c r="KST174" s="41"/>
      <c r="KSU174" s="41"/>
      <c r="KSV174" s="41"/>
      <c r="KSW174" s="41"/>
      <c r="KSX174" s="41"/>
      <c r="KSY174" s="41"/>
      <c r="KSZ174" s="41"/>
      <c r="KTA174" s="41"/>
      <c r="KTB174" s="41"/>
      <c r="KTC174" s="41"/>
      <c r="KTD174" s="41"/>
      <c r="KTE174" s="41"/>
      <c r="KTF174" s="41"/>
      <c r="KTG174" s="41"/>
      <c r="KTH174" s="41"/>
      <c r="KTI174" s="41"/>
      <c r="KTJ174" s="41"/>
      <c r="KTK174" s="41"/>
      <c r="KTL174" s="41"/>
      <c r="KTM174" s="41"/>
      <c r="KTN174" s="41"/>
      <c r="KTO174" s="41"/>
      <c r="KTP174" s="41"/>
      <c r="KTQ174" s="41"/>
      <c r="KTR174" s="41"/>
      <c r="KTS174" s="41"/>
      <c r="KTT174" s="41"/>
      <c r="KTU174" s="41"/>
      <c r="KTV174" s="41"/>
      <c r="KTW174" s="41"/>
      <c r="KTX174" s="41"/>
      <c r="KTY174" s="41"/>
      <c r="KTZ174" s="41"/>
      <c r="KUA174" s="41"/>
      <c r="KUB174" s="41"/>
      <c r="KUC174" s="41"/>
      <c r="KUD174" s="41"/>
      <c r="KUE174" s="41"/>
      <c r="KUF174" s="41"/>
      <c r="KUG174" s="41"/>
      <c r="KUH174" s="41"/>
      <c r="KUI174" s="41"/>
      <c r="KUJ174" s="41"/>
      <c r="KUK174" s="41"/>
      <c r="KUL174" s="41"/>
      <c r="KUM174" s="41"/>
      <c r="KUN174" s="41"/>
      <c r="KUO174" s="41"/>
      <c r="KUP174" s="41"/>
      <c r="KUQ174" s="41"/>
      <c r="KUR174" s="41"/>
      <c r="KUS174" s="41"/>
      <c r="KUT174" s="41"/>
      <c r="KUU174" s="41"/>
      <c r="KUV174" s="41"/>
      <c r="KUW174" s="41"/>
      <c r="KUX174" s="41"/>
      <c r="KUY174" s="41"/>
      <c r="KUZ174" s="41"/>
      <c r="KVA174" s="41"/>
      <c r="KVB174" s="41"/>
      <c r="KVC174" s="41"/>
      <c r="KVD174" s="41"/>
      <c r="KVE174" s="41"/>
      <c r="KVF174" s="41"/>
      <c r="KVG174" s="41"/>
      <c r="KVH174" s="41"/>
      <c r="KVI174" s="41"/>
      <c r="KVJ174" s="41"/>
      <c r="KVK174" s="41"/>
      <c r="KVL174" s="41"/>
      <c r="KVM174" s="41"/>
      <c r="KVN174" s="41"/>
      <c r="KVO174" s="41"/>
      <c r="KVP174" s="41"/>
      <c r="KVQ174" s="41"/>
      <c r="KVR174" s="41"/>
      <c r="KVS174" s="41"/>
      <c r="KVT174" s="41"/>
      <c r="KVU174" s="41"/>
      <c r="KVV174" s="41"/>
      <c r="KVW174" s="41"/>
      <c r="KVX174" s="41"/>
      <c r="KVY174" s="41"/>
      <c r="KVZ174" s="41"/>
      <c r="KWA174" s="41"/>
      <c r="KWB174" s="41"/>
      <c r="KWC174" s="41"/>
      <c r="KWD174" s="41"/>
      <c r="KWE174" s="41"/>
      <c r="KWF174" s="41"/>
      <c r="KWG174" s="41"/>
      <c r="KWH174" s="41"/>
      <c r="KWI174" s="41"/>
      <c r="KWJ174" s="41"/>
      <c r="KWK174" s="41"/>
      <c r="KWL174" s="41"/>
      <c r="KWM174" s="41"/>
      <c r="KWN174" s="41"/>
      <c r="KWO174" s="41"/>
      <c r="KWP174" s="41"/>
      <c r="KWQ174" s="41"/>
      <c r="KWR174" s="41"/>
      <c r="KWS174" s="41"/>
      <c r="KWT174" s="41"/>
      <c r="KWU174" s="41"/>
      <c r="KWV174" s="41"/>
      <c r="KWW174" s="41"/>
      <c r="KWX174" s="41"/>
      <c r="KWY174" s="41"/>
      <c r="KWZ174" s="41"/>
      <c r="KXA174" s="41"/>
      <c r="KXB174" s="41"/>
      <c r="KXC174" s="41"/>
      <c r="KXD174" s="41"/>
      <c r="KXE174" s="41"/>
      <c r="KXF174" s="41"/>
      <c r="KXG174" s="41"/>
      <c r="KXH174" s="41"/>
      <c r="KXI174" s="41"/>
      <c r="KXJ174" s="41"/>
      <c r="KXK174" s="41"/>
      <c r="KXL174" s="41"/>
      <c r="KXM174" s="41"/>
      <c r="KXN174" s="41"/>
      <c r="KXO174" s="41"/>
      <c r="KXP174" s="41"/>
      <c r="KXQ174" s="41"/>
      <c r="KXR174" s="41"/>
      <c r="KXS174" s="41"/>
      <c r="KXT174" s="41"/>
      <c r="KXU174" s="41"/>
      <c r="KXV174" s="41"/>
      <c r="KXW174" s="41"/>
      <c r="KXX174" s="41"/>
      <c r="KXY174" s="41"/>
      <c r="KXZ174" s="41"/>
      <c r="KYA174" s="41"/>
      <c r="KYB174" s="41"/>
      <c r="KYC174" s="41"/>
      <c r="KYD174" s="41"/>
      <c r="KYE174" s="41"/>
      <c r="KYF174" s="41"/>
      <c r="KYG174" s="41"/>
      <c r="KYH174" s="41"/>
      <c r="KYI174" s="41"/>
      <c r="KYJ174" s="41"/>
      <c r="KYK174" s="41"/>
      <c r="KYL174" s="41"/>
      <c r="KYM174" s="41"/>
      <c r="KYN174" s="41"/>
      <c r="KYO174" s="41"/>
      <c r="KYP174" s="41"/>
      <c r="KYQ174" s="41"/>
      <c r="KYR174" s="41"/>
      <c r="KYS174" s="41"/>
      <c r="KYT174" s="41"/>
      <c r="KYU174" s="41"/>
      <c r="KYV174" s="41"/>
      <c r="KYW174" s="41"/>
      <c r="KYX174" s="41"/>
      <c r="KYY174" s="41"/>
      <c r="KYZ174" s="41"/>
      <c r="KZA174" s="41"/>
      <c r="KZB174" s="41"/>
      <c r="KZC174" s="41"/>
      <c r="KZD174" s="41"/>
      <c r="KZE174" s="41"/>
      <c r="KZF174" s="41"/>
      <c r="KZG174" s="41"/>
      <c r="KZH174" s="41"/>
      <c r="KZI174" s="41"/>
      <c r="KZJ174" s="41"/>
      <c r="KZK174" s="41"/>
      <c r="KZL174" s="41"/>
      <c r="KZM174" s="41"/>
      <c r="KZN174" s="41"/>
      <c r="KZO174" s="41"/>
      <c r="KZP174" s="41"/>
      <c r="KZQ174" s="41"/>
      <c r="KZR174" s="41"/>
      <c r="KZS174" s="41"/>
      <c r="KZT174" s="41"/>
      <c r="KZU174" s="41"/>
      <c r="KZV174" s="41"/>
      <c r="KZW174" s="41"/>
      <c r="KZX174" s="41"/>
      <c r="KZY174" s="41"/>
      <c r="KZZ174" s="41"/>
      <c r="LAA174" s="41"/>
      <c r="LAB174" s="41"/>
      <c r="LAC174" s="41"/>
      <c r="LAD174" s="41"/>
      <c r="LAE174" s="41"/>
      <c r="LAF174" s="41"/>
      <c r="LAG174" s="41"/>
      <c r="LAH174" s="41"/>
      <c r="LAI174" s="41"/>
      <c r="LAJ174" s="41"/>
      <c r="LAK174" s="41"/>
      <c r="LAL174" s="41"/>
      <c r="LAM174" s="41"/>
      <c r="LAN174" s="41"/>
      <c r="LAO174" s="41"/>
      <c r="LAP174" s="41"/>
      <c r="LAQ174" s="41"/>
      <c r="LAR174" s="41"/>
      <c r="LAS174" s="41"/>
      <c r="LAT174" s="41"/>
      <c r="LAU174" s="41"/>
      <c r="LAV174" s="41"/>
      <c r="LAW174" s="41"/>
      <c r="LAX174" s="41"/>
      <c r="LAY174" s="41"/>
      <c r="LAZ174" s="41"/>
      <c r="LBA174" s="41"/>
      <c r="LBB174" s="41"/>
      <c r="LBC174" s="41"/>
      <c r="LBD174" s="41"/>
      <c r="LBE174" s="41"/>
      <c r="LBF174" s="41"/>
      <c r="LBG174" s="41"/>
      <c r="LBH174" s="41"/>
      <c r="LBI174" s="41"/>
      <c r="LBJ174" s="41"/>
      <c r="LBK174" s="41"/>
      <c r="LBL174" s="41"/>
      <c r="LBM174" s="41"/>
      <c r="LBN174" s="41"/>
      <c r="LBO174" s="41"/>
      <c r="LBP174" s="41"/>
      <c r="LBQ174" s="41"/>
      <c r="LBR174" s="41"/>
      <c r="LBS174" s="41"/>
      <c r="LBT174" s="41"/>
      <c r="LBU174" s="41"/>
      <c r="LBV174" s="41"/>
      <c r="LBW174" s="41"/>
      <c r="LBX174" s="41"/>
      <c r="LBY174" s="41"/>
      <c r="LBZ174" s="41"/>
      <c r="LCA174" s="41"/>
      <c r="LCB174" s="41"/>
      <c r="LCC174" s="41"/>
      <c r="LCD174" s="41"/>
      <c r="LCE174" s="41"/>
      <c r="LCL174" s="41"/>
      <c r="LCM174" s="41"/>
      <c r="LCN174" s="41"/>
      <c r="LCO174" s="41"/>
      <c r="LCP174" s="41"/>
      <c r="LCQ174" s="41"/>
      <c r="LCR174" s="41"/>
      <c r="LCS174" s="41"/>
      <c r="LCT174" s="41"/>
      <c r="LCU174" s="41"/>
      <c r="LCV174" s="41"/>
      <c r="LCW174" s="41"/>
      <c r="LCX174" s="41"/>
      <c r="LCY174" s="41"/>
      <c r="LCZ174" s="41"/>
      <c r="LDA174" s="41"/>
      <c r="LDB174" s="41"/>
      <c r="LDC174" s="41"/>
      <c r="LDD174" s="41"/>
      <c r="LDE174" s="41"/>
      <c r="LDF174" s="41"/>
      <c r="LDG174" s="41"/>
      <c r="LDH174" s="41"/>
      <c r="LDI174" s="41"/>
      <c r="LDJ174" s="41"/>
      <c r="LDK174" s="41"/>
      <c r="LDL174" s="41"/>
      <c r="LDM174" s="41"/>
      <c r="LDN174" s="41"/>
      <c r="LDO174" s="41"/>
      <c r="LDP174" s="41"/>
      <c r="LDQ174" s="41"/>
      <c r="LDR174" s="41"/>
      <c r="LDS174" s="41"/>
      <c r="LDT174" s="41"/>
      <c r="LDU174" s="41"/>
      <c r="LDV174" s="41"/>
      <c r="LDW174" s="41"/>
      <c r="LDX174" s="41"/>
      <c r="LDY174" s="41"/>
      <c r="LDZ174" s="41"/>
      <c r="LEA174" s="41"/>
      <c r="LEB174" s="41"/>
      <c r="LEC174" s="41"/>
      <c r="LED174" s="41"/>
      <c r="LEE174" s="41"/>
      <c r="LEF174" s="41"/>
      <c r="LEG174" s="41"/>
      <c r="LEH174" s="41"/>
      <c r="LEI174" s="41"/>
      <c r="LEJ174" s="41"/>
      <c r="LEK174" s="41"/>
      <c r="LEL174" s="41"/>
      <c r="LEM174" s="41"/>
      <c r="LEN174" s="41"/>
      <c r="LEO174" s="41"/>
      <c r="LEP174" s="41"/>
      <c r="LEQ174" s="41"/>
      <c r="LER174" s="41"/>
      <c r="LES174" s="41"/>
      <c r="LET174" s="41"/>
      <c r="LEU174" s="41"/>
      <c r="LEV174" s="41"/>
      <c r="LEW174" s="41"/>
      <c r="LEX174" s="41"/>
      <c r="LEY174" s="41"/>
      <c r="LEZ174" s="41"/>
      <c r="LFA174" s="41"/>
      <c r="LFB174" s="41"/>
      <c r="LFC174" s="41"/>
      <c r="LFD174" s="41"/>
      <c r="LFE174" s="41"/>
      <c r="LFF174" s="41"/>
      <c r="LFG174" s="41"/>
      <c r="LFH174" s="41"/>
      <c r="LFI174" s="41"/>
      <c r="LFJ174" s="41"/>
      <c r="LFK174" s="41"/>
      <c r="LFL174" s="41"/>
      <c r="LFM174" s="41"/>
      <c r="LFN174" s="41"/>
      <c r="LFO174" s="41"/>
      <c r="LFP174" s="41"/>
      <c r="LFQ174" s="41"/>
      <c r="LFR174" s="41"/>
      <c r="LFS174" s="41"/>
      <c r="LFT174" s="41"/>
      <c r="LFU174" s="41"/>
      <c r="LFV174" s="41"/>
      <c r="LFW174" s="41"/>
      <c r="LFX174" s="41"/>
      <c r="LFY174" s="41"/>
      <c r="LFZ174" s="41"/>
      <c r="LGA174" s="41"/>
      <c r="LGB174" s="41"/>
      <c r="LGC174" s="41"/>
      <c r="LGD174" s="41"/>
      <c r="LGE174" s="41"/>
      <c r="LGF174" s="41"/>
      <c r="LGG174" s="41"/>
      <c r="LGH174" s="41"/>
      <c r="LGI174" s="41"/>
      <c r="LGJ174" s="41"/>
      <c r="LGK174" s="41"/>
      <c r="LGL174" s="41"/>
      <c r="LGM174" s="41"/>
      <c r="LGN174" s="41"/>
      <c r="LGO174" s="41"/>
      <c r="LGP174" s="41"/>
      <c r="LGQ174" s="41"/>
      <c r="LGR174" s="41"/>
      <c r="LGS174" s="41"/>
      <c r="LGT174" s="41"/>
      <c r="LGU174" s="41"/>
      <c r="LGV174" s="41"/>
      <c r="LGW174" s="41"/>
      <c r="LGX174" s="41"/>
      <c r="LGY174" s="41"/>
      <c r="LGZ174" s="41"/>
      <c r="LHA174" s="41"/>
      <c r="LHB174" s="41"/>
      <c r="LHC174" s="41"/>
      <c r="LHD174" s="41"/>
      <c r="LHE174" s="41"/>
      <c r="LHF174" s="41"/>
      <c r="LHG174" s="41"/>
      <c r="LHH174" s="41"/>
      <c r="LHI174" s="41"/>
      <c r="LHJ174" s="41"/>
      <c r="LHK174" s="41"/>
      <c r="LHL174" s="41"/>
      <c r="LHM174" s="41"/>
      <c r="LHN174" s="41"/>
      <c r="LHO174" s="41"/>
      <c r="LHP174" s="41"/>
      <c r="LHQ174" s="41"/>
      <c r="LHR174" s="41"/>
      <c r="LHS174" s="41"/>
      <c r="LHT174" s="41"/>
      <c r="LHU174" s="41"/>
      <c r="LHV174" s="41"/>
      <c r="LHW174" s="41"/>
      <c r="LHX174" s="41"/>
      <c r="LHY174" s="41"/>
      <c r="LHZ174" s="41"/>
      <c r="LIA174" s="41"/>
      <c r="LIB174" s="41"/>
      <c r="LIC174" s="41"/>
      <c r="LID174" s="41"/>
      <c r="LIE174" s="41"/>
      <c r="LIF174" s="41"/>
      <c r="LIG174" s="41"/>
      <c r="LIH174" s="41"/>
      <c r="LII174" s="41"/>
      <c r="LIJ174" s="41"/>
      <c r="LIK174" s="41"/>
      <c r="LIL174" s="41"/>
      <c r="LIM174" s="41"/>
      <c r="LIN174" s="41"/>
      <c r="LIO174" s="41"/>
      <c r="LIP174" s="41"/>
      <c r="LIQ174" s="41"/>
      <c r="LIR174" s="41"/>
      <c r="LIS174" s="41"/>
      <c r="LIT174" s="41"/>
      <c r="LIU174" s="41"/>
      <c r="LIV174" s="41"/>
      <c r="LIW174" s="41"/>
      <c r="LIX174" s="41"/>
      <c r="LIY174" s="41"/>
      <c r="LIZ174" s="41"/>
      <c r="LJA174" s="41"/>
      <c r="LJB174" s="41"/>
      <c r="LJC174" s="41"/>
      <c r="LJD174" s="41"/>
      <c r="LJE174" s="41"/>
      <c r="LJF174" s="41"/>
      <c r="LJG174" s="41"/>
      <c r="LJH174" s="41"/>
      <c r="LJI174" s="41"/>
      <c r="LJJ174" s="41"/>
      <c r="LJK174" s="41"/>
      <c r="LJL174" s="41"/>
      <c r="LJM174" s="41"/>
      <c r="LJN174" s="41"/>
      <c r="LJO174" s="41"/>
      <c r="LJP174" s="41"/>
      <c r="LJQ174" s="41"/>
      <c r="LJR174" s="41"/>
      <c r="LJS174" s="41"/>
      <c r="LJT174" s="41"/>
      <c r="LJU174" s="41"/>
      <c r="LJV174" s="41"/>
      <c r="LJW174" s="41"/>
      <c r="LJX174" s="41"/>
      <c r="LJY174" s="41"/>
      <c r="LJZ174" s="41"/>
      <c r="LKA174" s="41"/>
      <c r="LKB174" s="41"/>
      <c r="LKC174" s="41"/>
      <c r="LKD174" s="41"/>
      <c r="LKE174" s="41"/>
      <c r="LKF174" s="41"/>
      <c r="LKG174" s="41"/>
      <c r="LKH174" s="41"/>
      <c r="LKI174" s="41"/>
      <c r="LKJ174" s="41"/>
      <c r="LKK174" s="41"/>
      <c r="LKL174" s="41"/>
      <c r="LKM174" s="41"/>
      <c r="LKN174" s="41"/>
      <c r="LKO174" s="41"/>
      <c r="LKP174" s="41"/>
      <c r="LKQ174" s="41"/>
      <c r="LKR174" s="41"/>
      <c r="LKS174" s="41"/>
      <c r="LKT174" s="41"/>
      <c r="LKU174" s="41"/>
      <c r="LKV174" s="41"/>
      <c r="LKW174" s="41"/>
      <c r="LKX174" s="41"/>
      <c r="LKY174" s="41"/>
      <c r="LKZ174" s="41"/>
      <c r="LLA174" s="41"/>
      <c r="LLB174" s="41"/>
      <c r="LLC174" s="41"/>
      <c r="LLD174" s="41"/>
      <c r="LLE174" s="41"/>
      <c r="LLF174" s="41"/>
      <c r="LLG174" s="41"/>
      <c r="LLH174" s="41"/>
      <c r="LLI174" s="41"/>
      <c r="LLJ174" s="41"/>
      <c r="LLK174" s="41"/>
      <c r="LLL174" s="41"/>
      <c r="LLM174" s="41"/>
      <c r="LLN174" s="41"/>
      <c r="LLO174" s="41"/>
      <c r="LLP174" s="41"/>
      <c r="LLQ174" s="41"/>
      <c r="LLR174" s="41"/>
      <c r="LLS174" s="41"/>
      <c r="LLT174" s="41"/>
      <c r="LLU174" s="41"/>
      <c r="LLV174" s="41"/>
      <c r="LLW174" s="41"/>
      <c r="LLX174" s="41"/>
      <c r="LLY174" s="41"/>
      <c r="LLZ174" s="41"/>
      <c r="LMA174" s="41"/>
      <c r="LMH174" s="41"/>
      <c r="LMI174" s="41"/>
      <c r="LMJ174" s="41"/>
      <c r="LMK174" s="41"/>
      <c r="LML174" s="41"/>
      <c r="LMM174" s="41"/>
      <c r="LMN174" s="41"/>
      <c r="LMO174" s="41"/>
      <c r="LMP174" s="41"/>
      <c r="LMQ174" s="41"/>
      <c r="LMR174" s="41"/>
      <c r="LMS174" s="41"/>
      <c r="LMT174" s="41"/>
      <c r="LMU174" s="41"/>
      <c r="LMV174" s="41"/>
      <c r="LMW174" s="41"/>
      <c r="LMX174" s="41"/>
      <c r="LMY174" s="41"/>
      <c r="LMZ174" s="41"/>
      <c r="LNA174" s="41"/>
      <c r="LNB174" s="41"/>
      <c r="LNC174" s="41"/>
      <c r="LND174" s="41"/>
      <c r="LNE174" s="41"/>
      <c r="LNF174" s="41"/>
      <c r="LNG174" s="41"/>
      <c r="LNH174" s="41"/>
      <c r="LNI174" s="41"/>
      <c r="LNJ174" s="41"/>
      <c r="LNK174" s="41"/>
      <c r="LNL174" s="41"/>
      <c r="LNM174" s="41"/>
      <c r="LNN174" s="41"/>
      <c r="LNO174" s="41"/>
      <c r="LNP174" s="41"/>
      <c r="LNQ174" s="41"/>
      <c r="LNR174" s="41"/>
      <c r="LNS174" s="41"/>
      <c r="LNT174" s="41"/>
      <c r="LNU174" s="41"/>
      <c r="LNV174" s="41"/>
      <c r="LNW174" s="41"/>
      <c r="LNX174" s="41"/>
      <c r="LNY174" s="41"/>
      <c r="LNZ174" s="41"/>
      <c r="LOA174" s="41"/>
      <c r="LOB174" s="41"/>
      <c r="LOC174" s="41"/>
      <c r="LOD174" s="41"/>
      <c r="LOE174" s="41"/>
      <c r="LOF174" s="41"/>
      <c r="LOG174" s="41"/>
      <c r="LOH174" s="41"/>
      <c r="LOI174" s="41"/>
      <c r="LOJ174" s="41"/>
      <c r="LOK174" s="41"/>
      <c r="LOL174" s="41"/>
      <c r="LOM174" s="41"/>
      <c r="LON174" s="41"/>
      <c r="LOO174" s="41"/>
      <c r="LOP174" s="41"/>
      <c r="LOQ174" s="41"/>
      <c r="LOR174" s="41"/>
      <c r="LOS174" s="41"/>
      <c r="LOT174" s="41"/>
      <c r="LOU174" s="41"/>
      <c r="LOV174" s="41"/>
      <c r="LOW174" s="41"/>
      <c r="LOX174" s="41"/>
      <c r="LOY174" s="41"/>
      <c r="LOZ174" s="41"/>
      <c r="LPA174" s="41"/>
      <c r="LPB174" s="41"/>
      <c r="LPC174" s="41"/>
      <c r="LPD174" s="41"/>
      <c r="LPE174" s="41"/>
      <c r="LPF174" s="41"/>
      <c r="LPG174" s="41"/>
      <c r="LPH174" s="41"/>
      <c r="LPI174" s="41"/>
      <c r="LPJ174" s="41"/>
      <c r="LPK174" s="41"/>
      <c r="LPL174" s="41"/>
      <c r="LPM174" s="41"/>
      <c r="LPN174" s="41"/>
      <c r="LPO174" s="41"/>
      <c r="LPP174" s="41"/>
      <c r="LPQ174" s="41"/>
      <c r="LPR174" s="41"/>
      <c r="LPS174" s="41"/>
      <c r="LPT174" s="41"/>
      <c r="LPU174" s="41"/>
      <c r="LPV174" s="41"/>
      <c r="LPW174" s="41"/>
      <c r="LPX174" s="41"/>
      <c r="LPY174" s="41"/>
      <c r="LPZ174" s="41"/>
      <c r="LQA174" s="41"/>
      <c r="LQB174" s="41"/>
      <c r="LQC174" s="41"/>
      <c r="LQD174" s="41"/>
      <c r="LQE174" s="41"/>
      <c r="LQF174" s="41"/>
      <c r="LQG174" s="41"/>
      <c r="LQH174" s="41"/>
      <c r="LQI174" s="41"/>
      <c r="LQJ174" s="41"/>
      <c r="LQK174" s="41"/>
      <c r="LQL174" s="41"/>
      <c r="LQM174" s="41"/>
      <c r="LQN174" s="41"/>
      <c r="LQO174" s="41"/>
      <c r="LQP174" s="41"/>
      <c r="LQQ174" s="41"/>
      <c r="LQR174" s="41"/>
      <c r="LQS174" s="41"/>
      <c r="LQT174" s="41"/>
      <c r="LQU174" s="41"/>
      <c r="LQV174" s="41"/>
      <c r="LQW174" s="41"/>
      <c r="LQX174" s="41"/>
      <c r="LQY174" s="41"/>
      <c r="LQZ174" s="41"/>
      <c r="LRA174" s="41"/>
      <c r="LRB174" s="41"/>
      <c r="LRC174" s="41"/>
      <c r="LRD174" s="41"/>
      <c r="LRE174" s="41"/>
      <c r="LRF174" s="41"/>
      <c r="LRG174" s="41"/>
      <c r="LRH174" s="41"/>
      <c r="LRI174" s="41"/>
      <c r="LRJ174" s="41"/>
      <c r="LRK174" s="41"/>
      <c r="LRL174" s="41"/>
      <c r="LRM174" s="41"/>
      <c r="LRN174" s="41"/>
      <c r="LRO174" s="41"/>
      <c r="LRP174" s="41"/>
      <c r="LRQ174" s="41"/>
      <c r="LRR174" s="41"/>
      <c r="LRS174" s="41"/>
      <c r="LRT174" s="41"/>
      <c r="LRU174" s="41"/>
      <c r="LRV174" s="41"/>
      <c r="LRW174" s="41"/>
      <c r="LRX174" s="41"/>
      <c r="LRY174" s="41"/>
      <c r="LRZ174" s="41"/>
      <c r="LSA174" s="41"/>
      <c r="LSB174" s="41"/>
      <c r="LSC174" s="41"/>
      <c r="LSD174" s="41"/>
      <c r="LSE174" s="41"/>
      <c r="LSF174" s="41"/>
      <c r="LSG174" s="41"/>
      <c r="LSH174" s="41"/>
      <c r="LSI174" s="41"/>
      <c r="LSJ174" s="41"/>
      <c r="LSK174" s="41"/>
      <c r="LSL174" s="41"/>
      <c r="LSM174" s="41"/>
      <c r="LSN174" s="41"/>
      <c r="LSO174" s="41"/>
      <c r="LSP174" s="41"/>
      <c r="LSQ174" s="41"/>
      <c r="LSR174" s="41"/>
      <c r="LSS174" s="41"/>
      <c r="LST174" s="41"/>
      <c r="LSU174" s="41"/>
      <c r="LSV174" s="41"/>
      <c r="LSW174" s="41"/>
      <c r="LSX174" s="41"/>
      <c r="LSY174" s="41"/>
      <c r="LSZ174" s="41"/>
      <c r="LTA174" s="41"/>
      <c r="LTB174" s="41"/>
      <c r="LTC174" s="41"/>
      <c r="LTD174" s="41"/>
      <c r="LTE174" s="41"/>
      <c r="LTF174" s="41"/>
      <c r="LTG174" s="41"/>
      <c r="LTH174" s="41"/>
      <c r="LTI174" s="41"/>
      <c r="LTJ174" s="41"/>
      <c r="LTK174" s="41"/>
      <c r="LTL174" s="41"/>
      <c r="LTM174" s="41"/>
      <c r="LTN174" s="41"/>
      <c r="LTO174" s="41"/>
      <c r="LTP174" s="41"/>
      <c r="LTQ174" s="41"/>
      <c r="LTR174" s="41"/>
      <c r="LTS174" s="41"/>
      <c r="LTT174" s="41"/>
      <c r="LTU174" s="41"/>
      <c r="LTV174" s="41"/>
      <c r="LTW174" s="41"/>
      <c r="LTX174" s="41"/>
      <c r="LTY174" s="41"/>
      <c r="LTZ174" s="41"/>
      <c r="LUA174" s="41"/>
      <c r="LUB174" s="41"/>
      <c r="LUC174" s="41"/>
      <c r="LUD174" s="41"/>
      <c r="LUE174" s="41"/>
      <c r="LUF174" s="41"/>
      <c r="LUG174" s="41"/>
      <c r="LUH174" s="41"/>
      <c r="LUI174" s="41"/>
      <c r="LUJ174" s="41"/>
      <c r="LUK174" s="41"/>
      <c r="LUL174" s="41"/>
      <c r="LUM174" s="41"/>
      <c r="LUN174" s="41"/>
      <c r="LUO174" s="41"/>
      <c r="LUP174" s="41"/>
      <c r="LUQ174" s="41"/>
      <c r="LUR174" s="41"/>
      <c r="LUS174" s="41"/>
      <c r="LUT174" s="41"/>
      <c r="LUU174" s="41"/>
      <c r="LUV174" s="41"/>
      <c r="LUW174" s="41"/>
      <c r="LUX174" s="41"/>
      <c r="LUY174" s="41"/>
      <c r="LUZ174" s="41"/>
      <c r="LVA174" s="41"/>
      <c r="LVB174" s="41"/>
      <c r="LVC174" s="41"/>
      <c r="LVD174" s="41"/>
      <c r="LVE174" s="41"/>
      <c r="LVF174" s="41"/>
      <c r="LVG174" s="41"/>
      <c r="LVH174" s="41"/>
      <c r="LVI174" s="41"/>
      <c r="LVJ174" s="41"/>
      <c r="LVK174" s="41"/>
      <c r="LVL174" s="41"/>
      <c r="LVM174" s="41"/>
      <c r="LVN174" s="41"/>
      <c r="LVO174" s="41"/>
      <c r="LVP174" s="41"/>
      <c r="LVQ174" s="41"/>
      <c r="LVR174" s="41"/>
      <c r="LVS174" s="41"/>
      <c r="LVT174" s="41"/>
      <c r="LVU174" s="41"/>
      <c r="LVV174" s="41"/>
      <c r="LVW174" s="41"/>
      <c r="LWD174" s="41"/>
      <c r="LWE174" s="41"/>
      <c r="LWF174" s="41"/>
      <c r="LWG174" s="41"/>
      <c r="LWH174" s="41"/>
      <c r="LWI174" s="41"/>
      <c r="LWJ174" s="41"/>
      <c r="LWK174" s="41"/>
      <c r="LWL174" s="41"/>
      <c r="LWM174" s="41"/>
      <c r="LWN174" s="41"/>
      <c r="LWO174" s="41"/>
      <c r="LWP174" s="41"/>
      <c r="LWQ174" s="41"/>
      <c r="LWR174" s="41"/>
      <c r="LWS174" s="41"/>
      <c r="LWT174" s="41"/>
      <c r="LWU174" s="41"/>
      <c r="LWV174" s="41"/>
      <c r="LWW174" s="41"/>
      <c r="LWX174" s="41"/>
      <c r="LWY174" s="41"/>
      <c r="LWZ174" s="41"/>
      <c r="LXA174" s="41"/>
      <c r="LXB174" s="41"/>
      <c r="LXC174" s="41"/>
      <c r="LXD174" s="41"/>
      <c r="LXE174" s="41"/>
      <c r="LXF174" s="41"/>
      <c r="LXG174" s="41"/>
      <c r="LXH174" s="41"/>
      <c r="LXI174" s="41"/>
      <c r="LXJ174" s="41"/>
      <c r="LXK174" s="41"/>
      <c r="LXL174" s="41"/>
      <c r="LXM174" s="41"/>
      <c r="LXN174" s="41"/>
      <c r="LXO174" s="41"/>
      <c r="LXP174" s="41"/>
      <c r="LXQ174" s="41"/>
      <c r="LXR174" s="41"/>
      <c r="LXS174" s="41"/>
      <c r="LXT174" s="41"/>
      <c r="LXU174" s="41"/>
      <c r="LXV174" s="41"/>
      <c r="LXW174" s="41"/>
      <c r="LXX174" s="41"/>
      <c r="LXY174" s="41"/>
      <c r="LXZ174" s="41"/>
      <c r="LYA174" s="41"/>
      <c r="LYB174" s="41"/>
      <c r="LYC174" s="41"/>
      <c r="LYD174" s="41"/>
      <c r="LYE174" s="41"/>
      <c r="LYF174" s="41"/>
      <c r="LYG174" s="41"/>
      <c r="LYH174" s="41"/>
      <c r="LYI174" s="41"/>
      <c r="LYJ174" s="41"/>
      <c r="LYK174" s="41"/>
      <c r="LYL174" s="41"/>
      <c r="LYM174" s="41"/>
      <c r="LYN174" s="41"/>
      <c r="LYO174" s="41"/>
      <c r="LYP174" s="41"/>
      <c r="LYQ174" s="41"/>
      <c r="LYR174" s="41"/>
      <c r="LYS174" s="41"/>
      <c r="LYT174" s="41"/>
      <c r="LYU174" s="41"/>
      <c r="LYV174" s="41"/>
      <c r="LYW174" s="41"/>
      <c r="LYX174" s="41"/>
      <c r="LYY174" s="41"/>
      <c r="LYZ174" s="41"/>
      <c r="LZA174" s="41"/>
      <c r="LZB174" s="41"/>
      <c r="LZC174" s="41"/>
      <c r="LZD174" s="41"/>
      <c r="LZE174" s="41"/>
      <c r="LZF174" s="41"/>
      <c r="LZG174" s="41"/>
      <c r="LZH174" s="41"/>
      <c r="LZI174" s="41"/>
      <c r="LZJ174" s="41"/>
      <c r="LZK174" s="41"/>
      <c r="LZL174" s="41"/>
      <c r="LZM174" s="41"/>
      <c r="LZN174" s="41"/>
      <c r="LZO174" s="41"/>
      <c r="LZP174" s="41"/>
      <c r="LZQ174" s="41"/>
      <c r="LZR174" s="41"/>
      <c r="LZS174" s="41"/>
      <c r="LZT174" s="41"/>
      <c r="LZU174" s="41"/>
      <c r="LZV174" s="41"/>
      <c r="LZW174" s="41"/>
      <c r="LZX174" s="41"/>
      <c r="LZY174" s="41"/>
      <c r="LZZ174" s="41"/>
      <c r="MAA174" s="41"/>
      <c r="MAB174" s="41"/>
      <c r="MAC174" s="41"/>
      <c r="MAD174" s="41"/>
      <c r="MAE174" s="41"/>
      <c r="MAF174" s="41"/>
      <c r="MAG174" s="41"/>
      <c r="MAH174" s="41"/>
      <c r="MAI174" s="41"/>
      <c r="MAJ174" s="41"/>
      <c r="MAK174" s="41"/>
      <c r="MAL174" s="41"/>
      <c r="MAM174" s="41"/>
      <c r="MAN174" s="41"/>
      <c r="MAO174" s="41"/>
      <c r="MAP174" s="41"/>
      <c r="MAQ174" s="41"/>
      <c r="MAR174" s="41"/>
      <c r="MAS174" s="41"/>
      <c r="MAT174" s="41"/>
      <c r="MAU174" s="41"/>
      <c r="MAV174" s="41"/>
      <c r="MAW174" s="41"/>
      <c r="MAX174" s="41"/>
      <c r="MAY174" s="41"/>
      <c r="MAZ174" s="41"/>
      <c r="MBA174" s="41"/>
      <c r="MBB174" s="41"/>
      <c r="MBC174" s="41"/>
      <c r="MBD174" s="41"/>
      <c r="MBE174" s="41"/>
      <c r="MBF174" s="41"/>
      <c r="MBG174" s="41"/>
      <c r="MBH174" s="41"/>
      <c r="MBI174" s="41"/>
      <c r="MBJ174" s="41"/>
      <c r="MBK174" s="41"/>
      <c r="MBL174" s="41"/>
      <c r="MBM174" s="41"/>
      <c r="MBN174" s="41"/>
      <c r="MBO174" s="41"/>
      <c r="MBP174" s="41"/>
      <c r="MBQ174" s="41"/>
      <c r="MBR174" s="41"/>
      <c r="MBS174" s="41"/>
      <c r="MBT174" s="41"/>
      <c r="MBU174" s="41"/>
      <c r="MBV174" s="41"/>
      <c r="MBW174" s="41"/>
      <c r="MBX174" s="41"/>
      <c r="MBY174" s="41"/>
      <c r="MBZ174" s="41"/>
      <c r="MCA174" s="41"/>
      <c r="MCB174" s="41"/>
      <c r="MCC174" s="41"/>
      <c r="MCD174" s="41"/>
      <c r="MCE174" s="41"/>
      <c r="MCF174" s="41"/>
      <c r="MCG174" s="41"/>
      <c r="MCH174" s="41"/>
      <c r="MCI174" s="41"/>
      <c r="MCJ174" s="41"/>
      <c r="MCK174" s="41"/>
      <c r="MCL174" s="41"/>
      <c r="MCM174" s="41"/>
      <c r="MCN174" s="41"/>
      <c r="MCO174" s="41"/>
      <c r="MCP174" s="41"/>
      <c r="MCQ174" s="41"/>
      <c r="MCR174" s="41"/>
      <c r="MCS174" s="41"/>
      <c r="MCT174" s="41"/>
      <c r="MCU174" s="41"/>
      <c r="MCV174" s="41"/>
      <c r="MCW174" s="41"/>
      <c r="MCX174" s="41"/>
      <c r="MCY174" s="41"/>
      <c r="MCZ174" s="41"/>
      <c r="MDA174" s="41"/>
      <c r="MDB174" s="41"/>
      <c r="MDC174" s="41"/>
      <c r="MDD174" s="41"/>
      <c r="MDE174" s="41"/>
      <c r="MDF174" s="41"/>
      <c r="MDG174" s="41"/>
      <c r="MDH174" s="41"/>
      <c r="MDI174" s="41"/>
      <c r="MDJ174" s="41"/>
      <c r="MDK174" s="41"/>
      <c r="MDL174" s="41"/>
      <c r="MDM174" s="41"/>
      <c r="MDN174" s="41"/>
      <c r="MDO174" s="41"/>
      <c r="MDP174" s="41"/>
      <c r="MDQ174" s="41"/>
      <c r="MDR174" s="41"/>
      <c r="MDS174" s="41"/>
      <c r="MDT174" s="41"/>
      <c r="MDU174" s="41"/>
      <c r="MDV174" s="41"/>
      <c r="MDW174" s="41"/>
      <c r="MDX174" s="41"/>
      <c r="MDY174" s="41"/>
      <c r="MDZ174" s="41"/>
      <c r="MEA174" s="41"/>
      <c r="MEB174" s="41"/>
      <c r="MEC174" s="41"/>
      <c r="MED174" s="41"/>
      <c r="MEE174" s="41"/>
      <c r="MEF174" s="41"/>
      <c r="MEG174" s="41"/>
      <c r="MEH174" s="41"/>
      <c r="MEI174" s="41"/>
      <c r="MEJ174" s="41"/>
      <c r="MEK174" s="41"/>
      <c r="MEL174" s="41"/>
      <c r="MEM174" s="41"/>
      <c r="MEN174" s="41"/>
      <c r="MEO174" s="41"/>
      <c r="MEP174" s="41"/>
      <c r="MEQ174" s="41"/>
      <c r="MER174" s="41"/>
      <c r="MES174" s="41"/>
      <c r="MET174" s="41"/>
      <c r="MEU174" s="41"/>
      <c r="MEV174" s="41"/>
      <c r="MEW174" s="41"/>
      <c r="MEX174" s="41"/>
      <c r="MEY174" s="41"/>
      <c r="MEZ174" s="41"/>
      <c r="MFA174" s="41"/>
      <c r="MFB174" s="41"/>
      <c r="MFC174" s="41"/>
      <c r="MFD174" s="41"/>
      <c r="MFE174" s="41"/>
      <c r="MFF174" s="41"/>
      <c r="MFG174" s="41"/>
      <c r="MFH174" s="41"/>
      <c r="MFI174" s="41"/>
      <c r="MFJ174" s="41"/>
      <c r="MFK174" s="41"/>
      <c r="MFL174" s="41"/>
      <c r="MFM174" s="41"/>
      <c r="MFN174" s="41"/>
      <c r="MFO174" s="41"/>
      <c r="MFP174" s="41"/>
      <c r="MFQ174" s="41"/>
      <c r="MFR174" s="41"/>
      <c r="MFS174" s="41"/>
      <c r="MFZ174" s="41"/>
      <c r="MGA174" s="41"/>
      <c r="MGB174" s="41"/>
      <c r="MGC174" s="41"/>
      <c r="MGD174" s="41"/>
      <c r="MGE174" s="41"/>
      <c r="MGF174" s="41"/>
      <c r="MGG174" s="41"/>
      <c r="MGH174" s="41"/>
      <c r="MGI174" s="41"/>
      <c r="MGJ174" s="41"/>
      <c r="MGK174" s="41"/>
      <c r="MGL174" s="41"/>
      <c r="MGM174" s="41"/>
      <c r="MGN174" s="41"/>
      <c r="MGO174" s="41"/>
      <c r="MGP174" s="41"/>
      <c r="MGQ174" s="41"/>
      <c r="MGR174" s="41"/>
      <c r="MGS174" s="41"/>
      <c r="MGT174" s="41"/>
      <c r="MGU174" s="41"/>
      <c r="MGV174" s="41"/>
      <c r="MGW174" s="41"/>
      <c r="MGX174" s="41"/>
      <c r="MGY174" s="41"/>
      <c r="MGZ174" s="41"/>
      <c r="MHA174" s="41"/>
      <c r="MHB174" s="41"/>
      <c r="MHC174" s="41"/>
      <c r="MHD174" s="41"/>
      <c r="MHE174" s="41"/>
      <c r="MHF174" s="41"/>
      <c r="MHG174" s="41"/>
      <c r="MHH174" s="41"/>
      <c r="MHI174" s="41"/>
      <c r="MHJ174" s="41"/>
      <c r="MHK174" s="41"/>
      <c r="MHL174" s="41"/>
      <c r="MHM174" s="41"/>
      <c r="MHN174" s="41"/>
      <c r="MHO174" s="41"/>
      <c r="MHP174" s="41"/>
      <c r="MHQ174" s="41"/>
      <c r="MHR174" s="41"/>
      <c r="MHS174" s="41"/>
      <c r="MHT174" s="41"/>
      <c r="MHU174" s="41"/>
      <c r="MHV174" s="41"/>
      <c r="MHW174" s="41"/>
      <c r="MHX174" s="41"/>
      <c r="MHY174" s="41"/>
      <c r="MHZ174" s="41"/>
      <c r="MIA174" s="41"/>
      <c r="MIB174" s="41"/>
      <c r="MIC174" s="41"/>
      <c r="MID174" s="41"/>
      <c r="MIE174" s="41"/>
      <c r="MIF174" s="41"/>
      <c r="MIG174" s="41"/>
      <c r="MIH174" s="41"/>
      <c r="MII174" s="41"/>
      <c r="MIJ174" s="41"/>
      <c r="MIK174" s="41"/>
      <c r="MIL174" s="41"/>
      <c r="MIM174" s="41"/>
      <c r="MIN174" s="41"/>
      <c r="MIO174" s="41"/>
      <c r="MIP174" s="41"/>
      <c r="MIQ174" s="41"/>
      <c r="MIR174" s="41"/>
      <c r="MIS174" s="41"/>
      <c r="MIT174" s="41"/>
      <c r="MIU174" s="41"/>
      <c r="MIV174" s="41"/>
      <c r="MIW174" s="41"/>
      <c r="MIX174" s="41"/>
      <c r="MIY174" s="41"/>
      <c r="MIZ174" s="41"/>
      <c r="MJA174" s="41"/>
      <c r="MJB174" s="41"/>
      <c r="MJC174" s="41"/>
      <c r="MJD174" s="41"/>
      <c r="MJE174" s="41"/>
      <c r="MJF174" s="41"/>
      <c r="MJG174" s="41"/>
      <c r="MJH174" s="41"/>
      <c r="MJI174" s="41"/>
      <c r="MJJ174" s="41"/>
      <c r="MJK174" s="41"/>
      <c r="MJL174" s="41"/>
      <c r="MJM174" s="41"/>
      <c r="MJN174" s="41"/>
      <c r="MJO174" s="41"/>
      <c r="MJP174" s="41"/>
      <c r="MJQ174" s="41"/>
      <c r="MJR174" s="41"/>
      <c r="MJS174" s="41"/>
      <c r="MJT174" s="41"/>
      <c r="MJU174" s="41"/>
      <c r="MJV174" s="41"/>
      <c r="MJW174" s="41"/>
      <c r="MJX174" s="41"/>
      <c r="MJY174" s="41"/>
      <c r="MJZ174" s="41"/>
      <c r="MKA174" s="41"/>
      <c r="MKB174" s="41"/>
      <c r="MKC174" s="41"/>
      <c r="MKD174" s="41"/>
      <c r="MKE174" s="41"/>
      <c r="MKF174" s="41"/>
      <c r="MKG174" s="41"/>
      <c r="MKH174" s="41"/>
      <c r="MKI174" s="41"/>
      <c r="MKJ174" s="41"/>
      <c r="MKK174" s="41"/>
      <c r="MKL174" s="41"/>
      <c r="MKM174" s="41"/>
      <c r="MKN174" s="41"/>
      <c r="MKO174" s="41"/>
      <c r="MKP174" s="41"/>
      <c r="MKQ174" s="41"/>
      <c r="MKR174" s="41"/>
      <c r="MKS174" s="41"/>
      <c r="MKT174" s="41"/>
      <c r="MKU174" s="41"/>
      <c r="MKV174" s="41"/>
      <c r="MKW174" s="41"/>
      <c r="MKX174" s="41"/>
      <c r="MKY174" s="41"/>
      <c r="MKZ174" s="41"/>
      <c r="MLA174" s="41"/>
      <c r="MLB174" s="41"/>
      <c r="MLC174" s="41"/>
      <c r="MLD174" s="41"/>
      <c r="MLE174" s="41"/>
      <c r="MLF174" s="41"/>
      <c r="MLG174" s="41"/>
      <c r="MLH174" s="41"/>
      <c r="MLI174" s="41"/>
      <c r="MLJ174" s="41"/>
      <c r="MLK174" s="41"/>
      <c r="MLL174" s="41"/>
      <c r="MLM174" s="41"/>
      <c r="MLN174" s="41"/>
      <c r="MLO174" s="41"/>
      <c r="MLP174" s="41"/>
      <c r="MLQ174" s="41"/>
      <c r="MLR174" s="41"/>
      <c r="MLS174" s="41"/>
      <c r="MLT174" s="41"/>
      <c r="MLU174" s="41"/>
      <c r="MLV174" s="41"/>
      <c r="MLW174" s="41"/>
      <c r="MLX174" s="41"/>
      <c r="MLY174" s="41"/>
      <c r="MLZ174" s="41"/>
      <c r="MMA174" s="41"/>
      <c r="MMB174" s="41"/>
      <c r="MMC174" s="41"/>
      <c r="MMD174" s="41"/>
      <c r="MME174" s="41"/>
      <c r="MMF174" s="41"/>
      <c r="MMG174" s="41"/>
      <c r="MMH174" s="41"/>
      <c r="MMI174" s="41"/>
      <c r="MMJ174" s="41"/>
      <c r="MMK174" s="41"/>
      <c r="MML174" s="41"/>
      <c r="MMM174" s="41"/>
      <c r="MMN174" s="41"/>
      <c r="MMO174" s="41"/>
      <c r="MMP174" s="41"/>
      <c r="MMQ174" s="41"/>
      <c r="MMR174" s="41"/>
      <c r="MMS174" s="41"/>
      <c r="MMT174" s="41"/>
      <c r="MMU174" s="41"/>
      <c r="MMV174" s="41"/>
      <c r="MMW174" s="41"/>
      <c r="MMX174" s="41"/>
      <c r="MMY174" s="41"/>
      <c r="MMZ174" s="41"/>
      <c r="MNA174" s="41"/>
      <c r="MNB174" s="41"/>
      <c r="MNC174" s="41"/>
      <c r="MND174" s="41"/>
      <c r="MNE174" s="41"/>
      <c r="MNF174" s="41"/>
      <c r="MNG174" s="41"/>
      <c r="MNH174" s="41"/>
      <c r="MNI174" s="41"/>
      <c r="MNJ174" s="41"/>
      <c r="MNK174" s="41"/>
      <c r="MNL174" s="41"/>
      <c r="MNM174" s="41"/>
      <c r="MNN174" s="41"/>
      <c r="MNO174" s="41"/>
      <c r="MNP174" s="41"/>
      <c r="MNQ174" s="41"/>
      <c r="MNR174" s="41"/>
      <c r="MNS174" s="41"/>
      <c r="MNT174" s="41"/>
      <c r="MNU174" s="41"/>
      <c r="MNV174" s="41"/>
      <c r="MNW174" s="41"/>
      <c r="MNX174" s="41"/>
      <c r="MNY174" s="41"/>
      <c r="MNZ174" s="41"/>
      <c r="MOA174" s="41"/>
      <c r="MOB174" s="41"/>
      <c r="MOC174" s="41"/>
      <c r="MOD174" s="41"/>
      <c r="MOE174" s="41"/>
      <c r="MOF174" s="41"/>
      <c r="MOG174" s="41"/>
      <c r="MOH174" s="41"/>
      <c r="MOI174" s="41"/>
      <c r="MOJ174" s="41"/>
      <c r="MOK174" s="41"/>
      <c r="MOL174" s="41"/>
      <c r="MOM174" s="41"/>
      <c r="MON174" s="41"/>
      <c r="MOO174" s="41"/>
      <c r="MOP174" s="41"/>
      <c r="MOQ174" s="41"/>
      <c r="MOR174" s="41"/>
      <c r="MOS174" s="41"/>
      <c r="MOT174" s="41"/>
      <c r="MOU174" s="41"/>
      <c r="MOV174" s="41"/>
      <c r="MOW174" s="41"/>
      <c r="MOX174" s="41"/>
      <c r="MOY174" s="41"/>
      <c r="MOZ174" s="41"/>
      <c r="MPA174" s="41"/>
      <c r="MPB174" s="41"/>
      <c r="MPC174" s="41"/>
      <c r="MPD174" s="41"/>
      <c r="MPE174" s="41"/>
      <c r="MPF174" s="41"/>
      <c r="MPG174" s="41"/>
      <c r="MPH174" s="41"/>
      <c r="MPI174" s="41"/>
      <c r="MPJ174" s="41"/>
      <c r="MPK174" s="41"/>
      <c r="MPL174" s="41"/>
      <c r="MPM174" s="41"/>
      <c r="MPN174" s="41"/>
      <c r="MPO174" s="41"/>
      <c r="MPV174" s="41"/>
      <c r="MPW174" s="41"/>
      <c r="MPX174" s="41"/>
      <c r="MPY174" s="41"/>
      <c r="MPZ174" s="41"/>
      <c r="MQA174" s="41"/>
      <c r="MQB174" s="41"/>
      <c r="MQC174" s="41"/>
      <c r="MQD174" s="41"/>
      <c r="MQE174" s="41"/>
      <c r="MQF174" s="41"/>
      <c r="MQG174" s="41"/>
      <c r="MQH174" s="41"/>
      <c r="MQI174" s="41"/>
      <c r="MQJ174" s="41"/>
      <c r="MQK174" s="41"/>
      <c r="MQL174" s="41"/>
      <c r="MQM174" s="41"/>
      <c r="MQN174" s="41"/>
      <c r="MQO174" s="41"/>
      <c r="MQP174" s="41"/>
      <c r="MQQ174" s="41"/>
      <c r="MQR174" s="41"/>
      <c r="MQS174" s="41"/>
      <c r="MQT174" s="41"/>
      <c r="MQU174" s="41"/>
      <c r="MQV174" s="41"/>
      <c r="MQW174" s="41"/>
      <c r="MQX174" s="41"/>
      <c r="MQY174" s="41"/>
      <c r="MQZ174" s="41"/>
      <c r="MRA174" s="41"/>
      <c r="MRB174" s="41"/>
      <c r="MRC174" s="41"/>
      <c r="MRD174" s="41"/>
      <c r="MRE174" s="41"/>
      <c r="MRF174" s="41"/>
      <c r="MRG174" s="41"/>
      <c r="MRH174" s="41"/>
      <c r="MRI174" s="41"/>
      <c r="MRJ174" s="41"/>
      <c r="MRK174" s="41"/>
      <c r="MRL174" s="41"/>
      <c r="MRM174" s="41"/>
      <c r="MRN174" s="41"/>
      <c r="MRO174" s="41"/>
      <c r="MRP174" s="41"/>
      <c r="MRQ174" s="41"/>
      <c r="MRR174" s="41"/>
      <c r="MRS174" s="41"/>
      <c r="MRT174" s="41"/>
      <c r="MRU174" s="41"/>
      <c r="MRV174" s="41"/>
      <c r="MRW174" s="41"/>
      <c r="MRX174" s="41"/>
      <c r="MRY174" s="41"/>
      <c r="MRZ174" s="41"/>
      <c r="MSA174" s="41"/>
      <c r="MSB174" s="41"/>
      <c r="MSC174" s="41"/>
      <c r="MSD174" s="41"/>
      <c r="MSE174" s="41"/>
      <c r="MSF174" s="41"/>
      <c r="MSG174" s="41"/>
      <c r="MSH174" s="41"/>
      <c r="MSI174" s="41"/>
      <c r="MSJ174" s="41"/>
      <c r="MSK174" s="41"/>
      <c r="MSL174" s="41"/>
      <c r="MSM174" s="41"/>
      <c r="MSN174" s="41"/>
      <c r="MSO174" s="41"/>
      <c r="MSP174" s="41"/>
      <c r="MSQ174" s="41"/>
      <c r="MSR174" s="41"/>
      <c r="MSS174" s="41"/>
      <c r="MST174" s="41"/>
      <c r="MSU174" s="41"/>
      <c r="MSV174" s="41"/>
      <c r="MSW174" s="41"/>
      <c r="MSX174" s="41"/>
      <c r="MSY174" s="41"/>
      <c r="MSZ174" s="41"/>
      <c r="MTA174" s="41"/>
      <c r="MTB174" s="41"/>
      <c r="MTC174" s="41"/>
      <c r="MTD174" s="41"/>
      <c r="MTE174" s="41"/>
      <c r="MTF174" s="41"/>
      <c r="MTG174" s="41"/>
      <c r="MTH174" s="41"/>
      <c r="MTI174" s="41"/>
      <c r="MTJ174" s="41"/>
      <c r="MTK174" s="41"/>
      <c r="MTL174" s="41"/>
      <c r="MTM174" s="41"/>
      <c r="MTN174" s="41"/>
      <c r="MTO174" s="41"/>
      <c r="MTP174" s="41"/>
      <c r="MTQ174" s="41"/>
      <c r="MTR174" s="41"/>
      <c r="MTS174" s="41"/>
      <c r="MTT174" s="41"/>
      <c r="MTU174" s="41"/>
      <c r="MTV174" s="41"/>
      <c r="MTW174" s="41"/>
      <c r="MTX174" s="41"/>
      <c r="MTY174" s="41"/>
      <c r="MTZ174" s="41"/>
      <c r="MUA174" s="41"/>
      <c r="MUB174" s="41"/>
      <c r="MUC174" s="41"/>
      <c r="MUD174" s="41"/>
      <c r="MUE174" s="41"/>
      <c r="MUF174" s="41"/>
      <c r="MUG174" s="41"/>
      <c r="MUH174" s="41"/>
      <c r="MUI174" s="41"/>
      <c r="MUJ174" s="41"/>
      <c r="MUK174" s="41"/>
      <c r="MUL174" s="41"/>
      <c r="MUM174" s="41"/>
      <c r="MUN174" s="41"/>
      <c r="MUO174" s="41"/>
      <c r="MUP174" s="41"/>
      <c r="MUQ174" s="41"/>
      <c r="MUR174" s="41"/>
      <c r="MUS174" s="41"/>
      <c r="MUT174" s="41"/>
      <c r="MUU174" s="41"/>
      <c r="MUV174" s="41"/>
      <c r="MUW174" s="41"/>
      <c r="MUX174" s="41"/>
      <c r="MUY174" s="41"/>
      <c r="MUZ174" s="41"/>
      <c r="MVA174" s="41"/>
      <c r="MVB174" s="41"/>
      <c r="MVC174" s="41"/>
      <c r="MVD174" s="41"/>
      <c r="MVE174" s="41"/>
      <c r="MVF174" s="41"/>
      <c r="MVG174" s="41"/>
      <c r="MVH174" s="41"/>
      <c r="MVI174" s="41"/>
      <c r="MVJ174" s="41"/>
      <c r="MVK174" s="41"/>
      <c r="MVL174" s="41"/>
      <c r="MVM174" s="41"/>
      <c r="MVN174" s="41"/>
      <c r="MVO174" s="41"/>
      <c r="MVP174" s="41"/>
      <c r="MVQ174" s="41"/>
      <c r="MVR174" s="41"/>
      <c r="MVS174" s="41"/>
      <c r="MVT174" s="41"/>
      <c r="MVU174" s="41"/>
      <c r="MVV174" s="41"/>
      <c r="MVW174" s="41"/>
      <c r="MVX174" s="41"/>
      <c r="MVY174" s="41"/>
      <c r="MVZ174" s="41"/>
      <c r="MWA174" s="41"/>
      <c r="MWB174" s="41"/>
      <c r="MWC174" s="41"/>
      <c r="MWD174" s="41"/>
      <c r="MWE174" s="41"/>
      <c r="MWF174" s="41"/>
      <c r="MWG174" s="41"/>
      <c r="MWH174" s="41"/>
      <c r="MWI174" s="41"/>
      <c r="MWJ174" s="41"/>
      <c r="MWK174" s="41"/>
      <c r="MWL174" s="41"/>
      <c r="MWM174" s="41"/>
      <c r="MWN174" s="41"/>
      <c r="MWO174" s="41"/>
      <c r="MWP174" s="41"/>
      <c r="MWQ174" s="41"/>
      <c r="MWR174" s="41"/>
      <c r="MWS174" s="41"/>
      <c r="MWT174" s="41"/>
      <c r="MWU174" s="41"/>
      <c r="MWV174" s="41"/>
      <c r="MWW174" s="41"/>
      <c r="MWX174" s="41"/>
      <c r="MWY174" s="41"/>
      <c r="MWZ174" s="41"/>
      <c r="MXA174" s="41"/>
      <c r="MXB174" s="41"/>
      <c r="MXC174" s="41"/>
      <c r="MXD174" s="41"/>
      <c r="MXE174" s="41"/>
      <c r="MXF174" s="41"/>
      <c r="MXG174" s="41"/>
      <c r="MXH174" s="41"/>
      <c r="MXI174" s="41"/>
      <c r="MXJ174" s="41"/>
      <c r="MXK174" s="41"/>
      <c r="MXL174" s="41"/>
      <c r="MXM174" s="41"/>
      <c r="MXN174" s="41"/>
      <c r="MXO174" s="41"/>
      <c r="MXP174" s="41"/>
      <c r="MXQ174" s="41"/>
      <c r="MXR174" s="41"/>
      <c r="MXS174" s="41"/>
      <c r="MXT174" s="41"/>
      <c r="MXU174" s="41"/>
      <c r="MXV174" s="41"/>
      <c r="MXW174" s="41"/>
      <c r="MXX174" s="41"/>
      <c r="MXY174" s="41"/>
      <c r="MXZ174" s="41"/>
      <c r="MYA174" s="41"/>
      <c r="MYB174" s="41"/>
      <c r="MYC174" s="41"/>
      <c r="MYD174" s="41"/>
      <c r="MYE174" s="41"/>
      <c r="MYF174" s="41"/>
      <c r="MYG174" s="41"/>
      <c r="MYH174" s="41"/>
      <c r="MYI174" s="41"/>
      <c r="MYJ174" s="41"/>
      <c r="MYK174" s="41"/>
      <c r="MYL174" s="41"/>
      <c r="MYM174" s="41"/>
      <c r="MYN174" s="41"/>
      <c r="MYO174" s="41"/>
      <c r="MYP174" s="41"/>
      <c r="MYQ174" s="41"/>
      <c r="MYR174" s="41"/>
      <c r="MYS174" s="41"/>
      <c r="MYT174" s="41"/>
      <c r="MYU174" s="41"/>
      <c r="MYV174" s="41"/>
      <c r="MYW174" s="41"/>
      <c r="MYX174" s="41"/>
      <c r="MYY174" s="41"/>
      <c r="MYZ174" s="41"/>
      <c r="MZA174" s="41"/>
      <c r="MZB174" s="41"/>
      <c r="MZC174" s="41"/>
      <c r="MZD174" s="41"/>
      <c r="MZE174" s="41"/>
      <c r="MZF174" s="41"/>
      <c r="MZG174" s="41"/>
      <c r="MZH174" s="41"/>
      <c r="MZI174" s="41"/>
      <c r="MZJ174" s="41"/>
      <c r="MZK174" s="41"/>
      <c r="MZR174" s="41"/>
      <c r="MZS174" s="41"/>
      <c r="MZT174" s="41"/>
      <c r="MZU174" s="41"/>
      <c r="MZV174" s="41"/>
      <c r="MZW174" s="41"/>
      <c r="MZX174" s="41"/>
      <c r="MZY174" s="41"/>
      <c r="MZZ174" s="41"/>
      <c r="NAA174" s="41"/>
      <c r="NAB174" s="41"/>
      <c r="NAC174" s="41"/>
      <c r="NAD174" s="41"/>
      <c r="NAE174" s="41"/>
      <c r="NAF174" s="41"/>
      <c r="NAG174" s="41"/>
      <c r="NAH174" s="41"/>
      <c r="NAI174" s="41"/>
      <c r="NAJ174" s="41"/>
      <c r="NAK174" s="41"/>
      <c r="NAL174" s="41"/>
      <c r="NAM174" s="41"/>
      <c r="NAN174" s="41"/>
      <c r="NAO174" s="41"/>
      <c r="NAP174" s="41"/>
      <c r="NAQ174" s="41"/>
      <c r="NAR174" s="41"/>
      <c r="NAS174" s="41"/>
      <c r="NAT174" s="41"/>
      <c r="NAU174" s="41"/>
      <c r="NAV174" s="41"/>
      <c r="NAW174" s="41"/>
      <c r="NAX174" s="41"/>
      <c r="NAY174" s="41"/>
      <c r="NAZ174" s="41"/>
      <c r="NBA174" s="41"/>
      <c r="NBB174" s="41"/>
      <c r="NBC174" s="41"/>
      <c r="NBD174" s="41"/>
      <c r="NBE174" s="41"/>
      <c r="NBF174" s="41"/>
      <c r="NBG174" s="41"/>
      <c r="NBH174" s="41"/>
      <c r="NBI174" s="41"/>
      <c r="NBJ174" s="41"/>
      <c r="NBK174" s="41"/>
      <c r="NBL174" s="41"/>
      <c r="NBM174" s="41"/>
      <c r="NBN174" s="41"/>
      <c r="NBO174" s="41"/>
      <c r="NBP174" s="41"/>
      <c r="NBQ174" s="41"/>
      <c r="NBR174" s="41"/>
      <c r="NBS174" s="41"/>
      <c r="NBT174" s="41"/>
      <c r="NBU174" s="41"/>
      <c r="NBV174" s="41"/>
      <c r="NBW174" s="41"/>
      <c r="NBX174" s="41"/>
      <c r="NBY174" s="41"/>
      <c r="NBZ174" s="41"/>
      <c r="NCA174" s="41"/>
      <c r="NCB174" s="41"/>
      <c r="NCC174" s="41"/>
      <c r="NCD174" s="41"/>
      <c r="NCE174" s="41"/>
      <c r="NCF174" s="41"/>
      <c r="NCG174" s="41"/>
      <c r="NCH174" s="41"/>
      <c r="NCI174" s="41"/>
      <c r="NCJ174" s="41"/>
      <c r="NCK174" s="41"/>
      <c r="NCL174" s="41"/>
      <c r="NCM174" s="41"/>
      <c r="NCN174" s="41"/>
      <c r="NCO174" s="41"/>
      <c r="NCP174" s="41"/>
      <c r="NCQ174" s="41"/>
      <c r="NCR174" s="41"/>
      <c r="NCS174" s="41"/>
      <c r="NCT174" s="41"/>
      <c r="NCU174" s="41"/>
      <c r="NCV174" s="41"/>
      <c r="NCW174" s="41"/>
      <c r="NCX174" s="41"/>
      <c r="NCY174" s="41"/>
      <c r="NCZ174" s="41"/>
      <c r="NDA174" s="41"/>
      <c r="NDB174" s="41"/>
      <c r="NDC174" s="41"/>
      <c r="NDD174" s="41"/>
      <c r="NDE174" s="41"/>
      <c r="NDF174" s="41"/>
      <c r="NDG174" s="41"/>
      <c r="NDH174" s="41"/>
      <c r="NDI174" s="41"/>
      <c r="NDJ174" s="41"/>
      <c r="NDK174" s="41"/>
      <c r="NDL174" s="41"/>
      <c r="NDM174" s="41"/>
      <c r="NDN174" s="41"/>
      <c r="NDO174" s="41"/>
      <c r="NDP174" s="41"/>
      <c r="NDQ174" s="41"/>
      <c r="NDR174" s="41"/>
      <c r="NDS174" s="41"/>
      <c r="NDT174" s="41"/>
      <c r="NDU174" s="41"/>
      <c r="NDV174" s="41"/>
      <c r="NDW174" s="41"/>
      <c r="NDX174" s="41"/>
      <c r="NDY174" s="41"/>
      <c r="NDZ174" s="41"/>
      <c r="NEA174" s="41"/>
      <c r="NEB174" s="41"/>
      <c r="NEC174" s="41"/>
      <c r="NED174" s="41"/>
      <c r="NEE174" s="41"/>
      <c r="NEF174" s="41"/>
      <c r="NEG174" s="41"/>
      <c r="NEH174" s="41"/>
      <c r="NEI174" s="41"/>
      <c r="NEJ174" s="41"/>
      <c r="NEK174" s="41"/>
      <c r="NEL174" s="41"/>
      <c r="NEM174" s="41"/>
      <c r="NEN174" s="41"/>
      <c r="NEO174" s="41"/>
      <c r="NEP174" s="41"/>
      <c r="NEQ174" s="41"/>
      <c r="NER174" s="41"/>
      <c r="NES174" s="41"/>
      <c r="NET174" s="41"/>
      <c r="NEU174" s="41"/>
      <c r="NEV174" s="41"/>
      <c r="NEW174" s="41"/>
      <c r="NEX174" s="41"/>
      <c r="NEY174" s="41"/>
      <c r="NEZ174" s="41"/>
      <c r="NFA174" s="41"/>
      <c r="NFB174" s="41"/>
      <c r="NFC174" s="41"/>
      <c r="NFD174" s="41"/>
      <c r="NFE174" s="41"/>
      <c r="NFF174" s="41"/>
      <c r="NFG174" s="41"/>
      <c r="NFH174" s="41"/>
      <c r="NFI174" s="41"/>
      <c r="NFJ174" s="41"/>
      <c r="NFK174" s="41"/>
      <c r="NFL174" s="41"/>
      <c r="NFM174" s="41"/>
      <c r="NFN174" s="41"/>
      <c r="NFO174" s="41"/>
      <c r="NFP174" s="41"/>
      <c r="NFQ174" s="41"/>
      <c r="NFR174" s="41"/>
      <c r="NFS174" s="41"/>
      <c r="NFT174" s="41"/>
      <c r="NFU174" s="41"/>
      <c r="NFV174" s="41"/>
      <c r="NFW174" s="41"/>
      <c r="NFX174" s="41"/>
      <c r="NFY174" s="41"/>
      <c r="NFZ174" s="41"/>
      <c r="NGA174" s="41"/>
      <c r="NGB174" s="41"/>
      <c r="NGC174" s="41"/>
      <c r="NGD174" s="41"/>
      <c r="NGE174" s="41"/>
      <c r="NGF174" s="41"/>
      <c r="NGG174" s="41"/>
      <c r="NGH174" s="41"/>
      <c r="NGI174" s="41"/>
      <c r="NGJ174" s="41"/>
      <c r="NGK174" s="41"/>
      <c r="NGL174" s="41"/>
      <c r="NGM174" s="41"/>
      <c r="NGN174" s="41"/>
      <c r="NGO174" s="41"/>
      <c r="NGP174" s="41"/>
      <c r="NGQ174" s="41"/>
      <c r="NGR174" s="41"/>
      <c r="NGS174" s="41"/>
      <c r="NGT174" s="41"/>
      <c r="NGU174" s="41"/>
      <c r="NGV174" s="41"/>
      <c r="NGW174" s="41"/>
      <c r="NGX174" s="41"/>
      <c r="NGY174" s="41"/>
      <c r="NGZ174" s="41"/>
      <c r="NHA174" s="41"/>
      <c r="NHB174" s="41"/>
      <c r="NHC174" s="41"/>
      <c r="NHD174" s="41"/>
      <c r="NHE174" s="41"/>
      <c r="NHF174" s="41"/>
      <c r="NHG174" s="41"/>
      <c r="NHH174" s="41"/>
      <c r="NHI174" s="41"/>
      <c r="NHJ174" s="41"/>
      <c r="NHK174" s="41"/>
      <c r="NHL174" s="41"/>
      <c r="NHM174" s="41"/>
      <c r="NHN174" s="41"/>
      <c r="NHO174" s="41"/>
      <c r="NHP174" s="41"/>
      <c r="NHQ174" s="41"/>
      <c r="NHR174" s="41"/>
      <c r="NHS174" s="41"/>
      <c r="NHT174" s="41"/>
      <c r="NHU174" s="41"/>
      <c r="NHV174" s="41"/>
      <c r="NHW174" s="41"/>
      <c r="NHX174" s="41"/>
      <c r="NHY174" s="41"/>
      <c r="NHZ174" s="41"/>
      <c r="NIA174" s="41"/>
      <c r="NIB174" s="41"/>
      <c r="NIC174" s="41"/>
      <c r="NID174" s="41"/>
      <c r="NIE174" s="41"/>
      <c r="NIF174" s="41"/>
      <c r="NIG174" s="41"/>
      <c r="NIH174" s="41"/>
      <c r="NII174" s="41"/>
      <c r="NIJ174" s="41"/>
      <c r="NIK174" s="41"/>
      <c r="NIL174" s="41"/>
      <c r="NIM174" s="41"/>
      <c r="NIN174" s="41"/>
      <c r="NIO174" s="41"/>
      <c r="NIP174" s="41"/>
      <c r="NIQ174" s="41"/>
      <c r="NIR174" s="41"/>
      <c r="NIS174" s="41"/>
      <c r="NIT174" s="41"/>
      <c r="NIU174" s="41"/>
      <c r="NIV174" s="41"/>
      <c r="NIW174" s="41"/>
      <c r="NIX174" s="41"/>
      <c r="NIY174" s="41"/>
      <c r="NIZ174" s="41"/>
      <c r="NJA174" s="41"/>
      <c r="NJB174" s="41"/>
      <c r="NJC174" s="41"/>
      <c r="NJD174" s="41"/>
      <c r="NJE174" s="41"/>
      <c r="NJF174" s="41"/>
      <c r="NJG174" s="41"/>
      <c r="NJN174" s="41"/>
      <c r="NJO174" s="41"/>
      <c r="NJP174" s="41"/>
      <c r="NJQ174" s="41"/>
      <c r="NJR174" s="41"/>
      <c r="NJS174" s="41"/>
      <c r="NJT174" s="41"/>
      <c r="NJU174" s="41"/>
      <c r="NJV174" s="41"/>
      <c r="NJW174" s="41"/>
      <c r="NJX174" s="41"/>
      <c r="NJY174" s="41"/>
      <c r="NJZ174" s="41"/>
      <c r="NKA174" s="41"/>
      <c r="NKB174" s="41"/>
      <c r="NKC174" s="41"/>
      <c r="NKD174" s="41"/>
      <c r="NKE174" s="41"/>
      <c r="NKF174" s="41"/>
      <c r="NKG174" s="41"/>
      <c r="NKH174" s="41"/>
      <c r="NKI174" s="41"/>
      <c r="NKJ174" s="41"/>
      <c r="NKK174" s="41"/>
      <c r="NKL174" s="41"/>
      <c r="NKM174" s="41"/>
      <c r="NKN174" s="41"/>
      <c r="NKO174" s="41"/>
      <c r="NKP174" s="41"/>
      <c r="NKQ174" s="41"/>
      <c r="NKR174" s="41"/>
      <c r="NKS174" s="41"/>
      <c r="NKT174" s="41"/>
      <c r="NKU174" s="41"/>
      <c r="NKV174" s="41"/>
      <c r="NKW174" s="41"/>
      <c r="NKX174" s="41"/>
      <c r="NKY174" s="41"/>
      <c r="NKZ174" s="41"/>
      <c r="NLA174" s="41"/>
      <c r="NLB174" s="41"/>
      <c r="NLC174" s="41"/>
      <c r="NLD174" s="41"/>
      <c r="NLE174" s="41"/>
      <c r="NLF174" s="41"/>
      <c r="NLG174" s="41"/>
      <c r="NLH174" s="41"/>
      <c r="NLI174" s="41"/>
      <c r="NLJ174" s="41"/>
      <c r="NLK174" s="41"/>
      <c r="NLL174" s="41"/>
      <c r="NLM174" s="41"/>
      <c r="NLN174" s="41"/>
      <c r="NLO174" s="41"/>
      <c r="NLP174" s="41"/>
      <c r="NLQ174" s="41"/>
      <c r="NLR174" s="41"/>
      <c r="NLS174" s="41"/>
      <c r="NLT174" s="41"/>
      <c r="NLU174" s="41"/>
      <c r="NLV174" s="41"/>
      <c r="NLW174" s="41"/>
      <c r="NLX174" s="41"/>
      <c r="NLY174" s="41"/>
      <c r="NLZ174" s="41"/>
      <c r="NMA174" s="41"/>
      <c r="NMB174" s="41"/>
      <c r="NMC174" s="41"/>
      <c r="NMD174" s="41"/>
      <c r="NME174" s="41"/>
      <c r="NMF174" s="41"/>
      <c r="NMG174" s="41"/>
      <c r="NMH174" s="41"/>
      <c r="NMI174" s="41"/>
      <c r="NMJ174" s="41"/>
      <c r="NMK174" s="41"/>
      <c r="NML174" s="41"/>
      <c r="NMM174" s="41"/>
      <c r="NMN174" s="41"/>
      <c r="NMO174" s="41"/>
      <c r="NMP174" s="41"/>
      <c r="NMQ174" s="41"/>
      <c r="NMR174" s="41"/>
      <c r="NMS174" s="41"/>
      <c r="NMT174" s="41"/>
      <c r="NMU174" s="41"/>
      <c r="NMV174" s="41"/>
      <c r="NMW174" s="41"/>
      <c r="NMX174" s="41"/>
      <c r="NMY174" s="41"/>
      <c r="NMZ174" s="41"/>
      <c r="NNA174" s="41"/>
      <c r="NNB174" s="41"/>
      <c r="NNC174" s="41"/>
      <c r="NND174" s="41"/>
      <c r="NNE174" s="41"/>
      <c r="NNF174" s="41"/>
      <c r="NNG174" s="41"/>
      <c r="NNH174" s="41"/>
      <c r="NNI174" s="41"/>
      <c r="NNJ174" s="41"/>
      <c r="NNK174" s="41"/>
      <c r="NNL174" s="41"/>
      <c r="NNM174" s="41"/>
      <c r="NNN174" s="41"/>
      <c r="NNO174" s="41"/>
      <c r="NNP174" s="41"/>
      <c r="NNQ174" s="41"/>
      <c r="NNR174" s="41"/>
      <c r="NNS174" s="41"/>
      <c r="NNT174" s="41"/>
      <c r="NNU174" s="41"/>
      <c r="NNV174" s="41"/>
      <c r="NNW174" s="41"/>
      <c r="NNX174" s="41"/>
      <c r="NNY174" s="41"/>
      <c r="NNZ174" s="41"/>
      <c r="NOA174" s="41"/>
      <c r="NOB174" s="41"/>
      <c r="NOC174" s="41"/>
      <c r="NOD174" s="41"/>
      <c r="NOE174" s="41"/>
      <c r="NOF174" s="41"/>
      <c r="NOG174" s="41"/>
      <c r="NOH174" s="41"/>
      <c r="NOI174" s="41"/>
      <c r="NOJ174" s="41"/>
      <c r="NOK174" s="41"/>
      <c r="NOL174" s="41"/>
      <c r="NOM174" s="41"/>
      <c r="NON174" s="41"/>
      <c r="NOO174" s="41"/>
      <c r="NOP174" s="41"/>
      <c r="NOQ174" s="41"/>
      <c r="NOR174" s="41"/>
      <c r="NOS174" s="41"/>
      <c r="NOT174" s="41"/>
      <c r="NOU174" s="41"/>
      <c r="NOV174" s="41"/>
      <c r="NOW174" s="41"/>
      <c r="NOX174" s="41"/>
      <c r="NOY174" s="41"/>
      <c r="NOZ174" s="41"/>
      <c r="NPA174" s="41"/>
      <c r="NPB174" s="41"/>
      <c r="NPC174" s="41"/>
      <c r="NPD174" s="41"/>
      <c r="NPE174" s="41"/>
      <c r="NPF174" s="41"/>
      <c r="NPG174" s="41"/>
      <c r="NPH174" s="41"/>
      <c r="NPI174" s="41"/>
      <c r="NPJ174" s="41"/>
      <c r="NPK174" s="41"/>
      <c r="NPL174" s="41"/>
      <c r="NPM174" s="41"/>
      <c r="NPN174" s="41"/>
      <c r="NPO174" s="41"/>
      <c r="NPP174" s="41"/>
      <c r="NPQ174" s="41"/>
      <c r="NPR174" s="41"/>
      <c r="NPS174" s="41"/>
      <c r="NPT174" s="41"/>
      <c r="NPU174" s="41"/>
      <c r="NPV174" s="41"/>
      <c r="NPW174" s="41"/>
      <c r="NPX174" s="41"/>
      <c r="NPY174" s="41"/>
      <c r="NPZ174" s="41"/>
      <c r="NQA174" s="41"/>
      <c r="NQB174" s="41"/>
      <c r="NQC174" s="41"/>
      <c r="NQD174" s="41"/>
      <c r="NQE174" s="41"/>
      <c r="NQF174" s="41"/>
      <c r="NQG174" s="41"/>
      <c r="NQH174" s="41"/>
      <c r="NQI174" s="41"/>
      <c r="NQJ174" s="41"/>
      <c r="NQK174" s="41"/>
      <c r="NQL174" s="41"/>
      <c r="NQM174" s="41"/>
      <c r="NQN174" s="41"/>
      <c r="NQO174" s="41"/>
      <c r="NQP174" s="41"/>
      <c r="NQQ174" s="41"/>
      <c r="NQR174" s="41"/>
      <c r="NQS174" s="41"/>
      <c r="NQT174" s="41"/>
      <c r="NQU174" s="41"/>
      <c r="NQV174" s="41"/>
      <c r="NQW174" s="41"/>
      <c r="NQX174" s="41"/>
      <c r="NQY174" s="41"/>
      <c r="NQZ174" s="41"/>
      <c r="NRA174" s="41"/>
      <c r="NRB174" s="41"/>
      <c r="NRC174" s="41"/>
      <c r="NRD174" s="41"/>
      <c r="NRE174" s="41"/>
      <c r="NRF174" s="41"/>
      <c r="NRG174" s="41"/>
      <c r="NRH174" s="41"/>
      <c r="NRI174" s="41"/>
      <c r="NRJ174" s="41"/>
      <c r="NRK174" s="41"/>
      <c r="NRL174" s="41"/>
      <c r="NRM174" s="41"/>
      <c r="NRN174" s="41"/>
      <c r="NRO174" s="41"/>
      <c r="NRP174" s="41"/>
      <c r="NRQ174" s="41"/>
      <c r="NRR174" s="41"/>
      <c r="NRS174" s="41"/>
      <c r="NRT174" s="41"/>
      <c r="NRU174" s="41"/>
      <c r="NRV174" s="41"/>
      <c r="NRW174" s="41"/>
      <c r="NRX174" s="41"/>
      <c r="NRY174" s="41"/>
      <c r="NRZ174" s="41"/>
      <c r="NSA174" s="41"/>
      <c r="NSB174" s="41"/>
      <c r="NSC174" s="41"/>
      <c r="NSD174" s="41"/>
      <c r="NSE174" s="41"/>
      <c r="NSF174" s="41"/>
      <c r="NSG174" s="41"/>
      <c r="NSH174" s="41"/>
      <c r="NSI174" s="41"/>
      <c r="NSJ174" s="41"/>
      <c r="NSK174" s="41"/>
      <c r="NSL174" s="41"/>
      <c r="NSM174" s="41"/>
      <c r="NSN174" s="41"/>
      <c r="NSO174" s="41"/>
      <c r="NSP174" s="41"/>
      <c r="NSQ174" s="41"/>
      <c r="NSR174" s="41"/>
      <c r="NSS174" s="41"/>
      <c r="NST174" s="41"/>
      <c r="NSU174" s="41"/>
      <c r="NSV174" s="41"/>
      <c r="NSW174" s="41"/>
      <c r="NSX174" s="41"/>
      <c r="NSY174" s="41"/>
      <c r="NSZ174" s="41"/>
      <c r="NTA174" s="41"/>
      <c r="NTB174" s="41"/>
      <c r="NTC174" s="41"/>
      <c r="NTJ174" s="41"/>
      <c r="NTK174" s="41"/>
      <c r="NTL174" s="41"/>
      <c r="NTM174" s="41"/>
      <c r="NTN174" s="41"/>
      <c r="NTO174" s="41"/>
      <c r="NTP174" s="41"/>
      <c r="NTQ174" s="41"/>
      <c r="NTR174" s="41"/>
      <c r="NTS174" s="41"/>
      <c r="NTT174" s="41"/>
      <c r="NTU174" s="41"/>
      <c r="NTV174" s="41"/>
      <c r="NTW174" s="41"/>
      <c r="NTX174" s="41"/>
      <c r="NTY174" s="41"/>
      <c r="NTZ174" s="41"/>
      <c r="NUA174" s="41"/>
      <c r="NUB174" s="41"/>
      <c r="NUC174" s="41"/>
      <c r="NUD174" s="41"/>
      <c r="NUE174" s="41"/>
      <c r="NUF174" s="41"/>
      <c r="NUG174" s="41"/>
      <c r="NUH174" s="41"/>
      <c r="NUI174" s="41"/>
      <c r="NUJ174" s="41"/>
      <c r="NUK174" s="41"/>
      <c r="NUL174" s="41"/>
      <c r="NUM174" s="41"/>
      <c r="NUN174" s="41"/>
      <c r="NUO174" s="41"/>
      <c r="NUP174" s="41"/>
      <c r="NUQ174" s="41"/>
      <c r="NUR174" s="41"/>
      <c r="NUS174" s="41"/>
      <c r="NUT174" s="41"/>
      <c r="NUU174" s="41"/>
      <c r="NUV174" s="41"/>
      <c r="NUW174" s="41"/>
      <c r="NUX174" s="41"/>
      <c r="NUY174" s="41"/>
      <c r="NUZ174" s="41"/>
      <c r="NVA174" s="41"/>
      <c r="NVB174" s="41"/>
      <c r="NVC174" s="41"/>
      <c r="NVD174" s="41"/>
      <c r="NVE174" s="41"/>
      <c r="NVF174" s="41"/>
      <c r="NVG174" s="41"/>
      <c r="NVH174" s="41"/>
      <c r="NVI174" s="41"/>
      <c r="NVJ174" s="41"/>
      <c r="NVK174" s="41"/>
      <c r="NVL174" s="41"/>
      <c r="NVM174" s="41"/>
      <c r="NVN174" s="41"/>
      <c r="NVO174" s="41"/>
      <c r="NVP174" s="41"/>
      <c r="NVQ174" s="41"/>
      <c r="NVR174" s="41"/>
      <c r="NVS174" s="41"/>
      <c r="NVT174" s="41"/>
      <c r="NVU174" s="41"/>
      <c r="NVV174" s="41"/>
      <c r="NVW174" s="41"/>
      <c r="NVX174" s="41"/>
      <c r="NVY174" s="41"/>
      <c r="NVZ174" s="41"/>
      <c r="NWA174" s="41"/>
      <c r="NWB174" s="41"/>
      <c r="NWC174" s="41"/>
      <c r="NWD174" s="41"/>
      <c r="NWE174" s="41"/>
      <c r="NWF174" s="41"/>
      <c r="NWG174" s="41"/>
      <c r="NWH174" s="41"/>
      <c r="NWI174" s="41"/>
      <c r="NWJ174" s="41"/>
      <c r="NWK174" s="41"/>
      <c r="NWL174" s="41"/>
      <c r="NWM174" s="41"/>
      <c r="NWN174" s="41"/>
      <c r="NWO174" s="41"/>
      <c r="NWP174" s="41"/>
      <c r="NWQ174" s="41"/>
      <c r="NWR174" s="41"/>
      <c r="NWS174" s="41"/>
      <c r="NWT174" s="41"/>
      <c r="NWU174" s="41"/>
      <c r="NWV174" s="41"/>
      <c r="NWW174" s="41"/>
      <c r="NWX174" s="41"/>
      <c r="NWY174" s="41"/>
      <c r="NWZ174" s="41"/>
      <c r="NXA174" s="41"/>
      <c r="NXB174" s="41"/>
      <c r="NXC174" s="41"/>
      <c r="NXD174" s="41"/>
      <c r="NXE174" s="41"/>
      <c r="NXF174" s="41"/>
      <c r="NXG174" s="41"/>
      <c r="NXH174" s="41"/>
      <c r="NXI174" s="41"/>
      <c r="NXJ174" s="41"/>
      <c r="NXK174" s="41"/>
      <c r="NXL174" s="41"/>
      <c r="NXM174" s="41"/>
      <c r="NXN174" s="41"/>
      <c r="NXO174" s="41"/>
      <c r="NXP174" s="41"/>
      <c r="NXQ174" s="41"/>
      <c r="NXR174" s="41"/>
      <c r="NXS174" s="41"/>
      <c r="NXT174" s="41"/>
      <c r="NXU174" s="41"/>
      <c r="NXV174" s="41"/>
      <c r="NXW174" s="41"/>
      <c r="NXX174" s="41"/>
      <c r="NXY174" s="41"/>
      <c r="NXZ174" s="41"/>
      <c r="NYA174" s="41"/>
      <c r="NYB174" s="41"/>
      <c r="NYC174" s="41"/>
      <c r="NYD174" s="41"/>
      <c r="NYE174" s="41"/>
      <c r="NYF174" s="41"/>
      <c r="NYG174" s="41"/>
      <c r="NYH174" s="41"/>
      <c r="NYI174" s="41"/>
      <c r="NYJ174" s="41"/>
      <c r="NYK174" s="41"/>
      <c r="NYL174" s="41"/>
      <c r="NYM174" s="41"/>
      <c r="NYN174" s="41"/>
      <c r="NYO174" s="41"/>
      <c r="NYP174" s="41"/>
      <c r="NYQ174" s="41"/>
      <c r="NYR174" s="41"/>
      <c r="NYS174" s="41"/>
      <c r="NYT174" s="41"/>
      <c r="NYU174" s="41"/>
      <c r="NYV174" s="41"/>
      <c r="NYW174" s="41"/>
      <c r="NYX174" s="41"/>
      <c r="NYY174" s="41"/>
      <c r="NYZ174" s="41"/>
      <c r="NZA174" s="41"/>
      <c r="NZB174" s="41"/>
      <c r="NZC174" s="41"/>
      <c r="NZD174" s="41"/>
      <c r="NZE174" s="41"/>
      <c r="NZF174" s="41"/>
      <c r="NZG174" s="41"/>
      <c r="NZH174" s="41"/>
      <c r="NZI174" s="41"/>
      <c r="NZJ174" s="41"/>
      <c r="NZK174" s="41"/>
      <c r="NZL174" s="41"/>
      <c r="NZM174" s="41"/>
      <c r="NZN174" s="41"/>
      <c r="NZO174" s="41"/>
      <c r="NZP174" s="41"/>
      <c r="NZQ174" s="41"/>
      <c r="NZR174" s="41"/>
      <c r="NZS174" s="41"/>
      <c r="NZT174" s="41"/>
      <c r="NZU174" s="41"/>
      <c r="NZV174" s="41"/>
      <c r="NZW174" s="41"/>
      <c r="NZX174" s="41"/>
      <c r="NZY174" s="41"/>
      <c r="NZZ174" s="41"/>
      <c r="OAA174" s="41"/>
      <c r="OAB174" s="41"/>
      <c r="OAC174" s="41"/>
      <c r="OAD174" s="41"/>
      <c r="OAE174" s="41"/>
      <c r="OAF174" s="41"/>
      <c r="OAG174" s="41"/>
      <c r="OAH174" s="41"/>
      <c r="OAI174" s="41"/>
      <c r="OAJ174" s="41"/>
      <c r="OAK174" s="41"/>
      <c r="OAL174" s="41"/>
      <c r="OAM174" s="41"/>
      <c r="OAN174" s="41"/>
      <c r="OAO174" s="41"/>
      <c r="OAP174" s="41"/>
      <c r="OAQ174" s="41"/>
      <c r="OAR174" s="41"/>
      <c r="OAS174" s="41"/>
      <c r="OAT174" s="41"/>
      <c r="OAU174" s="41"/>
      <c r="OAV174" s="41"/>
      <c r="OAW174" s="41"/>
      <c r="OAX174" s="41"/>
      <c r="OAY174" s="41"/>
      <c r="OAZ174" s="41"/>
      <c r="OBA174" s="41"/>
      <c r="OBB174" s="41"/>
      <c r="OBC174" s="41"/>
      <c r="OBD174" s="41"/>
      <c r="OBE174" s="41"/>
      <c r="OBF174" s="41"/>
      <c r="OBG174" s="41"/>
      <c r="OBH174" s="41"/>
      <c r="OBI174" s="41"/>
      <c r="OBJ174" s="41"/>
      <c r="OBK174" s="41"/>
      <c r="OBL174" s="41"/>
      <c r="OBM174" s="41"/>
      <c r="OBN174" s="41"/>
      <c r="OBO174" s="41"/>
      <c r="OBP174" s="41"/>
      <c r="OBQ174" s="41"/>
      <c r="OBR174" s="41"/>
      <c r="OBS174" s="41"/>
      <c r="OBT174" s="41"/>
      <c r="OBU174" s="41"/>
      <c r="OBV174" s="41"/>
      <c r="OBW174" s="41"/>
      <c r="OBX174" s="41"/>
      <c r="OBY174" s="41"/>
      <c r="OBZ174" s="41"/>
      <c r="OCA174" s="41"/>
      <c r="OCB174" s="41"/>
      <c r="OCC174" s="41"/>
      <c r="OCD174" s="41"/>
      <c r="OCE174" s="41"/>
      <c r="OCF174" s="41"/>
      <c r="OCG174" s="41"/>
      <c r="OCH174" s="41"/>
      <c r="OCI174" s="41"/>
      <c r="OCJ174" s="41"/>
      <c r="OCK174" s="41"/>
      <c r="OCL174" s="41"/>
      <c r="OCM174" s="41"/>
      <c r="OCN174" s="41"/>
      <c r="OCO174" s="41"/>
      <c r="OCP174" s="41"/>
      <c r="OCQ174" s="41"/>
      <c r="OCR174" s="41"/>
      <c r="OCS174" s="41"/>
      <c r="OCT174" s="41"/>
      <c r="OCU174" s="41"/>
      <c r="OCV174" s="41"/>
      <c r="OCW174" s="41"/>
      <c r="OCX174" s="41"/>
      <c r="OCY174" s="41"/>
      <c r="ODF174" s="41"/>
      <c r="ODG174" s="41"/>
      <c r="ODH174" s="41"/>
      <c r="ODI174" s="41"/>
      <c r="ODJ174" s="41"/>
      <c r="ODK174" s="41"/>
      <c r="ODL174" s="41"/>
      <c r="ODM174" s="41"/>
      <c r="ODN174" s="41"/>
      <c r="ODO174" s="41"/>
      <c r="ODP174" s="41"/>
      <c r="ODQ174" s="41"/>
      <c r="ODR174" s="41"/>
      <c r="ODS174" s="41"/>
      <c r="ODT174" s="41"/>
      <c r="ODU174" s="41"/>
      <c r="ODV174" s="41"/>
      <c r="ODW174" s="41"/>
      <c r="ODX174" s="41"/>
      <c r="ODY174" s="41"/>
      <c r="ODZ174" s="41"/>
      <c r="OEA174" s="41"/>
      <c r="OEB174" s="41"/>
      <c r="OEC174" s="41"/>
      <c r="OED174" s="41"/>
      <c r="OEE174" s="41"/>
      <c r="OEF174" s="41"/>
      <c r="OEG174" s="41"/>
      <c r="OEH174" s="41"/>
      <c r="OEI174" s="41"/>
      <c r="OEJ174" s="41"/>
      <c r="OEK174" s="41"/>
      <c r="OEL174" s="41"/>
      <c r="OEM174" s="41"/>
      <c r="OEN174" s="41"/>
      <c r="OEO174" s="41"/>
      <c r="OEP174" s="41"/>
      <c r="OEQ174" s="41"/>
      <c r="OER174" s="41"/>
      <c r="OES174" s="41"/>
      <c r="OET174" s="41"/>
      <c r="OEU174" s="41"/>
      <c r="OEV174" s="41"/>
      <c r="OEW174" s="41"/>
      <c r="OEX174" s="41"/>
      <c r="OEY174" s="41"/>
      <c r="OEZ174" s="41"/>
      <c r="OFA174" s="41"/>
      <c r="OFB174" s="41"/>
      <c r="OFC174" s="41"/>
      <c r="OFD174" s="41"/>
      <c r="OFE174" s="41"/>
      <c r="OFF174" s="41"/>
      <c r="OFG174" s="41"/>
      <c r="OFH174" s="41"/>
      <c r="OFI174" s="41"/>
      <c r="OFJ174" s="41"/>
      <c r="OFK174" s="41"/>
      <c r="OFL174" s="41"/>
      <c r="OFM174" s="41"/>
      <c r="OFN174" s="41"/>
      <c r="OFO174" s="41"/>
      <c r="OFP174" s="41"/>
      <c r="OFQ174" s="41"/>
      <c r="OFR174" s="41"/>
      <c r="OFS174" s="41"/>
      <c r="OFT174" s="41"/>
      <c r="OFU174" s="41"/>
      <c r="OFV174" s="41"/>
      <c r="OFW174" s="41"/>
      <c r="OFX174" s="41"/>
      <c r="OFY174" s="41"/>
      <c r="OFZ174" s="41"/>
      <c r="OGA174" s="41"/>
      <c r="OGB174" s="41"/>
      <c r="OGC174" s="41"/>
      <c r="OGD174" s="41"/>
      <c r="OGE174" s="41"/>
      <c r="OGF174" s="41"/>
      <c r="OGG174" s="41"/>
      <c r="OGH174" s="41"/>
      <c r="OGI174" s="41"/>
      <c r="OGJ174" s="41"/>
      <c r="OGK174" s="41"/>
      <c r="OGL174" s="41"/>
      <c r="OGM174" s="41"/>
      <c r="OGN174" s="41"/>
      <c r="OGO174" s="41"/>
      <c r="OGP174" s="41"/>
      <c r="OGQ174" s="41"/>
      <c r="OGR174" s="41"/>
      <c r="OGS174" s="41"/>
      <c r="OGT174" s="41"/>
      <c r="OGU174" s="41"/>
      <c r="OGV174" s="41"/>
      <c r="OGW174" s="41"/>
      <c r="OGX174" s="41"/>
      <c r="OGY174" s="41"/>
      <c r="OGZ174" s="41"/>
      <c r="OHA174" s="41"/>
      <c r="OHB174" s="41"/>
      <c r="OHC174" s="41"/>
      <c r="OHD174" s="41"/>
      <c r="OHE174" s="41"/>
      <c r="OHF174" s="41"/>
      <c r="OHG174" s="41"/>
      <c r="OHH174" s="41"/>
      <c r="OHI174" s="41"/>
      <c r="OHJ174" s="41"/>
      <c r="OHK174" s="41"/>
      <c r="OHL174" s="41"/>
      <c r="OHM174" s="41"/>
      <c r="OHN174" s="41"/>
      <c r="OHO174" s="41"/>
      <c r="OHP174" s="41"/>
      <c r="OHQ174" s="41"/>
      <c r="OHR174" s="41"/>
      <c r="OHS174" s="41"/>
      <c r="OHT174" s="41"/>
      <c r="OHU174" s="41"/>
      <c r="OHV174" s="41"/>
      <c r="OHW174" s="41"/>
      <c r="OHX174" s="41"/>
      <c r="OHY174" s="41"/>
      <c r="OHZ174" s="41"/>
      <c r="OIA174" s="41"/>
      <c r="OIB174" s="41"/>
      <c r="OIC174" s="41"/>
      <c r="OID174" s="41"/>
      <c r="OIE174" s="41"/>
      <c r="OIF174" s="41"/>
      <c r="OIG174" s="41"/>
      <c r="OIH174" s="41"/>
      <c r="OII174" s="41"/>
      <c r="OIJ174" s="41"/>
      <c r="OIK174" s="41"/>
      <c r="OIL174" s="41"/>
      <c r="OIM174" s="41"/>
      <c r="OIN174" s="41"/>
      <c r="OIO174" s="41"/>
      <c r="OIP174" s="41"/>
      <c r="OIQ174" s="41"/>
      <c r="OIR174" s="41"/>
      <c r="OIS174" s="41"/>
      <c r="OIT174" s="41"/>
      <c r="OIU174" s="41"/>
      <c r="OIV174" s="41"/>
      <c r="OIW174" s="41"/>
      <c r="OIX174" s="41"/>
      <c r="OIY174" s="41"/>
      <c r="OIZ174" s="41"/>
      <c r="OJA174" s="41"/>
      <c r="OJB174" s="41"/>
      <c r="OJC174" s="41"/>
      <c r="OJD174" s="41"/>
      <c r="OJE174" s="41"/>
      <c r="OJF174" s="41"/>
      <c r="OJG174" s="41"/>
      <c r="OJH174" s="41"/>
      <c r="OJI174" s="41"/>
      <c r="OJJ174" s="41"/>
      <c r="OJK174" s="41"/>
      <c r="OJL174" s="41"/>
      <c r="OJM174" s="41"/>
      <c r="OJN174" s="41"/>
      <c r="OJO174" s="41"/>
      <c r="OJP174" s="41"/>
      <c r="OJQ174" s="41"/>
      <c r="OJR174" s="41"/>
      <c r="OJS174" s="41"/>
      <c r="OJT174" s="41"/>
      <c r="OJU174" s="41"/>
      <c r="OJV174" s="41"/>
      <c r="OJW174" s="41"/>
      <c r="OJX174" s="41"/>
      <c r="OJY174" s="41"/>
      <c r="OJZ174" s="41"/>
      <c r="OKA174" s="41"/>
      <c r="OKB174" s="41"/>
      <c r="OKC174" s="41"/>
      <c r="OKD174" s="41"/>
      <c r="OKE174" s="41"/>
      <c r="OKF174" s="41"/>
      <c r="OKG174" s="41"/>
      <c r="OKH174" s="41"/>
      <c r="OKI174" s="41"/>
      <c r="OKJ174" s="41"/>
      <c r="OKK174" s="41"/>
      <c r="OKL174" s="41"/>
      <c r="OKM174" s="41"/>
      <c r="OKN174" s="41"/>
      <c r="OKO174" s="41"/>
      <c r="OKP174" s="41"/>
      <c r="OKQ174" s="41"/>
      <c r="OKR174" s="41"/>
      <c r="OKS174" s="41"/>
      <c r="OKT174" s="41"/>
      <c r="OKU174" s="41"/>
      <c r="OKV174" s="41"/>
      <c r="OKW174" s="41"/>
      <c r="OKX174" s="41"/>
      <c r="OKY174" s="41"/>
      <c r="OKZ174" s="41"/>
      <c r="OLA174" s="41"/>
      <c r="OLB174" s="41"/>
      <c r="OLC174" s="41"/>
      <c r="OLD174" s="41"/>
      <c r="OLE174" s="41"/>
      <c r="OLF174" s="41"/>
      <c r="OLG174" s="41"/>
      <c r="OLH174" s="41"/>
      <c r="OLI174" s="41"/>
      <c r="OLJ174" s="41"/>
      <c r="OLK174" s="41"/>
      <c r="OLL174" s="41"/>
      <c r="OLM174" s="41"/>
      <c r="OLN174" s="41"/>
      <c r="OLO174" s="41"/>
      <c r="OLP174" s="41"/>
      <c r="OLQ174" s="41"/>
      <c r="OLR174" s="41"/>
      <c r="OLS174" s="41"/>
      <c r="OLT174" s="41"/>
      <c r="OLU174" s="41"/>
      <c r="OLV174" s="41"/>
      <c r="OLW174" s="41"/>
      <c r="OLX174" s="41"/>
      <c r="OLY174" s="41"/>
      <c r="OLZ174" s="41"/>
      <c r="OMA174" s="41"/>
      <c r="OMB174" s="41"/>
      <c r="OMC174" s="41"/>
      <c r="OMD174" s="41"/>
      <c r="OME174" s="41"/>
      <c r="OMF174" s="41"/>
      <c r="OMG174" s="41"/>
      <c r="OMH174" s="41"/>
      <c r="OMI174" s="41"/>
      <c r="OMJ174" s="41"/>
      <c r="OMK174" s="41"/>
      <c r="OML174" s="41"/>
      <c r="OMM174" s="41"/>
      <c r="OMN174" s="41"/>
      <c r="OMO174" s="41"/>
      <c r="OMP174" s="41"/>
      <c r="OMQ174" s="41"/>
      <c r="OMR174" s="41"/>
      <c r="OMS174" s="41"/>
      <c r="OMT174" s="41"/>
      <c r="OMU174" s="41"/>
      <c r="ONB174" s="41"/>
      <c r="ONC174" s="41"/>
      <c r="OND174" s="41"/>
      <c r="ONE174" s="41"/>
      <c r="ONF174" s="41"/>
      <c r="ONG174" s="41"/>
      <c r="ONH174" s="41"/>
      <c r="ONI174" s="41"/>
      <c r="ONJ174" s="41"/>
      <c r="ONK174" s="41"/>
      <c r="ONL174" s="41"/>
      <c r="ONM174" s="41"/>
      <c r="ONN174" s="41"/>
      <c r="ONO174" s="41"/>
      <c r="ONP174" s="41"/>
      <c r="ONQ174" s="41"/>
      <c r="ONR174" s="41"/>
      <c r="ONS174" s="41"/>
      <c r="ONT174" s="41"/>
      <c r="ONU174" s="41"/>
      <c r="ONV174" s="41"/>
      <c r="ONW174" s="41"/>
      <c r="ONX174" s="41"/>
      <c r="ONY174" s="41"/>
      <c r="ONZ174" s="41"/>
      <c r="OOA174" s="41"/>
      <c r="OOB174" s="41"/>
      <c r="OOC174" s="41"/>
      <c r="OOD174" s="41"/>
      <c r="OOE174" s="41"/>
      <c r="OOF174" s="41"/>
      <c r="OOG174" s="41"/>
      <c r="OOH174" s="41"/>
      <c r="OOI174" s="41"/>
      <c r="OOJ174" s="41"/>
      <c r="OOK174" s="41"/>
      <c r="OOL174" s="41"/>
      <c r="OOM174" s="41"/>
      <c r="OON174" s="41"/>
      <c r="OOO174" s="41"/>
      <c r="OOP174" s="41"/>
      <c r="OOQ174" s="41"/>
      <c r="OOR174" s="41"/>
      <c r="OOS174" s="41"/>
      <c r="OOT174" s="41"/>
      <c r="OOU174" s="41"/>
      <c r="OOV174" s="41"/>
      <c r="OOW174" s="41"/>
      <c r="OOX174" s="41"/>
      <c r="OOY174" s="41"/>
      <c r="OOZ174" s="41"/>
      <c r="OPA174" s="41"/>
      <c r="OPB174" s="41"/>
      <c r="OPC174" s="41"/>
      <c r="OPD174" s="41"/>
      <c r="OPE174" s="41"/>
      <c r="OPF174" s="41"/>
      <c r="OPG174" s="41"/>
      <c r="OPH174" s="41"/>
      <c r="OPI174" s="41"/>
      <c r="OPJ174" s="41"/>
      <c r="OPK174" s="41"/>
      <c r="OPL174" s="41"/>
      <c r="OPM174" s="41"/>
      <c r="OPN174" s="41"/>
      <c r="OPO174" s="41"/>
      <c r="OPP174" s="41"/>
      <c r="OPQ174" s="41"/>
      <c r="OPR174" s="41"/>
      <c r="OPS174" s="41"/>
      <c r="OPT174" s="41"/>
      <c r="OPU174" s="41"/>
      <c r="OPV174" s="41"/>
      <c r="OPW174" s="41"/>
      <c r="OPX174" s="41"/>
      <c r="OPY174" s="41"/>
      <c r="OPZ174" s="41"/>
      <c r="OQA174" s="41"/>
      <c r="OQB174" s="41"/>
      <c r="OQC174" s="41"/>
      <c r="OQD174" s="41"/>
      <c r="OQE174" s="41"/>
      <c r="OQF174" s="41"/>
      <c r="OQG174" s="41"/>
      <c r="OQH174" s="41"/>
      <c r="OQI174" s="41"/>
      <c r="OQJ174" s="41"/>
      <c r="OQK174" s="41"/>
      <c r="OQL174" s="41"/>
      <c r="OQM174" s="41"/>
      <c r="OQN174" s="41"/>
      <c r="OQO174" s="41"/>
      <c r="OQP174" s="41"/>
      <c r="OQQ174" s="41"/>
      <c r="OQR174" s="41"/>
      <c r="OQS174" s="41"/>
      <c r="OQT174" s="41"/>
      <c r="OQU174" s="41"/>
      <c r="OQV174" s="41"/>
      <c r="OQW174" s="41"/>
      <c r="OQX174" s="41"/>
      <c r="OQY174" s="41"/>
      <c r="OQZ174" s="41"/>
      <c r="ORA174" s="41"/>
      <c r="ORB174" s="41"/>
      <c r="ORC174" s="41"/>
      <c r="ORD174" s="41"/>
      <c r="ORE174" s="41"/>
      <c r="ORF174" s="41"/>
      <c r="ORG174" s="41"/>
      <c r="ORH174" s="41"/>
      <c r="ORI174" s="41"/>
      <c r="ORJ174" s="41"/>
      <c r="ORK174" s="41"/>
      <c r="ORL174" s="41"/>
      <c r="ORM174" s="41"/>
      <c r="ORN174" s="41"/>
      <c r="ORO174" s="41"/>
      <c r="ORP174" s="41"/>
      <c r="ORQ174" s="41"/>
      <c r="ORR174" s="41"/>
      <c r="ORS174" s="41"/>
      <c r="ORT174" s="41"/>
      <c r="ORU174" s="41"/>
      <c r="ORV174" s="41"/>
      <c r="ORW174" s="41"/>
      <c r="ORX174" s="41"/>
      <c r="ORY174" s="41"/>
      <c r="ORZ174" s="41"/>
      <c r="OSA174" s="41"/>
      <c r="OSB174" s="41"/>
      <c r="OSC174" s="41"/>
      <c r="OSD174" s="41"/>
      <c r="OSE174" s="41"/>
      <c r="OSF174" s="41"/>
      <c r="OSG174" s="41"/>
      <c r="OSH174" s="41"/>
      <c r="OSI174" s="41"/>
      <c r="OSJ174" s="41"/>
      <c r="OSK174" s="41"/>
      <c r="OSL174" s="41"/>
      <c r="OSM174" s="41"/>
      <c r="OSN174" s="41"/>
      <c r="OSO174" s="41"/>
      <c r="OSP174" s="41"/>
      <c r="OSQ174" s="41"/>
      <c r="OSR174" s="41"/>
      <c r="OSS174" s="41"/>
      <c r="OST174" s="41"/>
      <c r="OSU174" s="41"/>
      <c r="OSV174" s="41"/>
      <c r="OSW174" s="41"/>
      <c r="OSX174" s="41"/>
      <c r="OSY174" s="41"/>
      <c r="OSZ174" s="41"/>
      <c r="OTA174" s="41"/>
      <c r="OTB174" s="41"/>
      <c r="OTC174" s="41"/>
      <c r="OTD174" s="41"/>
      <c r="OTE174" s="41"/>
      <c r="OTF174" s="41"/>
      <c r="OTG174" s="41"/>
      <c r="OTH174" s="41"/>
      <c r="OTI174" s="41"/>
      <c r="OTJ174" s="41"/>
      <c r="OTK174" s="41"/>
      <c r="OTL174" s="41"/>
      <c r="OTM174" s="41"/>
      <c r="OTN174" s="41"/>
      <c r="OTO174" s="41"/>
      <c r="OTP174" s="41"/>
      <c r="OTQ174" s="41"/>
      <c r="OTR174" s="41"/>
      <c r="OTS174" s="41"/>
      <c r="OTT174" s="41"/>
      <c r="OTU174" s="41"/>
      <c r="OTV174" s="41"/>
      <c r="OTW174" s="41"/>
      <c r="OTX174" s="41"/>
      <c r="OTY174" s="41"/>
      <c r="OTZ174" s="41"/>
      <c r="OUA174" s="41"/>
      <c r="OUB174" s="41"/>
      <c r="OUC174" s="41"/>
      <c r="OUD174" s="41"/>
      <c r="OUE174" s="41"/>
      <c r="OUF174" s="41"/>
      <c r="OUG174" s="41"/>
      <c r="OUH174" s="41"/>
      <c r="OUI174" s="41"/>
      <c r="OUJ174" s="41"/>
      <c r="OUK174" s="41"/>
      <c r="OUL174" s="41"/>
      <c r="OUM174" s="41"/>
      <c r="OUN174" s="41"/>
      <c r="OUO174" s="41"/>
      <c r="OUP174" s="41"/>
      <c r="OUQ174" s="41"/>
      <c r="OUR174" s="41"/>
      <c r="OUS174" s="41"/>
      <c r="OUT174" s="41"/>
      <c r="OUU174" s="41"/>
      <c r="OUV174" s="41"/>
      <c r="OUW174" s="41"/>
      <c r="OUX174" s="41"/>
      <c r="OUY174" s="41"/>
      <c r="OUZ174" s="41"/>
      <c r="OVA174" s="41"/>
      <c r="OVB174" s="41"/>
      <c r="OVC174" s="41"/>
      <c r="OVD174" s="41"/>
      <c r="OVE174" s="41"/>
      <c r="OVF174" s="41"/>
      <c r="OVG174" s="41"/>
      <c r="OVH174" s="41"/>
      <c r="OVI174" s="41"/>
      <c r="OVJ174" s="41"/>
      <c r="OVK174" s="41"/>
      <c r="OVL174" s="41"/>
      <c r="OVM174" s="41"/>
      <c r="OVN174" s="41"/>
      <c r="OVO174" s="41"/>
      <c r="OVP174" s="41"/>
      <c r="OVQ174" s="41"/>
      <c r="OVR174" s="41"/>
      <c r="OVS174" s="41"/>
      <c r="OVT174" s="41"/>
      <c r="OVU174" s="41"/>
      <c r="OVV174" s="41"/>
      <c r="OVW174" s="41"/>
      <c r="OVX174" s="41"/>
      <c r="OVY174" s="41"/>
      <c r="OVZ174" s="41"/>
      <c r="OWA174" s="41"/>
      <c r="OWB174" s="41"/>
      <c r="OWC174" s="41"/>
      <c r="OWD174" s="41"/>
      <c r="OWE174" s="41"/>
      <c r="OWF174" s="41"/>
      <c r="OWG174" s="41"/>
      <c r="OWH174" s="41"/>
      <c r="OWI174" s="41"/>
      <c r="OWJ174" s="41"/>
      <c r="OWK174" s="41"/>
      <c r="OWL174" s="41"/>
      <c r="OWM174" s="41"/>
      <c r="OWN174" s="41"/>
      <c r="OWO174" s="41"/>
      <c r="OWP174" s="41"/>
      <c r="OWQ174" s="41"/>
      <c r="OWX174" s="41"/>
      <c r="OWY174" s="41"/>
      <c r="OWZ174" s="41"/>
      <c r="OXA174" s="41"/>
      <c r="OXB174" s="41"/>
      <c r="OXC174" s="41"/>
      <c r="OXD174" s="41"/>
      <c r="OXE174" s="41"/>
      <c r="OXF174" s="41"/>
      <c r="OXG174" s="41"/>
      <c r="OXH174" s="41"/>
      <c r="OXI174" s="41"/>
      <c r="OXJ174" s="41"/>
      <c r="OXK174" s="41"/>
      <c r="OXL174" s="41"/>
      <c r="OXM174" s="41"/>
      <c r="OXN174" s="41"/>
      <c r="OXO174" s="41"/>
      <c r="OXP174" s="41"/>
      <c r="OXQ174" s="41"/>
      <c r="OXR174" s="41"/>
      <c r="OXS174" s="41"/>
      <c r="OXT174" s="41"/>
      <c r="OXU174" s="41"/>
      <c r="OXV174" s="41"/>
      <c r="OXW174" s="41"/>
      <c r="OXX174" s="41"/>
      <c r="OXY174" s="41"/>
      <c r="OXZ174" s="41"/>
      <c r="OYA174" s="41"/>
      <c r="OYB174" s="41"/>
      <c r="OYC174" s="41"/>
      <c r="OYD174" s="41"/>
      <c r="OYE174" s="41"/>
      <c r="OYF174" s="41"/>
      <c r="OYG174" s="41"/>
      <c r="OYH174" s="41"/>
      <c r="OYI174" s="41"/>
      <c r="OYJ174" s="41"/>
      <c r="OYK174" s="41"/>
      <c r="OYL174" s="41"/>
      <c r="OYM174" s="41"/>
      <c r="OYN174" s="41"/>
      <c r="OYO174" s="41"/>
      <c r="OYP174" s="41"/>
      <c r="OYQ174" s="41"/>
      <c r="OYR174" s="41"/>
      <c r="OYS174" s="41"/>
      <c r="OYT174" s="41"/>
      <c r="OYU174" s="41"/>
      <c r="OYV174" s="41"/>
      <c r="OYW174" s="41"/>
      <c r="OYX174" s="41"/>
      <c r="OYY174" s="41"/>
      <c r="OYZ174" s="41"/>
      <c r="OZA174" s="41"/>
      <c r="OZB174" s="41"/>
      <c r="OZC174" s="41"/>
      <c r="OZD174" s="41"/>
      <c r="OZE174" s="41"/>
      <c r="OZF174" s="41"/>
      <c r="OZG174" s="41"/>
      <c r="OZH174" s="41"/>
      <c r="OZI174" s="41"/>
      <c r="OZJ174" s="41"/>
      <c r="OZK174" s="41"/>
      <c r="OZL174" s="41"/>
      <c r="OZM174" s="41"/>
      <c r="OZN174" s="41"/>
      <c r="OZO174" s="41"/>
      <c r="OZP174" s="41"/>
      <c r="OZQ174" s="41"/>
      <c r="OZR174" s="41"/>
      <c r="OZS174" s="41"/>
      <c r="OZT174" s="41"/>
      <c r="OZU174" s="41"/>
      <c r="OZV174" s="41"/>
      <c r="OZW174" s="41"/>
      <c r="OZX174" s="41"/>
      <c r="OZY174" s="41"/>
      <c r="OZZ174" s="41"/>
      <c r="PAA174" s="41"/>
      <c r="PAB174" s="41"/>
      <c r="PAC174" s="41"/>
      <c r="PAD174" s="41"/>
      <c r="PAE174" s="41"/>
      <c r="PAF174" s="41"/>
      <c r="PAG174" s="41"/>
      <c r="PAH174" s="41"/>
      <c r="PAI174" s="41"/>
      <c r="PAJ174" s="41"/>
      <c r="PAK174" s="41"/>
      <c r="PAL174" s="41"/>
      <c r="PAM174" s="41"/>
      <c r="PAN174" s="41"/>
      <c r="PAO174" s="41"/>
      <c r="PAP174" s="41"/>
      <c r="PAQ174" s="41"/>
      <c r="PAR174" s="41"/>
      <c r="PAS174" s="41"/>
      <c r="PAT174" s="41"/>
      <c r="PAU174" s="41"/>
      <c r="PAV174" s="41"/>
      <c r="PAW174" s="41"/>
      <c r="PAX174" s="41"/>
      <c r="PAY174" s="41"/>
      <c r="PAZ174" s="41"/>
      <c r="PBA174" s="41"/>
      <c r="PBB174" s="41"/>
      <c r="PBC174" s="41"/>
      <c r="PBD174" s="41"/>
      <c r="PBE174" s="41"/>
      <c r="PBF174" s="41"/>
      <c r="PBG174" s="41"/>
      <c r="PBH174" s="41"/>
      <c r="PBI174" s="41"/>
      <c r="PBJ174" s="41"/>
      <c r="PBK174" s="41"/>
      <c r="PBL174" s="41"/>
      <c r="PBM174" s="41"/>
      <c r="PBN174" s="41"/>
      <c r="PBO174" s="41"/>
      <c r="PBP174" s="41"/>
      <c r="PBQ174" s="41"/>
      <c r="PBR174" s="41"/>
      <c r="PBS174" s="41"/>
      <c r="PBT174" s="41"/>
      <c r="PBU174" s="41"/>
      <c r="PBV174" s="41"/>
      <c r="PBW174" s="41"/>
      <c r="PBX174" s="41"/>
      <c r="PBY174" s="41"/>
      <c r="PBZ174" s="41"/>
      <c r="PCA174" s="41"/>
      <c r="PCB174" s="41"/>
      <c r="PCC174" s="41"/>
      <c r="PCD174" s="41"/>
      <c r="PCE174" s="41"/>
      <c r="PCF174" s="41"/>
      <c r="PCG174" s="41"/>
      <c r="PCH174" s="41"/>
      <c r="PCI174" s="41"/>
      <c r="PCJ174" s="41"/>
      <c r="PCK174" s="41"/>
      <c r="PCL174" s="41"/>
      <c r="PCM174" s="41"/>
      <c r="PCN174" s="41"/>
      <c r="PCO174" s="41"/>
      <c r="PCP174" s="41"/>
      <c r="PCQ174" s="41"/>
      <c r="PCR174" s="41"/>
      <c r="PCS174" s="41"/>
      <c r="PCT174" s="41"/>
      <c r="PCU174" s="41"/>
      <c r="PCV174" s="41"/>
      <c r="PCW174" s="41"/>
      <c r="PCX174" s="41"/>
      <c r="PCY174" s="41"/>
      <c r="PCZ174" s="41"/>
      <c r="PDA174" s="41"/>
      <c r="PDB174" s="41"/>
      <c r="PDC174" s="41"/>
      <c r="PDD174" s="41"/>
      <c r="PDE174" s="41"/>
      <c r="PDF174" s="41"/>
      <c r="PDG174" s="41"/>
      <c r="PDH174" s="41"/>
      <c r="PDI174" s="41"/>
      <c r="PDJ174" s="41"/>
      <c r="PDK174" s="41"/>
      <c r="PDL174" s="41"/>
      <c r="PDM174" s="41"/>
      <c r="PDN174" s="41"/>
      <c r="PDO174" s="41"/>
      <c r="PDP174" s="41"/>
      <c r="PDQ174" s="41"/>
      <c r="PDR174" s="41"/>
      <c r="PDS174" s="41"/>
      <c r="PDT174" s="41"/>
      <c r="PDU174" s="41"/>
      <c r="PDV174" s="41"/>
      <c r="PDW174" s="41"/>
      <c r="PDX174" s="41"/>
      <c r="PDY174" s="41"/>
      <c r="PDZ174" s="41"/>
      <c r="PEA174" s="41"/>
      <c r="PEB174" s="41"/>
      <c r="PEC174" s="41"/>
      <c r="PED174" s="41"/>
      <c r="PEE174" s="41"/>
      <c r="PEF174" s="41"/>
      <c r="PEG174" s="41"/>
      <c r="PEH174" s="41"/>
      <c r="PEI174" s="41"/>
      <c r="PEJ174" s="41"/>
      <c r="PEK174" s="41"/>
      <c r="PEL174" s="41"/>
      <c r="PEM174" s="41"/>
      <c r="PEN174" s="41"/>
      <c r="PEO174" s="41"/>
      <c r="PEP174" s="41"/>
      <c r="PEQ174" s="41"/>
      <c r="PER174" s="41"/>
      <c r="PES174" s="41"/>
      <c r="PET174" s="41"/>
      <c r="PEU174" s="41"/>
      <c r="PEV174" s="41"/>
      <c r="PEW174" s="41"/>
      <c r="PEX174" s="41"/>
      <c r="PEY174" s="41"/>
      <c r="PEZ174" s="41"/>
      <c r="PFA174" s="41"/>
      <c r="PFB174" s="41"/>
      <c r="PFC174" s="41"/>
      <c r="PFD174" s="41"/>
      <c r="PFE174" s="41"/>
      <c r="PFF174" s="41"/>
      <c r="PFG174" s="41"/>
      <c r="PFH174" s="41"/>
      <c r="PFI174" s="41"/>
      <c r="PFJ174" s="41"/>
      <c r="PFK174" s="41"/>
      <c r="PFL174" s="41"/>
      <c r="PFM174" s="41"/>
      <c r="PFN174" s="41"/>
      <c r="PFO174" s="41"/>
      <c r="PFP174" s="41"/>
      <c r="PFQ174" s="41"/>
      <c r="PFR174" s="41"/>
      <c r="PFS174" s="41"/>
      <c r="PFT174" s="41"/>
      <c r="PFU174" s="41"/>
      <c r="PFV174" s="41"/>
      <c r="PFW174" s="41"/>
      <c r="PFX174" s="41"/>
      <c r="PFY174" s="41"/>
      <c r="PFZ174" s="41"/>
      <c r="PGA174" s="41"/>
      <c r="PGB174" s="41"/>
      <c r="PGC174" s="41"/>
      <c r="PGD174" s="41"/>
      <c r="PGE174" s="41"/>
      <c r="PGF174" s="41"/>
      <c r="PGG174" s="41"/>
      <c r="PGH174" s="41"/>
      <c r="PGI174" s="41"/>
      <c r="PGJ174" s="41"/>
      <c r="PGK174" s="41"/>
      <c r="PGL174" s="41"/>
      <c r="PGM174" s="41"/>
      <c r="PGT174" s="41"/>
      <c r="PGU174" s="41"/>
      <c r="PGV174" s="41"/>
      <c r="PGW174" s="41"/>
      <c r="PGX174" s="41"/>
      <c r="PGY174" s="41"/>
      <c r="PGZ174" s="41"/>
      <c r="PHA174" s="41"/>
      <c r="PHB174" s="41"/>
      <c r="PHC174" s="41"/>
      <c r="PHD174" s="41"/>
      <c r="PHE174" s="41"/>
      <c r="PHF174" s="41"/>
      <c r="PHG174" s="41"/>
      <c r="PHH174" s="41"/>
      <c r="PHI174" s="41"/>
      <c r="PHJ174" s="41"/>
      <c r="PHK174" s="41"/>
      <c r="PHL174" s="41"/>
      <c r="PHM174" s="41"/>
      <c r="PHN174" s="41"/>
      <c r="PHO174" s="41"/>
      <c r="PHP174" s="41"/>
      <c r="PHQ174" s="41"/>
      <c r="PHR174" s="41"/>
      <c r="PHS174" s="41"/>
      <c r="PHT174" s="41"/>
      <c r="PHU174" s="41"/>
      <c r="PHV174" s="41"/>
      <c r="PHW174" s="41"/>
      <c r="PHX174" s="41"/>
      <c r="PHY174" s="41"/>
      <c r="PHZ174" s="41"/>
      <c r="PIA174" s="41"/>
      <c r="PIB174" s="41"/>
      <c r="PIC174" s="41"/>
      <c r="PID174" s="41"/>
      <c r="PIE174" s="41"/>
      <c r="PIF174" s="41"/>
      <c r="PIG174" s="41"/>
      <c r="PIH174" s="41"/>
      <c r="PII174" s="41"/>
      <c r="PIJ174" s="41"/>
      <c r="PIK174" s="41"/>
      <c r="PIL174" s="41"/>
      <c r="PIM174" s="41"/>
      <c r="PIN174" s="41"/>
      <c r="PIO174" s="41"/>
      <c r="PIP174" s="41"/>
      <c r="PIQ174" s="41"/>
      <c r="PIR174" s="41"/>
      <c r="PIS174" s="41"/>
      <c r="PIT174" s="41"/>
      <c r="PIU174" s="41"/>
      <c r="PIV174" s="41"/>
      <c r="PIW174" s="41"/>
      <c r="PIX174" s="41"/>
      <c r="PIY174" s="41"/>
      <c r="PIZ174" s="41"/>
      <c r="PJA174" s="41"/>
      <c r="PJB174" s="41"/>
      <c r="PJC174" s="41"/>
      <c r="PJD174" s="41"/>
      <c r="PJE174" s="41"/>
      <c r="PJF174" s="41"/>
      <c r="PJG174" s="41"/>
      <c r="PJH174" s="41"/>
      <c r="PJI174" s="41"/>
      <c r="PJJ174" s="41"/>
      <c r="PJK174" s="41"/>
      <c r="PJL174" s="41"/>
      <c r="PJM174" s="41"/>
      <c r="PJN174" s="41"/>
      <c r="PJO174" s="41"/>
      <c r="PJP174" s="41"/>
      <c r="PJQ174" s="41"/>
      <c r="PJR174" s="41"/>
      <c r="PJS174" s="41"/>
      <c r="PJT174" s="41"/>
      <c r="PJU174" s="41"/>
      <c r="PJV174" s="41"/>
      <c r="PJW174" s="41"/>
      <c r="PJX174" s="41"/>
      <c r="PJY174" s="41"/>
      <c r="PJZ174" s="41"/>
      <c r="PKA174" s="41"/>
      <c r="PKB174" s="41"/>
      <c r="PKC174" s="41"/>
      <c r="PKD174" s="41"/>
      <c r="PKE174" s="41"/>
      <c r="PKF174" s="41"/>
      <c r="PKG174" s="41"/>
      <c r="PKH174" s="41"/>
      <c r="PKI174" s="41"/>
      <c r="PKJ174" s="41"/>
      <c r="PKK174" s="41"/>
      <c r="PKL174" s="41"/>
      <c r="PKM174" s="41"/>
      <c r="PKN174" s="41"/>
      <c r="PKO174" s="41"/>
      <c r="PKP174" s="41"/>
      <c r="PKQ174" s="41"/>
      <c r="PKR174" s="41"/>
      <c r="PKS174" s="41"/>
      <c r="PKT174" s="41"/>
      <c r="PKU174" s="41"/>
      <c r="PKV174" s="41"/>
      <c r="PKW174" s="41"/>
      <c r="PKX174" s="41"/>
      <c r="PKY174" s="41"/>
      <c r="PKZ174" s="41"/>
      <c r="PLA174" s="41"/>
      <c r="PLB174" s="41"/>
      <c r="PLC174" s="41"/>
      <c r="PLD174" s="41"/>
      <c r="PLE174" s="41"/>
      <c r="PLF174" s="41"/>
      <c r="PLG174" s="41"/>
      <c r="PLH174" s="41"/>
      <c r="PLI174" s="41"/>
      <c r="PLJ174" s="41"/>
      <c r="PLK174" s="41"/>
      <c r="PLL174" s="41"/>
      <c r="PLM174" s="41"/>
      <c r="PLN174" s="41"/>
      <c r="PLO174" s="41"/>
      <c r="PLP174" s="41"/>
      <c r="PLQ174" s="41"/>
      <c r="PLR174" s="41"/>
      <c r="PLS174" s="41"/>
      <c r="PLT174" s="41"/>
      <c r="PLU174" s="41"/>
      <c r="PLV174" s="41"/>
      <c r="PLW174" s="41"/>
      <c r="PLX174" s="41"/>
      <c r="PLY174" s="41"/>
      <c r="PLZ174" s="41"/>
      <c r="PMA174" s="41"/>
      <c r="PMB174" s="41"/>
      <c r="PMC174" s="41"/>
      <c r="PMD174" s="41"/>
      <c r="PME174" s="41"/>
      <c r="PMF174" s="41"/>
      <c r="PMG174" s="41"/>
      <c r="PMH174" s="41"/>
      <c r="PMI174" s="41"/>
      <c r="PMJ174" s="41"/>
      <c r="PMK174" s="41"/>
      <c r="PML174" s="41"/>
      <c r="PMM174" s="41"/>
      <c r="PMN174" s="41"/>
      <c r="PMO174" s="41"/>
      <c r="PMP174" s="41"/>
      <c r="PMQ174" s="41"/>
      <c r="PMR174" s="41"/>
      <c r="PMS174" s="41"/>
      <c r="PMT174" s="41"/>
      <c r="PMU174" s="41"/>
      <c r="PMV174" s="41"/>
      <c r="PMW174" s="41"/>
      <c r="PMX174" s="41"/>
      <c r="PMY174" s="41"/>
      <c r="PMZ174" s="41"/>
      <c r="PNA174" s="41"/>
      <c r="PNB174" s="41"/>
      <c r="PNC174" s="41"/>
      <c r="PND174" s="41"/>
      <c r="PNE174" s="41"/>
      <c r="PNF174" s="41"/>
      <c r="PNG174" s="41"/>
      <c r="PNH174" s="41"/>
      <c r="PNI174" s="41"/>
      <c r="PNJ174" s="41"/>
      <c r="PNK174" s="41"/>
      <c r="PNL174" s="41"/>
      <c r="PNM174" s="41"/>
      <c r="PNN174" s="41"/>
      <c r="PNO174" s="41"/>
      <c r="PNP174" s="41"/>
      <c r="PNQ174" s="41"/>
      <c r="PNR174" s="41"/>
      <c r="PNS174" s="41"/>
      <c r="PNT174" s="41"/>
      <c r="PNU174" s="41"/>
      <c r="PNV174" s="41"/>
      <c r="PNW174" s="41"/>
      <c r="PNX174" s="41"/>
      <c r="PNY174" s="41"/>
      <c r="PNZ174" s="41"/>
      <c r="POA174" s="41"/>
      <c r="POB174" s="41"/>
      <c r="POC174" s="41"/>
      <c r="POD174" s="41"/>
      <c r="POE174" s="41"/>
      <c r="POF174" s="41"/>
      <c r="POG174" s="41"/>
      <c r="POH174" s="41"/>
      <c r="POI174" s="41"/>
      <c r="POJ174" s="41"/>
      <c r="POK174" s="41"/>
      <c r="POL174" s="41"/>
      <c r="POM174" s="41"/>
      <c r="PON174" s="41"/>
      <c r="POO174" s="41"/>
      <c r="POP174" s="41"/>
      <c r="POQ174" s="41"/>
      <c r="POR174" s="41"/>
      <c r="POS174" s="41"/>
      <c r="POT174" s="41"/>
      <c r="POU174" s="41"/>
      <c r="POV174" s="41"/>
      <c r="POW174" s="41"/>
      <c r="POX174" s="41"/>
      <c r="POY174" s="41"/>
      <c r="POZ174" s="41"/>
      <c r="PPA174" s="41"/>
      <c r="PPB174" s="41"/>
      <c r="PPC174" s="41"/>
      <c r="PPD174" s="41"/>
      <c r="PPE174" s="41"/>
      <c r="PPF174" s="41"/>
      <c r="PPG174" s="41"/>
      <c r="PPH174" s="41"/>
      <c r="PPI174" s="41"/>
      <c r="PPJ174" s="41"/>
      <c r="PPK174" s="41"/>
      <c r="PPL174" s="41"/>
      <c r="PPM174" s="41"/>
      <c r="PPN174" s="41"/>
      <c r="PPO174" s="41"/>
      <c r="PPP174" s="41"/>
      <c r="PPQ174" s="41"/>
      <c r="PPR174" s="41"/>
      <c r="PPS174" s="41"/>
      <c r="PPT174" s="41"/>
      <c r="PPU174" s="41"/>
      <c r="PPV174" s="41"/>
      <c r="PPW174" s="41"/>
      <c r="PPX174" s="41"/>
      <c r="PPY174" s="41"/>
      <c r="PPZ174" s="41"/>
      <c r="PQA174" s="41"/>
      <c r="PQB174" s="41"/>
      <c r="PQC174" s="41"/>
      <c r="PQD174" s="41"/>
      <c r="PQE174" s="41"/>
      <c r="PQF174" s="41"/>
      <c r="PQG174" s="41"/>
      <c r="PQH174" s="41"/>
      <c r="PQI174" s="41"/>
      <c r="PQP174" s="41"/>
      <c r="PQQ174" s="41"/>
      <c r="PQR174" s="41"/>
      <c r="PQS174" s="41"/>
      <c r="PQT174" s="41"/>
      <c r="PQU174" s="41"/>
      <c r="PQV174" s="41"/>
      <c r="PQW174" s="41"/>
      <c r="PQX174" s="41"/>
      <c r="PQY174" s="41"/>
      <c r="PQZ174" s="41"/>
      <c r="PRA174" s="41"/>
      <c r="PRB174" s="41"/>
      <c r="PRC174" s="41"/>
      <c r="PRD174" s="41"/>
      <c r="PRE174" s="41"/>
      <c r="PRF174" s="41"/>
      <c r="PRG174" s="41"/>
      <c r="PRH174" s="41"/>
      <c r="PRI174" s="41"/>
      <c r="PRJ174" s="41"/>
      <c r="PRK174" s="41"/>
      <c r="PRL174" s="41"/>
      <c r="PRM174" s="41"/>
      <c r="PRN174" s="41"/>
      <c r="PRO174" s="41"/>
      <c r="PRP174" s="41"/>
      <c r="PRQ174" s="41"/>
      <c r="PRR174" s="41"/>
      <c r="PRS174" s="41"/>
      <c r="PRT174" s="41"/>
      <c r="PRU174" s="41"/>
      <c r="PRV174" s="41"/>
      <c r="PRW174" s="41"/>
      <c r="PRX174" s="41"/>
      <c r="PRY174" s="41"/>
      <c r="PRZ174" s="41"/>
      <c r="PSA174" s="41"/>
      <c r="PSB174" s="41"/>
      <c r="PSC174" s="41"/>
      <c r="PSD174" s="41"/>
      <c r="PSE174" s="41"/>
      <c r="PSF174" s="41"/>
      <c r="PSG174" s="41"/>
      <c r="PSH174" s="41"/>
      <c r="PSI174" s="41"/>
      <c r="PSJ174" s="41"/>
      <c r="PSK174" s="41"/>
      <c r="PSL174" s="41"/>
      <c r="PSM174" s="41"/>
      <c r="PSN174" s="41"/>
      <c r="PSO174" s="41"/>
      <c r="PSP174" s="41"/>
      <c r="PSQ174" s="41"/>
      <c r="PSR174" s="41"/>
      <c r="PSS174" s="41"/>
      <c r="PST174" s="41"/>
      <c r="PSU174" s="41"/>
      <c r="PSV174" s="41"/>
      <c r="PSW174" s="41"/>
      <c r="PSX174" s="41"/>
      <c r="PSY174" s="41"/>
      <c r="PSZ174" s="41"/>
      <c r="PTA174" s="41"/>
      <c r="PTB174" s="41"/>
      <c r="PTC174" s="41"/>
      <c r="PTD174" s="41"/>
      <c r="PTE174" s="41"/>
      <c r="PTF174" s="41"/>
      <c r="PTG174" s="41"/>
      <c r="PTH174" s="41"/>
      <c r="PTI174" s="41"/>
      <c r="PTJ174" s="41"/>
      <c r="PTK174" s="41"/>
      <c r="PTL174" s="41"/>
      <c r="PTM174" s="41"/>
      <c r="PTN174" s="41"/>
      <c r="PTO174" s="41"/>
      <c r="PTP174" s="41"/>
      <c r="PTQ174" s="41"/>
      <c r="PTR174" s="41"/>
      <c r="PTS174" s="41"/>
      <c r="PTT174" s="41"/>
      <c r="PTU174" s="41"/>
      <c r="PTV174" s="41"/>
      <c r="PTW174" s="41"/>
      <c r="PTX174" s="41"/>
      <c r="PTY174" s="41"/>
      <c r="PTZ174" s="41"/>
      <c r="PUA174" s="41"/>
      <c r="PUB174" s="41"/>
      <c r="PUC174" s="41"/>
      <c r="PUD174" s="41"/>
      <c r="PUE174" s="41"/>
      <c r="PUF174" s="41"/>
      <c r="PUG174" s="41"/>
      <c r="PUH174" s="41"/>
      <c r="PUI174" s="41"/>
      <c r="PUJ174" s="41"/>
      <c r="PUK174" s="41"/>
      <c r="PUL174" s="41"/>
      <c r="PUM174" s="41"/>
      <c r="PUN174" s="41"/>
      <c r="PUO174" s="41"/>
      <c r="PUP174" s="41"/>
      <c r="PUQ174" s="41"/>
      <c r="PUR174" s="41"/>
      <c r="PUS174" s="41"/>
      <c r="PUT174" s="41"/>
      <c r="PUU174" s="41"/>
      <c r="PUV174" s="41"/>
      <c r="PUW174" s="41"/>
      <c r="PUX174" s="41"/>
      <c r="PUY174" s="41"/>
      <c r="PUZ174" s="41"/>
      <c r="PVA174" s="41"/>
      <c r="PVB174" s="41"/>
      <c r="PVC174" s="41"/>
      <c r="PVD174" s="41"/>
      <c r="PVE174" s="41"/>
      <c r="PVF174" s="41"/>
      <c r="PVG174" s="41"/>
      <c r="PVH174" s="41"/>
      <c r="PVI174" s="41"/>
      <c r="PVJ174" s="41"/>
      <c r="PVK174" s="41"/>
      <c r="PVL174" s="41"/>
      <c r="PVM174" s="41"/>
      <c r="PVN174" s="41"/>
      <c r="PVO174" s="41"/>
      <c r="PVP174" s="41"/>
      <c r="PVQ174" s="41"/>
      <c r="PVR174" s="41"/>
      <c r="PVS174" s="41"/>
      <c r="PVT174" s="41"/>
      <c r="PVU174" s="41"/>
      <c r="PVV174" s="41"/>
      <c r="PVW174" s="41"/>
      <c r="PVX174" s="41"/>
      <c r="PVY174" s="41"/>
      <c r="PVZ174" s="41"/>
      <c r="PWA174" s="41"/>
      <c r="PWB174" s="41"/>
      <c r="PWC174" s="41"/>
      <c r="PWD174" s="41"/>
      <c r="PWE174" s="41"/>
      <c r="PWF174" s="41"/>
      <c r="PWG174" s="41"/>
      <c r="PWH174" s="41"/>
      <c r="PWI174" s="41"/>
      <c r="PWJ174" s="41"/>
      <c r="PWK174" s="41"/>
      <c r="PWL174" s="41"/>
      <c r="PWM174" s="41"/>
      <c r="PWN174" s="41"/>
      <c r="PWO174" s="41"/>
      <c r="PWP174" s="41"/>
      <c r="PWQ174" s="41"/>
      <c r="PWR174" s="41"/>
      <c r="PWS174" s="41"/>
      <c r="PWT174" s="41"/>
      <c r="PWU174" s="41"/>
      <c r="PWV174" s="41"/>
      <c r="PWW174" s="41"/>
      <c r="PWX174" s="41"/>
      <c r="PWY174" s="41"/>
      <c r="PWZ174" s="41"/>
      <c r="PXA174" s="41"/>
      <c r="PXB174" s="41"/>
      <c r="PXC174" s="41"/>
      <c r="PXD174" s="41"/>
      <c r="PXE174" s="41"/>
      <c r="PXF174" s="41"/>
      <c r="PXG174" s="41"/>
      <c r="PXH174" s="41"/>
      <c r="PXI174" s="41"/>
      <c r="PXJ174" s="41"/>
      <c r="PXK174" s="41"/>
      <c r="PXL174" s="41"/>
      <c r="PXM174" s="41"/>
      <c r="PXN174" s="41"/>
      <c r="PXO174" s="41"/>
      <c r="PXP174" s="41"/>
      <c r="PXQ174" s="41"/>
      <c r="PXR174" s="41"/>
      <c r="PXS174" s="41"/>
      <c r="PXT174" s="41"/>
      <c r="PXU174" s="41"/>
      <c r="PXV174" s="41"/>
      <c r="PXW174" s="41"/>
      <c r="PXX174" s="41"/>
      <c r="PXY174" s="41"/>
      <c r="PXZ174" s="41"/>
      <c r="PYA174" s="41"/>
      <c r="PYB174" s="41"/>
      <c r="PYC174" s="41"/>
      <c r="PYD174" s="41"/>
      <c r="PYE174" s="41"/>
      <c r="PYF174" s="41"/>
      <c r="PYG174" s="41"/>
      <c r="PYH174" s="41"/>
      <c r="PYI174" s="41"/>
      <c r="PYJ174" s="41"/>
      <c r="PYK174" s="41"/>
      <c r="PYL174" s="41"/>
      <c r="PYM174" s="41"/>
      <c r="PYN174" s="41"/>
      <c r="PYO174" s="41"/>
      <c r="PYP174" s="41"/>
      <c r="PYQ174" s="41"/>
      <c r="PYR174" s="41"/>
      <c r="PYS174" s="41"/>
      <c r="PYT174" s="41"/>
      <c r="PYU174" s="41"/>
      <c r="PYV174" s="41"/>
      <c r="PYW174" s="41"/>
      <c r="PYX174" s="41"/>
      <c r="PYY174" s="41"/>
      <c r="PYZ174" s="41"/>
      <c r="PZA174" s="41"/>
      <c r="PZB174" s="41"/>
      <c r="PZC174" s="41"/>
      <c r="PZD174" s="41"/>
      <c r="PZE174" s="41"/>
      <c r="PZF174" s="41"/>
      <c r="PZG174" s="41"/>
      <c r="PZH174" s="41"/>
      <c r="PZI174" s="41"/>
      <c r="PZJ174" s="41"/>
      <c r="PZK174" s="41"/>
      <c r="PZL174" s="41"/>
      <c r="PZM174" s="41"/>
      <c r="PZN174" s="41"/>
      <c r="PZO174" s="41"/>
      <c r="PZP174" s="41"/>
      <c r="PZQ174" s="41"/>
      <c r="PZR174" s="41"/>
      <c r="PZS174" s="41"/>
      <c r="PZT174" s="41"/>
      <c r="PZU174" s="41"/>
      <c r="PZV174" s="41"/>
      <c r="PZW174" s="41"/>
      <c r="PZX174" s="41"/>
      <c r="PZY174" s="41"/>
      <c r="PZZ174" s="41"/>
      <c r="QAA174" s="41"/>
      <c r="QAB174" s="41"/>
      <c r="QAC174" s="41"/>
      <c r="QAD174" s="41"/>
      <c r="QAE174" s="41"/>
      <c r="QAL174" s="41"/>
      <c r="QAM174" s="41"/>
      <c r="QAN174" s="41"/>
      <c r="QAO174" s="41"/>
      <c r="QAP174" s="41"/>
      <c r="QAQ174" s="41"/>
      <c r="QAR174" s="41"/>
      <c r="QAS174" s="41"/>
      <c r="QAT174" s="41"/>
      <c r="QAU174" s="41"/>
      <c r="QAV174" s="41"/>
      <c r="QAW174" s="41"/>
      <c r="QAX174" s="41"/>
      <c r="QAY174" s="41"/>
      <c r="QAZ174" s="41"/>
      <c r="QBA174" s="41"/>
      <c r="QBB174" s="41"/>
      <c r="QBC174" s="41"/>
      <c r="QBD174" s="41"/>
      <c r="QBE174" s="41"/>
      <c r="QBF174" s="41"/>
      <c r="QBG174" s="41"/>
      <c r="QBH174" s="41"/>
      <c r="QBI174" s="41"/>
      <c r="QBJ174" s="41"/>
      <c r="QBK174" s="41"/>
      <c r="QBL174" s="41"/>
      <c r="QBM174" s="41"/>
      <c r="QBN174" s="41"/>
      <c r="QBO174" s="41"/>
      <c r="QBP174" s="41"/>
      <c r="QBQ174" s="41"/>
      <c r="QBR174" s="41"/>
      <c r="QBS174" s="41"/>
      <c r="QBT174" s="41"/>
      <c r="QBU174" s="41"/>
      <c r="QBV174" s="41"/>
      <c r="QBW174" s="41"/>
      <c r="QBX174" s="41"/>
      <c r="QBY174" s="41"/>
      <c r="QBZ174" s="41"/>
      <c r="QCA174" s="41"/>
      <c r="QCB174" s="41"/>
      <c r="QCC174" s="41"/>
      <c r="QCD174" s="41"/>
      <c r="QCE174" s="41"/>
      <c r="QCF174" s="41"/>
      <c r="QCG174" s="41"/>
      <c r="QCH174" s="41"/>
      <c r="QCI174" s="41"/>
      <c r="QCJ174" s="41"/>
      <c r="QCK174" s="41"/>
      <c r="QCL174" s="41"/>
      <c r="QCM174" s="41"/>
      <c r="QCN174" s="41"/>
      <c r="QCO174" s="41"/>
      <c r="QCP174" s="41"/>
      <c r="QCQ174" s="41"/>
      <c r="QCR174" s="41"/>
      <c r="QCS174" s="41"/>
      <c r="QCT174" s="41"/>
      <c r="QCU174" s="41"/>
      <c r="QCV174" s="41"/>
      <c r="QCW174" s="41"/>
      <c r="QCX174" s="41"/>
      <c r="QCY174" s="41"/>
      <c r="QCZ174" s="41"/>
      <c r="QDA174" s="41"/>
      <c r="QDB174" s="41"/>
      <c r="QDC174" s="41"/>
      <c r="QDD174" s="41"/>
      <c r="QDE174" s="41"/>
      <c r="QDF174" s="41"/>
      <c r="QDG174" s="41"/>
      <c r="QDH174" s="41"/>
      <c r="QDI174" s="41"/>
      <c r="QDJ174" s="41"/>
      <c r="QDK174" s="41"/>
      <c r="QDL174" s="41"/>
      <c r="QDM174" s="41"/>
      <c r="QDN174" s="41"/>
      <c r="QDO174" s="41"/>
      <c r="QDP174" s="41"/>
      <c r="QDQ174" s="41"/>
      <c r="QDR174" s="41"/>
      <c r="QDS174" s="41"/>
      <c r="QDT174" s="41"/>
      <c r="QDU174" s="41"/>
      <c r="QDV174" s="41"/>
      <c r="QDW174" s="41"/>
      <c r="QDX174" s="41"/>
      <c r="QDY174" s="41"/>
      <c r="QDZ174" s="41"/>
      <c r="QEA174" s="41"/>
      <c r="QEB174" s="41"/>
      <c r="QEC174" s="41"/>
      <c r="QED174" s="41"/>
      <c r="QEE174" s="41"/>
      <c r="QEF174" s="41"/>
      <c r="QEG174" s="41"/>
      <c r="QEH174" s="41"/>
      <c r="QEI174" s="41"/>
      <c r="QEJ174" s="41"/>
      <c r="QEK174" s="41"/>
      <c r="QEL174" s="41"/>
      <c r="QEM174" s="41"/>
      <c r="QEN174" s="41"/>
      <c r="QEO174" s="41"/>
      <c r="QEP174" s="41"/>
      <c r="QEQ174" s="41"/>
      <c r="QER174" s="41"/>
      <c r="QES174" s="41"/>
      <c r="QET174" s="41"/>
      <c r="QEU174" s="41"/>
      <c r="QEV174" s="41"/>
      <c r="QEW174" s="41"/>
      <c r="QEX174" s="41"/>
      <c r="QEY174" s="41"/>
      <c r="QEZ174" s="41"/>
      <c r="QFA174" s="41"/>
      <c r="QFB174" s="41"/>
      <c r="QFC174" s="41"/>
      <c r="QFD174" s="41"/>
      <c r="QFE174" s="41"/>
      <c r="QFF174" s="41"/>
      <c r="QFG174" s="41"/>
      <c r="QFH174" s="41"/>
      <c r="QFI174" s="41"/>
      <c r="QFJ174" s="41"/>
      <c r="QFK174" s="41"/>
      <c r="QFL174" s="41"/>
      <c r="QFM174" s="41"/>
      <c r="QFN174" s="41"/>
      <c r="QFO174" s="41"/>
      <c r="QFP174" s="41"/>
      <c r="QFQ174" s="41"/>
      <c r="QFR174" s="41"/>
      <c r="QFS174" s="41"/>
      <c r="QFT174" s="41"/>
      <c r="QFU174" s="41"/>
      <c r="QFV174" s="41"/>
      <c r="QFW174" s="41"/>
      <c r="QFX174" s="41"/>
      <c r="QFY174" s="41"/>
      <c r="QFZ174" s="41"/>
      <c r="QGA174" s="41"/>
      <c r="QGB174" s="41"/>
      <c r="QGC174" s="41"/>
      <c r="QGD174" s="41"/>
      <c r="QGE174" s="41"/>
      <c r="QGF174" s="41"/>
      <c r="QGG174" s="41"/>
      <c r="QGH174" s="41"/>
      <c r="QGI174" s="41"/>
      <c r="QGJ174" s="41"/>
      <c r="QGK174" s="41"/>
      <c r="QGL174" s="41"/>
      <c r="QGM174" s="41"/>
      <c r="QGN174" s="41"/>
      <c r="QGO174" s="41"/>
      <c r="QGP174" s="41"/>
      <c r="QGQ174" s="41"/>
      <c r="QGR174" s="41"/>
      <c r="QGS174" s="41"/>
      <c r="QGT174" s="41"/>
      <c r="QGU174" s="41"/>
      <c r="QGV174" s="41"/>
      <c r="QGW174" s="41"/>
      <c r="QGX174" s="41"/>
      <c r="QGY174" s="41"/>
      <c r="QGZ174" s="41"/>
      <c r="QHA174" s="41"/>
      <c r="QHB174" s="41"/>
      <c r="QHC174" s="41"/>
      <c r="QHD174" s="41"/>
      <c r="QHE174" s="41"/>
      <c r="QHF174" s="41"/>
      <c r="QHG174" s="41"/>
      <c r="QHH174" s="41"/>
      <c r="QHI174" s="41"/>
      <c r="QHJ174" s="41"/>
      <c r="QHK174" s="41"/>
      <c r="QHL174" s="41"/>
      <c r="QHM174" s="41"/>
      <c r="QHN174" s="41"/>
      <c r="QHO174" s="41"/>
      <c r="QHP174" s="41"/>
      <c r="QHQ174" s="41"/>
      <c r="QHR174" s="41"/>
      <c r="QHS174" s="41"/>
      <c r="QHT174" s="41"/>
      <c r="QHU174" s="41"/>
      <c r="QHV174" s="41"/>
      <c r="QHW174" s="41"/>
      <c r="QHX174" s="41"/>
      <c r="QHY174" s="41"/>
      <c r="QHZ174" s="41"/>
      <c r="QIA174" s="41"/>
      <c r="QIB174" s="41"/>
      <c r="QIC174" s="41"/>
      <c r="QID174" s="41"/>
      <c r="QIE174" s="41"/>
      <c r="QIF174" s="41"/>
      <c r="QIG174" s="41"/>
      <c r="QIH174" s="41"/>
      <c r="QII174" s="41"/>
      <c r="QIJ174" s="41"/>
      <c r="QIK174" s="41"/>
      <c r="QIL174" s="41"/>
      <c r="QIM174" s="41"/>
      <c r="QIN174" s="41"/>
      <c r="QIO174" s="41"/>
      <c r="QIP174" s="41"/>
      <c r="QIQ174" s="41"/>
      <c r="QIR174" s="41"/>
      <c r="QIS174" s="41"/>
      <c r="QIT174" s="41"/>
      <c r="QIU174" s="41"/>
      <c r="QIV174" s="41"/>
      <c r="QIW174" s="41"/>
      <c r="QIX174" s="41"/>
      <c r="QIY174" s="41"/>
      <c r="QIZ174" s="41"/>
      <c r="QJA174" s="41"/>
      <c r="QJB174" s="41"/>
      <c r="QJC174" s="41"/>
      <c r="QJD174" s="41"/>
      <c r="QJE174" s="41"/>
      <c r="QJF174" s="41"/>
      <c r="QJG174" s="41"/>
      <c r="QJH174" s="41"/>
      <c r="QJI174" s="41"/>
      <c r="QJJ174" s="41"/>
      <c r="QJK174" s="41"/>
      <c r="QJL174" s="41"/>
      <c r="QJM174" s="41"/>
      <c r="QJN174" s="41"/>
      <c r="QJO174" s="41"/>
      <c r="QJP174" s="41"/>
      <c r="QJQ174" s="41"/>
      <c r="QJR174" s="41"/>
      <c r="QJS174" s="41"/>
      <c r="QJT174" s="41"/>
      <c r="QJU174" s="41"/>
      <c r="QJV174" s="41"/>
      <c r="QJW174" s="41"/>
      <c r="QJX174" s="41"/>
      <c r="QJY174" s="41"/>
      <c r="QJZ174" s="41"/>
      <c r="QKA174" s="41"/>
      <c r="QKH174" s="41"/>
      <c r="QKI174" s="41"/>
      <c r="QKJ174" s="41"/>
      <c r="QKK174" s="41"/>
      <c r="QKL174" s="41"/>
      <c r="QKM174" s="41"/>
      <c r="QKN174" s="41"/>
      <c r="QKO174" s="41"/>
      <c r="QKP174" s="41"/>
      <c r="QKQ174" s="41"/>
      <c r="QKR174" s="41"/>
      <c r="QKS174" s="41"/>
      <c r="QKT174" s="41"/>
      <c r="QKU174" s="41"/>
      <c r="QKV174" s="41"/>
      <c r="QKW174" s="41"/>
      <c r="QKX174" s="41"/>
      <c r="QKY174" s="41"/>
      <c r="QKZ174" s="41"/>
      <c r="QLA174" s="41"/>
      <c r="QLB174" s="41"/>
      <c r="QLC174" s="41"/>
      <c r="QLD174" s="41"/>
      <c r="QLE174" s="41"/>
      <c r="QLF174" s="41"/>
      <c r="QLG174" s="41"/>
      <c r="QLH174" s="41"/>
      <c r="QLI174" s="41"/>
      <c r="QLJ174" s="41"/>
      <c r="QLK174" s="41"/>
      <c r="QLL174" s="41"/>
      <c r="QLM174" s="41"/>
      <c r="QLN174" s="41"/>
      <c r="QLO174" s="41"/>
      <c r="QLP174" s="41"/>
      <c r="QLQ174" s="41"/>
      <c r="QLR174" s="41"/>
      <c r="QLS174" s="41"/>
      <c r="QLT174" s="41"/>
      <c r="QLU174" s="41"/>
      <c r="QLV174" s="41"/>
      <c r="QLW174" s="41"/>
      <c r="QLX174" s="41"/>
      <c r="QLY174" s="41"/>
      <c r="QLZ174" s="41"/>
      <c r="QMA174" s="41"/>
      <c r="QMB174" s="41"/>
      <c r="QMC174" s="41"/>
      <c r="QMD174" s="41"/>
      <c r="QME174" s="41"/>
      <c r="QMF174" s="41"/>
      <c r="QMG174" s="41"/>
      <c r="QMH174" s="41"/>
      <c r="QMI174" s="41"/>
      <c r="QMJ174" s="41"/>
      <c r="QMK174" s="41"/>
      <c r="QML174" s="41"/>
      <c r="QMM174" s="41"/>
      <c r="QMN174" s="41"/>
      <c r="QMO174" s="41"/>
      <c r="QMP174" s="41"/>
      <c r="QMQ174" s="41"/>
      <c r="QMR174" s="41"/>
      <c r="QMS174" s="41"/>
      <c r="QMT174" s="41"/>
      <c r="QMU174" s="41"/>
      <c r="QMV174" s="41"/>
      <c r="QMW174" s="41"/>
      <c r="QMX174" s="41"/>
      <c r="QMY174" s="41"/>
      <c r="QMZ174" s="41"/>
      <c r="QNA174" s="41"/>
      <c r="QNB174" s="41"/>
      <c r="QNC174" s="41"/>
      <c r="QND174" s="41"/>
      <c r="QNE174" s="41"/>
      <c r="QNF174" s="41"/>
      <c r="QNG174" s="41"/>
      <c r="QNH174" s="41"/>
      <c r="QNI174" s="41"/>
      <c r="QNJ174" s="41"/>
      <c r="QNK174" s="41"/>
      <c r="QNL174" s="41"/>
      <c r="QNM174" s="41"/>
      <c r="QNN174" s="41"/>
      <c r="QNO174" s="41"/>
      <c r="QNP174" s="41"/>
      <c r="QNQ174" s="41"/>
      <c r="QNR174" s="41"/>
      <c r="QNS174" s="41"/>
      <c r="QNT174" s="41"/>
      <c r="QNU174" s="41"/>
      <c r="QNV174" s="41"/>
      <c r="QNW174" s="41"/>
      <c r="QNX174" s="41"/>
      <c r="QNY174" s="41"/>
      <c r="QNZ174" s="41"/>
      <c r="QOA174" s="41"/>
      <c r="QOB174" s="41"/>
      <c r="QOC174" s="41"/>
      <c r="QOD174" s="41"/>
      <c r="QOE174" s="41"/>
      <c r="QOF174" s="41"/>
      <c r="QOG174" s="41"/>
      <c r="QOH174" s="41"/>
      <c r="QOI174" s="41"/>
      <c r="QOJ174" s="41"/>
      <c r="QOK174" s="41"/>
      <c r="QOL174" s="41"/>
      <c r="QOM174" s="41"/>
      <c r="QON174" s="41"/>
      <c r="QOO174" s="41"/>
      <c r="QOP174" s="41"/>
      <c r="QOQ174" s="41"/>
      <c r="QOR174" s="41"/>
      <c r="QOS174" s="41"/>
      <c r="QOT174" s="41"/>
      <c r="QOU174" s="41"/>
      <c r="QOV174" s="41"/>
      <c r="QOW174" s="41"/>
      <c r="QOX174" s="41"/>
      <c r="QOY174" s="41"/>
      <c r="QOZ174" s="41"/>
      <c r="QPA174" s="41"/>
      <c r="QPB174" s="41"/>
      <c r="QPC174" s="41"/>
      <c r="QPD174" s="41"/>
      <c r="QPE174" s="41"/>
      <c r="QPF174" s="41"/>
      <c r="QPG174" s="41"/>
      <c r="QPH174" s="41"/>
      <c r="QPI174" s="41"/>
      <c r="QPJ174" s="41"/>
      <c r="QPK174" s="41"/>
      <c r="QPL174" s="41"/>
      <c r="QPM174" s="41"/>
      <c r="QPN174" s="41"/>
      <c r="QPO174" s="41"/>
      <c r="QPP174" s="41"/>
      <c r="QPQ174" s="41"/>
      <c r="QPR174" s="41"/>
      <c r="QPS174" s="41"/>
      <c r="QPT174" s="41"/>
      <c r="QPU174" s="41"/>
      <c r="QPV174" s="41"/>
      <c r="QPW174" s="41"/>
      <c r="QPX174" s="41"/>
      <c r="QPY174" s="41"/>
      <c r="QPZ174" s="41"/>
      <c r="QQA174" s="41"/>
      <c r="QQB174" s="41"/>
      <c r="QQC174" s="41"/>
      <c r="QQD174" s="41"/>
      <c r="QQE174" s="41"/>
      <c r="QQF174" s="41"/>
      <c r="QQG174" s="41"/>
      <c r="QQH174" s="41"/>
      <c r="QQI174" s="41"/>
      <c r="QQJ174" s="41"/>
      <c r="QQK174" s="41"/>
      <c r="QQL174" s="41"/>
      <c r="QQM174" s="41"/>
      <c r="QQN174" s="41"/>
      <c r="QQO174" s="41"/>
      <c r="QQP174" s="41"/>
      <c r="QQQ174" s="41"/>
      <c r="QQR174" s="41"/>
      <c r="QQS174" s="41"/>
      <c r="QQT174" s="41"/>
      <c r="QQU174" s="41"/>
      <c r="QQV174" s="41"/>
      <c r="QQW174" s="41"/>
      <c r="QQX174" s="41"/>
      <c r="QQY174" s="41"/>
      <c r="QQZ174" s="41"/>
      <c r="QRA174" s="41"/>
      <c r="QRB174" s="41"/>
      <c r="QRC174" s="41"/>
      <c r="QRD174" s="41"/>
      <c r="QRE174" s="41"/>
      <c r="QRF174" s="41"/>
      <c r="QRG174" s="41"/>
      <c r="QRH174" s="41"/>
      <c r="QRI174" s="41"/>
      <c r="QRJ174" s="41"/>
      <c r="QRK174" s="41"/>
      <c r="QRL174" s="41"/>
      <c r="QRM174" s="41"/>
      <c r="QRN174" s="41"/>
      <c r="QRO174" s="41"/>
      <c r="QRP174" s="41"/>
      <c r="QRQ174" s="41"/>
      <c r="QRR174" s="41"/>
      <c r="QRS174" s="41"/>
      <c r="QRT174" s="41"/>
      <c r="QRU174" s="41"/>
      <c r="QRV174" s="41"/>
      <c r="QRW174" s="41"/>
      <c r="QRX174" s="41"/>
      <c r="QRY174" s="41"/>
      <c r="QRZ174" s="41"/>
      <c r="QSA174" s="41"/>
      <c r="QSB174" s="41"/>
      <c r="QSC174" s="41"/>
      <c r="QSD174" s="41"/>
      <c r="QSE174" s="41"/>
      <c r="QSF174" s="41"/>
      <c r="QSG174" s="41"/>
      <c r="QSH174" s="41"/>
      <c r="QSI174" s="41"/>
      <c r="QSJ174" s="41"/>
      <c r="QSK174" s="41"/>
      <c r="QSL174" s="41"/>
      <c r="QSM174" s="41"/>
      <c r="QSN174" s="41"/>
      <c r="QSO174" s="41"/>
      <c r="QSP174" s="41"/>
      <c r="QSQ174" s="41"/>
      <c r="QSR174" s="41"/>
      <c r="QSS174" s="41"/>
      <c r="QST174" s="41"/>
      <c r="QSU174" s="41"/>
      <c r="QSV174" s="41"/>
      <c r="QSW174" s="41"/>
      <c r="QSX174" s="41"/>
      <c r="QSY174" s="41"/>
      <c r="QSZ174" s="41"/>
      <c r="QTA174" s="41"/>
      <c r="QTB174" s="41"/>
      <c r="QTC174" s="41"/>
      <c r="QTD174" s="41"/>
      <c r="QTE174" s="41"/>
      <c r="QTF174" s="41"/>
      <c r="QTG174" s="41"/>
      <c r="QTH174" s="41"/>
      <c r="QTI174" s="41"/>
      <c r="QTJ174" s="41"/>
      <c r="QTK174" s="41"/>
      <c r="QTL174" s="41"/>
      <c r="QTM174" s="41"/>
      <c r="QTN174" s="41"/>
      <c r="QTO174" s="41"/>
      <c r="QTP174" s="41"/>
      <c r="QTQ174" s="41"/>
      <c r="QTR174" s="41"/>
      <c r="QTS174" s="41"/>
      <c r="QTT174" s="41"/>
      <c r="QTU174" s="41"/>
      <c r="QTV174" s="41"/>
      <c r="QTW174" s="41"/>
      <c r="QUD174" s="41"/>
      <c r="QUE174" s="41"/>
      <c r="QUF174" s="41"/>
      <c r="QUG174" s="41"/>
      <c r="QUH174" s="41"/>
      <c r="QUI174" s="41"/>
      <c r="QUJ174" s="41"/>
      <c r="QUK174" s="41"/>
      <c r="QUL174" s="41"/>
      <c r="QUM174" s="41"/>
      <c r="QUN174" s="41"/>
      <c r="QUO174" s="41"/>
      <c r="QUP174" s="41"/>
      <c r="QUQ174" s="41"/>
      <c r="QUR174" s="41"/>
      <c r="QUS174" s="41"/>
      <c r="QUT174" s="41"/>
      <c r="QUU174" s="41"/>
      <c r="QUV174" s="41"/>
      <c r="QUW174" s="41"/>
      <c r="QUX174" s="41"/>
      <c r="QUY174" s="41"/>
      <c r="QUZ174" s="41"/>
      <c r="QVA174" s="41"/>
      <c r="QVB174" s="41"/>
      <c r="QVC174" s="41"/>
      <c r="QVD174" s="41"/>
      <c r="QVE174" s="41"/>
      <c r="QVF174" s="41"/>
      <c r="QVG174" s="41"/>
      <c r="QVH174" s="41"/>
      <c r="QVI174" s="41"/>
      <c r="QVJ174" s="41"/>
      <c r="QVK174" s="41"/>
      <c r="QVL174" s="41"/>
      <c r="QVM174" s="41"/>
      <c r="QVN174" s="41"/>
      <c r="QVO174" s="41"/>
      <c r="QVP174" s="41"/>
      <c r="QVQ174" s="41"/>
      <c r="QVR174" s="41"/>
      <c r="QVS174" s="41"/>
      <c r="QVT174" s="41"/>
      <c r="QVU174" s="41"/>
      <c r="QVV174" s="41"/>
      <c r="QVW174" s="41"/>
      <c r="QVX174" s="41"/>
      <c r="QVY174" s="41"/>
      <c r="QVZ174" s="41"/>
      <c r="QWA174" s="41"/>
      <c r="QWB174" s="41"/>
      <c r="QWC174" s="41"/>
      <c r="QWD174" s="41"/>
      <c r="QWE174" s="41"/>
      <c r="QWF174" s="41"/>
      <c r="QWG174" s="41"/>
      <c r="QWH174" s="41"/>
      <c r="QWI174" s="41"/>
      <c r="QWJ174" s="41"/>
      <c r="QWK174" s="41"/>
      <c r="QWL174" s="41"/>
      <c r="QWM174" s="41"/>
      <c r="QWN174" s="41"/>
      <c r="QWO174" s="41"/>
      <c r="QWP174" s="41"/>
      <c r="QWQ174" s="41"/>
      <c r="QWR174" s="41"/>
      <c r="QWS174" s="41"/>
      <c r="QWT174" s="41"/>
      <c r="QWU174" s="41"/>
      <c r="QWV174" s="41"/>
      <c r="QWW174" s="41"/>
      <c r="QWX174" s="41"/>
      <c r="QWY174" s="41"/>
      <c r="QWZ174" s="41"/>
      <c r="QXA174" s="41"/>
      <c r="QXB174" s="41"/>
      <c r="QXC174" s="41"/>
      <c r="QXD174" s="41"/>
      <c r="QXE174" s="41"/>
      <c r="QXF174" s="41"/>
      <c r="QXG174" s="41"/>
      <c r="QXH174" s="41"/>
      <c r="QXI174" s="41"/>
      <c r="QXJ174" s="41"/>
      <c r="QXK174" s="41"/>
      <c r="QXL174" s="41"/>
      <c r="QXM174" s="41"/>
      <c r="QXN174" s="41"/>
      <c r="QXO174" s="41"/>
      <c r="QXP174" s="41"/>
      <c r="QXQ174" s="41"/>
      <c r="QXR174" s="41"/>
      <c r="QXS174" s="41"/>
      <c r="QXT174" s="41"/>
      <c r="QXU174" s="41"/>
      <c r="QXV174" s="41"/>
      <c r="QXW174" s="41"/>
      <c r="QXX174" s="41"/>
      <c r="QXY174" s="41"/>
      <c r="QXZ174" s="41"/>
      <c r="QYA174" s="41"/>
      <c r="QYB174" s="41"/>
      <c r="QYC174" s="41"/>
      <c r="QYD174" s="41"/>
      <c r="QYE174" s="41"/>
      <c r="QYF174" s="41"/>
      <c r="QYG174" s="41"/>
      <c r="QYH174" s="41"/>
      <c r="QYI174" s="41"/>
      <c r="QYJ174" s="41"/>
      <c r="QYK174" s="41"/>
      <c r="QYL174" s="41"/>
      <c r="QYM174" s="41"/>
      <c r="QYN174" s="41"/>
      <c r="QYO174" s="41"/>
      <c r="QYP174" s="41"/>
      <c r="QYQ174" s="41"/>
      <c r="QYR174" s="41"/>
      <c r="QYS174" s="41"/>
      <c r="QYT174" s="41"/>
      <c r="QYU174" s="41"/>
      <c r="QYV174" s="41"/>
      <c r="QYW174" s="41"/>
      <c r="QYX174" s="41"/>
      <c r="QYY174" s="41"/>
      <c r="QYZ174" s="41"/>
      <c r="QZA174" s="41"/>
      <c r="QZB174" s="41"/>
      <c r="QZC174" s="41"/>
      <c r="QZD174" s="41"/>
      <c r="QZE174" s="41"/>
      <c r="QZF174" s="41"/>
      <c r="QZG174" s="41"/>
      <c r="QZH174" s="41"/>
      <c r="QZI174" s="41"/>
      <c r="QZJ174" s="41"/>
      <c r="QZK174" s="41"/>
      <c r="QZL174" s="41"/>
      <c r="QZM174" s="41"/>
      <c r="QZN174" s="41"/>
      <c r="QZO174" s="41"/>
      <c r="QZP174" s="41"/>
      <c r="QZQ174" s="41"/>
      <c r="QZR174" s="41"/>
      <c r="QZS174" s="41"/>
      <c r="QZT174" s="41"/>
      <c r="QZU174" s="41"/>
      <c r="QZV174" s="41"/>
      <c r="QZW174" s="41"/>
      <c r="QZX174" s="41"/>
      <c r="QZY174" s="41"/>
      <c r="QZZ174" s="41"/>
      <c r="RAA174" s="41"/>
      <c r="RAB174" s="41"/>
      <c r="RAC174" s="41"/>
      <c r="RAD174" s="41"/>
      <c r="RAE174" s="41"/>
      <c r="RAF174" s="41"/>
      <c r="RAG174" s="41"/>
      <c r="RAH174" s="41"/>
      <c r="RAI174" s="41"/>
      <c r="RAJ174" s="41"/>
      <c r="RAK174" s="41"/>
      <c r="RAL174" s="41"/>
      <c r="RAM174" s="41"/>
      <c r="RAN174" s="41"/>
      <c r="RAO174" s="41"/>
      <c r="RAP174" s="41"/>
      <c r="RAQ174" s="41"/>
      <c r="RAR174" s="41"/>
      <c r="RAS174" s="41"/>
      <c r="RAT174" s="41"/>
      <c r="RAU174" s="41"/>
      <c r="RAV174" s="41"/>
      <c r="RAW174" s="41"/>
      <c r="RAX174" s="41"/>
      <c r="RAY174" s="41"/>
      <c r="RAZ174" s="41"/>
      <c r="RBA174" s="41"/>
      <c r="RBB174" s="41"/>
      <c r="RBC174" s="41"/>
      <c r="RBD174" s="41"/>
      <c r="RBE174" s="41"/>
      <c r="RBF174" s="41"/>
      <c r="RBG174" s="41"/>
      <c r="RBH174" s="41"/>
      <c r="RBI174" s="41"/>
      <c r="RBJ174" s="41"/>
      <c r="RBK174" s="41"/>
      <c r="RBL174" s="41"/>
      <c r="RBM174" s="41"/>
      <c r="RBN174" s="41"/>
      <c r="RBO174" s="41"/>
      <c r="RBP174" s="41"/>
      <c r="RBQ174" s="41"/>
      <c r="RBR174" s="41"/>
      <c r="RBS174" s="41"/>
      <c r="RBT174" s="41"/>
      <c r="RBU174" s="41"/>
      <c r="RBV174" s="41"/>
      <c r="RBW174" s="41"/>
      <c r="RBX174" s="41"/>
      <c r="RBY174" s="41"/>
      <c r="RBZ174" s="41"/>
      <c r="RCA174" s="41"/>
      <c r="RCB174" s="41"/>
      <c r="RCC174" s="41"/>
      <c r="RCD174" s="41"/>
      <c r="RCE174" s="41"/>
      <c r="RCF174" s="41"/>
      <c r="RCG174" s="41"/>
      <c r="RCH174" s="41"/>
      <c r="RCI174" s="41"/>
      <c r="RCJ174" s="41"/>
      <c r="RCK174" s="41"/>
      <c r="RCL174" s="41"/>
      <c r="RCM174" s="41"/>
      <c r="RCN174" s="41"/>
      <c r="RCO174" s="41"/>
      <c r="RCP174" s="41"/>
      <c r="RCQ174" s="41"/>
      <c r="RCR174" s="41"/>
      <c r="RCS174" s="41"/>
      <c r="RCT174" s="41"/>
      <c r="RCU174" s="41"/>
      <c r="RCV174" s="41"/>
      <c r="RCW174" s="41"/>
      <c r="RCX174" s="41"/>
      <c r="RCY174" s="41"/>
      <c r="RCZ174" s="41"/>
      <c r="RDA174" s="41"/>
      <c r="RDB174" s="41"/>
      <c r="RDC174" s="41"/>
      <c r="RDD174" s="41"/>
      <c r="RDE174" s="41"/>
      <c r="RDF174" s="41"/>
      <c r="RDG174" s="41"/>
      <c r="RDH174" s="41"/>
      <c r="RDI174" s="41"/>
      <c r="RDJ174" s="41"/>
      <c r="RDK174" s="41"/>
      <c r="RDL174" s="41"/>
      <c r="RDM174" s="41"/>
      <c r="RDN174" s="41"/>
      <c r="RDO174" s="41"/>
      <c r="RDP174" s="41"/>
      <c r="RDQ174" s="41"/>
      <c r="RDR174" s="41"/>
      <c r="RDS174" s="41"/>
      <c r="RDZ174" s="41"/>
      <c r="REA174" s="41"/>
      <c r="REB174" s="41"/>
      <c r="REC174" s="41"/>
      <c r="RED174" s="41"/>
      <c r="REE174" s="41"/>
      <c r="REF174" s="41"/>
      <c r="REG174" s="41"/>
      <c r="REH174" s="41"/>
      <c r="REI174" s="41"/>
      <c r="REJ174" s="41"/>
      <c r="REK174" s="41"/>
      <c r="REL174" s="41"/>
      <c r="REM174" s="41"/>
      <c r="REN174" s="41"/>
      <c r="REO174" s="41"/>
      <c r="REP174" s="41"/>
      <c r="REQ174" s="41"/>
      <c r="RER174" s="41"/>
      <c r="RES174" s="41"/>
      <c r="RET174" s="41"/>
      <c r="REU174" s="41"/>
      <c r="REV174" s="41"/>
      <c r="REW174" s="41"/>
      <c r="REX174" s="41"/>
      <c r="REY174" s="41"/>
      <c r="REZ174" s="41"/>
      <c r="RFA174" s="41"/>
      <c r="RFB174" s="41"/>
      <c r="RFC174" s="41"/>
      <c r="RFD174" s="41"/>
      <c r="RFE174" s="41"/>
      <c r="RFF174" s="41"/>
      <c r="RFG174" s="41"/>
      <c r="RFH174" s="41"/>
      <c r="RFI174" s="41"/>
      <c r="RFJ174" s="41"/>
      <c r="RFK174" s="41"/>
      <c r="RFL174" s="41"/>
      <c r="RFM174" s="41"/>
      <c r="RFN174" s="41"/>
      <c r="RFO174" s="41"/>
      <c r="RFP174" s="41"/>
      <c r="RFQ174" s="41"/>
      <c r="RFR174" s="41"/>
      <c r="RFS174" s="41"/>
      <c r="RFT174" s="41"/>
      <c r="RFU174" s="41"/>
      <c r="RFV174" s="41"/>
      <c r="RFW174" s="41"/>
      <c r="RFX174" s="41"/>
      <c r="RFY174" s="41"/>
      <c r="RFZ174" s="41"/>
      <c r="RGA174" s="41"/>
      <c r="RGB174" s="41"/>
      <c r="RGC174" s="41"/>
      <c r="RGD174" s="41"/>
      <c r="RGE174" s="41"/>
      <c r="RGF174" s="41"/>
      <c r="RGG174" s="41"/>
      <c r="RGH174" s="41"/>
      <c r="RGI174" s="41"/>
      <c r="RGJ174" s="41"/>
      <c r="RGK174" s="41"/>
      <c r="RGL174" s="41"/>
      <c r="RGM174" s="41"/>
      <c r="RGN174" s="41"/>
      <c r="RGO174" s="41"/>
      <c r="RGP174" s="41"/>
      <c r="RGQ174" s="41"/>
      <c r="RGR174" s="41"/>
      <c r="RGS174" s="41"/>
      <c r="RGT174" s="41"/>
      <c r="RGU174" s="41"/>
      <c r="RGV174" s="41"/>
      <c r="RGW174" s="41"/>
      <c r="RGX174" s="41"/>
      <c r="RGY174" s="41"/>
      <c r="RGZ174" s="41"/>
      <c r="RHA174" s="41"/>
      <c r="RHB174" s="41"/>
      <c r="RHC174" s="41"/>
      <c r="RHD174" s="41"/>
      <c r="RHE174" s="41"/>
      <c r="RHF174" s="41"/>
      <c r="RHG174" s="41"/>
      <c r="RHH174" s="41"/>
      <c r="RHI174" s="41"/>
      <c r="RHJ174" s="41"/>
      <c r="RHK174" s="41"/>
      <c r="RHL174" s="41"/>
      <c r="RHM174" s="41"/>
      <c r="RHN174" s="41"/>
      <c r="RHO174" s="41"/>
      <c r="RHP174" s="41"/>
      <c r="RHQ174" s="41"/>
      <c r="RHR174" s="41"/>
      <c r="RHS174" s="41"/>
      <c r="RHT174" s="41"/>
      <c r="RHU174" s="41"/>
      <c r="RHV174" s="41"/>
      <c r="RHW174" s="41"/>
      <c r="RHX174" s="41"/>
      <c r="RHY174" s="41"/>
      <c r="RHZ174" s="41"/>
      <c r="RIA174" s="41"/>
      <c r="RIB174" s="41"/>
      <c r="RIC174" s="41"/>
      <c r="RID174" s="41"/>
      <c r="RIE174" s="41"/>
      <c r="RIF174" s="41"/>
      <c r="RIG174" s="41"/>
      <c r="RIH174" s="41"/>
      <c r="RII174" s="41"/>
      <c r="RIJ174" s="41"/>
      <c r="RIK174" s="41"/>
      <c r="RIL174" s="41"/>
      <c r="RIM174" s="41"/>
      <c r="RIN174" s="41"/>
      <c r="RIO174" s="41"/>
      <c r="RIP174" s="41"/>
      <c r="RIQ174" s="41"/>
      <c r="RIR174" s="41"/>
      <c r="RIS174" s="41"/>
      <c r="RIT174" s="41"/>
      <c r="RIU174" s="41"/>
      <c r="RIV174" s="41"/>
      <c r="RIW174" s="41"/>
      <c r="RIX174" s="41"/>
      <c r="RIY174" s="41"/>
      <c r="RIZ174" s="41"/>
      <c r="RJA174" s="41"/>
      <c r="RJB174" s="41"/>
      <c r="RJC174" s="41"/>
      <c r="RJD174" s="41"/>
      <c r="RJE174" s="41"/>
      <c r="RJF174" s="41"/>
      <c r="RJG174" s="41"/>
      <c r="RJH174" s="41"/>
      <c r="RJI174" s="41"/>
      <c r="RJJ174" s="41"/>
      <c r="RJK174" s="41"/>
      <c r="RJL174" s="41"/>
      <c r="RJM174" s="41"/>
      <c r="RJN174" s="41"/>
      <c r="RJO174" s="41"/>
      <c r="RJP174" s="41"/>
      <c r="RJQ174" s="41"/>
      <c r="RJR174" s="41"/>
      <c r="RJS174" s="41"/>
      <c r="RJT174" s="41"/>
      <c r="RJU174" s="41"/>
      <c r="RJV174" s="41"/>
      <c r="RJW174" s="41"/>
      <c r="RJX174" s="41"/>
      <c r="RJY174" s="41"/>
      <c r="RJZ174" s="41"/>
      <c r="RKA174" s="41"/>
      <c r="RKB174" s="41"/>
      <c r="RKC174" s="41"/>
      <c r="RKD174" s="41"/>
      <c r="RKE174" s="41"/>
      <c r="RKF174" s="41"/>
      <c r="RKG174" s="41"/>
      <c r="RKH174" s="41"/>
      <c r="RKI174" s="41"/>
      <c r="RKJ174" s="41"/>
      <c r="RKK174" s="41"/>
      <c r="RKL174" s="41"/>
      <c r="RKM174" s="41"/>
      <c r="RKN174" s="41"/>
      <c r="RKO174" s="41"/>
      <c r="RKP174" s="41"/>
      <c r="RKQ174" s="41"/>
      <c r="RKR174" s="41"/>
      <c r="RKS174" s="41"/>
      <c r="RKT174" s="41"/>
      <c r="RKU174" s="41"/>
      <c r="RKV174" s="41"/>
      <c r="RKW174" s="41"/>
      <c r="RKX174" s="41"/>
      <c r="RKY174" s="41"/>
      <c r="RKZ174" s="41"/>
      <c r="RLA174" s="41"/>
      <c r="RLB174" s="41"/>
      <c r="RLC174" s="41"/>
      <c r="RLD174" s="41"/>
      <c r="RLE174" s="41"/>
      <c r="RLF174" s="41"/>
      <c r="RLG174" s="41"/>
      <c r="RLH174" s="41"/>
      <c r="RLI174" s="41"/>
      <c r="RLJ174" s="41"/>
      <c r="RLK174" s="41"/>
      <c r="RLL174" s="41"/>
      <c r="RLM174" s="41"/>
      <c r="RLN174" s="41"/>
      <c r="RLO174" s="41"/>
      <c r="RLP174" s="41"/>
      <c r="RLQ174" s="41"/>
      <c r="RLR174" s="41"/>
      <c r="RLS174" s="41"/>
      <c r="RLT174" s="41"/>
      <c r="RLU174" s="41"/>
      <c r="RLV174" s="41"/>
      <c r="RLW174" s="41"/>
      <c r="RLX174" s="41"/>
      <c r="RLY174" s="41"/>
      <c r="RLZ174" s="41"/>
      <c r="RMA174" s="41"/>
      <c r="RMB174" s="41"/>
      <c r="RMC174" s="41"/>
      <c r="RMD174" s="41"/>
      <c r="RME174" s="41"/>
      <c r="RMF174" s="41"/>
      <c r="RMG174" s="41"/>
      <c r="RMH174" s="41"/>
      <c r="RMI174" s="41"/>
      <c r="RMJ174" s="41"/>
      <c r="RMK174" s="41"/>
      <c r="RML174" s="41"/>
      <c r="RMM174" s="41"/>
      <c r="RMN174" s="41"/>
      <c r="RMO174" s="41"/>
      <c r="RMP174" s="41"/>
      <c r="RMQ174" s="41"/>
      <c r="RMR174" s="41"/>
      <c r="RMS174" s="41"/>
      <c r="RMT174" s="41"/>
      <c r="RMU174" s="41"/>
      <c r="RMV174" s="41"/>
      <c r="RMW174" s="41"/>
      <c r="RMX174" s="41"/>
      <c r="RMY174" s="41"/>
      <c r="RMZ174" s="41"/>
      <c r="RNA174" s="41"/>
      <c r="RNB174" s="41"/>
      <c r="RNC174" s="41"/>
      <c r="RND174" s="41"/>
      <c r="RNE174" s="41"/>
      <c r="RNF174" s="41"/>
      <c r="RNG174" s="41"/>
      <c r="RNH174" s="41"/>
      <c r="RNI174" s="41"/>
      <c r="RNJ174" s="41"/>
      <c r="RNK174" s="41"/>
      <c r="RNL174" s="41"/>
      <c r="RNM174" s="41"/>
      <c r="RNN174" s="41"/>
      <c r="RNO174" s="41"/>
      <c r="RNV174" s="41"/>
      <c r="RNW174" s="41"/>
      <c r="RNX174" s="41"/>
      <c r="RNY174" s="41"/>
      <c r="RNZ174" s="41"/>
      <c r="ROA174" s="41"/>
      <c r="ROB174" s="41"/>
      <c r="ROC174" s="41"/>
      <c r="ROD174" s="41"/>
      <c r="ROE174" s="41"/>
      <c r="ROF174" s="41"/>
      <c r="ROG174" s="41"/>
      <c r="ROH174" s="41"/>
      <c r="ROI174" s="41"/>
      <c r="ROJ174" s="41"/>
      <c r="ROK174" s="41"/>
      <c r="ROL174" s="41"/>
      <c r="ROM174" s="41"/>
      <c r="RON174" s="41"/>
      <c r="ROO174" s="41"/>
      <c r="ROP174" s="41"/>
      <c r="ROQ174" s="41"/>
      <c r="ROR174" s="41"/>
      <c r="ROS174" s="41"/>
      <c r="ROT174" s="41"/>
      <c r="ROU174" s="41"/>
      <c r="ROV174" s="41"/>
      <c r="ROW174" s="41"/>
      <c r="ROX174" s="41"/>
      <c r="ROY174" s="41"/>
      <c r="ROZ174" s="41"/>
      <c r="RPA174" s="41"/>
      <c r="RPB174" s="41"/>
      <c r="RPC174" s="41"/>
      <c r="RPD174" s="41"/>
      <c r="RPE174" s="41"/>
      <c r="RPF174" s="41"/>
      <c r="RPG174" s="41"/>
      <c r="RPH174" s="41"/>
      <c r="RPI174" s="41"/>
      <c r="RPJ174" s="41"/>
      <c r="RPK174" s="41"/>
      <c r="RPL174" s="41"/>
      <c r="RPM174" s="41"/>
      <c r="RPN174" s="41"/>
      <c r="RPO174" s="41"/>
      <c r="RPP174" s="41"/>
      <c r="RPQ174" s="41"/>
      <c r="RPR174" s="41"/>
      <c r="RPS174" s="41"/>
      <c r="RPT174" s="41"/>
      <c r="RPU174" s="41"/>
      <c r="RPV174" s="41"/>
      <c r="RPW174" s="41"/>
      <c r="RPX174" s="41"/>
      <c r="RPY174" s="41"/>
      <c r="RPZ174" s="41"/>
      <c r="RQA174" s="41"/>
      <c r="RQB174" s="41"/>
      <c r="RQC174" s="41"/>
      <c r="RQD174" s="41"/>
      <c r="RQE174" s="41"/>
      <c r="RQF174" s="41"/>
      <c r="RQG174" s="41"/>
      <c r="RQH174" s="41"/>
      <c r="RQI174" s="41"/>
      <c r="RQJ174" s="41"/>
      <c r="RQK174" s="41"/>
      <c r="RQL174" s="41"/>
      <c r="RQM174" s="41"/>
      <c r="RQN174" s="41"/>
      <c r="RQO174" s="41"/>
      <c r="RQP174" s="41"/>
      <c r="RQQ174" s="41"/>
      <c r="RQR174" s="41"/>
      <c r="RQS174" s="41"/>
      <c r="RQT174" s="41"/>
      <c r="RQU174" s="41"/>
      <c r="RQV174" s="41"/>
      <c r="RQW174" s="41"/>
      <c r="RQX174" s="41"/>
      <c r="RQY174" s="41"/>
      <c r="RQZ174" s="41"/>
      <c r="RRA174" s="41"/>
      <c r="RRB174" s="41"/>
      <c r="RRC174" s="41"/>
      <c r="RRD174" s="41"/>
      <c r="RRE174" s="41"/>
      <c r="RRF174" s="41"/>
      <c r="RRG174" s="41"/>
      <c r="RRH174" s="41"/>
      <c r="RRI174" s="41"/>
      <c r="RRJ174" s="41"/>
      <c r="RRK174" s="41"/>
      <c r="RRL174" s="41"/>
      <c r="RRM174" s="41"/>
      <c r="RRN174" s="41"/>
      <c r="RRO174" s="41"/>
      <c r="RRP174" s="41"/>
      <c r="RRQ174" s="41"/>
      <c r="RRR174" s="41"/>
      <c r="RRS174" s="41"/>
      <c r="RRT174" s="41"/>
      <c r="RRU174" s="41"/>
      <c r="RRV174" s="41"/>
      <c r="RRW174" s="41"/>
      <c r="RRX174" s="41"/>
      <c r="RRY174" s="41"/>
      <c r="RRZ174" s="41"/>
      <c r="RSA174" s="41"/>
      <c r="RSB174" s="41"/>
      <c r="RSC174" s="41"/>
      <c r="RSD174" s="41"/>
      <c r="RSE174" s="41"/>
      <c r="RSF174" s="41"/>
      <c r="RSG174" s="41"/>
      <c r="RSH174" s="41"/>
      <c r="RSI174" s="41"/>
      <c r="RSJ174" s="41"/>
      <c r="RSK174" s="41"/>
      <c r="RSL174" s="41"/>
      <c r="RSM174" s="41"/>
      <c r="RSN174" s="41"/>
      <c r="RSO174" s="41"/>
      <c r="RSP174" s="41"/>
      <c r="RSQ174" s="41"/>
      <c r="RSR174" s="41"/>
      <c r="RSS174" s="41"/>
      <c r="RST174" s="41"/>
      <c r="RSU174" s="41"/>
      <c r="RSV174" s="41"/>
      <c r="RSW174" s="41"/>
      <c r="RSX174" s="41"/>
      <c r="RSY174" s="41"/>
      <c r="RSZ174" s="41"/>
      <c r="RTA174" s="41"/>
      <c r="RTB174" s="41"/>
      <c r="RTC174" s="41"/>
      <c r="RTD174" s="41"/>
      <c r="RTE174" s="41"/>
      <c r="RTF174" s="41"/>
      <c r="RTG174" s="41"/>
      <c r="RTH174" s="41"/>
      <c r="RTI174" s="41"/>
      <c r="RTJ174" s="41"/>
      <c r="RTK174" s="41"/>
      <c r="RTL174" s="41"/>
      <c r="RTM174" s="41"/>
      <c r="RTN174" s="41"/>
      <c r="RTO174" s="41"/>
      <c r="RTP174" s="41"/>
      <c r="RTQ174" s="41"/>
      <c r="RTR174" s="41"/>
      <c r="RTS174" s="41"/>
      <c r="RTT174" s="41"/>
      <c r="RTU174" s="41"/>
      <c r="RTV174" s="41"/>
      <c r="RTW174" s="41"/>
      <c r="RTX174" s="41"/>
      <c r="RTY174" s="41"/>
      <c r="RTZ174" s="41"/>
      <c r="RUA174" s="41"/>
      <c r="RUB174" s="41"/>
      <c r="RUC174" s="41"/>
      <c r="RUD174" s="41"/>
      <c r="RUE174" s="41"/>
      <c r="RUF174" s="41"/>
      <c r="RUG174" s="41"/>
      <c r="RUH174" s="41"/>
      <c r="RUI174" s="41"/>
      <c r="RUJ174" s="41"/>
      <c r="RUK174" s="41"/>
      <c r="RUL174" s="41"/>
      <c r="RUM174" s="41"/>
      <c r="RUN174" s="41"/>
      <c r="RUO174" s="41"/>
      <c r="RUP174" s="41"/>
      <c r="RUQ174" s="41"/>
      <c r="RUR174" s="41"/>
      <c r="RUS174" s="41"/>
      <c r="RUT174" s="41"/>
      <c r="RUU174" s="41"/>
      <c r="RUV174" s="41"/>
      <c r="RUW174" s="41"/>
      <c r="RUX174" s="41"/>
      <c r="RUY174" s="41"/>
      <c r="RUZ174" s="41"/>
      <c r="RVA174" s="41"/>
      <c r="RVB174" s="41"/>
      <c r="RVC174" s="41"/>
      <c r="RVD174" s="41"/>
      <c r="RVE174" s="41"/>
      <c r="RVF174" s="41"/>
      <c r="RVG174" s="41"/>
      <c r="RVH174" s="41"/>
      <c r="RVI174" s="41"/>
      <c r="RVJ174" s="41"/>
      <c r="RVK174" s="41"/>
      <c r="RVL174" s="41"/>
      <c r="RVM174" s="41"/>
      <c r="RVN174" s="41"/>
      <c r="RVO174" s="41"/>
      <c r="RVP174" s="41"/>
      <c r="RVQ174" s="41"/>
      <c r="RVR174" s="41"/>
      <c r="RVS174" s="41"/>
      <c r="RVT174" s="41"/>
      <c r="RVU174" s="41"/>
      <c r="RVV174" s="41"/>
      <c r="RVW174" s="41"/>
      <c r="RVX174" s="41"/>
      <c r="RVY174" s="41"/>
      <c r="RVZ174" s="41"/>
      <c r="RWA174" s="41"/>
      <c r="RWB174" s="41"/>
      <c r="RWC174" s="41"/>
      <c r="RWD174" s="41"/>
      <c r="RWE174" s="41"/>
      <c r="RWF174" s="41"/>
      <c r="RWG174" s="41"/>
      <c r="RWH174" s="41"/>
      <c r="RWI174" s="41"/>
      <c r="RWJ174" s="41"/>
      <c r="RWK174" s="41"/>
      <c r="RWL174" s="41"/>
      <c r="RWM174" s="41"/>
      <c r="RWN174" s="41"/>
      <c r="RWO174" s="41"/>
      <c r="RWP174" s="41"/>
      <c r="RWQ174" s="41"/>
      <c r="RWR174" s="41"/>
      <c r="RWS174" s="41"/>
      <c r="RWT174" s="41"/>
      <c r="RWU174" s="41"/>
      <c r="RWV174" s="41"/>
      <c r="RWW174" s="41"/>
      <c r="RWX174" s="41"/>
      <c r="RWY174" s="41"/>
      <c r="RWZ174" s="41"/>
      <c r="RXA174" s="41"/>
      <c r="RXB174" s="41"/>
      <c r="RXC174" s="41"/>
      <c r="RXD174" s="41"/>
      <c r="RXE174" s="41"/>
      <c r="RXF174" s="41"/>
      <c r="RXG174" s="41"/>
      <c r="RXH174" s="41"/>
      <c r="RXI174" s="41"/>
      <c r="RXJ174" s="41"/>
      <c r="RXK174" s="41"/>
      <c r="RXR174" s="41"/>
      <c r="RXS174" s="41"/>
      <c r="RXT174" s="41"/>
      <c r="RXU174" s="41"/>
      <c r="RXV174" s="41"/>
      <c r="RXW174" s="41"/>
      <c r="RXX174" s="41"/>
      <c r="RXY174" s="41"/>
      <c r="RXZ174" s="41"/>
      <c r="RYA174" s="41"/>
      <c r="RYB174" s="41"/>
      <c r="RYC174" s="41"/>
      <c r="RYD174" s="41"/>
      <c r="RYE174" s="41"/>
      <c r="RYF174" s="41"/>
      <c r="RYG174" s="41"/>
      <c r="RYH174" s="41"/>
      <c r="RYI174" s="41"/>
      <c r="RYJ174" s="41"/>
      <c r="RYK174" s="41"/>
      <c r="RYL174" s="41"/>
      <c r="RYM174" s="41"/>
      <c r="RYN174" s="41"/>
      <c r="RYO174" s="41"/>
      <c r="RYP174" s="41"/>
      <c r="RYQ174" s="41"/>
      <c r="RYR174" s="41"/>
      <c r="RYS174" s="41"/>
      <c r="RYT174" s="41"/>
      <c r="RYU174" s="41"/>
      <c r="RYV174" s="41"/>
      <c r="RYW174" s="41"/>
      <c r="RYX174" s="41"/>
      <c r="RYY174" s="41"/>
      <c r="RYZ174" s="41"/>
      <c r="RZA174" s="41"/>
      <c r="RZB174" s="41"/>
      <c r="RZC174" s="41"/>
      <c r="RZD174" s="41"/>
      <c r="RZE174" s="41"/>
      <c r="RZF174" s="41"/>
      <c r="RZG174" s="41"/>
      <c r="RZH174" s="41"/>
      <c r="RZI174" s="41"/>
      <c r="RZJ174" s="41"/>
      <c r="RZK174" s="41"/>
      <c r="RZL174" s="41"/>
      <c r="RZM174" s="41"/>
      <c r="RZN174" s="41"/>
      <c r="RZO174" s="41"/>
      <c r="RZP174" s="41"/>
      <c r="RZQ174" s="41"/>
      <c r="RZR174" s="41"/>
      <c r="RZS174" s="41"/>
      <c r="RZT174" s="41"/>
      <c r="RZU174" s="41"/>
      <c r="RZV174" s="41"/>
      <c r="RZW174" s="41"/>
      <c r="RZX174" s="41"/>
      <c r="RZY174" s="41"/>
      <c r="RZZ174" s="41"/>
      <c r="SAA174" s="41"/>
      <c r="SAB174" s="41"/>
      <c r="SAC174" s="41"/>
      <c r="SAD174" s="41"/>
      <c r="SAE174" s="41"/>
      <c r="SAF174" s="41"/>
      <c r="SAG174" s="41"/>
      <c r="SAH174" s="41"/>
      <c r="SAI174" s="41"/>
      <c r="SAJ174" s="41"/>
      <c r="SAK174" s="41"/>
      <c r="SAL174" s="41"/>
      <c r="SAM174" s="41"/>
      <c r="SAN174" s="41"/>
      <c r="SAO174" s="41"/>
      <c r="SAP174" s="41"/>
      <c r="SAQ174" s="41"/>
      <c r="SAR174" s="41"/>
      <c r="SAS174" s="41"/>
      <c r="SAT174" s="41"/>
      <c r="SAU174" s="41"/>
      <c r="SAV174" s="41"/>
      <c r="SAW174" s="41"/>
      <c r="SAX174" s="41"/>
      <c r="SAY174" s="41"/>
      <c r="SAZ174" s="41"/>
      <c r="SBA174" s="41"/>
      <c r="SBB174" s="41"/>
      <c r="SBC174" s="41"/>
      <c r="SBD174" s="41"/>
      <c r="SBE174" s="41"/>
      <c r="SBF174" s="41"/>
      <c r="SBG174" s="41"/>
      <c r="SBH174" s="41"/>
      <c r="SBI174" s="41"/>
      <c r="SBJ174" s="41"/>
      <c r="SBK174" s="41"/>
      <c r="SBL174" s="41"/>
      <c r="SBM174" s="41"/>
      <c r="SBN174" s="41"/>
      <c r="SBO174" s="41"/>
      <c r="SBP174" s="41"/>
      <c r="SBQ174" s="41"/>
      <c r="SBR174" s="41"/>
      <c r="SBS174" s="41"/>
      <c r="SBT174" s="41"/>
      <c r="SBU174" s="41"/>
      <c r="SBV174" s="41"/>
      <c r="SBW174" s="41"/>
      <c r="SBX174" s="41"/>
      <c r="SBY174" s="41"/>
      <c r="SBZ174" s="41"/>
      <c r="SCA174" s="41"/>
      <c r="SCB174" s="41"/>
      <c r="SCC174" s="41"/>
      <c r="SCD174" s="41"/>
      <c r="SCE174" s="41"/>
      <c r="SCF174" s="41"/>
      <c r="SCG174" s="41"/>
      <c r="SCH174" s="41"/>
      <c r="SCI174" s="41"/>
      <c r="SCJ174" s="41"/>
      <c r="SCK174" s="41"/>
      <c r="SCL174" s="41"/>
      <c r="SCM174" s="41"/>
      <c r="SCN174" s="41"/>
      <c r="SCO174" s="41"/>
      <c r="SCP174" s="41"/>
      <c r="SCQ174" s="41"/>
      <c r="SCR174" s="41"/>
      <c r="SCS174" s="41"/>
      <c r="SCT174" s="41"/>
      <c r="SCU174" s="41"/>
      <c r="SCV174" s="41"/>
      <c r="SCW174" s="41"/>
      <c r="SCX174" s="41"/>
      <c r="SCY174" s="41"/>
      <c r="SCZ174" s="41"/>
      <c r="SDA174" s="41"/>
      <c r="SDB174" s="41"/>
      <c r="SDC174" s="41"/>
      <c r="SDD174" s="41"/>
      <c r="SDE174" s="41"/>
      <c r="SDF174" s="41"/>
      <c r="SDG174" s="41"/>
      <c r="SDH174" s="41"/>
      <c r="SDI174" s="41"/>
      <c r="SDJ174" s="41"/>
      <c r="SDK174" s="41"/>
      <c r="SDL174" s="41"/>
      <c r="SDM174" s="41"/>
      <c r="SDN174" s="41"/>
      <c r="SDO174" s="41"/>
      <c r="SDP174" s="41"/>
      <c r="SDQ174" s="41"/>
      <c r="SDR174" s="41"/>
      <c r="SDS174" s="41"/>
      <c r="SDT174" s="41"/>
      <c r="SDU174" s="41"/>
      <c r="SDV174" s="41"/>
      <c r="SDW174" s="41"/>
      <c r="SDX174" s="41"/>
      <c r="SDY174" s="41"/>
      <c r="SDZ174" s="41"/>
      <c r="SEA174" s="41"/>
      <c r="SEB174" s="41"/>
      <c r="SEC174" s="41"/>
      <c r="SED174" s="41"/>
      <c r="SEE174" s="41"/>
      <c r="SEF174" s="41"/>
      <c r="SEG174" s="41"/>
      <c r="SEH174" s="41"/>
      <c r="SEI174" s="41"/>
      <c r="SEJ174" s="41"/>
      <c r="SEK174" s="41"/>
      <c r="SEL174" s="41"/>
      <c r="SEM174" s="41"/>
      <c r="SEN174" s="41"/>
      <c r="SEO174" s="41"/>
      <c r="SEP174" s="41"/>
      <c r="SEQ174" s="41"/>
      <c r="SER174" s="41"/>
      <c r="SES174" s="41"/>
      <c r="SET174" s="41"/>
      <c r="SEU174" s="41"/>
      <c r="SEV174" s="41"/>
      <c r="SEW174" s="41"/>
      <c r="SEX174" s="41"/>
      <c r="SEY174" s="41"/>
      <c r="SEZ174" s="41"/>
      <c r="SFA174" s="41"/>
      <c r="SFB174" s="41"/>
      <c r="SFC174" s="41"/>
      <c r="SFD174" s="41"/>
      <c r="SFE174" s="41"/>
      <c r="SFF174" s="41"/>
      <c r="SFG174" s="41"/>
      <c r="SFH174" s="41"/>
      <c r="SFI174" s="41"/>
      <c r="SFJ174" s="41"/>
      <c r="SFK174" s="41"/>
      <c r="SFL174" s="41"/>
      <c r="SFM174" s="41"/>
      <c r="SFN174" s="41"/>
      <c r="SFO174" s="41"/>
      <c r="SFP174" s="41"/>
      <c r="SFQ174" s="41"/>
      <c r="SFR174" s="41"/>
      <c r="SFS174" s="41"/>
      <c r="SFT174" s="41"/>
      <c r="SFU174" s="41"/>
      <c r="SFV174" s="41"/>
      <c r="SFW174" s="41"/>
      <c r="SFX174" s="41"/>
      <c r="SFY174" s="41"/>
      <c r="SFZ174" s="41"/>
      <c r="SGA174" s="41"/>
      <c r="SGB174" s="41"/>
      <c r="SGC174" s="41"/>
      <c r="SGD174" s="41"/>
      <c r="SGE174" s="41"/>
      <c r="SGF174" s="41"/>
      <c r="SGG174" s="41"/>
      <c r="SGH174" s="41"/>
      <c r="SGI174" s="41"/>
      <c r="SGJ174" s="41"/>
      <c r="SGK174" s="41"/>
      <c r="SGL174" s="41"/>
      <c r="SGM174" s="41"/>
      <c r="SGN174" s="41"/>
      <c r="SGO174" s="41"/>
      <c r="SGP174" s="41"/>
      <c r="SGQ174" s="41"/>
      <c r="SGR174" s="41"/>
      <c r="SGS174" s="41"/>
      <c r="SGT174" s="41"/>
      <c r="SGU174" s="41"/>
      <c r="SGV174" s="41"/>
      <c r="SGW174" s="41"/>
      <c r="SGX174" s="41"/>
      <c r="SGY174" s="41"/>
      <c r="SGZ174" s="41"/>
      <c r="SHA174" s="41"/>
      <c r="SHB174" s="41"/>
      <c r="SHC174" s="41"/>
      <c r="SHD174" s="41"/>
      <c r="SHE174" s="41"/>
      <c r="SHF174" s="41"/>
      <c r="SHG174" s="41"/>
      <c r="SHN174" s="41"/>
      <c r="SHO174" s="41"/>
      <c r="SHP174" s="41"/>
      <c r="SHQ174" s="41"/>
      <c r="SHR174" s="41"/>
      <c r="SHS174" s="41"/>
      <c r="SHT174" s="41"/>
      <c r="SHU174" s="41"/>
      <c r="SHV174" s="41"/>
      <c r="SHW174" s="41"/>
      <c r="SHX174" s="41"/>
      <c r="SHY174" s="41"/>
      <c r="SHZ174" s="41"/>
      <c r="SIA174" s="41"/>
      <c r="SIB174" s="41"/>
      <c r="SIC174" s="41"/>
      <c r="SID174" s="41"/>
      <c r="SIE174" s="41"/>
      <c r="SIF174" s="41"/>
      <c r="SIG174" s="41"/>
      <c r="SIH174" s="41"/>
      <c r="SII174" s="41"/>
      <c r="SIJ174" s="41"/>
      <c r="SIK174" s="41"/>
      <c r="SIL174" s="41"/>
      <c r="SIM174" s="41"/>
      <c r="SIN174" s="41"/>
      <c r="SIO174" s="41"/>
      <c r="SIP174" s="41"/>
      <c r="SIQ174" s="41"/>
      <c r="SIR174" s="41"/>
      <c r="SIS174" s="41"/>
      <c r="SIT174" s="41"/>
      <c r="SIU174" s="41"/>
      <c r="SIV174" s="41"/>
      <c r="SIW174" s="41"/>
      <c r="SIX174" s="41"/>
      <c r="SIY174" s="41"/>
      <c r="SIZ174" s="41"/>
      <c r="SJA174" s="41"/>
      <c r="SJB174" s="41"/>
      <c r="SJC174" s="41"/>
      <c r="SJD174" s="41"/>
      <c r="SJE174" s="41"/>
      <c r="SJF174" s="41"/>
      <c r="SJG174" s="41"/>
      <c r="SJH174" s="41"/>
      <c r="SJI174" s="41"/>
      <c r="SJJ174" s="41"/>
      <c r="SJK174" s="41"/>
      <c r="SJL174" s="41"/>
      <c r="SJM174" s="41"/>
      <c r="SJN174" s="41"/>
      <c r="SJO174" s="41"/>
      <c r="SJP174" s="41"/>
      <c r="SJQ174" s="41"/>
      <c r="SJR174" s="41"/>
      <c r="SJS174" s="41"/>
      <c r="SJT174" s="41"/>
      <c r="SJU174" s="41"/>
      <c r="SJV174" s="41"/>
      <c r="SJW174" s="41"/>
      <c r="SJX174" s="41"/>
      <c r="SJY174" s="41"/>
      <c r="SJZ174" s="41"/>
      <c r="SKA174" s="41"/>
      <c r="SKB174" s="41"/>
      <c r="SKC174" s="41"/>
      <c r="SKD174" s="41"/>
      <c r="SKE174" s="41"/>
      <c r="SKF174" s="41"/>
      <c r="SKG174" s="41"/>
      <c r="SKH174" s="41"/>
      <c r="SKI174" s="41"/>
      <c r="SKJ174" s="41"/>
      <c r="SKK174" s="41"/>
      <c r="SKL174" s="41"/>
      <c r="SKM174" s="41"/>
      <c r="SKN174" s="41"/>
      <c r="SKO174" s="41"/>
      <c r="SKP174" s="41"/>
      <c r="SKQ174" s="41"/>
      <c r="SKR174" s="41"/>
      <c r="SKS174" s="41"/>
      <c r="SKT174" s="41"/>
      <c r="SKU174" s="41"/>
      <c r="SKV174" s="41"/>
      <c r="SKW174" s="41"/>
      <c r="SKX174" s="41"/>
      <c r="SKY174" s="41"/>
      <c r="SKZ174" s="41"/>
      <c r="SLA174" s="41"/>
      <c r="SLB174" s="41"/>
      <c r="SLC174" s="41"/>
      <c r="SLD174" s="41"/>
      <c r="SLE174" s="41"/>
      <c r="SLF174" s="41"/>
      <c r="SLG174" s="41"/>
      <c r="SLH174" s="41"/>
      <c r="SLI174" s="41"/>
      <c r="SLJ174" s="41"/>
      <c r="SLK174" s="41"/>
      <c r="SLL174" s="41"/>
      <c r="SLM174" s="41"/>
      <c r="SLN174" s="41"/>
      <c r="SLO174" s="41"/>
      <c r="SLP174" s="41"/>
      <c r="SLQ174" s="41"/>
      <c r="SLR174" s="41"/>
      <c r="SLS174" s="41"/>
      <c r="SLT174" s="41"/>
      <c r="SLU174" s="41"/>
      <c r="SLV174" s="41"/>
      <c r="SLW174" s="41"/>
      <c r="SLX174" s="41"/>
      <c r="SLY174" s="41"/>
      <c r="SLZ174" s="41"/>
      <c r="SMA174" s="41"/>
      <c r="SMB174" s="41"/>
      <c r="SMC174" s="41"/>
      <c r="SMD174" s="41"/>
      <c r="SME174" s="41"/>
      <c r="SMF174" s="41"/>
      <c r="SMG174" s="41"/>
      <c r="SMH174" s="41"/>
      <c r="SMI174" s="41"/>
      <c r="SMJ174" s="41"/>
      <c r="SMK174" s="41"/>
      <c r="SML174" s="41"/>
      <c r="SMM174" s="41"/>
      <c r="SMN174" s="41"/>
      <c r="SMO174" s="41"/>
      <c r="SMP174" s="41"/>
      <c r="SMQ174" s="41"/>
      <c r="SMR174" s="41"/>
      <c r="SMS174" s="41"/>
      <c r="SMT174" s="41"/>
      <c r="SMU174" s="41"/>
      <c r="SMV174" s="41"/>
      <c r="SMW174" s="41"/>
      <c r="SMX174" s="41"/>
      <c r="SMY174" s="41"/>
      <c r="SMZ174" s="41"/>
      <c r="SNA174" s="41"/>
      <c r="SNB174" s="41"/>
      <c r="SNC174" s="41"/>
      <c r="SND174" s="41"/>
      <c r="SNE174" s="41"/>
      <c r="SNF174" s="41"/>
      <c r="SNG174" s="41"/>
      <c r="SNH174" s="41"/>
      <c r="SNI174" s="41"/>
      <c r="SNJ174" s="41"/>
      <c r="SNK174" s="41"/>
      <c r="SNL174" s="41"/>
      <c r="SNM174" s="41"/>
      <c r="SNN174" s="41"/>
      <c r="SNO174" s="41"/>
      <c r="SNP174" s="41"/>
      <c r="SNQ174" s="41"/>
      <c r="SNR174" s="41"/>
      <c r="SNS174" s="41"/>
      <c r="SNT174" s="41"/>
      <c r="SNU174" s="41"/>
      <c r="SNV174" s="41"/>
      <c r="SNW174" s="41"/>
      <c r="SNX174" s="41"/>
      <c r="SNY174" s="41"/>
      <c r="SNZ174" s="41"/>
      <c r="SOA174" s="41"/>
      <c r="SOB174" s="41"/>
      <c r="SOC174" s="41"/>
      <c r="SOD174" s="41"/>
      <c r="SOE174" s="41"/>
      <c r="SOF174" s="41"/>
      <c r="SOG174" s="41"/>
      <c r="SOH174" s="41"/>
      <c r="SOI174" s="41"/>
      <c r="SOJ174" s="41"/>
      <c r="SOK174" s="41"/>
      <c r="SOL174" s="41"/>
      <c r="SOM174" s="41"/>
      <c r="SON174" s="41"/>
      <c r="SOO174" s="41"/>
      <c r="SOP174" s="41"/>
      <c r="SOQ174" s="41"/>
      <c r="SOR174" s="41"/>
      <c r="SOS174" s="41"/>
      <c r="SOT174" s="41"/>
      <c r="SOU174" s="41"/>
      <c r="SOV174" s="41"/>
      <c r="SOW174" s="41"/>
      <c r="SOX174" s="41"/>
      <c r="SOY174" s="41"/>
      <c r="SOZ174" s="41"/>
      <c r="SPA174" s="41"/>
      <c r="SPB174" s="41"/>
      <c r="SPC174" s="41"/>
      <c r="SPD174" s="41"/>
      <c r="SPE174" s="41"/>
      <c r="SPF174" s="41"/>
      <c r="SPG174" s="41"/>
      <c r="SPH174" s="41"/>
      <c r="SPI174" s="41"/>
      <c r="SPJ174" s="41"/>
      <c r="SPK174" s="41"/>
      <c r="SPL174" s="41"/>
      <c r="SPM174" s="41"/>
      <c r="SPN174" s="41"/>
      <c r="SPO174" s="41"/>
      <c r="SPP174" s="41"/>
      <c r="SPQ174" s="41"/>
      <c r="SPR174" s="41"/>
      <c r="SPS174" s="41"/>
      <c r="SPT174" s="41"/>
      <c r="SPU174" s="41"/>
      <c r="SPV174" s="41"/>
      <c r="SPW174" s="41"/>
      <c r="SPX174" s="41"/>
      <c r="SPY174" s="41"/>
      <c r="SPZ174" s="41"/>
      <c r="SQA174" s="41"/>
      <c r="SQB174" s="41"/>
      <c r="SQC174" s="41"/>
      <c r="SQD174" s="41"/>
      <c r="SQE174" s="41"/>
      <c r="SQF174" s="41"/>
      <c r="SQG174" s="41"/>
      <c r="SQH174" s="41"/>
      <c r="SQI174" s="41"/>
      <c r="SQJ174" s="41"/>
      <c r="SQK174" s="41"/>
      <c r="SQL174" s="41"/>
      <c r="SQM174" s="41"/>
      <c r="SQN174" s="41"/>
      <c r="SQO174" s="41"/>
      <c r="SQP174" s="41"/>
      <c r="SQQ174" s="41"/>
      <c r="SQR174" s="41"/>
      <c r="SQS174" s="41"/>
      <c r="SQT174" s="41"/>
      <c r="SQU174" s="41"/>
      <c r="SQV174" s="41"/>
      <c r="SQW174" s="41"/>
      <c r="SQX174" s="41"/>
      <c r="SQY174" s="41"/>
      <c r="SQZ174" s="41"/>
      <c r="SRA174" s="41"/>
      <c r="SRB174" s="41"/>
      <c r="SRC174" s="41"/>
      <c r="SRJ174" s="41"/>
      <c r="SRK174" s="41"/>
      <c r="SRL174" s="41"/>
      <c r="SRM174" s="41"/>
      <c r="SRN174" s="41"/>
      <c r="SRO174" s="41"/>
      <c r="SRP174" s="41"/>
      <c r="SRQ174" s="41"/>
      <c r="SRR174" s="41"/>
      <c r="SRS174" s="41"/>
      <c r="SRT174" s="41"/>
      <c r="SRU174" s="41"/>
      <c r="SRV174" s="41"/>
      <c r="SRW174" s="41"/>
      <c r="SRX174" s="41"/>
      <c r="SRY174" s="41"/>
      <c r="SRZ174" s="41"/>
      <c r="SSA174" s="41"/>
      <c r="SSB174" s="41"/>
      <c r="SSC174" s="41"/>
      <c r="SSD174" s="41"/>
      <c r="SSE174" s="41"/>
      <c r="SSF174" s="41"/>
      <c r="SSG174" s="41"/>
      <c r="SSH174" s="41"/>
      <c r="SSI174" s="41"/>
      <c r="SSJ174" s="41"/>
      <c r="SSK174" s="41"/>
      <c r="SSL174" s="41"/>
      <c r="SSM174" s="41"/>
      <c r="SSN174" s="41"/>
      <c r="SSO174" s="41"/>
      <c r="SSP174" s="41"/>
      <c r="SSQ174" s="41"/>
      <c r="SSR174" s="41"/>
      <c r="SSS174" s="41"/>
      <c r="SST174" s="41"/>
      <c r="SSU174" s="41"/>
      <c r="SSV174" s="41"/>
      <c r="SSW174" s="41"/>
      <c r="SSX174" s="41"/>
      <c r="SSY174" s="41"/>
      <c r="SSZ174" s="41"/>
      <c r="STA174" s="41"/>
      <c r="STB174" s="41"/>
      <c r="STC174" s="41"/>
      <c r="STD174" s="41"/>
      <c r="STE174" s="41"/>
      <c r="STF174" s="41"/>
      <c r="STG174" s="41"/>
      <c r="STH174" s="41"/>
      <c r="STI174" s="41"/>
      <c r="STJ174" s="41"/>
      <c r="STK174" s="41"/>
      <c r="STL174" s="41"/>
      <c r="STM174" s="41"/>
      <c r="STN174" s="41"/>
      <c r="STO174" s="41"/>
      <c r="STP174" s="41"/>
      <c r="STQ174" s="41"/>
      <c r="STR174" s="41"/>
      <c r="STS174" s="41"/>
      <c r="STT174" s="41"/>
      <c r="STU174" s="41"/>
      <c r="STV174" s="41"/>
      <c r="STW174" s="41"/>
      <c r="STX174" s="41"/>
      <c r="STY174" s="41"/>
      <c r="STZ174" s="41"/>
      <c r="SUA174" s="41"/>
      <c r="SUB174" s="41"/>
      <c r="SUC174" s="41"/>
      <c r="SUD174" s="41"/>
      <c r="SUE174" s="41"/>
      <c r="SUF174" s="41"/>
      <c r="SUG174" s="41"/>
      <c r="SUH174" s="41"/>
      <c r="SUI174" s="41"/>
      <c r="SUJ174" s="41"/>
      <c r="SUK174" s="41"/>
      <c r="SUL174" s="41"/>
      <c r="SUM174" s="41"/>
      <c r="SUN174" s="41"/>
      <c r="SUO174" s="41"/>
      <c r="SUP174" s="41"/>
      <c r="SUQ174" s="41"/>
      <c r="SUR174" s="41"/>
      <c r="SUS174" s="41"/>
      <c r="SUT174" s="41"/>
      <c r="SUU174" s="41"/>
      <c r="SUV174" s="41"/>
      <c r="SUW174" s="41"/>
      <c r="SUX174" s="41"/>
      <c r="SUY174" s="41"/>
      <c r="SUZ174" s="41"/>
      <c r="SVA174" s="41"/>
      <c r="SVB174" s="41"/>
      <c r="SVC174" s="41"/>
      <c r="SVD174" s="41"/>
      <c r="SVE174" s="41"/>
      <c r="SVF174" s="41"/>
      <c r="SVG174" s="41"/>
      <c r="SVH174" s="41"/>
      <c r="SVI174" s="41"/>
      <c r="SVJ174" s="41"/>
      <c r="SVK174" s="41"/>
      <c r="SVL174" s="41"/>
      <c r="SVM174" s="41"/>
      <c r="SVN174" s="41"/>
      <c r="SVO174" s="41"/>
      <c r="SVP174" s="41"/>
      <c r="SVQ174" s="41"/>
      <c r="SVR174" s="41"/>
      <c r="SVS174" s="41"/>
      <c r="SVT174" s="41"/>
      <c r="SVU174" s="41"/>
      <c r="SVV174" s="41"/>
      <c r="SVW174" s="41"/>
      <c r="SVX174" s="41"/>
      <c r="SVY174" s="41"/>
      <c r="SVZ174" s="41"/>
      <c r="SWA174" s="41"/>
      <c r="SWB174" s="41"/>
      <c r="SWC174" s="41"/>
      <c r="SWD174" s="41"/>
      <c r="SWE174" s="41"/>
      <c r="SWF174" s="41"/>
      <c r="SWG174" s="41"/>
      <c r="SWH174" s="41"/>
      <c r="SWI174" s="41"/>
      <c r="SWJ174" s="41"/>
      <c r="SWK174" s="41"/>
      <c r="SWL174" s="41"/>
      <c r="SWM174" s="41"/>
      <c r="SWN174" s="41"/>
      <c r="SWO174" s="41"/>
      <c r="SWP174" s="41"/>
      <c r="SWQ174" s="41"/>
      <c r="SWR174" s="41"/>
      <c r="SWS174" s="41"/>
      <c r="SWT174" s="41"/>
      <c r="SWU174" s="41"/>
      <c r="SWV174" s="41"/>
      <c r="SWW174" s="41"/>
      <c r="SWX174" s="41"/>
      <c r="SWY174" s="41"/>
      <c r="SWZ174" s="41"/>
      <c r="SXA174" s="41"/>
      <c r="SXB174" s="41"/>
      <c r="SXC174" s="41"/>
      <c r="SXD174" s="41"/>
      <c r="SXE174" s="41"/>
      <c r="SXF174" s="41"/>
      <c r="SXG174" s="41"/>
      <c r="SXH174" s="41"/>
      <c r="SXI174" s="41"/>
      <c r="SXJ174" s="41"/>
      <c r="SXK174" s="41"/>
      <c r="SXL174" s="41"/>
      <c r="SXM174" s="41"/>
      <c r="SXN174" s="41"/>
      <c r="SXO174" s="41"/>
      <c r="SXP174" s="41"/>
      <c r="SXQ174" s="41"/>
      <c r="SXR174" s="41"/>
      <c r="SXS174" s="41"/>
      <c r="SXT174" s="41"/>
      <c r="SXU174" s="41"/>
      <c r="SXV174" s="41"/>
      <c r="SXW174" s="41"/>
      <c r="SXX174" s="41"/>
      <c r="SXY174" s="41"/>
      <c r="SXZ174" s="41"/>
      <c r="SYA174" s="41"/>
      <c r="SYB174" s="41"/>
      <c r="SYC174" s="41"/>
      <c r="SYD174" s="41"/>
      <c r="SYE174" s="41"/>
      <c r="SYF174" s="41"/>
      <c r="SYG174" s="41"/>
      <c r="SYH174" s="41"/>
      <c r="SYI174" s="41"/>
      <c r="SYJ174" s="41"/>
      <c r="SYK174" s="41"/>
      <c r="SYL174" s="41"/>
      <c r="SYM174" s="41"/>
      <c r="SYN174" s="41"/>
      <c r="SYO174" s="41"/>
      <c r="SYP174" s="41"/>
      <c r="SYQ174" s="41"/>
      <c r="SYR174" s="41"/>
      <c r="SYS174" s="41"/>
      <c r="SYT174" s="41"/>
      <c r="SYU174" s="41"/>
      <c r="SYV174" s="41"/>
      <c r="SYW174" s="41"/>
      <c r="SYX174" s="41"/>
      <c r="SYY174" s="41"/>
      <c r="SYZ174" s="41"/>
      <c r="SZA174" s="41"/>
      <c r="SZB174" s="41"/>
      <c r="SZC174" s="41"/>
      <c r="SZD174" s="41"/>
      <c r="SZE174" s="41"/>
      <c r="SZF174" s="41"/>
      <c r="SZG174" s="41"/>
      <c r="SZH174" s="41"/>
      <c r="SZI174" s="41"/>
      <c r="SZJ174" s="41"/>
      <c r="SZK174" s="41"/>
      <c r="SZL174" s="41"/>
      <c r="SZM174" s="41"/>
      <c r="SZN174" s="41"/>
      <c r="SZO174" s="41"/>
      <c r="SZP174" s="41"/>
      <c r="SZQ174" s="41"/>
      <c r="SZR174" s="41"/>
      <c r="SZS174" s="41"/>
      <c r="SZT174" s="41"/>
      <c r="SZU174" s="41"/>
      <c r="SZV174" s="41"/>
      <c r="SZW174" s="41"/>
      <c r="SZX174" s="41"/>
      <c r="SZY174" s="41"/>
      <c r="SZZ174" s="41"/>
      <c r="TAA174" s="41"/>
      <c r="TAB174" s="41"/>
      <c r="TAC174" s="41"/>
      <c r="TAD174" s="41"/>
      <c r="TAE174" s="41"/>
      <c r="TAF174" s="41"/>
      <c r="TAG174" s="41"/>
      <c r="TAH174" s="41"/>
      <c r="TAI174" s="41"/>
      <c r="TAJ174" s="41"/>
      <c r="TAK174" s="41"/>
      <c r="TAL174" s="41"/>
      <c r="TAM174" s="41"/>
      <c r="TAN174" s="41"/>
      <c r="TAO174" s="41"/>
      <c r="TAP174" s="41"/>
      <c r="TAQ174" s="41"/>
      <c r="TAR174" s="41"/>
      <c r="TAS174" s="41"/>
      <c r="TAT174" s="41"/>
      <c r="TAU174" s="41"/>
      <c r="TAV174" s="41"/>
      <c r="TAW174" s="41"/>
      <c r="TAX174" s="41"/>
      <c r="TAY174" s="41"/>
      <c r="TBF174" s="41"/>
      <c r="TBG174" s="41"/>
      <c r="TBH174" s="41"/>
      <c r="TBI174" s="41"/>
      <c r="TBJ174" s="41"/>
      <c r="TBK174" s="41"/>
      <c r="TBL174" s="41"/>
      <c r="TBM174" s="41"/>
      <c r="TBN174" s="41"/>
      <c r="TBO174" s="41"/>
      <c r="TBP174" s="41"/>
      <c r="TBQ174" s="41"/>
      <c r="TBR174" s="41"/>
      <c r="TBS174" s="41"/>
      <c r="TBT174" s="41"/>
      <c r="TBU174" s="41"/>
      <c r="TBV174" s="41"/>
      <c r="TBW174" s="41"/>
      <c r="TBX174" s="41"/>
      <c r="TBY174" s="41"/>
      <c r="TBZ174" s="41"/>
      <c r="TCA174" s="41"/>
      <c r="TCB174" s="41"/>
      <c r="TCC174" s="41"/>
      <c r="TCD174" s="41"/>
      <c r="TCE174" s="41"/>
      <c r="TCF174" s="41"/>
      <c r="TCG174" s="41"/>
      <c r="TCH174" s="41"/>
      <c r="TCI174" s="41"/>
      <c r="TCJ174" s="41"/>
      <c r="TCK174" s="41"/>
      <c r="TCL174" s="41"/>
      <c r="TCM174" s="41"/>
      <c r="TCN174" s="41"/>
      <c r="TCO174" s="41"/>
      <c r="TCP174" s="41"/>
      <c r="TCQ174" s="41"/>
      <c r="TCR174" s="41"/>
      <c r="TCS174" s="41"/>
      <c r="TCT174" s="41"/>
      <c r="TCU174" s="41"/>
      <c r="TCV174" s="41"/>
      <c r="TCW174" s="41"/>
      <c r="TCX174" s="41"/>
      <c r="TCY174" s="41"/>
      <c r="TCZ174" s="41"/>
      <c r="TDA174" s="41"/>
      <c r="TDB174" s="41"/>
      <c r="TDC174" s="41"/>
      <c r="TDD174" s="41"/>
      <c r="TDE174" s="41"/>
      <c r="TDF174" s="41"/>
      <c r="TDG174" s="41"/>
      <c r="TDH174" s="41"/>
      <c r="TDI174" s="41"/>
      <c r="TDJ174" s="41"/>
      <c r="TDK174" s="41"/>
      <c r="TDL174" s="41"/>
      <c r="TDM174" s="41"/>
      <c r="TDN174" s="41"/>
      <c r="TDO174" s="41"/>
      <c r="TDP174" s="41"/>
      <c r="TDQ174" s="41"/>
      <c r="TDR174" s="41"/>
      <c r="TDS174" s="41"/>
      <c r="TDT174" s="41"/>
      <c r="TDU174" s="41"/>
      <c r="TDV174" s="41"/>
      <c r="TDW174" s="41"/>
      <c r="TDX174" s="41"/>
      <c r="TDY174" s="41"/>
      <c r="TDZ174" s="41"/>
      <c r="TEA174" s="41"/>
      <c r="TEB174" s="41"/>
      <c r="TEC174" s="41"/>
      <c r="TED174" s="41"/>
      <c r="TEE174" s="41"/>
      <c r="TEF174" s="41"/>
      <c r="TEG174" s="41"/>
      <c r="TEH174" s="41"/>
      <c r="TEI174" s="41"/>
      <c r="TEJ174" s="41"/>
      <c r="TEK174" s="41"/>
      <c r="TEL174" s="41"/>
      <c r="TEM174" s="41"/>
      <c r="TEN174" s="41"/>
      <c r="TEO174" s="41"/>
      <c r="TEP174" s="41"/>
      <c r="TEQ174" s="41"/>
      <c r="TER174" s="41"/>
      <c r="TES174" s="41"/>
      <c r="TET174" s="41"/>
      <c r="TEU174" s="41"/>
      <c r="TEV174" s="41"/>
      <c r="TEW174" s="41"/>
      <c r="TEX174" s="41"/>
      <c r="TEY174" s="41"/>
      <c r="TEZ174" s="41"/>
      <c r="TFA174" s="41"/>
      <c r="TFB174" s="41"/>
      <c r="TFC174" s="41"/>
      <c r="TFD174" s="41"/>
      <c r="TFE174" s="41"/>
      <c r="TFF174" s="41"/>
      <c r="TFG174" s="41"/>
      <c r="TFH174" s="41"/>
      <c r="TFI174" s="41"/>
      <c r="TFJ174" s="41"/>
      <c r="TFK174" s="41"/>
      <c r="TFL174" s="41"/>
      <c r="TFM174" s="41"/>
      <c r="TFN174" s="41"/>
      <c r="TFO174" s="41"/>
      <c r="TFP174" s="41"/>
      <c r="TFQ174" s="41"/>
      <c r="TFR174" s="41"/>
      <c r="TFS174" s="41"/>
      <c r="TFT174" s="41"/>
      <c r="TFU174" s="41"/>
      <c r="TFV174" s="41"/>
      <c r="TFW174" s="41"/>
      <c r="TFX174" s="41"/>
      <c r="TFY174" s="41"/>
      <c r="TFZ174" s="41"/>
      <c r="TGA174" s="41"/>
      <c r="TGB174" s="41"/>
      <c r="TGC174" s="41"/>
      <c r="TGD174" s="41"/>
      <c r="TGE174" s="41"/>
      <c r="TGF174" s="41"/>
      <c r="TGG174" s="41"/>
      <c r="TGH174" s="41"/>
      <c r="TGI174" s="41"/>
      <c r="TGJ174" s="41"/>
      <c r="TGK174" s="41"/>
      <c r="TGL174" s="41"/>
      <c r="TGM174" s="41"/>
      <c r="TGN174" s="41"/>
      <c r="TGO174" s="41"/>
      <c r="TGP174" s="41"/>
      <c r="TGQ174" s="41"/>
      <c r="TGR174" s="41"/>
      <c r="TGS174" s="41"/>
      <c r="TGT174" s="41"/>
      <c r="TGU174" s="41"/>
      <c r="TGV174" s="41"/>
      <c r="TGW174" s="41"/>
      <c r="TGX174" s="41"/>
      <c r="TGY174" s="41"/>
      <c r="TGZ174" s="41"/>
      <c r="THA174" s="41"/>
      <c r="THB174" s="41"/>
      <c r="THC174" s="41"/>
      <c r="THD174" s="41"/>
      <c r="THE174" s="41"/>
      <c r="THF174" s="41"/>
      <c r="THG174" s="41"/>
      <c r="THH174" s="41"/>
      <c r="THI174" s="41"/>
      <c r="THJ174" s="41"/>
      <c r="THK174" s="41"/>
      <c r="THL174" s="41"/>
      <c r="THM174" s="41"/>
      <c r="THN174" s="41"/>
      <c r="THO174" s="41"/>
      <c r="THP174" s="41"/>
      <c r="THQ174" s="41"/>
      <c r="THR174" s="41"/>
      <c r="THS174" s="41"/>
      <c r="THT174" s="41"/>
      <c r="THU174" s="41"/>
      <c r="THV174" s="41"/>
      <c r="THW174" s="41"/>
      <c r="THX174" s="41"/>
      <c r="THY174" s="41"/>
      <c r="THZ174" s="41"/>
      <c r="TIA174" s="41"/>
      <c r="TIB174" s="41"/>
      <c r="TIC174" s="41"/>
      <c r="TID174" s="41"/>
      <c r="TIE174" s="41"/>
      <c r="TIF174" s="41"/>
      <c r="TIG174" s="41"/>
      <c r="TIH174" s="41"/>
      <c r="TII174" s="41"/>
      <c r="TIJ174" s="41"/>
      <c r="TIK174" s="41"/>
      <c r="TIL174" s="41"/>
      <c r="TIM174" s="41"/>
      <c r="TIN174" s="41"/>
      <c r="TIO174" s="41"/>
      <c r="TIP174" s="41"/>
      <c r="TIQ174" s="41"/>
      <c r="TIR174" s="41"/>
      <c r="TIS174" s="41"/>
      <c r="TIT174" s="41"/>
      <c r="TIU174" s="41"/>
      <c r="TIV174" s="41"/>
      <c r="TIW174" s="41"/>
      <c r="TIX174" s="41"/>
      <c r="TIY174" s="41"/>
      <c r="TIZ174" s="41"/>
      <c r="TJA174" s="41"/>
      <c r="TJB174" s="41"/>
      <c r="TJC174" s="41"/>
      <c r="TJD174" s="41"/>
      <c r="TJE174" s="41"/>
      <c r="TJF174" s="41"/>
      <c r="TJG174" s="41"/>
      <c r="TJH174" s="41"/>
      <c r="TJI174" s="41"/>
      <c r="TJJ174" s="41"/>
      <c r="TJK174" s="41"/>
      <c r="TJL174" s="41"/>
      <c r="TJM174" s="41"/>
      <c r="TJN174" s="41"/>
      <c r="TJO174" s="41"/>
      <c r="TJP174" s="41"/>
      <c r="TJQ174" s="41"/>
      <c r="TJR174" s="41"/>
      <c r="TJS174" s="41"/>
      <c r="TJT174" s="41"/>
      <c r="TJU174" s="41"/>
      <c r="TJV174" s="41"/>
      <c r="TJW174" s="41"/>
      <c r="TJX174" s="41"/>
      <c r="TJY174" s="41"/>
      <c r="TJZ174" s="41"/>
      <c r="TKA174" s="41"/>
      <c r="TKB174" s="41"/>
      <c r="TKC174" s="41"/>
      <c r="TKD174" s="41"/>
      <c r="TKE174" s="41"/>
      <c r="TKF174" s="41"/>
      <c r="TKG174" s="41"/>
      <c r="TKH174" s="41"/>
      <c r="TKI174" s="41"/>
      <c r="TKJ174" s="41"/>
      <c r="TKK174" s="41"/>
      <c r="TKL174" s="41"/>
      <c r="TKM174" s="41"/>
      <c r="TKN174" s="41"/>
      <c r="TKO174" s="41"/>
      <c r="TKP174" s="41"/>
      <c r="TKQ174" s="41"/>
      <c r="TKR174" s="41"/>
      <c r="TKS174" s="41"/>
      <c r="TKT174" s="41"/>
      <c r="TKU174" s="41"/>
      <c r="TLB174" s="41"/>
      <c r="TLC174" s="41"/>
      <c r="TLD174" s="41"/>
      <c r="TLE174" s="41"/>
      <c r="TLF174" s="41"/>
      <c r="TLG174" s="41"/>
      <c r="TLH174" s="41"/>
      <c r="TLI174" s="41"/>
      <c r="TLJ174" s="41"/>
      <c r="TLK174" s="41"/>
      <c r="TLL174" s="41"/>
      <c r="TLM174" s="41"/>
      <c r="TLN174" s="41"/>
      <c r="TLO174" s="41"/>
      <c r="TLP174" s="41"/>
      <c r="TLQ174" s="41"/>
      <c r="TLR174" s="41"/>
      <c r="TLS174" s="41"/>
      <c r="TLT174" s="41"/>
      <c r="TLU174" s="41"/>
      <c r="TLV174" s="41"/>
      <c r="TLW174" s="41"/>
      <c r="TLX174" s="41"/>
      <c r="TLY174" s="41"/>
      <c r="TLZ174" s="41"/>
      <c r="TMA174" s="41"/>
      <c r="TMB174" s="41"/>
      <c r="TMC174" s="41"/>
      <c r="TMD174" s="41"/>
      <c r="TME174" s="41"/>
      <c r="TMF174" s="41"/>
      <c r="TMG174" s="41"/>
      <c r="TMH174" s="41"/>
      <c r="TMI174" s="41"/>
      <c r="TMJ174" s="41"/>
      <c r="TMK174" s="41"/>
      <c r="TML174" s="41"/>
      <c r="TMM174" s="41"/>
      <c r="TMN174" s="41"/>
      <c r="TMO174" s="41"/>
      <c r="TMP174" s="41"/>
      <c r="TMQ174" s="41"/>
      <c r="TMR174" s="41"/>
      <c r="TMS174" s="41"/>
      <c r="TMT174" s="41"/>
      <c r="TMU174" s="41"/>
      <c r="TMV174" s="41"/>
      <c r="TMW174" s="41"/>
      <c r="TMX174" s="41"/>
      <c r="TMY174" s="41"/>
      <c r="TMZ174" s="41"/>
      <c r="TNA174" s="41"/>
      <c r="TNB174" s="41"/>
      <c r="TNC174" s="41"/>
      <c r="TND174" s="41"/>
      <c r="TNE174" s="41"/>
      <c r="TNF174" s="41"/>
      <c r="TNG174" s="41"/>
      <c r="TNH174" s="41"/>
      <c r="TNI174" s="41"/>
      <c r="TNJ174" s="41"/>
      <c r="TNK174" s="41"/>
      <c r="TNL174" s="41"/>
      <c r="TNM174" s="41"/>
      <c r="TNN174" s="41"/>
      <c r="TNO174" s="41"/>
      <c r="TNP174" s="41"/>
      <c r="TNQ174" s="41"/>
      <c r="TNR174" s="41"/>
      <c r="TNS174" s="41"/>
      <c r="TNT174" s="41"/>
      <c r="TNU174" s="41"/>
      <c r="TNV174" s="41"/>
      <c r="TNW174" s="41"/>
      <c r="TNX174" s="41"/>
      <c r="TNY174" s="41"/>
      <c r="TNZ174" s="41"/>
      <c r="TOA174" s="41"/>
      <c r="TOB174" s="41"/>
      <c r="TOC174" s="41"/>
      <c r="TOD174" s="41"/>
      <c r="TOE174" s="41"/>
      <c r="TOF174" s="41"/>
      <c r="TOG174" s="41"/>
      <c r="TOH174" s="41"/>
      <c r="TOI174" s="41"/>
      <c r="TOJ174" s="41"/>
      <c r="TOK174" s="41"/>
      <c r="TOL174" s="41"/>
      <c r="TOM174" s="41"/>
      <c r="TON174" s="41"/>
      <c r="TOO174" s="41"/>
      <c r="TOP174" s="41"/>
      <c r="TOQ174" s="41"/>
      <c r="TOR174" s="41"/>
      <c r="TOS174" s="41"/>
      <c r="TOT174" s="41"/>
      <c r="TOU174" s="41"/>
      <c r="TOV174" s="41"/>
      <c r="TOW174" s="41"/>
      <c r="TOX174" s="41"/>
      <c r="TOY174" s="41"/>
      <c r="TOZ174" s="41"/>
      <c r="TPA174" s="41"/>
      <c r="TPB174" s="41"/>
      <c r="TPC174" s="41"/>
      <c r="TPD174" s="41"/>
      <c r="TPE174" s="41"/>
      <c r="TPF174" s="41"/>
      <c r="TPG174" s="41"/>
      <c r="TPH174" s="41"/>
      <c r="TPI174" s="41"/>
      <c r="TPJ174" s="41"/>
      <c r="TPK174" s="41"/>
      <c r="TPL174" s="41"/>
      <c r="TPM174" s="41"/>
      <c r="TPN174" s="41"/>
      <c r="TPO174" s="41"/>
      <c r="TPP174" s="41"/>
      <c r="TPQ174" s="41"/>
      <c r="TPR174" s="41"/>
      <c r="TPS174" s="41"/>
      <c r="TPT174" s="41"/>
      <c r="TPU174" s="41"/>
      <c r="TPV174" s="41"/>
      <c r="TPW174" s="41"/>
      <c r="TPX174" s="41"/>
      <c r="TPY174" s="41"/>
      <c r="TPZ174" s="41"/>
      <c r="TQA174" s="41"/>
      <c r="TQB174" s="41"/>
      <c r="TQC174" s="41"/>
      <c r="TQD174" s="41"/>
      <c r="TQE174" s="41"/>
      <c r="TQF174" s="41"/>
      <c r="TQG174" s="41"/>
      <c r="TQH174" s="41"/>
      <c r="TQI174" s="41"/>
      <c r="TQJ174" s="41"/>
      <c r="TQK174" s="41"/>
      <c r="TQL174" s="41"/>
      <c r="TQM174" s="41"/>
      <c r="TQN174" s="41"/>
      <c r="TQO174" s="41"/>
      <c r="TQP174" s="41"/>
      <c r="TQQ174" s="41"/>
      <c r="TQR174" s="41"/>
      <c r="TQS174" s="41"/>
      <c r="TQT174" s="41"/>
      <c r="TQU174" s="41"/>
      <c r="TQV174" s="41"/>
      <c r="TQW174" s="41"/>
      <c r="TQX174" s="41"/>
      <c r="TQY174" s="41"/>
      <c r="TQZ174" s="41"/>
      <c r="TRA174" s="41"/>
      <c r="TRB174" s="41"/>
      <c r="TRC174" s="41"/>
      <c r="TRD174" s="41"/>
      <c r="TRE174" s="41"/>
      <c r="TRF174" s="41"/>
      <c r="TRG174" s="41"/>
      <c r="TRH174" s="41"/>
      <c r="TRI174" s="41"/>
      <c r="TRJ174" s="41"/>
      <c r="TRK174" s="41"/>
      <c r="TRL174" s="41"/>
      <c r="TRM174" s="41"/>
      <c r="TRN174" s="41"/>
      <c r="TRO174" s="41"/>
      <c r="TRP174" s="41"/>
      <c r="TRQ174" s="41"/>
      <c r="TRR174" s="41"/>
      <c r="TRS174" s="41"/>
      <c r="TRT174" s="41"/>
      <c r="TRU174" s="41"/>
      <c r="TRV174" s="41"/>
      <c r="TRW174" s="41"/>
      <c r="TRX174" s="41"/>
      <c r="TRY174" s="41"/>
      <c r="TRZ174" s="41"/>
      <c r="TSA174" s="41"/>
      <c r="TSB174" s="41"/>
      <c r="TSC174" s="41"/>
      <c r="TSD174" s="41"/>
      <c r="TSE174" s="41"/>
      <c r="TSF174" s="41"/>
      <c r="TSG174" s="41"/>
      <c r="TSH174" s="41"/>
      <c r="TSI174" s="41"/>
      <c r="TSJ174" s="41"/>
      <c r="TSK174" s="41"/>
      <c r="TSL174" s="41"/>
      <c r="TSM174" s="41"/>
      <c r="TSN174" s="41"/>
      <c r="TSO174" s="41"/>
      <c r="TSP174" s="41"/>
      <c r="TSQ174" s="41"/>
      <c r="TSR174" s="41"/>
      <c r="TSS174" s="41"/>
      <c r="TST174" s="41"/>
      <c r="TSU174" s="41"/>
      <c r="TSV174" s="41"/>
      <c r="TSW174" s="41"/>
      <c r="TSX174" s="41"/>
      <c r="TSY174" s="41"/>
      <c r="TSZ174" s="41"/>
      <c r="TTA174" s="41"/>
      <c r="TTB174" s="41"/>
      <c r="TTC174" s="41"/>
      <c r="TTD174" s="41"/>
      <c r="TTE174" s="41"/>
      <c r="TTF174" s="41"/>
      <c r="TTG174" s="41"/>
      <c r="TTH174" s="41"/>
      <c r="TTI174" s="41"/>
      <c r="TTJ174" s="41"/>
      <c r="TTK174" s="41"/>
      <c r="TTL174" s="41"/>
      <c r="TTM174" s="41"/>
      <c r="TTN174" s="41"/>
      <c r="TTO174" s="41"/>
      <c r="TTP174" s="41"/>
      <c r="TTQ174" s="41"/>
      <c r="TTR174" s="41"/>
      <c r="TTS174" s="41"/>
      <c r="TTT174" s="41"/>
      <c r="TTU174" s="41"/>
      <c r="TTV174" s="41"/>
      <c r="TTW174" s="41"/>
      <c r="TTX174" s="41"/>
      <c r="TTY174" s="41"/>
      <c r="TTZ174" s="41"/>
      <c r="TUA174" s="41"/>
      <c r="TUB174" s="41"/>
      <c r="TUC174" s="41"/>
      <c r="TUD174" s="41"/>
      <c r="TUE174" s="41"/>
      <c r="TUF174" s="41"/>
      <c r="TUG174" s="41"/>
      <c r="TUH174" s="41"/>
      <c r="TUI174" s="41"/>
      <c r="TUJ174" s="41"/>
      <c r="TUK174" s="41"/>
      <c r="TUL174" s="41"/>
      <c r="TUM174" s="41"/>
      <c r="TUN174" s="41"/>
      <c r="TUO174" s="41"/>
      <c r="TUP174" s="41"/>
      <c r="TUQ174" s="41"/>
      <c r="TUX174" s="41"/>
      <c r="TUY174" s="41"/>
      <c r="TUZ174" s="41"/>
      <c r="TVA174" s="41"/>
      <c r="TVB174" s="41"/>
      <c r="TVC174" s="41"/>
      <c r="TVD174" s="41"/>
      <c r="TVE174" s="41"/>
      <c r="TVF174" s="41"/>
      <c r="TVG174" s="41"/>
      <c r="TVH174" s="41"/>
      <c r="TVI174" s="41"/>
      <c r="TVJ174" s="41"/>
      <c r="TVK174" s="41"/>
      <c r="TVL174" s="41"/>
      <c r="TVM174" s="41"/>
      <c r="TVN174" s="41"/>
      <c r="TVO174" s="41"/>
      <c r="TVP174" s="41"/>
      <c r="TVQ174" s="41"/>
      <c r="TVR174" s="41"/>
      <c r="TVS174" s="41"/>
      <c r="TVT174" s="41"/>
      <c r="TVU174" s="41"/>
      <c r="TVV174" s="41"/>
      <c r="TVW174" s="41"/>
      <c r="TVX174" s="41"/>
      <c r="TVY174" s="41"/>
      <c r="TVZ174" s="41"/>
      <c r="TWA174" s="41"/>
      <c r="TWB174" s="41"/>
      <c r="TWC174" s="41"/>
      <c r="TWD174" s="41"/>
      <c r="TWE174" s="41"/>
      <c r="TWF174" s="41"/>
      <c r="TWG174" s="41"/>
      <c r="TWH174" s="41"/>
      <c r="TWI174" s="41"/>
      <c r="TWJ174" s="41"/>
      <c r="TWK174" s="41"/>
      <c r="TWL174" s="41"/>
      <c r="TWM174" s="41"/>
      <c r="TWN174" s="41"/>
      <c r="TWO174" s="41"/>
      <c r="TWP174" s="41"/>
      <c r="TWQ174" s="41"/>
      <c r="TWR174" s="41"/>
      <c r="TWS174" s="41"/>
      <c r="TWT174" s="41"/>
      <c r="TWU174" s="41"/>
      <c r="TWV174" s="41"/>
      <c r="TWW174" s="41"/>
      <c r="TWX174" s="41"/>
      <c r="TWY174" s="41"/>
      <c r="TWZ174" s="41"/>
      <c r="TXA174" s="41"/>
      <c r="TXB174" s="41"/>
      <c r="TXC174" s="41"/>
      <c r="TXD174" s="41"/>
      <c r="TXE174" s="41"/>
      <c r="TXF174" s="41"/>
      <c r="TXG174" s="41"/>
      <c r="TXH174" s="41"/>
      <c r="TXI174" s="41"/>
      <c r="TXJ174" s="41"/>
      <c r="TXK174" s="41"/>
      <c r="TXL174" s="41"/>
      <c r="TXM174" s="41"/>
      <c r="TXN174" s="41"/>
      <c r="TXO174" s="41"/>
      <c r="TXP174" s="41"/>
      <c r="TXQ174" s="41"/>
      <c r="TXR174" s="41"/>
      <c r="TXS174" s="41"/>
      <c r="TXT174" s="41"/>
      <c r="TXU174" s="41"/>
      <c r="TXV174" s="41"/>
      <c r="TXW174" s="41"/>
      <c r="TXX174" s="41"/>
      <c r="TXY174" s="41"/>
      <c r="TXZ174" s="41"/>
      <c r="TYA174" s="41"/>
      <c r="TYB174" s="41"/>
      <c r="TYC174" s="41"/>
      <c r="TYD174" s="41"/>
      <c r="TYE174" s="41"/>
      <c r="TYF174" s="41"/>
      <c r="TYG174" s="41"/>
      <c r="TYH174" s="41"/>
      <c r="TYI174" s="41"/>
      <c r="TYJ174" s="41"/>
      <c r="TYK174" s="41"/>
      <c r="TYL174" s="41"/>
      <c r="TYM174" s="41"/>
      <c r="TYN174" s="41"/>
      <c r="TYO174" s="41"/>
      <c r="TYP174" s="41"/>
      <c r="TYQ174" s="41"/>
      <c r="TYR174" s="41"/>
      <c r="TYS174" s="41"/>
      <c r="TYT174" s="41"/>
      <c r="TYU174" s="41"/>
      <c r="TYV174" s="41"/>
      <c r="TYW174" s="41"/>
      <c r="TYX174" s="41"/>
      <c r="TYY174" s="41"/>
      <c r="TYZ174" s="41"/>
      <c r="TZA174" s="41"/>
      <c r="TZB174" s="41"/>
      <c r="TZC174" s="41"/>
      <c r="TZD174" s="41"/>
      <c r="TZE174" s="41"/>
      <c r="TZF174" s="41"/>
      <c r="TZG174" s="41"/>
      <c r="TZH174" s="41"/>
      <c r="TZI174" s="41"/>
      <c r="TZJ174" s="41"/>
      <c r="TZK174" s="41"/>
      <c r="TZL174" s="41"/>
      <c r="TZM174" s="41"/>
      <c r="TZN174" s="41"/>
      <c r="TZO174" s="41"/>
      <c r="TZP174" s="41"/>
      <c r="TZQ174" s="41"/>
      <c r="TZR174" s="41"/>
      <c r="TZS174" s="41"/>
      <c r="TZT174" s="41"/>
      <c r="TZU174" s="41"/>
      <c r="TZV174" s="41"/>
      <c r="TZW174" s="41"/>
      <c r="TZX174" s="41"/>
      <c r="TZY174" s="41"/>
      <c r="TZZ174" s="41"/>
      <c r="UAA174" s="41"/>
      <c r="UAB174" s="41"/>
      <c r="UAC174" s="41"/>
      <c r="UAD174" s="41"/>
      <c r="UAE174" s="41"/>
      <c r="UAF174" s="41"/>
      <c r="UAG174" s="41"/>
      <c r="UAH174" s="41"/>
      <c r="UAI174" s="41"/>
      <c r="UAJ174" s="41"/>
      <c r="UAK174" s="41"/>
      <c r="UAL174" s="41"/>
      <c r="UAM174" s="41"/>
      <c r="UAN174" s="41"/>
      <c r="UAO174" s="41"/>
      <c r="UAP174" s="41"/>
      <c r="UAQ174" s="41"/>
      <c r="UAR174" s="41"/>
      <c r="UAS174" s="41"/>
      <c r="UAT174" s="41"/>
      <c r="UAU174" s="41"/>
      <c r="UAV174" s="41"/>
      <c r="UAW174" s="41"/>
      <c r="UAX174" s="41"/>
      <c r="UAY174" s="41"/>
      <c r="UAZ174" s="41"/>
      <c r="UBA174" s="41"/>
      <c r="UBB174" s="41"/>
      <c r="UBC174" s="41"/>
      <c r="UBD174" s="41"/>
      <c r="UBE174" s="41"/>
      <c r="UBF174" s="41"/>
      <c r="UBG174" s="41"/>
      <c r="UBH174" s="41"/>
      <c r="UBI174" s="41"/>
      <c r="UBJ174" s="41"/>
      <c r="UBK174" s="41"/>
      <c r="UBL174" s="41"/>
      <c r="UBM174" s="41"/>
      <c r="UBN174" s="41"/>
      <c r="UBO174" s="41"/>
      <c r="UBP174" s="41"/>
      <c r="UBQ174" s="41"/>
      <c r="UBR174" s="41"/>
      <c r="UBS174" s="41"/>
      <c r="UBT174" s="41"/>
      <c r="UBU174" s="41"/>
      <c r="UBV174" s="41"/>
      <c r="UBW174" s="41"/>
      <c r="UBX174" s="41"/>
      <c r="UBY174" s="41"/>
      <c r="UBZ174" s="41"/>
      <c r="UCA174" s="41"/>
      <c r="UCB174" s="41"/>
      <c r="UCC174" s="41"/>
      <c r="UCD174" s="41"/>
      <c r="UCE174" s="41"/>
      <c r="UCF174" s="41"/>
      <c r="UCG174" s="41"/>
      <c r="UCH174" s="41"/>
      <c r="UCI174" s="41"/>
      <c r="UCJ174" s="41"/>
      <c r="UCK174" s="41"/>
      <c r="UCL174" s="41"/>
      <c r="UCM174" s="41"/>
      <c r="UCN174" s="41"/>
      <c r="UCO174" s="41"/>
      <c r="UCP174" s="41"/>
      <c r="UCQ174" s="41"/>
      <c r="UCR174" s="41"/>
      <c r="UCS174" s="41"/>
      <c r="UCT174" s="41"/>
      <c r="UCU174" s="41"/>
      <c r="UCV174" s="41"/>
      <c r="UCW174" s="41"/>
      <c r="UCX174" s="41"/>
      <c r="UCY174" s="41"/>
      <c r="UCZ174" s="41"/>
      <c r="UDA174" s="41"/>
      <c r="UDB174" s="41"/>
      <c r="UDC174" s="41"/>
      <c r="UDD174" s="41"/>
      <c r="UDE174" s="41"/>
      <c r="UDF174" s="41"/>
      <c r="UDG174" s="41"/>
      <c r="UDH174" s="41"/>
      <c r="UDI174" s="41"/>
      <c r="UDJ174" s="41"/>
      <c r="UDK174" s="41"/>
      <c r="UDL174" s="41"/>
      <c r="UDM174" s="41"/>
      <c r="UDN174" s="41"/>
      <c r="UDO174" s="41"/>
      <c r="UDP174" s="41"/>
      <c r="UDQ174" s="41"/>
      <c r="UDR174" s="41"/>
      <c r="UDS174" s="41"/>
      <c r="UDT174" s="41"/>
      <c r="UDU174" s="41"/>
      <c r="UDV174" s="41"/>
      <c r="UDW174" s="41"/>
      <c r="UDX174" s="41"/>
      <c r="UDY174" s="41"/>
      <c r="UDZ174" s="41"/>
      <c r="UEA174" s="41"/>
      <c r="UEB174" s="41"/>
      <c r="UEC174" s="41"/>
      <c r="UED174" s="41"/>
      <c r="UEE174" s="41"/>
      <c r="UEF174" s="41"/>
      <c r="UEG174" s="41"/>
      <c r="UEH174" s="41"/>
      <c r="UEI174" s="41"/>
      <c r="UEJ174" s="41"/>
      <c r="UEK174" s="41"/>
      <c r="UEL174" s="41"/>
      <c r="UEM174" s="41"/>
      <c r="UET174" s="41"/>
      <c r="UEU174" s="41"/>
      <c r="UEV174" s="41"/>
      <c r="UEW174" s="41"/>
      <c r="UEX174" s="41"/>
      <c r="UEY174" s="41"/>
      <c r="UEZ174" s="41"/>
      <c r="UFA174" s="41"/>
      <c r="UFB174" s="41"/>
      <c r="UFC174" s="41"/>
      <c r="UFD174" s="41"/>
      <c r="UFE174" s="41"/>
      <c r="UFF174" s="41"/>
      <c r="UFG174" s="41"/>
      <c r="UFH174" s="41"/>
      <c r="UFI174" s="41"/>
      <c r="UFJ174" s="41"/>
      <c r="UFK174" s="41"/>
      <c r="UFL174" s="41"/>
      <c r="UFM174" s="41"/>
      <c r="UFN174" s="41"/>
      <c r="UFO174" s="41"/>
      <c r="UFP174" s="41"/>
      <c r="UFQ174" s="41"/>
      <c r="UFR174" s="41"/>
      <c r="UFS174" s="41"/>
      <c r="UFT174" s="41"/>
      <c r="UFU174" s="41"/>
      <c r="UFV174" s="41"/>
      <c r="UFW174" s="41"/>
      <c r="UFX174" s="41"/>
      <c r="UFY174" s="41"/>
      <c r="UFZ174" s="41"/>
      <c r="UGA174" s="41"/>
      <c r="UGB174" s="41"/>
      <c r="UGC174" s="41"/>
      <c r="UGD174" s="41"/>
      <c r="UGE174" s="41"/>
      <c r="UGF174" s="41"/>
      <c r="UGG174" s="41"/>
      <c r="UGH174" s="41"/>
      <c r="UGI174" s="41"/>
      <c r="UGJ174" s="41"/>
      <c r="UGK174" s="41"/>
      <c r="UGL174" s="41"/>
      <c r="UGM174" s="41"/>
      <c r="UGN174" s="41"/>
      <c r="UGO174" s="41"/>
      <c r="UGP174" s="41"/>
      <c r="UGQ174" s="41"/>
      <c r="UGR174" s="41"/>
      <c r="UGS174" s="41"/>
      <c r="UGT174" s="41"/>
      <c r="UGU174" s="41"/>
      <c r="UGV174" s="41"/>
      <c r="UGW174" s="41"/>
      <c r="UGX174" s="41"/>
      <c r="UGY174" s="41"/>
      <c r="UGZ174" s="41"/>
      <c r="UHA174" s="41"/>
      <c r="UHB174" s="41"/>
      <c r="UHC174" s="41"/>
      <c r="UHD174" s="41"/>
      <c r="UHE174" s="41"/>
      <c r="UHF174" s="41"/>
      <c r="UHG174" s="41"/>
      <c r="UHH174" s="41"/>
      <c r="UHI174" s="41"/>
      <c r="UHJ174" s="41"/>
      <c r="UHK174" s="41"/>
      <c r="UHL174" s="41"/>
      <c r="UHM174" s="41"/>
      <c r="UHN174" s="41"/>
      <c r="UHO174" s="41"/>
      <c r="UHP174" s="41"/>
      <c r="UHQ174" s="41"/>
      <c r="UHR174" s="41"/>
      <c r="UHS174" s="41"/>
      <c r="UHT174" s="41"/>
      <c r="UHU174" s="41"/>
      <c r="UHV174" s="41"/>
      <c r="UHW174" s="41"/>
      <c r="UHX174" s="41"/>
      <c r="UHY174" s="41"/>
      <c r="UHZ174" s="41"/>
      <c r="UIA174" s="41"/>
      <c r="UIB174" s="41"/>
      <c r="UIC174" s="41"/>
      <c r="UID174" s="41"/>
      <c r="UIE174" s="41"/>
      <c r="UIF174" s="41"/>
      <c r="UIG174" s="41"/>
      <c r="UIH174" s="41"/>
      <c r="UII174" s="41"/>
      <c r="UIJ174" s="41"/>
      <c r="UIK174" s="41"/>
      <c r="UIL174" s="41"/>
      <c r="UIM174" s="41"/>
      <c r="UIN174" s="41"/>
      <c r="UIO174" s="41"/>
      <c r="UIP174" s="41"/>
      <c r="UIQ174" s="41"/>
      <c r="UIR174" s="41"/>
      <c r="UIS174" s="41"/>
      <c r="UIT174" s="41"/>
      <c r="UIU174" s="41"/>
      <c r="UIV174" s="41"/>
      <c r="UIW174" s="41"/>
      <c r="UIX174" s="41"/>
      <c r="UIY174" s="41"/>
      <c r="UIZ174" s="41"/>
      <c r="UJA174" s="41"/>
      <c r="UJB174" s="41"/>
      <c r="UJC174" s="41"/>
      <c r="UJD174" s="41"/>
      <c r="UJE174" s="41"/>
      <c r="UJF174" s="41"/>
      <c r="UJG174" s="41"/>
      <c r="UJH174" s="41"/>
      <c r="UJI174" s="41"/>
      <c r="UJJ174" s="41"/>
      <c r="UJK174" s="41"/>
      <c r="UJL174" s="41"/>
      <c r="UJM174" s="41"/>
      <c r="UJN174" s="41"/>
      <c r="UJO174" s="41"/>
      <c r="UJP174" s="41"/>
      <c r="UJQ174" s="41"/>
      <c r="UJR174" s="41"/>
      <c r="UJS174" s="41"/>
      <c r="UJT174" s="41"/>
      <c r="UJU174" s="41"/>
      <c r="UJV174" s="41"/>
      <c r="UJW174" s="41"/>
      <c r="UJX174" s="41"/>
      <c r="UJY174" s="41"/>
      <c r="UJZ174" s="41"/>
      <c r="UKA174" s="41"/>
      <c r="UKB174" s="41"/>
      <c r="UKC174" s="41"/>
      <c r="UKD174" s="41"/>
      <c r="UKE174" s="41"/>
      <c r="UKF174" s="41"/>
      <c r="UKG174" s="41"/>
      <c r="UKH174" s="41"/>
      <c r="UKI174" s="41"/>
      <c r="UKJ174" s="41"/>
      <c r="UKK174" s="41"/>
      <c r="UKL174" s="41"/>
      <c r="UKM174" s="41"/>
      <c r="UKN174" s="41"/>
      <c r="UKO174" s="41"/>
      <c r="UKP174" s="41"/>
      <c r="UKQ174" s="41"/>
      <c r="UKR174" s="41"/>
      <c r="UKS174" s="41"/>
      <c r="UKT174" s="41"/>
      <c r="UKU174" s="41"/>
      <c r="UKV174" s="41"/>
      <c r="UKW174" s="41"/>
      <c r="UKX174" s="41"/>
      <c r="UKY174" s="41"/>
      <c r="UKZ174" s="41"/>
      <c r="ULA174" s="41"/>
      <c r="ULB174" s="41"/>
      <c r="ULC174" s="41"/>
      <c r="ULD174" s="41"/>
      <c r="ULE174" s="41"/>
      <c r="ULF174" s="41"/>
      <c r="ULG174" s="41"/>
      <c r="ULH174" s="41"/>
      <c r="ULI174" s="41"/>
      <c r="ULJ174" s="41"/>
      <c r="ULK174" s="41"/>
      <c r="ULL174" s="41"/>
      <c r="ULM174" s="41"/>
      <c r="ULN174" s="41"/>
      <c r="ULO174" s="41"/>
      <c r="ULP174" s="41"/>
      <c r="ULQ174" s="41"/>
      <c r="ULR174" s="41"/>
      <c r="ULS174" s="41"/>
      <c r="ULT174" s="41"/>
      <c r="ULU174" s="41"/>
      <c r="ULV174" s="41"/>
      <c r="ULW174" s="41"/>
      <c r="ULX174" s="41"/>
      <c r="ULY174" s="41"/>
      <c r="ULZ174" s="41"/>
      <c r="UMA174" s="41"/>
      <c r="UMB174" s="41"/>
      <c r="UMC174" s="41"/>
      <c r="UMD174" s="41"/>
      <c r="UME174" s="41"/>
      <c r="UMF174" s="41"/>
      <c r="UMG174" s="41"/>
      <c r="UMH174" s="41"/>
      <c r="UMI174" s="41"/>
      <c r="UMJ174" s="41"/>
      <c r="UMK174" s="41"/>
      <c r="UML174" s="41"/>
      <c r="UMM174" s="41"/>
      <c r="UMN174" s="41"/>
      <c r="UMO174" s="41"/>
      <c r="UMP174" s="41"/>
      <c r="UMQ174" s="41"/>
      <c r="UMR174" s="41"/>
      <c r="UMS174" s="41"/>
      <c r="UMT174" s="41"/>
      <c r="UMU174" s="41"/>
      <c r="UMV174" s="41"/>
      <c r="UMW174" s="41"/>
      <c r="UMX174" s="41"/>
      <c r="UMY174" s="41"/>
      <c r="UMZ174" s="41"/>
      <c r="UNA174" s="41"/>
      <c r="UNB174" s="41"/>
      <c r="UNC174" s="41"/>
      <c r="UND174" s="41"/>
      <c r="UNE174" s="41"/>
      <c r="UNF174" s="41"/>
      <c r="UNG174" s="41"/>
      <c r="UNH174" s="41"/>
      <c r="UNI174" s="41"/>
      <c r="UNJ174" s="41"/>
      <c r="UNK174" s="41"/>
      <c r="UNL174" s="41"/>
      <c r="UNM174" s="41"/>
      <c r="UNN174" s="41"/>
      <c r="UNO174" s="41"/>
      <c r="UNP174" s="41"/>
      <c r="UNQ174" s="41"/>
      <c r="UNR174" s="41"/>
      <c r="UNS174" s="41"/>
      <c r="UNT174" s="41"/>
      <c r="UNU174" s="41"/>
      <c r="UNV174" s="41"/>
      <c r="UNW174" s="41"/>
      <c r="UNX174" s="41"/>
      <c r="UNY174" s="41"/>
      <c r="UNZ174" s="41"/>
      <c r="UOA174" s="41"/>
      <c r="UOB174" s="41"/>
      <c r="UOC174" s="41"/>
      <c r="UOD174" s="41"/>
      <c r="UOE174" s="41"/>
      <c r="UOF174" s="41"/>
      <c r="UOG174" s="41"/>
      <c r="UOH174" s="41"/>
      <c r="UOI174" s="41"/>
      <c r="UOP174" s="41"/>
      <c r="UOQ174" s="41"/>
      <c r="UOR174" s="41"/>
      <c r="UOS174" s="41"/>
      <c r="UOT174" s="41"/>
      <c r="UOU174" s="41"/>
      <c r="UOV174" s="41"/>
      <c r="UOW174" s="41"/>
      <c r="UOX174" s="41"/>
      <c r="UOY174" s="41"/>
      <c r="UOZ174" s="41"/>
      <c r="UPA174" s="41"/>
      <c r="UPB174" s="41"/>
      <c r="UPC174" s="41"/>
      <c r="UPD174" s="41"/>
      <c r="UPE174" s="41"/>
      <c r="UPF174" s="41"/>
      <c r="UPG174" s="41"/>
      <c r="UPH174" s="41"/>
      <c r="UPI174" s="41"/>
      <c r="UPJ174" s="41"/>
      <c r="UPK174" s="41"/>
      <c r="UPL174" s="41"/>
      <c r="UPM174" s="41"/>
      <c r="UPN174" s="41"/>
      <c r="UPO174" s="41"/>
      <c r="UPP174" s="41"/>
      <c r="UPQ174" s="41"/>
      <c r="UPR174" s="41"/>
      <c r="UPS174" s="41"/>
      <c r="UPT174" s="41"/>
      <c r="UPU174" s="41"/>
      <c r="UPV174" s="41"/>
      <c r="UPW174" s="41"/>
      <c r="UPX174" s="41"/>
      <c r="UPY174" s="41"/>
      <c r="UPZ174" s="41"/>
      <c r="UQA174" s="41"/>
      <c r="UQB174" s="41"/>
      <c r="UQC174" s="41"/>
      <c r="UQD174" s="41"/>
      <c r="UQE174" s="41"/>
      <c r="UQF174" s="41"/>
      <c r="UQG174" s="41"/>
      <c r="UQH174" s="41"/>
      <c r="UQI174" s="41"/>
      <c r="UQJ174" s="41"/>
      <c r="UQK174" s="41"/>
      <c r="UQL174" s="41"/>
      <c r="UQM174" s="41"/>
      <c r="UQN174" s="41"/>
      <c r="UQO174" s="41"/>
      <c r="UQP174" s="41"/>
      <c r="UQQ174" s="41"/>
      <c r="UQR174" s="41"/>
      <c r="UQS174" s="41"/>
      <c r="UQT174" s="41"/>
      <c r="UQU174" s="41"/>
      <c r="UQV174" s="41"/>
      <c r="UQW174" s="41"/>
      <c r="UQX174" s="41"/>
      <c r="UQY174" s="41"/>
      <c r="UQZ174" s="41"/>
      <c r="URA174" s="41"/>
      <c r="URB174" s="41"/>
      <c r="URC174" s="41"/>
      <c r="URD174" s="41"/>
      <c r="URE174" s="41"/>
      <c r="URF174" s="41"/>
      <c r="URG174" s="41"/>
      <c r="URH174" s="41"/>
      <c r="URI174" s="41"/>
      <c r="URJ174" s="41"/>
      <c r="URK174" s="41"/>
      <c r="URL174" s="41"/>
      <c r="URM174" s="41"/>
      <c r="URN174" s="41"/>
      <c r="URO174" s="41"/>
      <c r="URP174" s="41"/>
      <c r="URQ174" s="41"/>
      <c r="URR174" s="41"/>
      <c r="URS174" s="41"/>
      <c r="URT174" s="41"/>
      <c r="URU174" s="41"/>
      <c r="URV174" s="41"/>
      <c r="URW174" s="41"/>
      <c r="URX174" s="41"/>
      <c r="URY174" s="41"/>
      <c r="URZ174" s="41"/>
      <c r="USA174" s="41"/>
      <c r="USB174" s="41"/>
      <c r="USC174" s="41"/>
      <c r="USD174" s="41"/>
      <c r="USE174" s="41"/>
      <c r="USF174" s="41"/>
      <c r="USG174" s="41"/>
      <c r="USH174" s="41"/>
      <c r="USI174" s="41"/>
      <c r="USJ174" s="41"/>
      <c r="USK174" s="41"/>
      <c r="USL174" s="41"/>
      <c r="USM174" s="41"/>
      <c r="USN174" s="41"/>
      <c r="USO174" s="41"/>
      <c r="USP174" s="41"/>
      <c r="USQ174" s="41"/>
      <c r="USR174" s="41"/>
      <c r="USS174" s="41"/>
      <c r="UST174" s="41"/>
      <c r="USU174" s="41"/>
      <c r="USV174" s="41"/>
      <c r="USW174" s="41"/>
      <c r="USX174" s="41"/>
      <c r="USY174" s="41"/>
      <c r="USZ174" s="41"/>
      <c r="UTA174" s="41"/>
      <c r="UTB174" s="41"/>
      <c r="UTC174" s="41"/>
      <c r="UTD174" s="41"/>
      <c r="UTE174" s="41"/>
      <c r="UTF174" s="41"/>
      <c r="UTG174" s="41"/>
      <c r="UTH174" s="41"/>
      <c r="UTI174" s="41"/>
      <c r="UTJ174" s="41"/>
      <c r="UTK174" s="41"/>
      <c r="UTL174" s="41"/>
      <c r="UTM174" s="41"/>
      <c r="UTN174" s="41"/>
      <c r="UTO174" s="41"/>
      <c r="UTP174" s="41"/>
      <c r="UTQ174" s="41"/>
      <c r="UTR174" s="41"/>
      <c r="UTS174" s="41"/>
      <c r="UTT174" s="41"/>
      <c r="UTU174" s="41"/>
      <c r="UTV174" s="41"/>
      <c r="UTW174" s="41"/>
      <c r="UTX174" s="41"/>
      <c r="UTY174" s="41"/>
      <c r="UTZ174" s="41"/>
      <c r="UUA174" s="41"/>
      <c r="UUB174" s="41"/>
      <c r="UUC174" s="41"/>
      <c r="UUD174" s="41"/>
      <c r="UUE174" s="41"/>
      <c r="UUF174" s="41"/>
      <c r="UUG174" s="41"/>
      <c r="UUH174" s="41"/>
      <c r="UUI174" s="41"/>
      <c r="UUJ174" s="41"/>
      <c r="UUK174" s="41"/>
      <c r="UUL174" s="41"/>
      <c r="UUM174" s="41"/>
      <c r="UUN174" s="41"/>
      <c r="UUO174" s="41"/>
      <c r="UUP174" s="41"/>
      <c r="UUQ174" s="41"/>
      <c r="UUR174" s="41"/>
      <c r="UUS174" s="41"/>
      <c r="UUT174" s="41"/>
      <c r="UUU174" s="41"/>
      <c r="UUV174" s="41"/>
      <c r="UUW174" s="41"/>
      <c r="UUX174" s="41"/>
      <c r="UUY174" s="41"/>
      <c r="UUZ174" s="41"/>
      <c r="UVA174" s="41"/>
      <c r="UVB174" s="41"/>
      <c r="UVC174" s="41"/>
      <c r="UVD174" s="41"/>
      <c r="UVE174" s="41"/>
      <c r="UVF174" s="41"/>
      <c r="UVG174" s="41"/>
      <c r="UVH174" s="41"/>
      <c r="UVI174" s="41"/>
      <c r="UVJ174" s="41"/>
      <c r="UVK174" s="41"/>
      <c r="UVL174" s="41"/>
      <c r="UVM174" s="41"/>
      <c r="UVN174" s="41"/>
      <c r="UVO174" s="41"/>
      <c r="UVP174" s="41"/>
      <c r="UVQ174" s="41"/>
      <c r="UVR174" s="41"/>
      <c r="UVS174" s="41"/>
      <c r="UVT174" s="41"/>
      <c r="UVU174" s="41"/>
      <c r="UVV174" s="41"/>
      <c r="UVW174" s="41"/>
      <c r="UVX174" s="41"/>
      <c r="UVY174" s="41"/>
      <c r="UVZ174" s="41"/>
      <c r="UWA174" s="41"/>
      <c r="UWB174" s="41"/>
      <c r="UWC174" s="41"/>
      <c r="UWD174" s="41"/>
      <c r="UWE174" s="41"/>
      <c r="UWF174" s="41"/>
      <c r="UWG174" s="41"/>
      <c r="UWH174" s="41"/>
      <c r="UWI174" s="41"/>
      <c r="UWJ174" s="41"/>
      <c r="UWK174" s="41"/>
      <c r="UWL174" s="41"/>
      <c r="UWM174" s="41"/>
      <c r="UWN174" s="41"/>
      <c r="UWO174" s="41"/>
      <c r="UWP174" s="41"/>
      <c r="UWQ174" s="41"/>
      <c r="UWR174" s="41"/>
      <c r="UWS174" s="41"/>
      <c r="UWT174" s="41"/>
      <c r="UWU174" s="41"/>
      <c r="UWV174" s="41"/>
      <c r="UWW174" s="41"/>
      <c r="UWX174" s="41"/>
      <c r="UWY174" s="41"/>
      <c r="UWZ174" s="41"/>
      <c r="UXA174" s="41"/>
      <c r="UXB174" s="41"/>
      <c r="UXC174" s="41"/>
      <c r="UXD174" s="41"/>
      <c r="UXE174" s="41"/>
      <c r="UXF174" s="41"/>
      <c r="UXG174" s="41"/>
      <c r="UXH174" s="41"/>
      <c r="UXI174" s="41"/>
      <c r="UXJ174" s="41"/>
      <c r="UXK174" s="41"/>
      <c r="UXL174" s="41"/>
      <c r="UXM174" s="41"/>
      <c r="UXN174" s="41"/>
      <c r="UXO174" s="41"/>
      <c r="UXP174" s="41"/>
      <c r="UXQ174" s="41"/>
      <c r="UXR174" s="41"/>
      <c r="UXS174" s="41"/>
      <c r="UXT174" s="41"/>
      <c r="UXU174" s="41"/>
      <c r="UXV174" s="41"/>
      <c r="UXW174" s="41"/>
      <c r="UXX174" s="41"/>
      <c r="UXY174" s="41"/>
      <c r="UXZ174" s="41"/>
      <c r="UYA174" s="41"/>
      <c r="UYB174" s="41"/>
      <c r="UYC174" s="41"/>
      <c r="UYD174" s="41"/>
      <c r="UYE174" s="41"/>
      <c r="UYL174" s="41"/>
      <c r="UYM174" s="41"/>
      <c r="UYN174" s="41"/>
      <c r="UYO174" s="41"/>
      <c r="UYP174" s="41"/>
      <c r="UYQ174" s="41"/>
      <c r="UYR174" s="41"/>
      <c r="UYS174" s="41"/>
      <c r="UYT174" s="41"/>
      <c r="UYU174" s="41"/>
      <c r="UYV174" s="41"/>
      <c r="UYW174" s="41"/>
      <c r="UYX174" s="41"/>
      <c r="UYY174" s="41"/>
      <c r="UYZ174" s="41"/>
      <c r="UZA174" s="41"/>
      <c r="UZB174" s="41"/>
      <c r="UZC174" s="41"/>
      <c r="UZD174" s="41"/>
      <c r="UZE174" s="41"/>
      <c r="UZF174" s="41"/>
      <c r="UZG174" s="41"/>
      <c r="UZH174" s="41"/>
      <c r="UZI174" s="41"/>
      <c r="UZJ174" s="41"/>
      <c r="UZK174" s="41"/>
      <c r="UZL174" s="41"/>
      <c r="UZM174" s="41"/>
      <c r="UZN174" s="41"/>
      <c r="UZO174" s="41"/>
      <c r="UZP174" s="41"/>
      <c r="UZQ174" s="41"/>
      <c r="UZR174" s="41"/>
      <c r="UZS174" s="41"/>
      <c r="UZT174" s="41"/>
      <c r="UZU174" s="41"/>
      <c r="UZV174" s="41"/>
      <c r="UZW174" s="41"/>
      <c r="UZX174" s="41"/>
      <c r="UZY174" s="41"/>
      <c r="UZZ174" s="41"/>
      <c r="VAA174" s="41"/>
      <c r="VAB174" s="41"/>
      <c r="VAC174" s="41"/>
      <c r="VAD174" s="41"/>
      <c r="VAE174" s="41"/>
      <c r="VAF174" s="41"/>
      <c r="VAG174" s="41"/>
      <c r="VAH174" s="41"/>
      <c r="VAI174" s="41"/>
      <c r="VAJ174" s="41"/>
      <c r="VAK174" s="41"/>
      <c r="VAL174" s="41"/>
      <c r="VAM174" s="41"/>
      <c r="VAN174" s="41"/>
      <c r="VAO174" s="41"/>
      <c r="VAP174" s="41"/>
      <c r="VAQ174" s="41"/>
      <c r="VAR174" s="41"/>
      <c r="VAS174" s="41"/>
      <c r="VAT174" s="41"/>
      <c r="VAU174" s="41"/>
      <c r="VAV174" s="41"/>
      <c r="VAW174" s="41"/>
      <c r="VAX174" s="41"/>
      <c r="VAY174" s="41"/>
      <c r="VAZ174" s="41"/>
      <c r="VBA174" s="41"/>
      <c r="VBB174" s="41"/>
      <c r="VBC174" s="41"/>
      <c r="VBD174" s="41"/>
      <c r="VBE174" s="41"/>
      <c r="VBF174" s="41"/>
      <c r="VBG174" s="41"/>
      <c r="VBH174" s="41"/>
      <c r="VBI174" s="41"/>
      <c r="VBJ174" s="41"/>
      <c r="VBK174" s="41"/>
      <c r="VBL174" s="41"/>
      <c r="VBM174" s="41"/>
      <c r="VBN174" s="41"/>
      <c r="VBO174" s="41"/>
      <c r="VBP174" s="41"/>
      <c r="VBQ174" s="41"/>
      <c r="VBR174" s="41"/>
      <c r="VBS174" s="41"/>
      <c r="VBT174" s="41"/>
      <c r="VBU174" s="41"/>
      <c r="VBV174" s="41"/>
      <c r="VBW174" s="41"/>
      <c r="VBX174" s="41"/>
      <c r="VBY174" s="41"/>
      <c r="VBZ174" s="41"/>
      <c r="VCA174" s="41"/>
      <c r="VCB174" s="41"/>
      <c r="VCC174" s="41"/>
      <c r="VCD174" s="41"/>
      <c r="VCE174" s="41"/>
      <c r="VCF174" s="41"/>
      <c r="VCG174" s="41"/>
      <c r="VCH174" s="41"/>
      <c r="VCI174" s="41"/>
      <c r="VCJ174" s="41"/>
      <c r="VCK174" s="41"/>
      <c r="VCL174" s="41"/>
      <c r="VCM174" s="41"/>
      <c r="VCN174" s="41"/>
      <c r="VCO174" s="41"/>
      <c r="VCP174" s="41"/>
      <c r="VCQ174" s="41"/>
      <c r="VCR174" s="41"/>
      <c r="VCS174" s="41"/>
      <c r="VCT174" s="41"/>
      <c r="VCU174" s="41"/>
      <c r="VCV174" s="41"/>
      <c r="VCW174" s="41"/>
      <c r="VCX174" s="41"/>
      <c r="VCY174" s="41"/>
      <c r="VCZ174" s="41"/>
      <c r="VDA174" s="41"/>
      <c r="VDB174" s="41"/>
      <c r="VDC174" s="41"/>
      <c r="VDD174" s="41"/>
      <c r="VDE174" s="41"/>
      <c r="VDF174" s="41"/>
      <c r="VDG174" s="41"/>
      <c r="VDH174" s="41"/>
      <c r="VDI174" s="41"/>
      <c r="VDJ174" s="41"/>
      <c r="VDK174" s="41"/>
      <c r="VDL174" s="41"/>
      <c r="VDM174" s="41"/>
      <c r="VDN174" s="41"/>
      <c r="VDO174" s="41"/>
      <c r="VDP174" s="41"/>
      <c r="VDQ174" s="41"/>
      <c r="VDR174" s="41"/>
      <c r="VDS174" s="41"/>
      <c r="VDT174" s="41"/>
      <c r="VDU174" s="41"/>
      <c r="VDV174" s="41"/>
      <c r="VDW174" s="41"/>
      <c r="VDX174" s="41"/>
      <c r="VDY174" s="41"/>
      <c r="VDZ174" s="41"/>
      <c r="VEA174" s="41"/>
      <c r="VEB174" s="41"/>
      <c r="VEC174" s="41"/>
      <c r="VED174" s="41"/>
      <c r="VEE174" s="41"/>
      <c r="VEF174" s="41"/>
      <c r="VEG174" s="41"/>
      <c r="VEH174" s="41"/>
      <c r="VEI174" s="41"/>
      <c r="VEJ174" s="41"/>
      <c r="VEK174" s="41"/>
      <c r="VEL174" s="41"/>
      <c r="VEM174" s="41"/>
      <c r="VEN174" s="41"/>
      <c r="VEO174" s="41"/>
      <c r="VEP174" s="41"/>
      <c r="VEQ174" s="41"/>
      <c r="VER174" s="41"/>
      <c r="VES174" s="41"/>
      <c r="VET174" s="41"/>
      <c r="VEU174" s="41"/>
      <c r="VEV174" s="41"/>
      <c r="VEW174" s="41"/>
      <c r="VEX174" s="41"/>
      <c r="VEY174" s="41"/>
      <c r="VEZ174" s="41"/>
      <c r="VFA174" s="41"/>
      <c r="VFB174" s="41"/>
      <c r="VFC174" s="41"/>
      <c r="VFD174" s="41"/>
      <c r="VFE174" s="41"/>
      <c r="VFF174" s="41"/>
      <c r="VFG174" s="41"/>
      <c r="VFH174" s="41"/>
      <c r="VFI174" s="41"/>
      <c r="VFJ174" s="41"/>
      <c r="VFK174" s="41"/>
      <c r="VFL174" s="41"/>
      <c r="VFM174" s="41"/>
      <c r="VFN174" s="41"/>
      <c r="VFO174" s="41"/>
      <c r="VFP174" s="41"/>
      <c r="VFQ174" s="41"/>
      <c r="VFR174" s="41"/>
      <c r="VFS174" s="41"/>
      <c r="VFT174" s="41"/>
      <c r="VFU174" s="41"/>
      <c r="VFV174" s="41"/>
      <c r="VFW174" s="41"/>
      <c r="VFX174" s="41"/>
      <c r="VFY174" s="41"/>
      <c r="VFZ174" s="41"/>
      <c r="VGA174" s="41"/>
      <c r="VGB174" s="41"/>
      <c r="VGC174" s="41"/>
      <c r="VGD174" s="41"/>
      <c r="VGE174" s="41"/>
      <c r="VGF174" s="41"/>
      <c r="VGG174" s="41"/>
      <c r="VGH174" s="41"/>
      <c r="VGI174" s="41"/>
      <c r="VGJ174" s="41"/>
      <c r="VGK174" s="41"/>
      <c r="VGL174" s="41"/>
      <c r="VGM174" s="41"/>
      <c r="VGN174" s="41"/>
      <c r="VGO174" s="41"/>
      <c r="VGP174" s="41"/>
      <c r="VGQ174" s="41"/>
      <c r="VGR174" s="41"/>
      <c r="VGS174" s="41"/>
      <c r="VGT174" s="41"/>
      <c r="VGU174" s="41"/>
      <c r="VGV174" s="41"/>
      <c r="VGW174" s="41"/>
      <c r="VGX174" s="41"/>
      <c r="VGY174" s="41"/>
      <c r="VGZ174" s="41"/>
      <c r="VHA174" s="41"/>
      <c r="VHB174" s="41"/>
      <c r="VHC174" s="41"/>
      <c r="VHD174" s="41"/>
      <c r="VHE174" s="41"/>
      <c r="VHF174" s="41"/>
      <c r="VHG174" s="41"/>
      <c r="VHH174" s="41"/>
      <c r="VHI174" s="41"/>
      <c r="VHJ174" s="41"/>
      <c r="VHK174" s="41"/>
      <c r="VHL174" s="41"/>
      <c r="VHM174" s="41"/>
      <c r="VHN174" s="41"/>
      <c r="VHO174" s="41"/>
      <c r="VHP174" s="41"/>
      <c r="VHQ174" s="41"/>
      <c r="VHR174" s="41"/>
      <c r="VHS174" s="41"/>
      <c r="VHT174" s="41"/>
      <c r="VHU174" s="41"/>
      <c r="VHV174" s="41"/>
      <c r="VHW174" s="41"/>
      <c r="VHX174" s="41"/>
      <c r="VHY174" s="41"/>
      <c r="VHZ174" s="41"/>
      <c r="VIA174" s="41"/>
      <c r="VIH174" s="41"/>
      <c r="VII174" s="41"/>
      <c r="VIJ174" s="41"/>
      <c r="VIK174" s="41"/>
      <c r="VIL174" s="41"/>
      <c r="VIM174" s="41"/>
      <c r="VIN174" s="41"/>
      <c r="VIO174" s="41"/>
      <c r="VIP174" s="41"/>
      <c r="VIQ174" s="41"/>
      <c r="VIR174" s="41"/>
      <c r="VIS174" s="41"/>
      <c r="VIT174" s="41"/>
      <c r="VIU174" s="41"/>
      <c r="VIV174" s="41"/>
      <c r="VIW174" s="41"/>
      <c r="VIX174" s="41"/>
      <c r="VIY174" s="41"/>
      <c r="VIZ174" s="41"/>
      <c r="VJA174" s="41"/>
      <c r="VJB174" s="41"/>
      <c r="VJC174" s="41"/>
      <c r="VJD174" s="41"/>
      <c r="VJE174" s="41"/>
      <c r="VJF174" s="41"/>
      <c r="VJG174" s="41"/>
      <c r="VJH174" s="41"/>
      <c r="VJI174" s="41"/>
      <c r="VJJ174" s="41"/>
      <c r="VJK174" s="41"/>
      <c r="VJL174" s="41"/>
      <c r="VJM174" s="41"/>
      <c r="VJN174" s="41"/>
      <c r="VJO174" s="41"/>
      <c r="VJP174" s="41"/>
      <c r="VJQ174" s="41"/>
      <c r="VJR174" s="41"/>
      <c r="VJS174" s="41"/>
      <c r="VJT174" s="41"/>
      <c r="VJU174" s="41"/>
      <c r="VJV174" s="41"/>
      <c r="VJW174" s="41"/>
      <c r="VJX174" s="41"/>
      <c r="VJY174" s="41"/>
      <c r="VJZ174" s="41"/>
      <c r="VKA174" s="41"/>
      <c r="VKB174" s="41"/>
      <c r="VKC174" s="41"/>
      <c r="VKD174" s="41"/>
      <c r="VKE174" s="41"/>
      <c r="VKF174" s="41"/>
      <c r="VKG174" s="41"/>
      <c r="VKH174" s="41"/>
      <c r="VKI174" s="41"/>
      <c r="VKJ174" s="41"/>
      <c r="VKK174" s="41"/>
      <c r="VKL174" s="41"/>
      <c r="VKM174" s="41"/>
      <c r="VKN174" s="41"/>
      <c r="VKO174" s="41"/>
      <c r="VKP174" s="41"/>
      <c r="VKQ174" s="41"/>
      <c r="VKR174" s="41"/>
      <c r="VKS174" s="41"/>
      <c r="VKT174" s="41"/>
      <c r="VKU174" s="41"/>
      <c r="VKV174" s="41"/>
      <c r="VKW174" s="41"/>
      <c r="VKX174" s="41"/>
      <c r="VKY174" s="41"/>
      <c r="VKZ174" s="41"/>
      <c r="VLA174" s="41"/>
      <c r="VLB174" s="41"/>
      <c r="VLC174" s="41"/>
      <c r="VLD174" s="41"/>
      <c r="VLE174" s="41"/>
      <c r="VLF174" s="41"/>
      <c r="VLG174" s="41"/>
      <c r="VLH174" s="41"/>
      <c r="VLI174" s="41"/>
      <c r="VLJ174" s="41"/>
      <c r="VLK174" s="41"/>
      <c r="VLL174" s="41"/>
      <c r="VLM174" s="41"/>
      <c r="VLN174" s="41"/>
      <c r="VLO174" s="41"/>
      <c r="VLP174" s="41"/>
      <c r="VLQ174" s="41"/>
      <c r="VLR174" s="41"/>
      <c r="VLS174" s="41"/>
      <c r="VLT174" s="41"/>
      <c r="VLU174" s="41"/>
      <c r="VLV174" s="41"/>
      <c r="VLW174" s="41"/>
      <c r="VLX174" s="41"/>
      <c r="VLY174" s="41"/>
      <c r="VLZ174" s="41"/>
      <c r="VMA174" s="41"/>
      <c r="VMB174" s="41"/>
      <c r="VMC174" s="41"/>
      <c r="VMD174" s="41"/>
      <c r="VME174" s="41"/>
      <c r="VMF174" s="41"/>
      <c r="VMG174" s="41"/>
      <c r="VMH174" s="41"/>
      <c r="VMI174" s="41"/>
      <c r="VMJ174" s="41"/>
      <c r="VMK174" s="41"/>
      <c r="VML174" s="41"/>
      <c r="VMM174" s="41"/>
      <c r="VMN174" s="41"/>
      <c r="VMO174" s="41"/>
      <c r="VMP174" s="41"/>
      <c r="VMQ174" s="41"/>
      <c r="VMR174" s="41"/>
      <c r="VMS174" s="41"/>
      <c r="VMT174" s="41"/>
      <c r="VMU174" s="41"/>
      <c r="VMV174" s="41"/>
      <c r="VMW174" s="41"/>
      <c r="VMX174" s="41"/>
      <c r="VMY174" s="41"/>
      <c r="VMZ174" s="41"/>
      <c r="VNA174" s="41"/>
      <c r="VNB174" s="41"/>
      <c r="VNC174" s="41"/>
      <c r="VND174" s="41"/>
      <c r="VNE174" s="41"/>
      <c r="VNF174" s="41"/>
      <c r="VNG174" s="41"/>
      <c r="VNH174" s="41"/>
      <c r="VNI174" s="41"/>
      <c r="VNJ174" s="41"/>
      <c r="VNK174" s="41"/>
      <c r="VNL174" s="41"/>
      <c r="VNM174" s="41"/>
      <c r="VNN174" s="41"/>
      <c r="VNO174" s="41"/>
      <c r="VNP174" s="41"/>
      <c r="VNQ174" s="41"/>
      <c r="VNR174" s="41"/>
      <c r="VNS174" s="41"/>
      <c r="VNT174" s="41"/>
      <c r="VNU174" s="41"/>
      <c r="VNV174" s="41"/>
      <c r="VNW174" s="41"/>
      <c r="VNX174" s="41"/>
      <c r="VNY174" s="41"/>
      <c r="VNZ174" s="41"/>
      <c r="VOA174" s="41"/>
      <c r="VOB174" s="41"/>
      <c r="VOC174" s="41"/>
      <c r="VOD174" s="41"/>
      <c r="VOE174" s="41"/>
      <c r="VOF174" s="41"/>
      <c r="VOG174" s="41"/>
      <c r="VOH174" s="41"/>
      <c r="VOI174" s="41"/>
      <c r="VOJ174" s="41"/>
      <c r="VOK174" s="41"/>
      <c r="VOL174" s="41"/>
      <c r="VOM174" s="41"/>
      <c r="VON174" s="41"/>
      <c r="VOO174" s="41"/>
      <c r="VOP174" s="41"/>
      <c r="VOQ174" s="41"/>
      <c r="VOR174" s="41"/>
      <c r="VOS174" s="41"/>
      <c r="VOT174" s="41"/>
      <c r="VOU174" s="41"/>
      <c r="VOV174" s="41"/>
      <c r="VOW174" s="41"/>
      <c r="VOX174" s="41"/>
      <c r="VOY174" s="41"/>
      <c r="VOZ174" s="41"/>
      <c r="VPA174" s="41"/>
      <c r="VPB174" s="41"/>
      <c r="VPC174" s="41"/>
      <c r="VPD174" s="41"/>
      <c r="VPE174" s="41"/>
      <c r="VPF174" s="41"/>
      <c r="VPG174" s="41"/>
      <c r="VPH174" s="41"/>
      <c r="VPI174" s="41"/>
      <c r="VPJ174" s="41"/>
      <c r="VPK174" s="41"/>
      <c r="VPL174" s="41"/>
      <c r="VPM174" s="41"/>
      <c r="VPN174" s="41"/>
      <c r="VPO174" s="41"/>
      <c r="VPP174" s="41"/>
      <c r="VPQ174" s="41"/>
      <c r="VPR174" s="41"/>
      <c r="VPS174" s="41"/>
      <c r="VPT174" s="41"/>
      <c r="VPU174" s="41"/>
      <c r="VPV174" s="41"/>
      <c r="VPW174" s="41"/>
      <c r="VPX174" s="41"/>
      <c r="VPY174" s="41"/>
      <c r="VPZ174" s="41"/>
      <c r="VQA174" s="41"/>
      <c r="VQB174" s="41"/>
      <c r="VQC174" s="41"/>
      <c r="VQD174" s="41"/>
      <c r="VQE174" s="41"/>
      <c r="VQF174" s="41"/>
      <c r="VQG174" s="41"/>
      <c r="VQH174" s="41"/>
      <c r="VQI174" s="41"/>
      <c r="VQJ174" s="41"/>
      <c r="VQK174" s="41"/>
      <c r="VQL174" s="41"/>
      <c r="VQM174" s="41"/>
      <c r="VQN174" s="41"/>
      <c r="VQO174" s="41"/>
      <c r="VQP174" s="41"/>
      <c r="VQQ174" s="41"/>
      <c r="VQR174" s="41"/>
      <c r="VQS174" s="41"/>
      <c r="VQT174" s="41"/>
      <c r="VQU174" s="41"/>
      <c r="VQV174" s="41"/>
      <c r="VQW174" s="41"/>
      <c r="VQX174" s="41"/>
      <c r="VQY174" s="41"/>
      <c r="VQZ174" s="41"/>
      <c r="VRA174" s="41"/>
      <c r="VRB174" s="41"/>
      <c r="VRC174" s="41"/>
      <c r="VRD174" s="41"/>
      <c r="VRE174" s="41"/>
      <c r="VRF174" s="41"/>
      <c r="VRG174" s="41"/>
      <c r="VRH174" s="41"/>
      <c r="VRI174" s="41"/>
      <c r="VRJ174" s="41"/>
      <c r="VRK174" s="41"/>
      <c r="VRL174" s="41"/>
      <c r="VRM174" s="41"/>
      <c r="VRN174" s="41"/>
      <c r="VRO174" s="41"/>
      <c r="VRP174" s="41"/>
      <c r="VRQ174" s="41"/>
      <c r="VRR174" s="41"/>
      <c r="VRS174" s="41"/>
      <c r="VRT174" s="41"/>
      <c r="VRU174" s="41"/>
      <c r="VRV174" s="41"/>
      <c r="VRW174" s="41"/>
      <c r="VSD174" s="41"/>
      <c r="VSE174" s="41"/>
      <c r="VSF174" s="41"/>
      <c r="VSG174" s="41"/>
      <c r="VSH174" s="41"/>
      <c r="VSI174" s="41"/>
      <c r="VSJ174" s="41"/>
      <c r="VSK174" s="41"/>
      <c r="VSL174" s="41"/>
      <c r="VSM174" s="41"/>
      <c r="VSN174" s="41"/>
      <c r="VSO174" s="41"/>
      <c r="VSP174" s="41"/>
      <c r="VSQ174" s="41"/>
      <c r="VSR174" s="41"/>
      <c r="VSS174" s="41"/>
      <c r="VST174" s="41"/>
      <c r="VSU174" s="41"/>
      <c r="VSV174" s="41"/>
      <c r="VSW174" s="41"/>
      <c r="VSX174" s="41"/>
      <c r="VSY174" s="41"/>
      <c r="VSZ174" s="41"/>
      <c r="VTA174" s="41"/>
      <c r="VTB174" s="41"/>
      <c r="VTC174" s="41"/>
      <c r="VTD174" s="41"/>
      <c r="VTE174" s="41"/>
      <c r="VTF174" s="41"/>
      <c r="VTG174" s="41"/>
      <c r="VTH174" s="41"/>
      <c r="VTI174" s="41"/>
      <c r="VTJ174" s="41"/>
      <c r="VTK174" s="41"/>
      <c r="VTL174" s="41"/>
      <c r="VTM174" s="41"/>
      <c r="VTN174" s="41"/>
      <c r="VTO174" s="41"/>
      <c r="VTP174" s="41"/>
      <c r="VTQ174" s="41"/>
      <c r="VTR174" s="41"/>
      <c r="VTS174" s="41"/>
      <c r="VTT174" s="41"/>
      <c r="VTU174" s="41"/>
      <c r="VTV174" s="41"/>
      <c r="VTW174" s="41"/>
      <c r="VTX174" s="41"/>
      <c r="VTY174" s="41"/>
      <c r="VTZ174" s="41"/>
      <c r="VUA174" s="41"/>
      <c r="VUB174" s="41"/>
      <c r="VUC174" s="41"/>
      <c r="VUD174" s="41"/>
      <c r="VUE174" s="41"/>
      <c r="VUF174" s="41"/>
      <c r="VUG174" s="41"/>
      <c r="VUH174" s="41"/>
      <c r="VUI174" s="41"/>
      <c r="VUJ174" s="41"/>
      <c r="VUK174" s="41"/>
      <c r="VUL174" s="41"/>
      <c r="VUM174" s="41"/>
      <c r="VUN174" s="41"/>
      <c r="VUO174" s="41"/>
      <c r="VUP174" s="41"/>
      <c r="VUQ174" s="41"/>
      <c r="VUR174" s="41"/>
      <c r="VUS174" s="41"/>
      <c r="VUT174" s="41"/>
      <c r="VUU174" s="41"/>
      <c r="VUV174" s="41"/>
      <c r="VUW174" s="41"/>
      <c r="VUX174" s="41"/>
      <c r="VUY174" s="41"/>
      <c r="VUZ174" s="41"/>
      <c r="VVA174" s="41"/>
      <c r="VVB174" s="41"/>
      <c r="VVC174" s="41"/>
      <c r="VVD174" s="41"/>
      <c r="VVE174" s="41"/>
      <c r="VVF174" s="41"/>
      <c r="VVG174" s="41"/>
      <c r="VVH174" s="41"/>
      <c r="VVI174" s="41"/>
      <c r="VVJ174" s="41"/>
      <c r="VVK174" s="41"/>
      <c r="VVL174" s="41"/>
      <c r="VVM174" s="41"/>
      <c r="VVN174" s="41"/>
      <c r="VVO174" s="41"/>
      <c r="VVP174" s="41"/>
      <c r="VVQ174" s="41"/>
      <c r="VVR174" s="41"/>
      <c r="VVS174" s="41"/>
      <c r="VVT174" s="41"/>
      <c r="VVU174" s="41"/>
      <c r="VVV174" s="41"/>
      <c r="VVW174" s="41"/>
      <c r="VVX174" s="41"/>
      <c r="VVY174" s="41"/>
      <c r="VVZ174" s="41"/>
      <c r="VWA174" s="41"/>
      <c r="VWB174" s="41"/>
      <c r="VWC174" s="41"/>
      <c r="VWD174" s="41"/>
      <c r="VWE174" s="41"/>
      <c r="VWF174" s="41"/>
      <c r="VWG174" s="41"/>
      <c r="VWH174" s="41"/>
      <c r="VWI174" s="41"/>
      <c r="VWJ174" s="41"/>
      <c r="VWK174" s="41"/>
      <c r="VWL174" s="41"/>
      <c r="VWM174" s="41"/>
      <c r="VWN174" s="41"/>
      <c r="VWO174" s="41"/>
      <c r="VWP174" s="41"/>
      <c r="VWQ174" s="41"/>
      <c r="VWR174" s="41"/>
      <c r="VWS174" s="41"/>
      <c r="VWT174" s="41"/>
      <c r="VWU174" s="41"/>
      <c r="VWV174" s="41"/>
      <c r="VWW174" s="41"/>
      <c r="VWX174" s="41"/>
      <c r="VWY174" s="41"/>
      <c r="VWZ174" s="41"/>
      <c r="VXA174" s="41"/>
      <c r="VXB174" s="41"/>
      <c r="VXC174" s="41"/>
      <c r="VXD174" s="41"/>
      <c r="VXE174" s="41"/>
      <c r="VXF174" s="41"/>
      <c r="VXG174" s="41"/>
      <c r="VXH174" s="41"/>
      <c r="VXI174" s="41"/>
      <c r="VXJ174" s="41"/>
      <c r="VXK174" s="41"/>
      <c r="VXL174" s="41"/>
      <c r="VXM174" s="41"/>
      <c r="VXN174" s="41"/>
      <c r="VXO174" s="41"/>
      <c r="VXP174" s="41"/>
      <c r="VXQ174" s="41"/>
      <c r="VXR174" s="41"/>
      <c r="VXS174" s="41"/>
      <c r="VXT174" s="41"/>
      <c r="VXU174" s="41"/>
      <c r="VXV174" s="41"/>
      <c r="VXW174" s="41"/>
      <c r="VXX174" s="41"/>
      <c r="VXY174" s="41"/>
      <c r="VXZ174" s="41"/>
      <c r="VYA174" s="41"/>
      <c r="VYB174" s="41"/>
      <c r="VYC174" s="41"/>
      <c r="VYD174" s="41"/>
      <c r="VYE174" s="41"/>
      <c r="VYF174" s="41"/>
      <c r="VYG174" s="41"/>
      <c r="VYH174" s="41"/>
      <c r="VYI174" s="41"/>
      <c r="VYJ174" s="41"/>
      <c r="VYK174" s="41"/>
      <c r="VYL174" s="41"/>
      <c r="VYM174" s="41"/>
      <c r="VYN174" s="41"/>
      <c r="VYO174" s="41"/>
      <c r="VYP174" s="41"/>
      <c r="VYQ174" s="41"/>
      <c r="VYR174" s="41"/>
      <c r="VYS174" s="41"/>
      <c r="VYT174" s="41"/>
      <c r="VYU174" s="41"/>
      <c r="VYV174" s="41"/>
      <c r="VYW174" s="41"/>
      <c r="VYX174" s="41"/>
      <c r="VYY174" s="41"/>
      <c r="VYZ174" s="41"/>
      <c r="VZA174" s="41"/>
      <c r="VZB174" s="41"/>
      <c r="VZC174" s="41"/>
      <c r="VZD174" s="41"/>
      <c r="VZE174" s="41"/>
      <c r="VZF174" s="41"/>
      <c r="VZG174" s="41"/>
      <c r="VZH174" s="41"/>
      <c r="VZI174" s="41"/>
      <c r="VZJ174" s="41"/>
      <c r="VZK174" s="41"/>
      <c r="VZL174" s="41"/>
      <c r="VZM174" s="41"/>
      <c r="VZN174" s="41"/>
      <c r="VZO174" s="41"/>
      <c r="VZP174" s="41"/>
      <c r="VZQ174" s="41"/>
      <c r="VZR174" s="41"/>
      <c r="VZS174" s="41"/>
      <c r="VZT174" s="41"/>
      <c r="VZU174" s="41"/>
      <c r="VZV174" s="41"/>
      <c r="VZW174" s="41"/>
      <c r="VZX174" s="41"/>
      <c r="VZY174" s="41"/>
      <c r="VZZ174" s="41"/>
      <c r="WAA174" s="41"/>
      <c r="WAB174" s="41"/>
      <c r="WAC174" s="41"/>
      <c r="WAD174" s="41"/>
      <c r="WAE174" s="41"/>
      <c r="WAF174" s="41"/>
      <c r="WAG174" s="41"/>
      <c r="WAH174" s="41"/>
      <c r="WAI174" s="41"/>
      <c r="WAJ174" s="41"/>
      <c r="WAK174" s="41"/>
      <c r="WAL174" s="41"/>
      <c r="WAM174" s="41"/>
      <c r="WAN174" s="41"/>
      <c r="WAO174" s="41"/>
      <c r="WAP174" s="41"/>
      <c r="WAQ174" s="41"/>
      <c r="WAR174" s="41"/>
      <c r="WAS174" s="41"/>
      <c r="WAT174" s="41"/>
      <c r="WAU174" s="41"/>
      <c r="WAV174" s="41"/>
      <c r="WAW174" s="41"/>
      <c r="WAX174" s="41"/>
      <c r="WAY174" s="41"/>
      <c r="WAZ174" s="41"/>
      <c r="WBA174" s="41"/>
      <c r="WBB174" s="41"/>
      <c r="WBC174" s="41"/>
      <c r="WBD174" s="41"/>
      <c r="WBE174" s="41"/>
      <c r="WBF174" s="41"/>
      <c r="WBG174" s="41"/>
      <c r="WBH174" s="41"/>
      <c r="WBI174" s="41"/>
      <c r="WBJ174" s="41"/>
      <c r="WBK174" s="41"/>
      <c r="WBL174" s="41"/>
      <c r="WBM174" s="41"/>
      <c r="WBN174" s="41"/>
      <c r="WBO174" s="41"/>
      <c r="WBP174" s="41"/>
      <c r="WBQ174" s="41"/>
      <c r="WBR174" s="41"/>
      <c r="WBS174" s="41"/>
      <c r="WBZ174" s="41"/>
      <c r="WCA174" s="41"/>
      <c r="WCB174" s="41"/>
      <c r="WCC174" s="41"/>
      <c r="WCD174" s="41"/>
      <c r="WCE174" s="41"/>
      <c r="WCF174" s="41"/>
      <c r="WCG174" s="41"/>
      <c r="WCH174" s="41"/>
      <c r="WCI174" s="41"/>
      <c r="WCJ174" s="41"/>
      <c r="WCK174" s="41"/>
      <c r="WCL174" s="41"/>
      <c r="WCM174" s="41"/>
      <c r="WCN174" s="41"/>
      <c r="WCO174" s="41"/>
      <c r="WCP174" s="41"/>
      <c r="WCQ174" s="41"/>
      <c r="WCR174" s="41"/>
      <c r="WCS174" s="41"/>
      <c r="WCT174" s="41"/>
      <c r="WCU174" s="41"/>
      <c r="WCV174" s="41"/>
      <c r="WCW174" s="41"/>
      <c r="WCX174" s="41"/>
      <c r="WCY174" s="41"/>
      <c r="WCZ174" s="41"/>
      <c r="WDA174" s="41"/>
      <c r="WDB174" s="41"/>
      <c r="WDC174" s="41"/>
      <c r="WDD174" s="41"/>
      <c r="WDE174" s="41"/>
      <c r="WDF174" s="41"/>
      <c r="WDG174" s="41"/>
      <c r="WDH174" s="41"/>
      <c r="WDI174" s="41"/>
      <c r="WDJ174" s="41"/>
      <c r="WDK174" s="41"/>
      <c r="WDL174" s="41"/>
      <c r="WDM174" s="41"/>
      <c r="WDN174" s="41"/>
      <c r="WDO174" s="41"/>
      <c r="WDP174" s="41"/>
      <c r="WDQ174" s="41"/>
      <c r="WDR174" s="41"/>
      <c r="WDS174" s="41"/>
      <c r="WDT174" s="41"/>
      <c r="WDU174" s="41"/>
      <c r="WDV174" s="41"/>
      <c r="WDW174" s="41"/>
      <c r="WDX174" s="41"/>
      <c r="WDY174" s="41"/>
      <c r="WDZ174" s="41"/>
      <c r="WEA174" s="41"/>
      <c r="WEB174" s="41"/>
      <c r="WEC174" s="41"/>
      <c r="WED174" s="41"/>
      <c r="WEE174" s="41"/>
      <c r="WEF174" s="41"/>
      <c r="WEG174" s="41"/>
      <c r="WEH174" s="41"/>
      <c r="WEI174" s="41"/>
      <c r="WEJ174" s="41"/>
      <c r="WEK174" s="41"/>
      <c r="WEL174" s="41"/>
      <c r="WEM174" s="41"/>
      <c r="WEN174" s="41"/>
      <c r="WEO174" s="41"/>
      <c r="WEP174" s="41"/>
      <c r="WEQ174" s="41"/>
      <c r="WER174" s="41"/>
      <c r="WES174" s="41"/>
      <c r="WET174" s="41"/>
      <c r="WEU174" s="41"/>
      <c r="WEV174" s="41"/>
      <c r="WEW174" s="41"/>
      <c r="WEX174" s="41"/>
      <c r="WEY174" s="41"/>
      <c r="WEZ174" s="41"/>
      <c r="WFA174" s="41"/>
      <c r="WFB174" s="41"/>
      <c r="WFC174" s="41"/>
      <c r="WFD174" s="41"/>
      <c r="WFE174" s="41"/>
      <c r="WFF174" s="41"/>
      <c r="WFG174" s="41"/>
      <c r="WFH174" s="41"/>
      <c r="WFI174" s="41"/>
      <c r="WFJ174" s="41"/>
      <c r="WFK174" s="41"/>
      <c r="WFL174" s="41"/>
      <c r="WFM174" s="41"/>
      <c r="WFN174" s="41"/>
      <c r="WFO174" s="41"/>
      <c r="WFP174" s="41"/>
      <c r="WFQ174" s="41"/>
      <c r="WFR174" s="41"/>
      <c r="WFS174" s="41"/>
      <c r="WFT174" s="41"/>
      <c r="WFU174" s="41"/>
      <c r="WFV174" s="41"/>
      <c r="WFW174" s="41"/>
      <c r="WFX174" s="41"/>
      <c r="WFY174" s="41"/>
      <c r="WFZ174" s="41"/>
      <c r="WGA174" s="41"/>
      <c r="WGB174" s="41"/>
      <c r="WGC174" s="41"/>
      <c r="WGD174" s="41"/>
      <c r="WGE174" s="41"/>
      <c r="WGF174" s="41"/>
      <c r="WGG174" s="41"/>
      <c r="WGH174" s="41"/>
      <c r="WGI174" s="41"/>
      <c r="WGJ174" s="41"/>
      <c r="WGK174" s="41"/>
      <c r="WGL174" s="41"/>
      <c r="WGM174" s="41"/>
      <c r="WGN174" s="41"/>
      <c r="WGO174" s="41"/>
      <c r="WGP174" s="41"/>
      <c r="WGQ174" s="41"/>
      <c r="WGR174" s="41"/>
      <c r="WGS174" s="41"/>
      <c r="WGT174" s="41"/>
      <c r="WGU174" s="41"/>
      <c r="WGV174" s="41"/>
      <c r="WGW174" s="41"/>
      <c r="WGX174" s="41"/>
      <c r="WGY174" s="41"/>
      <c r="WGZ174" s="41"/>
      <c r="WHA174" s="41"/>
      <c r="WHB174" s="41"/>
      <c r="WHC174" s="41"/>
      <c r="WHD174" s="41"/>
      <c r="WHE174" s="41"/>
      <c r="WHF174" s="41"/>
      <c r="WHG174" s="41"/>
      <c r="WHH174" s="41"/>
      <c r="WHI174" s="41"/>
      <c r="WHJ174" s="41"/>
      <c r="WHK174" s="41"/>
      <c r="WHL174" s="41"/>
      <c r="WHM174" s="41"/>
      <c r="WHN174" s="41"/>
      <c r="WHO174" s="41"/>
      <c r="WHP174" s="41"/>
      <c r="WHQ174" s="41"/>
      <c r="WHR174" s="41"/>
      <c r="WHS174" s="41"/>
      <c r="WHT174" s="41"/>
      <c r="WHU174" s="41"/>
      <c r="WHV174" s="41"/>
      <c r="WHW174" s="41"/>
      <c r="WHX174" s="41"/>
      <c r="WHY174" s="41"/>
      <c r="WHZ174" s="41"/>
      <c r="WIA174" s="41"/>
      <c r="WIB174" s="41"/>
      <c r="WIC174" s="41"/>
      <c r="WID174" s="41"/>
      <c r="WIE174" s="41"/>
      <c r="WIF174" s="41"/>
      <c r="WIG174" s="41"/>
      <c r="WIH174" s="41"/>
      <c r="WII174" s="41"/>
      <c r="WIJ174" s="41"/>
      <c r="WIK174" s="41"/>
      <c r="WIL174" s="41"/>
      <c r="WIM174" s="41"/>
      <c r="WIN174" s="41"/>
      <c r="WIO174" s="41"/>
      <c r="WIP174" s="41"/>
      <c r="WIQ174" s="41"/>
      <c r="WIR174" s="41"/>
      <c r="WIS174" s="41"/>
      <c r="WIT174" s="41"/>
      <c r="WIU174" s="41"/>
      <c r="WIV174" s="41"/>
      <c r="WIW174" s="41"/>
      <c r="WIX174" s="41"/>
      <c r="WIY174" s="41"/>
      <c r="WIZ174" s="41"/>
      <c r="WJA174" s="41"/>
      <c r="WJB174" s="41"/>
      <c r="WJC174" s="41"/>
      <c r="WJD174" s="41"/>
      <c r="WJE174" s="41"/>
      <c r="WJF174" s="41"/>
      <c r="WJG174" s="41"/>
      <c r="WJH174" s="41"/>
      <c r="WJI174" s="41"/>
      <c r="WJJ174" s="41"/>
      <c r="WJK174" s="41"/>
      <c r="WJL174" s="41"/>
      <c r="WJM174" s="41"/>
      <c r="WJN174" s="41"/>
      <c r="WJO174" s="41"/>
      <c r="WJP174" s="41"/>
      <c r="WJQ174" s="41"/>
      <c r="WJR174" s="41"/>
      <c r="WJS174" s="41"/>
      <c r="WJT174" s="41"/>
      <c r="WJU174" s="41"/>
      <c r="WJV174" s="41"/>
      <c r="WJW174" s="41"/>
      <c r="WJX174" s="41"/>
      <c r="WJY174" s="41"/>
      <c r="WJZ174" s="41"/>
      <c r="WKA174" s="41"/>
      <c r="WKB174" s="41"/>
      <c r="WKC174" s="41"/>
      <c r="WKD174" s="41"/>
      <c r="WKE174" s="41"/>
      <c r="WKF174" s="41"/>
      <c r="WKG174" s="41"/>
      <c r="WKH174" s="41"/>
      <c r="WKI174" s="41"/>
      <c r="WKJ174" s="41"/>
      <c r="WKK174" s="41"/>
      <c r="WKL174" s="41"/>
      <c r="WKM174" s="41"/>
      <c r="WKN174" s="41"/>
      <c r="WKO174" s="41"/>
      <c r="WKP174" s="41"/>
      <c r="WKQ174" s="41"/>
      <c r="WKR174" s="41"/>
      <c r="WKS174" s="41"/>
      <c r="WKT174" s="41"/>
      <c r="WKU174" s="41"/>
      <c r="WKV174" s="41"/>
      <c r="WKW174" s="41"/>
      <c r="WKX174" s="41"/>
      <c r="WKY174" s="41"/>
      <c r="WKZ174" s="41"/>
      <c r="WLA174" s="41"/>
      <c r="WLB174" s="41"/>
      <c r="WLC174" s="41"/>
      <c r="WLD174" s="41"/>
      <c r="WLE174" s="41"/>
      <c r="WLF174" s="41"/>
      <c r="WLG174" s="41"/>
      <c r="WLH174" s="41"/>
      <c r="WLI174" s="41"/>
      <c r="WLJ174" s="41"/>
      <c r="WLK174" s="41"/>
      <c r="WLL174" s="41"/>
      <c r="WLM174" s="41"/>
      <c r="WLN174" s="41"/>
      <c r="WLO174" s="41"/>
      <c r="WLV174" s="41"/>
      <c r="WLW174" s="41"/>
      <c r="WLX174" s="41"/>
      <c r="WLY174" s="41"/>
      <c r="WLZ174" s="41"/>
      <c r="WMA174" s="41"/>
      <c r="WMB174" s="41"/>
      <c r="WMC174" s="41"/>
      <c r="WMD174" s="41"/>
      <c r="WME174" s="41"/>
      <c r="WMF174" s="41"/>
      <c r="WMG174" s="41"/>
      <c r="WMH174" s="41"/>
      <c r="WMI174" s="41"/>
      <c r="WMJ174" s="41"/>
      <c r="WMK174" s="41"/>
      <c r="WML174" s="41"/>
      <c r="WMM174" s="41"/>
      <c r="WMN174" s="41"/>
      <c r="WMO174" s="41"/>
      <c r="WMP174" s="41"/>
      <c r="WMQ174" s="41"/>
      <c r="WMR174" s="41"/>
      <c r="WMS174" s="41"/>
      <c r="WMT174" s="41"/>
      <c r="WMU174" s="41"/>
      <c r="WMV174" s="41"/>
      <c r="WMW174" s="41"/>
      <c r="WMX174" s="41"/>
      <c r="WMY174" s="41"/>
      <c r="WMZ174" s="41"/>
      <c r="WNA174" s="41"/>
      <c r="WNB174" s="41"/>
      <c r="WNC174" s="41"/>
      <c r="WND174" s="41"/>
      <c r="WNE174" s="41"/>
      <c r="WNF174" s="41"/>
      <c r="WNG174" s="41"/>
      <c r="WNH174" s="41"/>
      <c r="WNI174" s="41"/>
      <c r="WNJ174" s="41"/>
      <c r="WNK174" s="41"/>
      <c r="WNL174" s="41"/>
      <c r="WNM174" s="41"/>
      <c r="WNN174" s="41"/>
      <c r="WNO174" s="41"/>
      <c r="WNP174" s="41"/>
      <c r="WNQ174" s="41"/>
      <c r="WNR174" s="41"/>
      <c r="WNS174" s="41"/>
      <c r="WNT174" s="41"/>
      <c r="WNU174" s="41"/>
      <c r="WNV174" s="41"/>
      <c r="WNW174" s="41"/>
      <c r="WNX174" s="41"/>
      <c r="WNY174" s="41"/>
      <c r="WNZ174" s="41"/>
      <c r="WOA174" s="41"/>
      <c r="WOB174" s="41"/>
      <c r="WOC174" s="41"/>
      <c r="WOD174" s="41"/>
      <c r="WOE174" s="41"/>
      <c r="WOF174" s="41"/>
      <c r="WOG174" s="41"/>
      <c r="WOH174" s="41"/>
      <c r="WOI174" s="41"/>
      <c r="WOJ174" s="41"/>
      <c r="WOK174" s="41"/>
      <c r="WOL174" s="41"/>
      <c r="WOM174" s="41"/>
      <c r="WON174" s="41"/>
      <c r="WOO174" s="41"/>
      <c r="WOP174" s="41"/>
      <c r="WOQ174" s="41"/>
      <c r="WOR174" s="41"/>
      <c r="WOS174" s="41"/>
      <c r="WOT174" s="41"/>
      <c r="WOU174" s="41"/>
      <c r="WOV174" s="41"/>
      <c r="WOW174" s="41"/>
      <c r="WOX174" s="41"/>
      <c r="WOY174" s="41"/>
      <c r="WOZ174" s="41"/>
      <c r="WPA174" s="41"/>
      <c r="WPB174" s="41"/>
      <c r="WPC174" s="41"/>
      <c r="WPD174" s="41"/>
      <c r="WPE174" s="41"/>
      <c r="WPF174" s="41"/>
      <c r="WPG174" s="41"/>
      <c r="WPH174" s="41"/>
      <c r="WPI174" s="41"/>
      <c r="WPJ174" s="41"/>
      <c r="WPK174" s="41"/>
      <c r="WPL174" s="41"/>
      <c r="WPM174" s="41"/>
      <c r="WPN174" s="41"/>
      <c r="WPO174" s="41"/>
      <c r="WPP174" s="41"/>
      <c r="WPQ174" s="41"/>
      <c r="WPR174" s="41"/>
      <c r="WPS174" s="41"/>
      <c r="WPT174" s="41"/>
      <c r="WPU174" s="41"/>
      <c r="WPV174" s="41"/>
      <c r="WPW174" s="41"/>
      <c r="WPX174" s="41"/>
      <c r="WPY174" s="41"/>
      <c r="WPZ174" s="41"/>
      <c r="WQA174" s="41"/>
      <c r="WQB174" s="41"/>
      <c r="WQC174" s="41"/>
      <c r="WQD174" s="41"/>
      <c r="WQE174" s="41"/>
      <c r="WQF174" s="41"/>
      <c r="WQG174" s="41"/>
      <c r="WQH174" s="41"/>
      <c r="WQI174" s="41"/>
      <c r="WQJ174" s="41"/>
      <c r="WQK174" s="41"/>
      <c r="WQL174" s="41"/>
      <c r="WQM174" s="41"/>
      <c r="WQN174" s="41"/>
      <c r="WQO174" s="41"/>
      <c r="WQP174" s="41"/>
      <c r="WQQ174" s="41"/>
      <c r="WQR174" s="41"/>
      <c r="WQS174" s="41"/>
      <c r="WQT174" s="41"/>
      <c r="WQU174" s="41"/>
      <c r="WQV174" s="41"/>
      <c r="WQW174" s="41"/>
      <c r="WQX174" s="41"/>
      <c r="WQY174" s="41"/>
      <c r="WQZ174" s="41"/>
      <c r="WRA174" s="41"/>
      <c r="WRB174" s="41"/>
      <c r="WRC174" s="41"/>
      <c r="WRD174" s="41"/>
      <c r="WRE174" s="41"/>
      <c r="WRF174" s="41"/>
      <c r="WRG174" s="41"/>
      <c r="WRH174" s="41"/>
      <c r="WRI174" s="41"/>
      <c r="WRJ174" s="41"/>
      <c r="WRK174" s="41"/>
      <c r="WRL174" s="41"/>
      <c r="WRM174" s="41"/>
      <c r="WRN174" s="41"/>
      <c r="WRO174" s="41"/>
      <c r="WRP174" s="41"/>
      <c r="WRQ174" s="41"/>
      <c r="WRR174" s="41"/>
      <c r="WRS174" s="41"/>
      <c r="WRT174" s="41"/>
      <c r="WRU174" s="41"/>
      <c r="WRV174" s="41"/>
      <c r="WRW174" s="41"/>
      <c r="WRX174" s="41"/>
      <c r="WRY174" s="41"/>
      <c r="WRZ174" s="41"/>
      <c r="WSA174" s="41"/>
      <c r="WSB174" s="41"/>
      <c r="WSC174" s="41"/>
      <c r="WSD174" s="41"/>
      <c r="WSE174" s="41"/>
      <c r="WSF174" s="41"/>
      <c r="WSG174" s="41"/>
      <c r="WSH174" s="41"/>
      <c r="WSI174" s="41"/>
      <c r="WSJ174" s="41"/>
      <c r="WSK174" s="41"/>
      <c r="WSL174" s="41"/>
      <c r="WSM174" s="41"/>
      <c r="WSN174" s="41"/>
      <c r="WSO174" s="41"/>
      <c r="WSP174" s="41"/>
      <c r="WSQ174" s="41"/>
      <c r="WSR174" s="41"/>
      <c r="WSS174" s="41"/>
      <c r="WST174" s="41"/>
      <c r="WSU174" s="41"/>
      <c r="WSV174" s="41"/>
      <c r="WSW174" s="41"/>
      <c r="WSX174" s="41"/>
      <c r="WSY174" s="41"/>
      <c r="WSZ174" s="41"/>
      <c r="WTA174" s="41"/>
      <c r="WTB174" s="41"/>
      <c r="WTC174" s="41"/>
      <c r="WTD174" s="41"/>
      <c r="WTE174" s="41"/>
      <c r="WTF174" s="41"/>
      <c r="WTG174" s="41"/>
      <c r="WTH174" s="41"/>
      <c r="WTI174" s="41"/>
      <c r="WTJ174" s="41"/>
      <c r="WTK174" s="41"/>
      <c r="WTL174" s="41"/>
      <c r="WTM174" s="41"/>
      <c r="WTN174" s="41"/>
      <c r="WTO174" s="41"/>
      <c r="WTP174" s="41"/>
      <c r="WTQ174" s="41"/>
      <c r="WTR174" s="41"/>
      <c r="WTS174" s="41"/>
      <c r="WTT174" s="41"/>
      <c r="WTU174" s="41"/>
      <c r="WTV174" s="41"/>
      <c r="WTW174" s="41"/>
      <c r="WTX174" s="41"/>
      <c r="WTY174" s="41"/>
      <c r="WTZ174" s="41"/>
      <c r="WUA174" s="41"/>
      <c r="WUB174" s="41"/>
      <c r="WUC174" s="41"/>
      <c r="WUD174" s="41"/>
      <c r="WUE174" s="41"/>
      <c r="WUF174" s="41"/>
      <c r="WUG174" s="41"/>
      <c r="WUH174" s="41"/>
      <c r="WUI174" s="41"/>
      <c r="WUJ174" s="41"/>
      <c r="WUK174" s="41"/>
      <c r="WUL174" s="41"/>
      <c r="WUM174" s="41"/>
      <c r="WUN174" s="41"/>
      <c r="WUO174" s="41"/>
      <c r="WUP174" s="41"/>
      <c r="WUQ174" s="41"/>
      <c r="WUR174" s="41"/>
      <c r="WUS174" s="41"/>
      <c r="WUT174" s="41"/>
      <c r="WUU174" s="41"/>
      <c r="WUV174" s="41"/>
      <c r="WUW174" s="41"/>
      <c r="WUX174" s="41"/>
      <c r="WUY174" s="41"/>
      <c r="WUZ174" s="41"/>
      <c r="WVA174" s="41"/>
      <c r="WVB174" s="41"/>
      <c r="WVC174" s="41"/>
      <c r="WVD174" s="41"/>
      <c r="WVE174" s="41"/>
      <c r="WVF174" s="41"/>
      <c r="WVG174" s="41"/>
      <c r="WVH174" s="41"/>
      <c r="WVI174" s="41"/>
      <c r="WVJ174" s="41"/>
      <c r="WVK174" s="41"/>
      <c r="WVR174" s="41"/>
      <c r="WVS174" s="41"/>
      <c r="WVT174" s="41"/>
      <c r="WVU174" s="41"/>
      <c r="WVV174" s="41"/>
      <c r="WVW174" s="41"/>
      <c r="WVX174" s="41"/>
      <c r="WVY174" s="41"/>
      <c r="WVZ174" s="41"/>
      <c r="WWA174" s="41"/>
      <c r="WWB174" s="41"/>
      <c r="WWC174" s="41"/>
      <c r="WWD174" s="41"/>
      <c r="WWE174" s="41"/>
      <c r="WWF174" s="41"/>
      <c r="WWG174" s="41"/>
      <c r="WWH174" s="41"/>
      <c r="WWI174" s="41"/>
      <c r="WWJ174" s="41"/>
      <c r="WWK174" s="41"/>
      <c r="WWL174" s="41"/>
      <c r="WWM174" s="41"/>
      <c r="WWN174" s="41"/>
      <c r="WWO174" s="41"/>
      <c r="WWP174" s="41"/>
      <c r="WWQ174" s="41"/>
      <c r="WWR174" s="41"/>
      <c r="WWS174" s="41"/>
      <c r="WWT174" s="41"/>
      <c r="WWU174" s="41"/>
      <c r="WWV174" s="41"/>
      <c r="WWW174" s="41"/>
      <c r="WWX174" s="41"/>
      <c r="WWY174" s="41"/>
      <c r="WWZ174" s="41"/>
      <c r="WXA174" s="41"/>
      <c r="WXB174" s="41"/>
      <c r="WXC174" s="41"/>
      <c r="WXD174" s="41"/>
      <c r="WXE174" s="41"/>
      <c r="WXF174" s="41"/>
      <c r="WXG174" s="41"/>
      <c r="WXH174" s="41"/>
      <c r="WXI174" s="41"/>
      <c r="WXJ174" s="41"/>
      <c r="WXK174" s="41"/>
      <c r="WXL174" s="41"/>
      <c r="WXM174" s="41"/>
      <c r="WXN174" s="41"/>
      <c r="WXO174" s="41"/>
      <c r="WXP174" s="41"/>
      <c r="WXQ174" s="41"/>
      <c r="WXR174" s="41"/>
      <c r="WXS174" s="41"/>
      <c r="WXT174" s="41"/>
      <c r="WXU174" s="41"/>
      <c r="WXV174" s="41"/>
      <c r="WXW174" s="41"/>
      <c r="WXX174" s="41"/>
      <c r="WXY174" s="41"/>
      <c r="WXZ174" s="41"/>
      <c r="WYA174" s="41"/>
      <c r="WYB174" s="41"/>
      <c r="WYC174" s="41"/>
      <c r="WYD174" s="41"/>
      <c r="WYE174" s="41"/>
      <c r="WYF174" s="41"/>
      <c r="WYG174" s="41"/>
      <c r="WYH174" s="41"/>
      <c r="WYI174" s="41"/>
      <c r="WYJ174" s="41"/>
      <c r="WYK174" s="41"/>
      <c r="WYL174" s="41"/>
      <c r="WYM174" s="41"/>
      <c r="WYN174" s="41"/>
      <c r="WYO174" s="41"/>
      <c r="WYP174" s="41"/>
      <c r="WYQ174" s="41"/>
      <c r="WYR174" s="41"/>
      <c r="WYS174" s="41"/>
      <c r="WYT174" s="41"/>
      <c r="WYU174" s="41"/>
      <c r="WYV174" s="41"/>
      <c r="WYW174" s="41"/>
      <c r="WYX174" s="41"/>
      <c r="WYY174" s="41"/>
      <c r="WYZ174" s="41"/>
      <c r="WZA174" s="41"/>
      <c r="WZB174" s="41"/>
      <c r="WZC174" s="41"/>
      <c r="WZD174" s="41"/>
      <c r="WZE174" s="41"/>
      <c r="WZF174" s="41"/>
      <c r="WZG174" s="41"/>
      <c r="WZH174" s="41"/>
      <c r="WZI174" s="41"/>
      <c r="WZJ174" s="41"/>
      <c r="WZK174" s="41"/>
      <c r="WZL174" s="41"/>
      <c r="WZM174" s="41"/>
      <c r="WZN174" s="41"/>
      <c r="WZO174" s="41"/>
      <c r="WZP174" s="41"/>
      <c r="WZQ174" s="41"/>
      <c r="WZR174" s="41"/>
      <c r="WZS174" s="41"/>
      <c r="WZT174" s="41"/>
      <c r="WZU174" s="41"/>
      <c r="WZV174" s="41"/>
      <c r="WZW174" s="41"/>
      <c r="WZX174" s="41"/>
      <c r="WZY174" s="41"/>
      <c r="WZZ174" s="41"/>
      <c r="XAA174" s="41"/>
      <c r="XAB174" s="41"/>
      <c r="XAC174" s="41"/>
      <c r="XAD174" s="41"/>
      <c r="XAE174" s="41"/>
      <c r="XAF174" s="41"/>
      <c r="XAG174" s="41"/>
      <c r="XAH174" s="41"/>
      <c r="XAI174" s="41"/>
      <c r="XAJ174" s="41"/>
      <c r="XAK174" s="41"/>
      <c r="XAL174" s="41"/>
      <c r="XAM174" s="41"/>
      <c r="XAN174" s="41"/>
      <c r="XAO174" s="41"/>
      <c r="XAP174" s="41"/>
      <c r="XAQ174" s="41"/>
      <c r="XAR174" s="41"/>
      <c r="XAS174" s="41"/>
      <c r="XAT174" s="41"/>
      <c r="XAU174" s="41"/>
      <c r="XAV174" s="41"/>
      <c r="XAW174" s="41"/>
      <c r="XAX174" s="41"/>
      <c r="XAY174" s="41"/>
      <c r="XAZ174" s="41"/>
      <c r="XBA174" s="41"/>
      <c r="XBB174" s="41"/>
      <c r="XBC174" s="41"/>
      <c r="XBD174" s="41"/>
      <c r="XBE174" s="41"/>
      <c r="XBF174" s="41"/>
      <c r="XBG174" s="41"/>
      <c r="XBH174" s="41"/>
      <c r="XBI174" s="41"/>
      <c r="XBJ174" s="41"/>
      <c r="XBK174" s="41"/>
      <c r="XBL174" s="41"/>
      <c r="XBM174" s="41"/>
      <c r="XBN174" s="41"/>
      <c r="XBO174" s="41"/>
      <c r="XBP174" s="41"/>
      <c r="XBQ174" s="41"/>
      <c r="XBR174" s="41"/>
      <c r="XBS174" s="41"/>
      <c r="XBT174" s="41"/>
      <c r="XBU174" s="41"/>
      <c r="XBV174" s="41"/>
      <c r="XBW174" s="41"/>
      <c r="XBX174" s="41"/>
      <c r="XBY174" s="41"/>
      <c r="XBZ174" s="41"/>
      <c r="XCA174" s="41"/>
      <c r="XCB174" s="41"/>
      <c r="XCC174" s="41"/>
      <c r="XCD174" s="41"/>
      <c r="XCE174" s="41"/>
      <c r="XCF174" s="41"/>
      <c r="XCG174" s="41"/>
      <c r="XCH174" s="41"/>
      <c r="XCI174" s="41"/>
      <c r="XCJ174" s="41"/>
      <c r="XCK174" s="41"/>
      <c r="XCL174" s="41"/>
      <c r="XCM174" s="41"/>
      <c r="XCN174" s="41"/>
      <c r="XCO174" s="41"/>
      <c r="XCP174" s="41"/>
      <c r="XCQ174" s="41"/>
      <c r="XCR174" s="41"/>
      <c r="XCS174" s="41"/>
      <c r="XCT174" s="41"/>
      <c r="XCU174" s="41"/>
      <c r="XCV174" s="41"/>
      <c r="XCW174" s="41"/>
      <c r="XCX174" s="41"/>
      <c r="XCY174" s="41"/>
      <c r="XCZ174" s="41"/>
      <c r="XDA174" s="41"/>
      <c r="XDB174" s="41"/>
      <c r="XDC174" s="41"/>
      <c r="XDD174" s="41"/>
      <c r="XDE174" s="41"/>
      <c r="XDF174" s="41"/>
      <c r="XDG174" s="41"/>
      <c r="XDH174" s="41"/>
      <c r="XDI174" s="41"/>
      <c r="XDJ174" s="41"/>
      <c r="XDK174" s="41"/>
      <c r="XDL174" s="41"/>
      <c r="XDM174" s="41"/>
      <c r="XDN174" s="41"/>
      <c r="XDO174" s="41"/>
      <c r="XDP174" s="41"/>
      <c r="XDQ174" s="41"/>
      <c r="XDR174" s="41"/>
      <c r="XDS174" s="41"/>
      <c r="XDT174" s="41"/>
      <c r="XDU174" s="41"/>
      <c r="XDV174" s="41"/>
      <c r="XDW174" s="41"/>
      <c r="XDX174" s="41"/>
      <c r="XDY174" s="41"/>
      <c r="XDZ174" s="41"/>
      <c r="XEA174" s="41"/>
      <c r="XEB174" s="41"/>
      <c r="XEC174" s="41"/>
      <c r="XED174" s="41"/>
      <c r="XEE174" s="41"/>
      <c r="XEF174" s="41"/>
      <c r="XEG174" s="41"/>
      <c r="XEH174" s="41"/>
      <c r="XEI174" s="41"/>
      <c r="XEJ174" s="41"/>
      <c r="XEK174" s="41"/>
      <c r="XEL174" s="41"/>
      <c r="XEM174" s="41"/>
      <c r="XEN174" s="41"/>
      <c r="XEO174" s="41"/>
      <c r="XEP174" s="41"/>
      <c r="XEQ174" s="41"/>
      <c r="XER174" s="41"/>
      <c r="XES174" s="41"/>
      <c r="XET174" s="41"/>
      <c r="XEU174" s="41"/>
      <c r="XEV174" s="41"/>
      <c r="XEW174" s="41"/>
      <c r="XEX174" s="41"/>
      <c r="XEY174" s="41"/>
      <c r="XEZ174" s="41"/>
      <c r="XFA174" s="41"/>
      <c r="XFB174" s="41"/>
      <c r="XFC174" s="41"/>
      <c r="XFD174" s="41"/>
    </row>
    <row r="175" spans="1:16384" ht="15.75" hidden="1" x14ac:dyDescent="0.25">
      <c r="A175" s="119"/>
      <c r="B175" s="168"/>
      <c r="C175" s="168"/>
      <c r="D175" s="116"/>
      <c r="E175" s="116"/>
      <c r="F175" s="116"/>
      <c r="L175" s="87"/>
      <c r="M175" s="87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  <c r="IA175" s="41"/>
      <c r="IB175" s="41"/>
      <c r="IC175" s="41"/>
      <c r="ID175" s="41"/>
      <c r="IE175" s="41"/>
      <c r="IF175" s="41"/>
      <c r="IG175" s="41"/>
      <c r="IH175" s="41"/>
      <c r="II175" s="41"/>
      <c r="IJ175" s="41"/>
      <c r="IK175" s="41"/>
      <c r="IL175" s="41"/>
      <c r="IM175" s="41"/>
      <c r="IN175" s="41"/>
      <c r="IO175" s="41"/>
      <c r="IP175" s="41"/>
      <c r="IQ175" s="41"/>
      <c r="IR175" s="41"/>
      <c r="IS175" s="41"/>
      <c r="IT175" s="41"/>
      <c r="IU175" s="41"/>
      <c r="IV175" s="41"/>
      <c r="IW175" s="41"/>
      <c r="IX175" s="41"/>
      <c r="IY175" s="41"/>
      <c r="JF175" s="41"/>
      <c r="JG175" s="41"/>
      <c r="JH175" s="41"/>
      <c r="JI175" s="41"/>
      <c r="JJ175" s="41"/>
      <c r="JK175" s="41"/>
      <c r="JL175" s="41"/>
      <c r="JM175" s="41"/>
      <c r="JN175" s="41"/>
      <c r="JO175" s="41"/>
      <c r="JP175" s="41"/>
      <c r="JQ175" s="41"/>
      <c r="JR175" s="41"/>
      <c r="JS175" s="41"/>
      <c r="JT175" s="41"/>
      <c r="JU175" s="41"/>
      <c r="JV175" s="41"/>
      <c r="JW175" s="41"/>
      <c r="JX175" s="41"/>
      <c r="JY175" s="41"/>
      <c r="JZ175" s="41"/>
      <c r="KA175" s="41"/>
      <c r="KB175" s="41"/>
      <c r="KC175" s="41"/>
      <c r="KD175" s="41"/>
      <c r="KE175" s="41"/>
      <c r="KF175" s="41"/>
      <c r="KG175" s="41"/>
      <c r="KH175" s="41"/>
      <c r="KI175" s="41"/>
      <c r="KJ175" s="41"/>
      <c r="KK175" s="41"/>
      <c r="KL175" s="41"/>
      <c r="KM175" s="41"/>
      <c r="KN175" s="41"/>
      <c r="KO175" s="41"/>
      <c r="KP175" s="41"/>
      <c r="KQ175" s="41"/>
      <c r="KR175" s="41"/>
      <c r="KS175" s="41"/>
      <c r="KT175" s="41"/>
      <c r="KU175" s="41"/>
      <c r="KV175" s="41"/>
      <c r="KW175" s="41"/>
      <c r="KX175" s="41"/>
      <c r="KY175" s="41"/>
      <c r="KZ175" s="41"/>
      <c r="LA175" s="41"/>
      <c r="LB175" s="41"/>
      <c r="LC175" s="41"/>
      <c r="LD175" s="41"/>
      <c r="LE175" s="41"/>
      <c r="LF175" s="41"/>
      <c r="LG175" s="41"/>
      <c r="LH175" s="41"/>
      <c r="LI175" s="41"/>
      <c r="LJ175" s="41"/>
      <c r="LK175" s="41"/>
      <c r="LL175" s="41"/>
      <c r="LM175" s="41"/>
      <c r="LN175" s="41"/>
      <c r="LO175" s="41"/>
      <c r="LP175" s="41"/>
      <c r="LQ175" s="41"/>
      <c r="LR175" s="41"/>
      <c r="LS175" s="41"/>
      <c r="LT175" s="41"/>
      <c r="LU175" s="41"/>
      <c r="LV175" s="41"/>
      <c r="LW175" s="41"/>
      <c r="LX175" s="41"/>
      <c r="LY175" s="41"/>
      <c r="LZ175" s="41"/>
      <c r="MA175" s="41"/>
      <c r="MB175" s="41"/>
      <c r="MC175" s="41"/>
      <c r="MD175" s="41"/>
      <c r="ME175" s="41"/>
      <c r="MF175" s="41"/>
      <c r="MG175" s="41"/>
      <c r="MH175" s="41"/>
      <c r="MI175" s="41"/>
      <c r="MJ175" s="41"/>
      <c r="MK175" s="41"/>
      <c r="ML175" s="41"/>
      <c r="MM175" s="41"/>
      <c r="MN175" s="41"/>
      <c r="MO175" s="41"/>
      <c r="MP175" s="41"/>
      <c r="MQ175" s="41"/>
      <c r="MR175" s="41"/>
      <c r="MS175" s="41"/>
      <c r="MT175" s="41"/>
      <c r="MU175" s="41"/>
      <c r="MV175" s="41"/>
      <c r="MW175" s="41"/>
      <c r="MX175" s="41"/>
      <c r="MY175" s="41"/>
      <c r="MZ175" s="41"/>
      <c r="NA175" s="41"/>
      <c r="NB175" s="41"/>
      <c r="NC175" s="41"/>
      <c r="ND175" s="41"/>
      <c r="NE175" s="41"/>
      <c r="NF175" s="41"/>
      <c r="NG175" s="41"/>
      <c r="NH175" s="41"/>
      <c r="NI175" s="41"/>
      <c r="NJ175" s="41"/>
      <c r="NK175" s="41"/>
      <c r="NL175" s="41"/>
      <c r="NM175" s="41"/>
      <c r="NN175" s="41"/>
      <c r="NO175" s="41"/>
      <c r="NP175" s="41"/>
      <c r="NQ175" s="41"/>
      <c r="NR175" s="41"/>
      <c r="NS175" s="41"/>
      <c r="NT175" s="41"/>
      <c r="NU175" s="41"/>
      <c r="NV175" s="41"/>
      <c r="NW175" s="41"/>
      <c r="NX175" s="41"/>
      <c r="NY175" s="41"/>
      <c r="NZ175" s="41"/>
      <c r="OA175" s="41"/>
      <c r="OB175" s="41"/>
      <c r="OC175" s="41"/>
      <c r="OD175" s="41"/>
      <c r="OE175" s="41"/>
      <c r="OF175" s="41"/>
      <c r="OG175" s="41"/>
      <c r="OH175" s="41"/>
      <c r="OI175" s="41"/>
      <c r="OJ175" s="41"/>
      <c r="OK175" s="41"/>
      <c r="OL175" s="41"/>
      <c r="OM175" s="41"/>
      <c r="ON175" s="41"/>
      <c r="OO175" s="41"/>
      <c r="OP175" s="41"/>
      <c r="OQ175" s="41"/>
      <c r="OR175" s="41"/>
      <c r="OS175" s="41"/>
      <c r="OT175" s="41"/>
      <c r="OU175" s="41"/>
      <c r="OV175" s="41"/>
      <c r="OW175" s="41"/>
      <c r="OX175" s="41"/>
      <c r="OY175" s="41"/>
      <c r="OZ175" s="41"/>
      <c r="PA175" s="41"/>
      <c r="PB175" s="41"/>
      <c r="PC175" s="41"/>
      <c r="PD175" s="41"/>
      <c r="PE175" s="41"/>
      <c r="PF175" s="41"/>
      <c r="PG175" s="41"/>
      <c r="PH175" s="41"/>
      <c r="PI175" s="41"/>
      <c r="PJ175" s="41"/>
      <c r="PK175" s="41"/>
      <c r="PL175" s="41"/>
      <c r="PM175" s="41"/>
      <c r="PN175" s="41"/>
      <c r="PO175" s="41"/>
      <c r="PP175" s="41"/>
      <c r="PQ175" s="41"/>
      <c r="PR175" s="41"/>
      <c r="PS175" s="41"/>
      <c r="PT175" s="41"/>
      <c r="PU175" s="41"/>
      <c r="PV175" s="41"/>
      <c r="PW175" s="41"/>
      <c r="PX175" s="41"/>
      <c r="PY175" s="41"/>
      <c r="PZ175" s="41"/>
      <c r="QA175" s="41"/>
      <c r="QB175" s="41"/>
      <c r="QC175" s="41"/>
      <c r="QD175" s="41"/>
      <c r="QE175" s="41"/>
      <c r="QF175" s="41"/>
      <c r="QG175" s="41"/>
      <c r="QH175" s="41"/>
      <c r="QI175" s="41"/>
      <c r="QJ175" s="41"/>
      <c r="QK175" s="41"/>
      <c r="QL175" s="41"/>
      <c r="QM175" s="41"/>
      <c r="QN175" s="41"/>
      <c r="QO175" s="41"/>
      <c r="QP175" s="41"/>
      <c r="QQ175" s="41"/>
      <c r="QR175" s="41"/>
      <c r="QS175" s="41"/>
      <c r="QT175" s="41"/>
      <c r="QU175" s="41"/>
      <c r="QV175" s="41"/>
      <c r="QW175" s="41"/>
      <c r="QX175" s="41"/>
      <c r="QY175" s="41"/>
      <c r="QZ175" s="41"/>
      <c r="RA175" s="41"/>
      <c r="RB175" s="41"/>
      <c r="RC175" s="41"/>
      <c r="RD175" s="41"/>
      <c r="RE175" s="41"/>
      <c r="RF175" s="41"/>
      <c r="RG175" s="41"/>
      <c r="RH175" s="41"/>
      <c r="RI175" s="41"/>
      <c r="RJ175" s="41"/>
      <c r="RK175" s="41"/>
      <c r="RL175" s="41"/>
      <c r="RM175" s="41"/>
      <c r="RN175" s="41"/>
      <c r="RO175" s="41"/>
      <c r="RP175" s="41"/>
      <c r="RQ175" s="41"/>
      <c r="RR175" s="41"/>
      <c r="RS175" s="41"/>
      <c r="RT175" s="41"/>
      <c r="RU175" s="41"/>
      <c r="RV175" s="41"/>
      <c r="RW175" s="41"/>
      <c r="RX175" s="41"/>
      <c r="RY175" s="41"/>
      <c r="RZ175" s="41"/>
      <c r="SA175" s="41"/>
      <c r="SB175" s="41"/>
      <c r="SC175" s="41"/>
      <c r="SD175" s="41"/>
      <c r="SE175" s="41"/>
      <c r="SF175" s="41"/>
      <c r="SG175" s="41"/>
      <c r="SH175" s="41"/>
      <c r="SI175" s="41"/>
      <c r="SJ175" s="41"/>
      <c r="SK175" s="41"/>
      <c r="SL175" s="41"/>
      <c r="SM175" s="41"/>
      <c r="SN175" s="41"/>
      <c r="SO175" s="41"/>
      <c r="SP175" s="41"/>
      <c r="SQ175" s="41"/>
      <c r="SR175" s="41"/>
      <c r="SS175" s="41"/>
      <c r="ST175" s="41"/>
      <c r="SU175" s="41"/>
      <c r="TB175" s="41"/>
      <c r="TC175" s="41"/>
      <c r="TD175" s="41"/>
      <c r="TE175" s="41"/>
      <c r="TF175" s="41"/>
      <c r="TG175" s="41"/>
      <c r="TH175" s="41"/>
      <c r="TI175" s="41"/>
      <c r="TJ175" s="41"/>
      <c r="TK175" s="41"/>
      <c r="TL175" s="41"/>
      <c r="TM175" s="41"/>
      <c r="TN175" s="41"/>
      <c r="TO175" s="41"/>
      <c r="TP175" s="41"/>
      <c r="TQ175" s="41"/>
      <c r="TR175" s="41"/>
      <c r="TS175" s="41"/>
      <c r="TT175" s="41"/>
      <c r="TU175" s="41"/>
      <c r="TV175" s="41"/>
      <c r="TW175" s="41"/>
      <c r="TX175" s="41"/>
      <c r="TY175" s="41"/>
      <c r="TZ175" s="41"/>
      <c r="UA175" s="41"/>
      <c r="UB175" s="41"/>
      <c r="UC175" s="41"/>
      <c r="UD175" s="41"/>
      <c r="UE175" s="41"/>
      <c r="UF175" s="41"/>
      <c r="UG175" s="41"/>
      <c r="UH175" s="41"/>
      <c r="UI175" s="41"/>
      <c r="UJ175" s="41"/>
      <c r="UK175" s="41"/>
      <c r="UL175" s="41"/>
      <c r="UM175" s="41"/>
      <c r="UN175" s="41"/>
      <c r="UO175" s="41"/>
      <c r="UP175" s="41"/>
      <c r="UQ175" s="41"/>
      <c r="UR175" s="41"/>
      <c r="US175" s="41"/>
      <c r="UT175" s="41"/>
      <c r="UU175" s="41"/>
      <c r="UV175" s="41"/>
      <c r="UW175" s="41"/>
      <c r="UX175" s="41"/>
      <c r="UY175" s="41"/>
      <c r="UZ175" s="41"/>
      <c r="VA175" s="41"/>
      <c r="VB175" s="41"/>
      <c r="VC175" s="41"/>
      <c r="VD175" s="41"/>
      <c r="VE175" s="41"/>
      <c r="VF175" s="41"/>
      <c r="VG175" s="41"/>
      <c r="VH175" s="41"/>
      <c r="VI175" s="41"/>
      <c r="VJ175" s="41"/>
      <c r="VK175" s="41"/>
      <c r="VL175" s="41"/>
      <c r="VM175" s="41"/>
      <c r="VN175" s="41"/>
      <c r="VO175" s="41"/>
      <c r="VP175" s="41"/>
      <c r="VQ175" s="41"/>
      <c r="VR175" s="41"/>
      <c r="VS175" s="41"/>
      <c r="VT175" s="41"/>
      <c r="VU175" s="41"/>
      <c r="VV175" s="41"/>
      <c r="VW175" s="41"/>
      <c r="VX175" s="41"/>
      <c r="VY175" s="41"/>
      <c r="VZ175" s="41"/>
      <c r="WA175" s="41"/>
      <c r="WB175" s="41"/>
      <c r="WC175" s="41"/>
      <c r="WD175" s="41"/>
      <c r="WE175" s="41"/>
      <c r="WF175" s="41"/>
      <c r="WG175" s="41"/>
      <c r="WH175" s="41"/>
      <c r="WI175" s="41"/>
      <c r="WJ175" s="41"/>
      <c r="WK175" s="41"/>
      <c r="WL175" s="41"/>
      <c r="WM175" s="41"/>
      <c r="WN175" s="41"/>
      <c r="WO175" s="41"/>
      <c r="WP175" s="41"/>
      <c r="WQ175" s="41"/>
      <c r="WR175" s="41"/>
      <c r="WS175" s="41"/>
      <c r="WT175" s="41"/>
      <c r="WU175" s="41"/>
      <c r="WV175" s="41"/>
      <c r="WW175" s="41"/>
      <c r="WX175" s="41"/>
      <c r="WY175" s="41"/>
      <c r="WZ175" s="41"/>
      <c r="XA175" s="41"/>
      <c r="XB175" s="41"/>
      <c r="XC175" s="41"/>
      <c r="XD175" s="41"/>
      <c r="XE175" s="41"/>
      <c r="XF175" s="41"/>
      <c r="XG175" s="41"/>
      <c r="XH175" s="41"/>
      <c r="XI175" s="41"/>
      <c r="XJ175" s="41"/>
      <c r="XK175" s="41"/>
      <c r="XL175" s="41"/>
      <c r="XM175" s="41"/>
      <c r="XN175" s="41"/>
      <c r="XO175" s="41"/>
      <c r="XP175" s="41"/>
      <c r="XQ175" s="41"/>
      <c r="XR175" s="41"/>
      <c r="XS175" s="41"/>
      <c r="XT175" s="41"/>
      <c r="XU175" s="41"/>
      <c r="XV175" s="41"/>
      <c r="XW175" s="41"/>
      <c r="XX175" s="41"/>
      <c r="XY175" s="41"/>
      <c r="XZ175" s="41"/>
      <c r="YA175" s="41"/>
      <c r="YB175" s="41"/>
      <c r="YC175" s="41"/>
      <c r="YD175" s="41"/>
      <c r="YE175" s="41"/>
      <c r="YF175" s="41"/>
      <c r="YG175" s="41"/>
      <c r="YH175" s="41"/>
      <c r="YI175" s="41"/>
      <c r="YJ175" s="41"/>
      <c r="YK175" s="41"/>
      <c r="YL175" s="41"/>
      <c r="YM175" s="41"/>
      <c r="YN175" s="41"/>
      <c r="YO175" s="41"/>
      <c r="YP175" s="41"/>
      <c r="YQ175" s="41"/>
      <c r="YR175" s="41"/>
      <c r="YS175" s="41"/>
      <c r="YT175" s="41"/>
      <c r="YU175" s="41"/>
      <c r="YV175" s="41"/>
      <c r="YW175" s="41"/>
      <c r="YX175" s="41"/>
      <c r="YY175" s="41"/>
      <c r="YZ175" s="41"/>
      <c r="ZA175" s="41"/>
      <c r="ZB175" s="41"/>
      <c r="ZC175" s="41"/>
      <c r="ZD175" s="41"/>
      <c r="ZE175" s="41"/>
      <c r="ZF175" s="41"/>
      <c r="ZG175" s="41"/>
      <c r="ZH175" s="41"/>
      <c r="ZI175" s="41"/>
      <c r="ZJ175" s="41"/>
      <c r="ZK175" s="41"/>
      <c r="ZL175" s="41"/>
      <c r="ZM175" s="41"/>
      <c r="ZN175" s="41"/>
      <c r="ZO175" s="41"/>
      <c r="ZP175" s="41"/>
      <c r="ZQ175" s="41"/>
      <c r="ZR175" s="41"/>
      <c r="ZS175" s="41"/>
      <c r="ZT175" s="41"/>
      <c r="ZU175" s="41"/>
      <c r="ZV175" s="41"/>
      <c r="ZW175" s="41"/>
      <c r="ZX175" s="41"/>
      <c r="ZY175" s="41"/>
      <c r="ZZ175" s="41"/>
      <c r="AAA175" s="41"/>
      <c r="AAB175" s="41"/>
      <c r="AAC175" s="41"/>
      <c r="AAD175" s="41"/>
      <c r="AAE175" s="41"/>
      <c r="AAF175" s="41"/>
      <c r="AAG175" s="41"/>
      <c r="AAH175" s="41"/>
      <c r="AAI175" s="41"/>
      <c r="AAJ175" s="41"/>
      <c r="AAK175" s="41"/>
      <c r="AAL175" s="41"/>
      <c r="AAM175" s="41"/>
      <c r="AAN175" s="41"/>
      <c r="AAO175" s="41"/>
      <c r="AAP175" s="41"/>
      <c r="AAQ175" s="41"/>
      <c r="AAR175" s="41"/>
      <c r="AAS175" s="41"/>
      <c r="AAT175" s="41"/>
      <c r="AAU175" s="41"/>
      <c r="AAV175" s="41"/>
      <c r="AAW175" s="41"/>
      <c r="AAX175" s="41"/>
      <c r="AAY175" s="41"/>
      <c r="AAZ175" s="41"/>
      <c r="ABA175" s="41"/>
      <c r="ABB175" s="41"/>
      <c r="ABC175" s="41"/>
      <c r="ABD175" s="41"/>
      <c r="ABE175" s="41"/>
      <c r="ABF175" s="41"/>
      <c r="ABG175" s="41"/>
      <c r="ABH175" s="41"/>
      <c r="ABI175" s="41"/>
      <c r="ABJ175" s="41"/>
      <c r="ABK175" s="41"/>
      <c r="ABL175" s="41"/>
      <c r="ABM175" s="41"/>
      <c r="ABN175" s="41"/>
      <c r="ABO175" s="41"/>
      <c r="ABP175" s="41"/>
      <c r="ABQ175" s="41"/>
      <c r="ABR175" s="41"/>
      <c r="ABS175" s="41"/>
      <c r="ABT175" s="41"/>
      <c r="ABU175" s="41"/>
      <c r="ABV175" s="41"/>
      <c r="ABW175" s="41"/>
      <c r="ABX175" s="41"/>
      <c r="ABY175" s="41"/>
      <c r="ABZ175" s="41"/>
      <c r="ACA175" s="41"/>
      <c r="ACB175" s="41"/>
      <c r="ACC175" s="41"/>
      <c r="ACD175" s="41"/>
      <c r="ACE175" s="41"/>
      <c r="ACF175" s="41"/>
      <c r="ACG175" s="41"/>
      <c r="ACH175" s="41"/>
      <c r="ACI175" s="41"/>
      <c r="ACJ175" s="41"/>
      <c r="ACK175" s="41"/>
      <c r="ACL175" s="41"/>
      <c r="ACM175" s="41"/>
      <c r="ACN175" s="41"/>
      <c r="ACO175" s="41"/>
      <c r="ACP175" s="41"/>
      <c r="ACQ175" s="41"/>
      <c r="ACX175" s="41"/>
      <c r="ACY175" s="41"/>
      <c r="ACZ175" s="41"/>
      <c r="ADA175" s="41"/>
      <c r="ADB175" s="41"/>
      <c r="ADC175" s="41"/>
      <c r="ADD175" s="41"/>
      <c r="ADE175" s="41"/>
      <c r="ADF175" s="41"/>
      <c r="ADG175" s="41"/>
      <c r="ADH175" s="41"/>
      <c r="ADI175" s="41"/>
      <c r="ADJ175" s="41"/>
      <c r="ADK175" s="41"/>
      <c r="ADL175" s="41"/>
      <c r="ADM175" s="41"/>
      <c r="ADN175" s="41"/>
      <c r="ADO175" s="41"/>
      <c r="ADP175" s="41"/>
      <c r="ADQ175" s="41"/>
      <c r="ADR175" s="41"/>
      <c r="ADS175" s="41"/>
      <c r="ADT175" s="41"/>
      <c r="ADU175" s="41"/>
      <c r="ADV175" s="41"/>
      <c r="ADW175" s="41"/>
      <c r="ADX175" s="41"/>
      <c r="ADY175" s="41"/>
      <c r="ADZ175" s="41"/>
      <c r="AEA175" s="41"/>
      <c r="AEB175" s="41"/>
      <c r="AEC175" s="41"/>
      <c r="AED175" s="41"/>
      <c r="AEE175" s="41"/>
      <c r="AEF175" s="41"/>
      <c r="AEG175" s="41"/>
      <c r="AEH175" s="41"/>
      <c r="AEI175" s="41"/>
      <c r="AEJ175" s="41"/>
      <c r="AEK175" s="41"/>
      <c r="AEL175" s="41"/>
      <c r="AEM175" s="41"/>
      <c r="AEN175" s="41"/>
      <c r="AEO175" s="41"/>
      <c r="AEP175" s="41"/>
      <c r="AEQ175" s="41"/>
      <c r="AER175" s="41"/>
      <c r="AES175" s="41"/>
      <c r="AET175" s="41"/>
      <c r="AEU175" s="41"/>
      <c r="AEV175" s="41"/>
      <c r="AEW175" s="41"/>
      <c r="AEX175" s="41"/>
      <c r="AEY175" s="41"/>
      <c r="AEZ175" s="41"/>
      <c r="AFA175" s="41"/>
      <c r="AFB175" s="41"/>
      <c r="AFC175" s="41"/>
      <c r="AFD175" s="41"/>
      <c r="AFE175" s="41"/>
      <c r="AFF175" s="41"/>
      <c r="AFG175" s="41"/>
      <c r="AFH175" s="41"/>
      <c r="AFI175" s="41"/>
      <c r="AFJ175" s="41"/>
      <c r="AFK175" s="41"/>
      <c r="AFL175" s="41"/>
      <c r="AFM175" s="41"/>
      <c r="AFN175" s="41"/>
      <c r="AFO175" s="41"/>
      <c r="AFP175" s="41"/>
      <c r="AFQ175" s="41"/>
      <c r="AFR175" s="41"/>
      <c r="AFS175" s="41"/>
      <c r="AFT175" s="41"/>
      <c r="AFU175" s="41"/>
      <c r="AFV175" s="41"/>
      <c r="AFW175" s="41"/>
      <c r="AFX175" s="41"/>
      <c r="AFY175" s="41"/>
      <c r="AFZ175" s="41"/>
      <c r="AGA175" s="41"/>
      <c r="AGB175" s="41"/>
      <c r="AGC175" s="41"/>
      <c r="AGD175" s="41"/>
      <c r="AGE175" s="41"/>
      <c r="AGF175" s="41"/>
      <c r="AGG175" s="41"/>
      <c r="AGH175" s="41"/>
      <c r="AGI175" s="41"/>
      <c r="AGJ175" s="41"/>
      <c r="AGK175" s="41"/>
      <c r="AGL175" s="41"/>
      <c r="AGM175" s="41"/>
      <c r="AGN175" s="41"/>
      <c r="AGO175" s="41"/>
      <c r="AGP175" s="41"/>
      <c r="AGQ175" s="41"/>
      <c r="AGR175" s="41"/>
      <c r="AGS175" s="41"/>
      <c r="AGT175" s="41"/>
      <c r="AGU175" s="41"/>
      <c r="AGV175" s="41"/>
      <c r="AGW175" s="41"/>
      <c r="AGX175" s="41"/>
      <c r="AGY175" s="41"/>
      <c r="AGZ175" s="41"/>
      <c r="AHA175" s="41"/>
      <c r="AHB175" s="41"/>
      <c r="AHC175" s="41"/>
      <c r="AHD175" s="41"/>
      <c r="AHE175" s="41"/>
      <c r="AHF175" s="41"/>
      <c r="AHG175" s="41"/>
      <c r="AHH175" s="41"/>
      <c r="AHI175" s="41"/>
      <c r="AHJ175" s="41"/>
      <c r="AHK175" s="41"/>
      <c r="AHL175" s="41"/>
      <c r="AHM175" s="41"/>
      <c r="AHN175" s="41"/>
      <c r="AHO175" s="41"/>
      <c r="AHP175" s="41"/>
      <c r="AHQ175" s="41"/>
      <c r="AHR175" s="41"/>
      <c r="AHS175" s="41"/>
      <c r="AHT175" s="41"/>
      <c r="AHU175" s="41"/>
      <c r="AHV175" s="41"/>
      <c r="AHW175" s="41"/>
      <c r="AHX175" s="41"/>
      <c r="AHY175" s="41"/>
      <c r="AHZ175" s="41"/>
      <c r="AIA175" s="41"/>
      <c r="AIB175" s="41"/>
      <c r="AIC175" s="41"/>
      <c r="AID175" s="41"/>
      <c r="AIE175" s="41"/>
      <c r="AIF175" s="41"/>
      <c r="AIG175" s="41"/>
      <c r="AIH175" s="41"/>
      <c r="AII175" s="41"/>
      <c r="AIJ175" s="41"/>
      <c r="AIK175" s="41"/>
      <c r="AIL175" s="41"/>
      <c r="AIM175" s="41"/>
      <c r="AIN175" s="41"/>
      <c r="AIO175" s="41"/>
      <c r="AIP175" s="41"/>
      <c r="AIQ175" s="41"/>
      <c r="AIR175" s="41"/>
      <c r="AIS175" s="41"/>
      <c r="AIT175" s="41"/>
      <c r="AIU175" s="41"/>
      <c r="AIV175" s="41"/>
      <c r="AIW175" s="41"/>
      <c r="AIX175" s="41"/>
      <c r="AIY175" s="41"/>
      <c r="AIZ175" s="41"/>
      <c r="AJA175" s="41"/>
      <c r="AJB175" s="41"/>
      <c r="AJC175" s="41"/>
      <c r="AJD175" s="41"/>
      <c r="AJE175" s="41"/>
      <c r="AJF175" s="41"/>
      <c r="AJG175" s="41"/>
      <c r="AJH175" s="41"/>
      <c r="AJI175" s="41"/>
      <c r="AJJ175" s="41"/>
      <c r="AJK175" s="41"/>
      <c r="AJL175" s="41"/>
      <c r="AJM175" s="41"/>
      <c r="AJN175" s="41"/>
      <c r="AJO175" s="41"/>
      <c r="AJP175" s="41"/>
      <c r="AJQ175" s="41"/>
      <c r="AJR175" s="41"/>
      <c r="AJS175" s="41"/>
      <c r="AJT175" s="41"/>
      <c r="AJU175" s="41"/>
      <c r="AJV175" s="41"/>
      <c r="AJW175" s="41"/>
      <c r="AJX175" s="41"/>
      <c r="AJY175" s="41"/>
      <c r="AJZ175" s="41"/>
      <c r="AKA175" s="41"/>
      <c r="AKB175" s="41"/>
      <c r="AKC175" s="41"/>
      <c r="AKD175" s="41"/>
      <c r="AKE175" s="41"/>
      <c r="AKF175" s="41"/>
      <c r="AKG175" s="41"/>
      <c r="AKH175" s="41"/>
      <c r="AKI175" s="41"/>
      <c r="AKJ175" s="41"/>
      <c r="AKK175" s="41"/>
      <c r="AKL175" s="41"/>
      <c r="AKM175" s="41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  <c r="ALN175" s="41"/>
      <c r="ALO175" s="41"/>
      <c r="ALP175" s="41"/>
      <c r="ALQ175" s="41"/>
      <c r="ALR175" s="41"/>
      <c r="ALS175" s="41"/>
      <c r="ALT175" s="41"/>
      <c r="ALU175" s="41"/>
      <c r="ALV175" s="41"/>
      <c r="ALW175" s="41"/>
      <c r="ALX175" s="41"/>
      <c r="ALY175" s="41"/>
      <c r="ALZ175" s="41"/>
      <c r="AMA175" s="41"/>
      <c r="AMB175" s="41"/>
      <c r="AMC175" s="41"/>
      <c r="AMD175" s="41"/>
      <c r="AME175" s="41"/>
      <c r="AMF175" s="41"/>
      <c r="AMG175" s="41"/>
      <c r="AMH175" s="41"/>
      <c r="AMI175" s="41"/>
      <c r="AMJ175" s="41"/>
      <c r="AMK175" s="41"/>
      <c r="AML175" s="41"/>
      <c r="AMM175" s="41"/>
      <c r="AMT175" s="41"/>
      <c r="AMU175" s="41"/>
      <c r="AMV175" s="41"/>
      <c r="AMW175" s="41"/>
      <c r="AMX175" s="41"/>
      <c r="AMY175" s="41"/>
      <c r="AMZ175" s="41"/>
      <c r="ANA175" s="41"/>
      <c r="ANB175" s="41"/>
      <c r="ANC175" s="41"/>
      <c r="AND175" s="41"/>
      <c r="ANE175" s="41"/>
      <c r="ANF175" s="41"/>
      <c r="ANG175" s="41"/>
      <c r="ANH175" s="41"/>
      <c r="ANI175" s="41"/>
      <c r="ANJ175" s="41"/>
      <c r="ANK175" s="41"/>
      <c r="ANL175" s="41"/>
      <c r="ANM175" s="41"/>
      <c r="ANN175" s="41"/>
      <c r="ANO175" s="41"/>
      <c r="ANP175" s="41"/>
      <c r="ANQ175" s="41"/>
      <c r="ANR175" s="41"/>
      <c r="ANS175" s="41"/>
      <c r="ANT175" s="41"/>
      <c r="ANU175" s="41"/>
      <c r="ANV175" s="41"/>
      <c r="ANW175" s="41"/>
      <c r="ANX175" s="41"/>
      <c r="ANY175" s="41"/>
      <c r="ANZ175" s="41"/>
      <c r="AOA175" s="41"/>
      <c r="AOB175" s="41"/>
      <c r="AOC175" s="41"/>
      <c r="AOD175" s="41"/>
      <c r="AOE175" s="41"/>
      <c r="AOF175" s="41"/>
      <c r="AOG175" s="41"/>
      <c r="AOH175" s="41"/>
      <c r="AOI175" s="41"/>
      <c r="AOJ175" s="41"/>
      <c r="AOK175" s="41"/>
      <c r="AOL175" s="41"/>
      <c r="AOM175" s="41"/>
      <c r="AON175" s="41"/>
      <c r="AOO175" s="41"/>
      <c r="AOP175" s="41"/>
      <c r="AOQ175" s="41"/>
      <c r="AOR175" s="41"/>
      <c r="AOS175" s="41"/>
      <c r="AOT175" s="41"/>
      <c r="AOU175" s="41"/>
      <c r="AOV175" s="41"/>
      <c r="AOW175" s="41"/>
      <c r="AOX175" s="41"/>
      <c r="AOY175" s="41"/>
      <c r="AOZ175" s="41"/>
      <c r="APA175" s="41"/>
      <c r="APB175" s="41"/>
      <c r="APC175" s="41"/>
      <c r="APD175" s="41"/>
      <c r="APE175" s="41"/>
      <c r="APF175" s="41"/>
      <c r="APG175" s="41"/>
      <c r="APH175" s="41"/>
      <c r="API175" s="41"/>
      <c r="APJ175" s="41"/>
      <c r="APK175" s="41"/>
      <c r="APL175" s="41"/>
      <c r="APM175" s="41"/>
      <c r="APN175" s="41"/>
      <c r="APO175" s="41"/>
      <c r="APP175" s="41"/>
      <c r="APQ175" s="41"/>
      <c r="APR175" s="41"/>
      <c r="APS175" s="41"/>
      <c r="APT175" s="41"/>
      <c r="APU175" s="41"/>
      <c r="APV175" s="41"/>
      <c r="APW175" s="41"/>
      <c r="APX175" s="41"/>
      <c r="APY175" s="41"/>
      <c r="APZ175" s="41"/>
      <c r="AQA175" s="41"/>
      <c r="AQB175" s="41"/>
      <c r="AQC175" s="41"/>
      <c r="AQD175" s="41"/>
      <c r="AQE175" s="41"/>
      <c r="AQF175" s="41"/>
      <c r="AQG175" s="41"/>
      <c r="AQH175" s="41"/>
      <c r="AQI175" s="41"/>
      <c r="AQJ175" s="41"/>
      <c r="AQK175" s="41"/>
      <c r="AQL175" s="41"/>
      <c r="AQM175" s="41"/>
      <c r="AQN175" s="41"/>
      <c r="AQO175" s="41"/>
      <c r="AQP175" s="41"/>
      <c r="AQQ175" s="41"/>
      <c r="AQR175" s="41"/>
      <c r="AQS175" s="41"/>
      <c r="AQT175" s="41"/>
      <c r="AQU175" s="41"/>
      <c r="AQV175" s="41"/>
      <c r="AQW175" s="41"/>
      <c r="AQX175" s="41"/>
      <c r="AQY175" s="41"/>
      <c r="AQZ175" s="41"/>
      <c r="ARA175" s="41"/>
      <c r="ARB175" s="41"/>
      <c r="ARC175" s="41"/>
      <c r="ARD175" s="41"/>
      <c r="ARE175" s="41"/>
      <c r="ARF175" s="41"/>
      <c r="ARG175" s="41"/>
      <c r="ARH175" s="41"/>
      <c r="ARI175" s="41"/>
      <c r="ARJ175" s="41"/>
      <c r="ARK175" s="41"/>
      <c r="ARL175" s="41"/>
      <c r="ARM175" s="41"/>
      <c r="ARN175" s="41"/>
      <c r="ARO175" s="41"/>
      <c r="ARP175" s="41"/>
      <c r="ARQ175" s="41"/>
      <c r="ARR175" s="41"/>
      <c r="ARS175" s="41"/>
      <c r="ART175" s="41"/>
      <c r="ARU175" s="41"/>
      <c r="ARV175" s="41"/>
      <c r="ARW175" s="41"/>
      <c r="ARX175" s="41"/>
      <c r="ARY175" s="41"/>
      <c r="ARZ175" s="41"/>
      <c r="ASA175" s="41"/>
      <c r="ASB175" s="41"/>
      <c r="ASC175" s="41"/>
      <c r="ASD175" s="41"/>
      <c r="ASE175" s="41"/>
      <c r="ASF175" s="41"/>
      <c r="ASG175" s="41"/>
      <c r="ASH175" s="41"/>
      <c r="ASI175" s="41"/>
      <c r="ASJ175" s="41"/>
      <c r="ASK175" s="41"/>
      <c r="ASL175" s="41"/>
      <c r="ASM175" s="41"/>
      <c r="ASN175" s="41"/>
      <c r="ASO175" s="41"/>
      <c r="ASP175" s="41"/>
      <c r="ASQ175" s="41"/>
      <c r="ASR175" s="41"/>
      <c r="ASS175" s="41"/>
      <c r="AST175" s="41"/>
      <c r="ASU175" s="41"/>
      <c r="ASV175" s="41"/>
      <c r="ASW175" s="41"/>
      <c r="ASX175" s="41"/>
      <c r="ASY175" s="41"/>
      <c r="ASZ175" s="41"/>
      <c r="ATA175" s="41"/>
      <c r="ATB175" s="41"/>
      <c r="ATC175" s="41"/>
      <c r="ATD175" s="41"/>
      <c r="ATE175" s="41"/>
      <c r="ATF175" s="41"/>
      <c r="ATG175" s="41"/>
      <c r="ATH175" s="41"/>
      <c r="ATI175" s="41"/>
      <c r="ATJ175" s="41"/>
      <c r="ATK175" s="41"/>
      <c r="ATL175" s="41"/>
      <c r="ATM175" s="41"/>
      <c r="ATN175" s="41"/>
      <c r="ATO175" s="41"/>
      <c r="ATP175" s="41"/>
      <c r="ATQ175" s="41"/>
      <c r="ATR175" s="41"/>
      <c r="ATS175" s="41"/>
      <c r="ATT175" s="41"/>
      <c r="ATU175" s="41"/>
      <c r="ATV175" s="41"/>
      <c r="ATW175" s="41"/>
      <c r="ATX175" s="41"/>
      <c r="ATY175" s="41"/>
      <c r="ATZ175" s="41"/>
      <c r="AUA175" s="41"/>
      <c r="AUB175" s="41"/>
      <c r="AUC175" s="41"/>
      <c r="AUD175" s="41"/>
      <c r="AUE175" s="41"/>
      <c r="AUF175" s="41"/>
      <c r="AUG175" s="41"/>
      <c r="AUH175" s="41"/>
      <c r="AUI175" s="41"/>
      <c r="AUJ175" s="41"/>
      <c r="AUK175" s="41"/>
      <c r="AUL175" s="41"/>
      <c r="AUM175" s="41"/>
      <c r="AUN175" s="41"/>
      <c r="AUO175" s="41"/>
      <c r="AUP175" s="41"/>
      <c r="AUQ175" s="41"/>
      <c r="AUR175" s="41"/>
      <c r="AUS175" s="41"/>
      <c r="AUT175" s="41"/>
      <c r="AUU175" s="41"/>
      <c r="AUV175" s="41"/>
      <c r="AUW175" s="41"/>
      <c r="AUX175" s="41"/>
      <c r="AUY175" s="41"/>
      <c r="AUZ175" s="41"/>
      <c r="AVA175" s="41"/>
      <c r="AVB175" s="41"/>
      <c r="AVC175" s="41"/>
      <c r="AVD175" s="41"/>
      <c r="AVE175" s="41"/>
      <c r="AVF175" s="41"/>
      <c r="AVG175" s="41"/>
      <c r="AVH175" s="41"/>
      <c r="AVI175" s="41"/>
      <c r="AVJ175" s="41"/>
      <c r="AVK175" s="41"/>
      <c r="AVL175" s="41"/>
      <c r="AVM175" s="41"/>
      <c r="AVN175" s="41"/>
      <c r="AVO175" s="41"/>
      <c r="AVP175" s="41"/>
      <c r="AVQ175" s="41"/>
      <c r="AVR175" s="41"/>
      <c r="AVS175" s="41"/>
      <c r="AVT175" s="41"/>
      <c r="AVU175" s="41"/>
      <c r="AVV175" s="41"/>
      <c r="AVW175" s="41"/>
      <c r="AVX175" s="41"/>
      <c r="AVY175" s="41"/>
      <c r="AVZ175" s="41"/>
      <c r="AWA175" s="41"/>
      <c r="AWB175" s="41"/>
      <c r="AWC175" s="41"/>
      <c r="AWD175" s="41"/>
      <c r="AWE175" s="41"/>
      <c r="AWF175" s="41"/>
      <c r="AWG175" s="41"/>
      <c r="AWH175" s="41"/>
      <c r="AWI175" s="41"/>
      <c r="AWP175" s="41"/>
      <c r="AWQ175" s="41"/>
      <c r="AWR175" s="41"/>
      <c r="AWS175" s="41"/>
      <c r="AWT175" s="41"/>
      <c r="AWU175" s="41"/>
      <c r="AWV175" s="41"/>
      <c r="AWW175" s="41"/>
      <c r="AWX175" s="41"/>
      <c r="AWY175" s="41"/>
      <c r="AWZ175" s="41"/>
      <c r="AXA175" s="41"/>
      <c r="AXB175" s="41"/>
      <c r="AXC175" s="41"/>
      <c r="AXD175" s="41"/>
      <c r="AXE175" s="41"/>
      <c r="AXF175" s="41"/>
      <c r="AXG175" s="41"/>
      <c r="AXH175" s="41"/>
      <c r="AXI175" s="41"/>
      <c r="AXJ175" s="41"/>
      <c r="AXK175" s="41"/>
      <c r="AXL175" s="41"/>
      <c r="AXM175" s="41"/>
      <c r="AXN175" s="41"/>
      <c r="AXO175" s="41"/>
      <c r="AXP175" s="41"/>
      <c r="AXQ175" s="41"/>
      <c r="AXR175" s="41"/>
      <c r="AXS175" s="41"/>
      <c r="AXT175" s="41"/>
      <c r="AXU175" s="41"/>
      <c r="AXV175" s="41"/>
      <c r="AXW175" s="41"/>
      <c r="AXX175" s="41"/>
      <c r="AXY175" s="41"/>
      <c r="AXZ175" s="41"/>
      <c r="AYA175" s="41"/>
      <c r="AYB175" s="41"/>
      <c r="AYC175" s="41"/>
      <c r="AYD175" s="41"/>
      <c r="AYE175" s="41"/>
      <c r="AYF175" s="41"/>
      <c r="AYG175" s="41"/>
      <c r="AYH175" s="41"/>
      <c r="AYI175" s="41"/>
      <c r="AYJ175" s="41"/>
      <c r="AYK175" s="41"/>
      <c r="AYL175" s="41"/>
      <c r="AYM175" s="41"/>
      <c r="AYN175" s="41"/>
      <c r="AYO175" s="41"/>
      <c r="AYP175" s="41"/>
      <c r="AYQ175" s="41"/>
      <c r="AYR175" s="41"/>
      <c r="AYS175" s="41"/>
      <c r="AYT175" s="41"/>
      <c r="AYU175" s="41"/>
      <c r="AYV175" s="41"/>
      <c r="AYW175" s="41"/>
      <c r="AYX175" s="41"/>
      <c r="AYY175" s="41"/>
      <c r="AYZ175" s="41"/>
      <c r="AZA175" s="41"/>
      <c r="AZB175" s="41"/>
      <c r="AZC175" s="41"/>
      <c r="AZD175" s="41"/>
      <c r="AZE175" s="41"/>
      <c r="AZF175" s="41"/>
      <c r="AZG175" s="41"/>
      <c r="AZH175" s="41"/>
      <c r="AZI175" s="41"/>
      <c r="AZJ175" s="41"/>
      <c r="AZK175" s="41"/>
      <c r="AZL175" s="41"/>
      <c r="AZM175" s="41"/>
      <c r="AZN175" s="41"/>
      <c r="AZO175" s="41"/>
      <c r="AZP175" s="41"/>
      <c r="AZQ175" s="41"/>
      <c r="AZR175" s="41"/>
      <c r="AZS175" s="41"/>
      <c r="AZT175" s="41"/>
      <c r="AZU175" s="41"/>
      <c r="AZV175" s="41"/>
      <c r="AZW175" s="41"/>
      <c r="AZX175" s="41"/>
      <c r="AZY175" s="41"/>
      <c r="AZZ175" s="41"/>
      <c r="BAA175" s="41"/>
      <c r="BAB175" s="41"/>
      <c r="BAC175" s="41"/>
      <c r="BAD175" s="41"/>
      <c r="BAE175" s="41"/>
      <c r="BAF175" s="41"/>
      <c r="BAG175" s="41"/>
      <c r="BAH175" s="41"/>
      <c r="BAI175" s="41"/>
      <c r="BAJ175" s="41"/>
      <c r="BAK175" s="41"/>
      <c r="BAL175" s="41"/>
      <c r="BAM175" s="41"/>
      <c r="BAN175" s="41"/>
      <c r="BAO175" s="41"/>
      <c r="BAP175" s="41"/>
      <c r="BAQ175" s="41"/>
      <c r="BAR175" s="41"/>
      <c r="BAS175" s="41"/>
      <c r="BAT175" s="41"/>
      <c r="BAU175" s="41"/>
      <c r="BAV175" s="41"/>
      <c r="BAW175" s="41"/>
      <c r="BAX175" s="41"/>
      <c r="BAY175" s="41"/>
      <c r="BAZ175" s="41"/>
      <c r="BBA175" s="41"/>
      <c r="BBB175" s="41"/>
      <c r="BBC175" s="41"/>
      <c r="BBD175" s="41"/>
      <c r="BBE175" s="41"/>
      <c r="BBF175" s="41"/>
      <c r="BBG175" s="41"/>
      <c r="BBH175" s="41"/>
      <c r="BBI175" s="41"/>
      <c r="BBJ175" s="41"/>
      <c r="BBK175" s="41"/>
      <c r="BBL175" s="41"/>
      <c r="BBM175" s="41"/>
      <c r="BBN175" s="41"/>
      <c r="BBO175" s="41"/>
      <c r="BBP175" s="41"/>
      <c r="BBQ175" s="41"/>
      <c r="BBR175" s="41"/>
      <c r="BBS175" s="41"/>
      <c r="BBT175" s="41"/>
      <c r="BBU175" s="41"/>
      <c r="BBV175" s="41"/>
      <c r="BBW175" s="41"/>
      <c r="BBX175" s="41"/>
      <c r="BBY175" s="41"/>
      <c r="BBZ175" s="41"/>
      <c r="BCA175" s="41"/>
      <c r="BCB175" s="41"/>
      <c r="BCC175" s="41"/>
      <c r="BCD175" s="41"/>
      <c r="BCE175" s="41"/>
      <c r="BCF175" s="41"/>
      <c r="BCG175" s="41"/>
      <c r="BCH175" s="41"/>
      <c r="BCI175" s="41"/>
      <c r="BCJ175" s="41"/>
      <c r="BCK175" s="41"/>
      <c r="BCL175" s="41"/>
      <c r="BCM175" s="41"/>
      <c r="BCN175" s="41"/>
      <c r="BCO175" s="41"/>
      <c r="BCP175" s="41"/>
      <c r="BCQ175" s="41"/>
      <c r="BCR175" s="41"/>
      <c r="BCS175" s="41"/>
      <c r="BCT175" s="41"/>
      <c r="BCU175" s="41"/>
      <c r="BCV175" s="41"/>
      <c r="BCW175" s="41"/>
      <c r="BCX175" s="41"/>
      <c r="BCY175" s="41"/>
      <c r="BCZ175" s="41"/>
      <c r="BDA175" s="41"/>
      <c r="BDB175" s="41"/>
      <c r="BDC175" s="41"/>
      <c r="BDD175" s="41"/>
      <c r="BDE175" s="41"/>
      <c r="BDF175" s="41"/>
      <c r="BDG175" s="41"/>
      <c r="BDH175" s="41"/>
      <c r="BDI175" s="41"/>
      <c r="BDJ175" s="41"/>
      <c r="BDK175" s="41"/>
      <c r="BDL175" s="41"/>
      <c r="BDM175" s="41"/>
      <c r="BDN175" s="41"/>
      <c r="BDO175" s="41"/>
      <c r="BDP175" s="41"/>
      <c r="BDQ175" s="41"/>
      <c r="BDR175" s="41"/>
      <c r="BDS175" s="41"/>
      <c r="BDT175" s="41"/>
      <c r="BDU175" s="41"/>
      <c r="BDV175" s="41"/>
      <c r="BDW175" s="41"/>
      <c r="BDX175" s="41"/>
      <c r="BDY175" s="41"/>
      <c r="BDZ175" s="41"/>
      <c r="BEA175" s="41"/>
      <c r="BEB175" s="41"/>
      <c r="BEC175" s="41"/>
      <c r="BED175" s="41"/>
      <c r="BEE175" s="41"/>
      <c r="BEF175" s="41"/>
      <c r="BEG175" s="41"/>
      <c r="BEH175" s="41"/>
      <c r="BEI175" s="41"/>
      <c r="BEJ175" s="41"/>
      <c r="BEK175" s="41"/>
      <c r="BEL175" s="41"/>
      <c r="BEM175" s="41"/>
      <c r="BEN175" s="41"/>
      <c r="BEO175" s="41"/>
      <c r="BEP175" s="41"/>
      <c r="BEQ175" s="41"/>
      <c r="BER175" s="41"/>
      <c r="BES175" s="41"/>
      <c r="BET175" s="41"/>
      <c r="BEU175" s="41"/>
      <c r="BEV175" s="41"/>
      <c r="BEW175" s="41"/>
      <c r="BEX175" s="41"/>
      <c r="BEY175" s="41"/>
      <c r="BEZ175" s="41"/>
      <c r="BFA175" s="41"/>
      <c r="BFB175" s="41"/>
      <c r="BFC175" s="41"/>
      <c r="BFD175" s="41"/>
      <c r="BFE175" s="41"/>
      <c r="BFF175" s="41"/>
      <c r="BFG175" s="41"/>
      <c r="BFH175" s="41"/>
      <c r="BFI175" s="41"/>
      <c r="BFJ175" s="41"/>
      <c r="BFK175" s="41"/>
      <c r="BFL175" s="41"/>
      <c r="BFM175" s="41"/>
      <c r="BFN175" s="41"/>
      <c r="BFO175" s="41"/>
      <c r="BFP175" s="41"/>
      <c r="BFQ175" s="41"/>
      <c r="BFR175" s="41"/>
      <c r="BFS175" s="41"/>
      <c r="BFT175" s="41"/>
      <c r="BFU175" s="41"/>
      <c r="BFV175" s="41"/>
      <c r="BFW175" s="41"/>
      <c r="BFX175" s="41"/>
      <c r="BFY175" s="41"/>
      <c r="BFZ175" s="41"/>
      <c r="BGA175" s="41"/>
      <c r="BGB175" s="41"/>
      <c r="BGC175" s="41"/>
      <c r="BGD175" s="41"/>
      <c r="BGE175" s="41"/>
      <c r="BGL175" s="41"/>
      <c r="BGM175" s="41"/>
      <c r="BGN175" s="41"/>
      <c r="BGO175" s="41"/>
      <c r="BGP175" s="41"/>
      <c r="BGQ175" s="41"/>
      <c r="BGR175" s="41"/>
      <c r="BGS175" s="41"/>
      <c r="BGT175" s="41"/>
      <c r="BGU175" s="41"/>
      <c r="BGV175" s="41"/>
      <c r="BGW175" s="41"/>
      <c r="BGX175" s="41"/>
      <c r="BGY175" s="41"/>
      <c r="BGZ175" s="41"/>
      <c r="BHA175" s="41"/>
      <c r="BHB175" s="41"/>
      <c r="BHC175" s="41"/>
      <c r="BHD175" s="41"/>
      <c r="BHE175" s="41"/>
      <c r="BHF175" s="41"/>
      <c r="BHG175" s="41"/>
      <c r="BHH175" s="41"/>
      <c r="BHI175" s="41"/>
      <c r="BHJ175" s="41"/>
      <c r="BHK175" s="41"/>
      <c r="BHL175" s="41"/>
      <c r="BHM175" s="41"/>
      <c r="BHN175" s="41"/>
      <c r="BHO175" s="41"/>
      <c r="BHP175" s="41"/>
      <c r="BHQ175" s="41"/>
      <c r="BHR175" s="41"/>
      <c r="BHS175" s="41"/>
      <c r="BHT175" s="41"/>
      <c r="BHU175" s="41"/>
      <c r="BHV175" s="41"/>
      <c r="BHW175" s="41"/>
      <c r="BHX175" s="41"/>
      <c r="BHY175" s="41"/>
      <c r="BHZ175" s="41"/>
      <c r="BIA175" s="41"/>
      <c r="BIB175" s="41"/>
      <c r="BIC175" s="41"/>
      <c r="BID175" s="41"/>
      <c r="BIE175" s="41"/>
      <c r="BIF175" s="41"/>
      <c r="BIG175" s="41"/>
      <c r="BIH175" s="41"/>
      <c r="BII175" s="41"/>
      <c r="BIJ175" s="41"/>
      <c r="BIK175" s="41"/>
      <c r="BIL175" s="41"/>
      <c r="BIM175" s="41"/>
      <c r="BIN175" s="41"/>
      <c r="BIO175" s="41"/>
      <c r="BIP175" s="41"/>
      <c r="BIQ175" s="41"/>
      <c r="BIR175" s="41"/>
      <c r="BIS175" s="41"/>
      <c r="BIT175" s="41"/>
      <c r="BIU175" s="41"/>
      <c r="BIV175" s="41"/>
      <c r="BIW175" s="41"/>
      <c r="BIX175" s="41"/>
      <c r="BIY175" s="41"/>
      <c r="BIZ175" s="41"/>
      <c r="BJA175" s="41"/>
      <c r="BJB175" s="41"/>
      <c r="BJC175" s="41"/>
      <c r="BJD175" s="41"/>
      <c r="BJE175" s="41"/>
      <c r="BJF175" s="41"/>
      <c r="BJG175" s="41"/>
      <c r="BJH175" s="41"/>
      <c r="BJI175" s="41"/>
      <c r="BJJ175" s="41"/>
      <c r="BJK175" s="41"/>
      <c r="BJL175" s="41"/>
      <c r="BJM175" s="41"/>
      <c r="BJN175" s="41"/>
      <c r="BJO175" s="41"/>
      <c r="BJP175" s="41"/>
      <c r="BJQ175" s="41"/>
      <c r="BJR175" s="41"/>
      <c r="BJS175" s="41"/>
      <c r="BJT175" s="41"/>
      <c r="BJU175" s="41"/>
      <c r="BJV175" s="41"/>
      <c r="BJW175" s="41"/>
      <c r="BJX175" s="41"/>
      <c r="BJY175" s="41"/>
      <c r="BJZ175" s="41"/>
      <c r="BKA175" s="41"/>
      <c r="BKB175" s="41"/>
      <c r="BKC175" s="41"/>
      <c r="BKD175" s="41"/>
      <c r="BKE175" s="41"/>
      <c r="BKF175" s="41"/>
      <c r="BKG175" s="41"/>
      <c r="BKH175" s="41"/>
      <c r="BKI175" s="41"/>
      <c r="BKJ175" s="41"/>
      <c r="BKK175" s="41"/>
      <c r="BKL175" s="41"/>
      <c r="BKM175" s="41"/>
      <c r="BKN175" s="41"/>
      <c r="BKO175" s="41"/>
      <c r="BKP175" s="41"/>
      <c r="BKQ175" s="41"/>
      <c r="BKR175" s="41"/>
      <c r="BKS175" s="41"/>
      <c r="BKT175" s="41"/>
      <c r="BKU175" s="41"/>
      <c r="BKV175" s="41"/>
      <c r="BKW175" s="41"/>
      <c r="BKX175" s="41"/>
      <c r="BKY175" s="41"/>
      <c r="BKZ175" s="41"/>
      <c r="BLA175" s="41"/>
      <c r="BLB175" s="41"/>
      <c r="BLC175" s="41"/>
      <c r="BLD175" s="41"/>
      <c r="BLE175" s="41"/>
      <c r="BLF175" s="41"/>
      <c r="BLG175" s="41"/>
      <c r="BLH175" s="41"/>
      <c r="BLI175" s="41"/>
      <c r="BLJ175" s="41"/>
      <c r="BLK175" s="41"/>
      <c r="BLL175" s="41"/>
      <c r="BLM175" s="41"/>
      <c r="BLN175" s="41"/>
      <c r="BLO175" s="41"/>
      <c r="BLP175" s="41"/>
      <c r="BLQ175" s="41"/>
      <c r="BLR175" s="41"/>
      <c r="BLS175" s="41"/>
      <c r="BLT175" s="41"/>
      <c r="BLU175" s="41"/>
      <c r="BLV175" s="41"/>
      <c r="BLW175" s="41"/>
      <c r="BLX175" s="41"/>
      <c r="BLY175" s="41"/>
      <c r="BLZ175" s="41"/>
      <c r="BMA175" s="41"/>
      <c r="BMB175" s="41"/>
      <c r="BMC175" s="41"/>
      <c r="BMD175" s="41"/>
      <c r="BME175" s="41"/>
      <c r="BMF175" s="41"/>
      <c r="BMG175" s="41"/>
      <c r="BMH175" s="41"/>
      <c r="BMI175" s="41"/>
      <c r="BMJ175" s="41"/>
      <c r="BMK175" s="41"/>
      <c r="BML175" s="41"/>
      <c r="BMM175" s="41"/>
      <c r="BMN175" s="41"/>
      <c r="BMO175" s="41"/>
      <c r="BMP175" s="41"/>
      <c r="BMQ175" s="41"/>
      <c r="BMR175" s="41"/>
      <c r="BMS175" s="41"/>
      <c r="BMT175" s="41"/>
      <c r="BMU175" s="41"/>
      <c r="BMV175" s="41"/>
      <c r="BMW175" s="41"/>
      <c r="BMX175" s="41"/>
      <c r="BMY175" s="41"/>
      <c r="BMZ175" s="41"/>
      <c r="BNA175" s="41"/>
      <c r="BNB175" s="41"/>
      <c r="BNC175" s="41"/>
      <c r="BND175" s="41"/>
      <c r="BNE175" s="41"/>
      <c r="BNF175" s="41"/>
      <c r="BNG175" s="41"/>
      <c r="BNH175" s="41"/>
      <c r="BNI175" s="41"/>
      <c r="BNJ175" s="41"/>
      <c r="BNK175" s="41"/>
      <c r="BNL175" s="41"/>
      <c r="BNM175" s="41"/>
      <c r="BNN175" s="41"/>
      <c r="BNO175" s="41"/>
      <c r="BNP175" s="41"/>
      <c r="BNQ175" s="41"/>
      <c r="BNR175" s="41"/>
      <c r="BNS175" s="41"/>
      <c r="BNT175" s="41"/>
      <c r="BNU175" s="41"/>
      <c r="BNV175" s="41"/>
      <c r="BNW175" s="41"/>
      <c r="BNX175" s="41"/>
      <c r="BNY175" s="41"/>
      <c r="BNZ175" s="41"/>
      <c r="BOA175" s="41"/>
      <c r="BOB175" s="41"/>
      <c r="BOC175" s="41"/>
      <c r="BOD175" s="41"/>
      <c r="BOE175" s="41"/>
      <c r="BOF175" s="41"/>
      <c r="BOG175" s="41"/>
      <c r="BOH175" s="41"/>
      <c r="BOI175" s="41"/>
      <c r="BOJ175" s="41"/>
      <c r="BOK175" s="41"/>
      <c r="BOL175" s="41"/>
      <c r="BOM175" s="41"/>
      <c r="BON175" s="41"/>
      <c r="BOO175" s="41"/>
      <c r="BOP175" s="41"/>
      <c r="BOQ175" s="41"/>
      <c r="BOR175" s="41"/>
      <c r="BOS175" s="41"/>
      <c r="BOT175" s="41"/>
      <c r="BOU175" s="41"/>
      <c r="BOV175" s="41"/>
      <c r="BOW175" s="41"/>
      <c r="BOX175" s="41"/>
      <c r="BOY175" s="41"/>
      <c r="BOZ175" s="41"/>
      <c r="BPA175" s="41"/>
      <c r="BPB175" s="41"/>
      <c r="BPC175" s="41"/>
      <c r="BPD175" s="41"/>
      <c r="BPE175" s="41"/>
      <c r="BPF175" s="41"/>
      <c r="BPG175" s="41"/>
      <c r="BPH175" s="41"/>
      <c r="BPI175" s="41"/>
      <c r="BPJ175" s="41"/>
      <c r="BPK175" s="41"/>
      <c r="BPL175" s="41"/>
      <c r="BPM175" s="41"/>
      <c r="BPN175" s="41"/>
      <c r="BPO175" s="41"/>
      <c r="BPP175" s="41"/>
      <c r="BPQ175" s="41"/>
      <c r="BPR175" s="41"/>
      <c r="BPS175" s="41"/>
      <c r="BPT175" s="41"/>
      <c r="BPU175" s="41"/>
      <c r="BPV175" s="41"/>
      <c r="BPW175" s="41"/>
      <c r="BPX175" s="41"/>
      <c r="BPY175" s="41"/>
      <c r="BPZ175" s="41"/>
      <c r="BQA175" s="41"/>
      <c r="BQH175" s="41"/>
      <c r="BQI175" s="41"/>
      <c r="BQJ175" s="41"/>
      <c r="BQK175" s="41"/>
      <c r="BQL175" s="41"/>
      <c r="BQM175" s="41"/>
      <c r="BQN175" s="41"/>
      <c r="BQO175" s="41"/>
      <c r="BQP175" s="41"/>
      <c r="BQQ175" s="41"/>
      <c r="BQR175" s="41"/>
      <c r="BQS175" s="41"/>
      <c r="BQT175" s="41"/>
      <c r="BQU175" s="41"/>
      <c r="BQV175" s="41"/>
      <c r="BQW175" s="41"/>
      <c r="BQX175" s="41"/>
      <c r="BQY175" s="41"/>
      <c r="BQZ175" s="41"/>
      <c r="BRA175" s="41"/>
      <c r="BRB175" s="41"/>
      <c r="BRC175" s="41"/>
      <c r="BRD175" s="41"/>
      <c r="BRE175" s="41"/>
      <c r="BRF175" s="41"/>
      <c r="BRG175" s="41"/>
      <c r="BRH175" s="41"/>
      <c r="BRI175" s="41"/>
      <c r="BRJ175" s="41"/>
      <c r="BRK175" s="41"/>
      <c r="BRL175" s="41"/>
      <c r="BRM175" s="41"/>
      <c r="BRN175" s="41"/>
      <c r="BRO175" s="41"/>
      <c r="BRP175" s="41"/>
      <c r="BRQ175" s="41"/>
      <c r="BRR175" s="41"/>
      <c r="BRS175" s="41"/>
      <c r="BRT175" s="41"/>
      <c r="BRU175" s="41"/>
      <c r="BRV175" s="41"/>
      <c r="BRW175" s="41"/>
      <c r="BRX175" s="41"/>
      <c r="BRY175" s="41"/>
      <c r="BRZ175" s="41"/>
      <c r="BSA175" s="41"/>
      <c r="BSB175" s="41"/>
      <c r="BSC175" s="41"/>
      <c r="BSD175" s="41"/>
      <c r="BSE175" s="41"/>
      <c r="BSF175" s="41"/>
      <c r="BSG175" s="41"/>
      <c r="BSH175" s="41"/>
      <c r="BSI175" s="41"/>
      <c r="BSJ175" s="41"/>
      <c r="BSK175" s="41"/>
      <c r="BSL175" s="41"/>
      <c r="BSM175" s="41"/>
      <c r="BSN175" s="41"/>
      <c r="BSO175" s="41"/>
      <c r="BSP175" s="41"/>
      <c r="BSQ175" s="41"/>
      <c r="BSR175" s="41"/>
      <c r="BSS175" s="41"/>
      <c r="BST175" s="41"/>
      <c r="BSU175" s="41"/>
      <c r="BSV175" s="41"/>
      <c r="BSW175" s="41"/>
      <c r="BSX175" s="41"/>
      <c r="BSY175" s="41"/>
      <c r="BSZ175" s="41"/>
      <c r="BTA175" s="41"/>
      <c r="BTB175" s="41"/>
      <c r="BTC175" s="41"/>
      <c r="BTD175" s="41"/>
      <c r="BTE175" s="41"/>
      <c r="BTF175" s="41"/>
      <c r="BTG175" s="41"/>
      <c r="BTH175" s="41"/>
      <c r="BTI175" s="41"/>
      <c r="BTJ175" s="41"/>
      <c r="BTK175" s="41"/>
      <c r="BTL175" s="41"/>
      <c r="BTM175" s="41"/>
      <c r="BTN175" s="41"/>
      <c r="BTO175" s="41"/>
      <c r="BTP175" s="41"/>
      <c r="BTQ175" s="41"/>
      <c r="BTR175" s="41"/>
      <c r="BTS175" s="41"/>
      <c r="BTT175" s="41"/>
      <c r="BTU175" s="41"/>
      <c r="BTV175" s="41"/>
      <c r="BTW175" s="41"/>
      <c r="BTX175" s="41"/>
      <c r="BTY175" s="41"/>
      <c r="BTZ175" s="41"/>
      <c r="BUA175" s="41"/>
      <c r="BUB175" s="41"/>
      <c r="BUC175" s="41"/>
      <c r="BUD175" s="41"/>
      <c r="BUE175" s="41"/>
      <c r="BUF175" s="41"/>
      <c r="BUG175" s="41"/>
      <c r="BUH175" s="41"/>
      <c r="BUI175" s="41"/>
      <c r="BUJ175" s="41"/>
      <c r="BUK175" s="41"/>
      <c r="BUL175" s="41"/>
      <c r="BUM175" s="41"/>
      <c r="BUN175" s="41"/>
      <c r="BUO175" s="41"/>
      <c r="BUP175" s="41"/>
      <c r="BUQ175" s="41"/>
      <c r="BUR175" s="41"/>
      <c r="BUS175" s="41"/>
      <c r="BUT175" s="41"/>
      <c r="BUU175" s="41"/>
      <c r="BUV175" s="41"/>
      <c r="BUW175" s="41"/>
      <c r="BUX175" s="41"/>
      <c r="BUY175" s="41"/>
      <c r="BUZ175" s="41"/>
      <c r="BVA175" s="41"/>
      <c r="BVB175" s="41"/>
      <c r="BVC175" s="41"/>
      <c r="BVD175" s="41"/>
      <c r="BVE175" s="41"/>
      <c r="BVF175" s="41"/>
      <c r="BVG175" s="41"/>
      <c r="BVH175" s="41"/>
      <c r="BVI175" s="41"/>
      <c r="BVJ175" s="41"/>
      <c r="BVK175" s="41"/>
      <c r="BVL175" s="41"/>
      <c r="BVM175" s="41"/>
      <c r="BVN175" s="41"/>
      <c r="BVO175" s="41"/>
      <c r="BVP175" s="41"/>
      <c r="BVQ175" s="41"/>
      <c r="BVR175" s="41"/>
      <c r="BVS175" s="41"/>
      <c r="BVT175" s="41"/>
      <c r="BVU175" s="41"/>
      <c r="BVV175" s="41"/>
      <c r="BVW175" s="41"/>
      <c r="BVX175" s="41"/>
      <c r="BVY175" s="41"/>
      <c r="BVZ175" s="41"/>
      <c r="BWA175" s="41"/>
      <c r="BWB175" s="41"/>
      <c r="BWC175" s="41"/>
      <c r="BWD175" s="41"/>
      <c r="BWE175" s="41"/>
      <c r="BWF175" s="41"/>
      <c r="BWG175" s="41"/>
      <c r="BWH175" s="41"/>
      <c r="BWI175" s="41"/>
      <c r="BWJ175" s="41"/>
      <c r="BWK175" s="41"/>
      <c r="BWL175" s="41"/>
      <c r="BWM175" s="41"/>
      <c r="BWN175" s="41"/>
      <c r="BWO175" s="41"/>
      <c r="BWP175" s="41"/>
      <c r="BWQ175" s="41"/>
      <c r="BWR175" s="41"/>
      <c r="BWS175" s="41"/>
      <c r="BWT175" s="41"/>
      <c r="BWU175" s="41"/>
      <c r="BWV175" s="41"/>
      <c r="BWW175" s="41"/>
      <c r="BWX175" s="41"/>
      <c r="BWY175" s="41"/>
      <c r="BWZ175" s="41"/>
      <c r="BXA175" s="41"/>
      <c r="BXB175" s="41"/>
      <c r="BXC175" s="41"/>
      <c r="BXD175" s="41"/>
      <c r="BXE175" s="41"/>
      <c r="BXF175" s="41"/>
      <c r="BXG175" s="41"/>
      <c r="BXH175" s="41"/>
      <c r="BXI175" s="41"/>
      <c r="BXJ175" s="41"/>
      <c r="BXK175" s="41"/>
      <c r="BXL175" s="41"/>
      <c r="BXM175" s="41"/>
      <c r="BXN175" s="41"/>
      <c r="BXO175" s="41"/>
      <c r="BXP175" s="41"/>
      <c r="BXQ175" s="41"/>
      <c r="BXR175" s="41"/>
      <c r="BXS175" s="41"/>
      <c r="BXT175" s="41"/>
      <c r="BXU175" s="41"/>
      <c r="BXV175" s="41"/>
      <c r="BXW175" s="41"/>
      <c r="BXX175" s="41"/>
      <c r="BXY175" s="41"/>
      <c r="BXZ175" s="41"/>
      <c r="BYA175" s="41"/>
      <c r="BYB175" s="41"/>
      <c r="BYC175" s="41"/>
      <c r="BYD175" s="41"/>
      <c r="BYE175" s="41"/>
      <c r="BYF175" s="41"/>
      <c r="BYG175" s="41"/>
      <c r="BYH175" s="41"/>
      <c r="BYI175" s="41"/>
      <c r="BYJ175" s="41"/>
      <c r="BYK175" s="41"/>
      <c r="BYL175" s="41"/>
      <c r="BYM175" s="41"/>
      <c r="BYN175" s="41"/>
      <c r="BYO175" s="41"/>
      <c r="BYP175" s="41"/>
      <c r="BYQ175" s="41"/>
      <c r="BYR175" s="41"/>
      <c r="BYS175" s="41"/>
      <c r="BYT175" s="41"/>
      <c r="BYU175" s="41"/>
      <c r="BYV175" s="41"/>
      <c r="BYW175" s="41"/>
      <c r="BYX175" s="41"/>
      <c r="BYY175" s="41"/>
      <c r="BYZ175" s="41"/>
      <c r="BZA175" s="41"/>
      <c r="BZB175" s="41"/>
      <c r="BZC175" s="41"/>
      <c r="BZD175" s="41"/>
      <c r="BZE175" s="41"/>
      <c r="BZF175" s="41"/>
      <c r="BZG175" s="41"/>
      <c r="BZH175" s="41"/>
      <c r="BZI175" s="41"/>
      <c r="BZJ175" s="41"/>
      <c r="BZK175" s="41"/>
      <c r="BZL175" s="41"/>
      <c r="BZM175" s="41"/>
      <c r="BZN175" s="41"/>
      <c r="BZO175" s="41"/>
      <c r="BZP175" s="41"/>
      <c r="BZQ175" s="41"/>
      <c r="BZR175" s="41"/>
      <c r="BZS175" s="41"/>
      <c r="BZT175" s="41"/>
      <c r="BZU175" s="41"/>
      <c r="BZV175" s="41"/>
      <c r="BZW175" s="41"/>
      <c r="CAD175" s="41"/>
      <c r="CAE175" s="41"/>
      <c r="CAF175" s="41"/>
      <c r="CAG175" s="41"/>
      <c r="CAH175" s="41"/>
      <c r="CAI175" s="41"/>
      <c r="CAJ175" s="41"/>
      <c r="CAK175" s="41"/>
      <c r="CAL175" s="41"/>
      <c r="CAM175" s="41"/>
      <c r="CAN175" s="41"/>
      <c r="CAO175" s="41"/>
      <c r="CAP175" s="41"/>
      <c r="CAQ175" s="41"/>
      <c r="CAR175" s="41"/>
      <c r="CAS175" s="41"/>
      <c r="CAT175" s="41"/>
      <c r="CAU175" s="41"/>
      <c r="CAV175" s="41"/>
      <c r="CAW175" s="41"/>
      <c r="CAX175" s="41"/>
      <c r="CAY175" s="41"/>
      <c r="CAZ175" s="41"/>
      <c r="CBA175" s="41"/>
      <c r="CBB175" s="41"/>
      <c r="CBC175" s="41"/>
      <c r="CBD175" s="41"/>
      <c r="CBE175" s="41"/>
      <c r="CBF175" s="41"/>
      <c r="CBG175" s="41"/>
      <c r="CBH175" s="41"/>
      <c r="CBI175" s="41"/>
      <c r="CBJ175" s="41"/>
      <c r="CBK175" s="41"/>
      <c r="CBL175" s="41"/>
      <c r="CBM175" s="41"/>
      <c r="CBN175" s="41"/>
      <c r="CBO175" s="41"/>
      <c r="CBP175" s="41"/>
      <c r="CBQ175" s="41"/>
      <c r="CBR175" s="41"/>
      <c r="CBS175" s="41"/>
      <c r="CBT175" s="41"/>
      <c r="CBU175" s="41"/>
      <c r="CBV175" s="41"/>
      <c r="CBW175" s="41"/>
      <c r="CBX175" s="41"/>
      <c r="CBY175" s="41"/>
      <c r="CBZ175" s="41"/>
      <c r="CCA175" s="41"/>
      <c r="CCB175" s="41"/>
      <c r="CCC175" s="41"/>
      <c r="CCD175" s="41"/>
      <c r="CCE175" s="41"/>
      <c r="CCF175" s="41"/>
      <c r="CCG175" s="41"/>
      <c r="CCH175" s="41"/>
      <c r="CCI175" s="41"/>
      <c r="CCJ175" s="41"/>
      <c r="CCK175" s="41"/>
      <c r="CCL175" s="41"/>
      <c r="CCM175" s="41"/>
      <c r="CCN175" s="41"/>
      <c r="CCO175" s="41"/>
      <c r="CCP175" s="41"/>
      <c r="CCQ175" s="41"/>
      <c r="CCR175" s="41"/>
      <c r="CCS175" s="41"/>
      <c r="CCT175" s="41"/>
      <c r="CCU175" s="41"/>
      <c r="CCV175" s="41"/>
      <c r="CCW175" s="41"/>
      <c r="CCX175" s="41"/>
      <c r="CCY175" s="41"/>
      <c r="CCZ175" s="41"/>
      <c r="CDA175" s="41"/>
      <c r="CDB175" s="41"/>
      <c r="CDC175" s="41"/>
      <c r="CDD175" s="41"/>
      <c r="CDE175" s="41"/>
      <c r="CDF175" s="41"/>
      <c r="CDG175" s="41"/>
      <c r="CDH175" s="41"/>
      <c r="CDI175" s="41"/>
      <c r="CDJ175" s="41"/>
      <c r="CDK175" s="41"/>
      <c r="CDL175" s="41"/>
      <c r="CDM175" s="41"/>
      <c r="CDN175" s="41"/>
      <c r="CDO175" s="41"/>
      <c r="CDP175" s="41"/>
      <c r="CDQ175" s="41"/>
      <c r="CDR175" s="41"/>
      <c r="CDS175" s="41"/>
      <c r="CDT175" s="41"/>
      <c r="CDU175" s="41"/>
      <c r="CDV175" s="41"/>
      <c r="CDW175" s="41"/>
      <c r="CDX175" s="41"/>
      <c r="CDY175" s="41"/>
      <c r="CDZ175" s="41"/>
      <c r="CEA175" s="41"/>
      <c r="CEB175" s="41"/>
      <c r="CEC175" s="41"/>
      <c r="CED175" s="41"/>
      <c r="CEE175" s="41"/>
      <c r="CEF175" s="41"/>
      <c r="CEG175" s="41"/>
      <c r="CEH175" s="41"/>
      <c r="CEI175" s="41"/>
      <c r="CEJ175" s="41"/>
      <c r="CEK175" s="41"/>
      <c r="CEL175" s="41"/>
      <c r="CEM175" s="41"/>
      <c r="CEN175" s="41"/>
      <c r="CEO175" s="41"/>
      <c r="CEP175" s="41"/>
      <c r="CEQ175" s="41"/>
      <c r="CER175" s="41"/>
      <c r="CES175" s="41"/>
      <c r="CET175" s="41"/>
      <c r="CEU175" s="41"/>
      <c r="CEV175" s="41"/>
      <c r="CEW175" s="41"/>
      <c r="CEX175" s="41"/>
      <c r="CEY175" s="41"/>
      <c r="CEZ175" s="41"/>
      <c r="CFA175" s="41"/>
      <c r="CFB175" s="41"/>
      <c r="CFC175" s="41"/>
      <c r="CFD175" s="41"/>
      <c r="CFE175" s="41"/>
      <c r="CFF175" s="41"/>
      <c r="CFG175" s="41"/>
      <c r="CFH175" s="41"/>
      <c r="CFI175" s="41"/>
      <c r="CFJ175" s="41"/>
      <c r="CFK175" s="41"/>
      <c r="CFL175" s="41"/>
      <c r="CFM175" s="41"/>
      <c r="CFN175" s="41"/>
      <c r="CFO175" s="41"/>
      <c r="CFP175" s="41"/>
      <c r="CFQ175" s="41"/>
      <c r="CFR175" s="41"/>
      <c r="CFS175" s="41"/>
      <c r="CFT175" s="41"/>
      <c r="CFU175" s="41"/>
      <c r="CFV175" s="41"/>
      <c r="CFW175" s="41"/>
      <c r="CFX175" s="41"/>
      <c r="CFY175" s="41"/>
      <c r="CFZ175" s="41"/>
      <c r="CGA175" s="41"/>
      <c r="CGB175" s="41"/>
      <c r="CGC175" s="41"/>
      <c r="CGD175" s="41"/>
      <c r="CGE175" s="41"/>
      <c r="CGF175" s="41"/>
      <c r="CGG175" s="41"/>
      <c r="CGH175" s="41"/>
      <c r="CGI175" s="41"/>
      <c r="CGJ175" s="41"/>
      <c r="CGK175" s="41"/>
      <c r="CGL175" s="41"/>
      <c r="CGM175" s="41"/>
      <c r="CGN175" s="41"/>
      <c r="CGO175" s="41"/>
      <c r="CGP175" s="41"/>
      <c r="CGQ175" s="41"/>
      <c r="CGR175" s="41"/>
      <c r="CGS175" s="41"/>
      <c r="CGT175" s="41"/>
      <c r="CGU175" s="41"/>
      <c r="CGV175" s="41"/>
      <c r="CGW175" s="41"/>
      <c r="CGX175" s="41"/>
      <c r="CGY175" s="41"/>
      <c r="CGZ175" s="41"/>
      <c r="CHA175" s="41"/>
      <c r="CHB175" s="41"/>
      <c r="CHC175" s="41"/>
      <c r="CHD175" s="41"/>
      <c r="CHE175" s="41"/>
      <c r="CHF175" s="41"/>
      <c r="CHG175" s="41"/>
      <c r="CHH175" s="41"/>
      <c r="CHI175" s="41"/>
      <c r="CHJ175" s="41"/>
      <c r="CHK175" s="41"/>
      <c r="CHL175" s="41"/>
      <c r="CHM175" s="41"/>
      <c r="CHN175" s="41"/>
      <c r="CHO175" s="41"/>
      <c r="CHP175" s="41"/>
      <c r="CHQ175" s="41"/>
      <c r="CHR175" s="41"/>
      <c r="CHS175" s="41"/>
      <c r="CHT175" s="41"/>
      <c r="CHU175" s="41"/>
      <c r="CHV175" s="41"/>
      <c r="CHW175" s="41"/>
      <c r="CHX175" s="41"/>
      <c r="CHY175" s="41"/>
      <c r="CHZ175" s="41"/>
      <c r="CIA175" s="41"/>
      <c r="CIB175" s="41"/>
      <c r="CIC175" s="41"/>
      <c r="CID175" s="41"/>
      <c r="CIE175" s="41"/>
      <c r="CIF175" s="41"/>
      <c r="CIG175" s="41"/>
      <c r="CIH175" s="41"/>
      <c r="CII175" s="41"/>
      <c r="CIJ175" s="41"/>
      <c r="CIK175" s="41"/>
      <c r="CIL175" s="41"/>
      <c r="CIM175" s="41"/>
      <c r="CIN175" s="41"/>
      <c r="CIO175" s="41"/>
      <c r="CIP175" s="41"/>
      <c r="CIQ175" s="41"/>
      <c r="CIR175" s="41"/>
      <c r="CIS175" s="41"/>
      <c r="CIT175" s="41"/>
      <c r="CIU175" s="41"/>
      <c r="CIV175" s="41"/>
      <c r="CIW175" s="41"/>
      <c r="CIX175" s="41"/>
      <c r="CIY175" s="41"/>
      <c r="CIZ175" s="41"/>
      <c r="CJA175" s="41"/>
      <c r="CJB175" s="41"/>
      <c r="CJC175" s="41"/>
      <c r="CJD175" s="41"/>
      <c r="CJE175" s="41"/>
      <c r="CJF175" s="41"/>
      <c r="CJG175" s="41"/>
      <c r="CJH175" s="41"/>
      <c r="CJI175" s="41"/>
      <c r="CJJ175" s="41"/>
      <c r="CJK175" s="41"/>
      <c r="CJL175" s="41"/>
      <c r="CJM175" s="41"/>
      <c r="CJN175" s="41"/>
      <c r="CJO175" s="41"/>
      <c r="CJP175" s="41"/>
      <c r="CJQ175" s="41"/>
      <c r="CJR175" s="41"/>
      <c r="CJS175" s="41"/>
      <c r="CJZ175" s="41"/>
      <c r="CKA175" s="41"/>
      <c r="CKB175" s="41"/>
      <c r="CKC175" s="41"/>
      <c r="CKD175" s="41"/>
      <c r="CKE175" s="41"/>
      <c r="CKF175" s="41"/>
      <c r="CKG175" s="41"/>
      <c r="CKH175" s="41"/>
      <c r="CKI175" s="41"/>
      <c r="CKJ175" s="41"/>
      <c r="CKK175" s="41"/>
      <c r="CKL175" s="41"/>
      <c r="CKM175" s="41"/>
      <c r="CKN175" s="41"/>
      <c r="CKO175" s="41"/>
      <c r="CKP175" s="41"/>
      <c r="CKQ175" s="41"/>
      <c r="CKR175" s="41"/>
      <c r="CKS175" s="41"/>
      <c r="CKT175" s="41"/>
      <c r="CKU175" s="41"/>
      <c r="CKV175" s="41"/>
      <c r="CKW175" s="41"/>
      <c r="CKX175" s="41"/>
      <c r="CKY175" s="41"/>
      <c r="CKZ175" s="41"/>
      <c r="CLA175" s="41"/>
      <c r="CLB175" s="41"/>
      <c r="CLC175" s="41"/>
      <c r="CLD175" s="41"/>
      <c r="CLE175" s="41"/>
      <c r="CLF175" s="41"/>
      <c r="CLG175" s="41"/>
      <c r="CLH175" s="41"/>
      <c r="CLI175" s="41"/>
      <c r="CLJ175" s="41"/>
      <c r="CLK175" s="41"/>
      <c r="CLL175" s="41"/>
      <c r="CLM175" s="41"/>
      <c r="CLN175" s="41"/>
      <c r="CLO175" s="41"/>
      <c r="CLP175" s="41"/>
      <c r="CLQ175" s="41"/>
      <c r="CLR175" s="41"/>
      <c r="CLS175" s="41"/>
      <c r="CLT175" s="41"/>
      <c r="CLU175" s="41"/>
      <c r="CLV175" s="41"/>
      <c r="CLW175" s="41"/>
      <c r="CLX175" s="41"/>
      <c r="CLY175" s="41"/>
      <c r="CLZ175" s="41"/>
      <c r="CMA175" s="41"/>
      <c r="CMB175" s="41"/>
      <c r="CMC175" s="41"/>
      <c r="CMD175" s="41"/>
      <c r="CME175" s="41"/>
      <c r="CMF175" s="41"/>
      <c r="CMG175" s="41"/>
      <c r="CMH175" s="41"/>
      <c r="CMI175" s="41"/>
      <c r="CMJ175" s="41"/>
      <c r="CMK175" s="41"/>
      <c r="CML175" s="41"/>
      <c r="CMM175" s="41"/>
      <c r="CMN175" s="41"/>
      <c r="CMO175" s="41"/>
      <c r="CMP175" s="41"/>
      <c r="CMQ175" s="41"/>
      <c r="CMR175" s="41"/>
      <c r="CMS175" s="41"/>
      <c r="CMT175" s="41"/>
      <c r="CMU175" s="41"/>
      <c r="CMV175" s="41"/>
      <c r="CMW175" s="41"/>
      <c r="CMX175" s="41"/>
      <c r="CMY175" s="41"/>
      <c r="CMZ175" s="41"/>
      <c r="CNA175" s="41"/>
      <c r="CNB175" s="41"/>
      <c r="CNC175" s="41"/>
      <c r="CND175" s="41"/>
      <c r="CNE175" s="41"/>
      <c r="CNF175" s="41"/>
      <c r="CNG175" s="41"/>
      <c r="CNH175" s="41"/>
      <c r="CNI175" s="41"/>
      <c r="CNJ175" s="41"/>
      <c r="CNK175" s="41"/>
      <c r="CNL175" s="41"/>
      <c r="CNM175" s="41"/>
      <c r="CNN175" s="41"/>
      <c r="CNO175" s="41"/>
      <c r="CNP175" s="41"/>
      <c r="CNQ175" s="41"/>
      <c r="CNR175" s="41"/>
      <c r="CNS175" s="41"/>
      <c r="CNT175" s="41"/>
      <c r="CNU175" s="41"/>
      <c r="CNV175" s="41"/>
      <c r="CNW175" s="41"/>
      <c r="CNX175" s="41"/>
      <c r="CNY175" s="41"/>
      <c r="CNZ175" s="41"/>
      <c r="COA175" s="41"/>
      <c r="COB175" s="41"/>
      <c r="COC175" s="41"/>
      <c r="COD175" s="41"/>
      <c r="COE175" s="41"/>
      <c r="COF175" s="41"/>
      <c r="COG175" s="41"/>
      <c r="COH175" s="41"/>
      <c r="COI175" s="41"/>
      <c r="COJ175" s="41"/>
      <c r="COK175" s="41"/>
      <c r="COL175" s="41"/>
      <c r="COM175" s="41"/>
      <c r="CON175" s="41"/>
      <c r="COO175" s="41"/>
      <c r="COP175" s="41"/>
      <c r="COQ175" s="41"/>
      <c r="COR175" s="41"/>
      <c r="COS175" s="41"/>
      <c r="COT175" s="41"/>
      <c r="COU175" s="41"/>
      <c r="COV175" s="41"/>
      <c r="COW175" s="41"/>
      <c r="COX175" s="41"/>
      <c r="COY175" s="41"/>
      <c r="COZ175" s="41"/>
      <c r="CPA175" s="41"/>
      <c r="CPB175" s="41"/>
      <c r="CPC175" s="41"/>
      <c r="CPD175" s="41"/>
      <c r="CPE175" s="41"/>
      <c r="CPF175" s="41"/>
      <c r="CPG175" s="41"/>
      <c r="CPH175" s="41"/>
      <c r="CPI175" s="41"/>
      <c r="CPJ175" s="41"/>
      <c r="CPK175" s="41"/>
      <c r="CPL175" s="41"/>
      <c r="CPM175" s="41"/>
      <c r="CPN175" s="41"/>
      <c r="CPO175" s="41"/>
      <c r="CPP175" s="41"/>
      <c r="CPQ175" s="41"/>
      <c r="CPR175" s="41"/>
      <c r="CPS175" s="41"/>
      <c r="CPT175" s="41"/>
      <c r="CPU175" s="41"/>
      <c r="CPV175" s="41"/>
      <c r="CPW175" s="41"/>
      <c r="CPX175" s="41"/>
      <c r="CPY175" s="41"/>
      <c r="CPZ175" s="41"/>
      <c r="CQA175" s="41"/>
      <c r="CQB175" s="41"/>
      <c r="CQC175" s="41"/>
      <c r="CQD175" s="41"/>
      <c r="CQE175" s="41"/>
      <c r="CQF175" s="41"/>
      <c r="CQG175" s="41"/>
      <c r="CQH175" s="41"/>
      <c r="CQI175" s="41"/>
      <c r="CQJ175" s="41"/>
      <c r="CQK175" s="41"/>
      <c r="CQL175" s="41"/>
      <c r="CQM175" s="41"/>
      <c r="CQN175" s="41"/>
      <c r="CQO175" s="41"/>
      <c r="CQP175" s="41"/>
      <c r="CQQ175" s="41"/>
      <c r="CQR175" s="41"/>
      <c r="CQS175" s="41"/>
      <c r="CQT175" s="41"/>
      <c r="CQU175" s="41"/>
      <c r="CQV175" s="41"/>
      <c r="CQW175" s="41"/>
      <c r="CQX175" s="41"/>
      <c r="CQY175" s="41"/>
      <c r="CQZ175" s="41"/>
      <c r="CRA175" s="41"/>
      <c r="CRB175" s="41"/>
      <c r="CRC175" s="41"/>
      <c r="CRD175" s="41"/>
      <c r="CRE175" s="41"/>
      <c r="CRF175" s="41"/>
      <c r="CRG175" s="41"/>
      <c r="CRH175" s="41"/>
      <c r="CRI175" s="41"/>
      <c r="CRJ175" s="41"/>
      <c r="CRK175" s="41"/>
      <c r="CRL175" s="41"/>
      <c r="CRM175" s="41"/>
      <c r="CRN175" s="41"/>
      <c r="CRO175" s="41"/>
      <c r="CRP175" s="41"/>
      <c r="CRQ175" s="41"/>
      <c r="CRR175" s="41"/>
      <c r="CRS175" s="41"/>
      <c r="CRT175" s="41"/>
      <c r="CRU175" s="41"/>
      <c r="CRV175" s="41"/>
      <c r="CRW175" s="41"/>
      <c r="CRX175" s="41"/>
      <c r="CRY175" s="41"/>
      <c r="CRZ175" s="41"/>
      <c r="CSA175" s="41"/>
      <c r="CSB175" s="41"/>
      <c r="CSC175" s="41"/>
      <c r="CSD175" s="41"/>
      <c r="CSE175" s="41"/>
      <c r="CSF175" s="41"/>
      <c r="CSG175" s="41"/>
      <c r="CSH175" s="41"/>
      <c r="CSI175" s="41"/>
      <c r="CSJ175" s="41"/>
      <c r="CSK175" s="41"/>
      <c r="CSL175" s="41"/>
      <c r="CSM175" s="41"/>
      <c r="CSN175" s="41"/>
      <c r="CSO175" s="41"/>
      <c r="CSP175" s="41"/>
      <c r="CSQ175" s="41"/>
      <c r="CSR175" s="41"/>
      <c r="CSS175" s="41"/>
      <c r="CST175" s="41"/>
      <c r="CSU175" s="41"/>
      <c r="CSV175" s="41"/>
      <c r="CSW175" s="41"/>
      <c r="CSX175" s="41"/>
      <c r="CSY175" s="41"/>
      <c r="CSZ175" s="41"/>
      <c r="CTA175" s="41"/>
      <c r="CTB175" s="41"/>
      <c r="CTC175" s="41"/>
      <c r="CTD175" s="41"/>
      <c r="CTE175" s="41"/>
      <c r="CTF175" s="41"/>
      <c r="CTG175" s="41"/>
      <c r="CTH175" s="41"/>
      <c r="CTI175" s="41"/>
      <c r="CTJ175" s="41"/>
      <c r="CTK175" s="41"/>
      <c r="CTL175" s="41"/>
      <c r="CTM175" s="41"/>
      <c r="CTN175" s="41"/>
      <c r="CTO175" s="41"/>
      <c r="CTV175" s="41"/>
      <c r="CTW175" s="41"/>
      <c r="CTX175" s="41"/>
      <c r="CTY175" s="41"/>
      <c r="CTZ175" s="41"/>
      <c r="CUA175" s="41"/>
      <c r="CUB175" s="41"/>
      <c r="CUC175" s="41"/>
      <c r="CUD175" s="41"/>
      <c r="CUE175" s="41"/>
      <c r="CUF175" s="41"/>
      <c r="CUG175" s="41"/>
      <c r="CUH175" s="41"/>
      <c r="CUI175" s="41"/>
      <c r="CUJ175" s="41"/>
      <c r="CUK175" s="41"/>
      <c r="CUL175" s="41"/>
      <c r="CUM175" s="41"/>
      <c r="CUN175" s="41"/>
      <c r="CUO175" s="41"/>
      <c r="CUP175" s="41"/>
      <c r="CUQ175" s="41"/>
      <c r="CUR175" s="41"/>
      <c r="CUS175" s="41"/>
      <c r="CUT175" s="41"/>
      <c r="CUU175" s="41"/>
      <c r="CUV175" s="41"/>
      <c r="CUW175" s="41"/>
      <c r="CUX175" s="41"/>
      <c r="CUY175" s="41"/>
      <c r="CUZ175" s="41"/>
      <c r="CVA175" s="41"/>
      <c r="CVB175" s="41"/>
      <c r="CVC175" s="41"/>
      <c r="CVD175" s="41"/>
      <c r="CVE175" s="41"/>
      <c r="CVF175" s="41"/>
      <c r="CVG175" s="41"/>
      <c r="CVH175" s="41"/>
      <c r="CVI175" s="41"/>
      <c r="CVJ175" s="41"/>
      <c r="CVK175" s="41"/>
      <c r="CVL175" s="41"/>
      <c r="CVM175" s="41"/>
      <c r="CVN175" s="41"/>
      <c r="CVO175" s="41"/>
      <c r="CVP175" s="41"/>
      <c r="CVQ175" s="41"/>
      <c r="CVR175" s="41"/>
      <c r="CVS175" s="41"/>
      <c r="CVT175" s="41"/>
      <c r="CVU175" s="41"/>
      <c r="CVV175" s="41"/>
      <c r="CVW175" s="41"/>
      <c r="CVX175" s="41"/>
      <c r="CVY175" s="41"/>
      <c r="CVZ175" s="41"/>
      <c r="CWA175" s="41"/>
      <c r="CWB175" s="41"/>
      <c r="CWC175" s="41"/>
      <c r="CWD175" s="41"/>
      <c r="CWE175" s="41"/>
      <c r="CWF175" s="41"/>
      <c r="CWG175" s="41"/>
      <c r="CWH175" s="41"/>
      <c r="CWI175" s="41"/>
      <c r="CWJ175" s="41"/>
      <c r="CWK175" s="41"/>
      <c r="CWL175" s="41"/>
      <c r="CWM175" s="41"/>
      <c r="CWN175" s="41"/>
      <c r="CWO175" s="41"/>
      <c r="CWP175" s="41"/>
      <c r="CWQ175" s="41"/>
      <c r="CWR175" s="41"/>
      <c r="CWS175" s="41"/>
      <c r="CWT175" s="41"/>
      <c r="CWU175" s="41"/>
      <c r="CWV175" s="41"/>
      <c r="CWW175" s="41"/>
      <c r="CWX175" s="41"/>
      <c r="CWY175" s="41"/>
      <c r="CWZ175" s="41"/>
      <c r="CXA175" s="41"/>
      <c r="CXB175" s="41"/>
      <c r="CXC175" s="41"/>
      <c r="CXD175" s="41"/>
      <c r="CXE175" s="41"/>
      <c r="CXF175" s="41"/>
      <c r="CXG175" s="41"/>
      <c r="CXH175" s="41"/>
      <c r="CXI175" s="41"/>
      <c r="CXJ175" s="41"/>
      <c r="CXK175" s="41"/>
      <c r="CXL175" s="41"/>
      <c r="CXM175" s="41"/>
      <c r="CXN175" s="41"/>
      <c r="CXO175" s="41"/>
      <c r="CXP175" s="41"/>
      <c r="CXQ175" s="41"/>
      <c r="CXR175" s="41"/>
      <c r="CXS175" s="41"/>
      <c r="CXT175" s="41"/>
      <c r="CXU175" s="41"/>
      <c r="CXV175" s="41"/>
      <c r="CXW175" s="41"/>
      <c r="CXX175" s="41"/>
      <c r="CXY175" s="41"/>
      <c r="CXZ175" s="41"/>
      <c r="CYA175" s="41"/>
      <c r="CYB175" s="41"/>
      <c r="CYC175" s="41"/>
      <c r="CYD175" s="41"/>
      <c r="CYE175" s="41"/>
      <c r="CYF175" s="41"/>
      <c r="CYG175" s="41"/>
      <c r="CYH175" s="41"/>
      <c r="CYI175" s="41"/>
      <c r="CYJ175" s="41"/>
      <c r="CYK175" s="41"/>
      <c r="CYL175" s="41"/>
      <c r="CYM175" s="41"/>
      <c r="CYN175" s="41"/>
      <c r="CYO175" s="41"/>
      <c r="CYP175" s="41"/>
      <c r="CYQ175" s="41"/>
      <c r="CYR175" s="41"/>
      <c r="CYS175" s="41"/>
      <c r="CYT175" s="41"/>
      <c r="CYU175" s="41"/>
      <c r="CYV175" s="41"/>
      <c r="CYW175" s="41"/>
      <c r="CYX175" s="41"/>
      <c r="CYY175" s="41"/>
      <c r="CYZ175" s="41"/>
      <c r="CZA175" s="41"/>
      <c r="CZB175" s="41"/>
      <c r="CZC175" s="41"/>
      <c r="CZD175" s="41"/>
      <c r="CZE175" s="41"/>
      <c r="CZF175" s="41"/>
      <c r="CZG175" s="41"/>
      <c r="CZH175" s="41"/>
      <c r="CZI175" s="41"/>
      <c r="CZJ175" s="41"/>
      <c r="CZK175" s="41"/>
      <c r="CZL175" s="41"/>
      <c r="CZM175" s="41"/>
      <c r="CZN175" s="41"/>
      <c r="CZO175" s="41"/>
      <c r="CZP175" s="41"/>
      <c r="CZQ175" s="41"/>
      <c r="CZR175" s="41"/>
      <c r="CZS175" s="41"/>
      <c r="CZT175" s="41"/>
      <c r="CZU175" s="41"/>
      <c r="CZV175" s="41"/>
      <c r="CZW175" s="41"/>
      <c r="CZX175" s="41"/>
      <c r="CZY175" s="41"/>
      <c r="CZZ175" s="41"/>
      <c r="DAA175" s="41"/>
      <c r="DAB175" s="41"/>
      <c r="DAC175" s="41"/>
      <c r="DAD175" s="41"/>
      <c r="DAE175" s="41"/>
      <c r="DAF175" s="41"/>
      <c r="DAG175" s="41"/>
      <c r="DAH175" s="41"/>
      <c r="DAI175" s="41"/>
      <c r="DAJ175" s="41"/>
      <c r="DAK175" s="41"/>
      <c r="DAL175" s="41"/>
      <c r="DAM175" s="41"/>
      <c r="DAN175" s="41"/>
      <c r="DAO175" s="41"/>
      <c r="DAP175" s="41"/>
      <c r="DAQ175" s="41"/>
      <c r="DAR175" s="41"/>
      <c r="DAS175" s="41"/>
      <c r="DAT175" s="41"/>
      <c r="DAU175" s="41"/>
      <c r="DAV175" s="41"/>
      <c r="DAW175" s="41"/>
      <c r="DAX175" s="41"/>
      <c r="DAY175" s="41"/>
      <c r="DAZ175" s="41"/>
      <c r="DBA175" s="41"/>
      <c r="DBB175" s="41"/>
      <c r="DBC175" s="41"/>
      <c r="DBD175" s="41"/>
      <c r="DBE175" s="41"/>
      <c r="DBF175" s="41"/>
      <c r="DBG175" s="41"/>
      <c r="DBH175" s="41"/>
      <c r="DBI175" s="41"/>
      <c r="DBJ175" s="41"/>
      <c r="DBK175" s="41"/>
      <c r="DBL175" s="41"/>
      <c r="DBM175" s="41"/>
      <c r="DBN175" s="41"/>
      <c r="DBO175" s="41"/>
      <c r="DBP175" s="41"/>
      <c r="DBQ175" s="41"/>
      <c r="DBR175" s="41"/>
      <c r="DBS175" s="41"/>
      <c r="DBT175" s="41"/>
      <c r="DBU175" s="41"/>
      <c r="DBV175" s="41"/>
      <c r="DBW175" s="41"/>
      <c r="DBX175" s="41"/>
      <c r="DBY175" s="41"/>
      <c r="DBZ175" s="41"/>
      <c r="DCA175" s="41"/>
      <c r="DCB175" s="41"/>
      <c r="DCC175" s="41"/>
      <c r="DCD175" s="41"/>
      <c r="DCE175" s="41"/>
      <c r="DCF175" s="41"/>
      <c r="DCG175" s="41"/>
      <c r="DCH175" s="41"/>
      <c r="DCI175" s="41"/>
      <c r="DCJ175" s="41"/>
      <c r="DCK175" s="41"/>
      <c r="DCL175" s="41"/>
      <c r="DCM175" s="41"/>
      <c r="DCN175" s="41"/>
      <c r="DCO175" s="41"/>
      <c r="DCP175" s="41"/>
      <c r="DCQ175" s="41"/>
      <c r="DCR175" s="41"/>
      <c r="DCS175" s="41"/>
      <c r="DCT175" s="41"/>
      <c r="DCU175" s="41"/>
      <c r="DCV175" s="41"/>
      <c r="DCW175" s="41"/>
      <c r="DCX175" s="41"/>
      <c r="DCY175" s="41"/>
      <c r="DCZ175" s="41"/>
      <c r="DDA175" s="41"/>
      <c r="DDB175" s="41"/>
      <c r="DDC175" s="41"/>
      <c r="DDD175" s="41"/>
      <c r="DDE175" s="41"/>
      <c r="DDF175" s="41"/>
      <c r="DDG175" s="41"/>
      <c r="DDH175" s="41"/>
      <c r="DDI175" s="41"/>
      <c r="DDJ175" s="41"/>
      <c r="DDK175" s="41"/>
      <c r="DDR175" s="41"/>
      <c r="DDS175" s="41"/>
      <c r="DDT175" s="41"/>
      <c r="DDU175" s="41"/>
      <c r="DDV175" s="41"/>
      <c r="DDW175" s="41"/>
      <c r="DDX175" s="41"/>
      <c r="DDY175" s="41"/>
      <c r="DDZ175" s="41"/>
      <c r="DEA175" s="41"/>
      <c r="DEB175" s="41"/>
      <c r="DEC175" s="41"/>
      <c r="DED175" s="41"/>
      <c r="DEE175" s="41"/>
      <c r="DEF175" s="41"/>
      <c r="DEG175" s="41"/>
      <c r="DEH175" s="41"/>
      <c r="DEI175" s="41"/>
      <c r="DEJ175" s="41"/>
      <c r="DEK175" s="41"/>
      <c r="DEL175" s="41"/>
      <c r="DEM175" s="41"/>
      <c r="DEN175" s="41"/>
      <c r="DEO175" s="41"/>
      <c r="DEP175" s="41"/>
      <c r="DEQ175" s="41"/>
      <c r="DER175" s="41"/>
      <c r="DES175" s="41"/>
      <c r="DET175" s="41"/>
      <c r="DEU175" s="41"/>
      <c r="DEV175" s="41"/>
      <c r="DEW175" s="41"/>
      <c r="DEX175" s="41"/>
      <c r="DEY175" s="41"/>
      <c r="DEZ175" s="41"/>
      <c r="DFA175" s="41"/>
      <c r="DFB175" s="41"/>
      <c r="DFC175" s="41"/>
      <c r="DFD175" s="41"/>
      <c r="DFE175" s="41"/>
      <c r="DFF175" s="41"/>
      <c r="DFG175" s="41"/>
      <c r="DFH175" s="41"/>
      <c r="DFI175" s="41"/>
      <c r="DFJ175" s="41"/>
      <c r="DFK175" s="41"/>
      <c r="DFL175" s="41"/>
      <c r="DFM175" s="41"/>
      <c r="DFN175" s="41"/>
      <c r="DFO175" s="41"/>
      <c r="DFP175" s="41"/>
      <c r="DFQ175" s="41"/>
      <c r="DFR175" s="41"/>
      <c r="DFS175" s="41"/>
      <c r="DFT175" s="41"/>
      <c r="DFU175" s="41"/>
      <c r="DFV175" s="41"/>
      <c r="DFW175" s="41"/>
      <c r="DFX175" s="41"/>
      <c r="DFY175" s="41"/>
      <c r="DFZ175" s="41"/>
      <c r="DGA175" s="41"/>
      <c r="DGB175" s="41"/>
      <c r="DGC175" s="41"/>
      <c r="DGD175" s="41"/>
      <c r="DGE175" s="41"/>
      <c r="DGF175" s="41"/>
      <c r="DGG175" s="41"/>
      <c r="DGH175" s="41"/>
      <c r="DGI175" s="41"/>
      <c r="DGJ175" s="41"/>
      <c r="DGK175" s="41"/>
      <c r="DGL175" s="41"/>
      <c r="DGM175" s="41"/>
      <c r="DGN175" s="41"/>
      <c r="DGO175" s="41"/>
      <c r="DGP175" s="41"/>
      <c r="DGQ175" s="41"/>
      <c r="DGR175" s="41"/>
      <c r="DGS175" s="41"/>
      <c r="DGT175" s="41"/>
      <c r="DGU175" s="41"/>
      <c r="DGV175" s="41"/>
      <c r="DGW175" s="41"/>
      <c r="DGX175" s="41"/>
      <c r="DGY175" s="41"/>
      <c r="DGZ175" s="41"/>
      <c r="DHA175" s="41"/>
      <c r="DHB175" s="41"/>
      <c r="DHC175" s="41"/>
      <c r="DHD175" s="41"/>
      <c r="DHE175" s="41"/>
      <c r="DHF175" s="41"/>
      <c r="DHG175" s="41"/>
      <c r="DHH175" s="41"/>
      <c r="DHI175" s="41"/>
      <c r="DHJ175" s="41"/>
      <c r="DHK175" s="41"/>
      <c r="DHL175" s="41"/>
      <c r="DHM175" s="41"/>
      <c r="DHN175" s="41"/>
      <c r="DHO175" s="41"/>
      <c r="DHP175" s="41"/>
      <c r="DHQ175" s="41"/>
      <c r="DHR175" s="41"/>
      <c r="DHS175" s="41"/>
      <c r="DHT175" s="41"/>
      <c r="DHU175" s="41"/>
      <c r="DHV175" s="41"/>
      <c r="DHW175" s="41"/>
      <c r="DHX175" s="41"/>
      <c r="DHY175" s="41"/>
      <c r="DHZ175" s="41"/>
      <c r="DIA175" s="41"/>
      <c r="DIB175" s="41"/>
      <c r="DIC175" s="41"/>
      <c r="DID175" s="41"/>
      <c r="DIE175" s="41"/>
      <c r="DIF175" s="41"/>
      <c r="DIG175" s="41"/>
      <c r="DIH175" s="41"/>
      <c r="DII175" s="41"/>
      <c r="DIJ175" s="41"/>
      <c r="DIK175" s="41"/>
      <c r="DIL175" s="41"/>
      <c r="DIM175" s="41"/>
      <c r="DIN175" s="41"/>
      <c r="DIO175" s="41"/>
      <c r="DIP175" s="41"/>
      <c r="DIQ175" s="41"/>
      <c r="DIR175" s="41"/>
      <c r="DIS175" s="41"/>
      <c r="DIT175" s="41"/>
      <c r="DIU175" s="41"/>
      <c r="DIV175" s="41"/>
      <c r="DIW175" s="41"/>
      <c r="DIX175" s="41"/>
      <c r="DIY175" s="41"/>
      <c r="DIZ175" s="41"/>
      <c r="DJA175" s="41"/>
      <c r="DJB175" s="41"/>
      <c r="DJC175" s="41"/>
      <c r="DJD175" s="41"/>
      <c r="DJE175" s="41"/>
      <c r="DJF175" s="41"/>
      <c r="DJG175" s="41"/>
      <c r="DJH175" s="41"/>
      <c r="DJI175" s="41"/>
      <c r="DJJ175" s="41"/>
      <c r="DJK175" s="41"/>
      <c r="DJL175" s="41"/>
      <c r="DJM175" s="41"/>
      <c r="DJN175" s="41"/>
      <c r="DJO175" s="41"/>
      <c r="DJP175" s="41"/>
      <c r="DJQ175" s="41"/>
      <c r="DJR175" s="41"/>
      <c r="DJS175" s="41"/>
      <c r="DJT175" s="41"/>
      <c r="DJU175" s="41"/>
      <c r="DJV175" s="41"/>
      <c r="DJW175" s="41"/>
      <c r="DJX175" s="41"/>
      <c r="DJY175" s="41"/>
      <c r="DJZ175" s="41"/>
      <c r="DKA175" s="41"/>
      <c r="DKB175" s="41"/>
      <c r="DKC175" s="41"/>
      <c r="DKD175" s="41"/>
      <c r="DKE175" s="41"/>
      <c r="DKF175" s="41"/>
      <c r="DKG175" s="41"/>
      <c r="DKH175" s="41"/>
      <c r="DKI175" s="41"/>
      <c r="DKJ175" s="41"/>
      <c r="DKK175" s="41"/>
      <c r="DKL175" s="41"/>
      <c r="DKM175" s="41"/>
      <c r="DKN175" s="41"/>
      <c r="DKO175" s="41"/>
      <c r="DKP175" s="41"/>
      <c r="DKQ175" s="41"/>
      <c r="DKR175" s="41"/>
      <c r="DKS175" s="41"/>
      <c r="DKT175" s="41"/>
      <c r="DKU175" s="41"/>
      <c r="DKV175" s="41"/>
      <c r="DKW175" s="41"/>
      <c r="DKX175" s="41"/>
      <c r="DKY175" s="41"/>
      <c r="DKZ175" s="41"/>
      <c r="DLA175" s="41"/>
      <c r="DLB175" s="41"/>
      <c r="DLC175" s="41"/>
      <c r="DLD175" s="41"/>
      <c r="DLE175" s="41"/>
      <c r="DLF175" s="41"/>
      <c r="DLG175" s="41"/>
      <c r="DLH175" s="41"/>
      <c r="DLI175" s="41"/>
      <c r="DLJ175" s="41"/>
      <c r="DLK175" s="41"/>
      <c r="DLL175" s="41"/>
      <c r="DLM175" s="41"/>
      <c r="DLN175" s="41"/>
      <c r="DLO175" s="41"/>
      <c r="DLP175" s="41"/>
      <c r="DLQ175" s="41"/>
      <c r="DLR175" s="41"/>
      <c r="DLS175" s="41"/>
      <c r="DLT175" s="41"/>
      <c r="DLU175" s="41"/>
      <c r="DLV175" s="41"/>
      <c r="DLW175" s="41"/>
      <c r="DLX175" s="41"/>
      <c r="DLY175" s="41"/>
      <c r="DLZ175" s="41"/>
      <c r="DMA175" s="41"/>
      <c r="DMB175" s="41"/>
      <c r="DMC175" s="41"/>
      <c r="DMD175" s="41"/>
      <c r="DME175" s="41"/>
      <c r="DMF175" s="41"/>
      <c r="DMG175" s="41"/>
      <c r="DMH175" s="41"/>
      <c r="DMI175" s="41"/>
      <c r="DMJ175" s="41"/>
      <c r="DMK175" s="41"/>
      <c r="DML175" s="41"/>
      <c r="DMM175" s="41"/>
      <c r="DMN175" s="41"/>
      <c r="DMO175" s="41"/>
      <c r="DMP175" s="41"/>
      <c r="DMQ175" s="41"/>
      <c r="DMR175" s="41"/>
      <c r="DMS175" s="41"/>
      <c r="DMT175" s="41"/>
      <c r="DMU175" s="41"/>
      <c r="DMV175" s="41"/>
      <c r="DMW175" s="41"/>
      <c r="DMX175" s="41"/>
      <c r="DMY175" s="41"/>
      <c r="DMZ175" s="41"/>
      <c r="DNA175" s="41"/>
      <c r="DNB175" s="41"/>
      <c r="DNC175" s="41"/>
      <c r="DND175" s="41"/>
      <c r="DNE175" s="41"/>
      <c r="DNF175" s="41"/>
      <c r="DNG175" s="41"/>
      <c r="DNN175" s="41"/>
      <c r="DNO175" s="41"/>
      <c r="DNP175" s="41"/>
      <c r="DNQ175" s="41"/>
      <c r="DNR175" s="41"/>
      <c r="DNS175" s="41"/>
      <c r="DNT175" s="41"/>
      <c r="DNU175" s="41"/>
      <c r="DNV175" s="41"/>
      <c r="DNW175" s="41"/>
      <c r="DNX175" s="41"/>
      <c r="DNY175" s="41"/>
      <c r="DNZ175" s="41"/>
      <c r="DOA175" s="41"/>
      <c r="DOB175" s="41"/>
      <c r="DOC175" s="41"/>
      <c r="DOD175" s="41"/>
      <c r="DOE175" s="41"/>
      <c r="DOF175" s="41"/>
      <c r="DOG175" s="41"/>
      <c r="DOH175" s="41"/>
      <c r="DOI175" s="41"/>
      <c r="DOJ175" s="41"/>
      <c r="DOK175" s="41"/>
      <c r="DOL175" s="41"/>
      <c r="DOM175" s="41"/>
      <c r="DON175" s="41"/>
      <c r="DOO175" s="41"/>
      <c r="DOP175" s="41"/>
      <c r="DOQ175" s="41"/>
      <c r="DOR175" s="41"/>
      <c r="DOS175" s="41"/>
      <c r="DOT175" s="41"/>
      <c r="DOU175" s="41"/>
      <c r="DOV175" s="41"/>
      <c r="DOW175" s="41"/>
      <c r="DOX175" s="41"/>
      <c r="DOY175" s="41"/>
      <c r="DOZ175" s="41"/>
      <c r="DPA175" s="41"/>
      <c r="DPB175" s="41"/>
      <c r="DPC175" s="41"/>
      <c r="DPD175" s="41"/>
      <c r="DPE175" s="41"/>
      <c r="DPF175" s="41"/>
      <c r="DPG175" s="41"/>
      <c r="DPH175" s="41"/>
      <c r="DPI175" s="41"/>
      <c r="DPJ175" s="41"/>
      <c r="DPK175" s="41"/>
      <c r="DPL175" s="41"/>
      <c r="DPM175" s="41"/>
      <c r="DPN175" s="41"/>
      <c r="DPO175" s="41"/>
      <c r="DPP175" s="41"/>
      <c r="DPQ175" s="41"/>
      <c r="DPR175" s="41"/>
      <c r="DPS175" s="41"/>
      <c r="DPT175" s="41"/>
      <c r="DPU175" s="41"/>
      <c r="DPV175" s="41"/>
      <c r="DPW175" s="41"/>
      <c r="DPX175" s="41"/>
      <c r="DPY175" s="41"/>
      <c r="DPZ175" s="41"/>
      <c r="DQA175" s="41"/>
      <c r="DQB175" s="41"/>
      <c r="DQC175" s="41"/>
      <c r="DQD175" s="41"/>
      <c r="DQE175" s="41"/>
      <c r="DQF175" s="41"/>
      <c r="DQG175" s="41"/>
      <c r="DQH175" s="41"/>
      <c r="DQI175" s="41"/>
      <c r="DQJ175" s="41"/>
      <c r="DQK175" s="41"/>
      <c r="DQL175" s="41"/>
      <c r="DQM175" s="41"/>
      <c r="DQN175" s="41"/>
      <c r="DQO175" s="41"/>
      <c r="DQP175" s="41"/>
      <c r="DQQ175" s="41"/>
      <c r="DQR175" s="41"/>
      <c r="DQS175" s="41"/>
      <c r="DQT175" s="41"/>
      <c r="DQU175" s="41"/>
      <c r="DQV175" s="41"/>
      <c r="DQW175" s="41"/>
      <c r="DQX175" s="41"/>
      <c r="DQY175" s="41"/>
      <c r="DQZ175" s="41"/>
      <c r="DRA175" s="41"/>
      <c r="DRB175" s="41"/>
      <c r="DRC175" s="41"/>
      <c r="DRD175" s="41"/>
      <c r="DRE175" s="41"/>
      <c r="DRF175" s="41"/>
      <c r="DRG175" s="41"/>
      <c r="DRH175" s="41"/>
      <c r="DRI175" s="41"/>
      <c r="DRJ175" s="41"/>
      <c r="DRK175" s="41"/>
      <c r="DRL175" s="41"/>
      <c r="DRM175" s="41"/>
      <c r="DRN175" s="41"/>
      <c r="DRO175" s="41"/>
      <c r="DRP175" s="41"/>
      <c r="DRQ175" s="41"/>
      <c r="DRR175" s="41"/>
      <c r="DRS175" s="41"/>
      <c r="DRT175" s="41"/>
      <c r="DRU175" s="41"/>
      <c r="DRV175" s="41"/>
      <c r="DRW175" s="41"/>
      <c r="DRX175" s="41"/>
      <c r="DRY175" s="41"/>
      <c r="DRZ175" s="41"/>
      <c r="DSA175" s="41"/>
      <c r="DSB175" s="41"/>
      <c r="DSC175" s="41"/>
      <c r="DSD175" s="41"/>
      <c r="DSE175" s="41"/>
      <c r="DSF175" s="41"/>
      <c r="DSG175" s="41"/>
      <c r="DSH175" s="41"/>
      <c r="DSI175" s="41"/>
      <c r="DSJ175" s="41"/>
      <c r="DSK175" s="41"/>
      <c r="DSL175" s="41"/>
      <c r="DSM175" s="41"/>
      <c r="DSN175" s="41"/>
      <c r="DSO175" s="41"/>
      <c r="DSP175" s="41"/>
      <c r="DSQ175" s="41"/>
      <c r="DSR175" s="41"/>
      <c r="DSS175" s="41"/>
      <c r="DST175" s="41"/>
      <c r="DSU175" s="41"/>
      <c r="DSV175" s="41"/>
      <c r="DSW175" s="41"/>
      <c r="DSX175" s="41"/>
      <c r="DSY175" s="41"/>
      <c r="DSZ175" s="41"/>
      <c r="DTA175" s="41"/>
      <c r="DTB175" s="41"/>
      <c r="DTC175" s="41"/>
      <c r="DTD175" s="41"/>
      <c r="DTE175" s="41"/>
      <c r="DTF175" s="41"/>
      <c r="DTG175" s="41"/>
      <c r="DTH175" s="41"/>
      <c r="DTI175" s="41"/>
      <c r="DTJ175" s="41"/>
      <c r="DTK175" s="41"/>
      <c r="DTL175" s="41"/>
      <c r="DTM175" s="41"/>
      <c r="DTN175" s="41"/>
      <c r="DTO175" s="41"/>
      <c r="DTP175" s="41"/>
      <c r="DTQ175" s="41"/>
      <c r="DTR175" s="41"/>
      <c r="DTS175" s="41"/>
      <c r="DTT175" s="41"/>
      <c r="DTU175" s="41"/>
      <c r="DTV175" s="41"/>
      <c r="DTW175" s="41"/>
      <c r="DTX175" s="41"/>
      <c r="DTY175" s="41"/>
      <c r="DTZ175" s="41"/>
      <c r="DUA175" s="41"/>
      <c r="DUB175" s="41"/>
      <c r="DUC175" s="41"/>
      <c r="DUD175" s="41"/>
      <c r="DUE175" s="41"/>
      <c r="DUF175" s="41"/>
      <c r="DUG175" s="41"/>
      <c r="DUH175" s="41"/>
      <c r="DUI175" s="41"/>
      <c r="DUJ175" s="41"/>
      <c r="DUK175" s="41"/>
      <c r="DUL175" s="41"/>
      <c r="DUM175" s="41"/>
      <c r="DUN175" s="41"/>
      <c r="DUO175" s="41"/>
      <c r="DUP175" s="41"/>
      <c r="DUQ175" s="41"/>
      <c r="DUR175" s="41"/>
      <c r="DUS175" s="41"/>
      <c r="DUT175" s="41"/>
      <c r="DUU175" s="41"/>
      <c r="DUV175" s="41"/>
      <c r="DUW175" s="41"/>
      <c r="DUX175" s="41"/>
      <c r="DUY175" s="41"/>
      <c r="DUZ175" s="41"/>
      <c r="DVA175" s="41"/>
      <c r="DVB175" s="41"/>
      <c r="DVC175" s="41"/>
      <c r="DVD175" s="41"/>
      <c r="DVE175" s="41"/>
      <c r="DVF175" s="41"/>
      <c r="DVG175" s="41"/>
      <c r="DVH175" s="41"/>
      <c r="DVI175" s="41"/>
      <c r="DVJ175" s="41"/>
      <c r="DVK175" s="41"/>
      <c r="DVL175" s="41"/>
      <c r="DVM175" s="41"/>
      <c r="DVN175" s="41"/>
      <c r="DVO175" s="41"/>
      <c r="DVP175" s="41"/>
      <c r="DVQ175" s="41"/>
      <c r="DVR175" s="41"/>
      <c r="DVS175" s="41"/>
      <c r="DVT175" s="41"/>
      <c r="DVU175" s="41"/>
      <c r="DVV175" s="41"/>
      <c r="DVW175" s="41"/>
      <c r="DVX175" s="41"/>
      <c r="DVY175" s="41"/>
      <c r="DVZ175" s="41"/>
      <c r="DWA175" s="41"/>
      <c r="DWB175" s="41"/>
      <c r="DWC175" s="41"/>
      <c r="DWD175" s="41"/>
      <c r="DWE175" s="41"/>
      <c r="DWF175" s="41"/>
      <c r="DWG175" s="41"/>
      <c r="DWH175" s="41"/>
      <c r="DWI175" s="41"/>
      <c r="DWJ175" s="41"/>
      <c r="DWK175" s="41"/>
      <c r="DWL175" s="41"/>
      <c r="DWM175" s="41"/>
      <c r="DWN175" s="41"/>
      <c r="DWO175" s="41"/>
      <c r="DWP175" s="41"/>
      <c r="DWQ175" s="41"/>
      <c r="DWR175" s="41"/>
      <c r="DWS175" s="41"/>
      <c r="DWT175" s="41"/>
      <c r="DWU175" s="41"/>
      <c r="DWV175" s="41"/>
      <c r="DWW175" s="41"/>
      <c r="DWX175" s="41"/>
      <c r="DWY175" s="41"/>
      <c r="DWZ175" s="41"/>
      <c r="DXA175" s="41"/>
      <c r="DXB175" s="41"/>
      <c r="DXC175" s="41"/>
      <c r="DXJ175" s="41"/>
      <c r="DXK175" s="41"/>
      <c r="DXL175" s="41"/>
      <c r="DXM175" s="41"/>
      <c r="DXN175" s="41"/>
      <c r="DXO175" s="41"/>
      <c r="DXP175" s="41"/>
      <c r="DXQ175" s="41"/>
      <c r="DXR175" s="41"/>
      <c r="DXS175" s="41"/>
      <c r="DXT175" s="41"/>
      <c r="DXU175" s="41"/>
      <c r="DXV175" s="41"/>
      <c r="DXW175" s="41"/>
      <c r="DXX175" s="41"/>
      <c r="DXY175" s="41"/>
      <c r="DXZ175" s="41"/>
      <c r="DYA175" s="41"/>
      <c r="DYB175" s="41"/>
      <c r="DYC175" s="41"/>
      <c r="DYD175" s="41"/>
      <c r="DYE175" s="41"/>
      <c r="DYF175" s="41"/>
      <c r="DYG175" s="41"/>
      <c r="DYH175" s="41"/>
      <c r="DYI175" s="41"/>
      <c r="DYJ175" s="41"/>
      <c r="DYK175" s="41"/>
      <c r="DYL175" s="41"/>
      <c r="DYM175" s="41"/>
      <c r="DYN175" s="41"/>
      <c r="DYO175" s="41"/>
      <c r="DYP175" s="41"/>
      <c r="DYQ175" s="41"/>
      <c r="DYR175" s="41"/>
      <c r="DYS175" s="41"/>
      <c r="DYT175" s="41"/>
      <c r="DYU175" s="41"/>
      <c r="DYV175" s="41"/>
      <c r="DYW175" s="41"/>
      <c r="DYX175" s="41"/>
      <c r="DYY175" s="41"/>
      <c r="DYZ175" s="41"/>
      <c r="DZA175" s="41"/>
      <c r="DZB175" s="41"/>
      <c r="DZC175" s="41"/>
      <c r="DZD175" s="41"/>
      <c r="DZE175" s="41"/>
      <c r="DZF175" s="41"/>
      <c r="DZG175" s="41"/>
      <c r="DZH175" s="41"/>
      <c r="DZI175" s="41"/>
      <c r="DZJ175" s="41"/>
      <c r="DZK175" s="41"/>
      <c r="DZL175" s="41"/>
      <c r="DZM175" s="41"/>
      <c r="DZN175" s="41"/>
      <c r="DZO175" s="41"/>
      <c r="DZP175" s="41"/>
      <c r="DZQ175" s="41"/>
      <c r="DZR175" s="41"/>
      <c r="DZS175" s="41"/>
      <c r="DZT175" s="41"/>
      <c r="DZU175" s="41"/>
      <c r="DZV175" s="41"/>
      <c r="DZW175" s="41"/>
      <c r="DZX175" s="41"/>
      <c r="DZY175" s="41"/>
      <c r="DZZ175" s="41"/>
      <c r="EAA175" s="41"/>
      <c r="EAB175" s="41"/>
      <c r="EAC175" s="41"/>
      <c r="EAD175" s="41"/>
      <c r="EAE175" s="41"/>
      <c r="EAF175" s="41"/>
      <c r="EAG175" s="41"/>
      <c r="EAH175" s="41"/>
      <c r="EAI175" s="41"/>
      <c r="EAJ175" s="41"/>
      <c r="EAK175" s="41"/>
      <c r="EAL175" s="41"/>
      <c r="EAM175" s="41"/>
      <c r="EAN175" s="41"/>
      <c r="EAO175" s="41"/>
      <c r="EAP175" s="41"/>
      <c r="EAQ175" s="41"/>
      <c r="EAR175" s="41"/>
      <c r="EAS175" s="41"/>
      <c r="EAT175" s="41"/>
      <c r="EAU175" s="41"/>
      <c r="EAV175" s="41"/>
      <c r="EAW175" s="41"/>
      <c r="EAX175" s="41"/>
      <c r="EAY175" s="41"/>
      <c r="EAZ175" s="41"/>
      <c r="EBA175" s="41"/>
      <c r="EBB175" s="41"/>
      <c r="EBC175" s="41"/>
      <c r="EBD175" s="41"/>
      <c r="EBE175" s="41"/>
      <c r="EBF175" s="41"/>
      <c r="EBG175" s="41"/>
      <c r="EBH175" s="41"/>
      <c r="EBI175" s="41"/>
      <c r="EBJ175" s="41"/>
      <c r="EBK175" s="41"/>
      <c r="EBL175" s="41"/>
      <c r="EBM175" s="41"/>
      <c r="EBN175" s="41"/>
      <c r="EBO175" s="41"/>
      <c r="EBP175" s="41"/>
      <c r="EBQ175" s="41"/>
      <c r="EBR175" s="41"/>
      <c r="EBS175" s="41"/>
      <c r="EBT175" s="41"/>
      <c r="EBU175" s="41"/>
      <c r="EBV175" s="41"/>
      <c r="EBW175" s="41"/>
      <c r="EBX175" s="41"/>
      <c r="EBY175" s="41"/>
      <c r="EBZ175" s="41"/>
      <c r="ECA175" s="41"/>
      <c r="ECB175" s="41"/>
      <c r="ECC175" s="41"/>
      <c r="ECD175" s="41"/>
      <c r="ECE175" s="41"/>
      <c r="ECF175" s="41"/>
      <c r="ECG175" s="41"/>
      <c r="ECH175" s="41"/>
      <c r="ECI175" s="41"/>
      <c r="ECJ175" s="41"/>
      <c r="ECK175" s="41"/>
      <c r="ECL175" s="41"/>
      <c r="ECM175" s="41"/>
      <c r="ECN175" s="41"/>
      <c r="ECO175" s="41"/>
      <c r="ECP175" s="41"/>
      <c r="ECQ175" s="41"/>
      <c r="ECR175" s="41"/>
      <c r="ECS175" s="41"/>
      <c r="ECT175" s="41"/>
      <c r="ECU175" s="41"/>
      <c r="ECV175" s="41"/>
      <c r="ECW175" s="41"/>
      <c r="ECX175" s="41"/>
      <c r="ECY175" s="41"/>
      <c r="ECZ175" s="41"/>
      <c r="EDA175" s="41"/>
      <c r="EDB175" s="41"/>
      <c r="EDC175" s="41"/>
      <c r="EDD175" s="41"/>
      <c r="EDE175" s="41"/>
      <c r="EDF175" s="41"/>
      <c r="EDG175" s="41"/>
      <c r="EDH175" s="41"/>
      <c r="EDI175" s="41"/>
      <c r="EDJ175" s="41"/>
      <c r="EDK175" s="41"/>
      <c r="EDL175" s="41"/>
      <c r="EDM175" s="41"/>
      <c r="EDN175" s="41"/>
      <c r="EDO175" s="41"/>
      <c r="EDP175" s="41"/>
      <c r="EDQ175" s="41"/>
      <c r="EDR175" s="41"/>
      <c r="EDS175" s="41"/>
      <c r="EDT175" s="41"/>
      <c r="EDU175" s="41"/>
      <c r="EDV175" s="41"/>
      <c r="EDW175" s="41"/>
      <c r="EDX175" s="41"/>
      <c r="EDY175" s="41"/>
      <c r="EDZ175" s="41"/>
      <c r="EEA175" s="41"/>
      <c r="EEB175" s="41"/>
      <c r="EEC175" s="41"/>
      <c r="EED175" s="41"/>
      <c r="EEE175" s="41"/>
      <c r="EEF175" s="41"/>
      <c r="EEG175" s="41"/>
      <c r="EEH175" s="41"/>
      <c r="EEI175" s="41"/>
      <c r="EEJ175" s="41"/>
      <c r="EEK175" s="41"/>
      <c r="EEL175" s="41"/>
      <c r="EEM175" s="41"/>
      <c r="EEN175" s="41"/>
      <c r="EEO175" s="41"/>
      <c r="EEP175" s="41"/>
      <c r="EEQ175" s="41"/>
      <c r="EER175" s="41"/>
      <c r="EES175" s="41"/>
      <c r="EET175" s="41"/>
      <c r="EEU175" s="41"/>
      <c r="EEV175" s="41"/>
      <c r="EEW175" s="41"/>
      <c r="EEX175" s="41"/>
      <c r="EEY175" s="41"/>
      <c r="EEZ175" s="41"/>
      <c r="EFA175" s="41"/>
      <c r="EFB175" s="41"/>
      <c r="EFC175" s="41"/>
      <c r="EFD175" s="41"/>
      <c r="EFE175" s="41"/>
      <c r="EFF175" s="41"/>
      <c r="EFG175" s="41"/>
      <c r="EFH175" s="41"/>
      <c r="EFI175" s="41"/>
      <c r="EFJ175" s="41"/>
      <c r="EFK175" s="41"/>
      <c r="EFL175" s="41"/>
      <c r="EFM175" s="41"/>
      <c r="EFN175" s="41"/>
      <c r="EFO175" s="41"/>
      <c r="EFP175" s="41"/>
      <c r="EFQ175" s="41"/>
      <c r="EFR175" s="41"/>
      <c r="EFS175" s="41"/>
      <c r="EFT175" s="41"/>
      <c r="EFU175" s="41"/>
      <c r="EFV175" s="41"/>
      <c r="EFW175" s="41"/>
      <c r="EFX175" s="41"/>
      <c r="EFY175" s="41"/>
      <c r="EFZ175" s="41"/>
      <c r="EGA175" s="41"/>
      <c r="EGB175" s="41"/>
      <c r="EGC175" s="41"/>
      <c r="EGD175" s="41"/>
      <c r="EGE175" s="41"/>
      <c r="EGF175" s="41"/>
      <c r="EGG175" s="41"/>
      <c r="EGH175" s="41"/>
      <c r="EGI175" s="41"/>
      <c r="EGJ175" s="41"/>
      <c r="EGK175" s="41"/>
      <c r="EGL175" s="41"/>
      <c r="EGM175" s="41"/>
      <c r="EGN175" s="41"/>
      <c r="EGO175" s="41"/>
      <c r="EGP175" s="41"/>
      <c r="EGQ175" s="41"/>
      <c r="EGR175" s="41"/>
      <c r="EGS175" s="41"/>
      <c r="EGT175" s="41"/>
      <c r="EGU175" s="41"/>
      <c r="EGV175" s="41"/>
      <c r="EGW175" s="41"/>
      <c r="EGX175" s="41"/>
      <c r="EGY175" s="41"/>
      <c r="EHF175" s="41"/>
      <c r="EHG175" s="41"/>
      <c r="EHH175" s="41"/>
      <c r="EHI175" s="41"/>
      <c r="EHJ175" s="41"/>
      <c r="EHK175" s="41"/>
      <c r="EHL175" s="41"/>
      <c r="EHM175" s="41"/>
      <c r="EHN175" s="41"/>
      <c r="EHO175" s="41"/>
      <c r="EHP175" s="41"/>
      <c r="EHQ175" s="41"/>
      <c r="EHR175" s="41"/>
      <c r="EHS175" s="41"/>
      <c r="EHT175" s="41"/>
      <c r="EHU175" s="41"/>
      <c r="EHV175" s="41"/>
      <c r="EHW175" s="41"/>
      <c r="EHX175" s="41"/>
      <c r="EHY175" s="41"/>
      <c r="EHZ175" s="41"/>
      <c r="EIA175" s="41"/>
      <c r="EIB175" s="41"/>
      <c r="EIC175" s="41"/>
      <c r="EID175" s="41"/>
      <c r="EIE175" s="41"/>
      <c r="EIF175" s="41"/>
      <c r="EIG175" s="41"/>
      <c r="EIH175" s="41"/>
      <c r="EII175" s="41"/>
      <c r="EIJ175" s="41"/>
      <c r="EIK175" s="41"/>
      <c r="EIL175" s="41"/>
      <c r="EIM175" s="41"/>
      <c r="EIN175" s="41"/>
      <c r="EIO175" s="41"/>
      <c r="EIP175" s="41"/>
      <c r="EIQ175" s="41"/>
      <c r="EIR175" s="41"/>
      <c r="EIS175" s="41"/>
      <c r="EIT175" s="41"/>
      <c r="EIU175" s="41"/>
      <c r="EIV175" s="41"/>
      <c r="EIW175" s="41"/>
      <c r="EIX175" s="41"/>
      <c r="EIY175" s="41"/>
      <c r="EIZ175" s="41"/>
      <c r="EJA175" s="41"/>
      <c r="EJB175" s="41"/>
      <c r="EJC175" s="41"/>
      <c r="EJD175" s="41"/>
      <c r="EJE175" s="41"/>
      <c r="EJF175" s="41"/>
      <c r="EJG175" s="41"/>
      <c r="EJH175" s="41"/>
      <c r="EJI175" s="41"/>
      <c r="EJJ175" s="41"/>
      <c r="EJK175" s="41"/>
      <c r="EJL175" s="41"/>
      <c r="EJM175" s="41"/>
      <c r="EJN175" s="41"/>
      <c r="EJO175" s="41"/>
      <c r="EJP175" s="41"/>
      <c r="EJQ175" s="41"/>
      <c r="EJR175" s="41"/>
      <c r="EJS175" s="41"/>
      <c r="EJT175" s="41"/>
      <c r="EJU175" s="41"/>
      <c r="EJV175" s="41"/>
      <c r="EJW175" s="41"/>
      <c r="EJX175" s="41"/>
      <c r="EJY175" s="41"/>
      <c r="EJZ175" s="41"/>
      <c r="EKA175" s="41"/>
      <c r="EKB175" s="41"/>
      <c r="EKC175" s="41"/>
      <c r="EKD175" s="41"/>
      <c r="EKE175" s="41"/>
      <c r="EKF175" s="41"/>
      <c r="EKG175" s="41"/>
      <c r="EKH175" s="41"/>
      <c r="EKI175" s="41"/>
      <c r="EKJ175" s="41"/>
      <c r="EKK175" s="41"/>
      <c r="EKL175" s="41"/>
      <c r="EKM175" s="41"/>
      <c r="EKN175" s="41"/>
      <c r="EKO175" s="41"/>
      <c r="EKP175" s="41"/>
      <c r="EKQ175" s="41"/>
      <c r="EKR175" s="41"/>
      <c r="EKS175" s="41"/>
      <c r="EKT175" s="41"/>
      <c r="EKU175" s="41"/>
      <c r="EKV175" s="41"/>
      <c r="EKW175" s="41"/>
      <c r="EKX175" s="41"/>
      <c r="EKY175" s="41"/>
      <c r="EKZ175" s="41"/>
      <c r="ELA175" s="41"/>
      <c r="ELB175" s="41"/>
      <c r="ELC175" s="41"/>
      <c r="ELD175" s="41"/>
      <c r="ELE175" s="41"/>
      <c r="ELF175" s="41"/>
      <c r="ELG175" s="41"/>
      <c r="ELH175" s="41"/>
      <c r="ELI175" s="41"/>
      <c r="ELJ175" s="41"/>
      <c r="ELK175" s="41"/>
      <c r="ELL175" s="41"/>
      <c r="ELM175" s="41"/>
      <c r="ELN175" s="41"/>
      <c r="ELO175" s="41"/>
      <c r="ELP175" s="41"/>
      <c r="ELQ175" s="41"/>
      <c r="ELR175" s="41"/>
      <c r="ELS175" s="41"/>
      <c r="ELT175" s="41"/>
      <c r="ELU175" s="41"/>
      <c r="ELV175" s="41"/>
      <c r="ELW175" s="41"/>
      <c r="ELX175" s="41"/>
      <c r="ELY175" s="41"/>
      <c r="ELZ175" s="41"/>
      <c r="EMA175" s="41"/>
      <c r="EMB175" s="41"/>
      <c r="EMC175" s="41"/>
      <c r="EMD175" s="41"/>
      <c r="EME175" s="41"/>
      <c r="EMF175" s="41"/>
      <c r="EMG175" s="41"/>
      <c r="EMH175" s="41"/>
      <c r="EMI175" s="41"/>
      <c r="EMJ175" s="41"/>
      <c r="EMK175" s="41"/>
      <c r="EML175" s="41"/>
      <c r="EMM175" s="41"/>
      <c r="EMN175" s="41"/>
      <c r="EMO175" s="41"/>
      <c r="EMP175" s="41"/>
      <c r="EMQ175" s="41"/>
      <c r="EMR175" s="41"/>
      <c r="EMS175" s="41"/>
      <c r="EMT175" s="41"/>
      <c r="EMU175" s="41"/>
      <c r="EMV175" s="41"/>
      <c r="EMW175" s="41"/>
      <c r="EMX175" s="41"/>
      <c r="EMY175" s="41"/>
      <c r="EMZ175" s="41"/>
      <c r="ENA175" s="41"/>
      <c r="ENB175" s="41"/>
      <c r="ENC175" s="41"/>
      <c r="END175" s="41"/>
      <c r="ENE175" s="41"/>
      <c r="ENF175" s="41"/>
      <c r="ENG175" s="41"/>
      <c r="ENH175" s="41"/>
      <c r="ENI175" s="41"/>
      <c r="ENJ175" s="41"/>
      <c r="ENK175" s="41"/>
      <c r="ENL175" s="41"/>
      <c r="ENM175" s="41"/>
      <c r="ENN175" s="41"/>
      <c r="ENO175" s="41"/>
      <c r="ENP175" s="41"/>
      <c r="ENQ175" s="41"/>
      <c r="ENR175" s="41"/>
      <c r="ENS175" s="41"/>
      <c r="ENT175" s="41"/>
      <c r="ENU175" s="41"/>
      <c r="ENV175" s="41"/>
      <c r="ENW175" s="41"/>
      <c r="ENX175" s="41"/>
      <c r="ENY175" s="41"/>
      <c r="ENZ175" s="41"/>
      <c r="EOA175" s="41"/>
      <c r="EOB175" s="41"/>
      <c r="EOC175" s="41"/>
      <c r="EOD175" s="41"/>
      <c r="EOE175" s="41"/>
      <c r="EOF175" s="41"/>
      <c r="EOG175" s="41"/>
      <c r="EOH175" s="41"/>
      <c r="EOI175" s="41"/>
      <c r="EOJ175" s="41"/>
      <c r="EOK175" s="41"/>
      <c r="EOL175" s="41"/>
      <c r="EOM175" s="41"/>
      <c r="EON175" s="41"/>
      <c r="EOO175" s="41"/>
      <c r="EOP175" s="41"/>
      <c r="EOQ175" s="41"/>
      <c r="EOR175" s="41"/>
      <c r="EOS175" s="41"/>
      <c r="EOT175" s="41"/>
      <c r="EOU175" s="41"/>
      <c r="EOV175" s="41"/>
      <c r="EOW175" s="41"/>
      <c r="EOX175" s="41"/>
      <c r="EOY175" s="41"/>
      <c r="EOZ175" s="41"/>
      <c r="EPA175" s="41"/>
      <c r="EPB175" s="41"/>
      <c r="EPC175" s="41"/>
      <c r="EPD175" s="41"/>
      <c r="EPE175" s="41"/>
      <c r="EPF175" s="41"/>
      <c r="EPG175" s="41"/>
      <c r="EPH175" s="41"/>
      <c r="EPI175" s="41"/>
      <c r="EPJ175" s="41"/>
      <c r="EPK175" s="41"/>
      <c r="EPL175" s="41"/>
      <c r="EPM175" s="41"/>
      <c r="EPN175" s="41"/>
      <c r="EPO175" s="41"/>
      <c r="EPP175" s="41"/>
      <c r="EPQ175" s="41"/>
      <c r="EPR175" s="41"/>
      <c r="EPS175" s="41"/>
      <c r="EPT175" s="41"/>
      <c r="EPU175" s="41"/>
      <c r="EPV175" s="41"/>
      <c r="EPW175" s="41"/>
      <c r="EPX175" s="41"/>
      <c r="EPY175" s="41"/>
      <c r="EPZ175" s="41"/>
      <c r="EQA175" s="41"/>
      <c r="EQB175" s="41"/>
      <c r="EQC175" s="41"/>
      <c r="EQD175" s="41"/>
      <c r="EQE175" s="41"/>
      <c r="EQF175" s="41"/>
      <c r="EQG175" s="41"/>
      <c r="EQH175" s="41"/>
      <c r="EQI175" s="41"/>
      <c r="EQJ175" s="41"/>
      <c r="EQK175" s="41"/>
      <c r="EQL175" s="41"/>
      <c r="EQM175" s="41"/>
      <c r="EQN175" s="41"/>
      <c r="EQO175" s="41"/>
      <c r="EQP175" s="41"/>
      <c r="EQQ175" s="41"/>
      <c r="EQR175" s="41"/>
      <c r="EQS175" s="41"/>
      <c r="EQT175" s="41"/>
      <c r="EQU175" s="41"/>
      <c r="ERB175" s="41"/>
      <c r="ERC175" s="41"/>
      <c r="ERD175" s="41"/>
      <c r="ERE175" s="41"/>
      <c r="ERF175" s="41"/>
      <c r="ERG175" s="41"/>
      <c r="ERH175" s="41"/>
      <c r="ERI175" s="41"/>
      <c r="ERJ175" s="41"/>
      <c r="ERK175" s="41"/>
      <c r="ERL175" s="41"/>
      <c r="ERM175" s="41"/>
      <c r="ERN175" s="41"/>
      <c r="ERO175" s="41"/>
      <c r="ERP175" s="41"/>
      <c r="ERQ175" s="41"/>
      <c r="ERR175" s="41"/>
      <c r="ERS175" s="41"/>
      <c r="ERT175" s="41"/>
      <c r="ERU175" s="41"/>
      <c r="ERV175" s="41"/>
      <c r="ERW175" s="41"/>
      <c r="ERX175" s="41"/>
      <c r="ERY175" s="41"/>
      <c r="ERZ175" s="41"/>
      <c r="ESA175" s="41"/>
      <c r="ESB175" s="41"/>
      <c r="ESC175" s="41"/>
      <c r="ESD175" s="41"/>
      <c r="ESE175" s="41"/>
      <c r="ESF175" s="41"/>
      <c r="ESG175" s="41"/>
      <c r="ESH175" s="41"/>
      <c r="ESI175" s="41"/>
      <c r="ESJ175" s="41"/>
      <c r="ESK175" s="41"/>
      <c r="ESL175" s="41"/>
      <c r="ESM175" s="41"/>
      <c r="ESN175" s="41"/>
      <c r="ESO175" s="41"/>
      <c r="ESP175" s="41"/>
      <c r="ESQ175" s="41"/>
      <c r="ESR175" s="41"/>
      <c r="ESS175" s="41"/>
      <c r="EST175" s="41"/>
      <c r="ESU175" s="41"/>
      <c r="ESV175" s="41"/>
      <c r="ESW175" s="41"/>
      <c r="ESX175" s="41"/>
      <c r="ESY175" s="41"/>
      <c r="ESZ175" s="41"/>
      <c r="ETA175" s="41"/>
      <c r="ETB175" s="41"/>
      <c r="ETC175" s="41"/>
      <c r="ETD175" s="41"/>
      <c r="ETE175" s="41"/>
      <c r="ETF175" s="41"/>
      <c r="ETG175" s="41"/>
      <c r="ETH175" s="41"/>
      <c r="ETI175" s="41"/>
      <c r="ETJ175" s="41"/>
      <c r="ETK175" s="41"/>
      <c r="ETL175" s="41"/>
      <c r="ETM175" s="41"/>
      <c r="ETN175" s="41"/>
      <c r="ETO175" s="41"/>
      <c r="ETP175" s="41"/>
      <c r="ETQ175" s="41"/>
      <c r="ETR175" s="41"/>
      <c r="ETS175" s="41"/>
      <c r="ETT175" s="41"/>
      <c r="ETU175" s="41"/>
      <c r="ETV175" s="41"/>
      <c r="ETW175" s="41"/>
      <c r="ETX175" s="41"/>
      <c r="ETY175" s="41"/>
      <c r="ETZ175" s="41"/>
      <c r="EUA175" s="41"/>
      <c r="EUB175" s="41"/>
      <c r="EUC175" s="41"/>
      <c r="EUD175" s="41"/>
      <c r="EUE175" s="41"/>
      <c r="EUF175" s="41"/>
      <c r="EUG175" s="41"/>
      <c r="EUH175" s="41"/>
      <c r="EUI175" s="41"/>
      <c r="EUJ175" s="41"/>
      <c r="EUK175" s="41"/>
      <c r="EUL175" s="41"/>
      <c r="EUM175" s="41"/>
      <c r="EUN175" s="41"/>
      <c r="EUO175" s="41"/>
      <c r="EUP175" s="41"/>
      <c r="EUQ175" s="41"/>
      <c r="EUR175" s="41"/>
      <c r="EUS175" s="41"/>
      <c r="EUT175" s="41"/>
      <c r="EUU175" s="41"/>
      <c r="EUV175" s="41"/>
      <c r="EUW175" s="41"/>
      <c r="EUX175" s="41"/>
      <c r="EUY175" s="41"/>
      <c r="EUZ175" s="41"/>
      <c r="EVA175" s="41"/>
      <c r="EVB175" s="41"/>
      <c r="EVC175" s="41"/>
      <c r="EVD175" s="41"/>
      <c r="EVE175" s="41"/>
      <c r="EVF175" s="41"/>
      <c r="EVG175" s="41"/>
      <c r="EVH175" s="41"/>
      <c r="EVI175" s="41"/>
      <c r="EVJ175" s="41"/>
      <c r="EVK175" s="41"/>
      <c r="EVL175" s="41"/>
      <c r="EVM175" s="41"/>
      <c r="EVN175" s="41"/>
      <c r="EVO175" s="41"/>
      <c r="EVP175" s="41"/>
      <c r="EVQ175" s="41"/>
      <c r="EVR175" s="41"/>
      <c r="EVS175" s="41"/>
      <c r="EVT175" s="41"/>
      <c r="EVU175" s="41"/>
      <c r="EVV175" s="41"/>
      <c r="EVW175" s="41"/>
      <c r="EVX175" s="41"/>
      <c r="EVY175" s="41"/>
      <c r="EVZ175" s="41"/>
      <c r="EWA175" s="41"/>
      <c r="EWB175" s="41"/>
      <c r="EWC175" s="41"/>
      <c r="EWD175" s="41"/>
      <c r="EWE175" s="41"/>
      <c r="EWF175" s="41"/>
      <c r="EWG175" s="41"/>
      <c r="EWH175" s="41"/>
      <c r="EWI175" s="41"/>
      <c r="EWJ175" s="41"/>
      <c r="EWK175" s="41"/>
      <c r="EWL175" s="41"/>
      <c r="EWM175" s="41"/>
      <c r="EWN175" s="41"/>
      <c r="EWO175" s="41"/>
      <c r="EWP175" s="41"/>
      <c r="EWQ175" s="41"/>
      <c r="EWR175" s="41"/>
      <c r="EWS175" s="41"/>
      <c r="EWT175" s="41"/>
      <c r="EWU175" s="41"/>
      <c r="EWV175" s="41"/>
      <c r="EWW175" s="41"/>
      <c r="EWX175" s="41"/>
      <c r="EWY175" s="41"/>
      <c r="EWZ175" s="41"/>
      <c r="EXA175" s="41"/>
      <c r="EXB175" s="41"/>
      <c r="EXC175" s="41"/>
      <c r="EXD175" s="41"/>
      <c r="EXE175" s="41"/>
      <c r="EXF175" s="41"/>
      <c r="EXG175" s="41"/>
      <c r="EXH175" s="41"/>
      <c r="EXI175" s="41"/>
      <c r="EXJ175" s="41"/>
      <c r="EXK175" s="41"/>
      <c r="EXL175" s="41"/>
      <c r="EXM175" s="41"/>
      <c r="EXN175" s="41"/>
      <c r="EXO175" s="41"/>
      <c r="EXP175" s="41"/>
      <c r="EXQ175" s="41"/>
      <c r="EXR175" s="41"/>
      <c r="EXS175" s="41"/>
      <c r="EXT175" s="41"/>
      <c r="EXU175" s="41"/>
      <c r="EXV175" s="41"/>
      <c r="EXW175" s="41"/>
      <c r="EXX175" s="41"/>
      <c r="EXY175" s="41"/>
      <c r="EXZ175" s="41"/>
      <c r="EYA175" s="41"/>
      <c r="EYB175" s="41"/>
      <c r="EYC175" s="41"/>
      <c r="EYD175" s="41"/>
      <c r="EYE175" s="41"/>
      <c r="EYF175" s="41"/>
      <c r="EYG175" s="41"/>
      <c r="EYH175" s="41"/>
      <c r="EYI175" s="41"/>
      <c r="EYJ175" s="41"/>
      <c r="EYK175" s="41"/>
      <c r="EYL175" s="41"/>
      <c r="EYM175" s="41"/>
      <c r="EYN175" s="41"/>
      <c r="EYO175" s="41"/>
      <c r="EYP175" s="41"/>
      <c r="EYQ175" s="41"/>
      <c r="EYR175" s="41"/>
      <c r="EYS175" s="41"/>
      <c r="EYT175" s="41"/>
      <c r="EYU175" s="41"/>
      <c r="EYV175" s="41"/>
      <c r="EYW175" s="41"/>
      <c r="EYX175" s="41"/>
      <c r="EYY175" s="41"/>
      <c r="EYZ175" s="41"/>
      <c r="EZA175" s="41"/>
      <c r="EZB175" s="41"/>
      <c r="EZC175" s="41"/>
      <c r="EZD175" s="41"/>
      <c r="EZE175" s="41"/>
      <c r="EZF175" s="41"/>
      <c r="EZG175" s="41"/>
      <c r="EZH175" s="41"/>
      <c r="EZI175" s="41"/>
      <c r="EZJ175" s="41"/>
      <c r="EZK175" s="41"/>
      <c r="EZL175" s="41"/>
      <c r="EZM175" s="41"/>
      <c r="EZN175" s="41"/>
      <c r="EZO175" s="41"/>
      <c r="EZP175" s="41"/>
      <c r="EZQ175" s="41"/>
      <c r="EZR175" s="41"/>
      <c r="EZS175" s="41"/>
      <c r="EZT175" s="41"/>
      <c r="EZU175" s="41"/>
      <c r="EZV175" s="41"/>
      <c r="EZW175" s="41"/>
      <c r="EZX175" s="41"/>
      <c r="EZY175" s="41"/>
      <c r="EZZ175" s="41"/>
      <c r="FAA175" s="41"/>
      <c r="FAB175" s="41"/>
      <c r="FAC175" s="41"/>
      <c r="FAD175" s="41"/>
      <c r="FAE175" s="41"/>
      <c r="FAF175" s="41"/>
      <c r="FAG175" s="41"/>
      <c r="FAH175" s="41"/>
      <c r="FAI175" s="41"/>
      <c r="FAJ175" s="41"/>
      <c r="FAK175" s="41"/>
      <c r="FAL175" s="41"/>
      <c r="FAM175" s="41"/>
      <c r="FAN175" s="41"/>
      <c r="FAO175" s="41"/>
      <c r="FAP175" s="41"/>
      <c r="FAQ175" s="41"/>
      <c r="FAX175" s="41"/>
      <c r="FAY175" s="41"/>
      <c r="FAZ175" s="41"/>
      <c r="FBA175" s="41"/>
      <c r="FBB175" s="41"/>
      <c r="FBC175" s="41"/>
      <c r="FBD175" s="41"/>
      <c r="FBE175" s="41"/>
      <c r="FBF175" s="41"/>
      <c r="FBG175" s="41"/>
      <c r="FBH175" s="41"/>
      <c r="FBI175" s="41"/>
      <c r="FBJ175" s="41"/>
      <c r="FBK175" s="41"/>
      <c r="FBL175" s="41"/>
      <c r="FBM175" s="41"/>
      <c r="FBN175" s="41"/>
      <c r="FBO175" s="41"/>
      <c r="FBP175" s="41"/>
      <c r="FBQ175" s="41"/>
      <c r="FBR175" s="41"/>
      <c r="FBS175" s="41"/>
      <c r="FBT175" s="41"/>
      <c r="FBU175" s="41"/>
      <c r="FBV175" s="41"/>
      <c r="FBW175" s="41"/>
      <c r="FBX175" s="41"/>
      <c r="FBY175" s="41"/>
      <c r="FBZ175" s="41"/>
      <c r="FCA175" s="41"/>
      <c r="FCB175" s="41"/>
      <c r="FCC175" s="41"/>
      <c r="FCD175" s="41"/>
      <c r="FCE175" s="41"/>
      <c r="FCF175" s="41"/>
      <c r="FCG175" s="41"/>
      <c r="FCH175" s="41"/>
      <c r="FCI175" s="41"/>
      <c r="FCJ175" s="41"/>
      <c r="FCK175" s="41"/>
      <c r="FCL175" s="41"/>
      <c r="FCM175" s="41"/>
      <c r="FCN175" s="41"/>
      <c r="FCO175" s="41"/>
      <c r="FCP175" s="41"/>
      <c r="FCQ175" s="41"/>
      <c r="FCR175" s="41"/>
      <c r="FCS175" s="41"/>
      <c r="FCT175" s="41"/>
      <c r="FCU175" s="41"/>
      <c r="FCV175" s="41"/>
      <c r="FCW175" s="41"/>
      <c r="FCX175" s="41"/>
      <c r="FCY175" s="41"/>
      <c r="FCZ175" s="41"/>
      <c r="FDA175" s="41"/>
      <c r="FDB175" s="41"/>
      <c r="FDC175" s="41"/>
      <c r="FDD175" s="41"/>
      <c r="FDE175" s="41"/>
      <c r="FDF175" s="41"/>
      <c r="FDG175" s="41"/>
      <c r="FDH175" s="41"/>
      <c r="FDI175" s="41"/>
      <c r="FDJ175" s="41"/>
      <c r="FDK175" s="41"/>
      <c r="FDL175" s="41"/>
      <c r="FDM175" s="41"/>
      <c r="FDN175" s="41"/>
      <c r="FDO175" s="41"/>
      <c r="FDP175" s="41"/>
      <c r="FDQ175" s="41"/>
      <c r="FDR175" s="41"/>
      <c r="FDS175" s="41"/>
      <c r="FDT175" s="41"/>
      <c r="FDU175" s="41"/>
      <c r="FDV175" s="41"/>
      <c r="FDW175" s="41"/>
      <c r="FDX175" s="41"/>
      <c r="FDY175" s="41"/>
      <c r="FDZ175" s="41"/>
      <c r="FEA175" s="41"/>
      <c r="FEB175" s="41"/>
      <c r="FEC175" s="41"/>
      <c r="FED175" s="41"/>
      <c r="FEE175" s="41"/>
      <c r="FEF175" s="41"/>
      <c r="FEG175" s="41"/>
      <c r="FEH175" s="41"/>
      <c r="FEI175" s="41"/>
      <c r="FEJ175" s="41"/>
      <c r="FEK175" s="41"/>
      <c r="FEL175" s="41"/>
      <c r="FEM175" s="41"/>
      <c r="FEN175" s="41"/>
      <c r="FEO175" s="41"/>
      <c r="FEP175" s="41"/>
      <c r="FEQ175" s="41"/>
      <c r="FER175" s="41"/>
      <c r="FES175" s="41"/>
      <c r="FET175" s="41"/>
      <c r="FEU175" s="41"/>
      <c r="FEV175" s="41"/>
      <c r="FEW175" s="41"/>
      <c r="FEX175" s="41"/>
      <c r="FEY175" s="41"/>
      <c r="FEZ175" s="41"/>
      <c r="FFA175" s="41"/>
      <c r="FFB175" s="41"/>
      <c r="FFC175" s="41"/>
      <c r="FFD175" s="41"/>
      <c r="FFE175" s="41"/>
      <c r="FFF175" s="41"/>
      <c r="FFG175" s="41"/>
      <c r="FFH175" s="41"/>
      <c r="FFI175" s="41"/>
      <c r="FFJ175" s="41"/>
      <c r="FFK175" s="41"/>
      <c r="FFL175" s="41"/>
      <c r="FFM175" s="41"/>
      <c r="FFN175" s="41"/>
      <c r="FFO175" s="41"/>
      <c r="FFP175" s="41"/>
      <c r="FFQ175" s="41"/>
      <c r="FFR175" s="41"/>
      <c r="FFS175" s="41"/>
      <c r="FFT175" s="41"/>
      <c r="FFU175" s="41"/>
      <c r="FFV175" s="41"/>
      <c r="FFW175" s="41"/>
      <c r="FFX175" s="41"/>
      <c r="FFY175" s="41"/>
      <c r="FFZ175" s="41"/>
      <c r="FGA175" s="41"/>
      <c r="FGB175" s="41"/>
      <c r="FGC175" s="41"/>
      <c r="FGD175" s="41"/>
      <c r="FGE175" s="41"/>
      <c r="FGF175" s="41"/>
      <c r="FGG175" s="41"/>
      <c r="FGH175" s="41"/>
      <c r="FGI175" s="41"/>
      <c r="FGJ175" s="41"/>
      <c r="FGK175" s="41"/>
      <c r="FGL175" s="41"/>
      <c r="FGM175" s="41"/>
      <c r="FGN175" s="41"/>
      <c r="FGO175" s="41"/>
      <c r="FGP175" s="41"/>
      <c r="FGQ175" s="41"/>
      <c r="FGR175" s="41"/>
      <c r="FGS175" s="41"/>
      <c r="FGT175" s="41"/>
      <c r="FGU175" s="41"/>
      <c r="FGV175" s="41"/>
      <c r="FGW175" s="41"/>
      <c r="FGX175" s="41"/>
      <c r="FGY175" s="41"/>
      <c r="FGZ175" s="41"/>
      <c r="FHA175" s="41"/>
      <c r="FHB175" s="41"/>
      <c r="FHC175" s="41"/>
      <c r="FHD175" s="41"/>
      <c r="FHE175" s="41"/>
      <c r="FHF175" s="41"/>
      <c r="FHG175" s="41"/>
      <c r="FHH175" s="41"/>
      <c r="FHI175" s="41"/>
      <c r="FHJ175" s="41"/>
      <c r="FHK175" s="41"/>
      <c r="FHL175" s="41"/>
      <c r="FHM175" s="41"/>
      <c r="FHN175" s="41"/>
      <c r="FHO175" s="41"/>
      <c r="FHP175" s="41"/>
      <c r="FHQ175" s="41"/>
      <c r="FHR175" s="41"/>
      <c r="FHS175" s="41"/>
      <c r="FHT175" s="41"/>
      <c r="FHU175" s="41"/>
      <c r="FHV175" s="41"/>
      <c r="FHW175" s="41"/>
      <c r="FHX175" s="41"/>
      <c r="FHY175" s="41"/>
      <c r="FHZ175" s="41"/>
      <c r="FIA175" s="41"/>
      <c r="FIB175" s="41"/>
      <c r="FIC175" s="41"/>
      <c r="FID175" s="41"/>
      <c r="FIE175" s="41"/>
      <c r="FIF175" s="41"/>
      <c r="FIG175" s="41"/>
      <c r="FIH175" s="41"/>
      <c r="FII175" s="41"/>
      <c r="FIJ175" s="41"/>
      <c r="FIK175" s="41"/>
      <c r="FIL175" s="41"/>
      <c r="FIM175" s="41"/>
      <c r="FIN175" s="41"/>
      <c r="FIO175" s="41"/>
      <c r="FIP175" s="41"/>
      <c r="FIQ175" s="41"/>
      <c r="FIR175" s="41"/>
      <c r="FIS175" s="41"/>
      <c r="FIT175" s="41"/>
      <c r="FIU175" s="41"/>
      <c r="FIV175" s="41"/>
      <c r="FIW175" s="41"/>
      <c r="FIX175" s="41"/>
      <c r="FIY175" s="41"/>
      <c r="FIZ175" s="41"/>
      <c r="FJA175" s="41"/>
      <c r="FJB175" s="41"/>
      <c r="FJC175" s="41"/>
      <c r="FJD175" s="41"/>
      <c r="FJE175" s="41"/>
      <c r="FJF175" s="41"/>
      <c r="FJG175" s="41"/>
      <c r="FJH175" s="41"/>
      <c r="FJI175" s="41"/>
      <c r="FJJ175" s="41"/>
      <c r="FJK175" s="41"/>
      <c r="FJL175" s="41"/>
      <c r="FJM175" s="41"/>
      <c r="FJN175" s="41"/>
      <c r="FJO175" s="41"/>
      <c r="FJP175" s="41"/>
      <c r="FJQ175" s="41"/>
      <c r="FJR175" s="41"/>
      <c r="FJS175" s="41"/>
      <c r="FJT175" s="41"/>
      <c r="FJU175" s="41"/>
      <c r="FJV175" s="41"/>
      <c r="FJW175" s="41"/>
      <c r="FJX175" s="41"/>
      <c r="FJY175" s="41"/>
      <c r="FJZ175" s="41"/>
      <c r="FKA175" s="41"/>
      <c r="FKB175" s="41"/>
      <c r="FKC175" s="41"/>
      <c r="FKD175" s="41"/>
      <c r="FKE175" s="41"/>
      <c r="FKF175" s="41"/>
      <c r="FKG175" s="41"/>
      <c r="FKH175" s="41"/>
      <c r="FKI175" s="41"/>
      <c r="FKJ175" s="41"/>
      <c r="FKK175" s="41"/>
      <c r="FKL175" s="41"/>
      <c r="FKM175" s="41"/>
      <c r="FKT175" s="41"/>
      <c r="FKU175" s="41"/>
      <c r="FKV175" s="41"/>
      <c r="FKW175" s="41"/>
      <c r="FKX175" s="41"/>
      <c r="FKY175" s="41"/>
      <c r="FKZ175" s="41"/>
      <c r="FLA175" s="41"/>
      <c r="FLB175" s="41"/>
      <c r="FLC175" s="41"/>
      <c r="FLD175" s="41"/>
      <c r="FLE175" s="41"/>
      <c r="FLF175" s="41"/>
      <c r="FLG175" s="41"/>
      <c r="FLH175" s="41"/>
      <c r="FLI175" s="41"/>
      <c r="FLJ175" s="41"/>
      <c r="FLK175" s="41"/>
      <c r="FLL175" s="41"/>
      <c r="FLM175" s="41"/>
      <c r="FLN175" s="41"/>
      <c r="FLO175" s="41"/>
      <c r="FLP175" s="41"/>
      <c r="FLQ175" s="41"/>
      <c r="FLR175" s="41"/>
      <c r="FLS175" s="41"/>
      <c r="FLT175" s="41"/>
      <c r="FLU175" s="41"/>
      <c r="FLV175" s="41"/>
      <c r="FLW175" s="41"/>
      <c r="FLX175" s="41"/>
      <c r="FLY175" s="41"/>
      <c r="FLZ175" s="41"/>
      <c r="FMA175" s="41"/>
      <c r="FMB175" s="41"/>
      <c r="FMC175" s="41"/>
      <c r="FMD175" s="41"/>
      <c r="FME175" s="41"/>
      <c r="FMF175" s="41"/>
      <c r="FMG175" s="41"/>
      <c r="FMH175" s="41"/>
      <c r="FMI175" s="41"/>
      <c r="FMJ175" s="41"/>
      <c r="FMK175" s="41"/>
      <c r="FML175" s="41"/>
      <c r="FMM175" s="41"/>
      <c r="FMN175" s="41"/>
      <c r="FMO175" s="41"/>
      <c r="FMP175" s="41"/>
      <c r="FMQ175" s="41"/>
      <c r="FMR175" s="41"/>
      <c r="FMS175" s="41"/>
      <c r="FMT175" s="41"/>
      <c r="FMU175" s="41"/>
      <c r="FMV175" s="41"/>
      <c r="FMW175" s="41"/>
      <c r="FMX175" s="41"/>
      <c r="FMY175" s="41"/>
      <c r="FMZ175" s="41"/>
      <c r="FNA175" s="41"/>
      <c r="FNB175" s="41"/>
      <c r="FNC175" s="41"/>
      <c r="FND175" s="41"/>
      <c r="FNE175" s="41"/>
      <c r="FNF175" s="41"/>
      <c r="FNG175" s="41"/>
      <c r="FNH175" s="41"/>
      <c r="FNI175" s="41"/>
      <c r="FNJ175" s="41"/>
      <c r="FNK175" s="41"/>
      <c r="FNL175" s="41"/>
      <c r="FNM175" s="41"/>
      <c r="FNN175" s="41"/>
      <c r="FNO175" s="41"/>
      <c r="FNP175" s="41"/>
      <c r="FNQ175" s="41"/>
      <c r="FNR175" s="41"/>
      <c r="FNS175" s="41"/>
      <c r="FNT175" s="41"/>
      <c r="FNU175" s="41"/>
      <c r="FNV175" s="41"/>
      <c r="FNW175" s="41"/>
      <c r="FNX175" s="41"/>
      <c r="FNY175" s="41"/>
      <c r="FNZ175" s="41"/>
      <c r="FOA175" s="41"/>
      <c r="FOB175" s="41"/>
      <c r="FOC175" s="41"/>
      <c r="FOD175" s="41"/>
      <c r="FOE175" s="41"/>
      <c r="FOF175" s="41"/>
      <c r="FOG175" s="41"/>
      <c r="FOH175" s="41"/>
      <c r="FOI175" s="41"/>
      <c r="FOJ175" s="41"/>
      <c r="FOK175" s="41"/>
      <c r="FOL175" s="41"/>
      <c r="FOM175" s="41"/>
      <c r="FON175" s="41"/>
      <c r="FOO175" s="41"/>
      <c r="FOP175" s="41"/>
      <c r="FOQ175" s="41"/>
      <c r="FOR175" s="41"/>
      <c r="FOS175" s="41"/>
      <c r="FOT175" s="41"/>
      <c r="FOU175" s="41"/>
      <c r="FOV175" s="41"/>
      <c r="FOW175" s="41"/>
      <c r="FOX175" s="41"/>
      <c r="FOY175" s="41"/>
      <c r="FOZ175" s="41"/>
      <c r="FPA175" s="41"/>
      <c r="FPB175" s="41"/>
      <c r="FPC175" s="41"/>
      <c r="FPD175" s="41"/>
      <c r="FPE175" s="41"/>
      <c r="FPF175" s="41"/>
      <c r="FPG175" s="41"/>
      <c r="FPH175" s="41"/>
      <c r="FPI175" s="41"/>
      <c r="FPJ175" s="41"/>
      <c r="FPK175" s="41"/>
      <c r="FPL175" s="41"/>
      <c r="FPM175" s="41"/>
      <c r="FPN175" s="41"/>
      <c r="FPO175" s="41"/>
      <c r="FPP175" s="41"/>
      <c r="FPQ175" s="41"/>
      <c r="FPR175" s="41"/>
      <c r="FPS175" s="41"/>
      <c r="FPT175" s="41"/>
      <c r="FPU175" s="41"/>
      <c r="FPV175" s="41"/>
      <c r="FPW175" s="41"/>
      <c r="FPX175" s="41"/>
      <c r="FPY175" s="41"/>
      <c r="FPZ175" s="41"/>
      <c r="FQA175" s="41"/>
      <c r="FQB175" s="41"/>
      <c r="FQC175" s="41"/>
      <c r="FQD175" s="41"/>
      <c r="FQE175" s="41"/>
      <c r="FQF175" s="41"/>
      <c r="FQG175" s="41"/>
      <c r="FQH175" s="41"/>
      <c r="FQI175" s="41"/>
      <c r="FQJ175" s="41"/>
      <c r="FQK175" s="41"/>
      <c r="FQL175" s="41"/>
      <c r="FQM175" s="41"/>
      <c r="FQN175" s="41"/>
      <c r="FQO175" s="41"/>
      <c r="FQP175" s="41"/>
      <c r="FQQ175" s="41"/>
      <c r="FQR175" s="41"/>
      <c r="FQS175" s="41"/>
      <c r="FQT175" s="41"/>
      <c r="FQU175" s="41"/>
      <c r="FQV175" s="41"/>
      <c r="FQW175" s="41"/>
      <c r="FQX175" s="41"/>
      <c r="FQY175" s="41"/>
      <c r="FQZ175" s="41"/>
      <c r="FRA175" s="41"/>
      <c r="FRB175" s="41"/>
      <c r="FRC175" s="41"/>
      <c r="FRD175" s="41"/>
      <c r="FRE175" s="41"/>
      <c r="FRF175" s="41"/>
      <c r="FRG175" s="41"/>
      <c r="FRH175" s="41"/>
      <c r="FRI175" s="41"/>
      <c r="FRJ175" s="41"/>
      <c r="FRK175" s="41"/>
      <c r="FRL175" s="41"/>
      <c r="FRM175" s="41"/>
      <c r="FRN175" s="41"/>
      <c r="FRO175" s="41"/>
      <c r="FRP175" s="41"/>
      <c r="FRQ175" s="41"/>
      <c r="FRR175" s="41"/>
      <c r="FRS175" s="41"/>
      <c r="FRT175" s="41"/>
      <c r="FRU175" s="41"/>
      <c r="FRV175" s="41"/>
      <c r="FRW175" s="41"/>
      <c r="FRX175" s="41"/>
      <c r="FRY175" s="41"/>
      <c r="FRZ175" s="41"/>
      <c r="FSA175" s="41"/>
      <c r="FSB175" s="41"/>
      <c r="FSC175" s="41"/>
      <c r="FSD175" s="41"/>
      <c r="FSE175" s="41"/>
      <c r="FSF175" s="41"/>
      <c r="FSG175" s="41"/>
      <c r="FSH175" s="41"/>
      <c r="FSI175" s="41"/>
      <c r="FSJ175" s="41"/>
      <c r="FSK175" s="41"/>
      <c r="FSL175" s="41"/>
      <c r="FSM175" s="41"/>
      <c r="FSN175" s="41"/>
      <c r="FSO175" s="41"/>
      <c r="FSP175" s="41"/>
      <c r="FSQ175" s="41"/>
      <c r="FSR175" s="41"/>
      <c r="FSS175" s="41"/>
      <c r="FST175" s="41"/>
      <c r="FSU175" s="41"/>
      <c r="FSV175" s="41"/>
      <c r="FSW175" s="41"/>
      <c r="FSX175" s="41"/>
      <c r="FSY175" s="41"/>
      <c r="FSZ175" s="41"/>
      <c r="FTA175" s="41"/>
      <c r="FTB175" s="41"/>
      <c r="FTC175" s="41"/>
      <c r="FTD175" s="41"/>
      <c r="FTE175" s="41"/>
      <c r="FTF175" s="41"/>
      <c r="FTG175" s="41"/>
      <c r="FTH175" s="41"/>
      <c r="FTI175" s="41"/>
      <c r="FTJ175" s="41"/>
      <c r="FTK175" s="41"/>
      <c r="FTL175" s="41"/>
      <c r="FTM175" s="41"/>
      <c r="FTN175" s="41"/>
      <c r="FTO175" s="41"/>
      <c r="FTP175" s="41"/>
      <c r="FTQ175" s="41"/>
      <c r="FTR175" s="41"/>
      <c r="FTS175" s="41"/>
      <c r="FTT175" s="41"/>
      <c r="FTU175" s="41"/>
      <c r="FTV175" s="41"/>
      <c r="FTW175" s="41"/>
      <c r="FTX175" s="41"/>
      <c r="FTY175" s="41"/>
      <c r="FTZ175" s="41"/>
      <c r="FUA175" s="41"/>
      <c r="FUB175" s="41"/>
      <c r="FUC175" s="41"/>
      <c r="FUD175" s="41"/>
      <c r="FUE175" s="41"/>
      <c r="FUF175" s="41"/>
      <c r="FUG175" s="41"/>
      <c r="FUH175" s="41"/>
      <c r="FUI175" s="41"/>
      <c r="FUP175" s="41"/>
      <c r="FUQ175" s="41"/>
      <c r="FUR175" s="41"/>
      <c r="FUS175" s="41"/>
      <c r="FUT175" s="41"/>
      <c r="FUU175" s="41"/>
      <c r="FUV175" s="41"/>
      <c r="FUW175" s="41"/>
      <c r="FUX175" s="41"/>
      <c r="FUY175" s="41"/>
      <c r="FUZ175" s="41"/>
      <c r="FVA175" s="41"/>
      <c r="FVB175" s="41"/>
      <c r="FVC175" s="41"/>
      <c r="FVD175" s="41"/>
      <c r="FVE175" s="41"/>
      <c r="FVF175" s="41"/>
      <c r="FVG175" s="41"/>
      <c r="FVH175" s="41"/>
      <c r="FVI175" s="41"/>
      <c r="FVJ175" s="41"/>
      <c r="FVK175" s="41"/>
      <c r="FVL175" s="41"/>
      <c r="FVM175" s="41"/>
      <c r="FVN175" s="41"/>
      <c r="FVO175" s="41"/>
      <c r="FVP175" s="41"/>
      <c r="FVQ175" s="41"/>
      <c r="FVR175" s="41"/>
      <c r="FVS175" s="41"/>
      <c r="FVT175" s="41"/>
      <c r="FVU175" s="41"/>
      <c r="FVV175" s="41"/>
      <c r="FVW175" s="41"/>
      <c r="FVX175" s="41"/>
      <c r="FVY175" s="41"/>
      <c r="FVZ175" s="41"/>
      <c r="FWA175" s="41"/>
      <c r="FWB175" s="41"/>
      <c r="FWC175" s="41"/>
      <c r="FWD175" s="41"/>
      <c r="FWE175" s="41"/>
      <c r="FWF175" s="41"/>
      <c r="FWG175" s="41"/>
      <c r="FWH175" s="41"/>
      <c r="FWI175" s="41"/>
      <c r="FWJ175" s="41"/>
      <c r="FWK175" s="41"/>
      <c r="FWL175" s="41"/>
      <c r="FWM175" s="41"/>
      <c r="FWN175" s="41"/>
      <c r="FWO175" s="41"/>
      <c r="FWP175" s="41"/>
      <c r="FWQ175" s="41"/>
      <c r="FWR175" s="41"/>
      <c r="FWS175" s="41"/>
      <c r="FWT175" s="41"/>
      <c r="FWU175" s="41"/>
      <c r="FWV175" s="41"/>
      <c r="FWW175" s="41"/>
      <c r="FWX175" s="41"/>
      <c r="FWY175" s="41"/>
      <c r="FWZ175" s="41"/>
      <c r="FXA175" s="41"/>
      <c r="FXB175" s="41"/>
      <c r="FXC175" s="41"/>
      <c r="FXD175" s="41"/>
      <c r="FXE175" s="41"/>
      <c r="FXF175" s="41"/>
      <c r="FXG175" s="41"/>
      <c r="FXH175" s="41"/>
      <c r="FXI175" s="41"/>
      <c r="FXJ175" s="41"/>
      <c r="FXK175" s="41"/>
      <c r="FXL175" s="41"/>
      <c r="FXM175" s="41"/>
      <c r="FXN175" s="41"/>
      <c r="FXO175" s="41"/>
      <c r="FXP175" s="41"/>
      <c r="FXQ175" s="41"/>
      <c r="FXR175" s="41"/>
      <c r="FXS175" s="41"/>
      <c r="FXT175" s="41"/>
      <c r="FXU175" s="41"/>
      <c r="FXV175" s="41"/>
      <c r="FXW175" s="41"/>
      <c r="FXX175" s="41"/>
      <c r="FXY175" s="41"/>
      <c r="FXZ175" s="41"/>
      <c r="FYA175" s="41"/>
      <c r="FYB175" s="41"/>
      <c r="FYC175" s="41"/>
      <c r="FYD175" s="41"/>
      <c r="FYE175" s="41"/>
      <c r="FYF175" s="41"/>
      <c r="FYG175" s="41"/>
      <c r="FYH175" s="41"/>
      <c r="FYI175" s="41"/>
      <c r="FYJ175" s="41"/>
      <c r="FYK175" s="41"/>
      <c r="FYL175" s="41"/>
      <c r="FYM175" s="41"/>
      <c r="FYN175" s="41"/>
      <c r="FYO175" s="41"/>
      <c r="FYP175" s="41"/>
      <c r="FYQ175" s="41"/>
      <c r="FYR175" s="41"/>
      <c r="FYS175" s="41"/>
      <c r="FYT175" s="41"/>
      <c r="FYU175" s="41"/>
      <c r="FYV175" s="41"/>
      <c r="FYW175" s="41"/>
      <c r="FYX175" s="41"/>
      <c r="FYY175" s="41"/>
      <c r="FYZ175" s="41"/>
      <c r="FZA175" s="41"/>
      <c r="FZB175" s="41"/>
      <c r="FZC175" s="41"/>
      <c r="FZD175" s="41"/>
      <c r="FZE175" s="41"/>
      <c r="FZF175" s="41"/>
      <c r="FZG175" s="41"/>
      <c r="FZH175" s="41"/>
      <c r="FZI175" s="41"/>
      <c r="FZJ175" s="41"/>
      <c r="FZK175" s="41"/>
      <c r="FZL175" s="41"/>
      <c r="FZM175" s="41"/>
      <c r="FZN175" s="41"/>
      <c r="FZO175" s="41"/>
      <c r="FZP175" s="41"/>
      <c r="FZQ175" s="41"/>
      <c r="FZR175" s="41"/>
      <c r="FZS175" s="41"/>
      <c r="FZT175" s="41"/>
      <c r="FZU175" s="41"/>
      <c r="FZV175" s="41"/>
      <c r="FZW175" s="41"/>
      <c r="FZX175" s="41"/>
      <c r="FZY175" s="41"/>
      <c r="FZZ175" s="41"/>
      <c r="GAA175" s="41"/>
      <c r="GAB175" s="41"/>
      <c r="GAC175" s="41"/>
      <c r="GAD175" s="41"/>
      <c r="GAE175" s="41"/>
      <c r="GAF175" s="41"/>
      <c r="GAG175" s="41"/>
      <c r="GAH175" s="41"/>
      <c r="GAI175" s="41"/>
      <c r="GAJ175" s="41"/>
      <c r="GAK175" s="41"/>
      <c r="GAL175" s="41"/>
      <c r="GAM175" s="41"/>
      <c r="GAN175" s="41"/>
      <c r="GAO175" s="41"/>
      <c r="GAP175" s="41"/>
      <c r="GAQ175" s="41"/>
      <c r="GAR175" s="41"/>
      <c r="GAS175" s="41"/>
      <c r="GAT175" s="41"/>
      <c r="GAU175" s="41"/>
      <c r="GAV175" s="41"/>
      <c r="GAW175" s="41"/>
      <c r="GAX175" s="41"/>
      <c r="GAY175" s="41"/>
      <c r="GAZ175" s="41"/>
      <c r="GBA175" s="41"/>
      <c r="GBB175" s="41"/>
      <c r="GBC175" s="41"/>
      <c r="GBD175" s="41"/>
      <c r="GBE175" s="41"/>
      <c r="GBF175" s="41"/>
      <c r="GBG175" s="41"/>
      <c r="GBH175" s="41"/>
      <c r="GBI175" s="41"/>
      <c r="GBJ175" s="41"/>
      <c r="GBK175" s="41"/>
      <c r="GBL175" s="41"/>
      <c r="GBM175" s="41"/>
      <c r="GBN175" s="41"/>
      <c r="GBO175" s="41"/>
      <c r="GBP175" s="41"/>
      <c r="GBQ175" s="41"/>
      <c r="GBR175" s="41"/>
      <c r="GBS175" s="41"/>
      <c r="GBT175" s="41"/>
      <c r="GBU175" s="41"/>
      <c r="GBV175" s="41"/>
      <c r="GBW175" s="41"/>
      <c r="GBX175" s="41"/>
      <c r="GBY175" s="41"/>
      <c r="GBZ175" s="41"/>
      <c r="GCA175" s="41"/>
      <c r="GCB175" s="41"/>
      <c r="GCC175" s="41"/>
      <c r="GCD175" s="41"/>
      <c r="GCE175" s="41"/>
      <c r="GCF175" s="41"/>
      <c r="GCG175" s="41"/>
      <c r="GCH175" s="41"/>
      <c r="GCI175" s="41"/>
      <c r="GCJ175" s="41"/>
      <c r="GCK175" s="41"/>
      <c r="GCL175" s="41"/>
      <c r="GCM175" s="41"/>
      <c r="GCN175" s="41"/>
      <c r="GCO175" s="41"/>
      <c r="GCP175" s="41"/>
      <c r="GCQ175" s="41"/>
      <c r="GCR175" s="41"/>
      <c r="GCS175" s="41"/>
      <c r="GCT175" s="41"/>
      <c r="GCU175" s="41"/>
      <c r="GCV175" s="41"/>
      <c r="GCW175" s="41"/>
      <c r="GCX175" s="41"/>
      <c r="GCY175" s="41"/>
      <c r="GCZ175" s="41"/>
      <c r="GDA175" s="41"/>
      <c r="GDB175" s="41"/>
      <c r="GDC175" s="41"/>
      <c r="GDD175" s="41"/>
      <c r="GDE175" s="41"/>
      <c r="GDF175" s="41"/>
      <c r="GDG175" s="41"/>
      <c r="GDH175" s="41"/>
      <c r="GDI175" s="41"/>
      <c r="GDJ175" s="41"/>
      <c r="GDK175" s="41"/>
      <c r="GDL175" s="41"/>
      <c r="GDM175" s="41"/>
      <c r="GDN175" s="41"/>
      <c r="GDO175" s="41"/>
      <c r="GDP175" s="41"/>
      <c r="GDQ175" s="41"/>
      <c r="GDR175" s="41"/>
      <c r="GDS175" s="41"/>
      <c r="GDT175" s="41"/>
      <c r="GDU175" s="41"/>
      <c r="GDV175" s="41"/>
      <c r="GDW175" s="41"/>
      <c r="GDX175" s="41"/>
      <c r="GDY175" s="41"/>
      <c r="GDZ175" s="41"/>
      <c r="GEA175" s="41"/>
      <c r="GEB175" s="41"/>
      <c r="GEC175" s="41"/>
      <c r="GED175" s="41"/>
      <c r="GEE175" s="41"/>
      <c r="GEL175" s="41"/>
      <c r="GEM175" s="41"/>
      <c r="GEN175" s="41"/>
      <c r="GEO175" s="41"/>
      <c r="GEP175" s="41"/>
      <c r="GEQ175" s="41"/>
      <c r="GER175" s="41"/>
      <c r="GES175" s="41"/>
      <c r="GET175" s="41"/>
      <c r="GEU175" s="41"/>
      <c r="GEV175" s="41"/>
      <c r="GEW175" s="41"/>
      <c r="GEX175" s="41"/>
      <c r="GEY175" s="41"/>
      <c r="GEZ175" s="41"/>
      <c r="GFA175" s="41"/>
      <c r="GFB175" s="41"/>
      <c r="GFC175" s="41"/>
      <c r="GFD175" s="41"/>
      <c r="GFE175" s="41"/>
      <c r="GFF175" s="41"/>
      <c r="GFG175" s="41"/>
      <c r="GFH175" s="41"/>
      <c r="GFI175" s="41"/>
      <c r="GFJ175" s="41"/>
      <c r="GFK175" s="41"/>
      <c r="GFL175" s="41"/>
      <c r="GFM175" s="41"/>
      <c r="GFN175" s="41"/>
      <c r="GFO175" s="41"/>
      <c r="GFP175" s="41"/>
      <c r="GFQ175" s="41"/>
      <c r="GFR175" s="41"/>
      <c r="GFS175" s="41"/>
      <c r="GFT175" s="41"/>
      <c r="GFU175" s="41"/>
      <c r="GFV175" s="41"/>
      <c r="GFW175" s="41"/>
      <c r="GFX175" s="41"/>
      <c r="GFY175" s="41"/>
      <c r="GFZ175" s="41"/>
      <c r="GGA175" s="41"/>
      <c r="GGB175" s="41"/>
      <c r="GGC175" s="41"/>
      <c r="GGD175" s="41"/>
      <c r="GGE175" s="41"/>
      <c r="GGF175" s="41"/>
      <c r="GGG175" s="41"/>
      <c r="GGH175" s="41"/>
      <c r="GGI175" s="41"/>
      <c r="GGJ175" s="41"/>
      <c r="GGK175" s="41"/>
      <c r="GGL175" s="41"/>
      <c r="GGM175" s="41"/>
      <c r="GGN175" s="41"/>
      <c r="GGO175" s="41"/>
      <c r="GGP175" s="41"/>
      <c r="GGQ175" s="41"/>
      <c r="GGR175" s="41"/>
      <c r="GGS175" s="41"/>
      <c r="GGT175" s="41"/>
      <c r="GGU175" s="41"/>
      <c r="GGV175" s="41"/>
      <c r="GGW175" s="41"/>
      <c r="GGX175" s="41"/>
      <c r="GGY175" s="41"/>
      <c r="GGZ175" s="41"/>
      <c r="GHA175" s="41"/>
      <c r="GHB175" s="41"/>
      <c r="GHC175" s="41"/>
      <c r="GHD175" s="41"/>
      <c r="GHE175" s="41"/>
      <c r="GHF175" s="41"/>
      <c r="GHG175" s="41"/>
      <c r="GHH175" s="41"/>
      <c r="GHI175" s="41"/>
      <c r="GHJ175" s="41"/>
      <c r="GHK175" s="41"/>
      <c r="GHL175" s="41"/>
      <c r="GHM175" s="41"/>
      <c r="GHN175" s="41"/>
      <c r="GHO175" s="41"/>
      <c r="GHP175" s="41"/>
      <c r="GHQ175" s="41"/>
      <c r="GHR175" s="41"/>
      <c r="GHS175" s="41"/>
      <c r="GHT175" s="41"/>
      <c r="GHU175" s="41"/>
      <c r="GHV175" s="41"/>
      <c r="GHW175" s="41"/>
      <c r="GHX175" s="41"/>
      <c r="GHY175" s="41"/>
      <c r="GHZ175" s="41"/>
      <c r="GIA175" s="41"/>
      <c r="GIB175" s="41"/>
      <c r="GIC175" s="41"/>
      <c r="GID175" s="41"/>
      <c r="GIE175" s="41"/>
      <c r="GIF175" s="41"/>
      <c r="GIG175" s="41"/>
      <c r="GIH175" s="41"/>
      <c r="GII175" s="41"/>
      <c r="GIJ175" s="41"/>
      <c r="GIK175" s="41"/>
      <c r="GIL175" s="41"/>
      <c r="GIM175" s="41"/>
      <c r="GIN175" s="41"/>
      <c r="GIO175" s="41"/>
      <c r="GIP175" s="41"/>
      <c r="GIQ175" s="41"/>
      <c r="GIR175" s="41"/>
      <c r="GIS175" s="41"/>
      <c r="GIT175" s="41"/>
      <c r="GIU175" s="41"/>
      <c r="GIV175" s="41"/>
      <c r="GIW175" s="41"/>
      <c r="GIX175" s="41"/>
      <c r="GIY175" s="41"/>
      <c r="GIZ175" s="41"/>
      <c r="GJA175" s="41"/>
      <c r="GJB175" s="41"/>
      <c r="GJC175" s="41"/>
      <c r="GJD175" s="41"/>
      <c r="GJE175" s="41"/>
      <c r="GJF175" s="41"/>
      <c r="GJG175" s="41"/>
      <c r="GJH175" s="41"/>
      <c r="GJI175" s="41"/>
      <c r="GJJ175" s="41"/>
      <c r="GJK175" s="41"/>
      <c r="GJL175" s="41"/>
      <c r="GJM175" s="41"/>
      <c r="GJN175" s="41"/>
      <c r="GJO175" s="41"/>
      <c r="GJP175" s="41"/>
      <c r="GJQ175" s="41"/>
      <c r="GJR175" s="41"/>
      <c r="GJS175" s="41"/>
      <c r="GJT175" s="41"/>
      <c r="GJU175" s="41"/>
      <c r="GJV175" s="41"/>
      <c r="GJW175" s="41"/>
      <c r="GJX175" s="41"/>
      <c r="GJY175" s="41"/>
      <c r="GJZ175" s="41"/>
      <c r="GKA175" s="41"/>
      <c r="GKB175" s="41"/>
      <c r="GKC175" s="41"/>
      <c r="GKD175" s="41"/>
      <c r="GKE175" s="41"/>
      <c r="GKF175" s="41"/>
      <c r="GKG175" s="41"/>
      <c r="GKH175" s="41"/>
      <c r="GKI175" s="41"/>
      <c r="GKJ175" s="41"/>
      <c r="GKK175" s="41"/>
      <c r="GKL175" s="41"/>
      <c r="GKM175" s="41"/>
      <c r="GKN175" s="41"/>
      <c r="GKO175" s="41"/>
      <c r="GKP175" s="41"/>
      <c r="GKQ175" s="41"/>
      <c r="GKR175" s="41"/>
      <c r="GKS175" s="41"/>
      <c r="GKT175" s="41"/>
      <c r="GKU175" s="41"/>
      <c r="GKV175" s="41"/>
      <c r="GKW175" s="41"/>
      <c r="GKX175" s="41"/>
      <c r="GKY175" s="41"/>
      <c r="GKZ175" s="41"/>
      <c r="GLA175" s="41"/>
      <c r="GLB175" s="41"/>
      <c r="GLC175" s="41"/>
      <c r="GLD175" s="41"/>
      <c r="GLE175" s="41"/>
      <c r="GLF175" s="41"/>
      <c r="GLG175" s="41"/>
      <c r="GLH175" s="41"/>
      <c r="GLI175" s="41"/>
      <c r="GLJ175" s="41"/>
      <c r="GLK175" s="41"/>
      <c r="GLL175" s="41"/>
      <c r="GLM175" s="41"/>
      <c r="GLN175" s="41"/>
      <c r="GLO175" s="41"/>
      <c r="GLP175" s="41"/>
      <c r="GLQ175" s="41"/>
      <c r="GLR175" s="41"/>
      <c r="GLS175" s="41"/>
      <c r="GLT175" s="41"/>
      <c r="GLU175" s="41"/>
      <c r="GLV175" s="41"/>
      <c r="GLW175" s="41"/>
      <c r="GLX175" s="41"/>
      <c r="GLY175" s="41"/>
      <c r="GLZ175" s="41"/>
      <c r="GMA175" s="41"/>
      <c r="GMB175" s="41"/>
      <c r="GMC175" s="41"/>
      <c r="GMD175" s="41"/>
      <c r="GME175" s="41"/>
      <c r="GMF175" s="41"/>
      <c r="GMG175" s="41"/>
      <c r="GMH175" s="41"/>
      <c r="GMI175" s="41"/>
      <c r="GMJ175" s="41"/>
      <c r="GMK175" s="41"/>
      <c r="GML175" s="41"/>
      <c r="GMM175" s="41"/>
      <c r="GMN175" s="41"/>
      <c r="GMO175" s="41"/>
      <c r="GMP175" s="41"/>
      <c r="GMQ175" s="41"/>
      <c r="GMR175" s="41"/>
      <c r="GMS175" s="41"/>
      <c r="GMT175" s="41"/>
      <c r="GMU175" s="41"/>
      <c r="GMV175" s="41"/>
      <c r="GMW175" s="41"/>
      <c r="GMX175" s="41"/>
      <c r="GMY175" s="41"/>
      <c r="GMZ175" s="41"/>
      <c r="GNA175" s="41"/>
      <c r="GNB175" s="41"/>
      <c r="GNC175" s="41"/>
      <c r="GND175" s="41"/>
      <c r="GNE175" s="41"/>
      <c r="GNF175" s="41"/>
      <c r="GNG175" s="41"/>
      <c r="GNH175" s="41"/>
      <c r="GNI175" s="41"/>
      <c r="GNJ175" s="41"/>
      <c r="GNK175" s="41"/>
      <c r="GNL175" s="41"/>
      <c r="GNM175" s="41"/>
      <c r="GNN175" s="41"/>
      <c r="GNO175" s="41"/>
      <c r="GNP175" s="41"/>
      <c r="GNQ175" s="41"/>
      <c r="GNR175" s="41"/>
      <c r="GNS175" s="41"/>
      <c r="GNT175" s="41"/>
      <c r="GNU175" s="41"/>
      <c r="GNV175" s="41"/>
      <c r="GNW175" s="41"/>
      <c r="GNX175" s="41"/>
      <c r="GNY175" s="41"/>
      <c r="GNZ175" s="41"/>
      <c r="GOA175" s="41"/>
      <c r="GOH175" s="41"/>
      <c r="GOI175" s="41"/>
      <c r="GOJ175" s="41"/>
      <c r="GOK175" s="41"/>
      <c r="GOL175" s="41"/>
      <c r="GOM175" s="41"/>
      <c r="GON175" s="41"/>
      <c r="GOO175" s="41"/>
      <c r="GOP175" s="41"/>
      <c r="GOQ175" s="41"/>
      <c r="GOR175" s="41"/>
      <c r="GOS175" s="41"/>
      <c r="GOT175" s="41"/>
      <c r="GOU175" s="41"/>
      <c r="GOV175" s="41"/>
      <c r="GOW175" s="41"/>
      <c r="GOX175" s="41"/>
      <c r="GOY175" s="41"/>
      <c r="GOZ175" s="41"/>
      <c r="GPA175" s="41"/>
      <c r="GPB175" s="41"/>
      <c r="GPC175" s="41"/>
      <c r="GPD175" s="41"/>
      <c r="GPE175" s="41"/>
      <c r="GPF175" s="41"/>
      <c r="GPG175" s="41"/>
      <c r="GPH175" s="41"/>
      <c r="GPI175" s="41"/>
      <c r="GPJ175" s="41"/>
      <c r="GPK175" s="41"/>
      <c r="GPL175" s="41"/>
      <c r="GPM175" s="41"/>
      <c r="GPN175" s="41"/>
      <c r="GPO175" s="41"/>
      <c r="GPP175" s="41"/>
      <c r="GPQ175" s="41"/>
      <c r="GPR175" s="41"/>
      <c r="GPS175" s="41"/>
      <c r="GPT175" s="41"/>
      <c r="GPU175" s="41"/>
      <c r="GPV175" s="41"/>
      <c r="GPW175" s="41"/>
      <c r="GPX175" s="41"/>
      <c r="GPY175" s="41"/>
      <c r="GPZ175" s="41"/>
      <c r="GQA175" s="41"/>
      <c r="GQB175" s="41"/>
      <c r="GQC175" s="41"/>
      <c r="GQD175" s="41"/>
      <c r="GQE175" s="41"/>
      <c r="GQF175" s="41"/>
      <c r="GQG175" s="41"/>
      <c r="GQH175" s="41"/>
      <c r="GQI175" s="41"/>
      <c r="GQJ175" s="41"/>
      <c r="GQK175" s="41"/>
      <c r="GQL175" s="41"/>
      <c r="GQM175" s="41"/>
      <c r="GQN175" s="41"/>
      <c r="GQO175" s="41"/>
      <c r="GQP175" s="41"/>
      <c r="GQQ175" s="41"/>
      <c r="GQR175" s="41"/>
      <c r="GQS175" s="41"/>
      <c r="GQT175" s="41"/>
      <c r="GQU175" s="41"/>
      <c r="GQV175" s="41"/>
      <c r="GQW175" s="41"/>
      <c r="GQX175" s="41"/>
      <c r="GQY175" s="41"/>
      <c r="GQZ175" s="41"/>
      <c r="GRA175" s="41"/>
      <c r="GRB175" s="41"/>
      <c r="GRC175" s="41"/>
      <c r="GRD175" s="41"/>
      <c r="GRE175" s="41"/>
      <c r="GRF175" s="41"/>
      <c r="GRG175" s="41"/>
      <c r="GRH175" s="41"/>
      <c r="GRI175" s="41"/>
      <c r="GRJ175" s="41"/>
      <c r="GRK175" s="41"/>
      <c r="GRL175" s="41"/>
      <c r="GRM175" s="41"/>
      <c r="GRN175" s="41"/>
      <c r="GRO175" s="41"/>
      <c r="GRP175" s="41"/>
      <c r="GRQ175" s="41"/>
      <c r="GRR175" s="41"/>
      <c r="GRS175" s="41"/>
      <c r="GRT175" s="41"/>
      <c r="GRU175" s="41"/>
      <c r="GRV175" s="41"/>
      <c r="GRW175" s="41"/>
      <c r="GRX175" s="41"/>
      <c r="GRY175" s="41"/>
      <c r="GRZ175" s="41"/>
      <c r="GSA175" s="41"/>
      <c r="GSB175" s="41"/>
      <c r="GSC175" s="41"/>
      <c r="GSD175" s="41"/>
      <c r="GSE175" s="41"/>
      <c r="GSF175" s="41"/>
      <c r="GSG175" s="41"/>
      <c r="GSH175" s="41"/>
      <c r="GSI175" s="41"/>
      <c r="GSJ175" s="41"/>
      <c r="GSK175" s="41"/>
      <c r="GSL175" s="41"/>
      <c r="GSM175" s="41"/>
      <c r="GSN175" s="41"/>
      <c r="GSO175" s="41"/>
      <c r="GSP175" s="41"/>
      <c r="GSQ175" s="41"/>
      <c r="GSR175" s="41"/>
      <c r="GSS175" s="41"/>
      <c r="GST175" s="41"/>
      <c r="GSU175" s="41"/>
      <c r="GSV175" s="41"/>
      <c r="GSW175" s="41"/>
      <c r="GSX175" s="41"/>
      <c r="GSY175" s="41"/>
      <c r="GSZ175" s="41"/>
      <c r="GTA175" s="41"/>
      <c r="GTB175" s="41"/>
      <c r="GTC175" s="41"/>
      <c r="GTD175" s="41"/>
      <c r="GTE175" s="41"/>
      <c r="GTF175" s="41"/>
      <c r="GTG175" s="41"/>
      <c r="GTH175" s="41"/>
      <c r="GTI175" s="41"/>
      <c r="GTJ175" s="41"/>
      <c r="GTK175" s="41"/>
      <c r="GTL175" s="41"/>
      <c r="GTM175" s="41"/>
      <c r="GTN175" s="41"/>
      <c r="GTO175" s="41"/>
      <c r="GTP175" s="41"/>
      <c r="GTQ175" s="41"/>
      <c r="GTR175" s="41"/>
      <c r="GTS175" s="41"/>
      <c r="GTT175" s="41"/>
      <c r="GTU175" s="41"/>
      <c r="GTV175" s="41"/>
      <c r="GTW175" s="41"/>
      <c r="GTX175" s="41"/>
      <c r="GTY175" s="41"/>
      <c r="GTZ175" s="41"/>
      <c r="GUA175" s="41"/>
      <c r="GUB175" s="41"/>
      <c r="GUC175" s="41"/>
      <c r="GUD175" s="41"/>
      <c r="GUE175" s="41"/>
      <c r="GUF175" s="41"/>
      <c r="GUG175" s="41"/>
      <c r="GUH175" s="41"/>
      <c r="GUI175" s="41"/>
      <c r="GUJ175" s="41"/>
      <c r="GUK175" s="41"/>
      <c r="GUL175" s="41"/>
      <c r="GUM175" s="41"/>
      <c r="GUN175" s="41"/>
      <c r="GUO175" s="41"/>
      <c r="GUP175" s="41"/>
      <c r="GUQ175" s="41"/>
      <c r="GUR175" s="41"/>
      <c r="GUS175" s="41"/>
      <c r="GUT175" s="41"/>
      <c r="GUU175" s="41"/>
      <c r="GUV175" s="41"/>
      <c r="GUW175" s="41"/>
      <c r="GUX175" s="41"/>
      <c r="GUY175" s="41"/>
      <c r="GUZ175" s="41"/>
      <c r="GVA175" s="41"/>
      <c r="GVB175" s="41"/>
      <c r="GVC175" s="41"/>
      <c r="GVD175" s="41"/>
      <c r="GVE175" s="41"/>
      <c r="GVF175" s="41"/>
      <c r="GVG175" s="41"/>
      <c r="GVH175" s="41"/>
      <c r="GVI175" s="41"/>
      <c r="GVJ175" s="41"/>
      <c r="GVK175" s="41"/>
      <c r="GVL175" s="41"/>
      <c r="GVM175" s="41"/>
      <c r="GVN175" s="41"/>
      <c r="GVO175" s="41"/>
      <c r="GVP175" s="41"/>
      <c r="GVQ175" s="41"/>
      <c r="GVR175" s="41"/>
      <c r="GVS175" s="41"/>
      <c r="GVT175" s="41"/>
      <c r="GVU175" s="41"/>
      <c r="GVV175" s="41"/>
      <c r="GVW175" s="41"/>
      <c r="GVX175" s="41"/>
      <c r="GVY175" s="41"/>
      <c r="GVZ175" s="41"/>
      <c r="GWA175" s="41"/>
      <c r="GWB175" s="41"/>
      <c r="GWC175" s="41"/>
      <c r="GWD175" s="41"/>
      <c r="GWE175" s="41"/>
      <c r="GWF175" s="41"/>
      <c r="GWG175" s="41"/>
      <c r="GWH175" s="41"/>
      <c r="GWI175" s="41"/>
      <c r="GWJ175" s="41"/>
      <c r="GWK175" s="41"/>
      <c r="GWL175" s="41"/>
      <c r="GWM175" s="41"/>
      <c r="GWN175" s="41"/>
      <c r="GWO175" s="41"/>
      <c r="GWP175" s="41"/>
      <c r="GWQ175" s="41"/>
      <c r="GWR175" s="41"/>
      <c r="GWS175" s="41"/>
      <c r="GWT175" s="41"/>
      <c r="GWU175" s="41"/>
      <c r="GWV175" s="41"/>
      <c r="GWW175" s="41"/>
      <c r="GWX175" s="41"/>
      <c r="GWY175" s="41"/>
      <c r="GWZ175" s="41"/>
      <c r="GXA175" s="41"/>
      <c r="GXB175" s="41"/>
      <c r="GXC175" s="41"/>
      <c r="GXD175" s="41"/>
      <c r="GXE175" s="41"/>
      <c r="GXF175" s="41"/>
      <c r="GXG175" s="41"/>
      <c r="GXH175" s="41"/>
      <c r="GXI175" s="41"/>
      <c r="GXJ175" s="41"/>
      <c r="GXK175" s="41"/>
      <c r="GXL175" s="41"/>
      <c r="GXM175" s="41"/>
      <c r="GXN175" s="41"/>
      <c r="GXO175" s="41"/>
      <c r="GXP175" s="41"/>
      <c r="GXQ175" s="41"/>
      <c r="GXR175" s="41"/>
      <c r="GXS175" s="41"/>
      <c r="GXT175" s="41"/>
      <c r="GXU175" s="41"/>
      <c r="GXV175" s="41"/>
      <c r="GXW175" s="41"/>
      <c r="GYD175" s="41"/>
      <c r="GYE175" s="41"/>
      <c r="GYF175" s="41"/>
      <c r="GYG175" s="41"/>
      <c r="GYH175" s="41"/>
      <c r="GYI175" s="41"/>
      <c r="GYJ175" s="41"/>
      <c r="GYK175" s="41"/>
      <c r="GYL175" s="41"/>
      <c r="GYM175" s="41"/>
      <c r="GYN175" s="41"/>
      <c r="GYO175" s="41"/>
      <c r="GYP175" s="41"/>
      <c r="GYQ175" s="41"/>
      <c r="GYR175" s="41"/>
      <c r="GYS175" s="41"/>
      <c r="GYT175" s="41"/>
      <c r="GYU175" s="41"/>
      <c r="GYV175" s="41"/>
      <c r="GYW175" s="41"/>
      <c r="GYX175" s="41"/>
      <c r="GYY175" s="41"/>
      <c r="GYZ175" s="41"/>
      <c r="GZA175" s="41"/>
      <c r="GZB175" s="41"/>
      <c r="GZC175" s="41"/>
      <c r="GZD175" s="41"/>
      <c r="GZE175" s="41"/>
      <c r="GZF175" s="41"/>
      <c r="GZG175" s="41"/>
      <c r="GZH175" s="41"/>
      <c r="GZI175" s="41"/>
      <c r="GZJ175" s="41"/>
      <c r="GZK175" s="41"/>
      <c r="GZL175" s="41"/>
      <c r="GZM175" s="41"/>
      <c r="GZN175" s="41"/>
      <c r="GZO175" s="41"/>
      <c r="GZP175" s="41"/>
      <c r="GZQ175" s="41"/>
      <c r="GZR175" s="41"/>
      <c r="GZS175" s="41"/>
      <c r="GZT175" s="41"/>
      <c r="GZU175" s="41"/>
      <c r="GZV175" s="41"/>
      <c r="GZW175" s="41"/>
      <c r="GZX175" s="41"/>
      <c r="GZY175" s="41"/>
      <c r="GZZ175" s="41"/>
      <c r="HAA175" s="41"/>
      <c r="HAB175" s="41"/>
      <c r="HAC175" s="41"/>
      <c r="HAD175" s="41"/>
      <c r="HAE175" s="41"/>
      <c r="HAF175" s="41"/>
      <c r="HAG175" s="41"/>
      <c r="HAH175" s="41"/>
      <c r="HAI175" s="41"/>
      <c r="HAJ175" s="41"/>
      <c r="HAK175" s="41"/>
      <c r="HAL175" s="41"/>
      <c r="HAM175" s="41"/>
      <c r="HAN175" s="41"/>
      <c r="HAO175" s="41"/>
      <c r="HAP175" s="41"/>
      <c r="HAQ175" s="41"/>
      <c r="HAR175" s="41"/>
      <c r="HAS175" s="41"/>
      <c r="HAT175" s="41"/>
      <c r="HAU175" s="41"/>
      <c r="HAV175" s="41"/>
      <c r="HAW175" s="41"/>
      <c r="HAX175" s="41"/>
      <c r="HAY175" s="41"/>
      <c r="HAZ175" s="41"/>
      <c r="HBA175" s="41"/>
      <c r="HBB175" s="41"/>
      <c r="HBC175" s="41"/>
      <c r="HBD175" s="41"/>
      <c r="HBE175" s="41"/>
      <c r="HBF175" s="41"/>
      <c r="HBG175" s="41"/>
      <c r="HBH175" s="41"/>
      <c r="HBI175" s="41"/>
      <c r="HBJ175" s="41"/>
      <c r="HBK175" s="41"/>
      <c r="HBL175" s="41"/>
      <c r="HBM175" s="41"/>
      <c r="HBN175" s="41"/>
      <c r="HBO175" s="41"/>
      <c r="HBP175" s="41"/>
      <c r="HBQ175" s="41"/>
      <c r="HBR175" s="41"/>
      <c r="HBS175" s="41"/>
      <c r="HBT175" s="41"/>
      <c r="HBU175" s="41"/>
      <c r="HBV175" s="41"/>
      <c r="HBW175" s="41"/>
      <c r="HBX175" s="41"/>
      <c r="HBY175" s="41"/>
      <c r="HBZ175" s="41"/>
      <c r="HCA175" s="41"/>
      <c r="HCB175" s="41"/>
      <c r="HCC175" s="41"/>
      <c r="HCD175" s="41"/>
      <c r="HCE175" s="41"/>
      <c r="HCF175" s="41"/>
      <c r="HCG175" s="41"/>
      <c r="HCH175" s="41"/>
      <c r="HCI175" s="41"/>
      <c r="HCJ175" s="41"/>
      <c r="HCK175" s="41"/>
      <c r="HCL175" s="41"/>
      <c r="HCM175" s="41"/>
      <c r="HCN175" s="41"/>
      <c r="HCO175" s="41"/>
      <c r="HCP175" s="41"/>
      <c r="HCQ175" s="41"/>
      <c r="HCR175" s="41"/>
      <c r="HCS175" s="41"/>
      <c r="HCT175" s="41"/>
      <c r="HCU175" s="41"/>
      <c r="HCV175" s="41"/>
      <c r="HCW175" s="41"/>
      <c r="HCX175" s="41"/>
      <c r="HCY175" s="41"/>
      <c r="HCZ175" s="41"/>
      <c r="HDA175" s="41"/>
      <c r="HDB175" s="41"/>
      <c r="HDC175" s="41"/>
      <c r="HDD175" s="41"/>
      <c r="HDE175" s="41"/>
      <c r="HDF175" s="41"/>
      <c r="HDG175" s="41"/>
      <c r="HDH175" s="41"/>
      <c r="HDI175" s="41"/>
      <c r="HDJ175" s="41"/>
      <c r="HDK175" s="41"/>
      <c r="HDL175" s="41"/>
      <c r="HDM175" s="41"/>
      <c r="HDN175" s="41"/>
      <c r="HDO175" s="41"/>
      <c r="HDP175" s="41"/>
      <c r="HDQ175" s="41"/>
      <c r="HDR175" s="41"/>
      <c r="HDS175" s="41"/>
      <c r="HDT175" s="41"/>
      <c r="HDU175" s="41"/>
      <c r="HDV175" s="41"/>
      <c r="HDW175" s="41"/>
      <c r="HDX175" s="41"/>
      <c r="HDY175" s="41"/>
      <c r="HDZ175" s="41"/>
      <c r="HEA175" s="41"/>
      <c r="HEB175" s="41"/>
      <c r="HEC175" s="41"/>
      <c r="HED175" s="41"/>
      <c r="HEE175" s="41"/>
      <c r="HEF175" s="41"/>
      <c r="HEG175" s="41"/>
      <c r="HEH175" s="41"/>
      <c r="HEI175" s="41"/>
      <c r="HEJ175" s="41"/>
      <c r="HEK175" s="41"/>
      <c r="HEL175" s="41"/>
      <c r="HEM175" s="41"/>
      <c r="HEN175" s="41"/>
      <c r="HEO175" s="41"/>
      <c r="HEP175" s="41"/>
      <c r="HEQ175" s="41"/>
      <c r="HER175" s="41"/>
      <c r="HES175" s="41"/>
      <c r="HET175" s="41"/>
      <c r="HEU175" s="41"/>
      <c r="HEV175" s="41"/>
      <c r="HEW175" s="41"/>
      <c r="HEX175" s="41"/>
      <c r="HEY175" s="41"/>
      <c r="HEZ175" s="41"/>
      <c r="HFA175" s="41"/>
      <c r="HFB175" s="41"/>
      <c r="HFC175" s="41"/>
      <c r="HFD175" s="41"/>
      <c r="HFE175" s="41"/>
      <c r="HFF175" s="41"/>
      <c r="HFG175" s="41"/>
      <c r="HFH175" s="41"/>
      <c r="HFI175" s="41"/>
      <c r="HFJ175" s="41"/>
      <c r="HFK175" s="41"/>
      <c r="HFL175" s="41"/>
      <c r="HFM175" s="41"/>
      <c r="HFN175" s="41"/>
      <c r="HFO175" s="41"/>
      <c r="HFP175" s="41"/>
      <c r="HFQ175" s="41"/>
      <c r="HFR175" s="41"/>
      <c r="HFS175" s="41"/>
      <c r="HFT175" s="41"/>
      <c r="HFU175" s="41"/>
      <c r="HFV175" s="41"/>
      <c r="HFW175" s="41"/>
      <c r="HFX175" s="41"/>
      <c r="HFY175" s="41"/>
      <c r="HFZ175" s="41"/>
      <c r="HGA175" s="41"/>
      <c r="HGB175" s="41"/>
      <c r="HGC175" s="41"/>
      <c r="HGD175" s="41"/>
      <c r="HGE175" s="41"/>
      <c r="HGF175" s="41"/>
      <c r="HGG175" s="41"/>
      <c r="HGH175" s="41"/>
      <c r="HGI175" s="41"/>
      <c r="HGJ175" s="41"/>
      <c r="HGK175" s="41"/>
      <c r="HGL175" s="41"/>
      <c r="HGM175" s="41"/>
      <c r="HGN175" s="41"/>
      <c r="HGO175" s="41"/>
      <c r="HGP175" s="41"/>
      <c r="HGQ175" s="41"/>
      <c r="HGR175" s="41"/>
      <c r="HGS175" s="41"/>
      <c r="HGT175" s="41"/>
      <c r="HGU175" s="41"/>
      <c r="HGV175" s="41"/>
      <c r="HGW175" s="41"/>
      <c r="HGX175" s="41"/>
      <c r="HGY175" s="41"/>
      <c r="HGZ175" s="41"/>
      <c r="HHA175" s="41"/>
      <c r="HHB175" s="41"/>
      <c r="HHC175" s="41"/>
      <c r="HHD175" s="41"/>
      <c r="HHE175" s="41"/>
      <c r="HHF175" s="41"/>
      <c r="HHG175" s="41"/>
      <c r="HHH175" s="41"/>
      <c r="HHI175" s="41"/>
      <c r="HHJ175" s="41"/>
      <c r="HHK175" s="41"/>
      <c r="HHL175" s="41"/>
      <c r="HHM175" s="41"/>
      <c r="HHN175" s="41"/>
      <c r="HHO175" s="41"/>
      <c r="HHP175" s="41"/>
      <c r="HHQ175" s="41"/>
      <c r="HHR175" s="41"/>
      <c r="HHS175" s="41"/>
      <c r="HHZ175" s="41"/>
      <c r="HIA175" s="41"/>
      <c r="HIB175" s="41"/>
      <c r="HIC175" s="41"/>
      <c r="HID175" s="41"/>
      <c r="HIE175" s="41"/>
      <c r="HIF175" s="41"/>
      <c r="HIG175" s="41"/>
      <c r="HIH175" s="41"/>
      <c r="HII175" s="41"/>
      <c r="HIJ175" s="41"/>
      <c r="HIK175" s="41"/>
      <c r="HIL175" s="41"/>
      <c r="HIM175" s="41"/>
      <c r="HIN175" s="41"/>
      <c r="HIO175" s="41"/>
      <c r="HIP175" s="41"/>
      <c r="HIQ175" s="41"/>
      <c r="HIR175" s="41"/>
      <c r="HIS175" s="41"/>
      <c r="HIT175" s="41"/>
      <c r="HIU175" s="41"/>
      <c r="HIV175" s="41"/>
      <c r="HIW175" s="41"/>
      <c r="HIX175" s="41"/>
      <c r="HIY175" s="41"/>
      <c r="HIZ175" s="41"/>
      <c r="HJA175" s="41"/>
      <c r="HJB175" s="41"/>
      <c r="HJC175" s="41"/>
      <c r="HJD175" s="41"/>
      <c r="HJE175" s="41"/>
      <c r="HJF175" s="41"/>
      <c r="HJG175" s="41"/>
      <c r="HJH175" s="41"/>
      <c r="HJI175" s="41"/>
      <c r="HJJ175" s="41"/>
      <c r="HJK175" s="41"/>
      <c r="HJL175" s="41"/>
      <c r="HJM175" s="41"/>
      <c r="HJN175" s="41"/>
      <c r="HJO175" s="41"/>
      <c r="HJP175" s="41"/>
      <c r="HJQ175" s="41"/>
      <c r="HJR175" s="41"/>
      <c r="HJS175" s="41"/>
      <c r="HJT175" s="41"/>
      <c r="HJU175" s="41"/>
      <c r="HJV175" s="41"/>
      <c r="HJW175" s="41"/>
      <c r="HJX175" s="41"/>
      <c r="HJY175" s="41"/>
      <c r="HJZ175" s="41"/>
      <c r="HKA175" s="41"/>
      <c r="HKB175" s="41"/>
      <c r="HKC175" s="41"/>
      <c r="HKD175" s="41"/>
      <c r="HKE175" s="41"/>
      <c r="HKF175" s="41"/>
      <c r="HKG175" s="41"/>
      <c r="HKH175" s="41"/>
      <c r="HKI175" s="41"/>
      <c r="HKJ175" s="41"/>
      <c r="HKK175" s="41"/>
      <c r="HKL175" s="41"/>
      <c r="HKM175" s="41"/>
      <c r="HKN175" s="41"/>
      <c r="HKO175" s="41"/>
      <c r="HKP175" s="41"/>
      <c r="HKQ175" s="41"/>
      <c r="HKR175" s="41"/>
      <c r="HKS175" s="41"/>
      <c r="HKT175" s="41"/>
      <c r="HKU175" s="41"/>
      <c r="HKV175" s="41"/>
      <c r="HKW175" s="41"/>
      <c r="HKX175" s="41"/>
      <c r="HKY175" s="41"/>
      <c r="HKZ175" s="41"/>
      <c r="HLA175" s="41"/>
      <c r="HLB175" s="41"/>
      <c r="HLC175" s="41"/>
      <c r="HLD175" s="41"/>
      <c r="HLE175" s="41"/>
      <c r="HLF175" s="41"/>
      <c r="HLG175" s="41"/>
      <c r="HLH175" s="41"/>
      <c r="HLI175" s="41"/>
      <c r="HLJ175" s="41"/>
      <c r="HLK175" s="41"/>
      <c r="HLL175" s="41"/>
      <c r="HLM175" s="41"/>
      <c r="HLN175" s="41"/>
      <c r="HLO175" s="41"/>
      <c r="HLP175" s="41"/>
      <c r="HLQ175" s="41"/>
      <c r="HLR175" s="41"/>
      <c r="HLS175" s="41"/>
      <c r="HLT175" s="41"/>
      <c r="HLU175" s="41"/>
      <c r="HLV175" s="41"/>
      <c r="HLW175" s="41"/>
      <c r="HLX175" s="41"/>
      <c r="HLY175" s="41"/>
      <c r="HLZ175" s="41"/>
      <c r="HMA175" s="41"/>
      <c r="HMB175" s="41"/>
      <c r="HMC175" s="41"/>
      <c r="HMD175" s="41"/>
      <c r="HME175" s="41"/>
      <c r="HMF175" s="41"/>
      <c r="HMG175" s="41"/>
      <c r="HMH175" s="41"/>
      <c r="HMI175" s="41"/>
      <c r="HMJ175" s="41"/>
      <c r="HMK175" s="41"/>
      <c r="HML175" s="41"/>
      <c r="HMM175" s="41"/>
      <c r="HMN175" s="41"/>
      <c r="HMO175" s="41"/>
      <c r="HMP175" s="41"/>
      <c r="HMQ175" s="41"/>
      <c r="HMR175" s="41"/>
      <c r="HMS175" s="41"/>
      <c r="HMT175" s="41"/>
      <c r="HMU175" s="41"/>
      <c r="HMV175" s="41"/>
      <c r="HMW175" s="41"/>
      <c r="HMX175" s="41"/>
      <c r="HMY175" s="41"/>
      <c r="HMZ175" s="41"/>
      <c r="HNA175" s="41"/>
      <c r="HNB175" s="41"/>
      <c r="HNC175" s="41"/>
      <c r="HND175" s="41"/>
      <c r="HNE175" s="41"/>
      <c r="HNF175" s="41"/>
      <c r="HNG175" s="41"/>
      <c r="HNH175" s="41"/>
      <c r="HNI175" s="41"/>
      <c r="HNJ175" s="41"/>
      <c r="HNK175" s="41"/>
      <c r="HNL175" s="41"/>
      <c r="HNM175" s="41"/>
      <c r="HNN175" s="41"/>
      <c r="HNO175" s="41"/>
      <c r="HNP175" s="41"/>
      <c r="HNQ175" s="41"/>
      <c r="HNR175" s="41"/>
      <c r="HNS175" s="41"/>
      <c r="HNT175" s="41"/>
      <c r="HNU175" s="41"/>
      <c r="HNV175" s="41"/>
      <c r="HNW175" s="41"/>
      <c r="HNX175" s="41"/>
      <c r="HNY175" s="41"/>
      <c r="HNZ175" s="41"/>
      <c r="HOA175" s="41"/>
      <c r="HOB175" s="41"/>
      <c r="HOC175" s="41"/>
      <c r="HOD175" s="41"/>
      <c r="HOE175" s="41"/>
      <c r="HOF175" s="41"/>
      <c r="HOG175" s="41"/>
      <c r="HOH175" s="41"/>
      <c r="HOI175" s="41"/>
      <c r="HOJ175" s="41"/>
      <c r="HOK175" s="41"/>
      <c r="HOL175" s="41"/>
      <c r="HOM175" s="41"/>
      <c r="HON175" s="41"/>
      <c r="HOO175" s="41"/>
      <c r="HOP175" s="41"/>
      <c r="HOQ175" s="41"/>
      <c r="HOR175" s="41"/>
      <c r="HOS175" s="41"/>
      <c r="HOT175" s="41"/>
      <c r="HOU175" s="41"/>
      <c r="HOV175" s="41"/>
      <c r="HOW175" s="41"/>
      <c r="HOX175" s="41"/>
      <c r="HOY175" s="41"/>
      <c r="HOZ175" s="41"/>
      <c r="HPA175" s="41"/>
      <c r="HPB175" s="41"/>
      <c r="HPC175" s="41"/>
      <c r="HPD175" s="41"/>
      <c r="HPE175" s="41"/>
      <c r="HPF175" s="41"/>
      <c r="HPG175" s="41"/>
      <c r="HPH175" s="41"/>
      <c r="HPI175" s="41"/>
      <c r="HPJ175" s="41"/>
      <c r="HPK175" s="41"/>
      <c r="HPL175" s="41"/>
      <c r="HPM175" s="41"/>
      <c r="HPN175" s="41"/>
      <c r="HPO175" s="41"/>
      <c r="HPP175" s="41"/>
      <c r="HPQ175" s="41"/>
      <c r="HPR175" s="41"/>
      <c r="HPS175" s="41"/>
      <c r="HPT175" s="41"/>
      <c r="HPU175" s="41"/>
      <c r="HPV175" s="41"/>
      <c r="HPW175" s="41"/>
      <c r="HPX175" s="41"/>
      <c r="HPY175" s="41"/>
      <c r="HPZ175" s="41"/>
      <c r="HQA175" s="41"/>
      <c r="HQB175" s="41"/>
      <c r="HQC175" s="41"/>
      <c r="HQD175" s="41"/>
      <c r="HQE175" s="41"/>
      <c r="HQF175" s="41"/>
      <c r="HQG175" s="41"/>
      <c r="HQH175" s="41"/>
      <c r="HQI175" s="41"/>
      <c r="HQJ175" s="41"/>
      <c r="HQK175" s="41"/>
      <c r="HQL175" s="41"/>
      <c r="HQM175" s="41"/>
      <c r="HQN175" s="41"/>
      <c r="HQO175" s="41"/>
      <c r="HQP175" s="41"/>
      <c r="HQQ175" s="41"/>
      <c r="HQR175" s="41"/>
      <c r="HQS175" s="41"/>
      <c r="HQT175" s="41"/>
      <c r="HQU175" s="41"/>
      <c r="HQV175" s="41"/>
      <c r="HQW175" s="41"/>
      <c r="HQX175" s="41"/>
      <c r="HQY175" s="41"/>
      <c r="HQZ175" s="41"/>
      <c r="HRA175" s="41"/>
      <c r="HRB175" s="41"/>
      <c r="HRC175" s="41"/>
      <c r="HRD175" s="41"/>
      <c r="HRE175" s="41"/>
      <c r="HRF175" s="41"/>
      <c r="HRG175" s="41"/>
      <c r="HRH175" s="41"/>
      <c r="HRI175" s="41"/>
      <c r="HRJ175" s="41"/>
      <c r="HRK175" s="41"/>
      <c r="HRL175" s="41"/>
      <c r="HRM175" s="41"/>
      <c r="HRN175" s="41"/>
      <c r="HRO175" s="41"/>
      <c r="HRV175" s="41"/>
      <c r="HRW175" s="41"/>
      <c r="HRX175" s="41"/>
      <c r="HRY175" s="41"/>
      <c r="HRZ175" s="41"/>
      <c r="HSA175" s="41"/>
      <c r="HSB175" s="41"/>
      <c r="HSC175" s="41"/>
      <c r="HSD175" s="41"/>
      <c r="HSE175" s="41"/>
      <c r="HSF175" s="41"/>
      <c r="HSG175" s="41"/>
      <c r="HSH175" s="41"/>
      <c r="HSI175" s="41"/>
      <c r="HSJ175" s="41"/>
      <c r="HSK175" s="41"/>
      <c r="HSL175" s="41"/>
      <c r="HSM175" s="41"/>
      <c r="HSN175" s="41"/>
      <c r="HSO175" s="41"/>
      <c r="HSP175" s="41"/>
      <c r="HSQ175" s="41"/>
      <c r="HSR175" s="41"/>
      <c r="HSS175" s="41"/>
      <c r="HST175" s="41"/>
      <c r="HSU175" s="41"/>
      <c r="HSV175" s="41"/>
      <c r="HSW175" s="41"/>
      <c r="HSX175" s="41"/>
      <c r="HSY175" s="41"/>
      <c r="HSZ175" s="41"/>
      <c r="HTA175" s="41"/>
      <c r="HTB175" s="41"/>
      <c r="HTC175" s="41"/>
      <c r="HTD175" s="41"/>
      <c r="HTE175" s="41"/>
      <c r="HTF175" s="41"/>
      <c r="HTG175" s="41"/>
      <c r="HTH175" s="41"/>
      <c r="HTI175" s="41"/>
      <c r="HTJ175" s="41"/>
      <c r="HTK175" s="41"/>
      <c r="HTL175" s="41"/>
      <c r="HTM175" s="41"/>
      <c r="HTN175" s="41"/>
      <c r="HTO175" s="41"/>
      <c r="HTP175" s="41"/>
      <c r="HTQ175" s="41"/>
      <c r="HTR175" s="41"/>
      <c r="HTS175" s="41"/>
      <c r="HTT175" s="41"/>
      <c r="HTU175" s="41"/>
      <c r="HTV175" s="41"/>
      <c r="HTW175" s="41"/>
      <c r="HTX175" s="41"/>
      <c r="HTY175" s="41"/>
      <c r="HTZ175" s="41"/>
      <c r="HUA175" s="41"/>
      <c r="HUB175" s="41"/>
      <c r="HUC175" s="41"/>
      <c r="HUD175" s="41"/>
      <c r="HUE175" s="41"/>
      <c r="HUF175" s="41"/>
      <c r="HUG175" s="41"/>
      <c r="HUH175" s="41"/>
      <c r="HUI175" s="41"/>
      <c r="HUJ175" s="41"/>
      <c r="HUK175" s="41"/>
      <c r="HUL175" s="41"/>
      <c r="HUM175" s="41"/>
      <c r="HUN175" s="41"/>
      <c r="HUO175" s="41"/>
      <c r="HUP175" s="41"/>
      <c r="HUQ175" s="41"/>
      <c r="HUR175" s="41"/>
      <c r="HUS175" s="41"/>
      <c r="HUT175" s="41"/>
      <c r="HUU175" s="41"/>
      <c r="HUV175" s="41"/>
      <c r="HUW175" s="41"/>
      <c r="HUX175" s="41"/>
      <c r="HUY175" s="41"/>
      <c r="HUZ175" s="41"/>
      <c r="HVA175" s="41"/>
      <c r="HVB175" s="41"/>
      <c r="HVC175" s="41"/>
      <c r="HVD175" s="41"/>
      <c r="HVE175" s="41"/>
      <c r="HVF175" s="41"/>
      <c r="HVG175" s="41"/>
      <c r="HVH175" s="41"/>
      <c r="HVI175" s="41"/>
      <c r="HVJ175" s="41"/>
      <c r="HVK175" s="41"/>
      <c r="HVL175" s="41"/>
      <c r="HVM175" s="41"/>
      <c r="HVN175" s="41"/>
      <c r="HVO175" s="41"/>
      <c r="HVP175" s="41"/>
      <c r="HVQ175" s="41"/>
      <c r="HVR175" s="41"/>
      <c r="HVS175" s="41"/>
      <c r="HVT175" s="41"/>
      <c r="HVU175" s="41"/>
      <c r="HVV175" s="41"/>
      <c r="HVW175" s="41"/>
      <c r="HVX175" s="41"/>
      <c r="HVY175" s="41"/>
      <c r="HVZ175" s="41"/>
      <c r="HWA175" s="41"/>
      <c r="HWB175" s="41"/>
      <c r="HWC175" s="41"/>
      <c r="HWD175" s="41"/>
      <c r="HWE175" s="41"/>
      <c r="HWF175" s="41"/>
      <c r="HWG175" s="41"/>
      <c r="HWH175" s="41"/>
      <c r="HWI175" s="41"/>
      <c r="HWJ175" s="41"/>
      <c r="HWK175" s="41"/>
      <c r="HWL175" s="41"/>
      <c r="HWM175" s="41"/>
      <c r="HWN175" s="41"/>
      <c r="HWO175" s="41"/>
      <c r="HWP175" s="41"/>
      <c r="HWQ175" s="41"/>
      <c r="HWR175" s="41"/>
      <c r="HWS175" s="41"/>
      <c r="HWT175" s="41"/>
      <c r="HWU175" s="41"/>
      <c r="HWV175" s="41"/>
      <c r="HWW175" s="41"/>
      <c r="HWX175" s="41"/>
      <c r="HWY175" s="41"/>
      <c r="HWZ175" s="41"/>
      <c r="HXA175" s="41"/>
      <c r="HXB175" s="41"/>
      <c r="HXC175" s="41"/>
      <c r="HXD175" s="41"/>
      <c r="HXE175" s="41"/>
      <c r="HXF175" s="41"/>
      <c r="HXG175" s="41"/>
      <c r="HXH175" s="41"/>
      <c r="HXI175" s="41"/>
      <c r="HXJ175" s="41"/>
      <c r="HXK175" s="41"/>
      <c r="HXL175" s="41"/>
      <c r="HXM175" s="41"/>
      <c r="HXN175" s="41"/>
      <c r="HXO175" s="41"/>
      <c r="HXP175" s="41"/>
      <c r="HXQ175" s="41"/>
      <c r="HXR175" s="41"/>
      <c r="HXS175" s="41"/>
      <c r="HXT175" s="41"/>
      <c r="HXU175" s="41"/>
      <c r="HXV175" s="41"/>
      <c r="HXW175" s="41"/>
      <c r="HXX175" s="41"/>
      <c r="HXY175" s="41"/>
      <c r="HXZ175" s="41"/>
      <c r="HYA175" s="41"/>
      <c r="HYB175" s="41"/>
      <c r="HYC175" s="41"/>
      <c r="HYD175" s="41"/>
      <c r="HYE175" s="41"/>
      <c r="HYF175" s="41"/>
      <c r="HYG175" s="41"/>
      <c r="HYH175" s="41"/>
      <c r="HYI175" s="41"/>
      <c r="HYJ175" s="41"/>
      <c r="HYK175" s="41"/>
      <c r="HYL175" s="41"/>
      <c r="HYM175" s="41"/>
      <c r="HYN175" s="41"/>
      <c r="HYO175" s="41"/>
      <c r="HYP175" s="41"/>
      <c r="HYQ175" s="41"/>
      <c r="HYR175" s="41"/>
      <c r="HYS175" s="41"/>
      <c r="HYT175" s="41"/>
      <c r="HYU175" s="41"/>
      <c r="HYV175" s="41"/>
      <c r="HYW175" s="41"/>
      <c r="HYX175" s="41"/>
      <c r="HYY175" s="41"/>
      <c r="HYZ175" s="41"/>
      <c r="HZA175" s="41"/>
      <c r="HZB175" s="41"/>
      <c r="HZC175" s="41"/>
      <c r="HZD175" s="41"/>
      <c r="HZE175" s="41"/>
      <c r="HZF175" s="41"/>
      <c r="HZG175" s="41"/>
      <c r="HZH175" s="41"/>
      <c r="HZI175" s="41"/>
      <c r="HZJ175" s="41"/>
      <c r="HZK175" s="41"/>
      <c r="HZL175" s="41"/>
      <c r="HZM175" s="41"/>
      <c r="HZN175" s="41"/>
      <c r="HZO175" s="41"/>
      <c r="HZP175" s="41"/>
      <c r="HZQ175" s="41"/>
      <c r="HZR175" s="41"/>
      <c r="HZS175" s="41"/>
      <c r="HZT175" s="41"/>
      <c r="HZU175" s="41"/>
      <c r="HZV175" s="41"/>
      <c r="HZW175" s="41"/>
      <c r="HZX175" s="41"/>
      <c r="HZY175" s="41"/>
      <c r="HZZ175" s="41"/>
      <c r="IAA175" s="41"/>
      <c r="IAB175" s="41"/>
      <c r="IAC175" s="41"/>
      <c r="IAD175" s="41"/>
      <c r="IAE175" s="41"/>
      <c r="IAF175" s="41"/>
      <c r="IAG175" s="41"/>
      <c r="IAH175" s="41"/>
      <c r="IAI175" s="41"/>
      <c r="IAJ175" s="41"/>
      <c r="IAK175" s="41"/>
      <c r="IAL175" s="41"/>
      <c r="IAM175" s="41"/>
      <c r="IAN175" s="41"/>
      <c r="IAO175" s="41"/>
      <c r="IAP175" s="41"/>
      <c r="IAQ175" s="41"/>
      <c r="IAR175" s="41"/>
      <c r="IAS175" s="41"/>
      <c r="IAT175" s="41"/>
      <c r="IAU175" s="41"/>
      <c r="IAV175" s="41"/>
      <c r="IAW175" s="41"/>
      <c r="IAX175" s="41"/>
      <c r="IAY175" s="41"/>
      <c r="IAZ175" s="41"/>
      <c r="IBA175" s="41"/>
      <c r="IBB175" s="41"/>
      <c r="IBC175" s="41"/>
      <c r="IBD175" s="41"/>
      <c r="IBE175" s="41"/>
      <c r="IBF175" s="41"/>
      <c r="IBG175" s="41"/>
      <c r="IBH175" s="41"/>
      <c r="IBI175" s="41"/>
      <c r="IBJ175" s="41"/>
      <c r="IBK175" s="41"/>
      <c r="IBR175" s="41"/>
      <c r="IBS175" s="41"/>
      <c r="IBT175" s="41"/>
      <c r="IBU175" s="41"/>
      <c r="IBV175" s="41"/>
      <c r="IBW175" s="41"/>
      <c r="IBX175" s="41"/>
      <c r="IBY175" s="41"/>
      <c r="IBZ175" s="41"/>
      <c r="ICA175" s="41"/>
      <c r="ICB175" s="41"/>
      <c r="ICC175" s="41"/>
      <c r="ICD175" s="41"/>
      <c r="ICE175" s="41"/>
      <c r="ICF175" s="41"/>
      <c r="ICG175" s="41"/>
      <c r="ICH175" s="41"/>
      <c r="ICI175" s="41"/>
      <c r="ICJ175" s="41"/>
      <c r="ICK175" s="41"/>
      <c r="ICL175" s="41"/>
      <c r="ICM175" s="41"/>
      <c r="ICN175" s="41"/>
      <c r="ICO175" s="41"/>
      <c r="ICP175" s="41"/>
      <c r="ICQ175" s="41"/>
      <c r="ICR175" s="41"/>
      <c r="ICS175" s="41"/>
      <c r="ICT175" s="41"/>
      <c r="ICU175" s="41"/>
      <c r="ICV175" s="41"/>
      <c r="ICW175" s="41"/>
      <c r="ICX175" s="41"/>
      <c r="ICY175" s="41"/>
      <c r="ICZ175" s="41"/>
      <c r="IDA175" s="41"/>
      <c r="IDB175" s="41"/>
      <c r="IDC175" s="41"/>
      <c r="IDD175" s="41"/>
      <c r="IDE175" s="41"/>
      <c r="IDF175" s="41"/>
      <c r="IDG175" s="41"/>
      <c r="IDH175" s="41"/>
      <c r="IDI175" s="41"/>
      <c r="IDJ175" s="41"/>
      <c r="IDK175" s="41"/>
      <c r="IDL175" s="41"/>
      <c r="IDM175" s="41"/>
      <c r="IDN175" s="41"/>
      <c r="IDO175" s="41"/>
      <c r="IDP175" s="41"/>
      <c r="IDQ175" s="41"/>
      <c r="IDR175" s="41"/>
      <c r="IDS175" s="41"/>
      <c r="IDT175" s="41"/>
      <c r="IDU175" s="41"/>
      <c r="IDV175" s="41"/>
      <c r="IDW175" s="41"/>
      <c r="IDX175" s="41"/>
      <c r="IDY175" s="41"/>
      <c r="IDZ175" s="41"/>
      <c r="IEA175" s="41"/>
      <c r="IEB175" s="41"/>
      <c r="IEC175" s="41"/>
      <c r="IED175" s="41"/>
      <c r="IEE175" s="41"/>
      <c r="IEF175" s="41"/>
      <c r="IEG175" s="41"/>
      <c r="IEH175" s="41"/>
      <c r="IEI175" s="41"/>
      <c r="IEJ175" s="41"/>
      <c r="IEK175" s="41"/>
      <c r="IEL175" s="41"/>
      <c r="IEM175" s="41"/>
      <c r="IEN175" s="41"/>
      <c r="IEO175" s="41"/>
      <c r="IEP175" s="41"/>
      <c r="IEQ175" s="41"/>
      <c r="IER175" s="41"/>
      <c r="IES175" s="41"/>
      <c r="IET175" s="41"/>
      <c r="IEU175" s="41"/>
      <c r="IEV175" s="41"/>
      <c r="IEW175" s="41"/>
      <c r="IEX175" s="41"/>
      <c r="IEY175" s="41"/>
      <c r="IEZ175" s="41"/>
      <c r="IFA175" s="41"/>
      <c r="IFB175" s="41"/>
      <c r="IFC175" s="41"/>
      <c r="IFD175" s="41"/>
      <c r="IFE175" s="41"/>
      <c r="IFF175" s="41"/>
      <c r="IFG175" s="41"/>
      <c r="IFH175" s="41"/>
      <c r="IFI175" s="41"/>
      <c r="IFJ175" s="41"/>
      <c r="IFK175" s="41"/>
      <c r="IFL175" s="41"/>
      <c r="IFM175" s="41"/>
      <c r="IFN175" s="41"/>
      <c r="IFO175" s="41"/>
      <c r="IFP175" s="41"/>
      <c r="IFQ175" s="41"/>
      <c r="IFR175" s="41"/>
      <c r="IFS175" s="41"/>
      <c r="IFT175" s="41"/>
      <c r="IFU175" s="41"/>
      <c r="IFV175" s="41"/>
      <c r="IFW175" s="41"/>
      <c r="IFX175" s="41"/>
      <c r="IFY175" s="41"/>
      <c r="IFZ175" s="41"/>
      <c r="IGA175" s="41"/>
      <c r="IGB175" s="41"/>
      <c r="IGC175" s="41"/>
      <c r="IGD175" s="41"/>
      <c r="IGE175" s="41"/>
      <c r="IGF175" s="41"/>
      <c r="IGG175" s="41"/>
      <c r="IGH175" s="41"/>
      <c r="IGI175" s="41"/>
      <c r="IGJ175" s="41"/>
      <c r="IGK175" s="41"/>
      <c r="IGL175" s="41"/>
      <c r="IGM175" s="41"/>
      <c r="IGN175" s="41"/>
      <c r="IGO175" s="41"/>
      <c r="IGP175" s="41"/>
      <c r="IGQ175" s="41"/>
      <c r="IGR175" s="41"/>
      <c r="IGS175" s="41"/>
      <c r="IGT175" s="41"/>
      <c r="IGU175" s="41"/>
      <c r="IGV175" s="41"/>
      <c r="IGW175" s="41"/>
      <c r="IGX175" s="41"/>
      <c r="IGY175" s="41"/>
      <c r="IGZ175" s="41"/>
      <c r="IHA175" s="41"/>
      <c r="IHB175" s="41"/>
      <c r="IHC175" s="41"/>
      <c r="IHD175" s="41"/>
      <c r="IHE175" s="41"/>
      <c r="IHF175" s="41"/>
      <c r="IHG175" s="41"/>
      <c r="IHH175" s="41"/>
      <c r="IHI175" s="41"/>
      <c r="IHJ175" s="41"/>
      <c r="IHK175" s="41"/>
      <c r="IHL175" s="41"/>
      <c r="IHM175" s="41"/>
      <c r="IHN175" s="41"/>
      <c r="IHO175" s="41"/>
      <c r="IHP175" s="41"/>
      <c r="IHQ175" s="41"/>
      <c r="IHR175" s="41"/>
      <c r="IHS175" s="41"/>
      <c r="IHT175" s="41"/>
      <c r="IHU175" s="41"/>
      <c r="IHV175" s="41"/>
      <c r="IHW175" s="41"/>
      <c r="IHX175" s="41"/>
      <c r="IHY175" s="41"/>
      <c r="IHZ175" s="41"/>
      <c r="IIA175" s="41"/>
      <c r="IIB175" s="41"/>
      <c r="IIC175" s="41"/>
      <c r="IID175" s="41"/>
      <c r="IIE175" s="41"/>
      <c r="IIF175" s="41"/>
      <c r="IIG175" s="41"/>
      <c r="IIH175" s="41"/>
      <c r="III175" s="41"/>
      <c r="IIJ175" s="41"/>
      <c r="IIK175" s="41"/>
      <c r="IIL175" s="41"/>
      <c r="IIM175" s="41"/>
      <c r="IIN175" s="41"/>
      <c r="IIO175" s="41"/>
      <c r="IIP175" s="41"/>
      <c r="IIQ175" s="41"/>
      <c r="IIR175" s="41"/>
      <c r="IIS175" s="41"/>
      <c r="IIT175" s="41"/>
      <c r="IIU175" s="41"/>
      <c r="IIV175" s="41"/>
      <c r="IIW175" s="41"/>
      <c r="IIX175" s="41"/>
      <c r="IIY175" s="41"/>
      <c r="IIZ175" s="41"/>
      <c r="IJA175" s="41"/>
      <c r="IJB175" s="41"/>
      <c r="IJC175" s="41"/>
      <c r="IJD175" s="41"/>
      <c r="IJE175" s="41"/>
      <c r="IJF175" s="41"/>
      <c r="IJG175" s="41"/>
      <c r="IJH175" s="41"/>
      <c r="IJI175" s="41"/>
      <c r="IJJ175" s="41"/>
      <c r="IJK175" s="41"/>
      <c r="IJL175" s="41"/>
      <c r="IJM175" s="41"/>
      <c r="IJN175" s="41"/>
      <c r="IJO175" s="41"/>
      <c r="IJP175" s="41"/>
      <c r="IJQ175" s="41"/>
      <c r="IJR175" s="41"/>
      <c r="IJS175" s="41"/>
      <c r="IJT175" s="41"/>
      <c r="IJU175" s="41"/>
      <c r="IJV175" s="41"/>
      <c r="IJW175" s="41"/>
      <c r="IJX175" s="41"/>
      <c r="IJY175" s="41"/>
      <c r="IJZ175" s="41"/>
      <c r="IKA175" s="41"/>
      <c r="IKB175" s="41"/>
      <c r="IKC175" s="41"/>
      <c r="IKD175" s="41"/>
      <c r="IKE175" s="41"/>
      <c r="IKF175" s="41"/>
      <c r="IKG175" s="41"/>
      <c r="IKH175" s="41"/>
      <c r="IKI175" s="41"/>
      <c r="IKJ175" s="41"/>
      <c r="IKK175" s="41"/>
      <c r="IKL175" s="41"/>
      <c r="IKM175" s="41"/>
      <c r="IKN175" s="41"/>
      <c r="IKO175" s="41"/>
      <c r="IKP175" s="41"/>
      <c r="IKQ175" s="41"/>
      <c r="IKR175" s="41"/>
      <c r="IKS175" s="41"/>
      <c r="IKT175" s="41"/>
      <c r="IKU175" s="41"/>
      <c r="IKV175" s="41"/>
      <c r="IKW175" s="41"/>
      <c r="IKX175" s="41"/>
      <c r="IKY175" s="41"/>
      <c r="IKZ175" s="41"/>
      <c r="ILA175" s="41"/>
      <c r="ILB175" s="41"/>
      <c r="ILC175" s="41"/>
      <c r="ILD175" s="41"/>
      <c r="ILE175" s="41"/>
      <c r="ILF175" s="41"/>
      <c r="ILG175" s="41"/>
      <c r="ILN175" s="41"/>
      <c r="ILO175" s="41"/>
      <c r="ILP175" s="41"/>
      <c r="ILQ175" s="41"/>
      <c r="ILR175" s="41"/>
      <c r="ILS175" s="41"/>
      <c r="ILT175" s="41"/>
      <c r="ILU175" s="41"/>
      <c r="ILV175" s="41"/>
      <c r="ILW175" s="41"/>
      <c r="ILX175" s="41"/>
      <c r="ILY175" s="41"/>
      <c r="ILZ175" s="41"/>
      <c r="IMA175" s="41"/>
      <c r="IMB175" s="41"/>
      <c r="IMC175" s="41"/>
      <c r="IMD175" s="41"/>
      <c r="IME175" s="41"/>
      <c r="IMF175" s="41"/>
      <c r="IMG175" s="41"/>
      <c r="IMH175" s="41"/>
      <c r="IMI175" s="41"/>
      <c r="IMJ175" s="41"/>
      <c r="IMK175" s="41"/>
      <c r="IML175" s="41"/>
      <c r="IMM175" s="41"/>
      <c r="IMN175" s="41"/>
      <c r="IMO175" s="41"/>
      <c r="IMP175" s="41"/>
      <c r="IMQ175" s="41"/>
      <c r="IMR175" s="41"/>
      <c r="IMS175" s="41"/>
      <c r="IMT175" s="41"/>
      <c r="IMU175" s="41"/>
      <c r="IMV175" s="41"/>
      <c r="IMW175" s="41"/>
      <c r="IMX175" s="41"/>
      <c r="IMY175" s="41"/>
      <c r="IMZ175" s="41"/>
      <c r="INA175" s="41"/>
      <c r="INB175" s="41"/>
      <c r="INC175" s="41"/>
      <c r="IND175" s="41"/>
      <c r="INE175" s="41"/>
      <c r="INF175" s="41"/>
      <c r="ING175" s="41"/>
      <c r="INH175" s="41"/>
      <c r="INI175" s="41"/>
      <c r="INJ175" s="41"/>
      <c r="INK175" s="41"/>
      <c r="INL175" s="41"/>
      <c r="INM175" s="41"/>
      <c r="INN175" s="41"/>
      <c r="INO175" s="41"/>
      <c r="INP175" s="41"/>
      <c r="INQ175" s="41"/>
      <c r="INR175" s="41"/>
      <c r="INS175" s="41"/>
      <c r="INT175" s="41"/>
      <c r="INU175" s="41"/>
      <c r="INV175" s="41"/>
      <c r="INW175" s="41"/>
      <c r="INX175" s="41"/>
      <c r="INY175" s="41"/>
      <c r="INZ175" s="41"/>
      <c r="IOA175" s="41"/>
      <c r="IOB175" s="41"/>
      <c r="IOC175" s="41"/>
      <c r="IOD175" s="41"/>
      <c r="IOE175" s="41"/>
      <c r="IOF175" s="41"/>
      <c r="IOG175" s="41"/>
      <c r="IOH175" s="41"/>
      <c r="IOI175" s="41"/>
      <c r="IOJ175" s="41"/>
      <c r="IOK175" s="41"/>
      <c r="IOL175" s="41"/>
      <c r="IOM175" s="41"/>
      <c r="ION175" s="41"/>
      <c r="IOO175" s="41"/>
      <c r="IOP175" s="41"/>
      <c r="IOQ175" s="41"/>
      <c r="IOR175" s="41"/>
      <c r="IOS175" s="41"/>
      <c r="IOT175" s="41"/>
      <c r="IOU175" s="41"/>
      <c r="IOV175" s="41"/>
      <c r="IOW175" s="41"/>
      <c r="IOX175" s="41"/>
      <c r="IOY175" s="41"/>
      <c r="IOZ175" s="41"/>
      <c r="IPA175" s="41"/>
      <c r="IPB175" s="41"/>
      <c r="IPC175" s="41"/>
      <c r="IPD175" s="41"/>
      <c r="IPE175" s="41"/>
      <c r="IPF175" s="41"/>
      <c r="IPG175" s="41"/>
      <c r="IPH175" s="41"/>
      <c r="IPI175" s="41"/>
      <c r="IPJ175" s="41"/>
      <c r="IPK175" s="41"/>
      <c r="IPL175" s="41"/>
      <c r="IPM175" s="41"/>
      <c r="IPN175" s="41"/>
      <c r="IPO175" s="41"/>
      <c r="IPP175" s="41"/>
      <c r="IPQ175" s="41"/>
      <c r="IPR175" s="41"/>
      <c r="IPS175" s="41"/>
      <c r="IPT175" s="41"/>
      <c r="IPU175" s="41"/>
      <c r="IPV175" s="41"/>
      <c r="IPW175" s="41"/>
      <c r="IPX175" s="41"/>
      <c r="IPY175" s="41"/>
      <c r="IPZ175" s="41"/>
      <c r="IQA175" s="41"/>
      <c r="IQB175" s="41"/>
      <c r="IQC175" s="41"/>
      <c r="IQD175" s="41"/>
      <c r="IQE175" s="41"/>
      <c r="IQF175" s="41"/>
      <c r="IQG175" s="41"/>
      <c r="IQH175" s="41"/>
      <c r="IQI175" s="41"/>
      <c r="IQJ175" s="41"/>
      <c r="IQK175" s="41"/>
      <c r="IQL175" s="41"/>
      <c r="IQM175" s="41"/>
      <c r="IQN175" s="41"/>
      <c r="IQO175" s="41"/>
      <c r="IQP175" s="41"/>
      <c r="IQQ175" s="41"/>
      <c r="IQR175" s="41"/>
      <c r="IQS175" s="41"/>
      <c r="IQT175" s="41"/>
      <c r="IQU175" s="41"/>
      <c r="IQV175" s="41"/>
      <c r="IQW175" s="41"/>
      <c r="IQX175" s="41"/>
      <c r="IQY175" s="41"/>
      <c r="IQZ175" s="41"/>
      <c r="IRA175" s="41"/>
      <c r="IRB175" s="41"/>
      <c r="IRC175" s="41"/>
      <c r="IRD175" s="41"/>
      <c r="IRE175" s="41"/>
      <c r="IRF175" s="41"/>
      <c r="IRG175" s="41"/>
      <c r="IRH175" s="41"/>
      <c r="IRI175" s="41"/>
      <c r="IRJ175" s="41"/>
      <c r="IRK175" s="41"/>
      <c r="IRL175" s="41"/>
      <c r="IRM175" s="41"/>
      <c r="IRN175" s="41"/>
      <c r="IRO175" s="41"/>
      <c r="IRP175" s="41"/>
      <c r="IRQ175" s="41"/>
      <c r="IRR175" s="41"/>
      <c r="IRS175" s="41"/>
      <c r="IRT175" s="41"/>
      <c r="IRU175" s="41"/>
      <c r="IRV175" s="41"/>
      <c r="IRW175" s="41"/>
      <c r="IRX175" s="41"/>
      <c r="IRY175" s="41"/>
      <c r="IRZ175" s="41"/>
      <c r="ISA175" s="41"/>
      <c r="ISB175" s="41"/>
      <c r="ISC175" s="41"/>
      <c r="ISD175" s="41"/>
      <c r="ISE175" s="41"/>
      <c r="ISF175" s="41"/>
      <c r="ISG175" s="41"/>
      <c r="ISH175" s="41"/>
      <c r="ISI175" s="41"/>
      <c r="ISJ175" s="41"/>
      <c r="ISK175" s="41"/>
      <c r="ISL175" s="41"/>
      <c r="ISM175" s="41"/>
      <c r="ISN175" s="41"/>
      <c r="ISO175" s="41"/>
      <c r="ISP175" s="41"/>
      <c r="ISQ175" s="41"/>
      <c r="ISR175" s="41"/>
      <c r="ISS175" s="41"/>
      <c r="IST175" s="41"/>
      <c r="ISU175" s="41"/>
      <c r="ISV175" s="41"/>
      <c r="ISW175" s="41"/>
      <c r="ISX175" s="41"/>
      <c r="ISY175" s="41"/>
      <c r="ISZ175" s="41"/>
      <c r="ITA175" s="41"/>
      <c r="ITB175" s="41"/>
      <c r="ITC175" s="41"/>
      <c r="ITD175" s="41"/>
      <c r="ITE175" s="41"/>
      <c r="ITF175" s="41"/>
      <c r="ITG175" s="41"/>
      <c r="ITH175" s="41"/>
      <c r="ITI175" s="41"/>
      <c r="ITJ175" s="41"/>
      <c r="ITK175" s="41"/>
      <c r="ITL175" s="41"/>
      <c r="ITM175" s="41"/>
      <c r="ITN175" s="41"/>
      <c r="ITO175" s="41"/>
      <c r="ITP175" s="41"/>
      <c r="ITQ175" s="41"/>
      <c r="ITR175" s="41"/>
      <c r="ITS175" s="41"/>
      <c r="ITT175" s="41"/>
      <c r="ITU175" s="41"/>
      <c r="ITV175" s="41"/>
      <c r="ITW175" s="41"/>
      <c r="ITX175" s="41"/>
      <c r="ITY175" s="41"/>
      <c r="ITZ175" s="41"/>
      <c r="IUA175" s="41"/>
      <c r="IUB175" s="41"/>
      <c r="IUC175" s="41"/>
      <c r="IUD175" s="41"/>
      <c r="IUE175" s="41"/>
      <c r="IUF175" s="41"/>
      <c r="IUG175" s="41"/>
      <c r="IUH175" s="41"/>
      <c r="IUI175" s="41"/>
      <c r="IUJ175" s="41"/>
      <c r="IUK175" s="41"/>
      <c r="IUL175" s="41"/>
      <c r="IUM175" s="41"/>
      <c r="IUN175" s="41"/>
      <c r="IUO175" s="41"/>
      <c r="IUP175" s="41"/>
      <c r="IUQ175" s="41"/>
      <c r="IUR175" s="41"/>
      <c r="IUS175" s="41"/>
      <c r="IUT175" s="41"/>
      <c r="IUU175" s="41"/>
      <c r="IUV175" s="41"/>
      <c r="IUW175" s="41"/>
      <c r="IUX175" s="41"/>
      <c r="IUY175" s="41"/>
      <c r="IUZ175" s="41"/>
      <c r="IVA175" s="41"/>
      <c r="IVB175" s="41"/>
      <c r="IVC175" s="41"/>
      <c r="IVJ175" s="41"/>
      <c r="IVK175" s="41"/>
      <c r="IVL175" s="41"/>
      <c r="IVM175" s="41"/>
      <c r="IVN175" s="41"/>
      <c r="IVO175" s="41"/>
      <c r="IVP175" s="41"/>
      <c r="IVQ175" s="41"/>
      <c r="IVR175" s="41"/>
      <c r="IVS175" s="41"/>
      <c r="IVT175" s="41"/>
      <c r="IVU175" s="41"/>
      <c r="IVV175" s="41"/>
      <c r="IVW175" s="41"/>
      <c r="IVX175" s="41"/>
      <c r="IVY175" s="41"/>
      <c r="IVZ175" s="41"/>
      <c r="IWA175" s="41"/>
      <c r="IWB175" s="41"/>
      <c r="IWC175" s="41"/>
      <c r="IWD175" s="41"/>
      <c r="IWE175" s="41"/>
      <c r="IWF175" s="41"/>
      <c r="IWG175" s="41"/>
      <c r="IWH175" s="41"/>
      <c r="IWI175" s="41"/>
      <c r="IWJ175" s="41"/>
      <c r="IWK175" s="41"/>
      <c r="IWL175" s="41"/>
      <c r="IWM175" s="41"/>
      <c r="IWN175" s="41"/>
      <c r="IWO175" s="41"/>
      <c r="IWP175" s="41"/>
      <c r="IWQ175" s="41"/>
      <c r="IWR175" s="41"/>
      <c r="IWS175" s="41"/>
      <c r="IWT175" s="41"/>
      <c r="IWU175" s="41"/>
      <c r="IWV175" s="41"/>
      <c r="IWW175" s="41"/>
      <c r="IWX175" s="41"/>
      <c r="IWY175" s="41"/>
      <c r="IWZ175" s="41"/>
      <c r="IXA175" s="41"/>
      <c r="IXB175" s="41"/>
      <c r="IXC175" s="41"/>
      <c r="IXD175" s="41"/>
      <c r="IXE175" s="41"/>
      <c r="IXF175" s="41"/>
      <c r="IXG175" s="41"/>
      <c r="IXH175" s="41"/>
      <c r="IXI175" s="41"/>
      <c r="IXJ175" s="41"/>
      <c r="IXK175" s="41"/>
      <c r="IXL175" s="41"/>
      <c r="IXM175" s="41"/>
      <c r="IXN175" s="41"/>
      <c r="IXO175" s="41"/>
      <c r="IXP175" s="41"/>
      <c r="IXQ175" s="41"/>
      <c r="IXR175" s="41"/>
      <c r="IXS175" s="41"/>
      <c r="IXT175" s="41"/>
      <c r="IXU175" s="41"/>
      <c r="IXV175" s="41"/>
      <c r="IXW175" s="41"/>
      <c r="IXX175" s="41"/>
      <c r="IXY175" s="41"/>
      <c r="IXZ175" s="41"/>
      <c r="IYA175" s="41"/>
      <c r="IYB175" s="41"/>
      <c r="IYC175" s="41"/>
      <c r="IYD175" s="41"/>
      <c r="IYE175" s="41"/>
      <c r="IYF175" s="41"/>
      <c r="IYG175" s="41"/>
      <c r="IYH175" s="41"/>
      <c r="IYI175" s="41"/>
      <c r="IYJ175" s="41"/>
      <c r="IYK175" s="41"/>
      <c r="IYL175" s="41"/>
      <c r="IYM175" s="41"/>
      <c r="IYN175" s="41"/>
      <c r="IYO175" s="41"/>
      <c r="IYP175" s="41"/>
      <c r="IYQ175" s="41"/>
      <c r="IYR175" s="41"/>
      <c r="IYS175" s="41"/>
      <c r="IYT175" s="41"/>
      <c r="IYU175" s="41"/>
      <c r="IYV175" s="41"/>
      <c r="IYW175" s="41"/>
      <c r="IYX175" s="41"/>
      <c r="IYY175" s="41"/>
      <c r="IYZ175" s="41"/>
      <c r="IZA175" s="41"/>
      <c r="IZB175" s="41"/>
      <c r="IZC175" s="41"/>
      <c r="IZD175" s="41"/>
      <c r="IZE175" s="41"/>
      <c r="IZF175" s="41"/>
      <c r="IZG175" s="41"/>
      <c r="IZH175" s="41"/>
      <c r="IZI175" s="41"/>
      <c r="IZJ175" s="41"/>
      <c r="IZK175" s="41"/>
      <c r="IZL175" s="41"/>
      <c r="IZM175" s="41"/>
      <c r="IZN175" s="41"/>
      <c r="IZO175" s="41"/>
      <c r="IZP175" s="41"/>
      <c r="IZQ175" s="41"/>
      <c r="IZR175" s="41"/>
      <c r="IZS175" s="41"/>
      <c r="IZT175" s="41"/>
      <c r="IZU175" s="41"/>
      <c r="IZV175" s="41"/>
      <c r="IZW175" s="41"/>
      <c r="IZX175" s="41"/>
      <c r="IZY175" s="41"/>
      <c r="IZZ175" s="41"/>
      <c r="JAA175" s="41"/>
      <c r="JAB175" s="41"/>
      <c r="JAC175" s="41"/>
      <c r="JAD175" s="41"/>
      <c r="JAE175" s="41"/>
      <c r="JAF175" s="41"/>
      <c r="JAG175" s="41"/>
      <c r="JAH175" s="41"/>
      <c r="JAI175" s="41"/>
      <c r="JAJ175" s="41"/>
      <c r="JAK175" s="41"/>
      <c r="JAL175" s="41"/>
      <c r="JAM175" s="41"/>
      <c r="JAN175" s="41"/>
      <c r="JAO175" s="41"/>
      <c r="JAP175" s="41"/>
      <c r="JAQ175" s="41"/>
      <c r="JAR175" s="41"/>
      <c r="JAS175" s="41"/>
      <c r="JAT175" s="41"/>
      <c r="JAU175" s="41"/>
      <c r="JAV175" s="41"/>
      <c r="JAW175" s="41"/>
      <c r="JAX175" s="41"/>
      <c r="JAY175" s="41"/>
      <c r="JAZ175" s="41"/>
      <c r="JBA175" s="41"/>
      <c r="JBB175" s="41"/>
      <c r="JBC175" s="41"/>
      <c r="JBD175" s="41"/>
      <c r="JBE175" s="41"/>
      <c r="JBF175" s="41"/>
      <c r="JBG175" s="41"/>
      <c r="JBH175" s="41"/>
      <c r="JBI175" s="41"/>
      <c r="JBJ175" s="41"/>
      <c r="JBK175" s="41"/>
      <c r="JBL175" s="41"/>
      <c r="JBM175" s="41"/>
      <c r="JBN175" s="41"/>
      <c r="JBO175" s="41"/>
      <c r="JBP175" s="41"/>
      <c r="JBQ175" s="41"/>
      <c r="JBR175" s="41"/>
      <c r="JBS175" s="41"/>
      <c r="JBT175" s="41"/>
      <c r="JBU175" s="41"/>
      <c r="JBV175" s="41"/>
      <c r="JBW175" s="41"/>
      <c r="JBX175" s="41"/>
      <c r="JBY175" s="41"/>
      <c r="JBZ175" s="41"/>
      <c r="JCA175" s="41"/>
      <c r="JCB175" s="41"/>
      <c r="JCC175" s="41"/>
      <c r="JCD175" s="41"/>
      <c r="JCE175" s="41"/>
      <c r="JCF175" s="41"/>
      <c r="JCG175" s="41"/>
      <c r="JCH175" s="41"/>
      <c r="JCI175" s="41"/>
      <c r="JCJ175" s="41"/>
      <c r="JCK175" s="41"/>
      <c r="JCL175" s="41"/>
      <c r="JCM175" s="41"/>
      <c r="JCN175" s="41"/>
      <c r="JCO175" s="41"/>
      <c r="JCP175" s="41"/>
      <c r="JCQ175" s="41"/>
      <c r="JCR175" s="41"/>
      <c r="JCS175" s="41"/>
      <c r="JCT175" s="41"/>
      <c r="JCU175" s="41"/>
      <c r="JCV175" s="41"/>
      <c r="JCW175" s="41"/>
      <c r="JCX175" s="41"/>
      <c r="JCY175" s="41"/>
      <c r="JCZ175" s="41"/>
      <c r="JDA175" s="41"/>
      <c r="JDB175" s="41"/>
      <c r="JDC175" s="41"/>
      <c r="JDD175" s="41"/>
      <c r="JDE175" s="41"/>
      <c r="JDF175" s="41"/>
      <c r="JDG175" s="41"/>
      <c r="JDH175" s="41"/>
      <c r="JDI175" s="41"/>
      <c r="JDJ175" s="41"/>
      <c r="JDK175" s="41"/>
      <c r="JDL175" s="41"/>
      <c r="JDM175" s="41"/>
      <c r="JDN175" s="41"/>
      <c r="JDO175" s="41"/>
      <c r="JDP175" s="41"/>
      <c r="JDQ175" s="41"/>
      <c r="JDR175" s="41"/>
      <c r="JDS175" s="41"/>
      <c r="JDT175" s="41"/>
      <c r="JDU175" s="41"/>
      <c r="JDV175" s="41"/>
      <c r="JDW175" s="41"/>
      <c r="JDX175" s="41"/>
      <c r="JDY175" s="41"/>
      <c r="JDZ175" s="41"/>
      <c r="JEA175" s="41"/>
      <c r="JEB175" s="41"/>
      <c r="JEC175" s="41"/>
      <c r="JED175" s="41"/>
      <c r="JEE175" s="41"/>
      <c r="JEF175" s="41"/>
      <c r="JEG175" s="41"/>
      <c r="JEH175" s="41"/>
      <c r="JEI175" s="41"/>
      <c r="JEJ175" s="41"/>
      <c r="JEK175" s="41"/>
      <c r="JEL175" s="41"/>
      <c r="JEM175" s="41"/>
      <c r="JEN175" s="41"/>
      <c r="JEO175" s="41"/>
      <c r="JEP175" s="41"/>
      <c r="JEQ175" s="41"/>
      <c r="JER175" s="41"/>
      <c r="JES175" s="41"/>
      <c r="JET175" s="41"/>
      <c r="JEU175" s="41"/>
      <c r="JEV175" s="41"/>
      <c r="JEW175" s="41"/>
      <c r="JEX175" s="41"/>
      <c r="JEY175" s="41"/>
      <c r="JFF175" s="41"/>
      <c r="JFG175" s="41"/>
      <c r="JFH175" s="41"/>
      <c r="JFI175" s="41"/>
      <c r="JFJ175" s="41"/>
      <c r="JFK175" s="41"/>
      <c r="JFL175" s="41"/>
      <c r="JFM175" s="41"/>
      <c r="JFN175" s="41"/>
      <c r="JFO175" s="41"/>
      <c r="JFP175" s="41"/>
      <c r="JFQ175" s="41"/>
      <c r="JFR175" s="41"/>
      <c r="JFS175" s="41"/>
      <c r="JFT175" s="41"/>
      <c r="JFU175" s="41"/>
      <c r="JFV175" s="41"/>
      <c r="JFW175" s="41"/>
      <c r="JFX175" s="41"/>
      <c r="JFY175" s="41"/>
      <c r="JFZ175" s="41"/>
      <c r="JGA175" s="41"/>
      <c r="JGB175" s="41"/>
      <c r="JGC175" s="41"/>
      <c r="JGD175" s="41"/>
      <c r="JGE175" s="41"/>
      <c r="JGF175" s="41"/>
      <c r="JGG175" s="41"/>
      <c r="JGH175" s="41"/>
      <c r="JGI175" s="41"/>
      <c r="JGJ175" s="41"/>
      <c r="JGK175" s="41"/>
      <c r="JGL175" s="41"/>
      <c r="JGM175" s="41"/>
      <c r="JGN175" s="41"/>
      <c r="JGO175" s="41"/>
      <c r="JGP175" s="41"/>
      <c r="JGQ175" s="41"/>
      <c r="JGR175" s="41"/>
      <c r="JGS175" s="41"/>
      <c r="JGT175" s="41"/>
      <c r="JGU175" s="41"/>
      <c r="JGV175" s="41"/>
      <c r="JGW175" s="41"/>
      <c r="JGX175" s="41"/>
      <c r="JGY175" s="41"/>
      <c r="JGZ175" s="41"/>
      <c r="JHA175" s="41"/>
      <c r="JHB175" s="41"/>
      <c r="JHC175" s="41"/>
      <c r="JHD175" s="41"/>
      <c r="JHE175" s="41"/>
      <c r="JHF175" s="41"/>
      <c r="JHG175" s="41"/>
      <c r="JHH175" s="41"/>
      <c r="JHI175" s="41"/>
      <c r="JHJ175" s="41"/>
      <c r="JHK175" s="41"/>
      <c r="JHL175" s="41"/>
      <c r="JHM175" s="41"/>
      <c r="JHN175" s="41"/>
      <c r="JHO175" s="41"/>
      <c r="JHP175" s="41"/>
      <c r="JHQ175" s="41"/>
      <c r="JHR175" s="41"/>
      <c r="JHS175" s="41"/>
      <c r="JHT175" s="41"/>
      <c r="JHU175" s="41"/>
      <c r="JHV175" s="41"/>
      <c r="JHW175" s="41"/>
      <c r="JHX175" s="41"/>
      <c r="JHY175" s="41"/>
      <c r="JHZ175" s="41"/>
      <c r="JIA175" s="41"/>
      <c r="JIB175" s="41"/>
      <c r="JIC175" s="41"/>
      <c r="JID175" s="41"/>
      <c r="JIE175" s="41"/>
      <c r="JIF175" s="41"/>
      <c r="JIG175" s="41"/>
      <c r="JIH175" s="41"/>
      <c r="JII175" s="41"/>
      <c r="JIJ175" s="41"/>
      <c r="JIK175" s="41"/>
      <c r="JIL175" s="41"/>
      <c r="JIM175" s="41"/>
      <c r="JIN175" s="41"/>
      <c r="JIO175" s="41"/>
      <c r="JIP175" s="41"/>
      <c r="JIQ175" s="41"/>
      <c r="JIR175" s="41"/>
      <c r="JIS175" s="41"/>
      <c r="JIT175" s="41"/>
      <c r="JIU175" s="41"/>
      <c r="JIV175" s="41"/>
      <c r="JIW175" s="41"/>
      <c r="JIX175" s="41"/>
      <c r="JIY175" s="41"/>
      <c r="JIZ175" s="41"/>
      <c r="JJA175" s="41"/>
      <c r="JJB175" s="41"/>
      <c r="JJC175" s="41"/>
      <c r="JJD175" s="41"/>
      <c r="JJE175" s="41"/>
      <c r="JJF175" s="41"/>
      <c r="JJG175" s="41"/>
      <c r="JJH175" s="41"/>
      <c r="JJI175" s="41"/>
      <c r="JJJ175" s="41"/>
      <c r="JJK175" s="41"/>
      <c r="JJL175" s="41"/>
      <c r="JJM175" s="41"/>
      <c r="JJN175" s="41"/>
      <c r="JJO175" s="41"/>
      <c r="JJP175" s="41"/>
      <c r="JJQ175" s="41"/>
      <c r="JJR175" s="41"/>
      <c r="JJS175" s="41"/>
      <c r="JJT175" s="41"/>
      <c r="JJU175" s="41"/>
      <c r="JJV175" s="41"/>
      <c r="JJW175" s="41"/>
      <c r="JJX175" s="41"/>
      <c r="JJY175" s="41"/>
      <c r="JJZ175" s="41"/>
      <c r="JKA175" s="41"/>
      <c r="JKB175" s="41"/>
      <c r="JKC175" s="41"/>
      <c r="JKD175" s="41"/>
      <c r="JKE175" s="41"/>
      <c r="JKF175" s="41"/>
      <c r="JKG175" s="41"/>
      <c r="JKH175" s="41"/>
      <c r="JKI175" s="41"/>
      <c r="JKJ175" s="41"/>
      <c r="JKK175" s="41"/>
      <c r="JKL175" s="41"/>
      <c r="JKM175" s="41"/>
      <c r="JKN175" s="41"/>
      <c r="JKO175" s="41"/>
      <c r="JKP175" s="41"/>
      <c r="JKQ175" s="41"/>
      <c r="JKR175" s="41"/>
      <c r="JKS175" s="41"/>
      <c r="JKT175" s="41"/>
      <c r="JKU175" s="41"/>
      <c r="JKV175" s="41"/>
      <c r="JKW175" s="41"/>
      <c r="JKX175" s="41"/>
      <c r="JKY175" s="41"/>
      <c r="JKZ175" s="41"/>
      <c r="JLA175" s="41"/>
      <c r="JLB175" s="41"/>
      <c r="JLC175" s="41"/>
      <c r="JLD175" s="41"/>
      <c r="JLE175" s="41"/>
      <c r="JLF175" s="41"/>
      <c r="JLG175" s="41"/>
      <c r="JLH175" s="41"/>
      <c r="JLI175" s="41"/>
      <c r="JLJ175" s="41"/>
      <c r="JLK175" s="41"/>
      <c r="JLL175" s="41"/>
      <c r="JLM175" s="41"/>
      <c r="JLN175" s="41"/>
      <c r="JLO175" s="41"/>
      <c r="JLP175" s="41"/>
      <c r="JLQ175" s="41"/>
      <c r="JLR175" s="41"/>
      <c r="JLS175" s="41"/>
      <c r="JLT175" s="41"/>
      <c r="JLU175" s="41"/>
      <c r="JLV175" s="41"/>
      <c r="JLW175" s="41"/>
      <c r="JLX175" s="41"/>
      <c r="JLY175" s="41"/>
      <c r="JLZ175" s="41"/>
      <c r="JMA175" s="41"/>
      <c r="JMB175" s="41"/>
      <c r="JMC175" s="41"/>
      <c r="JMD175" s="41"/>
      <c r="JME175" s="41"/>
      <c r="JMF175" s="41"/>
      <c r="JMG175" s="41"/>
      <c r="JMH175" s="41"/>
      <c r="JMI175" s="41"/>
      <c r="JMJ175" s="41"/>
      <c r="JMK175" s="41"/>
      <c r="JML175" s="41"/>
      <c r="JMM175" s="41"/>
      <c r="JMN175" s="41"/>
      <c r="JMO175" s="41"/>
      <c r="JMP175" s="41"/>
      <c r="JMQ175" s="41"/>
      <c r="JMR175" s="41"/>
      <c r="JMS175" s="41"/>
      <c r="JMT175" s="41"/>
      <c r="JMU175" s="41"/>
      <c r="JMV175" s="41"/>
      <c r="JMW175" s="41"/>
      <c r="JMX175" s="41"/>
      <c r="JMY175" s="41"/>
      <c r="JMZ175" s="41"/>
      <c r="JNA175" s="41"/>
      <c r="JNB175" s="41"/>
      <c r="JNC175" s="41"/>
      <c r="JND175" s="41"/>
      <c r="JNE175" s="41"/>
      <c r="JNF175" s="41"/>
      <c r="JNG175" s="41"/>
      <c r="JNH175" s="41"/>
      <c r="JNI175" s="41"/>
      <c r="JNJ175" s="41"/>
      <c r="JNK175" s="41"/>
      <c r="JNL175" s="41"/>
      <c r="JNM175" s="41"/>
      <c r="JNN175" s="41"/>
      <c r="JNO175" s="41"/>
      <c r="JNP175" s="41"/>
      <c r="JNQ175" s="41"/>
      <c r="JNR175" s="41"/>
      <c r="JNS175" s="41"/>
      <c r="JNT175" s="41"/>
      <c r="JNU175" s="41"/>
      <c r="JNV175" s="41"/>
      <c r="JNW175" s="41"/>
      <c r="JNX175" s="41"/>
      <c r="JNY175" s="41"/>
      <c r="JNZ175" s="41"/>
      <c r="JOA175" s="41"/>
      <c r="JOB175" s="41"/>
      <c r="JOC175" s="41"/>
      <c r="JOD175" s="41"/>
      <c r="JOE175" s="41"/>
      <c r="JOF175" s="41"/>
      <c r="JOG175" s="41"/>
      <c r="JOH175" s="41"/>
      <c r="JOI175" s="41"/>
      <c r="JOJ175" s="41"/>
      <c r="JOK175" s="41"/>
      <c r="JOL175" s="41"/>
      <c r="JOM175" s="41"/>
      <c r="JON175" s="41"/>
      <c r="JOO175" s="41"/>
      <c r="JOP175" s="41"/>
      <c r="JOQ175" s="41"/>
      <c r="JOR175" s="41"/>
      <c r="JOS175" s="41"/>
      <c r="JOT175" s="41"/>
      <c r="JOU175" s="41"/>
      <c r="JPB175" s="41"/>
      <c r="JPC175" s="41"/>
      <c r="JPD175" s="41"/>
      <c r="JPE175" s="41"/>
      <c r="JPF175" s="41"/>
      <c r="JPG175" s="41"/>
      <c r="JPH175" s="41"/>
      <c r="JPI175" s="41"/>
      <c r="JPJ175" s="41"/>
      <c r="JPK175" s="41"/>
      <c r="JPL175" s="41"/>
      <c r="JPM175" s="41"/>
      <c r="JPN175" s="41"/>
      <c r="JPO175" s="41"/>
      <c r="JPP175" s="41"/>
      <c r="JPQ175" s="41"/>
      <c r="JPR175" s="41"/>
      <c r="JPS175" s="41"/>
      <c r="JPT175" s="41"/>
      <c r="JPU175" s="41"/>
      <c r="JPV175" s="41"/>
      <c r="JPW175" s="41"/>
      <c r="JPX175" s="41"/>
      <c r="JPY175" s="41"/>
      <c r="JPZ175" s="41"/>
      <c r="JQA175" s="41"/>
      <c r="JQB175" s="41"/>
      <c r="JQC175" s="41"/>
      <c r="JQD175" s="41"/>
      <c r="JQE175" s="41"/>
      <c r="JQF175" s="41"/>
      <c r="JQG175" s="41"/>
      <c r="JQH175" s="41"/>
      <c r="JQI175" s="41"/>
      <c r="JQJ175" s="41"/>
      <c r="JQK175" s="41"/>
      <c r="JQL175" s="41"/>
      <c r="JQM175" s="41"/>
      <c r="JQN175" s="41"/>
      <c r="JQO175" s="41"/>
      <c r="JQP175" s="41"/>
      <c r="JQQ175" s="41"/>
      <c r="JQR175" s="41"/>
      <c r="JQS175" s="41"/>
      <c r="JQT175" s="41"/>
      <c r="JQU175" s="41"/>
      <c r="JQV175" s="41"/>
      <c r="JQW175" s="41"/>
      <c r="JQX175" s="41"/>
      <c r="JQY175" s="41"/>
      <c r="JQZ175" s="41"/>
      <c r="JRA175" s="41"/>
      <c r="JRB175" s="41"/>
      <c r="JRC175" s="41"/>
      <c r="JRD175" s="41"/>
      <c r="JRE175" s="41"/>
      <c r="JRF175" s="41"/>
      <c r="JRG175" s="41"/>
      <c r="JRH175" s="41"/>
      <c r="JRI175" s="41"/>
      <c r="JRJ175" s="41"/>
      <c r="JRK175" s="41"/>
      <c r="JRL175" s="41"/>
      <c r="JRM175" s="41"/>
      <c r="JRN175" s="41"/>
      <c r="JRO175" s="41"/>
      <c r="JRP175" s="41"/>
      <c r="JRQ175" s="41"/>
      <c r="JRR175" s="41"/>
      <c r="JRS175" s="41"/>
      <c r="JRT175" s="41"/>
      <c r="JRU175" s="41"/>
      <c r="JRV175" s="41"/>
      <c r="JRW175" s="41"/>
      <c r="JRX175" s="41"/>
      <c r="JRY175" s="41"/>
      <c r="JRZ175" s="41"/>
      <c r="JSA175" s="41"/>
      <c r="JSB175" s="41"/>
      <c r="JSC175" s="41"/>
      <c r="JSD175" s="41"/>
      <c r="JSE175" s="41"/>
      <c r="JSF175" s="41"/>
      <c r="JSG175" s="41"/>
      <c r="JSH175" s="41"/>
      <c r="JSI175" s="41"/>
      <c r="JSJ175" s="41"/>
      <c r="JSK175" s="41"/>
      <c r="JSL175" s="41"/>
      <c r="JSM175" s="41"/>
      <c r="JSN175" s="41"/>
      <c r="JSO175" s="41"/>
      <c r="JSP175" s="41"/>
      <c r="JSQ175" s="41"/>
      <c r="JSR175" s="41"/>
      <c r="JSS175" s="41"/>
      <c r="JST175" s="41"/>
      <c r="JSU175" s="41"/>
      <c r="JSV175" s="41"/>
      <c r="JSW175" s="41"/>
      <c r="JSX175" s="41"/>
      <c r="JSY175" s="41"/>
      <c r="JSZ175" s="41"/>
      <c r="JTA175" s="41"/>
      <c r="JTB175" s="41"/>
      <c r="JTC175" s="41"/>
      <c r="JTD175" s="41"/>
      <c r="JTE175" s="41"/>
      <c r="JTF175" s="41"/>
      <c r="JTG175" s="41"/>
      <c r="JTH175" s="41"/>
      <c r="JTI175" s="41"/>
      <c r="JTJ175" s="41"/>
      <c r="JTK175" s="41"/>
      <c r="JTL175" s="41"/>
      <c r="JTM175" s="41"/>
      <c r="JTN175" s="41"/>
      <c r="JTO175" s="41"/>
      <c r="JTP175" s="41"/>
      <c r="JTQ175" s="41"/>
      <c r="JTR175" s="41"/>
      <c r="JTS175" s="41"/>
      <c r="JTT175" s="41"/>
      <c r="JTU175" s="41"/>
      <c r="JTV175" s="41"/>
      <c r="JTW175" s="41"/>
      <c r="JTX175" s="41"/>
      <c r="JTY175" s="41"/>
      <c r="JTZ175" s="41"/>
      <c r="JUA175" s="41"/>
      <c r="JUB175" s="41"/>
      <c r="JUC175" s="41"/>
      <c r="JUD175" s="41"/>
      <c r="JUE175" s="41"/>
      <c r="JUF175" s="41"/>
      <c r="JUG175" s="41"/>
      <c r="JUH175" s="41"/>
      <c r="JUI175" s="41"/>
      <c r="JUJ175" s="41"/>
      <c r="JUK175" s="41"/>
      <c r="JUL175" s="41"/>
      <c r="JUM175" s="41"/>
      <c r="JUN175" s="41"/>
      <c r="JUO175" s="41"/>
      <c r="JUP175" s="41"/>
      <c r="JUQ175" s="41"/>
      <c r="JUR175" s="41"/>
      <c r="JUS175" s="41"/>
      <c r="JUT175" s="41"/>
      <c r="JUU175" s="41"/>
      <c r="JUV175" s="41"/>
      <c r="JUW175" s="41"/>
      <c r="JUX175" s="41"/>
      <c r="JUY175" s="41"/>
      <c r="JUZ175" s="41"/>
      <c r="JVA175" s="41"/>
      <c r="JVB175" s="41"/>
      <c r="JVC175" s="41"/>
      <c r="JVD175" s="41"/>
      <c r="JVE175" s="41"/>
      <c r="JVF175" s="41"/>
      <c r="JVG175" s="41"/>
      <c r="JVH175" s="41"/>
      <c r="JVI175" s="41"/>
      <c r="JVJ175" s="41"/>
      <c r="JVK175" s="41"/>
      <c r="JVL175" s="41"/>
      <c r="JVM175" s="41"/>
      <c r="JVN175" s="41"/>
      <c r="JVO175" s="41"/>
      <c r="JVP175" s="41"/>
      <c r="JVQ175" s="41"/>
      <c r="JVR175" s="41"/>
      <c r="JVS175" s="41"/>
      <c r="JVT175" s="41"/>
      <c r="JVU175" s="41"/>
      <c r="JVV175" s="41"/>
      <c r="JVW175" s="41"/>
      <c r="JVX175" s="41"/>
      <c r="JVY175" s="41"/>
      <c r="JVZ175" s="41"/>
      <c r="JWA175" s="41"/>
      <c r="JWB175" s="41"/>
      <c r="JWC175" s="41"/>
      <c r="JWD175" s="41"/>
      <c r="JWE175" s="41"/>
      <c r="JWF175" s="41"/>
      <c r="JWG175" s="41"/>
      <c r="JWH175" s="41"/>
      <c r="JWI175" s="41"/>
      <c r="JWJ175" s="41"/>
      <c r="JWK175" s="41"/>
      <c r="JWL175" s="41"/>
      <c r="JWM175" s="41"/>
      <c r="JWN175" s="41"/>
      <c r="JWO175" s="41"/>
      <c r="JWP175" s="41"/>
      <c r="JWQ175" s="41"/>
      <c r="JWR175" s="41"/>
      <c r="JWS175" s="41"/>
      <c r="JWT175" s="41"/>
      <c r="JWU175" s="41"/>
      <c r="JWV175" s="41"/>
      <c r="JWW175" s="41"/>
      <c r="JWX175" s="41"/>
      <c r="JWY175" s="41"/>
      <c r="JWZ175" s="41"/>
      <c r="JXA175" s="41"/>
      <c r="JXB175" s="41"/>
      <c r="JXC175" s="41"/>
      <c r="JXD175" s="41"/>
      <c r="JXE175" s="41"/>
      <c r="JXF175" s="41"/>
      <c r="JXG175" s="41"/>
      <c r="JXH175" s="41"/>
      <c r="JXI175" s="41"/>
      <c r="JXJ175" s="41"/>
      <c r="JXK175" s="41"/>
      <c r="JXL175" s="41"/>
      <c r="JXM175" s="41"/>
      <c r="JXN175" s="41"/>
      <c r="JXO175" s="41"/>
      <c r="JXP175" s="41"/>
      <c r="JXQ175" s="41"/>
      <c r="JXR175" s="41"/>
      <c r="JXS175" s="41"/>
      <c r="JXT175" s="41"/>
      <c r="JXU175" s="41"/>
      <c r="JXV175" s="41"/>
      <c r="JXW175" s="41"/>
      <c r="JXX175" s="41"/>
      <c r="JXY175" s="41"/>
      <c r="JXZ175" s="41"/>
      <c r="JYA175" s="41"/>
      <c r="JYB175" s="41"/>
      <c r="JYC175" s="41"/>
      <c r="JYD175" s="41"/>
      <c r="JYE175" s="41"/>
      <c r="JYF175" s="41"/>
      <c r="JYG175" s="41"/>
      <c r="JYH175" s="41"/>
      <c r="JYI175" s="41"/>
      <c r="JYJ175" s="41"/>
      <c r="JYK175" s="41"/>
      <c r="JYL175" s="41"/>
      <c r="JYM175" s="41"/>
      <c r="JYN175" s="41"/>
      <c r="JYO175" s="41"/>
      <c r="JYP175" s="41"/>
      <c r="JYQ175" s="41"/>
      <c r="JYX175" s="41"/>
      <c r="JYY175" s="41"/>
      <c r="JYZ175" s="41"/>
      <c r="JZA175" s="41"/>
      <c r="JZB175" s="41"/>
      <c r="JZC175" s="41"/>
      <c r="JZD175" s="41"/>
      <c r="JZE175" s="41"/>
      <c r="JZF175" s="41"/>
      <c r="JZG175" s="41"/>
      <c r="JZH175" s="41"/>
      <c r="JZI175" s="41"/>
      <c r="JZJ175" s="41"/>
      <c r="JZK175" s="41"/>
      <c r="JZL175" s="41"/>
      <c r="JZM175" s="41"/>
      <c r="JZN175" s="41"/>
      <c r="JZO175" s="41"/>
      <c r="JZP175" s="41"/>
      <c r="JZQ175" s="41"/>
      <c r="JZR175" s="41"/>
      <c r="JZS175" s="41"/>
      <c r="JZT175" s="41"/>
      <c r="JZU175" s="41"/>
      <c r="JZV175" s="41"/>
      <c r="JZW175" s="41"/>
      <c r="JZX175" s="41"/>
      <c r="JZY175" s="41"/>
      <c r="JZZ175" s="41"/>
      <c r="KAA175" s="41"/>
      <c r="KAB175" s="41"/>
      <c r="KAC175" s="41"/>
      <c r="KAD175" s="41"/>
      <c r="KAE175" s="41"/>
      <c r="KAF175" s="41"/>
      <c r="KAG175" s="41"/>
      <c r="KAH175" s="41"/>
      <c r="KAI175" s="41"/>
      <c r="KAJ175" s="41"/>
      <c r="KAK175" s="41"/>
      <c r="KAL175" s="41"/>
      <c r="KAM175" s="41"/>
      <c r="KAN175" s="41"/>
      <c r="KAO175" s="41"/>
      <c r="KAP175" s="41"/>
      <c r="KAQ175" s="41"/>
      <c r="KAR175" s="41"/>
      <c r="KAS175" s="41"/>
      <c r="KAT175" s="41"/>
      <c r="KAU175" s="41"/>
      <c r="KAV175" s="41"/>
      <c r="KAW175" s="41"/>
      <c r="KAX175" s="41"/>
      <c r="KAY175" s="41"/>
      <c r="KAZ175" s="41"/>
      <c r="KBA175" s="41"/>
      <c r="KBB175" s="41"/>
      <c r="KBC175" s="41"/>
      <c r="KBD175" s="41"/>
      <c r="KBE175" s="41"/>
      <c r="KBF175" s="41"/>
      <c r="KBG175" s="41"/>
      <c r="KBH175" s="41"/>
      <c r="KBI175" s="41"/>
      <c r="KBJ175" s="41"/>
      <c r="KBK175" s="41"/>
      <c r="KBL175" s="41"/>
      <c r="KBM175" s="41"/>
      <c r="KBN175" s="41"/>
      <c r="KBO175" s="41"/>
      <c r="KBP175" s="41"/>
      <c r="KBQ175" s="41"/>
      <c r="KBR175" s="41"/>
      <c r="KBS175" s="41"/>
      <c r="KBT175" s="41"/>
      <c r="KBU175" s="41"/>
      <c r="KBV175" s="41"/>
      <c r="KBW175" s="41"/>
      <c r="KBX175" s="41"/>
      <c r="KBY175" s="41"/>
      <c r="KBZ175" s="41"/>
      <c r="KCA175" s="41"/>
      <c r="KCB175" s="41"/>
      <c r="KCC175" s="41"/>
      <c r="KCD175" s="41"/>
      <c r="KCE175" s="41"/>
      <c r="KCF175" s="41"/>
      <c r="KCG175" s="41"/>
      <c r="KCH175" s="41"/>
      <c r="KCI175" s="41"/>
      <c r="KCJ175" s="41"/>
      <c r="KCK175" s="41"/>
      <c r="KCL175" s="41"/>
      <c r="KCM175" s="41"/>
      <c r="KCN175" s="41"/>
      <c r="KCO175" s="41"/>
      <c r="KCP175" s="41"/>
      <c r="KCQ175" s="41"/>
      <c r="KCR175" s="41"/>
      <c r="KCS175" s="41"/>
      <c r="KCT175" s="41"/>
      <c r="KCU175" s="41"/>
      <c r="KCV175" s="41"/>
      <c r="KCW175" s="41"/>
      <c r="KCX175" s="41"/>
      <c r="KCY175" s="41"/>
      <c r="KCZ175" s="41"/>
      <c r="KDA175" s="41"/>
      <c r="KDB175" s="41"/>
      <c r="KDC175" s="41"/>
      <c r="KDD175" s="41"/>
      <c r="KDE175" s="41"/>
      <c r="KDF175" s="41"/>
      <c r="KDG175" s="41"/>
      <c r="KDH175" s="41"/>
      <c r="KDI175" s="41"/>
      <c r="KDJ175" s="41"/>
      <c r="KDK175" s="41"/>
      <c r="KDL175" s="41"/>
      <c r="KDM175" s="41"/>
      <c r="KDN175" s="41"/>
      <c r="KDO175" s="41"/>
      <c r="KDP175" s="41"/>
      <c r="KDQ175" s="41"/>
      <c r="KDR175" s="41"/>
      <c r="KDS175" s="41"/>
      <c r="KDT175" s="41"/>
      <c r="KDU175" s="41"/>
      <c r="KDV175" s="41"/>
      <c r="KDW175" s="41"/>
      <c r="KDX175" s="41"/>
      <c r="KDY175" s="41"/>
      <c r="KDZ175" s="41"/>
      <c r="KEA175" s="41"/>
      <c r="KEB175" s="41"/>
      <c r="KEC175" s="41"/>
      <c r="KED175" s="41"/>
      <c r="KEE175" s="41"/>
      <c r="KEF175" s="41"/>
      <c r="KEG175" s="41"/>
      <c r="KEH175" s="41"/>
      <c r="KEI175" s="41"/>
      <c r="KEJ175" s="41"/>
      <c r="KEK175" s="41"/>
      <c r="KEL175" s="41"/>
      <c r="KEM175" s="41"/>
      <c r="KEN175" s="41"/>
      <c r="KEO175" s="41"/>
      <c r="KEP175" s="41"/>
      <c r="KEQ175" s="41"/>
      <c r="KER175" s="41"/>
      <c r="KES175" s="41"/>
      <c r="KET175" s="41"/>
      <c r="KEU175" s="41"/>
      <c r="KEV175" s="41"/>
      <c r="KEW175" s="41"/>
      <c r="KEX175" s="41"/>
      <c r="KEY175" s="41"/>
      <c r="KEZ175" s="41"/>
      <c r="KFA175" s="41"/>
      <c r="KFB175" s="41"/>
      <c r="KFC175" s="41"/>
      <c r="KFD175" s="41"/>
      <c r="KFE175" s="41"/>
      <c r="KFF175" s="41"/>
      <c r="KFG175" s="41"/>
      <c r="KFH175" s="41"/>
      <c r="KFI175" s="41"/>
      <c r="KFJ175" s="41"/>
      <c r="KFK175" s="41"/>
      <c r="KFL175" s="41"/>
      <c r="KFM175" s="41"/>
      <c r="KFN175" s="41"/>
      <c r="KFO175" s="41"/>
      <c r="KFP175" s="41"/>
      <c r="KFQ175" s="41"/>
      <c r="KFR175" s="41"/>
      <c r="KFS175" s="41"/>
      <c r="KFT175" s="41"/>
      <c r="KFU175" s="41"/>
      <c r="KFV175" s="41"/>
      <c r="KFW175" s="41"/>
      <c r="KFX175" s="41"/>
      <c r="KFY175" s="41"/>
      <c r="KFZ175" s="41"/>
      <c r="KGA175" s="41"/>
      <c r="KGB175" s="41"/>
      <c r="KGC175" s="41"/>
      <c r="KGD175" s="41"/>
      <c r="KGE175" s="41"/>
      <c r="KGF175" s="41"/>
      <c r="KGG175" s="41"/>
      <c r="KGH175" s="41"/>
      <c r="KGI175" s="41"/>
      <c r="KGJ175" s="41"/>
      <c r="KGK175" s="41"/>
      <c r="KGL175" s="41"/>
      <c r="KGM175" s="41"/>
      <c r="KGN175" s="41"/>
      <c r="KGO175" s="41"/>
      <c r="KGP175" s="41"/>
      <c r="KGQ175" s="41"/>
      <c r="KGR175" s="41"/>
      <c r="KGS175" s="41"/>
      <c r="KGT175" s="41"/>
      <c r="KGU175" s="41"/>
      <c r="KGV175" s="41"/>
      <c r="KGW175" s="41"/>
      <c r="KGX175" s="41"/>
      <c r="KGY175" s="41"/>
      <c r="KGZ175" s="41"/>
      <c r="KHA175" s="41"/>
      <c r="KHB175" s="41"/>
      <c r="KHC175" s="41"/>
      <c r="KHD175" s="41"/>
      <c r="KHE175" s="41"/>
      <c r="KHF175" s="41"/>
      <c r="KHG175" s="41"/>
      <c r="KHH175" s="41"/>
      <c r="KHI175" s="41"/>
      <c r="KHJ175" s="41"/>
      <c r="KHK175" s="41"/>
      <c r="KHL175" s="41"/>
      <c r="KHM175" s="41"/>
      <c r="KHN175" s="41"/>
      <c r="KHO175" s="41"/>
      <c r="KHP175" s="41"/>
      <c r="KHQ175" s="41"/>
      <c r="KHR175" s="41"/>
      <c r="KHS175" s="41"/>
      <c r="KHT175" s="41"/>
      <c r="KHU175" s="41"/>
      <c r="KHV175" s="41"/>
      <c r="KHW175" s="41"/>
      <c r="KHX175" s="41"/>
      <c r="KHY175" s="41"/>
      <c r="KHZ175" s="41"/>
      <c r="KIA175" s="41"/>
      <c r="KIB175" s="41"/>
      <c r="KIC175" s="41"/>
      <c r="KID175" s="41"/>
      <c r="KIE175" s="41"/>
      <c r="KIF175" s="41"/>
      <c r="KIG175" s="41"/>
      <c r="KIH175" s="41"/>
      <c r="KII175" s="41"/>
      <c r="KIJ175" s="41"/>
      <c r="KIK175" s="41"/>
      <c r="KIL175" s="41"/>
      <c r="KIM175" s="41"/>
      <c r="KIT175" s="41"/>
      <c r="KIU175" s="41"/>
      <c r="KIV175" s="41"/>
      <c r="KIW175" s="41"/>
      <c r="KIX175" s="41"/>
      <c r="KIY175" s="41"/>
      <c r="KIZ175" s="41"/>
      <c r="KJA175" s="41"/>
      <c r="KJB175" s="41"/>
      <c r="KJC175" s="41"/>
      <c r="KJD175" s="41"/>
      <c r="KJE175" s="41"/>
      <c r="KJF175" s="41"/>
      <c r="KJG175" s="41"/>
      <c r="KJH175" s="41"/>
      <c r="KJI175" s="41"/>
      <c r="KJJ175" s="41"/>
      <c r="KJK175" s="41"/>
      <c r="KJL175" s="41"/>
      <c r="KJM175" s="41"/>
      <c r="KJN175" s="41"/>
      <c r="KJO175" s="41"/>
      <c r="KJP175" s="41"/>
      <c r="KJQ175" s="41"/>
      <c r="KJR175" s="41"/>
      <c r="KJS175" s="41"/>
      <c r="KJT175" s="41"/>
      <c r="KJU175" s="41"/>
      <c r="KJV175" s="41"/>
      <c r="KJW175" s="41"/>
      <c r="KJX175" s="41"/>
      <c r="KJY175" s="41"/>
      <c r="KJZ175" s="41"/>
      <c r="KKA175" s="41"/>
      <c r="KKB175" s="41"/>
      <c r="KKC175" s="41"/>
      <c r="KKD175" s="41"/>
      <c r="KKE175" s="41"/>
      <c r="KKF175" s="41"/>
      <c r="KKG175" s="41"/>
      <c r="KKH175" s="41"/>
      <c r="KKI175" s="41"/>
      <c r="KKJ175" s="41"/>
      <c r="KKK175" s="41"/>
      <c r="KKL175" s="41"/>
      <c r="KKM175" s="41"/>
      <c r="KKN175" s="41"/>
      <c r="KKO175" s="41"/>
      <c r="KKP175" s="41"/>
      <c r="KKQ175" s="41"/>
      <c r="KKR175" s="41"/>
      <c r="KKS175" s="41"/>
      <c r="KKT175" s="41"/>
      <c r="KKU175" s="41"/>
      <c r="KKV175" s="41"/>
      <c r="KKW175" s="41"/>
      <c r="KKX175" s="41"/>
      <c r="KKY175" s="41"/>
      <c r="KKZ175" s="41"/>
      <c r="KLA175" s="41"/>
      <c r="KLB175" s="41"/>
      <c r="KLC175" s="41"/>
      <c r="KLD175" s="41"/>
      <c r="KLE175" s="41"/>
      <c r="KLF175" s="41"/>
      <c r="KLG175" s="41"/>
      <c r="KLH175" s="41"/>
      <c r="KLI175" s="41"/>
      <c r="KLJ175" s="41"/>
      <c r="KLK175" s="41"/>
      <c r="KLL175" s="41"/>
      <c r="KLM175" s="41"/>
      <c r="KLN175" s="41"/>
      <c r="KLO175" s="41"/>
      <c r="KLP175" s="41"/>
      <c r="KLQ175" s="41"/>
      <c r="KLR175" s="41"/>
      <c r="KLS175" s="41"/>
      <c r="KLT175" s="41"/>
      <c r="KLU175" s="41"/>
      <c r="KLV175" s="41"/>
      <c r="KLW175" s="41"/>
      <c r="KLX175" s="41"/>
      <c r="KLY175" s="41"/>
      <c r="KLZ175" s="41"/>
      <c r="KMA175" s="41"/>
      <c r="KMB175" s="41"/>
      <c r="KMC175" s="41"/>
      <c r="KMD175" s="41"/>
      <c r="KME175" s="41"/>
      <c r="KMF175" s="41"/>
      <c r="KMG175" s="41"/>
      <c r="KMH175" s="41"/>
      <c r="KMI175" s="41"/>
      <c r="KMJ175" s="41"/>
      <c r="KMK175" s="41"/>
      <c r="KML175" s="41"/>
      <c r="KMM175" s="41"/>
      <c r="KMN175" s="41"/>
      <c r="KMO175" s="41"/>
      <c r="KMP175" s="41"/>
      <c r="KMQ175" s="41"/>
      <c r="KMR175" s="41"/>
      <c r="KMS175" s="41"/>
      <c r="KMT175" s="41"/>
      <c r="KMU175" s="41"/>
      <c r="KMV175" s="41"/>
      <c r="KMW175" s="41"/>
      <c r="KMX175" s="41"/>
      <c r="KMY175" s="41"/>
      <c r="KMZ175" s="41"/>
      <c r="KNA175" s="41"/>
      <c r="KNB175" s="41"/>
      <c r="KNC175" s="41"/>
      <c r="KND175" s="41"/>
      <c r="KNE175" s="41"/>
      <c r="KNF175" s="41"/>
      <c r="KNG175" s="41"/>
      <c r="KNH175" s="41"/>
      <c r="KNI175" s="41"/>
      <c r="KNJ175" s="41"/>
      <c r="KNK175" s="41"/>
      <c r="KNL175" s="41"/>
      <c r="KNM175" s="41"/>
      <c r="KNN175" s="41"/>
      <c r="KNO175" s="41"/>
      <c r="KNP175" s="41"/>
      <c r="KNQ175" s="41"/>
      <c r="KNR175" s="41"/>
      <c r="KNS175" s="41"/>
      <c r="KNT175" s="41"/>
      <c r="KNU175" s="41"/>
      <c r="KNV175" s="41"/>
      <c r="KNW175" s="41"/>
      <c r="KNX175" s="41"/>
      <c r="KNY175" s="41"/>
      <c r="KNZ175" s="41"/>
      <c r="KOA175" s="41"/>
      <c r="KOB175" s="41"/>
      <c r="KOC175" s="41"/>
      <c r="KOD175" s="41"/>
      <c r="KOE175" s="41"/>
      <c r="KOF175" s="41"/>
      <c r="KOG175" s="41"/>
      <c r="KOH175" s="41"/>
      <c r="KOI175" s="41"/>
      <c r="KOJ175" s="41"/>
      <c r="KOK175" s="41"/>
      <c r="KOL175" s="41"/>
      <c r="KOM175" s="41"/>
      <c r="KON175" s="41"/>
      <c r="KOO175" s="41"/>
      <c r="KOP175" s="41"/>
      <c r="KOQ175" s="41"/>
      <c r="KOR175" s="41"/>
      <c r="KOS175" s="41"/>
      <c r="KOT175" s="41"/>
      <c r="KOU175" s="41"/>
      <c r="KOV175" s="41"/>
      <c r="KOW175" s="41"/>
      <c r="KOX175" s="41"/>
      <c r="KOY175" s="41"/>
      <c r="KOZ175" s="41"/>
      <c r="KPA175" s="41"/>
      <c r="KPB175" s="41"/>
      <c r="KPC175" s="41"/>
      <c r="KPD175" s="41"/>
      <c r="KPE175" s="41"/>
      <c r="KPF175" s="41"/>
      <c r="KPG175" s="41"/>
      <c r="KPH175" s="41"/>
      <c r="KPI175" s="41"/>
      <c r="KPJ175" s="41"/>
      <c r="KPK175" s="41"/>
      <c r="KPL175" s="41"/>
      <c r="KPM175" s="41"/>
      <c r="KPN175" s="41"/>
      <c r="KPO175" s="41"/>
      <c r="KPP175" s="41"/>
      <c r="KPQ175" s="41"/>
      <c r="KPR175" s="41"/>
      <c r="KPS175" s="41"/>
      <c r="KPT175" s="41"/>
      <c r="KPU175" s="41"/>
      <c r="KPV175" s="41"/>
      <c r="KPW175" s="41"/>
      <c r="KPX175" s="41"/>
      <c r="KPY175" s="41"/>
      <c r="KPZ175" s="41"/>
      <c r="KQA175" s="41"/>
      <c r="KQB175" s="41"/>
      <c r="KQC175" s="41"/>
      <c r="KQD175" s="41"/>
      <c r="KQE175" s="41"/>
      <c r="KQF175" s="41"/>
      <c r="KQG175" s="41"/>
      <c r="KQH175" s="41"/>
      <c r="KQI175" s="41"/>
      <c r="KQJ175" s="41"/>
      <c r="KQK175" s="41"/>
      <c r="KQL175" s="41"/>
      <c r="KQM175" s="41"/>
      <c r="KQN175" s="41"/>
      <c r="KQO175" s="41"/>
      <c r="KQP175" s="41"/>
      <c r="KQQ175" s="41"/>
      <c r="KQR175" s="41"/>
      <c r="KQS175" s="41"/>
      <c r="KQT175" s="41"/>
      <c r="KQU175" s="41"/>
      <c r="KQV175" s="41"/>
      <c r="KQW175" s="41"/>
      <c r="KQX175" s="41"/>
      <c r="KQY175" s="41"/>
      <c r="KQZ175" s="41"/>
      <c r="KRA175" s="41"/>
      <c r="KRB175" s="41"/>
      <c r="KRC175" s="41"/>
      <c r="KRD175" s="41"/>
      <c r="KRE175" s="41"/>
      <c r="KRF175" s="41"/>
      <c r="KRG175" s="41"/>
      <c r="KRH175" s="41"/>
      <c r="KRI175" s="41"/>
      <c r="KRJ175" s="41"/>
      <c r="KRK175" s="41"/>
      <c r="KRL175" s="41"/>
      <c r="KRM175" s="41"/>
      <c r="KRN175" s="41"/>
      <c r="KRO175" s="41"/>
      <c r="KRP175" s="41"/>
      <c r="KRQ175" s="41"/>
      <c r="KRR175" s="41"/>
      <c r="KRS175" s="41"/>
      <c r="KRT175" s="41"/>
      <c r="KRU175" s="41"/>
      <c r="KRV175" s="41"/>
      <c r="KRW175" s="41"/>
      <c r="KRX175" s="41"/>
      <c r="KRY175" s="41"/>
      <c r="KRZ175" s="41"/>
      <c r="KSA175" s="41"/>
      <c r="KSB175" s="41"/>
      <c r="KSC175" s="41"/>
      <c r="KSD175" s="41"/>
      <c r="KSE175" s="41"/>
      <c r="KSF175" s="41"/>
      <c r="KSG175" s="41"/>
      <c r="KSH175" s="41"/>
      <c r="KSI175" s="41"/>
      <c r="KSP175" s="41"/>
      <c r="KSQ175" s="41"/>
      <c r="KSR175" s="41"/>
      <c r="KSS175" s="41"/>
      <c r="KST175" s="41"/>
      <c r="KSU175" s="41"/>
      <c r="KSV175" s="41"/>
      <c r="KSW175" s="41"/>
      <c r="KSX175" s="41"/>
      <c r="KSY175" s="41"/>
      <c r="KSZ175" s="41"/>
      <c r="KTA175" s="41"/>
      <c r="KTB175" s="41"/>
      <c r="KTC175" s="41"/>
      <c r="KTD175" s="41"/>
      <c r="KTE175" s="41"/>
      <c r="KTF175" s="41"/>
      <c r="KTG175" s="41"/>
      <c r="KTH175" s="41"/>
      <c r="KTI175" s="41"/>
      <c r="KTJ175" s="41"/>
      <c r="KTK175" s="41"/>
      <c r="KTL175" s="41"/>
      <c r="KTM175" s="41"/>
      <c r="KTN175" s="41"/>
      <c r="KTO175" s="41"/>
      <c r="KTP175" s="41"/>
      <c r="KTQ175" s="41"/>
      <c r="KTR175" s="41"/>
      <c r="KTS175" s="41"/>
      <c r="KTT175" s="41"/>
      <c r="KTU175" s="41"/>
      <c r="KTV175" s="41"/>
      <c r="KTW175" s="41"/>
      <c r="KTX175" s="41"/>
      <c r="KTY175" s="41"/>
      <c r="KTZ175" s="41"/>
      <c r="KUA175" s="41"/>
      <c r="KUB175" s="41"/>
      <c r="KUC175" s="41"/>
      <c r="KUD175" s="41"/>
      <c r="KUE175" s="41"/>
      <c r="KUF175" s="41"/>
      <c r="KUG175" s="41"/>
      <c r="KUH175" s="41"/>
      <c r="KUI175" s="41"/>
      <c r="KUJ175" s="41"/>
      <c r="KUK175" s="41"/>
      <c r="KUL175" s="41"/>
      <c r="KUM175" s="41"/>
      <c r="KUN175" s="41"/>
      <c r="KUO175" s="41"/>
      <c r="KUP175" s="41"/>
      <c r="KUQ175" s="41"/>
      <c r="KUR175" s="41"/>
      <c r="KUS175" s="41"/>
      <c r="KUT175" s="41"/>
      <c r="KUU175" s="41"/>
      <c r="KUV175" s="41"/>
      <c r="KUW175" s="41"/>
      <c r="KUX175" s="41"/>
      <c r="KUY175" s="41"/>
      <c r="KUZ175" s="41"/>
      <c r="KVA175" s="41"/>
      <c r="KVB175" s="41"/>
      <c r="KVC175" s="41"/>
      <c r="KVD175" s="41"/>
      <c r="KVE175" s="41"/>
      <c r="KVF175" s="41"/>
      <c r="KVG175" s="41"/>
      <c r="KVH175" s="41"/>
      <c r="KVI175" s="41"/>
      <c r="KVJ175" s="41"/>
      <c r="KVK175" s="41"/>
      <c r="KVL175" s="41"/>
      <c r="KVM175" s="41"/>
      <c r="KVN175" s="41"/>
      <c r="KVO175" s="41"/>
      <c r="KVP175" s="41"/>
      <c r="KVQ175" s="41"/>
      <c r="KVR175" s="41"/>
      <c r="KVS175" s="41"/>
      <c r="KVT175" s="41"/>
      <c r="KVU175" s="41"/>
      <c r="KVV175" s="41"/>
      <c r="KVW175" s="41"/>
      <c r="KVX175" s="41"/>
      <c r="KVY175" s="41"/>
      <c r="KVZ175" s="41"/>
      <c r="KWA175" s="41"/>
      <c r="KWB175" s="41"/>
      <c r="KWC175" s="41"/>
      <c r="KWD175" s="41"/>
      <c r="KWE175" s="41"/>
      <c r="KWF175" s="41"/>
      <c r="KWG175" s="41"/>
      <c r="KWH175" s="41"/>
      <c r="KWI175" s="41"/>
      <c r="KWJ175" s="41"/>
      <c r="KWK175" s="41"/>
      <c r="KWL175" s="41"/>
      <c r="KWM175" s="41"/>
      <c r="KWN175" s="41"/>
      <c r="KWO175" s="41"/>
      <c r="KWP175" s="41"/>
      <c r="KWQ175" s="41"/>
      <c r="KWR175" s="41"/>
      <c r="KWS175" s="41"/>
      <c r="KWT175" s="41"/>
      <c r="KWU175" s="41"/>
      <c r="KWV175" s="41"/>
      <c r="KWW175" s="41"/>
      <c r="KWX175" s="41"/>
      <c r="KWY175" s="41"/>
      <c r="KWZ175" s="41"/>
      <c r="KXA175" s="41"/>
      <c r="KXB175" s="41"/>
      <c r="KXC175" s="41"/>
      <c r="KXD175" s="41"/>
      <c r="KXE175" s="41"/>
      <c r="KXF175" s="41"/>
      <c r="KXG175" s="41"/>
      <c r="KXH175" s="41"/>
      <c r="KXI175" s="41"/>
      <c r="KXJ175" s="41"/>
      <c r="KXK175" s="41"/>
      <c r="KXL175" s="41"/>
      <c r="KXM175" s="41"/>
      <c r="KXN175" s="41"/>
      <c r="KXO175" s="41"/>
      <c r="KXP175" s="41"/>
      <c r="KXQ175" s="41"/>
      <c r="KXR175" s="41"/>
      <c r="KXS175" s="41"/>
      <c r="KXT175" s="41"/>
      <c r="KXU175" s="41"/>
      <c r="KXV175" s="41"/>
      <c r="KXW175" s="41"/>
      <c r="KXX175" s="41"/>
      <c r="KXY175" s="41"/>
      <c r="KXZ175" s="41"/>
      <c r="KYA175" s="41"/>
      <c r="KYB175" s="41"/>
      <c r="KYC175" s="41"/>
      <c r="KYD175" s="41"/>
      <c r="KYE175" s="41"/>
      <c r="KYF175" s="41"/>
      <c r="KYG175" s="41"/>
      <c r="KYH175" s="41"/>
      <c r="KYI175" s="41"/>
      <c r="KYJ175" s="41"/>
      <c r="KYK175" s="41"/>
      <c r="KYL175" s="41"/>
      <c r="KYM175" s="41"/>
      <c r="KYN175" s="41"/>
      <c r="KYO175" s="41"/>
      <c r="KYP175" s="41"/>
      <c r="KYQ175" s="41"/>
      <c r="KYR175" s="41"/>
      <c r="KYS175" s="41"/>
      <c r="KYT175" s="41"/>
      <c r="KYU175" s="41"/>
      <c r="KYV175" s="41"/>
      <c r="KYW175" s="41"/>
      <c r="KYX175" s="41"/>
      <c r="KYY175" s="41"/>
      <c r="KYZ175" s="41"/>
      <c r="KZA175" s="41"/>
      <c r="KZB175" s="41"/>
      <c r="KZC175" s="41"/>
      <c r="KZD175" s="41"/>
      <c r="KZE175" s="41"/>
      <c r="KZF175" s="41"/>
      <c r="KZG175" s="41"/>
      <c r="KZH175" s="41"/>
      <c r="KZI175" s="41"/>
      <c r="KZJ175" s="41"/>
      <c r="KZK175" s="41"/>
      <c r="KZL175" s="41"/>
      <c r="KZM175" s="41"/>
      <c r="KZN175" s="41"/>
      <c r="KZO175" s="41"/>
      <c r="KZP175" s="41"/>
      <c r="KZQ175" s="41"/>
      <c r="KZR175" s="41"/>
      <c r="KZS175" s="41"/>
      <c r="KZT175" s="41"/>
      <c r="KZU175" s="41"/>
      <c r="KZV175" s="41"/>
      <c r="KZW175" s="41"/>
      <c r="KZX175" s="41"/>
      <c r="KZY175" s="41"/>
      <c r="KZZ175" s="41"/>
      <c r="LAA175" s="41"/>
      <c r="LAB175" s="41"/>
      <c r="LAC175" s="41"/>
      <c r="LAD175" s="41"/>
      <c r="LAE175" s="41"/>
      <c r="LAF175" s="41"/>
      <c r="LAG175" s="41"/>
      <c r="LAH175" s="41"/>
      <c r="LAI175" s="41"/>
      <c r="LAJ175" s="41"/>
      <c r="LAK175" s="41"/>
      <c r="LAL175" s="41"/>
      <c r="LAM175" s="41"/>
      <c r="LAN175" s="41"/>
      <c r="LAO175" s="41"/>
      <c r="LAP175" s="41"/>
      <c r="LAQ175" s="41"/>
      <c r="LAR175" s="41"/>
      <c r="LAS175" s="41"/>
      <c r="LAT175" s="41"/>
      <c r="LAU175" s="41"/>
      <c r="LAV175" s="41"/>
      <c r="LAW175" s="41"/>
      <c r="LAX175" s="41"/>
      <c r="LAY175" s="41"/>
      <c r="LAZ175" s="41"/>
      <c r="LBA175" s="41"/>
      <c r="LBB175" s="41"/>
      <c r="LBC175" s="41"/>
      <c r="LBD175" s="41"/>
      <c r="LBE175" s="41"/>
      <c r="LBF175" s="41"/>
      <c r="LBG175" s="41"/>
      <c r="LBH175" s="41"/>
      <c r="LBI175" s="41"/>
      <c r="LBJ175" s="41"/>
      <c r="LBK175" s="41"/>
      <c r="LBL175" s="41"/>
      <c r="LBM175" s="41"/>
      <c r="LBN175" s="41"/>
      <c r="LBO175" s="41"/>
      <c r="LBP175" s="41"/>
      <c r="LBQ175" s="41"/>
      <c r="LBR175" s="41"/>
      <c r="LBS175" s="41"/>
      <c r="LBT175" s="41"/>
      <c r="LBU175" s="41"/>
      <c r="LBV175" s="41"/>
      <c r="LBW175" s="41"/>
      <c r="LBX175" s="41"/>
      <c r="LBY175" s="41"/>
      <c r="LBZ175" s="41"/>
      <c r="LCA175" s="41"/>
      <c r="LCB175" s="41"/>
      <c r="LCC175" s="41"/>
      <c r="LCD175" s="41"/>
      <c r="LCE175" s="41"/>
      <c r="LCL175" s="41"/>
      <c r="LCM175" s="41"/>
      <c r="LCN175" s="41"/>
      <c r="LCO175" s="41"/>
      <c r="LCP175" s="41"/>
      <c r="LCQ175" s="41"/>
      <c r="LCR175" s="41"/>
      <c r="LCS175" s="41"/>
      <c r="LCT175" s="41"/>
      <c r="LCU175" s="41"/>
      <c r="LCV175" s="41"/>
      <c r="LCW175" s="41"/>
      <c r="LCX175" s="41"/>
      <c r="LCY175" s="41"/>
      <c r="LCZ175" s="41"/>
      <c r="LDA175" s="41"/>
      <c r="LDB175" s="41"/>
      <c r="LDC175" s="41"/>
      <c r="LDD175" s="41"/>
      <c r="LDE175" s="41"/>
      <c r="LDF175" s="41"/>
      <c r="LDG175" s="41"/>
      <c r="LDH175" s="41"/>
      <c r="LDI175" s="41"/>
      <c r="LDJ175" s="41"/>
      <c r="LDK175" s="41"/>
      <c r="LDL175" s="41"/>
      <c r="LDM175" s="41"/>
      <c r="LDN175" s="41"/>
      <c r="LDO175" s="41"/>
      <c r="LDP175" s="41"/>
      <c r="LDQ175" s="41"/>
      <c r="LDR175" s="41"/>
      <c r="LDS175" s="41"/>
      <c r="LDT175" s="41"/>
      <c r="LDU175" s="41"/>
      <c r="LDV175" s="41"/>
      <c r="LDW175" s="41"/>
      <c r="LDX175" s="41"/>
      <c r="LDY175" s="41"/>
      <c r="LDZ175" s="41"/>
      <c r="LEA175" s="41"/>
      <c r="LEB175" s="41"/>
      <c r="LEC175" s="41"/>
      <c r="LED175" s="41"/>
      <c r="LEE175" s="41"/>
      <c r="LEF175" s="41"/>
      <c r="LEG175" s="41"/>
      <c r="LEH175" s="41"/>
      <c r="LEI175" s="41"/>
      <c r="LEJ175" s="41"/>
      <c r="LEK175" s="41"/>
      <c r="LEL175" s="41"/>
      <c r="LEM175" s="41"/>
      <c r="LEN175" s="41"/>
      <c r="LEO175" s="41"/>
      <c r="LEP175" s="41"/>
      <c r="LEQ175" s="41"/>
      <c r="LER175" s="41"/>
      <c r="LES175" s="41"/>
      <c r="LET175" s="41"/>
      <c r="LEU175" s="41"/>
      <c r="LEV175" s="41"/>
      <c r="LEW175" s="41"/>
      <c r="LEX175" s="41"/>
      <c r="LEY175" s="41"/>
      <c r="LEZ175" s="41"/>
      <c r="LFA175" s="41"/>
      <c r="LFB175" s="41"/>
      <c r="LFC175" s="41"/>
      <c r="LFD175" s="41"/>
      <c r="LFE175" s="41"/>
      <c r="LFF175" s="41"/>
      <c r="LFG175" s="41"/>
      <c r="LFH175" s="41"/>
      <c r="LFI175" s="41"/>
      <c r="LFJ175" s="41"/>
      <c r="LFK175" s="41"/>
      <c r="LFL175" s="41"/>
      <c r="LFM175" s="41"/>
      <c r="LFN175" s="41"/>
      <c r="LFO175" s="41"/>
      <c r="LFP175" s="41"/>
      <c r="LFQ175" s="41"/>
      <c r="LFR175" s="41"/>
      <c r="LFS175" s="41"/>
      <c r="LFT175" s="41"/>
      <c r="LFU175" s="41"/>
      <c r="LFV175" s="41"/>
      <c r="LFW175" s="41"/>
      <c r="LFX175" s="41"/>
      <c r="LFY175" s="41"/>
      <c r="LFZ175" s="41"/>
      <c r="LGA175" s="41"/>
      <c r="LGB175" s="41"/>
      <c r="LGC175" s="41"/>
      <c r="LGD175" s="41"/>
      <c r="LGE175" s="41"/>
      <c r="LGF175" s="41"/>
      <c r="LGG175" s="41"/>
      <c r="LGH175" s="41"/>
      <c r="LGI175" s="41"/>
      <c r="LGJ175" s="41"/>
      <c r="LGK175" s="41"/>
      <c r="LGL175" s="41"/>
      <c r="LGM175" s="41"/>
      <c r="LGN175" s="41"/>
      <c r="LGO175" s="41"/>
      <c r="LGP175" s="41"/>
      <c r="LGQ175" s="41"/>
      <c r="LGR175" s="41"/>
      <c r="LGS175" s="41"/>
      <c r="LGT175" s="41"/>
      <c r="LGU175" s="41"/>
      <c r="LGV175" s="41"/>
      <c r="LGW175" s="41"/>
      <c r="LGX175" s="41"/>
      <c r="LGY175" s="41"/>
      <c r="LGZ175" s="41"/>
      <c r="LHA175" s="41"/>
      <c r="LHB175" s="41"/>
      <c r="LHC175" s="41"/>
      <c r="LHD175" s="41"/>
      <c r="LHE175" s="41"/>
      <c r="LHF175" s="41"/>
      <c r="LHG175" s="41"/>
      <c r="LHH175" s="41"/>
      <c r="LHI175" s="41"/>
      <c r="LHJ175" s="41"/>
      <c r="LHK175" s="41"/>
      <c r="LHL175" s="41"/>
      <c r="LHM175" s="41"/>
      <c r="LHN175" s="41"/>
      <c r="LHO175" s="41"/>
      <c r="LHP175" s="41"/>
      <c r="LHQ175" s="41"/>
      <c r="LHR175" s="41"/>
      <c r="LHS175" s="41"/>
      <c r="LHT175" s="41"/>
      <c r="LHU175" s="41"/>
      <c r="LHV175" s="41"/>
      <c r="LHW175" s="41"/>
      <c r="LHX175" s="41"/>
      <c r="LHY175" s="41"/>
      <c r="LHZ175" s="41"/>
      <c r="LIA175" s="41"/>
      <c r="LIB175" s="41"/>
      <c r="LIC175" s="41"/>
      <c r="LID175" s="41"/>
      <c r="LIE175" s="41"/>
      <c r="LIF175" s="41"/>
      <c r="LIG175" s="41"/>
      <c r="LIH175" s="41"/>
      <c r="LII175" s="41"/>
      <c r="LIJ175" s="41"/>
      <c r="LIK175" s="41"/>
      <c r="LIL175" s="41"/>
      <c r="LIM175" s="41"/>
      <c r="LIN175" s="41"/>
      <c r="LIO175" s="41"/>
      <c r="LIP175" s="41"/>
      <c r="LIQ175" s="41"/>
      <c r="LIR175" s="41"/>
      <c r="LIS175" s="41"/>
      <c r="LIT175" s="41"/>
      <c r="LIU175" s="41"/>
      <c r="LIV175" s="41"/>
      <c r="LIW175" s="41"/>
      <c r="LIX175" s="41"/>
      <c r="LIY175" s="41"/>
      <c r="LIZ175" s="41"/>
      <c r="LJA175" s="41"/>
      <c r="LJB175" s="41"/>
      <c r="LJC175" s="41"/>
      <c r="LJD175" s="41"/>
      <c r="LJE175" s="41"/>
      <c r="LJF175" s="41"/>
      <c r="LJG175" s="41"/>
      <c r="LJH175" s="41"/>
      <c r="LJI175" s="41"/>
      <c r="LJJ175" s="41"/>
      <c r="LJK175" s="41"/>
      <c r="LJL175" s="41"/>
      <c r="LJM175" s="41"/>
      <c r="LJN175" s="41"/>
      <c r="LJO175" s="41"/>
      <c r="LJP175" s="41"/>
      <c r="LJQ175" s="41"/>
      <c r="LJR175" s="41"/>
      <c r="LJS175" s="41"/>
      <c r="LJT175" s="41"/>
      <c r="LJU175" s="41"/>
      <c r="LJV175" s="41"/>
      <c r="LJW175" s="41"/>
      <c r="LJX175" s="41"/>
      <c r="LJY175" s="41"/>
      <c r="LJZ175" s="41"/>
      <c r="LKA175" s="41"/>
      <c r="LKB175" s="41"/>
      <c r="LKC175" s="41"/>
      <c r="LKD175" s="41"/>
      <c r="LKE175" s="41"/>
      <c r="LKF175" s="41"/>
      <c r="LKG175" s="41"/>
      <c r="LKH175" s="41"/>
      <c r="LKI175" s="41"/>
      <c r="LKJ175" s="41"/>
      <c r="LKK175" s="41"/>
      <c r="LKL175" s="41"/>
      <c r="LKM175" s="41"/>
      <c r="LKN175" s="41"/>
      <c r="LKO175" s="41"/>
      <c r="LKP175" s="41"/>
      <c r="LKQ175" s="41"/>
      <c r="LKR175" s="41"/>
      <c r="LKS175" s="41"/>
      <c r="LKT175" s="41"/>
      <c r="LKU175" s="41"/>
      <c r="LKV175" s="41"/>
      <c r="LKW175" s="41"/>
      <c r="LKX175" s="41"/>
      <c r="LKY175" s="41"/>
      <c r="LKZ175" s="41"/>
      <c r="LLA175" s="41"/>
      <c r="LLB175" s="41"/>
      <c r="LLC175" s="41"/>
      <c r="LLD175" s="41"/>
      <c r="LLE175" s="41"/>
      <c r="LLF175" s="41"/>
      <c r="LLG175" s="41"/>
      <c r="LLH175" s="41"/>
      <c r="LLI175" s="41"/>
      <c r="LLJ175" s="41"/>
      <c r="LLK175" s="41"/>
      <c r="LLL175" s="41"/>
      <c r="LLM175" s="41"/>
      <c r="LLN175" s="41"/>
      <c r="LLO175" s="41"/>
      <c r="LLP175" s="41"/>
      <c r="LLQ175" s="41"/>
      <c r="LLR175" s="41"/>
      <c r="LLS175" s="41"/>
      <c r="LLT175" s="41"/>
      <c r="LLU175" s="41"/>
      <c r="LLV175" s="41"/>
      <c r="LLW175" s="41"/>
      <c r="LLX175" s="41"/>
      <c r="LLY175" s="41"/>
      <c r="LLZ175" s="41"/>
      <c r="LMA175" s="41"/>
      <c r="LMH175" s="41"/>
      <c r="LMI175" s="41"/>
      <c r="LMJ175" s="41"/>
      <c r="LMK175" s="41"/>
      <c r="LML175" s="41"/>
      <c r="LMM175" s="41"/>
      <c r="LMN175" s="41"/>
      <c r="LMO175" s="41"/>
      <c r="LMP175" s="41"/>
      <c r="LMQ175" s="41"/>
      <c r="LMR175" s="41"/>
      <c r="LMS175" s="41"/>
      <c r="LMT175" s="41"/>
      <c r="LMU175" s="41"/>
      <c r="LMV175" s="41"/>
      <c r="LMW175" s="41"/>
      <c r="LMX175" s="41"/>
      <c r="LMY175" s="41"/>
      <c r="LMZ175" s="41"/>
      <c r="LNA175" s="41"/>
      <c r="LNB175" s="41"/>
      <c r="LNC175" s="41"/>
      <c r="LND175" s="41"/>
      <c r="LNE175" s="41"/>
      <c r="LNF175" s="41"/>
      <c r="LNG175" s="41"/>
      <c r="LNH175" s="41"/>
      <c r="LNI175" s="41"/>
      <c r="LNJ175" s="41"/>
      <c r="LNK175" s="41"/>
      <c r="LNL175" s="41"/>
      <c r="LNM175" s="41"/>
      <c r="LNN175" s="41"/>
      <c r="LNO175" s="41"/>
      <c r="LNP175" s="41"/>
      <c r="LNQ175" s="41"/>
      <c r="LNR175" s="41"/>
      <c r="LNS175" s="41"/>
      <c r="LNT175" s="41"/>
      <c r="LNU175" s="41"/>
      <c r="LNV175" s="41"/>
      <c r="LNW175" s="41"/>
      <c r="LNX175" s="41"/>
      <c r="LNY175" s="41"/>
      <c r="LNZ175" s="41"/>
      <c r="LOA175" s="41"/>
      <c r="LOB175" s="41"/>
      <c r="LOC175" s="41"/>
      <c r="LOD175" s="41"/>
      <c r="LOE175" s="41"/>
      <c r="LOF175" s="41"/>
      <c r="LOG175" s="41"/>
      <c r="LOH175" s="41"/>
      <c r="LOI175" s="41"/>
      <c r="LOJ175" s="41"/>
      <c r="LOK175" s="41"/>
      <c r="LOL175" s="41"/>
      <c r="LOM175" s="41"/>
      <c r="LON175" s="41"/>
      <c r="LOO175" s="41"/>
      <c r="LOP175" s="41"/>
      <c r="LOQ175" s="41"/>
      <c r="LOR175" s="41"/>
      <c r="LOS175" s="41"/>
      <c r="LOT175" s="41"/>
      <c r="LOU175" s="41"/>
      <c r="LOV175" s="41"/>
      <c r="LOW175" s="41"/>
      <c r="LOX175" s="41"/>
      <c r="LOY175" s="41"/>
      <c r="LOZ175" s="41"/>
      <c r="LPA175" s="41"/>
      <c r="LPB175" s="41"/>
      <c r="LPC175" s="41"/>
      <c r="LPD175" s="41"/>
      <c r="LPE175" s="41"/>
      <c r="LPF175" s="41"/>
      <c r="LPG175" s="41"/>
      <c r="LPH175" s="41"/>
      <c r="LPI175" s="41"/>
      <c r="LPJ175" s="41"/>
      <c r="LPK175" s="41"/>
      <c r="LPL175" s="41"/>
      <c r="LPM175" s="41"/>
      <c r="LPN175" s="41"/>
      <c r="LPO175" s="41"/>
      <c r="LPP175" s="41"/>
      <c r="LPQ175" s="41"/>
      <c r="LPR175" s="41"/>
      <c r="LPS175" s="41"/>
      <c r="LPT175" s="41"/>
      <c r="LPU175" s="41"/>
      <c r="LPV175" s="41"/>
      <c r="LPW175" s="41"/>
      <c r="LPX175" s="41"/>
      <c r="LPY175" s="41"/>
      <c r="LPZ175" s="41"/>
      <c r="LQA175" s="41"/>
      <c r="LQB175" s="41"/>
      <c r="LQC175" s="41"/>
      <c r="LQD175" s="41"/>
      <c r="LQE175" s="41"/>
      <c r="LQF175" s="41"/>
      <c r="LQG175" s="41"/>
      <c r="LQH175" s="41"/>
      <c r="LQI175" s="41"/>
      <c r="LQJ175" s="41"/>
      <c r="LQK175" s="41"/>
      <c r="LQL175" s="41"/>
      <c r="LQM175" s="41"/>
      <c r="LQN175" s="41"/>
      <c r="LQO175" s="41"/>
      <c r="LQP175" s="41"/>
      <c r="LQQ175" s="41"/>
      <c r="LQR175" s="41"/>
      <c r="LQS175" s="41"/>
      <c r="LQT175" s="41"/>
      <c r="LQU175" s="41"/>
      <c r="LQV175" s="41"/>
      <c r="LQW175" s="41"/>
      <c r="LQX175" s="41"/>
      <c r="LQY175" s="41"/>
      <c r="LQZ175" s="41"/>
      <c r="LRA175" s="41"/>
      <c r="LRB175" s="41"/>
      <c r="LRC175" s="41"/>
      <c r="LRD175" s="41"/>
      <c r="LRE175" s="41"/>
      <c r="LRF175" s="41"/>
      <c r="LRG175" s="41"/>
      <c r="LRH175" s="41"/>
      <c r="LRI175" s="41"/>
      <c r="LRJ175" s="41"/>
      <c r="LRK175" s="41"/>
      <c r="LRL175" s="41"/>
      <c r="LRM175" s="41"/>
      <c r="LRN175" s="41"/>
      <c r="LRO175" s="41"/>
      <c r="LRP175" s="41"/>
      <c r="LRQ175" s="41"/>
      <c r="LRR175" s="41"/>
      <c r="LRS175" s="41"/>
      <c r="LRT175" s="41"/>
      <c r="LRU175" s="41"/>
      <c r="LRV175" s="41"/>
      <c r="LRW175" s="41"/>
      <c r="LRX175" s="41"/>
      <c r="LRY175" s="41"/>
      <c r="LRZ175" s="41"/>
      <c r="LSA175" s="41"/>
      <c r="LSB175" s="41"/>
      <c r="LSC175" s="41"/>
      <c r="LSD175" s="41"/>
      <c r="LSE175" s="41"/>
      <c r="LSF175" s="41"/>
      <c r="LSG175" s="41"/>
      <c r="LSH175" s="41"/>
      <c r="LSI175" s="41"/>
      <c r="LSJ175" s="41"/>
      <c r="LSK175" s="41"/>
      <c r="LSL175" s="41"/>
      <c r="LSM175" s="41"/>
      <c r="LSN175" s="41"/>
      <c r="LSO175" s="41"/>
      <c r="LSP175" s="41"/>
      <c r="LSQ175" s="41"/>
      <c r="LSR175" s="41"/>
      <c r="LSS175" s="41"/>
      <c r="LST175" s="41"/>
      <c r="LSU175" s="41"/>
      <c r="LSV175" s="41"/>
      <c r="LSW175" s="41"/>
      <c r="LSX175" s="41"/>
      <c r="LSY175" s="41"/>
      <c r="LSZ175" s="41"/>
      <c r="LTA175" s="41"/>
      <c r="LTB175" s="41"/>
      <c r="LTC175" s="41"/>
      <c r="LTD175" s="41"/>
      <c r="LTE175" s="41"/>
      <c r="LTF175" s="41"/>
      <c r="LTG175" s="41"/>
      <c r="LTH175" s="41"/>
      <c r="LTI175" s="41"/>
      <c r="LTJ175" s="41"/>
      <c r="LTK175" s="41"/>
      <c r="LTL175" s="41"/>
      <c r="LTM175" s="41"/>
      <c r="LTN175" s="41"/>
      <c r="LTO175" s="41"/>
      <c r="LTP175" s="41"/>
      <c r="LTQ175" s="41"/>
      <c r="LTR175" s="41"/>
      <c r="LTS175" s="41"/>
      <c r="LTT175" s="41"/>
      <c r="LTU175" s="41"/>
      <c r="LTV175" s="41"/>
      <c r="LTW175" s="41"/>
      <c r="LTX175" s="41"/>
      <c r="LTY175" s="41"/>
      <c r="LTZ175" s="41"/>
      <c r="LUA175" s="41"/>
      <c r="LUB175" s="41"/>
      <c r="LUC175" s="41"/>
      <c r="LUD175" s="41"/>
      <c r="LUE175" s="41"/>
      <c r="LUF175" s="41"/>
      <c r="LUG175" s="41"/>
      <c r="LUH175" s="41"/>
      <c r="LUI175" s="41"/>
      <c r="LUJ175" s="41"/>
      <c r="LUK175" s="41"/>
      <c r="LUL175" s="41"/>
      <c r="LUM175" s="41"/>
      <c r="LUN175" s="41"/>
      <c r="LUO175" s="41"/>
      <c r="LUP175" s="41"/>
      <c r="LUQ175" s="41"/>
      <c r="LUR175" s="41"/>
      <c r="LUS175" s="41"/>
      <c r="LUT175" s="41"/>
      <c r="LUU175" s="41"/>
      <c r="LUV175" s="41"/>
      <c r="LUW175" s="41"/>
      <c r="LUX175" s="41"/>
      <c r="LUY175" s="41"/>
      <c r="LUZ175" s="41"/>
      <c r="LVA175" s="41"/>
      <c r="LVB175" s="41"/>
      <c r="LVC175" s="41"/>
      <c r="LVD175" s="41"/>
      <c r="LVE175" s="41"/>
      <c r="LVF175" s="41"/>
      <c r="LVG175" s="41"/>
      <c r="LVH175" s="41"/>
      <c r="LVI175" s="41"/>
      <c r="LVJ175" s="41"/>
      <c r="LVK175" s="41"/>
      <c r="LVL175" s="41"/>
      <c r="LVM175" s="41"/>
      <c r="LVN175" s="41"/>
      <c r="LVO175" s="41"/>
      <c r="LVP175" s="41"/>
      <c r="LVQ175" s="41"/>
      <c r="LVR175" s="41"/>
      <c r="LVS175" s="41"/>
      <c r="LVT175" s="41"/>
      <c r="LVU175" s="41"/>
      <c r="LVV175" s="41"/>
      <c r="LVW175" s="41"/>
      <c r="LWD175" s="41"/>
      <c r="LWE175" s="41"/>
      <c r="LWF175" s="41"/>
      <c r="LWG175" s="41"/>
      <c r="LWH175" s="41"/>
      <c r="LWI175" s="41"/>
      <c r="LWJ175" s="41"/>
      <c r="LWK175" s="41"/>
      <c r="LWL175" s="41"/>
      <c r="LWM175" s="41"/>
      <c r="LWN175" s="41"/>
      <c r="LWO175" s="41"/>
      <c r="LWP175" s="41"/>
      <c r="LWQ175" s="41"/>
      <c r="LWR175" s="41"/>
      <c r="LWS175" s="41"/>
      <c r="LWT175" s="41"/>
      <c r="LWU175" s="41"/>
      <c r="LWV175" s="41"/>
      <c r="LWW175" s="41"/>
      <c r="LWX175" s="41"/>
      <c r="LWY175" s="41"/>
      <c r="LWZ175" s="41"/>
      <c r="LXA175" s="41"/>
      <c r="LXB175" s="41"/>
      <c r="LXC175" s="41"/>
      <c r="LXD175" s="41"/>
      <c r="LXE175" s="41"/>
      <c r="LXF175" s="41"/>
      <c r="LXG175" s="41"/>
      <c r="LXH175" s="41"/>
      <c r="LXI175" s="41"/>
      <c r="LXJ175" s="41"/>
      <c r="LXK175" s="41"/>
      <c r="LXL175" s="41"/>
      <c r="LXM175" s="41"/>
      <c r="LXN175" s="41"/>
      <c r="LXO175" s="41"/>
      <c r="LXP175" s="41"/>
      <c r="LXQ175" s="41"/>
      <c r="LXR175" s="41"/>
      <c r="LXS175" s="41"/>
      <c r="LXT175" s="41"/>
      <c r="LXU175" s="41"/>
      <c r="LXV175" s="41"/>
      <c r="LXW175" s="41"/>
      <c r="LXX175" s="41"/>
      <c r="LXY175" s="41"/>
      <c r="LXZ175" s="41"/>
      <c r="LYA175" s="41"/>
      <c r="LYB175" s="41"/>
      <c r="LYC175" s="41"/>
      <c r="LYD175" s="41"/>
      <c r="LYE175" s="41"/>
      <c r="LYF175" s="41"/>
      <c r="LYG175" s="41"/>
      <c r="LYH175" s="41"/>
      <c r="LYI175" s="41"/>
      <c r="LYJ175" s="41"/>
      <c r="LYK175" s="41"/>
      <c r="LYL175" s="41"/>
      <c r="LYM175" s="41"/>
      <c r="LYN175" s="41"/>
      <c r="LYO175" s="41"/>
      <c r="LYP175" s="41"/>
      <c r="LYQ175" s="41"/>
      <c r="LYR175" s="41"/>
      <c r="LYS175" s="41"/>
      <c r="LYT175" s="41"/>
      <c r="LYU175" s="41"/>
      <c r="LYV175" s="41"/>
      <c r="LYW175" s="41"/>
      <c r="LYX175" s="41"/>
      <c r="LYY175" s="41"/>
      <c r="LYZ175" s="41"/>
      <c r="LZA175" s="41"/>
      <c r="LZB175" s="41"/>
      <c r="LZC175" s="41"/>
      <c r="LZD175" s="41"/>
      <c r="LZE175" s="41"/>
      <c r="LZF175" s="41"/>
      <c r="LZG175" s="41"/>
      <c r="LZH175" s="41"/>
      <c r="LZI175" s="41"/>
      <c r="LZJ175" s="41"/>
      <c r="LZK175" s="41"/>
      <c r="LZL175" s="41"/>
      <c r="LZM175" s="41"/>
      <c r="LZN175" s="41"/>
      <c r="LZO175" s="41"/>
      <c r="LZP175" s="41"/>
      <c r="LZQ175" s="41"/>
      <c r="LZR175" s="41"/>
      <c r="LZS175" s="41"/>
      <c r="LZT175" s="41"/>
      <c r="LZU175" s="41"/>
      <c r="LZV175" s="41"/>
      <c r="LZW175" s="41"/>
      <c r="LZX175" s="41"/>
      <c r="LZY175" s="41"/>
      <c r="LZZ175" s="41"/>
      <c r="MAA175" s="41"/>
      <c r="MAB175" s="41"/>
      <c r="MAC175" s="41"/>
      <c r="MAD175" s="41"/>
      <c r="MAE175" s="41"/>
      <c r="MAF175" s="41"/>
      <c r="MAG175" s="41"/>
      <c r="MAH175" s="41"/>
      <c r="MAI175" s="41"/>
      <c r="MAJ175" s="41"/>
      <c r="MAK175" s="41"/>
      <c r="MAL175" s="41"/>
      <c r="MAM175" s="41"/>
      <c r="MAN175" s="41"/>
      <c r="MAO175" s="41"/>
      <c r="MAP175" s="41"/>
      <c r="MAQ175" s="41"/>
      <c r="MAR175" s="41"/>
      <c r="MAS175" s="41"/>
      <c r="MAT175" s="41"/>
      <c r="MAU175" s="41"/>
      <c r="MAV175" s="41"/>
      <c r="MAW175" s="41"/>
      <c r="MAX175" s="41"/>
      <c r="MAY175" s="41"/>
      <c r="MAZ175" s="41"/>
      <c r="MBA175" s="41"/>
      <c r="MBB175" s="41"/>
      <c r="MBC175" s="41"/>
      <c r="MBD175" s="41"/>
      <c r="MBE175" s="41"/>
      <c r="MBF175" s="41"/>
      <c r="MBG175" s="41"/>
      <c r="MBH175" s="41"/>
      <c r="MBI175" s="41"/>
      <c r="MBJ175" s="41"/>
      <c r="MBK175" s="41"/>
      <c r="MBL175" s="41"/>
      <c r="MBM175" s="41"/>
      <c r="MBN175" s="41"/>
      <c r="MBO175" s="41"/>
      <c r="MBP175" s="41"/>
      <c r="MBQ175" s="41"/>
      <c r="MBR175" s="41"/>
      <c r="MBS175" s="41"/>
      <c r="MBT175" s="41"/>
      <c r="MBU175" s="41"/>
      <c r="MBV175" s="41"/>
      <c r="MBW175" s="41"/>
      <c r="MBX175" s="41"/>
      <c r="MBY175" s="41"/>
      <c r="MBZ175" s="41"/>
      <c r="MCA175" s="41"/>
      <c r="MCB175" s="41"/>
      <c r="MCC175" s="41"/>
      <c r="MCD175" s="41"/>
      <c r="MCE175" s="41"/>
      <c r="MCF175" s="41"/>
      <c r="MCG175" s="41"/>
      <c r="MCH175" s="41"/>
      <c r="MCI175" s="41"/>
      <c r="MCJ175" s="41"/>
      <c r="MCK175" s="41"/>
      <c r="MCL175" s="41"/>
      <c r="MCM175" s="41"/>
      <c r="MCN175" s="41"/>
      <c r="MCO175" s="41"/>
      <c r="MCP175" s="41"/>
      <c r="MCQ175" s="41"/>
      <c r="MCR175" s="41"/>
      <c r="MCS175" s="41"/>
      <c r="MCT175" s="41"/>
      <c r="MCU175" s="41"/>
      <c r="MCV175" s="41"/>
      <c r="MCW175" s="41"/>
      <c r="MCX175" s="41"/>
      <c r="MCY175" s="41"/>
      <c r="MCZ175" s="41"/>
      <c r="MDA175" s="41"/>
      <c r="MDB175" s="41"/>
      <c r="MDC175" s="41"/>
      <c r="MDD175" s="41"/>
      <c r="MDE175" s="41"/>
      <c r="MDF175" s="41"/>
      <c r="MDG175" s="41"/>
      <c r="MDH175" s="41"/>
      <c r="MDI175" s="41"/>
      <c r="MDJ175" s="41"/>
      <c r="MDK175" s="41"/>
      <c r="MDL175" s="41"/>
      <c r="MDM175" s="41"/>
      <c r="MDN175" s="41"/>
      <c r="MDO175" s="41"/>
      <c r="MDP175" s="41"/>
      <c r="MDQ175" s="41"/>
      <c r="MDR175" s="41"/>
      <c r="MDS175" s="41"/>
      <c r="MDT175" s="41"/>
      <c r="MDU175" s="41"/>
      <c r="MDV175" s="41"/>
      <c r="MDW175" s="41"/>
      <c r="MDX175" s="41"/>
      <c r="MDY175" s="41"/>
      <c r="MDZ175" s="41"/>
      <c r="MEA175" s="41"/>
      <c r="MEB175" s="41"/>
      <c r="MEC175" s="41"/>
      <c r="MED175" s="41"/>
      <c r="MEE175" s="41"/>
      <c r="MEF175" s="41"/>
      <c r="MEG175" s="41"/>
      <c r="MEH175" s="41"/>
      <c r="MEI175" s="41"/>
      <c r="MEJ175" s="41"/>
      <c r="MEK175" s="41"/>
      <c r="MEL175" s="41"/>
      <c r="MEM175" s="41"/>
      <c r="MEN175" s="41"/>
      <c r="MEO175" s="41"/>
      <c r="MEP175" s="41"/>
      <c r="MEQ175" s="41"/>
      <c r="MER175" s="41"/>
      <c r="MES175" s="41"/>
      <c r="MET175" s="41"/>
      <c r="MEU175" s="41"/>
      <c r="MEV175" s="41"/>
      <c r="MEW175" s="41"/>
      <c r="MEX175" s="41"/>
      <c r="MEY175" s="41"/>
      <c r="MEZ175" s="41"/>
      <c r="MFA175" s="41"/>
      <c r="MFB175" s="41"/>
      <c r="MFC175" s="41"/>
      <c r="MFD175" s="41"/>
      <c r="MFE175" s="41"/>
      <c r="MFF175" s="41"/>
      <c r="MFG175" s="41"/>
      <c r="MFH175" s="41"/>
      <c r="MFI175" s="41"/>
      <c r="MFJ175" s="41"/>
      <c r="MFK175" s="41"/>
      <c r="MFL175" s="41"/>
      <c r="MFM175" s="41"/>
      <c r="MFN175" s="41"/>
      <c r="MFO175" s="41"/>
      <c r="MFP175" s="41"/>
      <c r="MFQ175" s="41"/>
      <c r="MFR175" s="41"/>
      <c r="MFS175" s="41"/>
      <c r="MFZ175" s="41"/>
      <c r="MGA175" s="41"/>
      <c r="MGB175" s="41"/>
      <c r="MGC175" s="41"/>
      <c r="MGD175" s="41"/>
      <c r="MGE175" s="41"/>
      <c r="MGF175" s="41"/>
      <c r="MGG175" s="41"/>
      <c r="MGH175" s="41"/>
      <c r="MGI175" s="41"/>
      <c r="MGJ175" s="41"/>
      <c r="MGK175" s="41"/>
      <c r="MGL175" s="41"/>
      <c r="MGM175" s="41"/>
      <c r="MGN175" s="41"/>
      <c r="MGO175" s="41"/>
      <c r="MGP175" s="41"/>
      <c r="MGQ175" s="41"/>
      <c r="MGR175" s="41"/>
      <c r="MGS175" s="41"/>
      <c r="MGT175" s="41"/>
      <c r="MGU175" s="41"/>
      <c r="MGV175" s="41"/>
      <c r="MGW175" s="41"/>
      <c r="MGX175" s="41"/>
      <c r="MGY175" s="41"/>
      <c r="MGZ175" s="41"/>
      <c r="MHA175" s="41"/>
      <c r="MHB175" s="41"/>
      <c r="MHC175" s="41"/>
      <c r="MHD175" s="41"/>
      <c r="MHE175" s="41"/>
      <c r="MHF175" s="41"/>
      <c r="MHG175" s="41"/>
      <c r="MHH175" s="41"/>
      <c r="MHI175" s="41"/>
      <c r="MHJ175" s="41"/>
      <c r="MHK175" s="41"/>
      <c r="MHL175" s="41"/>
      <c r="MHM175" s="41"/>
      <c r="MHN175" s="41"/>
      <c r="MHO175" s="41"/>
      <c r="MHP175" s="41"/>
      <c r="MHQ175" s="41"/>
      <c r="MHR175" s="41"/>
      <c r="MHS175" s="41"/>
      <c r="MHT175" s="41"/>
      <c r="MHU175" s="41"/>
      <c r="MHV175" s="41"/>
      <c r="MHW175" s="41"/>
      <c r="MHX175" s="41"/>
      <c r="MHY175" s="41"/>
      <c r="MHZ175" s="41"/>
      <c r="MIA175" s="41"/>
      <c r="MIB175" s="41"/>
      <c r="MIC175" s="41"/>
      <c r="MID175" s="41"/>
      <c r="MIE175" s="41"/>
      <c r="MIF175" s="41"/>
      <c r="MIG175" s="41"/>
      <c r="MIH175" s="41"/>
      <c r="MII175" s="41"/>
      <c r="MIJ175" s="41"/>
      <c r="MIK175" s="41"/>
      <c r="MIL175" s="41"/>
      <c r="MIM175" s="41"/>
      <c r="MIN175" s="41"/>
      <c r="MIO175" s="41"/>
      <c r="MIP175" s="41"/>
      <c r="MIQ175" s="41"/>
      <c r="MIR175" s="41"/>
      <c r="MIS175" s="41"/>
      <c r="MIT175" s="41"/>
      <c r="MIU175" s="41"/>
      <c r="MIV175" s="41"/>
      <c r="MIW175" s="41"/>
      <c r="MIX175" s="41"/>
      <c r="MIY175" s="41"/>
      <c r="MIZ175" s="41"/>
      <c r="MJA175" s="41"/>
      <c r="MJB175" s="41"/>
      <c r="MJC175" s="41"/>
      <c r="MJD175" s="41"/>
      <c r="MJE175" s="41"/>
      <c r="MJF175" s="41"/>
      <c r="MJG175" s="41"/>
      <c r="MJH175" s="41"/>
      <c r="MJI175" s="41"/>
      <c r="MJJ175" s="41"/>
      <c r="MJK175" s="41"/>
      <c r="MJL175" s="41"/>
      <c r="MJM175" s="41"/>
      <c r="MJN175" s="41"/>
      <c r="MJO175" s="41"/>
      <c r="MJP175" s="41"/>
      <c r="MJQ175" s="41"/>
      <c r="MJR175" s="41"/>
      <c r="MJS175" s="41"/>
      <c r="MJT175" s="41"/>
      <c r="MJU175" s="41"/>
      <c r="MJV175" s="41"/>
      <c r="MJW175" s="41"/>
      <c r="MJX175" s="41"/>
      <c r="MJY175" s="41"/>
      <c r="MJZ175" s="41"/>
      <c r="MKA175" s="41"/>
      <c r="MKB175" s="41"/>
      <c r="MKC175" s="41"/>
      <c r="MKD175" s="41"/>
      <c r="MKE175" s="41"/>
      <c r="MKF175" s="41"/>
      <c r="MKG175" s="41"/>
      <c r="MKH175" s="41"/>
      <c r="MKI175" s="41"/>
      <c r="MKJ175" s="41"/>
      <c r="MKK175" s="41"/>
      <c r="MKL175" s="41"/>
      <c r="MKM175" s="41"/>
      <c r="MKN175" s="41"/>
      <c r="MKO175" s="41"/>
      <c r="MKP175" s="41"/>
      <c r="MKQ175" s="41"/>
      <c r="MKR175" s="41"/>
      <c r="MKS175" s="41"/>
      <c r="MKT175" s="41"/>
      <c r="MKU175" s="41"/>
      <c r="MKV175" s="41"/>
      <c r="MKW175" s="41"/>
      <c r="MKX175" s="41"/>
      <c r="MKY175" s="41"/>
      <c r="MKZ175" s="41"/>
      <c r="MLA175" s="41"/>
      <c r="MLB175" s="41"/>
      <c r="MLC175" s="41"/>
      <c r="MLD175" s="41"/>
      <c r="MLE175" s="41"/>
      <c r="MLF175" s="41"/>
      <c r="MLG175" s="41"/>
      <c r="MLH175" s="41"/>
      <c r="MLI175" s="41"/>
      <c r="MLJ175" s="41"/>
      <c r="MLK175" s="41"/>
      <c r="MLL175" s="41"/>
      <c r="MLM175" s="41"/>
      <c r="MLN175" s="41"/>
      <c r="MLO175" s="41"/>
      <c r="MLP175" s="41"/>
      <c r="MLQ175" s="41"/>
      <c r="MLR175" s="41"/>
      <c r="MLS175" s="41"/>
      <c r="MLT175" s="41"/>
      <c r="MLU175" s="41"/>
      <c r="MLV175" s="41"/>
      <c r="MLW175" s="41"/>
      <c r="MLX175" s="41"/>
      <c r="MLY175" s="41"/>
      <c r="MLZ175" s="41"/>
      <c r="MMA175" s="41"/>
      <c r="MMB175" s="41"/>
      <c r="MMC175" s="41"/>
      <c r="MMD175" s="41"/>
      <c r="MME175" s="41"/>
      <c r="MMF175" s="41"/>
      <c r="MMG175" s="41"/>
      <c r="MMH175" s="41"/>
      <c r="MMI175" s="41"/>
      <c r="MMJ175" s="41"/>
      <c r="MMK175" s="41"/>
      <c r="MML175" s="41"/>
      <c r="MMM175" s="41"/>
      <c r="MMN175" s="41"/>
      <c r="MMO175" s="41"/>
      <c r="MMP175" s="41"/>
      <c r="MMQ175" s="41"/>
      <c r="MMR175" s="41"/>
      <c r="MMS175" s="41"/>
      <c r="MMT175" s="41"/>
      <c r="MMU175" s="41"/>
      <c r="MMV175" s="41"/>
      <c r="MMW175" s="41"/>
      <c r="MMX175" s="41"/>
      <c r="MMY175" s="41"/>
      <c r="MMZ175" s="41"/>
      <c r="MNA175" s="41"/>
      <c r="MNB175" s="41"/>
      <c r="MNC175" s="41"/>
      <c r="MND175" s="41"/>
      <c r="MNE175" s="41"/>
      <c r="MNF175" s="41"/>
      <c r="MNG175" s="41"/>
      <c r="MNH175" s="41"/>
      <c r="MNI175" s="41"/>
      <c r="MNJ175" s="41"/>
      <c r="MNK175" s="41"/>
      <c r="MNL175" s="41"/>
      <c r="MNM175" s="41"/>
      <c r="MNN175" s="41"/>
      <c r="MNO175" s="41"/>
      <c r="MNP175" s="41"/>
      <c r="MNQ175" s="41"/>
      <c r="MNR175" s="41"/>
      <c r="MNS175" s="41"/>
      <c r="MNT175" s="41"/>
      <c r="MNU175" s="41"/>
      <c r="MNV175" s="41"/>
      <c r="MNW175" s="41"/>
      <c r="MNX175" s="41"/>
      <c r="MNY175" s="41"/>
      <c r="MNZ175" s="41"/>
      <c r="MOA175" s="41"/>
      <c r="MOB175" s="41"/>
      <c r="MOC175" s="41"/>
      <c r="MOD175" s="41"/>
      <c r="MOE175" s="41"/>
      <c r="MOF175" s="41"/>
      <c r="MOG175" s="41"/>
      <c r="MOH175" s="41"/>
      <c r="MOI175" s="41"/>
      <c r="MOJ175" s="41"/>
      <c r="MOK175" s="41"/>
      <c r="MOL175" s="41"/>
      <c r="MOM175" s="41"/>
      <c r="MON175" s="41"/>
      <c r="MOO175" s="41"/>
      <c r="MOP175" s="41"/>
      <c r="MOQ175" s="41"/>
      <c r="MOR175" s="41"/>
      <c r="MOS175" s="41"/>
      <c r="MOT175" s="41"/>
      <c r="MOU175" s="41"/>
      <c r="MOV175" s="41"/>
      <c r="MOW175" s="41"/>
      <c r="MOX175" s="41"/>
      <c r="MOY175" s="41"/>
      <c r="MOZ175" s="41"/>
      <c r="MPA175" s="41"/>
      <c r="MPB175" s="41"/>
      <c r="MPC175" s="41"/>
      <c r="MPD175" s="41"/>
      <c r="MPE175" s="41"/>
      <c r="MPF175" s="41"/>
      <c r="MPG175" s="41"/>
      <c r="MPH175" s="41"/>
      <c r="MPI175" s="41"/>
      <c r="MPJ175" s="41"/>
      <c r="MPK175" s="41"/>
      <c r="MPL175" s="41"/>
      <c r="MPM175" s="41"/>
      <c r="MPN175" s="41"/>
      <c r="MPO175" s="41"/>
      <c r="MPV175" s="41"/>
      <c r="MPW175" s="41"/>
      <c r="MPX175" s="41"/>
      <c r="MPY175" s="41"/>
      <c r="MPZ175" s="41"/>
      <c r="MQA175" s="41"/>
      <c r="MQB175" s="41"/>
      <c r="MQC175" s="41"/>
      <c r="MQD175" s="41"/>
      <c r="MQE175" s="41"/>
      <c r="MQF175" s="41"/>
      <c r="MQG175" s="41"/>
      <c r="MQH175" s="41"/>
      <c r="MQI175" s="41"/>
      <c r="MQJ175" s="41"/>
      <c r="MQK175" s="41"/>
      <c r="MQL175" s="41"/>
      <c r="MQM175" s="41"/>
      <c r="MQN175" s="41"/>
      <c r="MQO175" s="41"/>
      <c r="MQP175" s="41"/>
      <c r="MQQ175" s="41"/>
      <c r="MQR175" s="41"/>
      <c r="MQS175" s="41"/>
      <c r="MQT175" s="41"/>
      <c r="MQU175" s="41"/>
      <c r="MQV175" s="41"/>
      <c r="MQW175" s="41"/>
      <c r="MQX175" s="41"/>
      <c r="MQY175" s="41"/>
      <c r="MQZ175" s="41"/>
      <c r="MRA175" s="41"/>
      <c r="MRB175" s="41"/>
      <c r="MRC175" s="41"/>
      <c r="MRD175" s="41"/>
      <c r="MRE175" s="41"/>
      <c r="MRF175" s="41"/>
      <c r="MRG175" s="41"/>
      <c r="MRH175" s="41"/>
      <c r="MRI175" s="41"/>
      <c r="MRJ175" s="41"/>
      <c r="MRK175" s="41"/>
      <c r="MRL175" s="41"/>
      <c r="MRM175" s="41"/>
      <c r="MRN175" s="41"/>
      <c r="MRO175" s="41"/>
      <c r="MRP175" s="41"/>
      <c r="MRQ175" s="41"/>
      <c r="MRR175" s="41"/>
      <c r="MRS175" s="41"/>
      <c r="MRT175" s="41"/>
      <c r="MRU175" s="41"/>
      <c r="MRV175" s="41"/>
      <c r="MRW175" s="41"/>
      <c r="MRX175" s="41"/>
      <c r="MRY175" s="41"/>
      <c r="MRZ175" s="41"/>
      <c r="MSA175" s="41"/>
      <c r="MSB175" s="41"/>
      <c r="MSC175" s="41"/>
      <c r="MSD175" s="41"/>
      <c r="MSE175" s="41"/>
      <c r="MSF175" s="41"/>
      <c r="MSG175" s="41"/>
      <c r="MSH175" s="41"/>
      <c r="MSI175" s="41"/>
      <c r="MSJ175" s="41"/>
      <c r="MSK175" s="41"/>
      <c r="MSL175" s="41"/>
      <c r="MSM175" s="41"/>
      <c r="MSN175" s="41"/>
      <c r="MSO175" s="41"/>
      <c r="MSP175" s="41"/>
      <c r="MSQ175" s="41"/>
      <c r="MSR175" s="41"/>
      <c r="MSS175" s="41"/>
      <c r="MST175" s="41"/>
      <c r="MSU175" s="41"/>
      <c r="MSV175" s="41"/>
      <c r="MSW175" s="41"/>
      <c r="MSX175" s="41"/>
      <c r="MSY175" s="41"/>
      <c r="MSZ175" s="41"/>
      <c r="MTA175" s="41"/>
      <c r="MTB175" s="41"/>
      <c r="MTC175" s="41"/>
      <c r="MTD175" s="41"/>
      <c r="MTE175" s="41"/>
      <c r="MTF175" s="41"/>
      <c r="MTG175" s="41"/>
      <c r="MTH175" s="41"/>
      <c r="MTI175" s="41"/>
      <c r="MTJ175" s="41"/>
      <c r="MTK175" s="41"/>
      <c r="MTL175" s="41"/>
      <c r="MTM175" s="41"/>
      <c r="MTN175" s="41"/>
      <c r="MTO175" s="41"/>
      <c r="MTP175" s="41"/>
      <c r="MTQ175" s="41"/>
      <c r="MTR175" s="41"/>
      <c r="MTS175" s="41"/>
      <c r="MTT175" s="41"/>
      <c r="MTU175" s="41"/>
      <c r="MTV175" s="41"/>
      <c r="MTW175" s="41"/>
      <c r="MTX175" s="41"/>
      <c r="MTY175" s="41"/>
      <c r="MTZ175" s="41"/>
      <c r="MUA175" s="41"/>
      <c r="MUB175" s="41"/>
      <c r="MUC175" s="41"/>
      <c r="MUD175" s="41"/>
      <c r="MUE175" s="41"/>
      <c r="MUF175" s="41"/>
      <c r="MUG175" s="41"/>
      <c r="MUH175" s="41"/>
      <c r="MUI175" s="41"/>
      <c r="MUJ175" s="41"/>
      <c r="MUK175" s="41"/>
      <c r="MUL175" s="41"/>
      <c r="MUM175" s="41"/>
      <c r="MUN175" s="41"/>
      <c r="MUO175" s="41"/>
      <c r="MUP175" s="41"/>
      <c r="MUQ175" s="41"/>
      <c r="MUR175" s="41"/>
      <c r="MUS175" s="41"/>
      <c r="MUT175" s="41"/>
      <c r="MUU175" s="41"/>
      <c r="MUV175" s="41"/>
      <c r="MUW175" s="41"/>
      <c r="MUX175" s="41"/>
      <c r="MUY175" s="41"/>
      <c r="MUZ175" s="41"/>
      <c r="MVA175" s="41"/>
      <c r="MVB175" s="41"/>
      <c r="MVC175" s="41"/>
      <c r="MVD175" s="41"/>
      <c r="MVE175" s="41"/>
      <c r="MVF175" s="41"/>
      <c r="MVG175" s="41"/>
      <c r="MVH175" s="41"/>
      <c r="MVI175" s="41"/>
      <c r="MVJ175" s="41"/>
      <c r="MVK175" s="41"/>
      <c r="MVL175" s="41"/>
      <c r="MVM175" s="41"/>
      <c r="MVN175" s="41"/>
      <c r="MVO175" s="41"/>
      <c r="MVP175" s="41"/>
      <c r="MVQ175" s="41"/>
      <c r="MVR175" s="41"/>
      <c r="MVS175" s="41"/>
      <c r="MVT175" s="41"/>
      <c r="MVU175" s="41"/>
      <c r="MVV175" s="41"/>
      <c r="MVW175" s="41"/>
      <c r="MVX175" s="41"/>
      <c r="MVY175" s="41"/>
      <c r="MVZ175" s="41"/>
      <c r="MWA175" s="41"/>
      <c r="MWB175" s="41"/>
      <c r="MWC175" s="41"/>
      <c r="MWD175" s="41"/>
      <c r="MWE175" s="41"/>
      <c r="MWF175" s="41"/>
      <c r="MWG175" s="41"/>
      <c r="MWH175" s="41"/>
      <c r="MWI175" s="41"/>
      <c r="MWJ175" s="41"/>
      <c r="MWK175" s="41"/>
      <c r="MWL175" s="41"/>
      <c r="MWM175" s="41"/>
      <c r="MWN175" s="41"/>
      <c r="MWO175" s="41"/>
      <c r="MWP175" s="41"/>
      <c r="MWQ175" s="41"/>
      <c r="MWR175" s="41"/>
      <c r="MWS175" s="41"/>
      <c r="MWT175" s="41"/>
      <c r="MWU175" s="41"/>
      <c r="MWV175" s="41"/>
      <c r="MWW175" s="41"/>
      <c r="MWX175" s="41"/>
      <c r="MWY175" s="41"/>
      <c r="MWZ175" s="41"/>
      <c r="MXA175" s="41"/>
      <c r="MXB175" s="41"/>
      <c r="MXC175" s="41"/>
      <c r="MXD175" s="41"/>
      <c r="MXE175" s="41"/>
      <c r="MXF175" s="41"/>
      <c r="MXG175" s="41"/>
      <c r="MXH175" s="41"/>
      <c r="MXI175" s="41"/>
      <c r="MXJ175" s="41"/>
      <c r="MXK175" s="41"/>
      <c r="MXL175" s="41"/>
      <c r="MXM175" s="41"/>
      <c r="MXN175" s="41"/>
      <c r="MXO175" s="41"/>
      <c r="MXP175" s="41"/>
      <c r="MXQ175" s="41"/>
      <c r="MXR175" s="41"/>
      <c r="MXS175" s="41"/>
      <c r="MXT175" s="41"/>
      <c r="MXU175" s="41"/>
      <c r="MXV175" s="41"/>
      <c r="MXW175" s="41"/>
      <c r="MXX175" s="41"/>
      <c r="MXY175" s="41"/>
      <c r="MXZ175" s="41"/>
      <c r="MYA175" s="41"/>
      <c r="MYB175" s="41"/>
      <c r="MYC175" s="41"/>
      <c r="MYD175" s="41"/>
      <c r="MYE175" s="41"/>
      <c r="MYF175" s="41"/>
      <c r="MYG175" s="41"/>
      <c r="MYH175" s="41"/>
      <c r="MYI175" s="41"/>
      <c r="MYJ175" s="41"/>
      <c r="MYK175" s="41"/>
      <c r="MYL175" s="41"/>
      <c r="MYM175" s="41"/>
      <c r="MYN175" s="41"/>
      <c r="MYO175" s="41"/>
      <c r="MYP175" s="41"/>
      <c r="MYQ175" s="41"/>
      <c r="MYR175" s="41"/>
      <c r="MYS175" s="41"/>
      <c r="MYT175" s="41"/>
      <c r="MYU175" s="41"/>
      <c r="MYV175" s="41"/>
      <c r="MYW175" s="41"/>
      <c r="MYX175" s="41"/>
      <c r="MYY175" s="41"/>
      <c r="MYZ175" s="41"/>
      <c r="MZA175" s="41"/>
      <c r="MZB175" s="41"/>
      <c r="MZC175" s="41"/>
      <c r="MZD175" s="41"/>
      <c r="MZE175" s="41"/>
      <c r="MZF175" s="41"/>
      <c r="MZG175" s="41"/>
      <c r="MZH175" s="41"/>
      <c r="MZI175" s="41"/>
      <c r="MZJ175" s="41"/>
      <c r="MZK175" s="41"/>
      <c r="MZR175" s="41"/>
      <c r="MZS175" s="41"/>
      <c r="MZT175" s="41"/>
      <c r="MZU175" s="41"/>
      <c r="MZV175" s="41"/>
      <c r="MZW175" s="41"/>
      <c r="MZX175" s="41"/>
      <c r="MZY175" s="41"/>
      <c r="MZZ175" s="41"/>
      <c r="NAA175" s="41"/>
      <c r="NAB175" s="41"/>
      <c r="NAC175" s="41"/>
      <c r="NAD175" s="41"/>
      <c r="NAE175" s="41"/>
      <c r="NAF175" s="41"/>
      <c r="NAG175" s="41"/>
      <c r="NAH175" s="41"/>
      <c r="NAI175" s="41"/>
      <c r="NAJ175" s="41"/>
      <c r="NAK175" s="41"/>
      <c r="NAL175" s="41"/>
      <c r="NAM175" s="41"/>
      <c r="NAN175" s="41"/>
      <c r="NAO175" s="41"/>
      <c r="NAP175" s="41"/>
      <c r="NAQ175" s="41"/>
      <c r="NAR175" s="41"/>
      <c r="NAS175" s="41"/>
      <c r="NAT175" s="41"/>
      <c r="NAU175" s="41"/>
      <c r="NAV175" s="41"/>
      <c r="NAW175" s="41"/>
      <c r="NAX175" s="41"/>
      <c r="NAY175" s="41"/>
      <c r="NAZ175" s="41"/>
      <c r="NBA175" s="41"/>
      <c r="NBB175" s="41"/>
      <c r="NBC175" s="41"/>
      <c r="NBD175" s="41"/>
      <c r="NBE175" s="41"/>
      <c r="NBF175" s="41"/>
      <c r="NBG175" s="41"/>
      <c r="NBH175" s="41"/>
      <c r="NBI175" s="41"/>
      <c r="NBJ175" s="41"/>
      <c r="NBK175" s="41"/>
      <c r="NBL175" s="41"/>
      <c r="NBM175" s="41"/>
      <c r="NBN175" s="41"/>
      <c r="NBO175" s="41"/>
      <c r="NBP175" s="41"/>
      <c r="NBQ175" s="41"/>
      <c r="NBR175" s="41"/>
      <c r="NBS175" s="41"/>
      <c r="NBT175" s="41"/>
      <c r="NBU175" s="41"/>
      <c r="NBV175" s="41"/>
      <c r="NBW175" s="41"/>
      <c r="NBX175" s="41"/>
      <c r="NBY175" s="41"/>
      <c r="NBZ175" s="41"/>
      <c r="NCA175" s="41"/>
      <c r="NCB175" s="41"/>
      <c r="NCC175" s="41"/>
      <c r="NCD175" s="41"/>
      <c r="NCE175" s="41"/>
      <c r="NCF175" s="41"/>
      <c r="NCG175" s="41"/>
      <c r="NCH175" s="41"/>
      <c r="NCI175" s="41"/>
      <c r="NCJ175" s="41"/>
      <c r="NCK175" s="41"/>
      <c r="NCL175" s="41"/>
      <c r="NCM175" s="41"/>
      <c r="NCN175" s="41"/>
      <c r="NCO175" s="41"/>
      <c r="NCP175" s="41"/>
      <c r="NCQ175" s="41"/>
      <c r="NCR175" s="41"/>
      <c r="NCS175" s="41"/>
      <c r="NCT175" s="41"/>
      <c r="NCU175" s="41"/>
      <c r="NCV175" s="41"/>
      <c r="NCW175" s="41"/>
      <c r="NCX175" s="41"/>
      <c r="NCY175" s="41"/>
      <c r="NCZ175" s="41"/>
      <c r="NDA175" s="41"/>
      <c r="NDB175" s="41"/>
      <c r="NDC175" s="41"/>
      <c r="NDD175" s="41"/>
      <c r="NDE175" s="41"/>
      <c r="NDF175" s="41"/>
      <c r="NDG175" s="41"/>
      <c r="NDH175" s="41"/>
      <c r="NDI175" s="41"/>
      <c r="NDJ175" s="41"/>
      <c r="NDK175" s="41"/>
      <c r="NDL175" s="41"/>
      <c r="NDM175" s="41"/>
      <c r="NDN175" s="41"/>
      <c r="NDO175" s="41"/>
      <c r="NDP175" s="41"/>
      <c r="NDQ175" s="41"/>
      <c r="NDR175" s="41"/>
      <c r="NDS175" s="41"/>
      <c r="NDT175" s="41"/>
      <c r="NDU175" s="41"/>
      <c r="NDV175" s="41"/>
      <c r="NDW175" s="41"/>
      <c r="NDX175" s="41"/>
      <c r="NDY175" s="41"/>
      <c r="NDZ175" s="41"/>
      <c r="NEA175" s="41"/>
      <c r="NEB175" s="41"/>
      <c r="NEC175" s="41"/>
      <c r="NED175" s="41"/>
      <c r="NEE175" s="41"/>
      <c r="NEF175" s="41"/>
      <c r="NEG175" s="41"/>
      <c r="NEH175" s="41"/>
      <c r="NEI175" s="41"/>
      <c r="NEJ175" s="41"/>
      <c r="NEK175" s="41"/>
      <c r="NEL175" s="41"/>
      <c r="NEM175" s="41"/>
      <c r="NEN175" s="41"/>
      <c r="NEO175" s="41"/>
      <c r="NEP175" s="41"/>
      <c r="NEQ175" s="41"/>
      <c r="NER175" s="41"/>
      <c r="NES175" s="41"/>
      <c r="NET175" s="41"/>
      <c r="NEU175" s="41"/>
      <c r="NEV175" s="41"/>
      <c r="NEW175" s="41"/>
      <c r="NEX175" s="41"/>
      <c r="NEY175" s="41"/>
      <c r="NEZ175" s="41"/>
      <c r="NFA175" s="41"/>
      <c r="NFB175" s="41"/>
      <c r="NFC175" s="41"/>
      <c r="NFD175" s="41"/>
      <c r="NFE175" s="41"/>
      <c r="NFF175" s="41"/>
      <c r="NFG175" s="41"/>
      <c r="NFH175" s="41"/>
      <c r="NFI175" s="41"/>
      <c r="NFJ175" s="41"/>
      <c r="NFK175" s="41"/>
      <c r="NFL175" s="41"/>
      <c r="NFM175" s="41"/>
      <c r="NFN175" s="41"/>
      <c r="NFO175" s="41"/>
      <c r="NFP175" s="41"/>
      <c r="NFQ175" s="41"/>
      <c r="NFR175" s="41"/>
      <c r="NFS175" s="41"/>
      <c r="NFT175" s="41"/>
      <c r="NFU175" s="41"/>
      <c r="NFV175" s="41"/>
      <c r="NFW175" s="41"/>
      <c r="NFX175" s="41"/>
      <c r="NFY175" s="41"/>
      <c r="NFZ175" s="41"/>
      <c r="NGA175" s="41"/>
      <c r="NGB175" s="41"/>
      <c r="NGC175" s="41"/>
      <c r="NGD175" s="41"/>
      <c r="NGE175" s="41"/>
      <c r="NGF175" s="41"/>
      <c r="NGG175" s="41"/>
      <c r="NGH175" s="41"/>
      <c r="NGI175" s="41"/>
      <c r="NGJ175" s="41"/>
      <c r="NGK175" s="41"/>
      <c r="NGL175" s="41"/>
      <c r="NGM175" s="41"/>
      <c r="NGN175" s="41"/>
      <c r="NGO175" s="41"/>
      <c r="NGP175" s="41"/>
      <c r="NGQ175" s="41"/>
      <c r="NGR175" s="41"/>
      <c r="NGS175" s="41"/>
      <c r="NGT175" s="41"/>
      <c r="NGU175" s="41"/>
      <c r="NGV175" s="41"/>
      <c r="NGW175" s="41"/>
      <c r="NGX175" s="41"/>
      <c r="NGY175" s="41"/>
      <c r="NGZ175" s="41"/>
      <c r="NHA175" s="41"/>
      <c r="NHB175" s="41"/>
      <c r="NHC175" s="41"/>
      <c r="NHD175" s="41"/>
      <c r="NHE175" s="41"/>
      <c r="NHF175" s="41"/>
      <c r="NHG175" s="41"/>
      <c r="NHH175" s="41"/>
      <c r="NHI175" s="41"/>
      <c r="NHJ175" s="41"/>
      <c r="NHK175" s="41"/>
      <c r="NHL175" s="41"/>
      <c r="NHM175" s="41"/>
      <c r="NHN175" s="41"/>
      <c r="NHO175" s="41"/>
      <c r="NHP175" s="41"/>
      <c r="NHQ175" s="41"/>
      <c r="NHR175" s="41"/>
      <c r="NHS175" s="41"/>
      <c r="NHT175" s="41"/>
      <c r="NHU175" s="41"/>
      <c r="NHV175" s="41"/>
      <c r="NHW175" s="41"/>
      <c r="NHX175" s="41"/>
      <c r="NHY175" s="41"/>
      <c r="NHZ175" s="41"/>
      <c r="NIA175" s="41"/>
      <c r="NIB175" s="41"/>
      <c r="NIC175" s="41"/>
      <c r="NID175" s="41"/>
      <c r="NIE175" s="41"/>
      <c r="NIF175" s="41"/>
      <c r="NIG175" s="41"/>
      <c r="NIH175" s="41"/>
      <c r="NII175" s="41"/>
      <c r="NIJ175" s="41"/>
      <c r="NIK175" s="41"/>
      <c r="NIL175" s="41"/>
      <c r="NIM175" s="41"/>
      <c r="NIN175" s="41"/>
      <c r="NIO175" s="41"/>
      <c r="NIP175" s="41"/>
      <c r="NIQ175" s="41"/>
      <c r="NIR175" s="41"/>
      <c r="NIS175" s="41"/>
      <c r="NIT175" s="41"/>
      <c r="NIU175" s="41"/>
      <c r="NIV175" s="41"/>
      <c r="NIW175" s="41"/>
      <c r="NIX175" s="41"/>
      <c r="NIY175" s="41"/>
      <c r="NIZ175" s="41"/>
      <c r="NJA175" s="41"/>
      <c r="NJB175" s="41"/>
      <c r="NJC175" s="41"/>
      <c r="NJD175" s="41"/>
      <c r="NJE175" s="41"/>
      <c r="NJF175" s="41"/>
      <c r="NJG175" s="41"/>
      <c r="NJN175" s="41"/>
      <c r="NJO175" s="41"/>
      <c r="NJP175" s="41"/>
      <c r="NJQ175" s="41"/>
      <c r="NJR175" s="41"/>
      <c r="NJS175" s="41"/>
      <c r="NJT175" s="41"/>
      <c r="NJU175" s="41"/>
      <c r="NJV175" s="41"/>
      <c r="NJW175" s="41"/>
      <c r="NJX175" s="41"/>
      <c r="NJY175" s="41"/>
      <c r="NJZ175" s="41"/>
      <c r="NKA175" s="41"/>
      <c r="NKB175" s="41"/>
      <c r="NKC175" s="41"/>
      <c r="NKD175" s="41"/>
      <c r="NKE175" s="41"/>
      <c r="NKF175" s="41"/>
      <c r="NKG175" s="41"/>
      <c r="NKH175" s="41"/>
      <c r="NKI175" s="41"/>
      <c r="NKJ175" s="41"/>
      <c r="NKK175" s="41"/>
      <c r="NKL175" s="41"/>
      <c r="NKM175" s="41"/>
      <c r="NKN175" s="41"/>
      <c r="NKO175" s="41"/>
      <c r="NKP175" s="41"/>
      <c r="NKQ175" s="41"/>
      <c r="NKR175" s="41"/>
      <c r="NKS175" s="41"/>
      <c r="NKT175" s="41"/>
      <c r="NKU175" s="41"/>
      <c r="NKV175" s="41"/>
      <c r="NKW175" s="41"/>
      <c r="NKX175" s="41"/>
      <c r="NKY175" s="41"/>
      <c r="NKZ175" s="41"/>
      <c r="NLA175" s="41"/>
      <c r="NLB175" s="41"/>
      <c r="NLC175" s="41"/>
      <c r="NLD175" s="41"/>
      <c r="NLE175" s="41"/>
      <c r="NLF175" s="41"/>
      <c r="NLG175" s="41"/>
      <c r="NLH175" s="41"/>
      <c r="NLI175" s="41"/>
      <c r="NLJ175" s="41"/>
      <c r="NLK175" s="41"/>
      <c r="NLL175" s="41"/>
      <c r="NLM175" s="41"/>
      <c r="NLN175" s="41"/>
      <c r="NLO175" s="41"/>
      <c r="NLP175" s="41"/>
      <c r="NLQ175" s="41"/>
      <c r="NLR175" s="41"/>
      <c r="NLS175" s="41"/>
      <c r="NLT175" s="41"/>
      <c r="NLU175" s="41"/>
      <c r="NLV175" s="41"/>
      <c r="NLW175" s="41"/>
      <c r="NLX175" s="41"/>
      <c r="NLY175" s="41"/>
      <c r="NLZ175" s="41"/>
      <c r="NMA175" s="41"/>
      <c r="NMB175" s="41"/>
      <c r="NMC175" s="41"/>
      <c r="NMD175" s="41"/>
      <c r="NME175" s="41"/>
      <c r="NMF175" s="41"/>
      <c r="NMG175" s="41"/>
      <c r="NMH175" s="41"/>
      <c r="NMI175" s="41"/>
      <c r="NMJ175" s="41"/>
      <c r="NMK175" s="41"/>
      <c r="NML175" s="41"/>
      <c r="NMM175" s="41"/>
      <c r="NMN175" s="41"/>
      <c r="NMO175" s="41"/>
      <c r="NMP175" s="41"/>
      <c r="NMQ175" s="41"/>
      <c r="NMR175" s="41"/>
      <c r="NMS175" s="41"/>
      <c r="NMT175" s="41"/>
      <c r="NMU175" s="41"/>
      <c r="NMV175" s="41"/>
      <c r="NMW175" s="41"/>
      <c r="NMX175" s="41"/>
      <c r="NMY175" s="41"/>
      <c r="NMZ175" s="41"/>
      <c r="NNA175" s="41"/>
      <c r="NNB175" s="41"/>
      <c r="NNC175" s="41"/>
      <c r="NND175" s="41"/>
      <c r="NNE175" s="41"/>
      <c r="NNF175" s="41"/>
      <c r="NNG175" s="41"/>
      <c r="NNH175" s="41"/>
      <c r="NNI175" s="41"/>
      <c r="NNJ175" s="41"/>
      <c r="NNK175" s="41"/>
      <c r="NNL175" s="41"/>
      <c r="NNM175" s="41"/>
      <c r="NNN175" s="41"/>
      <c r="NNO175" s="41"/>
      <c r="NNP175" s="41"/>
      <c r="NNQ175" s="41"/>
      <c r="NNR175" s="41"/>
      <c r="NNS175" s="41"/>
      <c r="NNT175" s="41"/>
      <c r="NNU175" s="41"/>
      <c r="NNV175" s="41"/>
      <c r="NNW175" s="41"/>
      <c r="NNX175" s="41"/>
      <c r="NNY175" s="41"/>
      <c r="NNZ175" s="41"/>
      <c r="NOA175" s="41"/>
      <c r="NOB175" s="41"/>
      <c r="NOC175" s="41"/>
      <c r="NOD175" s="41"/>
      <c r="NOE175" s="41"/>
      <c r="NOF175" s="41"/>
      <c r="NOG175" s="41"/>
      <c r="NOH175" s="41"/>
      <c r="NOI175" s="41"/>
      <c r="NOJ175" s="41"/>
      <c r="NOK175" s="41"/>
      <c r="NOL175" s="41"/>
      <c r="NOM175" s="41"/>
      <c r="NON175" s="41"/>
      <c r="NOO175" s="41"/>
      <c r="NOP175" s="41"/>
      <c r="NOQ175" s="41"/>
      <c r="NOR175" s="41"/>
      <c r="NOS175" s="41"/>
      <c r="NOT175" s="41"/>
      <c r="NOU175" s="41"/>
      <c r="NOV175" s="41"/>
      <c r="NOW175" s="41"/>
      <c r="NOX175" s="41"/>
      <c r="NOY175" s="41"/>
      <c r="NOZ175" s="41"/>
      <c r="NPA175" s="41"/>
      <c r="NPB175" s="41"/>
      <c r="NPC175" s="41"/>
      <c r="NPD175" s="41"/>
      <c r="NPE175" s="41"/>
      <c r="NPF175" s="41"/>
      <c r="NPG175" s="41"/>
      <c r="NPH175" s="41"/>
      <c r="NPI175" s="41"/>
      <c r="NPJ175" s="41"/>
      <c r="NPK175" s="41"/>
      <c r="NPL175" s="41"/>
      <c r="NPM175" s="41"/>
      <c r="NPN175" s="41"/>
      <c r="NPO175" s="41"/>
      <c r="NPP175" s="41"/>
      <c r="NPQ175" s="41"/>
      <c r="NPR175" s="41"/>
      <c r="NPS175" s="41"/>
      <c r="NPT175" s="41"/>
      <c r="NPU175" s="41"/>
      <c r="NPV175" s="41"/>
      <c r="NPW175" s="41"/>
      <c r="NPX175" s="41"/>
      <c r="NPY175" s="41"/>
      <c r="NPZ175" s="41"/>
      <c r="NQA175" s="41"/>
      <c r="NQB175" s="41"/>
      <c r="NQC175" s="41"/>
      <c r="NQD175" s="41"/>
      <c r="NQE175" s="41"/>
      <c r="NQF175" s="41"/>
      <c r="NQG175" s="41"/>
      <c r="NQH175" s="41"/>
      <c r="NQI175" s="41"/>
      <c r="NQJ175" s="41"/>
      <c r="NQK175" s="41"/>
      <c r="NQL175" s="41"/>
      <c r="NQM175" s="41"/>
      <c r="NQN175" s="41"/>
      <c r="NQO175" s="41"/>
      <c r="NQP175" s="41"/>
      <c r="NQQ175" s="41"/>
      <c r="NQR175" s="41"/>
      <c r="NQS175" s="41"/>
      <c r="NQT175" s="41"/>
      <c r="NQU175" s="41"/>
      <c r="NQV175" s="41"/>
      <c r="NQW175" s="41"/>
      <c r="NQX175" s="41"/>
      <c r="NQY175" s="41"/>
      <c r="NQZ175" s="41"/>
      <c r="NRA175" s="41"/>
      <c r="NRB175" s="41"/>
      <c r="NRC175" s="41"/>
      <c r="NRD175" s="41"/>
      <c r="NRE175" s="41"/>
      <c r="NRF175" s="41"/>
      <c r="NRG175" s="41"/>
      <c r="NRH175" s="41"/>
      <c r="NRI175" s="41"/>
      <c r="NRJ175" s="41"/>
      <c r="NRK175" s="41"/>
      <c r="NRL175" s="41"/>
      <c r="NRM175" s="41"/>
      <c r="NRN175" s="41"/>
      <c r="NRO175" s="41"/>
      <c r="NRP175" s="41"/>
      <c r="NRQ175" s="41"/>
      <c r="NRR175" s="41"/>
      <c r="NRS175" s="41"/>
      <c r="NRT175" s="41"/>
      <c r="NRU175" s="41"/>
      <c r="NRV175" s="41"/>
      <c r="NRW175" s="41"/>
      <c r="NRX175" s="41"/>
      <c r="NRY175" s="41"/>
      <c r="NRZ175" s="41"/>
      <c r="NSA175" s="41"/>
      <c r="NSB175" s="41"/>
      <c r="NSC175" s="41"/>
      <c r="NSD175" s="41"/>
      <c r="NSE175" s="41"/>
      <c r="NSF175" s="41"/>
      <c r="NSG175" s="41"/>
      <c r="NSH175" s="41"/>
      <c r="NSI175" s="41"/>
      <c r="NSJ175" s="41"/>
      <c r="NSK175" s="41"/>
      <c r="NSL175" s="41"/>
      <c r="NSM175" s="41"/>
      <c r="NSN175" s="41"/>
      <c r="NSO175" s="41"/>
      <c r="NSP175" s="41"/>
      <c r="NSQ175" s="41"/>
      <c r="NSR175" s="41"/>
      <c r="NSS175" s="41"/>
      <c r="NST175" s="41"/>
      <c r="NSU175" s="41"/>
      <c r="NSV175" s="41"/>
      <c r="NSW175" s="41"/>
      <c r="NSX175" s="41"/>
      <c r="NSY175" s="41"/>
      <c r="NSZ175" s="41"/>
      <c r="NTA175" s="41"/>
      <c r="NTB175" s="41"/>
      <c r="NTC175" s="41"/>
      <c r="NTJ175" s="41"/>
      <c r="NTK175" s="41"/>
      <c r="NTL175" s="41"/>
      <c r="NTM175" s="41"/>
      <c r="NTN175" s="41"/>
      <c r="NTO175" s="41"/>
      <c r="NTP175" s="41"/>
      <c r="NTQ175" s="41"/>
      <c r="NTR175" s="41"/>
      <c r="NTS175" s="41"/>
      <c r="NTT175" s="41"/>
      <c r="NTU175" s="41"/>
      <c r="NTV175" s="41"/>
      <c r="NTW175" s="41"/>
      <c r="NTX175" s="41"/>
      <c r="NTY175" s="41"/>
      <c r="NTZ175" s="41"/>
      <c r="NUA175" s="41"/>
      <c r="NUB175" s="41"/>
      <c r="NUC175" s="41"/>
      <c r="NUD175" s="41"/>
      <c r="NUE175" s="41"/>
      <c r="NUF175" s="41"/>
      <c r="NUG175" s="41"/>
      <c r="NUH175" s="41"/>
      <c r="NUI175" s="41"/>
      <c r="NUJ175" s="41"/>
      <c r="NUK175" s="41"/>
      <c r="NUL175" s="41"/>
      <c r="NUM175" s="41"/>
      <c r="NUN175" s="41"/>
      <c r="NUO175" s="41"/>
      <c r="NUP175" s="41"/>
      <c r="NUQ175" s="41"/>
      <c r="NUR175" s="41"/>
      <c r="NUS175" s="41"/>
      <c r="NUT175" s="41"/>
      <c r="NUU175" s="41"/>
      <c r="NUV175" s="41"/>
      <c r="NUW175" s="41"/>
      <c r="NUX175" s="41"/>
      <c r="NUY175" s="41"/>
      <c r="NUZ175" s="41"/>
      <c r="NVA175" s="41"/>
      <c r="NVB175" s="41"/>
      <c r="NVC175" s="41"/>
      <c r="NVD175" s="41"/>
      <c r="NVE175" s="41"/>
      <c r="NVF175" s="41"/>
      <c r="NVG175" s="41"/>
      <c r="NVH175" s="41"/>
      <c r="NVI175" s="41"/>
      <c r="NVJ175" s="41"/>
      <c r="NVK175" s="41"/>
      <c r="NVL175" s="41"/>
      <c r="NVM175" s="41"/>
      <c r="NVN175" s="41"/>
      <c r="NVO175" s="41"/>
      <c r="NVP175" s="41"/>
      <c r="NVQ175" s="41"/>
      <c r="NVR175" s="41"/>
      <c r="NVS175" s="41"/>
      <c r="NVT175" s="41"/>
      <c r="NVU175" s="41"/>
      <c r="NVV175" s="41"/>
      <c r="NVW175" s="41"/>
      <c r="NVX175" s="41"/>
      <c r="NVY175" s="41"/>
      <c r="NVZ175" s="41"/>
      <c r="NWA175" s="41"/>
      <c r="NWB175" s="41"/>
      <c r="NWC175" s="41"/>
      <c r="NWD175" s="41"/>
      <c r="NWE175" s="41"/>
      <c r="NWF175" s="41"/>
      <c r="NWG175" s="41"/>
      <c r="NWH175" s="41"/>
      <c r="NWI175" s="41"/>
      <c r="NWJ175" s="41"/>
      <c r="NWK175" s="41"/>
      <c r="NWL175" s="41"/>
      <c r="NWM175" s="41"/>
      <c r="NWN175" s="41"/>
      <c r="NWO175" s="41"/>
      <c r="NWP175" s="41"/>
      <c r="NWQ175" s="41"/>
      <c r="NWR175" s="41"/>
      <c r="NWS175" s="41"/>
      <c r="NWT175" s="41"/>
      <c r="NWU175" s="41"/>
      <c r="NWV175" s="41"/>
      <c r="NWW175" s="41"/>
      <c r="NWX175" s="41"/>
      <c r="NWY175" s="41"/>
      <c r="NWZ175" s="41"/>
      <c r="NXA175" s="41"/>
      <c r="NXB175" s="41"/>
      <c r="NXC175" s="41"/>
      <c r="NXD175" s="41"/>
      <c r="NXE175" s="41"/>
      <c r="NXF175" s="41"/>
      <c r="NXG175" s="41"/>
      <c r="NXH175" s="41"/>
      <c r="NXI175" s="41"/>
      <c r="NXJ175" s="41"/>
      <c r="NXK175" s="41"/>
      <c r="NXL175" s="41"/>
      <c r="NXM175" s="41"/>
      <c r="NXN175" s="41"/>
      <c r="NXO175" s="41"/>
      <c r="NXP175" s="41"/>
      <c r="NXQ175" s="41"/>
      <c r="NXR175" s="41"/>
      <c r="NXS175" s="41"/>
      <c r="NXT175" s="41"/>
      <c r="NXU175" s="41"/>
      <c r="NXV175" s="41"/>
      <c r="NXW175" s="41"/>
      <c r="NXX175" s="41"/>
      <c r="NXY175" s="41"/>
      <c r="NXZ175" s="41"/>
      <c r="NYA175" s="41"/>
      <c r="NYB175" s="41"/>
      <c r="NYC175" s="41"/>
      <c r="NYD175" s="41"/>
      <c r="NYE175" s="41"/>
      <c r="NYF175" s="41"/>
      <c r="NYG175" s="41"/>
      <c r="NYH175" s="41"/>
      <c r="NYI175" s="41"/>
      <c r="NYJ175" s="41"/>
      <c r="NYK175" s="41"/>
      <c r="NYL175" s="41"/>
      <c r="NYM175" s="41"/>
      <c r="NYN175" s="41"/>
      <c r="NYO175" s="41"/>
      <c r="NYP175" s="41"/>
      <c r="NYQ175" s="41"/>
      <c r="NYR175" s="41"/>
      <c r="NYS175" s="41"/>
      <c r="NYT175" s="41"/>
      <c r="NYU175" s="41"/>
      <c r="NYV175" s="41"/>
      <c r="NYW175" s="41"/>
      <c r="NYX175" s="41"/>
      <c r="NYY175" s="41"/>
      <c r="NYZ175" s="41"/>
      <c r="NZA175" s="41"/>
      <c r="NZB175" s="41"/>
      <c r="NZC175" s="41"/>
      <c r="NZD175" s="41"/>
      <c r="NZE175" s="41"/>
      <c r="NZF175" s="41"/>
      <c r="NZG175" s="41"/>
      <c r="NZH175" s="41"/>
      <c r="NZI175" s="41"/>
      <c r="NZJ175" s="41"/>
      <c r="NZK175" s="41"/>
      <c r="NZL175" s="41"/>
      <c r="NZM175" s="41"/>
      <c r="NZN175" s="41"/>
      <c r="NZO175" s="41"/>
      <c r="NZP175" s="41"/>
      <c r="NZQ175" s="41"/>
      <c r="NZR175" s="41"/>
      <c r="NZS175" s="41"/>
      <c r="NZT175" s="41"/>
      <c r="NZU175" s="41"/>
      <c r="NZV175" s="41"/>
      <c r="NZW175" s="41"/>
      <c r="NZX175" s="41"/>
      <c r="NZY175" s="41"/>
      <c r="NZZ175" s="41"/>
      <c r="OAA175" s="41"/>
      <c r="OAB175" s="41"/>
      <c r="OAC175" s="41"/>
      <c r="OAD175" s="41"/>
      <c r="OAE175" s="41"/>
      <c r="OAF175" s="41"/>
      <c r="OAG175" s="41"/>
      <c r="OAH175" s="41"/>
      <c r="OAI175" s="41"/>
      <c r="OAJ175" s="41"/>
      <c r="OAK175" s="41"/>
      <c r="OAL175" s="41"/>
      <c r="OAM175" s="41"/>
      <c r="OAN175" s="41"/>
      <c r="OAO175" s="41"/>
      <c r="OAP175" s="41"/>
      <c r="OAQ175" s="41"/>
      <c r="OAR175" s="41"/>
      <c r="OAS175" s="41"/>
      <c r="OAT175" s="41"/>
      <c r="OAU175" s="41"/>
      <c r="OAV175" s="41"/>
      <c r="OAW175" s="41"/>
      <c r="OAX175" s="41"/>
      <c r="OAY175" s="41"/>
      <c r="OAZ175" s="41"/>
      <c r="OBA175" s="41"/>
      <c r="OBB175" s="41"/>
      <c r="OBC175" s="41"/>
      <c r="OBD175" s="41"/>
      <c r="OBE175" s="41"/>
      <c r="OBF175" s="41"/>
      <c r="OBG175" s="41"/>
      <c r="OBH175" s="41"/>
      <c r="OBI175" s="41"/>
      <c r="OBJ175" s="41"/>
      <c r="OBK175" s="41"/>
      <c r="OBL175" s="41"/>
      <c r="OBM175" s="41"/>
      <c r="OBN175" s="41"/>
      <c r="OBO175" s="41"/>
      <c r="OBP175" s="41"/>
      <c r="OBQ175" s="41"/>
      <c r="OBR175" s="41"/>
      <c r="OBS175" s="41"/>
      <c r="OBT175" s="41"/>
      <c r="OBU175" s="41"/>
      <c r="OBV175" s="41"/>
      <c r="OBW175" s="41"/>
      <c r="OBX175" s="41"/>
      <c r="OBY175" s="41"/>
      <c r="OBZ175" s="41"/>
      <c r="OCA175" s="41"/>
      <c r="OCB175" s="41"/>
      <c r="OCC175" s="41"/>
      <c r="OCD175" s="41"/>
      <c r="OCE175" s="41"/>
      <c r="OCF175" s="41"/>
      <c r="OCG175" s="41"/>
      <c r="OCH175" s="41"/>
      <c r="OCI175" s="41"/>
      <c r="OCJ175" s="41"/>
      <c r="OCK175" s="41"/>
      <c r="OCL175" s="41"/>
      <c r="OCM175" s="41"/>
      <c r="OCN175" s="41"/>
      <c r="OCO175" s="41"/>
      <c r="OCP175" s="41"/>
      <c r="OCQ175" s="41"/>
      <c r="OCR175" s="41"/>
      <c r="OCS175" s="41"/>
      <c r="OCT175" s="41"/>
      <c r="OCU175" s="41"/>
      <c r="OCV175" s="41"/>
      <c r="OCW175" s="41"/>
      <c r="OCX175" s="41"/>
      <c r="OCY175" s="41"/>
      <c r="ODF175" s="41"/>
      <c r="ODG175" s="41"/>
      <c r="ODH175" s="41"/>
      <c r="ODI175" s="41"/>
      <c r="ODJ175" s="41"/>
      <c r="ODK175" s="41"/>
      <c r="ODL175" s="41"/>
      <c r="ODM175" s="41"/>
      <c r="ODN175" s="41"/>
      <c r="ODO175" s="41"/>
      <c r="ODP175" s="41"/>
      <c r="ODQ175" s="41"/>
      <c r="ODR175" s="41"/>
      <c r="ODS175" s="41"/>
      <c r="ODT175" s="41"/>
      <c r="ODU175" s="41"/>
      <c r="ODV175" s="41"/>
      <c r="ODW175" s="41"/>
      <c r="ODX175" s="41"/>
      <c r="ODY175" s="41"/>
      <c r="ODZ175" s="41"/>
      <c r="OEA175" s="41"/>
      <c r="OEB175" s="41"/>
      <c r="OEC175" s="41"/>
      <c r="OED175" s="41"/>
      <c r="OEE175" s="41"/>
      <c r="OEF175" s="41"/>
      <c r="OEG175" s="41"/>
      <c r="OEH175" s="41"/>
      <c r="OEI175" s="41"/>
      <c r="OEJ175" s="41"/>
      <c r="OEK175" s="41"/>
      <c r="OEL175" s="41"/>
      <c r="OEM175" s="41"/>
      <c r="OEN175" s="41"/>
      <c r="OEO175" s="41"/>
      <c r="OEP175" s="41"/>
      <c r="OEQ175" s="41"/>
      <c r="OER175" s="41"/>
      <c r="OES175" s="41"/>
      <c r="OET175" s="41"/>
      <c r="OEU175" s="41"/>
      <c r="OEV175" s="41"/>
      <c r="OEW175" s="41"/>
      <c r="OEX175" s="41"/>
      <c r="OEY175" s="41"/>
      <c r="OEZ175" s="41"/>
      <c r="OFA175" s="41"/>
      <c r="OFB175" s="41"/>
      <c r="OFC175" s="41"/>
      <c r="OFD175" s="41"/>
      <c r="OFE175" s="41"/>
      <c r="OFF175" s="41"/>
      <c r="OFG175" s="41"/>
      <c r="OFH175" s="41"/>
      <c r="OFI175" s="41"/>
      <c r="OFJ175" s="41"/>
      <c r="OFK175" s="41"/>
      <c r="OFL175" s="41"/>
      <c r="OFM175" s="41"/>
      <c r="OFN175" s="41"/>
      <c r="OFO175" s="41"/>
      <c r="OFP175" s="41"/>
      <c r="OFQ175" s="41"/>
      <c r="OFR175" s="41"/>
      <c r="OFS175" s="41"/>
      <c r="OFT175" s="41"/>
      <c r="OFU175" s="41"/>
      <c r="OFV175" s="41"/>
      <c r="OFW175" s="41"/>
      <c r="OFX175" s="41"/>
      <c r="OFY175" s="41"/>
      <c r="OFZ175" s="41"/>
      <c r="OGA175" s="41"/>
      <c r="OGB175" s="41"/>
      <c r="OGC175" s="41"/>
      <c r="OGD175" s="41"/>
      <c r="OGE175" s="41"/>
      <c r="OGF175" s="41"/>
      <c r="OGG175" s="41"/>
      <c r="OGH175" s="41"/>
      <c r="OGI175" s="41"/>
      <c r="OGJ175" s="41"/>
      <c r="OGK175" s="41"/>
      <c r="OGL175" s="41"/>
      <c r="OGM175" s="41"/>
      <c r="OGN175" s="41"/>
      <c r="OGO175" s="41"/>
      <c r="OGP175" s="41"/>
      <c r="OGQ175" s="41"/>
      <c r="OGR175" s="41"/>
      <c r="OGS175" s="41"/>
      <c r="OGT175" s="41"/>
      <c r="OGU175" s="41"/>
      <c r="OGV175" s="41"/>
      <c r="OGW175" s="41"/>
      <c r="OGX175" s="41"/>
      <c r="OGY175" s="41"/>
      <c r="OGZ175" s="41"/>
      <c r="OHA175" s="41"/>
      <c r="OHB175" s="41"/>
      <c r="OHC175" s="41"/>
      <c r="OHD175" s="41"/>
      <c r="OHE175" s="41"/>
      <c r="OHF175" s="41"/>
      <c r="OHG175" s="41"/>
      <c r="OHH175" s="41"/>
      <c r="OHI175" s="41"/>
      <c r="OHJ175" s="41"/>
      <c r="OHK175" s="41"/>
      <c r="OHL175" s="41"/>
      <c r="OHM175" s="41"/>
      <c r="OHN175" s="41"/>
      <c r="OHO175" s="41"/>
      <c r="OHP175" s="41"/>
      <c r="OHQ175" s="41"/>
      <c r="OHR175" s="41"/>
      <c r="OHS175" s="41"/>
      <c r="OHT175" s="41"/>
      <c r="OHU175" s="41"/>
      <c r="OHV175" s="41"/>
      <c r="OHW175" s="41"/>
      <c r="OHX175" s="41"/>
      <c r="OHY175" s="41"/>
      <c r="OHZ175" s="41"/>
      <c r="OIA175" s="41"/>
      <c r="OIB175" s="41"/>
      <c r="OIC175" s="41"/>
      <c r="OID175" s="41"/>
      <c r="OIE175" s="41"/>
      <c r="OIF175" s="41"/>
      <c r="OIG175" s="41"/>
      <c r="OIH175" s="41"/>
      <c r="OII175" s="41"/>
      <c r="OIJ175" s="41"/>
      <c r="OIK175" s="41"/>
      <c r="OIL175" s="41"/>
      <c r="OIM175" s="41"/>
      <c r="OIN175" s="41"/>
      <c r="OIO175" s="41"/>
      <c r="OIP175" s="41"/>
      <c r="OIQ175" s="41"/>
      <c r="OIR175" s="41"/>
      <c r="OIS175" s="41"/>
      <c r="OIT175" s="41"/>
      <c r="OIU175" s="41"/>
      <c r="OIV175" s="41"/>
      <c r="OIW175" s="41"/>
      <c r="OIX175" s="41"/>
      <c r="OIY175" s="41"/>
      <c r="OIZ175" s="41"/>
      <c r="OJA175" s="41"/>
      <c r="OJB175" s="41"/>
      <c r="OJC175" s="41"/>
      <c r="OJD175" s="41"/>
      <c r="OJE175" s="41"/>
      <c r="OJF175" s="41"/>
      <c r="OJG175" s="41"/>
      <c r="OJH175" s="41"/>
      <c r="OJI175" s="41"/>
      <c r="OJJ175" s="41"/>
      <c r="OJK175" s="41"/>
      <c r="OJL175" s="41"/>
      <c r="OJM175" s="41"/>
      <c r="OJN175" s="41"/>
      <c r="OJO175" s="41"/>
      <c r="OJP175" s="41"/>
      <c r="OJQ175" s="41"/>
      <c r="OJR175" s="41"/>
      <c r="OJS175" s="41"/>
      <c r="OJT175" s="41"/>
      <c r="OJU175" s="41"/>
      <c r="OJV175" s="41"/>
      <c r="OJW175" s="41"/>
      <c r="OJX175" s="41"/>
      <c r="OJY175" s="41"/>
      <c r="OJZ175" s="41"/>
      <c r="OKA175" s="41"/>
      <c r="OKB175" s="41"/>
      <c r="OKC175" s="41"/>
      <c r="OKD175" s="41"/>
      <c r="OKE175" s="41"/>
      <c r="OKF175" s="41"/>
      <c r="OKG175" s="41"/>
      <c r="OKH175" s="41"/>
      <c r="OKI175" s="41"/>
      <c r="OKJ175" s="41"/>
      <c r="OKK175" s="41"/>
      <c r="OKL175" s="41"/>
      <c r="OKM175" s="41"/>
      <c r="OKN175" s="41"/>
      <c r="OKO175" s="41"/>
      <c r="OKP175" s="41"/>
      <c r="OKQ175" s="41"/>
      <c r="OKR175" s="41"/>
      <c r="OKS175" s="41"/>
      <c r="OKT175" s="41"/>
      <c r="OKU175" s="41"/>
      <c r="OKV175" s="41"/>
      <c r="OKW175" s="41"/>
      <c r="OKX175" s="41"/>
      <c r="OKY175" s="41"/>
      <c r="OKZ175" s="41"/>
      <c r="OLA175" s="41"/>
      <c r="OLB175" s="41"/>
      <c r="OLC175" s="41"/>
      <c r="OLD175" s="41"/>
      <c r="OLE175" s="41"/>
      <c r="OLF175" s="41"/>
      <c r="OLG175" s="41"/>
      <c r="OLH175" s="41"/>
      <c r="OLI175" s="41"/>
      <c r="OLJ175" s="41"/>
      <c r="OLK175" s="41"/>
      <c r="OLL175" s="41"/>
      <c r="OLM175" s="41"/>
      <c r="OLN175" s="41"/>
      <c r="OLO175" s="41"/>
      <c r="OLP175" s="41"/>
      <c r="OLQ175" s="41"/>
      <c r="OLR175" s="41"/>
      <c r="OLS175" s="41"/>
      <c r="OLT175" s="41"/>
      <c r="OLU175" s="41"/>
      <c r="OLV175" s="41"/>
      <c r="OLW175" s="41"/>
      <c r="OLX175" s="41"/>
      <c r="OLY175" s="41"/>
      <c r="OLZ175" s="41"/>
      <c r="OMA175" s="41"/>
      <c r="OMB175" s="41"/>
      <c r="OMC175" s="41"/>
      <c r="OMD175" s="41"/>
      <c r="OME175" s="41"/>
      <c r="OMF175" s="41"/>
      <c r="OMG175" s="41"/>
      <c r="OMH175" s="41"/>
      <c r="OMI175" s="41"/>
      <c r="OMJ175" s="41"/>
      <c r="OMK175" s="41"/>
      <c r="OML175" s="41"/>
      <c r="OMM175" s="41"/>
      <c r="OMN175" s="41"/>
      <c r="OMO175" s="41"/>
      <c r="OMP175" s="41"/>
      <c r="OMQ175" s="41"/>
      <c r="OMR175" s="41"/>
      <c r="OMS175" s="41"/>
      <c r="OMT175" s="41"/>
      <c r="OMU175" s="41"/>
      <c r="ONB175" s="41"/>
      <c r="ONC175" s="41"/>
      <c r="OND175" s="41"/>
      <c r="ONE175" s="41"/>
      <c r="ONF175" s="41"/>
      <c r="ONG175" s="41"/>
      <c r="ONH175" s="41"/>
      <c r="ONI175" s="41"/>
      <c r="ONJ175" s="41"/>
      <c r="ONK175" s="41"/>
      <c r="ONL175" s="41"/>
      <c r="ONM175" s="41"/>
      <c r="ONN175" s="41"/>
      <c r="ONO175" s="41"/>
      <c r="ONP175" s="41"/>
      <c r="ONQ175" s="41"/>
      <c r="ONR175" s="41"/>
      <c r="ONS175" s="41"/>
      <c r="ONT175" s="41"/>
      <c r="ONU175" s="41"/>
      <c r="ONV175" s="41"/>
      <c r="ONW175" s="41"/>
      <c r="ONX175" s="41"/>
      <c r="ONY175" s="41"/>
      <c r="ONZ175" s="41"/>
      <c r="OOA175" s="41"/>
      <c r="OOB175" s="41"/>
      <c r="OOC175" s="41"/>
      <c r="OOD175" s="41"/>
      <c r="OOE175" s="41"/>
      <c r="OOF175" s="41"/>
      <c r="OOG175" s="41"/>
      <c r="OOH175" s="41"/>
      <c r="OOI175" s="41"/>
      <c r="OOJ175" s="41"/>
      <c r="OOK175" s="41"/>
      <c r="OOL175" s="41"/>
      <c r="OOM175" s="41"/>
      <c r="OON175" s="41"/>
      <c r="OOO175" s="41"/>
      <c r="OOP175" s="41"/>
      <c r="OOQ175" s="41"/>
      <c r="OOR175" s="41"/>
      <c r="OOS175" s="41"/>
      <c r="OOT175" s="41"/>
      <c r="OOU175" s="41"/>
      <c r="OOV175" s="41"/>
      <c r="OOW175" s="41"/>
      <c r="OOX175" s="41"/>
      <c r="OOY175" s="41"/>
      <c r="OOZ175" s="41"/>
      <c r="OPA175" s="41"/>
      <c r="OPB175" s="41"/>
      <c r="OPC175" s="41"/>
      <c r="OPD175" s="41"/>
      <c r="OPE175" s="41"/>
      <c r="OPF175" s="41"/>
      <c r="OPG175" s="41"/>
      <c r="OPH175" s="41"/>
      <c r="OPI175" s="41"/>
      <c r="OPJ175" s="41"/>
      <c r="OPK175" s="41"/>
      <c r="OPL175" s="41"/>
      <c r="OPM175" s="41"/>
      <c r="OPN175" s="41"/>
      <c r="OPO175" s="41"/>
      <c r="OPP175" s="41"/>
      <c r="OPQ175" s="41"/>
      <c r="OPR175" s="41"/>
      <c r="OPS175" s="41"/>
      <c r="OPT175" s="41"/>
      <c r="OPU175" s="41"/>
      <c r="OPV175" s="41"/>
      <c r="OPW175" s="41"/>
      <c r="OPX175" s="41"/>
      <c r="OPY175" s="41"/>
      <c r="OPZ175" s="41"/>
      <c r="OQA175" s="41"/>
      <c r="OQB175" s="41"/>
      <c r="OQC175" s="41"/>
      <c r="OQD175" s="41"/>
      <c r="OQE175" s="41"/>
      <c r="OQF175" s="41"/>
      <c r="OQG175" s="41"/>
      <c r="OQH175" s="41"/>
      <c r="OQI175" s="41"/>
      <c r="OQJ175" s="41"/>
      <c r="OQK175" s="41"/>
      <c r="OQL175" s="41"/>
      <c r="OQM175" s="41"/>
      <c r="OQN175" s="41"/>
      <c r="OQO175" s="41"/>
      <c r="OQP175" s="41"/>
      <c r="OQQ175" s="41"/>
      <c r="OQR175" s="41"/>
      <c r="OQS175" s="41"/>
      <c r="OQT175" s="41"/>
      <c r="OQU175" s="41"/>
      <c r="OQV175" s="41"/>
      <c r="OQW175" s="41"/>
      <c r="OQX175" s="41"/>
      <c r="OQY175" s="41"/>
      <c r="OQZ175" s="41"/>
      <c r="ORA175" s="41"/>
      <c r="ORB175" s="41"/>
      <c r="ORC175" s="41"/>
      <c r="ORD175" s="41"/>
      <c r="ORE175" s="41"/>
      <c r="ORF175" s="41"/>
      <c r="ORG175" s="41"/>
      <c r="ORH175" s="41"/>
      <c r="ORI175" s="41"/>
      <c r="ORJ175" s="41"/>
      <c r="ORK175" s="41"/>
      <c r="ORL175" s="41"/>
      <c r="ORM175" s="41"/>
      <c r="ORN175" s="41"/>
      <c r="ORO175" s="41"/>
      <c r="ORP175" s="41"/>
      <c r="ORQ175" s="41"/>
      <c r="ORR175" s="41"/>
      <c r="ORS175" s="41"/>
      <c r="ORT175" s="41"/>
      <c r="ORU175" s="41"/>
      <c r="ORV175" s="41"/>
      <c r="ORW175" s="41"/>
      <c r="ORX175" s="41"/>
      <c r="ORY175" s="41"/>
      <c r="ORZ175" s="41"/>
      <c r="OSA175" s="41"/>
      <c r="OSB175" s="41"/>
      <c r="OSC175" s="41"/>
      <c r="OSD175" s="41"/>
      <c r="OSE175" s="41"/>
      <c r="OSF175" s="41"/>
      <c r="OSG175" s="41"/>
      <c r="OSH175" s="41"/>
      <c r="OSI175" s="41"/>
      <c r="OSJ175" s="41"/>
      <c r="OSK175" s="41"/>
      <c r="OSL175" s="41"/>
      <c r="OSM175" s="41"/>
      <c r="OSN175" s="41"/>
      <c r="OSO175" s="41"/>
      <c r="OSP175" s="41"/>
      <c r="OSQ175" s="41"/>
      <c r="OSR175" s="41"/>
      <c r="OSS175" s="41"/>
      <c r="OST175" s="41"/>
      <c r="OSU175" s="41"/>
      <c r="OSV175" s="41"/>
      <c r="OSW175" s="41"/>
      <c r="OSX175" s="41"/>
      <c r="OSY175" s="41"/>
      <c r="OSZ175" s="41"/>
      <c r="OTA175" s="41"/>
      <c r="OTB175" s="41"/>
      <c r="OTC175" s="41"/>
      <c r="OTD175" s="41"/>
      <c r="OTE175" s="41"/>
      <c r="OTF175" s="41"/>
      <c r="OTG175" s="41"/>
      <c r="OTH175" s="41"/>
      <c r="OTI175" s="41"/>
      <c r="OTJ175" s="41"/>
      <c r="OTK175" s="41"/>
      <c r="OTL175" s="41"/>
      <c r="OTM175" s="41"/>
      <c r="OTN175" s="41"/>
      <c r="OTO175" s="41"/>
      <c r="OTP175" s="41"/>
      <c r="OTQ175" s="41"/>
      <c r="OTR175" s="41"/>
      <c r="OTS175" s="41"/>
      <c r="OTT175" s="41"/>
      <c r="OTU175" s="41"/>
      <c r="OTV175" s="41"/>
      <c r="OTW175" s="41"/>
      <c r="OTX175" s="41"/>
      <c r="OTY175" s="41"/>
      <c r="OTZ175" s="41"/>
      <c r="OUA175" s="41"/>
      <c r="OUB175" s="41"/>
      <c r="OUC175" s="41"/>
      <c r="OUD175" s="41"/>
      <c r="OUE175" s="41"/>
      <c r="OUF175" s="41"/>
      <c r="OUG175" s="41"/>
      <c r="OUH175" s="41"/>
      <c r="OUI175" s="41"/>
      <c r="OUJ175" s="41"/>
      <c r="OUK175" s="41"/>
      <c r="OUL175" s="41"/>
      <c r="OUM175" s="41"/>
      <c r="OUN175" s="41"/>
      <c r="OUO175" s="41"/>
      <c r="OUP175" s="41"/>
      <c r="OUQ175" s="41"/>
      <c r="OUR175" s="41"/>
      <c r="OUS175" s="41"/>
      <c r="OUT175" s="41"/>
      <c r="OUU175" s="41"/>
      <c r="OUV175" s="41"/>
      <c r="OUW175" s="41"/>
      <c r="OUX175" s="41"/>
      <c r="OUY175" s="41"/>
      <c r="OUZ175" s="41"/>
      <c r="OVA175" s="41"/>
      <c r="OVB175" s="41"/>
      <c r="OVC175" s="41"/>
      <c r="OVD175" s="41"/>
      <c r="OVE175" s="41"/>
      <c r="OVF175" s="41"/>
      <c r="OVG175" s="41"/>
      <c r="OVH175" s="41"/>
      <c r="OVI175" s="41"/>
      <c r="OVJ175" s="41"/>
      <c r="OVK175" s="41"/>
      <c r="OVL175" s="41"/>
      <c r="OVM175" s="41"/>
      <c r="OVN175" s="41"/>
      <c r="OVO175" s="41"/>
      <c r="OVP175" s="41"/>
      <c r="OVQ175" s="41"/>
      <c r="OVR175" s="41"/>
      <c r="OVS175" s="41"/>
      <c r="OVT175" s="41"/>
      <c r="OVU175" s="41"/>
      <c r="OVV175" s="41"/>
      <c r="OVW175" s="41"/>
      <c r="OVX175" s="41"/>
      <c r="OVY175" s="41"/>
      <c r="OVZ175" s="41"/>
      <c r="OWA175" s="41"/>
      <c r="OWB175" s="41"/>
      <c r="OWC175" s="41"/>
      <c r="OWD175" s="41"/>
      <c r="OWE175" s="41"/>
      <c r="OWF175" s="41"/>
      <c r="OWG175" s="41"/>
      <c r="OWH175" s="41"/>
      <c r="OWI175" s="41"/>
      <c r="OWJ175" s="41"/>
      <c r="OWK175" s="41"/>
      <c r="OWL175" s="41"/>
      <c r="OWM175" s="41"/>
      <c r="OWN175" s="41"/>
      <c r="OWO175" s="41"/>
      <c r="OWP175" s="41"/>
      <c r="OWQ175" s="41"/>
      <c r="OWX175" s="41"/>
      <c r="OWY175" s="41"/>
      <c r="OWZ175" s="41"/>
      <c r="OXA175" s="41"/>
      <c r="OXB175" s="41"/>
      <c r="OXC175" s="41"/>
      <c r="OXD175" s="41"/>
      <c r="OXE175" s="41"/>
      <c r="OXF175" s="41"/>
      <c r="OXG175" s="41"/>
      <c r="OXH175" s="41"/>
      <c r="OXI175" s="41"/>
      <c r="OXJ175" s="41"/>
      <c r="OXK175" s="41"/>
      <c r="OXL175" s="41"/>
      <c r="OXM175" s="41"/>
      <c r="OXN175" s="41"/>
      <c r="OXO175" s="41"/>
      <c r="OXP175" s="41"/>
      <c r="OXQ175" s="41"/>
      <c r="OXR175" s="41"/>
      <c r="OXS175" s="41"/>
      <c r="OXT175" s="41"/>
      <c r="OXU175" s="41"/>
      <c r="OXV175" s="41"/>
      <c r="OXW175" s="41"/>
      <c r="OXX175" s="41"/>
      <c r="OXY175" s="41"/>
      <c r="OXZ175" s="41"/>
      <c r="OYA175" s="41"/>
      <c r="OYB175" s="41"/>
      <c r="OYC175" s="41"/>
      <c r="OYD175" s="41"/>
      <c r="OYE175" s="41"/>
      <c r="OYF175" s="41"/>
      <c r="OYG175" s="41"/>
      <c r="OYH175" s="41"/>
      <c r="OYI175" s="41"/>
      <c r="OYJ175" s="41"/>
      <c r="OYK175" s="41"/>
      <c r="OYL175" s="41"/>
      <c r="OYM175" s="41"/>
      <c r="OYN175" s="41"/>
      <c r="OYO175" s="41"/>
      <c r="OYP175" s="41"/>
      <c r="OYQ175" s="41"/>
      <c r="OYR175" s="41"/>
      <c r="OYS175" s="41"/>
      <c r="OYT175" s="41"/>
      <c r="OYU175" s="41"/>
      <c r="OYV175" s="41"/>
      <c r="OYW175" s="41"/>
      <c r="OYX175" s="41"/>
      <c r="OYY175" s="41"/>
      <c r="OYZ175" s="41"/>
      <c r="OZA175" s="41"/>
      <c r="OZB175" s="41"/>
      <c r="OZC175" s="41"/>
      <c r="OZD175" s="41"/>
      <c r="OZE175" s="41"/>
      <c r="OZF175" s="41"/>
      <c r="OZG175" s="41"/>
      <c r="OZH175" s="41"/>
      <c r="OZI175" s="41"/>
      <c r="OZJ175" s="41"/>
      <c r="OZK175" s="41"/>
      <c r="OZL175" s="41"/>
      <c r="OZM175" s="41"/>
      <c r="OZN175" s="41"/>
      <c r="OZO175" s="41"/>
      <c r="OZP175" s="41"/>
      <c r="OZQ175" s="41"/>
      <c r="OZR175" s="41"/>
      <c r="OZS175" s="41"/>
      <c r="OZT175" s="41"/>
      <c r="OZU175" s="41"/>
      <c r="OZV175" s="41"/>
      <c r="OZW175" s="41"/>
      <c r="OZX175" s="41"/>
      <c r="OZY175" s="41"/>
      <c r="OZZ175" s="41"/>
      <c r="PAA175" s="41"/>
      <c r="PAB175" s="41"/>
      <c r="PAC175" s="41"/>
      <c r="PAD175" s="41"/>
      <c r="PAE175" s="41"/>
      <c r="PAF175" s="41"/>
      <c r="PAG175" s="41"/>
      <c r="PAH175" s="41"/>
      <c r="PAI175" s="41"/>
      <c r="PAJ175" s="41"/>
      <c r="PAK175" s="41"/>
      <c r="PAL175" s="41"/>
      <c r="PAM175" s="41"/>
      <c r="PAN175" s="41"/>
      <c r="PAO175" s="41"/>
      <c r="PAP175" s="41"/>
      <c r="PAQ175" s="41"/>
      <c r="PAR175" s="41"/>
      <c r="PAS175" s="41"/>
      <c r="PAT175" s="41"/>
      <c r="PAU175" s="41"/>
      <c r="PAV175" s="41"/>
      <c r="PAW175" s="41"/>
      <c r="PAX175" s="41"/>
      <c r="PAY175" s="41"/>
      <c r="PAZ175" s="41"/>
      <c r="PBA175" s="41"/>
      <c r="PBB175" s="41"/>
      <c r="PBC175" s="41"/>
      <c r="PBD175" s="41"/>
      <c r="PBE175" s="41"/>
      <c r="PBF175" s="41"/>
      <c r="PBG175" s="41"/>
      <c r="PBH175" s="41"/>
      <c r="PBI175" s="41"/>
      <c r="PBJ175" s="41"/>
      <c r="PBK175" s="41"/>
      <c r="PBL175" s="41"/>
      <c r="PBM175" s="41"/>
      <c r="PBN175" s="41"/>
      <c r="PBO175" s="41"/>
      <c r="PBP175" s="41"/>
      <c r="PBQ175" s="41"/>
      <c r="PBR175" s="41"/>
      <c r="PBS175" s="41"/>
      <c r="PBT175" s="41"/>
      <c r="PBU175" s="41"/>
      <c r="PBV175" s="41"/>
      <c r="PBW175" s="41"/>
      <c r="PBX175" s="41"/>
      <c r="PBY175" s="41"/>
      <c r="PBZ175" s="41"/>
      <c r="PCA175" s="41"/>
      <c r="PCB175" s="41"/>
      <c r="PCC175" s="41"/>
      <c r="PCD175" s="41"/>
      <c r="PCE175" s="41"/>
      <c r="PCF175" s="41"/>
      <c r="PCG175" s="41"/>
      <c r="PCH175" s="41"/>
      <c r="PCI175" s="41"/>
      <c r="PCJ175" s="41"/>
      <c r="PCK175" s="41"/>
      <c r="PCL175" s="41"/>
      <c r="PCM175" s="41"/>
      <c r="PCN175" s="41"/>
      <c r="PCO175" s="41"/>
      <c r="PCP175" s="41"/>
      <c r="PCQ175" s="41"/>
      <c r="PCR175" s="41"/>
      <c r="PCS175" s="41"/>
      <c r="PCT175" s="41"/>
      <c r="PCU175" s="41"/>
      <c r="PCV175" s="41"/>
      <c r="PCW175" s="41"/>
      <c r="PCX175" s="41"/>
      <c r="PCY175" s="41"/>
      <c r="PCZ175" s="41"/>
      <c r="PDA175" s="41"/>
      <c r="PDB175" s="41"/>
      <c r="PDC175" s="41"/>
      <c r="PDD175" s="41"/>
      <c r="PDE175" s="41"/>
      <c r="PDF175" s="41"/>
      <c r="PDG175" s="41"/>
      <c r="PDH175" s="41"/>
      <c r="PDI175" s="41"/>
      <c r="PDJ175" s="41"/>
      <c r="PDK175" s="41"/>
      <c r="PDL175" s="41"/>
      <c r="PDM175" s="41"/>
      <c r="PDN175" s="41"/>
      <c r="PDO175" s="41"/>
      <c r="PDP175" s="41"/>
      <c r="PDQ175" s="41"/>
      <c r="PDR175" s="41"/>
      <c r="PDS175" s="41"/>
      <c r="PDT175" s="41"/>
      <c r="PDU175" s="41"/>
      <c r="PDV175" s="41"/>
      <c r="PDW175" s="41"/>
      <c r="PDX175" s="41"/>
      <c r="PDY175" s="41"/>
      <c r="PDZ175" s="41"/>
      <c r="PEA175" s="41"/>
      <c r="PEB175" s="41"/>
      <c r="PEC175" s="41"/>
      <c r="PED175" s="41"/>
      <c r="PEE175" s="41"/>
      <c r="PEF175" s="41"/>
      <c r="PEG175" s="41"/>
      <c r="PEH175" s="41"/>
      <c r="PEI175" s="41"/>
      <c r="PEJ175" s="41"/>
      <c r="PEK175" s="41"/>
      <c r="PEL175" s="41"/>
      <c r="PEM175" s="41"/>
      <c r="PEN175" s="41"/>
      <c r="PEO175" s="41"/>
      <c r="PEP175" s="41"/>
      <c r="PEQ175" s="41"/>
      <c r="PER175" s="41"/>
      <c r="PES175" s="41"/>
      <c r="PET175" s="41"/>
      <c r="PEU175" s="41"/>
      <c r="PEV175" s="41"/>
      <c r="PEW175" s="41"/>
      <c r="PEX175" s="41"/>
      <c r="PEY175" s="41"/>
      <c r="PEZ175" s="41"/>
      <c r="PFA175" s="41"/>
      <c r="PFB175" s="41"/>
      <c r="PFC175" s="41"/>
      <c r="PFD175" s="41"/>
      <c r="PFE175" s="41"/>
      <c r="PFF175" s="41"/>
      <c r="PFG175" s="41"/>
      <c r="PFH175" s="41"/>
      <c r="PFI175" s="41"/>
      <c r="PFJ175" s="41"/>
      <c r="PFK175" s="41"/>
      <c r="PFL175" s="41"/>
      <c r="PFM175" s="41"/>
      <c r="PFN175" s="41"/>
      <c r="PFO175" s="41"/>
      <c r="PFP175" s="41"/>
      <c r="PFQ175" s="41"/>
      <c r="PFR175" s="41"/>
      <c r="PFS175" s="41"/>
      <c r="PFT175" s="41"/>
      <c r="PFU175" s="41"/>
      <c r="PFV175" s="41"/>
      <c r="PFW175" s="41"/>
      <c r="PFX175" s="41"/>
      <c r="PFY175" s="41"/>
      <c r="PFZ175" s="41"/>
      <c r="PGA175" s="41"/>
      <c r="PGB175" s="41"/>
      <c r="PGC175" s="41"/>
      <c r="PGD175" s="41"/>
      <c r="PGE175" s="41"/>
      <c r="PGF175" s="41"/>
      <c r="PGG175" s="41"/>
      <c r="PGH175" s="41"/>
      <c r="PGI175" s="41"/>
      <c r="PGJ175" s="41"/>
      <c r="PGK175" s="41"/>
      <c r="PGL175" s="41"/>
      <c r="PGM175" s="41"/>
      <c r="PGT175" s="41"/>
      <c r="PGU175" s="41"/>
      <c r="PGV175" s="41"/>
      <c r="PGW175" s="41"/>
      <c r="PGX175" s="41"/>
      <c r="PGY175" s="41"/>
      <c r="PGZ175" s="41"/>
      <c r="PHA175" s="41"/>
      <c r="PHB175" s="41"/>
      <c r="PHC175" s="41"/>
      <c r="PHD175" s="41"/>
      <c r="PHE175" s="41"/>
      <c r="PHF175" s="41"/>
      <c r="PHG175" s="41"/>
      <c r="PHH175" s="41"/>
      <c r="PHI175" s="41"/>
      <c r="PHJ175" s="41"/>
      <c r="PHK175" s="41"/>
      <c r="PHL175" s="41"/>
      <c r="PHM175" s="41"/>
      <c r="PHN175" s="41"/>
      <c r="PHO175" s="41"/>
      <c r="PHP175" s="41"/>
      <c r="PHQ175" s="41"/>
      <c r="PHR175" s="41"/>
      <c r="PHS175" s="41"/>
      <c r="PHT175" s="41"/>
      <c r="PHU175" s="41"/>
      <c r="PHV175" s="41"/>
      <c r="PHW175" s="41"/>
      <c r="PHX175" s="41"/>
      <c r="PHY175" s="41"/>
      <c r="PHZ175" s="41"/>
      <c r="PIA175" s="41"/>
      <c r="PIB175" s="41"/>
      <c r="PIC175" s="41"/>
      <c r="PID175" s="41"/>
      <c r="PIE175" s="41"/>
      <c r="PIF175" s="41"/>
      <c r="PIG175" s="41"/>
      <c r="PIH175" s="41"/>
      <c r="PII175" s="41"/>
      <c r="PIJ175" s="41"/>
      <c r="PIK175" s="41"/>
      <c r="PIL175" s="41"/>
      <c r="PIM175" s="41"/>
      <c r="PIN175" s="41"/>
      <c r="PIO175" s="41"/>
      <c r="PIP175" s="41"/>
      <c r="PIQ175" s="41"/>
      <c r="PIR175" s="41"/>
      <c r="PIS175" s="41"/>
      <c r="PIT175" s="41"/>
      <c r="PIU175" s="41"/>
      <c r="PIV175" s="41"/>
      <c r="PIW175" s="41"/>
      <c r="PIX175" s="41"/>
      <c r="PIY175" s="41"/>
      <c r="PIZ175" s="41"/>
      <c r="PJA175" s="41"/>
      <c r="PJB175" s="41"/>
      <c r="PJC175" s="41"/>
      <c r="PJD175" s="41"/>
      <c r="PJE175" s="41"/>
      <c r="PJF175" s="41"/>
      <c r="PJG175" s="41"/>
      <c r="PJH175" s="41"/>
      <c r="PJI175" s="41"/>
      <c r="PJJ175" s="41"/>
      <c r="PJK175" s="41"/>
      <c r="PJL175" s="41"/>
      <c r="PJM175" s="41"/>
      <c r="PJN175" s="41"/>
      <c r="PJO175" s="41"/>
      <c r="PJP175" s="41"/>
      <c r="PJQ175" s="41"/>
      <c r="PJR175" s="41"/>
      <c r="PJS175" s="41"/>
      <c r="PJT175" s="41"/>
      <c r="PJU175" s="41"/>
      <c r="PJV175" s="41"/>
      <c r="PJW175" s="41"/>
      <c r="PJX175" s="41"/>
      <c r="PJY175" s="41"/>
      <c r="PJZ175" s="41"/>
      <c r="PKA175" s="41"/>
      <c r="PKB175" s="41"/>
      <c r="PKC175" s="41"/>
      <c r="PKD175" s="41"/>
      <c r="PKE175" s="41"/>
      <c r="PKF175" s="41"/>
      <c r="PKG175" s="41"/>
      <c r="PKH175" s="41"/>
      <c r="PKI175" s="41"/>
      <c r="PKJ175" s="41"/>
      <c r="PKK175" s="41"/>
      <c r="PKL175" s="41"/>
      <c r="PKM175" s="41"/>
      <c r="PKN175" s="41"/>
      <c r="PKO175" s="41"/>
      <c r="PKP175" s="41"/>
      <c r="PKQ175" s="41"/>
      <c r="PKR175" s="41"/>
      <c r="PKS175" s="41"/>
      <c r="PKT175" s="41"/>
      <c r="PKU175" s="41"/>
      <c r="PKV175" s="41"/>
      <c r="PKW175" s="41"/>
      <c r="PKX175" s="41"/>
      <c r="PKY175" s="41"/>
      <c r="PKZ175" s="41"/>
      <c r="PLA175" s="41"/>
      <c r="PLB175" s="41"/>
      <c r="PLC175" s="41"/>
      <c r="PLD175" s="41"/>
      <c r="PLE175" s="41"/>
      <c r="PLF175" s="41"/>
      <c r="PLG175" s="41"/>
      <c r="PLH175" s="41"/>
      <c r="PLI175" s="41"/>
      <c r="PLJ175" s="41"/>
      <c r="PLK175" s="41"/>
      <c r="PLL175" s="41"/>
      <c r="PLM175" s="41"/>
      <c r="PLN175" s="41"/>
      <c r="PLO175" s="41"/>
      <c r="PLP175" s="41"/>
      <c r="PLQ175" s="41"/>
      <c r="PLR175" s="41"/>
      <c r="PLS175" s="41"/>
      <c r="PLT175" s="41"/>
      <c r="PLU175" s="41"/>
      <c r="PLV175" s="41"/>
      <c r="PLW175" s="41"/>
      <c r="PLX175" s="41"/>
      <c r="PLY175" s="41"/>
      <c r="PLZ175" s="41"/>
      <c r="PMA175" s="41"/>
      <c r="PMB175" s="41"/>
      <c r="PMC175" s="41"/>
      <c r="PMD175" s="41"/>
      <c r="PME175" s="41"/>
      <c r="PMF175" s="41"/>
      <c r="PMG175" s="41"/>
      <c r="PMH175" s="41"/>
      <c r="PMI175" s="41"/>
      <c r="PMJ175" s="41"/>
      <c r="PMK175" s="41"/>
      <c r="PML175" s="41"/>
      <c r="PMM175" s="41"/>
      <c r="PMN175" s="41"/>
      <c r="PMO175" s="41"/>
      <c r="PMP175" s="41"/>
      <c r="PMQ175" s="41"/>
      <c r="PMR175" s="41"/>
      <c r="PMS175" s="41"/>
      <c r="PMT175" s="41"/>
      <c r="PMU175" s="41"/>
      <c r="PMV175" s="41"/>
      <c r="PMW175" s="41"/>
      <c r="PMX175" s="41"/>
      <c r="PMY175" s="41"/>
      <c r="PMZ175" s="41"/>
      <c r="PNA175" s="41"/>
      <c r="PNB175" s="41"/>
      <c r="PNC175" s="41"/>
      <c r="PND175" s="41"/>
      <c r="PNE175" s="41"/>
      <c r="PNF175" s="41"/>
      <c r="PNG175" s="41"/>
      <c r="PNH175" s="41"/>
      <c r="PNI175" s="41"/>
      <c r="PNJ175" s="41"/>
      <c r="PNK175" s="41"/>
      <c r="PNL175" s="41"/>
      <c r="PNM175" s="41"/>
      <c r="PNN175" s="41"/>
      <c r="PNO175" s="41"/>
      <c r="PNP175" s="41"/>
      <c r="PNQ175" s="41"/>
      <c r="PNR175" s="41"/>
      <c r="PNS175" s="41"/>
      <c r="PNT175" s="41"/>
      <c r="PNU175" s="41"/>
      <c r="PNV175" s="41"/>
      <c r="PNW175" s="41"/>
      <c r="PNX175" s="41"/>
      <c r="PNY175" s="41"/>
      <c r="PNZ175" s="41"/>
      <c r="POA175" s="41"/>
      <c r="POB175" s="41"/>
      <c r="POC175" s="41"/>
      <c r="POD175" s="41"/>
      <c r="POE175" s="41"/>
      <c r="POF175" s="41"/>
      <c r="POG175" s="41"/>
      <c r="POH175" s="41"/>
      <c r="POI175" s="41"/>
      <c r="POJ175" s="41"/>
      <c r="POK175" s="41"/>
      <c r="POL175" s="41"/>
      <c r="POM175" s="41"/>
      <c r="PON175" s="41"/>
      <c r="POO175" s="41"/>
      <c r="POP175" s="41"/>
      <c r="POQ175" s="41"/>
      <c r="POR175" s="41"/>
      <c r="POS175" s="41"/>
      <c r="POT175" s="41"/>
      <c r="POU175" s="41"/>
      <c r="POV175" s="41"/>
      <c r="POW175" s="41"/>
      <c r="POX175" s="41"/>
      <c r="POY175" s="41"/>
      <c r="POZ175" s="41"/>
      <c r="PPA175" s="41"/>
      <c r="PPB175" s="41"/>
      <c r="PPC175" s="41"/>
      <c r="PPD175" s="41"/>
      <c r="PPE175" s="41"/>
      <c r="PPF175" s="41"/>
      <c r="PPG175" s="41"/>
      <c r="PPH175" s="41"/>
      <c r="PPI175" s="41"/>
      <c r="PPJ175" s="41"/>
      <c r="PPK175" s="41"/>
      <c r="PPL175" s="41"/>
      <c r="PPM175" s="41"/>
      <c r="PPN175" s="41"/>
      <c r="PPO175" s="41"/>
      <c r="PPP175" s="41"/>
      <c r="PPQ175" s="41"/>
      <c r="PPR175" s="41"/>
      <c r="PPS175" s="41"/>
      <c r="PPT175" s="41"/>
      <c r="PPU175" s="41"/>
      <c r="PPV175" s="41"/>
      <c r="PPW175" s="41"/>
      <c r="PPX175" s="41"/>
      <c r="PPY175" s="41"/>
      <c r="PPZ175" s="41"/>
      <c r="PQA175" s="41"/>
      <c r="PQB175" s="41"/>
      <c r="PQC175" s="41"/>
      <c r="PQD175" s="41"/>
      <c r="PQE175" s="41"/>
      <c r="PQF175" s="41"/>
      <c r="PQG175" s="41"/>
      <c r="PQH175" s="41"/>
      <c r="PQI175" s="41"/>
      <c r="PQP175" s="41"/>
      <c r="PQQ175" s="41"/>
      <c r="PQR175" s="41"/>
      <c r="PQS175" s="41"/>
      <c r="PQT175" s="41"/>
      <c r="PQU175" s="41"/>
      <c r="PQV175" s="41"/>
      <c r="PQW175" s="41"/>
      <c r="PQX175" s="41"/>
      <c r="PQY175" s="41"/>
      <c r="PQZ175" s="41"/>
      <c r="PRA175" s="41"/>
      <c r="PRB175" s="41"/>
      <c r="PRC175" s="41"/>
      <c r="PRD175" s="41"/>
      <c r="PRE175" s="41"/>
      <c r="PRF175" s="41"/>
      <c r="PRG175" s="41"/>
      <c r="PRH175" s="41"/>
      <c r="PRI175" s="41"/>
      <c r="PRJ175" s="41"/>
      <c r="PRK175" s="41"/>
      <c r="PRL175" s="41"/>
      <c r="PRM175" s="41"/>
      <c r="PRN175" s="41"/>
      <c r="PRO175" s="41"/>
      <c r="PRP175" s="41"/>
      <c r="PRQ175" s="41"/>
      <c r="PRR175" s="41"/>
      <c r="PRS175" s="41"/>
      <c r="PRT175" s="41"/>
      <c r="PRU175" s="41"/>
      <c r="PRV175" s="41"/>
      <c r="PRW175" s="41"/>
      <c r="PRX175" s="41"/>
      <c r="PRY175" s="41"/>
      <c r="PRZ175" s="41"/>
      <c r="PSA175" s="41"/>
      <c r="PSB175" s="41"/>
      <c r="PSC175" s="41"/>
      <c r="PSD175" s="41"/>
      <c r="PSE175" s="41"/>
      <c r="PSF175" s="41"/>
      <c r="PSG175" s="41"/>
      <c r="PSH175" s="41"/>
      <c r="PSI175" s="41"/>
      <c r="PSJ175" s="41"/>
      <c r="PSK175" s="41"/>
      <c r="PSL175" s="41"/>
      <c r="PSM175" s="41"/>
      <c r="PSN175" s="41"/>
      <c r="PSO175" s="41"/>
      <c r="PSP175" s="41"/>
      <c r="PSQ175" s="41"/>
      <c r="PSR175" s="41"/>
      <c r="PSS175" s="41"/>
      <c r="PST175" s="41"/>
      <c r="PSU175" s="41"/>
      <c r="PSV175" s="41"/>
      <c r="PSW175" s="41"/>
      <c r="PSX175" s="41"/>
      <c r="PSY175" s="41"/>
      <c r="PSZ175" s="41"/>
      <c r="PTA175" s="41"/>
      <c r="PTB175" s="41"/>
      <c r="PTC175" s="41"/>
      <c r="PTD175" s="41"/>
      <c r="PTE175" s="41"/>
      <c r="PTF175" s="41"/>
      <c r="PTG175" s="41"/>
      <c r="PTH175" s="41"/>
      <c r="PTI175" s="41"/>
      <c r="PTJ175" s="41"/>
      <c r="PTK175" s="41"/>
      <c r="PTL175" s="41"/>
      <c r="PTM175" s="41"/>
      <c r="PTN175" s="41"/>
      <c r="PTO175" s="41"/>
      <c r="PTP175" s="41"/>
      <c r="PTQ175" s="41"/>
      <c r="PTR175" s="41"/>
      <c r="PTS175" s="41"/>
      <c r="PTT175" s="41"/>
      <c r="PTU175" s="41"/>
      <c r="PTV175" s="41"/>
      <c r="PTW175" s="41"/>
      <c r="PTX175" s="41"/>
      <c r="PTY175" s="41"/>
      <c r="PTZ175" s="41"/>
      <c r="PUA175" s="41"/>
      <c r="PUB175" s="41"/>
      <c r="PUC175" s="41"/>
      <c r="PUD175" s="41"/>
      <c r="PUE175" s="41"/>
      <c r="PUF175" s="41"/>
      <c r="PUG175" s="41"/>
      <c r="PUH175" s="41"/>
      <c r="PUI175" s="41"/>
      <c r="PUJ175" s="41"/>
      <c r="PUK175" s="41"/>
      <c r="PUL175" s="41"/>
      <c r="PUM175" s="41"/>
      <c r="PUN175" s="41"/>
      <c r="PUO175" s="41"/>
      <c r="PUP175" s="41"/>
      <c r="PUQ175" s="41"/>
      <c r="PUR175" s="41"/>
      <c r="PUS175" s="41"/>
      <c r="PUT175" s="41"/>
      <c r="PUU175" s="41"/>
      <c r="PUV175" s="41"/>
      <c r="PUW175" s="41"/>
      <c r="PUX175" s="41"/>
      <c r="PUY175" s="41"/>
      <c r="PUZ175" s="41"/>
      <c r="PVA175" s="41"/>
      <c r="PVB175" s="41"/>
      <c r="PVC175" s="41"/>
      <c r="PVD175" s="41"/>
      <c r="PVE175" s="41"/>
      <c r="PVF175" s="41"/>
      <c r="PVG175" s="41"/>
      <c r="PVH175" s="41"/>
      <c r="PVI175" s="41"/>
      <c r="PVJ175" s="41"/>
      <c r="PVK175" s="41"/>
      <c r="PVL175" s="41"/>
      <c r="PVM175" s="41"/>
      <c r="PVN175" s="41"/>
      <c r="PVO175" s="41"/>
      <c r="PVP175" s="41"/>
      <c r="PVQ175" s="41"/>
      <c r="PVR175" s="41"/>
      <c r="PVS175" s="41"/>
      <c r="PVT175" s="41"/>
      <c r="PVU175" s="41"/>
      <c r="PVV175" s="41"/>
      <c r="PVW175" s="41"/>
      <c r="PVX175" s="41"/>
      <c r="PVY175" s="41"/>
      <c r="PVZ175" s="41"/>
      <c r="PWA175" s="41"/>
      <c r="PWB175" s="41"/>
      <c r="PWC175" s="41"/>
      <c r="PWD175" s="41"/>
      <c r="PWE175" s="41"/>
      <c r="PWF175" s="41"/>
      <c r="PWG175" s="41"/>
      <c r="PWH175" s="41"/>
      <c r="PWI175" s="41"/>
      <c r="PWJ175" s="41"/>
      <c r="PWK175" s="41"/>
      <c r="PWL175" s="41"/>
      <c r="PWM175" s="41"/>
      <c r="PWN175" s="41"/>
      <c r="PWO175" s="41"/>
      <c r="PWP175" s="41"/>
      <c r="PWQ175" s="41"/>
      <c r="PWR175" s="41"/>
      <c r="PWS175" s="41"/>
      <c r="PWT175" s="41"/>
      <c r="PWU175" s="41"/>
      <c r="PWV175" s="41"/>
      <c r="PWW175" s="41"/>
      <c r="PWX175" s="41"/>
      <c r="PWY175" s="41"/>
      <c r="PWZ175" s="41"/>
      <c r="PXA175" s="41"/>
      <c r="PXB175" s="41"/>
      <c r="PXC175" s="41"/>
      <c r="PXD175" s="41"/>
      <c r="PXE175" s="41"/>
      <c r="PXF175" s="41"/>
      <c r="PXG175" s="41"/>
      <c r="PXH175" s="41"/>
      <c r="PXI175" s="41"/>
      <c r="PXJ175" s="41"/>
      <c r="PXK175" s="41"/>
      <c r="PXL175" s="41"/>
      <c r="PXM175" s="41"/>
      <c r="PXN175" s="41"/>
      <c r="PXO175" s="41"/>
      <c r="PXP175" s="41"/>
      <c r="PXQ175" s="41"/>
      <c r="PXR175" s="41"/>
      <c r="PXS175" s="41"/>
      <c r="PXT175" s="41"/>
      <c r="PXU175" s="41"/>
      <c r="PXV175" s="41"/>
      <c r="PXW175" s="41"/>
      <c r="PXX175" s="41"/>
      <c r="PXY175" s="41"/>
      <c r="PXZ175" s="41"/>
      <c r="PYA175" s="41"/>
      <c r="PYB175" s="41"/>
      <c r="PYC175" s="41"/>
      <c r="PYD175" s="41"/>
      <c r="PYE175" s="41"/>
      <c r="PYF175" s="41"/>
      <c r="PYG175" s="41"/>
      <c r="PYH175" s="41"/>
      <c r="PYI175" s="41"/>
      <c r="PYJ175" s="41"/>
      <c r="PYK175" s="41"/>
      <c r="PYL175" s="41"/>
      <c r="PYM175" s="41"/>
      <c r="PYN175" s="41"/>
      <c r="PYO175" s="41"/>
      <c r="PYP175" s="41"/>
      <c r="PYQ175" s="41"/>
      <c r="PYR175" s="41"/>
      <c r="PYS175" s="41"/>
      <c r="PYT175" s="41"/>
      <c r="PYU175" s="41"/>
      <c r="PYV175" s="41"/>
      <c r="PYW175" s="41"/>
      <c r="PYX175" s="41"/>
      <c r="PYY175" s="41"/>
      <c r="PYZ175" s="41"/>
      <c r="PZA175" s="41"/>
      <c r="PZB175" s="41"/>
      <c r="PZC175" s="41"/>
      <c r="PZD175" s="41"/>
      <c r="PZE175" s="41"/>
      <c r="PZF175" s="41"/>
      <c r="PZG175" s="41"/>
      <c r="PZH175" s="41"/>
      <c r="PZI175" s="41"/>
      <c r="PZJ175" s="41"/>
      <c r="PZK175" s="41"/>
      <c r="PZL175" s="41"/>
      <c r="PZM175" s="41"/>
      <c r="PZN175" s="41"/>
      <c r="PZO175" s="41"/>
      <c r="PZP175" s="41"/>
      <c r="PZQ175" s="41"/>
      <c r="PZR175" s="41"/>
      <c r="PZS175" s="41"/>
      <c r="PZT175" s="41"/>
      <c r="PZU175" s="41"/>
      <c r="PZV175" s="41"/>
      <c r="PZW175" s="41"/>
      <c r="PZX175" s="41"/>
      <c r="PZY175" s="41"/>
      <c r="PZZ175" s="41"/>
      <c r="QAA175" s="41"/>
      <c r="QAB175" s="41"/>
      <c r="QAC175" s="41"/>
      <c r="QAD175" s="41"/>
      <c r="QAE175" s="41"/>
      <c r="QAL175" s="41"/>
      <c r="QAM175" s="41"/>
      <c r="QAN175" s="41"/>
      <c r="QAO175" s="41"/>
      <c r="QAP175" s="41"/>
      <c r="QAQ175" s="41"/>
      <c r="QAR175" s="41"/>
      <c r="QAS175" s="41"/>
      <c r="QAT175" s="41"/>
      <c r="QAU175" s="41"/>
      <c r="QAV175" s="41"/>
      <c r="QAW175" s="41"/>
      <c r="QAX175" s="41"/>
      <c r="QAY175" s="41"/>
      <c r="QAZ175" s="41"/>
      <c r="QBA175" s="41"/>
      <c r="QBB175" s="41"/>
      <c r="QBC175" s="41"/>
      <c r="QBD175" s="41"/>
      <c r="QBE175" s="41"/>
      <c r="QBF175" s="41"/>
      <c r="QBG175" s="41"/>
      <c r="QBH175" s="41"/>
      <c r="QBI175" s="41"/>
      <c r="QBJ175" s="41"/>
      <c r="QBK175" s="41"/>
      <c r="QBL175" s="41"/>
      <c r="QBM175" s="41"/>
      <c r="QBN175" s="41"/>
      <c r="QBO175" s="41"/>
      <c r="QBP175" s="41"/>
      <c r="QBQ175" s="41"/>
      <c r="QBR175" s="41"/>
      <c r="QBS175" s="41"/>
      <c r="QBT175" s="41"/>
      <c r="QBU175" s="41"/>
      <c r="QBV175" s="41"/>
      <c r="QBW175" s="41"/>
      <c r="QBX175" s="41"/>
      <c r="QBY175" s="41"/>
      <c r="QBZ175" s="41"/>
      <c r="QCA175" s="41"/>
      <c r="QCB175" s="41"/>
      <c r="QCC175" s="41"/>
      <c r="QCD175" s="41"/>
      <c r="QCE175" s="41"/>
      <c r="QCF175" s="41"/>
      <c r="QCG175" s="41"/>
      <c r="QCH175" s="41"/>
      <c r="QCI175" s="41"/>
      <c r="QCJ175" s="41"/>
      <c r="QCK175" s="41"/>
      <c r="QCL175" s="41"/>
      <c r="QCM175" s="41"/>
      <c r="QCN175" s="41"/>
      <c r="QCO175" s="41"/>
      <c r="QCP175" s="41"/>
      <c r="QCQ175" s="41"/>
      <c r="QCR175" s="41"/>
      <c r="QCS175" s="41"/>
      <c r="QCT175" s="41"/>
      <c r="QCU175" s="41"/>
      <c r="QCV175" s="41"/>
      <c r="QCW175" s="41"/>
      <c r="QCX175" s="41"/>
      <c r="QCY175" s="41"/>
      <c r="QCZ175" s="41"/>
      <c r="QDA175" s="41"/>
      <c r="QDB175" s="41"/>
      <c r="QDC175" s="41"/>
      <c r="QDD175" s="41"/>
      <c r="QDE175" s="41"/>
      <c r="QDF175" s="41"/>
      <c r="QDG175" s="41"/>
      <c r="QDH175" s="41"/>
      <c r="QDI175" s="41"/>
      <c r="QDJ175" s="41"/>
      <c r="QDK175" s="41"/>
      <c r="QDL175" s="41"/>
      <c r="QDM175" s="41"/>
      <c r="QDN175" s="41"/>
      <c r="QDO175" s="41"/>
      <c r="QDP175" s="41"/>
      <c r="QDQ175" s="41"/>
      <c r="QDR175" s="41"/>
      <c r="QDS175" s="41"/>
      <c r="QDT175" s="41"/>
      <c r="QDU175" s="41"/>
      <c r="QDV175" s="41"/>
      <c r="QDW175" s="41"/>
      <c r="QDX175" s="41"/>
      <c r="QDY175" s="41"/>
      <c r="QDZ175" s="41"/>
      <c r="QEA175" s="41"/>
      <c r="QEB175" s="41"/>
      <c r="QEC175" s="41"/>
      <c r="QED175" s="41"/>
      <c r="QEE175" s="41"/>
      <c r="QEF175" s="41"/>
      <c r="QEG175" s="41"/>
      <c r="QEH175" s="41"/>
      <c r="QEI175" s="41"/>
      <c r="QEJ175" s="41"/>
      <c r="QEK175" s="41"/>
      <c r="QEL175" s="41"/>
      <c r="QEM175" s="41"/>
      <c r="QEN175" s="41"/>
      <c r="QEO175" s="41"/>
      <c r="QEP175" s="41"/>
      <c r="QEQ175" s="41"/>
      <c r="QER175" s="41"/>
      <c r="QES175" s="41"/>
      <c r="QET175" s="41"/>
      <c r="QEU175" s="41"/>
      <c r="QEV175" s="41"/>
      <c r="QEW175" s="41"/>
      <c r="QEX175" s="41"/>
      <c r="QEY175" s="41"/>
      <c r="QEZ175" s="41"/>
      <c r="QFA175" s="41"/>
      <c r="QFB175" s="41"/>
      <c r="QFC175" s="41"/>
      <c r="QFD175" s="41"/>
      <c r="QFE175" s="41"/>
      <c r="QFF175" s="41"/>
      <c r="QFG175" s="41"/>
      <c r="QFH175" s="41"/>
      <c r="QFI175" s="41"/>
      <c r="QFJ175" s="41"/>
      <c r="QFK175" s="41"/>
      <c r="QFL175" s="41"/>
      <c r="QFM175" s="41"/>
      <c r="QFN175" s="41"/>
      <c r="QFO175" s="41"/>
      <c r="QFP175" s="41"/>
      <c r="QFQ175" s="41"/>
      <c r="QFR175" s="41"/>
      <c r="QFS175" s="41"/>
      <c r="QFT175" s="41"/>
      <c r="QFU175" s="41"/>
      <c r="QFV175" s="41"/>
      <c r="QFW175" s="41"/>
      <c r="QFX175" s="41"/>
      <c r="QFY175" s="41"/>
      <c r="QFZ175" s="41"/>
      <c r="QGA175" s="41"/>
      <c r="QGB175" s="41"/>
      <c r="QGC175" s="41"/>
      <c r="QGD175" s="41"/>
      <c r="QGE175" s="41"/>
      <c r="QGF175" s="41"/>
      <c r="QGG175" s="41"/>
      <c r="QGH175" s="41"/>
      <c r="QGI175" s="41"/>
      <c r="QGJ175" s="41"/>
      <c r="QGK175" s="41"/>
      <c r="QGL175" s="41"/>
      <c r="QGM175" s="41"/>
      <c r="QGN175" s="41"/>
      <c r="QGO175" s="41"/>
      <c r="QGP175" s="41"/>
      <c r="QGQ175" s="41"/>
      <c r="QGR175" s="41"/>
      <c r="QGS175" s="41"/>
      <c r="QGT175" s="41"/>
      <c r="QGU175" s="41"/>
      <c r="QGV175" s="41"/>
      <c r="QGW175" s="41"/>
      <c r="QGX175" s="41"/>
      <c r="QGY175" s="41"/>
      <c r="QGZ175" s="41"/>
      <c r="QHA175" s="41"/>
      <c r="QHB175" s="41"/>
      <c r="QHC175" s="41"/>
      <c r="QHD175" s="41"/>
      <c r="QHE175" s="41"/>
      <c r="QHF175" s="41"/>
      <c r="QHG175" s="41"/>
      <c r="QHH175" s="41"/>
      <c r="QHI175" s="41"/>
      <c r="QHJ175" s="41"/>
      <c r="QHK175" s="41"/>
      <c r="QHL175" s="41"/>
      <c r="QHM175" s="41"/>
      <c r="QHN175" s="41"/>
      <c r="QHO175" s="41"/>
      <c r="QHP175" s="41"/>
      <c r="QHQ175" s="41"/>
      <c r="QHR175" s="41"/>
      <c r="QHS175" s="41"/>
      <c r="QHT175" s="41"/>
      <c r="QHU175" s="41"/>
      <c r="QHV175" s="41"/>
      <c r="QHW175" s="41"/>
      <c r="QHX175" s="41"/>
      <c r="QHY175" s="41"/>
      <c r="QHZ175" s="41"/>
      <c r="QIA175" s="41"/>
      <c r="QIB175" s="41"/>
      <c r="QIC175" s="41"/>
      <c r="QID175" s="41"/>
      <c r="QIE175" s="41"/>
      <c r="QIF175" s="41"/>
      <c r="QIG175" s="41"/>
      <c r="QIH175" s="41"/>
      <c r="QII175" s="41"/>
      <c r="QIJ175" s="41"/>
      <c r="QIK175" s="41"/>
      <c r="QIL175" s="41"/>
      <c r="QIM175" s="41"/>
      <c r="QIN175" s="41"/>
      <c r="QIO175" s="41"/>
      <c r="QIP175" s="41"/>
      <c r="QIQ175" s="41"/>
      <c r="QIR175" s="41"/>
      <c r="QIS175" s="41"/>
      <c r="QIT175" s="41"/>
      <c r="QIU175" s="41"/>
      <c r="QIV175" s="41"/>
      <c r="QIW175" s="41"/>
      <c r="QIX175" s="41"/>
      <c r="QIY175" s="41"/>
      <c r="QIZ175" s="41"/>
      <c r="QJA175" s="41"/>
      <c r="QJB175" s="41"/>
      <c r="QJC175" s="41"/>
      <c r="QJD175" s="41"/>
      <c r="QJE175" s="41"/>
      <c r="QJF175" s="41"/>
      <c r="QJG175" s="41"/>
      <c r="QJH175" s="41"/>
      <c r="QJI175" s="41"/>
      <c r="QJJ175" s="41"/>
      <c r="QJK175" s="41"/>
      <c r="QJL175" s="41"/>
      <c r="QJM175" s="41"/>
      <c r="QJN175" s="41"/>
      <c r="QJO175" s="41"/>
      <c r="QJP175" s="41"/>
      <c r="QJQ175" s="41"/>
      <c r="QJR175" s="41"/>
      <c r="QJS175" s="41"/>
      <c r="QJT175" s="41"/>
      <c r="QJU175" s="41"/>
      <c r="QJV175" s="41"/>
      <c r="QJW175" s="41"/>
      <c r="QJX175" s="41"/>
      <c r="QJY175" s="41"/>
      <c r="QJZ175" s="41"/>
      <c r="QKA175" s="41"/>
      <c r="QKH175" s="41"/>
      <c r="QKI175" s="41"/>
      <c r="QKJ175" s="41"/>
      <c r="QKK175" s="41"/>
      <c r="QKL175" s="41"/>
      <c r="QKM175" s="41"/>
      <c r="QKN175" s="41"/>
      <c r="QKO175" s="41"/>
      <c r="QKP175" s="41"/>
      <c r="QKQ175" s="41"/>
      <c r="QKR175" s="41"/>
      <c r="QKS175" s="41"/>
      <c r="QKT175" s="41"/>
      <c r="QKU175" s="41"/>
      <c r="QKV175" s="41"/>
      <c r="QKW175" s="41"/>
      <c r="QKX175" s="41"/>
      <c r="QKY175" s="41"/>
      <c r="QKZ175" s="41"/>
      <c r="QLA175" s="41"/>
      <c r="QLB175" s="41"/>
      <c r="QLC175" s="41"/>
      <c r="QLD175" s="41"/>
      <c r="QLE175" s="41"/>
      <c r="QLF175" s="41"/>
      <c r="QLG175" s="41"/>
      <c r="QLH175" s="41"/>
      <c r="QLI175" s="41"/>
      <c r="QLJ175" s="41"/>
      <c r="QLK175" s="41"/>
      <c r="QLL175" s="41"/>
      <c r="QLM175" s="41"/>
      <c r="QLN175" s="41"/>
      <c r="QLO175" s="41"/>
      <c r="QLP175" s="41"/>
      <c r="QLQ175" s="41"/>
      <c r="QLR175" s="41"/>
      <c r="QLS175" s="41"/>
      <c r="QLT175" s="41"/>
      <c r="QLU175" s="41"/>
      <c r="QLV175" s="41"/>
      <c r="QLW175" s="41"/>
      <c r="QLX175" s="41"/>
      <c r="QLY175" s="41"/>
      <c r="QLZ175" s="41"/>
      <c r="QMA175" s="41"/>
      <c r="QMB175" s="41"/>
      <c r="QMC175" s="41"/>
      <c r="QMD175" s="41"/>
      <c r="QME175" s="41"/>
      <c r="QMF175" s="41"/>
      <c r="QMG175" s="41"/>
      <c r="QMH175" s="41"/>
      <c r="QMI175" s="41"/>
      <c r="QMJ175" s="41"/>
      <c r="QMK175" s="41"/>
      <c r="QML175" s="41"/>
      <c r="QMM175" s="41"/>
      <c r="QMN175" s="41"/>
      <c r="QMO175" s="41"/>
      <c r="QMP175" s="41"/>
      <c r="QMQ175" s="41"/>
      <c r="QMR175" s="41"/>
      <c r="QMS175" s="41"/>
      <c r="QMT175" s="41"/>
      <c r="QMU175" s="41"/>
      <c r="QMV175" s="41"/>
      <c r="QMW175" s="41"/>
      <c r="QMX175" s="41"/>
      <c r="QMY175" s="41"/>
      <c r="QMZ175" s="41"/>
      <c r="QNA175" s="41"/>
      <c r="QNB175" s="41"/>
      <c r="QNC175" s="41"/>
      <c r="QND175" s="41"/>
      <c r="QNE175" s="41"/>
      <c r="QNF175" s="41"/>
      <c r="QNG175" s="41"/>
      <c r="QNH175" s="41"/>
      <c r="QNI175" s="41"/>
      <c r="QNJ175" s="41"/>
      <c r="QNK175" s="41"/>
      <c r="QNL175" s="41"/>
      <c r="QNM175" s="41"/>
      <c r="QNN175" s="41"/>
      <c r="QNO175" s="41"/>
      <c r="QNP175" s="41"/>
      <c r="QNQ175" s="41"/>
      <c r="QNR175" s="41"/>
      <c r="QNS175" s="41"/>
      <c r="QNT175" s="41"/>
      <c r="QNU175" s="41"/>
      <c r="QNV175" s="41"/>
      <c r="QNW175" s="41"/>
      <c r="QNX175" s="41"/>
      <c r="QNY175" s="41"/>
      <c r="QNZ175" s="41"/>
      <c r="QOA175" s="41"/>
      <c r="QOB175" s="41"/>
      <c r="QOC175" s="41"/>
      <c r="QOD175" s="41"/>
      <c r="QOE175" s="41"/>
      <c r="QOF175" s="41"/>
      <c r="QOG175" s="41"/>
      <c r="QOH175" s="41"/>
      <c r="QOI175" s="41"/>
      <c r="QOJ175" s="41"/>
      <c r="QOK175" s="41"/>
      <c r="QOL175" s="41"/>
      <c r="QOM175" s="41"/>
      <c r="QON175" s="41"/>
      <c r="QOO175" s="41"/>
      <c r="QOP175" s="41"/>
      <c r="QOQ175" s="41"/>
      <c r="QOR175" s="41"/>
      <c r="QOS175" s="41"/>
      <c r="QOT175" s="41"/>
      <c r="QOU175" s="41"/>
      <c r="QOV175" s="41"/>
      <c r="QOW175" s="41"/>
      <c r="QOX175" s="41"/>
      <c r="QOY175" s="41"/>
      <c r="QOZ175" s="41"/>
      <c r="QPA175" s="41"/>
      <c r="QPB175" s="41"/>
      <c r="QPC175" s="41"/>
      <c r="QPD175" s="41"/>
      <c r="QPE175" s="41"/>
      <c r="QPF175" s="41"/>
      <c r="QPG175" s="41"/>
      <c r="QPH175" s="41"/>
      <c r="QPI175" s="41"/>
      <c r="QPJ175" s="41"/>
      <c r="QPK175" s="41"/>
      <c r="QPL175" s="41"/>
      <c r="QPM175" s="41"/>
      <c r="QPN175" s="41"/>
      <c r="QPO175" s="41"/>
      <c r="QPP175" s="41"/>
      <c r="QPQ175" s="41"/>
      <c r="QPR175" s="41"/>
      <c r="QPS175" s="41"/>
      <c r="QPT175" s="41"/>
      <c r="QPU175" s="41"/>
      <c r="QPV175" s="41"/>
      <c r="QPW175" s="41"/>
      <c r="QPX175" s="41"/>
      <c r="QPY175" s="41"/>
      <c r="QPZ175" s="41"/>
      <c r="QQA175" s="41"/>
      <c r="QQB175" s="41"/>
      <c r="QQC175" s="41"/>
      <c r="QQD175" s="41"/>
      <c r="QQE175" s="41"/>
      <c r="QQF175" s="41"/>
      <c r="QQG175" s="41"/>
      <c r="QQH175" s="41"/>
      <c r="QQI175" s="41"/>
      <c r="QQJ175" s="41"/>
      <c r="QQK175" s="41"/>
      <c r="QQL175" s="41"/>
      <c r="QQM175" s="41"/>
      <c r="QQN175" s="41"/>
      <c r="QQO175" s="41"/>
      <c r="QQP175" s="41"/>
      <c r="QQQ175" s="41"/>
      <c r="QQR175" s="41"/>
      <c r="QQS175" s="41"/>
      <c r="QQT175" s="41"/>
      <c r="QQU175" s="41"/>
      <c r="QQV175" s="41"/>
      <c r="QQW175" s="41"/>
      <c r="QQX175" s="41"/>
      <c r="QQY175" s="41"/>
      <c r="QQZ175" s="41"/>
      <c r="QRA175" s="41"/>
      <c r="QRB175" s="41"/>
      <c r="QRC175" s="41"/>
      <c r="QRD175" s="41"/>
      <c r="QRE175" s="41"/>
      <c r="QRF175" s="41"/>
      <c r="QRG175" s="41"/>
      <c r="QRH175" s="41"/>
      <c r="QRI175" s="41"/>
      <c r="QRJ175" s="41"/>
      <c r="QRK175" s="41"/>
      <c r="QRL175" s="41"/>
      <c r="QRM175" s="41"/>
      <c r="QRN175" s="41"/>
      <c r="QRO175" s="41"/>
      <c r="QRP175" s="41"/>
      <c r="QRQ175" s="41"/>
      <c r="QRR175" s="41"/>
      <c r="QRS175" s="41"/>
      <c r="QRT175" s="41"/>
      <c r="QRU175" s="41"/>
      <c r="QRV175" s="41"/>
      <c r="QRW175" s="41"/>
      <c r="QRX175" s="41"/>
      <c r="QRY175" s="41"/>
      <c r="QRZ175" s="41"/>
      <c r="QSA175" s="41"/>
      <c r="QSB175" s="41"/>
      <c r="QSC175" s="41"/>
      <c r="QSD175" s="41"/>
      <c r="QSE175" s="41"/>
      <c r="QSF175" s="41"/>
      <c r="QSG175" s="41"/>
      <c r="QSH175" s="41"/>
      <c r="QSI175" s="41"/>
      <c r="QSJ175" s="41"/>
      <c r="QSK175" s="41"/>
      <c r="QSL175" s="41"/>
      <c r="QSM175" s="41"/>
      <c r="QSN175" s="41"/>
      <c r="QSO175" s="41"/>
      <c r="QSP175" s="41"/>
      <c r="QSQ175" s="41"/>
      <c r="QSR175" s="41"/>
      <c r="QSS175" s="41"/>
      <c r="QST175" s="41"/>
      <c r="QSU175" s="41"/>
      <c r="QSV175" s="41"/>
      <c r="QSW175" s="41"/>
      <c r="QSX175" s="41"/>
      <c r="QSY175" s="41"/>
      <c r="QSZ175" s="41"/>
      <c r="QTA175" s="41"/>
      <c r="QTB175" s="41"/>
      <c r="QTC175" s="41"/>
      <c r="QTD175" s="41"/>
      <c r="QTE175" s="41"/>
      <c r="QTF175" s="41"/>
      <c r="QTG175" s="41"/>
      <c r="QTH175" s="41"/>
      <c r="QTI175" s="41"/>
      <c r="QTJ175" s="41"/>
      <c r="QTK175" s="41"/>
      <c r="QTL175" s="41"/>
      <c r="QTM175" s="41"/>
      <c r="QTN175" s="41"/>
      <c r="QTO175" s="41"/>
      <c r="QTP175" s="41"/>
      <c r="QTQ175" s="41"/>
      <c r="QTR175" s="41"/>
      <c r="QTS175" s="41"/>
      <c r="QTT175" s="41"/>
      <c r="QTU175" s="41"/>
      <c r="QTV175" s="41"/>
      <c r="QTW175" s="41"/>
      <c r="QUD175" s="41"/>
      <c r="QUE175" s="41"/>
      <c r="QUF175" s="41"/>
      <c r="QUG175" s="41"/>
      <c r="QUH175" s="41"/>
      <c r="QUI175" s="41"/>
      <c r="QUJ175" s="41"/>
      <c r="QUK175" s="41"/>
      <c r="QUL175" s="41"/>
      <c r="QUM175" s="41"/>
      <c r="QUN175" s="41"/>
      <c r="QUO175" s="41"/>
      <c r="QUP175" s="41"/>
      <c r="QUQ175" s="41"/>
      <c r="QUR175" s="41"/>
      <c r="QUS175" s="41"/>
      <c r="QUT175" s="41"/>
      <c r="QUU175" s="41"/>
      <c r="QUV175" s="41"/>
      <c r="QUW175" s="41"/>
      <c r="QUX175" s="41"/>
      <c r="QUY175" s="41"/>
      <c r="QUZ175" s="41"/>
      <c r="QVA175" s="41"/>
      <c r="QVB175" s="41"/>
      <c r="QVC175" s="41"/>
      <c r="QVD175" s="41"/>
      <c r="QVE175" s="41"/>
      <c r="QVF175" s="41"/>
      <c r="QVG175" s="41"/>
      <c r="QVH175" s="41"/>
      <c r="QVI175" s="41"/>
      <c r="QVJ175" s="41"/>
      <c r="QVK175" s="41"/>
      <c r="QVL175" s="41"/>
      <c r="QVM175" s="41"/>
      <c r="QVN175" s="41"/>
      <c r="QVO175" s="41"/>
      <c r="QVP175" s="41"/>
      <c r="QVQ175" s="41"/>
      <c r="QVR175" s="41"/>
      <c r="QVS175" s="41"/>
      <c r="QVT175" s="41"/>
      <c r="QVU175" s="41"/>
      <c r="QVV175" s="41"/>
      <c r="QVW175" s="41"/>
      <c r="QVX175" s="41"/>
      <c r="QVY175" s="41"/>
      <c r="QVZ175" s="41"/>
      <c r="QWA175" s="41"/>
      <c r="QWB175" s="41"/>
      <c r="QWC175" s="41"/>
      <c r="QWD175" s="41"/>
      <c r="QWE175" s="41"/>
      <c r="QWF175" s="41"/>
      <c r="QWG175" s="41"/>
      <c r="QWH175" s="41"/>
      <c r="QWI175" s="41"/>
      <c r="QWJ175" s="41"/>
      <c r="QWK175" s="41"/>
      <c r="QWL175" s="41"/>
      <c r="QWM175" s="41"/>
      <c r="QWN175" s="41"/>
      <c r="QWO175" s="41"/>
      <c r="QWP175" s="41"/>
      <c r="QWQ175" s="41"/>
      <c r="QWR175" s="41"/>
      <c r="QWS175" s="41"/>
      <c r="QWT175" s="41"/>
      <c r="QWU175" s="41"/>
      <c r="QWV175" s="41"/>
      <c r="QWW175" s="41"/>
      <c r="QWX175" s="41"/>
      <c r="QWY175" s="41"/>
      <c r="QWZ175" s="41"/>
      <c r="QXA175" s="41"/>
      <c r="QXB175" s="41"/>
      <c r="QXC175" s="41"/>
      <c r="QXD175" s="41"/>
      <c r="QXE175" s="41"/>
      <c r="QXF175" s="41"/>
      <c r="QXG175" s="41"/>
      <c r="QXH175" s="41"/>
      <c r="QXI175" s="41"/>
      <c r="QXJ175" s="41"/>
      <c r="QXK175" s="41"/>
      <c r="QXL175" s="41"/>
      <c r="QXM175" s="41"/>
      <c r="QXN175" s="41"/>
      <c r="QXO175" s="41"/>
      <c r="QXP175" s="41"/>
      <c r="QXQ175" s="41"/>
      <c r="QXR175" s="41"/>
      <c r="QXS175" s="41"/>
      <c r="QXT175" s="41"/>
      <c r="QXU175" s="41"/>
      <c r="QXV175" s="41"/>
      <c r="QXW175" s="41"/>
      <c r="QXX175" s="41"/>
      <c r="QXY175" s="41"/>
      <c r="QXZ175" s="41"/>
      <c r="QYA175" s="41"/>
      <c r="QYB175" s="41"/>
      <c r="QYC175" s="41"/>
      <c r="QYD175" s="41"/>
      <c r="QYE175" s="41"/>
      <c r="QYF175" s="41"/>
      <c r="QYG175" s="41"/>
      <c r="QYH175" s="41"/>
      <c r="QYI175" s="41"/>
      <c r="QYJ175" s="41"/>
      <c r="QYK175" s="41"/>
      <c r="QYL175" s="41"/>
      <c r="QYM175" s="41"/>
      <c r="QYN175" s="41"/>
      <c r="QYO175" s="41"/>
      <c r="QYP175" s="41"/>
      <c r="QYQ175" s="41"/>
      <c r="QYR175" s="41"/>
      <c r="QYS175" s="41"/>
      <c r="QYT175" s="41"/>
      <c r="QYU175" s="41"/>
      <c r="QYV175" s="41"/>
      <c r="QYW175" s="41"/>
      <c r="QYX175" s="41"/>
      <c r="QYY175" s="41"/>
      <c r="QYZ175" s="41"/>
      <c r="QZA175" s="41"/>
      <c r="QZB175" s="41"/>
      <c r="QZC175" s="41"/>
      <c r="QZD175" s="41"/>
      <c r="QZE175" s="41"/>
      <c r="QZF175" s="41"/>
      <c r="QZG175" s="41"/>
      <c r="QZH175" s="41"/>
      <c r="QZI175" s="41"/>
      <c r="QZJ175" s="41"/>
      <c r="QZK175" s="41"/>
      <c r="QZL175" s="41"/>
      <c r="QZM175" s="41"/>
      <c r="QZN175" s="41"/>
      <c r="QZO175" s="41"/>
      <c r="QZP175" s="41"/>
      <c r="QZQ175" s="41"/>
      <c r="QZR175" s="41"/>
      <c r="QZS175" s="41"/>
      <c r="QZT175" s="41"/>
      <c r="QZU175" s="41"/>
      <c r="QZV175" s="41"/>
      <c r="QZW175" s="41"/>
      <c r="QZX175" s="41"/>
      <c r="QZY175" s="41"/>
      <c r="QZZ175" s="41"/>
      <c r="RAA175" s="41"/>
      <c r="RAB175" s="41"/>
      <c r="RAC175" s="41"/>
      <c r="RAD175" s="41"/>
      <c r="RAE175" s="41"/>
      <c r="RAF175" s="41"/>
      <c r="RAG175" s="41"/>
      <c r="RAH175" s="41"/>
      <c r="RAI175" s="41"/>
      <c r="RAJ175" s="41"/>
      <c r="RAK175" s="41"/>
      <c r="RAL175" s="41"/>
      <c r="RAM175" s="41"/>
      <c r="RAN175" s="41"/>
      <c r="RAO175" s="41"/>
      <c r="RAP175" s="41"/>
      <c r="RAQ175" s="41"/>
      <c r="RAR175" s="41"/>
      <c r="RAS175" s="41"/>
      <c r="RAT175" s="41"/>
      <c r="RAU175" s="41"/>
      <c r="RAV175" s="41"/>
      <c r="RAW175" s="41"/>
      <c r="RAX175" s="41"/>
      <c r="RAY175" s="41"/>
      <c r="RAZ175" s="41"/>
      <c r="RBA175" s="41"/>
      <c r="RBB175" s="41"/>
      <c r="RBC175" s="41"/>
      <c r="RBD175" s="41"/>
      <c r="RBE175" s="41"/>
      <c r="RBF175" s="41"/>
      <c r="RBG175" s="41"/>
      <c r="RBH175" s="41"/>
      <c r="RBI175" s="41"/>
      <c r="RBJ175" s="41"/>
      <c r="RBK175" s="41"/>
      <c r="RBL175" s="41"/>
      <c r="RBM175" s="41"/>
      <c r="RBN175" s="41"/>
      <c r="RBO175" s="41"/>
      <c r="RBP175" s="41"/>
      <c r="RBQ175" s="41"/>
      <c r="RBR175" s="41"/>
      <c r="RBS175" s="41"/>
      <c r="RBT175" s="41"/>
      <c r="RBU175" s="41"/>
      <c r="RBV175" s="41"/>
      <c r="RBW175" s="41"/>
      <c r="RBX175" s="41"/>
      <c r="RBY175" s="41"/>
      <c r="RBZ175" s="41"/>
      <c r="RCA175" s="41"/>
      <c r="RCB175" s="41"/>
      <c r="RCC175" s="41"/>
      <c r="RCD175" s="41"/>
      <c r="RCE175" s="41"/>
      <c r="RCF175" s="41"/>
      <c r="RCG175" s="41"/>
      <c r="RCH175" s="41"/>
      <c r="RCI175" s="41"/>
      <c r="RCJ175" s="41"/>
      <c r="RCK175" s="41"/>
      <c r="RCL175" s="41"/>
      <c r="RCM175" s="41"/>
      <c r="RCN175" s="41"/>
      <c r="RCO175" s="41"/>
      <c r="RCP175" s="41"/>
      <c r="RCQ175" s="41"/>
      <c r="RCR175" s="41"/>
      <c r="RCS175" s="41"/>
      <c r="RCT175" s="41"/>
      <c r="RCU175" s="41"/>
      <c r="RCV175" s="41"/>
      <c r="RCW175" s="41"/>
      <c r="RCX175" s="41"/>
      <c r="RCY175" s="41"/>
      <c r="RCZ175" s="41"/>
      <c r="RDA175" s="41"/>
      <c r="RDB175" s="41"/>
      <c r="RDC175" s="41"/>
      <c r="RDD175" s="41"/>
      <c r="RDE175" s="41"/>
      <c r="RDF175" s="41"/>
      <c r="RDG175" s="41"/>
      <c r="RDH175" s="41"/>
      <c r="RDI175" s="41"/>
      <c r="RDJ175" s="41"/>
      <c r="RDK175" s="41"/>
      <c r="RDL175" s="41"/>
      <c r="RDM175" s="41"/>
      <c r="RDN175" s="41"/>
      <c r="RDO175" s="41"/>
      <c r="RDP175" s="41"/>
      <c r="RDQ175" s="41"/>
      <c r="RDR175" s="41"/>
      <c r="RDS175" s="41"/>
      <c r="RDZ175" s="41"/>
      <c r="REA175" s="41"/>
      <c r="REB175" s="41"/>
      <c r="REC175" s="41"/>
      <c r="RED175" s="41"/>
      <c r="REE175" s="41"/>
      <c r="REF175" s="41"/>
      <c r="REG175" s="41"/>
      <c r="REH175" s="41"/>
      <c r="REI175" s="41"/>
      <c r="REJ175" s="41"/>
      <c r="REK175" s="41"/>
      <c r="REL175" s="41"/>
      <c r="REM175" s="41"/>
      <c r="REN175" s="41"/>
      <c r="REO175" s="41"/>
      <c r="REP175" s="41"/>
      <c r="REQ175" s="41"/>
      <c r="RER175" s="41"/>
      <c r="RES175" s="41"/>
      <c r="RET175" s="41"/>
      <c r="REU175" s="41"/>
      <c r="REV175" s="41"/>
      <c r="REW175" s="41"/>
      <c r="REX175" s="41"/>
      <c r="REY175" s="41"/>
      <c r="REZ175" s="41"/>
      <c r="RFA175" s="41"/>
      <c r="RFB175" s="41"/>
      <c r="RFC175" s="41"/>
      <c r="RFD175" s="41"/>
      <c r="RFE175" s="41"/>
      <c r="RFF175" s="41"/>
      <c r="RFG175" s="41"/>
      <c r="RFH175" s="41"/>
      <c r="RFI175" s="41"/>
      <c r="RFJ175" s="41"/>
      <c r="RFK175" s="41"/>
      <c r="RFL175" s="41"/>
      <c r="RFM175" s="41"/>
      <c r="RFN175" s="41"/>
      <c r="RFO175" s="41"/>
      <c r="RFP175" s="41"/>
      <c r="RFQ175" s="41"/>
      <c r="RFR175" s="41"/>
      <c r="RFS175" s="41"/>
      <c r="RFT175" s="41"/>
      <c r="RFU175" s="41"/>
      <c r="RFV175" s="41"/>
      <c r="RFW175" s="41"/>
      <c r="RFX175" s="41"/>
      <c r="RFY175" s="41"/>
      <c r="RFZ175" s="41"/>
      <c r="RGA175" s="41"/>
      <c r="RGB175" s="41"/>
      <c r="RGC175" s="41"/>
      <c r="RGD175" s="41"/>
      <c r="RGE175" s="41"/>
      <c r="RGF175" s="41"/>
      <c r="RGG175" s="41"/>
      <c r="RGH175" s="41"/>
      <c r="RGI175" s="41"/>
      <c r="RGJ175" s="41"/>
      <c r="RGK175" s="41"/>
      <c r="RGL175" s="41"/>
      <c r="RGM175" s="41"/>
      <c r="RGN175" s="41"/>
      <c r="RGO175" s="41"/>
      <c r="RGP175" s="41"/>
      <c r="RGQ175" s="41"/>
      <c r="RGR175" s="41"/>
      <c r="RGS175" s="41"/>
      <c r="RGT175" s="41"/>
      <c r="RGU175" s="41"/>
      <c r="RGV175" s="41"/>
      <c r="RGW175" s="41"/>
      <c r="RGX175" s="41"/>
      <c r="RGY175" s="41"/>
      <c r="RGZ175" s="41"/>
      <c r="RHA175" s="41"/>
      <c r="RHB175" s="41"/>
      <c r="RHC175" s="41"/>
      <c r="RHD175" s="41"/>
      <c r="RHE175" s="41"/>
      <c r="RHF175" s="41"/>
      <c r="RHG175" s="41"/>
      <c r="RHH175" s="41"/>
      <c r="RHI175" s="41"/>
      <c r="RHJ175" s="41"/>
      <c r="RHK175" s="41"/>
      <c r="RHL175" s="41"/>
      <c r="RHM175" s="41"/>
      <c r="RHN175" s="41"/>
      <c r="RHO175" s="41"/>
      <c r="RHP175" s="41"/>
      <c r="RHQ175" s="41"/>
      <c r="RHR175" s="41"/>
      <c r="RHS175" s="41"/>
      <c r="RHT175" s="41"/>
      <c r="RHU175" s="41"/>
      <c r="RHV175" s="41"/>
      <c r="RHW175" s="41"/>
      <c r="RHX175" s="41"/>
      <c r="RHY175" s="41"/>
      <c r="RHZ175" s="41"/>
      <c r="RIA175" s="41"/>
      <c r="RIB175" s="41"/>
      <c r="RIC175" s="41"/>
      <c r="RID175" s="41"/>
      <c r="RIE175" s="41"/>
      <c r="RIF175" s="41"/>
      <c r="RIG175" s="41"/>
      <c r="RIH175" s="41"/>
      <c r="RII175" s="41"/>
      <c r="RIJ175" s="41"/>
      <c r="RIK175" s="41"/>
      <c r="RIL175" s="41"/>
      <c r="RIM175" s="41"/>
      <c r="RIN175" s="41"/>
      <c r="RIO175" s="41"/>
      <c r="RIP175" s="41"/>
      <c r="RIQ175" s="41"/>
      <c r="RIR175" s="41"/>
      <c r="RIS175" s="41"/>
      <c r="RIT175" s="41"/>
      <c r="RIU175" s="41"/>
      <c r="RIV175" s="41"/>
      <c r="RIW175" s="41"/>
      <c r="RIX175" s="41"/>
      <c r="RIY175" s="41"/>
      <c r="RIZ175" s="41"/>
      <c r="RJA175" s="41"/>
      <c r="RJB175" s="41"/>
      <c r="RJC175" s="41"/>
      <c r="RJD175" s="41"/>
      <c r="RJE175" s="41"/>
      <c r="RJF175" s="41"/>
      <c r="RJG175" s="41"/>
      <c r="RJH175" s="41"/>
      <c r="RJI175" s="41"/>
      <c r="RJJ175" s="41"/>
      <c r="RJK175" s="41"/>
      <c r="RJL175" s="41"/>
      <c r="RJM175" s="41"/>
      <c r="RJN175" s="41"/>
      <c r="RJO175" s="41"/>
      <c r="RJP175" s="41"/>
      <c r="RJQ175" s="41"/>
      <c r="RJR175" s="41"/>
      <c r="RJS175" s="41"/>
      <c r="RJT175" s="41"/>
      <c r="RJU175" s="41"/>
      <c r="RJV175" s="41"/>
      <c r="RJW175" s="41"/>
      <c r="RJX175" s="41"/>
      <c r="RJY175" s="41"/>
      <c r="RJZ175" s="41"/>
      <c r="RKA175" s="41"/>
      <c r="RKB175" s="41"/>
      <c r="RKC175" s="41"/>
      <c r="RKD175" s="41"/>
      <c r="RKE175" s="41"/>
      <c r="RKF175" s="41"/>
      <c r="RKG175" s="41"/>
      <c r="RKH175" s="41"/>
      <c r="RKI175" s="41"/>
      <c r="RKJ175" s="41"/>
      <c r="RKK175" s="41"/>
      <c r="RKL175" s="41"/>
      <c r="RKM175" s="41"/>
      <c r="RKN175" s="41"/>
      <c r="RKO175" s="41"/>
      <c r="RKP175" s="41"/>
      <c r="RKQ175" s="41"/>
      <c r="RKR175" s="41"/>
      <c r="RKS175" s="41"/>
      <c r="RKT175" s="41"/>
      <c r="RKU175" s="41"/>
      <c r="RKV175" s="41"/>
      <c r="RKW175" s="41"/>
      <c r="RKX175" s="41"/>
      <c r="RKY175" s="41"/>
      <c r="RKZ175" s="41"/>
      <c r="RLA175" s="41"/>
      <c r="RLB175" s="41"/>
      <c r="RLC175" s="41"/>
      <c r="RLD175" s="41"/>
      <c r="RLE175" s="41"/>
      <c r="RLF175" s="41"/>
      <c r="RLG175" s="41"/>
      <c r="RLH175" s="41"/>
      <c r="RLI175" s="41"/>
      <c r="RLJ175" s="41"/>
      <c r="RLK175" s="41"/>
      <c r="RLL175" s="41"/>
      <c r="RLM175" s="41"/>
      <c r="RLN175" s="41"/>
      <c r="RLO175" s="41"/>
      <c r="RLP175" s="41"/>
      <c r="RLQ175" s="41"/>
      <c r="RLR175" s="41"/>
      <c r="RLS175" s="41"/>
      <c r="RLT175" s="41"/>
      <c r="RLU175" s="41"/>
      <c r="RLV175" s="41"/>
      <c r="RLW175" s="41"/>
      <c r="RLX175" s="41"/>
      <c r="RLY175" s="41"/>
      <c r="RLZ175" s="41"/>
      <c r="RMA175" s="41"/>
      <c r="RMB175" s="41"/>
      <c r="RMC175" s="41"/>
      <c r="RMD175" s="41"/>
      <c r="RME175" s="41"/>
      <c r="RMF175" s="41"/>
      <c r="RMG175" s="41"/>
      <c r="RMH175" s="41"/>
      <c r="RMI175" s="41"/>
      <c r="RMJ175" s="41"/>
      <c r="RMK175" s="41"/>
      <c r="RML175" s="41"/>
      <c r="RMM175" s="41"/>
      <c r="RMN175" s="41"/>
      <c r="RMO175" s="41"/>
      <c r="RMP175" s="41"/>
      <c r="RMQ175" s="41"/>
      <c r="RMR175" s="41"/>
      <c r="RMS175" s="41"/>
      <c r="RMT175" s="41"/>
      <c r="RMU175" s="41"/>
      <c r="RMV175" s="41"/>
      <c r="RMW175" s="41"/>
      <c r="RMX175" s="41"/>
      <c r="RMY175" s="41"/>
      <c r="RMZ175" s="41"/>
      <c r="RNA175" s="41"/>
      <c r="RNB175" s="41"/>
      <c r="RNC175" s="41"/>
      <c r="RND175" s="41"/>
      <c r="RNE175" s="41"/>
      <c r="RNF175" s="41"/>
      <c r="RNG175" s="41"/>
      <c r="RNH175" s="41"/>
      <c r="RNI175" s="41"/>
      <c r="RNJ175" s="41"/>
      <c r="RNK175" s="41"/>
      <c r="RNL175" s="41"/>
      <c r="RNM175" s="41"/>
      <c r="RNN175" s="41"/>
      <c r="RNO175" s="41"/>
      <c r="RNV175" s="41"/>
      <c r="RNW175" s="41"/>
      <c r="RNX175" s="41"/>
      <c r="RNY175" s="41"/>
      <c r="RNZ175" s="41"/>
      <c r="ROA175" s="41"/>
      <c r="ROB175" s="41"/>
      <c r="ROC175" s="41"/>
      <c r="ROD175" s="41"/>
      <c r="ROE175" s="41"/>
      <c r="ROF175" s="41"/>
      <c r="ROG175" s="41"/>
      <c r="ROH175" s="41"/>
      <c r="ROI175" s="41"/>
      <c r="ROJ175" s="41"/>
      <c r="ROK175" s="41"/>
      <c r="ROL175" s="41"/>
      <c r="ROM175" s="41"/>
      <c r="RON175" s="41"/>
      <c r="ROO175" s="41"/>
      <c r="ROP175" s="41"/>
      <c r="ROQ175" s="41"/>
      <c r="ROR175" s="41"/>
      <c r="ROS175" s="41"/>
      <c r="ROT175" s="41"/>
      <c r="ROU175" s="41"/>
      <c r="ROV175" s="41"/>
      <c r="ROW175" s="41"/>
      <c r="ROX175" s="41"/>
      <c r="ROY175" s="41"/>
      <c r="ROZ175" s="41"/>
      <c r="RPA175" s="41"/>
      <c r="RPB175" s="41"/>
      <c r="RPC175" s="41"/>
      <c r="RPD175" s="41"/>
      <c r="RPE175" s="41"/>
      <c r="RPF175" s="41"/>
      <c r="RPG175" s="41"/>
      <c r="RPH175" s="41"/>
      <c r="RPI175" s="41"/>
      <c r="RPJ175" s="41"/>
      <c r="RPK175" s="41"/>
      <c r="RPL175" s="41"/>
      <c r="RPM175" s="41"/>
      <c r="RPN175" s="41"/>
      <c r="RPO175" s="41"/>
      <c r="RPP175" s="41"/>
      <c r="RPQ175" s="41"/>
      <c r="RPR175" s="41"/>
      <c r="RPS175" s="41"/>
      <c r="RPT175" s="41"/>
      <c r="RPU175" s="41"/>
      <c r="RPV175" s="41"/>
      <c r="RPW175" s="41"/>
      <c r="RPX175" s="41"/>
      <c r="RPY175" s="41"/>
      <c r="RPZ175" s="41"/>
      <c r="RQA175" s="41"/>
      <c r="RQB175" s="41"/>
      <c r="RQC175" s="41"/>
      <c r="RQD175" s="41"/>
      <c r="RQE175" s="41"/>
      <c r="RQF175" s="41"/>
      <c r="RQG175" s="41"/>
      <c r="RQH175" s="41"/>
      <c r="RQI175" s="41"/>
      <c r="RQJ175" s="41"/>
      <c r="RQK175" s="41"/>
      <c r="RQL175" s="41"/>
      <c r="RQM175" s="41"/>
      <c r="RQN175" s="41"/>
      <c r="RQO175" s="41"/>
      <c r="RQP175" s="41"/>
      <c r="RQQ175" s="41"/>
      <c r="RQR175" s="41"/>
      <c r="RQS175" s="41"/>
      <c r="RQT175" s="41"/>
      <c r="RQU175" s="41"/>
      <c r="RQV175" s="41"/>
      <c r="RQW175" s="41"/>
      <c r="RQX175" s="41"/>
      <c r="RQY175" s="41"/>
      <c r="RQZ175" s="41"/>
      <c r="RRA175" s="41"/>
      <c r="RRB175" s="41"/>
      <c r="RRC175" s="41"/>
      <c r="RRD175" s="41"/>
      <c r="RRE175" s="41"/>
      <c r="RRF175" s="41"/>
      <c r="RRG175" s="41"/>
      <c r="RRH175" s="41"/>
      <c r="RRI175" s="41"/>
      <c r="RRJ175" s="41"/>
      <c r="RRK175" s="41"/>
      <c r="RRL175" s="41"/>
      <c r="RRM175" s="41"/>
      <c r="RRN175" s="41"/>
      <c r="RRO175" s="41"/>
      <c r="RRP175" s="41"/>
      <c r="RRQ175" s="41"/>
      <c r="RRR175" s="41"/>
      <c r="RRS175" s="41"/>
      <c r="RRT175" s="41"/>
      <c r="RRU175" s="41"/>
      <c r="RRV175" s="41"/>
      <c r="RRW175" s="41"/>
      <c r="RRX175" s="41"/>
      <c r="RRY175" s="41"/>
      <c r="RRZ175" s="41"/>
      <c r="RSA175" s="41"/>
      <c r="RSB175" s="41"/>
      <c r="RSC175" s="41"/>
      <c r="RSD175" s="41"/>
      <c r="RSE175" s="41"/>
      <c r="RSF175" s="41"/>
      <c r="RSG175" s="41"/>
      <c r="RSH175" s="41"/>
      <c r="RSI175" s="41"/>
      <c r="RSJ175" s="41"/>
      <c r="RSK175" s="41"/>
      <c r="RSL175" s="41"/>
      <c r="RSM175" s="41"/>
      <c r="RSN175" s="41"/>
      <c r="RSO175" s="41"/>
      <c r="RSP175" s="41"/>
      <c r="RSQ175" s="41"/>
      <c r="RSR175" s="41"/>
      <c r="RSS175" s="41"/>
      <c r="RST175" s="41"/>
      <c r="RSU175" s="41"/>
      <c r="RSV175" s="41"/>
      <c r="RSW175" s="41"/>
      <c r="RSX175" s="41"/>
      <c r="RSY175" s="41"/>
      <c r="RSZ175" s="41"/>
      <c r="RTA175" s="41"/>
      <c r="RTB175" s="41"/>
      <c r="RTC175" s="41"/>
      <c r="RTD175" s="41"/>
      <c r="RTE175" s="41"/>
      <c r="RTF175" s="41"/>
      <c r="RTG175" s="41"/>
      <c r="RTH175" s="41"/>
      <c r="RTI175" s="41"/>
      <c r="RTJ175" s="41"/>
      <c r="RTK175" s="41"/>
      <c r="RTL175" s="41"/>
      <c r="RTM175" s="41"/>
      <c r="RTN175" s="41"/>
      <c r="RTO175" s="41"/>
      <c r="RTP175" s="41"/>
      <c r="RTQ175" s="41"/>
      <c r="RTR175" s="41"/>
      <c r="RTS175" s="41"/>
      <c r="RTT175" s="41"/>
      <c r="RTU175" s="41"/>
      <c r="RTV175" s="41"/>
      <c r="RTW175" s="41"/>
      <c r="RTX175" s="41"/>
      <c r="RTY175" s="41"/>
      <c r="RTZ175" s="41"/>
      <c r="RUA175" s="41"/>
      <c r="RUB175" s="41"/>
      <c r="RUC175" s="41"/>
      <c r="RUD175" s="41"/>
      <c r="RUE175" s="41"/>
      <c r="RUF175" s="41"/>
      <c r="RUG175" s="41"/>
      <c r="RUH175" s="41"/>
      <c r="RUI175" s="41"/>
      <c r="RUJ175" s="41"/>
      <c r="RUK175" s="41"/>
      <c r="RUL175" s="41"/>
      <c r="RUM175" s="41"/>
      <c r="RUN175" s="41"/>
      <c r="RUO175" s="41"/>
      <c r="RUP175" s="41"/>
      <c r="RUQ175" s="41"/>
      <c r="RUR175" s="41"/>
      <c r="RUS175" s="41"/>
      <c r="RUT175" s="41"/>
      <c r="RUU175" s="41"/>
      <c r="RUV175" s="41"/>
      <c r="RUW175" s="41"/>
      <c r="RUX175" s="41"/>
      <c r="RUY175" s="41"/>
      <c r="RUZ175" s="41"/>
      <c r="RVA175" s="41"/>
      <c r="RVB175" s="41"/>
      <c r="RVC175" s="41"/>
      <c r="RVD175" s="41"/>
      <c r="RVE175" s="41"/>
      <c r="RVF175" s="41"/>
      <c r="RVG175" s="41"/>
      <c r="RVH175" s="41"/>
      <c r="RVI175" s="41"/>
      <c r="RVJ175" s="41"/>
      <c r="RVK175" s="41"/>
      <c r="RVL175" s="41"/>
      <c r="RVM175" s="41"/>
      <c r="RVN175" s="41"/>
      <c r="RVO175" s="41"/>
      <c r="RVP175" s="41"/>
      <c r="RVQ175" s="41"/>
      <c r="RVR175" s="41"/>
      <c r="RVS175" s="41"/>
      <c r="RVT175" s="41"/>
      <c r="RVU175" s="41"/>
      <c r="RVV175" s="41"/>
      <c r="RVW175" s="41"/>
      <c r="RVX175" s="41"/>
      <c r="RVY175" s="41"/>
      <c r="RVZ175" s="41"/>
      <c r="RWA175" s="41"/>
      <c r="RWB175" s="41"/>
      <c r="RWC175" s="41"/>
      <c r="RWD175" s="41"/>
      <c r="RWE175" s="41"/>
      <c r="RWF175" s="41"/>
      <c r="RWG175" s="41"/>
      <c r="RWH175" s="41"/>
      <c r="RWI175" s="41"/>
      <c r="RWJ175" s="41"/>
      <c r="RWK175" s="41"/>
      <c r="RWL175" s="41"/>
      <c r="RWM175" s="41"/>
      <c r="RWN175" s="41"/>
      <c r="RWO175" s="41"/>
      <c r="RWP175" s="41"/>
      <c r="RWQ175" s="41"/>
      <c r="RWR175" s="41"/>
      <c r="RWS175" s="41"/>
      <c r="RWT175" s="41"/>
      <c r="RWU175" s="41"/>
      <c r="RWV175" s="41"/>
      <c r="RWW175" s="41"/>
      <c r="RWX175" s="41"/>
      <c r="RWY175" s="41"/>
      <c r="RWZ175" s="41"/>
      <c r="RXA175" s="41"/>
      <c r="RXB175" s="41"/>
      <c r="RXC175" s="41"/>
      <c r="RXD175" s="41"/>
      <c r="RXE175" s="41"/>
      <c r="RXF175" s="41"/>
      <c r="RXG175" s="41"/>
      <c r="RXH175" s="41"/>
      <c r="RXI175" s="41"/>
      <c r="RXJ175" s="41"/>
      <c r="RXK175" s="41"/>
      <c r="RXR175" s="41"/>
      <c r="RXS175" s="41"/>
      <c r="RXT175" s="41"/>
      <c r="RXU175" s="41"/>
      <c r="RXV175" s="41"/>
      <c r="RXW175" s="41"/>
      <c r="RXX175" s="41"/>
      <c r="RXY175" s="41"/>
      <c r="RXZ175" s="41"/>
      <c r="RYA175" s="41"/>
      <c r="RYB175" s="41"/>
      <c r="RYC175" s="41"/>
      <c r="RYD175" s="41"/>
      <c r="RYE175" s="41"/>
      <c r="RYF175" s="41"/>
      <c r="RYG175" s="41"/>
      <c r="RYH175" s="41"/>
      <c r="RYI175" s="41"/>
      <c r="RYJ175" s="41"/>
      <c r="RYK175" s="41"/>
      <c r="RYL175" s="41"/>
      <c r="RYM175" s="41"/>
      <c r="RYN175" s="41"/>
      <c r="RYO175" s="41"/>
      <c r="RYP175" s="41"/>
      <c r="RYQ175" s="41"/>
      <c r="RYR175" s="41"/>
      <c r="RYS175" s="41"/>
      <c r="RYT175" s="41"/>
      <c r="RYU175" s="41"/>
      <c r="RYV175" s="41"/>
      <c r="RYW175" s="41"/>
      <c r="RYX175" s="41"/>
      <c r="RYY175" s="41"/>
      <c r="RYZ175" s="41"/>
      <c r="RZA175" s="41"/>
      <c r="RZB175" s="41"/>
      <c r="RZC175" s="41"/>
      <c r="RZD175" s="41"/>
      <c r="RZE175" s="41"/>
      <c r="RZF175" s="41"/>
      <c r="RZG175" s="41"/>
      <c r="RZH175" s="41"/>
      <c r="RZI175" s="41"/>
      <c r="RZJ175" s="41"/>
      <c r="RZK175" s="41"/>
      <c r="RZL175" s="41"/>
      <c r="RZM175" s="41"/>
      <c r="RZN175" s="41"/>
      <c r="RZO175" s="41"/>
      <c r="RZP175" s="41"/>
      <c r="RZQ175" s="41"/>
      <c r="RZR175" s="41"/>
      <c r="RZS175" s="41"/>
      <c r="RZT175" s="41"/>
      <c r="RZU175" s="41"/>
      <c r="RZV175" s="41"/>
      <c r="RZW175" s="41"/>
      <c r="RZX175" s="41"/>
      <c r="RZY175" s="41"/>
      <c r="RZZ175" s="41"/>
      <c r="SAA175" s="41"/>
      <c r="SAB175" s="41"/>
      <c r="SAC175" s="41"/>
      <c r="SAD175" s="41"/>
      <c r="SAE175" s="41"/>
      <c r="SAF175" s="41"/>
      <c r="SAG175" s="41"/>
      <c r="SAH175" s="41"/>
      <c r="SAI175" s="41"/>
      <c r="SAJ175" s="41"/>
      <c r="SAK175" s="41"/>
      <c r="SAL175" s="41"/>
      <c r="SAM175" s="41"/>
      <c r="SAN175" s="41"/>
      <c r="SAO175" s="41"/>
      <c r="SAP175" s="41"/>
      <c r="SAQ175" s="41"/>
      <c r="SAR175" s="41"/>
      <c r="SAS175" s="41"/>
      <c r="SAT175" s="41"/>
      <c r="SAU175" s="41"/>
      <c r="SAV175" s="41"/>
      <c r="SAW175" s="41"/>
      <c r="SAX175" s="41"/>
      <c r="SAY175" s="41"/>
      <c r="SAZ175" s="41"/>
      <c r="SBA175" s="41"/>
      <c r="SBB175" s="41"/>
      <c r="SBC175" s="41"/>
      <c r="SBD175" s="41"/>
      <c r="SBE175" s="41"/>
      <c r="SBF175" s="41"/>
      <c r="SBG175" s="41"/>
      <c r="SBH175" s="41"/>
      <c r="SBI175" s="41"/>
      <c r="SBJ175" s="41"/>
      <c r="SBK175" s="41"/>
      <c r="SBL175" s="41"/>
      <c r="SBM175" s="41"/>
      <c r="SBN175" s="41"/>
      <c r="SBO175" s="41"/>
      <c r="SBP175" s="41"/>
      <c r="SBQ175" s="41"/>
      <c r="SBR175" s="41"/>
      <c r="SBS175" s="41"/>
      <c r="SBT175" s="41"/>
      <c r="SBU175" s="41"/>
      <c r="SBV175" s="41"/>
      <c r="SBW175" s="41"/>
      <c r="SBX175" s="41"/>
      <c r="SBY175" s="41"/>
      <c r="SBZ175" s="41"/>
      <c r="SCA175" s="41"/>
      <c r="SCB175" s="41"/>
      <c r="SCC175" s="41"/>
      <c r="SCD175" s="41"/>
      <c r="SCE175" s="41"/>
      <c r="SCF175" s="41"/>
      <c r="SCG175" s="41"/>
      <c r="SCH175" s="41"/>
      <c r="SCI175" s="41"/>
      <c r="SCJ175" s="41"/>
      <c r="SCK175" s="41"/>
      <c r="SCL175" s="41"/>
      <c r="SCM175" s="41"/>
      <c r="SCN175" s="41"/>
      <c r="SCO175" s="41"/>
      <c r="SCP175" s="41"/>
      <c r="SCQ175" s="41"/>
      <c r="SCR175" s="41"/>
      <c r="SCS175" s="41"/>
      <c r="SCT175" s="41"/>
      <c r="SCU175" s="41"/>
      <c r="SCV175" s="41"/>
      <c r="SCW175" s="41"/>
      <c r="SCX175" s="41"/>
      <c r="SCY175" s="41"/>
      <c r="SCZ175" s="41"/>
      <c r="SDA175" s="41"/>
      <c r="SDB175" s="41"/>
      <c r="SDC175" s="41"/>
      <c r="SDD175" s="41"/>
      <c r="SDE175" s="41"/>
      <c r="SDF175" s="41"/>
      <c r="SDG175" s="41"/>
      <c r="SDH175" s="41"/>
      <c r="SDI175" s="41"/>
      <c r="SDJ175" s="41"/>
      <c r="SDK175" s="41"/>
      <c r="SDL175" s="41"/>
      <c r="SDM175" s="41"/>
      <c r="SDN175" s="41"/>
      <c r="SDO175" s="41"/>
      <c r="SDP175" s="41"/>
      <c r="SDQ175" s="41"/>
      <c r="SDR175" s="41"/>
      <c r="SDS175" s="41"/>
      <c r="SDT175" s="41"/>
      <c r="SDU175" s="41"/>
      <c r="SDV175" s="41"/>
      <c r="SDW175" s="41"/>
      <c r="SDX175" s="41"/>
      <c r="SDY175" s="41"/>
      <c r="SDZ175" s="41"/>
      <c r="SEA175" s="41"/>
      <c r="SEB175" s="41"/>
      <c r="SEC175" s="41"/>
      <c r="SED175" s="41"/>
      <c r="SEE175" s="41"/>
      <c r="SEF175" s="41"/>
      <c r="SEG175" s="41"/>
      <c r="SEH175" s="41"/>
      <c r="SEI175" s="41"/>
      <c r="SEJ175" s="41"/>
      <c r="SEK175" s="41"/>
      <c r="SEL175" s="41"/>
      <c r="SEM175" s="41"/>
      <c r="SEN175" s="41"/>
      <c r="SEO175" s="41"/>
      <c r="SEP175" s="41"/>
      <c r="SEQ175" s="41"/>
      <c r="SER175" s="41"/>
      <c r="SES175" s="41"/>
      <c r="SET175" s="41"/>
      <c r="SEU175" s="41"/>
      <c r="SEV175" s="41"/>
      <c r="SEW175" s="41"/>
      <c r="SEX175" s="41"/>
      <c r="SEY175" s="41"/>
      <c r="SEZ175" s="41"/>
      <c r="SFA175" s="41"/>
      <c r="SFB175" s="41"/>
      <c r="SFC175" s="41"/>
      <c r="SFD175" s="41"/>
      <c r="SFE175" s="41"/>
      <c r="SFF175" s="41"/>
      <c r="SFG175" s="41"/>
      <c r="SFH175" s="41"/>
      <c r="SFI175" s="41"/>
      <c r="SFJ175" s="41"/>
      <c r="SFK175" s="41"/>
      <c r="SFL175" s="41"/>
      <c r="SFM175" s="41"/>
      <c r="SFN175" s="41"/>
      <c r="SFO175" s="41"/>
      <c r="SFP175" s="41"/>
      <c r="SFQ175" s="41"/>
      <c r="SFR175" s="41"/>
      <c r="SFS175" s="41"/>
      <c r="SFT175" s="41"/>
      <c r="SFU175" s="41"/>
      <c r="SFV175" s="41"/>
      <c r="SFW175" s="41"/>
      <c r="SFX175" s="41"/>
      <c r="SFY175" s="41"/>
      <c r="SFZ175" s="41"/>
      <c r="SGA175" s="41"/>
      <c r="SGB175" s="41"/>
      <c r="SGC175" s="41"/>
      <c r="SGD175" s="41"/>
      <c r="SGE175" s="41"/>
      <c r="SGF175" s="41"/>
      <c r="SGG175" s="41"/>
      <c r="SGH175" s="41"/>
      <c r="SGI175" s="41"/>
      <c r="SGJ175" s="41"/>
      <c r="SGK175" s="41"/>
      <c r="SGL175" s="41"/>
      <c r="SGM175" s="41"/>
      <c r="SGN175" s="41"/>
      <c r="SGO175" s="41"/>
      <c r="SGP175" s="41"/>
      <c r="SGQ175" s="41"/>
      <c r="SGR175" s="41"/>
      <c r="SGS175" s="41"/>
      <c r="SGT175" s="41"/>
      <c r="SGU175" s="41"/>
      <c r="SGV175" s="41"/>
      <c r="SGW175" s="41"/>
      <c r="SGX175" s="41"/>
      <c r="SGY175" s="41"/>
      <c r="SGZ175" s="41"/>
      <c r="SHA175" s="41"/>
      <c r="SHB175" s="41"/>
      <c r="SHC175" s="41"/>
      <c r="SHD175" s="41"/>
      <c r="SHE175" s="41"/>
      <c r="SHF175" s="41"/>
      <c r="SHG175" s="41"/>
      <c r="SHN175" s="41"/>
      <c r="SHO175" s="41"/>
      <c r="SHP175" s="41"/>
      <c r="SHQ175" s="41"/>
      <c r="SHR175" s="41"/>
      <c r="SHS175" s="41"/>
      <c r="SHT175" s="41"/>
      <c r="SHU175" s="41"/>
      <c r="SHV175" s="41"/>
      <c r="SHW175" s="41"/>
      <c r="SHX175" s="41"/>
      <c r="SHY175" s="41"/>
      <c r="SHZ175" s="41"/>
      <c r="SIA175" s="41"/>
      <c r="SIB175" s="41"/>
      <c r="SIC175" s="41"/>
      <c r="SID175" s="41"/>
      <c r="SIE175" s="41"/>
      <c r="SIF175" s="41"/>
      <c r="SIG175" s="41"/>
      <c r="SIH175" s="41"/>
      <c r="SII175" s="41"/>
      <c r="SIJ175" s="41"/>
      <c r="SIK175" s="41"/>
      <c r="SIL175" s="41"/>
      <c r="SIM175" s="41"/>
      <c r="SIN175" s="41"/>
      <c r="SIO175" s="41"/>
      <c r="SIP175" s="41"/>
      <c r="SIQ175" s="41"/>
      <c r="SIR175" s="41"/>
      <c r="SIS175" s="41"/>
      <c r="SIT175" s="41"/>
      <c r="SIU175" s="41"/>
      <c r="SIV175" s="41"/>
      <c r="SIW175" s="41"/>
      <c r="SIX175" s="41"/>
      <c r="SIY175" s="41"/>
      <c r="SIZ175" s="41"/>
      <c r="SJA175" s="41"/>
      <c r="SJB175" s="41"/>
      <c r="SJC175" s="41"/>
      <c r="SJD175" s="41"/>
      <c r="SJE175" s="41"/>
      <c r="SJF175" s="41"/>
      <c r="SJG175" s="41"/>
      <c r="SJH175" s="41"/>
      <c r="SJI175" s="41"/>
      <c r="SJJ175" s="41"/>
      <c r="SJK175" s="41"/>
      <c r="SJL175" s="41"/>
      <c r="SJM175" s="41"/>
      <c r="SJN175" s="41"/>
      <c r="SJO175" s="41"/>
      <c r="SJP175" s="41"/>
      <c r="SJQ175" s="41"/>
      <c r="SJR175" s="41"/>
      <c r="SJS175" s="41"/>
      <c r="SJT175" s="41"/>
      <c r="SJU175" s="41"/>
      <c r="SJV175" s="41"/>
      <c r="SJW175" s="41"/>
      <c r="SJX175" s="41"/>
      <c r="SJY175" s="41"/>
      <c r="SJZ175" s="41"/>
      <c r="SKA175" s="41"/>
      <c r="SKB175" s="41"/>
      <c r="SKC175" s="41"/>
      <c r="SKD175" s="41"/>
      <c r="SKE175" s="41"/>
      <c r="SKF175" s="41"/>
      <c r="SKG175" s="41"/>
      <c r="SKH175" s="41"/>
      <c r="SKI175" s="41"/>
      <c r="SKJ175" s="41"/>
      <c r="SKK175" s="41"/>
      <c r="SKL175" s="41"/>
      <c r="SKM175" s="41"/>
      <c r="SKN175" s="41"/>
      <c r="SKO175" s="41"/>
      <c r="SKP175" s="41"/>
      <c r="SKQ175" s="41"/>
      <c r="SKR175" s="41"/>
      <c r="SKS175" s="41"/>
      <c r="SKT175" s="41"/>
      <c r="SKU175" s="41"/>
      <c r="SKV175" s="41"/>
      <c r="SKW175" s="41"/>
      <c r="SKX175" s="41"/>
      <c r="SKY175" s="41"/>
      <c r="SKZ175" s="41"/>
      <c r="SLA175" s="41"/>
      <c r="SLB175" s="41"/>
      <c r="SLC175" s="41"/>
      <c r="SLD175" s="41"/>
      <c r="SLE175" s="41"/>
      <c r="SLF175" s="41"/>
      <c r="SLG175" s="41"/>
      <c r="SLH175" s="41"/>
      <c r="SLI175" s="41"/>
      <c r="SLJ175" s="41"/>
      <c r="SLK175" s="41"/>
      <c r="SLL175" s="41"/>
      <c r="SLM175" s="41"/>
      <c r="SLN175" s="41"/>
      <c r="SLO175" s="41"/>
      <c r="SLP175" s="41"/>
      <c r="SLQ175" s="41"/>
      <c r="SLR175" s="41"/>
      <c r="SLS175" s="41"/>
      <c r="SLT175" s="41"/>
      <c r="SLU175" s="41"/>
      <c r="SLV175" s="41"/>
      <c r="SLW175" s="41"/>
      <c r="SLX175" s="41"/>
      <c r="SLY175" s="41"/>
      <c r="SLZ175" s="41"/>
      <c r="SMA175" s="41"/>
      <c r="SMB175" s="41"/>
      <c r="SMC175" s="41"/>
      <c r="SMD175" s="41"/>
      <c r="SME175" s="41"/>
      <c r="SMF175" s="41"/>
      <c r="SMG175" s="41"/>
      <c r="SMH175" s="41"/>
      <c r="SMI175" s="41"/>
      <c r="SMJ175" s="41"/>
      <c r="SMK175" s="41"/>
      <c r="SML175" s="41"/>
      <c r="SMM175" s="41"/>
      <c r="SMN175" s="41"/>
      <c r="SMO175" s="41"/>
      <c r="SMP175" s="41"/>
      <c r="SMQ175" s="41"/>
      <c r="SMR175" s="41"/>
      <c r="SMS175" s="41"/>
      <c r="SMT175" s="41"/>
      <c r="SMU175" s="41"/>
      <c r="SMV175" s="41"/>
      <c r="SMW175" s="41"/>
      <c r="SMX175" s="41"/>
      <c r="SMY175" s="41"/>
      <c r="SMZ175" s="41"/>
      <c r="SNA175" s="41"/>
      <c r="SNB175" s="41"/>
      <c r="SNC175" s="41"/>
      <c r="SND175" s="41"/>
      <c r="SNE175" s="41"/>
      <c r="SNF175" s="41"/>
      <c r="SNG175" s="41"/>
      <c r="SNH175" s="41"/>
      <c r="SNI175" s="41"/>
      <c r="SNJ175" s="41"/>
      <c r="SNK175" s="41"/>
      <c r="SNL175" s="41"/>
      <c r="SNM175" s="41"/>
      <c r="SNN175" s="41"/>
      <c r="SNO175" s="41"/>
      <c r="SNP175" s="41"/>
      <c r="SNQ175" s="41"/>
      <c r="SNR175" s="41"/>
      <c r="SNS175" s="41"/>
      <c r="SNT175" s="41"/>
      <c r="SNU175" s="41"/>
      <c r="SNV175" s="41"/>
      <c r="SNW175" s="41"/>
      <c r="SNX175" s="41"/>
      <c r="SNY175" s="41"/>
      <c r="SNZ175" s="41"/>
      <c r="SOA175" s="41"/>
      <c r="SOB175" s="41"/>
      <c r="SOC175" s="41"/>
      <c r="SOD175" s="41"/>
      <c r="SOE175" s="41"/>
      <c r="SOF175" s="41"/>
      <c r="SOG175" s="41"/>
      <c r="SOH175" s="41"/>
      <c r="SOI175" s="41"/>
      <c r="SOJ175" s="41"/>
      <c r="SOK175" s="41"/>
      <c r="SOL175" s="41"/>
      <c r="SOM175" s="41"/>
      <c r="SON175" s="41"/>
      <c r="SOO175" s="41"/>
      <c r="SOP175" s="41"/>
      <c r="SOQ175" s="41"/>
      <c r="SOR175" s="41"/>
      <c r="SOS175" s="41"/>
      <c r="SOT175" s="41"/>
      <c r="SOU175" s="41"/>
      <c r="SOV175" s="41"/>
      <c r="SOW175" s="41"/>
      <c r="SOX175" s="41"/>
      <c r="SOY175" s="41"/>
      <c r="SOZ175" s="41"/>
      <c r="SPA175" s="41"/>
      <c r="SPB175" s="41"/>
      <c r="SPC175" s="41"/>
      <c r="SPD175" s="41"/>
      <c r="SPE175" s="41"/>
      <c r="SPF175" s="41"/>
      <c r="SPG175" s="41"/>
      <c r="SPH175" s="41"/>
      <c r="SPI175" s="41"/>
      <c r="SPJ175" s="41"/>
      <c r="SPK175" s="41"/>
      <c r="SPL175" s="41"/>
      <c r="SPM175" s="41"/>
      <c r="SPN175" s="41"/>
      <c r="SPO175" s="41"/>
      <c r="SPP175" s="41"/>
      <c r="SPQ175" s="41"/>
      <c r="SPR175" s="41"/>
      <c r="SPS175" s="41"/>
      <c r="SPT175" s="41"/>
      <c r="SPU175" s="41"/>
      <c r="SPV175" s="41"/>
      <c r="SPW175" s="41"/>
      <c r="SPX175" s="41"/>
      <c r="SPY175" s="41"/>
      <c r="SPZ175" s="41"/>
      <c r="SQA175" s="41"/>
      <c r="SQB175" s="41"/>
      <c r="SQC175" s="41"/>
      <c r="SQD175" s="41"/>
      <c r="SQE175" s="41"/>
      <c r="SQF175" s="41"/>
      <c r="SQG175" s="41"/>
      <c r="SQH175" s="41"/>
      <c r="SQI175" s="41"/>
      <c r="SQJ175" s="41"/>
      <c r="SQK175" s="41"/>
      <c r="SQL175" s="41"/>
      <c r="SQM175" s="41"/>
      <c r="SQN175" s="41"/>
      <c r="SQO175" s="41"/>
      <c r="SQP175" s="41"/>
      <c r="SQQ175" s="41"/>
      <c r="SQR175" s="41"/>
      <c r="SQS175" s="41"/>
      <c r="SQT175" s="41"/>
      <c r="SQU175" s="41"/>
      <c r="SQV175" s="41"/>
      <c r="SQW175" s="41"/>
      <c r="SQX175" s="41"/>
      <c r="SQY175" s="41"/>
      <c r="SQZ175" s="41"/>
      <c r="SRA175" s="41"/>
      <c r="SRB175" s="41"/>
      <c r="SRC175" s="41"/>
      <c r="SRJ175" s="41"/>
      <c r="SRK175" s="41"/>
      <c r="SRL175" s="41"/>
      <c r="SRM175" s="41"/>
      <c r="SRN175" s="41"/>
      <c r="SRO175" s="41"/>
      <c r="SRP175" s="41"/>
      <c r="SRQ175" s="41"/>
      <c r="SRR175" s="41"/>
      <c r="SRS175" s="41"/>
      <c r="SRT175" s="41"/>
      <c r="SRU175" s="41"/>
      <c r="SRV175" s="41"/>
      <c r="SRW175" s="41"/>
      <c r="SRX175" s="41"/>
      <c r="SRY175" s="41"/>
      <c r="SRZ175" s="41"/>
      <c r="SSA175" s="41"/>
      <c r="SSB175" s="41"/>
      <c r="SSC175" s="41"/>
      <c r="SSD175" s="41"/>
      <c r="SSE175" s="41"/>
      <c r="SSF175" s="41"/>
      <c r="SSG175" s="41"/>
      <c r="SSH175" s="41"/>
      <c r="SSI175" s="41"/>
      <c r="SSJ175" s="41"/>
      <c r="SSK175" s="41"/>
      <c r="SSL175" s="41"/>
      <c r="SSM175" s="41"/>
      <c r="SSN175" s="41"/>
      <c r="SSO175" s="41"/>
      <c r="SSP175" s="41"/>
      <c r="SSQ175" s="41"/>
      <c r="SSR175" s="41"/>
      <c r="SSS175" s="41"/>
      <c r="SST175" s="41"/>
      <c r="SSU175" s="41"/>
      <c r="SSV175" s="41"/>
      <c r="SSW175" s="41"/>
      <c r="SSX175" s="41"/>
      <c r="SSY175" s="41"/>
      <c r="SSZ175" s="41"/>
      <c r="STA175" s="41"/>
      <c r="STB175" s="41"/>
      <c r="STC175" s="41"/>
      <c r="STD175" s="41"/>
      <c r="STE175" s="41"/>
      <c r="STF175" s="41"/>
      <c r="STG175" s="41"/>
      <c r="STH175" s="41"/>
      <c r="STI175" s="41"/>
      <c r="STJ175" s="41"/>
      <c r="STK175" s="41"/>
      <c r="STL175" s="41"/>
      <c r="STM175" s="41"/>
      <c r="STN175" s="41"/>
      <c r="STO175" s="41"/>
      <c r="STP175" s="41"/>
      <c r="STQ175" s="41"/>
      <c r="STR175" s="41"/>
      <c r="STS175" s="41"/>
      <c r="STT175" s="41"/>
      <c r="STU175" s="41"/>
      <c r="STV175" s="41"/>
      <c r="STW175" s="41"/>
      <c r="STX175" s="41"/>
      <c r="STY175" s="41"/>
      <c r="STZ175" s="41"/>
      <c r="SUA175" s="41"/>
      <c r="SUB175" s="41"/>
      <c r="SUC175" s="41"/>
      <c r="SUD175" s="41"/>
      <c r="SUE175" s="41"/>
      <c r="SUF175" s="41"/>
      <c r="SUG175" s="41"/>
      <c r="SUH175" s="41"/>
      <c r="SUI175" s="41"/>
      <c r="SUJ175" s="41"/>
      <c r="SUK175" s="41"/>
      <c r="SUL175" s="41"/>
      <c r="SUM175" s="41"/>
      <c r="SUN175" s="41"/>
      <c r="SUO175" s="41"/>
      <c r="SUP175" s="41"/>
      <c r="SUQ175" s="41"/>
      <c r="SUR175" s="41"/>
      <c r="SUS175" s="41"/>
      <c r="SUT175" s="41"/>
      <c r="SUU175" s="41"/>
      <c r="SUV175" s="41"/>
      <c r="SUW175" s="41"/>
      <c r="SUX175" s="41"/>
      <c r="SUY175" s="41"/>
      <c r="SUZ175" s="41"/>
      <c r="SVA175" s="41"/>
      <c r="SVB175" s="41"/>
      <c r="SVC175" s="41"/>
      <c r="SVD175" s="41"/>
      <c r="SVE175" s="41"/>
      <c r="SVF175" s="41"/>
      <c r="SVG175" s="41"/>
      <c r="SVH175" s="41"/>
      <c r="SVI175" s="41"/>
      <c r="SVJ175" s="41"/>
      <c r="SVK175" s="41"/>
      <c r="SVL175" s="41"/>
      <c r="SVM175" s="41"/>
      <c r="SVN175" s="41"/>
      <c r="SVO175" s="41"/>
      <c r="SVP175" s="41"/>
      <c r="SVQ175" s="41"/>
      <c r="SVR175" s="41"/>
      <c r="SVS175" s="41"/>
      <c r="SVT175" s="41"/>
      <c r="SVU175" s="41"/>
      <c r="SVV175" s="41"/>
      <c r="SVW175" s="41"/>
      <c r="SVX175" s="41"/>
      <c r="SVY175" s="41"/>
      <c r="SVZ175" s="41"/>
      <c r="SWA175" s="41"/>
      <c r="SWB175" s="41"/>
      <c r="SWC175" s="41"/>
      <c r="SWD175" s="41"/>
      <c r="SWE175" s="41"/>
      <c r="SWF175" s="41"/>
      <c r="SWG175" s="41"/>
      <c r="SWH175" s="41"/>
      <c r="SWI175" s="41"/>
      <c r="SWJ175" s="41"/>
      <c r="SWK175" s="41"/>
      <c r="SWL175" s="41"/>
      <c r="SWM175" s="41"/>
      <c r="SWN175" s="41"/>
      <c r="SWO175" s="41"/>
      <c r="SWP175" s="41"/>
      <c r="SWQ175" s="41"/>
      <c r="SWR175" s="41"/>
      <c r="SWS175" s="41"/>
      <c r="SWT175" s="41"/>
      <c r="SWU175" s="41"/>
      <c r="SWV175" s="41"/>
      <c r="SWW175" s="41"/>
      <c r="SWX175" s="41"/>
      <c r="SWY175" s="41"/>
      <c r="SWZ175" s="41"/>
      <c r="SXA175" s="41"/>
      <c r="SXB175" s="41"/>
      <c r="SXC175" s="41"/>
      <c r="SXD175" s="41"/>
      <c r="SXE175" s="41"/>
      <c r="SXF175" s="41"/>
      <c r="SXG175" s="41"/>
      <c r="SXH175" s="41"/>
      <c r="SXI175" s="41"/>
      <c r="SXJ175" s="41"/>
      <c r="SXK175" s="41"/>
      <c r="SXL175" s="41"/>
      <c r="SXM175" s="41"/>
      <c r="SXN175" s="41"/>
      <c r="SXO175" s="41"/>
      <c r="SXP175" s="41"/>
      <c r="SXQ175" s="41"/>
      <c r="SXR175" s="41"/>
      <c r="SXS175" s="41"/>
      <c r="SXT175" s="41"/>
      <c r="SXU175" s="41"/>
      <c r="SXV175" s="41"/>
      <c r="SXW175" s="41"/>
      <c r="SXX175" s="41"/>
      <c r="SXY175" s="41"/>
      <c r="SXZ175" s="41"/>
      <c r="SYA175" s="41"/>
      <c r="SYB175" s="41"/>
      <c r="SYC175" s="41"/>
      <c r="SYD175" s="41"/>
      <c r="SYE175" s="41"/>
      <c r="SYF175" s="41"/>
      <c r="SYG175" s="41"/>
      <c r="SYH175" s="41"/>
      <c r="SYI175" s="41"/>
      <c r="SYJ175" s="41"/>
      <c r="SYK175" s="41"/>
      <c r="SYL175" s="41"/>
      <c r="SYM175" s="41"/>
      <c r="SYN175" s="41"/>
      <c r="SYO175" s="41"/>
      <c r="SYP175" s="41"/>
      <c r="SYQ175" s="41"/>
      <c r="SYR175" s="41"/>
      <c r="SYS175" s="41"/>
      <c r="SYT175" s="41"/>
      <c r="SYU175" s="41"/>
      <c r="SYV175" s="41"/>
      <c r="SYW175" s="41"/>
      <c r="SYX175" s="41"/>
      <c r="SYY175" s="41"/>
      <c r="SYZ175" s="41"/>
      <c r="SZA175" s="41"/>
      <c r="SZB175" s="41"/>
      <c r="SZC175" s="41"/>
      <c r="SZD175" s="41"/>
      <c r="SZE175" s="41"/>
      <c r="SZF175" s="41"/>
      <c r="SZG175" s="41"/>
      <c r="SZH175" s="41"/>
      <c r="SZI175" s="41"/>
      <c r="SZJ175" s="41"/>
      <c r="SZK175" s="41"/>
      <c r="SZL175" s="41"/>
      <c r="SZM175" s="41"/>
      <c r="SZN175" s="41"/>
      <c r="SZO175" s="41"/>
      <c r="SZP175" s="41"/>
      <c r="SZQ175" s="41"/>
      <c r="SZR175" s="41"/>
      <c r="SZS175" s="41"/>
      <c r="SZT175" s="41"/>
      <c r="SZU175" s="41"/>
      <c r="SZV175" s="41"/>
      <c r="SZW175" s="41"/>
      <c r="SZX175" s="41"/>
      <c r="SZY175" s="41"/>
      <c r="SZZ175" s="41"/>
      <c r="TAA175" s="41"/>
      <c r="TAB175" s="41"/>
      <c r="TAC175" s="41"/>
      <c r="TAD175" s="41"/>
      <c r="TAE175" s="41"/>
      <c r="TAF175" s="41"/>
      <c r="TAG175" s="41"/>
      <c r="TAH175" s="41"/>
      <c r="TAI175" s="41"/>
      <c r="TAJ175" s="41"/>
      <c r="TAK175" s="41"/>
      <c r="TAL175" s="41"/>
      <c r="TAM175" s="41"/>
      <c r="TAN175" s="41"/>
      <c r="TAO175" s="41"/>
      <c r="TAP175" s="41"/>
      <c r="TAQ175" s="41"/>
      <c r="TAR175" s="41"/>
      <c r="TAS175" s="41"/>
      <c r="TAT175" s="41"/>
      <c r="TAU175" s="41"/>
      <c r="TAV175" s="41"/>
      <c r="TAW175" s="41"/>
      <c r="TAX175" s="41"/>
      <c r="TAY175" s="41"/>
      <c r="TBF175" s="41"/>
      <c r="TBG175" s="41"/>
      <c r="TBH175" s="41"/>
      <c r="TBI175" s="41"/>
      <c r="TBJ175" s="41"/>
      <c r="TBK175" s="41"/>
      <c r="TBL175" s="41"/>
      <c r="TBM175" s="41"/>
      <c r="TBN175" s="41"/>
      <c r="TBO175" s="41"/>
      <c r="TBP175" s="41"/>
      <c r="TBQ175" s="41"/>
      <c r="TBR175" s="41"/>
      <c r="TBS175" s="41"/>
      <c r="TBT175" s="41"/>
      <c r="TBU175" s="41"/>
      <c r="TBV175" s="41"/>
      <c r="TBW175" s="41"/>
      <c r="TBX175" s="41"/>
      <c r="TBY175" s="41"/>
      <c r="TBZ175" s="41"/>
      <c r="TCA175" s="41"/>
      <c r="TCB175" s="41"/>
      <c r="TCC175" s="41"/>
      <c r="TCD175" s="41"/>
      <c r="TCE175" s="41"/>
      <c r="TCF175" s="41"/>
      <c r="TCG175" s="41"/>
      <c r="TCH175" s="41"/>
      <c r="TCI175" s="41"/>
      <c r="TCJ175" s="41"/>
      <c r="TCK175" s="41"/>
      <c r="TCL175" s="41"/>
      <c r="TCM175" s="41"/>
      <c r="TCN175" s="41"/>
      <c r="TCO175" s="41"/>
      <c r="TCP175" s="41"/>
      <c r="TCQ175" s="41"/>
      <c r="TCR175" s="41"/>
      <c r="TCS175" s="41"/>
      <c r="TCT175" s="41"/>
      <c r="TCU175" s="41"/>
      <c r="TCV175" s="41"/>
      <c r="TCW175" s="41"/>
      <c r="TCX175" s="41"/>
      <c r="TCY175" s="41"/>
      <c r="TCZ175" s="41"/>
      <c r="TDA175" s="41"/>
      <c r="TDB175" s="41"/>
      <c r="TDC175" s="41"/>
      <c r="TDD175" s="41"/>
      <c r="TDE175" s="41"/>
      <c r="TDF175" s="41"/>
      <c r="TDG175" s="41"/>
      <c r="TDH175" s="41"/>
      <c r="TDI175" s="41"/>
      <c r="TDJ175" s="41"/>
      <c r="TDK175" s="41"/>
      <c r="TDL175" s="41"/>
      <c r="TDM175" s="41"/>
      <c r="TDN175" s="41"/>
      <c r="TDO175" s="41"/>
      <c r="TDP175" s="41"/>
      <c r="TDQ175" s="41"/>
      <c r="TDR175" s="41"/>
      <c r="TDS175" s="41"/>
      <c r="TDT175" s="41"/>
      <c r="TDU175" s="41"/>
      <c r="TDV175" s="41"/>
      <c r="TDW175" s="41"/>
      <c r="TDX175" s="41"/>
      <c r="TDY175" s="41"/>
      <c r="TDZ175" s="41"/>
      <c r="TEA175" s="41"/>
      <c r="TEB175" s="41"/>
      <c r="TEC175" s="41"/>
      <c r="TED175" s="41"/>
      <c r="TEE175" s="41"/>
      <c r="TEF175" s="41"/>
      <c r="TEG175" s="41"/>
      <c r="TEH175" s="41"/>
      <c r="TEI175" s="41"/>
      <c r="TEJ175" s="41"/>
      <c r="TEK175" s="41"/>
      <c r="TEL175" s="41"/>
      <c r="TEM175" s="41"/>
      <c r="TEN175" s="41"/>
      <c r="TEO175" s="41"/>
      <c r="TEP175" s="41"/>
      <c r="TEQ175" s="41"/>
      <c r="TER175" s="41"/>
      <c r="TES175" s="41"/>
      <c r="TET175" s="41"/>
      <c r="TEU175" s="41"/>
      <c r="TEV175" s="41"/>
      <c r="TEW175" s="41"/>
      <c r="TEX175" s="41"/>
      <c r="TEY175" s="41"/>
      <c r="TEZ175" s="41"/>
      <c r="TFA175" s="41"/>
      <c r="TFB175" s="41"/>
      <c r="TFC175" s="41"/>
      <c r="TFD175" s="41"/>
      <c r="TFE175" s="41"/>
      <c r="TFF175" s="41"/>
      <c r="TFG175" s="41"/>
      <c r="TFH175" s="41"/>
      <c r="TFI175" s="41"/>
      <c r="TFJ175" s="41"/>
      <c r="TFK175" s="41"/>
      <c r="TFL175" s="41"/>
      <c r="TFM175" s="41"/>
      <c r="TFN175" s="41"/>
      <c r="TFO175" s="41"/>
      <c r="TFP175" s="41"/>
      <c r="TFQ175" s="41"/>
      <c r="TFR175" s="41"/>
      <c r="TFS175" s="41"/>
      <c r="TFT175" s="41"/>
      <c r="TFU175" s="41"/>
      <c r="TFV175" s="41"/>
      <c r="TFW175" s="41"/>
      <c r="TFX175" s="41"/>
      <c r="TFY175" s="41"/>
      <c r="TFZ175" s="41"/>
      <c r="TGA175" s="41"/>
      <c r="TGB175" s="41"/>
      <c r="TGC175" s="41"/>
      <c r="TGD175" s="41"/>
      <c r="TGE175" s="41"/>
      <c r="TGF175" s="41"/>
      <c r="TGG175" s="41"/>
      <c r="TGH175" s="41"/>
      <c r="TGI175" s="41"/>
      <c r="TGJ175" s="41"/>
      <c r="TGK175" s="41"/>
      <c r="TGL175" s="41"/>
      <c r="TGM175" s="41"/>
      <c r="TGN175" s="41"/>
      <c r="TGO175" s="41"/>
      <c r="TGP175" s="41"/>
      <c r="TGQ175" s="41"/>
      <c r="TGR175" s="41"/>
      <c r="TGS175" s="41"/>
      <c r="TGT175" s="41"/>
      <c r="TGU175" s="41"/>
      <c r="TGV175" s="41"/>
      <c r="TGW175" s="41"/>
      <c r="TGX175" s="41"/>
      <c r="TGY175" s="41"/>
      <c r="TGZ175" s="41"/>
      <c r="THA175" s="41"/>
      <c r="THB175" s="41"/>
      <c r="THC175" s="41"/>
      <c r="THD175" s="41"/>
      <c r="THE175" s="41"/>
      <c r="THF175" s="41"/>
      <c r="THG175" s="41"/>
      <c r="THH175" s="41"/>
      <c r="THI175" s="41"/>
      <c r="THJ175" s="41"/>
      <c r="THK175" s="41"/>
      <c r="THL175" s="41"/>
      <c r="THM175" s="41"/>
      <c r="THN175" s="41"/>
      <c r="THO175" s="41"/>
      <c r="THP175" s="41"/>
      <c r="THQ175" s="41"/>
      <c r="THR175" s="41"/>
      <c r="THS175" s="41"/>
      <c r="THT175" s="41"/>
      <c r="THU175" s="41"/>
      <c r="THV175" s="41"/>
      <c r="THW175" s="41"/>
      <c r="THX175" s="41"/>
      <c r="THY175" s="41"/>
      <c r="THZ175" s="41"/>
      <c r="TIA175" s="41"/>
      <c r="TIB175" s="41"/>
      <c r="TIC175" s="41"/>
      <c r="TID175" s="41"/>
      <c r="TIE175" s="41"/>
      <c r="TIF175" s="41"/>
      <c r="TIG175" s="41"/>
      <c r="TIH175" s="41"/>
      <c r="TII175" s="41"/>
      <c r="TIJ175" s="41"/>
      <c r="TIK175" s="41"/>
      <c r="TIL175" s="41"/>
      <c r="TIM175" s="41"/>
      <c r="TIN175" s="41"/>
      <c r="TIO175" s="41"/>
      <c r="TIP175" s="41"/>
      <c r="TIQ175" s="41"/>
      <c r="TIR175" s="41"/>
      <c r="TIS175" s="41"/>
      <c r="TIT175" s="41"/>
      <c r="TIU175" s="41"/>
      <c r="TIV175" s="41"/>
      <c r="TIW175" s="41"/>
      <c r="TIX175" s="41"/>
      <c r="TIY175" s="41"/>
      <c r="TIZ175" s="41"/>
      <c r="TJA175" s="41"/>
      <c r="TJB175" s="41"/>
      <c r="TJC175" s="41"/>
      <c r="TJD175" s="41"/>
      <c r="TJE175" s="41"/>
      <c r="TJF175" s="41"/>
      <c r="TJG175" s="41"/>
      <c r="TJH175" s="41"/>
      <c r="TJI175" s="41"/>
      <c r="TJJ175" s="41"/>
      <c r="TJK175" s="41"/>
      <c r="TJL175" s="41"/>
      <c r="TJM175" s="41"/>
      <c r="TJN175" s="41"/>
      <c r="TJO175" s="41"/>
      <c r="TJP175" s="41"/>
      <c r="TJQ175" s="41"/>
      <c r="TJR175" s="41"/>
      <c r="TJS175" s="41"/>
      <c r="TJT175" s="41"/>
      <c r="TJU175" s="41"/>
      <c r="TJV175" s="41"/>
      <c r="TJW175" s="41"/>
      <c r="TJX175" s="41"/>
      <c r="TJY175" s="41"/>
      <c r="TJZ175" s="41"/>
      <c r="TKA175" s="41"/>
      <c r="TKB175" s="41"/>
      <c r="TKC175" s="41"/>
      <c r="TKD175" s="41"/>
      <c r="TKE175" s="41"/>
      <c r="TKF175" s="41"/>
      <c r="TKG175" s="41"/>
      <c r="TKH175" s="41"/>
      <c r="TKI175" s="41"/>
      <c r="TKJ175" s="41"/>
      <c r="TKK175" s="41"/>
      <c r="TKL175" s="41"/>
      <c r="TKM175" s="41"/>
      <c r="TKN175" s="41"/>
      <c r="TKO175" s="41"/>
      <c r="TKP175" s="41"/>
      <c r="TKQ175" s="41"/>
      <c r="TKR175" s="41"/>
      <c r="TKS175" s="41"/>
      <c r="TKT175" s="41"/>
      <c r="TKU175" s="41"/>
      <c r="TLB175" s="41"/>
      <c r="TLC175" s="41"/>
      <c r="TLD175" s="41"/>
      <c r="TLE175" s="41"/>
      <c r="TLF175" s="41"/>
      <c r="TLG175" s="41"/>
      <c r="TLH175" s="41"/>
      <c r="TLI175" s="41"/>
      <c r="TLJ175" s="41"/>
      <c r="TLK175" s="41"/>
      <c r="TLL175" s="41"/>
      <c r="TLM175" s="41"/>
      <c r="TLN175" s="41"/>
      <c r="TLO175" s="41"/>
      <c r="TLP175" s="41"/>
      <c r="TLQ175" s="41"/>
      <c r="TLR175" s="41"/>
      <c r="TLS175" s="41"/>
      <c r="TLT175" s="41"/>
      <c r="TLU175" s="41"/>
      <c r="TLV175" s="41"/>
      <c r="TLW175" s="41"/>
      <c r="TLX175" s="41"/>
      <c r="TLY175" s="41"/>
      <c r="TLZ175" s="41"/>
      <c r="TMA175" s="41"/>
      <c r="TMB175" s="41"/>
      <c r="TMC175" s="41"/>
      <c r="TMD175" s="41"/>
      <c r="TME175" s="41"/>
      <c r="TMF175" s="41"/>
      <c r="TMG175" s="41"/>
      <c r="TMH175" s="41"/>
      <c r="TMI175" s="41"/>
      <c r="TMJ175" s="41"/>
      <c r="TMK175" s="41"/>
      <c r="TML175" s="41"/>
      <c r="TMM175" s="41"/>
      <c r="TMN175" s="41"/>
      <c r="TMO175" s="41"/>
      <c r="TMP175" s="41"/>
      <c r="TMQ175" s="41"/>
      <c r="TMR175" s="41"/>
      <c r="TMS175" s="41"/>
      <c r="TMT175" s="41"/>
      <c r="TMU175" s="41"/>
      <c r="TMV175" s="41"/>
      <c r="TMW175" s="41"/>
      <c r="TMX175" s="41"/>
      <c r="TMY175" s="41"/>
      <c r="TMZ175" s="41"/>
      <c r="TNA175" s="41"/>
      <c r="TNB175" s="41"/>
      <c r="TNC175" s="41"/>
      <c r="TND175" s="41"/>
      <c r="TNE175" s="41"/>
      <c r="TNF175" s="41"/>
      <c r="TNG175" s="41"/>
      <c r="TNH175" s="41"/>
      <c r="TNI175" s="41"/>
      <c r="TNJ175" s="41"/>
      <c r="TNK175" s="41"/>
      <c r="TNL175" s="41"/>
      <c r="TNM175" s="41"/>
      <c r="TNN175" s="41"/>
      <c r="TNO175" s="41"/>
      <c r="TNP175" s="41"/>
      <c r="TNQ175" s="41"/>
      <c r="TNR175" s="41"/>
      <c r="TNS175" s="41"/>
      <c r="TNT175" s="41"/>
      <c r="TNU175" s="41"/>
      <c r="TNV175" s="41"/>
      <c r="TNW175" s="41"/>
      <c r="TNX175" s="41"/>
      <c r="TNY175" s="41"/>
      <c r="TNZ175" s="41"/>
      <c r="TOA175" s="41"/>
      <c r="TOB175" s="41"/>
      <c r="TOC175" s="41"/>
      <c r="TOD175" s="41"/>
      <c r="TOE175" s="41"/>
      <c r="TOF175" s="41"/>
      <c r="TOG175" s="41"/>
      <c r="TOH175" s="41"/>
      <c r="TOI175" s="41"/>
      <c r="TOJ175" s="41"/>
      <c r="TOK175" s="41"/>
      <c r="TOL175" s="41"/>
      <c r="TOM175" s="41"/>
      <c r="TON175" s="41"/>
      <c r="TOO175" s="41"/>
      <c r="TOP175" s="41"/>
      <c r="TOQ175" s="41"/>
      <c r="TOR175" s="41"/>
      <c r="TOS175" s="41"/>
      <c r="TOT175" s="41"/>
      <c r="TOU175" s="41"/>
      <c r="TOV175" s="41"/>
      <c r="TOW175" s="41"/>
      <c r="TOX175" s="41"/>
      <c r="TOY175" s="41"/>
      <c r="TOZ175" s="41"/>
      <c r="TPA175" s="41"/>
      <c r="TPB175" s="41"/>
      <c r="TPC175" s="41"/>
      <c r="TPD175" s="41"/>
      <c r="TPE175" s="41"/>
      <c r="TPF175" s="41"/>
      <c r="TPG175" s="41"/>
      <c r="TPH175" s="41"/>
      <c r="TPI175" s="41"/>
      <c r="TPJ175" s="41"/>
      <c r="TPK175" s="41"/>
      <c r="TPL175" s="41"/>
      <c r="TPM175" s="41"/>
      <c r="TPN175" s="41"/>
      <c r="TPO175" s="41"/>
      <c r="TPP175" s="41"/>
      <c r="TPQ175" s="41"/>
      <c r="TPR175" s="41"/>
      <c r="TPS175" s="41"/>
      <c r="TPT175" s="41"/>
      <c r="TPU175" s="41"/>
      <c r="TPV175" s="41"/>
      <c r="TPW175" s="41"/>
      <c r="TPX175" s="41"/>
      <c r="TPY175" s="41"/>
      <c r="TPZ175" s="41"/>
      <c r="TQA175" s="41"/>
      <c r="TQB175" s="41"/>
      <c r="TQC175" s="41"/>
      <c r="TQD175" s="41"/>
      <c r="TQE175" s="41"/>
      <c r="TQF175" s="41"/>
      <c r="TQG175" s="41"/>
      <c r="TQH175" s="41"/>
      <c r="TQI175" s="41"/>
      <c r="TQJ175" s="41"/>
      <c r="TQK175" s="41"/>
      <c r="TQL175" s="41"/>
      <c r="TQM175" s="41"/>
      <c r="TQN175" s="41"/>
      <c r="TQO175" s="41"/>
      <c r="TQP175" s="41"/>
      <c r="TQQ175" s="41"/>
      <c r="TQR175" s="41"/>
      <c r="TQS175" s="41"/>
      <c r="TQT175" s="41"/>
      <c r="TQU175" s="41"/>
      <c r="TQV175" s="41"/>
      <c r="TQW175" s="41"/>
      <c r="TQX175" s="41"/>
      <c r="TQY175" s="41"/>
      <c r="TQZ175" s="41"/>
      <c r="TRA175" s="41"/>
      <c r="TRB175" s="41"/>
      <c r="TRC175" s="41"/>
      <c r="TRD175" s="41"/>
      <c r="TRE175" s="41"/>
      <c r="TRF175" s="41"/>
      <c r="TRG175" s="41"/>
      <c r="TRH175" s="41"/>
      <c r="TRI175" s="41"/>
      <c r="TRJ175" s="41"/>
      <c r="TRK175" s="41"/>
      <c r="TRL175" s="41"/>
      <c r="TRM175" s="41"/>
      <c r="TRN175" s="41"/>
      <c r="TRO175" s="41"/>
      <c r="TRP175" s="41"/>
      <c r="TRQ175" s="41"/>
      <c r="TRR175" s="41"/>
      <c r="TRS175" s="41"/>
      <c r="TRT175" s="41"/>
      <c r="TRU175" s="41"/>
      <c r="TRV175" s="41"/>
      <c r="TRW175" s="41"/>
      <c r="TRX175" s="41"/>
      <c r="TRY175" s="41"/>
      <c r="TRZ175" s="41"/>
      <c r="TSA175" s="41"/>
      <c r="TSB175" s="41"/>
      <c r="TSC175" s="41"/>
      <c r="TSD175" s="41"/>
      <c r="TSE175" s="41"/>
      <c r="TSF175" s="41"/>
      <c r="TSG175" s="41"/>
      <c r="TSH175" s="41"/>
      <c r="TSI175" s="41"/>
      <c r="TSJ175" s="41"/>
      <c r="TSK175" s="41"/>
      <c r="TSL175" s="41"/>
      <c r="TSM175" s="41"/>
      <c r="TSN175" s="41"/>
      <c r="TSO175" s="41"/>
      <c r="TSP175" s="41"/>
      <c r="TSQ175" s="41"/>
      <c r="TSR175" s="41"/>
      <c r="TSS175" s="41"/>
      <c r="TST175" s="41"/>
      <c r="TSU175" s="41"/>
      <c r="TSV175" s="41"/>
      <c r="TSW175" s="41"/>
      <c r="TSX175" s="41"/>
      <c r="TSY175" s="41"/>
      <c r="TSZ175" s="41"/>
      <c r="TTA175" s="41"/>
      <c r="TTB175" s="41"/>
      <c r="TTC175" s="41"/>
      <c r="TTD175" s="41"/>
      <c r="TTE175" s="41"/>
      <c r="TTF175" s="41"/>
      <c r="TTG175" s="41"/>
      <c r="TTH175" s="41"/>
      <c r="TTI175" s="41"/>
      <c r="TTJ175" s="41"/>
      <c r="TTK175" s="41"/>
      <c r="TTL175" s="41"/>
      <c r="TTM175" s="41"/>
      <c r="TTN175" s="41"/>
      <c r="TTO175" s="41"/>
      <c r="TTP175" s="41"/>
      <c r="TTQ175" s="41"/>
      <c r="TTR175" s="41"/>
      <c r="TTS175" s="41"/>
      <c r="TTT175" s="41"/>
      <c r="TTU175" s="41"/>
      <c r="TTV175" s="41"/>
      <c r="TTW175" s="41"/>
      <c r="TTX175" s="41"/>
      <c r="TTY175" s="41"/>
      <c r="TTZ175" s="41"/>
      <c r="TUA175" s="41"/>
      <c r="TUB175" s="41"/>
      <c r="TUC175" s="41"/>
      <c r="TUD175" s="41"/>
      <c r="TUE175" s="41"/>
      <c r="TUF175" s="41"/>
      <c r="TUG175" s="41"/>
      <c r="TUH175" s="41"/>
      <c r="TUI175" s="41"/>
      <c r="TUJ175" s="41"/>
      <c r="TUK175" s="41"/>
      <c r="TUL175" s="41"/>
      <c r="TUM175" s="41"/>
      <c r="TUN175" s="41"/>
      <c r="TUO175" s="41"/>
      <c r="TUP175" s="41"/>
      <c r="TUQ175" s="41"/>
      <c r="TUX175" s="41"/>
      <c r="TUY175" s="41"/>
      <c r="TUZ175" s="41"/>
      <c r="TVA175" s="41"/>
      <c r="TVB175" s="41"/>
      <c r="TVC175" s="41"/>
      <c r="TVD175" s="41"/>
      <c r="TVE175" s="41"/>
      <c r="TVF175" s="41"/>
      <c r="TVG175" s="41"/>
      <c r="TVH175" s="41"/>
      <c r="TVI175" s="41"/>
      <c r="TVJ175" s="41"/>
      <c r="TVK175" s="41"/>
      <c r="TVL175" s="41"/>
      <c r="TVM175" s="41"/>
      <c r="TVN175" s="41"/>
      <c r="TVO175" s="41"/>
      <c r="TVP175" s="41"/>
      <c r="TVQ175" s="41"/>
      <c r="TVR175" s="41"/>
      <c r="TVS175" s="41"/>
      <c r="TVT175" s="41"/>
      <c r="TVU175" s="41"/>
      <c r="TVV175" s="41"/>
      <c r="TVW175" s="41"/>
      <c r="TVX175" s="41"/>
      <c r="TVY175" s="41"/>
      <c r="TVZ175" s="41"/>
      <c r="TWA175" s="41"/>
      <c r="TWB175" s="41"/>
      <c r="TWC175" s="41"/>
      <c r="TWD175" s="41"/>
      <c r="TWE175" s="41"/>
      <c r="TWF175" s="41"/>
      <c r="TWG175" s="41"/>
      <c r="TWH175" s="41"/>
      <c r="TWI175" s="41"/>
      <c r="TWJ175" s="41"/>
      <c r="TWK175" s="41"/>
      <c r="TWL175" s="41"/>
      <c r="TWM175" s="41"/>
      <c r="TWN175" s="41"/>
      <c r="TWO175" s="41"/>
      <c r="TWP175" s="41"/>
      <c r="TWQ175" s="41"/>
      <c r="TWR175" s="41"/>
      <c r="TWS175" s="41"/>
      <c r="TWT175" s="41"/>
      <c r="TWU175" s="41"/>
      <c r="TWV175" s="41"/>
      <c r="TWW175" s="41"/>
      <c r="TWX175" s="41"/>
      <c r="TWY175" s="41"/>
      <c r="TWZ175" s="41"/>
      <c r="TXA175" s="41"/>
      <c r="TXB175" s="41"/>
      <c r="TXC175" s="41"/>
      <c r="TXD175" s="41"/>
      <c r="TXE175" s="41"/>
      <c r="TXF175" s="41"/>
      <c r="TXG175" s="41"/>
      <c r="TXH175" s="41"/>
      <c r="TXI175" s="41"/>
      <c r="TXJ175" s="41"/>
      <c r="TXK175" s="41"/>
      <c r="TXL175" s="41"/>
      <c r="TXM175" s="41"/>
      <c r="TXN175" s="41"/>
      <c r="TXO175" s="41"/>
      <c r="TXP175" s="41"/>
      <c r="TXQ175" s="41"/>
      <c r="TXR175" s="41"/>
      <c r="TXS175" s="41"/>
      <c r="TXT175" s="41"/>
      <c r="TXU175" s="41"/>
      <c r="TXV175" s="41"/>
      <c r="TXW175" s="41"/>
      <c r="TXX175" s="41"/>
      <c r="TXY175" s="41"/>
      <c r="TXZ175" s="41"/>
      <c r="TYA175" s="41"/>
      <c r="TYB175" s="41"/>
      <c r="TYC175" s="41"/>
      <c r="TYD175" s="41"/>
      <c r="TYE175" s="41"/>
      <c r="TYF175" s="41"/>
      <c r="TYG175" s="41"/>
      <c r="TYH175" s="41"/>
      <c r="TYI175" s="41"/>
      <c r="TYJ175" s="41"/>
      <c r="TYK175" s="41"/>
      <c r="TYL175" s="41"/>
      <c r="TYM175" s="41"/>
      <c r="TYN175" s="41"/>
      <c r="TYO175" s="41"/>
      <c r="TYP175" s="41"/>
      <c r="TYQ175" s="41"/>
      <c r="TYR175" s="41"/>
      <c r="TYS175" s="41"/>
      <c r="TYT175" s="41"/>
      <c r="TYU175" s="41"/>
      <c r="TYV175" s="41"/>
      <c r="TYW175" s="41"/>
      <c r="TYX175" s="41"/>
      <c r="TYY175" s="41"/>
      <c r="TYZ175" s="41"/>
      <c r="TZA175" s="41"/>
      <c r="TZB175" s="41"/>
      <c r="TZC175" s="41"/>
      <c r="TZD175" s="41"/>
      <c r="TZE175" s="41"/>
      <c r="TZF175" s="41"/>
      <c r="TZG175" s="41"/>
      <c r="TZH175" s="41"/>
      <c r="TZI175" s="41"/>
      <c r="TZJ175" s="41"/>
      <c r="TZK175" s="41"/>
      <c r="TZL175" s="41"/>
      <c r="TZM175" s="41"/>
      <c r="TZN175" s="41"/>
      <c r="TZO175" s="41"/>
      <c r="TZP175" s="41"/>
      <c r="TZQ175" s="41"/>
      <c r="TZR175" s="41"/>
      <c r="TZS175" s="41"/>
      <c r="TZT175" s="41"/>
      <c r="TZU175" s="41"/>
      <c r="TZV175" s="41"/>
      <c r="TZW175" s="41"/>
      <c r="TZX175" s="41"/>
      <c r="TZY175" s="41"/>
      <c r="TZZ175" s="41"/>
      <c r="UAA175" s="41"/>
      <c r="UAB175" s="41"/>
      <c r="UAC175" s="41"/>
      <c r="UAD175" s="41"/>
      <c r="UAE175" s="41"/>
      <c r="UAF175" s="41"/>
      <c r="UAG175" s="41"/>
      <c r="UAH175" s="41"/>
      <c r="UAI175" s="41"/>
      <c r="UAJ175" s="41"/>
      <c r="UAK175" s="41"/>
      <c r="UAL175" s="41"/>
      <c r="UAM175" s="41"/>
      <c r="UAN175" s="41"/>
      <c r="UAO175" s="41"/>
      <c r="UAP175" s="41"/>
      <c r="UAQ175" s="41"/>
      <c r="UAR175" s="41"/>
      <c r="UAS175" s="41"/>
      <c r="UAT175" s="41"/>
      <c r="UAU175" s="41"/>
      <c r="UAV175" s="41"/>
      <c r="UAW175" s="41"/>
      <c r="UAX175" s="41"/>
      <c r="UAY175" s="41"/>
      <c r="UAZ175" s="41"/>
      <c r="UBA175" s="41"/>
      <c r="UBB175" s="41"/>
      <c r="UBC175" s="41"/>
      <c r="UBD175" s="41"/>
      <c r="UBE175" s="41"/>
      <c r="UBF175" s="41"/>
      <c r="UBG175" s="41"/>
      <c r="UBH175" s="41"/>
      <c r="UBI175" s="41"/>
      <c r="UBJ175" s="41"/>
      <c r="UBK175" s="41"/>
      <c r="UBL175" s="41"/>
      <c r="UBM175" s="41"/>
      <c r="UBN175" s="41"/>
      <c r="UBO175" s="41"/>
      <c r="UBP175" s="41"/>
      <c r="UBQ175" s="41"/>
      <c r="UBR175" s="41"/>
      <c r="UBS175" s="41"/>
      <c r="UBT175" s="41"/>
      <c r="UBU175" s="41"/>
      <c r="UBV175" s="41"/>
      <c r="UBW175" s="41"/>
      <c r="UBX175" s="41"/>
      <c r="UBY175" s="41"/>
      <c r="UBZ175" s="41"/>
      <c r="UCA175" s="41"/>
      <c r="UCB175" s="41"/>
      <c r="UCC175" s="41"/>
      <c r="UCD175" s="41"/>
      <c r="UCE175" s="41"/>
      <c r="UCF175" s="41"/>
      <c r="UCG175" s="41"/>
      <c r="UCH175" s="41"/>
      <c r="UCI175" s="41"/>
      <c r="UCJ175" s="41"/>
      <c r="UCK175" s="41"/>
      <c r="UCL175" s="41"/>
      <c r="UCM175" s="41"/>
      <c r="UCN175" s="41"/>
      <c r="UCO175" s="41"/>
      <c r="UCP175" s="41"/>
      <c r="UCQ175" s="41"/>
      <c r="UCR175" s="41"/>
      <c r="UCS175" s="41"/>
      <c r="UCT175" s="41"/>
      <c r="UCU175" s="41"/>
      <c r="UCV175" s="41"/>
      <c r="UCW175" s="41"/>
      <c r="UCX175" s="41"/>
      <c r="UCY175" s="41"/>
      <c r="UCZ175" s="41"/>
      <c r="UDA175" s="41"/>
      <c r="UDB175" s="41"/>
      <c r="UDC175" s="41"/>
      <c r="UDD175" s="41"/>
      <c r="UDE175" s="41"/>
      <c r="UDF175" s="41"/>
      <c r="UDG175" s="41"/>
      <c r="UDH175" s="41"/>
      <c r="UDI175" s="41"/>
      <c r="UDJ175" s="41"/>
      <c r="UDK175" s="41"/>
      <c r="UDL175" s="41"/>
      <c r="UDM175" s="41"/>
      <c r="UDN175" s="41"/>
      <c r="UDO175" s="41"/>
      <c r="UDP175" s="41"/>
      <c r="UDQ175" s="41"/>
      <c r="UDR175" s="41"/>
      <c r="UDS175" s="41"/>
      <c r="UDT175" s="41"/>
      <c r="UDU175" s="41"/>
      <c r="UDV175" s="41"/>
      <c r="UDW175" s="41"/>
      <c r="UDX175" s="41"/>
      <c r="UDY175" s="41"/>
      <c r="UDZ175" s="41"/>
      <c r="UEA175" s="41"/>
      <c r="UEB175" s="41"/>
      <c r="UEC175" s="41"/>
      <c r="UED175" s="41"/>
      <c r="UEE175" s="41"/>
      <c r="UEF175" s="41"/>
      <c r="UEG175" s="41"/>
      <c r="UEH175" s="41"/>
      <c r="UEI175" s="41"/>
      <c r="UEJ175" s="41"/>
      <c r="UEK175" s="41"/>
      <c r="UEL175" s="41"/>
      <c r="UEM175" s="41"/>
      <c r="UET175" s="41"/>
      <c r="UEU175" s="41"/>
      <c r="UEV175" s="41"/>
      <c r="UEW175" s="41"/>
      <c r="UEX175" s="41"/>
      <c r="UEY175" s="41"/>
      <c r="UEZ175" s="41"/>
      <c r="UFA175" s="41"/>
      <c r="UFB175" s="41"/>
      <c r="UFC175" s="41"/>
      <c r="UFD175" s="41"/>
      <c r="UFE175" s="41"/>
      <c r="UFF175" s="41"/>
      <c r="UFG175" s="41"/>
      <c r="UFH175" s="41"/>
      <c r="UFI175" s="41"/>
      <c r="UFJ175" s="41"/>
      <c r="UFK175" s="41"/>
      <c r="UFL175" s="41"/>
      <c r="UFM175" s="41"/>
      <c r="UFN175" s="41"/>
      <c r="UFO175" s="41"/>
      <c r="UFP175" s="41"/>
      <c r="UFQ175" s="41"/>
      <c r="UFR175" s="41"/>
      <c r="UFS175" s="41"/>
      <c r="UFT175" s="41"/>
      <c r="UFU175" s="41"/>
      <c r="UFV175" s="41"/>
      <c r="UFW175" s="41"/>
      <c r="UFX175" s="41"/>
      <c r="UFY175" s="41"/>
      <c r="UFZ175" s="41"/>
      <c r="UGA175" s="41"/>
      <c r="UGB175" s="41"/>
      <c r="UGC175" s="41"/>
      <c r="UGD175" s="41"/>
      <c r="UGE175" s="41"/>
      <c r="UGF175" s="41"/>
      <c r="UGG175" s="41"/>
      <c r="UGH175" s="41"/>
      <c r="UGI175" s="41"/>
      <c r="UGJ175" s="41"/>
      <c r="UGK175" s="41"/>
      <c r="UGL175" s="41"/>
      <c r="UGM175" s="41"/>
      <c r="UGN175" s="41"/>
      <c r="UGO175" s="41"/>
      <c r="UGP175" s="41"/>
      <c r="UGQ175" s="41"/>
      <c r="UGR175" s="41"/>
      <c r="UGS175" s="41"/>
      <c r="UGT175" s="41"/>
      <c r="UGU175" s="41"/>
      <c r="UGV175" s="41"/>
      <c r="UGW175" s="41"/>
      <c r="UGX175" s="41"/>
      <c r="UGY175" s="41"/>
      <c r="UGZ175" s="41"/>
      <c r="UHA175" s="41"/>
      <c r="UHB175" s="41"/>
      <c r="UHC175" s="41"/>
      <c r="UHD175" s="41"/>
      <c r="UHE175" s="41"/>
      <c r="UHF175" s="41"/>
      <c r="UHG175" s="41"/>
      <c r="UHH175" s="41"/>
      <c r="UHI175" s="41"/>
      <c r="UHJ175" s="41"/>
      <c r="UHK175" s="41"/>
      <c r="UHL175" s="41"/>
      <c r="UHM175" s="41"/>
      <c r="UHN175" s="41"/>
      <c r="UHO175" s="41"/>
      <c r="UHP175" s="41"/>
      <c r="UHQ175" s="41"/>
      <c r="UHR175" s="41"/>
      <c r="UHS175" s="41"/>
      <c r="UHT175" s="41"/>
      <c r="UHU175" s="41"/>
      <c r="UHV175" s="41"/>
      <c r="UHW175" s="41"/>
      <c r="UHX175" s="41"/>
      <c r="UHY175" s="41"/>
      <c r="UHZ175" s="41"/>
      <c r="UIA175" s="41"/>
      <c r="UIB175" s="41"/>
      <c r="UIC175" s="41"/>
      <c r="UID175" s="41"/>
      <c r="UIE175" s="41"/>
      <c r="UIF175" s="41"/>
      <c r="UIG175" s="41"/>
      <c r="UIH175" s="41"/>
      <c r="UII175" s="41"/>
      <c r="UIJ175" s="41"/>
      <c r="UIK175" s="41"/>
      <c r="UIL175" s="41"/>
      <c r="UIM175" s="41"/>
      <c r="UIN175" s="41"/>
      <c r="UIO175" s="41"/>
      <c r="UIP175" s="41"/>
      <c r="UIQ175" s="41"/>
      <c r="UIR175" s="41"/>
      <c r="UIS175" s="41"/>
      <c r="UIT175" s="41"/>
      <c r="UIU175" s="41"/>
      <c r="UIV175" s="41"/>
      <c r="UIW175" s="41"/>
      <c r="UIX175" s="41"/>
      <c r="UIY175" s="41"/>
      <c r="UIZ175" s="41"/>
      <c r="UJA175" s="41"/>
      <c r="UJB175" s="41"/>
      <c r="UJC175" s="41"/>
      <c r="UJD175" s="41"/>
      <c r="UJE175" s="41"/>
      <c r="UJF175" s="41"/>
      <c r="UJG175" s="41"/>
      <c r="UJH175" s="41"/>
      <c r="UJI175" s="41"/>
      <c r="UJJ175" s="41"/>
      <c r="UJK175" s="41"/>
      <c r="UJL175" s="41"/>
      <c r="UJM175" s="41"/>
      <c r="UJN175" s="41"/>
      <c r="UJO175" s="41"/>
      <c r="UJP175" s="41"/>
      <c r="UJQ175" s="41"/>
      <c r="UJR175" s="41"/>
      <c r="UJS175" s="41"/>
      <c r="UJT175" s="41"/>
      <c r="UJU175" s="41"/>
      <c r="UJV175" s="41"/>
      <c r="UJW175" s="41"/>
      <c r="UJX175" s="41"/>
      <c r="UJY175" s="41"/>
      <c r="UJZ175" s="41"/>
      <c r="UKA175" s="41"/>
      <c r="UKB175" s="41"/>
      <c r="UKC175" s="41"/>
      <c r="UKD175" s="41"/>
      <c r="UKE175" s="41"/>
      <c r="UKF175" s="41"/>
      <c r="UKG175" s="41"/>
      <c r="UKH175" s="41"/>
      <c r="UKI175" s="41"/>
      <c r="UKJ175" s="41"/>
      <c r="UKK175" s="41"/>
      <c r="UKL175" s="41"/>
      <c r="UKM175" s="41"/>
      <c r="UKN175" s="41"/>
      <c r="UKO175" s="41"/>
      <c r="UKP175" s="41"/>
      <c r="UKQ175" s="41"/>
      <c r="UKR175" s="41"/>
      <c r="UKS175" s="41"/>
      <c r="UKT175" s="41"/>
      <c r="UKU175" s="41"/>
      <c r="UKV175" s="41"/>
      <c r="UKW175" s="41"/>
      <c r="UKX175" s="41"/>
      <c r="UKY175" s="41"/>
      <c r="UKZ175" s="41"/>
      <c r="ULA175" s="41"/>
      <c r="ULB175" s="41"/>
      <c r="ULC175" s="41"/>
      <c r="ULD175" s="41"/>
      <c r="ULE175" s="41"/>
      <c r="ULF175" s="41"/>
      <c r="ULG175" s="41"/>
      <c r="ULH175" s="41"/>
      <c r="ULI175" s="41"/>
      <c r="ULJ175" s="41"/>
      <c r="ULK175" s="41"/>
      <c r="ULL175" s="41"/>
      <c r="ULM175" s="41"/>
      <c r="ULN175" s="41"/>
      <c r="ULO175" s="41"/>
      <c r="ULP175" s="41"/>
      <c r="ULQ175" s="41"/>
      <c r="ULR175" s="41"/>
      <c r="ULS175" s="41"/>
      <c r="ULT175" s="41"/>
      <c r="ULU175" s="41"/>
      <c r="ULV175" s="41"/>
      <c r="ULW175" s="41"/>
      <c r="ULX175" s="41"/>
      <c r="ULY175" s="41"/>
      <c r="ULZ175" s="41"/>
      <c r="UMA175" s="41"/>
      <c r="UMB175" s="41"/>
      <c r="UMC175" s="41"/>
      <c r="UMD175" s="41"/>
      <c r="UME175" s="41"/>
      <c r="UMF175" s="41"/>
      <c r="UMG175" s="41"/>
      <c r="UMH175" s="41"/>
      <c r="UMI175" s="41"/>
      <c r="UMJ175" s="41"/>
      <c r="UMK175" s="41"/>
      <c r="UML175" s="41"/>
      <c r="UMM175" s="41"/>
      <c r="UMN175" s="41"/>
      <c r="UMO175" s="41"/>
      <c r="UMP175" s="41"/>
      <c r="UMQ175" s="41"/>
      <c r="UMR175" s="41"/>
      <c r="UMS175" s="41"/>
      <c r="UMT175" s="41"/>
      <c r="UMU175" s="41"/>
      <c r="UMV175" s="41"/>
      <c r="UMW175" s="41"/>
      <c r="UMX175" s="41"/>
      <c r="UMY175" s="41"/>
      <c r="UMZ175" s="41"/>
      <c r="UNA175" s="41"/>
      <c r="UNB175" s="41"/>
      <c r="UNC175" s="41"/>
      <c r="UND175" s="41"/>
      <c r="UNE175" s="41"/>
      <c r="UNF175" s="41"/>
      <c r="UNG175" s="41"/>
      <c r="UNH175" s="41"/>
      <c r="UNI175" s="41"/>
      <c r="UNJ175" s="41"/>
      <c r="UNK175" s="41"/>
      <c r="UNL175" s="41"/>
      <c r="UNM175" s="41"/>
      <c r="UNN175" s="41"/>
      <c r="UNO175" s="41"/>
      <c r="UNP175" s="41"/>
      <c r="UNQ175" s="41"/>
      <c r="UNR175" s="41"/>
      <c r="UNS175" s="41"/>
      <c r="UNT175" s="41"/>
      <c r="UNU175" s="41"/>
      <c r="UNV175" s="41"/>
      <c r="UNW175" s="41"/>
      <c r="UNX175" s="41"/>
      <c r="UNY175" s="41"/>
      <c r="UNZ175" s="41"/>
      <c r="UOA175" s="41"/>
      <c r="UOB175" s="41"/>
      <c r="UOC175" s="41"/>
      <c r="UOD175" s="41"/>
      <c r="UOE175" s="41"/>
      <c r="UOF175" s="41"/>
      <c r="UOG175" s="41"/>
      <c r="UOH175" s="41"/>
      <c r="UOI175" s="41"/>
      <c r="UOP175" s="41"/>
      <c r="UOQ175" s="41"/>
      <c r="UOR175" s="41"/>
      <c r="UOS175" s="41"/>
      <c r="UOT175" s="41"/>
      <c r="UOU175" s="41"/>
      <c r="UOV175" s="41"/>
      <c r="UOW175" s="41"/>
      <c r="UOX175" s="41"/>
      <c r="UOY175" s="41"/>
      <c r="UOZ175" s="41"/>
      <c r="UPA175" s="41"/>
      <c r="UPB175" s="41"/>
      <c r="UPC175" s="41"/>
      <c r="UPD175" s="41"/>
      <c r="UPE175" s="41"/>
      <c r="UPF175" s="41"/>
      <c r="UPG175" s="41"/>
      <c r="UPH175" s="41"/>
      <c r="UPI175" s="41"/>
      <c r="UPJ175" s="41"/>
      <c r="UPK175" s="41"/>
      <c r="UPL175" s="41"/>
      <c r="UPM175" s="41"/>
      <c r="UPN175" s="41"/>
      <c r="UPO175" s="41"/>
      <c r="UPP175" s="41"/>
      <c r="UPQ175" s="41"/>
      <c r="UPR175" s="41"/>
      <c r="UPS175" s="41"/>
      <c r="UPT175" s="41"/>
      <c r="UPU175" s="41"/>
      <c r="UPV175" s="41"/>
      <c r="UPW175" s="41"/>
      <c r="UPX175" s="41"/>
      <c r="UPY175" s="41"/>
      <c r="UPZ175" s="41"/>
      <c r="UQA175" s="41"/>
      <c r="UQB175" s="41"/>
      <c r="UQC175" s="41"/>
      <c r="UQD175" s="41"/>
      <c r="UQE175" s="41"/>
      <c r="UQF175" s="41"/>
      <c r="UQG175" s="41"/>
      <c r="UQH175" s="41"/>
      <c r="UQI175" s="41"/>
      <c r="UQJ175" s="41"/>
      <c r="UQK175" s="41"/>
      <c r="UQL175" s="41"/>
      <c r="UQM175" s="41"/>
      <c r="UQN175" s="41"/>
      <c r="UQO175" s="41"/>
      <c r="UQP175" s="41"/>
      <c r="UQQ175" s="41"/>
      <c r="UQR175" s="41"/>
      <c r="UQS175" s="41"/>
      <c r="UQT175" s="41"/>
      <c r="UQU175" s="41"/>
      <c r="UQV175" s="41"/>
      <c r="UQW175" s="41"/>
      <c r="UQX175" s="41"/>
      <c r="UQY175" s="41"/>
      <c r="UQZ175" s="41"/>
      <c r="URA175" s="41"/>
      <c r="URB175" s="41"/>
      <c r="URC175" s="41"/>
      <c r="URD175" s="41"/>
      <c r="URE175" s="41"/>
      <c r="URF175" s="41"/>
      <c r="URG175" s="41"/>
      <c r="URH175" s="41"/>
      <c r="URI175" s="41"/>
      <c r="URJ175" s="41"/>
      <c r="URK175" s="41"/>
      <c r="URL175" s="41"/>
      <c r="URM175" s="41"/>
      <c r="URN175" s="41"/>
      <c r="URO175" s="41"/>
      <c r="URP175" s="41"/>
      <c r="URQ175" s="41"/>
      <c r="URR175" s="41"/>
      <c r="URS175" s="41"/>
      <c r="URT175" s="41"/>
      <c r="URU175" s="41"/>
      <c r="URV175" s="41"/>
      <c r="URW175" s="41"/>
      <c r="URX175" s="41"/>
      <c r="URY175" s="41"/>
      <c r="URZ175" s="41"/>
      <c r="USA175" s="41"/>
      <c r="USB175" s="41"/>
      <c r="USC175" s="41"/>
      <c r="USD175" s="41"/>
      <c r="USE175" s="41"/>
      <c r="USF175" s="41"/>
      <c r="USG175" s="41"/>
      <c r="USH175" s="41"/>
      <c r="USI175" s="41"/>
      <c r="USJ175" s="41"/>
      <c r="USK175" s="41"/>
      <c r="USL175" s="41"/>
      <c r="USM175" s="41"/>
      <c r="USN175" s="41"/>
      <c r="USO175" s="41"/>
      <c r="USP175" s="41"/>
      <c r="USQ175" s="41"/>
      <c r="USR175" s="41"/>
      <c r="USS175" s="41"/>
      <c r="UST175" s="41"/>
      <c r="USU175" s="41"/>
      <c r="USV175" s="41"/>
      <c r="USW175" s="41"/>
      <c r="USX175" s="41"/>
      <c r="USY175" s="41"/>
      <c r="USZ175" s="41"/>
      <c r="UTA175" s="41"/>
      <c r="UTB175" s="41"/>
      <c r="UTC175" s="41"/>
      <c r="UTD175" s="41"/>
      <c r="UTE175" s="41"/>
      <c r="UTF175" s="41"/>
      <c r="UTG175" s="41"/>
      <c r="UTH175" s="41"/>
      <c r="UTI175" s="41"/>
      <c r="UTJ175" s="41"/>
      <c r="UTK175" s="41"/>
      <c r="UTL175" s="41"/>
      <c r="UTM175" s="41"/>
      <c r="UTN175" s="41"/>
      <c r="UTO175" s="41"/>
      <c r="UTP175" s="41"/>
      <c r="UTQ175" s="41"/>
      <c r="UTR175" s="41"/>
      <c r="UTS175" s="41"/>
      <c r="UTT175" s="41"/>
      <c r="UTU175" s="41"/>
      <c r="UTV175" s="41"/>
      <c r="UTW175" s="41"/>
      <c r="UTX175" s="41"/>
      <c r="UTY175" s="41"/>
      <c r="UTZ175" s="41"/>
      <c r="UUA175" s="41"/>
      <c r="UUB175" s="41"/>
      <c r="UUC175" s="41"/>
      <c r="UUD175" s="41"/>
      <c r="UUE175" s="41"/>
      <c r="UUF175" s="41"/>
      <c r="UUG175" s="41"/>
      <c r="UUH175" s="41"/>
      <c r="UUI175" s="41"/>
      <c r="UUJ175" s="41"/>
      <c r="UUK175" s="41"/>
      <c r="UUL175" s="41"/>
      <c r="UUM175" s="41"/>
      <c r="UUN175" s="41"/>
      <c r="UUO175" s="41"/>
      <c r="UUP175" s="41"/>
      <c r="UUQ175" s="41"/>
      <c r="UUR175" s="41"/>
      <c r="UUS175" s="41"/>
      <c r="UUT175" s="41"/>
      <c r="UUU175" s="41"/>
      <c r="UUV175" s="41"/>
      <c r="UUW175" s="41"/>
      <c r="UUX175" s="41"/>
      <c r="UUY175" s="41"/>
      <c r="UUZ175" s="41"/>
      <c r="UVA175" s="41"/>
      <c r="UVB175" s="41"/>
      <c r="UVC175" s="41"/>
      <c r="UVD175" s="41"/>
      <c r="UVE175" s="41"/>
      <c r="UVF175" s="41"/>
      <c r="UVG175" s="41"/>
      <c r="UVH175" s="41"/>
      <c r="UVI175" s="41"/>
      <c r="UVJ175" s="41"/>
      <c r="UVK175" s="41"/>
      <c r="UVL175" s="41"/>
      <c r="UVM175" s="41"/>
      <c r="UVN175" s="41"/>
      <c r="UVO175" s="41"/>
      <c r="UVP175" s="41"/>
      <c r="UVQ175" s="41"/>
      <c r="UVR175" s="41"/>
      <c r="UVS175" s="41"/>
      <c r="UVT175" s="41"/>
      <c r="UVU175" s="41"/>
      <c r="UVV175" s="41"/>
      <c r="UVW175" s="41"/>
      <c r="UVX175" s="41"/>
      <c r="UVY175" s="41"/>
      <c r="UVZ175" s="41"/>
      <c r="UWA175" s="41"/>
      <c r="UWB175" s="41"/>
      <c r="UWC175" s="41"/>
      <c r="UWD175" s="41"/>
      <c r="UWE175" s="41"/>
      <c r="UWF175" s="41"/>
      <c r="UWG175" s="41"/>
      <c r="UWH175" s="41"/>
      <c r="UWI175" s="41"/>
      <c r="UWJ175" s="41"/>
      <c r="UWK175" s="41"/>
      <c r="UWL175" s="41"/>
      <c r="UWM175" s="41"/>
      <c r="UWN175" s="41"/>
      <c r="UWO175" s="41"/>
      <c r="UWP175" s="41"/>
      <c r="UWQ175" s="41"/>
      <c r="UWR175" s="41"/>
      <c r="UWS175" s="41"/>
      <c r="UWT175" s="41"/>
      <c r="UWU175" s="41"/>
      <c r="UWV175" s="41"/>
      <c r="UWW175" s="41"/>
      <c r="UWX175" s="41"/>
      <c r="UWY175" s="41"/>
      <c r="UWZ175" s="41"/>
      <c r="UXA175" s="41"/>
      <c r="UXB175" s="41"/>
      <c r="UXC175" s="41"/>
      <c r="UXD175" s="41"/>
      <c r="UXE175" s="41"/>
      <c r="UXF175" s="41"/>
      <c r="UXG175" s="41"/>
      <c r="UXH175" s="41"/>
      <c r="UXI175" s="41"/>
      <c r="UXJ175" s="41"/>
      <c r="UXK175" s="41"/>
      <c r="UXL175" s="41"/>
      <c r="UXM175" s="41"/>
      <c r="UXN175" s="41"/>
      <c r="UXO175" s="41"/>
      <c r="UXP175" s="41"/>
      <c r="UXQ175" s="41"/>
      <c r="UXR175" s="41"/>
      <c r="UXS175" s="41"/>
      <c r="UXT175" s="41"/>
      <c r="UXU175" s="41"/>
      <c r="UXV175" s="41"/>
      <c r="UXW175" s="41"/>
      <c r="UXX175" s="41"/>
      <c r="UXY175" s="41"/>
      <c r="UXZ175" s="41"/>
      <c r="UYA175" s="41"/>
      <c r="UYB175" s="41"/>
      <c r="UYC175" s="41"/>
      <c r="UYD175" s="41"/>
      <c r="UYE175" s="41"/>
      <c r="UYL175" s="41"/>
      <c r="UYM175" s="41"/>
      <c r="UYN175" s="41"/>
      <c r="UYO175" s="41"/>
      <c r="UYP175" s="41"/>
      <c r="UYQ175" s="41"/>
      <c r="UYR175" s="41"/>
      <c r="UYS175" s="41"/>
      <c r="UYT175" s="41"/>
      <c r="UYU175" s="41"/>
      <c r="UYV175" s="41"/>
      <c r="UYW175" s="41"/>
      <c r="UYX175" s="41"/>
      <c r="UYY175" s="41"/>
      <c r="UYZ175" s="41"/>
      <c r="UZA175" s="41"/>
      <c r="UZB175" s="41"/>
      <c r="UZC175" s="41"/>
      <c r="UZD175" s="41"/>
      <c r="UZE175" s="41"/>
      <c r="UZF175" s="41"/>
      <c r="UZG175" s="41"/>
      <c r="UZH175" s="41"/>
      <c r="UZI175" s="41"/>
      <c r="UZJ175" s="41"/>
      <c r="UZK175" s="41"/>
      <c r="UZL175" s="41"/>
      <c r="UZM175" s="41"/>
      <c r="UZN175" s="41"/>
      <c r="UZO175" s="41"/>
      <c r="UZP175" s="41"/>
      <c r="UZQ175" s="41"/>
      <c r="UZR175" s="41"/>
      <c r="UZS175" s="41"/>
      <c r="UZT175" s="41"/>
      <c r="UZU175" s="41"/>
      <c r="UZV175" s="41"/>
      <c r="UZW175" s="41"/>
      <c r="UZX175" s="41"/>
      <c r="UZY175" s="41"/>
      <c r="UZZ175" s="41"/>
      <c r="VAA175" s="41"/>
      <c r="VAB175" s="41"/>
      <c r="VAC175" s="41"/>
      <c r="VAD175" s="41"/>
      <c r="VAE175" s="41"/>
      <c r="VAF175" s="41"/>
      <c r="VAG175" s="41"/>
      <c r="VAH175" s="41"/>
      <c r="VAI175" s="41"/>
      <c r="VAJ175" s="41"/>
      <c r="VAK175" s="41"/>
      <c r="VAL175" s="41"/>
      <c r="VAM175" s="41"/>
      <c r="VAN175" s="41"/>
      <c r="VAO175" s="41"/>
      <c r="VAP175" s="41"/>
      <c r="VAQ175" s="41"/>
      <c r="VAR175" s="41"/>
      <c r="VAS175" s="41"/>
      <c r="VAT175" s="41"/>
      <c r="VAU175" s="41"/>
      <c r="VAV175" s="41"/>
      <c r="VAW175" s="41"/>
      <c r="VAX175" s="41"/>
      <c r="VAY175" s="41"/>
      <c r="VAZ175" s="41"/>
      <c r="VBA175" s="41"/>
      <c r="VBB175" s="41"/>
      <c r="VBC175" s="41"/>
      <c r="VBD175" s="41"/>
      <c r="VBE175" s="41"/>
      <c r="VBF175" s="41"/>
      <c r="VBG175" s="41"/>
      <c r="VBH175" s="41"/>
      <c r="VBI175" s="41"/>
      <c r="VBJ175" s="41"/>
      <c r="VBK175" s="41"/>
      <c r="VBL175" s="41"/>
      <c r="VBM175" s="41"/>
      <c r="VBN175" s="41"/>
      <c r="VBO175" s="41"/>
      <c r="VBP175" s="41"/>
      <c r="VBQ175" s="41"/>
      <c r="VBR175" s="41"/>
      <c r="VBS175" s="41"/>
      <c r="VBT175" s="41"/>
      <c r="VBU175" s="41"/>
      <c r="VBV175" s="41"/>
      <c r="VBW175" s="41"/>
      <c r="VBX175" s="41"/>
      <c r="VBY175" s="41"/>
      <c r="VBZ175" s="41"/>
      <c r="VCA175" s="41"/>
      <c r="VCB175" s="41"/>
      <c r="VCC175" s="41"/>
      <c r="VCD175" s="41"/>
      <c r="VCE175" s="41"/>
      <c r="VCF175" s="41"/>
      <c r="VCG175" s="41"/>
      <c r="VCH175" s="41"/>
      <c r="VCI175" s="41"/>
      <c r="VCJ175" s="41"/>
      <c r="VCK175" s="41"/>
      <c r="VCL175" s="41"/>
      <c r="VCM175" s="41"/>
      <c r="VCN175" s="41"/>
      <c r="VCO175" s="41"/>
      <c r="VCP175" s="41"/>
      <c r="VCQ175" s="41"/>
      <c r="VCR175" s="41"/>
      <c r="VCS175" s="41"/>
      <c r="VCT175" s="41"/>
      <c r="VCU175" s="41"/>
      <c r="VCV175" s="41"/>
      <c r="VCW175" s="41"/>
      <c r="VCX175" s="41"/>
      <c r="VCY175" s="41"/>
      <c r="VCZ175" s="41"/>
      <c r="VDA175" s="41"/>
      <c r="VDB175" s="41"/>
      <c r="VDC175" s="41"/>
      <c r="VDD175" s="41"/>
      <c r="VDE175" s="41"/>
      <c r="VDF175" s="41"/>
      <c r="VDG175" s="41"/>
      <c r="VDH175" s="41"/>
      <c r="VDI175" s="41"/>
      <c r="VDJ175" s="41"/>
      <c r="VDK175" s="41"/>
      <c r="VDL175" s="41"/>
      <c r="VDM175" s="41"/>
      <c r="VDN175" s="41"/>
      <c r="VDO175" s="41"/>
      <c r="VDP175" s="41"/>
      <c r="VDQ175" s="41"/>
      <c r="VDR175" s="41"/>
      <c r="VDS175" s="41"/>
      <c r="VDT175" s="41"/>
      <c r="VDU175" s="41"/>
      <c r="VDV175" s="41"/>
      <c r="VDW175" s="41"/>
      <c r="VDX175" s="41"/>
      <c r="VDY175" s="41"/>
      <c r="VDZ175" s="41"/>
      <c r="VEA175" s="41"/>
      <c r="VEB175" s="41"/>
      <c r="VEC175" s="41"/>
      <c r="VED175" s="41"/>
      <c r="VEE175" s="41"/>
      <c r="VEF175" s="41"/>
      <c r="VEG175" s="41"/>
      <c r="VEH175" s="41"/>
      <c r="VEI175" s="41"/>
      <c r="VEJ175" s="41"/>
      <c r="VEK175" s="41"/>
      <c r="VEL175" s="41"/>
      <c r="VEM175" s="41"/>
      <c r="VEN175" s="41"/>
      <c r="VEO175" s="41"/>
      <c r="VEP175" s="41"/>
      <c r="VEQ175" s="41"/>
      <c r="VER175" s="41"/>
      <c r="VES175" s="41"/>
      <c r="VET175" s="41"/>
      <c r="VEU175" s="41"/>
      <c r="VEV175" s="41"/>
      <c r="VEW175" s="41"/>
      <c r="VEX175" s="41"/>
      <c r="VEY175" s="41"/>
      <c r="VEZ175" s="41"/>
      <c r="VFA175" s="41"/>
      <c r="VFB175" s="41"/>
      <c r="VFC175" s="41"/>
      <c r="VFD175" s="41"/>
      <c r="VFE175" s="41"/>
      <c r="VFF175" s="41"/>
      <c r="VFG175" s="41"/>
      <c r="VFH175" s="41"/>
      <c r="VFI175" s="41"/>
      <c r="VFJ175" s="41"/>
      <c r="VFK175" s="41"/>
      <c r="VFL175" s="41"/>
      <c r="VFM175" s="41"/>
      <c r="VFN175" s="41"/>
      <c r="VFO175" s="41"/>
      <c r="VFP175" s="41"/>
      <c r="VFQ175" s="41"/>
      <c r="VFR175" s="41"/>
      <c r="VFS175" s="41"/>
      <c r="VFT175" s="41"/>
      <c r="VFU175" s="41"/>
      <c r="VFV175" s="41"/>
      <c r="VFW175" s="41"/>
      <c r="VFX175" s="41"/>
      <c r="VFY175" s="41"/>
      <c r="VFZ175" s="41"/>
      <c r="VGA175" s="41"/>
      <c r="VGB175" s="41"/>
      <c r="VGC175" s="41"/>
      <c r="VGD175" s="41"/>
      <c r="VGE175" s="41"/>
      <c r="VGF175" s="41"/>
      <c r="VGG175" s="41"/>
      <c r="VGH175" s="41"/>
      <c r="VGI175" s="41"/>
      <c r="VGJ175" s="41"/>
      <c r="VGK175" s="41"/>
      <c r="VGL175" s="41"/>
      <c r="VGM175" s="41"/>
      <c r="VGN175" s="41"/>
      <c r="VGO175" s="41"/>
      <c r="VGP175" s="41"/>
      <c r="VGQ175" s="41"/>
      <c r="VGR175" s="41"/>
      <c r="VGS175" s="41"/>
      <c r="VGT175" s="41"/>
      <c r="VGU175" s="41"/>
      <c r="VGV175" s="41"/>
      <c r="VGW175" s="41"/>
      <c r="VGX175" s="41"/>
      <c r="VGY175" s="41"/>
      <c r="VGZ175" s="41"/>
      <c r="VHA175" s="41"/>
      <c r="VHB175" s="41"/>
      <c r="VHC175" s="41"/>
      <c r="VHD175" s="41"/>
      <c r="VHE175" s="41"/>
      <c r="VHF175" s="41"/>
      <c r="VHG175" s="41"/>
      <c r="VHH175" s="41"/>
      <c r="VHI175" s="41"/>
      <c r="VHJ175" s="41"/>
      <c r="VHK175" s="41"/>
      <c r="VHL175" s="41"/>
      <c r="VHM175" s="41"/>
      <c r="VHN175" s="41"/>
      <c r="VHO175" s="41"/>
      <c r="VHP175" s="41"/>
      <c r="VHQ175" s="41"/>
      <c r="VHR175" s="41"/>
      <c r="VHS175" s="41"/>
      <c r="VHT175" s="41"/>
      <c r="VHU175" s="41"/>
      <c r="VHV175" s="41"/>
      <c r="VHW175" s="41"/>
      <c r="VHX175" s="41"/>
      <c r="VHY175" s="41"/>
      <c r="VHZ175" s="41"/>
      <c r="VIA175" s="41"/>
      <c r="VIH175" s="41"/>
      <c r="VII175" s="41"/>
      <c r="VIJ175" s="41"/>
      <c r="VIK175" s="41"/>
      <c r="VIL175" s="41"/>
      <c r="VIM175" s="41"/>
      <c r="VIN175" s="41"/>
      <c r="VIO175" s="41"/>
      <c r="VIP175" s="41"/>
      <c r="VIQ175" s="41"/>
      <c r="VIR175" s="41"/>
      <c r="VIS175" s="41"/>
      <c r="VIT175" s="41"/>
      <c r="VIU175" s="41"/>
      <c r="VIV175" s="41"/>
      <c r="VIW175" s="41"/>
      <c r="VIX175" s="41"/>
      <c r="VIY175" s="41"/>
      <c r="VIZ175" s="41"/>
      <c r="VJA175" s="41"/>
      <c r="VJB175" s="41"/>
      <c r="VJC175" s="41"/>
      <c r="VJD175" s="41"/>
      <c r="VJE175" s="41"/>
      <c r="VJF175" s="41"/>
      <c r="VJG175" s="41"/>
      <c r="VJH175" s="41"/>
      <c r="VJI175" s="41"/>
      <c r="VJJ175" s="41"/>
      <c r="VJK175" s="41"/>
      <c r="VJL175" s="41"/>
      <c r="VJM175" s="41"/>
      <c r="VJN175" s="41"/>
      <c r="VJO175" s="41"/>
      <c r="VJP175" s="41"/>
      <c r="VJQ175" s="41"/>
      <c r="VJR175" s="41"/>
      <c r="VJS175" s="41"/>
      <c r="VJT175" s="41"/>
      <c r="VJU175" s="41"/>
      <c r="VJV175" s="41"/>
      <c r="VJW175" s="41"/>
      <c r="VJX175" s="41"/>
      <c r="VJY175" s="41"/>
      <c r="VJZ175" s="41"/>
      <c r="VKA175" s="41"/>
      <c r="VKB175" s="41"/>
      <c r="VKC175" s="41"/>
      <c r="VKD175" s="41"/>
      <c r="VKE175" s="41"/>
      <c r="VKF175" s="41"/>
      <c r="VKG175" s="41"/>
      <c r="VKH175" s="41"/>
      <c r="VKI175" s="41"/>
      <c r="VKJ175" s="41"/>
      <c r="VKK175" s="41"/>
      <c r="VKL175" s="41"/>
      <c r="VKM175" s="41"/>
      <c r="VKN175" s="41"/>
      <c r="VKO175" s="41"/>
      <c r="VKP175" s="41"/>
      <c r="VKQ175" s="41"/>
      <c r="VKR175" s="41"/>
      <c r="VKS175" s="41"/>
      <c r="VKT175" s="41"/>
      <c r="VKU175" s="41"/>
      <c r="VKV175" s="41"/>
      <c r="VKW175" s="41"/>
      <c r="VKX175" s="41"/>
      <c r="VKY175" s="41"/>
      <c r="VKZ175" s="41"/>
      <c r="VLA175" s="41"/>
      <c r="VLB175" s="41"/>
      <c r="VLC175" s="41"/>
      <c r="VLD175" s="41"/>
      <c r="VLE175" s="41"/>
      <c r="VLF175" s="41"/>
      <c r="VLG175" s="41"/>
      <c r="VLH175" s="41"/>
      <c r="VLI175" s="41"/>
      <c r="VLJ175" s="41"/>
      <c r="VLK175" s="41"/>
      <c r="VLL175" s="41"/>
      <c r="VLM175" s="41"/>
      <c r="VLN175" s="41"/>
      <c r="VLO175" s="41"/>
      <c r="VLP175" s="41"/>
      <c r="VLQ175" s="41"/>
      <c r="VLR175" s="41"/>
      <c r="VLS175" s="41"/>
      <c r="VLT175" s="41"/>
      <c r="VLU175" s="41"/>
      <c r="VLV175" s="41"/>
      <c r="VLW175" s="41"/>
      <c r="VLX175" s="41"/>
      <c r="VLY175" s="41"/>
      <c r="VLZ175" s="41"/>
      <c r="VMA175" s="41"/>
      <c r="VMB175" s="41"/>
      <c r="VMC175" s="41"/>
      <c r="VMD175" s="41"/>
      <c r="VME175" s="41"/>
      <c r="VMF175" s="41"/>
      <c r="VMG175" s="41"/>
      <c r="VMH175" s="41"/>
      <c r="VMI175" s="41"/>
      <c r="VMJ175" s="41"/>
      <c r="VMK175" s="41"/>
      <c r="VML175" s="41"/>
      <c r="VMM175" s="41"/>
      <c r="VMN175" s="41"/>
      <c r="VMO175" s="41"/>
      <c r="VMP175" s="41"/>
      <c r="VMQ175" s="41"/>
      <c r="VMR175" s="41"/>
      <c r="VMS175" s="41"/>
      <c r="VMT175" s="41"/>
      <c r="VMU175" s="41"/>
      <c r="VMV175" s="41"/>
      <c r="VMW175" s="41"/>
      <c r="VMX175" s="41"/>
      <c r="VMY175" s="41"/>
      <c r="VMZ175" s="41"/>
      <c r="VNA175" s="41"/>
      <c r="VNB175" s="41"/>
      <c r="VNC175" s="41"/>
      <c r="VND175" s="41"/>
      <c r="VNE175" s="41"/>
      <c r="VNF175" s="41"/>
      <c r="VNG175" s="41"/>
      <c r="VNH175" s="41"/>
      <c r="VNI175" s="41"/>
      <c r="VNJ175" s="41"/>
      <c r="VNK175" s="41"/>
      <c r="VNL175" s="41"/>
      <c r="VNM175" s="41"/>
      <c r="VNN175" s="41"/>
      <c r="VNO175" s="41"/>
      <c r="VNP175" s="41"/>
      <c r="VNQ175" s="41"/>
      <c r="VNR175" s="41"/>
      <c r="VNS175" s="41"/>
      <c r="VNT175" s="41"/>
      <c r="VNU175" s="41"/>
      <c r="VNV175" s="41"/>
      <c r="VNW175" s="41"/>
      <c r="VNX175" s="41"/>
      <c r="VNY175" s="41"/>
      <c r="VNZ175" s="41"/>
      <c r="VOA175" s="41"/>
      <c r="VOB175" s="41"/>
      <c r="VOC175" s="41"/>
      <c r="VOD175" s="41"/>
      <c r="VOE175" s="41"/>
      <c r="VOF175" s="41"/>
      <c r="VOG175" s="41"/>
      <c r="VOH175" s="41"/>
      <c r="VOI175" s="41"/>
      <c r="VOJ175" s="41"/>
      <c r="VOK175" s="41"/>
      <c r="VOL175" s="41"/>
      <c r="VOM175" s="41"/>
      <c r="VON175" s="41"/>
      <c r="VOO175" s="41"/>
      <c r="VOP175" s="41"/>
      <c r="VOQ175" s="41"/>
      <c r="VOR175" s="41"/>
      <c r="VOS175" s="41"/>
      <c r="VOT175" s="41"/>
      <c r="VOU175" s="41"/>
      <c r="VOV175" s="41"/>
      <c r="VOW175" s="41"/>
      <c r="VOX175" s="41"/>
      <c r="VOY175" s="41"/>
      <c r="VOZ175" s="41"/>
      <c r="VPA175" s="41"/>
      <c r="VPB175" s="41"/>
      <c r="VPC175" s="41"/>
      <c r="VPD175" s="41"/>
      <c r="VPE175" s="41"/>
      <c r="VPF175" s="41"/>
      <c r="VPG175" s="41"/>
      <c r="VPH175" s="41"/>
      <c r="VPI175" s="41"/>
      <c r="VPJ175" s="41"/>
      <c r="VPK175" s="41"/>
      <c r="VPL175" s="41"/>
      <c r="VPM175" s="41"/>
      <c r="VPN175" s="41"/>
      <c r="VPO175" s="41"/>
      <c r="VPP175" s="41"/>
      <c r="VPQ175" s="41"/>
      <c r="VPR175" s="41"/>
      <c r="VPS175" s="41"/>
      <c r="VPT175" s="41"/>
      <c r="VPU175" s="41"/>
      <c r="VPV175" s="41"/>
      <c r="VPW175" s="41"/>
      <c r="VPX175" s="41"/>
      <c r="VPY175" s="41"/>
      <c r="VPZ175" s="41"/>
      <c r="VQA175" s="41"/>
      <c r="VQB175" s="41"/>
      <c r="VQC175" s="41"/>
      <c r="VQD175" s="41"/>
      <c r="VQE175" s="41"/>
      <c r="VQF175" s="41"/>
      <c r="VQG175" s="41"/>
      <c r="VQH175" s="41"/>
      <c r="VQI175" s="41"/>
      <c r="VQJ175" s="41"/>
      <c r="VQK175" s="41"/>
      <c r="VQL175" s="41"/>
      <c r="VQM175" s="41"/>
      <c r="VQN175" s="41"/>
      <c r="VQO175" s="41"/>
      <c r="VQP175" s="41"/>
      <c r="VQQ175" s="41"/>
      <c r="VQR175" s="41"/>
      <c r="VQS175" s="41"/>
      <c r="VQT175" s="41"/>
      <c r="VQU175" s="41"/>
      <c r="VQV175" s="41"/>
      <c r="VQW175" s="41"/>
      <c r="VQX175" s="41"/>
      <c r="VQY175" s="41"/>
      <c r="VQZ175" s="41"/>
      <c r="VRA175" s="41"/>
      <c r="VRB175" s="41"/>
      <c r="VRC175" s="41"/>
      <c r="VRD175" s="41"/>
      <c r="VRE175" s="41"/>
      <c r="VRF175" s="41"/>
      <c r="VRG175" s="41"/>
      <c r="VRH175" s="41"/>
      <c r="VRI175" s="41"/>
      <c r="VRJ175" s="41"/>
      <c r="VRK175" s="41"/>
      <c r="VRL175" s="41"/>
      <c r="VRM175" s="41"/>
      <c r="VRN175" s="41"/>
      <c r="VRO175" s="41"/>
      <c r="VRP175" s="41"/>
      <c r="VRQ175" s="41"/>
      <c r="VRR175" s="41"/>
      <c r="VRS175" s="41"/>
      <c r="VRT175" s="41"/>
      <c r="VRU175" s="41"/>
      <c r="VRV175" s="41"/>
      <c r="VRW175" s="41"/>
      <c r="VSD175" s="41"/>
      <c r="VSE175" s="41"/>
      <c r="VSF175" s="41"/>
      <c r="VSG175" s="41"/>
      <c r="VSH175" s="41"/>
      <c r="VSI175" s="41"/>
      <c r="VSJ175" s="41"/>
      <c r="VSK175" s="41"/>
      <c r="VSL175" s="41"/>
      <c r="VSM175" s="41"/>
      <c r="VSN175" s="41"/>
      <c r="VSO175" s="41"/>
      <c r="VSP175" s="41"/>
      <c r="VSQ175" s="41"/>
      <c r="VSR175" s="41"/>
      <c r="VSS175" s="41"/>
      <c r="VST175" s="41"/>
      <c r="VSU175" s="41"/>
      <c r="VSV175" s="41"/>
      <c r="VSW175" s="41"/>
      <c r="VSX175" s="41"/>
      <c r="VSY175" s="41"/>
      <c r="VSZ175" s="41"/>
      <c r="VTA175" s="41"/>
      <c r="VTB175" s="41"/>
      <c r="VTC175" s="41"/>
      <c r="VTD175" s="41"/>
      <c r="VTE175" s="41"/>
      <c r="VTF175" s="41"/>
      <c r="VTG175" s="41"/>
      <c r="VTH175" s="41"/>
      <c r="VTI175" s="41"/>
      <c r="VTJ175" s="41"/>
      <c r="VTK175" s="41"/>
      <c r="VTL175" s="41"/>
      <c r="VTM175" s="41"/>
      <c r="VTN175" s="41"/>
      <c r="VTO175" s="41"/>
      <c r="VTP175" s="41"/>
      <c r="VTQ175" s="41"/>
      <c r="VTR175" s="41"/>
      <c r="VTS175" s="41"/>
      <c r="VTT175" s="41"/>
      <c r="VTU175" s="41"/>
      <c r="VTV175" s="41"/>
      <c r="VTW175" s="41"/>
      <c r="VTX175" s="41"/>
      <c r="VTY175" s="41"/>
      <c r="VTZ175" s="41"/>
      <c r="VUA175" s="41"/>
      <c r="VUB175" s="41"/>
      <c r="VUC175" s="41"/>
      <c r="VUD175" s="41"/>
      <c r="VUE175" s="41"/>
      <c r="VUF175" s="41"/>
      <c r="VUG175" s="41"/>
      <c r="VUH175" s="41"/>
      <c r="VUI175" s="41"/>
      <c r="VUJ175" s="41"/>
      <c r="VUK175" s="41"/>
      <c r="VUL175" s="41"/>
      <c r="VUM175" s="41"/>
      <c r="VUN175" s="41"/>
      <c r="VUO175" s="41"/>
      <c r="VUP175" s="41"/>
      <c r="VUQ175" s="41"/>
      <c r="VUR175" s="41"/>
      <c r="VUS175" s="41"/>
      <c r="VUT175" s="41"/>
      <c r="VUU175" s="41"/>
      <c r="VUV175" s="41"/>
      <c r="VUW175" s="41"/>
      <c r="VUX175" s="41"/>
      <c r="VUY175" s="41"/>
      <c r="VUZ175" s="41"/>
      <c r="VVA175" s="41"/>
      <c r="VVB175" s="41"/>
      <c r="VVC175" s="41"/>
      <c r="VVD175" s="41"/>
      <c r="VVE175" s="41"/>
      <c r="VVF175" s="41"/>
      <c r="VVG175" s="41"/>
      <c r="VVH175" s="41"/>
      <c r="VVI175" s="41"/>
      <c r="VVJ175" s="41"/>
      <c r="VVK175" s="41"/>
      <c r="VVL175" s="41"/>
      <c r="VVM175" s="41"/>
      <c r="VVN175" s="41"/>
      <c r="VVO175" s="41"/>
      <c r="VVP175" s="41"/>
      <c r="VVQ175" s="41"/>
      <c r="VVR175" s="41"/>
      <c r="VVS175" s="41"/>
      <c r="VVT175" s="41"/>
      <c r="VVU175" s="41"/>
      <c r="VVV175" s="41"/>
      <c r="VVW175" s="41"/>
      <c r="VVX175" s="41"/>
      <c r="VVY175" s="41"/>
      <c r="VVZ175" s="41"/>
      <c r="VWA175" s="41"/>
      <c r="VWB175" s="41"/>
      <c r="VWC175" s="41"/>
      <c r="VWD175" s="41"/>
      <c r="VWE175" s="41"/>
      <c r="VWF175" s="41"/>
      <c r="VWG175" s="41"/>
      <c r="VWH175" s="41"/>
      <c r="VWI175" s="41"/>
      <c r="VWJ175" s="41"/>
      <c r="VWK175" s="41"/>
      <c r="VWL175" s="41"/>
      <c r="VWM175" s="41"/>
      <c r="VWN175" s="41"/>
      <c r="VWO175" s="41"/>
      <c r="VWP175" s="41"/>
      <c r="VWQ175" s="41"/>
      <c r="VWR175" s="41"/>
      <c r="VWS175" s="41"/>
      <c r="VWT175" s="41"/>
      <c r="VWU175" s="41"/>
      <c r="VWV175" s="41"/>
      <c r="VWW175" s="41"/>
      <c r="VWX175" s="41"/>
      <c r="VWY175" s="41"/>
      <c r="VWZ175" s="41"/>
      <c r="VXA175" s="41"/>
      <c r="VXB175" s="41"/>
      <c r="VXC175" s="41"/>
      <c r="VXD175" s="41"/>
      <c r="VXE175" s="41"/>
      <c r="VXF175" s="41"/>
      <c r="VXG175" s="41"/>
      <c r="VXH175" s="41"/>
      <c r="VXI175" s="41"/>
      <c r="VXJ175" s="41"/>
      <c r="VXK175" s="41"/>
      <c r="VXL175" s="41"/>
      <c r="VXM175" s="41"/>
      <c r="VXN175" s="41"/>
      <c r="VXO175" s="41"/>
      <c r="VXP175" s="41"/>
      <c r="VXQ175" s="41"/>
      <c r="VXR175" s="41"/>
      <c r="VXS175" s="41"/>
      <c r="VXT175" s="41"/>
      <c r="VXU175" s="41"/>
      <c r="VXV175" s="41"/>
      <c r="VXW175" s="41"/>
      <c r="VXX175" s="41"/>
      <c r="VXY175" s="41"/>
      <c r="VXZ175" s="41"/>
      <c r="VYA175" s="41"/>
      <c r="VYB175" s="41"/>
      <c r="VYC175" s="41"/>
      <c r="VYD175" s="41"/>
      <c r="VYE175" s="41"/>
      <c r="VYF175" s="41"/>
      <c r="VYG175" s="41"/>
      <c r="VYH175" s="41"/>
      <c r="VYI175" s="41"/>
      <c r="VYJ175" s="41"/>
      <c r="VYK175" s="41"/>
      <c r="VYL175" s="41"/>
      <c r="VYM175" s="41"/>
      <c r="VYN175" s="41"/>
      <c r="VYO175" s="41"/>
      <c r="VYP175" s="41"/>
      <c r="VYQ175" s="41"/>
      <c r="VYR175" s="41"/>
      <c r="VYS175" s="41"/>
      <c r="VYT175" s="41"/>
      <c r="VYU175" s="41"/>
      <c r="VYV175" s="41"/>
      <c r="VYW175" s="41"/>
      <c r="VYX175" s="41"/>
      <c r="VYY175" s="41"/>
      <c r="VYZ175" s="41"/>
      <c r="VZA175" s="41"/>
      <c r="VZB175" s="41"/>
      <c r="VZC175" s="41"/>
      <c r="VZD175" s="41"/>
      <c r="VZE175" s="41"/>
      <c r="VZF175" s="41"/>
      <c r="VZG175" s="41"/>
      <c r="VZH175" s="41"/>
      <c r="VZI175" s="41"/>
      <c r="VZJ175" s="41"/>
      <c r="VZK175" s="41"/>
      <c r="VZL175" s="41"/>
      <c r="VZM175" s="41"/>
      <c r="VZN175" s="41"/>
      <c r="VZO175" s="41"/>
      <c r="VZP175" s="41"/>
      <c r="VZQ175" s="41"/>
      <c r="VZR175" s="41"/>
      <c r="VZS175" s="41"/>
      <c r="VZT175" s="41"/>
      <c r="VZU175" s="41"/>
      <c r="VZV175" s="41"/>
      <c r="VZW175" s="41"/>
      <c r="VZX175" s="41"/>
      <c r="VZY175" s="41"/>
      <c r="VZZ175" s="41"/>
      <c r="WAA175" s="41"/>
      <c r="WAB175" s="41"/>
      <c r="WAC175" s="41"/>
      <c r="WAD175" s="41"/>
      <c r="WAE175" s="41"/>
      <c r="WAF175" s="41"/>
      <c r="WAG175" s="41"/>
      <c r="WAH175" s="41"/>
      <c r="WAI175" s="41"/>
      <c r="WAJ175" s="41"/>
      <c r="WAK175" s="41"/>
      <c r="WAL175" s="41"/>
      <c r="WAM175" s="41"/>
      <c r="WAN175" s="41"/>
      <c r="WAO175" s="41"/>
      <c r="WAP175" s="41"/>
      <c r="WAQ175" s="41"/>
      <c r="WAR175" s="41"/>
      <c r="WAS175" s="41"/>
      <c r="WAT175" s="41"/>
      <c r="WAU175" s="41"/>
      <c r="WAV175" s="41"/>
      <c r="WAW175" s="41"/>
      <c r="WAX175" s="41"/>
      <c r="WAY175" s="41"/>
      <c r="WAZ175" s="41"/>
      <c r="WBA175" s="41"/>
      <c r="WBB175" s="41"/>
      <c r="WBC175" s="41"/>
      <c r="WBD175" s="41"/>
      <c r="WBE175" s="41"/>
      <c r="WBF175" s="41"/>
      <c r="WBG175" s="41"/>
      <c r="WBH175" s="41"/>
      <c r="WBI175" s="41"/>
      <c r="WBJ175" s="41"/>
      <c r="WBK175" s="41"/>
      <c r="WBL175" s="41"/>
      <c r="WBM175" s="41"/>
      <c r="WBN175" s="41"/>
      <c r="WBO175" s="41"/>
      <c r="WBP175" s="41"/>
      <c r="WBQ175" s="41"/>
      <c r="WBR175" s="41"/>
      <c r="WBS175" s="41"/>
      <c r="WBZ175" s="41"/>
      <c r="WCA175" s="41"/>
      <c r="WCB175" s="41"/>
      <c r="WCC175" s="41"/>
      <c r="WCD175" s="41"/>
      <c r="WCE175" s="41"/>
      <c r="WCF175" s="41"/>
      <c r="WCG175" s="41"/>
      <c r="WCH175" s="41"/>
      <c r="WCI175" s="41"/>
      <c r="WCJ175" s="41"/>
      <c r="WCK175" s="41"/>
      <c r="WCL175" s="41"/>
      <c r="WCM175" s="41"/>
      <c r="WCN175" s="41"/>
      <c r="WCO175" s="41"/>
      <c r="WCP175" s="41"/>
      <c r="WCQ175" s="41"/>
      <c r="WCR175" s="41"/>
      <c r="WCS175" s="41"/>
      <c r="WCT175" s="41"/>
      <c r="WCU175" s="41"/>
      <c r="WCV175" s="41"/>
      <c r="WCW175" s="41"/>
      <c r="WCX175" s="41"/>
      <c r="WCY175" s="41"/>
      <c r="WCZ175" s="41"/>
      <c r="WDA175" s="41"/>
      <c r="WDB175" s="41"/>
      <c r="WDC175" s="41"/>
      <c r="WDD175" s="41"/>
      <c r="WDE175" s="41"/>
      <c r="WDF175" s="41"/>
      <c r="WDG175" s="41"/>
      <c r="WDH175" s="41"/>
      <c r="WDI175" s="41"/>
      <c r="WDJ175" s="41"/>
      <c r="WDK175" s="41"/>
      <c r="WDL175" s="41"/>
      <c r="WDM175" s="41"/>
      <c r="WDN175" s="41"/>
      <c r="WDO175" s="41"/>
      <c r="WDP175" s="41"/>
      <c r="WDQ175" s="41"/>
      <c r="WDR175" s="41"/>
      <c r="WDS175" s="41"/>
      <c r="WDT175" s="41"/>
      <c r="WDU175" s="41"/>
      <c r="WDV175" s="41"/>
      <c r="WDW175" s="41"/>
      <c r="WDX175" s="41"/>
      <c r="WDY175" s="41"/>
      <c r="WDZ175" s="41"/>
      <c r="WEA175" s="41"/>
      <c r="WEB175" s="41"/>
      <c r="WEC175" s="41"/>
      <c r="WED175" s="41"/>
      <c r="WEE175" s="41"/>
      <c r="WEF175" s="41"/>
      <c r="WEG175" s="41"/>
      <c r="WEH175" s="41"/>
      <c r="WEI175" s="41"/>
      <c r="WEJ175" s="41"/>
      <c r="WEK175" s="41"/>
      <c r="WEL175" s="41"/>
      <c r="WEM175" s="41"/>
      <c r="WEN175" s="41"/>
      <c r="WEO175" s="41"/>
      <c r="WEP175" s="41"/>
      <c r="WEQ175" s="41"/>
      <c r="WER175" s="41"/>
      <c r="WES175" s="41"/>
      <c r="WET175" s="41"/>
      <c r="WEU175" s="41"/>
      <c r="WEV175" s="41"/>
      <c r="WEW175" s="41"/>
      <c r="WEX175" s="41"/>
      <c r="WEY175" s="41"/>
      <c r="WEZ175" s="41"/>
      <c r="WFA175" s="41"/>
      <c r="WFB175" s="41"/>
      <c r="WFC175" s="41"/>
      <c r="WFD175" s="41"/>
      <c r="WFE175" s="41"/>
      <c r="WFF175" s="41"/>
      <c r="WFG175" s="41"/>
      <c r="WFH175" s="41"/>
      <c r="WFI175" s="41"/>
      <c r="WFJ175" s="41"/>
      <c r="WFK175" s="41"/>
      <c r="WFL175" s="41"/>
      <c r="WFM175" s="41"/>
      <c r="WFN175" s="41"/>
      <c r="WFO175" s="41"/>
      <c r="WFP175" s="41"/>
      <c r="WFQ175" s="41"/>
      <c r="WFR175" s="41"/>
      <c r="WFS175" s="41"/>
      <c r="WFT175" s="41"/>
      <c r="WFU175" s="41"/>
      <c r="WFV175" s="41"/>
      <c r="WFW175" s="41"/>
      <c r="WFX175" s="41"/>
      <c r="WFY175" s="41"/>
      <c r="WFZ175" s="41"/>
      <c r="WGA175" s="41"/>
      <c r="WGB175" s="41"/>
      <c r="WGC175" s="41"/>
      <c r="WGD175" s="41"/>
      <c r="WGE175" s="41"/>
      <c r="WGF175" s="41"/>
      <c r="WGG175" s="41"/>
      <c r="WGH175" s="41"/>
      <c r="WGI175" s="41"/>
      <c r="WGJ175" s="41"/>
      <c r="WGK175" s="41"/>
      <c r="WGL175" s="41"/>
      <c r="WGM175" s="41"/>
      <c r="WGN175" s="41"/>
      <c r="WGO175" s="41"/>
      <c r="WGP175" s="41"/>
      <c r="WGQ175" s="41"/>
      <c r="WGR175" s="41"/>
      <c r="WGS175" s="41"/>
      <c r="WGT175" s="41"/>
      <c r="WGU175" s="41"/>
      <c r="WGV175" s="41"/>
      <c r="WGW175" s="41"/>
      <c r="WGX175" s="41"/>
      <c r="WGY175" s="41"/>
      <c r="WGZ175" s="41"/>
      <c r="WHA175" s="41"/>
      <c r="WHB175" s="41"/>
      <c r="WHC175" s="41"/>
      <c r="WHD175" s="41"/>
      <c r="WHE175" s="41"/>
      <c r="WHF175" s="41"/>
      <c r="WHG175" s="41"/>
      <c r="WHH175" s="41"/>
      <c r="WHI175" s="41"/>
      <c r="WHJ175" s="41"/>
      <c r="WHK175" s="41"/>
      <c r="WHL175" s="41"/>
      <c r="WHM175" s="41"/>
      <c r="WHN175" s="41"/>
      <c r="WHO175" s="41"/>
      <c r="WHP175" s="41"/>
      <c r="WHQ175" s="41"/>
      <c r="WHR175" s="41"/>
      <c r="WHS175" s="41"/>
      <c r="WHT175" s="41"/>
      <c r="WHU175" s="41"/>
      <c r="WHV175" s="41"/>
      <c r="WHW175" s="41"/>
      <c r="WHX175" s="41"/>
      <c r="WHY175" s="41"/>
      <c r="WHZ175" s="41"/>
      <c r="WIA175" s="41"/>
      <c r="WIB175" s="41"/>
      <c r="WIC175" s="41"/>
      <c r="WID175" s="41"/>
      <c r="WIE175" s="41"/>
      <c r="WIF175" s="41"/>
      <c r="WIG175" s="41"/>
      <c r="WIH175" s="41"/>
      <c r="WII175" s="41"/>
      <c r="WIJ175" s="41"/>
      <c r="WIK175" s="41"/>
      <c r="WIL175" s="41"/>
      <c r="WIM175" s="41"/>
      <c r="WIN175" s="41"/>
      <c r="WIO175" s="41"/>
      <c r="WIP175" s="41"/>
      <c r="WIQ175" s="41"/>
      <c r="WIR175" s="41"/>
      <c r="WIS175" s="41"/>
      <c r="WIT175" s="41"/>
      <c r="WIU175" s="41"/>
      <c r="WIV175" s="41"/>
      <c r="WIW175" s="41"/>
      <c r="WIX175" s="41"/>
      <c r="WIY175" s="41"/>
      <c r="WIZ175" s="41"/>
      <c r="WJA175" s="41"/>
      <c r="WJB175" s="41"/>
      <c r="WJC175" s="41"/>
      <c r="WJD175" s="41"/>
      <c r="WJE175" s="41"/>
      <c r="WJF175" s="41"/>
      <c r="WJG175" s="41"/>
      <c r="WJH175" s="41"/>
      <c r="WJI175" s="41"/>
      <c r="WJJ175" s="41"/>
      <c r="WJK175" s="41"/>
      <c r="WJL175" s="41"/>
      <c r="WJM175" s="41"/>
      <c r="WJN175" s="41"/>
      <c r="WJO175" s="41"/>
      <c r="WJP175" s="41"/>
      <c r="WJQ175" s="41"/>
      <c r="WJR175" s="41"/>
      <c r="WJS175" s="41"/>
      <c r="WJT175" s="41"/>
      <c r="WJU175" s="41"/>
      <c r="WJV175" s="41"/>
      <c r="WJW175" s="41"/>
      <c r="WJX175" s="41"/>
      <c r="WJY175" s="41"/>
      <c r="WJZ175" s="41"/>
      <c r="WKA175" s="41"/>
      <c r="WKB175" s="41"/>
      <c r="WKC175" s="41"/>
      <c r="WKD175" s="41"/>
      <c r="WKE175" s="41"/>
      <c r="WKF175" s="41"/>
      <c r="WKG175" s="41"/>
      <c r="WKH175" s="41"/>
      <c r="WKI175" s="41"/>
      <c r="WKJ175" s="41"/>
      <c r="WKK175" s="41"/>
      <c r="WKL175" s="41"/>
      <c r="WKM175" s="41"/>
      <c r="WKN175" s="41"/>
      <c r="WKO175" s="41"/>
      <c r="WKP175" s="41"/>
      <c r="WKQ175" s="41"/>
      <c r="WKR175" s="41"/>
      <c r="WKS175" s="41"/>
      <c r="WKT175" s="41"/>
      <c r="WKU175" s="41"/>
      <c r="WKV175" s="41"/>
      <c r="WKW175" s="41"/>
      <c r="WKX175" s="41"/>
      <c r="WKY175" s="41"/>
      <c r="WKZ175" s="41"/>
      <c r="WLA175" s="41"/>
      <c r="WLB175" s="41"/>
      <c r="WLC175" s="41"/>
      <c r="WLD175" s="41"/>
      <c r="WLE175" s="41"/>
      <c r="WLF175" s="41"/>
      <c r="WLG175" s="41"/>
      <c r="WLH175" s="41"/>
      <c r="WLI175" s="41"/>
      <c r="WLJ175" s="41"/>
      <c r="WLK175" s="41"/>
      <c r="WLL175" s="41"/>
      <c r="WLM175" s="41"/>
      <c r="WLN175" s="41"/>
      <c r="WLO175" s="41"/>
      <c r="WLV175" s="41"/>
      <c r="WLW175" s="41"/>
      <c r="WLX175" s="41"/>
      <c r="WLY175" s="41"/>
      <c r="WLZ175" s="41"/>
      <c r="WMA175" s="41"/>
      <c r="WMB175" s="41"/>
      <c r="WMC175" s="41"/>
      <c r="WMD175" s="41"/>
      <c r="WME175" s="41"/>
      <c r="WMF175" s="41"/>
      <c r="WMG175" s="41"/>
      <c r="WMH175" s="41"/>
      <c r="WMI175" s="41"/>
      <c r="WMJ175" s="41"/>
      <c r="WMK175" s="41"/>
      <c r="WML175" s="41"/>
      <c r="WMM175" s="41"/>
      <c r="WMN175" s="41"/>
      <c r="WMO175" s="41"/>
      <c r="WMP175" s="41"/>
      <c r="WMQ175" s="41"/>
      <c r="WMR175" s="41"/>
      <c r="WMS175" s="41"/>
      <c r="WMT175" s="41"/>
      <c r="WMU175" s="41"/>
      <c r="WMV175" s="41"/>
      <c r="WMW175" s="41"/>
      <c r="WMX175" s="41"/>
      <c r="WMY175" s="41"/>
      <c r="WMZ175" s="41"/>
      <c r="WNA175" s="41"/>
      <c r="WNB175" s="41"/>
      <c r="WNC175" s="41"/>
      <c r="WND175" s="41"/>
      <c r="WNE175" s="41"/>
      <c r="WNF175" s="41"/>
      <c r="WNG175" s="41"/>
      <c r="WNH175" s="41"/>
      <c r="WNI175" s="41"/>
      <c r="WNJ175" s="41"/>
      <c r="WNK175" s="41"/>
      <c r="WNL175" s="41"/>
      <c r="WNM175" s="41"/>
      <c r="WNN175" s="41"/>
      <c r="WNO175" s="41"/>
      <c r="WNP175" s="41"/>
      <c r="WNQ175" s="41"/>
      <c r="WNR175" s="41"/>
      <c r="WNS175" s="41"/>
      <c r="WNT175" s="41"/>
      <c r="WNU175" s="41"/>
      <c r="WNV175" s="41"/>
      <c r="WNW175" s="41"/>
      <c r="WNX175" s="41"/>
      <c r="WNY175" s="41"/>
      <c r="WNZ175" s="41"/>
      <c r="WOA175" s="41"/>
      <c r="WOB175" s="41"/>
      <c r="WOC175" s="41"/>
      <c r="WOD175" s="41"/>
      <c r="WOE175" s="41"/>
      <c r="WOF175" s="41"/>
      <c r="WOG175" s="41"/>
      <c r="WOH175" s="41"/>
      <c r="WOI175" s="41"/>
      <c r="WOJ175" s="41"/>
      <c r="WOK175" s="41"/>
      <c r="WOL175" s="41"/>
      <c r="WOM175" s="41"/>
      <c r="WON175" s="41"/>
      <c r="WOO175" s="41"/>
      <c r="WOP175" s="41"/>
      <c r="WOQ175" s="41"/>
      <c r="WOR175" s="41"/>
      <c r="WOS175" s="41"/>
      <c r="WOT175" s="41"/>
      <c r="WOU175" s="41"/>
      <c r="WOV175" s="41"/>
      <c r="WOW175" s="41"/>
      <c r="WOX175" s="41"/>
      <c r="WOY175" s="41"/>
      <c r="WOZ175" s="41"/>
      <c r="WPA175" s="41"/>
      <c r="WPB175" s="41"/>
      <c r="WPC175" s="41"/>
      <c r="WPD175" s="41"/>
      <c r="WPE175" s="41"/>
      <c r="WPF175" s="41"/>
      <c r="WPG175" s="41"/>
      <c r="WPH175" s="41"/>
      <c r="WPI175" s="41"/>
      <c r="WPJ175" s="41"/>
      <c r="WPK175" s="41"/>
      <c r="WPL175" s="41"/>
      <c r="WPM175" s="41"/>
      <c r="WPN175" s="41"/>
      <c r="WPO175" s="41"/>
      <c r="WPP175" s="41"/>
      <c r="WPQ175" s="41"/>
      <c r="WPR175" s="41"/>
      <c r="WPS175" s="41"/>
      <c r="WPT175" s="41"/>
      <c r="WPU175" s="41"/>
      <c r="WPV175" s="41"/>
      <c r="WPW175" s="41"/>
      <c r="WPX175" s="41"/>
      <c r="WPY175" s="41"/>
      <c r="WPZ175" s="41"/>
      <c r="WQA175" s="41"/>
      <c r="WQB175" s="41"/>
      <c r="WQC175" s="41"/>
      <c r="WQD175" s="41"/>
      <c r="WQE175" s="41"/>
      <c r="WQF175" s="41"/>
      <c r="WQG175" s="41"/>
      <c r="WQH175" s="41"/>
      <c r="WQI175" s="41"/>
      <c r="WQJ175" s="41"/>
      <c r="WQK175" s="41"/>
      <c r="WQL175" s="41"/>
      <c r="WQM175" s="41"/>
      <c r="WQN175" s="41"/>
      <c r="WQO175" s="41"/>
      <c r="WQP175" s="41"/>
      <c r="WQQ175" s="41"/>
      <c r="WQR175" s="41"/>
      <c r="WQS175" s="41"/>
      <c r="WQT175" s="41"/>
      <c r="WQU175" s="41"/>
      <c r="WQV175" s="41"/>
      <c r="WQW175" s="41"/>
      <c r="WQX175" s="41"/>
      <c r="WQY175" s="41"/>
      <c r="WQZ175" s="41"/>
      <c r="WRA175" s="41"/>
      <c r="WRB175" s="41"/>
      <c r="WRC175" s="41"/>
      <c r="WRD175" s="41"/>
      <c r="WRE175" s="41"/>
      <c r="WRF175" s="41"/>
      <c r="WRG175" s="41"/>
      <c r="WRH175" s="41"/>
      <c r="WRI175" s="41"/>
      <c r="WRJ175" s="41"/>
      <c r="WRK175" s="41"/>
      <c r="WRL175" s="41"/>
      <c r="WRM175" s="41"/>
      <c r="WRN175" s="41"/>
      <c r="WRO175" s="41"/>
      <c r="WRP175" s="41"/>
      <c r="WRQ175" s="41"/>
      <c r="WRR175" s="41"/>
      <c r="WRS175" s="41"/>
      <c r="WRT175" s="41"/>
      <c r="WRU175" s="41"/>
      <c r="WRV175" s="41"/>
      <c r="WRW175" s="41"/>
      <c r="WRX175" s="41"/>
      <c r="WRY175" s="41"/>
      <c r="WRZ175" s="41"/>
      <c r="WSA175" s="41"/>
      <c r="WSB175" s="41"/>
      <c r="WSC175" s="41"/>
      <c r="WSD175" s="41"/>
      <c r="WSE175" s="41"/>
      <c r="WSF175" s="41"/>
      <c r="WSG175" s="41"/>
      <c r="WSH175" s="41"/>
      <c r="WSI175" s="41"/>
      <c r="WSJ175" s="41"/>
      <c r="WSK175" s="41"/>
      <c r="WSL175" s="41"/>
      <c r="WSM175" s="41"/>
      <c r="WSN175" s="41"/>
      <c r="WSO175" s="41"/>
      <c r="WSP175" s="41"/>
      <c r="WSQ175" s="41"/>
      <c r="WSR175" s="41"/>
      <c r="WSS175" s="41"/>
      <c r="WST175" s="41"/>
      <c r="WSU175" s="41"/>
      <c r="WSV175" s="41"/>
      <c r="WSW175" s="41"/>
      <c r="WSX175" s="41"/>
      <c r="WSY175" s="41"/>
      <c r="WSZ175" s="41"/>
      <c r="WTA175" s="41"/>
      <c r="WTB175" s="41"/>
      <c r="WTC175" s="41"/>
      <c r="WTD175" s="41"/>
      <c r="WTE175" s="41"/>
      <c r="WTF175" s="41"/>
      <c r="WTG175" s="41"/>
      <c r="WTH175" s="41"/>
      <c r="WTI175" s="41"/>
      <c r="WTJ175" s="41"/>
      <c r="WTK175" s="41"/>
      <c r="WTL175" s="41"/>
      <c r="WTM175" s="41"/>
      <c r="WTN175" s="41"/>
      <c r="WTO175" s="41"/>
      <c r="WTP175" s="41"/>
      <c r="WTQ175" s="41"/>
      <c r="WTR175" s="41"/>
      <c r="WTS175" s="41"/>
      <c r="WTT175" s="41"/>
      <c r="WTU175" s="41"/>
      <c r="WTV175" s="41"/>
      <c r="WTW175" s="41"/>
      <c r="WTX175" s="41"/>
      <c r="WTY175" s="41"/>
      <c r="WTZ175" s="41"/>
      <c r="WUA175" s="41"/>
      <c r="WUB175" s="41"/>
      <c r="WUC175" s="41"/>
      <c r="WUD175" s="41"/>
      <c r="WUE175" s="41"/>
      <c r="WUF175" s="41"/>
      <c r="WUG175" s="41"/>
      <c r="WUH175" s="41"/>
      <c r="WUI175" s="41"/>
      <c r="WUJ175" s="41"/>
      <c r="WUK175" s="41"/>
      <c r="WUL175" s="41"/>
      <c r="WUM175" s="41"/>
      <c r="WUN175" s="41"/>
      <c r="WUO175" s="41"/>
      <c r="WUP175" s="41"/>
      <c r="WUQ175" s="41"/>
      <c r="WUR175" s="41"/>
      <c r="WUS175" s="41"/>
      <c r="WUT175" s="41"/>
      <c r="WUU175" s="41"/>
      <c r="WUV175" s="41"/>
      <c r="WUW175" s="41"/>
      <c r="WUX175" s="41"/>
      <c r="WUY175" s="41"/>
      <c r="WUZ175" s="41"/>
      <c r="WVA175" s="41"/>
      <c r="WVB175" s="41"/>
      <c r="WVC175" s="41"/>
      <c r="WVD175" s="41"/>
      <c r="WVE175" s="41"/>
      <c r="WVF175" s="41"/>
      <c r="WVG175" s="41"/>
      <c r="WVH175" s="41"/>
      <c r="WVI175" s="41"/>
      <c r="WVJ175" s="41"/>
      <c r="WVK175" s="41"/>
      <c r="WVR175" s="41"/>
      <c r="WVS175" s="41"/>
      <c r="WVT175" s="41"/>
      <c r="WVU175" s="41"/>
      <c r="WVV175" s="41"/>
      <c r="WVW175" s="41"/>
      <c r="WVX175" s="41"/>
      <c r="WVY175" s="41"/>
      <c r="WVZ175" s="41"/>
      <c r="WWA175" s="41"/>
      <c r="WWB175" s="41"/>
      <c r="WWC175" s="41"/>
      <c r="WWD175" s="41"/>
      <c r="WWE175" s="41"/>
      <c r="WWF175" s="41"/>
      <c r="WWG175" s="41"/>
      <c r="WWH175" s="41"/>
      <c r="WWI175" s="41"/>
      <c r="WWJ175" s="41"/>
      <c r="WWK175" s="41"/>
      <c r="WWL175" s="41"/>
      <c r="WWM175" s="41"/>
      <c r="WWN175" s="41"/>
      <c r="WWO175" s="41"/>
      <c r="WWP175" s="41"/>
      <c r="WWQ175" s="41"/>
      <c r="WWR175" s="41"/>
      <c r="WWS175" s="41"/>
      <c r="WWT175" s="41"/>
      <c r="WWU175" s="41"/>
      <c r="WWV175" s="41"/>
      <c r="WWW175" s="41"/>
      <c r="WWX175" s="41"/>
      <c r="WWY175" s="41"/>
      <c r="WWZ175" s="41"/>
      <c r="WXA175" s="41"/>
      <c r="WXB175" s="41"/>
      <c r="WXC175" s="41"/>
      <c r="WXD175" s="41"/>
      <c r="WXE175" s="41"/>
      <c r="WXF175" s="41"/>
      <c r="WXG175" s="41"/>
      <c r="WXH175" s="41"/>
      <c r="WXI175" s="41"/>
      <c r="WXJ175" s="41"/>
      <c r="WXK175" s="41"/>
      <c r="WXL175" s="41"/>
      <c r="WXM175" s="41"/>
      <c r="WXN175" s="41"/>
      <c r="WXO175" s="41"/>
      <c r="WXP175" s="41"/>
      <c r="WXQ175" s="41"/>
      <c r="WXR175" s="41"/>
      <c r="WXS175" s="41"/>
      <c r="WXT175" s="41"/>
      <c r="WXU175" s="41"/>
      <c r="WXV175" s="41"/>
      <c r="WXW175" s="41"/>
      <c r="WXX175" s="41"/>
      <c r="WXY175" s="41"/>
      <c r="WXZ175" s="41"/>
      <c r="WYA175" s="41"/>
      <c r="WYB175" s="41"/>
      <c r="WYC175" s="41"/>
      <c r="WYD175" s="41"/>
      <c r="WYE175" s="41"/>
      <c r="WYF175" s="41"/>
      <c r="WYG175" s="41"/>
      <c r="WYH175" s="41"/>
      <c r="WYI175" s="41"/>
      <c r="WYJ175" s="41"/>
      <c r="WYK175" s="41"/>
      <c r="WYL175" s="41"/>
      <c r="WYM175" s="41"/>
      <c r="WYN175" s="41"/>
      <c r="WYO175" s="41"/>
      <c r="WYP175" s="41"/>
      <c r="WYQ175" s="41"/>
      <c r="WYR175" s="41"/>
      <c r="WYS175" s="41"/>
      <c r="WYT175" s="41"/>
      <c r="WYU175" s="41"/>
      <c r="WYV175" s="41"/>
      <c r="WYW175" s="41"/>
      <c r="WYX175" s="41"/>
      <c r="WYY175" s="41"/>
      <c r="WYZ175" s="41"/>
      <c r="WZA175" s="41"/>
      <c r="WZB175" s="41"/>
      <c r="WZC175" s="41"/>
      <c r="WZD175" s="41"/>
      <c r="WZE175" s="41"/>
      <c r="WZF175" s="41"/>
      <c r="WZG175" s="41"/>
      <c r="WZH175" s="41"/>
      <c r="WZI175" s="41"/>
      <c r="WZJ175" s="41"/>
      <c r="WZK175" s="41"/>
      <c r="WZL175" s="41"/>
      <c r="WZM175" s="41"/>
      <c r="WZN175" s="41"/>
      <c r="WZO175" s="41"/>
      <c r="WZP175" s="41"/>
      <c r="WZQ175" s="41"/>
      <c r="WZR175" s="41"/>
      <c r="WZS175" s="41"/>
      <c r="WZT175" s="41"/>
      <c r="WZU175" s="41"/>
      <c r="WZV175" s="41"/>
      <c r="WZW175" s="41"/>
      <c r="WZX175" s="41"/>
      <c r="WZY175" s="41"/>
      <c r="WZZ175" s="41"/>
      <c r="XAA175" s="41"/>
      <c r="XAB175" s="41"/>
      <c r="XAC175" s="41"/>
      <c r="XAD175" s="41"/>
      <c r="XAE175" s="41"/>
      <c r="XAF175" s="41"/>
      <c r="XAG175" s="41"/>
      <c r="XAH175" s="41"/>
      <c r="XAI175" s="41"/>
      <c r="XAJ175" s="41"/>
      <c r="XAK175" s="41"/>
      <c r="XAL175" s="41"/>
      <c r="XAM175" s="41"/>
      <c r="XAN175" s="41"/>
      <c r="XAO175" s="41"/>
      <c r="XAP175" s="41"/>
      <c r="XAQ175" s="41"/>
      <c r="XAR175" s="41"/>
      <c r="XAS175" s="41"/>
      <c r="XAT175" s="41"/>
      <c r="XAU175" s="41"/>
      <c r="XAV175" s="41"/>
      <c r="XAW175" s="41"/>
      <c r="XAX175" s="41"/>
      <c r="XAY175" s="41"/>
      <c r="XAZ175" s="41"/>
      <c r="XBA175" s="41"/>
      <c r="XBB175" s="41"/>
      <c r="XBC175" s="41"/>
      <c r="XBD175" s="41"/>
      <c r="XBE175" s="41"/>
      <c r="XBF175" s="41"/>
      <c r="XBG175" s="41"/>
      <c r="XBH175" s="41"/>
      <c r="XBI175" s="41"/>
      <c r="XBJ175" s="41"/>
      <c r="XBK175" s="41"/>
      <c r="XBL175" s="41"/>
      <c r="XBM175" s="41"/>
      <c r="XBN175" s="41"/>
      <c r="XBO175" s="41"/>
      <c r="XBP175" s="41"/>
      <c r="XBQ175" s="41"/>
      <c r="XBR175" s="41"/>
      <c r="XBS175" s="41"/>
      <c r="XBT175" s="41"/>
      <c r="XBU175" s="41"/>
      <c r="XBV175" s="41"/>
      <c r="XBW175" s="41"/>
      <c r="XBX175" s="41"/>
      <c r="XBY175" s="41"/>
      <c r="XBZ175" s="41"/>
      <c r="XCA175" s="41"/>
      <c r="XCB175" s="41"/>
      <c r="XCC175" s="41"/>
      <c r="XCD175" s="41"/>
      <c r="XCE175" s="41"/>
      <c r="XCF175" s="41"/>
      <c r="XCG175" s="41"/>
      <c r="XCH175" s="41"/>
      <c r="XCI175" s="41"/>
      <c r="XCJ175" s="41"/>
      <c r="XCK175" s="41"/>
      <c r="XCL175" s="41"/>
      <c r="XCM175" s="41"/>
      <c r="XCN175" s="41"/>
      <c r="XCO175" s="41"/>
      <c r="XCP175" s="41"/>
      <c r="XCQ175" s="41"/>
      <c r="XCR175" s="41"/>
      <c r="XCS175" s="41"/>
      <c r="XCT175" s="41"/>
      <c r="XCU175" s="41"/>
      <c r="XCV175" s="41"/>
      <c r="XCW175" s="41"/>
      <c r="XCX175" s="41"/>
      <c r="XCY175" s="41"/>
      <c r="XCZ175" s="41"/>
      <c r="XDA175" s="41"/>
      <c r="XDB175" s="41"/>
      <c r="XDC175" s="41"/>
      <c r="XDD175" s="41"/>
      <c r="XDE175" s="41"/>
      <c r="XDF175" s="41"/>
      <c r="XDG175" s="41"/>
      <c r="XDH175" s="41"/>
      <c r="XDI175" s="41"/>
      <c r="XDJ175" s="41"/>
      <c r="XDK175" s="41"/>
      <c r="XDL175" s="41"/>
      <c r="XDM175" s="41"/>
      <c r="XDN175" s="41"/>
      <c r="XDO175" s="41"/>
      <c r="XDP175" s="41"/>
      <c r="XDQ175" s="41"/>
      <c r="XDR175" s="41"/>
      <c r="XDS175" s="41"/>
      <c r="XDT175" s="41"/>
      <c r="XDU175" s="41"/>
      <c r="XDV175" s="41"/>
      <c r="XDW175" s="41"/>
      <c r="XDX175" s="41"/>
      <c r="XDY175" s="41"/>
      <c r="XDZ175" s="41"/>
      <c r="XEA175" s="41"/>
      <c r="XEB175" s="41"/>
      <c r="XEC175" s="41"/>
      <c r="XED175" s="41"/>
      <c r="XEE175" s="41"/>
      <c r="XEF175" s="41"/>
      <c r="XEG175" s="41"/>
      <c r="XEH175" s="41"/>
      <c r="XEI175" s="41"/>
      <c r="XEJ175" s="41"/>
      <c r="XEK175" s="41"/>
      <c r="XEL175" s="41"/>
      <c r="XEM175" s="41"/>
      <c r="XEN175" s="41"/>
      <c r="XEO175" s="41"/>
      <c r="XEP175" s="41"/>
      <c r="XEQ175" s="41"/>
      <c r="XER175" s="41"/>
      <c r="XES175" s="41"/>
      <c r="XET175" s="41"/>
      <c r="XEU175" s="41"/>
      <c r="XEV175" s="41"/>
      <c r="XEW175" s="41"/>
      <c r="XEX175" s="41"/>
      <c r="XEY175" s="41"/>
      <c r="XEZ175" s="41"/>
      <c r="XFA175" s="41"/>
      <c r="XFB175" s="41"/>
      <c r="XFC175" s="41"/>
      <c r="XFD175" s="41"/>
    </row>
    <row r="176" spans="1:16384" ht="15.75" hidden="1" x14ac:dyDescent="0.25">
      <c r="A176" s="119"/>
      <c r="B176" s="168"/>
      <c r="C176" s="168"/>
      <c r="D176" s="116"/>
      <c r="E176" s="116"/>
      <c r="F176" s="116"/>
      <c r="L176" s="87"/>
      <c r="M176" s="87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  <c r="IA176" s="41"/>
      <c r="IB176" s="41"/>
      <c r="IC176" s="41"/>
      <c r="ID176" s="41"/>
      <c r="IE176" s="41"/>
      <c r="IF176" s="41"/>
      <c r="IG176" s="41"/>
      <c r="IH176" s="41"/>
      <c r="II176" s="41"/>
      <c r="IJ176" s="41"/>
      <c r="IK176" s="41"/>
      <c r="IL176" s="41"/>
      <c r="IM176" s="41"/>
      <c r="IN176" s="41"/>
      <c r="IO176" s="41"/>
      <c r="IP176" s="41"/>
      <c r="IQ176" s="41"/>
      <c r="IR176" s="41"/>
      <c r="IS176" s="41"/>
      <c r="IT176" s="41"/>
      <c r="IU176" s="41"/>
      <c r="IV176" s="41"/>
      <c r="IW176" s="41"/>
      <c r="IX176" s="41"/>
      <c r="IY176" s="41"/>
      <c r="JF176" s="41"/>
      <c r="JG176" s="41"/>
      <c r="JH176" s="41"/>
      <c r="JI176" s="41"/>
      <c r="JJ176" s="41"/>
      <c r="JK176" s="41"/>
      <c r="JL176" s="41"/>
      <c r="JM176" s="41"/>
      <c r="JN176" s="41"/>
      <c r="JO176" s="41"/>
      <c r="JP176" s="41"/>
      <c r="JQ176" s="41"/>
      <c r="JR176" s="41"/>
      <c r="JS176" s="41"/>
      <c r="JT176" s="41"/>
      <c r="JU176" s="41"/>
      <c r="JV176" s="41"/>
      <c r="JW176" s="41"/>
      <c r="JX176" s="41"/>
      <c r="JY176" s="41"/>
      <c r="JZ176" s="41"/>
      <c r="KA176" s="41"/>
      <c r="KB176" s="41"/>
      <c r="KC176" s="41"/>
      <c r="KD176" s="41"/>
      <c r="KE176" s="41"/>
      <c r="KF176" s="41"/>
      <c r="KG176" s="41"/>
      <c r="KH176" s="41"/>
      <c r="KI176" s="41"/>
      <c r="KJ176" s="41"/>
      <c r="KK176" s="41"/>
      <c r="KL176" s="41"/>
      <c r="KM176" s="41"/>
      <c r="KN176" s="41"/>
      <c r="KO176" s="41"/>
      <c r="KP176" s="41"/>
      <c r="KQ176" s="41"/>
      <c r="KR176" s="41"/>
      <c r="KS176" s="41"/>
      <c r="KT176" s="41"/>
      <c r="KU176" s="41"/>
      <c r="KV176" s="41"/>
      <c r="KW176" s="41"/>
      <c r="KX176" s="41"/>
      <c r="KY176" s="41"/>
      <c r="KZ176" s="41"/>
      <c r="LA176" s="41"/>
      <c r="LB176" s="41"/>
      <c r="LC176" s="41"/>
      <c r="LD176" s="41"/>
      <c r="LE176" s="41"/>
      <c r="LF176" s="41"/>
      <c r="LG176" s="41"/>
      <c r="LH176" s="41"/>
      <c r="LI176" s="41"/>
      <c r="LJ176" s="41"/>
      <c r="LK176" s="41"/>
      <c r="LL176" s="41"/>
      <c r="LM176" s="41"/>
      <c r="LN176" s="41"/>
      <c r="LO176" s="41"/>
      <c r="LP176" s="41"/>
      <c r="LQ176" s="41"/>
      <c r="LR176" s="41"/>
      <c r="LS176" s="41"/>
      <c r="LT176" s="41"/>
      <c r="LU176" s="41"/>
      <c r="LV176" s="41"/>
      <c r="LW176" s="41"/>
      <c r="LX176" s="41"/>
      <c r="LY176" s="41"/>
      <c r="LZ176" s="41"/>
      <c r="MA176" s="41"/>
      <c r="MB176" s="41"/>
      <c r="MC176" s="41"/>
      <c r="MD176" s="41"/>
      <c r="ME176" s="41"/>
      <c r="MF176" s="41"/>
      <c r="MG176" s="41"/>
      <c r="MH176" s="41"/>
      <c r="MI176" s="41"/>
      <c r="MJ176" s="41"/>
      <c r="MK176" s="41"/>
      <c r="ML176" s="41"/>
      <c r="MM176" s="41"/>
      <c r="MN176" s="41"/>
      <c r="MO176" s="41"/>
      <c r="MP176" s="41"/>
      <c r="MQ176" s="41"/>
      <c r="MR176" s="41"/>
      <c r="MS176" s="41"/>
      <c r="MT176" s="41"/>
      <c r="MU176" s="41"/>
      <c r="MV176" s="41"/>
      <c r="MW176" s="41"/>
      <c r="MX176" s="41"/>
      <c r="MY176" s="41"/>
      <c r="MZ176" s="41"/>
      <c r="NA176" s="41"/>
      <c r="NB176" s="41"/>
      <c r="NC176" s="41"/>
      <c r="ND176" s="41"/>
      <c r="NE176" s="41"/>
      <c r="NF176" s="41"/>
      <c r="NG176" s="41"/>
      <c r="NH176" s="41"/>
      <c r="NI176" s="41"/>
      <c r="NJ176" s="41"/>
      <c r="NK176" s="41"/>
      <c r="NL176" s="41"/>
      <c r="NM176" s="41"/>
      <c r="NN176" s="41"/>
      <c r="NO176" s="41"/>
      <c r="NP176" s="41"/>
      <c r="NQ176" s="41"/>
      <c r="NR176" s="41"/>
      <c r="NS176" s="41"/>
      <c r="NT176" s="41"/>
      <c r="NU176" s="41"/>
      <c r="NV176" s="41"/>
      <c r="NW176" s="41"/>
      <c r="NX176" s="41"/>
      <c r="NY176" s="41"/>
      <c r="NZ176" s="41"/>
      <c r="OA176" s="41"/>
      <c r="OB176" s="41"/>
      <c r="OC176" s="41"/>
      <c r="OD176" s="41"/>
      <c r="OE176" s="41"/>
      <c r="OF176" s="41"/>
      <c r="OG176" s="41"/>
      <c r="OH176" s="41"/>
      <c r="OI176" s="41"/>
      <c r="OJ176" s="41"/>
      <c r="OK176" s="41"/>
      <c r="OL176" s="41"/>
      <c r="OM176" s="41"/>
      <c r="ON176" s="41"/>
      <c r="OO176" s="41"/>
      <c r="OP176" s="41"/>
      <c r="OQ176" s="41"/>
      <c r="OR176" s="41"/>
      <c r="OS176" s="41"/>
      <c r="OT176" s="41"/>
      <c r="OU176" s="41"/>
      <c r="OV176" s="41"/>
      <c r="OW176" s="41"/>
      <c r="OX176" s="41"/>
      <c r="OY176" s="41"/>
      <c r="OZ176" s="41"/>
      <c r="PA176" s="41"/>
      <c r="PB176" s="41"/>
      <c r="PC176" s="41"/>
      <c r="PD176" s="41"/>
      <c r="PE176" s="41"/>
      <c r="PF176" s="41"/>
      <c r="PG176" s="41"/>
      <c r="PH176" s="41"/>
      <c r="PI176" s="41"/>
      <c r="PJ176" s="41"/>
      <c r="PK176" s="41"/>
      <c r="PL176" s="41"/>
      <c r="PM176" s="41"/>
      <c r="PN176" s="41"/>
      <c r="PO176" s="41"/>
      <c r="PP176" s="41"/>
      <c r="PQ176" s="41"/>
      <c r="PR176" s="41"/>
      <c r="PS176" s="41"/>
      <c r="PT176" s="41"/>
      <c r="PU176" s="41"/>
      <c r="PV176" s="41"/>
      <c r="PW176" s="41"/>
      <c r="PX176" s="41"/>
      <c r="PY176" s="41"/>
      <c r="PZ176" s="41"/>
      <c r="QA176" s="41"/>
      <c r="QB176" s="41"/>
      <c r="QC176" s="41"/>
      <c r="QD176" s="41"/>
      <c r="QE176" s="41"/>
      <c r="QF176" s="41"/>
      <c r="QG176" s="41"/>
      <c r="QH176" s="41"/>
      <c r="QI176" s="41"/>
      <c r="QJ176" s="41"/>
      <c r="QK176" s="41"/>
      <c r="QL176" s="41"/>
      <c r="QM176" s="41"/>
      <c r="QN176" s="41"/>
      <c r="QO176" s="41"/>
      <c r="QP176" s="41"/>
      <c r="QQ176" s="41"/>
      <c r="QR176" s="41"/>
      <c r="QS176" s="41"/>
      <c r="QT176" s="41"/>
      <c r="QU176" s="41"/>
      <c r="QV176" s="41"/>
      <c r="QW176" s="41"/>
      <c r="QX176" s="41"/>
      <c r="QY176" s="41"/>
      <c r="QZ176" s="41"/>
      <c r="RA176" s="41"/>
      <c r="RB176" s="41"/>
      <c r="RC176" s="41"/>
      <c r="RD176" s="41"/>
      <c r="RE176" s="41"/>
      <c r="RF176" s="41"/>
      <c r="RG176" s="41"/>
      <c r="RH176" s="41"/>
      <c r="RI176" s="41"/>
      <c r="RJ176" s="41"/>
      <c r="RK176" s="41"/>
      <c r="RL176" s="41"/>
      <c r="RM176" s="41"/>
      <c r="RN176" s="41"/>
      <c r="RO176" s="41"/>
      <c r="RP176" s="41"/>
      <c r="RQ176" s="41"/>
      <c r="RR176" s="41"/>
      <c r="RS176" s="41"/>
      <c r="RT176" s="41"/>
      <c r="RU176" s="41"/>
      <c r="RV176" s="41"/>
      <c r="RW176" s="41"/>
      <c r="RX176" s="41"/>
      <c r="RY176" s="41"/>
      <c r="RZ176" s="41"/>
      <c r="SA176" s="41"/>
      <c r="SB176" s="41"/>
      <c r="SC176" s="41"/>
      <c r="SD176" s="41"/>
      <c r="SE176" s="41"/>
      <c r="SF176" s="41"/>
      <c r="SG176" s="41"/>
      <c r="SH176" s="41"/>
      <c r="SI176" s="41"/>
      <c r="SJ176" s="41"/>
      <c r="SK176" s="41"/>
      <c r="SL176" s="41"/>
      <c r="SM176" s="41"/>
      <c r="SN176" s="41"/>
      <c r="SO176" s="41"/>
      <c r="SP176" s="41"/>
      <c r="SQ176" s="41"/>
      <c r="SR176" s="41"/>
      <c r="SS176" s="41"/>
      <c r="ST176" s="41"/>
      <c r="SU176" s="41"/>
      <c r="TB176" s="41"/>
      <c r="TC176" s="41"/>
      <c r="TD176" s="41"/>
      <c r="TE176" s="41"/>
      <c r="TF176" s="41"/>
      <c r="TG176" s="41"/>
      <c r="TH176" s="41"/>
      <c r="TI176" s="41"/>
      <c r="TJ176" s="41"/>
      <c r="TK176" s="41"/>
      <c r="TL176" s="41"/>
      <c r="TM176" s="41"/>
      <c r="TN176" s="41"/>
      <c r="TO176" s="41"/>
      <c r="TP176" s="41"/>
      <c r="TQ176" s="41"/>
      <c r="TR176" s="41"/>
      <c r="TS176" s="41"/>
      <c r="TT176" s="41"/>
      <c r="TU176" s="41"/>
      <c r="TV176" s="41"/>
      <c r="TW176" s="41"/>
      <c r="TX176" s="41"/>
      <c r="TY176" s="41"/>
      <c r="TZ176" s="41"/>
      <c r="UA176" s="41"/>
      <c r="UB176" s="41"/>
      <c r="UC176" s="41"/>
      <c r="UD176" s="41"/>
      <c r="UE176" s="41"/>
      <c r="UF176" s="41"/>
      <c r="UG176" s="41"/>
      <c r="UH176" s="41"/>
      <c r="UI176" s="41"/>
      <c r="UJ176" s="41"/>
      <c r="UK176" s="41"/>
      <c r="UL176" s="41"/>
      <c r="UM176" s="41"/>
      <c r="UN176" s="41"/>
      <c r="UO176" s="41"/>
      <c r="UP176" s="41"/>
      <c r="UQ176" s="41"/>
      <c r="UR176" s="41"/>
      <c r="US176" s="41"/>
      <c r="UT176" s="41"/>
      <c r="UU176" s="41"/>
      <c r="UV176" s="41"/>
      <c r="UW176" s="41"/>
      <c r="UX176" s="41"/>
      <c r="UY176" s="41"/>
      <c r="UZ176" s="41"/>
      <c r="VA176" s="41"/>
      <c r="VB176" s="41"/>
      <c r="VC176" s="41"/>
      <c r="VD176" s="41"/>
      <c r="VE176" s="41"/>
      <c r="VF176" s="41"/>
      <c r="VG176" s="41"/>
      <c r="VH176" s="41"/>
      <c r="VI176" s="41"/>
      <c r="VJ176" s="41"/>
      <c r="VK176" s="41"/>
      <c r="VL176" s="41"/>
      <c r="VM176" s="41"/>
      <c r="VN176" s="41"/>
      <c r="VO176" s="41"/>
      <c r="VP176" s="41"/>
      <c r="VQ176" s="41"/>
      <c r="VR176" s="41"/>
      <c r="VS176" s="41"/>
      <c r="VT176" s="41"/>
      <c r="VU176" s="41"/>
      <c r="VV176" s="41"/>
      <c r="VW176" s="41"/>
      <c r="VX176" s="41"/>
      <c r="VY176" s="41"/>
      <c r="VZ176" s="41"/>
      <c r="WA176" s="41"/>
      <c r="WB176" s="41"/>
      <c r="WC176" s="41"/>
      <c r="WD176" s="41"/>
      <c r="WE176" s="41"/>
      <c r="WF176" s="41"/>
      <c r="WG176" s="41"/>
      <c r="WH176" s="41"/>
      <c r="WI176" s="41"/>
      <c r="WJ176" s="41"/>
      <c r="WK176" s="41"/>
      <c r="WL176" s="41"/>
      <c r="WM176" s="41"/>
      <c r="WN176" s="41"/>
      <c r="WO176" s="41"/>
      <c r="WP176" s="41"/>
      <c r="WQ176" s="41"/>
      <c r="WR176" s="41"/>
      <c r="WS176" s="41"/>
      <c r="WT176" s="41"/>
      <c r="WU176" s="41"/>
      <c r="WV176" s="41"/>
      <c r="WW176" s="41"/>
      <c r="WX176" s="41"/>
      <c r="WY176" s="41"/>
      <c r="WZ176" s="41"/>
      <c r="XA176" s="41"/>
      <c r="XB176" s="41"/>
      <c r="XC176" s="41"/>
      <c r="XD176" s="41"/>
      <c r="XE176" s="41"/>
      <c r="XF176" s="41"/>
      <c r="XG176" s="41"/>
      <c r="XH176" s="41"/>
      <c r="XI176" s="41"/>
      <c r="XJ176" s="41"/>
      <c r="XK176" s="41"/>
      <c r="XL176" s="41"/>
      <c r="XM176" s="41"/>
      <c r="XN176" s="41"/>
      <c r="XO176" s="41"/>
      <c r="XP176" s="41"/>
      <c r="XQ176" s="41"/>
      <c r="XR176" s="41"/>
      <c r="XS176" s="41"/>
      <c r="XT176" s="41"/>
      <c r="XU176" s="41"/>
      <c r="XV176" s="41"/>
      <c r="XW176" s="41"/>
      <c r="XX176" s="41"/>
      <c r="XY176" s="41"/>
      <c r="XZ176" s="41"/>
      <c r="YA176" s="41"/>
      <c r="YB176" s="41"/>
      <c r="YC176" s="41"/>
      <c r="YD176" s="41"/>
      <c r="YE176" s="41"/>
      <c r="YF176" s="41"/>
      <c r="YG176" s="41"/>
      <c r="YH176" s="41"/>
      <c r="YI176" s="41"/>
      <c r="YJ176" s="41"/>
      <c r="YK176" s="41"/>
      <c r="YL176" s="41"/>
      <c r="YM176" s="41"/>
      <c r="YN176" s="41"/>
      <c r="YO176" s="41"/>
      <c r="YP176" s="41"/>
      <c r="YQ176" s="41"/>
      <c r="YR176" s="41"/>
      <c r="YS176" s="41"/>
      <c r="YT176" s="41"/>
      <c r="YU176" s="41"/>
      <c r="YV176" s="41"/>
      <c r="YW176" s="41"/>
      <c r="YX176" s="41"/>
      <c r="YY176" s="41"/>
      <c r="YZ176" s="41"/>
      <c r="ZA176" s="41"/>
      <c r="ZB176" s="41"/>
      <c r="ZC176" s="41"/>
      <c r="ZD176" s="41"/>
      <c r="ZE176" s="41"/>
      <c r="ZF176" s="41"/>
      <c r="ZG176" s="41"/>
      <c r="ZH176" s="41"/>
      <c r="ZI176" s="41"/>
      <c r="ZJ176" s="41"/>
      <c r="ZK176" s="41"/>
      <c r="ZL176" s="41"/>
      <c r="ZM176" s="41"/>
      <c r="ZN176" s="41"/>
      <c r="ZO176" s="41"/>
      <c r="ZP176" s="41"/>
      <c r="ZQ176" s="41"/>
      <c r="ZR176" s="41"/>
      <c r="ZS176" s="41"/>
      <c r="ZT176" s="41"/>
      <c r="ZU176" s="41"/>
      <c r="ZV176" s="41"/>
      <c r="ZW176" s="41"/>
      <c r="ZX176" s="41"/>
      <c r="ZY176" s="41"/>
      <c r="ZZ176" s="41"/>
      <c r="AAA176" s="41"/>
      <c r="AAB176" s="41"/>
      <c r="AAC176" s="41"/>
      <c r="AAD176" s="41"/>
      <c r="AAE176" s="41"/>
      <c r="AAF176" s="41"/>
      <c r="AAG176" s="41"/>
      <c r="AAH176" s="41"/>
      <c r="AAI176" s="41"/>
      <c r="AAJ176" s="41"/>
      <c r="AAK176" s="41"/>
      <c r="AAL176" s="41"/>
      <c r="AAM176" s="41"/>
      <c r="AAN176" s="41"/>
      <c r="AAO176" s="41"/>
      <c r="AAP176" s="41"/>
      <c r="AAQ176" s="41"/>
      <c r="AAR176" s="41"/>
      <c r="AAS176" s="41"/>
      <c r="AAT176" s="41"/>
      <c r="AAU176" s="41"/>
      <c r="AAV176" s="41"/>
      <c r="AAW176" s="41"/>
      <c r="AAX176" s="41"/>
      <c r="AAY176" s="41"/>
      <c r="AAZ176" s="41"/>
      <c r="ABA176" s="41"/>
      <c r="ABB176" s="41"/>
      <c r="ABC176" s="41"/>
      <c r="ABD176" s="41"/>
      <c r="ABE176" s="41"/>
      <c r="ABF176" s="41"/>
      <c r="ABG176" s="41"/>
      <c r="ABH176" s="41"/>
      <c r="ABI176" s="41"/>
      <c r="ABJ176" s="41"/>
      <c r="ABK176" s="41"/>
      <c r="ABL176" s="41"/>
      <c r="ABM176" s="41"/>
      <c r="ABN176" s="41"/>
      <c r="ABO176" s="41"/>
      <c r="ABP176" s="41"/>
      <c r="ABQ176" s="41"/>
      <c r="ABR176" s="41"/>
      <c r="ABS176" s="41"/>
      <c r="ABT176" s="41"/>
      <c r="ABU176" s="41"/>
      <c r="ABV176" s="41"/>
      <c r="ABW176" s="41"/>
      <c r="ABX176" s="41"/>
      <c r="ABY176" s="41"/>
      <c r="ABZ176" s="41"/>
      <c r="ACA176" s="41"/>
      <c r="ACB176" s="41"/>
      <c r="ACC176" s="41"/>
      <c r="ACD176" s="41"/>
      <c r="ACE176" s="41"/>
      <c r="ACF176" s="41"/>
      <c r="ACG176" s="41"/>
      <c r="ACH176" s="41"/>
      <c r="ACI176" s="41"/>
      <c r="ACJ176" s="41"/>
      <c r="ACK176" s="41"/>
      <c r="ACL176" s="41"/>
      <c r="ACM176" s="41"/>
      <c r="ACN176" s="41"/>
      <c r="ACO176" s="41"/>
      <c r="ACP176" s="41"/>
      <c r="ACQ176" s="41"/>
      <c r="ACX176" s="41"/>
      <c r="ACY176" s="41"/>
      <c r="ACZ176" s="41"/>
      <c r="ADA176" s="41"/>
      <c r="ADB176" s="41"/>
      <c r="ADC176" s="41"/>
      <c r="ADD176" s="41"/>
      <c r="ADE176" s="41"/>
      <c r="ADF176" s="41"/>
      <c r="ADG176" s="41"/>
      <c r="ADH176" s="41"/>
      <c r="ADI176" s="41"/>
      <c r="ADJ176" s="41"/>
      <c r="ADK176" s="41"/>
      <c r="ADL176" s="41"/>
      <c r="ADM176" s="41"/>
      <c r="ADN176" s="41"/>
      <c r="ADO176" s="41"/>
      <c r="ADP176" s="41"/>
      <c r="ADQ176" s="41"/>
      <c r="ADR176" s="41"/>
      <c r="ADS176" s="41"/>
      <c r="ADT176" s="41"/>
      <c r="ADU176" s="41"/>
      <c r="ADV176" s="41"/>
      <c r="ADW176" s="41"/>
      <c r="ADX176" s="41"/>
      <c r="ADY176" s="41"/>
      <c r="ADZ176" s="41"/>
      <c r="AEA176" s="41"/>
      <c r="AEB176" s="41"/>
      <c r="AEC176" s="41"/>
      <c r="AED176" s="41"/>
      <c r="AEE176" s="41"/>
      <c r="AEF176" s="41"/>
      <c r="AEG176" s="41"/>
      <c r="AEH176" s="41"/>
      <c r="AEI176" s="41"/>
      <c r="AEJ176" s="41"/>
      <c r="AEK176" s="41"/>
      <c r="AEL176" s="41"/>
      <c r="AEM176" s="41"/>
      <c r="AEN176" s="41"/>
      <c r="AEO176" s="41"/>
      <c r="AEP176" s="41"/>
      <c r="AEQ176" s="41"/>
      <c r="AER176" s="41"/>
      <c r="AES176" s="41"/>
      <c r="AET176" s="41"/>
      <c r="AEU176" s="41"/>
      <c r="AEV176" s="41"/>
      <c r="AEW176" s="41"/>
      <c r="AEX176" s="41"/>
      <c r="AEY176" s="41"/>
      <c r="AEZ176" s="41"/>
      <c r="AFA176" s="41"/>
      <c r="AFB176" s="41"/>
      <c r="AFC176" s="41"/>
      <c r="AFD176" s="41"/>
      <c r="AFE176" s="41"/>
      <c r="AFF176" s="41"/>
      <c r="AFG176" s="41"/>
      <c r="AFH176" s="41"/>
      <c r="AFI176" s="41"/>
      <c r="AFJ176" s="41"/>
      <c r="AFK176" s="41"/>
      <c r="AFL176" s="41"/>
      <c r="AFM176" s="41"/>
      <c r="AFN176" s="41"/>
      <c r="AFO176" s="41"/>
      <c r="AFP176" s="41"/>
      <c r="AFQ176" s="41"/>
      <c r="AFR176" s="41"/>
      <c r="AFS176" s="41"/>
      <c r="AFT176" s="41"/>
      <c r="AFU176" s="41"/>
      <c r="AFV176" s="41"/>
      <c r="AFW176" s="41"/>
      <c r="AFX176" s="41"/>
      <c r="AFY176" s="41"/>
      <c r="AFZ176" s="41"/>
      <c r="AGA176" s="41"/>
      <c r="AGB176" s="41"/>
      <c r="AGC176" s="41"/>
      <c r="AGD176" s="41"/>
      <c r="AGE176" s="41"/>
      <c r="AGF176" s="41"/>
      <c r="AGG176" s="41"/>
      <c r="AGH176" s="41"/>
      <c r="AGI176" s="41"/>
      <c r="AGJ176" s="41"/>
      <c r="AGK176" s="41"/>
      <c r="AGL176" s="41"/>
      <c r="AGM176" s="41"/>
      <c r="AGN176" s="41"/>
      <c r="AGO176" s="41"/>
      <c r="AGP176" s="41"/>
      <c r="AGQ176" s="41"/>
      <c r="AGR176" s="41"/>
      <c r="AGS176" s="41"/>
      <c r="AGT176" s="41"/>
      <c r="AGU176" s="41"/>
      <c r="AGV176" s="41"/>
      <c r="AGW176" s="41"/>
      <c r="AGX176" s="41"/>
      <c r="AGY176" s="41"/>
      <c r="AGZ176" s="41"/>
      <c r="AHA176" s="41"/>
      <c r="AHB176" s="41"/>
      <c r="AHC176" s="41"/>
      <c r="AHD176" s="41"/>
      <c r="AHE176" s="41"/>
      <c r="AHF176" s="41"/>
      <c r="AHG176" s="41"/>
      <c r="AHH176" s="41"/>
      <c r="AHI176" s="41"/>
      <c r="AHJ176" s="41"/>
      <c r="AHK176" s="41"/>
      <c r="AHL176" s="41"/>
      <c r="AHM176" s="41"/>
      <c r="AHN176" s="41"/>
      <c r="AHO176" s="41"/>
      <c r="AHP176" s="41"/>
      <c r="AHQ176" s="41"/>
      <c r="AHR176" s="41"/>
      <c r="AHS176" s="41"/>
      <c r="AHT176" s="41"/>
      <c r="AHU176" s="41"/>
      <c r="AHV176" s="41"/>
      <c r="AHW176" s="41"/>
      <c r="AHX176" s="41"/>
      <c r="AHY176" s="41"/>
      <c r="AHZ176" s="41"/>
      <c r="AIA176" s="41"/>
      <c r="AIB176" s="41"/>
      <c r="AIC176" s="41"/>
      <c r="AID176" s="41"/>
      <c r="AIE176" s="41"/>
      <c r="AIF176" s="41"/>
      <c r="AIG176" s="41"/>
      <c r="AIH176" s="41"/>
      <c r="AII176" s="41"/>
      <c r="AIJ176" s="41"/>
      <c r="AIK176" s="41"/>
      <c r="AIL176" s="41"/>
      <c r="AIM176" s="41"/>
      <c r="AIN176" s="41"/>
      <c r="AIO176" s="41"/>
      <c r="AIP176" s="41"/>
      <c r="AIQ176" s="41"/>
      <c r="AIR176" s="41"/>
      <c r="AIS176" s="41"/>
      <c r="AIT176" s="41"/>
      <c r="AIU176" s="41"/>
      <c r="AIV176" s="41"/>
      <c r="AIW176" s="41"/>
      <c r="AIX176" s="41"/>
      <c r="AIY176" s="41"/>
      <c r="AIZ176" s="41"/>
      <c r="AJA176" s="41"/>
      <c r="AJB176" s="41"/>
      <c r="AJC176" s="41"/>
      <c r="AJD176" s="41"/>
      <c r="AJE176" s="41"/>
      <c r="AJF176" s="41"/>
      <c r="AJG176" s="41"/>
      <c r="AJH176" s="41"/>
      <c r="AJI176" s="41"/>
      <c r="AJJ176" s="41"/>
      <c r="AJK176" s="41"/>
      <c r="AJL176" s="41"/>
      <c r="AJM176" s="41"/>
      <c r="AJN176" s="41"/>
      <c r="AJO176" s="41"/>
      <c r="AJP176" s="41"/>
      <c r="AJQ176" s="41"/>
      <c r="AJR176" s="41"/>
      <c r="AJS176" s="41"/>
      <c r="AJT176" s="41"/>
      <c r="AJU176" s="41"/>
      <c r="AJV176" s="41"/>
      <c r="AJW176" s="41"/>
      <c r="AJX176" s="41"/>
      <c r="AJY176" s="41"/>
      <c r="AJZ176" s="41"/>
      <c r="AKA176" s="41"/>
      <c r="AKB176" s="41"/>
      <c r="AKC176" s="41"/>
      <c r="AKD176" s="41"/>
      <c r="AKE176" s="41"/>
      <c r="AKF176" s="41"/>
      <c r="AKG176" s="41"/>
      <c r="AKH176" s="41"/>
      <c r="AKI176" s="41"/>
      <c r="AKJ176" s="41"/>
      <c r="AKK176" s="41"/>
      <c r="AKL176" s="41"/>
      <c r="AKM176" s="41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  <c r="ALN176" s="41"/>
      <c r="ALO176" s="41"/>
      <c r="ALP176" s="41"/>
      <c r="ALQ176" s="41"/>
      <c r="ALR176" s="41"/>
      <c r="ALS176" s="41"/>
      <c r="ALT176" s="41"/>
      <c r="ALU176" s="41"/>
      <c r="ALV176" s="41"/>
      <c r="ALW176" s="41"/>
      <c r="ALX176" s="41"/>
      <c r="ALY176" s="41"/>
      <c r="ALZ176" s="41"/>
      <c r="AMA176" s="41"/>
      <c r="AMB176" s="41"/>
      <c r="AMC176" s="41"/>
      <c r="AMD176" s="41"/>
      <c r="AME176" s="41"/>
      <c r="AMF176" s="41"/>
      <c r="AMG176" s="41"/>
      <c r="AMH176" s="41"/>
      <c r="AMI176" s="41"/>
      <c r="AMJ176" s="41"/>
      <c r="AMK176" s="41"/>
      <c r="AML176" s="41"/>
      <c r="AMM176" s="41"/>
      <c r="AMT176" s="41"/>
      <c r="AMU176" s="41"/>
      <c r="AMV176" s="41"/>
      <c r="AMW176" s="41"/>
      <c r="AMX176" s="41"/>
      <c r="AMY176" s="41"/>
      <c r="AMZ176" s="41"/>
      <c r="ANA176" s="41"/>
      <c r="ANB176" s="41"/>
      <c r="ANC176" s="41"/>
      <c r="AND176" s="41"/>
      <c r="ANE176" s="41"/>
      <c r="ANF176" s="41"/>
      <c r="ANG176" s="41"/>
      <c r="ANH176" s="41"/>
      <c r="ANI176" s="41"/>
      <c r="ANJ176" s="41"/>
      <c r="ANK176" s="41"/>
      <c r="ANL176" s="41"/>
      <c r="ANM176" s="41"/>
      <c r="ANN176" s="41"/>
      <c r="ANO176" s="41"/>
      <c r="ANP176" s="41"/>
      <c r="ANQ176" s="41"/>
      <c r="ANR176" s="41"/>
      <c r="ANS176" s="41"/>
      <c r="ANT176" s="41"/>
      <c r="ANU176" s="41"/>
      <c r="ANV176" s="41"/>
      <c r="ANW176" s="41"/>
      <c r="ANX176" s="41"/>
      <c r="ANY176" s="41"/>
      <c r="ANZ176" s="41"/>
      <c r="AOA176" s="41"/>
      <c r="AOB176" s="41"/>
      <c r="AOC176" s="41"/>
      <c r="AOD176" s="41"/>
      <c r="AOE176" s="41"/>
      <c r="AOF176" s="41"/>
      <c r="AOG176" s="41"/>
      <c r="AOH176" s="41"/>
      <c r="AOI176" s="41"/>
      <c r="AOJ176" s="41"/>
      <c r="AOK176" s="41"/>
      <c r="AOL176" s="41"/>
      <c r="AOM176" s="41"/>
      <c r="AON176" s="41"/>
      <c r="AOO176" s="41"/>
      <c r="AOP176" s="41"/>
      <c r="AOQ176" s="41"/>
      <c r="AOR176" s="41"/>
      <c r="AOS176" s="41"/>
      <c r="AOT176" s="41"/>
      <c r="AOU176" s="41"/>
      <c r="AOV176" s="41"/>
      <c r="AOW176" s="41"/>
      <c r="AOX176" s="41"/>
      <c r="AOY176" s="41"/>
      <c r="AOZ176" s="41"/>
      <c r="APA176" s="41"/>
      <c r="APB176" s="41"/>
      <c r="APC176" s="41"/>
      <c r="APD176" s="41"/>
      <c r="APE176" s="41"/>
      <c r="APF176" s="41"/>
      <c r="APG176" s="41"/>
      <c r="APH176" s="41"/>
      <c r="API176" s="41"/>
      <c r="APJ176" s="41"/>
      <c r="APK176" s="41"/>
      <c r="APL176" s="41"/>
      <c r="APM176" s="41"/>
      <c r="APN176" s="41"/>
      <c r="APO176" s="41"/>
      <c r="APP176" s="41"/>
      <c r="APQ176" s="41"/>
      <c r="APR176" s="41"/>
      <c r="APS176" s="41"/>
      <c r="APT176" s="41"/>
      <c r="APU176" s="41"/>
      <c r="APV176" s="41"/>
      <c r="APW176" s="41"/>
      <c r="APX176" s="41"/>
      <c r="APY176" s="41"/>
      <c r="APZ176" s="41"/>
      <c r="AQA176" s="41"/>
      <c r="AQB176" s="41"/>
      <c r="AQC176" s="41"/>
      <c r="AQD176" s="41"/>
      <c r="AQE176" s="41"/>
      <c r="AQF176" s="41"/>
      <c r="AQG176" s="41"/>
      <c r="AQH176" s="41"/>
      <c r="AQI176" s="41"/>
      <c r="AQJ176" s="41"/>
      <c r="AQK176" s="41"/>
      <c r="AQL176" s="41"/>
      <c r="AQM176" s="41"/>
      <c r="AQN176" s="41"/>
      <c r="AQO176" s="41"/>
      <c r="AQP176" s="41"/>
      <c r="AQQ176" s="41"/>
      <c r="AQR176" s="41"/>
      <c r="AQS176" s="41"/>
      <c r="AQT176" s="41"/>
      <c r="AQU176" s="41"/>
      <c r="AQV176" s="41"/>
      <c r="AQW176" s="41"/>
      <c r="AQX176" s="41"/>
      <c r="AQY176" s="41"/>
      <c r="AQZ176" s="41"/>
      <c r="ARA176" s="41"/>
      <c r="ARB176" s="41"/>
      <c r="ARC176" s="41"/>
      <c r="ARD176" s="41"/>
      <c r="ARE176" s="41"/>
      <c r="ARF176" s="41"/>
      <c r="ARG176" s="41"/>
      <c r="ARH176" s="41"/>
      <c r="ARI176" s="41"/>
      <c r="ARJ176" s="41"/>
      <c r="ARK176" s="41"/>
      <c r="ARL176" s="41"/>
      <c r="ARM176" s="41"/>
      <c r="ARN176" s="41"/>
      <c r="ARO176" s="41"/>
      <c r="ARP176" s="41"/>
      <c r="ARQ176" s="41"/>
      <c r="ARR176" s="41"/>
      <c r="ARS176" s="41"/>
      <c r="ART176" s="41"/>
      <c r="ARU176" s="41"/>
      <c r="ARV176" s="41"/>
      <c r="ARW176" s="41"/>
      <c r="ARX176" s="41"/>
      <c r="ARY176" s="41"/>
      <c r="ARZ176" s="41"/>
      <c r="ASA176" s="41"/>
      <c r="ASB176" s="41"/>
      <c r="ASC176" s="41"/>
      <c r="ASD176" s="41"/>
      <c r="ASE176" s="41"/>
      <c r="ASF176" s="41"/>
      <c r="ASG176" s="41"/>
      <c r="ASH176" s="41"/>
      <c r="ASI176" s="41"/>
      <c r="ASJ176" s="41"/>
      <c r="ASK176" s="41"/>
      <c r="ASL176" s="41"/>
      <c r="ASM176" s="41"/>
      <c r="ASN176" s="41"/>
      <c r="ASO176" s="41"/>
      <c r="ASP176" s="41"/>
      <c r="ASQ176" s="41"/>
      <c r="ASR176" s="41"/>
      <c r="ASS176" s="41"/>
      <c r="AST176" s="41"/>
      <c r="ASU176" s="41"/>
      <c r="ASV176" s="41"/>
      <c r="ASW176" s="41"/>
      <c r="ASX176" s="41"/>
      <c r="ASY176" s="41"/>
      <c r="ASZ176" s="41"/>
      <c r="ATA176" s="41"/>
      <c r="ATB176" s="41"/>
      <c r="ATC176" s="41"/>
      <c r="ATD176" s="41"/>
      <c r="ATE176" s="41"/>
      <c r="ATF176" s="41"/>
      <c r="ATG176" s="41"/>
      <c r="ATH176" s="41"/>
      <c r="ATI176" s="41"/>
      <c r="ATJ176" s="41"/>
      <c r="ATK176" s="41"/>
      <c r="ATL176" s="41"/>
      <c r="ATM176" s="41"/>
      <c r="ATN176" s="41"/>
      <c r="ATO176" s="41"/>
      <c r="ATP176" s="41"/>
      <c r="ATQ176" s="41"/>
      <c r="ATR176" s="41"/>
      <c r="ATS176" s="41"/>
      <c r="ATT176" s="41"/>
      <c r="ATU176" s="41"/>
      <c r="ATV176" s="41"/>
      <c r="ATW176" s="41"/>
      <c r="ATX176" s="41"/>
      <c r="ATY176" s="41"/>
      <c r="ATZ176" s="41"/>
      <c r="AUA176" s="41"/>
      <c r="AUB176" s="41"/>
      <c r="AUC176" s="41"/>
      <c r="AUD176" s="41"/>
      <c r="AUE176" s="41"/>
      <c r="AUF176" s="41"/>
      <c r="AUG176" s="41"/>
      <c r="AUH176" s="41"/>
      <c r="AUI176" s="41"/>
      <c r="AUJ176" s="41"/>
      <c r="AUK176" s="41"/>
      <c r="AUL176" s="41"/>
      <c r="AUM176" s="41"/>
      <c r="AUN176" s="41"/>
      <c r="AUO176" s="41"/>
      <c r="AUP176" s="41"/>
      <c r="AUQ176" s="41"/>
      <c r="AUR176" s="41"/>
      <c r="AUS176" s="41"/>
      <c r="AUT176" s="41"/>
      <c r="AUU176" s="41"/>
      <c r="AUV176" s="41"/>
      <c r="AUW176" s="41"/>
      <c r="AUX176" s="41"/>
      <c r="AUY176" s="41"/>
      <c r="AUZ176" s="41"/>
      <c r="AVA176" s="41"/>
      <c r="AVB176" s="41"/>
      <c r="AVC176" s="41"/>
      <c r="AVD176" s="41"/>
      <c r="AVE176" s="41"/>
      <c r="AVF176" s="41"/>
      <c r="AVG176" s="41"/>
      <c r="AVH176" s="41"/>
      <c r="AVI176" s="41"/>
      <c r="AVJ176" s="41"/>
      <c r="AVK176" s="41"/>
      <c r="AVL176" s="41"/>
      <c r="AVM176" s="41"/>
      <c r="AVN176" s="41"/>
      <c r="AVO176" s="41"/>
      <c r="AVP176" s="41"/>
      <c r="AVQ176" s="41"/>
      <c r="AVR176" s="41"/>
      <c r="AVS176" s="41"/>
      <c r="AVT176" s="41"/>
      <c r="AVU176" s="41"/>
      <c r="AVV176" s="41"/>
      <c r="AVW176" s="41"/>
      <c r="AVX176" s="41"/>
      <c r="AVY176" s="41"/>
      <c r="AVZ176" s="41"/>
      <c r="AWA176" s="41"/>
      <c r="AWB176" s="41"/>
      <c r="AWC176" s="41"/>
      <c r="AWD176" s="41"/>
      <c r="AWE176" s="41"/>
      <c r="AWF176" s="41"/>
      <c r="AWG176" s="41"/>
      <c r="AWH176" s="41"/>
      <c r="AWI176" s="41"/>
      <c r="AWP176" s="41"/>
      <c r="AWQ176" s="41"/>
      <c r="AWR176" s="41"/>
      <c r="AWS176" s="41"/>
      <c r="AWT176" s="41"/>
      <c r="AWU176" s="41"/>
      <c r="AWV176" s="41"/>
      <c r="AWW176" s="41"/>
      <c r="AWX176" s="41"/>
      <c r="AWY176" s="41"/>
      <c r="AWZ176" s="41"/>
      <c r="AXA176" s="41"/>
      <c r="AXB176" s="41"/>
      <c r="AXC176" s="41"/>
      <c r="AXD176" s="41"/>
      <c r="AXE176" s="41"/>
      <c r="AXF176" s="41"/>
      <c r="AXG176" s="41"/>
      <c r="AXH176" s="41"/>
      <c r="AXI176" s="41"/>
      <c r="AXJ176" s="41"/>
      <c r="AXK176" s="41"/>
      <c r="AXL176" s="41"/>
      <c r="AXM176" s="41"/>
      <c r="AXN176" s="41"/>
      <c r="AXO176" s="41"/>
      <c r="AXP176" s="41"/>
      <c r="AXQ176" s="41"/>
      <c r="AXR176" s="41"/>
      <c r="AXS176" s="41"/>
      <c r="AXT176" s="41"/>
      <c r="AXU176" s="41"/>
      <c r="AXV176" s="41"/>
      <c r="AXW176" s="41"/>
      <c r="AXX176" s="41"/>
      <c r="AXY176" s="41"/>
      <c r="AXZ176" s="41"/>
      <c r="AYA176" s="41"/>
      <c r="AYB176" s="41"/>
      <c r="AYC176" s="41"/>
      <c r="AYD176" s="41"/>
      <c r="AYE176" s="41"/>
      <c r="AYF176" s="41"/>
      <c r="AYG176" s="41"/>
      <c r="AYH176" s="41"/>
      <c r="AYI176" s="41"/>
      <c r="AYJ176" s="41"/>
      <c r="AYK176" s="41"/>
      <c r="AYL176" s="41"/>
      <c r="AYM176" s="41"/>
      <c r="AYN176" s="41"/>
      <c r="AYO176" s="41"/>
      <c r="AYP176" s="41"/>
      <c r="AYQ176" s="41"/>
      <c r="AYR176" s="41"/>
      <c r="AYS176" s="41"/>
      <c r="AYT176" s="41"/>
      <c r="AYU176" s="41"/>
      <c r="AYV176" s="41"/>
      <c r="AYW176" s="41"/>
      <c r="AYX176" s="41"/>
      <c r="AYY176" s="41"/>
      <c r="AYZ176" s="41"/>
      <c r="AZA176" s="41"/>
      <c r="AZB176" s="41"/>
      <c r="AZC176" s="41"/>
      <c r="AZD176" s="41"/>
      <c r="AZE176" s="41"/>
      <c r="AZF176" s="41"/>
      <c r="AZG176" s="41"/>
      <c r="AZH176" s="41"/>
      <c r="AZI176" s="41"/>
      <c r="AZJ176" s="41"/>
      <c r="AZK176" s="41"/>
      <c r="AZL176" s="41"/>
      <c r="AZM176" s="41"/>
      <c r="AZN176" s="41"/>
      <c r="AZO176" s="41"/>
      <c r="AZP176" s="41"/>
      <c r="AZQ176" s="41"/>
      <c r="AZR176" s="41"/>
      <c r="AZS176" s="41"/>
      <c r="AZT176" s="41"/>
      <c r="AZU176" s="41"/>
      <c r="AZV176" s="41"/>
      <c r="AZW176" s="41"/>
      <c r="AZX176" s="41"/>
      <c r="AZY176" s="41"/>
      <c r="AZZ176" s="41"/>
      <c r="BAA176" s="41"/>
      <c r="BAB176" s="41"/>
      <c r="BAC176" s="41"/>
      <c r="BAD176" s="41"/>
      <c r="BAE176" s="41"/>
      <c r="BAF176" s="41"/>
      <c r="BAG176" s="41"/>
      <c r="BAH176" s="41"/>
      <c r="BAI176" s="41"/>
      <c r="BAJ176" s="41"/>
      <c r="BAK176" s="41"/>
      <c r="BAL176" s="41"/>
      <c r="BAM176" s="41"/>
      <c r="BAN176" s="41"/>
      <c r="BAO176" s="41"/>
      <c r="BAP176" s="41"/>
      <c r="BAQ176" s="41"/>
      <c r="BAR176" s="41"/>
      <c r="BAS176" s="41"/>
      <c r="BAT176" s="41"/>
      <c r="BAU176" s="41"/>
      <c r="BAV176" s="41"/>
      <c r="BAW176" s="41"/>
      <c r="BAX176" s="41"/>
      <c r="BAY176" s="41"/>
      <c r="BAZ176" s="41"/>
      <c r="BBA176" s="41"/>
      <c r="BBB176" s="41"/>
      <c r="BBC176" s="41"/>
      <c r="BBD176" s="41"/>
      <c r="BBE176" s="41"/>
      <c r="BBF176" s="41"/>
      <c r="BBG176" s="41"/>
      <c r="BBH176" s="41"/>
      <c r="BBI176" s="41"/>
      <c r="BBJ176" s="41"/>
      <c r="BBK176" s="41"/>
      <c r="BBL176" s="41"/>
      <c r="BBM176" s="41"/>
      <c r="BBN176" s="41"/>
      <c r="BBO176" s="41"/>
      <c r="BBP176" s="41"/>
      <c r="BBQ176" s="41"/>
      <c r="BBR176" s="41"/>
      <c r="BBS176" s="41"/>
      <c r="BBT176" s="41"/>
      <c r="BBU176" s="41"/>
      <c r="BBV176" s="41"/>
      <c r="BBW176" s="41"/>
      <c r="BBX176" s="41"/>
      <c r="BBY176" s="41"/>
      <c r="BBZ176" s="41"/>
      <c r="BCA176" s="41"/>
      <c r="BCB176" s="41"/>
      <c r="BCC176" s="41"/>
      <c r="BCD176" s="41"/>
      <c r="BCE176" s="41"/>
      <c r="BCF176" s="41"/>
      <c r="BCG176" s="41"/>
      <c r="BCH176" s="41"/>
      <c r="BCI176" s="41"/>
      <c r="BCJ176" s="41"/>
      <c r="BCK176" s="41"/>
      <c r="BCL176" s="41"/>
      <c r="BCM176" s="41"/>
      <c r="BCN176" s="41"/>
      <c r="BCO176" s="41"/>
      <c r="BCP176" s="41"/>
      <c r="BCQ176" s="41"/>
      <c r="BCR176" s="41"/>
      <c r="BCS176" s="41"/>
      <c r="BCT176" s="41"/>
      <c r="BCU176" s="41"/>
      <c r="BCV176" s="41"/>
      <c r="BCW176" s="41"/>
      <c r="BCX176" s="41"/>
      <c r="BCY176" s="41"/>
      <c r="BCZ176" s="41"/>
      <c r="BDA176" s="41"/>
      <c r="BDB176" s="41"/>
      <c r="BDC176" s="41"/>
      <c r="BDD176" s="41"/>
      <c r="BDE176" s="41"/>
      <c r="BDF176" s="41"/>
      <c r="BDG176" s="41"/>
      <c r="BDH176" s="41"/>
      <c r="BDI176" s="41"/>
      <c r="BDJ176" s="41"/>
      <c r="BDK176" s="41"/>
      <c r="BDL176" s="41"/>
      <c r="BDM176" s="41"/>
      <c r="BDN176" s="41"/>
      <c r="BDO176" s="41"/>
      <c r="BDP176" s="41"/>
      <c r="BDQ176" s="41"/>
      <c r="BDR176" s="41"/>
      <c r="BDS176" s="41"/>
      <c r="BDT176" s="41"/>
      <c r="BDU176" s="41"/>
      <c r="BDV176" s="41"/>
      <c r="BDW176" s="41"/>
      <c r="BDX176" s="41"/>
      <c r="BDY176" s="41"/>
      <c r="BDZ176" s="41"/>
      <c r="BEA176" s="41"/>
      <c r="BEB176" s="41"/>
      <c r="BEC176" s="41"/>
      <c r="BED176" s="41"/>
      <c r="BEE176" s="41"/>
      <c r="BEF176" s="41"/>
      <c r="BEG176" s="41"/>
      <c r="BEH176" s="41"/>
      <c r="BEI176" s="41"/>
      <c r="BEJ176" s="41"/>
      <c r="BEK176" s="41"/>
      <c r="BEL176" s="41"/>
      <c r="BEM176" s="41"/>
      <c r="BEN176" s="41"/>
      <c r="BEO176" s="41"/>
      <c r="BEP176" s="41"/>
      <c r="BEQ176" s="41"/>
      <c r="BER176" s="41"/>
      <c r="BES176" s="41"/>
      <c r="BET176" s="41"/>
      <c r="BEU176" s="41"/>
      <c r="BEV176" s="41"/>
      <c r="BEW176" s="41"/>
      <c r="BEX176" s="41"/>
      <c r="BEY176" s="41"/>
      <c r="BEZ176" s="41"/>
      <c r="BFA176" s="41"/>
      <c r="BFB176" s="41"/>
      <c r="BFC176" s="41"/>
      <c r="BFD176" s="41"/>
      <c r="BFE176" s="41"/>
      <c r="BFF176" s="41"/>
      <c r="BFG176" s="41"/>
      <c r="BFH176" s="41"/>
      <c r="BFI176" s="41"/>
      <c r="BFJ176" s="41"/>
      <c r="BFK176" s="41"/>
      <c r="BFL176" s="41"/>
      <c r="BFM176" s="41"/>
      <c r="BFN176" s="41"/>
      <c r="BFO176" s="41"/>
      <c r="BFP176" s="41"/>
      <c r="BFQ176" s="41"/>
      <c r="BFR176" s="41"/>
      <c r="BFS176" s="41"/>
      <c r="BFT176" s="41"/>
      <c r="BFU176" s="41"/>
      <c r="BFV176" s="41"/>
      <c r="BFW176" s="41"/>
      <c r="BFX176" s="41"/>
      <c r="BFY176" s="41"/>
      <c r="BFZ176" s="41"/>
      <c r="BGA176" s="41"/>
      <c r="BGB176" s="41"/>
      <c r="BGC176" s="41"/>
      <c r="BGD176" s="41"/>
      <c r="BGE176" s="41"/>
      <c r="BGL176" s="41"/>
      <c r="BGM176" s="41"/>
      <c r="BGN176" s="41"/>
      <c r="BGO176" s="41"/>
      <c r="BGP176" s="41"/>
      <c r="BGQ176" s="41"/>
      <c r="BGR176" s="41"/>
      <c r="BGS176" s="41"/>
      <c r="BGT176" s="41"/>
      <c r="BGU176" s="41"/>
      <c r="BGV176" s="41"/>
      <c r="BGW176" s="41"/>
      <c r="BGX176" s="41"/>
      <c r="BGY176" s="41"/>
      <c r="BGZ176" s="41"/>
      <c r="BHA176" s="41"/>
      <c r="BHB176" s="41"/>
      <c r="BHC176" s="41"/>
      <c r="BHD176" s="41"/>
      <c r="BHE176" s="41"/>
      <c r="BHF176" s="41"/>
      <c r="BHG176" s="41"/>
      <c r="BHH176" s="41"/>
      <c r="BHI176" s="41"/>
      <c r="BHJ176" s="41"/>
      <c r="BHK176" s="41"/>
      <c r="BHL176" s="41"/>
      <c r="BHM176" s="41"/>
      <c r="BHN176" s="41"/>
      <c r="BHO176" s="41"/>
      <c r="BHP176" s="41"/>
      <c r="BHQ176" s="41"/>
      <c r="BHR176" s="41"/>
      <c r="BHS176" s="41"/>
      <c r="BHT176" s="41"/>
      <c r="BHU176" s="41"/>
      <c r="BHV176" s="41"/>
      <c r="BHW176" s="41"/>
      <c r="BHX176" s="41"/>
      <c r="BHY176" s="41"/>
      <c r="BHZ176" s="41"/>
      <c r="BIA176" s="41"/>
      <c r="BIB176" s="41"/>
      <c r="BIC176" s="41"/>
      <c r="BID176" s="41"/>
      <c r="BIE176" s="41"/>
      <c r="BIF176" s="41"/>
      <c r="BIG176" s="41"/>
      <c r="BIH176" s="41"/>
      <c r="BII176" s="41"/>
      <c r="BIJ176" s="41"/>
      <c r="BIK176" s="41"/>
      <c r="BIL176" s="41"/>
      <c r="BIM176" s="41"/>
      <c r="BIN176" s="41"/>
      <c r="BIO176" s="41"/>
      <c r="BIP176" s="41"/>
      <c r="BIQ176" s="41"/>
      <c r="BIR176" s="41"/>
      <c r="BIS176" s="41"/>
      <c r="BIT176" s="41"/>
      <c r="BIU176" s="41"/>
      <c r="BIV176" s="41"/>
      <c r="BIW176" s="41"/>
      <c r="BIX176" s="41"/>
      <c r="BIY176" s="41"/>
      <c r="BIZ176" s="41"/>
      <c r="BJA176" s="41"/>
      <c r="BJB176" s="41"/>
      <c r="BJC176" s="41"/>
      <c r="BJD176" s="41"/>
      <c r="BJE176" s="41"/>
      <c r="BJF176" s="41"/>
      <c r="BJG176" s="41"/>
      <c r="BJH176" s="41"/>
      <c r="BJI176" s="41"/>
      <c r="BJJ176" s="41"/>
      <c r="BJK176" s="41"/>
      <c r="BJL176" s="41"/>
      <c r="BJM176" s="41"/>
      <c r="BJN176" s="41"/>
      <c r="BJO176" s="41"/>
      <c r="BJP176" s="41"/>
      <c r="BJQ176" s="41"/>
      <c r="BJR176" s="41"/>
      <c r="BJS176" s="41"/>
      <c r="BJT176" s="41"/>
      <c r="BJU176" s="41"/>
      <c r="BJV176" s="41"/>
      <c r="BJW176" s="41"/>
      <c r="BJX176" s="41"/>
      <c r="BJY176" s="41"/>
      <c r="BJZ176" s="41"/>
      <c r="BKA176" s="41"/>
      <c r="BKB176" s="41"/>
      <c r="BKC176" s="41"/>
      <c r="BKD176" s="41"/>
      <c r="BKE176" s="41"/>
      <c r="BKF176" s="41"/>
      <c r="BKG176" s="41"/>
      <c r="BKH176" s="41"/>
      <c r="BKI176" s="41"/>
      <c r="BKJ176" s="41"/>
      <c r="BKK176" s="41"/>
      <c r="BKL176" s="41"/>
      <c r="BKM176" s="41"/>
      <c r="BKN176" s="41"/>
      <c r="BKO176" s="41"/>
      <c r="BKP176" s="41"/>
      <c r="BKQ176" s="41"/>
      <c r="BKR176" s="41"/>
      <c r="BKS176" s="41"/>
      <c r="BKT176" s="41"/>
      <c r="BKU176" s="41"/>
      <c r="BKV176" s="41"/>
      <c r="BKW176" s="41"/>
      <c r="BKX176" s="41"/>
      <c r="BKY176" s="41"/>
      <c r="BKZ176" s="41"/>
      <c r="BLA176" s="41"/>
      <c r="BLB176" s="41"/>
      <c r="BLC176" s="41"/>
      <c r="BLD176" s="41"/>
      <c r="BLE176" s="41"/>
      <c r="BLF176" s="41"/>
      <c r="BLG176" s="41"/>
      <c r="BLH176" s="41"/>
      <c r="BLI176" s="41"/>
      <c r="BLJ176" s="41"/>
      <c r="BLK176" s="41"/>
      <c r="BLL176" s="41"/>
      <c r="BLM176" s="41"/>
      <c r="BLN176" s="41"/>
      <c r="BLO176" s="41"/>
      <c r="BLP176" s="41"/>
      <c r="BLQ176" s="41"/>
      <c r="BLR176" s="41"/>
      <c r="BLS176" s="41"/>
      <c r="BLT176" s="41"/>
      <c r="BLU176" s="41"/>
      <c r="BLV176" s="41"/>
      <c r="BLW176" s="41"/>
      <c r="BLX176" s="41"/>
      <c r="BLY176" s="41"/>
      <c r="BLZ176" s="41"/>
      <c r="BMA176" s="41"/>
      <c r="BMB176" s="41"/>
      <c r="BMC176" s="41"/>
      <c r="BMD176" s="41"/>
      <c r="BME176" s="41"/>
      <c r="BMF176" s="41"/>
      <c r="BMG176" s="41"/>
      <c r="BMH176" s="41"/>
      <c r="BMI176" s="41"/>
      <c r="BMJ176" s="41"/>
      <c r="BMK176" s="41"/>
      <c r="BML176" s="41"/>
      <c r="BMM176" s="41"/>
      <c r="BMN176" s="41"/>
      <c r="BMO176" s="41"/>
      <c r="BMP176" s="41"/>
      <c r="BMQ176" s="41"/>
      <c r="BMR176" s="41"/>
      <c r="BMS176" s="41"/>
      <c r="BMT176" s="41"/>
      <c r="BMU176" s="41"/>
      <c r="BMV176" s="41"/>
      <c r="BMW176" s="41"/>
      <c r="BMX176" s="41"/>
      <c r="BMY176" s="41"/>
      <c r="BMZ176" s="41"/>
      <c r="BNA176" s="41"/>
      <c r="BNB176" s="41"/>
      <c r="BNC176" s="41"/>
      <c r="BND176" s="41"/>
      <c r="BNE176" s="41"/>
      <c r="BNF176" s="41"/>
      <c r="BNG176" s="41"/>
      <c r="BNH176" s="41"/>
      <c r="BNI176" s="41"/>
      <c r="BNJ176" s="41"/>
      <c r="BNK176" s="41"/>
      <c r="BNL176" s="41"/>
      <c r="BNM176" s="41"/>
      <c r="BNN176" s="41"/>
      <c r="BNO176" s="41"/>
      <c r="BNP176" s="41"/>
      <c r="BNQ176" s="41"/>
      <c r="BNR176" s="41"/>
      <c r="BNS176" s="41"/>
      <c r="BNT176" s="41"/>
      <c r="BNU176" s="41"/>
      <c r="BNV176" s="41"/>
      <c r="BNW176" s="41"/>
      <c r="BNX176" s="41"/>
      <c r="BNY176" s="41"/>
      <c r="BNZ176" s="41"/>
      <c r="BOA176" s="41"/>
      <c r="BOB176" s="41"/>
      <c r="BOC176" s="41"/>
      <c r="BOD176" s="41"/>
      <c r="BOE176" s="41"/>
      <c r="BOF176" s="41"/>
      <c r="BOG176" s="41"/>
      <c r="BOH176" s="41"/>
      <c r="BOI176" s="41"/>
      <c r="BOJ176" s="41"/>
      <c r="BOK176" s="41"/>
      <c r="BOL176" s="41"/>
      <c r="BOM176" s="41"/>
      <c r="BON176" s="41"/>
      <c r="BOO176" s="41"/>
      <c r="BOP176" s="41"/>
      <c r="BOQ176" s="41"/>
      <c r="BOR176" s="41"/>
      <c r="BOS176" s="41"/>
      <c r="BOT176" s="41"/>
      <c r="BOU176" s="41"/>
      <c r="BOV176" s="41"/>
      <c r="BOW176" s="41"/>
      <c r="BOX176" s="41"/>
      <c r="BOY176" s="41"/>
      <c r="BOZ176" s="41"/>
      <c r="BPA176" s="41"/>
      <c r="BPB176" s="41"/>
      <c r="BPC176" s="41"/>
      <c r="BPD176" s="41"/>
      <c r="BPE176" s="41"/>
      <c r="BPF176" s="41"/>
      <c r="BPG176" s="41"/>
      <c r="BPH176" s="41"/>
      <c r="BPI176" s="41"/>
      <c r="BPJ176" s="41"/>
      <c r="BPK176" s="41"/>
      <c r="BPL176" s="41"/>
      <c r="BPM176" s="41"/>
      <c r="BPN176" s="41"/>
      <c r="BPO176" s="41"/>
      <c r="BPP176" s="41"/>
      <c r="BPQ176" s="41"/>
      <c r="BPR176" s="41"/>
      <c r="BPS176" s="41"/>
      <c r="BPT176" s="41"/>
      <c r="BPU176" s="41"/>
      <c r="BPV176" s="41"/>
      <c r="BPW176" s="41"/>
      <c r="BPX176" s="41"/>
      <c r="BPY176" s="41"/>
      <c r="BPZ176" s="41"/>
      <c r="BQA176" s="41"/>
      <c r="BQH176" s="41"/>
      <c r="BQI176" s="41"/>
      <c r="BQJ176" s="41"/>
      <c r="BQK176" s="41"/>
      <c r="BQL176" s="41"/>
      <c r="BQM176" s="41"/>
      <c r="BQN176" s="41"/>
      <c r="BQO176" s="41"/>
      <c r="BQP176" s="41"/>
      <c r="BQQ176" s="41"/>
      <c r="BQR176" s="41"/>
      <c r="BQS176" s="41"/>
      <c r="BQT176" s="41"/>
      <c r="BQU176" s="41"/>
      <c r="BQV176" s="41"/>
      <c r="BQW176" s="41"/>
      <c r="BQX176" s="41"/>
      <c r="BQY176" s="41"/>
      <c r="BQZ176" s="41"/>
      <c r="BRA176" s="41"/>
      <c r="BRB176" s="41"/>
      <c r="BRC176" s="41"/>
      <c r="BRD176" s="41"/>
      <c r="BRE176" s="41"/>
      <c r="BRF176" s="41"/>
      <c r="BRG176" s="41"/>
      <c r="BRH176" s="41"/>
      <c r="BRI176" s="41"/>
      <c r="BRJ176" s="41"/>
      <c r="BRK176" s="41"/>
      <c r="BRL176" s="41"/>
      <c r="BRM176" s="41"/>
      <c r="BRN176" s="41"/>
      <c r="BRO176" s="41"/>
      <c r="BRP176" s="41"/>
      <c r="BRQ176" s="41"/>
      <c r="BRR176" s="41"/>
      <c r="BRS176" s="41"/>
      <c r="BRT176" s="41"/>
      <c r="BRU176" s="41"/>
      <c r="BRV176" s="41"/>
      <c r="BRW176" s="41"/>
      <c r="BRX176" s="41"/>
      <c r="BRY176" s="41"/>
      <c r="BRZ176" s="41"/>
      <c r="BSA176" s="41"/>
      <c r="BSB176" s="41"/>
      <c r="BSC176" s="41"/>
      <c r="BSD176" s="41"/>
      <c r="BSE176" s="41"/>
      <c r="BSF176" s="41"/>
      <c r="BSG176" s="41"/>
      <c r="BSH176" s="41"/>
      <c r="BSI176" s="41"/>
      <c r="BSJ176" s="41"/>
      <c r="BSK176" s="41"/>
      <c r="BSL176" s="41"/>
      <c r="BSM176" s="41"/>
      <c r="BSN176" s="41"/>
      <c r="BSO176" s="41"/>
      <c r="BSP176" s="41"/>
      <c r="BSQ176" s="41"/>
      <c r="BSR176" s="41"/>
      <c r="BSS176" s="41"/>
      <c r="BST176" s="41"/>
      <c r="BSU176" s="41"/>
      <c r="BSV176" s="41"/>
      <c r="BSW176" s="41"/>
      <c r="BSX176" s="41"/>
      <c r="BSY176" s="41"/>
      <c r="BSZ176" s="41"/>
      <c r="BTA176" s="41"/>
      <c r="BTB176" s="41"/>
      <c r="BTC176" s="41"/>
      <c r="BTD176" s="41"/>
      <c r="BTE176" s="41"/>
      <c r="BTF176" s="41"/>
      <c r="BTG176" s="41"/>
      <c r="BTH176" s="41"/>
      <c r="BTI176" s="41"/>
      <c r="BTJ176" s="41"/>
      <c r="BTK176" s="41"/>
      <c r="BTL176" s="41"/>
      <c r="BTM176" s="41"/>
      <c r="BTN176" s="41"/>
      <c r="BTO176" s="41"/>
      <c r="BTP176" s="41"/>
      <c r="BTQ176" s="41"/>
      <c r="BTR176" s="41"/>
      <c r="BTS176" s="41"/>
      <c r="BTT176" s="41"/>
      <c r="BTU176" s="41"/>
      <c r="BTV176" s="41"/>
      <c r="BTW176" s="41"/>
      <c r="BTX176" s="41"/>
      <c r="BTY176" s="41"/>
      <c r="BTZ176" s="41"/>
      <c r="BUA176" s="41"/>
      <c r="BUB176" s="41"/>
      <c r="BUC176" s="41"/>
      <c r="BUD176" s="41"/>
      <c r="BUE176" s="41"/>
      <c r="BUF176" s="41"/>
      <c r="BUG176" s="41"/>
      <c r="BUH176" s="41"/>
      <c r="BUI176" s="41"/>
      <c r="BUJ176" s="41"/>
      <c r="BUK176" s="41"/>
      <c r="BUL176" s="41"/>
      <c r="BUM176" s="41"/>
      <c r="BUN176" s="41"/>
      <c r="BUO176" s="41"/>
      <c r="BUP176" s="41"/>
      <c r="BUQ176" s="41"/>
      <c r="BUR176" s="41"/>
      <c r="BUS176" s="41"/>
      <c r="BUT176" s="41"/>
      <c r="BUU176" s="41"/>
      <c r="BUV176" s="41"/>
      <c r="BUW176" s="41"/>
      <c r="BUX176" s="41"/>
      <c r="BUY176" s="41"/>
      <c r="BUZ176" s="41"/>
      <c r="BVA176" s="41"/>
      <c r="BVB176" s="41"/>
      <c r="BVC176" s="41"/>
      <c r="BVD176" s="41"/>
      <c r="BVE176" s="41"/>
      <c r="BVF176" s="41"/>
      <c r="BVG176" s="41"/>
      <c r="BVH176" s="41"/>
      <c r="BVI176" s="41"/>
      <c r="BVJ176" s="41"/>
      <c r="BVK176" s="41"/>
      <c r="BVL176" s="41"/>
      <c r="BVM176" s="41"/>
      <c r="BVN176" s="41"/>
      <c r="BVO176" s="41"/>
      <c r="BVP176" s="41"/>
      <c r="BVQ176" s="41"/>
      <c r="BVR176" s="41"/>
      <c r="BVS176" s="41"/>
      <c r="BVT176" s="41"/>
      <c r="BVU176" s="41"/>
      <c r="BVV176" s="41"/>
      <c r="BVW176" s="41"/>
      <c r="BVX176" s="41"/>
      <c r="BVY176" s="41"/>
      <c r="BVZ176" s="41"/>
      <c r="BWA176" s="41"/>
      <c r="BWB176" s="41"/>
      <c r="BWC176" s="41"/>
      <c r="BWD176" s="41"/>
      <c r="BWE176" s="41"/>
      <c r="BWF176" s="41"/>
      <c r="BWG176" s="41"/>
      <c r="BWH176" s="41"/>
      <c r="BWI176" s="41"/>
      <c r="BWJ176" s="41"/>
      <c r="BWK176" s="41"/>
      <c r="BWL176" s="41"/>
      <c r="BWM176" s="41"/>
      <c r="BWN176" s="41"/>
      <c r="BWO176" s="41"/>
      <c r="BWP176" s="41"/>
      <c r="BWQ176" s="41"/>
      <c r="BWR176" s="41"/>
      <c r="BWS176" s="41"/>
      <c r="BWT176" s="41"/>
      <c r="BWU176" s="41"/>
      <c r="BWV176" s="41"/>
      <c r="BWW176" s="41"/>
      <c r="BWX176" s="41"/>
      <c r="BWY176" s="41"/>
      <c r="BWZ176" s="41"/>
      <c r="BXA176" s="41"/>
      <c r="BXB176" s="41"/>
      <c r="BXC176" s="41"/>
      <c r="BXD176" s="41"/>
      <c r="BXE176" s="41"/>
      <c r="BXF176" s="41"/>
      <c r="BXG176" s="41"/>
      <c r="BXH176" s="41"/>
      <c r="BXI176" s="41"/>
      <c r="BXJ176" s="41"/>
      <c r="BXK176" s="41"/>
      <c r="BXL176" s="41"/>
      <c r="BXM176" s="41"/>
      <c r="BXN176" s="41"/>
      <c r="BXO176" s="41"/>
      <c r="BXP176" s="41"/>
      <c r="BXQ176" s="41"/>
      <c r="BXR176" s="41"/>
      <c r="BXS176" s="41"/>
      <c r="BXT176" s="41"/>
      <c r="BXU176" s="41"/>
      <c r="BXV176" s="41"/>
      <c r="BXW176" s="41"/>
      <c r="BXX176" s="41"/>
      <c r="BXY176" s="41"/>
      <c r="BXZ176" s="41"/>
      <c r="BYA176" s="41"/>
      <c r="BYB176" s="41"/>
      <c r="BYC176" s="41"/>
      <c r="BYD176" s="41"/>
      <c r="BYE176" s="41"/>
      <c r="BYF176" s="41"/>
      <c r="BYG176" s="41"/>
      <c r="BYH176" s="41"/>
      <c r="BYI176" s="41"/>
      <c r="BYJ176" s="41"/>
      <c r="BYK176" s="41"/>
      <c r="BYL176" s="41"/>
      <c r="BYM176" s="41"/>
      <c r="BYN176" s="41"/>
      <c r="BYO176" s="41"/>
      <c r="BYP176" s="41"/>
      <c r="BYQ176" s="41"/>
      <c r="BYR176" s="41"/>
      <c r="BYS176" s="41"/>
      <c r="BYT176" s="41"/>
      <c r="BYU176" s="41"/>
      <c r="BYV176" s="41"/>
      <c r="BYW176" s="41"/>
      <c r="BYX176" s="41"/>
      <c r="BYY176" s="41"/>
      <c r="BYZ176" s="41"/>
      <c r="BZA176" s="41"/>
      <c r="BZB176" s="41"/>
      <c r="BZC176" s="41"/>
      <c r="BZD176" s="41"/>
      <c r="BZE176" s="41"/>
      <c r="BZF176" s="41"/>
      <c r="BZG176" s="41"/>
      <c r="BZH176" s="41"/>
      <c r="BZI176" s="41"/>
      <c r="BZJ176" s="41"/>
      <c r="BZK176" s="41"/>
      <c r="BZL176" s="41"/>
      <c r="BZM176" s="41"/>
      <c r="BZN176" s="41"/>
      <c r="BZO176" s="41"/>
      <c r="BZP176" s="41"/>
      <c r="BZQ176" s="41"/>
      <c r="BZR176" s="41"/>
      <c r="BZS176" s="41"/>
      <c r="BZT176" s="41"/>
      <c r="BZU176" s="41"/>
      <c r="BZV176" s="41"/>
      <c r="BZW176" s="41"/>
      <c r="CAD176" s="41"/>
      <c r="CAE176" s="41"/>
      <c r="CAF176" s="41"/>
      <c r="CAG176" s="41"/>
      <c r="CAH176" s="41"/>
      <c r="CAI176" s="41"/>
      <c r="CAJ176" s="41"/>
      <c r="CAK176" s="41"/>
      <c r="CAL176" s="41"/>
      <c r="CAM176" s="41"/>
      <c r="CAN176" s="41"/>
      <c r="CAO176" s="41"/>
      <c r="CAP176" s="41"/>
      <c r="CAQ176" s="41"/>
      <c r="CAR176" s="41"/>
      <c r="CAS176" s="41"/>
      <c r="CAT176" s="41"/>
      <c r="CAU176" s="41"/>
      <c r="CAV176" s="41"/>
      <c r="CAW176" s="41"/>
      <c r="CAX176" s="41"/>
      <c r="CAY176" s="41"/>
      <c r="CAZ176" s="41"/>
      <c r="CBA176" s="41"/>
      <c r="CBB176" s="41"/>
      <c r="CBC176" s="41"/>
      <c r="CBD176" s="41"/>
      <c r="CBE176" s="41"/>
      <c r="CBF176" s="41"/>
      <c r="CBG176" s="41"/>
      <c r="CBH176" s="41"/>
      <c r="CBI176" s="41"/>
      <c r="CBJ176" s="41"/>
      <c r="CBK176" s="41"/>
      <c r="CBL176" s="41"/>
      <c r="CBM176" s="41"/>
      <c r="CBN176" s="41"/>
      <c r="CBO176" s="41"/>
      <c r="CBP176" s="41"/>
      <c r="CBQ176" s="41"/>
      <c r="CBR176" s="41"/>
      <c r="CBS176" s="41"/>
      <c r="CBT176" s="41"/>
      <c r="CBU176" s="41"/>
      <c r="CBV176" s="41"/>
      <c r="CBW176" s="41"/>
      <c r="CBX176" s="41"/>
      <c r="CBY176" s="41"/>
      <c r="CBZ176" s="41"/>
      <c r="CCA176" s="41"/>
      <c r="CCB176" s="41"/>
      <c r="CCC176" s="41"/>
      <c r="CCD176" s="41"/>
      <c r="CCE176" s="41"/>
      <c r="CCF176" s="41"/>
      <c r="CCG176" s="41"/>
      <c r="CCH176" s="41"/>
      <c r="CCI176" s="41"/>
      <c r="CCJ176" s="41"/>
      <c r="CCK176" s="41"/>
      <c r="CCL176" s="41"/>
      <c r="CCM176" s="41"/>
      <c r="CCN176" s="41"/>
      <c r="CCO176" s="41"/>
      <c r="CCP176" s="41"/>
      <c r="CCQ176" s="41"/>
      <c r="CCR176" s="41"/>
      <c r="CCS176" s="41"/>
      <c r="CCT176" s="41"/>
      <c r="CCU176" s="41"/>
      <c r="CCV176" s="41"/>
      <c r="CCW176" s="41"/>
      <c r="CCX176" s="41"/>
      <c r="CCY176" s="41"/>
      <c r="CCZ176" s="41"/>
      <c r="CDA176" s="41"/>
      <c r="CDB176" s="41"/>
      <c r="CDC176" s="41"/>
      <c r="CDD176" s="41"/>
      <c r="CDE176" s="41"/>
      <c r="CDF176" s="41"/>
      <c r="CDG176" s="41"/>
      <c r="CDH176" s="41"/>
      <c r="CDI176" s="41"/>
      <c r="CDJ176" s="41"/>
      <c r="CDK176" s="41"/>
      <c r="CDL176" s="41"/>
      <c r="CDM176" s="41"/>
      <c r="CDN176" s="41"/>
      <c r="CDO176" s="41"/>
      <c r="CDP176" s="41"/>
      <c r="CDQ176" s="41"/>
      <c r="CDR176" s="41"/>
      <c r="CDS176" s="41"/>
      <c r="CDT176" s="41"/>
      <c r="CDU176" s="41"/>
      <c r="CDV176" s="41"/>
      <c r="CDW176" s="41"/>
      <c r="CDX176" s="41"/>
      <c r="CDY176" s="41"/>
      <c r="CDZ176" s="41"/>
      <c r="CEA176" s="41"/>
      <c r="CEB176" s="41"/>
      <c r="CEC176" s="41"/>
      <c r="CED176" s="41"/>
      <c r="CEE176" s="41"/>
      <c r="CEF176" s="41"/>
      <c r="CEG176" s="41"/>
      <c r="CEH176" s="41"/>
      <c r="CEI176" s="41"/>
      <c r="CEJ176" s="41"/>
      <c r="CEK176" s="41"/>
      <c r="CEL176" s="41"/>
      <c r="CEM176" s="41"/>
      <c r="CEN176" s="41"/>
      <c r="CEO176" s="41"/>
      <c r="CEP176" s="41"/>
      <c r="CEQ176" s="41"/>
      <c r="CER176" s="41"/>
      <c r="CES176" s="41"/>
      <c r="CET176" s="41"/>
      <c r="CEU176" s="41"/>
      <c r="CEV176" s="41"/>
      <c r="CEW176" s="41"/>
      <c r="CEX176" s="41"/>
      <c r="CEY176" s="41"/>
      <c r="CEZ176" s="41"/>
      <c r="CFA176" s="41"/>
      <c r="CFB176" s="41"/>
      <c r="CFC176" s="41"/>
      <c r="CFD176" s="41"/>
      <c r="CFE176" s="41"/>
      <c r="CFF176" s="41"/>
      <c r="CFG176" s="41"/>
      <c r="CFH176" s="41"/>
      <c r="CFI176" s="41"/>
      <c r="CFJ176" s="41"/>
      <c r="CFK176" s="41"/>
      <c r="CFL176" s="41"/>
      <c r="CFM176" s="41"/>
      <c r="CFN176" s="41"/>
      <c r="CFO176" s="41"/>
      <c r="CFP176" s="41"/>
      <c r="CFQ176" s="41"/>
      <c r="CFR176" s="41"/>
      <c r="CFS176" s="41"/>
      <c r="CFT176" s="41"/>
      <c r="CFU176" s="41"/>
      <c r="CFV176" s="41"/>
      <c r="CFW176" s="41"/>
      <c r="CFX176" s="41"/>
      <c r="CFY176" s="41"/>
      <c r="CFZ176" s="41"/>
      <c r="CGA176" s="41"/>
      <c r="CGB176" s="41"/>
      <c r="CGC176" s="41"/>
      <c r="CGD176" s="41"/>
      <c r="CGE176" s="41"/>
      <c r="CGF176" s="41"/>
      <c r="CGG176" s="41"/>
      <c r="CGH176" s="41"/>
      <c r="CGI176" s="41"/>
      <c r="CGJ176" s="41"/>
      <c r="CGK176" s="41"/>
      <c r="CGL176" s="41"/>
      <c r="CGM176" s="41"/>
      <c r="CGN176" s="41"/>
      <c r="CGO176" s="41"/>
      <c r="CGP176" s="41"/>
      <c r="CGQ176" s="41"/>
      <c r="CGR176" s="41"/>
      <c r="CGS176" s="41"/>
      <c r="CGT176" s="41"/>
      <c r="CGU176" s="41"/>
      <c r="CGV176" s="41"/>
      <c r="CGW176" s="41"/>
      <c r="CGX176" s="41"/>
      <c r="CGY176" s="41"/>
      <c r="CGZ176" s="41"/>
      <c r="CHA176" s="41"/>
      <c r="CHB176" s="41"/>
      <c r="CHC176" s="41"/>
      <c r="CHD176" s="41"/>
      <c r="CHE176" s="41"/>
      <c r="CHF176" s="41"/>
      <c r="CHG176" s="41"/>
      <c r="CHH176" s="41"/>
      <c r="CHI176" s="41"/>
      <c r="CHJ176" s="41"/>
      <c r="CHK176" s="41"/>
      <c r="CHL176" s="41"/>
      <c r="CHM176" s="41"/>
      <c r="CHN176" s="41"/>
      <c r="CHO176" s="41"/>
      <c r="CHP176" s="41"/>
      <c r="CHQ176" s="41"/>
      <c r="CHR176" s="41"/>
      <c r="CHS176" s="41"/>
      <c r="CHT176" s="41"/>
      <c r="CHU176" s="41"/>
      <c r="CHV176" s="41"/>
      <c r="CHW176" s="41"/>
      <c r="CHX176" s="41"/>
      <c r="CHY176" s="41"/>
      <c r="CHZ176" s="41"/>
      <c r="CIA176" s="41"/>
      <c r="CIB176" s="41"/>
      <c r="CIC176" s="41"/>
      <c r="CID176" s="41"/>
      <c r="CIE176" s="41"/>
      <c r="CIF176" s="41"/>
      <c r="CIG176" s="41"/>
      <c r="CIH176" s="41"/>
      <c r="CII176" s="41"/>
      <c r="CIJ176" s="41"/>
      <c r="CIK176" s="41"/>
      <c r="CIL176" s="41"/>
      <c r="CIM176" s="41"/>
      <c r="CIN176" s="41"/>
      <c r="CIO176" s="41"/>
      <c r="CIP176" s="41"/>
      <c r="CIQ176" s="41"/>
      <c r="CIR176" s="41"/>
      <c r="CIS176" s="41"/>
      <c r="CIT176" s="41"/>
      <c r="CIU176" s="41"/>
      <c r="CIV176" s="41"/>
      <c r="CIW176" s="41"/>
      <c r="CIX176" s="41"/>
      <c r="CIY176" s="41"/>
      <c r="CIZ176" s="41"/>
      <c r="CJA176" s="41"/>
      <c r="CJB176" s="41"/>
      <c r="CJC176" s="41"/>
      <c r="CJD176" s="41"/>
      <c r="CJE176" s="41"/>
      <c r="CJF176" s="41"/>
      <c r="CJG176" s="41"/>
      <c r="CJH176" s="41"/>
      <c r="CJI176" s="41"/>
      <c r="CJJ176" s="41"/>
      <c r="CJK176" s="41"/>
      <c r="CJL176" s="41"/>
      <c r="CJM176" s="41"/>
      <c r="CJN176" s="41"/>
      <c r="CJO176" s="41"/>
      <c r="CJP176" s="41"/>
      <c r="CJQ176" s="41"/>
      <c r="CJR176" s="41"/>
      <c r="CJS176" s="41"/>
      <c r="CJZ176" s="41"/>
      <c r="CKA176" s="41"/>
      <c r="CKB176" s="41"/>
      <c r="CKC176" s="41"/>
      <c r="CKD176" s="41"/>
      <c r="CKE176" s="41"/>
      <c r="CKF176" s="41"/>
      <c r="CKG176" s="41"/>
      <c r="CKH176" s="41"/>
      <c r="CKI176" s="41"/>
      <c r="CKJ176" s="41"/>
      <c r="CKK176" s="41"/>
      <c r="CKL176" s="41"/>
      <c r="CKM176" s="41"/>
      <c r="CKN176" s="41"/>
      <c r="CKO176" s="41"/>
      <c r="CKP176" s="41"/>
      <c r="CKQ176" s="41"/>
      <c r="CKR176" s="41"/>
      <c r="CKS176" s="41"/>
      <c r="CKT176" s="41"/>
      <c r="CKU176" s="41"/>
      <c r="CKV176" s="41"/>
      <c r="CKW176" s="41"/>
      <c r="CKX176" s="41"/>
      <c r="CKY176" s="41"/>
      <c r="CKZ176" s="41"/>
      <c r="CLA176" s="41"/>
      <c r="CLB176" s="41"/>
      <c r="CLC176" s="41"/>
      <c r="CLD176" s="41"/>
      <c r="CLE176" s="41"/>
      <c r="CLF176" s="41"/>
      <c r="CLG176" s="41"/>
      <c r="CLH176" s="41"/>
      <c r="CLI176" s="41"/>
      <c r="CLJ176" s="41"/>
      <c r="CLK176" s="41"/>
      <c r="CLL176" s="41"/>
      <c r="CLM176" s="41"/>
      <c r="CLN176" s="41"/>
      <c r="CLO176" s="41"/>
      <c r="CLP176" s="41"/>
      <c r="CLQ176" s="41"/>
      <c r="CLR176" s="41"/>
      <c r="CLS176" s="41"/>
      <c r="CLT176" s="41"/>
      <c r="CLU176" s="41"/>
      <c r="CLV176" s="41"/>
      <c r="CLW176" s="41"/>
      <c r="CLX176" s="41"/>
      <c r="CLY176" s="41"/>
      <c r="CLZ176" s="41"/>
      <c r="CMA176" s="41"/>
      <c r="CMB176" s="41"/>
      <c r="CMC176" s="41"/>
      <c r="CMD176" s="41"/>
      <c r="CME176" s="41"/>
      <c r="CMF176" s="41"/>
      <c r="CMG176" s="41"/>
      <c r="CMH176" s="41"/>
      <c r="CMI176" s="41"/>
      <c r="CMJ176" s="41"/>
      <c r="CMK176" s="41"/>
      <c r="CML176" s="41"/>
      <c r="CMM176" s="41"/>
      <c r="CMN176" s="41"/>
      <c r="CMO176" s="41"/>
      <c r="CMP176" s="41"/>
      <c r="CMQ176" s="41"/>
      <c r="CMR176" s="41"/>
      <c r="CMS176" s="41"/>
      <c r="CMT176" s="41"/>
      <c r="CMU176" s="41"/>
      <c r="CMV176" s="41"/>
      <c r="CMW176" s="41"/>
      <c r="CMX176" s="41"/>
      <c r="CMY176" s="41"/>
      <c r="CMZ176" s="41"/>
      <c r="CNA176" s="41"/>
      <c r="CNB176" s="41"/>
      <c r="CNC176" s="41"/>
      <c r="CND176" s="41"/>
      <c r="CNE176" s="41"/>
      <c r="CNF176" s="41"/>
      <c r="CNG176" s="41"/>
      <c r="CNH176" s="41"/>
      <c r="CNI176" s="41"/>
      <c r="CNJ176" s="41"/>
      <c r="CNK176" s="41"/>
      <c r="CNL176" s="41"/>
      <c r="CNM176" s="41"/>
      <c r="CNN176" s="41"/>
      <c r="CNO176" s="41"/>
      <c r="CNP176" s="41"/>
      <c r="CNQ176" s="41"/>
      <c r="CNR176" s="41"/>
      <c r="CNS176" s="41"/>
      <c r="CNT176" s="41"/>
      <c r="CNU176" s="41"/>
      <c r="CNV176" s="41"/>
      <c r="CNW176" s="41"/>
      <c r="CNX176" s="41"/>
      <c r="CNY176" s="41"/>
      <c r="CNZ176" s="41"/>
      <c r="COA176" s="41"/>
      <c r="COB176" s="41"/>
      <c r="COC176" s="41"/>
      <c r="COD176" s="41"/>
      <c r="COE176" s="41"/>
      <c r="COF176" s="41"/>
      <c r="COG176" s="41"/>
      <c r="COH176" s="41"/>
      <c r="COI176" s="41"/>
      <c r="COJ176" s="41"/>
      <c r="COK176" s="41"/>
      <c r="COL176" s="41"/>
      <c r="COM176" s="41"/>
      <c r="CON176" s="41"/>
      <c r="COO176" s="41"/>
      <c r="COP176" s="41"/>
      <c r="COQ176" s="41"/>
      <c r="COR176" s="41"/>
      <c r="COS176" s="41"/>
      <c r="COT176" s="41"/>
      <c r="COU176" s="41"/>
      <c r="COV176" s="41"/>
      <c r="COW176" s="41"/>
      <c r="COX176" s="41"/>
      <c r="COY176" s="41"/>
      <c r="COZ176" s="41"/>
      <c r="CPA176" s="41"/>
      <c r="CPB176" s="41"/>
      <c r="CPC176" s="41"/>
      <c r="CPD176" s="41"/>
      <c r="CPE176" s="41"/>
      <c r="CPF176" s="41"/>
      <c r="CPG176" s="41"/>
      <c r="CPH176" s="41"/>
      <c r="CPI176" s="41"/>
      <c r="CPJ176" s="41"/>
      <c r="CPK176" s="41"/>
      <c r="CPL176" s="41"/>
      <c r="CPM176" s="41"/>
      <c r="CPN176" s="41"/>
      <c r="CPO176" s="41"/>
      <c r="CPP176" s="41"/>
      <c r="CPQ176" s="41"/>
      <c r="CPR176" s="41"/>
      <c r="CPS176" s="41"/>
      <c r="CPT176" s="41"/>
      <c r="CPU176" s="41"/>
      <c r="CPV176" s="41"/>
      <c r="CPW176" s="41"/>
      <c r="CPX176" s="41"/>
      <c r="CPY176" s="41"/>
      <c r="CPZ176" s="41"/>
      <c r="CQA176" s="41"/>
      <c r="CQB176" s="41"/>
      <c r="CQC176" s="41"/>
      <c r="CQD176" s="41"/>
      <c r="CQE176" s="41"/>
      <c r="CQF176" s="41"/>
      <c r="CQG176" s="41"/>
      <c r="CQH176" s="41"/>
      <c r="CQI176" s="41"/>
      <c r="CQJ176" s="41"/>
      <c r="CQK176" s="41"/>
      <c r="CQL176" s="41"/>
      <c r="CQM176" s="41"/>
      <c r="CQN176" s="41"/>
      <c r="CQO176" s="41"/>
      <c r="CQP176" s="41"/>
      <c r="CQQ176" s="41"/>
      <c r="CQR176" s="41"/>
      <c r="CQS176" s="41"/>
      <c r="CQT176" s="41"/>
      <c r="CQU176" s="41"/>
      <c r="CQV176" s="41"/>
      <c r="CQW176" s="41"/>
      <c r="CQX176" s="41"/>
      <c r="CQY176" s="41"/>
      <c r="CQZ176" s="41"/>
      <c r="CRA176" s="41"/>
      <c r="CRB176" s="41"/>
      <c r="CRC176" s="41"/>
      <c r="CRD176" s="41"/>
      <c r="CRE176" s="41"/>
      <c r="CRF176" s="41"/>
      <c r="CRG176" s="41"/>
      <c r="CRH176" s="41"/>
      <c r="CRI176" s="41"/>
      <c r="CRJ176" s="41"/>
      <c r="CRK176" s="41"/>
      <c r="CRL176" s="41"/>
      <c r="CRM176" s="41"/>
      <c r="CRN176" s="41"/>
      <c r="CRO176" s="41"/>
      <c r="CRP176" s="41"/>
      <c r="CRQ176" s="41"/>
      <c r="CRR176" s="41"/>
      <c r="CRS176" s="41"/>
      <c r="CRT176" s="41"/>
      <c r="CRU176" s="41"/>
      <c r="CRV176" s="41"/>
      <c r="CRW176" s="41"/>
      <c r="CRX176" s="41"/>
      <c r="CRY176" s="41"/>
      <c r="CRZ176" s="41"/>
      <c r="CSA176" s="41"/>
      <c r="CSB176" s="41"/>
      <c r="CSC176" s="41"/>
      <c r="CSD176" s="41"/>
      <c r="CSE176" s="41"/>
      <c r="CSF176" s="41"/>
      <c r="CSG176" s="41"/>
      <c r="CSH176" s="41"/>
      <c r="CSI176" s="41"/>
      <c r="CSJ176" s="41"/>
      <c r="CSK176" s="41"/>
      <c r="CSL176" s="41"/>
      <c r="CSM176" s="41"/>
      <c r="CSN176" s="41"/>
      <c r="CSO176" s="41"/>
      <c r="CSP176" s="41"/>
      <c r="CSQ176" s="41"/>
      <c r="CSR176" s="41"/>
      <c r="CSS176" s="41"/>
      <c r="CST176" s="41"/>
      <c r="CSU176" s="41"/>
      <c r="CSV176" s="41"/>
      <c r="CSW176" s="41"/>
      <c r="CSX176" s="41"/>
      <c r="CSY176" s="41"/>
      <c r="CSZ176" s="41"/>
      <c r="CTA176" s="41"/>
      <c r="CTB176" s="41"/>
      <c r="CTC176" s="41"/>
      <c r="CTD176" s="41"/>
      <c r="CTE176" s="41"/>
      <c r="CTF176" s="41"/>
      <c r="CTG176" s="41"/>
      <c r="CTH176" s="41"/>
      <c r="CTI176" s="41"/>
      <c r="CTJ176" s="41"/>
      <c r="CTK176" s="41"/>
      <c r="CTL176" s="41"/>
      <c r="CTM176" s="41"/>
      <c r="CTN176" s="41"/>
      <c r="CTO176" s="41"/>
      <c r="CTV176" s="41"/>
      <c r="CTW176" s="41"/>
      <c r="CTX176" s="41"/>
      <c r="CTY176" s="41"/>
      <c r="CTZ176" s="41"/>
      <c r="CUA176" s="41"/>
      <c r="CUB176" s="41"/>
      <c r="CUC176" s="41"/>
      <c r="CUD176" s="41"/>
      <c r="CUE176" s="41"/>
      <c r="CUF176" s="41"/>
      <c r="CUG176" s="41"/>
      <c r="CUH176" s="41"/>
      <c r="CUI176" s="41"/>
      <c r="CUJ176" s="41"/>
      <c r="CUK176" s="41"/>
      <c r="CUL176" s="41"/>
      <c r="CUM176" s="41"/>
      <c r="CUN176" s="41"/>
      <c r="CUO176" s="41"/>
      <c r="CUP176" s="41"/>
      <c r="CUQ176" s="41"/>
      <c r="CUR176" s="41"/>
      <c r="CUS176" s="41"/>
      <c r="CUT176" s="41"/>
      <c r="CUU176" s="41"/>
      <c r="CUV176" s="41"/>
      <c r="CUW176" s="41"/>
      <c r="CUX176" s="41"/>
      <c r="CUY176" s="41"/>
      <c r="CUZ176" s="41"/>
      <c r="CVA176" s="41"/>
      <c r="CVB176" s="41"/>
      <c r="CVC176" s="41"/>
      <c r="CVD176" s="41"/>
      <c r="CVE176" s="41"/>
      <c r="CVF176" s="41"/>
      <c r="CVG176" s="41"/>
      <c r="CVH176" s="41"/>
      <c r="CVI176" s="41"/>
      <c r="CVJ176" s="41"/>
      <c r="CVK176" s="41"/>
      <c r="CVL176" s="41"/>
      <c r="CVM176" s="41"/>
      <c r="CVN176" s="41"/>
      <c r="CVO176" s="41"/>
      <c r="CVP176" s="41"/>
      <c r="CVQ176" s="41"/>
      <c r="CVR176" s="41"/>
      <c r="CVS176" s="41"/>
      <c r="CVT176" s="41"/>
      <c r="CVU176" s="41"/>
      <c r="CVV176" s="41"/>
      <c r="CVW176" s="41"/>
      <c r="CVX176" s="41"/>
      <c r="CVY176" s="41"/>
      <c r="CVZ176" s="41"/>
      <c r="CWA176" s="41"/>
      <c r="CWB176" s="41"/>
      <c r="CWC176" s="41"/>
      <c r="CWD176" s="41"/>
      <c r="CWE176" s="41"/>
      <c r="CWF176" s="41"/>
      <c r="CWG176" s="41"/>
      <c r="CWH176" s="41"/>
      <c r="CWI176" s="41"/>
      <c r="CWJ176" s="41"/>
      <c r="CWK176" s="41"/>
      <c r="CWL176" s="41"/>
      <c r="CWM176" s="41"/>
      <c r="CWN176" s="41"/>
      <c r="CWO176" s="41"/>
      <c r="CWP176" s="41"/>
      <c r="CWQ176" s="41"/>
      <c r="CWR176" s="41"/>
      <c r="CWS176" s="41"/>
      <c r="CWT176" s="41"/>
      <c r="CWU176" s="41"/>
      <c r="CWV176" s="41"/>
      <c r="CWW176" s="41"/>
      <c r="CWX176" s="41"/>
      <c r="CWY176" s="41"/>
      <c r="CWZ176" s="41"/>
      <c r="CXA176" s="41"/>
      <c r="CXB176" s="41"/>
      <c r="CXC176" s="41"/>
      <c r="CXD176" s="41"/>
      <c r="CXE176" s="41"/>
      <c r="CXF176" s="41"/>
      <c r="CXG176" s="41"/>
      <c r="CXH176" s="41"/>
      <c r="CXI176" s="41"/>
      <c r="CXJ176" s="41"/>
      <c r="CXK176" s="41"/>
      <c r="CXL176" s="41"/>
      <c r="CXM176" s="41"/>
      <c r="CXN176" s="41"/>
      <c r="CXO176" s="41"/>
      <c r="CXP176" s="41"/>
      <c r="CXQ176" s="41"/>
      <c r="CXR176" s="41"/>
      <c r="CXS176" s="41"/>
      <c r="CXT176" s="41"/>
      <c r="CXU176" s="41"/>
      <c r="CXV176" s="41"/>
      <c r="CXW176" s="41"/>
      <c r="CXX176" s="41"/>
      <c r="CXY176" s="41"/>
      <c r="CXZ176" s="41"/>
      <c r="CYA176" s="41"/>
      <c r="CYB176" s="41"/>
      <c r="CYC176" s="41"/>
      <c r="CYD176" s="41"/>
      <c r="CYE176" s="41"/>
      <c r="CYF176" s="41"/>
      <c r="CYG176" s="41"/>
      <c r="CYH176" s="41"/>
      <c r="CYI176" s="41"/>
      <c r="CYJ176" s="41"/>
      <c r="CYK176" s="41"/>
      <c r="CYL176" s="41"/>
      <c r="CYM176" s="41"/>
      <c r="CYN176" s="41"/>
      <c r="CYO176" s="41"/>
      <c r="CYP176" s="41"/>
      <c r="CYQ176" s="41"/>
      <c r="CYR176" s="41"/>
      <c r="CYS176" s="41"/>
      <c r="CYT176" s="41"/>
      <c r="CYU176" s="41"/>
      <c r="CYV176" s="41"/>
      <c r="CYW176" s="41"/>
      <c r="CYX176" s="41"/>
      <c r="CYY176" s="41"/>
      <c r="CYZ176" s="41"/>
      <c r="CZA176" s="41"/>
      <c r="CZB176" s="41"/>
      <c r="CZC176" s="41"/>
      <c r="CZD176" s="41"/>
      <c r="CZE176" s="41"/>
      <c r="CZF176" s="41"/>
      <c r="CZG176" s="41"/>
      <c r="CZH176" s="41"/>
      <c r="CZI176" s="41"/>
      <c r="CZJ176" s="41"/>
      <c r="CZK176" s="41"/>
      <c r="CZL176" s="41"/>
      <c r="CZM176" s="41"/>
      <c r="CZN176" s="41"/>
      <c r="CZO176" s="41"/>
      <c r="CZP176" s="41"/>
      <c r="CZQ176" s="41"/>
      <c r="CZR176" s="41"/>
      <c r="CZS176" s="41"/>
      <c r="CZT176" s="41"/>
      <c r="CZU176" s="41"/>
      <c r="CZV176" s="41"/>
      <c r="CZW176" s="41"/>
      <c r="CZX176" s="41"/>
      <c r="CZY176" s="41"/>
      <c r="CZZ176" s="41"/>
      <c r="DAA176" s="41"/>
      <c r="DAB176" s="41"/>
      <c r="DAC176" s="41"/>
      <c r="DAD176" s="41"/>
      <c r="DAE176" s="41"/>
      <c r="DAF176" s="41"/>
      <c r="DAG176" s="41"/>
      <c r="DAH176" s="41"/>
      <c r="DAI176" s="41"/>
      <c r="DAJ176" s="41"/>
      <c r="DAK176" s="41"/>
      <c r="DAL176" s="41"/>
      <c r="DAM176" s="41"/>
      <c r="DAN176" s="41"/>
      <c r="DAO176" s="41"/>
      <c r="DAP176" s="41"/>
      <c r="DAQ176" s="41"/>
      <c r="DAR176" s="41"/>
      <c r="DAS176" s="41"/>
      <c r="DAT176" s="41"/>
      <c r="DAU176" s="41"/>
      <c r="DAV176" s="41"/>
      <c r="DAW176" s="41"/>
      <c r="DAX176" s="41"/>
      <c r="DAY176" s="41"/>
      <c r="DAZ176" s="41"/>
      <c r="DBA176" s="41"/>
      <c r="DBB176" s="41"/>
      <c r="DBC176" s="41"/>
      <c r="DBD176" s="41"/>
      <c r="DBE176" s="41"/>
      <c r="DBF176" s="41"/>
      <c r="DBG176" s="41"/>
      <c r="DBH176" s="41"/>
      <c r="DBI176" s="41"/>
      <c r="DBJ176" s="41"/>
      <c r="DBK176" s="41"/>
      <c r="DBL176" s="41"/>
      <c r="DBM176" s="41"/>
      <c r="DBN176" s="41"/>
      <c r="DBO176" s="41"/>
      <c r="DBP176" s="41"/>
      <c r="DBQ176" s="41"/>
      <c r="DBR176" s="41"/>
      <c r="DBS176" s="41"/>
      <c r="DBT176" s="41"/>
      <c r="DBU176" s="41"/>
      <c r="DBV176" s="41"/>
      <c r="DBW176" s="41"/>
      <c r="DBX176" s="41"/>
      <c r="DBY176" s="41"/>
      <c r="DBZ176" s="41"/>
      <c r="DCA176" s="41"/>
      <c r="DCB176" s="41"/>
      <c r="DCC176" s="41"/>
      <c r="DCD176" s="41"/>
      <c r="DCE176" s="41"/>
      <c r="DCF176" s="41"/>
      <c r="DCG176" s="41"/>
      <c r="DCH176" s="41"/>
      <c r="DCI176" s="41"/>
      <c r="DCJ176" s="41"/>
      <c r="DCK176" s="41"/>
      <c r="DCL176" s="41"/>
      <c r="DCM176" s="41"/>
      <c r="DCN176" s="41"/>
      <c r="DCO176" s="41"/>
      <c r="DCP176" s="41"/>
      <c r="DCQ176" s="41"/>
      <c r="DCR176" s="41"/>
      <c r="DCS176" s="41"/>
      <c r="DCT176" s="41"/>
      <c r="DCU176" s="41"/>
      <c r="DCV176" s="41"/>
      <c r="DCW176" s="41"/>
      <c r="DCX176" s="41"/>
      <c r="DCY176" s="41"/>
      <c r="DCZ176" s="41"/>
      <c r="DDA176" s="41"/>
      <c r="DDB176" s="41"/>
      <c r="DDC176" s="41"/>
      <c r="DDD176" s="41"/>
      <c r="DDE176" s="41"/>
      <c r="DDF176" s="41"/>
      <c r="DDG176" s="41"/>
      <c r="DDH176" s="41"/>
      <c r="DDI176" s="41"/>
      <c r="DDJ176" s="41"/>
      <c r="DDK176" s="41"/>
      <c r="DDR176" s="41"/>
      <c r="DDS176" s="41"/>
      <c r="DDT176" s="41"/>
      <c r="DDU176" s="41"/>
      <c r="DDV176" s="41"/>
      <c r="DDW176" s="41"/>
      <c r="DDX176" s="41"/>
      <c r="DDY176" s="41"/>
      <c r="DDZ176" s="41"/>
      <c r="DEA176" s="41"/>
      <c r="DEB176" s="41"/>
      <c r="DEC176" s="41"/>
      <c r="DED176" s="41"/>
      <c r="DEE176" s="41"/>
      <c r="DEF176" s="41"/>
      <c r="DEG176" s="41"/>
      <c r="DEH176" s="41"/>
      <c r="DEI176" s="41"/>
      <c r="DEJ176" s="41"/>
      <c r="DEK176" s="41"/>
      <c r="DEL176" s="41"/>
      <c r="DEM176" s="41"/>
      <c r="DEN176" s="41"/>
      <c r="DEO176" s="41"/>
      <c r="DEP176" s="41"/>
      <c r="DEQ176" s="41"/>
      <c r="DER176" s="41"/>
      <c r="DES176" s="41"/>
      <c r="DET176" s="41"/>
      <c r="DEU176" s="41"/>
      <c r="DEV176" s="41"/>
      <c r="DEW176" s="41"/>
      <c r="DEX176" s="41"/>
      <c r="DEY176" s="41"/>
      <c r="DEZ176" s="41"/>
      <c r="DFA176" s="41"/>
      <c r="DFB176" s="41"/>
      <c r="DFC176" s="41"/>
      <c r="DFD176" s="41"/>
      <c r="DFE176" s="41"/>
      <c r="DFF176" s="41"/>
      <c r="DFG176" s="41"/>
      <c r="DFH176" s="41"/>
      <c r="DFI176" s="41"/>
      <c r="DFJ176" s="41"/>
      <c r="DFK176" s="41"/>
      <c r="DFL176" s="41"/>
      <c r="DFM176" s="41"/>
      <c r="DFN176" s="41"/>
      <c r="DFO176" s="41"/>
      <c r="DFP176" s="41"/>
      <c r="DFQ176" s="41"/>
      <c r="DFR176" s="41"/>
      <c r="DFS176" s="41"/>
      <c r="DFT176" s="41"/>
      <c r="DFU176" s="41"/>
      <c r="DFV176" s="41"/>
      <c r="DFW176" s="41"/>
      <c r="DFX176" s="41"/>
      <c r="DFY176" s="41"/>
      <c r="DFZ176" s="41"/>
      <c r="DGA176" s="41"/>
      <c r="DGB176" s="41"/>
      <c r="DGC176" s="41"/>
      <c r="DGD176" s="41"/>
      <c r="DGE176" s="41"/>
      <c r="DGF176" s="41"/>
      <c r="DGG176" s="41"/>
      <c r="DGH176" s="41"/>
      <c r="DGI176" s="41"/>
      <c r="DGJ176" s="41"/>
      <c r="DGK176" s="41"/>
      <c r="DGL176" s="41"/>
      <c r="DGM176" s="41"/>
      <c r="DGN176" s="41"/>
      <c r="DGO176" s="41"/>
      <c r="DGP176" s="41"/>
      <c r="DGQ176" s="41"/>
      <c r="DGR176" s="41"/>
      <c r="DGS176" s="41"/>
      <c r="DGT176" s="41"/>
      <c r="DGU176" s="41"/>
      <c r="DGV176" s="41"/>
      <c r="DGW176" s="41"/>
      <c r="DGX176" s="41"/>
      <c r="DGY176" s="41"/>
      <c r="DGZ176" s="41"/>
      <c r="DHA176" s="41"/>
      <c r="DHB176" s="41"/>
      <c r="DHC176" s="41"/>
      <c r="DHD176" s="41"/>
      <c r="DHE176" s="41"/>
      <c r="DHF176" s="41"/>
      <c r="DHG176" s="41"/>
      <c r="DHH176" s="41"/>
      <c r="DHI176" s="41"/>
      <c r="DHJ176" s="41"/>
      <c r="DHK176" s="41"/>
      <c r="DHL176" s="41"/>
      <c r="DHM176" s="41"/>
      <c r="DHN176" s="41"/>
      <c r="DHO176" s="41"/>
      <c r="DHP176" s="41"/>
      <c r="DHQ176" s="41"/>
      <c r="DHR176" s="41"/>
      <c r="DHS176" s="41"/>
      <c r="DHT176" s="41"/>
      <c r="DHU176" s="41"/>
      <c r="DHV176" s="41"/>
      <c r="DHW176" s="41"/>
      <c r="DHX176" s="41"/>
      <c r="DHY176" s="41"/>
      <c r="DHZ176" s="41"/>
      <c r="DIA176" s="41"/>
      <c r="DIB176" s="41"/>
      <c r="DIC176" s="41"/>
      <c r="DID176" s="41"/>
      <c r="DIE176" s="41"/>
      <c r="DIF176" s="41"/>
      <c r="DIG176" s="41"/>
      <c r="DIH176" s="41"/>
      <c r="DII176" s="41"/>
      <c r="DIJ176" s="41"/>
      <c r="DIK176" s="41"/>
      <c r="DIL176" s="41"/>
      <c r="DIM176" s="41"/>
      <c r="DIN176" s="41"/>
      <c r="DIO176" s="41"/>
      <c r="DIP176" s="41"/>
      <c r="DIQ176" s="41"/>
      <c r="DIR176" s="41"/>
      <c r="DIS176" s="41"/>
      <c r="DIT176" s="41"/>
      <c r="DIU176" s="41"/>
      <c r="DIV176" s="41"/>
      <c r="DIW176" s="41"/>
      <c r="DIX176" s="41"/>
      <c r="DIY176" s="41"/>
      <c r="DIZ176" s="41"/>
      <c r="DJA176" s="41"/>
      <c r="DJB176" s="41"/>
      <c r="DJC176" s="41"/>
      <c r="DJD176" s="41"/>
      <c r="DJE176" s="41"/>
      <c r="DJF176" s="41"/>
      <c r="DJG176" s="41"/>
      <c r="DJH176" s="41"/>
      <c r="DJI176" s="41"/>
      <c r="DJJ176" s="41"/>
      <c r="DJK176" s="41"/>
      <c r="DJL176" s="41"/>
      <c r="DJM176" s="41"/>
      <c r="DJN176" s="41"/>
      <c r="DJO176" s="41"/>
      <c r="DJP176" s="41"/>
      <c r="DJQ176" s="41"/>
      <c r="DJR176" s="41"/>
      <c r="DJS176" s="41"/>
      <c r="DJT176" s="41"/>
      <c r="DJU176" s="41"/>
      <c r="DJV176" s="41"/>
      <c r="DJW176" s="41"/>
      <c r="DJX176" s="41"/>
      <c r="DJY176" s="41"/>
      <c r="DJZ176" s="41"/>
      <c r="DKA176" s="41"/>
      <c r="DKB176" s="41"/>
      <c r="DKC176" s="41"/>
      <c r="DKD176" s="41"/>
      <c r="DKE176" s="41"/>
      <c r="DKF176" s="41"/>
      <c r="DKG176" s="41"/>
      <c r="DKH176" s="41"/>
      <c r="DKI176" s="41"/>
      <c r="DKJ176" s="41"/>
      <c r="DKK176" s="41"/>
      <c r="DKL176" s="41"/>
      <c r="DKM176" s="41"/>
      <c r="DKN176" s="41"/>
      <c r="DKO176" s="41"/>
      <c r="DKP176" s="41"/>
      <c r="DKQ176" s="41"/>
      <c r="DKR176" s="41"/>
      <c r="DKS176" s="41"/>
      <c r="DKT176" s="41"/>
      <c r="DKU176" s="41"/>
      <c r="DKV176" s="41"/>
      <c r="DKW176" s="41"/>
      <c r="DKX176" s="41"/>
      <c r="DKY176" s="41"/>
      <c r="DKZ176" s="41"/>
      <c r="DLA176" s="41"/>
      <c r="DLB176" s="41"/>
      <c r="DLC176" s="41"/>
      <c r="DLD176" s="41"/>
      <c r="DLE176" s="41"/>
      <c r="DLF176" s="41"/>
      <c r="DLG176" s="41"/>
      <c r="DLH176" s="41"/>
      <c r="DLI176" s="41"/>
      <c r="DLJ176" s="41"/>
      <c r="DLK176" s="41"/>
      <c r="DLL176" s="41"/>
      <c r="DLM176" s="41"/>
      <c r="DLN176" s="41"/>
      <c r="DLO176" s="41"/>
      <c r="DLP176" s="41"/>
      <c r="DLQ176" s="41"/>
      <c r="DLR176" s="41"/>
      <c r="DLS176" s="41"/>
      <c r="DLT176" s="41"/>
      <c r="DLU176" s="41"/>
      <c r="DLV176" s="41"/>
      <c r="DLW176" s="41"/>
      <c r="DLX176" s="41"/>
      <c r="DLY176" s="41"/>
      <c r="DLZ176" s="41"/>
      <c r="DMA176" s="41"/>
      <c r="DMB176" s="41"/>
      <c r="DMC176" s="41"/>
      <c r="DMD176" s="41"/>
      <c r="DME176" s="41"/>
      <c r="DMF176" s="41"/>
      <c r="DMG176" s="41"/>
      <c r="DMH176" s="41"/>
      <c r="DMI176" s="41"/>
      <c r="DMJ176" s="41"/>
      <c r="DMK176" s="41"/>
      <c r="DML176" s="41"/>
      <c r="DMM176" s="41"/>
      <c r="DMN176" s="41"/>
      <c r="DMO176" s="41"/>
      <c r="DMP176" s="41"/>
      <c r="DMQ176" s="41"/>
      <c r="DMR176" s="41"/>
      <c r="DMS176" s="41"/>
      <c r="DMT176" s="41"/>
      <c r="DMU176" s="41"/>
      <c r="DMV176" s="41"/>
      <c r="DMW176" s="41"/>
      <c r="DMX176" s="41"/>
      <c r="DMY176" s="41"/>
      <c r="DMZ176" s="41"/>
      <c r="DNA176" s="41"/>
      <c r="DNB176" s="41"/>
      <c r="DNC176" s="41"/>
      <c r="DND176" s="41"/>
      <c r="DNE176" s="41"/>
      <c r="DNF176" s="41"/>
      <c r="DNG176" s="41"/>
      <c r="DNN176" s="41"/>
      <c r="DNO176" s="41"/>
      <c r="DNP176" s="41"/>
      <c r="DNQ176" s="41"/>
      <c r="DNR176" s="41"/>
      <c r="DNS176" s="41"/>
      <c r="DNT176" s="41"/>
      <c r="DNU176" s="41"/>
      <c r="DNV176" s="41"/>
      <c r="DNW176" s="41"/>
      <c r="DNX176" s="41"/>
      <c r="DNY176" s="41"/>
      <c r="DNZ176" s="41"/>
      <c r="DOA176" s="41"/>
      <c r="DOB176" s="41"/>
      <c r="DOC176" s="41"/>
      <c r="DOD176" s="41"/>
      <c r="DOE176" s="41"/>
      <c r="DOF176" s="41"/>
      <c r="DOG176" s="41"/>
      <c r="DOH176" s="41"/>
      <c r="DOI176" s="41"/>
      <c r="DOJ176" s="41"/>
      <c r="DOK176" s="41"/>
      <c r="DOL176" s="41"/>
      <c r="DOM176" s="41"/>
      <c r="DON176" s="41"/>
      <c r="DOO176" s="41"/>
      <c r="DOP176" s="41"/>
      <c r="DOQ176" s="41"/>
      <c r="DOR176" s="41"/>
      <c r="DOS176" s="41"/>
      <c r="DOT176" s="41"/>
      <c r="DOU176" s="41"/>
      <c r="DOV176" s="41"/>
      <c r="DOW176" s="41"/>
      <c r="DOX176" s="41"/>
      <c r="DOY176" s="41"/>
      <c r="DOZ176" s="41"/>
      <c r="DPA176" s="41"/>
      <c r="DPB176" s="41"/>
      <c r="DPC176" s="41"/>
      <c r="DPD176" s="41"/>
      <c r="DPE176" s="41"/>
      <c r="DPF176" s="41"/>
      <c r="DPG176" s="41"/>
      <c r="DPH176" s="41"/>
      <c r="DPI176" s="41"/>
      <c r="DPJ176" s="41"/>
      <c r="DPK176" s="41"/>
      <c r="DPL176" s="41"/>
      <c r="DPM176" s="41"/>
      <c r="DPN176" s="41"/>
      <c r="DPO176" s="41"/>
      <c r="DPP176" s="41"/>
      <c r="DPQ176" s="41"/>
      <c r="DPR176" s="41"/>
      <c r="DPS176" s="41"/>
      <c r="DPT176" s="41"/>
      <c r="DPU176" s="41"/>
      <c r="DPV176" s="41"/>
      <c r="DPW176" s="41"/>
      <c r="DPX176" s="41"/>
      <c r="DPY176" s="41"/>
      <c r="DPZ176" s="41"/>
      <c r="DQA176" s="41"/>
      <c r="DQB176" s="41"/>
      <c r="DQC176" s="41"/>
      <c r="DQD176" s="41"/>
      <c r="DQE176" s="41"/>
      <c r="DQF176" s="41"/>
      <c r="DQG176" s="41"/>
      <c r="DQH176" s="41"/>
      <c r="DQI176" s="41"/>
      <c r="DQJ176" s="41"/>
      <c r="DQK176" s="41"/>
      <c r="DQL176" s="41"/>
      <c r="DQM176" s="41"/>
      <c r="DQN176" s="41"/>
      <c r="DQO176" s="41"/>
      <c r="DQP176" s="41"/>
      <c r="DQQ176" s="41"/>
      <c r="DQR176" s="41"/>
      <c r="DQS176" s="41"/>
      <c r="DQT176" s="41"/>
      <c r="DQU176" s="41"/>
      <c r="DQV176" s="41"/>
      <c r="DQW176" s="41"/>
      <c r="DQX176" s="41"/>
      <c r="DQY176" s="41"/>
      <c r="DQZ176" s="41"/>
      <c r="DRA176" s="41"/>
      <c r="DRB176" s="41"/>
      <c r="DRC176" s="41"/>
      <c r="DRD176" s="41"/>
      <c r="DRE176" s="41"/>
      <c r="DRF176" s="41"/>
      <c r="DRG176" s="41"/>
      <c r="DRH176" s="41"/>
      <c r="DRI176" s="41"/>
      <c r="DRJ176" s="41"/>
      <c r="DRK176" s="41"/>
      <c r="DRL176" s="41"/>
      <c r="DRM176" s="41"/>
      <c r="DRN176" s="41"/>
      <c r="DRO176" s="41"/>
      <c r="DRP176" s="41"/>
      <c r="DRQ176" s="41"/>
      <c r="DRR176" s="41"/>
      <c r="DRS176" s="41"/>
      <c r="DRT176" s="41"/>
      <c r="DRU176" s="41"/>
      <c r="DRV176" s="41"/>
      <c r="DRW176" s="41"/>
      <c r="DRX176" s="41"/>
      <c r="DRY176" s="41"/>
      <c r="DRZ176" s="41"/>
      <c r="DSA176" s="41"/>
      <c r="DSB176" s="41"/>
      <c r="DSC176" s="41"/>
      <c r="DSD176" s="41"/>
      <c r="DSE176" s="41"/>
      <c r="DSF176" s="41"/>
      <c r="DSG176" s="41"/>
      <c r="DSH176" s="41"/>
      <c r="DSI176" s="41"/>
      <c r="DSJ176" s="41"/>
      <c r="DSK176" s="41"/>
      <c r="DSL176" s="41"/>
      <c r="DSM176" s="41"/>
      <c r="DSN176" s="41"/>
      <c r="DSO176" s="41"/>
      <c r="DSP176" s="41"/>
      <c r="DSQ176" s="41"/>
      <c r="DSR176" s="41"/>
      <c r="DSS176" s="41"/>
      <c r="DST176" s="41"/>
      <c r="DSU176" s="41"/>
      <c r="DSV176" s="41"/>
      <c r="DSW176" s="41"/>
      <c r="DSX176" s="41"/>
      <c r="DSY176" s="41"/>
      <c r="DSZ176" s="41"/>
      <c r="DTA176" s="41"/>
      <c r="DTB176" s="41"/>
      <c r="DTC176" s="41"/>
      <c r="DTD176" s="41"/>
      <c r="DTE176" s="41"/>
      <c r="DTF176" s="41"/>
      <c r="DTG176" s="41"/>
      <c r="DTH176" s="41"/>
      <c r="DTI176" s="41"/>
      <c r="DTJ176" s="41"/>
      <c r="DTK176" s="41"/>
      <c r="DTL176" s="41"/>
      <c r="DTM176" s="41"/>
      <c r="DTN176" s="41"/>
      <c r="DTO176" s="41"/>
      <c r="DTP176" s="41"/>
      <c r="DTQ176" s="41"/>
      <c r="DTR176" s="41"/>
      <c r="DTS176" s="41"/>
      <c r="DTT176" s="41"/>
      <c r="DTU176" s="41"/>
      <c r="DTV176" s="41"/>
      <c r="DTW176" s="41"/>
      <c r="DTX176" s="41"/>
      <c r="DTY176" s="41"/>
      <c r="DTZ176" s="41"/>
      <c r="DUA176" s="41"/>
      <c r="DUB176" s="41"/>
      <c r="DUC176" s="41"/>
      <c r="DUD176" s="41"/>
      <c r="DUE176" s="41"/>
      <c r="DUF176" s="41"/>
      <c r="DUG176" s="41"/>
      <c r="DUH176" s="41"/>
      <c r="DUI176" s="41"/>
      <c r="DUJ176" s="41"/>
      <c r="DUK176" s="41"/>
      <c r="DUL176" s="41"/>
      <c r="DUM176" s="41"/>
      <c r="DUN176" s="41"/>
      <c r="DUO176" s="41"/>
      <c r="DUP176" s="41"/>
      <c r="DUQ176" s="41"/>
      <c r="DUR176" s="41"/>
      <c r="DUS176" s="41"/>
      <c r="DUT176" s="41"/>
      <c r="DUU176" s="41"/>
      <c r="DUV176" s="41"/>
      <c r="DUW176" s="41"/>
      <c r="DUX176" s="41"/>
      <c r="DUY176" s="41"/>
      <c r="DUZ176" s="41"/>
      <c r="DVA176" s="41"/>
      <c r="DVB176" s="41"/>
      <c r="DVC176" s="41"/>
      <c r="DVD176" s="41"/>
      <c r="DVE176" s="41"/>
      <c r="DVF176" s="41"/>
      <c r="DVG176" s="41"/>
      <c r="DVH176" s="41"/>
      <c r="DVI176" s="41"/>
      <c r="DVJ176" s="41"/>
      <c r="DVK176" s="41"/>
      <c r="DVL176" s="41"/>
      <c r="DVM176" s="41"/>
      <c r="DVN176" s="41"/>
      <c r="DVO176" s="41"/>
      <c r="DVP176" s="41"/>
      <c r="DVQ176" s="41"/>
      <c r="DVR176" s="41"/>
      <c r="DVS176" s="41"/>
      <c r="DVT176" s="41"/>
      <c r="DVU176" s="41"/>
      <c r="DVV176" s="41"/>
      <c r="DVW176" s="41"/>
      <c r="DVX176" s="41"/>
      <c r="DVY176" s="41"/>
      <c r="DVZ176" s="41"/>
      <c r="DWA176" s="41"/>
      <c r="DWB176" s="41"/>
      <c r="DWC176" s="41"/>
      <c r="DWD176" s="41"/>
      <c r="DWE176" s="41"/>
      <c r="DWF176" s="41"/>
      <c r="DWG176" s="41"/>
      <c r="DWH176" s="41"/>
      <c r="DWI176" s="41"/>
      <c r="DWJ176" s="41"/>
      <c r="DWK176" s="41"/>
      <c r="DWL176" s="41"/>
      <c r="DWM176" s="41"/>
      <c r="DWN176" s="41"/>
      <c r="DWO176" s="41"/>
      <c r="DWP176" s="41"/>
      <c r="DWQ176" s="41"/>
      <c r="DWR176" s="41"/>
      <c r="DWS176" s="41"/>
      <c r="DWT176" s="41"/>
      <c r="DWU176" s="41"/>
      <c r="DWV176" s="41"/>
      <c r="DWW176" s="41"/>
      <c r="DWX176" s="41"/>
      <c r="DWY176" s="41"/>
      <c r="DWZ176" s="41"/>
      <c r="DXA176" s="41"/>
      <c r="DXB176" s="41"/>
      <c r="DXC176" s="41"/>
      <c r="DXJ176" s="41"/>
      <c r="DXK176" s="41"/>
      <c r="DXL176" s="41"/>
      <c r="DXM176" s="41"/>
      <c r="DXN176" s="41"/>
      <c r="DXO176" s="41"/>
      <c r="DXP176" s="41"/>
      <c r="DXQ176" s="41"/>
      <c r="DXR176" s="41"/>
      <c r="DXS176" s="41"/>
      <c r="DXT176" s="41"/>
      <c r="DXU176" s="41"/>
      <c r="DXV176" s="41"/>
      <c r="DXW176" s="41"/>
      <c r="DXX176" s="41"/>
      <c r="DXY176" s="41"/>
      <c r="DXZ176" s="41"/>
      <c r="DYA176" s="41"/>
      <c r="DYB176" s="41"/>
      <c r="DYC176" s="41"/>
      <c r="DYD176" s="41"/>
      <c r="DYE176" s="41"/>
      <c r="DYF176" s="41"/>
      <c r="DYG176" s="41"/>
      <c r="DYH176" s="41"/>
      <c r="DYI176" s="41"/>
      <c r="DYJ176" s="41"/>
      <c r="DYK176" s="41"/>
      <c r="DYL176" s="41"/>
      <c r="DYM176" s="41"/>
      <c r="DYN176" s="41"/>
      <c r="DYO176" s="41"/>
      <c r="DYP176" s="41"/>
      <c r="DYQ176" s="41"/>
      <c r="DYR176" s="41"/>
      <c r="DYS176" s="41"/>
      <c r="DYT176" s="41"/>
      <c r="DYU176" s="41"/>
      <c r="DYV176" s="41"/>
      <c r="DYW176" s="41"/>
      <c r="DYX176" s="41"/>
      <c r="DYY176" s="41"/>
      <c r="DYZ176" s="41"/>
      <c r="DZA176" s="41"/>
      <c r="DZB176" s="41"/>
      <c r="DZC176" s="41"/>
      <c r="DZD176" s="41"/>
      <c r="DZE176" s="41"/>
      <c r="DZF176" s="41"/>
      <c r="DZG176" s="41"/>
      <c r="DZH176" s="41"/>
      <c r="DZI176" s="41"/>
      <c r="DZJ176" s="41"/>
      <c r="DZK176" s="41"/>
      <c r="DZL176" s="41"/>
      <c r="DZM176" s="41"/>
      <c r="DZN176" s="41"/>
      <c r="DZO176" s="41"/>
      <c r="DZP176" s="41"/>
      <c r="DZQ176" s="41"/>
      <c r="DZR176" s="41"/>
      <c r="DZS176" s="41"/>
      <c r="DZT176" s="41"/>
      <c r="DZU176" s="41"/>
      <c r="DZV176" s="41"/>
      <c r="DZW176" s="41"/>
      <c r="DZX176" s="41"/>
      <c r="DZY176" s="41"/>
      <c r="DZZ176" s="41"/>
      <c r="EAA176" s="41"/>
      <c r="EAB176" s="41"/>
      <c r="EAC176" s="41"/>
      <c r="EAD176" s="41"/>
      <c r="EAE176" s="41"/>
      <c r="EAF176" s="41"/>
      <c r="EAG176" s="41"/>
      <c r="EAH176" s="41"/>
      <c r="EAI176" s="41"/>
      <c r="EAJ176" s="41"/>
      <c r="EAK176" s="41"/>
      <c r="EAL176" s="41"/>
      <c r="EAM176" s="41"/>
      <c r="EAN176" s="41"/>
      <c r="EAO176" s="41"/>
      <c r="EAP176" s="41"/>
      <c r="EAQ176" s="41"/>
      <c r="EAR176" s="41"/>
      <c r="EAS176" s="41"/>
      <c r="EAT176" s="41"/>
      <c r="EAU176" s="41"/>
      <c r="EAV176" s="41"/>
      <c r="EAW176" s="41"/>
      <c r="EAX176" s="41"/>
      <c r="EAY176" s="41"/>
      <c r="EAZ176" s="41"/>
      <c r="EBA176" s="41"/>
      <c r="EBB176" s="41"/>
      <c r="EBC176" s="41"/>
      <c r="EBD176" s="41"/>
      <c r="EBE176" s="41"/>
      <c r="EBF176" s="41"/>
      <c r="EBG176" s="41"/>
      <c r="EBH176" s="41"/>
      <c r="EBI176" s="41"/>
      <c r="EBJ176" s="41"/>
      <c r="EBK176" s="41"/>
      <c r="EBL176" s="41"/>
      <c r="EBM176" s="41"/>
      <c r="EBN176" s="41"/>
      <c r="EBO176" s="41"/>
      <c r="EBP176" s="41"/>
      <c r="EBQ176" s="41"/>
      <c r="EBR176" s="41"/>
      <c r="EBS176" s="41"/>
      <c r="EBT176" s="41"/>
      <c r="EBU176" s="41"/>
      <c r="EBV176" s="41"/>
      <c r="EBW176" s="41"/>
      <c r="EBX176" s="41"/>
      <c r="EBY176" s="41"/>
      <c r="EBZ176" s="41"/>
      <c r="ECA176" s="41"/>
      <c r="ECB176" s="41"/>
      <c r="ECC176" s="41"/>
      <c r="ECD176" s="41"/>
      <c r="ECE176" s="41"/>
      <c r="ECF176" s="41"/>
      <c r="ECG176" s="41"/>
      <c r="ECH176" s="41"/>
      <c r="ECI176" s="41"/>
      <c r="ECJ176" s="41"/>
      <c r="ECK176" s="41"/>
      <c r="ECL176" s="41"/>
      <c r="ECM176" s="41"/>
      <c r="ECN176" s="41"/>
      <c r="ECO176" s="41"/>
      <c r="ECP176" s="41"/>
      <c r="ECQ176" s="41"/>
      <c r="ECR176" s="41"/>
      <c r="ECS176" s="41"/>
      <c r="ECT176" s="41"/>
      <c r="ECU176" s="41"/>
      <c r="ECV176" s="41"/>
      <c r="ECW176" s="41"/>
      <c r="ECX176" s="41"/>
      <c r="ECY176" s="41"/>
      <c r="ECZ176" s="41"/>
      <c r="EDA176" s="41"/>
      <c r="EDB176" s="41"/>
      <c r="EDC176" s="41"/>
      <c r="EDD176" s="41"/>
      <c r="EDE176" s="41"/>
      <c r="EDF176" s="41"/>
      <c r="EDG176" s="41"/>
      <c r="EDH176" s="41"/>
      <c r="EDI176" s="41"/>
      <c r="EDJ176" s="41"/>
      <c r="EDK176" s="41"/>
      <c r="EDL176" s="41"/>
      <c r="EDM176" s="41"/>
      <c r="EDN176" s="41"/>
      <c r="EDO176" s="41"/>
      <c r="EDP176" s="41"/>
      <c r="EDQ176" s="41"/>
      <c r="EDR176" s="41"/>
      <c r="EDS176" s="41"/>
      <c r="EDT176" s="41"/>
      <c r="EDU176" s="41"/>
      <c r="EDV176" s="41"/>
      <c r="EDW176" s="41"/>
      <c r="EDX176" s="41"/>
      <c r="EDY176" s="41"/>
      <c r="EDZ176" s="41"/>
      <c r="EEA176" s="41"/>
      <c r="EEB176" s="41"/>
      <c r="EEC176" s="41"/>
      <c r="EED176" s="41"/>
      <c r="EEE176" s="41"/>
      <c r="EEF176" s="41"/>
      <c r="EEG176" s="41"/>
      <c r="EEH176" s="41"/>
      <c r="EEI176" s="41"/>
      <c r="EEJ176" s="41"/>
      <c r="EEK176" s="41"/>
      <c r="EEL176" s="41"/>
      <c r="EEM176" s="41"/>
      <c r="EEN176" s="41"/>
      <c r="EEO176" s="41"/>
      <c r="EEP176" s="41"/>
      <c r="EEQ176" s="41"/>
      <c r="EER176" s="41"/>
      <c r="EES176" s="41"/>
      <c r="EET176" s="41"/>
      <c r="EEU176" s="41"/>
      <c r="EEV176" s="41"/>
      <c r="EEW176" s="41"/>
      <c r="EEX176" s="41"/>
      <c r="EEY176" s="41"/>
      <c r="EEZ176" s="41"/>
      <c r="EFA176" s="41"/>
      <c r="EFB176" s="41"/>
      <c r="EFC176" s="41"/>
      <c r="EFD176" s="41"/>
      <c r="EFE176" s="41"/>
      <c r="EFF176" s="41"/>
      <c r="EFG176" s="41"/>
      <c r="EFH176" s="41"/>
      <c r="EFI176" s="41"/>
      <c r="EFJ176" s="41"/>
      <c r="EFK176" s="41"/>
      <c r="EFL176" s="41"/>
      <c r="EFM176" s="41"/>
      <c r="EFN176" s="41"/>
      <c r="EFO176" s="41"/>
      <c r="EFP176" s="41"/>
      <c r="EFQ176" s="41"/>
      <c r="EFR176" s="41"/>
      <c r="EFS176" s="41"/>
      <c r="EFT176" s="41"/>
      <c r="EFU176" s="41"/>
      <c r="EFV176" s="41"/>
      <c r="EFW176" s="41"/>
      <c r="EFX176" s="41"/>
      <c r="EFY176" s="41"/>
      <c r="EFZ176" s="41"/>
      <c r="EGA176" s="41"/>
      <c r="EGB176" s="41"/>
      <c r="EGC176" s="41"/>
      <c r="EGD176" s="41"/>
      <c r="EGE176" s="41"/>
      <c r="EGF176" s="41"/>
      <c r="EGG176" s="41"/>
      <c r="EGH176" s="41"/>
      <c r="EGI176" s="41"/>
      <c r="EGJ176" s="41"/>
      <c r="EGK176" s="41"/>
      <c r="EGL176" s="41"/>
      <c r="EGM176" s="41"/>
      <c r="EGN176" s="41"/>
      <c r="EGO176" s="41"/>
      <c r="EGP176" s="41"/>
      <c r="EGQ176" s="41"/>
      <c r="EGR176" s="41"/>
      <c r="EGS176" s="41"/>
      <c r="EGT176" s="41"/>
      <c r="EGU176" s="41"/>
      <c r="EGV176" s="41"/>
      <c r="EGW176" s="41"/>
      <c r="EGX176" s="41"/>
      <c r="EGY176" s="41"/>
      <c r="EHF176" s="41"/>
      <c r="EHG176" s="41"/>
      <c r="EHH176" s="41"/>
      <c r="EHI176" s="41"/>
      <c r="EHJ176" s="41"/>
      <c r="EHK176" s="41"/>
      <c r="EHL176" s="41"/>
      <c r="EHM176" s="41"/>
      <c r="EHN176" s="41"/>
      <c r="EHO176" s="41"/>
      <c r="EHP176" s="41"/>
      <c r="EHQ176" s="41"/>
      <c r="EHR176" s="41"/>
      <c r="EHS176" s="41"/>
      <c r="EHT176" s="41"/>
      <c r="EHU176" s="41"/>
      <c r="EHV176" s="41"/>
      <c r="EHW176" s="41"/>
      <c r="EHX176" s="41"/>
      <c r="EHY176" s="41"/>
      <c r="EHZ176" s="41"/>
      <c r="EIA176" s="41"/>
      <c r="EIB176" s="41"/>
      <c r="EIC176" s="41"/>
      <c r="EID176" s="41"/>
      <c r="EIE176" s="41"/>
      <c r="EIF176" s="41"/>
      <c r="EIG176" s="41"/>
      <c r="EIH176" s="41"/>
      <c r="EII176" s="41"/>
      <c r="EIJ176" s="41"/>
      <c r="EIK176" s="41"/>
      <c r="EIL176" s="41"/>
      <c r="EIM176" s="41"/>
      <c r="EIN176" s="41"/>
      <c r="EIO176" s="41"/>
      <c r="EIP176" s="41"/>
      <c r="EIQ176" s="41"/>
      <c r="EIR176" s="41"/>
      <c r="EIS176" s="41"/>
      <c r="EIT176" s="41"/>
      <c r="EIU176" s="41"/>
      <c r="EIV176" s="41"/>
      <c r="EIW176" s="41"/>
      <c r="EIX176" s="41"/>
      <c r="EIY176" s="41"/>
      <c r="EIZ176" s="41"/>
      <c r="EJA176" s="41"/>
      <c r="EJB176" s="41"/>
      <c r="EJC176" s="41"/>
      <c r="EJD176" s="41"/>
      <c r="EJE176" s="41"/>
      <c r="EJF176" s="41"/>
      <c r="EJG176" s="41"/>
      <c r="EJH176" s="41"/>
      <c r="EJI176" s="41"/>
      <c r="EJJ176" s="41"/>
      <c r="EJK176" s="41"/>
      <c r="EJL176" s="41"/>
      <c r="EJM176" s="41"/>
      <c r="EJN176" s="41"/>
      <c r="EJO176" s="41"/>
      <c r="EJP176" s="41"/>
      <c r="EJQ176" s="41"/>
      <c r="EJR176" s="41"/>
      <c r="EJS176" s="41"/>
      <c r="EJT176" s="41"/>
      <c r="EJU176" s="41"/>
      <c r="EJV176" s="41"/>
      <c r="EJW176" s="41"/>
      <c r="EJX176" s="41"/>
      <c r="EJY176" s="41"/>
      <c r="EJZ176" s="41"/>
      <c r="EKA176" s="41"/>
      <c r="EKB176" s="41"/>
      <c r="EKC176" s="41"/>
      <c r="EKD176" s="41"/>
      <c r="EKE176" s="41"/>
      <c r="EKF176" s="41"/>
      <c r="EKG176" s="41"/>
      <c r="EKH176" s="41"/>
      <c r="EKI176" s="41"/>
      <c r="EKJ176" s="41"/>
      <c r="EKK176" s="41"/>
      <c r="EKL176" s="41"/>
      <c r="EKM176" s="41"/>
      <c r="EKN176" s="41"/>
      <c r="EKO176" s="41"/>
      <c r="EKP176" s="41"/>
      <c r="EKQ176" s="41"/>
      <c r="EKR176" s="41"/>
      <c r="EKS176" s="41"/>
      <c r="EKT176" s="41"/>
      <c r="EKU176" s="41"/>
      <c r="EKV176" s="41"/>
      <c r="EKW176" s="41"/>
      <c r="EKX176" s="41"/>
      <c r="EKY176" s="41"/>
      <c r="EKZ176" s="41"/>
      <c r="ELA176" s="41"/>
      <c r="ELB176" s="41"/>
      <c r="ELC176" s="41"/>
      <c r="ELD176" s="41"/>
      <c r="ELE176" s="41"/>
      <c r="ELF176" s="41"/>
      <c r="ELG176" s="41"/>
      <c r="ELH176" s="41"/>
      <c r="ELI176" s="41"/>
      <c r="ELJ176" s="41"/>
      <c r="ELK176" s="41"/>
      <c r="ELL176" s="41"/>
      <c r="ELM176" s="41"/>
      <c r="ELN176" s="41"/>
      <c r="ELO176" s="41"/>
      <c r="ELP176" s="41"/>
      <c r="ELQ176" s="41"/>
      <c r="ELR176" s="41"/>
      <c r="ELS176" s="41"/>
      <c r="ELT176" s="41"/>
      <c r="ELU176" s="41"/>
      <c r="ELV176" s="41"/>
      <c r="ELW176" s="41"/>
      <c r="ELX176" s="41"/>
      <c r="ELY176" s="41"/>
      <c r="ELZ176" s="41"/>
      <c r="EMA176" s="41"/>
      <c r="EMB176" s="41"/>
      <c r="EMC176" s="41"/>
      <c r="EMD176" s="41"/>
      <c r="EME176" s="41"/>
      <c r="EMF176" s="41"/>
      <c r="EMG176" s="41"/>
      <c r="EMH176" s="41"/>
      <c r="EMI176" s="41"/>
      <c r="EMJ176" s="41"/>
      <c r="EMK176" s="41"/>
      <c r="EML176" s="41"/>
      <c r="EMM176" s="41"/>
      <c r="EMN176" s="41"/>
      <c r="EMO176" s="41"/>
      <c r="EMP176" s="41"/>
      <c r="EMQ176" s="41"/>
      <c r="EMR176" s="41"/>
      <c r="EMS176" s="41"/>
      <c r="EMT176" s="41"/>
      <c r="EMU176" s="41"/>
      <c r="EMV176" s="41"/>
      <c r="EMW176" s="41"/>
      <c r="EMX176" s="41"/>
      <c r="EMY176" s="41"/>
      <c r="EMZ176" s="41"/>
      <c r="ENA176" s="41"/>
      <c r="ENB176" s="41"/>
      <c r="ENC176" s="41"/>
      <c r="END176" s="41"/>
      <c r="ENE176" s="41"/>
      <c r="ENF176" s="41"/>
      <c r="ENG176" s="41"/>
      <c r="ENH176" s="41"/>
      <c r="ENI176" s="41"/>
      <c r="ENJ176" s="41"/>
      <c r="ENK176" s="41"/>
      <c r="ENL176" s="41"/>
      <c r="ENM176" s="41"/>
      <c r="ENN176" s="41"/>
      <c r="ENO176" s="41"/>
      <c r="ENP176" s="41"/>
      <c r="ENQ176" s="41"/>
      <c r="ENR176" s="41"/>
      <c r="ENS176" s="41"/>
      <c r="ENT176" s="41"/>
      <c r="ENU176" s="41"/>
      <c r="ENV176" s="41"/>
      <c r="ENW176" s="41"/>
      <c r="ENX176" s="41"/>
      <c r="ENY176" s="41"/>
      <c r="ENZ176" s="41"/>
      <c r="EOA176" s="41"/>
      <c r="EOB176" s="41"/>
      <c r="EOC176" s="41"/>
      <c r="EOD176" s="41"/>
      <c r="EOE176" s="41"/>
      <c r="EOF176" s="41"/>
      <c r="EOG176" s="41"/>
      <c r="EOH176" s="41"/>
      <c r="EOI176" s="41"/>
      <c r="EOJ176" s="41"/>
      <c r="EOK176" s="41"/>
      <c r="EOL176" s="41"/>
      <c r="EOM176" s="41"/>
      <c r="EON176" s="41"/>
      <c r="EOO176" s="41"/>
      <c r="EOP176" s="41"/>
      <c r="EOQ176" s="41"/>
      <c r="EOR176" s="41"/>
      <c r="EOS176" s="41"/>
      <c r="EOT176" s="41"/>
      <c r="EOU176" s="41"/>
      <c r="EOV176" s="41"/>
      <c r="EOW176" s="41"/>
      <c r="EOX176" s="41"/>
      <c r="EOY176" s="41"/>
      <c r="EOZ176" s="41"/>
      <c r="EPA176" s="41"/>
      <c r="EPB176" s="41"/>
      <c r="EPC176" s="41"/>
      <c r="EPD176" s="41"/>
      <c r="EPE176" s="41"/>
      <c r="EPF176" s="41"/>
      <c r="EPG176" s="41"/>
      <c r="EPH176" s="41"/>
      <c r="EPI176" s="41"/>
      <c r="EPJ176" s="41"/>
      <c r="EPK176" s="41"/>
      <c r="EPL176" s="41"/>
      <c r="EPM176" s="41"/>
      <c r="EPN176" s="41"/>
      <c r="EPO176" s="41"/>
      <c r="EPP176" s="41"/>
      <c r="EPQ176" s="41"/>
      <c r="EPR176" s="41"/>
      <c r="EPS176" s="41"/>
      <c r="EPT176" s="41"/>
      <c r="EPU176" s="41"/>
      <c r="EPV176" s="41"/>
      <c r="EPW176" s="41"/>
      <c r="EPX176" s="41"/>
      <c r="EPY176" s="41"/>
      <c r="EPZ176" s="41"/>
      <c r="EQA176" s="41"/>
      <c r="EQB176" s="41"/>
      <c r="EQC176" s="41"/>
      <c r="EQD176" s="41"/>
      <c r="EQE176" s="41"/>
      <c r="EQF176" s="41"/>
      <c r="EQG176" s="41"/>
      <c r="EQH176" s="41"/>
      <c r="EQI176" s="41"/>
      <c r="EQJ176" s="41"/>
      <c r="EQK176" s="41"/>
      <c r="EQL176" s="41"/>
      <c r="EQM176" s="41"/>
      <c r="EQN176" s="41"/>
      <c r="EQO176" s="41"/>
      <c r="EQP176" s="41"/>
      <c r="EQQ176" s="41"/>
      <c r="EQR176" s="41"/>
      <c r="EQS176" s="41"/>
      <c r="EQT176" s="41"/>
      <c r="EQU176" s="41"/>
      <c r="ERB176" s="41"/>
      <c r="ERC176" s="41"/>
      <c r="ERD176" s="41"/>
      <c r="ERE176" s="41"/>
      <c r="ERF176" s="41"/>
      <c r="ERG176" s="41"/>
      <c r="ERH176" s="41"/>
      <c r="ERI176" s="41"/>
      <c r="ERJ176" s="41"/>
      <c r="ERK176" s="41"/>
      <c r="ERL176" s="41"/>
      <c r="ERM176" s="41"/>
      <c r="ERN176" s="41"/>
      <c r="ERO176" s="41"/>
      <c r="ERP176" s="41"/>
      <c r="ERQ176" s="41"/>
      <c r="ERR176" s="41"/>
      <c r="ERS176" s="41"/>
      <c r="ERT176" s="41"/>
      <c r="ERU176" s="41"/>
      <c r="ERV176" s="41"/>
      <c r="ERW176" s="41"/>
      <c r="ERX176" s="41"/>
      <c r="ERY176" s="41"/>
      <c r="ERZ176" s="41"/>
      <c r="ESA176" s="41"/>
      <c r="ESB176" s="41"/>
      <c r="ESC176" s="41"/>
      <c r="ESD176" s="41"/>
      <c r="ESE176" s="41"/>
      <c r="ESF176" s="41"/>
      <c r="ESG176" s="41"/>
      <c r="ESH176" s="41"/>
      <c r="ESI176" s="41"/>
      <c r="ESJ176" s="41"/>
      <c r="ESK176" s="41"/>
      <c r="ESL176" s="41"/>
      <c r="ESM176" s="41"/>
      <c r="ESN176" s="41"/>
      <c r="ESO176" s="41"/>
      <c r="ESP176" s="41"/>
      <c r="ESQ176" s="41"/>
      <c r="ESR176" s="41"/>
      <c r="ESS176" s="41"/>
      <c r="EST176" s="41"/>
      <c r="ESU176" s="41"/>
      <c r="ESV176" s="41"/>
      <c r="ESW176" s="41"/>
      <c r="ESX176" s="41"/>
      <c r="ESY176" s="41"/>
      <c r="ESZ176" s="41"/>
      <c r="ETA176" s="41"/>
      <c r="ETB176" s="41"/>
      <c r="ETC176" s="41"/>
      <c r="ETD176" s="41"/>
      <c r="ETE176" s="41"/>
      <c r="ETF176" s="41"/>
      <c r="ETG176" s="41"/>
      <c r="ETH176" s="41"/>
      <c r="ETI176" s="41"/>
      <c r="ETJ176" s="41"/>
      <c r="ETK176" s="41"/>
      <c r="ETL176" s="41"/>
      <c r="ETM176" s="41"/>
      <c r="ETN176" s="41"/>
      <c r="ETO176" s="41"/>
      <c r="ETP176" s="41"/>
      <c r="ETQ176" s="41"/>
      <c r="ETR176" s="41"/>
      <c r="ETS176" s="41"/>
      <c r="ETT176" s="41"/>
      <c r="ETU176" s="41"/>
      <c r="ETV176" s="41"/>
      <c r="ETW176" s="41"/>
      <c r="ETX176" s="41"/>
      <c r="ETY176" s="41"/>
      <c r="ETZ176" s="41"/>
      <c r="EUA176" s="41"/>
      <c r="EUB176" s="41"/>
      <c r="EUC176" s="41"/>
      <c r="EUD176" s="41"/>
      <c r="EUE176" s="41"/>
      <c r="EUF176" s="41"/>
      <c r="EUG176" s="41"/>
      <c r="EUH176" s="41"/>
      <c r="EUI176" s="41"/>
      <c r="EUJ176" s="41"/>
      <c r="EUK176" s="41"/>
      <c r="EUL176" s="41"/>
      <c r="EUM176" s="41"/>
      <c r="EUN176" s="41"/>
      <c r="EUO176" s="41"/>
      <c r="EUP176" s="41"/>
      <c r="EUQ176" s="41"/>
      <c r="EUR176" s="41"/>
      <c r="EUS176" s="41"/>
      <c r="EUT176" s="41"/>
      <c r="EUU176" s="41"/>
      <c r="EUV176" s="41"/>
      <c r="EUW176" s="41"/>
      <c r="EUX176" s="41"/>
      <c r="EUY176" s="41"/>
      <c r="EUZ176" s="41"/>
      <c r="EVA176" s="41"/>
      <c r="EVB176" s="41"/>
      <c r="EVC176" s="41"/>
      <c r="EVD176" s="41"/>
      <c r="EVE176" s="41"/>
      <c r="EVF176" s="41"/>
      <c r="EVG176" s="41"/>
      <c r="EVH176" s="41"/>
      <c r="EVI176" s="41"/>
      <c r="EVJ176" s="41"/>
      <c r="EVK176" s="41"/>
      <c r="EVL176" s="41"/>
      <c r="EVM176" s="41"/>
      <c r="EVN176" s="41"/>
      <c r="EVO176" s="41"/>
      <c r="EVP176" s="41"/>
      <c r="EVQ176" s="41"/>
      <c r="EVR176" s="41"/>
      <c r="EVS176" s="41"/>
      <c r="EVT176" s="41"/>
      <c r="EVU176" s="41"/>
      <c r="EVV176" s="41"/>
      <c r="EVW176" s="41"/>
      <c r="EVX176" s="41"/>
      <c r="EVY176" s="41"/>
      <c r="EVZ176" s="41"/>
      <c r="EWA176" s="41"/>
      <c r="EWB176" s="41"/>
      <c r="EWC176" s="41"/>
      <c r="EWD176" s="41"/>
      <c r="EWE176" s="41"/>
      <c r="EWF176" s="41"/>
      <c r="EWG176" s="41"/>
      <c r="EWH176" s="41"/>
      <c r="EWI176" s="41"/>
      <c r="EWJ176" s="41"/>
      <c r="EWK176" s="41"/>
      <c r="EWL176" s="41"/>
      <c r="EWM176" s="41"/>
      <c r="EWN176" s="41"/>
      <c r="EWO176" s="41"/>
      <c r="EWP176" s="41"/>
      <c r="EWQ176" s="41"/>
      <c r="EWR176" s="41"/>
      <c r="EWS176" s="41"/>
      <c r="EWT176" s="41"/>
      <c r="EWU176" s="41"/>
      <c r="EWV176" s="41"/>
      <c r="EWW176" s="41"/>
      <c r="EWX176" s="41"/>
      <c r="EWY176" s="41"/>
      <c r="EWZ176" s="41"/>
      <c r="EXA176" s="41"/>
      <c r="EXB176" s="41"/>
      <c r="EXC176" s="41"/>
      <c r="EXD176" s="41"/>
      <c r="EXE176" s="41"/>
      <c r="EXF176" s="41"/>
      <c r="EXG176" s="41"/>
      <c r="EXH176" s="41"/>
      <c r="EXI176" s="41"/>
      <c r="EXJ176" s="41"/>
      <c r="EXK176" s="41"/>
      <c r="EXL176" s="41"/>
      <c r="EXM176" s="41"/>
      <c r="EXN176" s="41"/>
      <c r="EXO176" s="41"/>
      <c r="EXP176" s="41"/>
      <c r="EXQ176" s="41"/>
      <c r="EXR176" s="41"/>
      <c r="EXS176" s="41"/>
      <c r="EXT176" s="41"/>
      <c r="EXU176" s="41"/>
      <c r="EXV176" s="41"/>
      <c r="EXW176" s="41"/>
      <c r="EXX176" s="41"/>
      <c r="EXY176" s="41"/>
      <c r="EXZ176" s="41"/>
      <c r="EYA176" s="41"/>
      <c r="EYB176" s="41"/>
      <c r="EYC176" s="41"/>
      <c r="EYD176" s="41"/>
      <c r="EYE176" s="41"/>
      <c r="EYF176" s="41"/>
      <c r="EYG176" s="41"/>
      <c r="EYH176" s="41"/>
      <c r="EYI176" s="41"/>
      <c r="EYJ176" s="41"/>
      <c r="EYK176" s="41"/>
      <c r="EYL176" s="41"/>
      <c r="EYM176" s="41"/>
      <c r="EYN176" s="41"/>
      <c r="EYO176" s="41"/>
      <c r="EYP176" s="41"/>
      <c r="EYQ176" s="41"/>
      <c r="EYR176" s="41"/>
      <c r="EYS176" s="41"/>
      <c r="EYT176" s="41"/>
      <c r="EYU176" s="41"/>
      <c r="EYV176" s="41"/>
      <c r="EYW176" s="41"/>
      <c r="EYX176" s="41"/>
      <c r="EYY176" s="41"/>
      <c r="EYZ176" s="41"/>
      <c r="EZA176" s="41"/>
      <c r="EZB176" s="41"/>
      <c r="EZC176" s="41"/>
      <c r="EZD176" s="41"/>
      <c r="EZE176" s="41"/>
      <c r="EZF176" s="41"/>
      <c r="EZG176" s="41"/>
      <c r="EZH176" s="41"/>
      <c r="EZI176" s="41"/>
      <c r="EZJ176" s="41"/>
      <c r="EZK176" s="41"/>
      <c r="EZL176" s="41"/>
      <c r="EZM176" s="41"/>
      <c r="EZN176" s="41"/>
      <c r="EZO176" s="41"/>
      <c r="EZP176" s="41"/>
      <c r="EZQ176" s="41"/>
      <c r="EZR176" s="41"/>
      <c r="EZS176" s="41"/>
      <c r="EZT176" s="41"/>
      <c r="EZU176" s="41"/>
      <c r="EZV176" s="41"/>
      <c r="EZW176" s="41"/>
      <c r="EZX176" s="41"/>
      <c r="EZY176" s="41"/>
      <c r="EZZ176" s="41"/>
      <c r="FAA176" s="41"/>
      <c r="FAB176" s="41"/>
      <c r="FAC176" s="41"/>
      <c r="FAD176" s="41"/>
      <c r="FAE176" s="41"/>
      <c r="FAF176" s="41"/>
      <c r="FAG176" s="41"/>
      <c r="FAH176" s="41"/>
      <c r="FAI176" s="41"/>
      <c r="FAJ176" s="41"/>
      <c r="FAK176" s="41"/>
      <c r="FAL176" s="41"/>
      <c r="FAM176" s="41"/>
      <c r="FAN176" s="41"/>
      <c r="FAO176" s="41"/>
      <c r="FAP176" s="41"/>
      <c r="FAQ176" s="41"/>
      <c r="FAX176" s="41"/>
      <c r="FAY176" s="41"/>
      <c r="FAZ176" s="41"/>
      <c r="FBA176" s="41"/>
      <c r="FBB176" s="41"/>
      <c r="FBC176" s="41"/>
      <c r="FBD176" s="41"/>
      <c r="FBE176" s="41"/>
      <c r="FBF176" s="41"/>
      <c r="FBG176" s="41"/>
      <c r="FBH176" s="41"/>
      <c r="FBI176" s="41"/>
      <c r="FBJ176" s="41"/>
      <c r="FBK176" s="41"/>
      <c r="FBL176" s="41"/>
      <c r="FBM176" s="41"/>
      <c r="FBN176" s="41"/>
      <c r="FBO176" s="41"/>
      <c r="FBP176" s="41"/>
      <c r="FBQ176" s="41"/>
      <c r="FBR176" s="41"/>
      <c r="FBS176" s="41"/>
      <c r="FBT176" s="41"/>
      <c r="FBU176" s="41"/>
      <c r="FBV176" s="41"/>
      <c r="FBW176" s="41"/>
      <c r="FBX176" s="41"/>
      <c r="FBY176" s="41"/>
      <c r="FBZ176" s="41"/>
      <c r="FCA176" s="41"/>
      <c r="FCB176" s="41"/>
      <c r="FCC176" s="41"/>
      <c r="FCD176" s="41"/>
      <c r="FCE176" s="41"/>
      <c r="FCF176" s="41"/>
      <c r="FCG176" s="41"/>
      <c r="FCH176" s="41"/>
      <c r="FCI176" s="41"/>
      <c r="FCJ176" s="41"/>
      <c r="FCK176" s="41"/>
      <c r="FCL176" s="41"/>
      <c r="FCM176" s="41"/>
      <c r="FCN176" s="41"/>
      <c r="FCO176" s="41"/>
      <c r="FCP176" s="41"/>
      <c r="FCQ176" s="41"/>
      <c r="FCR176" s="41"/>
      <c r="FCS176" s="41"/>
      <c r="FCT176" s="41"/>
      <c r="FCU176" s="41"/>
      <c r="FCV176" s="41"/>
      <c r="FCW176" s="41"/>
      <c r="FCX176" s="41"/>
      <c r="FCY176" s="41"/>
      <c r="FCZ176" s="41"/>
      <c r="FDA176" s="41"/>
      <c r="FDB176" s="41"/>
      <c r="FDC176" s="41"/>
      <c r="FDD176" s="41"/>
      <c r="FDE176" s="41"/>
      <c r="FDF176" s="41"/>
      <c r="FDG176" s="41"/>
      <c r="FDH176" s="41"/>
      <c r="FDI176" s="41"/>
      <c r="FDJ176" s="41"/>
      <c r="FDK176" s="41"/>
      <c r="FDL176" s="41"/>
      <c r="FDM176" s="41"/>
      <c r="FDN176" s="41"/>
      <c r="FDO176" s="41"/>
      <c r="FDP176" s="41"/>
      <c r="FDQ176" s="41"/>
      <c r="FDR176" s="41"/>
      <c r="FDS176" s="41"/>
      <c r="FDT176" s="41"/>
      <c r="FDU176" s="41"/>
      <c r="FDV176" s="41"/>
      <c r="FDW176" s="41"/>
      <c r="FDX176" s="41"/>
      <c r="FDY176" s="41"/>
      <c r="FDZ176" s="41"/>
      <c r="FEA176" s="41"/>
      <c r="FEB176" s="41"/>
      <c r="FEC176" s="41"/>
      <c r="FED176" s="41"/>
      <c r="FEE176" s="41"/>
      <c r="FEF176" s="41"/>
      <c r="FEG176" s="41"/>
      <c r="FEH176" s="41"/>
      <c r="FEI176" s="41"/>
      <c r="FEJ176" s="41"/>
      <c r="FEK176" s="41"/>
      <c r="FEL176" s="41"/>
      <c r="FEM176" s="41"/>
      <c r="FEN176" s="41"/>
      <c r="FEO176" s="41"/>
      <c r="FEP176" s="41"/>
      <c r="FEQ176" s="41"/>
      <c r="FER176" s="41"/>
      <c r="FES176" s="41"/>
      <c r="FET176" s="41"/>
      <c r="FEU176" s="41"/>
      <c r="FEV176" s="41"/>
      <c r="FEW176" s="41"/>
      <c r="FEX176" s="41"/>
      <c r="FEY176" s="41"/>
      <c r="FEZ176" s="41"/>
      <c r="FFA176" s="41"/>
      <c r="FFB176" s="41"/>
      <c r="FFC176" s="41"/>
      <c r="FFD176" s="41"/>
      <c r="FFE176" s="41"/>
      <c r="FFF176" s="41"/>
      <c r="FFG176" s="41"/>
      <c r="FFH176" s="41"/>
      <c r="FFI176" s="41"/>
      <c r="FFJ176" s="41"/>
      <c r="FFK176" s="41"/>
      <c r="FFL176" s="41"/>
      <c r="FFM176" s="41"/>
      <c r="FFN176" s="41"/>
      <c r="FFO176" s="41"/>
      <c r="FFP176" s="41"/>
      <c r="FFQ176" s="41"/>
      <c r="FFR176" s="41"/>
      <c r="FFS176" s="41"/>
      <c r="FFT176" s="41"/>
      <c r="FFU176" s="41"/>
      <c r="FFV176" s="41"/>
      <c r="FFW176" s="41"/>
      <c r="FFX176" s="41"/>
      <c r="FFY176" s="41"/>
      <c r="FFZ176" s="41"/>
      <c r="FGA176" s="41"/>
      <c r="FGB176" s="41"/>
      <c r="FGC176" s="41"/>
      <c r="FGD176" s="41"/>
      <c r="FGE176" s="41"/>
      <c r="FGF176" s="41"/>
      <c r="FGG176" s="41"/>
      <c r="FGH176" s="41"/>
      <c r="FGI176" s="41"/>
      <c r="FGJ176" s="41"/>
      <c r="FGK176" s="41"/>
      <c r="FGL176" s="41"/>
      <c r="FGM176" s="41"/>
      <c r="FGN176" s="41"/>
      <c r="FGO176" s="41"/>
      <c r="FGP176" s="41"/>
      <c r="FGQ176" s="41"/>
      <c r="FGR176" s="41"/>
      <c r="FGS176" s="41"/>
      <c r="FGT176" s="41"/>
      <c r="FGU176" s="41"/>
      <c r="FGV176" s="41"/>
      <c r="FGW176" s="41"/>
      <c r="FGX176" s="41"/>
      <c r="FGY176" s="41"/>
      <c r="FGZ176" s="41"/>
      <c r="FHA176" s="41"/>
      <c r="FHB176" s="41"/>
      <c r="FHC176" s="41"/>
      <c r="FHD176" s="41"/>
      <c r="FHE176" s="41"/>
      <c r="FHF176" s="41"/>
      <c r="FHG176" s="41"/>
      <c r="FHH176" s="41"/>
      <c r="FHI176" s="41"/>
      <c r="FHJ176" s="41"/>
      <c r="FHK176" s="41"/>
      <c r="FHL176" s="41"/>
      <c r="FHM176" s="41"/>
      <c r="FHN176" s="41"/>
      <c r="FHO176" s="41"/>
      <c r="FHP176" s="41"/>
      <c r="FHQ176" s="41"/>
      <c r="FHR176" s="41"/>
      <c r="FHS176" s="41"/>
      <c r="FHT176" s="41"/>
      <c r="FHU176" s="41"/>
      <c r="FHV176" s="41"/>
      <c r="FHW176" s="41"/>
      <c r="FHX176" s="41"/>
      <c r="FHY176" s="41"/>
      <c r="FHZ176" s="41"/>
      <c r="FIA176" s="41"/>
      <c r="FIB176" s="41"/>
      <c r="FIC176" s="41"/>
      <c r="FID176" s="41"/>
      <c r="FIE176" s="41"/>
      <c r="FIF176" s="41"/>
      <c r="FIG176" s="41"/>
      <c r="FIH176" s="41"/>
      <c r="FII176" s="41"/>
      <c r="FIJ176" s="41"/>
      <c r="FIK176" s="41"/>
      <c r="FIL176" s="41"/>
      <c r="FIM176" s="41"/>
      <c r="FIN176" s="41"/>
      <c r="FIO176" s="41"/>
      <c r="FIP176" s="41"/>
      <c r="FIQ176" s="41"/>
      <c r="FIR176" s="41"/>
      <c r="FIS176" s="41"/>
      <c r="FIT176" s="41"/>
      <c r="FIU176" s="41"/>
      <c r="FIV176" s="41"/>
      <c r="FIW176" s="41"/>
      <c r="FIX176" s="41"/>
      <c r="FIY176" s="41"/>
      <c r="FIZ176" s="41"/>
      <c r="FJA176" s="41"/>
      <c r="FJB176" s="41"/>
      <c r="FJC176" s="41"/>
      <c r="FJD176" s="41"/>
      <c r="FJE176" s="41"/>
      <c r="FJF176" s="41"/>
      <c r="FJG176" s="41"/>
      <c r="FJH176" s="41"/>
      <c r="FJI176" s="41"/>
      <c r="FJJ176" s="41"/>
      <c r="FJK176" s="41"/>
      <c r="FJL176" s="41"/>
      <c r="FJM176" s="41"/>
      <c r="FJN176" s="41"/>
      <c r="FJO176" s="41"/>
      <c r="FJP176" s="41"/>
      <c r="FJQ176" s="41"/>
      <c r="FJR176" s="41"/>
      <c r="FJS176" s="41"/>
      <c r="FJT176" s="41"/>
      <c r="FJU176" s="41"/>
      <c r="FJV176" s="41"/>
      <c r="FJW176" s="41"/>
      <c r="FJX176" s="41"/>
      <c r="FJY176" s="41"/>
      <c r="FJZ176" s="41"/>
      <c r="FKA176" s="41"/>
      <c r="FKB176" s="41"/>
      <c r="FKC176" s="41"/>
      <c r="FKD176" s="41"/>
      <c r="FKE176" s="41"/>
      <c r="FKF176" s="41"/>
      <c r="FKG176" s="41"/>
      <c r="FKH176" s="41"/>
      <c r="FKI176" s="41"/>
      <c r="FKJ176" s="41"/>
      <c r="FKK176" s="41"/>
      <c r="FKL176" s="41"/>
      <c r="FKM176" s="41"/>
      <c r="FKT176" s="41"/>
      <c r="FKU176" s="41"/>
      <c r="FKV176" s="41"/>
      <c r="FKW176" s="41"/>
      <c r="FKX176" s="41"/>
      <c r="FKY176" s="41"/>
      <c r="FKZ176" s="41"/>
      <c r="FLA176" s="41"/>
      <c r="FLB176" s="41"/>
      <c r="FLC176" s="41"/>
      <c r="FLD176" s="41"/>
      <c r="FLE176" s="41"/>
      <c r="FLF176" s="41"/>
      <c r="FLG176" s="41"/>
      <c r="FLH176" s="41"/>
      <c r="FLI176" s="41"/>
      <c r="FLJ176" s="41"/>
      <c r="FLK176" s="41"/>
      <c r="FLL176" s="41"/>
      <c r="FLM176" s="41"/>
      <c r="FLN176" s="41"/>
      <c r="FLO176" s="41"/>
      <c r="FLP176" s="41"/>
      <c r="FLQ176" s="41"/>
      <c r="FLR176" s="41"/>
      <c r="FLS176" s="41"/>
      <c r="FLT176" s="41"/>
      <c r="FLU176" s="41"/>
      <c r="FLV176" s="41"/>
      <c r="FLW176" s="41"/>
      <c r="FLX176" s="41"/>
      <c r="FLY176" s="41"/>
      <c r="FLZ176" s="41"/>
      <c r="FMA176" s="41"/>
      <c r="FMB176" s="41"/>
      <c r="FMC176" s="41"/>
      <c r="FMD176" s="41"/>
      <c r="FME176" s="41"/>
      <c r="FMF176" s="41"/>
      <c r="FMG176" s="41"/>
      <c r="FMH176" s="41"/>
      <c r="FMI176" s="41"/>
      <c r="FMJ176" s="41"/>
      <c r="FMK176" s="41"/>
      <c r="FML176" s="41"/>
      <c r="FMM176" s="41"/>
      <c r="FMN176" s="41"/>
      <c r="FMO176" s="41"/>
      <c r="FMP176" s="41"/>
      <c r="FMQ176" s="41"/>
      <c r="FMR176" s="41"/>
      <c r="FMS176" s="41"/>
      <c r="FMT176" s="41"/>
      <c r="FMU176" s="41"/>
      <c r="FMV176" s="41"/>
      <c r="FMW176" s="41"/>
      <c r="FMX176" s="41"/>
      <c r="FMY176" s="41"/>
      <c r="FMZ176" s="41"/>
      <c r="FNA176" s="41"/>
      <c r="FNB176" s="41"/>
      <c r="FNC176" s="41"/>
      <c r="FND176" s="41"/>
      <c r="FNE176" s="41"/>
      <c r="FNF176" s="41"/>
      <c r="FNG176" s="41"/>
      <c r="FNH176" s="41"/>
      <c r="FNI176" s="41"/>
      <c r="FNJ176" s="41"/>
      <c r="FNK176" s="41"/>
      <c r="FNL176" s="41"/>
      <c r="FNM176" s="41"/>
      <c r="FNN176" s="41"/>
      <c r="FNO176" s="41"/>
      <c r="FNP176" s="41"/>
      <c r="FNQ176" s="41"/>
      <c r="FNR176" s="41"/>
      <c r="FNS176" s="41"/>
      <c r="FNT176" s="41"/>
      <c r="FNU176" s="41"/>
      <c r="FNV176" s="41"/>
      <c r="FNW176" s="41"/>
      <c r="FNX176" s="41"/>
      <c r="FNY176" s="41"/>
      <c r="FNZ176" s="41"/>
      <c r="FOA176" s="41"/>
      <c r="FOB176" s="41"/>
      <c r="FOC176" s="41"/>
      <c r="FOD176" s="41"/>
      <c r="FOE176" s="41"/>
      <c r="FOF176" s="41"/>
      <c r="FOG176" s="41"/>
      <c r="FOH176" s="41"/>
      <c r="FOI176" s="41"/>
      <c r="FOJ176" s="41"/>
      <c r="FOK176" s="41"/>
      <c r="FOL176" s="41"/>
      <c r="FOM176" s="41"/>
      <c r="FON176" s="41"/>
      <c r="FOO176" s="41"/>
      <c r="FOP176" s="41"/>
      <c r="FOQ176" s="41"/>
      <c r="FOR176" s="41"/>
      <c r="FOS176" s="41"/>
      <c r="FOT176" s="41"/>
      <c r="FOU176" s="41"/>
      <c r="FOV176" s="41"/>
      <c r="FOW176" s="41"/>
      <c r="FOX176" s="41"/>
      <c r="FOY176" s="41"/>
      <c r="FOZ176" s="41"/>
      <c r="FPA176" s="41"/>
      <c r="FPB176" s="41"/>
      <c r="FPC176" s="41"/>
      <c r="FPD176" s="41"/>
      <c r="FPE176" s="41"/>
      <c r="FPF176" s="41"/>
      <c r="FPG176" s="41"/>
      <c r="FPH176" s="41"/>
      <c r="FPI176" s="41"/>
      <c r="FPJ176" s="41"/>
      <c r="FPK176" s="41"/>
      <c r="FPL176" s="41"/>
      <c r="FPM176" s="41"/>
      <c r="FPN176" s="41"/>
      <c r="FPO176" s="41"/>
      <c r="FPP176" s="41"/>
      <c r="FPQ176" s="41"/>
      <c r="FPR176" s="41"/>
      <c r="FPS176" s="41"/>
      <c r="FPT176" s="41"/>
      <c r="FPU176" s="41"/>
      <c r="FPV176" s="41"/>
      <c r="FPW176" s="41"/>
      <c r="FPX176" s="41"/>
      <c r="FPY176" s="41"/>
      <c r="FPZ176" s="41"/>
      <c r="FQA176" s="41"/>
      <c r="FQB176" s="41"/>
      <c r="FQC176" s="41"/>
      <c r="FQD176" s="41"/>
      <c r="FQE176" s="41"/>
      <c r="FQF176" s="41"/>
      <c r="FQG176" s="41"/>
      <c r="FQH176" s="41"/>
      <c r="FQI176" s="41"/>
      <c r="FQJ176" s="41"/>
      <c r="FQK176" s="41"/>
      <c r="FQL176" s="41"/>
      <c r="FQM176" s="41"/>
      <c r="FQN176" s="41"/>
      <c r="FQO176" s="41"/>
      <c r="FQP176" s="41"/>
      <c r="FQQ176" s="41"/>
      <c r="FQR176" s="41"/>
      <c r="FQS176" s="41"/>
      <c r="FQT176" s="41"/>
      <c r="FQU176" s="41"/>
      <c r="FQV176" s="41"/>
      <c r="FQW176" s="41"/>
      <c r="FQX176" s="41"/>
      <c r="FQY176" s="41"/>
      <c r="FQZ176" s="41"/>
      <c r="FRA176" s="41"/>
      <c r="FRB176" s="41"/>
      <c r="FRC176" s="41"/>
      <c r="FRD176" s="41"/>
      <c r="FRE176" s="41"/>
      <c r="FRF176" s="41"/>
      <c r="FRG176" s="41"/>
      <c r="FRH176" s="41"/>
      <c r="FRI176" s="41"/>
      <c r="FRJ176" s="41"/>
      <c r="FRK176" s="41"/>
      <c r="FRL176" s="41"/>
      <c r="FRM176" s="41"/>
      <c r="FRN176" s="41"/>
      <c r="FRO176" s="41"/>
      <c r="FRP176" s="41"/>
      <c r="FRQ176" s="41"/>
      <c r="FRR176" s="41"/>
      <c r="FRS176" s="41"/>
      <c r="FRT176" s="41"/>
      <c r="FRU176" s="41"/>
      <c r="FRV176" s="41"/>
      <c r="FRW176" s="41"/>
      <c r="FRX176" s="41"/>
      <c r="FRY176" s="41"/>
      <c r="FRZ176" s="41"/>
      <c r="FSA176" s="41"/>
      <c r="FSB176" s="41"/>
      <c r="FSC176" s="41"/>
      <c r="FSD176" s="41"/>
      <c r="FSE176" s="41"/>
      <c r="FSF176" s="41"/>
      <c r="FSG176" s="41"/>
      <c r="FSH176" s="41"/>
      <c r="FSI176" s="41"/>
      <c r="FSJ176" s="41"/>
      <c r="FSK176" s="41"/>
      <c r="FSL176" s="41"/>
      <c r="FSM176" s="41"/>
      <c r="FSN176" s="41"/>
      <c r="FSO176" s="41"/>
      <c r="FSP176" s="41"/>
      <c r="FSQ176" s="41"/>
      <c r="FSR176" s="41"/>
      <c r="FSS176" s="41"/>
      <c r="FST176" s="41"/>
      <c r="FSU176" s="41"/>
      <c r="FSV176" s="41"/>
      <c r="FSW176" s="41"/>
      <c r="FSX176" s="41"/>
      <c r="FSY176" s="41"/>
      <c r="FSZ176" s="41"/>
      <c r="FTA176" s="41"/>
      <c r="FTB176" s="41"/>
      <c r="FTC176" s="41"/>
      <c r="FTD176" s="41"/>
      <c r="FTE176" s="41"/>
      <c r="FTF176" s="41"/>
      <c r="FTG176" s="41"/>
      <c r="FTH176" s="41"/>
      <c r="FTI176" s="41"/>
      <c r="FTJ176" s="41"/>
      <c r="FTK176" s="41"/>
      <c r="FTL176" s="41"/>
      <c r="FTM176" s="41"/>
      <c r="FTN176" s="41"/>
      <c r="FTO176" s="41"/>
      <c r="FTP176" s="41"/>
      <c r="FTQ176" s="41"/>
      <c r="FTR176" s="41"/>
      <c r="FTS176" s="41"/>
      <c r="FTT176" s="41"/>
      <c r="FTU176" s="41"/>
      <c r="FTV176" s="41"/>
      <c r="FTW176" s="41"/>
      <c r="FTX176" s="41"/>
      <c r="FTY176" s="41"/>
      <c r="FTZ176" s="41"/>
      <c r="FUA176" s="41"/>
      <c r="FUB176" s="41"/>
      <c r="FUC176" s="41"/>
      <c r="FUD176" s="41"/>
      <c r="FUE176" s="41"/>
      <c r="FUF176" s="41"/>
      <c r="FUG176" s="41"/>
      <c r="FUH176" s="41"/>
      <c r="FUI176" s="41"/>
      <c r="FUP176" s="41"/>
      <c r="FUQ176" s="41"/>
      <c r="FUR176" s="41"/>
      <c r="FUS176" s="41"/>
      <c r="FUT176" s="41"/>
      <c r="FUU176" s="41"/>
      <c r="FUV176" s="41"/>
      <c r="FUW176" s="41"/>
      <c r="FUX176" s="41"/>
      <c r="FUY176" s="41"/>
      <c r="FUZ176" s="41"/>
      <c r="FVA176" s="41"/>
      <c r="FVB176" s="41"/>
      <c r="FVC176" s="41"/>
      <c r="FVD176" s="41"/>
      <c r="FVE176" s="41"/>
      <c r="FVF176" s="41"/>
      <c r="FVG176" s="41"/>
      <c r="FVH176" s="41"/>
      <c r="FVI176" s="41"/>
      <c r="FVJ176" s="41"/>
      <c r="FVK176" s="41"/>
      <c r="FVL176" s="41"/>
      <c r="FVM176" s="41"/>
      <c r="FVN176" s="41"/>
      <c r="FVO176" s="41"/>
      <c r="FVP176" s="41"/>
      <c r="FVQ176" s="41"/>
      <c r="FVR176" s="41"/>
      <c r="FVS176" s="41"/>
      <c r="FVT176" s="41"/>
      <c r="FVU176" s="41"/>
      <c r="FVV176" s="41"/>
      <c r="FVW176" s="41"/>
      <c r="FVX176" s="41"/>
      <c r="FVY176" s="41"/>
      <c r="FVZ176" s="41"/>
      <c r="FWA176" s="41"/>
      <c r="FWB176" s="41"/>
      <c r="FWC176" s="41"/>
      <c r="FWD176" s="41"/>
      <c r="FWE176" s="41"/>
      <c r="FWF176" s="41"/>
      <c r="FWG176" s="41"/>
      <c r="FWH176" s="41"/>
      <c r="FWI176" s="41"/>
      <c r="FWJ176" s="41"/>
      <c r="FWK176" s="41"/>
      <c r="FWL176" s="41"/>
      <c r="FWM176" s="41"/>
      <c r="FWN176" s="41"/>
      <c r="FWO176" s="41"/>
      <c r="FWP176" s="41"/>
      <c r="FWQ176" s="41"/>
      <c r="FWR176" s="41"/>
      <c r="FWS176" s="41"/>
      <c r="FWT176" s="41"/>
      <c r="FWU176" s="41"/>
      <c r="FWV176" s="41"/>
      <c r="FWW176" s="41"/>
      <c r="FWX176" s="41"/>
      <c r="FWY176" s="41"/>
      <c r="FWZ176" s="41"/>
      <c r="FXA176" s="41"/>
      <c r="FXB176" s="41"/>
      <c r="FXC176" s="41"/>
      <c r="FXD176" s="41"/>
      <c r="FXE176" s="41"/>
      <c r="FXF176" s="41"/>
      <c r="FXG176" s="41"/>
      <c r="FXH176" s="41"/>
      <c r="FXI176" s="41"/>
      <c r="FXJ176" s="41"/>
      <c r="FXK176" s="41"/>
      <c r="FXL176" s="41"/>
      <c r="FXM176" s="41"/>
      <c r="FXN176" s="41"/>
      <c r="FXO176" s="41"/>
      <c r="FXP176" s="41"/>
      <c r="FXQ176" s="41"/>
      <c r="FXR176" s="41"/>
      <c r="FXS176" s="41"/>
      <c r="FXT176" s="41"/>
      <c r="FXU176" s="41"/>
      <c r="FXV176" s="41"/>
      <c r="FXW176" s="41"/>
      <c r="FXX176" s="41"/>
      <c r="FXY176" s="41"/>
      <c r="FXZ176" s="41"/>
      <c r="FYA176" s="41"/>
      <c r="FYB176" s="41"/>
      <c r="FYC176" s="41"/>
      <c r="FYD176" s="41"/>
      <c r="FYE176" s="41"/>
      <c r="FYF176" s="41"/>
      <c r="FYG176" s="41"/>
      <c r="FYH176" s="41"/>
      <c r="FYI176" s="41"/>
      <c r="FYJ176" s="41"/>
      <c r="FYK176" s="41"/>
      <c r="FYL176" s="41"/>
      <c r="FYM176" s="41"/>
      <c r="FYN176" s="41"/>
      <c r="FYO176" s="41"/>
      <c r="FYP176" s="41"/>
      <c r="FYQ176" s="41"/>
      <c r="FYR176" s="41"/>
      <c r="FYS176" s="41"/>
      <c r="FYT176" s="41"/>
      <c r="FYU176" s="41"/>
      <c r="FYV176" s="41"/>
      <c r="FYW176" s="41"/>
      <c r="FYX176" s="41"/>
      <c r="FYY176" s="41"/>
      <c r="FYZ176" s="41"/>
      <c r="FZA176" s="41"/>
      <c r="FZB176" s="41"/>
      <c r="FZC176" s="41"/>
      <c r="FZD176" s="41"/>
      <c r="FZE176" s="41"/>
      <c r="FZF176" s="41"/>
      <c r="FZG176" s="41"/>
      <c r="FZH176" s="41"/>
      <c r="FZI176" s="41"/>
      <c r="FZJ176" s="41"/>
      <c r="FZK176" s="41"/>
      <c r="FZL176" s="41"/>
      <c r="FZM176" s="41"/>
      <c r="FZN176" s="41"/>
      <c r="FZO176" s="41"/>
      <c r="FZP176" s="41"/>
      <c r="FZQ176" s="41"/>
      <c r="FZR176" s="41"/>
      <c r="FZS176" s="41"/>
      <c r="FZT176" s="41"/>
      <c r="FZU176" s="41"/>
      <c r="FZV176" s="41"/>
      <c r="FZW176" s="41"/>
      <c r="FZX176" s="41"/>
      <c r="FZY176" s="41"/>
      <c r="FZZ176" s="41"/>
      <c r="GAA176" s="41"/>
      <c r="GAB176" s="41"/>
      <c r="GAC176" s="41"/>
      <c r="GAD176" s="41"/>
      <c r="GAE176" s="41"/>
      <c r="GAF176" s="41"/>
      <c r="GAG176" s="41"/>
      <c r="GAH176" s="41"/>
      <c r="GAI176" s="41"/>
      <c r="GAJ176" s="41"/>
      <c r="GAK176" s="41"/>
      <c r="GAL176" s="41"/>
      <c r="GAM176" s="41"/>
      <c r="GAN176" s="41"/>
      <c r="GAO176" s="41"/>
      <c r="GAP176" s="41"/>
      <c r="GAQ176" s="41"/>
      <c r="GAR176" s="41"/>
      <c r="GAS176" s="41"/>
      <c r="GAT176" s="41"/>
      <c r="GAU176" s="41"/>
      <c r="GAV176" s="41"/>
      <c r="GAW176" s="41"/>
      <c r="GAX176" s="41"/>
      <c r="GAY176" s="41"/>
      <c r="GAZ176" s="41"/>
      <c r="GBA176" s="41"/>
      <c r="GBB176" s="41"/>
      <c r="GBC176" s="41"/>
      <c r="GBD176" s="41"/>
      <c r="GBE176" s="41"/>
      <c r="GBF176" s="41"/>
      <c r="GBG176" s="41"/>
      <c r="GBH176" s="41"/>
      <c r="GBI176" s="41"/>
      <c r="GBJ176" s="41"/>
      <c r="GBK176" s="41"/>
      <c r="GBL176" s="41"/>
      <c r="GBM176" s="41"/>
      <c r="GBN176" s="41"/>
      <c r="GBO176" s="41"/>
      <c r="GBP176" s="41"/>
      <c r="GBQ176" s="41"/>
      <c r="GBR176" s="41"/>
      <c r="GBS176" s="41"/>
      <c r="GBT176" s="41"/>
      <c r="GBU176" s="41"/>
      <c r="GBV176" s="41"/>
      <c r="GBW176" s="41"/>
      <c r="GBX176" s="41"/>
      <c r="GBY176" s="41"/>
      <c r="GBZ176" s="41"/>
      <c r="GCA176" s="41"/>
      <c r="GCB176" s="41"/>
      <c r="GCC176" s="41"/>
      <c r="GCD176" s="41"/>
      <c r="GCE176" s="41"/>
      <c r="GCF176" s="41"/>
      <c r="GCG176" s="41"/>
      <c r="GCH176" s="41"/>
      <c r="GCI176" s="41"/>
      <c r="GCJ176" s="41"/>
      <c r="GCK176" s="41"/>
      <c r="GCL176" s="41"/>
      <c r="GCM176" s="41"/>
      <c r="GCN176" s="41"/>
      <c r="GCO176" s="41"/>
      <c r="GCP176" s="41"/>
      <c r="GCQ176" s="41"/>
      <c r="GCR176" s="41"/>
      <c r="GCS176" s="41"/>
      <c r="GCT176" s="41"/>
      <c r="GCU176" s="41"/>
      <c r="GCV176" s="41"/>
      <c r="GCW176" s="41"/>
      <c r="GCX176" s="41"/>
      <c r="GCY176" s="41"/>
      <c r="GCZ176" s="41"/>
      <c r="GDA176" s="41"/>
      <c r="GDB176" s="41"/>
      <c r="GDC176" s="41"/>
      <c r="GDD176" s="41"/>
      <c r="GDE176" s="41"/>
      <c r="GDF176" s="41"/>
      <c r="GDG176" s="41"/>
      <c r="GDH176" s="41"/>
      <c r="GDI176" s="41"/>
      <c r="GDJ176" s="41"/>
      <c r="GDK176" s="41"/>
      <c r="GDL176" s="41"/>
      <c r="GDM176" s="41"/>
      <c r="GDN176" s="41"/>
      <c r="GDO176" s="41"/>
      <c r="GDP176" s="41"/>
      <c r="GDQ176" s="41"/>
      <c r="GDR176" s="41"/>
      <c r="GDS176" s="41"/>
      <c r="GDT176" s="41"/>
      <c r="GDU176" s="41"/>
      <c r="GDV176" s="41"/>
      <c r="GDW176" s="41"/>
      <c r="GDX176" s="41"/>
      <c r="GDY176" s="41"/>
      <c r="GDZ176" s="41"/>
      <c r="GEA176" s="41"/>
      <c r="GEB176" s="41"/>
      <c r="GEC176" s="41"/>
      <c r="GED176" s="41"/>
      <c r="GEE176" s="41"/>
      <c r="GEL176" s="41"/>
      <c r="GEM176" s="41"/>
      <c r="GEN176" s="41"/>
      <c r="GEO176" s="41"/>
      <c r="GEP176" s="41"/>
      <c r="GEQ176" s="41"/>
      <c r="GER176" s="41"/>
      <c r="GES176" s="41"/>
      <c r="GET176" s="41"/>
      <c r="GEU176" s="41"/>
      <c r="GEV176" s="41"/>
      <c r="GEW176" s="41"/>
      <c r="GEX176" s="41"/>
      <c r="GEY176" s="41"/>
      <c r="GEZ176" s="41"/>
      <c r="GFA176" s="41"/>
      <c r="GFB176" s="41"/>
      <c r="GFC176" s="41"/>
      <c r="GFD176" s="41"/>
      <c r="GFE176" s="41"/>
      <c r="GFF176" s="41"/>
      <c r="GFG176" s="41"/>
      <c r="GFH176" s="41"/>
      <c r="GFI176" s="41"/>
      <c r="GFJ176" s="41"/>
      <c r="GFK176" s="41"/>
      <c r="GFL176" s="41"/>
      <c r="GFM176" s="41"/>
      <c r="GFN176" s="41"/>
      <c r="GFO176" s="41"/>
      <c r="GFP176" s="41"/>
      <c r="GFQ176" s="41"/>
      <c r="GFR176" s="41"/>
      <c r="GFS176" s="41"/>
      <c r="GFT176" s="41"/>
      <c r="GFU176" s="41"/>
      <c r="GFV176" s="41"/>
      <c r="GFW176" s="41"/>
      <c r="GFX176" s="41"/>
      <c r="GFY176" s="41"/>
      <c r="GFZ176" s="41"/>
      <c r="GGA176" s="41"/>
      <c r="GGB176" s="41"/>
      <c r="GGC176" s="41"/>
      <c r="GGD176" s="41"/>
      <c r="GGE176" s="41"/>
      <c r="GGF176" s="41"/>
      <c r="GGG176" s="41"/>
      <c r="GGH176" s="41"/>
      <c r="GGI176" s="41"/>
      <c r="GGJ176" s="41"/>
      <c r="GGK176" s="41"/>
      <c r="GGL176" s="41"/>
      <c r="GGM176" s="41"/>
      <c r="GGN176" s="41"/>
      <c r="GGO176" s="41"/>
      <c r="GGP176" s="41"/>
      <c r="GGQ176" s="41"/>
      <c r="GGR176" s="41"/>
      <c r="GGS176" s="41"/>
      <c r="GGT176" s="41"/>
      <c r="GGU176" s="41"/>
      <c r="GGV176" s="41"/>
      <c r="GGW176" s="41"/>
      <c r="GGX176" s="41"/>
      <c r="GGY176" s="41"/>
      <c r="GGZ176" s="41"/>
      <c r="GHA176" s="41"/>
      <c r="GHB176" s="41"/>
      <c r="GHC176" s="41"/>
      <c r="GHD176" s="41"/>
      <c r="GHE176" s="41"/>
      <c r="GHF176" s="41"/>
      <c r="GHG176" s="41"/>
      <c r="GHH176" s="41"/>
      <c r="GHI176" s="41"/>
      <c r="GHJ176" s="41"/>
      <c r="GHK176" s="41"/>
      <c r="GHL176" s="41"/>
      <c r="GHM176" s="41"/>
      <c r="GHN176" s="41"/>
      <c r="GHO176" s="41"/>
      <c r="GHP176" s="41"/>
      <c r="GHQ176" s="41"/>
      <c r="GHR176" s="41"/>
      <c r="GHS176" s="41"/>
      <c r="GHT176" s="41"/>
      <c r="GHU176" s="41"/>
      <c r="GHV176" s="41"/>
      <c r="GHW176" s="41"/>
      <c r="GHX176" s="41"/>
      <c r="GHY176" s="41"/>
      <c r="GHZ176" s="41"/>
      <c r="GIA176" s="41"/>
      <c r="GIB176" s="41"/>
      <c r="GIC176" s="41"/>
      <c r="GID176" s="41"/>
      <c r="GIE176" s="41"/>
      <c r="GIF176" s="41"/>
      <c r="GIG176" s="41"/>
      <c r="GIH176" s="41"/>
      <c r="GII176" s="41"/>
      <c r="GIJ176" s="41"/>
      <c r="GIK176" s="41"/>
      <c r="GIL176" s="41"/>
      <c r="GIM176" s="41"/>
      <c r="GIN176" s="41"/>
      <c r="GIO176" s="41"/>
      <c r="GIP176" s="41"/>
      <c r="GIQ176" s="41"/>
      <c r="GIR176" s="41"/>
      <c r="GIS176" s="41"/>
      <c r="GIT176" s="41"/>
      <c r="GIU176" s="41"/>
      <c r="GIV176" s="41"/>
      <c r="GIW176" s="41"/>
      <c r="GIX176" s="41"/>
      <c r="GIY176" s="41"/>
      <c r="GIZ176" s="41"/>
      <c r="GJA176" s="41"/>
      <c r="GJB176" s="41"/>
      <c r="GJC176" s="41"/>
      <c r="GJD176" s="41"/>
      <c r="GJE176" s="41"/>
      <c r="GJF176" s="41"/>
      <c r="GJG176" s="41"/>
      <c r="GJH176" s="41"/>
      <c r="GJI176" s="41"/>
      <c r="GJJ176" s="41"/>
      <c r="GJK176" s="41"/>
      <c r="GJL176" s="41"/>
      <c r="GJM176" s="41"/>
      <c r="GJN176" s="41"/>
      <c r="GJO176" s="41"/>
      <c r="GJP176" s="41"/>
      <c r="GJQ176" s="41"/>
      <c r="GJR176" s="41"/>
      <c r="GJS176" s="41"/>
      <c r="GJT176" s="41"/>
      <c r="GJU176" s="41"/>
      <c r="GJV176" s="41"/>
      <c r="GJW176" s="41"/>
      <c r="GJX176" s="41"/>
      <c r="GJY176" s="41"/>
      <c r="GJZ176" s="41"/>
      <c r="GKA176" s="41"/>
      <c r="GKB176" s="41"/>
      <c r="GKC176" s="41"/>
      <c r="GKD176" s="41"/>
      <c r="GKE176" s="41"/>
      <c r="GKF176" s="41"/>
      <c r="GKG176" s="41"/>
      <c r="GKH176" s="41"/>
      <c r="GKI176" s="41"/>
      <c r="GKJ176" s="41"/>
      <c r="GKK176" s="41"/>
      <c r="GKL176" s="41"/>
      <c r="GKM176" s="41"/>
      <c r="GKN176" s="41"/>
      <c r="GKO176" s="41"/>
      <c r="GKP176" s="41"/>
      <c r="GKQ176" s="41"/>
      <c r="GKR176" s="41"/>
      <c r="GKS176" s="41"/>
      <c r="GKT176" s="41"/>
      <c r="GKU176" s="41"/>
      <c r="GKV176" s="41"/>
      <c r="GKW176" s="41"/>
      <c r="GKX176" s="41"/>
      <c r="GKY176" s="41"/>
      <c r="GKZ176" s="41"/>
      <c r="GLA176" s="41"/>
      <c r="GLB176" s="41"/>
      <c r="GLC176" s="41"/>
      <c r="GLD176" s="41"/>
      <c r="GLE176" s="41"/>
      <c r="GLF176" s="41"/>
      <c r="GLG176" s="41"/>
      <c r="GLH176" s="41"/>
      <c r="GLI176" s="41"/>
      <c r="GLJ176" s="41"/>
      <c r="GLK176" s="41"/>
      <c r="GLL176" s="41"/>
      <c r="GLM176" s="41"/>
      <c r="GLN176" s="41"/>
      <c r="GLO176" s="41"/>
      <c r="GLP176" s="41"/>
      <c r="GLQ176" s="41"/>
      <c r="GLR176" s="41"/>
      <c r="GLS176" s="41"/>
      <c r="GLT176" s="41"/>
      <c r="GLU176" s="41"/>
      <c r="GLV176" s="41"/>
      <c r="GLW176" s="41"/>
      <c r="GLX176" s="41"/>
      <c r="GLY176" s="41"/>
      <c r="GLZ176" s="41"/>
      <c r="GMA176" s="41"/>
      <c r="GMB176" s="41"/>
      <c r="GMC176" s="41"/>
      <c r="GMD176" s="41"/>
      <c r="GME176" s="41"/>
      <c r="GMF176" s="41"/>
      <c r="GMG176" s="41"/>
      <c r="GMH176" s="41"/>
      <c r="GMI176" s="41"/>
      <c r="GMJ176" s="41"/>
      <c r="GMK176" s="41"/>
      <c r="GML176" s="41"/>
      <c r="GMM176" s="41"/>
      <c r="GMN176" s="41"/>
      <c r="GMO176" s="41"/>
      <c r="GMP176" s="41"/>
      <c r="GMQ176" s="41"/>
      <c r="GMR176" s="41"/>
      <c r="GMS176" s="41"/>
      <c r="GMT176" s="41"/>
      <c r="GMU176" s="41"/>
      <c r="GMV176" s="41"/>
      <c r="GMW176" s="41"/>
      <c r="GMX176" s="41"/>
      <c r="GMY176" s="41"/>
      <c r="GMZ176" s="41"/>
      <c r="GNA176" s="41"/>
      <c r="GNB176" s="41"/>
      <c r="GNC176" s="41"/>
      <c r="GND176" s="41"/>
      <c r="GNE176" s="41"/>
      <c r="GNF176" s="41"/>
      <c r="GNG176" s="41"/>
      <c r="GNH176" s="41"/>
      <c r="GNI176" s="41"/>
      <c r="GNJ176" s="41"/>
      <c r="GNK176" s="41"/>
      <c r="GNL176" s="41"/>
      <c r="GNM176" s="41"/>
      <c r="GNN176" s="41"/>
      <c r="GNO176" s="41"/>
      <c r="GNP176" s="41"/>
      <c r="GNQ176" s="41"/>
      <c r="GNR176" s="41"/>
      <c r="GNS176" s="41"/>
      <c r="GNT176" s="41"/>
      <c r="GNU176" s="41"/>
      <c r="GNV176" s="41"/>
      <c r="GNW176" s="41"/>
      <c r="GNX176" s="41"/>
      <c r="GNY176" s="41"/>
      <c r="GNZ176" s="41"/>
      <c r="GOA176" s="41"/>
      <c r="GOH176" s="41"/>
      <c r="GOI176" s="41"/>
      <c r="GOJ176" s="41"/>
      <c r="GOK176" s="41"/>
      <c r="GOL176" s="41"/>
      <c r="GOM176" s="41"/>
      <c r="GON176" s="41"/>
      <c r="GOO176" s="41"/>
      <c r="GOP176" s="41"/>
      <c r="GOQ176" s="41"/>
      <c r="GOR176" s="41"/>
      <c r="GOS176" s="41"/>
      <c r="GOT176" s="41"/>
      <c r="GOU176" s="41"/>
      <c r="GOV176" s="41"/>
      <c r="GOW176" s="41"/>
      <c r="GOX176" s="41"/>
      <c r="GOY176" s="41"/>
      <c r="GOZ176" s="41"/>
      <c r="GPA176" s="41"/>
      <c r="GPB176" s="41"/>
      <c r="GPC176" s="41"/>
      <c r="GPD176" s="41"/>
      <c r="GPE176" s="41"/>
      <c r="GPF176" s="41"/>
      <c r="GPG176" s="41"/>
      <c r="GPH176" s="41"/>
      <c r="GPI176" s="41"/>
      <c r="GPJ176" s="41"/>
      <c r="GPK176" s="41"/>
      <c r="GPL176" s="41"/>
      <c r="GPM176" s="41"/>
      <c r="GPN176" s="41"/>
      <c r="GPO176" s="41"/>
      <c r="GPP176" s="41"/>
      <c r="GPQ176" s="41"/>
      <c r="GPR176" s="41"/>
      <c r="GPS176" s="41"/>
      <c r="GPT176" s="41"/>
      <c r="GPU176" s="41"/>
      <c r="GPV176" s="41"/>
      <c r="GPW176" s="41"/>
      <c r="GPX176" s="41"/>
      <c r="GPY176" s="41"/>
      <c r="GPZ176" s="41"/>
      <c r="GQA176" s="41"/>
      <c r="GQB176" s="41"/>
      <c r="GQC176" s="41"/>
      <c r="GQD176" s="41"/>
      <c r="GQE176" s="41"/>
      <c r="GQF176" s="41"/>
      <c r="GQG176" s="41"/>
      <c r="GQH176" s="41"/>
      <c r="GQI176" s="41"/>
      <c r="GQJ176" s="41"/>
      <c r="GQK176" s="41"/>
      <c r="GQL176" s="41"/>
      <c r="GQM176" s="41"/>
      <c r="GQN176" s="41"/>
      <c r="GQO176" s="41"/>
      <c r="GQP176" s="41"/>
      <c r="GQQ176" s="41"/>
      <c r="GQR176" s="41"/>
      <c r="GQS176" s="41"/>
      <c r="GQT176" s="41"/>
      <c r="GQU176" s="41"/>
      <c r="GQV176" s="41"/>
      <c r="GQW176" s="41"/>
      <c r="GQX176" s="41"/>
      <c r="GQY176" s="41"/>
      <c r="GQZ176" s="41"/>
      <c r="GRA176" s="41"/>
      <c r="GRB176" s="41"/>
      <c r="GRC176" s="41"/>
      <c r="GRD176" s="41"/>
      <c r="GRE176" s="41"/>
      <c r="GRF176" s="41"/>
      <c r="GRG176" s="41"/>
      <c r="GRH176" s="41"/>
      <c r="GRI176" s="41"/>
      <c r="GRJ176" s="41"/>
      <c r="GRK176" s="41"/>
      <c r="GRL176" s="41"/>
      <c r="GRM176" s="41"/>
      <c r="GRN176" s="41"/>
      <c r="GRO176" s="41"/>
      <c r="GRP176" s="41"/>
      <c r="GRQ176" s="41"/>
      <c r="GRR176" s="41"/>
      <c r="GRS176" s="41"/>
      <c r="GRT176" s="41"/>
      <c r="GRU176" s="41"/>
      <c r="GRV176" s="41"/>
      <c r="GRW176" s="41"/>
      <c r="GRX176" s="41"/>
      <c r="GRY176" s="41"/>
      <c r="GRZ176" s="41"/>
      <c r="GSA176" s="41"/>
      <c r="GSB176" s="41"/>
      <c r="GSC176" s="41"/>
      <c r="GSD176" s="41"/>
      <c r="GSE176" s="41"/>
      <c r="GSF176" s="41"/>
      <c r="GSG176" s="41"/>
      <c r="GSH176" s="41"/>
      <c r="GSI176" s="41"/>
      <c r="GSJ176" s="41"/>
      <c r="GSK176" s="41"/>
      <c r="GSL176" s="41"/>
      <c r="GSM176" s="41"/>
      <c r="GSN176" s="41"/>
      <c r="GSO176" s="41"/>
      <c r="GSP176" s="41"/>
      <c r="GSQ176" s="41"/>
      <c r="GSR176" s="41"/>
      <c r="GSS176" s="41"/>
      <c r="GST176" s="41"/>
      <c r="GSU176" s="41"/>
      <c r="GSV176" s="41"/>
      <c r="GSW176" s="41"/>
      <c r="GSX176" s="41"/>
      <c r="GSY176" s="41"/>
      <c r="GSZ176" s="41"/>
      <c r="GTA176" s="41"/>
      <c r="GTB176" s="41"/>
      <c r="GTC176" s="41"/>
      <c r="GTD176" s="41"/>
      <c r="GTE176" s="41"/>
      <c r="GTF176" s="41"/>
      <c r="GTG176" s="41"/>
      <c r="GTH176" s="41"/>
      <c r="GTI176" s="41"/>
      <c r="GTJ176" s="41"/>
      <c r="GTK176" s="41"/>
      <c r="GTL176" s="41"/>
      <c r="GTM176" s="41"/>
      <c r="GTN176" s="41"/>
      <c r="GTO176" s="41"/>
      <c r="GTP176" s="41"/>
      <c r="GTQ176" s="41"/>
      <c r="GTR176" s="41"/>
      <c r="GTS176" s="41"/>
      <c r="GTT176" s="41"/>
      <c r="GTU176" s="41"/>
      <c r="GTV176" s="41"/>
      <c r="GTW176" s="41"/>
      <c r="GTX176" s="41"/>
      <c r="GTY176" s="41"/>
      <c r="GTZ176" s="41"/>
      <c r="GUA176" s="41"/>
      <c r="GUB176" s="41"/>
      <c r="GUC176" s="41"/>
      <c r="GUD176" s="41"/>
      <c r="GUE176" s="41"/>
      <c r="GUF176" s="41"/>
      <c r="GUG176" s="41"/>
      <c r="GUH176" s="41"/>
      <c r="GUI176" s="41"/>
      <c r="GUJ176" s="41"/>
      <c r="GUK176" s="41"/>
      <c r="GUL176" s="41"/>
      <c r="GUM176" s="41"/>
      <c r="GUN176" s="41"/>
      <c r="GUO176" s="41"/>
      <c r="GUP176" s="41"/>
      <c r="GUQ176" s="41"/>
      <c r="GUR176" s="41"/>
      <c r="GUS176" s="41"/>
      <c r="GUT176" s="41"/>
      <c r="GUU176" s="41"/>
      <c r="GUV176" s="41"/>
      <c r="GUW176" s="41"/>
      <c r="GUX176" s="41"/>
      <c r="GUY176" s="41"/>
      <c r="GUZ176" s="41"/>
      <c r="GVA176" s="41"/>
      <c r="GVB176" s="41"/>
      <c r="GVC176" s="41"/>
      <c r="GVD176" s="41"/>
      <c r="GVE176" s="41"/>
      <c r="GVF176" s="41"/>
      <c r="GVG176" s="41"/>
      <c r="GVH176" s="41"/>
      <c r="GVI176" s="41"/>
      <c r="GVJ176" s="41"/>
      <c r="GVK176" s="41"/>
      <c r="GVL176" s="41"/>
      <c r="GVM176" s="41"/>
      <c r="GVN176" s="41"/>
      <c r="GVO176" s="41"/>
      <c r="GVP176" s="41"/>
      <c r="GVQ176" s="41"/>
      <c r="GVR176" s="41"/>
      <c r="GVS176" s="41"/>
      <c r="GVT176" s="41"/>
      <c r="GVU176" s="41"/>
      <c r="GVV176" s="41"/>
      <c r="GVW176" s="41"/>
      <c r="GVX176" s="41"/>
      <c r="GVY176" s="41"/>
      <c r="GVZ176" s="41"/>
      <c r="GWA176" s="41"/>
      <c r="GWB176" s="41"/>
      <c r="GWC176" s="41"/>
      <c r="GWD176" s="41"/>
      <c r="GWE176" s="41"/>
      <c r="GWF176" s="41"/>
      <c r="GWG176" s="41"/>
      <c r="GWH176" s="41"/>
      <c r="GWI176" s="41"/>
      <c r="GWJ176" s="41"/>
      <c r="GWK176" s="41"/>
      <c r="GWL176" s="41"/>
      <c r="GWM176" s="41"/>
      <c r="GWN176" s="41"/>
      <c r="GWO176" s="41"/>
      <c r="GWP176" s="41"/>
      <c r="GWQ176" s="41"/>
      <c r="GWR176" s="41"/>
      <c r="GWS176" s="41"/>
      <c r="GWT176" s="41"/>
      <c r="GWU176" s="41"/>
      <c r="GWV176" s="41"/>
      <c r="GWW176" s="41"/>
      <c r="GWX176" s="41"/>
      <c r="GWY176" s="41"/>
      <c r="GWZ176" s="41"/>
      <c r="GXA176" s="41"/>
      <c r="GXB176" s="41"/>
      <c r="GXC176" s="41"/>
      <c r="GXD176" s="41"/>
      <c r="GXE176" s="41"/>
      <c r="GXF176" s="41"/>
      <c r="GXG176" s="41"/>
      <c r="GXH176" s="41"/>
      <c r="GXI176" s="41"/>
      <c r="GXJ176" s="41"/>
      <c r="GXK176" s="41"/>
      <c r="GXL176" s="41"/>
      <c r="GXM176" s="41"/>
      <c r="GXN176" s="41"/>
      <c r="GXO176" s="41"/>
      <c r="GXP176" s="41"/>
      <c r="GXQ176" s="41"/>
      <c r="GXR176" s="41"/>
      <c r="GXS176" s="41"/>
      <c r="GXT176" s="41"/>
      <c r="GXU176" s="41"/>
      <c r="GXV176" s="41"/>
      <c r="GXW176" s="41"/>
      <c r="GYD176" s="41"/>
      <c r="GYE176" s="41"/>
      <c r="GYF176" s="41"/>
      <c r="GYG176" s="41"/>
      <c r="GYH176" s="41"/>
      <c r="GYI176" s="41"/>
      <c r="GYJ176" s="41"/>
      <c r="GYK176" s="41"/>
      <c r="GYL176" s="41"/>
      <c r="GYM176" s="41"/>
      <c r="GYN176" s="41"/>
      <c r="GYO176" s="41"/>
      <c r="GYP176" s="41"/>
      <c r="GYQ176" s="41"/>
      <c r="GYR176" s="41"/>
      <c r="GYS176" s="41"/>
      <c r="GYT176" s="41"/>
      <c r="GYU176" s="41"/>
      <c r="GYV176" s="41"/>
      <c r="GYW176" s="41"/>
      <c r="GYX176" s="41"/>
      <c r="GYY176" s="41"/>
      <c r="GYZ176" s="41"/>
      <c r="GZA176" s="41"/>
      <c r="GZB176" s="41"/>
      <c r="GZC176" s="41"/>
      <c r="GZD176" s="41"/>
      <c r="GZE176" s="41"/>
      <c r="GZF176" s="41"/>
      <c r="GZG176" s="41"/>
      <c r="GZH176" s="41"/>
      <c r="GZI176" s="41"/>
      <c r="GZJ176" s="41"/>
      <c r="GZK176" s="41"/>
      <c r="GZL176" s="41"/>
      <c r="GZM176" s="41"/>
      <c r="GZN176" s="41"/>
      <c r="GZO176" s="41"/>
      <c r="GZP176" s="41"/>
      <c r="GZQ176" s="41"/>
      <c r="GZR176" s="41"/>
      <c r="GZS176" s="41"/>
      <c r="GZT176" s="41"/>
      <c r="GZU176" s="41"/>
      <c r="GZV176" s="41"/>
      <c r="GZW176" s="41"/>
      <c r="GZX176" s="41"/>
      <c r="GZY176" s="41"/>
      <c r="GZZ176" s="41"/>
      <c r="HAA176" s="41"/>
      <c r="HAB176" s="41"/>
      <c r="HAC176" s="41"/>
      <c r="HAD176" s="41"/>
      <c r="HAE176" s="41"/>
      <c r="HAF176" s="41"/>
      <c r="HAG176" s="41"/>
      <c r="HAH176" s="41"/>
      <c r="HAI176" s="41"/>
      <c r="HAJ176" s="41"/>
      <c r="HAK176" s="41"/>
      <c r="HAL176" s="41"/>
      <c r="HAM176" s="41"/>
      <c r="HAN176" s="41"/>
      <c r="HAO176" s="41"/>
      <c r="HAP176" s="41"/>
      <c r="HAQ176" s="41"/>
      <c r="HAR176" s="41"/>
      <c r="HAS176" s="41"/>
      <c r="HAT176" s="41"/>
      <c r="HAU176" s="41"/>
      <c r="HAV176" s="41"/>
      <c r="HAW176" s="41"/>
      <c r="HAX176" s="41"/>
      <c r="HAY176" s="41"/>
      <c r="HAZ176" s="41"/>
      <c r="HBA176" s="41"/>
      <c r="HBB176" s="41"/>
      <c r="HBC176" s="41"/>
      <c r="HBD176" s="41"/>
      <c r="HBE176" s="41"/>
      <c r="HBF176" s="41"/>
      <c r="HBG176" s="41"/>
      <c r="HBH176" s="41"/>
      <c r="HBI176" s="41"/>
      <c r="HBJ176" s="41"/>
      <c r="HBK176" s="41"/>
      <c r="HBL176" s="41"/>
      <c r="HBM176" s="41"/>
      <c r="HBN176" s="41"/>
      <c r="HBO176" s="41"/>
      <c r="HBP176" s="41"/>
      <c r="HBQ176" s="41"/>
      <c r="HBR176" s="41"/>
      <c r="HBS176" s="41"/>
      <c r="HBT176" s="41"/>
      <c r="HBU176" s="41"/>
      <c r="HBV176" s="41"/>
      <c r="HBW176" s="41"/>
      <c r="HBX176" s="41"/>
      <c r="HBY176" s="41"/>
      <c r="HBZ176" s="41"/>
      <c r="HCA176" s="41"/>
      <c r="HCB176" s="41"/>
      <c r="HCC176" s="41"/>
      <c r="HCD176" s="41"/>
      <c r="HCE176" s="41"/>
      <c r="HCF176" s="41"/>
      <c r="HCG176" s="41"/>
      <c r="HCH176" s="41"/>
      <c r="HCI176" s="41"/>
      <c r="HCJ176" s="41"/>
      <c r="HCK176" s="41"/>
      <c r="HCL176" s="41"/>
      <c r="HCM176" s="41"/>
      <c r="HCN176" s="41"/>
      <c r="HCO176" s="41"/>
      <c r="HCP176" s="41"/>
      <c r="HCQ176" s="41"/>
      <c r="HCR176" s="41"/>
      <c r="HCS176" s="41"/>
      <c r="HCT176" s="41"/>
      <c r="HCU176" s="41"/>
      <c r="HCV176" s="41"/>
      <c r="HCW176" s="41"/>
      <c r="HCX176" s="41"/>
      <c r="HCY176" s="41"/>
      <c r="HCZ176" s="41"/>
      <c r="HDA176" s="41"/>
      <c r="HDB176" s="41"/>
      <c r="HDC176" s="41"/>
      <c r="HDD176" s="41"/>
      <c r="HDE176" s="41"/>
      <c r="HDF176" s="41"/>
      <c r="HDG176" s="41"/>
      <c r="HDH176" s="41"/>
      <c r="HDI176" s="41"/>
      <c r="HDJ176" s="41"/>
      <c r="HDK176" s="41"/>
      <c r="HDL176" s="41"/>
      <c r="HDM176" s="41"/>
      <c r="HDN176" s="41"/>
      <c r="HDO176" s="41"/>
      <c r="HDP176" s="41"/>
      <c r="HDQ176" s="41"/>
      <c r="HDR176" s="41"/>
      <c r="HDS176" s="41"/>
      <c r="HDT176" s="41"/>
      <c r="HDU176" s="41"/>
      <c r="HDV176" s="41"/>
      <c r="HDW176" s="41"/>
      <c r="HDX176" s="41"/>
      <c r="HDY176" s="41"/>
      <c r="HDZ176" s="41"/>
      <c r="HEA176" s="41"/>
      <c r="HEB176" s="41"/>
      <c r="HEC176" s="41"/>
      <c r="HED176" s="41"/>
      <c r="HEE176" s="41"/>
      <c r="HEF176" s="41"/>
      <c r="HEG176" s="41"/>
      <c r="HEH176" s="41"/>
      <c r="HEI176" s="41"/>
      <c r="HEJ176" s="41"/>
      <c r="HEK176" s="41"/>
      <c r="HEL176" s="41"/>
      <c r="HEM176" s="41"/>
      <c r="HEN176" s="41"/>
      <c r="HEO176" s="41"/>
      <c r="HEP176" s="41"/>
      <c r="HEQ176" s="41"/>
      <c r="HER176" s="41"/>
      <c r="HES176" s="41"/>
      <c r="HET176" s="41"/>
      <c r="HEU176" s="41"/>
      <c r="HEV176" s="41"/>
      <c r="HEW176" s="41"/>
      <c r="HEX176" s="41"/>
      <c r="HEY176" s="41"/>
      <c r="HEZ176" s="41"/>
      <c r="HFA176" s="41"/>
      <c r="HFB176" s="41"/>
      <c r="HFC176" s="41"/>
      <c r="HFD176" s="41"/>
      <c r="HFE176" s="41"/>
      <c r="HFF176" s="41"/>
      <c r="HFG176" s="41"/>
      <c r="HFH176" s="41"/>
      <c r="HFI176" s="41"/>
      <c r="HFJ176" s="41"/>
      <c r="HFK176" s="41"/>
      <c r="HFL176" s="41"/>
      <c r="HFM176" s="41"/>
      <c r="HFN176" s="41"/>
      <c r="HFO176" s="41"/>
      <c r="HFP176" s="41"/>
      <c r="HFQ176" s="41"/>
      <c r="HFR176" s="41"/>
      <c r="HFS176" s="41"/>
      <c r="HFT176" s="41"/>
      <c r="HFU176" s="41"/>
      <c r="HFV176" s="41"/>
      <c r="HFW176" s="41"/>
      <c r="HFX176" s="41"/>
      <c r="HFY176" s="41"/>
      <c r="HFZ176" s="41"/>
      <c r="HGA176" s="41"/>
      <c r="HGB176" s="41"/>
      <c r="HGC176" s="41"/>
      <c r="HGD176" s="41"/>
      <c r="HGE176" s="41"/>
      <c r="HGF176" s="41"/>
      <c r="HGG176" s="41"/>
      <c r="HGH176" s="41"/>
      <c r="HGI176" s="41"/>
      <c r="HGJ176" s="41"/>
      <c r="HGK176" s="41"/>
      <c r="HGL176" s="41"/>
      <c r="HGM176" s="41"/>
      <c r="HGN176" s="41"/>
      <c r="HGO176" s="41"/>
      <c r="HGP176" s="41"/>
      <c r="HGQ176" s="41"/>
      <c r="HGR176" s="41"/>
      <c r="HGS176" s="41"/>
      <c r="HGT176" s="41"/>
      <c r="HGU176" s="41"/>
      <c r="HGV176" s="41"/>
      <c r="HGW176" s="41"/>
      <c r="HGX176" s="41"/>
      <c r="HGY176" s="41"/>
      <c r="HGZ176" s="41"/>
      <c r="HHA176" s="41"/>
      <c r="HHB176" s="41"/>
      <c r="HHC176" s="41"/>
      <c r="HHD176" s="41"/>
      <c r="HHE176" s="41"/>
      <c r="HHF176" s="41"/>
      <c r="HHG176" s="41"/>
      <c r="HHH176" s="41"/>
      <c r="HHI176" s="41"/>
      <c r="HHJ176" s="41"/>
      <c r="HHK176" s="41"/>
      <c r="HHL176" s="41"/>
      <c r="HHM176" s="41"/>
      <c r="HHN176" s="41"/>
      <c r="HHO176" s="41"/>
      <c r="HHP176" s="41"/>
      <c r="HHQ176" s="41"/>
      <c r="HHR176" s="41"/>
      <c r="HHS176" s="41"/>
      <c r="HHZ176" s="41"/>
      <c r="HIA176" s="41"/>
      <c r="HIB176" s="41"/>
      <c r="HIC176" s="41"/>
      <c r="HID176" s="41"/>
      <c r="HIE176" s="41"/>
      <c r="HIF176" s="41"/>
      <c r="HIG176" s="41"/>
      <c r="HIH176" s="41"/>
      <c r="HII176" s="41"/>
      <c r="HIJ176" s="41"/>
      <c r="HIK176" s="41"/>
      <c r="HIL176" s="41"/>
      <c r="HIM176" s="41"/>
      <c r="HIN176" s="41"/>
      <c r="HIO176" s="41"/>
      <c r="HIP176" s="41"/>
      <c r="HIQ176" s="41"/>
      <c r="HIR176" s="41"/>
      <c r="HIS176" s="41"/>
      <c r="HIT176" s="41"/>
      <c r="HIU176" s="41"/>
      <c r="HIV176" s="41"/>
      <c r="HIW176" s="41"/>
      <c r="HIX176" s="41"/>
      <c r="HIY176" s="41"/>
      <c r="HIZ176" s="41"/>
      <c r="HJA176" s="41"/>
      <c r="HJB176" s="41"/>
      <c r="HJC176" s="41"/>
      <c r="HJD176" s="41"/>
      <c r="HJE176" s="41"/>
      <c r="HJF176" s="41"/>
      <c r="HJG176" s="41"/>
      <c r="HJH176" s="41"/>
      <c r="HJI176" s="41"/>
      <c r="HJJ176" s="41"/>
      <c r="HJK176" s="41"/>
      <c r="HJL176" s="41"/>
      <c r="HJM176" s="41"/>
      <c r="HJN176" s="41"/>
      <c r="HJO176" s="41"/>
      <c r="HJP176" s="41"/>
      <c r="HJQ176" s="41"/>
      <c r="HJR176" s="41"/>
      <c r="HJS176" s="41"/>
      <c r="HJT176" s="41"/>
      <c r="HJU176" s="41"/>
      <c r="HJV176" s="41"/>
      <c r="HJW176" s="41"/>
      <c r="HJX176" s="41"/>
      <c r="HJY176" s="41"/>
      <c r="HJZ176" s="41"/>
      <c r="HKA176" s="41"/>
      <c r="HKB176" s="41"/>
      <c r="HKC176" s="41"/>
      <c r="HKD176" s="41"/>
      <c r="HKE176" s="41"/>
      <c r="HKF176" s="41"/>
      <c r="HKG176" s="41"/>
      <c r="HKH176" s="41"/>
      <c r="HKI176" s="41"/>
      <c r="HKJ176" s="41"/>
      <c r="HKK176" s="41"/>
      <c r="HKL176" s="41"/>
      <c r="HKM176" s="41"/>
      <c r="HKN176" s="41"/>
      <c r="HKO176" s="41"/>
      <c r="HKP176" s="41"/>
      <c r="HKQ176" s="41"/>
      <c r="HKR176" s="41"/>
      <c r="HKS176" s="41"/>
      <c r="HKT176" s="41"/>
      <c r="HKU176" s="41"/>
      <c r="HKV176" s="41"/>
      <c r="HKW176" s="41"/>
      <c r="HKX176" s="41"/>
      <c r="HKY176" s="41"/>
      <c r="HKZ176" s="41"/>
      <c r="HLA176" s="41"/>
      <c r="HLB176" s="41"/>
      <c r="HLC176" s="41"/>
      <c r="HLD176" s="41"/>
      <c r="HLE176" s="41"/>
      <c r="HLF176" s="41"/>
      <c r="HLG176" s="41"/>
      <c r="HLH176" s="41"/>
      <c r="HLI176" s="41"/>
      <c r="HLJ176" s="41"/>
      <c r="HLK176" s="41"/>
      <c r="HLL176" s="41"/>
      <c r="HLM176" s="41"/>
      <c r="HLN176" s="41"/>
      <c r="HLO176" s="41"/>
      <c r="HLP176" s="41"/>
      <c r="HLQ176" s="41"/>
      <c r="HLR176" s="41"/>
      <c r="HLS176" s="41"/>
      <c r="HLT176" s="41"/>
      <c r="HLU176" s="41"/>
      <c r="HLV176" s="41"/>
      <c r="HLW176" s="41"/>
      <c r="HLX176" s="41"/>
      <c r="HLY176" s="41"/>
      <c r="HLZ176" s="41"/>
      <c r="HMA176" s="41"/>
      <c r="HMB176" s="41"/>
      <c r="HMC176" s="41"/>
      <c r="HMD176" s="41"/>
      <c r="HME176" s="41"/>
      <c r="HMF176" s="41"/>
      <c r="HMG176" s="41"/>
      <c r="HMH176" s="41"/>
      <c r="HMI176" s="41"/>
      <c r="HMJ176" s="41"/>
      <c r="HMK176" s="41"/>
      <c r="HML176" s="41"/>
      <c r="HMM176" s="41"/>
      <c r="HMN176" s="41"/>
      <c r="HMO176" s="41"/>
      <c r="HMP176" s="41"/>
      <c r="HMQ176" s="41"/>
      <c r="HMR176" s="41"/>
      <c r="HMS176" s="41"/>
      <c r="HMT176" s="41"/>
      <c r="HMU176" s="41"/>
      <c r="HMV176" s="41"/>
      <c r="HMW176" s="41"/>
      <c r="HMX176" s="41"/>
      <c r="HMY176" s="41"/>
      <c r="HMZ176" s="41"/>
      <c r="HNA176" s="41"/>
      <c r="HNB176" s="41"/>
      <c r="HNC176" s="41"/>
      <c r="HND176" s="41"/>
      <c r="HNE176" s="41"/>
      <c r="HNF176" s="41"/>
      <c r="HNG176" s="41"/>
      <c r="HNH176" s="41"/>
      <c r="HNI176" s="41"/>
      <c r="HNJ176" s="41"/>
      <c r="HNK176" s="41"/>
      <c r="HNL176" s="41"/>
      <c r="HNM176" s="41"/>
      <c r="HNN176" s="41"/>
      <c r="HNO176" s="41"/>
      <c r="HNP176" s="41"/>
      <c r="HNQ176" s="41"/>
      <c r="HNR176" s="41"/>
      <c r="HNS176" s="41"/>
      <c r="HNT176" s="41"/>
      <c r="HNU176" s="41"/>
      <c r="HNV176" s="41"/>
      <c r="HNW176" s="41"/>
      <c r="HNX176" s="41"/>
      <c r="HNY176" s="41"/>
      <c r="HNZ176" s="41"/>
      <c r="HOA176" s="41"/>
      <c r="HOB176" s="41"/>
      <c r="HOC176" s="41"/>
      <c r="HOD176" s="41"/>
      <c r="HOE176" s="41"/>
      <c r="HOF176" s="41"/>
      <c r="HOG176" s="41"/>
      <c r="HOH176" s="41"/>
      <c r="HOI176" s="41"/>
      <c r="HOJ176" s="41"/>
      <c r="HOK176" s="41"/>
      <c r="HOL176" s="41"/>
      <c r="HOM176" s="41"/>
      <c r="HON176" s="41"/>
      <c r="HOO176" s="41"/>
      <c r="HOP176" s="41"/>
      <c r="HOQ176" s="41"/>
      <c r="HOR176" s="41"/>
      <c r="HOS176" s="41"/>
      <c r="HOT176" s="41"/>
      <c r="HOU176" s="41"/>
      <c r="HOV176" s="41"/>
      <c r="HOW176" s="41"/>
      <c r="HOX176" s="41"/>
      <c r="HOY176" s="41"/>
      <c r="HOZ176" s="41"/>
      <c r="HPA176" s="41"/>
      <c r="HPB176" s="41"/>
      <c r="HPC176" s="41"/>
      <c r="HPD176" s="41"/>
      <c r="HPE176" s="41"/>
      <c r="HPF176" s="41"/>
      <c r="HPG176" s="41"/>
      <c r="HPH176" s="41"/>
      <c r="HPI176" s="41"/>
      <c r="HPJ176" s="41"/>
      <c r="HPK176" s="41"/>
      <c r="HPL176" s="41"/>
      <c r="HPM176" s="41"/>
      <c r="HPN176" s="41"/>
      <c r="HPO176" s="41"/>
      <c r="HPP176" s="41"/>
      <c r="HPQ176" s="41"/>
      <c r="HPR176" s="41"/>
      <c r="HPS176" s="41"/>
      <c r="HPT176" s="41"/>
      <c r="HPU176" s="41"/>
      <c r="HPV176" s="41"/>
      <c r="HPW176" s="41"/>
      <c r="HPX176" s="41"/>
      <c r="HPY176" s="41"/>
      <c r="HPZ176" s="41"/>
      <c r="HQA176" s="41"/>
      <c r="HQB176" s="41"/>
      <c r="HQC176" s="41"/>
      <c r="HQD176" s="41"/>
      <c r="HQE176" s="41"/>
      <c r="HQF176" s="41"/>
      <c r="HQG176" s="41"/>
      <c r="HQH176" s="41"/>
      <c r="HQI176" s="41"/>
      <c r="HQJ176" s="41"/>
      <c r="HQK176" s="41"/>
      <c r="HQL176" s="41"/>
      <c r="HQM176" s="41"/>
      <c r="HQN176" s="41"/>
      <c r="HQO176" s="41"/>
      <c r="HQP176" s="41"/>
      <c r="HQQ176" s="41"/>
      <c r="HQR176" s="41"/>
      <c r="HQS176" s="41"/>
      <c r="HQT176" s="41"/>
      <c r="HQU176" s="41"/>
      <c r="HQV176" s="41"/>
      <c r="HQW176" s="41"/>
      <c r="HQX176" s="41"/>
      <c r="HQY176" s="41"/>
      <c r="HQZ176" s="41"/>
      <c r="HRA176" s="41"/>
      <c r="HRB176" s="41"/>
      <c r="HRC176" s="41"/>
      <c r="HRD176" s="41"/>
      <c r="HRE176" s="41"/>
      <c r="HRF176" s="41"/>
      <c r="HRG176" s="41"/>
      <c r="HRH176" s="41"/>
      <c r="HRI176" s="41"/>
      <c r="HRJ176" s="41"/>
      <c r="HRK176" s="41"/>
      <c r="HRL176" s="41"/>
      <c r="HRM176" s="41"/>
      <c r="HRN176" s="41"/>
      <c r="HRO176" s="41"/>
      <c r="HRV176" s="41"/>
      <c r="HRW176" s="41"/>
      <c r="HRX176" s="41"/>
      <c r="HRY176" s="41"/>
      <c r="HRZ176" s="41"/>
      <c r="HSA176" s="41"/>
      <c r="HSB176" s="41"/>
      <c r="HSC176" s="41"/>
      <c r="HSD176" s="41"/>
      <c r="HSE176" s="41"/>
      <c r="HSF176" s="41"/>
      <c r="HSG176" s="41"/>
      <c r="HSH176" s="41"/>
      <c r="HSI176" s="41"/>
      <c r="HSJ176" s="41"/>
      <c r="HSK176" s="41"/>
      <c r="HSL176" s="41"/>
      <c r="HSM176" s="41"/>
      <c r="HSN176" s="41"/>
      <c r="HSO176" s="41"/>
      <c r="HSP176" s="41"/>
      <c r="HSQ176" s="41"/>
      <c r="HSR176" s="41"/>
      <c r="HSS176" s="41"/>
      <c r="HST176" s="41"/>
      <c r="HSU176" s="41"/>
      <c r="HSV176" s="41"/>
      <c r="HSW176" s="41"/>
      <c r="HSX176" s="41"/>
      <c r="HSY176" s="41"/>
      <c r="HSZ176" s="41"/>
      <c r="HTA176" s="41"/>
      <c r="HTB176" s="41"/>
      <c r="HTC176" s="41"/>
      <c r="HTD176" s="41"/>
      <c r="HTE176" s="41"/>
      <c r="HTF176" s="41"/>
      <c r="HTG176" s="41"/>
      <c r="HTH176" s="41"/>
      <c r="HTI176" s="41"/>
      <c r="HTJ176" s="41"/>
      <c r="HTK176" s="41"/>
      <c r="HTL176" s="41"/>
      <c r="HTM176" s="41"/>
      <c r="HTN176" s="41"/>
      <c r="HTO176" s="41"/>
      <c r="HTP176" s="41"/>
      <c r="HTQ176" s="41"/>
      <c r="HTR176" s="41"/>
      <c r="HTS176" s="41"/>
      <c r="HTT176" s="41"/>
      <c r="HTU176" s="41"/>
      <c r="HTV176" s="41"/>
      <c r="HTW176" s="41"/>
      <c r="HTX176" s="41"/>
      <c r="HTY176" s="41"/>
      <c r="HTZ176" s="41"/>
      <c r="HUA176" s="41"/>
      <c r="HUB176" s="41"/>
      <c r="HUC176" s="41"/>
      <c r="HUD176" s="41"/>
      <c r="HUE176" s="41"/>
      <c r="HUF176" s="41"/>
      <c r="HUG176" s="41"/>
      <c r="HUH176" s="41"/>
      <c r="HUI176" s="41"/>
      <c r="HUJ176" s="41"/>
      <c r="HUK176" s="41"/>
      <c r="HUL176" s="41"/>
      <c r="HUM176" s="41"/>
      <c r="HUN176" s="41"/>
      <c r="HUO176" s="41"/>
      <c r="HUP176" s="41"/>
      <c r="HUQ176" s="41"/>
      <c r="HUR176" s="41"/>
      <c r="HUS176" s="41"/>
      <c r="HUT176" s="41"/>
      <c r="HUU176" s="41"/>
      <c r="HUV176" s="41"/>
      <c r="HUW176" s="41"/>
      <c r="HUX176" s="41"/>
      <c r="HUY176" s="41"/>
      <c r="HUZ176" s="41"/>
      <c r="HVA176" s="41"/>
      <c r="HVB176" s="41"/>
      <c r="HVC176" s="41"/>
      <c r="HVD176" s="41"/>
      <c r="HVE176" s="41"/>
      <c r="HVF176" s="41"/>
      <c r="HVG176" s="41"/>
      <c r="HVH176" s="41"/>
      <c r="HVI176" s="41"/>
      <c r="HVJ176" s="41"/>
      <c r="HVK176" s="41"/>
      <c r="HVL176" s="41"/>
      <c r="HVM176" s="41"/>
      <c r="HVN176" s="41"/>
      <c r="HVO176" s="41"/>
      <c r="HVP176" s="41"/>
      <c r="HVQ176" s="41"/>
      <c r="HVR176" s="41"/>
      <c r="HVS176" s="41"/>
      <c r="HVT176" s="41"/>
      <c r="HVU176" s="41"/>
      <c r="HVV176" s="41"/>
      <c r="HVW176" s="41"/>
      <c r="HVX176" s="41"/>
      <c r="HVY176" s="41"/>
      <c r="HVZ176" s="41"/>
      <c r="HWA176" s="41"/>
      <c r="HWB176" s="41"/>
      <c r="HWC176" s="41"/>
      <c r="HWD176" s="41"/>
      <c r="HWE176" s="41"/>
      <c r="HWF176" s="41"/>
      <c r="HWG176" s="41"/>
      <c r="HWH176" s="41"/>
      <c r="HWI176" s="41"/>
      <c r="HWJ176" s="41"/>
      <c r="HWK176" s="41"/>
      <c r="HWL176" s="41"/>
      <c r="HWM176" s="41"/>
      <c r="HWN176" s="41"/>
      <c r="HWO176" s="41"/>
      <c r="HWP176" s="41"/>
      <c r="HWQ176" s="41"/>
      <c r="HWR176" s="41"/>
      <c r="HWS176" s="41"/>
      <c r="HWT176" s="41"/>
      <c r="HWU176" s="41"/>
      <c r="HWV176" s="41"/>
      <c r="HWW176" s="41"/>
      <c r="HWX176" s="41"/>
      <c r="HWY176" s="41"/>
      <c r="HWZ176" s="41"/>
      <c r="HXA176" s="41"/>
      <c r="HXB176" s="41"/>
      <c r="HXC176" s="41"/>
      <c r="HXD176" s="41"/>
      <c r="HXE176" s="41"/>
      <c r="HXF176" s="41"/>
      <c r="HXG176" s="41"/>
      <c r="HXH176" s="41"/>
      <c r="HXI176" s="41"/>
      <c r="HXJ176" s="41"/>
      <c r="HXK176" s="41"/>
      <c r="HXL176" s="41"/>
      <c r="HXM176" s="41"/>
      <c r="HXN176" s="41"/>
      <c r="HXO176" s="41"/>
      <c r="HXP176" s="41"/>
      <c r="HXQ176" s="41"/>
      <c r="HXR176" s="41"/>
      <c r="HXS176" s="41"/>
      <c r="HXT176" s="41"/>
      <c r="HXU176" s="41"/>
      <c r="HXV176" s="41"/>
      <c r="HXW176" s="41"/>
      <c r="HXX176" s="41"/>
      <c r="HXY176" s="41"/>
      <c r="HXZ176" s="41"/>
      <c r="HYA176" s="41"/>
      <c r="HYB176" s="41"/>
      <c r="HYC176" s="41"/>
      <c r="HYD176" s="41"/>
      <c r="HYE176" s="41"/>
      <c r="HYF176" s="41"/>
      <c r="HYG176" s="41"/>
      <c r="HYH176" s="41"/>
      <c r="HYI176" s="41"/>
      <c r="HYJ176" s="41"/>
      <c r="HYK176" s="41"/>
      <c r="HYL176" s="41"/>
      <c r="HYM176" s="41"/>
      <c r="HYN176" s="41"/>
      <c r="HYO176" s="41"/>
      <c r="HYP176" s="41"/>
      <c r="HYQ176" s="41"/>
      <c r="HYR176" s="41"/>
      <c r="HYS176" s="41"/>
      <c r="HYT176" s="41"/>
      <c r="HYU176" s="41"/>
      <c r="HYV176" s="41"/>
      <c r="HYW176" s="41"/>
      <c r="HYX176" s="41"/>
      <c r="HYY176" s="41"/>
      <c r="HYZ176" s="41"/>
      <c r="HZA176" s="41"/>
      <c r="HZB176" s="41"/>
      <c r="HZC176" s="41"/>
      <c r="HZD176" s="41"/>
      <c r="HZE176" s="41"/>
      <c r="HZF176" s="41"/>
      <c r="HZG176" s="41"/>
      <c r="HZH176" s="41"/>
      <c r="HZI176" s="41"/>
      <c r="HZJ176" s="41"/>
      <c r="HZK176" s="41"/>
      <c r="HZL176" s="41"/>
      <c r="HZM176" s="41"/>
      <c r="HZN176" s="41"/>
      <c r="HZO176" s="41"/>
      <c r="HZP176" s="41"/>
      <c r="HZQ176" s="41"/>
      <c r="HZR176" s="41"/>
      <c r="HZS176" s="41"/>
      <c r="HZT176" s="41"/>
      <c r="HZU176" s="41"/>
      <c r="HZV176" s="41"/>
      <c r="HZW176" s="41"/>
      <c r="HZX176" s="41"/>
      <c r="HZY176" s="41"/>
      <c r="HZZ176" s="41"/>
      <c r="IAA176" s="41"/>
      <c r="IAB176" s="41"/>
      <c r="IAC176" s="41"/>
      <c r="IAD176" s="41"/>
      <c r="IAE176" s="41"/>
      <c r="IAF176" s="41"/>
      <c r="IAG176" s="41"/>
      <c r="IAH176" s="41"/>
      <c r="IAI176" s="41"/>
      <c r="IAJ176" s="41"/>
      <c r="IAK176" s="41"/>
      <c r="IAL176" s="41"/>
      <c r="IAM176" s="41"/>
      <c r="IAN176" s="41"/>
      <c r="IAO176" s="41"/>
      <c r="IAP176" s="41"/>
      <c r="IAQ176" s="41"/>
      <c r="IAR176" s="41"/>
      <c r="IAS176" s="41"/>
      <c r="IAT176" s="41"/>
      <c r="IAU176" s="41"/>
      <c r="IAV176" s="41"/>
      <c r="IAW176" s="41"/>
      <c r="IAX176" s="41"/>
      <c r="IAY176" s="41"/>
      <c r="IAZ176" s="41"/>
      <c r="IBA176" s="41"/>
      <c r="IBB176" s="41"/>
      <c r="IBC176" s="41"/>
      <c r="IBD176" s="41"/>
      <c r="IBE176" s="41"/>
      <c r="IBF176" s="41"/>
      <c r="IBG176" s="41"/>
      <c r="IBH176" s="41"/>
      <c r="IBI176" s="41"/>
      <c r="IBJ176" s="41"/>
      <c r="IBK176" s="41"/>
      <c r="IBR176" s="41"/>
      <c r="IBS176" s="41"/>
      <c r="IBT176" s="41"/>
      <c r="IBU176" s="41"/>
      <c r="IBV176" s="41"/>
      <c r="IBW176" s="41"/>
      <c r="IBX176" s="41"/>
      <c r="IBY176" s="41"/>
      <c r="IBZ176" s="41"/>
      <c r="ICA176" s="41"/>
      <c r="ICB176" s="41"/>
      <c r="ICC176" s="41"/>
      <c r="ICD176" s="41"/>
      <c r="ICE176" s="41"/>
      <c r="ICF176" s="41"/>
      <c r="ICG176" s="41"/>
      <c r="ICH176" s="41"/>
      <c r="ICI176" s="41"/>
      <c r="ICJ176" s="41"/>
      <c r="ICK176" s="41"/>
      <c r="ICL176" s="41"/>
      <c r="ICM176" s="41"/>
      <c r="ICN176" s="41"/>
      <c r="ICO176" s="41"/>
      <c r="ICP176" s="41"/>
      <c r="ICQ176" s="41"/>
      <c r="ICR176" s="41"/>
      <c r="ICS176" s="41"/>
      <c r="ICT176" s="41"/>
      <c r="ICU176" s="41"/>
      <c r="ICV176" s="41"/>
      <c r="ICW176" s="41"/>
      <c r="ICX176" s="41"/>
      <c r="ICY176" s="41"/>
      <c r="ICZ176" s="41"/>
      <c r="IDA176" s="41"/>
      <c r="IDB176" s="41"/>
      <c r="IDC176" s="41"/>
      <c r="IDD176" s="41"/>
      <c r="IDE176" s="41"/>
      <c r="IDF176" s="41"/>
      <c r="IDG176" s="41"/>
      <c r="IDH176" s="41"/>
      <c r="IDI176" s="41"/>
      <c r="IDJ176" s="41"/>
      <c r="IDK176" s="41"/>
      <c r="IDL176" s="41"/>
      <c r="IDM176" s="41"/>
      <c r="IDN176" s="41"/>
      <c r="IDO176" s="41"/>
      <c r="IDP176" s="41"/>
      <c r="IDQ176" s="41"/>
      <c r="IDR176" s="41"/>
      <c r="IDS176" s="41"/>
      <c r="IDT176" s="41"/>
      <c r="IDU176" s="41"/>
      <c r="IDV176" s="41"/>
      <c r="IDW176" s="41"/>
      <c r="IDX176" s="41"/>
      <c r="IDY176" s="41"/>
      <c r="IDZ176" s="41"/>
      <c r="IEA176" s="41"/>
      <c r="IEB176" s="41"/>
      <c r="IEC176" s="41"/>
      <c r="IED176" s="41"/>
      <c r="IEE176" s="41"/>
      <c r="IEF176" s="41"/>
      <c r="IEG176" s="41"/>
      <c r="IEH176" s="41"/>
      <c r="IEI176" s="41"/>
      <c r="IEJ176" s="41"/>
      <c r="IEK176" s="41"/>
      <c r="IEL176" s="41"/>
      <c r="IEM176" s="41"/>
      <c r="IEN176" s="41"/>
      <c r="IEO176" s="41"/>
      <c r="IEP176" s="41"/>
      <c r="IEQ176" s="41"/>
      <c r="IER176" s="41"/>
      <c r="IES176" s="41"/>
      <c r="IET176" s="41"/>
      <c r="IEU176" s="41"/>
      <c r="IEV176" s="41"/>
      <c r="IEW176" s="41"/>
      <c r="IEX176" s="41"/>
      <c r="IEY176" s="41"/>
      <c r="IEZ176" s="41"/>
      <c r="IFA176" s="41"/>
      <c r="IFB176" s="41"/>
      <c r="IFC176" s="41"/>
      <c r="IFD176" s="41"/>
      <c r="IFE176" s="41"/>
      <c r="IFF176" s="41"/>
      <c r="IFG176" s="41"/>
      <c r="IFH176" s="41"/>
      <c r="IFI176" s="41"/>
      <c r="IFJ176" s="41"/>
      <c r="IFK176" s="41"/>
      <c r="IFL176" s="41"/>
      <c r="IFM176" s="41"/>
      <c r="IFN176" s="41"/>
      <c r="IFO176" s="41"/>
      <c r="IFP176" s="41"/>
      <c r="IFQ176" s="41"/>
      <c r="IFR176" s="41"/>
      <c r="IFS176" s="41"/>
      <c r="IFT176" s="41"/>
      <c r="IFU176" s="41"/>
      <c r="IFV176" s="41"/>
      <c r="IFW176" s="41"/>
      <c r="IFX176" s="41"/>
      <c r="IFY176" s="41"/>
      <c r="IFZ176" s="41"/>
      <c r="IGA176" s="41"/>
      <c r="IGB176" s="41"/>
      <c r="IGC176" s="41"/>
      <c r="IGD176" s="41"/>
      <c r="IGE176" s="41"/>
      <c r="IGF176" s="41"/>
      <c r="IGG176" s="41"/>
      <c r="IGH176" s="41"/>
      <c r="IGI176" s="41"/>
      <c r="IGJ176" s="41"/>
      <c r="IGK176" s="41"/>
      <c r="IGL176" s="41"/>
      <c r="IGM176" s="41"/>
      <c r="IGN176" s="41"/>
      <c r="IGO176" s="41"/>
      <c r="IGP176" s="41"/>
      <c r="IGQ176" s="41"/>
      <c r="IGR176" s="41"/>
      <c r="IGS176" s="41"/>
      <c r="IGT176" s="41"/>
      <c r="IGU176" s="41"/>
      <c r="IGV176" s="41"/>
      <c r="IGW176" s="41"/>
      <c r="IGX176" s="41"/>
      <c r="IGY176" s="41"/>
      <c r="IGZ176" s="41"/>
      <c r="IHA176" s="41"/>
      <c r="IHB176" s="41"/>
      <c r="IHC176" s="41"/>
      <c r="IHD176" s="41"/>
      <c r="IHE176" s="41"/>
      <c r="IHF176" s="41"/>
      <c r="IHG176" s="41"/>
      <c r="IHH176" s="41"/>
      <c r="IHI176" s="41"/>
      <c r="IHJ176" s="41"/>
      <c r="IHK176" s="41"/>
      <c r="IHL176" s="41"/>
      <c r="IHM176" s="41"/>
      <c r="IHN176" s="41"/>
      <c r="IHO176" s="41"/>
      <c r="IHP176" s="41"/>
      <c r="IHQ176" s="41"/>
      <c r="IHR176" s="41"/>
      <c r="IHS176" s="41"/>
      <c r="IHT176" s="41"/>
      <c r="IHU176" s="41"/>
      <c r="IHV176" s="41"/>
      <c r="IHW176" s="41"/>
      <c r="IHX176" s="41"/>
      <c r="IHY176" s="41"/>
      <c r="IHZ176" s="41"/>
      <c r="IIA176" s="41"/>
      <c r="IIB176" s="41"/>
      <c r="IIC176" s="41"/>
      <c r="IID176" s="41"/>
      <c r="IIE176" s="41"/>
      <c r="IIF176" s="41"/>
      <c r="IIG176" s="41"/>
      <c r="IIH176" s="41"/>
      <c r="III176" s="41"/>
      <c r="IIJ176" s="41"/>
      <c r="IIK176" s="41"/>
      <c r="IIL176" s="41"/>
      <c r="IIM176" s="41"/>
      <c r="IIN176" s="41"/>
      <c r="IIO176" s="41"/>
      <c r="IIP176" s="41"/>
      <c r="IIQ176" s="41"/>
      <c r="IIR176" s="41"/>
      <c r="IIS176" s="41"/>
      <c r="IIT176" s="41"/>
      <c r="IIU176" s="41"/>
      <c r="IIV176" s="41"/>
      <c r="IIW176" s="41"/>
      <c r="IIX176" s="41"/>
      <c r="IIY176" s="41"/>
      <c r="IIZ176" s="41"/>
      <c r="IJA176" s="41"/>
      <c r="IJB176" s="41"/>
      <c r="IJC176" s="41"/>
      <c r="IJD176" s="41"/>
      <c r="IJE176" s="41"/>
      <c r="IJF176" s="41"/>
      <c r="IJG176" s="41"/>
      <c r="IJH176" s="41"/>
      <c r="IJI176" s="41"/>
      <c r="IJJ176" s="41"/>
      <c r="IJK176" s="41"/>
      <c r="IJL176" s="41"/>
      <c r="IJM176" s="41"/>
      <c r="IJN176" s="41"/>
      <c r="IJO176" s="41"/>
      <c r="IJP176" s="41"/>
      <c r="IJQ176" s="41"/>
      <c r="IJR176" s="41"/>
      <c r="IJS176" s="41"/>
      <c r="IJT176" s="41"/>
      <c r="IJU176" s="41"/>
      <c r="IJV176" s="41"/>
      <c r="IJW176" s="41"/>
      <c r="IJX176" s="41"/>
      <c r="IJY176" s="41"/>
      <c r="IJZ176" s="41"/>
      <c r="IKA176" s="41"/>
      <c r="IKB176" s="41"/>
      <c r="IKC176" s="41"/>
      <c r="IKD176" s="41"/>
      <c r="IKE176" s="41"/>
      <c r="IKF176" s="41"/>
      <c r="IKG176" s="41"/>
      <c r="IKH176" s="41"/>
      <c r="IKI176" s="41"/>
      <c r="IKJ176" s="41"/>
      <c r="IKK176" s="41"/>
      <c r="IKL176" s="41"/>
      <c r="IKM176" s="41"/>
      <c r="IKN176" s="41"/>
      <c r="IKO176" s="41"/>
      <c r="IKP176" s="41"/>
      <c r="IKQ176" s="41"/>
      <c r="IKR176" s="41"/>
      <c r="IKS176" s="41"/>
      <c r="IKT176" s="41"/>
      <c r="IKU176" s="41"/>
      <c r="IKV176" s="41"/>
      <c r="IKW176" s="41"/>
      <c r="IKX176" s="41"/>
      <c r="IKY176" s="41"/>
      <c r="IKZ176" s="41"/>
      <c r="ILA176" s="41"/>
      <c r="ILB176" s="41"/>
      <c r="ILC176" s="41"/>
      <c r="ILD176" s="41"/>
      <c r="ILE176" s="41"/>
      <c r="ILF176" s="41"/>
      <c r="ILG176" s="41"/>
      <c r="ILN176" s="41"/>
      <c r="ILO176" s="41"/>
      <c r="ILP176" s="41"/>
      <c r="ILQ176" s="41"/>
      <c r="ILR176" s="41"/>
      <c r="ILS176" s="41"/>
      <c r="ILT176" s="41"/>
      <c r="ILU176" s="41"/>
      <c r="ILV176" s="41"/>
      <c r="ILW176" s="41"/>
      <c r="ILX176" s="41"/>
      <c r="ILY176" s="41"/>
      <c r="ILZ176" s="41"/>
      <c r="IMA176" s="41"/>
      <c r="IMB176" s="41"/>
      <c r="IMC176" s="41"/>
      <c r="IMD176" s="41"/>
      <c r="IME176" s="41"/>
      <c r="IMF176" s="41"/>
      <c r="IMG176" s="41"/>
      <c r="IMH176" s="41"/>
      <c r="IMI176" s="41"/>
      <c r="IMJ176" s="41"/>
      <c r="IMK176" s="41"/>
      <c r="IML176" s="41"/>
      <c r="IMM176" s="41"/>
      <c r="IMN176" s="41"/>
      <c r="IMO176" s="41"/>
      <c r="IMP176" s="41"/>
      <c r="IMQ176" s="41"/>
      <c r="IMR176" s="41"/>
      <c r="IMS176" s="41"/>
      <c r="IMT176" s="41"/>
      <c r="IMU176" s="41"/>
      <c r="IMV176" s="41"/>
      <c r="IMW176" s="41"/>
      <c r="IMX176" s="41"/>
      <c r="IMY176" s="41"/>
      <c r="IMZ176" s="41"/>
      <c r="INA176" s="41"/>
      <c r="INB176" s="41"/>
      <c r="INC176" s="41"/>
      <c r="IND176" s="41"/>
      <c r="INE176" s="41"/>
      <c r="INF176" s="41"/>
      <c r="ING176" s="41"/>
      <c r="INH176" s="41"/>
      <c r="INI176" s="41"/>
      <c r="INJ176" s="41"/>
      <c r="INK176" s="41"/>
      <c r="INL176" s="41"/>
      <c r="INM176" s="41"/>
      <c r="INN176" s="41"/>
      <c r="INO176" s="41"/>
      <c r="INP176" s="41"/>
      <c r="INQ176" s="41"/>
      <c r="INR176" s="41"/>
      <c r="INS176" s="41"/>
      <c r="INT176" s="41"/>
      <c r="INU176" s="41"/>
      <c r="INV176" s="41"/>
      <c r="INW176" s="41"/>
      <c r="INX176" s="41"/>
      <c r="INY176" s="41"/>
      <c r="INZ176" s="41"/>
      <c r="IOA176" s="41"/>
      <c r="IOB176" s="41"/>
      <c r="IOC176" s="41"/>
      <c r="IOD176" s="41"/>
      <c r="IOE176" s="41"/>
      <c r="IOF176" s="41"/>
      <c r="IOG176" s="41"/>
      <c r="IOH176" s="41"/>
      <c r="IOI176" s="41"/>
      <c r="IOJ176" s="41"/>
      <c r="IOK176" s="41"/>
      <c r="IOL176" s="41"/>
      <c r="IOM176" s="41"/>
      <c r="ION176" s="41"/>
      <c r="IOO176" s="41"/>
      <c r="IOP176" s="41"/>
      <c r="IOQ176" s="41"/>
      <c r="IOR176" s="41"/>
      <c r="IOS176" s="41"/>
      <c r="IOT176" s="41"/>
      <c r="IOU176" s="41"/>
      <c r="IOV176" s="41"/>
      <c r="IOW176" s="41"/>
      <c r="IOX176" s="41"/>
      <c r="IOY176" s="41"/>
      <c r="IOZ176" s="41"/>
      <c r="IPA176" s="41"/>
      <c r="IPB176" s="41"/>
      <c r="IPC176" s="41"/>
      <c r="IPD176" s="41"/>
      <c r="IPE176" s="41"/>
      <c r="IPF176" s="41"/>
      <c r="IPG176" s="41"/>
      <c r="IPH176" s="41"/>
      <c r="IPI176" s="41"/>
      <c r="IPJ176" s="41"/>
      <c r="IPK176" s="41"/>
      <c r="IPL176" s="41"/>
      <c r="IPM176" s="41"/>
      <c r="IPN176" s="41"/>
      <c r="IPO176" s="41"/>
      <c r="IPP176" s="41"/>
      <c r="IPQ176" s="41"/>
      <c r="IPR176" s="41"/>
      <c r="IPS176" s="41"/>
      <c r="IPT176" s="41"/>
      <c r="IPU176" s="41"/>
      <c r="IPV176" s="41"/>
      <c r="IPW176" s="41"/>
      <c r="IPX176" s="41"/>
      <c r="IPY176" s="41"/>
      <c r="IPZ176" s="41"/>
      <c r="IQA176" s="41"/>
      <c r="IQB176" s="41"/>
      <c r="IQC176" s="41"/>
      <c r="IQD176" s="41"/>
      <c r="IQE176" s="41"/>
      <c r="IQF176" s="41"/>
      <c r="IQG176" s="41"/>
      <c r="IQH176" s="41"/>
      <c r="IQI176" s="41"/>
      <c r="IQJ176" s="41"/>
      <c r="IQK176" s="41"/>
      <c r="IQL176" s="41"/>
      <c r="IQM176" s="41"/>
      <c r="IQN176" s="41"/>
      <c r="IQO176" s="41"/>
      <c r="IQP176" s="41"/>
      <c r="IQQ176" s="41"/>
      <c r="IQR176" s="41"/>
      <c r="IQS176" s="41"/>
      <c r="IQT176" s="41"/>
      <c r="IQU176" s="41"/>
      <c r="IQV176" s="41"/>
      <c r="IQW176" s="41"/>
      <c r="IQX176" s="41"/>
      <c r="IQY176" s="41"/>
      <c r="IQZ176" s="41"/>
      <c r="IRA176" s="41"/>
      <c r="IRB176" s="41"/>
      <c r="IRC176" s="41"/>
      <c r="IRD176" s="41"/>
      <c r="IRE176" s="41"/>
      <c r="IRF176" s="41"/>
      <c r="IRG176" s="41"/>
      <c r="IRH176" s="41"/>
      <c r="IRI176" s="41"/>
      <c r="IRJ176" s="41"/>
      <c r="IRK176" s="41"/>
      <c r="IRL176" s="41"/>
      <c r="IRM176" s="41"/>
      <c r="IRN176" s="41"/>
      <c r="IRO176" s="41"/>
      <c r="IRP176" s="41"/>
      <c r="IRQ176" s="41"/>
      <c r="IRR176" s="41"/>
      <c r="IRS176" s="41"/>
      <c r="IRT176" s="41"/>
      <c r="IRU176" s="41"/>
      <c r="IRV176" s="41"/>
      <c r="IRW176" s="41"/>
      <c r="IRX176" s="41"/>
      <c r="IRY176" s="41"/>
      <c r="IRZ176" s="41"/>
      <c r="ISA176" s="41"/>
      <c r="ISB176" s="41"/>
      <c r="ISC176" s="41"/>
      <c r="ISD176" s="41"/>
      <c r="ISE176" s="41"/>
      <c r="ISF176" s="41"/>
      <c r="ISG176" s="41"/>
      <c r="ISH176" s="41"/>
      <c r="ISI176" s="41"/>
      <c r="ISJ176" s="41"/>
      <c r="ISK176" s="41"/>
      <c r="ISL176" s="41"/>
      <c r="ISM176" s="41"/>
      <c r="ISN176" s="41"/>
      <c r="ISO176" s="41"/>
      <c r="ISP176" s="41"/>
      <c r="ISQ176" s="41"/>
      <c r="ISR176" s="41"/>
      <c r="ISS176" s="41"/>
      <c r="IST176" s="41"/>
      <c r="ISU176" s="41"/>
      <c r="ISV176" s="41"/>
      <c r="ISW176" s="41"/>
      <c r="ISX176" s="41"/>
      <c r="ISY176" s="41"/>
      <c r="ISZ176" s="41"/>
      <c r="ITA176" s="41"/>
      <c r="ITB176" s="41"/>
      <c r="ITC176" s="41"/>
      <c r="ITD176" s="41"/>
      <c r="ITE176" s="41"/>
      <c r="ITF176" s="41"/>
      <c r="ITG176" s="41"/>
      <c r="ITH176" s="41"/>
      <c r="ITI176" s="41"/>
      <c r="ITJ176" s="41"/>
      <c r="ITK176" s="41"/>
      <c r="ITL176" s="41"/>
      <c r="ITM176" s="41"/>
      <c r="ITN176" s="41"/>
      <c r="ITO176" s="41"/>
      <c r="ITP176" s="41"/>
      <c r="ITQ176" s="41"/>
      <c r="ITR176" s="41"/>
      <c r="ITS176" s="41"/>
      <c r="ITT176" s="41"/>
      <c r="ITU176" s="41"/>
      <c r="ITV176" s="41"/>
      <c r="ITW176" s="41"/>
      <c r="ITX176" s="41"/>
      <c r="ITY176" s="41"/>
      <c r="ITZ176" s="41"/>
      <c r="IUA176" s="41"/>
      <c r="IUB176" s="41"/>
      <c r="IUC176" s="41"/>
      <c r="IUD176" s="41"/>
      <c r="IUE176" s="41"/>
      <c r="IUF176" s="41"/>
      <c r="IUG176" s="41"/>
      <c r="IUH176" s="41"/>
      <c r="IUI176" s="41"/>
      <c r="IUJ176" s="41"/>
      <c r="IUK176" s="41"/>
      <c r="IUL176" s="41"/>
      <c r="IUM176" s="41"/>
      <c r="IUN176" s="41"/>
      <c r="IUO176" s="41"/>
      <c r="IUP176" s="41"/>
      <c r="IUQ176" s="41"/>
      <c r="IUR176" s="41"/>
      <c r="IUS176" s="41"/>
      <c r="IUT176" s="41"/>
      <c r="IUU176" s="41"/>
      <c r="IUV176" s="41"/>
      <c r="IUW176" s="41"/>
      <c r="IUX176" s="41"/>
      <c r="IUY176" s="41"/>
      <c r="IUZ176" s="41"/>
      <c r="IVA176" s="41"/>
      <c r="IVB176" s="41"/>
      <c r="IVC176" s="41"/>
      <c r="IVJ176" s="41"/>
      <c r="IVK176" s="41"/>
      <c r="IVL176" s="41"/>
      <c r="IVM176" s="41"/>
      <c r="IVN176" s="41"/>
      <c r="IVO176" s="41"/>
      <c r="IVP176" s="41"/>
      <c r="IVQ176" s="41"/>
      <c r="IVR176" s="41"/>
      <c r="IVS176" s="41"/>
      <c r="IVT176" s="41"/>
      <c r="IVU176" s="41"/>
      <c r="IVV176" s="41"/>
      <c r="IVW176" s="41"/>
      <c r="IVX176" s="41"/>
      <c r="IVY176" s="41"/>
      <c r="IVZ176" s="41"/>
      <c r="IWA176" s="41"/>
      <c r="IWB176" s="41"/>
      <c r="IWC176" s="41"/>
      <c r="IWD176" s="41"/>
      <c r="IWE176" s="41"/>
      <c r="IWF176" s="41"/>
      <c r="IWG176" s="41"/>
      <c r="IWH176" s="41"/>
      <c r="IWI176" s="41"/>
      <c r="IWJ176" s="41"/>
      <c r="IWK176" s="41"/>
      <c r="IWL176" s="41"/>
      <c r="IWM176" s="41"/>
      <c r="IWN176" s="41"/>
      <c r="IWO176" s="41"/>
      <c r="IWP176" s="41"/>
      <c r="IWQ176" s="41"/>
      <c r="IWR176" s="41"/>
      <c r="IWS176" s="41"/>
      <c r="IWT176" s="41"/>
      <c r="IWU176" s="41"/>
      <c r="IWV176" s="41"/>
      <c r="IWW176" s="41"/>
      <c r="IWX176" s="41"/>
      <c r="IWY176" s="41"/>
      <c r="IWZ176" s="41"/>
      <c r="IXA176" s="41"/>
      <c r="IXB176" s="41"/>
      <c r="IXC176" s="41"/>
      <c r="IXD176" s="41"/>
      <c r="IXE176" s="41"/>
      <c r="IXF176" s="41"/>
      <c r="IXG176" s="41"/>
      <c r="IXH176" s="41"/>
      <c r="IXI176" s="41"/>
      <c r="IXJ176" s="41"/>
      <c r="IXK176" s="41"/>
      <c r="IXL176" s="41"/>
      <c r="IXM176" s="41"/>
      <c r="IXN176" s="41"/>
      <c r="IXO176" s="41"/>
      <c r="IXP176" s="41"/>
      <c r="IXQ176" s="41"/>
      <c r="IXR176" s="41"/>
      <c r="IXS176" s="41"/>
      <c r="IXT176" s="41"/>
      <c r="IXU176" s="41"/>
      <c r="IXV176" s="41"/>
      <c r="IXW176" s="41"/>
      <c r="IXX176" s="41"/>
      <c r="IXY176" s="41"/>
      <c r="IXZ176" s="41"/>
      <c r="IYA176" s="41"/>
      <c r="IYB176" s="41"/>
      <c r="IYC176" s="41"/>
      <c r="IYD176" s="41"/>
      <c r="IYE176" s="41"/>
      <c r="IYF176" s="41"/>
      <c r="IYG176" s="41"/>
      <c r="IYH176" s="41"/>
      <c r="IYI176" s="41"/>
      <c r="IYJ176" s="41"/>
      <c r="IYK176" s="41"/>
      <c r="IYL176" s="41"/>
      <c r="IYM176" s="41"/>
      <c r="IYN176" s="41"/>
      <c r="IYO176" s="41"/>
      <c r="IYP176" s="41"/>
      <c r="IYQ176" s="41"/>
      <c r="IYR176" s="41"/>
      <c r="IYS176" s="41"/>
      <c r="IYT176" s="41"/>
      <c r="IYU176" s="41"/>
      <c r="IYV176" s="41"/>
      <c r="IYW176" s="41"/>
      <c r="IYX176" s="41"/>
      <c r="IYY176" s="41"/>
      <c r="IYZ176" s="41"/>
      <c r="IZA176" s="41"/>
      <c r="IZB176" s="41"/>
      <c r="IZC176" s="41"/>
      <c r="IZD176" s="41"/>
      <c r="IZE176" s="41"/>
      <c r="IZF176" s="41"/>
      <c r="IZG176" s="41"/>
      <c r="IZH176" s="41"/>
      <c r="IZI176" s="41"/>
      <c r="IZJ176" s="41"/>
      <c r="IZK176" s="41"/>
      <c r="IZL176" s="41"/>
      <c r="IZM176" s="41"/>
      <c r="IZN176" s="41"/>
      <c r="IZO176" s="41"/>
      <c r="IZP176" s="41"/>
      <c r="IZQ176" s="41"/>
      <c r="IZR176" s="41"/>
      <c r="IZS176" s="41"/>
      <c r="IZT176" s="41"/>
      <c r="IZU176" s="41"/>
      <c r="IZV176" s="41"/>
      <c r="IZW176" s="41"/>
      <c r="IZX176" s="41"/>
      <c r="IZY176" s="41"/>
      <c r="IZZ176" s="41"/>
      <c r="JAA176" s="41"/>
      <c r="JAB176" s="41"/>
      <c r="JAC176" s="41"/>
      <c r="JAD176" s="41"/>
      <c r="JAE176" s="41"/>
      <c r="JAF176" s="41"/>
      <c r="JAG176" s="41"/>
      <c r="JAH176" s="41"/>
      <c r="JAI176" s="41"/>
      <c r="JAJ176" s="41"/>
      <c r="JAK176" s="41"/>
      <c r="JAL176" s="41"/>
      <c r="JAM176" s="41"/>
      <c r="JAN176" s="41"/>
      <c r="JAO176" s="41"/>
      <c r="JAP176" s="41"/>
      <c r="JAQ176" s="41"/>
      <c r="JAR176" s="41"/>
      <c r="JAS176" s="41"/>
      <c r="JAT176" s="41"/>
      <c r="JAU176" s="41"/>
      <c r="JAV176" s="41"/>
      <c r="JAW176" s="41"/>
      <c r="JAX176" s="41"/>
      <c r="JAY176" s="41"/>
      <c r="JAZ176" s="41"/>
      <c r="JBA176" s="41"/>
      <c r="JBB176" s="41"/>
      <c r="JBC176" s="41"/>
      <c r="JBD176" s="41"/>
      <c r="JBE176" s="41"/>
      <c r="JBF176" s="41"/>
      <c r="JBG176" s="41"/>
      <c r="JBH176" s="41"/>
      <c r="JBI176" s="41"/>
      <c r="JBJ176" s="41"/>
      <c r="JBK176" s="41"/>
      <c r="JBL176" s="41"/>
      <c r="JBM176" s="41"/>
      <c r="JBN176" s="41"/>
      <c r="JBO176" s="41"/>
      <c r="JBP176" s="41"/>
      <c r="JBQ176" s="41"/>
      <c r="JBR176" s="41"/>
      <c r="JBS176" s="41"/>
      <c r="JBT176" s="41"/>
      <c r="JBU176" s="41"/>
      <c r="JBV176" s="41"/>
      <c r="JBW176" s="41"/>
      <c r="JBX176" s="41"/>
      <c r="JBY176" s="41"/>
      <c r="JBZ176" s="41"/>
      <c r="JCA176" s="41"/>
      <c r="JCB176" s="41"/>
      <c r="JCC176" s="41"/>
      <c r="JCD176" s="41"/>
      <c r="JCE176" s="41"/>
      <c r="JCF176" s="41"/>
      <c r="JCG176" s="41"/>
      <c r="JCH176" s="41"/>
      <c r="JCI176" s="41"/>
      <c r="JCJ176" s="41"/>
      <c r="JCK176" s="41"/>
      <c r="JCL176" s="41"/>
      <c r="JCM176" s="41"/>
      <c r="JCN176" s="41"/>
      <c r="JCO176" s="41"/>
      <c r="JCP176" s="41"/>
      <c r="JCQ176" s="41"/>
      <c r="JCR176" s="41"/>
      <c r="JCS176" s="41"/>
      <c r="JCT176" s="41"/>
      <c r="JCU176" s="41"/>
      <c r="JCV176" s="41"/>
      <c r="JCW176" s="41"/>
      <c r="JCX176" s="41"/>
      <c r="JCY176" s="41"/>
      <c r="JCZ176" s="41"/>
      <c r="JDA176" s="41"/>
      <c r="JDB176" s="41"/>
      <c r="JDC176" s="41"/>
      <c r="JDD176" s="41"/>
      <c r="JDE176" s="41"/>
      <c r="JDF176" s="41"/>
      <c r="JDG176" s="41"/>
      <c r="JDH176" s="41"/>
      <c r="JDI176" s="41"/>
      <c r="JDJ176" s="41"/>
      <c r="JDK176" s="41"/>
      <c r="JDL176" s="41"/>
      <c r="JDM176" s="41"/>
      <c r="JDN176" s="41"/>
      <c r="JDO176" s="41"/>
      <c r="JDP176" s="41"/>
      <c r="JDQ176" s="41"/>
      <c r="JDR176" s="41"/>
      <c r="JDS176" s="41"/>
      <c r="JDT176" s="41"/>
      <c r="JDU176" s="41"/>
      <c r="JDV176" s="41"/>
      <c r="JDW176" s="41"/>
      <c r="JDX176" s="41"/>
      <c r="JDY176" s="41"/>
      <c r="JDZ176" s="41"/>
      <c r="JEA176" s="41"/>
      <c r="JEB176" s="41"/>
      <c r="JEC176" s="41"/>
      <c r="JED176" s="41"/>
      <c r="JEE176" s="41"/>
      <c r="JEF176" s="41"/>
      <c r="JEG176" s="41"/>
      <c r="JEH176" s="41"/>
      <c r="JEI176" s="41"/>
      <c r="JEJ176" s="41"/>
      <c r="JEK176" s="41"/>
      <c r="JEL176" s="41"/>
      <c r="JEM176" s="41"/>
      <c r="JEN176" s="41"/>
      <c r="JEO176" s="41"/>
      <c r="JEP176" s="41"/>
      <c r="JEQ176" s="41"/>
      <c r="JER176" s="41"/>
      <c r="JES176" s="41"/>
      <c r="JET176" s="41"/>
      <c r="JEU176" s="41"/>
      <c r="JEV176" s="41"/>
      <c r="JEW176" s="41"/>
      <c r="JEX176" s="41"/>
      <c r="JEY176" s="41"/>
      <c r="JFF176" s="41"/>
      <c r="JFG176" s="41"/>
      <c r="JFH176" s="41"/>
      <c r="JFI176" s="41"/>
      <c r="JFJ176" s="41"/>
      <c r="JFK176" s="41"/>
      <c r="JFL176" s="41"/>
      <c r="JFM176" s="41"/>
      <c r="JFN176" s="41"/>
      <c r="JFO176" s="41"/>
      <c r="JFP176" s="41"/>
      <c r="JFQ176" s="41"/>
      <c r="JFR176" s="41"/>
      <c r="JFS176" s="41"/>
      <c r="JFT176" s="41"/>
      <c r="JFU176" s="41"/>
      <c r="JFV176" s="41"/>
      <c r="JFW176" s="41"/>
      <c r="JFX176" s="41"/>
      <c r="JFY176" s="41"/>
      <c r="JFZ176" s="41"/>
      <c r="JGA176" s="41"/>
      <c r="JGB176" s="41"/>
      <c r="JGC176" s="41"/>
      <c r="JGD176" s="41"/>
      <c r="JGE176" s="41"/>
      <c r="JGF176" s="41"/>
      <c r="JGG176" s="41"/>
      <c r="JGH176" s="41"/>
      <c r="JGI176" s="41"/>
      <c r="JGJ176" s="41"/>
      <c r="JGK176" s="41"/>
      <c r="JGL176" s="41"/>
      <c r="JGM176" s="41"/>
      <c r="JGN176" s="41"/>
      <c r="JGO176" s="41"/>
      <c r="JGP176" s="41"/>
      <c r="JGQ176" s="41"/>
      <c r="JGR176" s="41"/>
      <c r="JGS176" s="41"/>
      <c r="JGT176" s="41"/>
      <c r="JGU176" s="41"/>
      <c r="JGV176" s="41"/>
      <c r="JGW176" s="41"/>
      <c r="JGX176" s="41"/>
      <c r="JGY176" s="41"/>
      <c r="JGZ176" s="41"/>
      <c r="JHA176" s="41"/>
      <c r="JHB176" s="41"/>
      <c r="JHC176" s="41"/>
      <c r="JHD176" s="41"/>
      <c r="JHE176" s="41"/>
      <c r="JHF176" s="41"/>
      <c r="JHG176" s="41"/>
      <c r="JHH176" s="41"/>
      <c r="JHI176" s="41"/>
      <c r="JHJ176" s="41"/>
      <c r="JHK176" s="41"/>
      <c r="JHL176" s="41"/>
      <c r="JHM176" s="41"/>
      <c r="JHN176" s="41"/>
      <c r="JHO176" s="41"/>
      <c r="JHP176" s="41"/>
      <c r="JHQ176" s="41"/>
      <c r="JHR176" s="41"/>
      <c r="JHS176" s="41"/>
      <c r="JHT176" s="41"/>
      <c r="JHU176" s="41"/>
      <c r="JHV176" s="41"/>
      <c r="JHW176" s="41"/>
      <c r="JHX176" s="41"/>
      <c r="JHY176" s="41"/>
      <c r="JHZ176" s="41"/>
      <c r="JIA176" s="41"/>
      <c r="JIB176" s="41"/>
      <c r="JIC176" s="41"/>
      <c r="JID176" s="41"/>
      <c r="JIE176" s="41"/>
      <c r="JIF176" s="41"/>
      <c r="JIG176" s="41"/>
      <c r="JIH176" s="41"/>
      <c r="JII176" s="41"/>
      <c r="JIJ176" s="41"/>
      <c r="JIK176" s="41"/>
      <c r="JIL176" s="41"/>
      <c r="JIM176" s="41"/>
      <c r="JIN176" s="41"/>
      <c r="JIO176" s="41"/>
      <c r="JIP176" s="41"/>
      <c r="JIQ176" s="41"/>
      <c r="JIR176" s="41"/>
      <c r="JIS176" s="41"/>
      <c r="JIT176" s="41"/>
      <c r="JIU176" s="41"/>
      <c r="JIV176" s="41"/>
      <c r="JIW176" s="41"/>
      <c r="JIX176" s="41"/>
      <c r="JIY176" s="41"/>
      <c r="JIZ176" s="41"/>
      <c r="JJA176" s="41"/>
      <c r="JJB176" s="41"/>
      <c r="JJC176" s="41"/>
      <c r="JJD176" s="41"/>
      <c r="JJE176" s="41"/>
      <c r="JJF176" s="41"/>
      <c r="JJG176" s="41"/>
      <c r="JJH176" s="41"/>
      <c r="JJI176" s="41"/>
      <c r="JJJ176" s="41"/>
      <c r="JJK176" s="41"/>
      <c r="JJL176" s="41"/>
      <c r="JJM176" s="41"/>
      <c r="JJN176" s="41"/>
      <c r="JJO176" s="41"/>
      <c r="JJP176" s="41"/>
      <c r="JJQ176" s="41"/>
      <c r="JJR176" s="41"/>
      <c r="JJS176" s="41"/>
      <c r="JJT176" s="41"/>
      <c r="JJU176" s="41"/>
      <c r="JJV176" s="41"/>
      <c r="JJW176" s="41"/>
      <c r="JJX176" s="41"/>
      <c r="JJY176" s="41"/>
      <c r="JJZ176" s="41"/>
      <c r="JKA176" s="41"/>
      <c r="JKB176" s="41"/>
      <c r="JKC176" s="41"/>
      <c r="JKD176" s="41"/>
      <c r="JKE176" s="41"/>
      <c r="JKF176" s="41"/>
      <c r="JKG176" s="41"/>
      <c r="JKH176" s="41"/>
      <c r="JKI176" s="41"/>
      <c r="JKJ176" s="41"/>
      <c r="JKK176" s="41"/>
      <c r="JKL176" s="41"/>
      <c r="JKM176" s="41"/>
      <c r="JKN176" s="41"/>
      <c r="JKO176" s="41"/>
      <c r="JKP176" s="41"/>
      <c r="JKQ176" s="41"/>
      <c r="JKR176" s="41"/>
      <c r="JKS176" s="41"/>
      <c r="JKT176" s="41"/>
      <c r="JKU176" s="41"/>
      <c r="JKV176" s="41"/>
      <c r="JKW176" s="41"/>
      <c r="JKX176" s="41"/>
      <c r="JKY176" s="41"/>
      <c r="JKZ176" s="41"/>
      <c r="JLA176" s="41"/>
      <c r="JLB176" s="41"/>
      <c r="JLC176" s="41"/>
      <c r="JLD176" s="41"/>
      <c r="JLE176" s="41"/>
      <c r="JLF176" s="41"/>
      <c r="JLG176" s="41"/>
      <c r="JLH176" s="41"/>
      <c r="JLI176" s="41"/>
      <c r="JLJ176" s="41"/>
      <c r="JLK176" s="41"/>
      <c r="JLL176" s="41"/>
      <c r="JLM176" s="41"/>
      <c r="JLN176" s="41"/>
      <c r="JLO176" s="41"/>
      <c r="JLP176" s="41"/>
      <c r="JLQ176" s="41"/>
      <c r="JLR176" s="41"/>
      <c r="JLS176" s="41"/>
      <c r="JLT176" s="41"/>
      <c r="JLU176" s="41"/>
      <c r="JLV176" s="41"/>
      <c r="JLW176" s="41"/>
      <c r="JLX176" s="41"/>
      <c r="JLY176" s="41"/>
      <c r="JLZ176" s="41"/>
      <c r="JMA176" s="41"/>
      <c r="JMB176" s="41"/>
      <c r="JMC176" s="41"/>
      <c r="JMD176" s="41"/>
      <c r="JME176" s="41"/>
      <c r="JMF176" s="41"/>
      <c r="JMG176" s="41"/>
      <c r="JMH176" s="41"/>
      <c r="JMI176" s="41"/>
      <c r="JMJ176" s="41"/>
      <c r="JMK176" s="41"/>
      <c r="JML176" s="41"/>
      <c r="JMM176" s="41"/>
      <c r="JMN176" s="41"/>
      <c r="JMO176" s="41"/>
      <c r="JMP176" s="41"/>
      <c r="JMQ176" s="41"/>
      <c r="JMR176" s="41"/>
      <c r="JMS176" s="41"/>
      <c r="JMT176" s="41"/>
      <c r="JMU176" s="41"/>
      <c r="JMV176" s="41"/>
      <c r="JMW176" s="41"/>
      <c r="JMX176" s="41"/>
      <c r="JMY176" s="41"/>
      <c r="JMZ176" s="41"/>
      <c r="JNA176" s="41"/>
      <c r="JNB176" s="41"/>
      <c r="JNC176" s="41"/>
      <c r="JND176" s="41"/>
      <c r="JNE176" s="41"/>
      <c r="JNF176" s="41"/>
      <c r="JNG176" s="41"/>
      <c r="JNH176" s="41"/>
      <c r="JNI176" s="41"/>
      <c r="JNJ176" s="41"/>
      <c r="JNK176" s="41"/>
      <c r="JNL176" s="41"/>
      <c r="JNM176" s="41"/>
      <c r="JNN176" s="41"/>
      <c r="JNO176" s="41"/>
      <c r="JNP176" s="41"/>
      <c r="JNQ176" s="41"/>
      <c r="JNR176" s="41"/>
      <c r="JNS176" s="41"/>
      <c r="JNT176" s="41"/>
      <c r="JNU176" s="41"/>
      <c r="JNV176" s="41"/>
      <c r="JNW176" s="41"/>
      <c r="JNX176" s="41"/>
      <c r="JNY176" s="41"/>
      <c r="JNZ176" s="41"/>
      <c r="JOA176" s="41"/>
      <c r="JOB176" s="41"/>
      <c r="JOC176" s="41"/>
      <c r="JOD176" s="41"/>
      <c r="JOE176" s="41"/>
      <c r="JOF176" s="41"/>
      <c r="JOG176" s="41"/>
      <c r="JOH176" s="41"/>
      <c r="JOI176" s="41"/>
      <c r="JOJ176" s="41"/>
      <c r="JOK176" s="41"/>
      <c r="JOL176" s="41"/>
      <c r="JOM176" s="41"/>
      <c r="JON176" s="41"/>
      <c r="JOO176" s="41"/>
      <c r="JOP176" s="41"/>
      <c r="JOQ176" s="41"/>
      <c r="JOR176" s="41"/>
      <c r="JOS176" s="41"/>
      <c r="JOT176" s="41"/>
      <c r="JOU176" s="41"/>
      <c r="JPB176" s="41"/>
      <c r="JPC176" s="41"/>
      <c r="JPD176" s="41"/>
      <c r="JPE176" s="41"/>
      <c r="JPF176" s="41"/>
      <c r="JPG176" s="41"/>
      <c r="JPH176" s="41"/>
      <c r="JPI176" s="41"/>
      <c r="JPJ176" s="41"/>
      <c r="JPK176" s="41"/>
      <c r="JPL176" s="41"/>
      <c r="JPM176" s="41"/>
      <c r="JPN176" s="41"/>
      <c r="JPO176" s="41"/>
      <c r="JPP176" s="41"/>
      <c r="JPQ176" s="41"/>
      <c r="JPR176" s="41"/>
      <c r="JPS176" s="41"/>
      <c r="JPT176" s="41"/>
      <c r="JPU176" s="41"/>
      <c r="JPV176" s="41"/>
      <c r="JPW176" s="41"/>
      <c r="JPX176" s="41"/>
      <c r="JPY176" s="41"/>
      <c r="JPZ176" s="41"/>
      <c r="JQA176" s="41"/>
      <c r="JQB176" s="41"/>
      <c r="JQC176" s="41"/>
      <c r="JQD176" s="41"/>
      <c r="JQE176" s="41"/>
      <c r="JQF176" s="41"/>
      <c r="JQG176" s="41"/>
      <c r="JQH176" s="41"/>
      <c r="JQI176" s="41"/>
      <c r="JQJ176" s="41"/>
      <c r="JQK176" s="41"/>
      <c r="JQL176" s="41"/>
      <c r="JQM176" s="41"/>
      <c r="JQN176" s="41"/>
      <c r="JQO176" s="41"/>
      <c r="JQP176" s="41"/>
      <c r="JQQ176" s="41"/>
      <c r="JQR176" s="41"/>
      <c r="JQS176" s="41"/>
      <c r="JQT176" s="41"/>
      <c r="JQU176" s="41"/>
      <c r="JQV176" s="41"/>
      <c r="JQW176" s="41"/>
      <c r="JQX176" s="41"/>
      <c r="JQY176" s="41"/>
      <c r="JQZ176" s="41"/>
      <c r="JRA176" s="41"/>
      <c r="JRB176" s="41"/>
      <c r="JRC176" s="41"/>
      <c r="JRD176" s="41"/>
      <c r="JRE176" s="41"/>
      <c r="JRF176" s="41"/>
      <c r="JRG176" s="41"/>
      <c r="JRH176" s="41"/>
      <c r="JRI176" s="41"/>
      <c r="JRJ176" s="41"/>
      <c r="JRK176" s="41"/>
      <c r="JRL176" s="41"/>
      <c r="JRM176" s="41"/>
      <c r="JRN176" s="41"/>
      <c r="JRO176" s="41"/>
      <c r="JRP176" s="41"/>
      <c r="JRQ176" s="41"/>
      <c r="JRR176" s="41"/>
      <c r="JRS176" s="41"/>
      <c r="JRT176" s="41"/>
      <c r="JRU176" s="41"/>
      <c r="JRV176" s="41"/>
      <c r="JRW176" s="41"/>
      <c r="JRX176" s="41"/>
      <c r="JRY176" s="41"/>
      <c r="JRZ176" s="41"/>
      <c r="JSA176" s="41"/>
      <c r="JSB176" s="41"/>
      <c r="JSC176" s="41"/>
      <c r="JSD176" s="41"/>
      <c r="JSE176" s="41"/>
      <c r="JSF176" s="41"/>
      <c r="JSG176" s="41"/>
      <c r="JSH176" s="41"/>
      <c r="JSI176" s="41"/>
      <c r="JSJ176" s="41"/>
      <c r="JSK176" s="41"/>
      <c r="JSL176" s="41"/>
      <c r="JSM176" s="41"/>
      <c r="JSN176" s="41"/>
      <c r="JSO176" s="41"/>
      <c r="JSP176" s="41"/>
      <c r="JSQ176" s="41"/>
      <c r="JSR176" s="41"/>
      <c r="JSS176" s="41"/>
      <c r="JST176" s="41"/>
      <c r="JSU176" s="41"/>
      <c r="JSV176" s="41"/>
      <c r="JSW176" s="41"/>
      <c r="JSX176" s="41"/>
      <c r="JSY176" s="41"/>
      <c r="JSZ176" s="41"/>
      <c r="JTA176" s="41"/>
      <c r="JTB176" s="41"/>
      <c r="JTC176" s="41"/>
      <c r="JTD176" s="41"/>
      <c r="JTE176" s="41"/>
      <c r="JTF176" s="41"/>
      <c r="JTG176" s="41"/>
      <c r="JTH176" s="41"/>
      <c r="JTI176" s="41"/>
      <c r="JTJ176" s="41"/>
      <c r="JTK176" s="41"/>
      <c r="JTL176" s="41"/>
      <c r="JTM176" s="41"/>
      <c r="JTN176" s="41"/>
      <c r="JTO176" s="41"/>
      <c r="JTP176" s="41"/>
      <c r="JTQ176" s="41"/>
      <c r="JTR176" s="41"/>
      <c r="JTS176" s="41"/>
      <c r="JTT176" s="41"/>
      <c r="JTU176" s="41"/>
      <c r="JTV176" s="41"/>
      <c r="JTW176" s="41"/>
      <c r="JTX176" s="41"/>
      <c r="JTY176" s="41"/>
      <c r="JTZ176" s="41"/>
      <c r="JUA176" s="41"/>
      <c r="JUB176" s="41"/>
      <c r="JUC176" s="41"/>
      <c r="JUD176" s="41"/>
      <c r="JUE176" s="41"/>
      <c r="JUF176" s="41"/>
      <c r="JUG176" s="41"/>
      <c r="JUH176" s="41"/>
      <c r="JUI176" s="41"/>
      <c r="JUJ176" s="41"/>
      <c r="JUK176" s="41"/>
      <c r="JUL176" s="41"/>
      <c r="JUM176" s="41"/>
      <c r="JUN176" s="41"/>
      <c r="JUO176" s="41"/>
      <c r="JUP176" s="41"/>
      <c r="JUQ176" s="41"/>
      <c r="JUR176" s="41"/>
      <c r="JUS176" s="41"/>
      <c r="JUT176" s="41"/>
      <c r="JUU176" s="41"/>
      <c r="JUV176" s="41"/>
      <c r="JUW176" s="41"/>
      <c r="JUX176" s="41"/>
      <c r="JUY176" s="41"/>
      <c r="JUZ176" s="41"/>
      <c r="JVA176" s="41"/>
      <c r="JVB176" s="41"/>
      <c r="JVC176" s="41"/>
      <c r="JVD176" s="41"/>
      <c r="JVE176" s="41"/>
      <c r="JVF176" s="41"/>
      <c r="JVG176" s="41"/>
      <c r="JVH176" s="41"/>
      <c r="JVI176" s="41"/>
      <c r="JVJ176" s="41"/>
      <c r="JVK176" s="41"/>
      <c r="JVL176" s="41"/>
      <c r="JVM176" s="41"/>
      <c r="JVN176" s="41"/>
      <c r="JVO176" s="41"/>
      <c r="JVP176" s="41"/>
      <c r="JVQ176" s="41"/>
      <c r="JVR176" s="41"/>
      <c r="JVS176" s="41"/>
      <c r="JVT176" s="41"/>
      <c r="JVU176" s="41"/>
      <c r="JVV176" s="41"/>
      <c r="JVW176" s="41"/>
      <c r="JVX176" s="41"/>
      <c r="JVY176" s="41"/>
      <c r="JVZ176" s="41"/>
      <c r="JWA176" s="41"/>
      <c r="JWB176" s="41"/>
      <c r="JWC176" s="41"/>
      <c r="JWD176" s="41"/>
      <c r="JWE176" s="41"/>
      <c r="JWF176" s="41"/>
      <c r="JWG176" s="41"/>
      <c r="JWH176" s="41"/>
      <c r="JWI176" s="41"/>
      <c r="JWJ176" s="41"/>
      <c r="JWK176" s="41"/>
      <c r="JWL176" s="41"/>
      <c r="JWM176" s="41"/>
      <c r="JWN176" s="41"/>
      <c r="JWO176" s="41"/>
      <c r="JWP176" s="41"/>
      <c r="JWQ176" s="41"/>
      <c r="JWR176" s="41"/>
      <c r="JWS176" s="41"/>
      <c r="JWT176" s="41"/>
      <c r="JWU176" s="41"/>
      <c r="JWV176" s="41"/>
      <c r="JWW176" s="41"/>
      <c r="JWX176" s="41"/>
      <c r="JWY176" s="41"/>
      <c r="JWZ176" s="41"/>
      <c r="JXA176" s="41"/>
      <c r="JXB176" s="41"/>
      <c r="JXC176" s="41"/>
      <c r="JXD176" s="41"/>
      <c r="JXE176" s="41"/>
      <c r="JXF176" s="41"/>
      <c r="JXG176" s="41"/>
      <c r="JXH176" s="41"/>
      <c r="JXI176" s="41"/>
      <c r="JXJ176" s="41"/>
      <c r="JXK176" s="41"/>
      <c r="JXL176" s="41"/>
      <c r="JXM176" s="41"/>
      <c r="JXN176" s="41"/>
      <c r="JXO176" s="41"/>
      <c r="JXP176" s="41"/>
      <c r="JXQ176" s="41"/>
      <c r="JXR176" s="41"/>
      <c r="JXS176" s="41"/>
      <c r="JXT176" s="41"/>
      <c r="JXU176" s="41"/>
      <c r="JXV176" s="41"/>
      <c r="JXW176" s="41"/>
      <c r="JXX176" s="41"/>
      <c r="JXY176" s="41"/>
      <c r="JXZ176" s="41"/>
      <c r="JYA176" s="41"/>
      <c r="JYB176" s="41"/>
      <c r="JYC176" s="41"/>
      <c r="JYD176" s="41"/>
      <c r="JYE176" s="41"/>
      <c r="JYF176" s="41"/>
      <c r="JYG176" s="41"/>
      <c r="JYH176" s="41"/>
      <c r="JYI176" s="41"/>
      <c r="JYJ176" s="41"/>
      <c r="JYK176" s="41"/>
      <c r="JYL176" s="41"/>
      <c r="JYM176" s="41"/>
      <c r="JYN176" s="41"/>
      <c r="JYO176" s="41"/>
      <c r="JYP176" s="41"/>
      <c r="JYQ176" s="41"/>
      <c r="JYX176" s="41"/>
      <c r="JYY176" s="41"/>
      <c r="JYZ176" s="41"/>
      <c r="JZA176" s="41"/>
      <c r="JZB176" s="41"/>
      <c r="JZC176" s="41"/>
      <c r="JZD176" s="41"/>
      <c r="JZE176" s="41"/>
      <c r="JZF176" s="41"/>
      <c r="JZG176" s="41"/>
      <c r="JZH176" s="41"/>
      <c r="JZI176" s="41"/>
      <c r="JZJ176" s="41"/>
      <c r="JZK176" s="41"/>
      <c r="JZL176" s="41"/>
      <c r="JZM176" s="41"/>
      <c r="JZN176" s="41"/>
      <c r="JZO176" s="41"/>
      <c r="JZP176" s="41"/>
      <c r="JZQ176" s="41"/>
      <c r="JZR176" s="41"/>
      <c r="JZS176" s="41"/>
      <c r="JZT176" s="41"/>
      <c r="JZU176" s="41"/>
      <c r="JZV176" s="41"/>
      <c r="JZW176" s="41"/>
      <c r="JZX176" s="41"/>
      <c r="JZY176" s="41"/>
      <c r="JZZ176" s="41"/>
      <c r="KAA176" s="41"/>
      <c r="KAB176" s="41"/>
      <c r="KAC176" s="41"/>
      <c r="KAD176" s="41"/>
      <c r="KAE176" s="41"/>
      <c r="KAF176" s="41"/>
      <c r="KAG176" s="41"/>
      <c r="KAH176" s="41"/>
      <c r="KAI176" s="41"/>
      <c r="KAJ176" s="41"/>
      <c r="KAK176" s="41"/>
      <c r="KAL176" s="41"/>
      <c r="KAM176" s="41"/>
      <c r="KAN176" s="41"/>
      <c r="KAO176" s="41"/>
      <c r="KAP176" s="41"/>
      <c r="KAQ176" s="41"/>
      <c r="KAR176" s="41"/>
      <c r="KAS176" s="41"/>
      <c r="KAT176" s="41"/>
      <c r="KAU176" s="41"/>
      <c r="KAV176" s="41"/>
      <c r="KAW176" s="41"/>
      <c r="KAX176" s="41"/>
      <c r="KAY176" s="41"/>
      <c r="KAZ176" s="41"/>
      <c r="KBA176" s="41"/>
      <c r="KBB176" s="41"/>
      <c r="KBC176" s="41"/>
      <c r="KBD176" s="41"/>
      <c r="KBE176" s="41"/>
      <c r="KBF176" s="41"/>
      <c r="KBG176" s="41"/>
      <c r="KBH176" s="41"/>
      <c r="KBI176" s="41"/>
      <c r="KBJ176" s="41"/>
      <c r="KBK176" s="41"/>
      <c r="KBL176" s="41"/>
      <c r="KBM176" s="41"/>
      <c r="KBN176" s="41"/>
      <c r="KBO176" s="41"/>
      <c r="KBP176" s="41"/>
      <c r="KBQ176" s="41"/>
      <c r="KBR176" s="41"/>
      <c r="KBS176" s="41"/>
      <c r="KBT176" s="41"/>
      <c r="KBU176" s="41"/>
      <c r="KBV176" s="41"/>
      <c r="KBW176" s="41"/>
      <c r="KBX176" s="41"/>
      <c r="KBY176" s="41"/>
      <c r="KBZ176" s="41"/>
      <c r="KCA176" s="41"/>
      <c r="KCB176" s="41"/>
      <c r="KCC176" s="41"/>
      <c r="KCD176" s="41"/>
      <c r="KCE176" s="41"/>
      <c r="KCF176" s="41"/>
      <c r="KCG176" s="41"/>
      <c r="KCH176" s="41"/>
      <c r="KCI176" s="41"/>
      <c r="KCJ176" s="41"/>
      <c r="KCK176" s="41"/>
      <c r="KCL176" s="41"/>
      <c r="KCM176" s="41"/>
      <c r="KCN176" s="41"/>
      <c r="KCO176" s="41"/>
      <c r="KCP176" s="41"/>
      <c r="KCQ176" s="41"/>
      <c r="KCR176" s="41"/>
      <c r="KCS176" s="41"/>
      <c r="KCT176" s="41"/>
      <c r="KCU176" s="41"/>
      <c r="KCV176" s="41"/>
      <c r="KCW176" s="41"/>
      <c r="KCX176" s="41"/>
      <c r="KCY176" s="41"/>
      <c r="KCZ176" s="41"/>
      <c r="KDA176" s="41"/>
      <c r="KDB176" s="41"/>
      <c r="KDC176" s="41"/>
      <c r="KDD176" s="41"/>
      <c r="KDE176" s="41"/>
      <c r="KDF176" s="41"/>
      <c r="KDG176" s="41"/>
      <c r="KDH176" s="41"/>
      <c r="KDI176" s="41"/>
      <c r="KDJ176" s="41"/>
      <c r="KDK176" s="41"/>
      <c r="KDL176" s="41"/>
      <c r="KDM176" s="41"/>
      <c r="KDN176" s="41"/>
      <c r="KDO176" s="41"/>
      <c r="KDP176" s="41"/>
      <c r="KDQ176" s="41"/>
      <c r="KDR176" s="41"/>
      <c r="KDS176" s="41"/>
      <c r="KDT176" s="41"/>
      <c r="KDU176" s="41"/>
      <c r="KDV176" s="41"/>
      <c r="KDW176" s="41"/>
      <c r="KDX176" s="41"/>
      <c r="KDY176" s="41"/>
      <c r="KDZ176" s="41"/>
      <c r="KEA176" s="41"/>
      <c r="KEB176" s="41"/>
      <c r="KEC176" s="41"/>
      <c r="KED176" s="41"/>
      <c r="KEE176" s="41"/>
      <c r="KEF176" s="41"/>
      <c r="KEG176" s="41"/>
      <c r="KEH176" s="41"/>
      <c r="KEI176" s="41"/>
      <c r="KEJ176" s="41"/>
      <c r="KEK176" s="41"/>
      <c r="KEL176" s="41"/>
      <c r="KEM176" s="41"/>
      <c r="KEN176" s="41"/>
      <c r="KEO176" s="41"/>
      <c r="KEP176" s="41"/>
      <c r="KEQ176" s="41"/>
      <c r="KER176" s="41"/>
      <c r="KES176" s="41"/>
      <c r="KET176" s="41"/>
      <c r="KEU176" s="41"/>
      <c r="KEV176" s="41"/>
      <c r="KEW176" s="41"/>
      <c r="KEX176" s="41"/>
      <c r="KEY176" s="41"/>
      <c r="KEZ176" s="41"/>
      <c r="KFA176" s="41"/>
      <c r="KFB176" s="41"/>
      <c r="KFC176" s="41"/>
      <c r="KFD176" s="41"/>
      <c r="KFE176" s="41"/>
      <c r="KFF176" s="41"/>
      <c r="KFG176" s="41"/>
      <c r="KFH176" s="41"/>
      <c r="KFI176" s="41"/>
      <c r="KFJ176" s="41"/>
      <c r="KFK176" s="41"/>
      <c r="KFL176" s="41"/>
      <c r="KFM176" s="41"/>
      <c r="KFN176" s="41"/>
      <c r="KFO176" s="41"/>
      <c r="KFP176" s="41"/>
      <c r="KFQ176" s="41"/>
      <c r="KFR176" s="41"/>
      <c r="KFS176" s="41"/>
      <c r="KFT176" s="41"/>
      <c r="KFU176" s="41"/>
      <c r="KFV176" s="41"/>
      <c r="KFW176" s="41"/>
      <c r="KFX176" s="41"/>
      <c r="KFY176" s="41"/>
      <c r="KFZ176" s="41"/>
      <c r="KGA176" s="41"/>
      <c r="KGB176" s="41"/>
      <c r="KGC176" s="41"/>
      <c r="KGD176" s="41"/>
      <c r="KGE176" s="41"/>
      <c r="KGF176" s="41"/>
      <c r="KGG176" s="41"/>
      <c r="KGH176" s="41"/>
      <c r="KGI176" s="41"/>
      <c r="KGJ176" s="41"/>
      <c r="KGK176" s="41"/>
      <c r="KGL176" s="41"/>
      <c r="KGM176" s="41"/>
      <c r="KGN176" s="41"/>
      <c r="KGO176" s="41"/>
      <c r="KGP176" s="41"/>
      <c r="KGQ176" s="41"/>
      <c r="KGR176" s="41"/>
      <c r="KGS176" s="41"/>
      <c r="KGT176" s="41"/>
      <c r="KGU176" s="41"/>
      <c r="KGV176" s="41"/>
      <c r="KGW176" s="41"/>
      <c r="KGX176" s="41"/>
      <c r="KGY176" s="41"/>
      <c r="KGZ176" s="41"/>
      <c r="KHA176" s="41"/>
      <c r="KHB176" s="41"/>
      <c r="KHC176" s="41"/>
      <c r="KHD176" s="41"/>
      <c r="KHE176" s="41"/>
      <c r="KHF176" s="41"/>
      <c r="KHG176" s="41"/>
      <c r="KHH176" s="41"/>
      <c r="KHI176" s="41"/>
      <c r="KHJ176" s="41"/>
      <c r="KHK176" s="41"/>
      <c r="KHL176" s="41"/>
      <c r="KHM176" s="41"/>
      <c r="KHN176" s="41"/>
      <c r="KHO176" s="41"/>
      <c r="KHP176" s="41"/>
      <c r="KHQ176" s="41"/>
      <c r="KHR176" s="41"/>
      <c r="KHS176" s="41"/>
      <c r="KHT176" s="41"/>
      <c r="KHU176" s="41"/>
      <c r="KHV176" s="41"/>
      <c r="KHW176" s="41"/>
      <c r="KHX176" s="41"/>
      <c r="KHY176" s="41"/>
      <c r="KHZ176" s="41"/>
      <c r="KIA176" s="41"/>
      <c r="KIB176" s="41"/>
      <c r="KIC176" s="41"/>
      <c r="KID176" s="41"/>
      <c r="KIE176" s="41"/>
      <c r="KIF176" s="41"/>
      <c r="KIG176" s="41"/>
      <c r="KIH176" s="41"/>
      <c r="KII176" s="41"/>
      <c r="KIJ176" s="41"/>
      <c r="KIK176" s="41"/>
      <c r="KIL176" s="41"/>
      <c r="KIM176" s="41"/>
      <c r="KIT176" s="41"/>
      <c r="KIU176" s="41"/>
      <c r="KIV176" s="41"/>
      <c r="KIW176" s="41"/>
      <c r="KIX176" s="41"/>
      <c r="KIY176" s="41"/>
      <c r="KIZ176" s="41"/>
      <c r="KJA176" s="41"/>
      <c r="KJB176" s="41"/>
      <c r="KJC176" s="41"/>
      <c r="KJD176" s="41"/>
      <c r="KJE176" s="41"/>
      <c r="KJF176" s="41"/>
      <c r="KJG176" s="41"/>
      <c r="KJH176" s="41"/>
      <c r="KJI176" s="41"/>
      <c r="KJJ176" s="41"/>
      <c r="KJK176" s="41"/>
      <c r="KJL176" s="41"/>
      <c r="KJM176" s="41"/>
      <c r="KJN176" s="41"/>
      <c r="KJO176" s="41"/>
      <c r="KJP176" s="41"/>
      <c r="KJQ176" s="41"/>
      <c r="KJR176" s="41"/>
      <c r="KJS176" s="41"/>
      <c r="KJT176" s="41"/>
      <c r="KJU176" s="41"/>
      <c r="KJV176" s="41"/>
      <c r="KJW176" s="41"/>
      <c r="KJX176" s="41"/>
      <c r="KJY176" s="41"/>
      <c r="KJZ176" s="41"/>
      <c r="KKA176" s="41"/>
      <c r="KKB176" s="41"/>
      <c r="KKC176" s="41"/>
      <c r="KKD176" s="41"/>
      <c r="KKE176" s="41"/>
      <c r="KKF176" s="41"/>
      <c r="KKG176" s="41"/>
      <c r="KKH176" s="41"/>
      <c r="KKI176" s="41"/>
      <c r="KKJ176" s="41"/>
      <c r="KKK176" s="41"/>
      <c r="KKL176" s="41"/>
      <c r="KKM176" s="41"/>
      <c r="KKN176" s="41"/>
      <c r="KKO176" s="41"/>
      <c r="KKP176" s="41"/>
      <c r="KKQ176" s="41"/>
      <c r="KKR176" s="41"/>
      <c r="KKS176" s="41"/>
      <c r="KKT176" s="41"/>
      <c r="KKU176" s="41"/>
      <c r="KKV176" s="41"/>
      <c r="KKW176" s="41"/>
      <c r="KKX176" s="41"/>
      <c r="KKY176" s="41"/>
      <c r="KKZ176" s="41"/>
      <c r="KLA176" s="41"/>
      <c r="KLB176" s="41"/>
      <c r="KLC176" s="41"/>
      <c r="KLD176" s="41"/>
      <c r="KLE176" s="41"/>
      <c r="KLF176" s="41"/>
      <c r="KLG176" s="41"/>
      <c r="KLH176" s="41"/>
      <c r="KLI176" s="41"/>
      <c r="KLJ176" s="41"/>
      <c r="KLK176" s="41"/>
      <c r="KLL176" s="41"/>
      <c r="KLM176" s="41"/>
      <c r="KLN176" s="41"/>
      <c r="KLO176" s="41"/>
      <c r="KLP176" s="41"/>
      <c r="KLQ176" s="41"/>
      <c r="KLR176" s="41"/>
      <c r="KLS176" s="41"/>
      <c r="KLT176" s="41"/>
      <c r="KLU176" s="41"/>
      <c r="KLV176" s="41"/>
      <c r="KLW176" s="41"/>
      <c r="KLX176" s="41"/>
      <c r="KLY176" s="41"/>
      <c r="KLZ176" s="41"/>
      <c r="KMA176" s="41"/>
      <c r="KMB176" s="41"/>
      <c r="KMC176" s="41"/>
      <c r="KMD176" s="41"/>
      <c r="KME176" s="41"/>
      <c r="KMF176" s="41"/>
      <c r="KMG176" s="41"/>
      <c r="KMH176" s="41"/>
      <c r="KMI176" s="41"/>
      <c r="KMJ176" s="41"/>
      <c r="KMK176" s="41"/>
      <c r="KML176" s="41"/>
      <c r="KMM176" s="41"/>
      <c r="KMN176" s="41"/>
      <c r="KMO176" s="41"/>
      <c r="KMP176" s="41"/>
      <c r="KMQ176" s="41"/>
      <c r="KMR176" s="41"/>
      <c r="KMS176" s="41"/>
      <c r="KMT176" s="41"/>
      <c r="KMU176" s="41"/>
      <c r="KMV176" s="41"/>
      <c r="KMW176" s="41"/>
      <c r="KMX176" s="41"/>
      <c r="KMY176" s="41"/>
      <c r="KMZ176" s="41"/>
      <c r="KNA176" s="41"/>
      <c r="KNB176" s="41"/>
      <c r="KNC176" s="41"/>
      <c r="KND176" s="41"/>
      <c r="KNE176" s="41"/>
      <c r="KNF176" s="41"/>
      <c r="KNG176" s="41"/>
      <c r="KNH176" s="41"/>
      <c r="KNI176" s="41"/>
      <c r="KNJ176" s="41"/>
      <c r="KNK176" s="41"/>
      <c r="KNL176" s="41"/>
      <c r="KNM176" s="41"/>
      <c r="KNN176" s="41"/>
      <c r="KNO176" s="41"/>
      <c r="KNP176" s="41"/>
      <c r="KNQ176" s="41"/>
      <c r="KNR176" s="41"/>
      <c r="KNS176" s="41"/>
      <c r="KNT176" s="41"/>
      <c r="KNU176" s="41"/>
      <c r="KNV176" s="41"/>
      <c r="KNW176" s="41"/>
      <c r="KNX176" s="41"/>
      <c r="KNY176" s="41"/>
      <c r="KNZ176" s="41"/>
      <c r="KOA176" s="41"/>
      <c r="KOB176" s="41"/>
      <c r="KOC176" s="41"/>
      <c r="KOD176" s="41"/>
      <c r="KOE176" s="41"/>
      <c r="KOF176" s="41"/>
      <c r="KOG176" s="41"/>
      <c r="KOH176" s="41"/>
      <c r="KOI176" s="41"/>
      <c r="KOJ176" s="41"/>
      <c r="KOK176" s="41"/>
      <c r="KOL176" s="41"/>
      <c r="KOM176" s="41"/>
      <c r="KON176" s="41"/>
      <c r="KOO176" s="41"/>
      <c r="KOP176" s="41"/>
      <c r="KOQ176" s="41"/>
      <c r="KOR176" s="41"/>
      <c r="KOS176" s="41"/>
      <c r="KOT176" s="41"/>
      <c r="KOU176" s="41"/>
      <c r="KOV176" s="41"/>
      <c r="KOW176" s="41"/>
      <c r="KOX176" s="41"/>
      <c r="KOY176" s="41"/>
      <c r="KOZ176" s="41"/>
      <c r="KPA176" s="41"/>
      <c r="KPB176" s="41"/>
      <c r="KPC176" s="41"/>
      <c r="KPD176" s="41"/>
      <c r="KPE176" s="41"/>
      <c r="KPF176" s="41"/>
      <c r="KPG176" s="41"/>
      <c r="KPH176" s="41"/>
      <c r="KPI176" s="41"/>
      <c r="KPJ176" s="41"/>
      <c r="KPK176" s="41"/>
      <c r="KPL176" s="41"/>
      <c r="KPM176" s="41"/>
      <c r="KPN176" s="41"/>
      <c r="KPO176" s="41"/>
      <c r="KPP176" s="41"/>
      <c r="KPQ176" s="41"/>
      <c r="KPR176" s="41"/>
      <c r="KPS176" s="41"/>
      <c r="KPT176" s="41"/>
      <c r="KPU176" s="41"/>
      <c r="KPV176" s="41"/>
      <c r="KPW176" s="41"/>
      <c r="KPX176" s="41"/>
      <c r="KPY176" s="41"/>
      <c r="KPZ176" s="41"/>
      <c r="KQA176" s="41"/>
      <c r="KQB176" s="41"/>
      <c r="KQC176" s="41"/>
      <c r="KQD176" s="41"/>
      <c r="KQE176" s="41"/>
      <c r="KQF176" s="41"/>
      <c r="KQG176" s="41"/>
      <c r="KQH176" s="41"/>
      <c r="KQI176" s="41"/>
      <c r="KQJ176" s="41"/>
      <c r="KQK176" s="41"/>
      <c r="KQL176" s="41"/>
      <c r="KQM176" s="41"/>
      <c r="KQN176" s="41"/>
      <c r="KQO176" s="41"/>
      <c r="KQP176" s="41"/>
      <c r="KQQ176" s="41"/>
      <c r="KQR176" s="41"/>
      <c r="KQS176" s="41"/>
      <c r="KQT176" s="41"/>
      <c r="KQU176" s="41"/>
      <c r="KQV176" s="41"/>
      <c r="KQW176" s="41"/>
      <c r="KQX176" s="41"/>
      <c r="KQY176" s="41"/>
      <c r="KQZ176" s="41"/>
      <c r="KRA176" s="41"/>
      <c r="KRB176" s="41"/>
      <c r="KRC176" s="41"/>
      <c r="KRD176" s="41"/>
      <c r="KRE176" s="41"/>
      <c r="KRF176" s="41"/>
      <c r="KRG176" s="41"/>
      <c r="KRH176" s="41"/>
      <c r="KRI176" s="41"/>
      <c r="KRJ176" s="41"/>
      <c r="KRK176" s="41"/>
      <c r="KRL176" s="41"/>
      <c r="KRM176" s="41"/>
      <c r="KRN176" s="41"/>
      <c r="KRO176" s="41"/>
      <c r="KRP176" s="41"/>
      <c r="KRQ176" s="41"/>
      <c r="KRR176" s="41"/>
      <c r="KRS176" s="41"/>
      <c r="KRT176" s="41"/>
      <c r="KRU176" s="41"/>
      <c r="KRV176" s="41"/>
      <c r="KRW176" s="41"/>
      <c r="KRX176" s="41"/>
      <c r="KRY176" s="41"/>
      <c r="KRZ176" s="41"/>
      <c r="KSA176" s="41"/>
      <c r="KSB176" s="41"/>
      <c r="KSC176" s="41"/>
      <c r="KSD176" s="41"/>
      <c r="KSE176" s="41"/>
      <c r="KSF176" s="41"/>
      <c r="KSG176" s="41"/>
      <c r="KSH176" s="41"/>
      <c r="KSI176" s="41"/>
      <c r="KSP176" s="41"/>
      <c r="KSQ176" s="41"/>
      <c r="KSR176" s="41"/>
      <c r="KSS176" s="41"/>
      <c r="KST176" s="41"/>
      <c r="KSU176" s="41"/>
      <c r="KSV176" s="41"/>
      <c r="KSW176" s="41"/>
      <c r="KSX176" s="41"/>
      <c r="KSY176" s="41"/>
      <c r="KSZ176" s="41"/>
      <c r="KTA176" s="41"/>
      <c r="KTB176" s="41"/>
      <c r="KTC176" s="41"/>
      <c r="KTD176" s="41"/>
      <c r="KTE176" s="41"/>
      <c r="KTF176" s="41"/>
      <c r="KTG176" s="41"/>
      <c r="KTH176" s="41"/>
      <c r="KTI176" s="41"/>
      <c r="KTJ176" s="41"/>
      <c r="KTK176" s="41"/>
      <c r="KTL176" s="41"/>
      <c r="KTM176" s="41"/>
      <c r="KTN176" s="41"/>
      <c r="KTO176" s="41"/>
      <c r="KTP176" s="41"/>
      <c r="KTQ176" s="41"/>
      <c r="KTR176" s="41"/>
      <c r="KTS176" s="41"/>
      <c r="KTT176" s="41"/>
      <c r="KTU176" s="41"/>
      <c r="KTV176" s="41"/>
      <c r="KTW176" s="41"/>
      <c r="KTX176" s="41"/>
      <c r="KTY176" s="41"/>
      <c r="KTZ176" s="41"/>
      <c r="KUA176" s="41"/>
      <c r="KUB176" s="41"/>
      <c r="KUC176" s="41"/>
      <c r="KUD176" s="41"/>
      <c r="KUE176" s="41"/>
      <c r="KUF176" s="41"/>
      <c r="KUG176" s="41"/>
      <c r="KUH176" s="41"/>
      <c r="KUI176" s="41"/>
      <c r="KUJ176" s="41"/>
      <c r="KUK176" s="41"/>
      <c r="KUL176" s="41"/>
      <c r="KUM176" s="41"/>
      <c r="KUN176" s="41"/>
      <c r="KUO176" s="41"/>
      <c r="KUP176" s="41"/>
      <c r="KUQ176" s="41"/>
      <c r="KUR176" s="41"/>
      <c r="KUS176" s="41"/>
      <c r="KUT176" s="41"/>
      <c r="KUU176" s="41"/>
      <c r="KUV176" s="41"/>
      <c r="KUW176" s="41"/>
      <c r="KUX176" s="41"/>
      <c r="KUY176" s="41"/>
      <c r="KUZ176" s="41"/>
      <c r="KVA176" s="41"/>
      <c r="KVB176" s="41"/>
      <c r="KVC176" s="41"/>
      <c r="KVD176" s="41"/>
      <c r="KVE176" s="41"/>
      <c r="KVF176" s="41"/>
      <c r="KVG176" s="41"/>
      <c r="KVH176" s="41"/>
      <c r="KVI176" s="41"/>
      <c r="KVJ176" s="41"/>
      <c r="KVK176" s="41"/>
      <c r="KVL176" s="41"/>
      <c r="KVM176" s="41"/>
      <c r="KVN176" s="41"/>
      <c r="KVO176" s="41"/>
      <c r="KVP176" s="41"/>
      <c r="KVQ176" s="41"/>
      <c r="KVR176" s="41"/>
      <c r="KVS176" s="41"/>
      <c r="KVT176" s="41"/>
      <c r="KVU176" s="41"/>
      <c r="KVV176" s="41"/>
      <c r="KVW176" s="41"/>
      <c r="KVX176" s="41"/>
      <c r="KVY176" s="41"/>
      <c r="KVZ176" s="41"/>
      <c r="KWA176" s="41"/>
      <c r="KWB176" s="41"/>
      <c r="KWC176" s="41"/>
      <c r="KWD176" s="41"/>
      <c r="KWE176" s="41"/>
      <c r="KWF176" s="41"/>
      <c r="KWG176" s="41"/>
      <c r="KWH176" s="41"/>
      <c r="KWI176" s="41"/>
      <c r="KWJ176" s="41"/>
      <c r="KWK176" s="41"/>
      <c r="KWL176" s="41"/>
      <c r="KWM176" s="41"/>
      <c r="KWN176" s="41"/>
      <c r="KWO176" s="41"/>
      <c r="KWP176" s="41"/>
      <c r="KWQ176" s="41"/>
      <c r="KWR176" s="41"/>
      <c r="KWS176" s="41"/>
      <c r="KWT176" s="41"/>
      <c r="KWU176" s="41"/>
      <c r="KWV176" s="41"/>
      <c r="KWW176" s="41"/>
      <c r="KWX176" s="41"/>
      <c r="KWY176" s="41"/>
      <c r="KWZ176" s="41"/>
      <c r="KXA176" s="41"/>
      <c r="KXB176" s="41"/>
      <c r="KXC176" s="41"/>
      <c r="KXD176" s="41"/>
      <c r="KXE176" s="41"/>
      <c r="KXF176" s="41"/>
      <c r="KXG176" s="41"/>
      <c r="KXH176" s="41"/>
      <c r="KXI176" s="41"/>
      <c r="KXJ176" s="41"/>
      <c r="KXK176" s="41"/>
      <c r="KXL176" s="41"/>
      <c r="KXM176" s="41"/>
      <c r="KXN176" s="41"/>
      <c r="KXO176" s="41"/>
      <c r="KXP176" s="41"/>
      <c r="KXQ176" s="41"/>
      <c r="KXR176" s="41"/>
      <c r="KXS176" s="41"/>
      <c r="KXT176" s="41"/>
      <c r="KXU176" s="41"/>
      <c r="KXV176" s="41"/>
      <c r="KXW176" s="41"/>
      <c r="KXX176" s="41"/>
      <c r="KXY176" s="41"/>
      <c r="KXZ176" s="41"/>
      <c r="KYA176" s="41"/>
      <c r="KYB176" s="41"/>
      <c r="KYC176" s="41"/>
      <c r="KYD176" s="41"/>
      <c r="KYE176" s="41"/>
      <c r="KYF176" s="41"/>
      <c r="KYG176" s="41"/>
      <c r="KYH176" s="41"/>
      <c r="KYI176" s="41"/>
      <c r="KYJ176" s="41"/>
      <c r="KYK176" s="41"/>
      <c r="KYL176" s="41"/>
      <c r="KYM176" s="41"/>
      <c r="KYN176" s="41"/>
      <c r="KYO176" s="41"/>
      <c r="KYP176" s="41"/>
      <c r="KYQ176" s="41"/>
      <c r="KYR176" s="41"/>
      <c r="KYS176" s="41"/>
      <c r="KYT176" s="41"/>
      <c r="KYU176" s="41"/>
      <c r="KYV176" s="41"/>
      <c r="KYW176" s="41"/>
      <c r="KYX176" s="41"/>
      <c r="KYY176" s="41"/>
      <c r="KYZ176" s="41"/>
      <c r="KZA176" s="41"/>
      <c r="KZB176" s="41"/>
      <c r="KZC176" s="41"/>
      <c r="KZD176" s="41"/>
      <c r="KZE176" s="41"/>
      <c r="KZF176" s="41"/>
      <c r="KZG176" s="41"/>
      <c r="KZH176" s="41"/>
      <c r="KZI176" s="41"/>
      <c r="KZJ176" s="41"/>
      <c r="KZK176" s="41"/>
      <c r="KZL176" s="41"/>
      <c r="KZM176" s="41"/>
      <c r="KZN176" s="41"/>
      <c r="KZO176" s="41"/>
      <c r="KZP176" s="41"/>
      <c r="KZQ176" s="41"/>
      <c r="KZR176" s="41"/>
      <c r="KZS176" s="41"/>
      <c r="KZT176" s="41"/>
      <c r="KZU176" s="41"/>
      <c r="KZV176" s="41"/>
      <c r="KZW176" s="41"/>
      <c r="KZX176" s="41"/>
      <c r="KZY176" s="41"/>
      <c r="KZZ176" s="41"/>
      <c r="LAA176" s="41"/>
      <c r="LAB176" s="41"/>
      <c r="LAC176" s="41"/>
      <c r="LAD176" s="41"/>
      <c r="LAE176" s="41"/>
      <c r="LAF176" s="41"/>
      <c r="LAG176" s="41"/>
      <c r="LAH176" s="41"/>
      <c r="LAI176" s="41"/>
      <c r="LAJ176" s="41"/>
      <c r="LAK176" s="41"/>
      <c r="LAL176" s="41"/>
      <c r="LAM176" s="41"/>
      <c r="LAN176" s="41"/>
      <c r="LAO176" s="41"/>
      <c r="LAP176" s="41"/>
      <c r="LAQ176" s="41"/>
      <c r="LAR176" s="41"/>
      <c r="LAS176" s="41"/>
      <c r="LAT176" s="41"/>
      <c r="LAU176" s="41"/>
      <c r="LAV176" s="41"/>
      <c r="LAW176" s="41"/>
      <c r="LAX176" s="41"/>
      <c r="LAY176" s="41"/>
      <c r="LAZ176" s="41"/>
      <c r="LBA176" s="41"/>
      <c r="LBB176" s="41"/>
      <c r="LBC176" s="41"/>
      <c r="LBD176" s="41"/>
      <c r="LBE176" s="41"/>
      <c r="LBF176" s="41"/>
      <c r="LBG176" s="41"/>
      <c r="LBH176" s="41"/>
      <c r="LBI176" s="41"/>
      <c r="LBJ176" s="41"/>
      <c r="LBK176" s="41"/>
      <c r="LBL176" s="41"/>
      <c r="LBM176" s="41"/>
      <c r="LBN176" s="41"/>
      <c r="LBO176" s="41"/>
      <c r="LBP176" s="41"/>
      <c r="LBQ176" s="41"/>
      <c r="LBR176" s="41"/>
      <c r="LBS176" s="41"/>
      <c r="LBT176" s="41"/>
      <c r="LBU176" s="41"/>
      <c r="LBV176" s="41"/>
      <c r="LBW176" s="41"/>
      <c r="LBX176" s="41"/>
      <c r="LBY176" s="41"/>
      <c r="LBZ176" s="41"/>
      <c r="LCA176" s="41"/>
      <c r="LCB176" s="41"/>
      <c r="LCC176" s="41"/>
      <c r="LCD176" s="41"/>
      <c r="LCE176" s="41"/>
      <c r="LCL176" s="41"/>
      <c r="LCM176" s="41"/>
      <c r="LCN176" s="41"/>
      <c r="LCO176" s="41"/>
      <c r="LCP176" s="41"/>
      <c r="LCQ176" s="41"/>
      <c r="LCR176" s="41"/>
      <c r="LCS176" s="41"/>
      <c r="LCT176" s="41"/>
      <c r="LCU176" s="41"/>
      <c r="LCV176" s="41"/>
      <c r="LCW176" s="41"/>
      <c r="LCX176" s="41"/>
      <c r="LCY176" s="41"/>
      <c r="LCZ176" s="41"/>
      <c r="LDA176" s="41"/>
      <c r="LDB176" s="41"/>
      <c r="LDC176" s="41"/>
      <c r="LDD176" s="41"/>
      <c r="LDE176" s="41"/>
      <c r="LDF176" s="41"/>
      <c r="LDG176" s="41"/>
      <c r="LDH176" s="41"/>
      <c r="LDI176" s="41"/>
      <c r="LDJ176" s="41"/>
      <c r="LDK176" s="41"/>
      <c r="LDL176" s="41"/>
      <c r="LDM176" s="41"/>
      <c r="LDN176" s="41"/>
      <c r="LDO176" s="41"/>
      <c r="LDP176" s="41"/>
      <c r="LDQ176" s="41"/>
      <c r="LDR176" s="41"/>
      <c r="LDS176" s="41"/>
      <c r="LDT176" s="41"/>
      <c r="LDU176" s="41"/>
      <c r="LDV176" s="41"/>
      <c r="LDW176" s="41"/>
      <c r="LDX176" s="41"/>
      <c r="LDY176" s="41"/>
      <c r="LDZ176" s="41"/>
      <c r="LEA176" s="41"/>
      <c r="LEB176" s="41"/>
      <c r="LEC176" s="41"/>
      <c r="LED176" s="41"/>
      <c r="LEE176" s="41"/>
      <c r="LEF176" s="41"/>
      <c r="LEG176" s="41"/>
      <c r="LEH176" s="41"/>
      <c r="LEI176" s="41"/>
      <c r="LEJ176" s="41"/>
      <c r="LEK176" s="41"/>
      <c r="LEL176" s="41"/>
      <c r="LEM176" s="41"/>
      <c r="LEN176" s="41"/>
      <c r="LEO176" s="41"/>
      <c r="LEP176" s="41"/>
      <c r="LEQ176" s="41"/>
      <c r="LER176" s="41"/>
      <c r="LES176" s="41"/>
      <c r="LET176" s="41"/>
      <c r="LEU176" s="41"/>
      <c r="LEV176" s="41"/>
      <c r="LEW176" s="41"/>
      <c r="LEX176" s="41"/>
      <c r="LEY176" s="41"/>
      <c r="LEZ176" s="41"/>
      <c r="LFA176" s="41"/>
      <c r="LFB176" s="41"/>
      <c r="LFC176" s="41"/>
      <c r="LFD176" s="41"/>
      <c r="LFE176" s="41"/>
      <c r="LFF176" s="41"/>
      <c r="LFG176" s="41"/>
      <c r="LFH176" s="41"/>
      <c r="LFI176" s="41"/>
      <c r="LFJ176" s="41"/>
      <c r="LFK176" s="41"/>
      <c r="LFL176" s="41"/>
      <c r="LFM176" s="41"/>
      <c r="LFN176" s="41"/>
      <c r="LFO176" s="41"/>
      <c r="LFP176" s="41"/>
      <c r="LFQ176" s="41"/>
      <c r="LFR176" s="41"/>
      <c r="LFS176" s="41"/>
      <c r="LFT176" s="41"/>
      <c r="LFU176" s="41"/>
      <c r="LFV176" s="41"/>
      <c r="LFW176" s="41"/>
      <c r="LFX176" s="41"/>
      <c r="LFY176" s="41"/>
      <c r="LFZ176" s="41"/>
      <c r="LGA176" s="41"/>
      <c r="LGB176" s="41"/>
      <c r="LGC176" s="41"/>
      <c r="LGD176" s="41"/>
      <c r="LGE176" s="41"/>
      <c r="LGF176" s="41"/>
      <c r="LGG176" s="41"/>
      <c r="LGH176" s="41"/>
      <c r="LGI176" s="41"/>
      <c r="LGJ176" s="41"/>
      <c r="LGK176" s="41"/>
      <c r="LGL176" s="41"/>
      <c r="LGM176" s="41"/>
      <c r="LGN176" s="41"/>
      <c r="LGO176" s="41"/>
      <c r="LGP176" s="41"/>
      <c r="LGQ176" s="41"/>
      <c r="LGR176" s="41"/>
      <c r="LGS176" s="41"/>
      <c r="LGT176" s="41"/>
      <c r="LGU176" s="41"/>
      <c r="LGV176" s="41"/>
      <c r="LGW176" s="41"/>
      <c r="LGX176" s="41"/>
      <c r="LGY176" s="41"/>
      <c r="LGZ176" s="41"/>
      <c r="LHA176" s="41"/>
      <c r="LHB176" s="41"/>
      <c r="LHC176" s="41"/>
      <c r="LHD176" s="41"/>
      <c r="LHE176" s="41"/>
      <c r="LHF176" s="41"/>
      <c r="LHG176" s="41"/>
      <c r="LHH176" s="41"/>
      <c r="LHI176" s="41"/>
      <c r="LHJ176" s="41"/>
      <c r="LHK176" s="41"/>
      <c r="LHL176" s="41"/>
      <c r="LHM176" s="41"/>
      <c r="LHN176" s="41"/>
      <c r="LHO176" s="41"/>
      <c r="LHP176" s="41"/>
      <c r="LHQ176" s="41"/>
      <c r="LHR176" s="41"/>
      <c r="LHS176" s="41"/>
      <c r="LHT176" s="41"/>
      <c r="LHU176" s="41"/>
      <c r="LHV176" s="41"/>
      <c r="LHW176" s="41"/>
      <c r="LHX176" s="41"/>
      <c r="LHY176" s="41"/>
      <c r="LHZ176" s="41"/>
      <c r="LIA176" s="41"/>
      <c r="LIB176" s="41"/>
      <c r="LIC176" s="41"/>
      <c r="LID176" s="41"/>
      <c r="LIE176" s="41"/>
      <c r="LIF176" s="41"/>
      <c r="LIG176" s="41"/>
      <c r="LIH176" s="41"/>
      <c r="LII176" s="41"/>
      <c r="LIJ176" s="41"/>
      <c r="LIK176" s="41"/>
      <c r="LIL176" s="41"/>
      <c r="LIM176" s="41"/>
      <c r="LIN176" s="41"/>
      <c r="LIO176" s="41"/>
      <c r="LIP176" s="41"/>
      <c r="LIQ176" s="41"/>
      <c r="LIR176" s="41"/>
      <c r="LIS176" s="41"/>
      <c r="LIT176" s="41"/>
      <c r="LIU176" s="41"/>
      <c r="LIV176" s="41"/>
      <c r="LIW176" s="41"/>
      <c r="LIX176" s="41"/>
      <c r="LIY176" s="41"/>
      <c r="LIZ176" s="41"/>
      <c r="LJA176" s="41"/>
      <c r="LJB176" s="41"/>
      <c r="LJC176" s="41"/>
      <c r="LJD176" s="41"/>
      <c r="LJE176" s="41"/>
      <c r="LJF176" s="41"/>
      <c r="LJG176" s="41"/>
      <c r="LJH176" s="41"/>
      <c r="LJI176" s="41"/>
      <c r="LJJ176" s="41"/>
      <c r="LJK176" s="41"/>
      <c r="LJL176" s="41"/>
      <c r="LJM176" s="41"/>
      <c r="LJN176" s="41"/>
      <c r="LJO176" s="41"/>
      <c r="LJP176" s="41"/>
      <c r="LJQ176" s="41"/>
      <c r="LJR176" s="41"/>
      <c r="LJS176" s="41"/>
      <c r="LJT176" s="41"/>
      <c r="LJU176" s="41"/>
      <c r="LJV176" s="41"/>
      <c r="LJW176" s="41"/>
      <c r="LJX176" s="41"/>
      <c r="LJY176" s="41"/>
      <c r="LJZ176" s="41"/>
      <c r="LKA176" s="41"/>
      <c r="LKB176" s="41"/>
      <c r="LKC176" s="41"/>
      <c r="LKD176" s="41"/>
      <c r="LKE176" s="41"/>
      <c r="LKF176" s="41"/>
      <c r="LKG176" s="41"/>
      <c r="LKH176" s="41"/>
      <c r="LKI176" s="41"/>
      <c r="LKJ176" s="41"/>
      <c r="LKK176" s="41"/>
      <c r="LKL176" s="41"/>
      <c r="LKM176" s="41"/>
      <c r="LKN176" s="41"/>
      <c r="LKO176" s="41"/>
      <c r="LKP176" s="41"/>
      <c r="LKQ176" s="41"/>
      <c r="LKR176" s="41"/>
      <c r="LKS176" s="41"/>
      <c r="LKT176" s="41"/>
      <c r="LKU176" s="41"/>
      <c r="LKV176" s="41"/>
      <c r="LKW176" s="41"/>
      <c r="LKX176" s="41"/>
      <c r="LKY176" s="41"/>
      <c r="LKZ176" s="41"/>
      <c r="LLA176" s="41"/>
      <c r="LLB176" s="41"/>
      <c r="LLC176" s="41"/>
      <c r="LLD176" s="41"/>
      <c r="LLE176" s="41"/>
      <c r="LLF176" s="41"/>
      <c r="LLG176" s="41"/>
      <c r="LLH176" s="41"/>
      <c r="LLI176" s="41"/>
      <c r="LLJ176" s="41"/>
      <c r="LLK176" s="41"/>
      <c r="LLL176" s="41"/>
      <c r="LLM176" s="41"/>
      <c r="LLN176" s="41"/>
      <c r="LLO176" s="41"/>
      <c r="LLP176" s="41"/>
      <c r="LLQ176" s="41"/>
      <c r="LLR176" s="41"/>
      <c r="LLS176" s="41"/>
      <c r="LLT176" s="41"/>
      <c r="LLU176" s="41"/>
      <c r="LLV176" s="41"/>
      <c r="LLW176" s="41"/>
      <c r="LLX176" s="41"/>
      <c r="LLY176" s="41"/>
      <c r="LLZ176" s="41"/>
      <c r="LMA176" s="41"/>
      <c r="LMH176" s="41"/>
      <c r="LMI176" s="41"/>
      <c r="LMJ176" s="41"/>
      <c r="LMK176" s="41"/>
      <c r="LML176" s="41"/>
      <c r="LMM176" s="41"/>
      <c r="LMN176" s="41"/>
      <c r="LMO176" s="41"/>
      <c r="LMP176" s="41"/>
      <c r="LMQ176" s="41"/>
      <c r="LMR176" s="41"/>
      <c r="LMS176" s="41"/>
      <c r="LMT176" s="41"/>
      <c r="LMU176" s="41"/>
      <c r="LMV176" s="41"/>
      <c r="LMW176" s="41"/>
      <c r="LMX176" s="41"/>
      <c r="LMY176" s="41"/>
      <c r="LMZ176" s="41"/>
      <c r="LNA176" s="41"/>
      <c r="LNB176" s="41"/>
      <c r="LNC176" s="41"/>
      <c r="LND176" s="41"/>
      <c r="LNE176" s="41"/>
      <c r="LNF176" s="41"/>
      <c r="LNG176" s="41"/>
      <c r="LNH176" s="41"/>
      <c r="LNI176" s="41"/>
      <c r="LNJ176" s="41"/>
      <c r="LNK176" s="41"/>
      <c r="LNL176" s="41"/>
      <c r="LNM176" s="41"/>
      <c r="LNN176" s="41"/>
      <c r="LNO176" s="41"/>
      <c r="LNP176" s="41"/>
      <c r="LNQ176" s="41"/>
      <c r="LNR176" s="41"/>
      <c r="LNS176" s="41"/>
      <c r="LNT176" s="41"/>
      <c r="LNU176" s="41"/>
      <c r="LNV176" s="41"/>
      <c r="LNW176" s="41"/>
      <c r="LNX176" s="41"/>
      <c r="LNY176" s="41"/>
      <c r="LNZ176" s="41"/>
      <c r="LOA176" s="41"/>
      <c r="LOB176" s="41"/>
      <c r="LOC176" s="41"/>
      <c r="LOD176" s="41"/>
      <c r="LOE176" s="41"/>
      <c r="LOF176" s="41"/>
      <c r="LOG176" s="41"/>
      <c r="LOH176" s="41"/>
      <c r="LOI176" s="41"/>
      <c r="LOJ176" s="41"/>
      <c r="LOK176" s="41"/>
      <c r="LOL176" s="41"/>
      <c r="LOM176" s="41"/>
      <c r="LON176" s="41"/>
      <c r="LOO176" s="41"/>
      <c r="LOP176" s="41"/>
      <c r="LOQ176" s="41"/>
      <c r="LOR176" s="41"/>
      <c r="LOS176" s="41"/>
      <c r="LOT176" s="41"/>
      <c r="LOU176" s="41"/>
      <c r="LOV176" s="41"/>
      <c r="LOW176" s="41"/>
      <c r="LOX176" s="41"/>
      <c r="LOY176" s="41"/>
      <c r="LOZ176" s="41"/>
      <c r="LPA176" s="41"/>
      <c r="LPB176" s="41"/>
      <c r="LPC176" s="41"/>
      <c r="LPD176" s="41"/>
      <c r="LPE176" s="41"/>
      <c r="LPF176" s="41"/>
      <c r="LPG176" s="41"/>
      <c r="LPH176" s="41"/>
      <c r="LPI176" s="41"/>
      <c r="LPJ176" s="41"/>
      <c r="LPK176" s="41"/>
      <c r="LPL176" s="41"/>
      <c r="LPM176" s="41"/>
      <c r="LPN176" s="41"/>
      <c r="LPO176" s="41"/>
      <c r="LPP176" s="41"/>
      <c r="LPQ176" s="41"/>
      <c r="LPR176" s="41"/>
      <c r="LPS176" s="41"/>
      <c r="LPT176" s="41"/>
      <c r="LPU176" s="41"/>
      <c r="LPV176" s="41"/>
      <c r="LPW176" s="41"/>
      <c r="LPX176" s="41"/>
      <c r="LPY176" s="41"/>
      <c r="LPZ176" s="41"/>
      <c r="LQA176" s="41"/>
      <c r="LQB176" s="41"/>
      <c r="LQC176" s="41"/>
      <c r="LQD176" s="41"/>
      <c r="LQE176" s="41"/>
      <c r="LQF176" s="41"/>
      <c r="LQG176" s="41"/>
      <c r="LQH176" s="41"/>
      <c r="LQI176" s="41"/>
      <c r="LQJ176" s="41"/>
      <c r="LQK176" s="41"/>
      <c r="LQL176" s="41"/>
      <c r="LQM176" s="41"/>
      <c r="LQN176" s="41"/>
      <c r="LQO176" s="41"/>
      <c r="LQP176" s="41"/>
      <c r="LQQ176" s="41"/>
      <c r="LQR176" s="41"/>
      <c r="LQS176" s="41"/>
      <c r="LQT176" s="41"/>
      <c r="LQU176" s="41"/>
      <c r="LQV176" s="41"/>
      <c r="LQW176" s="41"/>
      <c r="LQX176" s="41"/>
      <c r="LQY176" s="41"/>
      <c r="LQZ176" s="41"/>
      <c r="LRA176" s="41"/>
      <c r="LRB176" s="41"/>
      <c r="LRC176" s="41"/>
      <c r="LRD176" s="41"/>
      <c r="LRE176" s="41"/>
      <c r="LRF176" s="41"/>
      <c r="LRG176" s="41"/>
      <c r="LRH176" s="41"/>
      <c r="LRI176" s="41"/>
      <c r="LRJ176" s="41"/>
      <c r="LRK176" s="41"/>
      <c r="LRL176" s="41"/>
      <c r="LRM176" s="41"/>
      <c r="LRN176" s="41"/>
      <c r="LRO176" s="41"/>
      <c r="LRP176" s="41"/>
      <c r="LRQ176" s="41"/>
      <c r="LRR176" s="41"/>
      <c r="LRS176" s="41"/>
      <c r="LRT176" s="41"/>
      <c r="LRU176" s="41"/>
      <c r="LRV176" s="41"/>
      <c r="LRW176" s="41"/>
      <c r="LRX176" s="41"/>
      <c r="LRY176" s="41"/>
      <c r="LRZ176" s="41"/>
      <c r="LSA176" s="41"/>
      <c r="LSB176" s="41"/>
      <c r="LSC176" s="41"/>
      <c r="LSD176" s="41"/>
      <c r="LSE176" s="41"/>
      <c r="LSF176" s="41"/>
      <c r="LSG176" s="41"/>
      <c r="LSH176" s="41"/>
      <c r="LSI176" s="41"/>
      <c r="LSJ176" s="41"/>
      <c r="LSK176" s="41"/>
      <c r="LSL176" s="41"/>
      <c r="LSM176" s="41"/>
      <c r="LSN176" s="41"/>
      <c r="LSO176" s="41"/>
      <c r="LSP176" s="41"/>
      <c r="LSQ176" s="41"/>
      <c r="LSR176" s="41"/>
      <c r="LSS176" s="41"/>
      <c r="LST176" s="41"/>
      <c r="LSU176" s="41"/>
      <c r="LSV176" s="41"/>
      <c r="LSW176" s="41"/>
      <c r="LSX176" s="41"/>
      <c r="LSY176" s="41"/>
      <c r="LSZ176" s="41"/>
      <c r="LTA176" s="41"/>
      <c r="LTB176" s="41"/>
      <c r="LTC176" s="41"/>
      <c r="LTD176" s="41"/>
      <c r="LTE176" s="41"/>
      <c r="LTF176" s="41"/>
      <c r="LTG176" s="41"/>
      <c r="LTH176" s="41"/>
      <c r="LTI176" s="41"/>
      <c r="LTJ176" s="41"/>
      <c r="LTK176" s="41"/>
      <c r="LTL176" s="41"/>
      <c r="LTM176" s="41"/>
      <c r="LTN176" s="41"/>
      <c r="LTO176" s="41"/>
      <c r="LTP176" s="41"/>
      <c r="LTQ176" s="41"/>
      <c r="LTR176" s="41"/>
      <c r="LTS176" s="41"/>
      <c r="LTT176" s="41"/>
      <c r="LTU176" s="41"/>
      <c r="LTV176" s="41"/>
      <c r="LTW176" s="41"/>
      <c r="LTX176" s="41"/>
      <c r="LTY176" s="41"/>
      <c r="LTZ176" s="41"/>
      <c r="LUA176" s="41"/>
      <c r="LUB176" s="41"/>
      <c r="LUC176" s="41"/>
      <c r="LUD176" s="41"/>
      <c r="LUE176" s="41"/>
      <c r="LUF176" s="41"/>
      <c r="LUG176" s="41"/>
      <c r="LUH176" s="41"/>
      <c r="LUI176" s="41"/>
      <c r="LUJ176" s="41"/>
      <c r="LUK176" s="41"/>
      <c r="LUL176" s="41"/>
      <c r="LUM176" s="41"/>
      <c r="LUN176" s="41"/>
      <c r="LUO176" s="41"/>
      <c r="LUP176" s="41"/>
      <c r="LUQ176" s="41"/>
      <c r="LUR176" s="41"/>
      <c r="LUS176" s="41"/>
      <c r="LUT176" s="41"/>
      <c r="LUU176" s="41"/>
      <c r="LUV176" s="41"/>
      <c r="LUW176" s="41"/>
      <c r="LUX176" s="41"/>
      <c r="LUY176" s="41"/>
      <c r="LUZ176" s="41"/>
      <c r="LVA176" s="41"/>
      <c r="LVB176" s="41"/>
      <c r="LVC176" s="41"/>
      <c r="LVD176" s="41"/>
      <c r="LVE176" s="41"/>
      <c r="LVF176" s="41"/>
      <c r="LVG176" s="41"/>
      <c r="LVH176" s="41"/>
      <c r="LVI176" s="41"/>
      <c r="LVJ176" s="41"/>
      <c r="LVK176" s="41"/>
      <c r="LVL176" s="41"/>
      <c r="LVM176" s="41"/>
      <c r="LVN176" s="41"/>
      <c r="LVO176" s="41"/>
      <c r="LVP176" s="41"/>
      <c r="LVQ176" s="41"/>
      <c r="LVR176" s="41"/>
      <c r="LVS176" s="41"/>
      <c r="LVT176" s="41"/>
      <c r="LVU176" s="41"/>
      <c r="LVV176" s="41"/>
      <c r="LVW176" s="41"/>
      <c r="LWD176" s="41"/>
      <c r="LWE176" s="41"/>
      <c r="LWF176" s="41"/>
      <c r="LWG176" s="41"/>
      <c r="LWH176" s="41"/>
      <c r="LWI176" s="41"/>
      <c r="LWJ176" s="41"/>
      <c r="LWK176" s="41"/>
      <c r="LWL176" s="41"/>
      <c r="LWM176" s="41"/>
      <c r="LWN176" s="41"/>
      <c r="LWO176" s="41"/>
      <c r="LWP176" s="41"/>
      <c r="LWQ176" s="41"/>
      <c r="LWR176" s="41"/>
      <c r="LWS176" s="41"/>
      <c r="LWT176" s="41"/>
      <c r="LWU176" s="41"/>
      <c r="LWV176" s="41"/>
      <c r="LWW176" s="41"/>
      <c r="LWX176" s="41"/>
      <c r="LWY176" s="41"/>
      <c r="LWZ176" s="41"/>
      <c r="LXA176" s="41"/>
      <c r="LXB176" s="41"/>
      <c r="LXC176" s="41"/>
      <c r="LXD176" s="41"/>
      <c r="LXE176" s="41"/>
      <c r="LXF176" s="41"/>
      <c r="LXG176" s="41"/>
      <c r="LXH176" s="41"/>
      <c r="LXI176" s="41"/>
      <c r="LXJ176" s="41"/>
      <c r="LXK176" s="41"/>
      <c r="LXL176" s="41"/>
      <c r="LXM176" s="41"/>
      <c r="LXN176" s="41"/>
      <c r="LXO176" s="41"/>
      <c r="LXP176" s="41"/>
      <c r="LXQ176" s="41"/>
      <c r="LXR176" s="41"/>
      <c r="LXS176" s="41"/>
      <c r="LXT176" s="41"/>
      <c r="LXU176" s="41"/>
      <c r="LXV176" s="41"/>
      <c r="LXW176" s="41"/>
      <c r="LXX176" s="41"/>
      <c r="LXY176" s="41"/>
      <c r="LXZ176" s="41"/>
      <c r="LYA176" s="41"/>
      <c r="LYB176" s="41"/>
      <c r="LYC176" s="41"/>
      <c r="LYD176" s="41"/>
      <c r="LYE176" s="41"/>
      <c r="LYF176" s="41"/>
      <c r="LYG176" s="41"/>
      <c r="LYH176" s="41"/>
      <c r="LYI176" s="41"/>
      <c r="LYJ176" s="41"/>
      <c r="LYK176" s="41"/>
      <c r="LYL176" s="41"/>
      <c r="LYM176" s="41"/>
      <c r="LYN176" s="41"/>
      <c r="LYO176" s="41"/>
      <c r="LYP176" s="41"/>
      <c r="LYQ176" s="41"/>
      <c r="LYR176" s="41"/>
      <c r="LYS176" s="41"/>
      <c r="LYT176" s="41"/>
      <c r="LYU176" s="41"/>
      <c r="LYV176" s="41"/>
      <c r="LYW176" s="41"/>
      <c r="LYX176" s="41"/>
      <c r="LYY176" s="41"/>
      <c r="LYZ176" s="41"/>
      <c r="LZA176" s="41"/>
      <c r="LZB176" s="41"/>
      <c r="LZC176" s="41"/>
      <c r="LZD176" s="41"/>
      <c r="LZE176" s="41"/>
      <c r="LZF176" s="41"/>
      <c r="LZG176" s="41"/>
      <c r="LZH176" s="41"/>
      <c r="LZI176" s="41"/>
      <c r="LZJ176" s="41"/>
      <c r="LZK176" s="41"/>
      <c r="LZL176" s="41"/>
      <c r="LZM176" s="41"/>
      <c r="LZN176" s="41"/>
      <c r="LZO176" s="41"/>
      <c r="LZP176" s="41"/>
      <c r="LZQ176" s="41"/>
      <c r="LZR176" s="41"/>
      <c r="LZS176" s="41"/>
      <c r="LZT176" s="41"/>
      <c r="LZU176" s="41"/>
      <c r="LZV176" s="41"/>
      <c r="LZW176" s="41"/>
      <c r="LZX176" s="41"/>
      <c r="LZY176" s="41"/>
      <c r="LZZ176" s="41"/>
      <c r="MAA176" s="41"/>
      <c r="MAB176" s="41"/>
      <c r="MAC176" s="41"/>
      <c r="MAD176" s="41"/>
      <c r="MAE176" s="41"/>
      <c r="MAF176" s="41"/>
      <c r="MAG176" s="41"/>
      <c r="MAH176" s="41"/>
      <c r="MAI176" s="41"/>
      <c r="MAJ176" s="41"/>
      <c r="MAK176" s="41"/>
      <c r="MAL176" s="41"/>
      <c r="MAM176" s="41"/>
      <c r="MAN176" s="41"/>
      <c r="MAO176" s="41"/>
      <c r="MAP176" s="41"/>
      <c r="MAQ176" s="41"/>
      <c r="MAR176" s="41"/>
      <c r="MAS176" s="41"/>
      <c r="MAT176" s="41"/>
      <c r="MAU176" s="41"/>
      <c r="MAV176" s="41"/>
      <c r="MAW176" s="41"/>
      <c r="MAX176" s="41"/>
      <c r="MAY176" s="41"/>
      <c r="MAZ176" s="41"/>
      <c r="MBA176" s="41"/>
      <c r="MBB176" s="41"/>
      <c r="MBC176" s="41"/>
      <c r="MBD176" s="41"/>
      <c r="MBE176" s="41"/>
      <c r="MBF176" s="41"/>
      <c r="MBG176" s="41"/>
      <c r="MBH176" s="41"/>
      <c r="MBI176" s="41"/>
      <c r="MBJ176" s="41"/>
      <c r="MBK176" s="41"/>
      <c r="MBL176" s="41"/>
      <c r="MBM176" s="41"/>
      <c r="MBN176" s="41"/>
      <c r="MBO176" s="41"/>
      <c r="MBP176" s="41"/>
      <c r="MBQ176" s="41"/>
      <c r="MBR176" s="41"/>
      <c r="MBS176" s="41"/>
      <c r="MBT176" s="41"/>
      <c r="MBU176" s="41"/>
      <c r="MBV176" s="41"/>
      <c r="MBW176" s="41"/>
      <c r="MBX176" s="41"/>
      <c r="MBY176" s="41"/>
      <c r="MBZ176" s="41"/>
      <c r="MCA176" s="41"/>
      <c r="MCB176" s="41"/>
      <c r="MCC176" s="41"/>
      <c r="MCD176" s="41"/>
      <c r="MCE176" s="41"/>
      <c r="MCF176" s="41"/>
      <c r="MCG176" s="41"/>
      <c r="MCH176" s="41"/>
      <c r="MCI176" s="41"/>
      <c r="MCJ176" s="41"/>
      <c r="MCK176" s="41"/>
      <c r="MCL176" s="41"/>
      <c r="MCM176" s="41"/>
      <c r="MCN176" s="41"/>
      <c r="MCO176" s="41"/>
      <c r="MCP176" s="41"/>
      <c r="MCQ176" s="41"/>
      <c r="MCR176" s="41"/>
      <c r="MCS176" s="41"/>
      <c r="MCT176" s="41"/>
      <c r="MCU176" s="41"/>
      <c r="MCV176" s="41"/>
      <c r="MCW176" s="41"/>
      <c r="MCX176" s="41"/>
      <c r="MCY176" s="41"/>
      <c r="MCZ176" s="41"/>
      <c r="MDA176" s="41"/>
      <c r="MDB176" s="41"/>
      <c r="MDC176" s="41"/>
      <c r="MDD176" s="41"/>
      <c r="MDE176" s="41"/>
      <c r="MDF176" s="41"/>
      <c r="MDG176" s="41"/>
      <c r="MDH176" s="41"/>
      <c r="MDI176" s="41"/>
      <c r="MDJ176" s="41"/>
      <c r="MDK176" s="41"/>
      <c r="MDL176" s="41"/>
      <c r="MDM176" s="41"/>
      <c r="MDN176" s="41"/>
      <c r="MDO176" s="41"/>
      <c r="MDP176" s="41"/>
      <c r="MDQ176" s="41"/>
      <c r="MDR176" s="41"/>
      <c r="MDS176" s="41"/>
      <c r="MDT176" s="41"/>
      <c r="MDU176" s="41"/>
      <c r="MDV176" s="41"/>
      <c r="MDW176" s="41"/>
      <c r="MDX176" s="41"/>
      <c r="MDY176" s="41"/>
      <c r="MDZ176" s="41"/>
      <c r="MEA176" s="41"/>
      <c r="MEB176" s="41"/>
      <c r="MEC176" s="41"/>
      <c r="MED176" s="41"/>
      <c r="MEE176" s="41"/>
      <c r="MEF176" s="41"/>
      <c r="MEG176" s="41"/>
      <c r="MEH176" s="41"/>
      <c r="MEI176" s="41"/>
      <c r="MEJ176" s="41"/>
      <c r="MEK176" s="41"/>
      <c r="MEL176" s="41"/>
      <c r="MEM176" s="41"/>
      <c r="MEN176" s="41"/>
      <c r="MEO176" s="41"/>
      <c r="MEP176" s="41"/>
      <c r="MEQ176" s="41"/>
      <c r="MER176" s="41"/>
      <c r="MES176" s="41"/>
      <c r="MET176" s="41"/>
      <c r="MEU176" s="41"/>
      <c r="MEV176" s="41"/>
      <c r="MEW176" s="41"/>
      <c r="MEX176" s="41"/>
      <c r="MEY176" s="41"/>
      <c r="MEZ176" s="41"/>
      <c r="MFA176" s="41"/>
      <c r="MFB176" s="41"/>
      <c r="MFC176" s="41"/>
      <c r="MFD176" s="41"/>
      <c r="MFE176" s="41"/>
      <c r="MFF176" s="41"/>
      <c r="MFG176" s="41"/>
      <c r="MFH176" s="41"/>
      <c r="MFI176" s="41"/>
      <c r="MFJ176" s="41"/>
      <c r="MFK176" s="41"/>
      <c r="MFL176" s="41"/>
      <c r="MFM176" s="41"/>
      <c r="MFN176" s="41"/>
      <c r="MFO176" s="41"/>
      <c r="MFP176" s="41"/>
      <c r="MFQ176" s="41"/>
      <c r="MFR176" s="41"/>
      <c r="MFS176" s="41"/>
      <c r="MFZ176" s="41"/>
      <c r="MGA176" s="41"/>
      <c r="MGB176" s="41"/>
      <c r="MGC176" s="41"/>
      <c r="MGD176" s="41"/>
      <c r="MGE176" s="41"/>
      <c r="MGF176" s="41"/>
      <c r="MGG176" s="41"/>
      <c r="MGH176" s="41"/>
      <c r="MGI176" s="41"/>
      <c r="MGJ176" s="41"/>
      <c r="MGK176" s="41"/>
      <c r="MGL176" s="41"/>
      <c r="MGM176" s="41"/>
      <c r="MGN176" s="41"/>
      <c r="MGO176" s="41"/>
      <c r="MGP176" s="41"/>
      <c r="MGQ176" s="41"/>
      <c r="MGR176" s="41"/>
      <c r="MGS176" s="41"/>
      <c r="MGT176" s="41"/>
      <c r="MGU176" s="41"/>
      <c r="MGV176" s="41"/>
      <c r="MGW176" s="41"/>
      <c r="MGX176" s="41"/>
      <c r="MGY176" s="41"/>
      <c r="MGZ176" s="41"/>
      <c r="MHA176" s="41"/>
      <c r="MHB176" s="41"/>
      <c r="MHC176" s="41"/>
      <c r="MHD176" s="41"/>
      <c r="MHE176" s="41"/>
      <c r="MHF176" s="41"/>
      <c r="MHG176" s="41"/>
      <c r="MHH176" s="41"/>
      <c r="MHI176" s="41"/>
      <c r="MHJ176" s="41"/>
      <c r="MHK176" s="41"/>
      <c r="MHL176" s="41"/>
      <c r="MHM176" s="41"/>
      <c r="MHN176" s="41"/>
      <c r="MHO176" s="41"/>
      <c r="MHP176" s="41"/>
      <c r="MHQ176" s="41"/>
      <c r="MHR176" s="41"/>
      <c r="MHS176" s="41"/>
      <c r="MHT176" s="41"/>
      <c r="MHU176" s="41"/>
      <c r="MHV176" s="41"/>
      <c r="MHW176" s="41"/>
      <c r="MHX176" s="41"/>
      <c r="MHY176" s="41"/>
      <c r="MHZ176" s="41"/>
      <c r="MIA176" s="41"/>
      <c r="MIB176" s="41"/>
      <c r="MIC176" s="41"/>
      <c r="MID176" s="41"/>
      <c r="MIE176" s="41"/>
      <c r="MIF176" s="41"/>
      <c r="MIG176" s="41"/>
      <c r="MIH176" s="41"/>
      <c r="MII176" s="41"/>
      <c r="MIJ176" s="41"/>
      <c r="MIK176" s="41"/>
      <c r="MIL176" s="41"/>
      <c r="MIM176" s="41"/>
      <c r="MIN176" s="41"/>
      <c r="MIO176" s="41"/>
      <c r="MIP176" s="41"/>
      <c r="MIQ176" s="41"/>
      <c r="MIR176" s="41"/>
      <c r="MIS176" s="41"/>
      <c r="MIT176" s="41"/>
      <c r="MIU176" s="41"/>
      <c r="MIV176" s="41"/>
      <c r="MIW176" s="41"/>
      <c r="MIX176" s="41"/>
      <c r="MIY176" s="41"/>
      <c r="MIZ176" s="41"/>
      <c r="MJA176" s="41"/>
      <c r="MJB176" s="41"/>
      <c r="MJC176" s="41"/>
      <c r="MJD176" s="41"/>
      <c r="MJE176" s="41"/>
      <c r="MJF176" s="41"/>
      <c r="MJG176" s="41"/>
      <c r="MJH176" s="41"/>
      <c r="MJI176" s="41"/>
      <c r="MJJ176" s="41"/>
      <c r="MJK176" s="41"/>
      <c r="MJL176" s="41"/>
      <c r="MJM176" s="41"/>
      <c r="MJN176" s="41"/>
      <c r="MJO176" s="41"/>
      <c r="MJP176" s="41"/>
      <c r="MJQ176" s="41"/>
      <c r="MJR176" s="41"/>
      <c r="MJS176" s="41"/>
      <c r="MJT176" s="41"/>
      <c r="MJU176" s="41"/>
      <c r="MJV176" s="41"/>
      <c r="MJW176" s="41"/>
      <c r="MJX176" s="41"/>
      <c r="MJY176" s="41"/>
      <c r="MJZ176" s="41"/>
      <c r="MKA176" s="41"/>
      <c r="MKB176" s="41"/>
      <c r="MKC176" s="41"/>
      <c r="MKD176" s="41"/>
      <c r="MKE176" s="41"/>
      <c r="MKF176" s="41"/>
      <c r="MKG176" s="41"/>
      <c r="MKH176" s="41"/>
      <c r="MKI176" s="41"/>
      <c r="MKJ176" s="41"/>
      <c r="MKK176" s="41"/>
      <c r="MKL176" s="41"/>
      <c r="MKM176" s="41"/>
      <c r="MKN176" s="41"/>
      <c r="MKO176" s="41"/>
      <c r="MKP176" s="41"/>
      <c r="MKQ176" s="41"/>
      <c r="MKR176" s="41"/>
      <c r="MKS176" s="41"/>
      <c r="MKT176" s="41"/>
      <c r="MKU176" s="41"/>
      <c r="MKV176" s="41"/>
      <c r="MKW176" s="41"/>
      <c r="MKX176" s="41"/>
      <c r="MKY176" s="41"/>
      <c r="MKZ176" s="41"/>
      <c r="MLA176" s="41"/>
      <c r="MLB176" s="41"/>
      <c r="MLC176" s="41"/>
      <c r="MLD176" s="41"/>
      <c r="MLE176" s="41"/>
      <c r="MLF176" s="41"/>
      <c r="MLG176" s="41"/>
      <c r="MLH176" s="41"/>
      <c r="MLI176" s="41"/>
      <c r="MLJ176" s="41"/>
      <c r="MLK176" s="41"/>
      <c r="MLL176" s="41"/>
      <c r="MLM176" s="41"/>
      <c r="MLN176" s="41"/>
      <c r="MLO176" s="41"/>
      <c r="MLP176" s="41"/>
      <c r="MLQ176" s="41"/>
      <c r="MLR176" s="41"/>
      <c r="MLS176" s="41"/>
      <c r="MLT176" s="41"/>
      <c r="MLU176" s="41"/>
      <c r="MLV176" s="41"/>
      <c r="MLW176" s="41"/>
      <c r="MLX176" s="41"/>
      <c r="MLY176" s="41"/>
      <c r="MLZ176" s="41"/>
      <c r="MMA176" s="41"/>
      <c r="MMB176" s="41"/>
      <c r="MMC176" s="41"/>
      <c r="MMD176" s="41"/>
      <c r="MME176" s="41"/>
      <c r="MMF176" s="41"/>
      <c r="MMG176" s="41"/>
      <c r="MMH176" s="41"/>
      <c r="MMI176" s="41"/>
      <c r="MMJ176" s="41"/>
      <c r="MMK176" s="41"/>
      <c r="MML176" s="41"/>
      <c r="MMM176" s="41"/>
      <c r="MMN176" s="41"/>
      <c r="MMO176" s="41"/>
      <c r="MMP176" s="41"/>
      <c r="MMQ176" s="41"/>
      <c r="MMR176" s="41"/>
      <c r="MMS176" s="41"/>
      <c r="MMT176" s="41"/>
      <c r="MMU176" s="41"/>
      <c r="MMV176" s="41"/>
      <c r="MMW176" s="41"/>
      <c r="MMX176" s="41"/>
      <c r="MMY176" s="41"/>
      <c r="MMZ176" s="41"/>
      <c r="MNA176" s="41"/>
      <c r="MNB176" s="41"/>
      <c r="MNC176" s="41"/>
      <c r="MND176" s="41"/>
      <c r="MNE176" s="41"/>
      <c r="MNF176" s="41"/>
      <c r="MNG176" s="41"/>
      <c r="MNH176" s="41"/>
      <c r="MNI176" s="41"/>
      <c r="MNJ176" s="41"/>
      <c r="MNK176" s="41"/>
      <c r="MNL176" s="41"/>
      <c r="MNM176" s="41"/>
      <c r="MNN176" s="41"/>
      <c r="MNO176" s="41"/>
      <c r="MNP176" s="41"/>
      <c r="MNQ176" s="41"/>
      <c r="MNR176" s="41"/>
      <c r="MNS176" s="41"/>
      <c r="MNT176" s="41"/>
      <c r="MNU176" s="41"/>
      <c r="MNV176" s="41"/>
      <c r="MNW176" s="41"/>
      <c r="MNX176" s="41"/>
      <c r="MNY176" s="41"/>
      <c r="MNZ176" s="41"/>
      <c r="MOA176" s="41"/>
      <c r="MOB176" s="41"/>
      <c r="MOC176" s="41"/>
      <c r="MOD176" s="41"/>
      <c r="MOE176" s="41"/>
      <c r="MOF176" s="41"/>
      <c r="MOG176" s="41"/>
      <c r="MOH176" s="41"/>
      <c r="MOI176" s="41"/>
      <c r="MOJ176" s="41"/>
      <c r="MOK176" s="41"/>
      <c r="MOL176" s="41"/>
      <c r="MOM176" s="41"/>
      <c r="MON176" s="41"/>
      <c r="MOO176" s="41"/>
      <c r="MOP176" s="41"/>
      <c r="MOQ176" s="41"/>
      <c r="MOR176" s="41"/>
      <c r="MOS176" s="41"/>
      <c r="MOT176" s="41"/>
      <c r="MOU176" s="41"/>
      <c r="MOV176" s="41"/>
      <c r="MOW176" s="41"/>
      <c r="MOX176" s="41"/>
      <c r="MOY176" s="41"/>
      <c r="MOZ176" s="41"/>
      <c r="MPA176" s="41"/>
      <c r="MPB176" s="41"/>
      <c r="MPC176" s="41"/>
      <c r="MPD176" s="41"/>
      <c r="MPE176" s="41"/>
      <c r="MPF176" s="41"/>
      <c r="MPG176" s="41"/>
      <c r="MPH176" s="41"/>
      <c r="MPI176" s="41"/>
      <c r="MPJ176" s="41"/>
      <c r="MPK176" s="41"/>
      <c r="MPL176" s="41"/>
      <c r="MPM176" s="41"/>
      <c r="MPN176" s="41"/>
      <c r="MPO176" s="41"/>
      <c r="MPV176" s="41"/>
      <c r="MPW176" s="41"/>
      <c r="MPX176" s="41"/>
      <c r="MPY176" s="41"/>
      <c r="MPZ176" s="41"/>
      <c r="MQA176" s="41"/>
      <c r="MQB176" s="41"/>
      <c r="MQC176" s="41"/>
      <c r="MQD176" s="41"/>
      <c r="MQE176" s="41"/>
      <c r="MQF176" s="41"/>
      <c r="MQG176" s="41"/>
      <c r="MQH176" s="41"/>
      <c r="MQI176" s="41"/>
      <c r="MQJ176" s="41"/>
      <c r="MQK176" s="41"/>
      <c r="MQL176" s="41"/>
      <c r="MQM176" s="41"/>
      <c r="MQN176" s="41"/>
      <c r="MQO176" s="41"/>
      <c r="MQP176" s="41"/>
      <c r="MQQ176" s="41"/>
      <c r="MQR176" s="41"/>
      <c r="MQS176" s="41"/>
      <c r="MQT176" s="41"/>
      <c r="MQU176" s="41"/>
      <c r="MQV176" s="41"/>
      <c r="MQW176" s="41"/>
      <c r="MQX176" s="41"/>
      <c r="MQY176" s="41"/>
      <c r="MQZ176" s="41"/>
      <c r="MRA176" s="41"/>
      <c r="MRB176" s="41"/>
      <c r="MRC176" s="41"/>
      <c r="MRD176" s="41"/>
      <c r="MRE176" s="41"/>
      <c r="MRF176" s="41"/>
      <c r="MRG176" s="41"/>
      <c r="MRH176" s="41"/>
      <c r="MRI176" s="41"/>
      <c r="MRJ176" s="41"/>
      <c r="MRK176" s="41"/>
      <c r="MRL176" s="41"/>
      <c r="MRM176" s="41"/>
      <c r="MRN176" s="41"/>
      <c r="MRO176" s="41"/>
      <c r="MRP176" s="41"/>
      <c r="MRQ176" s="41"/>
      <c r="MRR176" s="41"/>
      <c r="MRS176" s="41"/>
      <c r="MRT176" s="41"/>
      <c r="MRU176" s="41"/>
      <c r="MRV176" s="41"/>
      <c r="MRW176" s="41"/>
      <c r="MRX176" s="41"/>
      <c r="MRY176" s="41"/>
      <c r="MRZ176" s="41"/>
      <c r="MSA176" s="41"/>
      <c r="MSB176" s="41"/>
      <c r="MSC176" s="41"/>
      <c r="MSD176" s="41"/>
      <c r="MSE176" s="41"/>
      <c r="MSF176" s="41"/>
      <c r="MSG176" s="41"/>
      <c r="MSH176" s="41"/>
      <c r="MSI176" s="41"/>
      <c r="MSJ176" s="41"/>
      <c r="MSK176" s="41"/>
      <c r="MSL176" s="41"/>
      <c r="MSM176" s="41"/>
      <c r="MSN176" s="41"/>
      <c r="MSO176" s="41"/>
      <c r="MSP176" s="41"/>
      <c r="MSQ176" s="41"/>
      <c r="MSR176" s="41"/>
      <c r="MSS176" s="41"/>
      <c r="MST176" s="41"/>
      <c r="MSU176" s="41"/>
      <c r="MSV176" s="41"/>
      <c r="MSW176" s="41"/>
      <c r="MSX176" s="41"/>
      <c r="MSY176" s="41"/>
      <c r="MSZ176" s="41"/>
      <c r="MTA176" s="41"/>
      <c r="MTB176" s="41"/>
      <c r="MTC176" s="41"/>
      <c r="MTD176" s="41"/>
      <c r="MTE176" s="41"/>
      <c r="MTF176" s="41"/>
      <c r="MTG176" s="41"/>
      <c r="MTH176" s="41"/>
      <c r="MTI176" s="41"/>
      <c r="MTJ176" s="41"/>
      <c r="MTK176" s="41"/>
      <c r="MTL176" s="41"/>
      <c r="MTM176" s="41"/>
      <c r="MTN176" s="41"/>
      <c r="MTO176" s="41"/>
      <c r="MTP176" s="41"/>
      <c r="MTQ176" s="41"/>
      <c r="MTR176" s="41"/>
      <c r="MTS176" s="41"/>
      <c r="MTT176" s="41"/>
      <c r="MTU176" s="41"/>
      <c r="MTV176" s="41"/>
      <c r="MTW176" s="41"/>
      <c r="MTX176" s="41"/>
      <c r="MTY176" s="41"/>
      <c r="MTZ176" s="41"/>
      <c r="MUA176" s="41"/>
      <c r="MUB176" s="41"/>
      <c r="MUC176" s="41"/>
      <c r="MUD176" s="41"/>
      <c r="MUE176" s="41"/>
      <c r="MUF176" s="41"/>
      <c r="MUG176" s="41"/>
      <c r="MUH176" s="41"/>
      <c r="MUI176" s="41"/>
      <c r="MUJ176" s="41"/>
      <c r="MUK176" s="41"/>
      <c r="MUL176" s="41"/>
      <c r="MUM176" s="41"/>
      <c r="MUN176" s="41"/>
      <c r="MUO176" s="41"/>
      <c r="MUP176" s="41"/>
      <c r="MUQ176" s="41"/>
      <c r="MUR176" s="41"/>
      <c r="MUS176" s="41"/>
      <c r="MUT176" s="41"/>
      <c r="MUU176" s="41"/>
      <c r="MUV176" s="41"/>
      <c r="MUW176" s="41"/>
      <c r="MUX176" s="41"/>
      <c r="MUY176" s="41"/>
      <c r="MUZ176" s="41"/>
      <c r="MVA176" s="41"/>
      <c r="MVB176" s="41"/>
      <c r="MVC176" s="41"/>
      <c r="MVD176" s="41"/>
      <c r="MVE176" s="41"/>
      <c r="MVF176" s="41"/>
      <c r="MVG176" s="41"/>
      <c r="MVH176" s="41"/>
      <c r="MVI176" s="41"/>
      <c r="MVJ176" s="41"/>
      <c r="MVK176" s="41"/>
      <c r="MVL176" s="41"/>
      <c r="MVM176" s="41"/>
      <c r="MVN176" s="41"/>
      <c r="MVO176" s="41"/>
      <c r="MVP176" s="41"/>
      <c r="MVQ176" s="41"/>
      <c r="MVR176" s="41"/>
      <c r="MVS176" s="41"/>
      <c r="MVT176" s="41"/>
      <c r="MVU176" s="41"/>
      <c r="MVV176" s="41"/>
      <c r="MVW176" s="41"/>
      <c r="MVX176" s="41"/>
      <c r="MVY176" s="41"/>
      <c r="MVZ176" s="41"/>
      <c r="MWA176" s="41"/>
      <c r="MWB176" s="41"/>
      <c r="MWC176" s="41"/>
      <c r="MWD176" s="41"/>
      <c r="MWE176" s="41"/>
      <c r="MWF176" s="41"/>
      <c r="MWG176" s="41"/>
      <c r="MWH176" s="41"/>
      <c r="MWI176" s="41"/>
      <c r="MWJ176" s="41"/>
      <c r="MWK176" s="41"/>
      <c r="MWL176" s="41"/>
      <c r="MWM176" s="41"/>
      <c r="MWN176" s="41"/>
      <c r="MWO176" s="41"/>
      <c r="MWP176" s="41"/>
      <c r="MWQ176" s="41"/>
      <c r="MWR176" s="41"/>
      <c r="MWS176" s="41"/>
      <c r="MWT176" s="41"/>
      <c r="MWU176" s="41"/>
      <c r="MWV176" s="41"/>
      <c r="MWW176" s="41"/>
      <c r="MWX176" s="41"/>
      <c r="MWY176" s="41"/>
      <c r="MWZ176" s="41"/>
      <c r="MXA176" s="41"/>
      <c r="MXB176" s="41"/>
      <c r="MXC176" s="41"/>
      <c r="MXD176" s="41"/>
      <c r="MXE176" s="41"/>
      <c r="MXF176" s="41"/>
      <c r="MXG176" s="41"/>
      <c r="MXH176" s="41"/>
      <c r="MXI176" s="41"/>
      <c r="MXJ176" s="41"/>
      <c r="MXK176" s="41"/>
      <c r="MXL176" s="41"/>
      <c r="MXM176" s="41"/>
      <c r="MXN176" s="41"/>
      <c r="MXO176" s="41"/>
      <c r="MXP176" s="41"/>
      <c r="MXQ176" s="41"/>
      <c r="MXR176" s="41"/>
      <c r="MXS176" s="41"/>
      <c r="MXT176" s="41"/>
      <c r="MXU176" s="41"/>
      <c r="MXV176" s="41"/>
      <c r="MXW176" s="41"/>
      <c r="MXX176" s="41"/>
      <c r="MXY176" s="41"/>
      <c r="MXZ176" s="41"/>
      <c r="MYA176" s="41"/>
      <c r="MYB176" s="41"/>
      <c r="MYC176" s="41"/>
      <c r="MYD176" s="41"/>
      <c r="MYE176" s="41"/>
      <c r="MYF176" s="41"/>
      <c r="MYG176" s="41"/>
      <c r="MYH176" s="41"/>
      <c r="MYI176" s="41"/>
      <c r="MYJ176" s="41"/>
      <c r="MYK176" s="41"/>
      <c r="MYL176" s="41"/>
      <c r="MYM176" s="41"/>
      <c r="MYN176" s="41"/>
      <c r="MYO176" s="41"/>
      <c r="MYP176" s="41"/>
      <c r="MYQ176" s="41"/>
      <c r="MYR176" s="41"/>
      <c r="MYS176" s="41"/>
      <c r="MYT176" s="41"/>
      <c r="MYU176" s="41"/>
      <c r="MYV176" s="41"/>
      <c r="MYW176" s="41"/>
      <c r="MYX176" s="41"/>
      <c r="MYY176" s="41"/>
      <c r="MYZ176" s="41"/>
      <c r="MZA176" s="41"/>
      <c r="MZB176" s="41"/>
      <c r="MZC176" s="41"/>
      <c r="MZD176" s="41"/>
      <c r="MZE176" s="41"/>
      <c r="MZF176" s="41"/>
      <c r="MZG176" s="41"/>
      <c r="MZH176" s="41"/>
      <c r="MZI176" s="41"/>
      <c r="MZJ176" s="41"/>
      <c r="MZK176" s="41"/>
      <c r="MZR176" s="41"/>
      <c r="MZS176" s="41"/>
      <c r="MZT176" s="41"/>
      <c r="MZU176" s="41"/>
      <c r="MZV176" s="41"/>
      <c r="MZW176" s="41"/>
      <c r="MZX176" s="41"/>
      <c r="MZY176" s="41"/>
      <c r="MZZ176" s="41"/>
      <c r="NAA176" s="41"/>
      <c r="NAB176" s="41"/>
      <c r="NAC176" s="41"/>
      <c r="NAD176" s="41"/>
      <c r="NAE176" s="41"/>
      <c r="NAF176" s="41"/>
      <c r="NAG176" s="41"/>
      <c r="NAH176" s="41"/>
      <c r="NAI176" s="41"/>
      <c r="NAJ176" s="41"/>
      <c r="NAK176" s="41"/>
      <c r="NAL176" s="41"/>
      <c r="NAM176" s="41"/>
      <c r="NAN176" s="41"/>
      <c r="NAO176" s="41"/>
      <c r="NAP176" s="41"/>
      <c r="NAQ176" s="41"/>
      <c r="NAR176" s="41"/>
      <c r="NAS176" s="41"/>
      <c r="NAT176" s="41"/>
      <c r="NAU176" s="41"/>
      <c r="NAV176" s="41"/>
      <c r="NAW176" s="41"/>
      <c r="NAX176" s="41"/>
      <c r="NAY176" s="41"/>
      <c r="NAZ176" s="41"/>
      <c r="NBA176" s="41"/>
      <c r="NBB176" s="41"/>
      <c r="NBC176" s="41"/>
      <c r="NBD176" s="41"/>
      <c r="NBE176" s="41"/>
      <c r="NBF176" s="41"/>
      <c r="NBG176" s="41"/>
      <c r="NBH176" s="41"/>
      <c r="NBI176" s="41"/>
      <c r="NBJ176" s="41"/>
      <c r="NBK176" s="41"/>
      <c r="NBL176" s="41"/>
      <c r="NBM176" s="41"/>
      <c r="NBN176" s="41"/>
      <c r="NBO176" s="41"/>
      <c r="NBP176" s="41"/>
      <c r="NBQ176" s="41"/>
      <c r="NBR176" s="41"/>
      <c r="NBS176" s="41"/>
      <c r="NBT176" s="41"/>
      <c r="NBU176" s="41"/>
      <c r="NBV176" s="41"/>
      <c r="NBW176" s="41"/>
      <c r="NBX176" s="41"/>
      <c r="NBY176" s="41"/>
      <c r="NBZ176" s="41"/>
      <c r="NCA176" s="41"/>
      <c r="NCB176" s="41"/>
      <c r="NCC176" s="41"/>
      <c r="NCD176" s="41"/>
      <c r="NCE176" s="41"/>
      <c r="NCF176" s="41"/>
      <c r="NCG176" s="41"/>
      <c r="NCH176" s="41"/>
      <c r="NCI176" s="41"/>
      <c r="NCJ176" s="41"/>
      <c r="NCK176" s="41"/>
      <c r="NCL176" s="41"/>
      <c r="NCM176" s="41"/>
      <c r="NCN176" s="41"/>
      <c r="NCO176" s="41"/>
      <c r="NCP176" s="41"/>
      <c r="NCQ176" s="41"/>
      <c r="NCR176" s="41"/>
      <c r="NCS176" s="41"/>
      <c r="NCT176" s="41"/>
      <c r="NCU176" s="41"/>
      <c r="NCV176" s="41"/>
      <c r="NCW176" s="41"/>
      <c r="NCX176" s="41"/>
      <c r="NCY176" s="41"/>
      <c r="NCZ176" s="41"/>
      <c r="NDA176" s="41"/>
      <c r="NDB176" s="41"/>
      <c r="NDC176" s="41"/>
      <c r="NDD176" s="41"/>
      <c r="NDE176" s="41"/>
      <c r="NDF176" s="41"/>
      <c r="NDG176" s="41"/>
      <c r="NDH176" s="41"/>
      <c r="NDI176" s="41"/>
      <c r="NDJ176" s="41"/>
      <c r="NDK176" s="41"/>
      <c r="NDL176" s="41"/>
      <c r="NDM176" s="41"/>
      <c r="NDN176" s="41"/>
      <c r="NDO176" s="41"/>
      <c r="NDP176" s="41"/>
      <c r="NDQ176" s="41"/>
      <c r="NDR176" s="41"/>
      <c r="NDS176" s="41"/>
      <c r="NDT176" s="41"/>
      <c r="NDU176" s="41"/>
      <c r="NDV176" s="41"/>
      <c r="NDW176" s="41"/>
      <c r="NDX176" s="41"/>
      <c r="NDY176" s="41"/>
      <c r="NDZ176" s="41"/>
      <c r="NEA176" s="41"/>
      <c r="NEB176" s="41"/>
      <c r="NEC176" s="41"/>
      <c r="NED176" s="41"/>
      <c r="NEE176" s="41"/>
      <c r="NEF176" s="41"/>
      <c r="NEG176" s="41"/>
      <c r="NEH176" s="41"/>
      <c r="NEI176" s="41"/>
      <c r="NEJ176" s="41"/>
      <c r="NEK176" s="41"/>
      <c r="NEL176" s="41"/>
      <c r="NEM176" s="41"/>
      <c r="NEN176" s="41"/>
      <c r="NEO176" s="41"/>
      <c r="NEP176" s="41"/>
      <c r="NEQ176" s="41"/>
      <c r="NER176" s="41"/>
      <c r="NES176" s="41"/>
      <c r="NET176" s="41"/>
      <c r="NEU176" s="41"/>
      <c r="NEV176" s="41"/>
      <c r="NEW176" s="41"/>
      <c r="NEX176" s="41"/>
      <c r="NEY176" s="41"/>
      <c r="NEZ176" s="41"/>
      <c r="NFA176" s="41"/>
      <c r="NFB176" s="41"/>
      <c r="NFC176" s="41"/>
      <c r="NFD176" s="41"/>
      <c r="NFE176" s="41"/>
      <c r="NFF176" s="41"/>
      <c r="NFG176" s="41"/>
      <c r="NFH176" s="41"/>
      <c r="NFI176" s="41"/>
      <c r="NFJ176" s="41"/>
      <c r="NFK176" s="41"/>
      <c r="NFL176" s="41"/>
      <c r="NFM176" s="41"/>
      <c r="NFN176" s="41"/>
      <c r="NFO176" s="41"/>
      <c r="NFP176" s="41"/>
      <c r="NFQ176" s="41"/>
      <c r="NFR176" s="41"/>
      <c r="NFS176" s="41"/>
      <c r="NFT176" s="41"/>
      <c r="NFU176" s="41"/>
      <c r="NFV176" s="41"/>
      <c r="NFW176" s="41"/>
      <c r="NFX176" s="41"/>
      <c r="NFY176" s="41"/>
      <c r="NFZ176" s="41"/>
      <c r="NGA176" s="41"/>
      <c r="NGB176" s="41"/>
      <c r="NGC176" s="41"/>
      <c r="NGD176" s="41"/>
      <c r="NGE176" s="41"/>
      <c r="NGF176" s="41"/>
      <c r="NGG176" s="41"/>
      <c r="NGH176" s="41"/>
      <c r="NGI176" s="41"/>
      <c r="NGJ176" s="41"/>
      <c r="NGK176" s="41"/>
      <c r="NGL176" s="41"/>
      <c r="NGM176" s="41"/>
      <c r="NGN176" s="41"/>
      <c r="NGO176" s="41"/>
      <c r="NGP176" s="41"/>
      <c r="NGQ176" s="41"/>
      <c r="NGR176" s="41"/>
      <c r="NGS176" s="41"/>
      <c r="NGT176" s="41"/>
      <c r="NGU176" s="41"/>
      <c r="NGV176" s="41"/>
      <c r="NGW176" s="41"/>
      <c r="NGX176" s="41"/>
      <c r="NGY176" s="41"/>
      <c r="NGZ176" s="41"/>
      <c r="NHA176" s="41"/>
      <c r="NHB176" s="41"/>
      <c r="NHC176" s="41"/>
      <c r="NHD176" s="41"/>
      <c r="NHE176" s="41"/>
      <c r="NHF176" s="41"/>
      <c r="NHG176" s="41"/>
      <c r="NHH176" s="41"/>
      <c r="NHI176" s="41"/>
      <c r="NHJ176" s="41"/>
      <c r="NHK176" s="41"/>
      <c r="NHL176" s="41"/>
      <c r="NHM176" s="41"/>
      <c r="NHN176" s="41"/>
      <c r="NHO176" s="41"/>
      <c r="NHP176" s="41"/>
      <c r="NHQ176" s="41"/>
      <c r="NHR176" s="41"/>
      <c r="NHS176" s="41"/>
      <c r="NHT176" s="41"/>
      <c r="NHU176" s="41"/>
      <c r="NHV176" s="41"/>
      <c r="NHW176" s="41"/>
      <c r="NHX176" s="41"/>
      <c r="NHY176" s="41"/>
      <c r="NHZ176" s="41"/>
      <c r="NIA176" s="41"/>
      <c r="NIB176" s="41"/>
      <c r="NIC176" s="41"/>
      <c r="NID176" s="41"/>
      <c r="NIE176" s="41"/>
      <c r="NIF176" s="41"/>
      <c r="NIG176" s="41"/>
      <c r="NIH176" s="41"/>
      <c r="NII176" s="41"/>
      <c r="NIJ176" s="41"/>
      <c r="NIK176" s="41"/>
      <c r="NIL176" s="41"/>
      <c r="NIM176" s="41"/>
      <c r="NIN176" s="41"/>
      <c r="NIO176" s="41"/>
      <c r="NIP176" s="41"/>
      <c r="NIQ176" s="41"/>
      <c r="NIR176" s="41"/>
      <c r="NIS176" s="41"/>
      <c r="NIT176" s="41"/>
      <c r="NIU176" s="41"/>
      <c r="NIV176" s="41"/>
      <c r="NIW176" s="41"/>
      <c r="NIX176" s="41"/>
      <c r="NIY176" s="41"/>
      <c r="NIZ176" s="41"/>
      <c r="NJA176" s="41"/>
      <c r="NJB176" s="41"/>
      <c r="NJC176" s="41"/>
      <c r="NJD176" s="41"/>
      <c r="NJE176" s="41"/>
      <c r="NJF176" s="41"/>
      <c r="NJG176" s="41"/>
      <c r="NJN176" s="41"/>
      <c r="NJO176" s="41"/>
      <c r="NJP176" s="41"/>
      <c r="NJQ176" s="41"/>
      <c r="NJR176" s="41"/>
      <c r="NJS176" s="41"/>
      <c r="NJT176" s="41"/>
      <c r="NJU176" s="41"/>
      <c r="NJV176" s="41"/>
      <c r="NJW176" s="41"/>
      <c r="NJX176" s="41"/>
      <c r="NJY176" s="41"/>
      <c r="NJZ176" s="41"/>
      <c r="NKA176" s="41"/>
      <c r="NKB176" s="41"/>
      <c r="NKC176" s="41"/>
      <c r="NKD176" s="41"/>
      <c r="NKE176" s="41"/>
      <c r="NKF176" s="41"/>
      <c r="NKG176" s="41"/>
      <c r="NKH176" s="41"/>
      <c r="NKI176" s="41"/>
      <c r="NKJ176" s="41"/>
      <c r="NKK176" s="41"/>
      <c r="NKL176" s="41"/>
      <c r="NKM176" s="41"/>
      <c r="NKN176" s="41"/>
      <c r="NKO176" s="41"/>
      <c r="NKP176" s="41"/>
      <c r="NKQ176" s="41"/>
      <c r="NKR176" s="41"/>
      <c r="NKS176" s="41"/>
      <c r="NKT176" s="41"/>
      <c r="NKU176" s="41"/>
      <c r="NKV176" s="41"/>
      <c r="NKW176" s="41"/>
      <c r="NKX176" s="41"/>
      <c r="NKY176" s="41"/>
      <c r="NKZ176" s="41"/>
      <c r="NLA176" s="41"/>
      <c r="NLB176" s="41"/>
      <c r="NLC176" s="41"/>
      <c r="NLD176" s="41"/>
      <c r="NLE176" s="41"/>
      <c r="NLF176" s="41"/>
      <c r="NLG176" s="41"/>
      <c r="NLH176" s="41"/>
      <c r="NLI176" s="41"/>
      <c r="NLJ176" s="41"/>
      <c r="NLK176" s="41"/>
      <c r="NLL176" s="41"/>
      <c r="NLM176" s="41"/>
      <c r="NLN176" s="41"/>
      <c r="NLO176" s="41"/>
      <c r="NLP176" s="41"/>
      <c r="NLQ176" s="41"/>
      <c r="NLR176" s="41"/>
      <c r="NLS176" s="41"/>
      <c r="NLT176" s="41"/>
      <c r="NLU176" s="41"/>
      <c r="NLV176" s="41"/>
      <c r="NLW176" s="41"/>
      <c r="NLX176" s="41"/>
      <c r="NLY176" s="41"/>
      <c r="NLZ176" s="41"/>
      <c r="NMA176" s="41"/>
      <c r="NMB176" s="41"/>
      <c r="NMC176" s="41"/>
      <c r="NMD176" s="41"/>
      <c r="NME176" s="41"/>
      <c r="NMF176" s="41"/>
      <c r="NMG176" s="41"/>
      <c r="NMH176" s="41"/>
      <c r="NMI176" s="41"/>
      <c r="NMJ176" s="41"/>
      <c r="NMK176" s="41"/>
      <c r="NML176" s="41"/>
      <c r="NMM176" s="41"/>
      <c r="NMN176" s="41"/>
      <c r="NMO176" s="41"/>
      <c r="NMP176" s="41"/>
      <c r="NMQ176" s="41"/>
      <c r="NMR176" s="41"/>
      <c r="NMS176" s="41"/>
      <c r="NMT176" s="41"/>
      <c r="NMU176" s="41"/>
      <c r="NMV176" s="41"/>
      <c r="NMW176" s="41"/>
      <c r="NMX176" s="41"/>
      <c r="NMY176" s="41"/>
      <c r="NMZ176" s="41"/>
      <c r="NNA176" s="41"/>
      <c r="NNB176" s="41"/>
      <c r="NNC176" s="41"/>
      <c r="NND176" s="41"/>
      <c r="NNE176" s="41"/>
      <c r="NNF176" s="41"/>
      <c r="NNG176" s="41"/>
      <c r="NNH176" s="41"/>
      <c r="NNI176" s="41"/>
      <c r="NNJ176" s="41"/>
      <c r="NNK176" s="41"/>
      <c r="NNL176" s="41"/>
      <c r="NNM176" s="41"/>
      <c r="NNN176" s="41"/>
      <c r="NNO176" s="41"/>
      <c r="NNP176" s="41"/>
      <c r="NNQ176" s="41"/>
      <c r="NNR176" s="41"/>
      <c r="NNS176" s="41"/>
      <c r="NNT176" s="41"/>
      <c r="NNU176" s="41"/>
      <c r="NNV176" s="41"/>
      <c r="NNW176" s="41"/>
      <c r="NNX176" s="41"/>
      <c r="NNY176" s="41"/>
      <c r="NNZ176" s="41"/>
      <c r="NOA176" s="41"/>
      <c r="NOB176" s="41"/>
      <c r="NOC176" s="41"/>
      <c r="NOD176" s="41"/>
      <c r="NOE176" s="41"/>
      <c r="NOF176" s="41"/>
      <c r="NOG176" s="41"/>
      <c r="NOH176" s="41"/>
      <c r="NOI176" s="41"/>
      <c r="NOJ176" s="41"/>
      <c r="NOK176" s="41"/>
      <c r="NOL176" s="41"/>
      <c r="NOM176" s="41"/>
      <c r="NON176" s="41"/>
      <c r="NOO176" s="41"/>
      <c r="NOP176" s="41"/>
      <c r="NOQ176" s="41"/>
      <c r="NOR176" s="41"/>
      <c r="NOS176" s="41"/>
      <c r="NOT176" s="41"/>
      <c r="NOU176" s="41"/>
      <c r="NOV176" s="41"/>
      <c r="NOW176" s="41"/>
      <c r="NOX176" s="41"/>
      <c r="NOY176" s="41"/>
      <c r="NOZ176" s="41"/>
      <c r="NPA176" s="41"/>
      <c r="NPB176" s="41"/>
      <c r="NPC176" s="41"/>
      <c r="NPD176" s="41"/>
      <c r="NPE176" s="41"/>
      <c r="NPF176" s="41"/>
      <c r="NPG176" s="41"/>
      <c r="NPH176" s="41"/>
      <c r="NPI176" s="41"/>
      <c r="NPJ176" s="41"/>
      <c r="NPK176" s="41"/>
      <c r="NPL176" s="41"/>
      <c r="NPM176" s="41"/>
      <c r="NPN176" s="41"/>
      <c r="NPO176" s="41"/>
      <c r="NPP176" s="41"/>
      <c r="NPQ176" s="41"/>
      <c r="NPR176" s="41"/>
      <c r="NPS176" s="41"/>
      <c r="NPT176" s="41"/>
      <c r="NPU176" s="41"/>
      <c r="NPV176" s="41"/>
      <c r="NPW176" s="41"/>
      <c r="NPX176" s="41"/>
      <c r="NPY176" s="41"/>
      <c r="NPZ176" s="41"/>
      <c r="NQA176" s="41"/>
      <c r="NQB176" s="41"/>
      <c r="NQC176" s="41"/>
      <c r="NQD176" s="41"/>
      <c r="NQE176" s="41"/>
      <c r="NQF176" s="41"/>
      <c r="NQG176" s="41"/>
      <c r="NQH176" s="41"/>
      <c r="NQI176" s="41"/>
      <c r="NQJ176" s="41"/>
      <c r="NQK176" s="41"/>
      <c r="NQL176" s="41"/>
      <c r="NQM176" s="41"/>
      <c r="NQN176" s="41"/>
      <c r="NQO176" s="41"/>
      <c r="NQP176" s="41"/>
      <c r="NQQ176" s="41"/>
      <c r="NQR176" s="41"/>
      <c r="NQS176" s="41"/>
      <c r="NQT176" s="41"/>
      <c r="NQU176" s="41"/>
      <c r="NQV176" s="41"/>
      <c r="NQW176" s="41"/>
      <c r="NQX176" s="41"/>
      <c r="NQY176" s="41"/>
      <c r="NQZ176" s="41"/>
      <c r="NRA176" s="41"/>
      <c r="NRB176" s="41"/>
      <c r="NRC176" s="41"/>
      <c r="NRD176" s="41"/>
      <c r="NRE176" s="41"/>
      <c r="NRF176" s="41"/>
      <c r="NRG176" s="41"/>
      <c r="NRH176" s="41"/>
      <c r="NRI176" s="41"/>
      <c r="NRJ176" s="41"/>
      <c r="NRK176" s="41"/>
      <c r="NRL176" s="41"/>
      <c r="NRM176" s="41"/>
      <c r="NRN176" s="41"/>
      <c r="NRO176" s="41"/>
      <c r="NRP176" s="41"/>
      <c r="NRQ176" s="41"/>
      <c r="NRR176" s="41"/>
      <c r="NRS176" s="41"/>
      <c r="NRT176" s="41"/>
      <c r="NRU176" s="41"/>
      <c r="NRV176" s="41"/>
      <c r="NRW176" s="41"/>
      <c r="NRX176" s="41"/>
      <c r="NRY176" s="41"/>
      <c r="NRZ176" s="41"/>
      <c r="NSA176" s="41"/>
      <c r="NSB176" s="41"/>
      <c r="NSC176" s="41"/>
      <c r="NSD176" s="41"/>
      <c r="NSE176" s="41"/>
      <c r="NSF176" s="41"/>
      <c r="NSG176" s="41"/>
      <c r="NSH176" s="41"/>
      <c r="NSI176" s="41"/>
      <c r="NSJ176" s="41"/>
      <c r="NSK176" s="41"/>
      <c r="NSL176" s="41"/>
      <c r="NSM176" s="41"/>
      <c r="NSN176" s="41"/>
      <c r="NSO176" s="41"/>
      <c r="NSP176" s="41"/>
      <c r="NSQ176" s="41"/>
      <c r="NSR176" s="41"/>
      <c r="NSS176" s="41"/>
      <c r="NST176" s="41"/>
      <c r="NSU176" s="41"/>
      <c r="NSV176" s="41"/>
      <c r="NSW176" s="41"/>
      <c r="NSX176" s="41"/>
      <c r="NSY176" s="41"/>
      <c r="NSZ176" s="41"/>
      <c r="NTA176" s="41"/>
      <c r="NTB176" s="41"/>
      <c r="NTC176" s="41"/>
      <c r="NTJ176" s="41"/>
      <c r="NTK176" s="41"/>
      <c r="NTL176" s="41"/>
      <c r="NTM176" s="41"/>
      <c r="NTN176" s="41"/>
      <c r="NTO176" s="41"/>
      <c r="NTP176" s="41"/>
      <c r="NTQ176" s="41"/>
      <c r="NTR176" s="41"/>
      <c r="NTS176" s="41"/>
      <c r="NTT176" s="41"/>
      <c r="NTU176" s="41"/>
      <c r="NTV176" s="41"/>
      <c r="NTW176" s="41"/>
      <c r="NTX176" s="41"/>
      <c r="NTY176" s="41"/>
      <c r="NTZ176" s="41"/>
      <c r="NUA176" s="41"/>
      <c r="NUB176" s="41"/>
      <c r="NUC176" s="41"/>
      <c r="NUD176" s="41"/>
      <c r="NUE176" s="41"/>
      <c r="NUF176" s="41"/>
      <c r="NUG176" s="41"/>
      <c r="NUH176" s="41"/>
      <c r="NUI176" s="41"/>
      <c r="NUJ176" s="41"/>
      <c r="NUK176" s="41"/>
      <c r="NUL176" s="41"/>
      <c r="NUM176" s="41"/>
      <c r="NUN176" s="41"/>
      <c r="NUO176" s="41"/>
      <c r="NUP176" s="41"/>
      <c r="NUQ176" s="41"/>
      <c r="NUR176" s="41"/>
      <c r="NUS176" s="41"/>
      <c r="NUT176" s="41"/>
      <c r="NUU176" s="41"/>
      <c r="NUV176" s="41"/>
      <c r="NUW176" s="41"/>
      <c r="NUX176" s="41"/>
      <c r="NUY176" s="41"/>
      <c r="NUZ176" s="41"/>
      <c r="NVA176" s="41"/>
      <c r="NVB176" s="41"/>
      <c r="NVC176" s="41"/>
      <c r="NVD176" s="41"/>
      <c r="NVE176" s="41"/>
      <c r="NVF176" s="41"/>
      <c r="NVG176" s="41"/>
      <c r="NVH176" s="41"/>
      <c r="NVI176" s="41"/>
      <c r="NVJ176" s="41"/>
      <c r="NVK176" s="41"/>
      <c r="NVL176" s="41"/>
      <c r="NVM176" s="41"/>
      <c r="NVN176" s="41"/>
      <c r="NVO176" s="41"/>
      <c r="NVP176" s="41"/>
      <c r="NVQ176" s="41"/>
      <c r="NVR176" s="41"/>
      <c r="NVS176" s="41"/>
      <c r="NVT176" s="41"/>
      <c r="NVU176" s="41"/>
      <c r="NVV176" s="41"/>
      <c r="NVW176" s="41"/>
      <c r="NVX176" s="41"/>
      <c r="NVY176" s="41"/>
      <c r="NVZ176" s="41"/>
      <c r="NWA176" s="41"/>
      <c r="NWB176" s="41"/>
      <c r="NWC176" s="41"/>
      <c r="NWD176" s="41"/>
      <c r="NWE176" s="41"/>
      <c r="NWF176" s="41"/>
      <c r="NWG176" s="41"/>
      <c r="NWH176" s="41"/>
      <c r="NWI176" s="41"/>
      <c r="NWJ176" s="41"/>
      <c r="NWK176" s="41"/>
      <c r="NWL176" s="41"/>
      <c r="NWM176" s="41"/>
      <c r="NWN176" s="41"/>
      <c r="NWO176" s="41"/>
      <c r="NWP176" s="41"/>
      <c r="NWQ176" s="41"/>
      <c r="NWR176" s="41"/>
      <c r="NWS176" s="41"/>
      <c r="NWT176" s="41"/>
      <c r="NWU176" s="41"/>
      <c r="NWV176" s="41"/>
      <c r="NWW176" s="41"/>
      <c r="NWX176" s="41"/>
      <c r="NWY176" s="41"/>
      <c r="NWZ176" s="41"/>
      <c r="NXA176" s="41"/>
      <c r="NXB176" s="41"/>
      <c r="NXC176" s="41"/>
      <c r="NXD176" s="41"/>
      <c r="NXE176" s="41"/>
      <c r="NXF176" s="41"/>
      <c r="NXG176" s="41"/>
      <c r="NXH176" s="41"/>
      <c r="NXI176" s="41"/>
      <c r="NXJ176" s="41"/>
      <c r="NXK176" s="41"/>
      <c r="NXL176" s="41"/>
      <c r="NXM176" s="41"/>
      <c r="NXN176" s="41"/>
      <c r="NXO176" s="41"/>
      <c r="NXP176" s="41"/>
      <c r="NXQ176" s="41"/>
      <c r="NXR176" s="41"/>
      <c r="NXS176" s="41"/>
      <c r="NXT176" s="41"/>
      <c r="NXU176" s="41"/>
      <c r="NXV176" s="41"/>
      <c r="NXW176" s="41"/>
      <c r="NXX176" s="41"/>
      <c r="NXY176" s="41"/>
      <c r="NXZ176" s="41"/>
      <c r="NYA176" s="41"/>
      <c r="NYB176" s="41"/>
      <c r="NYC176" s="41"/>
      <c r="NYD176" s="41"/>
      <c r="NYE176" s="41"/>
      <c r="NYF176" s="41"/>
      <c r="NYG176" s="41"/>
      <c r="NYH176" s="41"/>
      <c r="NYI176" s="41"/>
      <c r="NYJ176" s="41"/>
      <c r="NYK176" s="41"/>
      <c r="NYL176" s="41"/>
      <c r="NYM176" s="41"/>
      <c r="NYN176" s="41"/>
      <c r="NYO176" s="41"/>
      <c r="NYP176" s="41"/>
      <c r="NYQ176" s="41"/>
      <c r="NYR176" s="41"/>
      <c r="NYS176" s="41"/>
      <c r="NYT176" s="41"/>
      <c r="NYU176" s="41"/>
      <c r="NYV176" s="41"/>
      <c r="NYW176" s="41"/>
      <c r="NYX176" s="41"/>
      <c r="NYY176" s="41"/>
      <c r="NYZ176" s="41"/>
      <c r="NZA176" s="41"/>
      <c r="NZB176" s="41"/>
      <c r="NZC176" s="41"/>
      <c r="NZD176" s="41"/>
      <c r="NZE176" s="41"/>
      <c r="NZF176" s="41"/>
      <c r="NZG176" s="41"/>
      <c r="NZH176" s="41"/>
      <c r="NZI176" s="41"/>
      <c r="NZJ176" s="41"/>
      <c r="NZK176" s="41"/>
      <c r="NZL176" s="41"/>
      <c r="NZM176" s="41"/>
      <c r="NZN176" s="41"/>
      <c r="NZO176" s="41"/>
      <c r="NZP176" s="41"/>
      <c r="NZQ176" s="41"/>
      <c r="NZR176" s="41"/>
      <c r="NZS176" s="41"/>
      <c r="NZT176" s="41"/>
      <c r="NZU176" s="41"/>
      <c r="NZV176" s="41"/>
      <c r="NZW176" s="41"/>
      <c r="NZX176" s="41"/>
      <c r="NZY176" s="41"/>
      <c r="NZZ176" s="41"/>
      <c r="OAA176" s="41"/>
      <c r="OAB176" s="41"/>
      <c r="OAC176" s="41"/>
      <c r="OAD176" s="41"/>
      <c r="OAE176" s="41"/>
      <c r="OAF176" s="41"/>
      <c r="OAG176" s="41"/>
      <c r="OAH176" s="41"/>
      <c r="OAI176" s="41"/>
      <c r="OAJ176" s="41"/>
      <c r="OAK176" s="41"/>
      <c r="OAL176" s="41"/>
      <c r="OAM176" s="41"/>
      <c r="OAN176" s="41"/>
      <c r="OAO176" s="41"/>
      <c r="OAP176" s="41"/>
      <c r="OAQ176" s="41"/>
      <c r="OAR176" s="41"/>
      <c r="OAS176" s="41"/>
      <c r="OAT176" s="41"/>
      <c r="OAU176" s="41"/>
      <c r="OAV176" s="41"/>
      <c r="OAW176" s="41"/>
      <c r="OAX176" s="41"/>
      <c r="OAY176" s="41"/>
      <c r="OAZ176" s="41"/>
      <c r="OBA176" s="41"/>
      <c r="OBB176" s="41"/>
      <c r="OBC176" s="41"/>
      <c r="OBD176" s="41"/>
      <c r="OBE176" s="41"/>
      <c r="OBF176" s="41"/>
      <c r="OBG176" s="41"/>
      <c r="OBH176" s="41"/>
      <c r="OBI176" s="41"/>
      <c r="OBJ176" s="41"/>
      <c r="OBK176" s="41"/>
      <c r="OBL176" s="41"/>
      <c r="OBM176" s="41"/>
      <c r="OBN176" s="41"/>
      <c r="OBO176" s="41"/>
      <c r="OBP176" s="41"/>
      <c r="OBQ176" s="41"/>
      <c r="OBR176" s="41"/>
      <c r="OBS176" s="41"/>
      <c r="OBT176" s="41"/>
      <c r="OBU176" s="41"/>
      <c r="OBV176" s="41"/>
      <c r="OBW176" s="41"/>
      <c r="OBX176" s="41"/>
      <c r="OBY176" s="41"/>
      <c r="OBZ176" s="41"/>
      <c r="OCA176" s="41"/>
      <c r="OCB176" s="41"/>
      <c r="OCC176" s="41"/>
      <c r="OCD176" s="41"/>
      <c r="OCE176" s="41"/>
      <c r="OCF176" s="41"/>
      <c r="OCG176" s="41"/>
      <c r="OCH176" s="41"/>
      <c r="OCI176" s="41"/>
      <c r="OCJ176" s="41"/>
      <c r="OCK176" s="41"/>
      <c r="OCL176" s="41"/>
      <c r="OCM176" s="41"/>
      <c r="OCN176" s="41"/>
      <c r="OCO176" s="41"/>
      <c r="OCP176" s="41"/>
      <c r="OCQ176" s="41"/>
      <c r="OCR176" s="41"/>
      <c r="OCS176" s="41"/>
      <c r="OCT176" s="41"/>
      <c r="OCU176" s="41"/>
      <c r="OCV176" s="41"/>
      <c r="OCW176" s="41"/>
      <c r="OCX176" s="41"/>
      <c r="OCY176" s="41"/>
      <c r="ODF176" s="41"/>
      <c r="ODG176" s="41"/>
      <c r="ODH176" s="41"/>
      <c r="ODI176" s="41"/>
      <c r="ODJ176" s="41"/>
      <c r="ODK176" s="41"/>
      <c r="ODL176" s="41"/>
      <c r="ODM176" s="41"/>
      <c r="ODN176" s="41"/>
      <c r="ODO176" s="41"/>
      <c r="ODP176" s="41"/>
      <c r="ODQ176" s="41"/>
      <c r="ODR176" s="41"/>
      <c r="ODS176" s="41"/>
      <c r="ODT176" s="41"/>
      <c r="ODU176" s="41"/>
      <c r="ODV176" s="41"/>
      <c r="ODW176" s="41"/>
      <c r="ODX176" s="41"/>
      <c r="ODY176" s="41"/>
      <c r="ODZ176" s="41"/>
      <c r="OEA176" s="41"/>
      <c r="OEB176" s="41"/>
      <c r="OEC176" s="41"/>
      <c r="OED176" s="41"/>
      <c r="OEE176" s="41"/>
      <c r="OEF176" s="41"/>
      <c r="OEG176" s="41"/>
      <c r="OEH176" s="41"/>
      <c r="OEI176" s="41"/>
      <c r="OEJ176" s="41"/>
      <c r="OEK176" s="41"/>
      <c r="OEL176" s="41"/>
      <c r="OEM176" s="41"/>
      <c r="OEN176" s="41"/>
      <c r="OEO176" s="41"/>
      <c r="OEP176" s="41"/>
      <c r="OEQ176" s="41"/>
      <c r="OER176" s="41"/>
      <c r="OES176" s="41"/>
      <c r="OET176" s="41"/>
      <c r="OEU176" s="41"/>
      <c r="OEV176" s="41"/>
      <c r="OEW176" s="41"/>
      <c r="OEX176" s="41"/>
      <c r="OEY176" s="41"/>
      <c r="OEZ176" s="41"/>
      <c r="OFA176" s="41"/>
      <c r="OFB176" s="41"/>
      <c r="OFC176" s="41"/>
      <c r="OFD176" s="41"/>
      <c r="OFE176" s="41"/>
      <c r="OFF176" s="41"/>
      <c r="OFG176" s="41"/>
      <c r="OFH176" s="41"/>
      <c r="OFI176" s="41"/>
      <c r="OFJ176" s="41"/>
      <c r="OFK176" s="41"/>
      <c r="OFL176" s="41"/>
      <c r="OFM176" s="41"/>
      <c r="OFN176" s="41"/>
      <c r="OFO176" s="41"/>
      <c r="OFP176" s="41"/>
      <c r="OFQ176" s="41"/>
      <c r="OFR176" s="41"/>
      <c r="OFS176" s="41"/>
      <c r="OFT176" s="41"/>
      <c r="OFU176" s="41"/>
      <c r="OFV176" s="41"/>
      <c r="OFW176" s="41"/>
      <c r="OFX176" s="41"/>
      <c r="OFY176" s="41"/>
      <c r="OFZ176" s="41"/>
      <c r="OGA176" s="41"/>
      <c r="OGB176" s="41"/>
      <c r="OGC176" s="41"/>
      <c r="OGD176" s="41"/>
      <c r="OGE176" s="41"/>
      <c r="OGF176" s="41"/>
      <c r="OGG176" s="41"/>
      <c r="OGH176" s="41"/>
      <c r="OGI176" s="41"/>
      <c r="OGJ176" s="41"/>
      <c r="OGK176" s="41"/>
      <c r="OGL176" s="41"/>
      <c r="OGM176" s="41"/>
      <c r="OGN176" s="41"/>
      <c r="OGO176" s="41"/>
      <c r="OGP176" s="41"/>
      <c r="OGQ176" s="41"/>
      <c r="OGR176" s="41"/>
      <c r="OGS176" s="41"/>
      <c r="OGT176" s="41"/>
      <c r="OGU176" s="41"/>
      <c r="OGV176" s="41"/>
      <c r="OGW176" s="41"/>
      <c r="OGX176" s="41"/>
      <c r="OGY176" s="41"/>
      <c r="OGZ176" s="41"/>
      <c r="OHA176" s="41"/>
      <c r="OHB176" s="41"/>
      <c r="OHC176" s="41"/>
      <c r="OHD176" s="41"/>
      <c r="OHE176" s="41"/>
      <c r="OHF176" s="41"/>
      <c r="OHG176" s="41"/>
      <c r="OHH176" s="41"/>
      <c r="OHI176" s="41"/>
      <c r="OHJ176" s="41"/>
      <c r="OHK176" s="41"/>
      <c r="OHL176" s="41"/>
      <c r="OHM176" s="41"/>
      <c r="OHN176" s="41"/>
      <c r="OHO176" s="41"/>
      <c r="OHP176" s="41"/>
      <c r="OHQ176" s="41"/>
      <c r="OHR176" s="41"/>
      <c r="OHS176" s="41"/>
      <c r="OHT176" s="41"/>
      <c r="OHU176" s="41"/>
      <c r="OHV176" s="41"/>
      <c r="OHW176" s="41"/>
      <c r="OHX176" s="41"/>
      <c r="OHY176" s="41"/>
      <c r="OHZ176" s="41"/>
      <c r="OIA176" s="41"/>
      <c r="OIB176" s="41"/>
      <c r="OIC176" s="41"/>
      <c r="OID176" s="41"/>
      <c r="OIE176" s="41"/>
      <c r="OIF176" s="41"/>
      <c r="OIG176" s="41"/>
      <c r="OIH176" s="41"/>
      <c r="OII176" s="41"/>
      <c r="OIJ176" s="41"/>
      <c r="OIK176" s="41"/>
      <c r="OIL176" s="41"/>
      <c r="OIM176" s="41"/>
      <c r="OIN176" s="41"/>
      <c r="OIO176" s="41"/>
      <c r="OIP176" s="41"/>
      <c r="OIQ176" s="41"/>
      <c r="OIR176" s="41"/>
      <c r="OIS176" s="41"/>
      <c r="OIT176" s="41"/>
      <c r="OIU176" s="41"/>
      <c r="OIV176" s="41"/>
      <c r="OIW176" s="41"/>
      <c r="OIX176" s="41"/>
      <c r="OIY176" s="41"/>
      <c r="OIZ176" s="41"/>
      <c r="OJA176" s="41"/>
      <c r="OJB176" s="41"/>
      <c r="OJC176" s="41"/>
      <c r="OJD176" s="41"/>
      <c r="OJE176" s="41"/>
      <c r="OJF176" s="41"/>
      <c r="OJG176" s="41"/>
      <c r="OJH176" s="41"/>
      <c r="OJI176" s="41"/>
      <c r="OJJ176" s="41"/>
      <c r="OJK176" s="41"/>
      <c r="OJL176" s="41"/>
      <c r="OJM176" s="41"/>
      <c r="OJN176" s="41"/>
      <c r="OJO176" s="41"/>
      <c r="OJP176" s="41"/>
      <c r="OJQ176" s="41"/>
      <c r="OJR176" s="41"/>
      <c r="OJS176" s="41"/>
      <c r="OJT176" s="41"/>
      <c r="OJU176" s="41"/>
      <c r="OJV176" s="41"/>
      <c r="OJW176" s="41"/>
      <c r="OJX176" s="41"/>
      <c r="OJY176" s="41"/>
      <c r="OJZ176" s="41"/>
      <c r="OKA176" s="41"/>
      <c r="OKB176" s="41"/>
      <c r="OKC176" s="41"/>
      <c r="OKD176" s="41"/>
      <c r="OKE176" s="41"/>
      <c r="OKF176" s="41"/>
      <c r="OKG176" s="41"/>
      <c r="OKH176" s="41"/>
      <c r="OKI176" s="41"/>
      <c r="OKJ176" s="41"/>
      <c r="OKK176" s="41"/>
      <c r="OKL176" s="41"/>
      <c r="OKM176" s="41"/>
      <c r="OKN176" s="41"/>
      <c r="OKO176" s="41"/>
      <c r="OKP176" s="41"/>
      <c r="OKQ176" s="41"/>
      <c r="OKR176" s="41"/>
      <c r="OKS176" s="41"/>
      <c r="OKT176" s="41"/>
      <c r="OKU176" s="41"/>
      <c r="OKV176" s="41"/>
      <c r="OKW176" s="41"/>
      <c r="OKX176" s="41"/>
      <c r="OKY176" s="41"/>
      <c r="OKZ176" s="41"/>
      <c r="OLA176" s="41"/>
      <c r="OLB176" s="41"/>
      <c r="OLC176" s="41"/>
      <c r="OLD176" s="41"/>
      <c r="OLE176" s="41"/>
      <c r="OLF176" s="41"/>
      <c r="OLG176" s="41"/>
      <c r="OLH176" s="41"/>
      <c r="OLI176" s="41"/>
      <c r="OLJ176" s="41"/>
      <c r="OLK176" s="41"/>
      <c r="OLL176" s="41"/>
      <c r="OLM176" s="41"/>
      <c r="OLN176" s="41"/>
      <c r="OLO176" s="41"/>
      <c r="OLP176" s="41"/>
      <c r="OLQ176" s="41"/>
      <c r="OLR176" s="41"/>
      <c r="OLS176" s="41"/>
      <c r="OLT176" s="41"/>
      <c r="OLU176" s="41"/>
      <c r="OLV176" s="41"/>
      <c r="OLW176" s="41"/>
      <c r="OLX176" s="41"/>
      <c r="OLY176" s="41"/>
      <c r="OLZ176" s="41"/>
      <c r="OMA176" s="41"/>
      <c r="OMB176" s="41"/>
      <c r="OMC176" s="41"/>
      <c r="OMD176" s="41"/>
      <c r="OME176" s="41"/>
      <c r="OMF176" s="41"/>
      <c r="OMG176" s="41"/>
      <c r="OMH176" s="41"/>
      <c r="OMI176" s="41"/>
      <c r="OMJ176" s="41"/>
      <c r="OMK176" s="41"/>
      <c r="OML176" s="41"/>
      <c r="OMM176" s="41"/>
      <c r="OMN176" s="41"/>
      <c r="OMO176" s="41"/>
      <c r="OMP176" s="41"/>
      <c r="OMQ176" s="41"/>
      <c r="OMR176" s="41"/>
      <c r="OMS176" s="41"/>
      <c r="OMT176" s="41"/>
      <c r="OMU176" s="41"/>
      <c r="ONB176" s="41"/>
      <c r="ONC176" s="41"/>
      <c r="OND176" s="41"/>
      <c r="ONE176" s="41"/>
      <c r="ONF176" s="41"/>
      <c r="ONG176" s="41"/>
      <c r="ONH176" s="41"/>
      <c r="ONI176" s="41"/>
      <c r="ONJ176" s="41"/>
      <c r="ONK176" s="41"/>
      <c r="ONL176" s="41"/>
      <c r="ONM176" s="41"/>
      <c r="ONN176" s="41"/>
      <c r="ONO176" s="41"/>
      <c r="ONP176" s="41"/>
      <c r="ONQ176" s="41"/>
      <c r="ONR176" s="41"/>
      <c r="ONS176" s="41"/>
      <c r="ONT176" s="41"/>
      <c r="ONU176" s="41"/>
      <c r="ONV176" s="41"/>
      <c r="ONW176" s="41"/>
      <c r="ONX176" s="41"/>
      <c r="ONY176" s="41"/>
      <c r="ONZ176" s="41"/>
      <c r="OOA176" s="41"/>
      <c r="OOB176" s="41"/>
      <c r="OOC176" s="41"/>
      <c r="OOD176" s="41"/>
      <c r="OOE176" s="41"/>
      <c r="OOF176" s="41"/>
      <c r="OOG176" s="41"/>
      <c r="OOH176" s="41"/>
      <c r="OOI176" s="41"/>
      <c r="OOJ176" s="41"/>
      <c r="OOK176" s="41"/>
      <c r="OOL176" s="41"/>
      <c r="OOM176" s="41"/>
      <c r="OON176" s="41"/>
      <c r="OOO176" s="41"/>
      <c r="OOP176" s="41"/>
      <c r="OOQ176" s="41"/>
      <c r="OOR176" s="41"/>
      <c r="OOS176" s="41"/>
      <c r="OOT176" s="41"/>
      <c r="OOU176" s="41"/>
      <c r="OOV176" s="41"/>
      <c r="OOW176" s="41"/>
      <c r="OOX176" s="41"/>
      <c r="OOY176" s="41"/>
      <c r="OOZ176" s="41"/>
      <c r="OPA176" s="41"/>
      <c r="OPB176" s="41"/>
      <c r="OPC176" s="41"/>
      <c r="OPD176" s="41"/>
      <c r="OPE176" s="41"/>
      <c r="OPF176" s="41"/>
      <c r="OPG176" s="41"/>
      <c r="OPH176" s="41"/>
      <c r="OPI176" s="41"/>
      <c r="OPJ176" s="41"/>
      <c r="OPK176" s="41"/>
      <c r="OPL176" s="41"/>
      <c r="OPM176" s="41"/>
      <c r="OPN176" s="41"/>
      <c r="OPO176" s="41"/>
      <c r="OPP176" s="41"/>
      <c r="OPQ176" s="41"/>
      <c r="OPR176" s="41"/>
      <c r="OPS176" s="41"/>
      <c r="OPT176" s="41"/>
      <c r="OPU176" s="41"/>
      <c r="OPV176" s="41"/>
      <c r="OPW176" s="41"/>
      <c r="OPX176" s="41"/>
      <c r="OPY176" s="41"/>
      <c r="OPZ176" s="41"/>
      <c r="OQA176" s="41"/>
      <c r="OQB176" s="41"/>
      <c r="OQC176" s="41"/>
      <c r="OQD176" s="41"/>
      <c r="OQE176" s="41"/>
      <c r="OQF176" s="41"/>
      <c r="OQG176" s="41"/>
      <c r="OQH176" s="41"/>
      <c r="OQI176" s="41"/>
      <c r="OQJ176" s="41"/>
      <c r="OQK176" s="41"/>
      <c r="OQL176" s="41"/>
      <c r="OQM176" s="41"/>
      <c r="OQN176" s="41"/>
      <c r="OQO176" s="41"/>
      <c r="OQP176" s="41"/>
      <c r="OQQ176" s="41"/>
      <c r="OQR176" s="41"/>
      <c r="OQS176" s="41"/>
      <c r="OQT176" s="41"/>
      <c r="OQU176" s="41"/>
      <c r="OQV176" s="41"/>
      <c r="OQW176" s="41"/>
      <c r="OQX176" s="41"/>
      <c r="OQY176" s="41"/>
      <c r="OQZ176" s="41"/>
      <c r="ORA176" s="41"/>
      <c r="ORB176" s="41"/>
      <c r="ORC176" s="41"/>
      <c r="ORD176" s="41"/>
      <c r="ORE176" s="41"/>
      <c r="ORF176" s="41"/>
      <c r="ORG176" s="41"/>
      <c r="ORH176" s="41"/>
      <c r="ORI176" s="41"/>
      <c r="ORJ176" s="41"/>
      <c r="ORK176" s="41"/>
      <c r="ORL176" s="41"/>
      <c r="ORM176" s="41"/>
      <c r="ORN176" s="41"/>
      <c r="ORO176" s="41"/>
      <c r="ORP176" s="41"/>
      <c r="ORQ176" s="41"/>
      <c r="ORR176" s="41"/>
      <c r="ORS176" s="41"/>
      <c r="ORT176" s="41"/>
      <c r="ORU176" s="41"/>
      <c r="ORV176" s="41"/>
      <c r="ORW176" s="41"/>
      <c r="ORX176" s="41"/>
      <c r="ORY176" s="41"/>
      <c r="ORZ176" s="41"/>
      <c r="OSA176" s="41"/>
      <c r="OSB176" s="41"/>
      <c r="OSC176" s="41"/>
      <c r="OSD176" s="41"/>
      <c r="OSE176" s="41"/>
      <c r="OSF176" s="41"/>
      <c r="OSG176" s="41"/>
      <c r="OSH176" s="41"/>
      <c r="OSI176" s="41"/>
      <c r="OSJ176" s="41"/>
      <c r="OSK176" s="41"/>
      <c r="OSL176" s="41"/>
      <c r="OSM176" s="41"/>
      <c r="OSN176" s="41"/>
      <c r="OSO176" s="41"/>
      <c r="OSP176" s="41"/>
      <c r="OSQ176" s="41"/>
      <c r="OSR176" s="41"/>
      <c r="OSS176" s="41"/>
      <c r="OST176" s="41"/>
      <c r="OSU176" s="41"/>
      <c r="OSV176" s="41"/>
      <c r="OSW176" s="41"/>
      <c r="OSX176" s="41"/>
      <c r="OSY176" s="41"/>
      <c r="OSZ176" s="41"/>
      <c r="OTA176" s="41"/>
      <c r="OTB176" s="41"/>
      <c r="OTC176" s="41"/>
      <c r="OTD176" s="41"/>
      <c r="OTE176" s="41"/>
      <c r="OTF176" s="41"/>
      <c r="OTG176" s="41"/>
      <c r="OTH176" s="41"/>
      <c r="OTI176" s="41"/>
      <c r="OTJ176" s="41"/>
      <c r="OTK176" s="41"/>
      <c r="OTL176" s="41"/>
      <c r="OTM176" s="41"/>
      <c r="OTN176" s="41"/>
      <c r="OTO176" s="41"/>
      <c r="OTP176" s="41"/>
      <c r="OTQ176" s="41"/>
      <c r="OTR176" s="41"/>
      <c r="OTS176" s="41"/>
      <c r="OTT176" s="41"/>
      <c r="OTU176" s="41"/>
      <c r="OTV176" s="41"/>
      <c r="OTW176" s="41"/>
      <c r="OTX176" s="41"/>
      <c r="OTY176" s="41"/>
      <c r="OTZ176" s="41"/>
      <c r="OUA176" s="41"/>
      <c r="OUB176" s="41"/>
      <c r="OUC176" s="41"/>
      <c r="OUD176" s="41"/>
      <c r="OUE176" s="41"/>
      <c r="OUF176" s="41"/>
      <c r="OUG176" s="41"/>
      <c r="OUH176" s="41"/>
      <c r="OUI176" s="41"/>
      <c r="OUJ176" s="41"/>
      <c r="OUK176" s="41"/>
      <c r="OUL176" s="41"/>
      <c r="OUM176" s="41"/>
      <c r="OUN176" s="41"/>
      <c r="OUO176" s="41"/>
      <c r="OUP176" s="41"/>
      <c r="OUQ176" s="41"/>
      <c r="OUR176" s="41"/>
      <c r="OUS176" s="41"/>
      <c r="OUT176" s="41"/>
      <c r="OUU176" s="41"/>
      <c r="OUV176" s="41"/>
      <c r="OUW176" s="41"/>
      <c r="OUX176" s="41"/>
      <c r="OUY176" s="41"/>
      <c r="OUZ176" s="41"/>
      <c r="OVA176" s="41"/>
      <c r="OVB176" s="41"/>
      <c r="OVC176" s="41"/>
      <c r="OVD176" s="41"/>
      <c r="OVE176" s="41"/>
      <c r="OVF176" s="41"/>
      <c r="OVG176" s="41"/>
      <c r="OVH176" s="41"/>
      <c r="OVI176" s="41"/>
      <c r="OVJ176" s="41"/>
      <c r="OVK176" s="41"/>
      <c r="OVL176" s="41"/>
      <c r="OVM176" s="41"/>
      <c r="OVN176" s="41"/>
      <c r="OVO176" s="41"/>
      <c r="OVP176" s="41"/>
      <c r="OVQ176" s="41"/>
      <c r="OVR176" s="41"/>
      <c r="OVS176" s="41"/>
      <c r="OVT176" s="41"/>
      <c r="OVU176" s="41"/>
      <c r="OVV176" s="41"/>
      <c r="OVW176" s="41"/>
      <c r="OVX176" s="41"/>
      <c r="OVY176" s="41"/>
      <c r="OVZ176" s="41"/>
      <c r="OWA176" s="41"/>
      <c r="OWB176" s="41"/>
      <c r="OWC176" s="41"/>
      <c r="OWD176" s="41"/>
      <c r="OWE176" s="41"/>
      <c r="OWF176" s="41"/>
      <c r="OWG176" s="41"/>
      <c r="OWH176" s="41"/>
      <c r="OWI176" s="41"/>
      <c r="OWJ176" s="41"/>
      <c r="OWK176" s="41"/>
      <c r="OWL176" s="41"/>
      <c r="OWM176" s="41"/>
      <c r="OWN176" s="41"/>
      <c r="OWO176" s="41"/>
      <c r="OWP176" s="41"/>
      <c r="OWQ176" s="41"/>
      <c r="OWX176" s="41"/>
      <c r="OWY176" s="41"/>
      <c r="OWZ176" s="41"/>
      <c r="OXA176" s="41"/>
      <c r="OXB176" s="41"/>
      <c r="OXC176" s="41"/>
      <c r="OXD176" s="41"/>
      <c r="OXE176" s="41"/>
      <c r="OXF176" s="41"/>
      <c r="OXG176" s="41"/>
      <c r="OXH176" s="41"/>
      <c r="OXI176" s="41"/>
      <c r="OXJ176" s="41"/>
      <c r="OXK176" s="41"/>
      <c r="OXL176" s="41"/>
      <c r="OXM176" s="41"/>
      <c r="OXN176" s="41"/>
      <c r="OXO176" s="41"/>
      <c r="OXP176" s="41"/>
      <c r="OXQ176" s="41"/>
      <c r="OXR176" s="41"/>
      <c r="OXS176" s="41"/>
      <c r="OXT176" s="41"/>
      <c r="OXU176" s="41"/>
      <c r="OXV176" s="41"/>
      <c r="OXW176" s="41"/>
      <c r="OXX176" s="41"/>
      <c r="OXY176" s="41"/>
      <c r="OXZ176" s="41"/>
      <c r="OYA176" s="41"/>
      <c r="OYB176" s="41"/>
      <c r="OYC176" s="41"/>
      <c r="OYD176" s="41"/>
      <c r="OYE176" s="41"/>
      <c r="OYF176" s="41"/>
      <c r="OYG176" s="41"/>
      <c r="OYH176" s="41"/>
      <c r="OYI176" s="41"/>
      <c r="OYJ176" s="41"/>
      <c r="OYK176" s="41"/>
      <c r="OYL176" s="41"/>
      <c r="OYM176" s="41"/>
      <c r="OYN176" s="41"/>
      <c r="OYO176" s="41"/>
      <c r="OYP176" s="41"/>
      <c r="OYQ176" s="41"/>
      <c r="OYR176" s="41"/>
      <c r="OYS176" s="41"/>
      <c r="OYT176" s="41"/>
      <c r="OYU176" s="41"/>
      <c r="OYV176" s="41"/>
      <c r="OYW176" s="41"/>
      <c r="OYX176" s="41"/>
      <c r="OYY176" s="41"/>
      <c r="OYZ176" s="41"/>
      <c r="OZA176" s="41"/>
      <c r="OZB176" s="41"/>
      <c r="OZC176" s="41"/>
      <c r="OZD176" s="41"/>
      <c r="OZE176" s="41"/>
      <c r="OZF176" s="41"/>
      <c r="OZG176" s="41"/>
      <c r="OZH176" s="41"/>
      <c r="OZI176" s="41"/>
      <c r="OZJ176" s="41"/>
      <c r="OZK176" s="41"/>
      <c r="OZL176" s="41"/>
      <c r="OZM176" s="41"/>
      <c r="OZN176" s="41"/>
      <c r="OZO176" s="41"/>
      <c r="OZP176" s="41"/>
      <c r="OZQ176" s="41"/>
      <c r="OZR176" s="41"/>
      <c r="OZS176" s="41"/>
      <c r="OZT176" s="41"/>
      <c r="OZU176" s="41"/>
      <c r="OZV176" s="41"/>
      <c r="OZW176" s="41"/>
      <c r="OZX176" s="41"/>
      <c r="OZY176" s="41"/>
      <c r="OZZ176" s="41"/>
      <c r="PAA176" s="41"/>
      <c r="PAB176" s="41"/>
      <c r="PAC176" s="41"/>
      <c r="PAD176" s="41"/>
      <c r="PAE176" s="41"/>
      <c r="PAF176" s="41"/>
      <c r="PAG176" s="41"/>
      <c r="PAH176" s="41"/>
      <c r="PAI176" s="41"/>
      <c r="PAJ176" s="41"/>
      <c r="PAK176" s="41"/>
      <c r="PAL176" s="41"/>
      <c r="PAM176" s="41"/>
      <c r="PAN176" s="41"/>
      <c r="PAO176" s="41"/>
      <c r="PAP176" s="41"/>
      <c r="PAQ176" s="41"/>
      <c r="PAR176" s="41"/>
      <c r="PAS176" s="41"/>
      <c r="PAT176" s="41"/>
      <c r="PAU176" s="41"/>
      <c r="PAV176" s="41"/>
      <c r="PAW176" s="41"/>
      <c r="PAX176" s="41"/>
      <c r="PAY176" s="41"/>
      <c r="PAZ176" s="41"/>
      <c r="PBA176" s="41"/>
      <c r="PBB176" s="41"/>
      <c r="PBC176" s="41"/>
      <c r="PBD176" s="41"/>
      <c r="PBE176" s="41"/>
      <c r="PBF176" s="41"/>
      <c r="PBG176" s="41"/>
      <c r="PBH176" s="41"/>
      <c r="PBI176" s="41"/>
      <c r="PBJ176" s="41"/>
      <c r="PBK176" s="41"/>
      <c r="PBL176" s="41"/>
      <c r="PBM176" s="41"/>
      <c r="PBN176" s="41"/>
      <c r="PBO176" s="41"/>
      <c r="PBP176" s="41"/>
      <c r="PBQ176" s="41"/>
      <c r="PBR176" s="41"/>
      <c r="PBS176" s="41"/>
      <c r="PBT176" s="41"/>
      <c r="PBU176" s="41"/>
      <c r="PBV176" s="41"/>
      <c r="PBW176" s="41"/>
      <c r="PBX176" s="41"/>
      <c r="PBY176" s="41"/>
      <c r="PBZ176" s="41"/>
      <c r="PCA176" s="41"/>
      <c r="PCB176" s="41"/>
      <c r="PCC176" s="41"/>
      <c r="PCD176" s="41"/>
      <c r="PCE176" s="41"/>
      <c r="PCF176" s="41"/>
      <c r="PCG176" s="41"/>
      <c r="PCH176" s="41"/>
      <c r="PCI176" s="41"/>
      <c r="PCJ176" s="41"/>
      <c r="PCK176" s="41"/>
      <c r="PCL176" s="41"/>
      <c r="PCM176" s="41"/>
      <c r="PCN176" s="41"/>
      <c r="PCO176" s="41"/>
      <c r="PCP176" s="41"/>
      <c r="PCQ176" s="41"/>
      <c r="PCR176" s="41"/>
      <c r="PCS176" s="41"/>
      <c r="PCT176" s="41"/>
      <c r="PCU176" s="41"/>
      <c r="PCV176" s="41"/>
      <c r="PCW176" s="41"/>
      <c r="PCX176" s="41"/>
      <c r="PCY176" s="41"/>
      <c r="PCZ176" s="41"/>
      <c r="PDA176" s="41"/>
      <c r="PDB176" s="41"/>
      <c r="PDC176" s="41"/>
      <c r="PDD176" s="41"/>
      <c r="PDE176" s="41"/>
      <c r="PDF176" s="41"/>
      <c r="PDG176" s="41"/>
      <c r="PDH176" s="41"/>
      <c r="PDI176" s="41"/>
      <c r="PDJ176" s="41"/>
      <c r="PDK176" s="41"/>
      <c r="PDL176" s="41"/>
      <c r="PDM176" s="41"/>
      <c r="PDN176" s="41"/>
      <c r="PDO176" s="41"/>
      <c r="PDP176" s="41"/>
      <c r="PDQ176" s="41"/>
      <c r="PDR176" s="41"/>
      <c r="PDS176" s="41"/>
      <c r="PDT176" s="41"/>
      <c r="PDU176" s="41"/>
      <c r="PDV176" s="41"/>
      <c r="PDW176" s="41"/>
      <c r="PDX176" s="41"/>
      <c r="PDY176" s="41"/>
      <c r="PDZ176" s="41"/>
      <c r="PEA176" s="41"/>
      <c r="PEB176" s="41"/>
      <c r="PEC176" s="41"/>
      <c r="PED176" s="41"/>
      <c r="PEE176" s="41"/>
      <c r="PEF176" s="41"/>
      <c r="PEG176" s="41"/>
      <c r="PEH176" s="41"/>
      <c r="PEI176" s="41"/>
      <c r="PEJ176" s="41"/>
      <c r="PEK176" s="41"/>
      <c r="PEL176" s="41"/>
      <c r="PEM176" s="41"/>
      <c r="PEN176" s="41"/>
      <c r="PEO176" s="41"/>
      <c r="PEP176" s="41"/>
      <c r="PEQ176" s="41"/>
      <c r="PER176" s="41"/>
      <c r="PES176" s="41"/>
      <c r="PET176" s="41"/>
      <c r="PEU176" s="41"/>
      <c r="PEV176" s="41"/>
      <c r="PEW176" s="41"/>
      <c r="PEX176" s="41"/>
      <c r="PEY176" s="41"/>
      <c r="PEZ176" s="41"/>
      <c r="PFA176" s="41"/>
      <c r="PFB176" s="41"/>
      <c r="PFC176" s="41"/>
      <c r="PFD176" s="41"/>
      <c r="PFE176" s="41"/>
      <c r="PFF176" s="41"/>
      <c r="PFG176" s="41"/>
      <c r="PFH176" s="41"/>
      <c r="PFI176" s="41"/>
      <c r="PFJ176" s="41"/>
      <c r="PFK176" s="41"/>
      <c r="PFL176" s="41"/>
      <c r="PFM176" s="41"/>
      <c r="PFN176" s="41"/>
      <c r="PFO176" s="41"/>
      <c r="PFP176" s="41"/>
      <c r="PFQ176" s="41"/>
      <c r="PFR176" s="41"/>
      <c r="PFS176" s="41"/>
      <c r="PFT176" s="41"/>
      <c r="PFU176" s="41"/>
      <c r="PFV176" s="41"/>
      <c r="PFW176" s="41"/>
      <c r="PFX176" s="41"/>
      <c r="PFY176" s="41"/>
      <c r="PFZ176" s="41"/>
      <c r="PGA176" s="41"/>
      <c r="PGB176" s="41"/>
      <c r="PGC176" s="41"/>
      <c r="PGD176" s="41"/>
      <c r="PGE176" s="41"/>
      <c r="PGF176" s="41"/>
      <c r="PGG176" s="41"/>
      <c r="PGH176" s="41"/>
      <c r="PGI176" s="41"/>
      <c r="PGJ176" s="41"/>
      <c r="PGK176" s="41"/>
      <c r="PGL176" s="41"/>
      <c r="PGM176" s="41"/>
      <c r="PGT176" s="41"/>
      <c r="PGU176" s="41"/>
      <c r="PGV176" s="41"/>
      <c r="PGW176" s="41"/>
      <c r="PGX176" s="41"/>
      <c r="PGY176" s="41"/>
      <c r="PGZ176" s="41"/>
      <c r="PHA176" s="41"/>
      <c r="PHB176" s="41"/>
      <c r="PHC176" s="41"/>
      <c r="PHD176" s="41"/>
      <c r="PHE176" s="41"/>
      <c r="PHF176" s="41"/>
      <c r="PHG176" s="41"/>
      <c r="PHH176" s="41"/>
      <c r="PHI176" s="41"/>
      <c r="PHJ176" s="41"/>
      <c r="PHK176" s="41"/>
      <c r="PHL176" s="41"/>
      <c r="PHM176" s="41"/>
      <c r="PHN176" s="41"/>
      <c r="PHO176" s="41"/>
      <c r="PHP176" s="41"/>
      <c r="PHQ176" s="41"/>
      <c r="PHR176" s="41"/>
      <c r="PHS176" s="41"/>
      <c r="PHT176" s="41"/>
      <c r="PHU176" s="41"/>
      <c r="PHV176" s="41"/>
      <c r="PHW176" s="41"/>
      <c r="PHX176" s="41"/>
      <c r="PHY176" s="41"/>
      <c r="PHZ176" s="41"/>
      <c r="PIA176" s="41"/>
      <c r="PIB176" s="41"/>
      <c r="PIC176" s="41"/>
      <c r="PID176" s="41"/>
      <c r="PIE176" s="41"/>
      <c r="PIF176" s="41"/>
      <c r="PIG176" s="41"/>
      <c r="PIH176" s="41"/>
      <c r="PII176" s="41"/>
      <c r="PIJ176" s="41"/>
      <c r="PIK176" s="41"/>
      <c r="PIL176" s="41"/>
      <c r="PIM176" s="41"/>
      <c r="PIN176" s="41"/>
      <c r="PIO176" s="41"/>
      <c r="PIP176" s="41"/>
      <c r="PIQ176" s="41"/>
      <c r="PIR176" s="41"/>
      <c r="PIS176" s="41"/>
      <c r="PIT176" s="41"/>
      <c r="PIU176" s="41"/>
      <c r="PIV176" s="41"/>
      <c r="PIW176" s="41"/>
      <c r="PIX176" s="41"/>
      <c r="PIY176" s="41"/>
      <c r="PIZ176" s="41"/>
      <c r="PJA176" s="41"/>
      <c r="PJB176" s="41"/>
      <c r="PJC176" s="41"/>
      <c r="PJD176" s="41"/>
      <c r="PJE176" s="41"/>
      <c r="PJF176" s="41"/>
      <c r="PJG176" s="41"/>
      <c r="PJH176" s="41"/>
      <c r="PJI176" s="41"/>
      <c r="PJJ176" s="41"/>
      <c r="PJK176" s="41"/>
      <c r="PJL176" s="41"/>
      <c r="PJM176" s="41"/>
      <c r="PJN176" s="41"/>
      <c r="PJO176" s="41"/>
      <c r="PJP176" s="41"/>
      <c r="PJQ176" s="41"/>
      <c r="PJR176" s="41"/>
      <c r="PJS176" s="41"/>
      <c r="PJT176" s="41"/>
      <c r="PJU176" s="41"/>
      <c r="PJV176" s="41"/>
      <c r="PJW176" s="41"/>
      <c r="PJX176" s="41"/>
      <c r="PJY176" s="41"/>
      <c r="PJZ176" s="41"/>
      <c r="PKA176" s="41"/>
      <c r="PKB176" s="41"/>
      <c r="PKC176" s="41"/>
      <c r="PKD176" s="41"/>
      <c r="PKE176" s="41"/>
      <c r="PKF176" s="41"/>
      <c r="PKG176" s="41"/>
      <c r="PKH176" s="41"/>
      <c r="PKI176" s="41"/>
      <c r="PKJ176" s="41"/>
      <c r="PKK176" s="41"/>
      <c r="PKL176" s="41"/>
      <c r="PKM176" s="41"/>
      <c r="PKN176" s="41"/>
      <c r="PKO176" s="41"/>
      <c r="PKP176" s="41"/>
      <c r="PKQ176" s="41"/>
      <c r="PKR176" s="41"/>
      <c r="PKS176" s="41"/>
      <c r="PKT176" s="41"/>
      <c r="PKU176" s="41"/>
      <c r="PKV176" s="41"/>
      <c r="PKW176" s="41"/>
      <c r="PKX176" s="41"/>
      <c r="PKY176" s="41"/>
      <c r="PKZ176" s="41"/>
      <c r="PLA176" s="41"/>
      <c r="PLB176" s="41"/>
      <c r="PLC176" s="41"/>
      <c r="PLD176" s="41"/>
      <c r="PLE176" s="41"/>
      <c r="PLF176" s="41"/>
      <c r="PLG176" s="41"/>
      <c r="PLH176" s="41"/>
      <c r="PLI176" s="41"/>
      <c r="PLJ176" s="41"/>
      <c r="PLK176" s="41"/>
      <c r="PLL176" s="41"/>
      <c r="PLM176" s="41"/>
      <c r="PLN176" s="41"/>
      <c r="PLO176" s="41"/>
      <c r="PLP176" s="41"/>
      <c r="PLQ176" s="41"/>
      <c r="PLR176" s="41"/>
      <c r="PLS176" s="41"/>
      <c r="PLT176" s="41"/>
      <c r="PLU176" s="41"/>
      <c r="PLV176" s="41"/>
      <c r="PLW176" s="41"/>
      <c r="PLX176" s="41"/>
      <c r="PLY176" s="41"/>
      <c r="PLZ176" s="41"/>
      <c r="PMA176" s="41"/>
      <c r="PMB176" s="41"/>
      <c r="PMC176" s="41"/>
      <c r="PMD176" s="41"/>
      <c r="PME176" s="41"/>
      <c r="PMF176" s="41"/>
      <c r="PMG176" s="41"/>
      <c r="PMH176" s="41"/>
      <c r="PMI176" s="41"/>
      <c r="PMJ176" s="41"/>
      <c r="PMK176" s="41"/>
      <c r="PML176" s="41"/>
      <c r="PMM176" s="41"/>
      <c r="PMN176" s="41"/>
      <c r="PMO176" s="41"/>
      <c r="PMP176" s="41"/>
      <c r="PMQ176" s="41"/>
      <c r="PMR176" s="41"/>
      <c r="PMS176" s="41"/>
      <c r="PMT176" s="41"/>
      <c r="PMU176" s="41"/>
      <c r="PMV176" s="41"/>
      <c r="PMW176" s="41"/>
      <c r="PMX176" s="41"/>
      <c r="PMY176" s="41"/>
      <c r="PMZ176" s="41"/>
      <c r="PNA176" s="41"/>
      <c r="PNB176" s="41"/>
      <c r="PNC176" s="41"/>
      <c r="PND176" s="41"/>
      <c r="PNE176" s="41"/>
      <c r="PNF176" s="41"/>
      <c r="PNG176" s="41"/>
      <c r="PNH176" s="41"/>
      <c r="PNI176" s="41"/>
      <c r="PNJ176" s="41"/>
      <c r="PNK176" s="41"/>
      <c r="PNL176" s="41"/>
      <c r="PNM176" s="41"/>
      <c r="PNN176" s="41"/>
      <c r="PNO176" s="41"/>
      <c r="PNP176" s="41"/>
      <c r="PNQ176" s="41"/>
      <c r="PNR176" s="41"/>
      <c r="PNS176" s="41"/>
      <c r="PNT176" s="41"/>
      <c r="PNU176" s="41"/>
      <c r="PNV176" s="41"/>
      <c r="PNW176" s="41"/>
      <c r="PNX176" s="41"/>
      <c r="PNY176" s="41"/>
      <c r="PNZ176" s="41"/>
      <c r="POA176" s="41"/>
      <c r="POB176" s="41"/>
      <c r="POC176" s="41"/>
      <c r="POD176" s="41"/>
      <c r="POE176" s="41"/>
      <c r="POF176" s="41"/>
      <c r="POG176" s="41"/>
      <c r="POH176" s="41"/>
      <c r="POI176" s="41"/>
      <c r="POJ176" s="41"/>
      <c r="POK176" s="41"/>
      <c r="POL176" s="41"/>
      <c r="POM176" s="41"/>
      <c r="PON176" s="41"/>
      <c r="POO176" s="41"/>
      <c r="POP176" s="41"/>
      <c r="POQ176" s="41"/>
      <c r="POR176" s="41"/>
      <c r="POS176" s="41"/>
      <c r="POT176" s="41"/>
      <c r="POU176" s="41"/>
      <c r="POV176" s="41"/>
      <c r="POW176" s="41"/>
      <c r="POX176" s="41"/>
      <c r="POY176" s="41"/>
      <c r="POZ176" s="41"/>
      <c r="PPA176" s="41"/>
      <c r="PPB176" s="41"/>
      <c r="PPC176" s="41"/>
      <c r="PPD176" s="41"/>
      <c r="PPE176" s="41"/>
      <c r="PPF176" s="41"/>
      <c r="PPG176" s="41"/>
      <c r="PPH176" s="41"/>
      <c r="PPI176" s="41"/>
      <c r="PPJ176" s="41"/>
      <c r="PPK176" s="41"/>
      <c r="PPL176" s="41"/>
      <c r="PPM176" s="41"/>
      <c r="PPN176" s="41"/>
      <c r="PPO176" s="41"/>
      <c r="PPP176" s="41"/>
      <c r="PPQ176" s="41"/>
      <c r="PPR176" s="41"/>
      <c r="PPS176" s="41"/>
      <c r="PPT176" s="41"/>
      <c r="PPU176" s="41"/>
      <c r="PPV176" s="41"/>
      <c r="PPW176" s="41"/>
      <c r="PPX176" s="41"/>
      <c r="PPY176" s="41"/>
      <c r="PPZ176" s="41"/>
      <c r="PQA176" s="41"/>
      <c r="PQB176" s="41"/>
      <c r="PQC176" s="41"/>
      <c r="PQD176" s="41"/>
      <c r="PQE176" s="41"/>
      <c r="PQF176" s="41"/>
      <c r="PQG176" s="41"/>
      <c r="PQH176" s="41"/>
      <c r="PQI176" s="41"/>
      <c r="PQP176" s="41"/>
      <c r="PQQ176" s="41"/>
      <c r="PQR176" s="41"/>
      <c r="PQS176" s="41"/>
      <c r="PQT176" s="41"/>
      <c r="PQU176" s="41"/>
      <c r="PQV176" s="41"/>
      <c r="PQW176" s="41"/>
      <c r="PQX176" s="41"/>
      <c r="PQY176" s="41"/>
      <c r="PQZ176" s="41"/>
      <c r="PRA176" s="41"/>
      <c r="PRB176" s="41"/>
      <c r="PRC176" s="41"/>
      <c r="PRD176" s="41"/>
      <c r="PRE176" s="41"/>
      <c r="PRF176" s="41"/>
      <c r="PRG176" s="41"/>
      <c r="PRH176" s="41"/>
      <c r="PRI176" s="41"/>
      <c r="PRJ176" s="41"/>
      <c r="PRK176" s="41"/>
      <c r="PRL176" s="41"/>
      <c r="PRM176" s="41"/>
      <c r="PRN176" s="41"/>
      <c r="PRO176" s="41"/>
      <c r="PRP176" s="41"/>
      <c r="PRQ176" s="41"/>
      <c r="PRR176" s="41"/>
      <c r="PRS176" s="41"/>
      <c r="PRT176" s="41"/>
      <c r="PRU176" s="41"/>
      <c r="PRV176" s="41"/>
      <c r="PRW176" s="41"/>
      <c r="PRX176" s="41"/>
      <c r="PRY176" s="41"/>
      <c r="PRZ176" s="41"/>
      <c r="PSA176" s="41"/>
      <c r="PSB176" s="41"/>
      <c r="PSC176" s="41"/>
      <c r="PSD176" s="41"/>
      <c r="PSE176" s="41"/>
      <c r="PSF176" s="41"/>
      <c r="PSG176" s="41"/>
      <c r="PSH176" s="41"/>
      <c r="PSI176" s="41"/>
      <c r="PSJ176" s="41"/>
      <c r="PSK176" s="41"/>
      <c r="PSL176" s="41"/>
      <c r="PSM176" s="41"/>
      <c r="PSN176" s="41"/>
      <c r="PSO176" s="41"/>
      <c r="PSP176" s="41"/>
      <c r="PSQ176" s="41"/>
      <c r="PSR176" s="41"/>
      <c r="PSS176" s="41"/>
      <c r="PST176" s="41"/>
      <c r="PSU176" s="41"/>
      <c r="PSV176" s="41"/>
      <c r="PSW176" s="41"/>
      <c r="PSX176" s="41"/>
      <c r="PSY176" s="41"/>
      <c r="PSZ176" s="41"/>
      <c r="PTA176" s="41"/>
      <c r="PTB176" s="41"/>
      <c r="PTC176" s="41"/>
      <c r="PTD176" s="41"/>
      <c r="PTE176" s="41"/>
      <c r="PTF176" s="41"/>
      <c r="PTG176" s="41"/>
      <c r="PTH176" s="41"/>
      <c r="PTI176" s="41"/>
      <c r="PTJ176" s="41"/>
      <c r="PTK176" s="41"/>
      <c r="PTL176" s="41"/>
      <c r="PTM176" s="41"/>
      <c r="PTN176" s="41"/>
      <c r="PTO176" s="41"/>
      <c r="PTP176" s="41"/>
      <c r="PTQ176" s="41"/>
      <c r="PTR176" s="41"/>
      <c r="PTS176" s="41"/>
      <c r="PTT176" s="41"/>
      <c r="PTU176" s="41"/>
      <c r="PTV176" s="41"/>
      <c r="PTW176" s="41"/>
      <c r="PTX176" s="41"/>
      <c r="PTY176" s="41"/>
      <c r="PTZ176" s="41"/>
      <c r="PUA176" s="41"/>
      <c r="PUB176" s="41"/>
      <c r="PUC176" s="41"/>
      <c r="PUD176" s="41"/>
      <c r="PUE176" s="41"/>
      <c r="PUF176" s="41"/>
      <c r="PUG176" s="41"/>
      <c r="PUH176" s="41"/>
      <c r="PUI176" s="41"/>
      <c r="PUJ176" s="41"/>
      <c r="PUK176" s="41"/>
      <c r="PUL176" s="41"/>
      <c r="PUM176" s="41"/>
      <c r="PUN176" s="41"/>
      <c r="PUO176" s="41"/>
      <c r="PUP176" s="41"/>
      <c r="PUQ176" s="41"/>
      <c r="PUR176" s="41"/>
      <c r="PUS176" s="41"/>
      <c r="PUT176" s="41"/>
      <c r="PUU176" s="41"/>
      <c r="PUV176" s="41"/>
      <c r="PUW176" s="41"/>
      <c r="PUX176" s="41"/>
      <c r="PUY176" s="41"/>
      <c r="PUZ176" s="41"/>
      <c r="PVA176" s="41"/>
      <c r="PVB176" s="41"/>
      <c r="PVC176" s="41"/>
      <c r="PVD176" s="41"/>
      <c r="PVE176" s="41"/>
      <c r="PVF176" s="41"/>
      <c r="PVG176" s="41"/>
      <c r="PVH176" s="41"/>
      <c r="PVI176" s="41"/>
      <c r="PVJ176" s="41"/>
      <c r="PVK176" s="41"/>
      <c r="PVL176" s="41"/>
      <c r="PVM176" s="41"/>
      <c r="PVN176" s="41"/>
      <c r="PVO176" s="41"/>
      <c r="PVP176" s="41"/>
      <c r="PVQ176" s="41"/>
      <c r="PVR176" s="41"/>
      <c r="PVS176" s="41"/>
      <c r="PVT176" s="41"/>
      <c r="PVU176" s="41"/>
      <c r="PVV176" s="41"/>
      <c r="PVW176" s="41"/>
      <c r="PVX176" s="41"/>
      <c r="PVY176" s="41"/>
      <c r="PVZ176" s="41"/>
      <c r="PWA176" s="41"/>
      <c r="PWB176" s="41"/>
      <c r="PWC176" s="41"/>
      <c r="PWD176" s="41"/>
      <c r="PWE176" s="41"/>
      <c r="PWF176" s="41"/>
      <c r="PWG176" s="41"/>
      <c r="PWH176" s="41"/>
      <c r="PWI176" s="41"/>
      <c r="PWJ176" s="41"/>
      <c r="PWK176" s="41"/>
      <c r="PWL176" s="41"/>
      <c r="PWM176" s="41"/>
      <c r="PWN176" s="41"/>
      <c r="PWO176" s="41"/>
      <c r="PWP176" s="41"/>
      <c r="PWQ176" s="41"/>
      <c r="PWR176" s="41"/>
      <c r="PWS176" s="41"/>
      <c r="PWT176" s="41"/>
      <c r="PWU176" s="41"/>
      <c r="PWV176" s="41"/>
      <c r="PWW176" s="41"/>
      <c r="PWX176" s="41"/>
      <c r="PWY176" s="41"/>
      <c r="PWZ176" s="41"/>
      <c r="PXA176" s="41"/>
      <c r="PXB176" s="41"/>
      <c r="PXC176" s="41"/>
      <c r="PXD176" s="41"/>
      <c r="PXE176" s="41"/>
      <c r="PXF176" s="41"/>
      <c r="PXG176" s="41"/>
      <c r="PXH176" s="41"/>
      <c r="PXI176" s="41"/>
      <c r="PXJ176" s="41"/>
      <c r="PXK176" s="41"/>
      <c r="PXL176" s="41"/>
      <c r="PXM176" s="41"/>
      <c r="PXN176" s="41"/>
      <c r="PXO176" s="41"/>
      <c r="PXP176" s="41"/>
      <c r="PXQ176" s="41"/>
      <c r="PXR176" s="41"/>
      <c r="PXS176" s="41"/>
      <c r="PXT176" s="41"/>
      <c r="PXU176" s="41"/>
      <c r="PXV176" s="41"/>
      <c r="PXW176" s="41"/>
      <c r="PXX176" s="41"/>
      <c r="PXY176" s="41"/>
      <c r="PXZ176" s="41"/>
      <c r="PYA176" s="41"/>
      <c r="PYB176" s="41"/>
      <c r="PYC176" s="41"/>
      <c r="PYD176" s="41"/>
      <c r="PYE176" s="41"/>
      <c r="PYF176" s="41"/>
      <c r="PYG176" s="41"/>
      <c r="PYH176" s="41"/>
      <c r="PYI176" s="41"/>
      <c r="PYJ176" s="41"/>
      <c r="PYK176" s="41"/>
      <c r="PYL176" s="41"/>
      <c r="PYM176" s="41"/>
      <c r="PYN176" s="41"/>
      <c r="PYO176" s="41"/>
      <c r="PYP176" s="41"/>
      <c r="PYQ176" s="41"/>
      <c r="PYR176" s="41"/>
      <c r="PYS176" s="41"/>
      <c r="PYT176" s="41"/>
      <c r="PYU176" s="41"/>
      <c r="PYV176" s="41"/>
      <c r="PYW176" s="41"/>
      <c r="PYX176" s="41"/>
      <c r="PYY176" s="41"/>
      <c r="PYZ176" s="41"/>
      <c r="PZA176" s="41"/>
      <c r="PZB176" s="41"/>
      <c r="PZC176" s="41"/>
      <c r="PZD176" s="41"/>
      <c r="PZE176" s="41"/>
      <c r="PZF176" s="41"/>
      <c r="PZG176" s="41"/>
      <c r="PZH176" s="41"/>
      <c r="PZI176" s="41"/>
      <c r="PZJ176" s="41"/>
      <c r="PZK176" s="41"/>
      <c r="PZL176" s="41"/>
      <c r="PZM176" s="41"/>
      <c r="PZN176" s="41"/>
      <c r="PZO176" s="41"/>
      <c r="PZP176" s="41"/>
      <c r="PZQ176" s="41"/>
      <c r="PZR176" s="41"/>
      <c r="PZS176" s="41"/>
      <c r="PZT176" s="41"/>
      <c r="PZU176" s="41"/>
      <c r="PZV176" s="41"/>
      <c r="PZW176" s="41"/>
      <c r="PZX176" s="41"/>
      <c r="PZY176" s="41"/>
      <c r="PZZ176" s="41"/>
      <c r="QAA176" s="41"/>
      <c r="QAB176" s="41"/>
      <c r="QAC176" s="41"/>
      <c r="QAD176" s="41"/>
      <c r="QAE176" s="41"/>
      <c r="QAL176" s="41"/>
      <c r="QAM176" s="41"/>
      <c r="QAN176" s="41"/>
      <c r="QAO176" s="41"/>
      <c r="QAP176" s="41"/>
      <c r="QAQ176" s="41"/>
      <c r="QAR176" s="41"/>
      <c r="QAS176" s="41"/>
      <c r="QAT176" s="41"/>
      <c r="QAU176" s="41"/>
      <c r="QAV176" s="41"/>
      <c r="QAW176" s="41"/>
      <c r="QAX176" s="41"/>
      <c r="QAY176" s="41"/>
      <c r="QAZ176" s="41"/>
      <c r="QBA176" s="41"/>
      <c r="QBB176" s="41"/>
      <c r="QBC176" s="41"/>
      <c r="QBD176" s="41"/>
      <c r="QBE176" s="41"/>
      <c r="QBF176" s="41"/>
      <c r="QBG176" s="41"/>
      <c r="QBH176" s="41"/>
      <c r="QBI176" s="41"/>
      <c r="QBJ176" s="41"/>
      <c r="QBK176" s="41"/>
      <c r="QBL176" s="41"/>
      <c r="QBM176" s="41"/>
      <c r="QBN176" s="41"/>
      <c r="QBO176" s="41"/>
      <c r="QBP176" s="41"/>
      <c r="QBQ176" s="41"/>
      <c r="QBR176" s="41"/>
      <c r="QBS176" s="41"/>
      <c r="QBT176" s="41"/>
      <c r="QBU176" s="41"/>
      <c r="QBV176" s="41"/>
      <c r="QBW176" s="41"/>
      <c r="QBX176" s="41"/>
      <c r="QBY176" s="41"/>
      <c r="QBZ176" s="41"/>
      <c r="QCA176" s="41"/>
      <c r="QCB176" s="41"/>
      <c r="QCC176" s="41"/>
      <c r="QCD176" s="41"/>
      <c r="QCE176" s="41"/>
      <c r="QCF176" s="41"/>
      <c r="QCG176" s="41"/>
      <c r="QCH176" s="41"/>
      <c r="QCI176" s="41"/>
      <c r="QCJ176" s="41"/>
      <c r="QCK176" s="41"/>
      <c r="QCL176" s="41"/>
      <c r="QCM176" s="41"/>
      <c r="QCN176" s="41"/>
      <c r="QCO176" s="41"/>
      <c r="QCP176" s="41"/>
      <c r="QCQ176" s="41"/>
      <c r="QCR176" s="41"/>
      <c r="QCS176" s="41"/>
      <c r="QCT176" s="41"/>
      <c r="QCU176" s="41"/>
      <c r="QCV176" s="41"/>
      <c r="QCW176" s="41"/>
      <c r="QCX176" s="41"/>
      <c r="QCY176" s="41"/>
      <c r="QCZ176" s="41"/>
      <c r="QDA176" s="41"/>
      <c r="QDB176" s="41"/>
      <c r="QDC176" s="41"/>
      <c r="QDD176" s="41"/>
      <c r="QDE176" s="41"/>
      <c r="QDF176" s="41"/>
      <c r="QDG176" s="41"/>
      <c r="QDH176" s="41"/>
      <c r="QDI176" s="41"/>
      <c r="QDJ176" s="41"/>
      <c r="QDK176" s="41"/>
      <c r="QDL176" s="41"/>
      <c r="QDM176" s="41"/>
      <c r="QDN176" s="41"/>
      <c r="QDO176" s="41"/>
      <c r="QDP176" s="41"/>
      <c r="QDQ176" s="41"/>
      <c r="QDR176" s="41"/>
      <c r="QDS176" s="41"/>
      <c r="QDT176" s="41"/>
      <c r="QDU176" s="41"/>
      <c r="QDV176" s="41"/>
      <c r="QDW176" s="41"/>
      <c r="QDX176" s="41"/>
      <c r="QDY176" s="41"/>
      <c r="QDZ176" s="41"/>
      <c r="QEA176" s="41"/>
      <c r="QEB176" s="41"/>
      <c r="QEC176" s="41"/>
      <c r="QED176" s="41"/>
      <c r="QEE176" s="41"/>
      <c r="QEF176" s="41"/>
      <c r="QEG176" s="41"/>
      <c r="QEH176" s="41"/>
      <c r="QEI176" s="41"/>
      <c r="QEJ176" s="41"/>
      <c r="QEK176" s="41"/>
      <c r="QEL176" s="41"/>
      <c r="QEM176" s="41"/>
      <c r="QEN176" s="41"/>
      <c r="QEO176" s="41"/>
      <c r="QEP176" s="41"/>
      <c r="QEQ176" s="41"/>
      <c r="QER176" s="41"/>
      <c r="QES176" s="41"/>
      <c r="QET176" s="41"/>
      <c r="QEU176" s="41"/>
      <c r="QEV176" s="41"/>
      <c r="QEW176" s="41"/>
      <c r="QEX176" s="41"/>
      <c r="QEY176" s="41"/>
      <c r="QEZ176" s="41"/>
      <c r="QFA176" s="41"/>
      <c r="QFB176" s="41"/>
      <c r="QFC176" s="41"/>
      <c r="QFD176" s="41"/>
      <c r="QFE176" s="41"/>
      <c r="QFF176" s="41"/>
      <c r="QFG176" s="41"/>
      <c r="QFH176" s="41"/>
      <c r="QFI176" s="41"/>
      <c r="QFJ176" s="41"/>
      <c r="QFK176" s="41"/>
      <c r="QFL176" s="41"/>
      <c r="QFM176" s="41"/>
      <c r="QFN176" s="41"/>
      <c r="QFO176" s="41"/>
      <c r="QFP176" s="41"/>
      <c r="QFQ176" s="41"/>
      <c r="QFR176" s="41"/>
      <c r="QFS176" s="41"/>
      <c r="QFT176" s="41"/>
      <c r="QFU176" s="41"/>
      <c r="QFV176" s="41"/>
      <c r="QFW176" s="41"/>
      <c r="QFX176" s="41"/>
      <c r="QFY176" s="41"/>
      <c r="QFZ176" s="41"/>
      <c r="QGA176" s="41"/>
      <c r="QGB176" s="41"/>
      <c r="QGC176" s="41"/>
      <c r="QGD176" s="41"/>
      <c r="QGE176" s="41"/>
      <c r="QGF176" s="41"/>
      <c r="QGG176" s="41"/>
      <c r="QGH176" s="41"/>
      <c r="QGI176" s="41"/>
      <c r="QGJ176" s="41"/>
      <c r="QGK176" s="41"/>
      <c r="QGL176" s="41"/>
      <c r="QGM176" s="41"/>
      <c r="QGN176" s="41"/>
      <c r="QGO176" s="41"/>
      <c r="QGP176" s="41"/>
      <c r="QGQ176" s="41"/>
      <c r="QGR176" s="41"/>
      <c r="QGS176" s="41"/>
      <c r="QGT176" s="41"/>
      <c r="QGU176" s="41"/>
      <c r="QGV176" s="41"/>
      <c r="QGW176" s="41"/>
      <c r="QGX176" s="41"/>
      <c r="QGY176" s="41"/>
      <c r="QGZ176" s="41"/>
      <c r="QHA176" s="41"/>
      <c r="QHB176" s="41"/>
      <c r="QHC176" s="41"/>
      <c r="QHD176" s="41"/>
      <c r="QHE176" s="41"/>
      <c r="QHF176" s="41"/>
      <c r="QHG176" s="41"/>
      <c r="QHH176" s="41"/>
      <c r="QHI176" s="41"/>
      <c r="QHJ176" s="41"/>
      <c r="QHK176" s="41"/>
      <c r="QHL176" s="41"/>
      <c r="QHM176" s="41"/>
      <c r="QHN176" s="41"/>
      <c r="QHO176" s="41"/>
      <c r="QHP176" s="41"/>
      <c r="QHQ176" s="41"/>
      <c r="QHR176" s="41"/>
      <c r="QHS176" s="41"/>
      <c r="QHT176" s="41"/>
      <c r="QHU176" s="41"/>
      <c r="QHV176" s="41"/>
      <c r="QHW176" s="41"/>
      <c r="QHX176" s="41"/>
      <c r="QHY176" s="41"/>
      <c r="QHZ176" s="41"/>
      <c r="QIA176" s="41"/>
      <c r="QIB176" s="41"/>
      <c r="QIC176" s="41"/>
      <c r="QID176" s="41"/>
      <c r="QIE176" s="41"/>
      <c r="QIF176" s="41"/>
      <c r="QIG176" s="41"/>
      <c r="QIH176" s="41"/>
      <c r="QII176" s="41"/>
      <c r="QIJ176" s="41"/>
      <c r="QIK176" s="41"/>
      <c r="QIL176" s="41"/>
      <c r="QIM176" s="41"/>
      <c r="QIN176" s="41"/>
      <c r="QIO176" s="41"/>
      <c r="QIP176" s="41"/>
      <c r="QIQ176" s="41"/>
      <c r="QIR176" s="41"/>
      <c r="QIS176" s="41"/>
      <c r="QIT176" s="41"/>
      <c r="QIU176" s="41"/>
      <c r="QIV176" s="41"/>
      <c r="QIW176" s="41"/>
      <c r="QIX176" s="41"/>
      <c r="QIY176" s="41"/>
      <c r="QIZ176" s="41"/>
      <c r="QJA176" s="41"/>
      <c r="QJB176" s="41"/>
      <c r="QJC176" s="41"/>
      <c r="QJD176" s="41"/>
      <c r="QJE176" s="41"/>
      <c r="QJF176" s="41"/>
      <c r="QJG176" s="41"/>
      <c r="QJH176" s="41"/>
      <c r="QJI176" s="41"/>
      <c r="QJJ176" s="41"/>
      <c r="QJK176" s="41"/>
      <c r="QJL176" s="41"/>
      <c r="QJM176" s="41"/>
      <c r="QJN176" s="41"/>
      <c r="QJO176" s="41"/>
      <c r="QJP176" s="41"/>
      <c r="QJQ176" s="41"/>
      <c r="QJR176" s="41"/>
      <c r="QJS176" s="41"/>
      <c r="QJT176" s="41"/>
      <c r="QJU176" s="41"/>
      <c r="QJV176" s="41"/>
      <c r="QJW176" s="41"/>
      <c r="QJX176" s="41"/>
      <c r="QJY176" s="41"/>
      <c r="QJZ176" s="41"/>
      <c r="QKA176" s="41"/>
      <c r="QKH176" s="41"/>
      <c r="QKI176" s="41"/>
      <c r="QKJ176" s="41"/>
      <c r="QKK176" s="41"/>
      <c r="QKL176" s="41"/>
      <c r="QKM176" s="41"/>
      <c r="QKN176" s="41"/>
      <c r="QKO176" s="41"/>
      <c r="QKP176" s="41"/>
      <c r="QKQ176" s="41"/>
      <c r="QKR176" s="41"/>
      <c r="QKS176" s="41"/>
      <c r="QKT176" s="41"/>
      <c r="QKU176" s="41"/>
      <c r="QKV176" s="41"/>
      <c r="QKW176" s="41"/>
      <c r="QKX176" s="41"/>
      <c r="QKY176" s="41"/>
      <c r="QKZ176" s="41"/>
      <c r="QLA176" s="41"/>
      <c r="QLB176" s="41"/>
      <c r="QLC176" s="41"/>
      <c r="QLD176" s="41"/>
      <c r="QLE176" s="41"/>
      <c r="QLF176" s="41"/>
      <c r="QLG176" s="41"/>
      <c r="QLH176" s="41"/>
      <c r="QLI176" s="41"/>
      <c r="QLJ176" s="41"/>
      <c r="QLK176" s="41"/>
      <c r="QLL176" s="41"/>
      <c r="QLM176" s="41"/>
      <c r="QLN176" s="41"/>
      <c r="QLO176" s="41"/>
      <c r="QLP176" s="41"/>
      <c r="QLQ176" s="41"/>
      <c r="QLR176" s="41"/>
      <c r="QLS176" s="41"/>
      <c r="QLT176" s="41"/>
      <c r="QLU176" s="41"/>
      <c r="QLV176" s="41"/>
      <c r="QLW176" s="41"/>
      <c r="QLX176" s="41"/>
      <c r="QLY176" s="41"/>
      <c r="QLZ176" s="41"/>
      <c r="QMA176" s="41"/>
      <c r="QMB176" s="41"/>
      <c r="QMC176" s="41"/>
      <c r="QMD176" s="41"/>
      <c r="QME176" s="41"/>
      <c r="QMF176" s="41"/>
      <c r="QMG176" s="41"/>
      <c r="QMH176" s="41"/>
      <c r="QMI176" s="41"/>
      <c r="QMJ176" s="41"/>
      <c r="QMK176" s="41"/>
      <c r="QML176" s="41"/>
      <c r="QMM176" s="41"/>
      <c r="QMN176" s="41"/>
      <c r="QMO176" s="41"/>
      <c r="QMP176" s="41"/>
      <c r="QMQ176" s="41"/>
      <c r="QMR176" s="41"/>
      <c r="QMS176" s="41"/>
      <c r="QMT176" s="41"/>
      <c r="QMU176" s="41"/>
      <c r="QMV176" s="41"/>
      <c r="QMW176" s="41"/>
      <c r="QMX176" s="41"/>
      <c r="QMY176" s="41"/>
      <c r="QMZ176" s="41"/>
      <c r="QNA176" s="41"/>
      <c r="QNB176" s="41"/>
      <c r="QNC176" s="41"/>
      <c r="QND176" s="41"/>
      <c r="QNE176" s="41"/>
      <c r="QNF176" s="41"/>
      <c r="QNG176" s="41"/>
      <c r="QNH176" s="41"/>
      <c r="QNI176" s="41"/>
      <c r="QNJ176" s="41"/>
      <c r="QNK176" s="41"/>
      <c r="QNL176" s="41"/>
      <c r="QNM176" s="41"/>
      <c r="QNN176" s="41"/>
      <c r="QNO176" s="41"/>
      <c r="QNP176" s="41"/>
      <c r="QNQ176" s="41"/>
      <c r="QNR176" s="41"/>
      <c r="QNS176" s="41"/>
      <c r="QNT176" s="41"/>
      <c r="QNU176" s="41"/>
      <c r="QNV176" s="41"/>
      <c r="QNW176" s="41"/>
      <c r="QNX176" s="41"/>
      <c r="QNY176" s="41"/>
      <c r="QNZ176" s="41"/>
      <c r="QOA176" s="41"/>
      <c r="QOB176" s="41"/>
      <c r="QOC176" s="41"/>
      <c r="QOD176" s="41"/>
      <c r="QOE176" s="41"/>
      <c r="QOF176" s="41"/>
      <c r="QOG176" s="41"/>
      <c r="QOH176" s="41"/>
      <c r="QOI176" s="41"/>
      <c r="QOJ176" s="41"/>
      <c r="QOK176" s="41"/>
      <c r="QOL176" s="41"/>
      <c r="QOM176" s="41"/>
      <c r="QON176" s="41"/>
      <c r="QOO176" s="41"/>
      <c r="QOP176" s="41"/>
      <c r="QOQ176" s="41"/>
      <c r="QOR176" s="41"/>
      <c r="QOS176" s="41"/>
      <c r="QOT176" s="41"/>
      <c r="QOU176" s="41"/>
      <c r="QOV176" s="41"/>
      <c r="QOW176" s="41"/>
      <c r="QOX176" s="41"/>
      <c r="QOY176" s="41"/>
      <c r="QOZ176" s="41"/>
      <c r="QPA176" s="41"/>
      <c r="QPB176" s="41"/>
      <c r="QPC176" s="41"/>
      <c r="QPD176" s="41"/>
      <c r="QPE176" s="41"/>
      <c r="QPF176" s="41"/>
      <c r="QPG176" s="41"/>
      <c r="QPH176" s="41"/>
      <c r="QPI176" s="41"/>
      <c r="QPJ176" s="41"/>
      <c r="QPK176" s="41"/>
      <c r="QPL176" s="41"/>
      <c r="QPM176" s="41"/>
      <c r="QPN176" s="41"/>
      <c r="QPO176" s="41"/>
      <c r="QPP176" s="41"/>
      <c r="QPQ176" s="41"/>
      <c r="QPR176" s="41"/>
      <c r="QPS176" s="41"/>
      <c r="QPT176" s="41"/>
      <c r="QPU176" s="41"/>
      <c r="QPV176" s="41"/>
      <c r="QPW176" s="41"/>
      <c r="QPX176" s="41"/>
      <c r="QPY176" s="41"/>
      <c r="QPZ176" s="41"/>
      <c r="QQA176" s="41"/>
      <c r="QQB176" s="41"/>
      <c r="QQC176" s="41"/>
      <c r="QQD176" s="41"/>
      <c r="QQE176" s="41"/>
      <c r="QQF176" s="41"/>
      <c r="QQG176" s="41"/>
      <c r="QQH176" s="41"/>
      <c r="QQI176" s="41"/>
      <c r="QQJ176" s="41"/>
      <c r="QQK176" s="41"/>
      <c r="QQL176" s="41"/>
      <c r="QQM176" s="41"/>
      <c r="QQN176" s="41"/>
      <c r="QQO176" s="41"/>
      <c r="QQP176" s="41"/>
      <c r="QQQ176" s="41"/>
      <c r="QQR176" s="41"/>
      <c r="QQS176" s="41"/>
      <c r="QQT176" s="41"/>
      <c r="QQU176" s="41"/>
      <c r="QQV176" s="41"/>
      <c r="QQW176" s="41"/>
      <c r="QQX176" s="41"/>
      <c r="QQY176" s="41"/>
      <c r="QQZ176" s="41"/>
      <c r="QRA176" s="41"/>
      <c r="QRB176" s="41"/>
      <c r="QRC176" s="41"/>
      <c r="QRD176" s="41"/>
      <c r="QRE176" s="41"/>
      <c r="QRF176" s="41"/>
      <c r="QRG176" s="41"/>
      <c r="QRH176" s="41"/>
      <c r="QRI176" s="41"/>
      <c r="QRJ176" s="41"/>
      <c r="QRK176" s="41"/>
      <c r="QRL176" s="41"/>
      <c r="QRM176" s="41"/>
      <c r="QRN176" s="41"/>
      <c r="QRO176" s="41"/>
      <c r="QRP176" s="41"/>
      <c r="QRQ176" s="41"/>
      <c r="QRR176" s="41"/>
      <c r="QRS176" s="41"/>
      <c r="QRT176" s="41"/>
      <c r="QRU176" s="41"/>
      <c r="QRV176" s="41"/>
      <c r="QRW176" s="41"/>
      <c r="QRX176" s="41"/>
      <c r="QRY176" s="41"/>
      <c r="QRZ176" s="41"/>
      <c r="QSA176" s="41"/>
      <c r="QSB176" s="41"/>
      <c r="QSC176" s="41"/>
      <c r="QSD176" s="41"/>
      <c r="QSE176" s="41"/>
      <c r="QSF176" s="41"/>
      <c r="QSG176" s="41"/>
      <c r="QSH176" s="41"/>
      <c r="QSI176" s="41"/>
      <c r="QSJ176" s="41"/>
      <c r="QSK176" s="41"/>
      <c r="QSL176" s="41"/>
      <c r="QSM176" s="41"/>
      <c r="QSN176" s="41"/>
      <c r="QSO176" s="41"/>
      <c r="QSP176" s="41"/>
      <c r="QSQ176" s="41"/>
      <c r="QSR176" s="41"/>
      <c r="QSS176" s="41"/>
      <c r="QST176" s="41"/>
      <c r="QSU176" s="41"/>
      <c r="QSV176" s="41"/>
      <c r="QSW176" s="41"/>
      <c r="QSX176" s="41"/>
      <c r="QSY176" s="41"/>
      <c r="QSZ176" s="41"/>
      <c r="QTA176" s="41"/>
      <c r="QTB176" s="41"/>
      <c r="QTC176" s="41"/>
      <c r="QTD176" s="41"/>
      <c r="QTE176" s="41"/>
      <c r="QTF176" s="41"/>
      <c r="QTG176" s="41"/>
      <c r="QTH176" s="41"/>
      <c r="QTI176" s="41"/>
      <c r="QTJ176" s="41"/>
      <c r="QTK176" s="41"/>
      <c r="QTL176" s="41"/>
      <c r="QTM176" s="41"/>
      <c r="QTN176" s="41"/>
      <c r="QTO176" s="41"/>
      <c r="QTP176" s="41"/>
      <c r="QTQ176" s="41"/>
      <c r="QTR176" s="41"/>
      <c r="QTS176" s="41"/>
      <c r="QTT176" s="41"/>
      <c r="QTU176" s="41"/>
      <c r="QTV176" s="41"/>
      <c r="QTW176" s="41"/>
      <c r="QUD176" s="41"/>
      <c r="QUE176" s="41"/>
      <c r="QUF176" s="41"/>
      <c r="QUG176" s="41"/>
      <c r="QUH176" s="41"/>
      <c r="QUI176" s="41"/>
      <c r="QUJ176" s="41"/>
      <c r="QUK176" s="41"/>
      <c r="QUL176" s="41"/>
      <c r="QUM176" s="41"/>
      <c r="QUN176" s="41"/>
      <c r="QUO176" s="41"/>
      <c r="QUP176" s="41"/>
      <c r="QUQ176" s="41"/>
      <c r="QUR176" s="41"/>
      <c r="QUS176" s="41"/>
      <c r="QUT176" s="41"/>
      <c r="QUU176" s="41"/>
      <c r="QUV176" s="41"/>
      <c r="QUW176" s="41"/>
      <c r="QUX176" s="41"/>
      <c r="QUY176" s="41"/>
      <c r="QUZ176" s="41"/>
      <c r="QVA176" s="41"/>
      <c r="QVB176" s="41"/>
      <c r="QVC176" s="41"/>
      <c r="QVD176" s="41"/>
      <c r="QVE176" s="41"/>
      <c r="QVF176" s="41"/>
      <c r="QVG176" s="41"/>
      <c r="QVH176" s="41"/>
      <c r="QVI176" s="41"/>
      <c r="QVJ176" s="41"/>
      <c r="QVK176" s="41"/>
      <c r="QVL176" s="41"/>
      <c r="QVM176" s="41"/>
      <c r="QVN176" s="41"/>
      <c r="QVO176" s="41"/>
      <c r="QVP176" s="41"/>
      <c r="QVQ176" s="41"/>
      <c r="QVR176" s="41"/>
      <c r="QVS176" s="41"/>
      <c r="QVT176" s="41"/>
      <c r="QVU176" s="41"/>
      <c r="QVV176" s="41"/>
      <c r="QVW176" s="41"/>
      <c r="QVX176" s="41"/>
      <c r="QVY176" s="41"/>
      <c r="QVZ176" s="41"/>
      <c r="QWA176" s="41"/>
      <c r="QWB176" s="41"/>
      <c r="QWC176" s="41"/>
      <c r="QWD176" s="41"/>
      <c r="QWE176" s="41"/>
      <c r="QWF176" s="41"/>
      <c r="QWG176" s="41"/>
      <c r="QWH176" s="41"/>
      <c r="QWI176" s="41"/>
      <c r="QWJ176" s="41"/>
      <c r="QWK176" s="41"/>
      <c r="QWL176" s="41"/>
      <c r="QWM176" s="41"/>
      <c r="QWN176" s="41"/>
      <c r="QWO176" s="41"/>
      <c r="QWP176" s="41"/>
      <c r="QWQ176" s="41"/>
      <c r="QWR176" s="41"/>
      <c r="QWS176" s="41"/>
      <c r="QWT176" s="41"/>
      <c r="QWU176" s="41"/>
      <c r="QWV176" s="41"/>
      <c r="QWW176" s="41"/>
      <c r="QWX176" s="41"/>
      <c r="QWY176" s="41"/>
      <c r="QWZ176" s="41"/>
      <c r="QXA176" s="41"/>
      <c r="QXB176" s="41"/>
      <c r="QXC176" s="41"/>
      <c r="QXD176" s="41"/>
      <c r="QXE176" s="41"/>
      <c r="QXF176" s="41"/>
      <c r="QXG176" s="41"/>
      <c r="QXH176" s="41"/>
      <c r="QXI176" s="41"/>
      <c r="QXJ176" s="41"/>
      <c r="QXK176" s="41"/>
      <c r="QXL176" s="41"/>
      <c r="QXM176" s="41"/>
      <c r="QXN176" s="41"/>
      <c r="QXO176" s="41"/>
      <c r="QXP176" s="41"/>
      <c r="QXQ176" s="41"/>
      <c r="QXR176" s="41"/>
      <c r="QXS176" s="41"/>
      <c r="QXT176" s="41"/>
      <c r="QXU176" s="41"/>
      <c r="QXV176" s="41"/>
      <c r="QXW176" s="41"/>
      <c r="QXX176" s="41"/>
      <c r="QXY176" s="41"/>
      <c r="QXZ176" s="41"/>
      <c r="QYA176" s="41"/>
      <c r="QYB176" s="41"/>
      <c r="QYC176" s="41"/>
      <c r="QYD176" s="41"/>
      <c r="QYE176" s="41"/>
      <c r="QYF176" s="41"/>
      <c r="QYG176" s="41"/>
      <c r="QYH176" s="41"/>
      <c r="QYI176" s="41"/>
      <c r="QYJ176" s="41"/>
      <c r="QYK176" s="41"/>
      <c r="QYL176" s="41"/>
      <c r="QYM176" s="41"/>
      <c r="QYN176" s="41"/>
      <c r="QYO176" s="41"/>
      <c r="QYP176" s="41"/>
      <c r="QYQ176" s="41"/>
      <c r="QYR176" s="41"/>
      <c r="QYS176" s="41"/>
      <c r="QYT176" s="41"/>
      <c r="QYU176" s="41"/>
      <c r="QYV176" s="41"/>
      <c r="QYW176" s="41"/>
      <c r="QYX176" s="41"/>
      <c r="QYY176" s="41"/>
      <c r="QYZ176" s="41"/>
      <c r="QZA176" s="41"/>
      <c r="QZB176" s="41"/>
      <c r="QZC176" s="41"/>
      <c r="QZD176" s="41"/>
      <c r="QZE176" s="41"/>
      <c r="QZF176" s="41"/>
      <c r="QZG176" s="41"/>
      <c r="QZH176" s="41"/>
      <c r="QZI176" s="41"/>
      <c r="QZJ176" s="41"/>
      <c r="QZK176" s="41"/>
      <c r="QZL176" s="41"/>
      <c r="QZM176" s="41"/>
      <c r="QZN176" s="41"/>
      <c r="QZO176" s="41"/>
      <c r="QZP176" s="41"/>
      <c r="QZQ176" s="41"/>
      <c r="QZR176" s="41"/>
      <c r="QZS176" s="41"/>
      <c r="QZT176" s="41"/>
      <c r="QZU176" s="41"/>
      <c r="QZV176" s="41"/>
      <c r="QZW176" s="41"/>
      <c r="QZX176" s="41"/>
      <c r="QZY176" s="41"/>
      <c r="QZZ176" s="41"/>
      <c r="RAA176" s="41"/>
      <c r="RAB176" s="41"/>
      <c r="RAC176" s="41"/>
      <c r="RAD176" s="41"/>
      <c r="RAE176" s="41"/>
      <c r="RAF176" s="41"/>
      <c r="RAG176" s="41"/>
      <c r="RAH176" s="41"/>
      <c r="RAI176" s="41"/>
      <c r="RAJ176" s="41"/>
      <c r="RAK176" s="41"/>
      <c r="RAL176" s="41"/>
      <c r="RAM176" s="41"/>
      <c r="RAN176" s="41"/>
      <c r="RAO176" s="41"/>
      <c r="RAP176" s="41"/>
      <c r="RAQ176" s="41"/>
      <c r="RAR176" s="41"/>
      <c r="RAS176" s="41"/>
      <c r="RAT176" s="41"/>
      <c r="RAU176" s="41"/>
      <c r="RAV176" s="41"/>
      <c r="RAW176" s="41"/>
      <c r="RAX176" s="41"/>
      <c r="RAY176" s="41"/>
      <c r="RAZ176" s="41"/>
      <c r="RBA176" s="41"/>
      <c r="RBB176" s="41"/>
      <c r="RBC176" s="41"/>
      <c r="RBD176" s="41"/>
      <c r="RBE176" s="41"/>
      <c r="RBF176" s="41"/>
      <c r="RBG176" s="41"/>
      <c r="RBH176" s="41"/>
      <c r="RBI176" s="41"/>
      <c r="RBJ176" s="41"/>
      <c r="RBK176" s="41"/>
      <c r="RBL176" s="41"/>
      <c r="RBM176" s="41"/>
      <c r="RBN176" s="41"/>
      <c r="RBO176" s="41"/>
      <c r="RBP176" s="41"/>
      <c r="RBQ176" s="41"/>
      <c r="RBR176" s="41"/>
      <c r="RBS176" s="41"/>
      <c r="RBT176" s="41"/>
      <c r="RBU176" s="41"/>
      <c r="RBV176" s="41"/>
      <c r="RBW176" s="41"/>
      <c r="RBX176" s="41"/>
      <c r="RBY176" s="41"/>
      <c r="RBZ176" s="41"/>
      <c r="RCA176" s="41"/>
      <c r="RCB176" s="41"/>
      <c r="RCC176" s="41"/>
      <c r="RCD176" s="41"/>
      <c r="RCE176" s="41"/>
      <c r="RCF176" s="41"/>
      <c r="RCG176" s="41"/>
      <c r="RCH176" s="41"/>
      <c r="RCI176" s="41"/>
      <c r="RCJ176" s="41"/>
      <c r="RCK176" s="41"/>
      <c r="RCL176" s="41"/>
      <c r="RCM176" s="41"/>
      <c r="RCN176" s="41"/>
      <c r="RCO176" s="41"/>
      <c r="RCP176" s="41"/>
      <c r="RCQ176" s="41"/>
      <c r="RCR176" s="41"/>
      <c r="RCS176" s="41"/>
      <c r="RCT176" s="41"/>
      <c r="RCU176" s="41"/>
      <c r="RCV176" s="41"/>
      <c r="RCW176" s="41"/>
      <c r="RCX176" s="41"/>
      <c r="RCY176" s="41"/>
      <c r="RCZ176" s="41"/>
      <c r="RDA176" s="41"/>
      <c r="RDB176" s="41"/>
      <c r="RDC176" s="41"/>
      <c r="RDD176" s="41"/>
      <c r="RDE176" s="41"/>
      <c r="RDF176" s="41"/>
      <c r="RDG176" s="41"/>
      <c r="RDH176" s="41"/>
      <c r="RDI176" s="41"/>
      <c r="RDJ176" s="41"/>
      <c r="RDK176" s="41"/>
      <c r="RDL176" s="41"/>
      <c r="RDM176" s="41"/>
      <c r="RDN176" s="41"/>
      <c r="RDO176" s="41"/>
      <c r="RDP176" s="41"/>
      <c r="RDQ176" s="41"/>
      <c r="RDR176" s="41"/>
      <c r="RDS176" s="41"/>
      <c r="RDZ176" s="41"/>
      <c r="REA176" s="41"/>
      <c r="REB176" s="41"/>
      <c r="REC176" s="41"/>
      <c r="RED176" s="41"/>
      <c r="REE176" s="41"/>
      <c r="REF176" s="41"/>
      <c r="REG176" s="41"/>
      <c r="REH176" s="41"/>
      <c r="REI176" s="41"/>
      <c r="REJ176" s="41"/>
      <c r="REK176" s="41"/>
      <c r="REL176" s="41"/>
      <c r="REM176" s="41"/>
      <c r="REN176" s="41"/>
      <c r="REO176" s="41"/>
      <c r="REP176" s="41"/>
      <c r="REQ176" s="41"/>
      <c r="RER176" s="41"/>
      <c r="RES176" s="41"/>
      <c r="RET176" s="41"/>
      <c r="REU176" s="41"/>
      <c r="REV176" s="41"/>
      <c r="REW176" s="41"/>
      <c r="REX176" s="41"/>
      <c r="REY176" s="41"/>
      <c r="REZ176" s="41"/>
      <c r="RFA176" s="41"/>
      <c r="RFB176" s="41"/>
      <c r="RFC176" s="41"/>
      <c r="RFD176" s="41"/>
      <c r="RFE176" s="41"/>
      <c r="RFF176" s="41"/>
      <c r="RFG176" s="41"/>
      <c r="RFH176" s="41"/>
      <c r="RFI176" s="41"/>
      <c r="RFJ176" s="41"/>
      <c r="RFK176" s="41"/>
      <c r="RFL176" s="41"/>
      <c r="RFM176" s="41"/>
      <c r="RFN176" s="41"/>
      <c r="RFO176" s="41"/>
      <c r="RFP176" s="41"/>
      <c r="RFQ176" s="41"/>
      <c r="RFR176" s="41"/>
      <c r="RFS176" s="41"/>
      <c r="RFT176" s="41"/>
      <c r="RFU176" s="41"/>
      <c r="RFV176" s="41"/>
      <c r="RFW176" s="41"/>
      <c r="RFX176" s="41"/>
      <c r="RFY176" s="41"/>
      <c r="RFZ176" s="41"/>
      <c r="RGA176" s="41"/>
      <c r="RGB176" s="41"/>
      <c r="RGC176" s="41"/>
      <c r="RGD176" s="41"/>
      <c r="RGE176" s="41"/>
      <c r="RGF176" s="41"/>
      <c r="RGG176" s="41"/>
      <c r="RGH176" s="41"/>
      <c r="RGI176" s="41"/>
      <c r="RGJ176" s="41"/>
      <c r="RGK176" s="41"/>
      <c r="RGL176" s="41"/>
      <c r="RGM176" s="41"/>
      <c r="RGN176" s="41"/>
      <c r="RGO176" s="41"/>
      <c r="RGP176" s="41"/>
      <c r="RGQ176" s="41"/>
      <c r="RGR176" s="41"/>
      <c r="RGS176" s="41"/>
      <c r="RGT176" s="41"/>
      <c r="RGU176" s="41"/>
      <c r="RGV176" s="41"/>
      <c r="RGW176" s="41"/>
      <c r="RGX176" s="41"/>
      <c r="RGY176" s="41"/>
      <c r="RGZ176" s="41"/>
      <c r="RHA176" s="41"/>
      <c r="RHB176" s="41"/>
      <c r="RHC176" s="41"/>
      <c r="RHD176" s="41"/>
      <c r="RHE176" s="41"/>
      <c r="RHF176" s="41"/>
      <c r="RHG176" s="41"/>
      <c r="RHH176" s="41"/>
      <c r="RHI176" s="41"/>
      <c r="RHJ176" s="41"/>
      <c r="RHK176" s="41"/>
      <c r="RHL176" s="41"/>
      <c r="RHM176" s="41"/>
      <c r="RHN176" s="41"/>
      <c r="RHO176" s="41"/>
      <c r="RHP176" s="41"/>
      <c r="RHQ176" s="41"/>
      <c r="RHR176" s="41"/>
      <c r="RHS176" s="41"/>
      <c r="RHT176" s="41"/>
      <c r="RHU176" s="41"/>
      <c r="RHV176" s="41"/>
      <c r="RHW176" s="41"/>
      <c r="RHX176" s="41"/>
      <c r="RHY176" s="41"/>
      <c r="RHZ176" s="41"/>
      <c r="RIA176" s="41"/>
      <c r="RIB176" s="41"/>
      <c r="RIC176" s="41"/>
      <c r="RID176" s="41"/>
      <c r="RIE176" s="41"/>
      <c r="RIF176" s="41"/>
      <c r="RIG176" s="41"/>
      <c r="RIH176" s="41"/>
      <c r="RII176" s="41"/>
      <c r="RIJ176" s="41"/>
      <c r="RIK176" s="41"/>
      <c r="RIL176" s="41"/>
      <c r="RIM176" s="41"/>
      <c r="RIN176" s="41"/>
      <c r="RIO176" s="41"/>
      <c r="RIP176" s="41"/>
      <c r="RIQ176" s="41"/>
      <c r="RIR176" s="41"/>
      <c r="RIS176" s="41"/>
      <c r="RIT176" s="41"/>
      <c r="RIU176" s="41"/>
      <c r="RIV176" s="41"/>
      <c r="RIW176" s="41"/>
      <c r="RIX176" s="41"/>
      <c r="RIY176" s="41"/>
      <c r="RIZ176" s="41"/>
      <c r="RJA176" s="41"/>
      <c r="RJB176" s="41"/>
      <c r="RJC176" s="41"/>
      <c r="RJD176" s="41"/>
      <c r="RJE176" s="41"/>
      <c r="RJF176" s="41"/>
      <c r="RJG176" s="41"/>
      <c r="RJH176" s="41"/>
      <c r="RJI176" s="41"/>
      <c r="RJJ176" s="41"/>
      <c r="RJK176" s="41"/>
      <c r="RJL176" s="41"/>
      <c r="RJM176" s="41"/>
      <c r="RJN176" s="41"/>
      <c r="RJO176" s="41"/>
      <c r="RJP176" s="41"/>
      <c r="RJQ176" s="41"/>
      <c r="RJR176" s="41"/>
      <c r="RJS176" s="41"/>
      <c r="RJT176" s="41"/>
      <c r="RJU176" s="41"/>
      <c r="RJV176" s="41"/>
      <c r="RJW176" s="41"/>
      <c r="RJX176" s="41"/>
      <c r="RJY176" s="41"/>
      <c r="RJZ176" s="41"/>
      <c r="RKA176" s="41"/>
      <c r="RKB176" s="41"/>
      <c r="RKC176" s="41"/>
      <c r="RKD176" s="41"/>
      <c r="RKE176" s="41"/>
      <c r="RKF176" s="41"/>
      <c r="RKG176" s="41"/>
      <c r="RKH176" s="41"/>
      <c r="RKI176" s="41"/>
      <c r="RKJ176" s="41"/>
      <c r="RKK176" s="41"/>
      <c r="RKL176" s="41"/>
      <c r="RKM176" s="41"/>
      <c r="RKN176" s="41"/>
      <c r="RKO176" s="41"/>
      <c r="RKP176" s="41"/>
      <c r="RKQ176" s="41"/>
      <c r="RKR176" s="41"/>
      <c r="RKS176" s="41"/>
      <c r="RKT176" s="41"/>
      <c r="RKU176" s="41"/>
      <c r="RKV176" s="41"/>
      <c r="RKW176" s="41"/>
      <c r="RKX176" s="41"/>
      <c r="RKY176" s="41"/>
      <c r="RKZ176" s="41"/>
      <c r="RLA176" s="41"/>
      <c r="RLB176" s="41"/>
      <c r="RLC176" s="41"/>
      <c r="RLD176" s="41"/>
      <c r="RLE176" s="41"/>
      <c r="RLF176" s="41"/>
      <c r="RLG176" s="41"/>
      <c r="RLH176" s="41"/>
      <c r="RLI176" s="41"/>
      <c r="RLJ176" s="41"/>
      <c r="RLK176" s="41"/>
      <c r="RLL176" s="41"/>
      <c r="RLM176" s="41"/>
      <c r="RLN176" s="41"/>
      <c r="RLO176" s="41"/>
      <c r="RLP176" s="41"/>
      <c r="RLQ176" s="41"/>
      <c r="RLR176" s="41"/>
      <c r="RLS176" s="41"/>
      <c r="RLT176" s="41"/>
      <c r="RLU176" s="41"/>
      <c r="RLV176" s="41"/>
      <c r="RLW176" s="41"/>
      <c r="RLX176" s="41"/>
      <c r="RLY176" s="41"/>
      <c r="RLZ176" s="41"/>
      <c r="RMA176" s="41"/>
      <c r="RMB176" s="41"/>
      <c r="RMC176" s="41"/>
      <c r="RMD176" s="41"/>
      <c r="RME176" s="41"/>
      <c r="RMF176" s="41"/>
      <c r="RMG176" s="41"/>
      <c r="RMH176" s="41"/>
      <c r="RMI176" s="41"/>
      <c r="RMJ176" s="41"/>
      <c r="RMK176" s="41"/>
      <c r="RML176" s="41"/>
      <c r="RMM176" s="41"/>
      <c r="RMN176" s="41"/>
      <c r="RMO176" s="41"/>
      <c r="RMP176" s="41"/>
      <c r="RMQ176" s="41"/>
      <c r="RMR176" s="41"/>
      <c r="RMS176" s="41"/>
      <c r="RMT176" s="41"/>
      <c r="RMU176" s="41"/>
      <c r="RMV176" s="41"/>
      <c r="RMW176" s="41"/>
      <c r="RMX176" s="41"/>
      <c r="RMY176" s="41"/>
      <c r="RMZ176" s="41"/>
      <c r="RNA176" s="41"/>
      <c r="RNB176" s="41"/>
      <c r="RNC176" s="41"/>
      <c r="RND176" s="41"/>
      <c r="RNE176" s="41"/>
      <c r="RNF176" s="41"/>
      <c r="RNG176" s="41"/>
      <c r="RNH176" s="41"/>
      <c r="RNI176" s="41"/>
      <c r="RNJ176" s="41"/>
      <c r="RNK176" s="41"/>
      <c r="RNL176" s="41"/>
      <c r="RNM176" s="41"/>
      <c r="RNN176" s="41"/>
      <c r="RNO176" s="41"/>
      <c r="RNV176" s="41"/>
      <c r="RNW176" s="41"/>
      <c r="RNX176" s="41"/>
      <c r="RNY176" s="41"/>
      <c r="RNZ176" s="41"/>
      <c r="ROA176" s="41"/>
      <c r="ROB176" s="41"/>
      <c r="ROC176" s="41"/>
      <c r="ROD176" s="41"/>
      <c r="ROE176" s="41"/>
      <c r="ROF176" s="41"/>
      <c r="ROG176" s="41"/>
      <c r="ROH176" s="41"/>
      <c r="ROI176" s="41"/>
      <c r="ROJ176" s="41"/>
      <c r="ROK176" s="41"/>
      <c r="ROL176" s="41"/>
      <c r="ROM176" s="41"/>
      <c r="RON176" s="41"/>
      <c r="ROO176" s="41"/>
      <c r="ROP176" s="41"/>
      <c r="ROQ176" s="41"/>
      <c r="ROR176" s="41"/>
      <c r="ROS176" s="41"/>
      <c r="ROT176" s="41"/>
      <c r="ROU176" s="41"/>
      <c r="ROV176" s="41"/>
      <c r="ROW176" s="41"/>
      <c r="ROX176" s="41"/>
      <c r="ROY176" s="41"/>
      <c r="ROZ176" s="41"/>
      <c r="RPA176" s="41"/>
      <c r="RPB176" s="41"/>
      <c r="RPC176" s="41"/>
      <c r="RPD176" s="41"/>
      <c r="RPE176" s="41"/>
      <c r="RPF176" s="41"/>
      <c r="RPG176" s="41"/>
      <c r="RPH176" s="41"/>
      <c r="RPI176" s="41"/>
      <c r="RPJ176" s="41"/>
      <c r="RPK176" s="41"/>
      <c r="RPL176" s="41"/>
      <c r="RPM176" s="41"/>
      <c r="RPN176" s="41"/>
      <c r="RPO176" s="41"/>
      <c r="RPP176" s="41"/>
      <c r="RPQ176" s="41"/>
      <c r="RPR176" s="41"/>
      <c r="RPS176" s="41"/>
      <c r="RPT176" s="41"/>
      <c r="RPU176" s="41"/>
      <c r="RPV176" s="41"/>
      <c r="RPW176" s="41"/>
      <c r="RPX176" s="41"/>
      <c r="RPY176" s="41"/>
      <c r="RPZ176" s="41"/>
      <c r="RQA176" s="41"/>
      <c r="RQB176" s="41"/>
      <c r="RQC176" s="41"/>
      <c r="RQD176" s="41"/>
      <c r="RQE176" s="41"/>
      <c r="RQF176" s="41"/>
      <c r="RQG176" s="41"/>
      <c r="RQH176" s="41"/>
      <c r="RQI176" s="41"/>
      <c r="RQJ176" s="41"/>
      <c r="RQK176" s="41"/>
      <c r="RQL176" s="41"/>
      <c r="RQM176" s="41"/>
      <c r="RQN176" s="41"/>
      <c r="RQO176" s="41"/>
      <c r="RQP176" s="41"/>
      <c r="RQQ176" s="41"/>
      <c r="RQR176" s="41"/>
      <c r="RQS176" s="41"/>
      <c r="RQT176" s="41"/>
      <c r="RQU176" s="41"/>
      <c r="RQV176" s="41"/>
      <c r="RQW176" s="41"/>
      <c r="RQX176" s="41"/>
      <c r="RQY176" s="41"/>
      <c r="RQZ176" s="41"/>
      <c r="RRA176" s="41"/>
      <c r="RRB176" s="41"/>
      <c r="RRC176" s="41"/>
      <c r="RRD176" s="41"/>
      <c r="RRE176" s="41"/>
      <c r="RRF176" s="41"/>
      <c r="RRG176" s="41"/>
      <c r="RRH176" s="41"/>
      <c r="RRI176" s="41"/>
      <c r="RRJ176" s="41"/>
      <c r="RRK176" s="41"/>
      <c r="RRL176" s="41"/>
      <c r="RRM176" s="41"/>
      <c r="RRN176" s="41"/>
      <c r="RRO176" s="41"/>
      <c r="RRP176" s="41"/>
      <c r="RRQ176" s="41"/>
      <c r="RRR176" s="41"/>
      <c r="RRS176" s="41"/>
      <c r="RRT176" s="41"/>
      <c r="RRU176" s="41"/>
      <c r="RRV176" s="41"/>
      <c r="RRW176" s="41"/>
      <c r="RRX176" s="41"/>
      <c r="RRY176" s="41"/>
      <c r="RRZ176" s="41"/>
      <c r="RSA176" s="41"/>
      <c r="RSB176" s="41"/>
      <c r="RSC176" s="41"/>
      <c r="RSD176" s="41"/>
      <c r="RSE176" s="41"/>
      <c r="RSF176" s="41"/>
      <c r="RSG176" s="41"/>
      <c r="RSH176" s="41"/>
      <c r="RSI176" s="41"/>
      <c r="RSJ176" s="41"/>
      <c r="RSK176" s="41"/>
      <c r="RSL176" s="41"/>
      <c r="RSM176" s="41"/>
      <c r="RSN176" s="41"/>
      <c r="RSO176" s="41"/>
      <c r="RSP176" s="41"/>
      <c r="RSQ176" s="41"/>
      <c r="RSR176" s="41"/>
      <c r="RSS176" s="41"/>
      <c r="RST176" s="41"/>
      <c r="RSU176" s="41"/>
      <c r="RSV176" s="41"/>
      <c r="RSW176" s="41"/>
      <c r="RSX176" s="41"/>
      <c r="RSY176" s="41"/>
      <c r="RSZ176" s="41"/>
      <c r="RTA176" s="41"/>
      <c r="RTB176" s="41"/>
      <c r="RTC176" s="41"/>
      <c r="RTD176" s="41"/>
      <c r="RTE176" s="41"/>
      <c r="RTF176" s="41"/>
      <c r="RTG176" s="41"/>
      <c r="RTH176" s="41"/>
      <c r="RTI176" s="41"/>
      <c r="RTJ176" s="41"/>
      <c r="RTK176" s="41"/>
      <c r="RTL176" s="41"/>
      <c r="RTM176" s="41"/>
      <c r="RTN176" s="41"/>
      <c r="RTO176" s="41"/>
      <c r="RTP176" s="41"/>
      <c r="RTQ176" s="41"/>
      <c r="RTR176" s="41"/>
      <c r="RTS176" s="41"/>
      <c r="RTT176" s="41"/>
      <c r="RTU176" s="41"/>
      <c r="RTV176" s="41"/>
      <c r="RTW176" s="41"/>
      <c r="RTX176" s="41"/>
      <c r="RTY176" s="41"/>
      <c r="RTZ176" s="41"/>
      <c r="RUA176" s="41"/>
      <c r="RUB176" s="41"/>
      <c r="RUC176" s="41"/>
      <c r="RUD176" s="41"/>
      <c r="RUE176" s="41"/>
      <c r="RUF176" s="41"/>
      <c r="RUG176" s="41"/>
      <c r="RUH176" s="41"/>
      <c r="RUI176" s="41"/>
      <c r="RUJ176" s="41"/>
      <c r="RUK176" s="41"/>
      <c r="RUL176" s="41"/>
      <c r="RUM176" s="41"/>
      <c r="RUN176" s="41"/>
      <c r="RUO176" s="41"/>
      <c r="RUP176" s="41"/>
      <c r="RUQ176" s="41"/>
      <c r="RUR176" s="41"/>
      <c r="RUS176" s="41"/>
      <c r="RUT176" s="41"/>
      <c r="RUU176" s="41"/>
      <c r="RUV176" s="41"/>
      <c r="RUW176" s="41"/>
      <c r="RUX176" s="41"/>
      <c r="RUY176" s="41"/>
      <c r="RUZ176" s="41"/>
      <c r="RVA176" s="41"/>
      <c r="RVB176" s="41"/>
      <c r="RVC176" s="41"/>
      <c r="RVD176" s="41"/>
      <c r="RVE176" s="41"/>
      <c r="RVF176" s="41"/>
      <c r="RVG176" s="41"/>
      <c r="RVH176" s="41"/>
      <c r="RVI176" s="41"/>
      <c r="RVJ176" s="41"/>
      <c r="RVK176" s="41"/>
      <c r="RVL176" s="41"/>
      <c r="RVM176" s="41"/>
      <c r="RVN176" s="41"/>
      <c r="RVO176" s="41"/>
      <c r="RVP176" s="41"/>
      <c r="RVQ176" s="41"/>
      <c r="RVR176" s="41"/>
      <c r="RVS176" s="41"/>
      <c r="RVT176" s="41"/>
      <c r="RVU176" s="41"/>
      <c r="RVV176" s="41"/>
      <c r="RVW176" s="41"/>
      <c r="RVX176" s="41"/>
      <c r="RVY176" s="41"/>
      <c r="RVZ176" s="41"/>
      <c r="RWA176" s="41"/>
      <c r="RWB176" s="41"/>
      <c r="RWC176" s="41"/>
      <c r="RWD176" s="41"/>
      <c r="RWE176" s="41"/>
      <c r="RWF176" s="41"/>
      <c r="RWG176" s="41"/>
      <c r="RWH176" s="41"/>
      <c r="RWI176" s="41"/>
      <c r="RWJ176" s="41"/>
      <c r="RWK176" s="41"/>
      <c r="RWL176" s="41"/>
      <c r="RWM176" s="41"/>
      <c r="RWN176" s="41"/>
      <c r="RWO176" s="41"/>
      <c r="RWP176" s="41"/>
      <c r="RWQ176" s="41"/>
      <c r="RWR176" s="41"/>
      <c r="RWS176" s="41"/>
      <c r="RWT176" s="41"/>
      <c r="RWU176" s="41"/>
      <c r="RWV176" s="41"/>
      <c r="RWW176" s="41"/>
      <c r="RWX176" s="41"/>
      <c r="RWY176" s="41"/>
      <c r="RWZ176" s="41"/>
      <c r="RXA176" s="41"/>
      <c r="RXB176" s="41"/>
      <c r="RXC176" s="41"/>
      <c r="RXD176" s="41"/>
      <c r="RXE176" s="41"/>
      <c r="RXF176" s="41"/>
      <c r="RXG176" s="41"/>
      <c r="RXH176" s="41"/>
      <c r="RXI176" s="41"/>
      <c r="RXJ176" s="41"/>
      <c r="RXK176" s="41"/>
      <c r="RXR176" s="41"/>
      <c r="RXS176" s="41"/>
      <c r="RXT176" s="41"/>
      <c r="RXU176" s="41"/>
      <c r="RXV176" s="41"/>
      <c r="RXW176" s="41"/>
      <c r="RXX176" s="41"/>
      <c r="RXY176" s="41"/>
      <c r="RXZ176" s="41"/>
      <c r="RYA176" s="41"/>
      <c r="RYB176" s="41"/>
      <c r="RYC176" s="41"/>
      <c r="RYD176" s="41"/>
      <c r="RYE176" s="41"/>
      <c r="RYF176" s="41"/>
      <c r="RYG176" s="41"/>
      <c r="RYH176" s="41"/>
      <c r="RYI176" s="41"/>
      <c r="RYJ176" s="41"/>
      <c r="RYK176" s="41"/>
      <c r="RYL176" s="41"/>
      <c r="RYM176" s="41"/>
      <c r="RYN176" s="41"/>
      <c r="RYO176" s="41"/>
      <c r="RYP176" s="41"/>
      <c r="RYQ176" s="41"/>
      <c r="RYR176" s="41"/>
      <c r="RYS176" s="41"/>
      <c r="RYT176" s="41"/>
      <c r="RYU176" s="41"/>
      <c r="RYV176" s="41"/>
      <c r="RYW176" s="41"/>
      <c r="RYX176" s="41"/>
      <c r="RYY176" s="41"/>
      <c r="RYZ176" s="41"/>
      <c r="RZA176" s="41"/>
      <c r="RZB176" s="41"/>
      <c r="RZC176" s="41"/>
      <c r="RZD176" s="41"/>
      <c r="RZE176" s="41"/>
      <c r="RZF176" s="41"/>
      <c r="RZG176" s="41"/>
      <c r="RZH176" s="41"/>
      <c r="RZI176" s="41"/>
      <c r="RZJ176" s="41"/>
      <c r="RZK176" s="41"/>
      <c r="RZL176" s="41"/>
      <c r="RZM176" s="41"/>
      <c r="RZN176" s="41"/>
      <c r="RZO176" s="41"/>
      <c r="RZP176" s="41"/>
      <c r="RZQ176" s="41"/>
      <c r="RZR176" s="41"/>
      <c r="RZS176" s="41"/>
      <c r="RZT176" s="41"/>
      <c r="RZU176" s="41"/>
      <c r="RZV176" s="41"/>
      <c r="RZW176" s="41"/>
      <c r="RZX176" s="41"/>
      <c r="RZY176" s="41"/>
      <c r="RZZ176" s="41"/>
      <c r="SAA176" s="41"/>
      <c r="SAB176" s="41"/>
      <c r="SAC176" s="41"/>
      <c r="SAD176" s="41"/>
      <c r="SAE176" s="41"/>
      <c r="SAF176" s="41"/>
      <c r="SAG176" s="41"/>
      <c r="SAH176" s="41"/>
      <c r="SAI176" s="41"/>
      <c r="SAJ176" s="41"/>
      <c r="SAK176" s="41"/>
      <c r="SAL176" s="41"/>
      <c r="SAM176" s="41"/>
      <c r="SAN176" s="41"/>
      <c r="SAO176" s="41"/>
      <c r="SAP176" s="41"/>
      <c r="SAQ176" s="41"/>
      <c r="SAR176" s="41"/>
      <c r="SAS176" s="41"/>
      <c r="SAT176" s="41"/>
      <c r="SAU176" s="41"/>
      <c r="SAV176" s="41"/>
      <c r="SAW176" s="41"/>
      <c r="SAX176" s="41"/>
      <c r="SAY176" s="41"/>
      <c r="SAZ176" s="41"/>
      <c r="SBA176" s="41"/>
      <c r="SBB176" s="41"/>
      <c r="SBC176" s="41"/>
      <c r="SBD176" s="41"/>
      <c r="SBE176" s="41"/>
      <c r="SBF176" s="41"/>
      <c r="SBG176" s="41"/>
      <c r="SBH176" s="41"/>
      <c r="SBI176" s="41"/>
      <c r="SBJ176" s="41"/>
      <c r="SBK176" s="41"/>
      <c r="SBL176" s="41"/>
      <c r="SBM176" s="41"/>
      <c r="SBN176" s="41"/>
      <c r="SBO176" s="41"/>
      <c r="SBP176" s="41"/>
      <c r="SBQ176" s="41"/>
      <c r="SBR176" s="41"/>
      <c r="SBS176" s="41"/>
      <c r="SBT176" s="41"/>
      <c r="SBU176" s="41"/>
      <c r="SBV176" s="41"/>
      <c r="SBW176" s="41"/>
      <c r="SBX176" s="41"/>
      <c r="SBY176" s="41"/>
      <c r="SBZ176" s="41"/>
      <c r="SCA176" s="41"/>
      <c r="SCB176" s="41"/>
      <c r="SCC176" s="41"/>
      <c r="SCD176" s="41"/>
      <c r="SCE176" s="41"/>
      <c r="SCF176" s="41"/>
      <c r="SCG176" s="41"/>
      <c r="SCH176" s="41"/>
      <c r="SCI176" s="41"/>
      <c r="SCJ176" s="41"/>
      <c r="SCK176" s="41"/>
      <c r="SCL176" s="41"/>
      <c r="SCM176" s="41"/>
      <c r="SCN176" s="41"/>
      <c r="SCO176" s="41"/>
      <c r="SCP176" s="41"/>
      <c r="SCQ176" s="41"/>
      <c r="SCR176" s="41"/>
      <c r="SCS176" s="41"/>
      <c r="SCT176" s="41"/>
      <c r="SCU176" s="41"/>
      <c r="SCV176" s="41"/>
      <c r="SCW176" s="41"/>
      <c r="SCX176" s="41"/>
      <c r="SCY176" s="41"/>
      <c r="SCZ176" s="41"/>
      <c r="SDA176" s="41"/>
      <c r="SDB176" s="41"/>
      <c r="SDC176" s="41"/>
      <c r="SDD176" s="41"/>
      <c r="SDE176" s="41"/>
      <c r="SDF176" s="41"/>
      <c r="SDG176" s="41"/>
      <c r="SDH176" s="41"/>
      <c r="SDI176" s="41"/>
      <c r="SDJ176" s="41"/>
      <c r="SDK176" s="41"/>
      <c r="SDL176" s="41"/>
      <c r="SDM176" s="41"/>
      <c r="SDN176" s="41"/>
      <c r="SDO176" s="41"/>
      <c r="SDP176" s="41"/>
      <c r="SDQ176" s="41"/>
      <c r="SDR176" s="41"/>
      <c r="SDS176" s="41"/>
      <c r="SDT176" s="41"/>
      <c r="SDU176" s="41"/>
      <c r="SDV176" s="41"/>
      <c r="SDW176" s="41"/>
      <c r="SDX176" s="41"/>
      <c r="SDY176" s="41"/>
      <c r="SDZ176" s="41"/>
      <c r="SEA176" s="41"/>
      <c r="SEB176" s="41"/>
      <c r="SEC176" s="41"/>
      <c r="SED176" s="41"/>
      <c r="SEE176" s="41"/>
      <c r="SEF176" s="41"/>
      <c r="SEG176" s="41"/>
      <c r="SEH176" s="41"/>
      <c r="SEI176" s="41"/>
      <c r="SEJ176" s="41"/>
      <c r="SEK176" s="41"/>
      <c r="SEL176" s="41"/>
      <c r="SEM176" s="41"/>
      <c r="SEN176" s="41"/>
      <c r="SEO176" s="41"/>
      <c r="SEP176" s="41"/>
      <c r="SEQ176" s="41"/>
      <c r="SER176" s="41"/>
      <c r="SES176" s="41"/>
      <c r="SET176" s="41"/>
      <c r="SEU176" s="41"/>
      <c r="SEV176" s="41"/>
      <c r="SEW176" s="41"/>
      <c r="SEX176" s="41"/>
      <c r="SEY176" s="41"/>
      <c r="SEZ176" s="41"/>
      <c r="SFA176" s="41"/>
      <c r="SFB176" s="41"/>
      <c r="SFC176" s="41"/>
      <c r="SFD176" s="41"/>
      <c r="SFE176" s="41"/>
      <c r="SFF176" s="41"/>
      <c r="SFG176" s="41"/>
      <c r="SFH176" s="41"/>
      <c r="SFI176" s="41"/>
      <c r="SFJ176" s="41"/>
      <c r="SFK176" s="41"/>
      <c r="SFL176" s="41"/>
      <c r="SFM176" s="41"/>
      <c r="SFN176" s="41"/>
      <c r="SFO176" s="41"/>
      <c r="SFP176" s="41"/>
      <c r="SFQ176" s="41"/>
      <c r="SFR176" s="41"/>
      <c r="SFS176" s="41"/>
      <c r="SFT176" s="41"/>
      <c r="SFU176" s="41"/>
      <c r="SFV176" s="41"/>
      <c r="SFW176" s="41"/>
      <c r="SFX176" s="41"/>
      <c r="SFY176" s="41"/>
      <c r="SFZ176" s="41"/>
      <c r="SGA176" s="41"/>
      <c r="SGB176" s="41"/>
      <c r="SGC176" s="41"/>
      <c r="SGD176" s="41"/>
      <c r="SGE176" s="41"/>
      <c r="SGF176" s="41"/>
      <c r="SGG176" s="41"/>
      <c r="SGH176" s="41"/>
      <c r="SGI176" s="41"/>
      <c r="SGJ176" s="41"/>
      <c r="SGK176" s="41"/>
      <c r="SGL176" s="41"/>
      <c r="SGM176" s="41"/>
      <c r="SGN176" s="41"/>
      <c r="SGO176" s="41"/>
      <c r="SGP176" s="41"/>
      <c r="SGQ176" s="41"/>
      <c r="SGR176" s="41"/>
      <c r="SGS176" s="41"/>
      <c r="SGT176" s="41"/>
      <c r="SGU176" s="41"/>
      <c r="SGV176" s="41"/>
      <c r="SGW176" s="41"/>
      <c r="SGX176" s="41"/>
      <c r="SGY176" s="41"/>
      <c r="SGZ176" s="41"/>
      <c r="SHA176" s="41"/>
      <c r="SHB176" s="41"/>
      <c r="SHC176" s="41"/>
      <c r="SHD176" s="41"/>
      <c r="SHE176" s="41"/>
      <c r="SHF176" s="41"/>
      <c r="SHG176" s="41"/>
      <c r="SHN176" s="41"/>
      <c r="SHO176" s="41"/>
      <c r="SHP176" s="41"/>
      <c r="SHQ176" s="41"/>
      <c r="SHR176" s="41"/>
      <c r="SHS176" s="41"/>
      <c r="SHT176" s="41"/>
      <c r="SHU176" s="41"/>
      <c r="SHV176" s="41"/>
      <c r="SHW176" s="41"/>
      <c r="SHX176" s="41"/>
      <c r="SHY176" s="41"/>
      <c r="SHZ176" s="41"/>
      <c r="SIA176" s="41"/>
      <c r="SIB176" s="41"/>
      <c r="SIC176" s="41"/>
      <c r="SID176" s="41"/>
      <c r="SIE176" s="41"/>
      <c r="SIF176" s="41"/>
      <c r="SIG176" s="41"/>
      <c r="SIH176" s="41"/>
      <c r="SII176" s="41"/>
      <c r="SIJ176" s="41"/>
      <c r="SIK176" s="41"/>
      <c r="SIL176" s="41"/>
      <c r="SIM176" s="41"/>
      <c r="SIN176" s="41"/>
      <c r="SIO176" s="41"/>
      <c r="SIP176" s="41"/>
      <c r="SIQ176" s="41"/>
      <c r="SIR176" s="41"/>
      <c r="SIS176" s="41"/>
      <c r="SIT176" s="41"/>
      <c r="SIU176" s="41"/>
      <c r="SIV176" s="41"/>
      <c r="SIW176" s="41"/>
      <c r="SIX176" s="41"/>
      <c r="SIY176" s="41"/>
      <c r="SIZ176" s="41"/>
      <c r="SJA176" s="41"/>
      <c r="SJB176" s="41"/>
      <c r="SJC176" s="41"/>
      <c r="SJD176" s="41"/>
      <c r="SJE176" s="41"/>
      <c r="SJF176" s="41"/>
      <c r="SJG176" s="41"/>
      <c r="SJH176" s="41"/>
      <c r="SJI176" s="41"/>
      <c r="SJJ176" s="41"/>
      <c r="SJK176" s="41"/>
      <c r="SJL176" s="41"/>
      <c r="SJM176" s="41"/>
      <c r="SJN176" s="41"/>
      <c r="SJO176" s="41"/>
      <c r="SJP176" s="41"/>
      <c r="SJQ176" s="41"/>
      <c r="SJR176" s="41"/>
      <c r="SJS176" s="41"/>
      <c r="SJT176" s="41"/>
      <c r="SJU176" s="41"/>
      <c r="SJV176" s="41"/>
      <c r="SJW176" s="41"/>
      <c r="SJX176" s="41"/>
      <c r="SJY176" s="41"/>
      <c r="SJZ176" s="41"/>
      <c r="SKA176" s="41"/>
      <c r="SKB176" s="41"/>
      <c r="SKC176" s="41"/>
      <c r="SKD176" s="41"/>
      <c r="SKE176" s="41"/>
      <c r="SKF176" s="41"/>
      <c r="SKG176" s="41"/>
      <c r="SKH176" s="41"/>
      <c r="SKI176" s="41"/>
      <c r="SKJ176" s="41"/>
      <c r="SKK176" s="41"/>
      <c r="SKL176" s="41"/>
      <c r="SKM176" s="41"/>
      <c r="SKN176" s="41"/>
      <c r="SKO176" s="41"/>
      <c r="SKP176" s="41"/>
      <c r="SKQ176" s="41"/>
      <c r="SKR176" s="41"/>
      <c r="SKS176" s="41"/>
      <c r="SKT176" s="41"/>
      <c r="SKU176" s="41"/>
      <c r="SKV176" s="41"/>
      <c r="SKW176" s="41"/>
      <c r="SKX176" s="41"/>
      <c r="SKY176" s="41"/>
      <c r="SKZ176" s="41"/>
      <c r="SLA176" s="41"/>
      <c r="SLB176" s="41"/>
      <c r="SLC176" s="41"/>
      <c r="SLD176" s="41"/>
      <c r="SLE176" s="41"/>
      <c r="SLF176" s="41"/>
      <c r="SLG176" s="41"/>
      <c r="SLH176" s="41"/>
      <c r="SLI176" s="41"/>
      <c r="SLJ176" s="41"/>
      <c r="SLK176" s="41"/>
      <c r="SLL176" s="41"/>
      <c r="SLM176" s="41"/>
      <c r="SLN176" s="41"/>
      <c r="SLO176" s="41"/>
      <c r="SLP176" s="41"/>
      <c r="SLQ176" s="41"/>
      <c r="SLR176" s="41"/>
      <c r="SLS176" s="41"/>
      <c r="SLT176" s="41"/>
      <c r="SLU176" s="41"/>
      <c r="SLV176" s="41"/>
      <c r="SLW176" s="41"/>
      <c r="SLX176" s="41"/>
      <c r="SLY176" s="41"/>
      <c r="SLZ176" s="41"/>
      <c r="SMA176" s="41"/>
      <c r="SMB176" s="41"/>
      <c r="SMC176" s="41"/>
      <c r="SMD176" s="41"/>
      <c r="SME176" s="41"/>
      <c r="SMF176" s="41"/>
      <c r="SMG176" s="41"/>
      <c r="SMH176" s="41"/>
      <c r="SMI176" s="41"/>
      <c r="SMJ176" s="41"/>
      <c r="SMK176" s="41"/>
      <c r="SML176" s="41"/>
      <c r="SMM176" s="41"/>
      <c r="SMN176" s="41"/>
      <c r="SMO176" s="41"/>
      <c r="SMP176" s="41"/>
      <c r="SMQ176" s="41"/>
      <c r="SMR176" s="41"/>
      <c r="SMS176" s="41"/>
      <c r="SMT176" s="41"/>
      <c r="SMU176" s="41"/>
      <c r="SMV176" s="41"/>
      <c r="SMW176" s="41"/>
      <c r="SMX176" s="41"/>
      <c r="SMY176" s="41"/>
      <c r="SMZ176" s="41"/>
      <c r="SNA176" s="41"/>
      <c r="SNB176" s="41"/>
      <c r="SNC176" s="41"/>
      <c r="SND176" s="41"/>
      <c r="SNE176" s="41"/>
      <c r="SNF176" s="41"/>
      <c r="SNG176" s="41"/>
      <c r="SNH176" s="41"/>
      <c r="SNI176" s="41"/>
      <c r="SNJ176" s="41"/>
      <c r="SNK176" s="41"/>
      <c r="SNL176" s="41"/>
      <c r="SNM176" s="41"/>
      <c r="SNN176" s="41"/>
      <c r="SNO176" s="41"/>
      <c r="SNP176" s="41"/>
      <c r="SNQ176" s="41"/>
      <c r="SNR176" s="41"/>
      <c r="SNS176" s="41"/>
      <c r="SNT176" s="41"/>
      <c r="SNU176" s="41"/>
      <c r="SNV176" s="41"/>
      <c r="SNW176" s="41"/>
      <c r="SNX176" s="41"/>
      <c r="SNY176" s="41"/>
      <c r="SNZ176" s="41"/>
      <c r="SOA176" s="41"/>
      <c r="SOB176" s="41"/>
      <c r="SOC176" s="41"/>
      <c r="SOD176" s="41"/>
      <c r="SOE176" s="41"/>
      <c r="SOF176" s="41"/>
      <c r="SOG176" s="41"/>
      <c r="SOH176" s="41"/>
      <c r="SOI176" s="41"/>
      <c r="SOJ176" s="41"/>
      <c r="SOK176" s="41"/>
      <c r="SOL176" s="41"/>
      <c r="SOM176" s="41"/>
      <c r="SON176" s="41"/>
      <c r="SOO176" s="41"/>
      <c r="SOP176" s="41"/>
      <c r="SOQ176" s="41"/>
      <c r="SOR176" s="41"/>
      <c r="SOS176" s="41"/>
      <c r="SOT176" s="41"/>
      <c r="SOU176" s="41"/>
      <c r="SOV176" s="41"/>
      <c r="SOW176" s="41"/>
      <c r="SOX176" s="41"/>
      <c r="SOY176" s="41"/>
      <c r="SOZ176" s="41"/>
      <c r="SPA176" s="41"/>
      <c r="SPB176" s="41"/>
      <c r="SPC176" s="41"/>
      <c r="SPD176" s="41"/>
      <c r="SPE176" s="41"/>
      <c r="SPF176" s="41"/>
      <c r="SPG176" s="41"/>
      <c r="SPH176" s="41"/>
      <c r="SPI176" s="41"/>
      <c r="SPJ176" s="41"/>
      <c r="SPK176" s="41"/>
      <c r="SPL176" s="41"/>
      <c r="SPM176" s="41"/>
      <c r="SPN176" s="41"/>
      <c r="SPO176" s="41"/>
      <c r="SPP176" s="41"/>
      <c r="SPQ176" s="41"/>
      <c r="SPR176" s="41"/>
      <c r="SPS176" s="41"/>
      <c r="SPT176" s="41"/>
      <c r="SPU176" s="41"/>
      <c r="SPV176" s="41"/>
      <c r="SPW176" s="41"/>
      <c r="SPX176" s="41"/>
      <c r="SPY176" s="41"/>
      <c r="SPZ176" s="41"/>
      <c r="SQA176" s="41"/>
      <c r="SQB176" s="41"/>
      <c r="SQC176" s="41"/>
      <c r="SQD176" s="41"/>
      <c r="SQE176" s="41"/>
      <c r="SQF176" s="41"/>
      <c r="SQG176" s="41"/>
      <c r="SQH176" s="41"/>
      <c r="SQI176" s="41"/>
      <c r="SQJ176" s="41"/>
      <c r="SQK176" s="41"/>
      <c r="SQL176" s="41"/>
      <c r="SQM176" s="41"/>
      <c r="SQN176" s="41"/>
      <c r="SQO176" s="41"/>
      <c r="SQP176" s="41"/>
      <c r="SQQ176" s="41"/>
      <c r="SQR176" s="41"/>
      <c r="SQS176" s="41"/>
      <c r="SQT176" s="41"/>
      <c r="SQU176" s="41"/>
      <c r="SQV176" s="41"/>
      <c r="SQW176" s="41"/>
      <c r="SQX176" s="41"/>
      <c r="SQY176" s="41"/>
      <c r="SQZ176" s="41"/>
      <c r="SRA176" s="41"/>
      <c r="SRB176" s="41"/>
      <c r="SRC176" s="41"/>
      <c r="SRJ176" s="41"/>
      <c r="SRK176" s="41"/>
      <c r="SRL176" s="41"/>
      <c r="SRM176" s="41"/>
      <c r="SRN176" s="41"/>
      <c r="SRO176" s="41"/>
      <c r="SRP176" s="41"/>
      <c r="SRQ176" s="41"/>
      <c r="SRR176" s="41"/>
      <c r="SRS176" s="41"/>
      <c r="SRT176" s="41"/>
      <c r="SRU176" s="41"/>
      <c r="SRV176" s="41"/>
      <c r="SRW176" s="41"/>
      <c r="SRX176" s="41"/>
      <c r="SRY176" s="41"/>
      <c r="SRZ176" s="41"/>
      <c r="SSA176" s="41"/>
      <c r="SSB176" s="41"/>
      <c r="SSC176" s="41"/>
      <c r="SSD176" s="41"/>
      <c r="SSE176" s="41"/>
      <c r="SSF176" s="41"/>
      <c r="SSG176" s="41"/>
      <c r="SSH176" s="41"/>
      <c r="SSI176" s="41"/>
      <c r="SSJ176" s="41"/>
      <c r="SSK176" s="41"/>
      <c r="SSL176" s="41"/>
      <c r="SSM176" s="41"/>
      <c r="SSN176" s="41"/>
      <c r="SSO176" s="41"/>
      <c r="SSP176" s="41"/>
      <c r="SSQ176" s="41"/>
      <c r="SSR176" s="41"/>
      <c r="SSS176" s="41"/>
      <c r="SST176" s="41"/>
      <c r="SSU176" s="41"/>
      <c r="SSV176" s="41"/>
      <c r="SSW176" s="41"/>
      <c r="SSX176" s="41"/>
      <c r="SSY176" s="41"/>
      <c r="SSZ176" s="41"/>
      <c r="STA176" s="41"/>
      <c r="STB176" s="41"/>
      <c r="STC176" s="41"/>
      <c r="STD176" s="41"/>
      <c r="STE176" s="41"/>
      <c r="STF176" s="41"/>
      <c r="STG176" s="41"/>
      <c r="STH176" s="41"/>
      <c r="STI176" s="41"/>
      <c r="STJ176" s="41"/>
      <c r="STK176" s="41"/>
      <c r="STL176" s="41"/>
      <c r="STM176" s="41"/>
      <c r="STN176" s="41"/>
      <c r="STO176" s="41"/>
      <c r="STP176" s="41"/>
      <c r="STQ176" s="41"/>
      <c r="STR176" s="41"/>
      <c r="STS176" s="41"/>
      <c r="STT176" s="41"/>
      <c r="STU176" s="41"/>
      <c r="STV176" s="41"/>
      <c r="STW176" s="41"/>
      <c r="STX176" s="41"/>
      <c r="STY176" s="41"/>
      <c r="STZ176" s="41"/>
      <c r="SUA176" s="41"/>
      <c r="SUB176" s="41"/>
      <c r="SUC176" s="41"/>
      <c r="SUD176" s="41"/>
      <c r="SUE176" s="41"/>
      <c r="SUF176" s="41"/>
      <c r="SUG176" s="41"/>
      <c r="SUH176" s="41"/>
      <c r="SUI176" s="41"/>
      <c r="SUJ176" s="41"/>
      <c r="SUK176" s="41"/>
      <c r="SUL176" s="41"/>
      <c r="SUM176" s="41"/>
      <c r="SUN176" s="41"/>
      <c r="SUO176" s="41"/>
      <c r="SUP176" s="41"/>
      <c r="SUQ176" s="41"/>
      <c r="SUR176" s="41"/>
      <c r="SUS176" s="41"/>
      <c r="SUT176" s="41"/>
      <c r="SUU176" s="41"/>
      <c r="SUV176" s="41"/>
      <c r="SUW176" s="41"/>
      <c r="SUX176" s="41"/>
      <c r="SUY176" s="41"/>
      <c r="SUZ176" s="41"/>
      <c r="SVA176" s="41"/>
      <c r="SVB176" s="41"/>
      <c r="SVC176" s="41"/>
      <c r="SVD176" s="41"/>
      <c r="SVE176" s="41"/>
      <c r="SVF176" s="41"/>
      <c r="SVG176" s="41"/>
      <c r="SVH176" s="41"/>
      <c r="SVI176" s="41"/>
      <c r="SVJ176" s="41"/>
      <c r="SVK176" s="41"/>
      <c r="SVL176" s="41"/>
      <c r="SVM176" s="41"/>
      <c r="SVN176" s="41"/>
      <c r="SVO176" s="41"/>
      <c r="SVP176" s="41"/>
      <c r="SVQ176" s="41"/>
      <c r="SVR176" s="41"/>
      <c r="SVS176" s="41"/>
      <c r="SVT176" s="41"/>
      <c r="SVU176" s="41"/>
      <c r="SVV176" s="41"/>
      <c r="SVW176" s="41"/>
      <c r="SVX176" s="41"/>
      <c r="SVY176" s="41"/>
      <c r="SVZ176" s="41"/>
      <c r="SWA176" s="41"/>
      <c r="SWB176" s="41"/>
      <c r="SWC176" s="41"/>
      <c r="SWD176" s="41"/>
      <c r="SWE176" s="41"/>
      <c r="SWF176" s="41"/>
      <c r="SWG176" s="41"/>
      <c r="SWH176" s="41"/>
      <c r="SWI176" s="41"/>
      <c r="SWJ176" s="41"/>
      <c r="SWK176" s="41"/>
      <c r="SWL176" s="41"/>
      <c r="SWM176" s="41"/>
      <c r="SWN176" s="41"/>
      <c r="SWO176" s="41"/>
      <c r="SWP176" s="41"/>
      <c r="SWQ176" s="41"/>
      <c r="SWR176" s="41"/>
      <c r="SWS176" s="41"/>
      <c r="SWT176" s="41"/>
      <c r="SWU176" s="41"/>
      <c r="SWV176" s="41"/>
      <c r="SWW176" s="41"/>
      <c r="SWX176" s="41"/>
      <c r="SWY176" s="41"/>
      <c r="SWZ176" s="41"/>
      <c r="SXA176" s="41"/>
      <c r="SXB176" s="41"/>
      <c r="SXC176" s="41"/>
      <c r="SXD176" s="41"/>
      <c r="SXE176" s="41"/>
      <c r="SXF176" s="41"/>
      <c r="SXG176" s="41"/>
      <c r="SXH176" s="41"/>
      <c r="SXI176" s="41"/>
      <c r="SXJ176" s="41"/>
      <c r="SXK176" s="41"/>
      <c r="SXL176" s="41"/>
      <c r="SXM176" s="41"/>
      <c r="SXN176" s="41"/>
      <c r="SXO176" s="41"/>
      <c r="SXP176" s="41"/>
      <c r="SXQ176" s="41"/>
      <c r="SXR176" s="41"/>
      <c r="SXS176" s="41"/>
      <c r="SXT176" s="41"/>
      <c r="SXU176" s="41"/>
      <c r="SXV176" s="41"/>
      <c r="SXW176" s="41"/>
      <c r="SXX176" s="41"/>
      <c r="SXY176" s="41"/>
      <c r="SXZ176" s="41"/>
      <c r="SYA176" s="41"/>
      <c r="SYB176" s="41"/>
      <c r="SYC176" s="41"/>
      <c r="SYD176" s="41"/>
      <c r="SYE176" s="41"/>
      <c r="SYF176" s="41"/>
      <c r="SYG176" s="41"/>
      <c r="SYH176" s="41"/>
      <c r="SYI176" s="41"/>
      <c r="SYJ176" s="41"/>
      <c r="SYK176" s="41"/>
      <c r="SYL176" s="41"/>
      <c r="SYM176" s="41"/>
      <c r="SYN176" s="41"/>
      <c r="SYO176" s="41"/>
      <c r="SYP176" s="41"/>
      <c r="SYQ176" s="41"/>
      <c r="SYR176" s="41"/>
      <c r="SYS176" s="41"/>
      <c r="SYT176" s="41"/>
      <c r="SYU176" s="41"/>
      <c r="SYV176" s="41"/>
      <c r="SYW176" s="41"/>
      <c r="SYX176" s="41"/>
      <c r="SYY176" s="41"/>
      <c r="SYZ176" s="41"/>
      <c r="SZA176" s="41"/>
      <c r="SZB176" s="41"/>
      <c r="SZC176" s="41"/>
      <c r="SZD176" s="41"/>
      <c r="SZE176" s="41"/>
      <c r="SZF176" s="41"/>
      <c r="SZG176" s="41"/>
      <c r="SZH176" s="41"/>
      <c r="SZI176" s="41"/>
      <c r="SZJ176" s="41"/>
      <c r="SZK176" s="41"/>
      <c r="SZL176" s="41"/>
      <c r="SZM176" s="41"/>
      <c r="SZN176" s="41"/>
      <c r="SZO176" s="41"/>
      <c r="SZP176" s="41"/>
      <c r="SZQ176" s="41"/>
      <c r="SZR176" s="41"/>
      <c r="SZS176" s="41"/>
      <c r="SZT176" s="41"/>
      <c r="SZU176" s="41"/>
      <c r="SZV176" s="41"/>
      <c r="SZW176" s="41"/>
      <c r="SZX176" s="41"/>
      <c r="SZY176" s="41"/>
      <c r="SZZ176" s="41"/>
      <c r="TAA176" s="41"/>
      <c r="TAB176" s="41"/>
      <c r="TAC176" s="41"/>
      <c r="TAD176" s="41"/>
      <c r="TAE176" s="41"/>
      <c r="TAF176" s="41"/>
      <c r="TAG176" s="41"/>
      <c r="TAH176" s="41"/>
      <c r="TAI176" s="41"/>
      <c r="TAJ176" s="41"/>
      <c r="TAK176" s="41"/>
      <c r="TAL176" s="41"/>
      <c r="TAM176" s="41"/>
      <c r="TAN176" s="41"/>
      <c r="TAO176" s="41"/>
      <c r="TAP176" s="41"/>
      <c r="TAQ176" s="41"/>
      <c r="TAR176" s="41"/>
      <c r="TAS176" s="41"/>
      <c r="TAT176" s="41"/>
      <c r="TAU176" s="41"/>
      <c r="TAV176" s="41"/>
      <c r="TAW176" s="41"/>
      <c r="TAX176" s="41"/>
      <c r="TAY176" s="41"/>
      <c r="TBF176" s="41"/>
      <c r="TBG176" s="41"/>
      <c r="TBH176" s="41"/>
      <c r="TBI176" s="41"/>
      <c r="TBJ176" s="41"/>
      <c r="TBK176" s="41"/>
      <c r="TBL176" s="41"/>
      <c r="TBM176" s="41"/>
      <c r="TBN176" s="41"/>
      <c r="TBO176" s="41"/>
      <c r="TBP176" s="41"/>
      <c r="TBQ176" s="41"/>
      <c r="TBR176" s="41"/>
      <c r="TBS176" s="41"/>
      <c r="TBT176" s="41"/>
      <c r="TBU176" s="41"/>
      <c r="TBV176" s="41"/>
      <c r="TBW176" s="41"/>
      <c r="TBX176" s="41"/>
      <c r="TBY176" s="41"/>
      <c r="TBZ176" s="41"/>
      <c r="TCA176" s="41"/>
      <c r="TCB176" s="41"/>
      <c r="TCC176" s="41"/>
      <c r="TCD176" s="41"/>
      <c r="TCE176" s="41"/>
      <c r="TCF176" s="41"/>
      <c r="TCG176" s="41"/>
      <c r="TCH176" s="41"/>
      <c r="TCI176" s="41"/>
      <c r="TCJ176" s="41"/>
      <c r="TCK176" s="41"/>
      <c r="TCL176" s="41"/>
      <c r="TCM176" s="41"/>
      <c r="TCN176" s="41"/>
      <c r="TCO176" s="41"/>
      <c r="TCP176" s="41"/>
      <c r="TCQ176" s="41"/>
      <c r="TCR176" s="41"/>
      <c r="TCS176" s="41"/>
      <c r="TCT176" s="41"/>
      <c r="TCU176" s="41"/>
      <c r="TCV176" s="41"/>
      <c r="TCW176" s="41"/>
      <c r="TCX176" s="41"/>
      <c r="TCY176" s="41"/>
      <c r="TCZ176" s="41"/>
      <c r="TDA176" s="41"/>
      <c r="TDB176" s="41"/>
      <c r="TDC176" s="41"/>
      <c r="TDD176" s="41"/>
      <c r="TDE176" s="41"/>
      <c r="TDF176" s="41"/>
      <c r="TDG176" s="41"/>
      <c r="TDH176" s="41"/>
      <c r="TDI176" s="41"/>
      <c r="TDJ176" s="41"/>
      <c r="TDK176" s="41"/>
      <c r="TDL176" s="41"/>
      <c r="TDM176" s="41"/>
      <c r="TDN176" s="41"/>
      <c r="TDO176" s="41"/>
      <c r="TDP176" s="41"/>
      <c r="TDQ176" s="41"/>
      <c r="TDR176" s="41"/>
      <c r="TDS176" s="41"/>
      <c r="TDT176" s="41"/>
      <c r="TDU176" s="41"/>
      <c r="TDV176" s="41"/>
      <c r="TDW176" s="41"/>
      <c r="TDX176" s="41"/>
      <c r="TDY176" s="41"/>
      <c r="TDZ176" s="41"/>
      <c r="TEA176" s="41"/>
      <c r="TEB176" s="41"/>
      <c r="TEC176" s="41"/>
      <c r="TED176" s="41"/>
      <c r="TEE176" s="41"/>
      <c r="TEF176" s="41"/>
      <c r="TEG176" s="41"/>
      <c r="TEH176" s="41"/>
      <c r="TEI176" s="41"/>
      <c r="TEJ176" s="41"/>
      <c r="TEK176" s="41"/>
      <c r="TEL176" s="41"/>
      <c r="TEM176" s="41"/>
      <c r="TEN176" s="41"/>
      <c r="TEO176" s="41"/>
      <c r="TEP176" s="41"/>
      <c r="TEQ176" s="41"/>
      <c r="TER176" s="41"/>
      <c r="TES176" s="41"/>
      <c r="TET176" s="41"/>
      <c r="TEU176" s="41"/>
      <c r="TEV176" s="41"/>
      <c r="TEW176" s="41"/>
      <c r="TEX176" s="41"/>
      <c r="TEY176" s="41"/>
      <c r="TEZ176" s="41"/>
      <c r="TFA176" s="41"/>
      <c r="TFB176" s="41"/>
      <c r="TFC176" s="41"/>
      <c r="TFD176" s="41"/>
      <c r="TFE176" s="41"/>
      <c r="TFF176" s="41"/>
      <c r="TFG176" s="41"/>
      <c r="TFH176" s="41"/>
      <c r="TFI176" s="41"/>
      <c r="TFJ176" s="41"/>
      <c r="TFK176" s="41"/>
      <c r="TFL176" s="41"/>
      <c r="TFM176" s="41"/>
      <c r="TFN176" s="41"/>
      <c r="TFO176" s="41"/>
      <c r="TFP176" s="41"/>
      <c r="TFQ176" s="41"/>
      <c r="TFR176" s="41"/>
      <c r="TFS176" s="41"/>
      <c r="TFT176" s="41"/>
      <c r="TFU176" s="41"/>
      <c r="TFV176" s="41"/>
      <c r="TFW176" s="41"/>
      <c r="TFX176" s="41"/>
      <c r="TFY176" s="41"/>
      <c r="TFZ176" s="41"/>
      <c r="TGA176" s="41"/>
      <c r="TGB176" s="41"/>
      <c r="TGC176" s="41"/>
      <c r="TGD176" s="41"/>
      <c r="TGE176" s="41"/>
      <c r="TGF176" s="41"/>
      <c r="TGG176" s="41"/>
      <c r="TGH176" s="41"/>
      <c r="TGI176" s="41"/>
      <c r="TGJ176" s="41"/>
      <c r="TGK176" s="41"/>
      <c r="TGL176" s="41"/>
      <c r="TGM176" s="41"/>
      <c r="TGN176" s="41"/>
      <c r="TGO176" s="41"/>
      <c r="TGP176" s="41"/>
      <c r="TGQ176" s="41"/>
      <c r="TGR176" s="41"/>
      <c r="TGS176" s="41"/>
      <c r="TGT176" s="41"/>
      <c r="TGU176" s="41"/>
      <c r="TGV176" s="41"/>
      <c r="TGW176" s="41"/>
      <c r="TGX176" s="41"/>
      <c r="TGY176" s="41"/>
      <c r="TGZ176" s="41"/>
      <c r="THA176" s="41"/>
      <c r="THB176" s="41"/>
      <c r="THC176" s="41"/>
      <c r="THD176" s="41"/>
      <c r="THE176" s="41"/>
      <c r="THF176" s="41"/>
      <c r="THG176" s="41"/>
      <c r="THH176" s="41"/>
      <c r="THI176" s="41"/>
      <c r="THJ176" s="41"/>
      <c r="THK176" s="41"/>
      <c r="THL176" s="41"/>
      <c r="THM176" s="41"/>
      <c r="THN176" s="41"/>
      <c r="THO176" s="41"/>
      <c r="THP176" s="41"/>
      <c r="THQ176" s="41"/>
      <c r="THR176" s="41"/>
      <c r="THS176" s="41"/>
      <c r="THT176" s="41"/>
      <c r="THU176" s="41"/>
      <c r="THV176" s="41"/>
      <c r="THW176" s="41"/>
      <c r="THX176" s="41"/>
      <c r="THY176" s="41"/>
      <c r="THZ176" s="41"/>
      <c r="TIA176" s="41"/>
      <c r="TIB176" s="41"/>
      <c r="TIC176" s="41"/>
      <c r="TID176" s="41"/>
      <c r="TIE176" s="41"/>
      <c r="TIF176" s="41"/>
      <c r="TIG176" s="41"/>
      <c r="TIH176" s="41"/>
      <c r="TII176" s="41"/>
      <c r="TIJ176" s="41"/>
      <c r="TIK176" s="41"/>
      <c r="TIL176" s="41"/>
      <c r="TIM176" s="41"/>
      <c r="TIN176" s="41"/>
      <c r="TIO176" s="41"/>
      <c r="TIP176" s="41"/>
      <c r="TIQ176" s="41"/>
      <c r="TIR176" s="41"/>
      <c r="TIS176" s="41"/>
      <c r="TIT176" s="41"/>
      <c r="TIU176" s="41"/>
      <c r="TIV176" s="41"/>
      <c r="TIW176" s="41"/>
      <c r="TIX176" s="41"/>
      <c r="TIY176" s="41"/>
      <c r="TIZ176" s="41"/>
      <c r="TJA176" s="41"/>
      <c r="TJB176" s="41"/>
      <c r="TJC176" s="41"/>
      <c r="TJD176" s="41"/>
      <c r="TJE176" s="41"/>
      <c r="TJF176" s="41"/>
      <c r="TJG176" s="41"/>
      <c r="TJH176" s="41"/>
      <c r="TJI176" s="41"/>
      <c r="TJJ176" s="41"/>
      <c r="TJK176" s="41"/>
      <c r="TJL176" s="41"/>
      <c r="TJM176" s="41"/>
      <c r="TJN176" s="41"/>
      <c r="TJO176" s="41"/>
      <c r="TJP176" s="41"/>
      <c r="TJQ176" s="41"/>
      <c r="TJR176" s="41"/>
      <c r="TJS176" s="41"/>
      <c r="TJT176" s="41"/>
      <c r="TJU176" s="41"/>
      <c r="TJV176" s="41"/>
      <c r="TJW176" s="41"/>
      <c r="TJX176" s="41"/>
      <c r="TJY176" s="41"/>
      <c r="TJZ176" s="41"/>
      <c r="TKA176" s="41"/>
      <c r="TKB176" s="41"/>
      <c r="TKC176" s="41"/>
      <c r="TKD176" s="41"/>
      <c r="TKE176" s="41"/>
      <c r="TKF176" s="41"/>
      <c r="TKG176" s="41"/>
      <c r="TKH176" s="41"/>
      <c r="TKI176" s="41"/>
      <c r="TKJ176" s="41"/>
      <c r="TKK176" s="41"/>
      <c r="TKL176" s="41"/>
      <c r="TKM176" s="41"/>
      <c r="TKN176" s="41"/>
      <c r="TKO176" s="41"/>
      <c r="TKP176" s="41"/>
      <c r="TKQ176" s="41"/>
      <c r="TKR176" s="41"/>
      <c r="TKS176" s="41"/>
      <c r="TKT176" s="41"/>
      <c r="TKU176" s="41"/>
      <c r="TLB176" s="41"/>
      <c r="TLC176" s="41"/>
      <c r="TLD176" s="41"/>
      <c r="TLE176" s="41"/>
      <c r="TLF176" s="41"/>
      <c r="TLG176" s="41"/>
      <c r="TLH176" s="41"/>
      <c r="TLI176" s="41"/>
      <c r="TLJ176" s="41"/>
      <c r="TLK176" s="41"/>
      <c r="TLL176" s="41"/>
      <c r="TLM176" s="41"/>
      <c r="TLN176" s="41"/>
      <c r="TLO176" s="41"/>
      <c r="TLP176" s="41"/>
      <c r="TLQ176" s="41"/>
      <c r="TLR176" s="41"/>
      <c r="TLS176" s="41"/>
      <c r="TLT176" s="41"/>
      <c r="TLU176" s="41"/>
      <c r="TLV176" s="41"/>
      <c r="TLW176" s="41"/>
      <c r="TLX176" s="41"/>
      <c r="TLY176" s="41"/>
      <c r="TLZ176" s="41"/>
      <c r="TMA176" s="41"/>
      <c r="TMB176" s="41"/>
      <c r="TMC176" s="41"/>
      <c r="TMD176" s="41"/>
      <c r="TME176" s="41"/>
      <c r="TMF176" s="41"/>
      <c r="TMG176" s="41"/>
      <c r="TMH176" s="41"/>
      <c r="TMI176" s="41"/>
      <c r="TMJ176" s="41"/>
      <c r="TMK176" s="41"/>
      <c r="TML176" s="41"/>
      <c r="TMM176" s="41"/>
      <c r="TMN176" s="41"/>
      <c r="TMO176" s="41"/>
      <c r="TMP176" s="41"/>
      <c r="TMQ176" s="41"/>
      <c r="TMR176" s="41"/>
      <c r="TMS176" s="41"/>
      <c r="TMT176" s="41"/>
      <c r="TMU176" s="41"/>
      <c r="TMV176" s="41"/>
      <c r="TMW176" s="41"/>
      <c r="TMX176" s="41"/>
      <c r="TMY176" s="41"/>
      <c r="TMZ176" s="41"/>
      <c r="TNA176" s="41"/>
      <c r="TNB176" s="41"/>
      <c r="TNC176" s="41"/>
      <c r="TND176" s="41"/>
      <c r="TNE176" s="41"/>
      <c r="TNF176" s="41"/>
      <c r="TNG176" s="41"/>
      <c r="TNH176" s="41"/>
      <c r="TNI176" s="41"/>
      <c r="TNJ176" s="41"/>
      <c r="TNK176" s="41"/>
      <c r="TNL176" s="41"/>
      <c r="TNM176" s="41"/>
      <c r="TNN176" s="41"/>
      <c r="TNO176" s="41"/>
      <c r="TNP176" s="41"/>
      <c r="TNQ176" s="41"/>
      <c r="TNR176" s="41"/>
      <c r="TNS176" s="41"/>
      <c r="TNT176" s="41"/>
      <c r="TNU176" s="41"/>
      <c r="TNV176" s="41"/>
      <c r="TNW176" s="41"/>
      <c r="TNX176" s="41"/>
      <c r="TNY176" s="41"/>
      <c r="TNZ176" s="41"/>
      <c r="TOA176" s="41"/>
      <c r="TOB176" s="41"/>
      <c r="TOC176" s="41"/>
      <c r="TOD176" s="41"/>
      <c r="TOE176" s="41"/>
      <c r="TOF176" s="41"/>
      <c r="TOG176" s="41"/>
      <c r="TOH176" s="41"/>
      <c r="TOI176" s="41"/>
      <c r="TOJ176" s="41"/>
      <c r="TOK176" s="41"/>
      <c r="TOL176" s="41"/>
      <c r="TOM176" s="41"/>
      <c r="TON176" s="41"/>
      <c r="TOO176" s="41"/>
      <c r="TOP176" s="41"/>
      <c r="TOQ176" s="41"/>
      <c r="TOR176" s="41"/>
      <c r="TOS176" s="41"/>
      <c r="TOT176" s="41"/>
      <c r="TOU176" s="41"/>
      <c r="TOV176" s="41"/>
      <c r="TOW176" s="41"/>
      <c r="TOX176" s="41"/>
      <c r="TOY176" s="41"/>
      <c r="TOZ176" s="41"/>
      <c r="TPA176" s="41"/>
      <c r="TPB176" s="41"/>
      <c r="TPC176" s="41"/>
      <c r="TPD176" s="41"/>
      <c r="TPE176" s="41"/>
      <c r="TPF176" s="41"/>
      <c r="TPG176" s="41"/>
      <c r="TPH176" s="41"/>
      <c r="TPI176" s="41"/>
      <c r="TPJ176" s="41"/>
      <c r="TPK176" s="41"/>
      <c r="TPL176" s="41"/>
      <c r="TPM176" s="41"/>
      <c r="TPN176" s="41"/>
      <c r="TPO176" s="41"/>
      <c r="TPP176" s="41"/>
      <c r="TPQ176" s="41"/>
      <c r="TPR176" s="41"/>
      <c r="TPS176" s="41"/>
      <c r="TPT176" s="41"/>
      <c r="TPU176" s="41"/>
      <c r="TPV176" s="41"/>
      <c r="TPW176" s="41"/>
      <c r="TPX176" s="41"/>
      <c r="TPY176" s="41"/>
      <c r="TPZ176" s="41"/>
      <c r="TQA176" s="41"/>
      <c r="TQB176" s="41"/>
      <c r="TQC176" s="41"/>
      <c r="TQD176" s="41"/>
      <c r="TQE176" s="41"/>
      <c r="TQF176" s="41"/>
      <c r="TQG176" s="41"/>
      <c r="TQH176" s="41"/>
      <c r="TQI176" s="41"/>
      <c r="TQJ176" s="41"/>
      <c r="TQK176" s="41"/>
      <c r="TQL176" s="41"/>
      <c r="TQM176" s="41"/>
      <c r="TQN176" s="41"/>
      <c r="TQO176" s="41"/>
      <c r="TQP176" s="41"/>
      <c r="TQQ176" s="41"/>
      <c r="TQR176" s="41"/>
      <c r="TQS176" s="41"/>
      <c r="TQT176" s="41"/>
      <c r="TQU176" s="41"/>
      <c r="TQV176" s="41"/>
      <c r="TQW176" s="41"/>
      <c r="TQX176" s="41"/>
      <c r="TQY176" s="41"/>
      <c r="TQZ176" s="41"/>
      <c r="TRA176" s="41"/>
      <c r="TRB176" s="41"/>
      <c r="TRC176" s="41"/>
      <c r="TRD176" s="41"/>
      <c r="TRE176" s="41"/>
      <c r="TRF176" s="41"/>
      <c r="TRG176" s="41"/>
      <c r="TRH176" s="41"/>
      <c r="TRI176" s="41"/>
      <c r="TRJ176" s="41"/>
      <c r="TRK176" s="41"/>
      <c r="TRL176" s="41"/>
      <c r="TRM176" s="41"/>
      <c r="TRN176" s="41"/>
      <c r="TRO176" s="41"/>
      <c r="TRP176" s="41"/>
      <c r="TRQ176" s="41"/>
      <c r="TRR176" s="41"/>
      <c r="TRS176" s="41"/>
      <c r="TRT176" s="41"/>
      <c r="TRU176" s="41"/>
      <c r="TRV176" s="41"/>
      <c r="TRW176" s="41"/>
      <c r="TRX176" s="41"/>
      <c r="TRY176" s="41"/>
      <c r="TRZ176" s="41"/>
      <c r="TSA176" s="41"/>
      <c r="TSB176" s="41"/>
      <c r="TSC176" s="41"/>
      <c r="TSD176" s="41"/>
      <c r="TSE176" s="41"/>
      <c r="TSF176" s="41"/>
      <c r="TSG176" s="41"/>
      <c r="TSH176" s="41"/>
      <c r="TSI176" s="41"/>
      <c r="TSJ176" s="41"/>
      <c r="TSK176" s="41"/>
      <c r="TSL176" s="41"/>
      <c r="TSM176" s="41"/>
      <c r="TSN176" s="41"/>
      <c r="TSO176" s="41"/>
      <c r="TSP176" s="41"/>
      <c r="TSQ176" s="41"/>
      <c r="TSR176" s="41"/>
      <c r="TSS176" s="41"/>
      <c r="TST176" s="41"/>
      <c r="TSU176" s="41"/>
      <c r="TSV176" s="41"/>
      <c r="TSW176" s="41"/>
      <c r="TSX176" s="41"/>
      <c r="TSY176" s="41"/>
      <c r="TSZ176" s="41"/>
      <c r="TTA176" s="41"/>
      <c r="TTB176" s="41"/>
      <c r="TTC176" s="41"/>
      <c r="TTD176" s="41"/>
      <c r="TTE176" s="41"/>
      <c r="TTF176" s="41"/>
      <c r="TTG176" s="41"/>
      <c r="TTH176" s="41"/>
      <c r="TTI176" s="41"/>
      <c r="TTJ176" s="41"/>
      <c r="TTK176" s="41"/>
      <c r="TTL176" s="41"/>
      <c r="TTM176" s="41"/>
      <c r="TTN176" s="41"/>
      <c r="TTO176" s="41"/>
      <c r="TTP176" s="41"/>
      <c r="TTQ176" s="41"/>
      <c r="TTR176" s="41"/>
      <c r="TTS176" s="41"/>
      <c r="TTT176" s="41"/>
      <c r="TTU176" s="41"/>
      <c r="TTV176" s="41"/>
      <c r="TTW176" s="41"/>
      <c r="TTX176" s="41"/>
      <c r="TTY176" s="41"/>
      <c r="TTZ176" s="41"/>
      <c r="TUA176" s="41"/>
      <c r="TUB176" s="41"/>
      <c r="TUC176" s="41"/>
      <c r="TUD176" s="41"/>
      <c r="TUE176" s="41"/>
      <c r="TUF176" s="41"/>
      <c r="TUG176" s="41"/>
      <c r="TUH176" s="41"/>
      <c r="TUI176" s="41"/>
      <c r="TUJ176" s="41"/>
      <c r="TUK176" s="41"/>
      <c r="TUL176" s="41"/>
      <c r="TUM176" s="41"/>
      <c r="TUN176" s="41"/>
      <c r="TUO176" s="41"/>
      <c r="TUP176" s="41"/>
      <c r="TUQ176" s="41"/>
      <c r="TUX176" s="41"/>
      <c r="TUY176" s="41"/>
      <c r="TUZ176" s="41"/>
      <c r="TVA176" s="41"/>
      <c r="TVB176" s="41"/>
      <c r="TVC176" s="41"/>
      <c r="TVD176" s="41"/>
      <c r="TVE176" s="41"/>
      <c r="TVF176" s="41"/>
      <c r="TVG176" s="41"/>
      <c r="TVH176" s="41"/>
      <c r="TVI176" s="41"/>
      <c r="TVJ176" s="41"/>
      <c r="TVK176" s="41"/>
      <c r="TVL176" s="41"/>
      <c r="TVM176" s="41"/>
      <c r="TVN176" s="41"/>
      <c r="TVO176" s="41"/>
      <c r="TVP176" s="41"/>
      <c r="TVQ176" s="41"/>
      <c r="TVR176" s="41"/>
      <c r="TVS176" s="41"/>
      <c r="TVT176" s="41"/>
      <c r="TVU176" s="41"/>
      <c r="TVV176" s="41"/>
      <c r="TVW176" s="41"/>
      <c r="TVX176" s="41"/>
      <c r="TVY176" s="41"/>
      <c r="TVZ176" s="41"/>
      <c r="TWA176" s="41"/>
      <c r="TWB176" s="41"/>
      <c r="TWC176" s="41"/>
      <c r="TWD176" s="41"/>
      <c r="TWE176" s="41"/>
      <c r="TWF176" s="41"/>
      <c r="TWG176" s="41"/>
      <c r="TWH176" s="41"/>
      <c r="TWI176" s="41"/>
      <c r="TWJ176" s="41"/>
      <c r="TWK176" s="41"/>
      <c r="TWL176" s="41"/>
      <c r="TWM176" s="41"/>
      <c r="TWN176" s="41"/>
      <c r="TWO176" s="41"/>
      <c r="TWP176" s="41"/>
      <c r="TWQ176" s="41"/>
      <c r="TWR176" s="41"/>
      <c r="TWS176" s="41"/>
      <c r="TWT176" s="41"/>
      <c r="TWU176" s="41"/>
      <c r="TWV176" s="41"/>
      <c r="TWW176" s="41"/>
      <c r="TWX176" s="41"/>
      <c r="TWY176" s="41"/>
      <c r="TWZ176" s="41"/>
      <c r="TXA176" s="41"/>
      <c r="TXB176" s="41"/>
      <c r="TXC176" s="41"/>
      <c r="TXD176" s="41"/>
      <c r="TXE176" s="41"/>
      <c r="TXF176" s="41"/>
      <c r="TXG176" s="41"/>
      <c r="TXH176" s="41"/>
      <c r="TXI176" s="41"/>
      <c r="TXJ176" s="41"/>
      <c r="TXK176" s="41"/>
      <c r="TXL176" s="41"/>
      <c r="TXM176" s="41"/>
      <c r="TXN176" s="41"/>
      <c r="TXO176" s="41"/>
      <c r="TXP176" s="41"/>
      <c r="TXQ176" s="41"/>
      <c r="TXR176" s="41"/>
      <c r="TXS176" s="41"/>
      <c r="TXT176" s="41"/>
      <c r="TXU176" s="41"/>
      <c r="TXV176" s="41"/>
      <c r="TXW176" s="41"/>
      <c r="TXX176" s="41"/>
      <c r="TXY176" s="41"/>
      <c r="TXZ176" s="41"/>
      <c r="TYA176" s="41"/>
      <c r="TYB176" s="41"/>
      <c r="TYC176" s="41"/>
      <c r="TYD176" s="41"/>
      <c r="TYE176" s="41"/>
      <c r="TYF176" s="41"/>
      <c r="TYG176" s="41"/>
      <c r="TYH176" s="41"/>
      <c r="TYI176" s="41"/>
      <c r="TYJ176" s="41"/>
      <c r="TYK176" s="41"/>
      <c r="TYL176" s="41"/>
      <c r="TYM176" s="41"/>
      <c r="TYN176" s="41"/>
      <c r="TYO176" s="41"/>
      <c r="TYP176" s="41"/>
      <c r="TYQ176" s="41"/>
      <c r="TYR176" s="41"/>
      <c r="TYS176" s="41"/>
      <c r="TYT176" s="41"/>
      <c r="TYU176" s="41"/>
      <c r="TYV176" s="41"/>
      <c r="TYW176" s="41"/>
      <c r="TYX176" s="41"/>
      <c r="TYY176" s="41"/>
      <c r="TYZ176" s="41"/>
      <c r="TZA176" s="41"/>
      <c r="TZB176" s="41"/>
      <c r="TZC176" s="41"/>
      <c r="TZD176" s="41"/>
      <c r="TZE176" s="41"/>
      <c r="TZF176" s="41"/>
      <c r="TZG176" s="41"/>
      <c r="TZH176" s="41"/>
      <c r="TZI176" s="41"/>
      <c r="TZJ176" s="41"/>
      <c r="TZK176" s="41"/>
      <c r="TZL176" s="41"/>
      <c r="TZM176" s="41"/>
      <c r="TZN176" s="41"/>
      <c r="TZO176" s="41"/>
      <c r="TZP176" s="41"/>
      <c r="TZQ176" s="41"/>
      <c r="TZR176" s="41"/>
      <c r="TZS176" s="41"/>
      <c r="TZT176" s="41"/>
      <c r="TZU176" s="41"/>
      <c r="TZV176" s="41"/>
      <c r="TZW176" s="41"/>
      <c r="TZX176" s="41"/>
      <c r="TZY176" s="41"/>
      <c r="TZZ176" s="41"/>
      <c r="UAA176" s="41"/>
      <c r="UAB176" s="41"/>
      <c r="UAC176" s="41"/>
      <c r="UAD176" s="41"/>
      <c r="UAE176" s="41"/>
      <c r="UAF176" s="41"/>
      <c r="UAG176" s="41"/>
      <c r="UAH176" s="41"/>
      <c r="UAI176" s="41"/>
      <c r="UAJ176" s="41"/>
      <c r="UAK176" s="41"/>
      <c r="UAL176" s="41"/>
      <c r="UAM176" s="41"/>
      <c r="UAN176" s="41"/>
      <c r="UAO176" s="41"/>
      <c r="UAP176" s="41"/>
      <c r="UAQ176" s="41"/>
      <c r="UAR176" s="41"/>
      <c r="UAS176" s="41"/>
      <c r="UAT176" s="41"/>
      <c r="UAU176" s="41"/>
      <c r="UAV176" s="41"/>
      <c r="UAW176" s="41"/>
      <c r="UAX176" s="41"/>
      <c r="UAY176" s="41"/>
      <c r="UAZ176" s="41"/>
      <c r="UBA176" s="41"/>
      <c r="UBB176" s="41"/>
      <c r="UBC176" s="41"/>
      <c r="UBD176" s="41"/>
      <c r="UBE176" s="41"/>
      <c r="UBF176" s="41"/>
      <c r="UBG176" s="41"/>
      <c r="UBH176" s="41"/>
      <c r="UBI176" s="41"/>
      <c r="UBJ176" s="41"/>
      <c r="UBK176" s="41"/>
      <c r="UBL176" s="41"/>
      <c r="UBM176" s="41"/>
      <c r="UBN176" s="41"/>
      <c r="UBO176" s="41"/>
      <c r="UBP176" s="41"/>
      <c r="UBQ176" s="41"/>
      <c r="UBR176" s="41"/>
      <c r="UBS176" s="41"/>
      <c r="UBT176" s="41"/>
      <c r="UBU176" s="41"/>
      <c r="UBV176" s="41"/>
      <c r="UBW176" s="41"/>
      <c r="UBX176" s="41"/>
      <c r="UBY176" s="41"/>
      <c r="UBZ176" s="41"/>
      <c r="UCA176" s="41"/>
      <c r="UCB176" s="41"/>
      <c r="UCC176" s="41"/>
      <c r="UCD176" s="41"/>
      <c r="UCE176" s="41"/>
      <c r="UCF176" s="41"/>
      <c r="UCG176" s="41"/>
      <c r="UCH176" s="41"/>
      <c r="UCI176" s="41"/>
      <c r="UCJ176" s="41"/>
      <c r="UCK176" s="41"/>
      <c r="UCL176" s="41"/>
      <c r="UCM176" s="41"/>
      <c r="UCN176" s="41"/>
      <c r="UCO176" s="41"/>
      <c r="UCP176" s="41"/>
      <c r="UCQ176" s="41"/>
      <c r="UCR176" s="41"/>
      <c r="UCS176" s="41"/>
      <c r="UCT176" s="41"/>
      <c r="UCU176" s="41"/>
      <c r="UCV176" s="41"/>
      <c r="UCW176" s="41"/>
      <c r="UCX176" s="41"/>
      <c r="UCY176" s="41"/>
      <c r="UCZ176" s="41"/>
      <c r="UDA176" s="41"/>
      <c r="UDB176" s="41"/>
      <c r="UDC176" s="41"/>
      <c r="UDD176" s="41"/>
      <c r="UDE176" s="41"/>
      <c r="UDF176" s="41"/>
      <c r="UDG176" s="41"/>
      <c r="UDH176" s="41"/>
      <c r="UDI176" s="41"/>
      <c r="UDJ176" s="41"/>
      <c r="UDK176" s="41"/>
      <c r="UDL176" s="41"/>
      <c r="UDM176" s="41"/>
      <c r="UDN176" s="41"/>
      <c r="UDO176" s="41"/>
      <c r="UDP176" s="41"/>
      <c r="UDQ176" s="41"/>
      <c r="UDR176" s="41"/>
      <c r="UDS176" s="41"/>
      <c r="UDT176" s="41"/>
      <c r="UDU176" s="41"/>
      <c r="UDV176" s="41"/>
      <c r="UDW176" s="41"/>
      <c r="UDX176" s="41"/>
      <c r="UDY176" s="41"/>
      <c r="UDZ176" s="41"/>
      <c r="UEA176" s="41"/>
      <c r="UEB176" s="41"/>
      <c r="UEC176" s="41"/>
      <c r="UED176" s="41"/>
      <c r="UEE176" s="41"/>
      <c r="UEF176" s="41"/>
      <c r="UEG176" s="41"/>
      <c r="UEH176" s="41"/>
      <c r="UEI176" s="41"/>
      <c r="UEJ176" s="41"/>
      <c r="UEK176" s="41"/>
      <c r="UEL176" s="41"/>
      <c r="UEM176" s="41"/>
      <c r="UET176" s="41"/>
      <c r="UEU176" s="41"/>
      <c r="UEV176" s="41"/>
      <c r="UEW176" s="41"/>
      <c r="UEX176" s="41"/>
      <c r="UEY176" s="41"/>
      <c r="UEZ176" s="41"/>
      <c r="UFA176" s="41"/>
      <c r="UFB176" s="41"/>
      <c r="UFC176" s="41"/>
      <c r="UFD176" s="41"/>
      <c r="UFE176" s="41"/>
      <c r="UFF176" s="41"/>
      <c r="UFG176" s="41"/>
      <c r="UFH176" s="41"/>
      <c r="UFI176" s="41"/>
      <c r="UFJ176" s="41"/>
      <c r="UFK176" s="41"/>
      <c r="UFL176" s="41"/>
      <c r="UFM176" s="41"/>
      <c r="UFN176" s="41"/>
      <c r="UFO176" s="41"/>
      <c r="UFP176" s="41"/>
      <c r="UFQ176" s="41"/>
      <c r="UFR176" s="41"/>
      <c r="UFS176" s="41"/>
      <c r="UFT176" s="41"/>
      <c r="UFU176" s="41"/>
      <c r="UFV176" s="41"/>
      <c r="UFW176" s="41"/>
      <c r="UFX176" s="41"/>
      <c r="UFY176" s="41"/>
      <c r="UFZ176" s="41"/>
      <c r="UGA176" s="41"/>
      <c r="UGB176" s="41"/>
      <c r="UGC176" s="41"/>
      <c r="UGD176" s="41"/>
      <c r="UGE176" s="41"/>
      <c r="UGF176" s="41"/>
      <c r="UGG176" s="41"/>
      <c r="UGH176" s="41"/>
      <c r="UGI176" s="41"/>
      <c r="UGJ176" s="41"/>
      <c r="UGK176" s="41"/>
      <c r="UGL176" s="41"/>
      <c r="UGM176" s="41"/>
      <c r="UGN176" s="41"/>
      <c r="UGO176" s="41"/>
      <c r="UGP176" s="41"/>
      <c r="UGQ176" s="41"/>
      <c r="UGR176" s="41"/>
      <c r="UGS176" s="41"/>
      <c r="UGT176" s="41"/>
      <c r="UGU176" s="41"/>
      <c r="UGV176" s="41"/>
      <c r="UGW176" s="41"/>
      <c r="UGX176" s="41"/>
      <c r="UGY176" s="41"/>
      <c r="UGZ176" s="41"/>
      <c r="UHA176" s="41"/>
      <c r="UHB176" s="41"/>
      <c r="UHC176" s="41"/>
      <c r="UHD176" s="41"/>
      <c r="UHE176" s="41"/>
      <c r="UHF176" s="41"/>
      <c r="UHG176" s="41"/>
      <c r="UHH176" s="41"/>
      <c r="UHI176" s="41"/>
      <c r="UHJ176" s="41"/>
      <c r="UHK176" s="41"/>
      <c r="UHL176" s="41"/>
      <c r="UHM176" s="41"/>
      <c r="UHN176" s="41"/>
      <c r="UHO176" s="41"/>
      <c r="UHP176" s="41"/>
      <c r="UHQ176" s="41"/>
      <c r="UHR176" s="41"/>
      <c r="UHS176" s="41"/>
      <c r="UHT176" s="41"/>
      <c r="UHU176" s="41"/>
      <c r="UHV176" s="41"/>
      <c r="UHW176" s="41"/>
      <c r="UHX176" s="41"/>
      <c r="UHY176" s="41"/>
      <c r="UHZ176" s="41"/>
      <c r="UIA176" s="41"/>
      <c r="UIB176" s="41"/>
      <c r="UIC176" s="41"/>
      <c r="UID176" s="41"/>
      <c r="UIE176" s="41"/>
      <c r="UIF176" s="41"/>
      <c r="UIG176" s="41"/>
      <c r="UIH176" s="41"/>
      <c r="UII176" s="41"/>
      <c r="UIJ176" s="41"/>
      <c r="UIK176" s="41"/>
      <c r="UIL176" s="41"/>
      <c r="UIM176" s="41"/>
      <c r="UIN176" s="41"/>
      <c r="UIO176" s="41"/>
      <c r="UIP176" s="41"/>
      <c r="UIQ176" s="41"/>
      <c r="UIR176" s="41"/>
      <c r="UIS176" s="41"/>
      <c r="UIT176" s="41"/>
      <c r="UIU176" s="41"/>
      <c r="UIV176" s="41"/>
      <c r="UIW176" s="41"/>
      <c r="UIX176" s="41"/>
      <c r="UIY176" s="41"/>
      <c r="UIZ176" s="41"/>
      <c r="UJA176" s="41"/>
      <c r="UJB176" s="41"/>
      <c r="UJC176" s="41"/>
      <c r="UJD176" s="41"/>
      <c r="UJE176" s="41"/>
      <c r="UJF176" s="41"/>
      <c r="UJG176" s="41"/>
      <c r="UJH176" s="41"/>
      <c r="UJI176" s="41"/>
      <c r="UJJ176" s="41"/>
      <c r="UJK176" s="41"/>
      <c r="UJL176" s="41"/>
      <c r="UJM176" s="41"/>
      <c r="UJN176" s="41"/>
      <c r="UJO176" s="41"/>
      <c r="UJP176" s="41"/>
      <c r="UJQ176" s="41"/>
      <c r="UJR176" s="41"/>
      <c r="UJS176" s="41"/>
      <c r="UJT176" s="41"/>
      <c r="UJU176" s="41"/>
      <c r="UJV176" s="41"/>
      <c r="UJW176" s="41"/>
      <c r="UJX176" s="41"/>
      <c r="UJY176" s="41"/>
      <c r="UJZ176" s="41"/>
      <c r="UKA176" s="41"/>
      <c r="UKB176" s="41"/>
      <c r="UKC176" s="41"/>
      <c r="UKD176" s="41"/>
      <c r="UKE176" s="41"/>
      <c r="UKF176" s="41"/>
      <c r="UKG176" s="41"/>
      <c r="UKH176" s="41"/>
      <c r="UKI176" s="41"/>
      <c r="UKJ176" s="41"/>
      <c r="UKK176" s="41"/>
      <c r="UKL176" s="41"/>
      <c r="UKM176" s="41"/>
      <c r="UKN176" s="41"/>
      <c r="UKO176" s="41"/>
      <c r="UKP176" s="41"/>
      <c r="UKQ176" s="41"/>
      <c r="UKR176" s="41"/>
      <c r="UKS176" s="41"/>
      <c r="UKT176" s="41"/>
      <c r="UKU176" s="41"/>
      <c r="UKV176" s="41"/>
      <c r="UKW176" s="41"/>
      <c r="UKX176" s="41"/>
      <c r="UKY176" s="41"/>
      <c r="UKZ176" s="41"/>
      <c r="ULA176" s="41"/>
      <c r="ULB176" s="41"/>
      <c r="ULC176" s="41"/>
      <c r="ULD176" s="41"/>
      <c r="ULE176" s="41"/>
      <c r="ULF176" s="41"/>
      <c r="ULG176" s="41"/>
      <c r="ULH176" s="41"/>
      <c r="ULI176" s="41"/>
      <c r="ULJ176" s="41"/>
      <c r="ULK176" s="41"/>
      <c r="ULL176" s="41"/>
      <c r="ULM176" s="41"/>
      <c r="ULN176" s="41"/>
      <c r="ULO176" s="41"/>
      <c r="ULP176" s="41"/>
      <c r="ULQ176" s="41"/>
      <c r="ULR176" s="41"/>
      <c r="ULS176" s="41"/>
      <c r="ULT176" s="41"/>
      <c r="ULU176" s="41"/>
      <c r="ULV176" s="41"/>
      <c r="ULW176" s="41"/>
      <c r="ULX176" s="41"/>
      <c r="ULY176" s="41"/>
      <c r="ULZ176" s="41"/>
      <c r="UMA176" s="41"/>
      <c r="UMB176" s="41"/>
      <c r="UMC176" s="41"/>
      <c r="UMD176" s="41"/>
      <c r="UME176" s="41"/>
      <c r="UMF176" s="41"/>
      <c r="UMG176" s="41"/>
      <c r="UMH176" s="41"/>
      <c r="UMI176" s="41"/>
      <c r="UMJ176" s="41"/>
      <c r="UMK176" s="41"/>
      <c r="UML176" s="41"/>
      <c r="UMM176" s="41"/>
      <c r="UMN176" s="41"/>
      <c r="UMO176" s="41"/>
      <c r="UMP176" s="41"/>
      <c r="UMQ176" s="41"/>
      <c r="UMR176" s="41"/>
      <c r="UMS176" s="41"/>
      <c r="UMT176" s="41"/>
      <c r="UMU176" s="41"/>
      <c r="UMV176" s="41"/>
      <c r="UMW176" s="41"/>
      <c r="UMX176" s="41"/>
      <c r="UMY176" s="41"/>
      <c r="UMZ176" s="41"/>
      <c r="UNA176" s="41"/>
      <c r="UNB176" s="41"/>
      <c r="UNC176" s="41"/>
      <c r="UND176" s="41"/>
      <c r="UNE176" s="41"/>
      <c r="UNF176" s="41"/>
      <c r="UNG176" s="41"/>
      <c r="UNH176" s="41"/>
      <c r="UNI176" s="41"/>
      <c r="UNJ176" s="41"/>
      <c r="UNK176" s="41"/>
      <c r="UNL176" s="41"/>
      <c r="UNM176" s="41"/>
      <c r="UNN176" s="41"/>
      <c r="UNO176" s="41"/>
      <c r="UNP176" s="41"/>
      <c r="UNQ176" s="41"/>
      <c r="UNR176" s="41"/>
      <c r="UNS176" s="41"/>
      <c r="UNT176" s="41"/>
      <c r="UNU176" s="41"/>
      <c r="UNV176" s="41"/>
      <c r="UNW176" s="41"/>
      <c r="UNX176" s="41"/>
      <c r="UNY176" s="41"/>
      <c r="UNZ176" s="41"/>
      <c r="UOA176" s="41"/>
      <c r="UOB176" s="41"/>
      <c r="UOC176" s="41"/>
      <c r="UOD176" s="41"/>
      <c r="UOE176" s="41"/>
      <c r="UOF176" s="41"/>
      <c r="UOG176" s="41"/>
      <c r="UOH176" s="41"/>
      <c r="UOI176" s="41"/>
      <c r="UOP176" s="41"/>
      <c r="UOQ176" s="41"/>
      <c r="UOR176" s="41"/>
      <c r="UOS176" s="41"/>
      <c r="UOT176" s="41"/>
      <c r="UOU176" s="41"/>
      <c r="UOV176" s="41"/>
      <c r="UOW176" s="41"/>
      <c r="UOX176" s="41"/>
      <c r="UOY176" s="41"/>
      <c r="UOZ176" s="41"/>
      <c r="UPA176" s="41"/>
      <c r="UPB176" s="41"/>
      <c r="UPC176" s="41"/>
      <c r="UPD176" s="41"/>
      <c r="UPE176" s="41"/>
      <c r="UPF176" s="41"/>
      <c r="UPG176" s="41"/>
      <c r="UPH176" s="41"/>
      <c r="UPI176" s="41"/>
      <c r="UPJ176" s="41"/>
      <c r="UPK176" s="41"/>
      <c r="UPL176" s="41"/>
      <c r="UPM176" s="41"/>
      <c r="UPN176" s="41"/>
      <c r="UPO176" s="41"/>
      <c r="UPP176" s="41"/>
      <c r="UPQ176" s="41"/>
      <c r="UPR176" s="41"/>
      <c r="UPS176" s="41"/>
      <c r="UPT176" s="41"/>
      <c r="UPU176" s="41"/>
      <c r="UPV176" s="41"/>
      <c r="UPW176" s="41"/>
      <c r="UPX176" s="41"/>
      <c r="UPY176" s="41"/>
      <c r="UPZ176" s="41"/>
      <c r="UQA176" s="41"/>
      <c r="UQB176" s="41"/>
      <c r="UQC176" s="41"/>
      <c r="UQD176" s="41"/>
      <c r="UQE176" s="41"/>
      <c r="UQF176" s="41"/>
      <c r="UQG176" s="41"/>
      <c r="UQH176" s="41"/>
      <c r="UQI176" s="41"/>
      <c r="UQJ176" s="41"/>
      <c r="UQK176" s="41"/>
      <c r="UQL176" s="41"/>
      <c r="UQM176" s="41"/>
      <c r="UQN176" s="41"/>
      <c r="UQO176" s="41"/>
      <c r="UQP176" s="41"/>
      <c r="UQQ176" s="41"/>
      <c r="UQR176" s="41"/>
      <c r="UQS176" s="41"/>
      <c r="UQT176" s="41"/>
      <c r="UQU176" s="41"/>
      <c r="UQV176" s="41"/>
      <c r="UQW176" s="41"/>
      <c r="UQX176" s="41"/>
      <c r="UQY176" s="41"/>
      <c r="UQZ176" s="41"/>
      <c r="URA176" s="41"/>
      <c r="URB176" s="41"/>
      <c r="URC176" s="41"/>
      <c r="URD176" s="41"/>
      <c r="URE176" s="41"/>
      <c r="URF176" s="41"/>
      <c r="URG176" s="41"/>
      <c r="URH176" s="41"/>
      <c r="URI176" s="41"/>
      <c r="URJ176" s="41"/>
      <c r="URK176" s="41"/>
      <c r="URL176" s="41"/>
      <c r="URM176" s="41"/>
      <c r="URN176" s="41"/>
      <c r="URO176" s="41"/>
      <c r="URP176" s="41"/>
      <c r="URQ176" s="41"/>
      <c r="URR176" s="41"/>
      <c r="URS176" s="41"/>
      <c r="URT176" s="41"/>
      <c r="URU176" s="41"/>
      <c r="URV176" s="41"/>
      <c r="URW176" s="41"/>
      <c r="URX176" s="41"/>
      <c r="URY176" s="41"/>
      <c r="URZ176" s="41"/>
      <c r="USA176" s="41"/>
      <c r="USB176" s="41"/>
      <c r="USC176" s="41"/>
      <c r="USD176" s="41"/>
      <c r="USE176" s="41"/>
      <c r="USF176" s="41"/>
      <c r="USG176" s="41"/>
      <c r="USH176" s="41"/>
      <c r="USI176" s="41"/>
      <c r="USJ176" s="41"/>
      <c r="USK176" s="41"/>
      <c r="USL176" s="41"/>
      <c r="USM176" s="41"/>
      <c r="USN176" s="41"/>
      <c r="USO176" s="41"/>
      <c r="USP176" s="41"/>
      <c r="USQ176" s="41"/>
      <c r="USR176" s="41"/>
      <c r="USS176" s="41"/>
      <c r="UST176" s="41"/>
      <c r="USU176" s="41"/>
      <c r="USV176" s="41"/>
      <c r="USW176" s="41"/>
      <c r="USX176" s="41"/>
      <c r="USY176" s="41"/>
      <c r="USZ176" s="41"/>
      <c r="UTA176" s="41"/>
      <c r="UTB176" s="41"/>
      <c r="UTC176" s="41"/>
      <c r="UTD176" s="41"/>
      <c r="UTE176" s="41"/>
      <c r="UTF176" s="41"/>
      <c r="UTG176" s="41"/>
      <c r="UTH176" s="41"/>
      <c r="UTI176" s="41"/>
      <c r="UTJ176" s="41"/>
      <c r="UTK176" s="41"/>
      <c r="UTL176" s="41"/>
      <c r="UTM176" s="41"/>
      <c r="UTN176" s="41"/>
      <c r="UTO176" s="41"/>
      <c r="UTP176" s="41"/>
      <c r="UTQ176" s="41"/>
      <c r="UTR176" s="41"/>
      <c r="UTS176" s="41"/>
      <c r="UTT176" s="41"/>
      <c r="UTU176" s="41"/>
      <c r="UTV176" s="41"/>
      <c r="UTW176" s="41"/>
      <c r="UTX176" s="41"/>
      <c r="UTY176" s="41"/>
      <c r="UTZ176" s="41"/>
      <c r="UUA176" s="41"/>
      <c r="UUB176" s="41"/>
      <c r="UUC176" s="41"/>
      <c r="UUD176" s="41"/>
      <c r="UUE176" s="41"/>
      <c r="UUF176" s="41"/>
      <c r="UUG176" s="41"/>
      <c r="UUH176" s="41"/>
      <c r="UUI176" s="41"/>
      <c r="UUJ176" s="41"/>
      <c r="UUK176" s="41"/>
      <c r="UUL176" s="41"/>
      <c r="UUM176" s="41"/>
      <c r="UUN176" s="41"/>
      <c r="UUO176" s="41"/>
      <c r="UUP176" s="41"/>
      <c r="UUQ176" s="41"/>
      <c r="UUR176" s="41"/>
      <c r="UUS176" s="41"/>
      <c r="UUT176" s="41"/>
      <c r="UUU176" s="41"/>
      <c r="UUV176" s="41"/>
      <c r="UUW176" s="41"/>
      <c r="UUX176" s="41"/>
      <c r="UUY176" s="41"/>
      <c r="UUZ176" s="41"/>
      <c r="UVA176" s="41"/>
      <c r="UVB176" s="41"/>
      <c r="UVC176" s="41"/>
      <c r="UVD176" s="41"/>
      <c r="UVE176" s="41"/>
      <c r="UVF176" s="41"/>
      <c r="UVG176" s="41"/>
      <c r="UVH176" s="41"/>
      <c r="UVI176" s="41"/>
      <c r="UVJ176" s="41"/>
      <c r="UVK176" s="41"/>
      <c r="UVL176" s="41"/>
      <c r="UVM176" s="41"/>
      <c r="UVN176" s="41"/>
      <c r="UVO176" s="41"/>
      <c r="UVP176" s="41"/>
      <c r="UVQ176" s="41"/>
      <c r="UVR176" s="41"/>
      <c r="UVS176" s="41"/>
      <c r="UVT176" s="41"/>
      <c r="UVU176" s="41"/>
      <c r="UVV176" s="41"/>
      <c r="UVW176" s="41"/>
      <c r="UVX176" s="41"/>
      <c r="UVY176" s="41"/>
      <c r="UVZ176" s="41"/>
      <c r="UWA176" s="41"/>
      <c r="UWB176" s="41"/>
      <c r="UWC176" s="41"/>
      <c r="UWD176" s="41"/>
      <c r="UWE176" s="41"/>
      <c r="UWF176" s="41"/>
      <c r="UWG176" s="41"/>
      <c r="UWH176" s="41"/>
      <c r="UWI176" s="41"/>
      <c r="UWJ176" s="41"/>
      <c r="UWK176" s="41"/>
      <c r="UWL176" s="41"/>
      <c r="UWM176" s="41"/>
      <c r="UWN176" s="41"/>
      <c r="UWO176" s="41"/>
      <c r="UWP176" s="41"/>
      <c r="UWQ176" s="41"/>
      <c r="UWR176" s="41"/>
      <c r="UWS176" s="41"/>
      <c r="UWT176" s="41"/>
      <c r="UWU176" s="41"/>
      <c r="UWV176" s="41"/>
      <c r="UWW176" s="41"/>
      <c r="UWX176" s="41"/>
      <c r="UWY176" s="41"/>
      <c r="UWZ176" s="41"/>
      <c r="UXA176" s="41"/>
      <c r="UXB176" s="41"/>
      <c r="UXC176" s="41"/>
      <c r="UXD176" s="41"/>
      <c r="UXE176" s="41"/>
      <c r="UXF176" s="41"/>
      <c r="UXG176" s="41"/>
      <c r="UXH176" s="41"/>
      <c r="UXI176" s="41"/>
      <c r="UXJ176" s="41"/>
      <c r="UXK176" s="41"/>
      <c r="UXL176" s="41"/>
      <c r="UXM176" s="41"/>
      <c r="UXN176" s="41"/>
      <c r="UXO176" s="41"/>
      <c r="UXP176" s="41"/>
      <c r="UXQ176" s="41"/>
      <c r="UXR176" s="41"/>
      <c r="UXS176" s="41"/>
      <c r="UXT176" s="41"/>
      <c r="UXU176" s="41"/>
      <c r="UXV176" s="41"/>
      <c r="UXW176" s="41"/>
      <c r="UXX176" s="41"/>
      <c r="UXY176" s="41"/>
      <c r="UXZ176" s="41"/>
      <c r="UYA176" s="41"/>
      <c r="UYB176" s="41"/>
      <c r="UYC176" s="41"/>
      <c r="UYD176" s="41"/>
      <c r="UYE176" s="41"/>
      <c r="UYL176" s="41"/>
      <c r="UYM176" s="41"/>
      <c r="UYN176" s="41"/>
      <c r="UYO176" s="41"/>
      <c r="UYP176" s="41"/>
      <c r="UYQ176" s="41"/>
      <c r="UYR176" s="41"/>
      <c r="UYS176" s="41"/>
      <c r="UYT176" s="41"/>
      <c r="UYU176" s="41"/>
      <c r="UYV176" s="41"/>
      <c r="UYW176" s="41"/>
      <c r="UYX176" s="41"/>
      <c r="UYY176" s="41"/>
      <c r="UYZ176" s="41"/>
      <c r="UZA176" s="41"/>
      <c r="UZB176" s="41"/>
      <c r="UZC176" s="41"/>
      <c r="UZD176" s="41"/>
      <c r="UZE176" s="41"/>
      <c r="UZF176" s="41"/>
      <c r="UZG176" s="41"/>
      <c r="UZH176" s="41"/>
      <c r="UZI176" s="41"/>
      <c r="UZJ176" s="41"/>
      <c r="UZK176" s="41"/>
      <c r="UZL176" s="41"/>
      <c r="UZM176" s="41"/>
      <c r="UZN176" s="41"/>
      <c r="UZO176" s="41"/>
      <c r="UZP176" s="41"/>
      <c r="UZQ176" s="41"/>
      <c r="UZR176" s="41"/>
      <c r="UZS176" s="41"/>
      <c r="UZT176" s="41"/>
      <c r="UZU176" s="41"/>
      <c r="UZV176" s="41"/>
      <c r="UZW176" s="41"/>
      <c r="UZX176" s="41"/>
      <c r="UZY176" s="41"/>
      <c r="UZZ176" s="41"/>
      <c r="VAA176" s="41"/>
      <c r="VAB176" s="41"/>
      <c r="VAC176" s="41"/>
      <c r="VAD176" s="41"/>
      <c r="VAE176" s="41"/>
      <c r="VAF176" s="41"/>
      <c r="VAG176" s="41"/>
      <c r="VAH176" s="41"/>
      <c r="VAI176" s="41"/>
      <c r="VAJ176" s="41"/>
      <c r="VAK176" s="41"/>
      <c r="VAL176" s="41"/>
      <c r="VAM176" s="41"/>
      <c r="VAN176" s="41"/>
      <c r="VAO176" s="41"/>
      <c r="VAP176" s="41"/>
      <c r="VAQ176" s="41"/>
      <c r="VAR176" s="41"/>
      <c r="VAS176" s="41"/>
      <c r="VAT176" s="41"/>
      <c r="VAU176" s="41"/>
      <c r="VAV176" s="41"/>
      <c r="VAW176" s="41"/>
      <c r="VAX176" s="41"/>
      <c r="VAY176" s="41"/>
      <c r="VAZ176" s="41"/>
      <c r="VBA176" s="41"/>
      <c r="VBB176" s="41"/>
      <c r="VBC176" s="41"/>
      <c r="VBD176" s="41"/>
      <c r="VBE176" s="41"/>
      <c r="VBF176" s="41"/>
      <c r="VBG176" s="41"/>
      <c r="VBH176" s="41"/>
      <c r="VBI176" s="41"/>
      <c r="VBJ176" s="41"/>
      <c r="VBK176" s="41"/>
      <c r="VBL176" s="41"/>
      <c r="VBM176" s="41"/>
      <c r="VBN176" s="41"/>
      <c r="VBO176" s="41"/>
      <c r="VBP176" s="41"/>
      <c r="VBQ176" s="41"/>
      <c r="VBR176" s="41"/>
      <c r="VBS176" s="41"/>
      <c r="VBT176" s="41"/>
      <c r="VBU176" s="41"/>
      <c r="VBV176" s="41"/>
      <c r="VBW176" s="41"/>
      <c r="VBX176" s="41"/>
      <c r="VBY176" s="41"/>
      <c r="VBZ176" s="41"/>
      <c r="VCA176" s="41"/>
      <c r="VCB176" s="41"/>
      <c r="VCC176" s="41"/>
      <c r="VCD176" s="41"/>
      <c r="VCE176" s="41"/>
      <c r="VCF176" s="41"/>
      <c r="VCG176" s="41"/>
      <c r="VCH176" s="41"/>
      <c r="VCI176" s="41"/>
      <c r="VCJ176" s="41"/>
      <c r="VCK176" s="41"/>
      <c r="VCL176" s="41"/>
      <c r="VCM176" s="41"/>
      <c r="VCN176" s="41"/>
      <c r="VCO176" s="41"/>
      <c r="VCP176" s="41"/>
      <c r="VCQ176" s="41"/>
      <c r="VCR176" s="41"/>
      <c r="VCS176" s="41"/>
      <c r="VCT176" s="41"/>
      <c r="VCU176" s="41"/>
      <c r="VCV176" s="41"/>
      <c r="VCW176" s="41"/>
      <c r="VCX176" s="41"/>
      <c r="VCY176" s="41"/>
      <c r="VCZ176" s="41"/>
      <c r="VDA176" s="41"/>
      <c r="VDB176" s="41"/>
      <c r="VDC176" s="41"/>
      <c r="VDD176" s="41"/>
      <c r="VDE176" s="41"/>
      <c r="VDF176" s="41"/>
      <c r="VDG176" s="41"/>
      <c r="VDH176" s="41"/>
      <c r="VDI176" s="41"/>
      <c r="VDJ176" s="41"/>
      <c r="VDK176" s="41"/>
      <c r="VDL176" s="41"/>
      <c r="VDM176" s="41"/>
      <c r="VDN176" s="41"/>
      <c r="VDO176" s="41"/>
      <c r="VDP176" s="41"/>
      <c r="VDQ176" s="41"/>
      <c r="VDR176" s="41"/>
      <c r="VDS176" s="41"/>
      <c r="VDT176" s="41"/>
      <c r="VDU176" s="41"/>
      <c r="VDV176" s="41"/>
      <c r="VDW176" s="41"/>
      <c r="VDX176" s="41"/>
      <c r="VDY176" s="41"/>
      <c r="VDZ176" s="41"/>
      <c r="VEA176" s="41"/>
      <c r="VEB176" s="41"/>
      <c r="VEC176" s="41"/>
      <c r="VED176" s="41"/>
      <c r="VEE176" s="41"/>
      <c r="VEF176" s="41"/>
      <c r="VEG176" s="41"/>
      <c r="VEH176" s="41"/>
      <c r="VEI176" s="41"/>
      <c r="VEJ176" s="41"/>
      <c r="VEK176" s="41"/>
      <c r="VEL176" s="41"/>
      <c r="VEM176" s="41"/>
      <c r="VEN176" s="41"/>
      <c r="VEO176" s="41"/>
      <c r="VEP176" s="41"/>
      <c r="VEQ176" s="41"/>
      <c r="VER176" s="41"/>
      <c r="VES176" s="41"/>
      <c r="VET176" s="41"/>
      <c r="VEU176" s="41"/>
      <c r="VEV176" s="41"/>
      <c r="VEW176" s="41"/>
      <c r="VEX176" s="41"/>
      <c r="VEY176" s="41"/>
      <c r="VEZ176" s="41"/>
      <c r="VFA176" s="41"/>
      <c r="VFB176" s="41"/>
      <c r="VFC176" s="41"/>
      <c r="VFD176" s="41"/>
      <c r="VFE176" s="41"/>
      <c r="VFF176" s="41"/>
      <c r="VFG176" s="41"/>
      <c r="VFH176" s="41"/>
      <c r="VFI176" s="41"/>
      <c r="VFJ176" s="41"/>
      <c r="VFK176" s="41"/>
      <c r="VFL176" s="41"/>
      <c r="VFM176" s="41"/>
      <c r="VFN176" s="41"/>
      <c r="VFO176" s="41"/>
      <c r="VFP176" s="41"/>
      <c r="VFQ176" s="41"/>
      <c r="VFR176" s="41"/>
      <c r="VFS176" s="41"/>
      <c r="VFT176" s="41"/>
      <c r="VFU176" s="41"/>
      <c r="VFV176" s="41"/>
      <c r="VFW176" s="41"/>
      <c r="VFX176" s="41"/>
      <c r="VFY176" s="41"/>
      <c r="VFZ176" s="41"/>
      <c r="VGA176" s="41"/>
      <c r="VGB176" s="41"/>
      <c r="VGC176" s="41"/>
      <c r="VGD176" s="41"/>
      <c r="VGE176" s="41"/>
      <c r="VGF176" s="41"/>
      <c r="VGG176" s="41"/>
      <c r="VGH176" s="41"/>
      <c r="VGI176" s="41"/>
      <c r="VGJ176" s="41"/>
      <c r="VGK176" s="41"/>
      <c r="VGL176" s="41"/>
      <c r="VGM176" s="41"/>
      <c r="VGN176" s="41"/>
      <c r="VGO176" s="41"/>
      <c r="VGP176" s="41"/>
      <c r="VGQ176" s="41"/>
      <c r="VGR176" s="41"/>
      <c r="VGS176" s="41"/>
      <c r="VGT176" s="41"/>
      <c r="VGU176" s="41"/>
      <c r="VGV176" s="41"/>
      <c r="VGW176" s="41"/>
      <c r="VGX176" s="41"/>
      <c r="VGY176" s="41"/>
      <c r="VGZ176" s="41"/>
      <c r="VHA176" s="41"/>
      <c r="VHB176" s="41"/>
      <c r="VHC176" s="41"/>
      <c r="VHD176" s="41"/>
      <c r="VHE176" s="41"/>
      <c r="VHF176" s="41"/>
      <c r="VHG176" s="41"/>
      <c r="VHH176" s="41"/>
      <c r="VHI176" s="41"/>
      <c r="VHJ176" s="41"/>
      <c r="VHK176" s="41"/>
      <c r="VHL176" s="41"/>
      <c r="VHM176" s="41"/>
      <c r="VHN176" s="41"/>
      <c r="VHO176" s="41"/>
      <c r="VHP176" s="41"/>
      <c r="VHQ176" s="41"/>
      <c r="VHR176" s="41"/>
      <c r="VHS176" s="41"/>
      <c r="VHT176" s="41"/>
      <c r="VHU176" s="41"/>
      <c r="VHV176" s="41"/>
      <c r="VHW176" s="41"/>
      <c r="VHX176" s="41"/>
      <c r="VHY176" s="41"/>
      <c r="VHZ176" s="41"/>
      <c r="VIA176" s="41"/>
      <c r="VIH176" s="41"/>
      <c r="VII176" s="41"/>
      <c r="VIJ176" s="41"/>
      <c r="VIK176" s="41"/>
      <c r="VIL176" s="41"/>
      <c r="VIM176" s="41"/>
      <c r="VIN176" s="41"/>
      <c r="VIO176" s="41"/>
      <c r="VIP176" s="41"/>
      <c r="VIQ176" s="41"/>
      <c r="VIR176" s="41"/>
      <c r="VIS176" s="41"/>
      <c r="VIT176" s="41"/>
      <c r="VIU176" s="41"/>
      <c r="VIV176" s="41"/>
      <c r="VIW176" s="41"/>
      <c r="VIX176" s="41"/>
      <c r="VIY176" s="41"/>
      <c r="VIZ176" s="41"/>
      <c r="VJA176" s="41"/>
      <c r="VJB176" s="41"/>
      <c r="VJC176" s="41"/>
      <c r="VJD176" s="41"/>
      <c r="VJE176" s="41"/>
      <c r="VJF176" s="41"/>
      <c r="VJG176" s="41"/>
      <c r="VJH176" s="41"/>
      <c r="VJI176" s="41"/>
      <c r="VJJ176" s="41"/>
      <c r="VJK176" s="41"/>
      <c r="VJL176" s="41"/>
      <c r="VJM176" s="41"/>
      <c r="VJN176" s="41"/>
      <c r="VJO176" s="41"/>
      <c r="VJP176" s="41"/>
      <c r="VJQ176" s="41"/>
      <c r="VJR176" s="41"/>
      <c r="VJS176" s="41"/>
      <c r="VJT176" s="41"/>
      <c r="VJU176" s="41"/>
      <c r="VJV176" s="41"/>
      <c r="VJW176" s="41"/>
      <c r="VJX176" s="41"/>
      <c r="VJY176" s="41"/>
      <c r="VJZ176" s="41"/>
      <c r="VKA176" s="41"/>
      <c r="VKB176" s="41"/>
      <c r="VKC176" s="41"/>
      <c r="VKD176" s="41"/>
      <c r="VKE176" s="41"/>
      <c r="VKF176" s="41"/>
      <c r="VKG176" s="41"/>
      <c r="VKH176" s="41"/>
      <c r="VKI176" s="41"/>
      <c r="VKJ176" s="41"/>
      <c r="VKK176" s="41"/>
      <c r="VKL176" s="41"/>
      <c r="VKM176" s="41"/>
      <c r="VKN176" s="41"/>
      <c r="VKO176" s="41"/>
      <c r="VKP176" s="41"/>
      <c r="VKQ176" s="41"/>
      <c r="VKR176" s="41"/>
      <c r="VKS176" s="41"/>
      <c r="VKT176" s="41"/>
      <c r="VKU176" s="41"/>
      <c r="VKV176" s="41"/>
      <c r="VKW176" s="41"/>
      <c r="VKX176" s="41"/>
      <c r="VKY176" s="41"/>
      <c r="VKZ176" s="41"/>
      <c r="VLA176" s="41"/>
      <c r="VLB176" s="41"/>
      <c r="VLC176" s="41"/>
      <c r="VLD176" s="41"/>
      <c r="VLE176" s="41"/>
      <c r="VLF176" s="41"/>
      <c r="VLG176" s="41"/>
      <c r="VLH176" s="41"/>
      <c r="VLI176" s="41"/>
      <c r="VLJ176" s="41"/>
      <c r="VLK176" s="41"/>
      <c r="VLL176" s="41"/>
      <c r="VLM176" s="41"/>
      <c r="VLN176" s="41"/>
      <c r="VLO176" s="41"/>
      <c r="VLP176" s="41"/>
      <c r="VLQ176" s="41"/>
      <c r="VLR176" s="41"/>
      <c r="VLS176" s="41"/>
      <c r="VLT176" s="41"/>
      <c r="VLU176" s="41"/>
      <c r="VLV176" s="41"/>
      <c r="VLW176" s="41"/>
      <c r="VLX176" s="41"/>
      <c r="VLY176" s="41"/>
      <c r="VLZ176" s="41"/>
      <c r="VMA176" s="41"/>
      <c r="VMB176" s="41"/>
      <c r="VMC176" s="41"/>
      <c r="VMD176" s="41"/>
      <c r="VME176" s="41"/>
      <c r="VMF176" s="41"/>
      <c r="VMG176" s="41"/>
      <c r="VMH176" s="41"/>
      <c r="VMI176" s="41"/>
      <c r="VMJ176" s="41"/>
      <c r="VMK176" s="41"/>
      <c r="VML176" s="41"/>
      <c r="VMM176" s="41"/>
      <c r="VMN176" s="41"/>
      <c r="VMO176" s="41"/>
      <c r="VMP176" s="41"/>
      <c r="VMQ176" s="41"/>
      <c r="VMR176" s="41"/>
      <c r="VMS176" s="41"/>
      <c r="VMT176" s="41"/>
      <c r="VMU176" s="41"/>
      <c r="VMV176" s="41"/>
      <c r="VMW176" s="41"/>
      <c r="VMX176" s="41"/>
      <c r="VMY176" s="41"/>
      <c r="VMZ176" s="41"/>
      <c r="VNA176" s="41"/>
      <c r="VNB176" s="41"/>
      <c r="VNC176" s="41"/>
      <c r="VND176" s="41"/>
      <c r="VNE176" s="41"/>
      <c r="VNF176" s="41"/>
      <c r="VNG176" s="41"/>
      <c r="VNH176" s="41"/>
      <c r="VNI176" s="41"/>
      <c r="VNJ176" s="41"/>
      <c r="VNK176" s="41"/>
      <c r="VNL176" s="41"/>
      <c r="VNM176" s="41"/>
      <c r="VNN176" s="41"/>
      <c r="VNO176" s="41"/>
      <c r="VNP176" s="41"/>
      <c r="VNQ176" s="41"/>
      <c r="VNR176" s="41"/>
      <c r="VNS176" s="41"/>
      <c r="VNT176" s="41"/>
      <c r="VNU176" s="41"/>
      <c r="VNV176" s="41"/>
      <c r="VNW176" s="41"/>
      <c r="VNX176" s="41"/>
      <c r="VNY176" s="41"/>
      <c r="VNZ176" s="41"/>
      <c r="VOA176" s="41"/>
      <c r="VOB176" s="41"/>
      <c r="VOC176" s="41"/>
      <c r="VOD176" s="41"/>
      <c r="VOE176" s="41"/>
      <c r="VOF176" s="41"/>
      <c r="VOG176" s="41"/>
      <c r="VOH176" s="41"/>
      <c r="VOI176" s="41"/>
      <c r="VOJ176" s="41"/>
      <c r="VOK176" s="41"/>
      <c r="VOL176" s="41"/>
      <c r="VOM176" s="41"/>
      <c r="VON176" s="41"/>
      <c r="VOO176" s="41"/>
      <c r="VOP176" s="41"/>
      <c r="VOQ176" s="41"/>
      <c r="VOR176" s="41"/>
      <c r="VOS176" s="41"/>
      <c r="VOT176" s="41"/>
      <c r="VOU176" s="41"/>
      <c r="VOV176" s="41"/>
      <c r="VOW176" s="41"/>
      <c r="VOX176" s="41"/>
      <c r="VOY176" s="41"/>
      <c r="VOZ176" s="41"/>
      <c r="VPA176" s="41"/>
      <c r="VPB176" s="41"/>
      <c r="VPC176" s="41"/>
      <c r="VPD176" s="41"/>
      <c r="VPE176" s="41"/>
      <c r="VPF176" s="41"/>
      <c r="VPG176" s="41"/>
      <c r="VPH176" s="41"/>
      <c r="VPI176" s="41"/>
      <c r="VPJ176" s="41"/>
      <c r="VPK176" s="41"/>
      <c r="VPL176" s="41"/>
      <c r="VPM176" s="41"/>
      <c r="VPN176" s="41"/>
      <c r="VPO176" s="41"/>
      <c r="VPP176" s="41"/>
      <c r="VPQ176" s="41"/>
      <c r="VPR176" s="41"/>
      <c r="VPS176" s="41"/>
      <c r="VPT176" s="41"/>
      <c r="VPU176" s="41"/>
      <c r="VPV176" s="41"/>
      <c r="VPW176" s="41"/>
      <c r="VPX176" s="41"/>
      <c r="VPY176" s="41"/>
      <c r="VPZ176" s="41"/>
      <c r="VQA176" s="41"/>
      <c r="VQB176" s="41"/>
      <c r="VQC176" s="41"/>
      <c r="VQD176" s="41"/>
      <c r="VQE176" s="41"/>
      <c r="VQF176" s="41"/>
      <c r="VQG176" s="41"/>
      <c r="VQH176" s="41"/>
      <c r="VQI176" s="41"/>
      <c r="VQJ176" s="41"/>
      <c r="VQK176" s="41"/>
      <c r="VQL176" s="41"/>
      <c r="VQM176" s="41"/>
      <c r="VQN176" s="41"/>
      <c r="VQO176" s="41"/>
      <c r="VQP176" s="41"/>
      <c r="VQQ176" s="41"/>
      <c r="VQR176" s="41"/>
      <c r="VQS176" s="41"/>
      <c r="VQT176" s="41"/>
      <c r="VQU176" s="41"/>
      <c r="VQV176" s="41"/>
      <c r="VQW176" s="41"/>
      <c r="VQX176" s="41"/>
      <c r="VQY176" s="41"/>
      <c r="VQZ176" s="41"/>
      <c r="VRA176" s="41"/>
      <c r="VRB176" s="41"/>
      <c r="VRC176" s="41"/>
      <c r="VRD176" s="41"/>
      <c r="VRE176" s="41"/>
      <c r="VRF176" s="41"/>
      <c r="VRG176" s="41"/>
      <c r="VRH176" s="41"/>
      <c r="VRI176" s="41"/>
      <c r="VRJ176" s="41"/>
      <c r="VRK176" s="41"/>
      <c r="VRL176" s="41"/>
      <c r="VRM176" s="41"/>
      <c r="VRN176" s="41"/>
      <c r="VRO176" s="41"/>
      <c r="VRP176" s="41"/>
      <c r="VRQ176" s="41"/>
      <c r="VRR176" s="41"/>
      <c r="VRS176" s="41"/>
      <c r="VRT176" s="41"/>
      <c r="VRU176" s="41"/>
      <c r="VRV176" s="41"/>
      <c r="VRW176" s="41"/>
      <c r="VSD176" s="41"/>
      <c r="VSE176" s="41"/>
      <c r="VSF176" s="41"/>
      <c r="VSG176" s="41"/>
      <c r="VSH176" s="41"/>
      <c r="VSI176" s="41"/>
      <c r="VSJ176" s="41"/>
      <c r="VSK176" s="41"/>
      <c r="VSL176" s="41"/>
      <c r="VSM176" s="41"/>
      <c r="VSN176" s="41"/>
      <c r="VSO176" s="41"/>
      <c r="VSP176" s="41"/>
      <c r="VSQ176" s="41"/>
      <c r="VSR176" s="41"/>
      <c r="VSS176" s="41"/>
      <c r="VST176" s="41"/>
      <c r="VSU176" s="41"/>
      <c r="VSV176" s="41"/>
      <c r="VSW176" s="41"/>
      <c r="VSX176" s="41"/>
      <c r="VSY176" s="41"/>
      <c r="VSZ176" s="41"/>
      <c r="VTA176" s="41"/>
      <c r="VTB176" s="41"/>
      <c r="VTC176" s="41"/>
      <c r="VTD176" s="41"/>
      <c r="VTE176" s="41"/>
      <c r="VTF176" s="41"/>
      <c r="VTG176" s="41"/>
      <c r="VTH176" s="41"/>
      <c r="VTI176" s="41"/>
      <c r="VTJ176" s="41"/>
      <c r="VTK176" s="41"/>
      <c r="VTL176" s="41"/>
      <c r="VTM176" s="41"/>
      <c r="VTN176" s="41"/>
      <c r="VTO176" s="41"/>
      <c r="VTP176" s="41"/>
      <c r="VTQ176" s="41"/>
      <c r="VTR176" s="41"/>
      <c r="VTS176" s="41"/>
      <c r="VTT176" s="41"/>
      <c r="VTU176" s="41"/>
      <c r="VTV176" s="41"/>
      <c r="VTW176" s="41"/>
      <c r="VTX176" s="41"/>
      <c r="VTY176" s="41"/>
      <c r="VTZ176" s="41"/>
      <c r="VUA176" s="41"/>
      <c r="VUB176" s="41"/>
      <c r="VUC176" s="41"/>
      <c r="VUD176" s="41"/>
      <c r="VUE176" s="41"/>
      <c r="VUF176" s="41"/>
      <c r="VUG176" s="41"/>
      <c r="VUH176" s="41"/>
      <c r="VUI176" s="41"/>
      <c r="VUJ176" s="41"/>
      <c r="VUK176" s="41"/>
      <c r="VUL176" s="41"/>
      <c r="VUM176" s="41"/>
      <c r="VUN176" s="41"/>
      <c r="VUO176" s="41"/>
      <c r="VUP176" s="41"/>
      <c r="VUQ176" s="41"/>
      <c r="VUR176" s="41"/>
      <c r="VUS176" s="41"/>
      <c r="VUT176" s="41"/>
      <c r="VUU176" s="41"/>
      <c r="VUV176" s="41"/>
      <c r="VUW176" s="41"/>
      <c r="VUX176" s="41"/>
      <c r="VUY176" s="41"/>
      <c r="VUZ176" s="41"/>
      <c r="VVA176" s="41"/>
      <c r="VVB176" s="41"/>
      <c r="VVC176" s="41"/>
      <c r="VVD176" s="41"/>
      <c r="VVE176" s="41"/>
      <c r="VVF176" s="41"/>
      <c r="VVG176" s="41"/>
      <c r="VVH176" s="41"/>
      <c r="VVI176" s="41"/>
      <c r="VVJ176" s="41"/>
      <c r="VVK176" s="41"/>
      <c r="VVL176" s="41"/>
      <c r="VVM176" s="41"/>
      <c r="VVN176" s="41"/>
      <c r="VVO176" s="41"/>
      <c r="VVP176" s="41"/>
      <c r="VVQ176" s="41"/>
      <c r="VVR176" s="41"/>
      <c r="VVS176" s="41"/>
      <c r="VVT176" s="41"/>
      <c r="VVU176" s="41"/>
      <c r="VVV176" s="41"/>
      <c r="VVW176" s="41"/>
      <c r="VVX176" s="41"/>
      <c r="VVY176" s="41"/>
      <c r="VVZ176" s="41"/>
      <c r="VWA176" s="41"/>
      <c r="VWB176" s="41"/>
      <c r="VWC176" s="41"/>
      <c r="VWD176" s="41"/>
      <c r="VWE176" s="41"/>
      <c r="VWF176" s="41"/>
      <c r="VWG176" s="41"/>
      <c r="VWH176" s="41"/>
      <c r="VWI176" s="41"/>
      <c r="VWJ176" s="41"/>
      <c r="VWK176" s="41"/>
      <c r="VWL176" s="41"/>
      <c r="VWM176" s="41"/>
      <c r="VWN176" s="41"/>
      <c r="VWO176" s="41"/>
      <c r="VWP176" s="41"/>
      <c r="VWQ176" s="41"/>
      <c r="VWR176" s="41"/>
      <c r="VWS176" s="41"/>
      <c r="VWT176" s="41"/>
      <c r="VWU176" s="41"/>
      <c r="VWV176" s="41"/>
      <c r="VWW176" s="41"/>
      <c r="VWX176" s="41"/>
      <c r="VWY176" s="41"/>
      <c r="VWZ176" s="41"/>
      <c r="VXA176" s="41"/>
      <c r="VXB176" s="41"/>
      <c r="VXC176" s="41"/>
      <c r="VXD176" s="41"/>
      <c r="VXE176" s="41"/>
      <c r="VXF176" s="41"/>
      <c r="VXG176" s="41"/>
      <c r="VXH176" s="41"/>
      <c r="VXI176" s="41"/>
      <c r="VXJ176" s="41"/>
      <c r="VXK176" s="41"/>
      <c r="VXL176" s="41"/>
      <c r="VXM176" s="41"/>
      <c r="VXN176" s="41"/>
      <c r="VXO176" s="41"/>
      <c r="VXP176" s="41"/>
      <c r="VXQ176" s="41"/>
      <c r="VXR176" s="41"/>
      <c r="VXS176" s="41"/>
      <c r="VXT176" s="41"/>
      <c r="VXU176" s="41"/>
      <c r="VXV176" s="41"/>
      <c r="VXW176" s="41"/>
      <c r="VXX176" s="41"/>
      <c r="VXY176" s="41"/>
      <c r="VXZ176" s="41"/>
      <c r="VYA176" s="41"/>
      <c r="VYB176" s="41"/>
      <c r="VYC176" s="41"/>
      <c r="VYD176" s="41"/>
      <c r="VYE176" s="41"/>
      <c r="VYF176" s="41"/>
      <c r="VYG176" s="41"/>
      <c r="VYH176" s="41"/>
      <c r="VYI176" s="41"/>
      <c r="VYJ176" s="41"/>
      <c r="VYK176" s="41"/>
      <c r="VYL176" s="41"/>
      <c r="VYM176" s="41"/>
      <c r="VYN176" s="41"/>
      <c r="VYO176" s="41"/>
      <c r="VYP176" s="41"/>
      <c r="VYQ176" s="41"/>
      <c r="VYR176" s="41"/>
      <c r="VYS176" s="41"/>
      <c r="VYT176" s="41"/>
      <c r="VYU176" s="41"/>
      <c r="VYV176" s="41"/>
      <c r="VYW176" s="41"/>
      <c r="VYX176" s="41"/>
      <c r="VYY176" s="41"/>
      <c r="VYZ176" s="41"/>
      <c r="VZA176" s="41"/>
      <c r="VZB176" s="41"/>
      <c r="VZC176" s="41"/>
      <c r="VZD176" s="41"/>
      <c r="VZE176" s="41"/>
      <c r="VZF176" s="41"/>
      <c r="VZG176" s="41"/>
      <c r="VZH176" s="41"/>
      <c r="VZI176" s="41"/>
      <c r="VZJ176" s="41"/>
      <c r="VZK176" s="41"/>
      <c r="VZL176" s="41"/>
      <c r="VZM176" s="41"/>
      <c r="VZN176" s="41"/>
      <c r="VZO176" s="41"/>
      <c r="VZP176" s="41"/>
      <c r="VZQ176" s="41"/>
      <c r="VZR176" s="41"/>
      <c r="VZS176" s="41"/>
      <c r="VZT176" s="41"/>
      <c r="VZU176" s="41"/>
      <c r="VZV176" s="41"/>
      <c r="VZW176" s="41"/>
      <c r="VZX176" s="41"/>
      <c r="VZY176" s="41"/>
      <c r="VZZ176" s="41"/>
      <c r="WAA176" s="41"/>
      <c r="WAB176" s="41"/>
      <c r="WAC176" s="41"/>
      <c r="WAD176" s="41"/>
      <c r="WAE176" s="41"/>
      <c r="WAF176" s="41"/>
      <c r="WAG176" s="41"/>
      <c r="WAH176" s="41"/>
      <c r="WAI176" s="41"/>
      <c r="WAJ176" s="41"/>
      <c r="WAK176" s="41"/>
      <c r="WAL176" s="41"/>
      <c r="WAM176" s="41"/>
      <c r="WAN176" s="41"/>
      <c r="WAO176" s="41"/>
      <c r="WAP176" s="41"/>
      <c r="WAQ176" s="41"/>
      <c r="WAR176" s="41"/>
      <c r="WAS176" s="41"/>
      <c r="WAT176" s="41"/>
      <c r="WAU176" s="41"/>
      <c r="WAV176" s="41"/>
      <c r="WAW176" s="41"/>
      <c r="WAX176" s="41"/>
      <c r="WAY176" s="41"/>
      <c r="WAZ176" s="41"/>
      <c r="WBA176" s="41"/>
      <c r="WBB176" s="41"/>
      <c r="WBC176" s="41"/>
      <c r="WBD176" s="41"/>
      <c r="WBE176" s="41"/>
      <c r="WBF176" s="41"/>
      <c r="WBG176" s="41"/>
      <c r="WBH176" s="41"/>
      <c r="WBI176" s="41"/>
      <c r="WBJ176" s="41"/>
      <c r="WBK176" s="41"/>
      <c r="WBL176" s="41"/>
      <c r="WBM176" s="41"/>
      <c r="WBN176" s="41"/>
      <c r="WBO176" s="41"/>
      <c r="WBP176" s="41"/>
      <c r="WBQ176" s="41"/>
      <c r="WBR176" s="41"/>
      <c r="WBS176" s="41"/>
      <c r="WBZ176" s="41"/>
      <c r="WCA176" s="41"/>
      <c r="WCB176" s="41"/>
      <c r="WCC176" s="41"/>
      <c r="WCD176" s="41"/>
      <c r="WCE176" s="41"/>
      <c r="WCF176" s="41"/>
      <c r="WCG176" s="41"/>
      <c r="WCH176" s="41"/>
      <c r="WCI176" s="41"/>
      <c r="WCJ176" s="41"/>
      <c r="WCK176" s="41"/>
      <c r="WCL176" s="41"/>
      <c r="WCM176" s="41"/>
      <c r="WCN176" s="41"/>
      <c r="WCO176" s="41"/>
      <c r="WCP176" s="41"/>
      <c r="WCQ176" s="41"/>
      <c r="WCR176" s="41"/>
      <c r="WCS176" s="41"/>
      <c r="WCT176" s="41"/>
      <c r="WCU176" s="41"/>
      <c r="WCV176" s="41"/>
      <c r="WCW176" s="41"/>
      <c r="WCX176" s="41"/>
      <c r="WCY176" s="41"/>
      <c r="WCZ176" s="41"/>
      <c r="WDA176" s="41"/>
      <c r="WDB176" s="41"/>
      <c r="WDC176" s="41"/>
      <c r="WDD176" s="41"/>
      <c r="WDE176" s="41"/>
      <c r="WDF176" s="41"/>
      <c r="WDG176" s="41"/>
      <c r="WDH176" s="41"/>
      <c r="WDI176" s="41"/>
      <c r="WDJ176" s="41"/>
      <c r="WDK176" s="41"/>
      <c r="WDL176" s="41"/>
      <c r="WDM176" s="41"/>
      <c r="WDN176" s="41"/>
      <c r="WDO176" s="41"/>
      <c r="WDP176" s="41"/>
      <c r="WDQ176" s="41"/>
      <c r="WDR176" s="41"/>
      <c r="WDS176" s="41"/>
      <c r="WDT176" s="41"/>
      <c r="WDU176" s="41"/>
      <c r="WDV176" s="41"/>
      <c r="WDW176" s="41"/>
      <c r="WDX176" s="41"/>
      <c r="WDY176" s="41"/>
      <c r="WDZ176" s="41"/>
      <c r="WEA176" s="41"/>
      <c r="WEB176" s="41"/>
      <c r="WEC176" s="41"/>
      <c r="WED176" s="41"/>
      <c r="WEE176" s="41"/>
      <c r="WEF176" s="41"/>
      <c r="WEG176" s="41"/>
      <c r="WEH176" s="41"/>
      <c r="WEI176" s="41"/>
      <c r="WEJ176" s="41"/>
      <c r="WEK176" s="41"/>
      <c r="WEL176" s="41"/>
      <c r="WEM176" s="41"/>
      <c r="WEN176" s="41"/>
      <c r="WEO176" s="41"/>
      <c r="WEP176" s="41"/>
      <c r="WEQ176" s="41"/>
      <c r="WER176" s="41"/>
      <c r="WES176" s="41"/>
      <c r="WET176" s="41"/>
      <c r="WEU176" s="41"/>
      <c r="WEV176" s="41"/>
      <c r="WEW176" s="41"/>
      <c r="WEX176" s="41"/>
      <c r="WEY176" s="41"/>
      <c r="WEZ176" s="41"/>
      <c r="WFA176" s="41"/>
      <c r="WFB176" s="41"/>
      <c r="WFC176" s="41"/>
      <c r="WFD176" s="41"/>
      <c r="WFE176" s="41"/>
      <c r="WFF176" s="41"/>
      <c r="WFG176" s="41"/>
      <c r="WFH176" s="41"/>
      <c r="WFI176" s="41"/>
      <c r="WFJ176" s="41"/>
      <c r="WFK176" s="41"/>
      <c r="WFL176" s="41"/>
      <c r="WFM176" s="41"/>
      <c r="WFN176" s="41"/>
      <c r="WFO176" s="41"/>
      <c r="WFP176" s="41"/>
      <c r="WFQ176" s="41"/>
      <c r="WFR176" s="41"/>
      <c r="WFS176" s="41"/>
      <c r="WFT176" s="41"/>
      <c r="WFU176" s="41"/>
      <c r="WFV176" s="41"/>
      <c r="WFW176" s="41"/>
      <c r="WFX176" s="41"/>
      <c r="WFY176" s="41"/>
      <c r="WFZ176" s="41"/>
      <c r="WGA176" s="41"/>
      <c r="WGB176" s="41"/>
      <c r="WGC176" s="41"/>
      <c r="WGD176" s="41"/>
      <c r="WGE176" s="41"/>
      <c r="WGF176" s="41"/>
      <c r="WGG176" s="41"/>
      <c r="WGH176" s="41"/>
      <c r="WGI176" s="41"/>
      <c r="WGJ176" s="41"/>
      <c r="WGK176" s="41"/>
      <c r="WGL176" s="41"/>
      <c r="WGM176" s="41"/>
      <c r="WGN176" s="41"/>
      <c r="WGO176" s="41"/>
      <c r="WGP176" s="41"/>
      <c r="WGQ176" s="41"/>
      <c r="WGR176" s="41"/>
      <c r="WGS176" s="41"/>
      <c r="WGT176" s="41"/>
      <c r="WGU176" s="41"/>
      <c r="WGV176" s="41"/>
      <c r="WGW176" s="41"/>
      <c r="WGX176" s="41"/>
      <c r="WGY176" s="41"/>
      <c r="WGZ176" s="41"/>
      <c r="WHA176" s="41"/>
      <c r="WHB176" s="41"/>
      <c r="WHC176" s="41"/>
      <c r="WHD176" s="41"/>
      <c r="WHE176" s="41"/>
      <c r="WHF176" s="41"/>
      <c r="WHG176" s="41"/>
      <c r="WHH176" s="41"/>
      <c r="WHI176" s="41"/>
      <c r="WHJ176" s="41"/>
      <c r="WHK176" s="41"/>
      <c r="WHL176" s="41"/>
      <c r="WHM176" s="41"/>
      <c r="WHN176" s="41"/>
      <c r="WHO176" s="41"/>
      <c r="WHP176" s="41"/>
      <c r="WHQ176" s="41"/>
      <c r="WHR176" s="41"/>
      <c r="WHS176" s="41"/>
      <c r="WHT176" s="41"/>
      <c r="WHU176" s="41"/>
      <c r="WHV176" s="41"/>
      <c r="WHW176" s="41"/>
      <c r="WHX176" s="41"/>
      <c r="WHY176" s="41"/>
      <c r="WHZ176" s="41"/>
      <c r="WIA176" s="41"/>
      <c r="WIB176" s="41"/>
      <c r="WIC176" s="41"/>
      <c r="WID176" s="41"/>
      <c r="WIE176" s="41"/>
      <c r="WIF176" s="41"/>
      <c r="WIG176" s="41"/>
      <c r="WIH176" s="41"/>
      <c r="WII176" s="41"/>
      <c r="WIJ176" s="41"/>
      <c r="WIK176" s="41"/>
      <c r="WIL176" s="41"/>
      <c r="WIM176" s="41"/>
      <c r="WIN176" s="41"/>
      <c r="WIO176" s="41"/>
      <c r="WIP176" s="41"/>
      <c r="WIQ176" s="41"/>
      <c r="WIR176" s="41"/>
      <c r="WIS176" s="41"/>
      <c r="WIT176" s="41"/>
      <c r="WIU176" s="41"/>
      <c r="WIV176" s="41"/>
      <c r="WIW176" s="41"/>
      <c r="WIX176" s="41"/>
      <c r="WIY176" s="41"/>
      <c r="WIZ176" s="41"/>
      <c r="WJA176" s="41"/>
      <c r="WJB176" s="41"/>
      <c r="WJC176" s="41"/>
      <c r="WJD176" s="41"/>
      <c r="WJE176" s="41"/>
      <c r="WJF176" s="41"/>
      <c r="WJG176" s="41"/>
      <c r="WJH176" s="41"/>
      <c r="WJI176" s="41"/>
      <c r="WJJ176" s="41"/>
      <c r="WJK176" s="41"/>
      <c r="WJL176" s="41"/>
      <c r="WJM176" s="41"/>
      <c r="WJN176" s="41"/>
      <c r="WJO176" s="41"/>
      <c r="WJP176" s="41"/>
      <c r="WJQ176" s="41"/>
      <c r="WJR176" s="41"/>
      <c r="WJS176" s="41"/>
      <c r="WJT176" s="41"/>
      <c r="WJU176" s="41"/>
      <c r="WJV176" s="41"/>
      <c r="WJW176" s="41"/>
      <c r="WJX176" s="41"/>
      <c r="WJY176" s="41"/>
      <c r="WJZ176" s="41"/>
      <c r="WKA176" s="41"/>
      <c r="WKB176" s="41"/>
      <c r="WKC176" s="41"/>
      <c r="WKD176" s="41"/>
      <c r="WKE176" s="41"/>
      <c r="WKF176" s="41"/>
      <c r="WKG176" s="41"/>
      <c r="WKH176" s="41"/>
      <c r="WKI176" s="41"/>
      <c r="WKJ176" s="41"/>
      <c r="WKK176" s="41"/>
      <c r="WKL176" s="41"/>
      <c r="WKM176" s="41"/>
      <c r="WKN176" s="41"/>
      <c r="WKO176" s="41"/>
      <c r="WKP176" s="41"/>
      <c r="WKQ176" s="41"/>
      <c r="WKR176" s="41"/>
      <c r="WKS176" s="41"/>
      <c r="WKT176" s="41"/>
      <c r="WKU176" s="41"/>
      <c r="WKV176" s="41"/>
      <c r="WKW176" s="41"/>
      <c r="WKX176" s="41"/>
      <c r="WKY176" s="41"/>
      <c r="WKZ176" s="41"/>
      <c r="WLA176" s="41"/>
      <c r="WLB176" s="41"/>
      <c r="WLC176" s="41"/>
      <c r="WLD176" s="41"/>
      <c r="WLE176" s="41"/>
      <c r="WLF176" s="41"/>
      <c r="WLG176" s="41"/>
      <c r="WLH176" s="41"/>
      <c r="WLI176" s="41"/>
      <c r="WLJ176" s="41"/>
      <c r="WLK176" s="41"/>
      <c r="WLL176" s="41"/>
      <c r="WLM176" s="41"/>
      <c r="WLN176" s="41"/>
      <c r="WLO176" s="41"/>
      <c r="WLV176" s="41"/>
      <c r="WLW176" s="41"/>
      <c r="WLX176" s="41"/>
      <c r="WLY176" s="41"/>
      <c r="WLZ176" s="41"/>
      <c r="WMA176" s="41"/>
      <c r="WMB176" s="41"/>
      <c r="WMC176" s="41"/>
      <c r="WMD176" s="41"/>
      <c r="WME176" s="41"/>
      <c r="WMF176" s="41"/>
      <c r="WMG176" s="41"/>
      <c r="WMH176" s="41"/>
      <c r="WMI176" s="41"/>
      <c r="WMJ176" s="41"/>
      <c r="WMK176" s="41"/>
      <c r="WML176" s="41"/>
      <c r="WMM176" s="41"/>
      <c r="WMN176" s="41"/>
      <c r="WMO176" s="41"/>
      <c r="WMP176" s="41"/>
      <c r="WMQ176" s="41"/>
      <c r="WMR176" s="41"/>
      <c r="WMS176" s="41"/>
      <c r="WMT176" s="41"/>
      <c r="WMU176" s="41"/>
      <c r="WMV176" s="41"/>
      <c r="WMW176" s="41"/>
      <c r="WMX176" s="41"/>
      <c r="WMY176" s="41"/>
      <c r="WMZ176" s="41"/>
      <c r="WNA176" s="41"/>
      <c r="WNB176" s="41"/>
      <c r="WNC176" s="41"/>
      <c r="WND176" s="41"/>
      <c r="WNE176" s="41"/>
      <c r="WNF176" s="41"/>
      <c r="WNG176" s="41"/>
      <c r="WNH176" s="41"/>
      <c r="WNI176" s="41"/>
      <c r="WNJ176" s="41"/>
      <c r="WNK176" s="41"/>
      <c r="WNL176" s="41"/>
      <c r="WNM176" s="41"/>
      <c r="WNN176" s="41"/>
      <c r="WNO176" s="41"/>
      <c r="WNP176" s="41"/>
      <c r="WNQ176" s="41"/>
      <c r="WNR176" s="41"/>
      <c r="WNS176" s="41"/>
      <c r="WNT176" s="41"/>
      <c r="WNU176" s="41"/>
      <c r="WNV176" s="41"/>
      <c r="WNW176" s="41"/>
      <c r="WNX176" s="41"/>
      <c r="WNY176" s="41"/>
      <c r="WNZ176" s="41"/>
      <c r="WOA176" s="41"/>
      <c r="WOB176" s="41"/>
      <c r="WOC176" s="41"/>
      <c r="WOD176" s="41"/>
      <c r="WOE176" s="41"/>
      <c r="WOF176" s="41"/>
      <c r="WOG176" s="41"/>
      <c r="WOH176" s="41"/>
      <c r="WOI176" s="41"/>
      <c r="WOJ176" s="41"/>
      <c r="WOK176" s="41"/>
      <c r="WOL176" s="41"/>
      <c r="WOM176" s="41"/>
      <c r="WON176" s="41"/>
      <c r="WOO176" s="41"/>
      <c r="WOP176" s="41"/>
      <c r="WOQ176" s="41"/>
      <c r="WOR176" s="41"/>
      <c r="WOS176" s="41"/>
      <c r="WOT176" s="41"/>
      <c r="WOU176" s="41"/>
      <c r="WOV176" s="41"/>
      <c r="WOW176" s="41"/>
      <c r="WOX176" s="41"/>
      <c r="WOY176" s="41"/>
      <c r="WOZ176" s="41"/>
      <c r="WPA176" s="41"/>
      <c r="WPB176" s="41"/>
      <c r="WPC176" s="41"/>
      <c r="WPD176" s="41"/>
      <c r="WPE176" s="41"/>
      <c r="WPF176" s="41"/>
      <c r="WPG176" s="41"/>
      <c r="WPH176" s="41"/>
      <c r="WPI176" s="41"/>
      <c r="WPJ176" s="41"/>
      <c r="WPK176" s="41"/>
      <c r="WPL176" s="41"/>
      <c r="WPM176" s="41"/>
      <c r="WPN176" s="41"/>
      <c r="WPO176" s="41"/>
      <c r="WPP176" s="41"/>
      <c r="WPQ176" s="41"/>
      <c r="WPR176" s="41"/>
      <c r="WPS176" s="41"/>
      <c r="WPT176" s="41"/>
      <c r="WPU176" s="41"/>
      <c r="WPV176" s="41"/>
      <c r="WPW176" s="41"/>
      <c r="WPX176" s="41"/>
      <c r="WPY176" s="41"/>
      <c r="WPZ176" s="41"/>
      <c r="WQA176" s="41"/>
      <c r="WQB176" s="41"/>
      <c r="WQC176" s="41"/>
      <c r="WQD176" s="41"/>
      <c r="WQE176" s="41"/>
      <c r="WQF176" s="41"/>
      <c r="WQG176" s="41"/>
      <c r="WQH176" s="41"/>
      <c r="WQI176" s="41"/>
      <c r="WQJ176" s="41"/>
      <c r="WQK176" s="41"/>
      <c r="WQL176" s="41"/>
      <c r="WQM176" s="41"/>
      <c r="WQN176" s="41"/>
      <c r="WQO176" s="41"/>
      <c r="WQP176" s="41"/>
      <c r="WQQ176" s="41"/>
      <c r="WQR176" s="41"/>
      <c r="WQS176" s="41"/>
      <c r="WQT176" s="41"/>
      <c r="WQU176" s="41"/>
      <c r="WQV176" s="41"/>
      <c r="WQW176" s="41"/>
      <c r="WQX176" s="41"/>
      <c r="WQY176" s="41"/>
      <c r="WQZ176" s="41"/>
      <c r="WRA176" s="41"/>
      <c r="WRB176" s="41"/>
      <c r="WRC176" s="41"/>
      <c r="WRD176" s="41"/>
      <c r="WRE176" s="41"/>
      <c r="WRF176" s="41"/>
      <c r="WRG176" s="41"/>
      <c r="WRH176" s="41"/>
      <c r="WRI176" s="41"/>
      <c r="WRJ176" s="41"/>
      <c r="WRK176" s="41"/>
      <c r="WRL176" s="41"/>
      <c r="WRM176" s="41"/>
      <c r="WRN176" s="41"/>
      <c r="WRO176" s="41"/>
      <c r="WRP176" s="41"/>
      <c r="WRQ176" s="41"/>
      <c r="WRR176" s="41"/>
      <c r="WRS176" s="41"/>
      <c r="WRT176" s="41"/>
      <c r="WRU176" s="41"/>
      <c r="WRV176" s="41"/>
      <c r="WRW176" s="41"/>
      <c r="WRX176" s="41"/>
      <c r="WRY176" s="41"/>
      <c r="WRZ176" s="41"/>
      <c r="WSA176" s="41"/>
      <c r="WSB176" s="41"/>
      <c r="WSC176" s="41"/>
      <c r="WSD176" s="41"/>
      <c r="WSE176" s="41"/>
      <c r="WSF176" s="41"/>
      <c r="WSG176" s="41"/>
      <c r="WSH176" s="41"/>
      <c r="WSI176" s="41"/>
      <c r="WSJ176" s="41"/>
      <c r="WSK176" s="41"/>
      <c r="WSL176" s="41"/>
      <c r="WSM176" s="41"/>
      <c r="WSN176" s="41"/>
      <c r="WSO176" s="41"/>
      <c r="WSP176" s="41"/>
      <c r="WSQ176" s="41"/>
      <c r="WSR176" s="41"/>
      <c r="WSS176" s="41"/>
      <c r="WST176" s="41"/>
      <c r="WSU176" s="41"/>
      <c r="WSV176" s="41"/>
      <c r="WSW176" s="41"/>
      <c r="WSX176" s="41"/>
      <c r="WSY176" s="41"/>
      <c r="WSZ176" s="41"/>
      <c r="WTA176" s="41"/>
      <c r="WTB176" s="41"/>
      <c r="WTC176" s="41"/>
      <c r="WTD176" s="41"/>
      <c r="WTE176" s="41"/>
      <c r="WTF176" s="41"/>
      <c r="WTG176" s="41"/>
      <c r="WTH176" s="41"/>
      <c r="WTI176" s="41"/>
      <c r="WTJ176" s="41"/>
      <c r="WTK176" s="41"/>
      <c r="WTL176" s="41"/>
      <c r="WTM176" s="41"/>
      <c r="WTN176" s="41"/>
      <c r="WTO176" s="41"/>
      <c r="WTP176" s="41"/>
      <c r="WTQ176" s="41"/>
      <c r="WTR176" s="41"/>
      <c r="WTS176" s="41"/>
      <c r="WTT176" s="41"/>
      <c r="WTU176" s="41"/>
      <c r="WTV176" s="41"/>
      <c r="WTW176" s="41"/>
      <c r="WTX176" s="41"/>
      <c r="WTY176" s="41"/>
      <c r="WTZ176" s="41"/>
      <c r="WUA176" s="41"/>
      <c r="WUB176" s="41"/>
      <c r="WUC176" s="41"/>
      <c r="WUD176" s="41"/>
      <c r="WUE176" s="41"/>
      <c r="WUF176" s="41"/>
      <c r="WUG176" s="41"/>
      <c r="WUH176" s="41"/>
      <c r="WUI176" s="41"/>
      <c r="WUJ176" s="41"/>
      <c r="WUK176" s="41"/>
      <c r="WUL176" s="41"/>
      <c r="WUM176" s="41"/>
      <c r="WUN176" s="41"/>
      <c r="WUO176" s="41"/>
      <c r="WUP176" s="41"/>
      <c r="WUQ176" s="41"/>
      <c r="WUR176" s="41"/>
      <c r="WUS176" s="41"/>
      <c r="WUT176" s="41"/>
      <c r="WUU176" s="41"/>
      <c r="WUV176" s="41"/>
      <c r="WUW176" s="41"/>
      <c r="WUX176" s="41"/>
      <c r="WUY176" s="41"/>
      <c r="WUZ176" s="41"/>
      <c r="WVA176" s="41"/>
      <c r="WVB176" s="41"/>
      <c r="WVC176" s="41"/>
      <c r="WVD176" s="41"/>
      <c r="WVE176" s="41"/>
      <c r="WVF176" s="41"/>
      <c r="WVG176" s="41"/>
      <c r="WVH176" s="41"/>
      <c r="WVI176" s="41"/>
      <c r="WVJ176" s="41"/>
      <c r="WVK176" s="41"/>
      <c r="WVR176" s="41"/>
      <c r="WVS176" s="41"/>
      <c r="WVT176" s="41"/>
      <c r="WVU176" s="41"/>
      <c r="WVV176" s="41"/>
      <c r="WVW176" s="41"/>
      <c r="WVX176" s="41"/>
      <c r="WVY176" s="41"/>
      <c r="WVZ176" s="41"/>
      <c r="WWA176" s="41"/>
      <c r="WWB176" s="41"/>
      <c r="WWC176" s="41"/>
      <c r="WWD176" s="41"/>
      <c r="WWE176" s="41"/>
      <c r="WWF176" s="41"/>
      <c r="WWG176" s="41"/>
      <c r="WWH176" s="41"/>
      <c r="WWI176" s="41"/>
      <c r="WWJ176" s="41"/>
      <c r="WWK176" s="41"/>
      <c r="WWL176" s="41"/>
      <c r="WWM176" s="41"/>
      <c r="WWN176" s="41"/>
      <c r="WWO176" s="41"/>
      <c r="WWP176" s="41"/>
      <c r="WWQ176" s="41"/>
      <c r="WWR176" s="41"/>
      <c r="WWS176" s="41"/>
      <c r="WWT176" s="41"/>
      <c r="WWU176" s="41"/>
      <c r="WWV176" s="41"/>
      <c r="WWW176" s="41"/>
      <c r="WWX176" s="41"/>
      <c r="WWY176" s="41"/>
      <c r="WWZ176" s="41"/>
      <c r="WXA176" s="41"/>
      <c r="WXB176" s="41"/>
      <c r="WXC176" s="41"/>
      <c r="WXD176" s="41"/>
      <c r="WXE176" s="41"/>
      <c r="WXF176" s="41"/>
      <c r="WXG176" s="41"/>
      <c r="WXH176" s="41"/>
      <c r="WXI176" s="41"/>
      <c r="WXJ176" s="41"/>
      <c r="WXK176" s="41"/>
      <c r="WXL176" s="41"/>
      <c r="WXM176" s="41"/>
      <c r="WXN176" s="41"/>
      <c r="WXO176" s="41"/>
      <c r="WXP176" s="41"/>
      <c r="WXQ176" s="41"/>
      <c r="WXR176" s="41"/>
      <c r="WXS176" s="41"/>
      <c r="WXT176" s="41"/>
      <c r="WXU176" s="41"/>
      <c r="WXV176" s="41"/>
      <c r="WXW176" s="41"/>
      <c r="WXX176" s="41"/>
      <c r="WXY176" s="41"/>
      <c r="WXZ176" s="41"/>
      <c r="WYA176" s="41"/>
      <c r="WYB176" s="41"/>
      <c r="WYC176" s="41"/>
      <c r="WYD176" s="41"/>
      <c r="WYE176" s="41"/>
      <c r="WYF176" s="41"/>
      <c r="WYG176" s="41"/>
      <c r="WYH176" s="41"/>
      <c r="WYI176" s="41"/>
      <c r="WYJ176" s="41"/>
      <c r="WYK176" s="41"/>
      <c r="WYL176" s="41"/>
      <c r="WYM176" s="41"/>
      <c r="WYN176" s="41"/>
      <c r="WYO176" s="41"/>
      <c r="WYP176" s="41"/>
      <c r="WYQ176" s="41"/>
      <c r="WYR176" s="41"/>
      <c r="WYS176" s="41"/>
      <c r="WYT176" s="41"/>
      <c r="WYU176" s="41"/>
      <c r="WYV176" s="41"/>
      <c r="WYW176" s="41"/>
      <c r="WYX176" s="41"/>
      <c r="WYY176" s="41"/>
      <c r="WYZ176" s="41"/>
      <c r="WZA176" s="41"/>
      <c r="WZB176" s="41"/>
      <c r="WZC176" s="41"/>
      <c r="WZD176" s="41"/>
      <c r="WZE176" s="41"/>
      <c r="WZF176" s="41"/>
      <c r="WZG176" s="41"/>
      <c r="WZH176" s="41"/>
      <c r="WZI176" s="41"/>
      <c r="WZJ176" s="41"/>
      <c r="WZK176" s="41"/>
      <c r="WZL176" s="41"/>
      <c r="WZM176" s="41"/>
      <c r="WZN176" s="41"/>
      <c r="WZO176" s="41"/>
      <c r="WZP176" s="41"/>
      <c r="WZQ176" s="41"/>
      <c r="WZR176" s="41"/>
      <c r="WZS176" s="41"/>
      <c r="WZT176" s="41"/>
      <c r="WZU176" s="41"/>
      <c r="WZV176" s="41"/>
      <c r="WZW176" s="41"/>
      <c r="WZX176" s="41"/>
      <c r="WZY176" s="41"/>
      <c r="WZZ176" s="41"/>
      <c r="XAA176" s="41"/>
      <c r="XAB176" s="41"/>
      <c r="XAC176" s="41"/>
      <c r="XAD176" s="41"/>
      <c r="XAE176" s="41"/>
      <c r="XAF176" s="41"/>
      <c r="XAG176" s="41"/>
      <c r="XAH176" s="41"/>
      <c r="XAI176" s="41"/>
      <c r="XAJ176" s="41"/>
      <c r="XAK176" s="41"/>
      <c r="XAL176" s="41"/>
      <c r="XAM176" s="41"/>
      <c r="XAN176" s="41"/>
      <c r="XAO176" s="41"/>
      <c r="XAP176" s="41"/>
      <c r="XAQ176" s="41"/>
      <c r="XAR176" s="41"/>
      <c r="XAS176" s="41"/>
      <c r="XAT176" s="41"/>
      <c r="XAU176" s="41"/>
      <c r="XAV176" s="41"/>
      <c r="XAW176" s="41"/>
      <c r="XAX176" s="41"/>
      <c r="XAY176" s="41"/>
      <c r="XAZ176" s="41"/>
      <c r="XBA176" s="41"/>
      <c r="XBB176" s="41"/>
      <c r="XBC176" s="41"/>
      <c r="XBD176" s="41"/>
      <c r="XBE176" s="41"/>
      <c r="XBF176" s="41"/>
      <c r="XBG176" s="41"/>
      <c r="XBH176" s="41"/>
      <c r="XBI176" s="41"/>
      <c r="XBJ176" s="41"/>
      <c r="XBK176" s="41"/>
      <c r="XBL176" s="41"/>
      <c r="XBM176" s="41"/>
      <c r="XBN176" s="41"/>
      <c r="XBO176" s="41"/>
      <c r="XBP176" s="41"/>
      <c r="XBQ176" s="41"/>
      <c r="XBR176" s="41"/>
      <c r="XBS176" s="41"/>
      <c r="XBT176" s="41"/>
      <c r="XBU176" s="41"/>
      <c r="XBV176" s="41"/>
      <c r="XBW176" s="41"/>
      <c r="XBX176" s="41"/>
      <c r="XBY176" s="41"/>
      <c r="XBZ176" s="41"/>
      <c r="XCA176" s="41"/>
      <c r="XCB176" s="41"/>
      <c r="XCC176" s="41"/>
      <c r="XCD176" s="41"/>
      <c r="XCE176" s="41"/>
      <c r="XCF176" s="41"/>
      <c r="XCG176" s="41"/>
      <c r="XCH176" s="41"/>
      <c r="XCI176" s="41"/>
      <c r="XCJ176" s="41"/>
      <c r="XCK176" s="41"/>
      <c r="XCL176" s="41"/>
      <c r="XCM176" s="41"/>
      <c r="XCN176" s="41"/>
      <c r="XCO176" s="41"/>
      <c r="XCP176" s="41"/>
      <c r="XCQ176" s="41"/>
      <c r="XCR176" s="41"/>
      <c r="XCS176" s="41"/>
      <c r="XCT176" s="41"/>
      <c r="XCU176" s="41"/>
      <c r="XCV176" s="41"/>
      <c r="XCW176" s="41"/>
      <c r="XCX176" s="41"/>
      <c r="XCY176" s="41"/>
      <c r="XCZ176" s="41"/>
      <c r="XDA176" s="41"/>
      <c r="XDB176" s="41"/>
      <c r="XDC176" s="41"/>
      <c r="XDD176" s="41"/>
      <c r="XDE176" s="41"/>
      <c r="XDF176" s="41"/>
      <c r="XDG176" s="41"/>
      <c r="XDH176" s="41"/>
      <c r="XDI176" s="41"/>
      <c r="XDJ176" s="41"/>
      <c r="XDK176" s="41"/>
      <c r="XDL176" s="41"/>
      <c r="XDM176" s="41"/>
      <c r="XDN176" s="41"/>
      <c r="XDO176" s="41"/>
      <c r="XDP176" s="41"/>
      <c r="XDQ176" s="41"/>
      <c r="XDR176" s="41"/>
      <c r="XDS176" s="41"/>
      <c r="XDT176" s="41"/>
      <c r="XDU176" s="41"/>
      <c r="XDV176" s="41"/>
      <c r="XDW176" s="41"/>
      <c r="XDX176" s="41"/>
      <c r="XDY176" s="41"/>
      <c r="XDZ176" s="41"/>
      <c r="XEA176" s="41"/>
      <c r="XEB176" s="41"/>
      <c r="XEC176" s="41"/>
      <c r="XED176" s="41"/>
      <c r="XEE176" s="41"/>
      <c r="XEF176" s="41"/>
      <c r="XEG176" s="41"/>
      <c r="XEH176" s="41"/>
      <c r="XEI176" s="41"/>
      <c r="XEJ176" s="41"/>
      <c r="XEK176" s="41"/>
      <c r="XEL176" s="41"/>
      <c r="XEM176" s="41"/>
      <c r="XEN176" s="41"/>
      <c r="XEO176" s="41"/>
      <c r="XEP176" s="41"/>
      <c r="XEQ176" s="41"/>
      <c r="XER176" s="41"/>
      <c r="XES176" s="41"/>
      <c r="XET176" s="41"/>
      <c r="XEU176" s="41"/>
      <c r="XEV176" s="41"/>
      <c r="XEW176" s="41"/>
      <c r="XEX176" s="41"/>
      <c r="XEY176" s="41"/>
      <c r="XEZ176" s="41"/>
      <c r="XFA176" s="41"/>
      <c r="XFB176" s="41"/>
      <c r="XFC176" s="41"/>
      <c r="XFD176" s="41"/>
    </row>
    <row r="177" spans="1:6" ht="15.75" x14ac:dyDescent="0.25">
      <c r="A177" s="215"/>
      <c r="B177" s="215"/>
      <c r="C177" s="215"/>
      <c r="D177" s="216"/>
      <c r="E177" s="216"/>
      <c r="F177" s="216"/>
    </row>
    <row r="178" spans="1:6" ht="15.75" x14ac:dyDescent="0.25">
      <c r="A178" s="215"/>
      <c r="B178" s="215"/>
      <c r="C178" s="215"/>
      <c r="D178" s="216"/>
      <c r="E178" s="217"/>
      <c r="F178" s="217"/>
    </row>
    <row r="179" spans="1:6" ht="15.75" x14ac:dyDescent="0.25">
      <c r="A179" s="215"/>
      <c r="B179" s="215"/>
      <c r="C179" s="215"/>
      <c r="D179" s="216"/>
      <c r="E179" s="217"/>
      <c r="F179" s="217"/>
    </row>
    <row r="180" spans="1:6" ht="15.75" x14ac:dyDescent="0.25">
      <c r="A180" s="215"/>
      <c r="B180" s="215"/>
      <c r="C180" s="215"/>
      <c r="D180" s="216"/>
      <c r="E180" s="217"/>
      <c r="F180" s="217"/>
    </row>
    <row r="181" spans="1:6" ht="15.75" x14ac:dyDescent="0.25">
      <c r="A181" s="215"/>
      <c r="B181" s="215"/>
      <c r="C181" s="215"/>
      <c r="D181" s="216"/>
      <c r="E181" s="217"/>
      <c r="F181" s="217"/>
    </row>
    <row r="182" spans="1:6" ht="15.75" x14ac:dyDescent="0.25">
      <c r="A182" s="215"/>
      <c r="B182" s="215"/>
      <c r="C182" s="215"/>
      <c r="D182" s="216"/>
      <c r="E182" s="217"/>
      <c r="F182" s="217"/>
    </row>
    <row r="183" spans="1:6" ht="15.75" x14ac:dyDescent="0.25">
      <c r="A183" s="215"/>
      <c r="B183" s="215"/>
      <c r="C183" s="215"/>
      <c r="D183" s="216"/>
      <c r="E183" s="217"/>
      <c r="F183" s="217"/>
    </row>
    <row r="184" spans="1:6" ht="15.75" x14ac:dyDescent="0.25">
      <c r="A184" s="215"/>
      <c r="B184" s="215"/>
      <c r="C184" s="215"/>
      <c r="D184" s="216"/>
      <c r="E184" s="217"/>
      <c r="F184" s="217"/>
    </row>
    <row r="185" spans="1:6" ht="15.75" x14ac:dyDescent="0.25">
      <c r="A185" s="215"/>
      <c r="B185" s="215"/>
      <c r="C185" s="215"/>
      <c r="D185" s="216"/>
      <c r="E185" s="217"/>
      <c r="F185" s="217"/>
    </row>
  </sheetData>
  <autoFilter ref="A14:D153">
    <filterColumn colId="3">
      <filters>
        <filter val="1 000 000,00"/>
        <filter val="1 000,00"/>
        <filter val="1 098 600 867,00"/>
        <filter val="1 171 000,00"/>
        <filter val="1 185 600,00"/>
        <filter val="1 230 000,00"/>
        <filter val="1 243 000,00"/>
        <filter val="1 400,00"/>
        <filter val="1 448 652,00"/>
        <filter val="1 598 903,00"/>
        <filter val="1 699 348,00"/>
        <filter val="1 700 000,00"/>
        <filter val="1 735 300,00"/>
        <filter val="10 767 100,00"/>
        <filter val="11 753 000,00"/>
        <filter val="12 129 000,00"/>
        <filter val="12 800 326,00"/>
        <filter val="139 087 414,16"/>
        <filter val="14 254,03"/>
        <filter val="148 000,00"/>
        <filter val="150 000,00"/>
        <filter val="152 545 600,00"/>
        <filter val="178 495 800,00"/>
        <filter val="18 000 000,00"/>
        <filter val="18 195 000,00"/>
        <filter val="188 850 678,00"/>
        <filter val="19 660 400,00"/>
        <filter val="2 170 600,00"/>
        <filter val="2 472 000,00"/>
        <filter val="2 693 500,00"/>
        <filter val="2 772 152,00"/>
        <filter val="2 920 900,00"/>
        <filter val="2 972 000,00"/>
        <filter val="22 129 807,00"/>
        <filter val="222 952 240,00"/>
        <filter val="230 000,00"/>
        <filter val="245 542 700,00"/>
        <filter val="26 021 300,00"/>
        <filter val="3 148 000,00"/>
        <filter val="3 193 500,00"/>
        <filter val="3 343 000,00"/>
        <filter val="3 344 000,00"/>
        <filter val="3 394 000,00"/>
        <filter val="3 567 200,00"/>
        <filter val="30 118 500,00"/>
        <filter val="30 385 074,00"/>
        <filter val="32 169 000,00"/>
        <filter val="34 646 100,00"/>
        <filter val="35 564 500,00"/>
        <filter val="38 119 000,00"/>
        <filter val="4 755 300,00"/>
        <filter val="405 100,00"/>
        <filter val="41 720 216,84"/>
        <filter val="41 733 648,00"/>
        <filter val="42 075 190,00"/>
        <filter val="48 957 748,00"/>
        <filter val="5 186 500,00"/>
        <filter val="5 270 895,00"/>
        <filter val="5 300 000,00"/>
        <filter val="5 407 599,00"/>
        <filter val="5 487 400,00"/>
        <filter val="5 530 000,00"/>
        <filter val="5 598 600,00"/>
        <filter val="5 800 000,00"/>
        <filter val="50 000,00"/>
        <filter val="500 000,00"/>
        <filter val="514 400,00"/>
        <filter val="52 210 202,00"/>
        <filter val="523 463 266,00"/>
        <filter val="543 408,93"/>
        <filter val="55 000,00"/>
        <filter val="57 119 026,00"/>
        <filter val="57 947 300,00"/>
        <filter val="59 000,00"/>
        <filter val="6 305 900,00"/>
        <filter val="64 218 774,00"/>
        <filter val="65 000,00"/>
        <filter val="65 803 900,00"/>
        <filter val="67 210 202,00"/>
        <filter val="7 000 000,00"/>
        <filter val="7 805 000,00"/>
        <filter val="705 000,00"/>
        <filter val="712 000,00"/>
        <filter val="740 000,00"/>
        <filter val="777 000,00"/>
        <filter val="8 000 000,00"/>
        <filter val="8 049 200,00"/>
        <filter val="8 916 737,04"/>
        <filter val="800 000,00"/>
        <filter val="9 474 400,00"/>
        <filter val="95 000,00"/>
      </filters>
    </filterColumn>
  </autoFilter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57" fitToHeight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6"/>
  <sheetViews>
    <sheetView zoomScale="80" zoomScaleNormal="80" workbookViewId="0">
      <selection activeCell="N10" sqref="N10"/>
    </sheetView>
  </sheetViews>
  <sheetFormatPr defaultRowHeight="15.75" x14ac:dyDescent="0.25"/>
  <cols>
    <col min="1" max="1" width="56.42578125" style="11" customWidth="1"/>
    <col min="2" max="2" width="9.140625" style="11" customWidth="1"/>
    <col min="3" max="3" width="5.85546875" style="11" customWidth="1"/>
    <col min="4" max="4" width="5.140625" style="11" customWidth="1"/>
    <col min="5" max="5" width="15.85546875" style="11" customWidth="1"/>
    <col min="6" max="6" width="8.5703125" style="11" customWidth="1"/>
    <col min="7" max="7" width="19.85546875" style="104" customWidth="1"/>
    <col min="8" max="8" width="17.7109375" style="122" customWidth="1"/>
    <col min="9" max="9" width="18.42578125" style="122" customWidth="1"/>
    <col min="10" max="10" width="9.140625" hidden="1" customWidth="1"/>
    <col min="11" max="11" width="13.28515625" style="6" hidden="1" customWidth="1"/>
    <col min="12" max="12" width="11.42578125" hidden="1" customWidth="1"/>
    <col min="13" max="13" width="19.42578125" style="6" bestFit="1" customWidth="1"/>
    <col min="14" max="14" width="19.42578125" bestFit="1" customWidth="1"/>
    <col min="15" max="15" width="19.28515625" style="30" bestFit="1" customWidth="1"/>
    <col min="16" max="16" width="13.28515625" style="31" bestFit="1" customWidth="1"/>
    <col min="17" max="17" width="13.7109375" style="31" customWidth="1"/>
    <col min="18" max="22" width="12.42578125" bestFit="1" customWidth="1"/>
    <col min="257" max="257" width="61" customWidth="1"/>
    <col min="258" max="258" width="9.140625" customWidth="1"/>
    <col min="259" max="259" width="5.85546875" customWidth="1"/>
    <col min="260" max="260" width="5.140625" customWidth="1"/>
    <col min="261" max="261" width="18.140625" customWidth="1"/>
    <col min="262" max="262" width="8.5703125" customWidth="1"/>
    <col min="263" max="263" width="27.140625" customWidth="1"/>
    <col min="264" max="270" width="0" hidden="1" customWidth="1"/>
    <col min="271" max="271" width="12.42578125" bestFit="1" customWidth="1"/>
    <col min="272" max="272" width="13.28515625" bestFit="1" customWidth="1"/>
    <col min="273" max="273" width="46.7109375" bestFit="1" customWidth="1"/>
    <col min="513" max="513" width="61" customWidth="1"/>
    <col min="514" max="514" width="9.140625" customWidth="1"/>
    <col min="515" max="515" width="5.85546875" customWidth="1"/>
    <col min="516" max="516" width="5.140625" customWidth="1"/>
    <col min="517" max="517" width="18.140625" customWidth="1"/>
    <col min="518" max="518" width="8.5703125" customWidth="1"/>
    <col min="519" max="519" width="27.140625" customWidth="1"/>
    <col min="520" max="526" width="0" hidden="1" customWidth="1"/>
    <col min="527" max="527" width="12.42578125" bestFit="1" customWidth="1"/>
    <col min="528" max="528" width="13.28515625" bestFit="1" customWidth="1"/>
    <col min="529" max="529" width="46.7109375" bestFit="1" customWidth="1"/>
    <col min="769" max="769" width="61" customWidth="1"/>
    <col min="770" max="770" width="9.140625" customWidth="1"/>
    <col min="771" max="771" width="5.85546875" customWidth="1"/>
    <col min="772" max="772" width="5.140625" customWidth="1"/>
    <col min="773" max="773" width="18.140625" customWidth="1"/>
    <col min="774" max="774" width="8.5703125" customWidth="1"/>
    <col min="775" max="775" width="27.140625" customWidth="1"/>
    <col min="776" max="782" width="0" hidden="1" customWidth="1"/>
    <col min="783" max="783" width="12.42578125" bestFit="1" customWidth="1"/>
    <col min="784" max="784" width="13.28515625" bestFit="1" customWidth="1"/>
    <col min="785" max="785" width="46.7109375" bestFit="1" customWidth="1"/>
    <col min="1025" max="1025" width="61" customWidth="1"/>
    <col min="1026" max="1026" width="9.140625" customWidth="1"/>
    <col min="1027" max="1027" width="5.85546875" customWidth="1"/>
    <col min="1028" max="1028" width="5.140625" customWidth="1"/>
    <col min="1029" max="1029" width="18.140625" customWidth="1"/>
    <col min="1030" max="1030" width="8.5703125" customWidth="1"/>
    <col min="1031" max="1031" width="27.140625" customWidth="1"/>
    <col min="1032" max="1038" width="0" hidden="1" customWidth="1"/>
    <col min="1039" max="1039" width="12.42578125" bestFit="1" customWidth="1"/>
    <col min="1040" max="1040" width="13.28515625" bestFit="1" customWidth="1"/>
    <col min="1041" max="1041" width="46.7109375" bestFit="1" customWidth="1"/>
    <col min="1281" max="1281" width="61" customWidth="1"/>
    <col min="1282" max="1282" width="9.140625" customWidth="1"/>
    <col min="1283" max="1283" width="5.85546875" customWidth="1"/>
    <col min="1284" max="1284" width="5.140625" customWidth="1"/>
    <col min="1285" max="1285" width="18.140625" customWidth="1"/>
    <col min="1286" max="1286" width="8.5703125" customWidth="1"/>
    <col min="1287" max="1287" width="27.140625" customWidth="1"/>
    <col min="1288" max="1294" width="0" hidden="1" customWidth="1"/>
    <col min="1295" max="1295" width="12.42578125" bestFit="1" customWidth="1"/>
    <col min="1296" max="1296" width="13.28515625" bestFit="1" customWidth="1"/>
    <col min="1297" max="1297" width="46.7109375" bestFit="1" customWidth="1"/>
    <col min="1537" max="1537" width="61" customWidth="1"/>
    <col min="1538" max="1538" width="9.140625" customWidth="1"/>
    <col min="1539" max="1539" width="5.85546875" customWidth="1"/>
    <col min="1540" max="1540" width="5.140625" customWidth="1"/>
    <col min="1541" max="1541" width="18.140625" customWidth="1"/>
    <col min="1542" max="1542" width="8.5703125" customWidth="1"/>
    <col min="1543" max="1543" width="27.140625" customWidth="1"/>
    <col min="1544" max="1550" width="0" hidden="1" customWidth="1"/>
    <col min="1551" max="1551" width="12.42578125" bestFit="1" customWidth="1"/>
    <col min="1552" max="1552" width="13.28515625" bestFit="1" customWidth="1"/>
    <col min="1553" max="1553" width="46.7109375" bestFit="1" customWidth="1"/>
    <col min="1793" max="1793" width="61" customWidth="1"/>
    <col min="1794" max="1794" width="9.140625" customWidth="1"/>
    <col min="1795" max="1795" width="5.85546875" customWidth="1"/>
    <col min="1796" max="1796" width="5.140625" customWidth="1"/>
    <col min="1797" max="1797" width="18.140625" customWidth="1"/>
    <col min="1798" max="1798" width="8.5703125" customWidth="1"/>
    <col min="1799" max="1799" width="27.140625" customWidth="1"/>
    <col min="1800" max="1806" width="0" hidden="1" customWidth="1"/>
    <col min="1807" max="1807" width="12.42578125" bestFit="1" customWidth="1"/>
    <col min="1808" max="1808" width="13.28515625" bestFit="1" customWidth="1"/>
    <col min="1809" max="1809" width="46.7109375" bestFit="1" customWidth="1"/>
    <col min="2049" max="2049" width="61" customWidth="1"/>
    <col min="2050" max="2050" width="9.140625" customWidth="1"/>
    <col min="2051" max="2051" width="5.85546875" customWidth="1"/>
    <col min="2052" max="2052" width="5.140625" customWidth="1"/>
    <col min="2053" max="2053" width="18.140625" customWidth="1"/>
    <col min="2054" max="2054" width="8.5703125" customWidth="1"/>
    <col min="2055" max="2055" width="27.140625" customWidth="1"/>
    <col min="2056" max="2062" width="0" hidden="1" customWidth="1"/>
    <col min="2063" max="2063" width="12.42578125" bestFit="1" customWidth="1"/>
    <col min="2064" max="2064" width="13.28515625" bestFit="1" customWidth="1"/>
    <col min="2065" max="2065" width="46.7109375" bestFit="1" customWidth="1"/>
    <col min="2305" max="2305" width="61" customWidth="1"/>
    <col min="2306" max="2306" width="9.140625" customWidth="1"/>
    <col min="2307" max="2307" width="5.85546875" customWidth="1"/>
    <col min="2308" max="2308" width="5.140625" customWidth="1"/>
    <col min="2309" max="2309" width="18.140625" customWidth="1"/>
    <col min="2310" max="2310" width="8.5703125" customWidth="1"/>
    <col min="2311" max="2311" width="27.140625" customWidth="1"/>
    <col min="2312" max="2318" width="0" hidden="1" customWidth="1"/>
    <col min="2319" max="2319" width="12.42578125" bestFit="1" customWidth="1"/>
    <col min="2320" max="2320" width="13.28515625" bestFit="1" customWidth="1"/>
    <col min="2321" max="2321" width="46.7109375" bestFit="1" customWidth="1"/>
    <col min="2561" max="2561" width="61" customWidth="1"/>
    <col min="2562" max="2562" width="9.140625" customWidth="1"/>
    <col min="2563" max="2563" width="5.85546875" customWidth="1"/>
    <col min="2564" max="2564" width="5.140625" customWidth="1"/>
    <col min="2565" max="2565" width="18.140625" customWidth="1"/>
    <col min="2566" max="2566" width="8.5703125" customWidth="1"/>
    <col min="2567" max="2567" width="27.140625" customWidth="1"/>
    <col min="2568" max="2574" width="0" hidden="1" customWidth="1"/>
    <col min="2575" max="2575" width="12.42578125" bestFit="1" customWidth="1"/>
    <col min="2576" max="2576" width="13.28515625" bestFit="1" customWidth="1"/>
    <col min="2577" max="2577" width="46.7109375" bestFit="1" customWidth="1"/>
    <col min="2817" max="2817" width="61" customWidth="1"/>
    <col min="2818" max="2818" width="9.140625" customWidth="1"/>
    <col min="2819" max="2819" width="5.85546875" customWidth="1"/>
    <col min="2820" max="2820" width="5.140625" customWidth="1"/>
    <col min="2821" max="2821" width="18.140625" customWidth="1"/>
    <col min="2822" max="2822" width="8.5703125" customWidth="1"/>
    <col min="2823" max="2823" width="27.140625" customWidth="1"/>
    <col min="2824" max="2830" width="0" hidden="1" customWidth="1"/>
    <col min="2831" max="2831" width="12.42578125" bestFit="1" customWidth="1"/>
    <col min="2832" max="2832" width="13.28515625" bestFit="1" customWidth="1"/>
    <col min="2833" max="2833" width="46.7109375" bestFit="1" customWidth="1"/>
    <col min="3073" max="3073" width="61" customWidth="1"/>
    <col min="3074" max="3074" width="9.140625" customWidth="1"/>
    <col min="3075" max="3075" width="5.85546875" customWidth="1"/>
    <col min="3076" max="3076" width="5.140625" customWidth="1"/>
    <col min="3077" max="3077" width="18.140625" customWidth="1"/>
    <col min="3078" max="3078" width="8.5703125" customWidth="1"/>
    <col min="3079" max="3079" width="27.140625" customWidth="1"/>
    <col min="3080" max="3086" width="0" hidden="1" customWidth="1"/>
    <col min="3087" max="3087" width="12.42578125" bestFit="1" customWidth="1"/>
    <col min="3088" max="3088" width="13.28515625" bestFit="1" customWidth="1"/>
    <col min="3089" max="3089" width="46.7109375" bestFit="1" customWidth="1"/>
    <col min="3329" max="3329" width="61" customWidth="1"/>
    <col min="3330" max="3330" width="9.140625" customWidth="1"/>
    <col min="3331" max="3331" width="5.85546875" customWidth="1"/>
    <col min="3332" max="3332" width="5.140625" customWidth="1"/>
    <col min="3333" max="3333" width="18.140625" customWidth="1"/>
    <col min="3334" max="3334" width="8.5703125" customWidth="1"/>
    <col min="3335" max="3335" width="27.140625" customWidth="1"/>
    <col min="3336" max="3342" width="0" hidden="1" customWidth="1"/>
    <col min="3343" max="3343" width="12.42578125" bestFit="1" customWidth="1"/>
    <col min="3344" max="3344" width="13.28515625" bestFit="1" customWidth="1"/>
    <col min="3345" max="3345" width="46.7109375" bestFit="1" customWidth="1"/>
    <col min="3585" max="3585" width="61" customWidth="1"/>
    <col min="3586" max="3586" width="9.140625" customWidth="1"/>
    <col min="3587" max="3587" width="5.85546875" customWidth="1"/>
    <col min="3588" max="3588" width="5.140625" customWidth="1"/>
    <col min="3589" max="3589" width="18.140625" customWidth="1"/>
    <col min="3590" max="3590" width="8.5703125" customWidth="1"/>
    <col min="3591" max="3591" width="27.140625" customWidth="1"/>
    <col min="3592" max="3598" width="0" hidden="1" customWidth="1"/>
    <col min="3599" max="3599" width="12.42578125" bestFit="1" customWidth="1"/>
    <col min="3600" max="3600" width="13.28515625" bestFit="1" customWidth="1"/>
    <col min="3601" max="3601" width="46.7109375" bestFit="1" customWidth="1"/>
    <col min="3841" max="3841" width="61" customWidth="1"/>
    <col min="3842" max="3842" width="9.140625" customWidth="1"/>
    <col min="3843" max="3843" width="5.85546875" customWidth="1"/>
    <col min="3844" max="3844" width="5.140625" customWidth="1"/>
    <col min="3845" max="3845" width="18.140625" customWidth="1"/>
    <col min="3846" max="3846" width="8.5703125" customWidth="1"/>
    <col min="3847" max="3847" width="27.140625" customWidth="1"/>
    <col min="3848" max="3854" width="0" hidden="1" customWidth="1"/>
    <col min="3855" max="3855" width="12.42578125" bestFit="1" customWidth="1"/>
    <col min="3856" max="3856" width="13.28515625" bestFit="1" customWidth="1"/>
    <col min="3857" max="3857" width="46.7109375" bestFit="1" customWidth="1"/>
    <col min="4097" max="4097" width="61" customWidth="1"/>
    <col min="4098" max="4098" width="9.140625" customWidth="1"/>
    <col min="4099" max="4099" width="5.85546875" customWidth="1"/>
    <col min="4100" max="4100" width="5.140625" customWidth="1"/>
    <col min="4101" max="4101" width="18.140625" customWidth="1"/>
    <col min="4102" max="4102" width="8.5703125" customWidth="1"/>
    <col min="4103" max="4103" width="27.140625" customWidth="1"/>
    <col min="4104" max="4110" width="0" hidden="1" customWidth="1"/>
    <col min="4111" max="4111" width="12.42578125" bestFit="1" customWidth="1"/>
    <col min="4112" max="4112" width="13.28515625" bestFit="1" customWidth="1"/>
    <col min="4113" max="4113" width="46.7109375" bestFit="1" customWidth="1"/>
    <col min="4353" max="4353" width="61" customWidth="1"/>
    <col min="4354" max="4354" width="9.140625" customWidth="1"/>
    <col min="4355" max="4355" width="5.85546875" customWidth="1"/>
    <col min="4356" max="4356" width="5.140625" customWidth="1"/>
    <col min="4357" max="4357" width="18.140625" customWidth="1"/>
    <col min="4358" max="4358" width="8.5703125" customWidth="1"/>
    <col min="4359" max="4359" width="27.140625" customWidth="1"/>
    <col min="4360" max="4366" width="0" hidden="1" customWidth="1"/>
    <col min="4367" max="4367" width="12.42578125" bestFit="1" customWidth="1"/>
    <col min="4368" max="4368" width="13.28515625" bestFit="1" customWidth="1"/>
    <col min="4369" max="4369" width="46.7109375" bestFit="1" customWidth="1"/>
    <col min="4609" max="4609" width="61" customWidth="1"/>
    <col min="4610" max="4610" width="9.140625" customWidth="1"/>
    <col min="4611" max="4611" width="5.85546875" customWidth="1"/>
    <col min="4612" max="4612" width="5.140625" customWidth="1"/>
    <col min="4613" max="4613" width="18.140625" customWidth="1"/>
    <col min="4614" max="4614" width="8.5703125" customWidth="1"/>
    <col min="4615" max="4615" width="27.140625" customWidth="1"/>
    <col min="4616" max="4622" width="0" hidden="1" customWidth="1"/>
    <col min="4623" max="4623" width="12.42578125" bestFit="1" customWidth="1"/>
    <col min="4624" max="4624" width="13.28515625" bestFit="1" customWidth="1"/>
    <col min="4625" max="4625" width="46.7109375" bestFit="1" customWidth="1"/>
    <col min="4865" max="4865" width="61" customWidth="1"/>
    <col min="4866" max="4866" width="9.140625" customWidth="1"/>
    <col min="4867" max="4867" width="5.85546875" customWidth="1"/>
    <col min="4868" max="4868" width="5.140625" customWidth="1"/>
    <col min="4869" max="4869" width="18.140625" customWidth="1"/>
    <col min="4870" max="4870" width="8.5703125" customWidth="1"/>
    <col min="4871" max="4871" width="27.140625" customWidth="1"/>
    <col min="4872" max="4878" width="0" hidden="1" customWidth="1"/>
    <col min="4879" max="4879" width="12.42578125" bestFit="1" customWidth="1"/>
    <col min="4880" max="4880" width="13.28515625" bestFit="1" customWidth="1"/>
    <col min="4881" max="4881" width="46.7109375" bestFit="1" customWidth="1"/>
    <col min="5121" max="5121" width="61" customWidth="1"/>
    <col min="5122" max="5122" width="9.140625" customWidth="1"/>
    <col min="5123" max="5123" width="5.85546875" customWidth="1"/>
    <col min="5124" max="5124" width="5.140625" customWidth="1"/>
    <col min="5125" max="5125" width="18.140625" customWidth="1"/>
    <col min="5126" max="5126" width="8.5703125" customWidth="1"/>
    <col min="5127" max="5127" width="27.140625" customWidth="1"/>
    <col min="5128" max="5134" width="0" hidden="1" customWidth="1"/>
    <col min="5135" max="5135" width="12.42578125" bestFit="1" customWidth="1"/>
    <col min="5136" max="5136" width="13.28515625" bestFit="1" customWidth="1"/>
    <col min="5137" max="5137" width="46.7109375" bestFit="1" customWidth="1"/>
    <col min="5377" max="5377" width="61" customWidth="1"/>
    <col min="5378" max="5378" width="9.140625" customWidth="1"/>
    <col min="5379" max="5379" width="5.85546875" customWidth="1"/>
    <col min="5380" max="5380" width="5.140625" customWidth="1"/>
    <col min="5381" max="5381" width="18.140625" customWidth="1"/>
    <col min="5382" max="5382" width="8.5703125" customWidth="1"/>
    <col min="5383" max="5383" width="27.140625" customWidth="1"/>
    <col min="5384" max="5390" width="0" hidden="1" customWidth="1"/>
    <col min="5391" max="5391" width="12.42578125" bestFit="1" customWidth="1"/>
    <col min="5392" max="5392" width="13.28515625" bestFit="1" customWidth="1"/>
    <col min="5393" max="5393" width="46.7109375" bestFit="1" customWidth="1"/>
    <col min="5633" max="5633" width="61" customWidth="1"/>
    <col min="5634" max="5634" width="9.140625" customWidth="1"/>
    <col min="5635" max="5635" width="5.85546875" customWidth="1"/>
    <col min="5636" max="5636" width="5.140625" customWidth="1"/>
    <col min="5637" max="5637" width="18.140625" customWidth="1"/>
    <col min="5638" max="5638" width="8.5703125" customWidth="1"/>
    <col min="5639" max="5639" width="27.140625" customWidth="1"/>
    <col min="5640" max="5646" width="0" hidden="1" customWidth="1"/>
    <col min="5647" max="5647" width="12.42578125" bestFit="1" customWidth="1"/>
    <col min="5648" max="5648" width="13.28515625" bestFit="1" customWidth="1"/>
    <col min="5649" max="5649" width="46.7109375" bestFit="1" customWidth="1"/>
    <col min="5889" max="5889" width="61" customWidth="1"/>
    <col min="5890" max="5890" width="9.140625" customWidth="1"/>
    <col min="5891" max="5891" width="5.85546875" customWidth="1"/>
    <col min="5892" max="5892" width="5.140625" customWidth="1"/>
    <col min="5893" max="5893" width="18.140625" customWidth="1"/>
    <col min="5894" max="5894" width="8.5703125" customWidth="1"/>
    <col min="5895" max="5895" width="27.140625" customWidth="1"/>
    <col min="5896" max="5902" width="0" hidden="1" customWidth="1"/>
    <col min="5903" max="5903" width="12.42578125" bestFit="1" customWidth="1"/>
    <col min="5904" max="5904" width="13.28515625" bestFit="1" customWidth="1"/>
    <col min="5905" max="5905" width="46.7109375" bestFit="1" customWidth="1"/>
    <col min="6145" max="6145" width="61" customWidth="1"/>
    <col min="6146" max="6146" width="9.140625" customWidth="1"/>
    <col min="6147" max="6147" width="5.85546875" customWidth="1"/>
    <col min="6148" max="6148" width="5.140625" customWidth="1"/>
    <col min="6149" max="6149" width="18.140625" customWidth="1"/>
    <col min="6150" max="6150" width="8.5703125" customWidth="1"/>
    <col min="6151" max="6151" width="27.140625" customWidth="1"/>
    <col min="6152" max="6158" width="0" hidden="1" customWidth="1"/>
    <col min="6159" max="6159" width="12.42578125" bestFit="1" customWidth="1"/>
    <col min="6160" max="6160" width="13.28515625" bestFit="1" customWidth="1"/>
    <col min="6161" max="6161" width="46.7109375" bestFit="1" customWidth="1"/>
    <col min="6401" max="6401" width="61" customWidth="1"/>
    <col min="6402" max="6402" width="9.140625" customWidth="1"/>
    <col min="6403" max="6403" width="5.85546875" customWidth="1"/>
    <col min="6404" max="6404" width="5.140625" customWidth="1"/>
    <col min="6405" max="6405" width="18.140625" customWidth="1"/>
    <col min="6406" max="6406" width="8.5703125" customWidth="1"/>
    <col min="6407" max="6407" width="27.140625" customWidth="1"/>
    <col min="6408" max="6414" width="0" hidden="1" customWidth="1"/>
    <col min="6415" max="6415" width="12.42578125" bestFit="1" customWidth="1"/>
    <col min="6416" max="6416" width="13.28515625" bestFit="1" customWidth="1"/>
    <col min="6417" max="6417" width="46.7109375" bestFit="1" customWidth="1"/>
    <col min="6657" max="6657" width="61" customWidth="1"/>
    <col min="6658" max="6658" width="9.140625" customWidth="1"/>
    <col min="6659" max="6659" width="5.85546875" customWidth="1"/>
    <col min="6660" max="6660" width="5.140625" customWidth="1"/>
    <col min="6661" max="6661" width="18.140625" customWidth="1"/>
    <col min="6662" max="6662" width="8.5703125" customWidth="1"/>
    <col min="6663" max="6663" width="27.140625" customWidth="1"/>
    <col min="6664" max="6670" width="0" hidden="1" customWidth="1"/>
    <col min="6671" max="6671" width="12.42578125" bestFit="1" customWidth="1"/>
    <col min="6672" max="6672" width="13.28515625" bestFit="1" customWidth="1"/>
    <col min="6673" max="6673" width="46.7109375" bestFit="1" customWidth="1"/>
    <col min="6913" max="6913" width="61" customWidth="1"/>
    <col min="6914" max="6914" width="9.140625" customWidth="1"/>
    <col min="6915" max="6915" width="5.85546875" customWidth="1"/>
    <col min="6916" max="6916" width="5.140625" customWidth="1"/>
    <col min="6917" max="6917" width="18.140625" customWidth="1"/>
    <col min="6918" max="6918" width="8.5703125" customWidth="1"/>
    <col min="6919" max="6919" width="27.140625" customWidth="1"/>
    <col min="6920" max="6926" width="0" hidden="1" customWidth="1"/>
    <col min="6927" max="6927" width="12.42578125" bestFit="1" customWidth="1"/>
    <col min="6928" max="6928" width="13.28515625" bestFit="1" customWidth="1"/>
    <col min="6929" max="6929" width="46.7109375" bestFit="1" customWidth="1"/>
    <col min="7169" max="7169" width="61" customWidth="1"/>
    <col min="7170" max="7170" width="9.140625" customWidth="1"/>
    <col min="7171" max="7171" width="5.85546875" customWidth="1"/>
    <col min="7172" max="7172" width="5.140625" customWidth="1"/>
    <col min="7173" max="7173" width="18.140625" customWidth="1"/>
    <col min="7174" max="7174" width="8.5703125" customWidth="1"/>
    <col min="7175" max="7175" width="27.140625" customWidth="1"/>
    <col min="7176" max="7182" width="0" hidden="1" customWidth="1"/>
    <col min="7183" max="7183" width="12.42578125" bestFit="1" customWidth="1"/>
    <col min="7184" max="7184" width="13.28515625" bestFit="1" customWidth="1"/>
    <col min="7185" max="7185" width="46.7109375" bestFit="1" customWidth="1"/>
    <col min="7425" max="7425" width="61" customWidth="1"/>
    <col min="7426" max="7426" width="9.140625" customWidth="1"/>
    <col min="7427" max="7427" width="5.85546875" customWidth="1"/>
    <col min="7428" max="7428" width="5.140625" customWidth="1"/>
    <col min="7429" max="7429" width="18.140625" customWidth="1"/>
    <col min="7430" max="7430" width="8.5703125" customWidth="1"/>
    <col min="7431" max="7431" width="27.140625" customWidth="1"/>
    <col min="7432" max="7438" width="0" hidden="1" customWidth="1"/>
    <col min="7439" max="7439" width="12.42578125" bestFit="1" customWidth="1"/>
    <col min="7440" max="7440" width="13.28515625" bestFit="1" customWidth="1"/>
    <col min="7441" max="7441" width="46.7109375" bestFit="1" customWidth="1"/>
    <col min="7681" max="7681" width="61" customWidth="1"/>
    <col min="7682" max="7682" width="9.140625" customWidth="1"/>
    <col min="7683" max="7683" width="5.85546875" customWidth="1"/>
    <col min="7684" max="7684" width="5.140625" customWidth="1"/>
    <col min="7685" max="7685" width="18.140625" customWidth="1"/>
    <col min="7686" max="7686" width="8.5703125" customWidth="1"/>
    <col min="7687" max="7687" width="27.140625" customWidth="1"/>
    <col min="7688" max="7694" width="0" hidden="1" customWidth="1"/>
    <col min="7695" max="7695" width="12.42578125" bestFit="1" customWidth="1"/>
    <col min="7696" max="7696" width="13.28515625" bestFit="1" customWidth="1"/>
    <col min="7697" max="7697" width="46.7109375" bestFit="1" customWidth="1"/>
    <col min="7937" max="7937" width="61" customWidth="1"/>
    <col min="7938" max="7938" width="9.140625" customWidth="1"/>
    <col min="7939" max="7939" width="5.85546875" customWidth="1"/>
    <col min="7940" max="7940" width="5.140625" customWidth="1"/>
    <col min="7941" max="7941" width="18.140625" customWidth="1"/>
    <col min="7942" max="7942" width="8.5703125" customWidth="1"/>
    <col min="7943" max="7943" width="27.140625" customWidth="1"/>
    <col min="7944" max="7950" width="0" hidden="1" customWidth="1"/>
    <col min="7951" max="7951" width="12.42578125" bestFit="1" customWidth="1"/>
    <col min="7952" max="7952" width="13.28515625" bestFit="1" customWidth="1"/>
    <col min="7953" max="7953" width="46.7109375" bestFit="1" customWidth="1"/>
    <col min="8193" max="8193" width="61" customWidth="1"/>
    <col min="8194" max="8194" width="9.140625" customWidth="1"/>
    <col min="8195" max="8195" width="5.85546875" customWidth="1"/>
    <col min="8196" max="8196" width="5.140625" customWidth="1"/>
    <col min="8197" max="8197" width="18.140625" customWidth="1"/>
    <col min="8198" max="8198" width="8.5703125" customWidth="1"/>
    <col min="8199" max="8199" width="27.140625" customWidth="1"/>
    <col min="8200" max="8206" width="0" hidden="1" customWidth="1"/>
    <col min="8207" max="8207" width="12.42578125" bestFit="1" customWidth="1"/>
    <col min="8208" max="8208" width="13.28515625" bestFit="1" customWidth="1"/>
    <col min="8209" max="8209" width="46.7109375" bestFit="1" customWidth="1"/>
    <col min="8449" max="8449" width="61" customWidth="1"/>
    <col min="8450" max="8450" width="9.140625" customWidth="1"/>
    <col min="8451" max="8451" width="5.85546875" customWidth="1"/>
    <col min="8452" max="8452" width="5.140625" customWidth="1"/>
    <col min="8453" max="8453" width="18.140625" customWidth="1"/>
    <col min="8454" max="8454" width="8.5703125" customWidth="1"/>
    <col min="8455" max="8455" width="27.140625" customWidth="1"/>
    <col min="8456" max="8462" width="0" hidden="1" customWidth="1"/>
    <col min="8463" max="8463" width="12.42578125" bestFit="1" customWidth="1"/>
    <col min="8464" max="8464" width="13.28515625" bestFit="1" customWidth="1"/>
    <col min="8465" max="8465" width="46.7109375" bestFit="1" customWidth="1"/>
    <col min="8705" max="8705" width="61" customWidth="1"/>
    <col min="8706" max="8706" width="9.140625" customWidth="1"/>
    <col min="8707" max="8707" width="5.85546875" customWidth="1"/>
    <col min="8708" max="8708" width="5.140625" customWidth="1"/>
    <col min="8709" max="8709" width="18.140625" customWidth="1"/>
    <col min="8710" max="8710" width="8.5703125" customWidth="1"/>
    <col min="8711" max="8711" width="27.140625" customWidth="1"/>
    <col min="8712" max="8718" width="0" hidden="1" customWidth="1"/>
    <col min="8719" max="8719" width="12.42578125" bestFit="1" customWidth="1"/>
    <col min="8720" max="8720" width="13.28515625" bestFit="1" customWidth="1"/>
    <col min="8721" max="8721" width="46.7109375" bestFit="1" customWidth="1"/>
    <col min="8961" max="8961" width="61" customWidth="1"/>
    <col min="8962" max="8962" width="9.140625" customWidth="1"/>
    <col min="8963" max="8963" width="5.85546875" customWidth="1"/>
    <col min="8964" max="8964" width="5.140625" customWidth="1"/>
    <col min="8965" max="8965" width="18.140625" customWidth="1"/>
    <col min="8966" max="8966" width="8.5703125" customWidth="1"/>
    <col min="8967" max="8967" width="27.140625" customWidth="1"/>
    <col min="8968" max="8974" width="0" hidden="1" customWidth="1"/>
    <col min="8975" max="8975" width="12.42578125" bestFit="1" customWidth="1"/>
    <col min="8976" max="8976" width="13.28515625" bestFit="1" customWidth="1"/>
    <col min="8977" max="8977" width="46.7109375" bestFit="1" customWidth="1"/>
    <col min="9217" max="9217" width="61" customWidth="1"/>
    <col min="9218" max="9218" width="9.140625" customWidth="1"/>
    <col min="9219" max="9219" width="5.85546875" customWidth="1"/>
    <col min="9220" max="9220" width="5.140625" customWidth="1"/>
    <col min="9221" max="9221" width="18.140625" customWidth="1"/>
    <col min="9222" max="9222" width="8.5703125" customWidth="1"/>
    <col min="9223" max="9223" width="27.140625" customWidth="1"/>
    <col min="9224" max="9230" width="0" hidden="1" customWidth="1"/>
    <col min="9231" max="9231" width="12.42578125" bestFit="1" customWidth="1"/>
    <col min="9232" max="9232" width="13.28515625" bestFit="1" customWidth="1"/>
    <col min="9233" max="9233" width="46.7109375" bestFit="1" customWidth="1"/>
    <col min="9473" max="9473" width="61" customWidth="1"/>
    <col min="9474" max="9474" width="9.140625" customWidth="1"/>
    <col min="9475" max="9475" width="5.85546875" customWidth="1"/>
    <col min="9476" max="9476" width="5.140625" customWidth="1"/>
    <col min="9477" max="9477" width="18.140625" customWidth="1"/>
    <col min="9478" max="9478" width="8.5703125" customWidth="1"/>
    <col min="9479" max="9479" width="27.140625" customWidth="1"/>
    <col min="9480" max="9486" width="0" hidden="1" customWidth="1"/>
    <col min="9487" max="9487" width="12.42578125" bestFit="1" customWidth="1"/>
    <col min="9488" max="9488" width="13.28515625" bestFit="1" customWidth="1"/>
    <col min="9489" max="9489" width="46.7109375" bestFit="1" customWidth="1"/>
    <col min="9729" max="9729" width="61" customWidth="1"/>
    <col min="9730" max="9730" width="9.140625" customWidth="1"/>
    <col min="9731" max="9731" width="5.85546875" customWidth="1"/>
    <col min="9732" max="9732" width="5.140625" customWidth="1"/>
    <col min="9733" max="9733" width="18.140625" customWidth="1"/>
    <col min="9734" max="9734" width="8.5703125" customWidth="1"/>
    <col min="9735" max="9735" width="27.140625" customWidth="1"/>
    <col min="9736" max="9742" width="0" hidden="1" customWidth="1"/>
    <col min="9743" max="9743" width="12.42578125" bestFit="1" customWidth="1"/>
    <col min="9744" max="9744" width="13.28515625" bestFit="1" customWidth="1"/>
    <col min="9745" max="9745" width="46.7109375" bestFit="1" customWidth="1"/>
    <col min="9985" max="9985" width="61" customWidth="1"/>
    <col min="9986" max="9986" width="9.140625" customWidth="1"/>
    <col min="9987" max="9987" width="5.85546875" customWidth="1"/>
    <col min="9988" max="9988" width="5.140625" customWidth="1"/>
    <col min="9989" max="9989" width="18.140625" customWidth="1"/>
    <col min="9990" max="9990" width="8.5703125" customWidth="1"/>
    <col min="9991" max="9991" width="27.140625" customWidth="1"/>
    <col min="9992" max="9998" width="0" hidden="1" customWidth="1"/>
    <col min="9999" max="9999" width="12.42578125" bestFit="1" customWidth="1"/>
    <col min="10000" max="10000" width="13.28515625" bestFit="1" customWidth="1"/>
    <col min="10001" max="10001" width="46.7109375" bestFit="1" customWidth="1"/>
    <col min="10241" max="10241" width="61" customWidth="1"/>
    <col min="10242" max="10242" width="9.140625" customWidth="1"/>
    <col min="10243" max="10243" width="5.85546875" customWidth="1"/>
    <col min="10244" max="10244" width="5.140625" customWidth="1"/>
    <col min="10245" max="10245" width="18.140625" customWidth="1"/>
    <col min="10246" max="10246" width="8.5703125" customWidth="1"/>
    <col min="10247" max="10247" width="27.140625" customWidth="1"/>
    <col min="10248" max="10254" width="0" hidden="1" customWidth="1"/>
    <col min="10255" max="10255" width="12.42578125" bestFit="1" customWidth="1"/>
    <col min="10256" max="10256" width="13.28515625" bestFit="1" customWidth="1"/>
    <col min="10257" max="10257" width="46.7109375" bestFit="1" customWidth="1"/>
    <col min="10497" max="10497" width="61" customWidth="1"/>
    <col min="10498" max="10498" width="9.140625" customWidth="1"/>
    <col min="10499" max="10499" width="5.85546875" customWidth="1"/>
    <col min="10500" max="10500" width="5.140625" customWidth="1"/>
    <col min="10501" max="10501" width="18.140625" customWidth="1"/>
    <col min="10502" max="10502" width="8.5703125" customWidth="1"/>
    <col min="10503" max="10503" width="27.140625" customWidth="1"/>
    <col min="10504" max="10510" width="0" hidden="1" customWidth="1"/>
    <col min="10511" max="10511" width="12.42578125" bestFit="1" customWidth="1"/>
    <col min="10512" max="10512" width="13.28515625" bestFit="1" customWidth="1"/>
    <col min="10513" max="10513" width="46.7109375" bestFit="1" customWidth="1"/>
    <col min="10753" max="10753" width="61" customWidth="1"/>
    <col min="10754" max="10754" width="9.140625" customWidth="1"/>
    <col min="10755" max="10755" width="5.85546875" customWidth="1"/>
    <col min="10756" max="10756" width="5.140625" customWidth="1"/>
    <col min="10757" max="10757" width="18.140625" customWidth="1"/>
    <col min="10758" max="10758" width="8.5703125" customWidth="1"/>
    <col min="10759" max="10759" width="27.140625" customWidth="1"/>
    <col min="10760" max="10766" width="0" hidden="1" customWidth="1"/>
    <col min="10767" max="10767" width="12.42578125" bestFit="1" customWidth="1"/>
    <col min="10768" max="10768" width="13.28515625" bestFit="1" customWidth="1"/>
    <col min="10769" max="10769" width="46.7109375" bestFit="1" customWidth="1"/>
    <col min="11009" max="11009" width="61" customWidth="1"/>
    <col min="11010" max="11010" width="9.140625" customWidth="1"/>
    <col min="11011" max="11011" width="5.85546875" customWidth="1"/>
    <col min="11012" max="11012" width="5.140625" customWidth="1"/>
    <col min="11013" max="11013" width="18.140625" customWidth="1"/>
    <col min="11014" max="11014" width="8.5703125" customWidth="1"/>
    <col min="11015" max="11015" width="27.140625" customWidth="1"/>
    <col min="11016" max="11022" width="0" hidden="1" customWidth="1"/>
    <col min="11023" max="11023" width="12.42578125" bestFit="1" customWidth="1"/>
    <col min="11024" max="11024" width="13.28515625" bestFit="1" customWidth="1"/>
    <col min="11025" max="11025" width="46.7109375" bestFit="1" customWidth="1"/>
    <col min="11265" max="11265" width="61" customWidth="1"/>
    <col min="11266" max="11266" width="9.140625" customWidth="1"/>
    <col min="11267" max="11267" width="5.85546875" customWidth="1"/>
    <col min="11268" max="11268" width="5.140625" customWidth="1"/>
    <col min="11269" max="11269" width="18.140625" customWidth="1"/>
    <col min="11270" max="11270" width="8.5703125" customWidth="1"/>
    <col min="11271" max="11271" width="27.140625" customWidth="1"/>
    <col min="11272" max="11278" width="0" hidden="1" customWidth="1"/>
    <col min="11279" max="11279" width="12.42578125" bestFit="1" customWidth="1"/>
    <col min="11280" max="11280" width="13.28515625" bestFit="1" customWidth="1"/>
    <col min="11281" max="11281" width="46.7109375" bestFit="1" customWidth="1"/>
    <col min="11521" max="11521" width="61" customWidth="1"/>
    <col min="11522" max="11522" width="9.140625" customWidth="1"/>
    <col min="11523" max="11523" width="5.85546875" customWidth="1"/>
    <col min="11524" max="11524" width="5.140625" customWidth="1"/>
    <col min="11525" max="11525" width="18.140625" customWidth="1"/>
    <col min="11526" max="11526" width="8.5703125" customWidth="1"/>
    <col min="11527" max="11527" width="27.140625" customWidth="1"/>
    <col min="11528" max="11534" width="0" hidden="1" customWidth="1"/>
    <col min="11535" max="11535" width="12.42578125" bestFit="1" customWidth="1"/>
    <col min="11536" max="11536" width="13.28515625" bestFit="1" customWidth="1"/>
    <col min="11537" max="11537" width="46.7109375" bestFit="1" customWidth="1"/>
    <col min="11777" max="11777" width="61" customWidth="1"/>
    <col min="11778" max="11778" width="9.140625" customWidth="1"/>
    <col min="11779" max="11779" width="5.85546875" customWidth="1"/>
    <col min="11780" max="11780" width="5.140625" customWidth="1"/>
    <col min="11781" max="11781" width="18.140625" customWidth="1"/>
    <col min="11782" max="11782" width="8.5703125" customWidth="1"/>
    <col min="11783" max="11783" width="27.140625" customWidth="1"/>
    <col min="11784" max="11790" width="0" hidden="1" customWidth="1"/>
    <col min="11791" max="11791" width="12.42578125" bestFit="1" customWidth="1"/>
    <col min="11792" max="11792" width="13.28515625" bestFit="1" customWidth="1"/>
    <col min="11793" max="11793" width="46.7109375" bestFit="1" customWidth="1"/>
    <col min="12033" max="12033" width="61" customWidth="1"/>
    <col min="12034" max="12034" width="9.140625" customWidth="1"/>
    <col min="12035" max="12035" width="5.85546875" customWidth="1"/>
    <col min="12036" max="12036" width="5.140625" customWidth="1"/>
    <col min="12037" max="12037" width="18.140625" customWidth="1"/>
    <col min="12038" max="12038" width="8.5703125" customWidth="1"/>
    <col min="12039" max="12039" width="27.140625" customWidth="1"/>
    <col min="12040" max="12046" width="0" hidden="1" customWidth="1"/>
    <col min="12047" max="12047" width="12.42578125" bestFit="1" customWidth="1"/>
    <col min="12048" max="12048" width="13.28515625" bestFit="1" customWidth="1"/>
    <col min="12049" max="12049" width="46.7109375" bestFit="1" customWidth="1"/>
    <col min="12289" max="12289" width="61" customWidth="1"/>
    <col min="12290" max="12290" width="9.140625" customWidth="1"/>
    <col min="12291" max="12291" width="5.85546875" customWidth="1"/>
    <col min="12292" max="12292" width="5.140625" customWidth="1"/>
    <col min="12293" max="12293" width="18.140625" customWidth="1"/>
    <col min="12294" max="12294" width="8.5703125" customWidth="1"/>
    <col min="12295" max="12295" width="27.140625" customWidth="1"/>
    <col min="12296" max="12302" width="0" hidden="1" customWidth="1"/>
    <col min="12303" max="12303" width="12.42578125" bestFit="1" customWidth="1"/>
    <col min="12304" max="12304" width="13.28515625" bestFit="1" customWidth="1"/>
    <col min="12305" max="12305" width="46.7109375" bestFit="1" customWidth="1"/>
    <col min="12545" max="12545" width="61" customWidth="1"/>
    <col min="12546" max="12546" width="9.140625" customWidth="1"/>
    <col min="12547" max="12547" width="5.85546875" customWidth="1"/>
    <col min="12548" max="12548" width="5.140625" customWidth="1"/>
    <col min="12549" max="12549" width="18.140625" customWidth="1"/>
    <col min="12550" max="12550" width="8.5703125" customWidth="1"/>
    <col min="12551" max="12551" width="27.140625" customWidth="1"/>
    <col min="12552" max="12558" width="0" hidden="1" customWidth="1"/>
    <col min="12559" max="12559" width="12.42578125" bestFit="1" customWidth="1"/>
    <col min="12560" max="12560" width="13.28515625" bestFit="1" customWidth="1"/>
    <col min="12561" max="12561" width="46.7109375" bestFit="1" customWidth="1"/>
    <col min="12801" max="12801" width="61" customWidth="1"/>
    <col min="12802" max="12802" width="9.140625" customWidth="1"/>
    <col min="12803" max="12803" width="5.85546875" customWidth="1"/>
    <col min="12804" max="12804" width="5.140625" customWidth="1"/>
    <col min="12805" max="12805" width="18.140625" customWidth="1"/>
    <col min="12806" max="12806" width="8.5703125" customWidth="1"/>
    <col min="12807" max="12807" width="27.140625" customWidth="1"/>
    <col min="12808" max="12814" width="0" hidden="1" customWidth="1"/>
    <col min="12815" max="12815" width="12.42578125" bestFit="1" customWidth="1"/>
    <col min="12816" max="12816" width="13.28515625" bestFit="1" customWidth="1"/>
    <col min="12817" max="12817" width="46.7109375" bestFit="1" customWidth="1"/>
    <col min="13057" max="13057" width="61" customWidth="1"/>
    <col min="13058" max="13058" width="9.140625" customWidth="1"/>
    <col min="13059" max="13059" width="5.85546875" customWidth="1"/>
    <col min="13060" max="13060" width="5.140625" customWidth="1"/>
    <col min="13061" max="13061" width="18.140625" customWidth="1"/>
    <col min="13062" max="13062" width="8.5703125" customWidth="1"/>
    <col min="13063" max="13063" width="27.140625" customWidth="1"/>
    <col min="13064" max="13070" width="0" hidden="1" customWidth="1"/>
    <col min="13071" max="13071" width="12.42578125" bestFit="1" customWidth="1"/>
    <col min="13072" max="13072" width="13.28515625" bestFit="1" customWidth="1"/>
    <col min="13073" max="13073" width="46.7109375" bestFit="1" customWidth="1"/>
    <col min="13313" max="13313" width="61" customWidth="1"/>
    <col min="13314" max="13314" width="9.140625" customWidth="1"/>
    <col min="13315" max="13315" width="5.85546875" customWidth="1"/>
    <col min="13316" max="13316" width="5.140625" customWidth="1"/>
    <col min="13317" max="13317" width="18.140625" customWidth="1"/>
    <col min="13318" max="13318" width="8.5703125" customWidth="1"/>
    <col min="13319" max="13319" width="27.140625" customWidth="1"/>
    <col min="13320" max="13326" width="0" hidden="1" customWidth="1"/>
    <col min="13327" max="13327" width="12.42578125" bestFit="1" customWidth="1"/>
    <col min="13328" max="13328" width="13.28515625" bestFit="1" customWidth="1"/>
    <col min="13329" max="13329" width="46.7109375" bestFit="1" customWidth="1"/>
    <col min="13569" max="13569" width="61" customWidth="1"/>
    <col min="13570" max="13570" width="9.140625" customWidth="1"/>
    <col min="13571" max="13571" width="5.85546875" customWidth="1"/>
    <col min="13572" max="13572" width="5.140625" customWidth="1"/>
    <col min="13573" max="13573" width="18.140625" customWidth="1"/>
    <col min="13574" max="13574" width="8.5703125" customWidth="1"/>
    <col min="13575" max="13575" width="27.140625" customWidth="1"/>
    <col min="13576" max="13582" width="0" hidden="1" customWidth="1"/>
    <col min="13583" max="13583" width="12.42578125" bestFit="1" customWidth="1"/>
    <col min="13584" max="13584" width="13.28515625" bestFit="1" customWidth="1"/>
    <col min="13585" max="13585" width="46.7109375" bestFit="1" customWidth="1"/>
    <col min="13825" max="13825" width="61" customWidth="1"/>
    <col min="13826" max="13826" width="9.140625" customWidth="1"/>
    <col min="13827" max="13827" width="5.85546875" customWidth="1"/>
    <col min="13828" max="13828" width="5.140625" customWidth="1"/>
    <col min="13829" max="13829" width="18.140625" customWidth="1"/>
    <col min="13830" max="13830" width="8.5703125" customWidth="1"/>
    <col min="13831" max="13831" width="27.140625" customWidth="1"/>
    <col min="13832" max="13838" width="0" hidden="1" customWidth="1"/>
    <col min="13839" max="13839" width="12.42578125" bestFit="1" customWidth="1"/>
    <col min="13840" max="13840" width="13.28515625" bestFit="1" customWidth="1"/>
    <col min="13841" max="13841" width="46.7109375" bestFit="1" customWidth="1"/>
    <col min="14081" max="14081" width="61" customWidth="1"/>
    <col min="14082" max="14082" width="9.140625" customWidth="1"/>
    <col min="14083" max="14083" width="5.85546875" customWidth="1"/>
    <col min="14084" max="14084" width="5.140625" customWidth="1"/>
    <col min="14085" max="14085" width="18.140625" customWidth="1"/>
    <col min="14086" max="14086" width="8.5703125" customWidth="1"/>
    <col min="14087" max="14087" width="27.140625" customWidth="1"/>
    <col min="14088" max="14094" width="0" hidden="1" customWidth="1"/>
    <col min="14095" max="14095" width="12.42578125" bestFit="1" customWidth="1"/>
    <col min="14096" max="14096" width="13.28515625" bestFit="1" customWidth="1"/>
    <col min="14097" max="14097" width="46.7109375" bestFit="1" customWidth="1"/>
    <col min="14337" max="14337" width="61" customWidth="1"/>
    <col min="14338" max="14338" width="9.140625" customWidth="1"/>
    <col min="14339" max="14339" width="5.85546875" customWidth="1"/>
    <col min="14340" max="14340" width="5.140625" customWidth="1"/>
    <col min="14341" max="14341" width="18.140625" customWidth="1"/>
    <col min="14342" max="14342" width="8.5703125" customWidth="1"/>
    <col min="14343" max="14343" width="27.140625" customWidth="1"/>
    <col min="14344" max="14350" width="0" hidden="1" customWidth="1"/>
    <col min="14351" max="14351" width="12.42578125" bestFit="1" customWidth="1"/>
    <col min="14352" max="14352" width="13.28515625" bestFit="1" customWidth="1"/>
    <col min="14353" max="14353" width="46.7109375" bestFit="1" customWidth="1"/>
    <col min="14593" max="14593" width="61" customWidth="1"/>
    <col min="14594" max="14594" width="9.140625" customWidth="1"/>
    <col min="14595" max="14595" width="5.85546875" customWidth="1"/>
    <col min="14596" max="14596" width="5.140625" customWidth="1"/>
    <col min="14597" max="14597" width="18.140625" customWidth="1"/>
    <col min="14598" max="14598" width="8.5703125" customWidth="1"/>
    <col min="14599" max="14599" width="27.140625" customWidth="1"/>
    <col min="14600" max="14606" width="0" hidden="1" customWidth="1"/>
    <col min="14607" max="14607" width="12.42578125" bestFit="1" customWidth="1"/>
    <col min="14608" max="14608" width="13.28515625" bestFit="1" customWidth="1"/>
    <col min="14609" max="14609" width="46.7109375" bestFit="1" customWidth="1"/>
    <col min="14849" max="14849" width="61" customWidth="1"/>
    <col min="14850" max="14850" width="9.140625" customWidth="1"/>
    <col min="14851" max="14851" width="5.85546875" customWidth="1"/>
    <col min="14852" max="14852" width="5.140625" customWidth="1"/>
    <col min="14853" max="14853" width="18.140625" customWidth="1"/>
    <col min="14854" max="14854" width="8.5703125" customWidth="1"/>
    <col min="14855" max="14855" width="27.140625" customWidth="1"/>
    <col min="14856" max="14862" width="0" hidden="1" customWidth="1"/>
    <col min="14863" max="14863" width="12.42578125" bestFit="1" customWidth="1"/>
    <col min="14864" max="14864" width="13.28515625" bestFit="1" customWidth="1"/>
    <col min="14865" max="14865" width="46.7109375" bestFit="1" customWidth="1"/>
    <col min="15105" max="15105" width="61" customWidth="1"/>
    <col min="15106" max="15106" width="9.140625" customWidth="1"/>
    <col min="15107" max="15107" width="5.85546875" customWidth="1"/>
    <col min="15108" max="15108" width="5.140625" customWidth="1"/>
    <col min="15109" max="15109" width="18.140625" customWidth="1"/>
    <col min="15110" max="15110" width="8.5703125" customWidth="1"/>
    <col min="15111" max="15111" width="27.140625" customWidth="1"/>
    <col min="15112" max="15118" width="0" hidden="1" customWidth="1"/>
    <col min="15119" max="15119" width="12.42578125" bestFit="1" customWidth="1"/>
    <col min="15120" max="15120" width="13.28515625" bestFit="1" customWidth="1"/>
    <col min="15121" max="15121" width="46.7109375" bestFit="1" customWidth="1"/>
    <col min="15361" max="15361" width="61" customWidth="1"/>
    <col min="15362" max="15362" width="9.140625" customWidth="1"/>
    <col min="15363" max="15363" width="5.85546875" customWidth="1"/>
    <col min="15364" max="15364" width="5.140625" customWidth="1"/>
    <col min="15365" max="15365" width="18.140625" customWidth="1"/>
    <col min="15366" max="15366" width="8.5703125" customWidth="1"/>
    <col min="15367" max="15367" width="27.140625" customWidth="1"/>
    <col min="15368" max="15374" width="0" hidden="1" customWidth="1"/>
    <col min="15375" max="15375" width="12.42578125" bestFit="1" customWidth="1"/>
    <col min="15376" max="15376" width="13.28515625" bestFit="1" customWidth="1"/>
    <col min="15377" max="15377" width="46.7109375" bestFit="1" customWidth="1"/>
    <col min="15617" max="15617" width="61" customWidth="1"/>
    <col min="15618" max="15618" width="9.140625" customWidth="1"/>
    <col min="15619" max="15619" width="5.85546875" customWidth="1"/>
    <col min="15620" max="15620" width="5.140625" customWidth="1"/>
    <col min="15621" max="15621" width="18.140625" customWidth="1"/>
    <col min="15622" max="15622" width="8.5703125" customWidth="1"/>
    <col min="15623" max="15623" width="27.140625" customWidth="1"/>
    <col min="15624" max="15630" width="0" hidden="1" customWidth="1"/>
    <col min="15631" max="15631" width="12.42578125" bestFit="1" customWidth="1"/>
    <col min="15632" max="15632" width="13.28515625" bestFit="1" customWidth="1"/>
    <col min="15633" max="15633" width="46.7109375" bestFit="1" customWidth="1"/>
    <col min="15873" max="15873" width="61" customWidth="1"/>
    <col min="15874" max="15874" width="9.140625" customWidth="1"/>
    <col min="15875" max="15875" width="5.85546875" customWidth="1"/>
    <col min="15876" max="15876" width="5.140625" customWidth="1"/>
    <col min="15877" max="15877" width="18.140625" customWidth="1"/>
    <col min="15878" max="15878" width="8.5703125" customWidth="1"/>
    <col min="15879" max="15879" width="27.140625" customWidth="1"/>
    <col min="15880" max="15886" width="0" hidden="1" customWidth="1"/>
    <col min="15887" max="15887" width="12.42578125" bestFit="1" customWidth="1"/>
    <col min="15888" max="15888" width="13.28515625" bestFit="1" customWidth="1"/>
    <col min="15889" max="15889" width="46.7109375" bestFit="1" customWidth="1"/>
    <col min="16129" max="16129" width="61" customWidth="1"/>
    <col min="16130" max="16130" width="9.140625" customWidth="1"/>
    <col min="16131" max="16131" width="5.85546875" customWidth="1"/>
    <col min="16132" max="16132" width="5.140625" customWidth="1"/>
    <col min="16133" max="16133" width="18.140625" customWidth="1"/>
    <col min="16134" max="16134" width="8.5703125" customWidth="1"/>
    <col min="16135" max="16135" width="27.140625" customWidth="1"/>
    <col min="16136" max="16142" width="0" hidden="1" customWidth="1"/>
    <col min="16143" max="16143" width="12.42578125" bestFit="1" customWidth="1"/>
    <col min="16144" max="16144" width="13.28515625" bestFit="1" customWidth="1"/>
    <col min="16145" max="16145" width="46.7109375" bestFit="1" customWidth="1"/>
  </cols>
  <sheetData>
    <row r="1" spans="1:17" x14ac:dyDescent="0.25">
      <c r="A1" s="181"/>
      <c r="B1" s="181"/>
      <c r="C1" s="181"/>
      <c r="D1" s="181"/>
      <c r="E1" s="181"/>
      <c r="F1" s="181"/>
      <c r="G1" s="218"/>
      <c r="H1" s="219"/>
      <c r="I1" s="219"/>
    </row>
    <row r="2" spans="1:17" ht="18.75" x14ac:dyDescent="0.3">
      <c r="A2" s="181"/>
      <c r="B2" s="181"/>
      <c r="C2" s="181"/>
      <c r="D2" s="181"/>
      <c r="E2" s="181"/>
      <c r="F2" s="182"/>
      <c r="G2" s="218"/>
      <c r="H2" s="220" t="s">
        <v>452</v>
      </c>
      <c r="I2" s="218"/>
    </row>
    <row r="3" spans="1:17" ht="18.75" x14ac:dyDescent="0.3">
      <c r="A3" s="181"/>
      <c r="B3" s="181"/>
      <c r="C3" s="181"/>
      <c r="D3" s="181"/>
      <c r="E3" s="181"/>
      <c r="F3" s="182"/>
      <c r="G3" s="218"/>
      <c r="H3" s="220" t="s">
        <v>151</v>
      </c>
      <c r="I3" s="218"/>
    </row>
    <row r="4" spans="1:17" ht="18.75" x14ac:dyDescent="0.3">
      <c r="A4" s="181"/>
      <c r="B4" s="181"/>
      <c r="C4" s="181"/>
      <c r="D4" s="181"/>
      <c r="E4" s="181"/>
      <c r="F4" s="182"/>
      <c r="G4" s="218"/>
      <c r="H4" s="220" t="s">
        <v>152</v>
      </c>
      <c r="I4" s="218"/>
    </row>
    <row r="5" spans="1:17" ht="18.75" x14ac:dyDescent="0.3">
      <c r="A5" s="181"/>
      <c r="B5" s="181"/>
      <c r="C5" s="181"/>
      <c r="D5" s="181"/>
      <c r="E5" s="181"/>
      <c r="F5" s="182"/>
      <c r="G5" s="218"/>
      <c r="H5" s="220" t="s">
        <v>25</v>
      </c>
      <c r="I5" s="218"/>
    </row>
    <row r="6" spans="1:17" ht="18.75" x14ac:dyDescent="0.3">
      <c r="A6" s="181"/>
      <c r="B6" s="181"/>
      <c r="C6" s="181"/>
      <c r="D6" s="181"/>
      <c r="E6" s="181"/>
      <c r="F6" s="182"/>
      <c r="G6" s="218"/>
      <c r="H6" s="220" t="s">
        <v>26</v>
      </c>
      <c r="I6" s="218"/>
    </row>
    <row r="7" spans="1:17" ht="18.75" x14ac:dyDescent="0.3">
      <c r="A7" s="181"/>
      <c r="B7" s="181"/>
      <c r="C7" s="181"/>
      <c r="D7" s="181"/>
      <c r="E7" s="181"/>
      <c r="F7" s="182"/>
      <c r="G7" s="218"/>
      <c r="H7" s="220" t="s">
        <v>760</v>
      </c>
      <c r="I7" s="218"/>
    </row>
    <row r="8" spans="1:17" ht="18.75" x14ac:dyDescent="0.3">
      <c r="A8" s="181"/>
      <c r="B8" s="181"/>
      <c r="C8" s="181"/>
      <c r="D8" s="181"/>
      <c r="E8" s="181"/>
      <c r="F8" s="182"/>
      <c r="G8" s="218"/>
      <c r="H8" s="220" t="s">
        <v>762</v>
      </c>
      <c r="I8" s="218"/>
    </row>
    <row r="9" spans="1:17" x14ac:dyDescent="0.25">
      <c r="A9" s="181"/>
      <c r="B9" s="181"/>
      <c r="C9" s="181"/>
      <c r="D9" s="181"/>
      <c r="E9" s="181"/>
      <c r="F9" s="181"/>
      <c r="G9" s="218"/>
      <c r="H9" s="219"/>
      <c r="I9" s="219"/>
    </row>
    <row r="10" spans="1:17" ht="96" customHeight="1" x14ac:dyDescent="0.25">
      <c r="A10" s="412" t="s">
        <v>547</v>
      </c>
      <c r="B10" s="412"/>
      <c r="C10" s="412"/>
      <c r="D10" s="412"/>
      <c r="E10" s="412"/>
      <c r="F10" s="412"/>
      <c r="G10" s="412"/>
      <c r="H10" s="412"/>
      <c r="I10" s="412"/>
    </row>
    <row r="11" spans="1:17" x14ac:dyDescent="0.25">
      <c r="A11" s="233"/>
      <c r="B11" s="181"/>
      <c r="C11" s="181"/>
      <c r="D11" s="181"/>
      <c r="E11" s="181"/>
      <c r="F11" s="181"/>
      <c r="G11" s="221"/>
      <c r="H11" s="219"/>
      <c r="I11" s="221" t="s">
        <v>400</v>
      </c>
    </row>
    <row r="12" spans="1:17" s="3" customFormat="1" ht="29.25" customHeight="1" x14ac:dyDescent="0.25">
      <c r="A12" s="234" t="s">
        <v>94</v>
      </c>
      <c r="B12" s="51" t="s">
        <v>98</v>
      </c>
      <c r="C12" s="51" t="s">
        <v>99</v>
      </c>
      <c r="D12" s="51" t="s">
        <v>100</v>
      </c>
      <c r="E12" s="51" t="s">
        <v>95</v>
      </c>
      <c r="F12" s="51" t="s">
        <v>96</v>
      </c>
      <c r="G12" s="222" t="s">
        <v>322</v>
      </c>
      <c r="H12" s="223" t="s">
        <v>399</v>
      </c>
      <c r="I12" s="223" t="s">
        <v>505</v>
      </c>
      <c r="J12" s="38"/>
      <c r="K12" s="19"/>
      <c r="M12" s="19"/>
      <c r="O12" s="42"/>
      <c r="P12" s="42"/>
      <c r="Q12" s="43"/>
    </row>
    <row r="13" spans="1:17" s="8" customFormat="1" ht="39" customHeight="1" x14ac:dyDescent="0.25">
      <c r="A13" s="235" t="s">
        <v>24</v>
      </c>
      <c r="B13" s="128">
        <v>701</v>
      </c>
      <c r="C13" s="53"/>
      <c r="D13" s="53"/>
      <c r="E13" s="53"/>
      <c r="F13" s="53"/>
      <c r="G13" s="224">
        <f>G14+G168+G90+G103+G119+G148+G125+G160+G192+G199</f>
        <v>1286039587.6400001</v>
      </c>
      <c r="H13" s="224">
        <f t="shared" ref="H13:I13" si="0">H14+H168+H90+H103+H119+H148+H125+H160+H192+H199</f>
        <v>452052165.08000004</v>
      </c>
      <c r="I13" s="224">
        <f t="shared" si="0"/>
        <v>444098883.88208002</v>
      </c>
      <c r="K13" s="26"/>
      <c r="M13" s="26">
        <f>'приложение 2'!D15+'приложение 3'!G13</f>
        <v>3447336998.1599998</v>
      </c>
      <c r="N13" s="26">
        <f>'приложение 2'!E15+'приложение 3'!H13</f>
        <v>2358020217.0558</v>
      </c>
      <c r="O13" s="26">
        <f>'приложение 2'!F15+'приложение 3'!I13</f>
        <v>2254582799.5698733</v>
      </c>
      <c r="P13" s="25"/>
      <c r="Q13" s="24"/>
    </row>
    <row r="14" spans="1:17" s="7" customFormat="1" x14ac:dyDescent="0.25">
      <c r="A14" s="135" t="s">
        <v>0</v>
      </c>
      <c r="B14" s="128">
        <v>701</v>
      </c>
      <c r="C14" s="125" t="s">
        <v>74</v>
      </c>
      <c r="D14" s="125"/>
      <c r="E14" s="125"/>
      <c r="F14" s="125"/>
      <c r="G14" s="117">
        <f>G15+G20+G27+G35+G47+G52</f>
        <v>595652783.87</v>
      </c>
      <c r="H14" s="117">
        <f>H15+H20+H27+H35+H47+H52</f>
        <v>408150969.77999997</v>
      </c>
      <c r="I14" s="117">
        <f>I15+I20+I27+I35+I47+I52</f>
        <v>404912963.90208</v>
      </c>
      <c r="K14" s="20"/>
      <c r="M14" s="20"/>
      <c r="O14" s="32"/>
      <c r="P14" s="32"/>
      <c r="Q14" s="33"/>
    </row>
    <row r="15" spans="1:17" s="7" customFormat="1" ht="47.25" x14ac:dyDescent="0.25">
      <c r="A15" s="135" t="s">
        <v>76</v>
      </c>
      <c r="B15" s="128">
        <v>701</v>
      </c>
      <c r="C15" s="125" t="s">
        <v>74</v>
      </c>
      <c r="D15" s="125" t="s">
        <v>75</v>
      </c>
      <c r="E15" s="125"/>
      <c r="F15" s="125"/>
      <c r="G15" s="117">
        <f>G16</f>
        <v>6545293</v>
      </c>
      <c r="H15" s="117">
        <f t="shared" ref="H15:I15" si="1">H16</f>
        <v>6474013</v>
      </c>
      <c r="I15" s="117">
        <f t="shared" si="1"/>
        <v>6551613</v>
      </c>
      <c r="K15" s="20"/>
      <c r="M15" s="20"/>
      <c r="O15" s="32"/>
      <c r="P15" s="32"/>
      <c r="Q15" s="33"/>
    </row>
    <row r="16" spans="1:17" s="7" customFormat="1" x14ac:dyDescent="0.25">
      <c r="A16" s="135" t="s">
        <v>110</v>
      </c>
      <c r="B16" s="128">
        <v>701</v>
      </c>
      <c r="C16" s="125" t="s">
        <v>74</v>
      </c>
      <c r="D16" s="125" t="s">
        <v>75</v>
      </c>
      <c r="E16" s="125" t="s">
        <v>216</v>
      </c>
      <c r="F16" s="125"/>
      <c r="G16" s="117">
        <f>G17</f>
        <v>6545293</v>
      </c>
      <c r="H16" s="117">
        <f t="shared" ref="H16:I17" si="2">H17</f>
        <v>6474013</v>
      </c>
      <c r="I16" s="117">
        <f t="shared" si="2"/>
        <v>6551613</v>
      </c>
      <c r="K16" s="20"/>
      <c r="M16" s="20"/>
      <c r="O16" s="32"/>
      <c r="P16" s="32"/>
      <c r="Q16" s="33"/>
    </row>
    <row r="17" spans="1:17" s="3" customFormat="1" ht="75.75" x14ac:dyDescent="0.25">
      <c r="A17" s="119" t="s">
        <v>209</v>
      </c>
      <c r="B17" s="131">
        <v>701</v>
      </c>
      <c r="C17" s="126" t="s">
        <v>74</v>
      </c>
      <c r="D17" s="126" t="s">
        <v>75</v>
      </c>
      <c r="E17" s="126" t="s">
        <v>215</v>
      </c>
      <c r="F17" s="126"/>
      <c r="G17" s="118">
        <f>G18</f>
        <v>6545293</v>
      </c>
      <c r="H17" s="118">
        <f t="shared" si="2"/>
        <v>6474013</v>
      </c>
      <c r="I17" s="118">
        <f t="shared" si="2"/>
        <v>6551613</v>
      </c>
      <c r="K17" s="19"/>
      <c r="M17" s="19"/>
      <c r="N17"/>
      <c r="O17" s="42"/>
      <c r="P17" s="42"/>
      <c r="Q17" s="43"/>
    </row>
    <row r="18" spans="1:17" s="3" customFormat="1" x14ac:dyDescent="0.25">
      <c r="A18" s="119" t="s">
        <v>101</v>
      </c>
      <c r="B18" s="131">
        <v>701</v>
      </c>
      <c r="C18" s="126" t="s">
        <v>74</v>
      </c>
      <c r="D18" s="126" t="s">
        <v>75</v>
      </c>
      <c r="E18" s="126" t="s">
        <v>218</v>
      </c>
      <c r="F18" s="126"/>
      <c r="G18" s="118">
        <f>G19</f>
        <v>6545293</v>
      </c>
      <c r="H18" s="118">
        <f t="shared" ref="H18:I18" si="3">H19</f>
        <v>6474013</v>
      </c>
      <c r="I18" s="118">
        <f t="shared" si="3"/>
        <v>6551613</v>
      </c>
      <c r="K18" s="19"/>
      <c r="M18" s="19"/>
      <c r="N18" s="7"/>
      <c r="O18" s="42"/>
      <c r="P18" s="42"/>
      <c r="Q18" s="43"/>
    </row>
    <row r="19" spans="1:17" ht="75.75" x14ac:dyDescent="0.25">
      <c r="A19" s="119" t="s">
        <v>111</v>
      </c>
      <c r="B19" s="131">
        <v>701</v>
      </c>
      <c r="C19" s="126" t="s">
        <v>74</v>
      </c>
      <c r="D19" s="126" t="s">
        <v>75</v>
      </c>
      <c r="E19" s="126" t="s">
        <v>218</v>
      </c>
      <c r="F19" s="126" t="s">
        <v>105</v>
      </c>
      <c r="G19" s="118">
        <v>6545293</v>
      </c>
      <c r="H19" s="120">
        <v>6474013</v>
      </c>
      <c r="I19" s="120">
        <v>6551613</v>
      </c>
      <c r="N19" s="7"/>
      <c r="P19" s="30"/>
    </row>
    <row r="20" spans="1:17" s="7" customFormat="1" ht="63" x14ac:dyDescent="0.25">
      <c r="A20" s="135" t="s">
        <v>102</v>
      </c>
      <c r="B20" s="128">
        <v>701</v>
      </c>
      <c r="C20" s="125" t="s">
        <v>74</v>
      </c>
      <c r="D20" s="125" t="s">
        <v>77</v>
      </c>
      <c r="E20" s="125"/>
      <c r="F20" s="125"/>
      <c r="G20" s="117">
        <f>G21</f>
        <v>4292994.66</v>
      </c>
      <c r="H20" s="117">
        <f t="shared" ref="H20:I21" si="4">H21</f>
        <v>4458544.66</v>
      </c>
      <c r="I20" s="117">
        <f t="shared" si="4"/>
        <v>4200014.66</v>
      </c>
      <c r="K20" s="20"/>
      <c r="M20" s="20"/>
      <c r="O20" s="32"/>
      <c r="P20" s="32"/>
      <c r="Q20" s="32"/>
    </row>
    <row r="21" spans="1:17" s="7" customFormat="1" x14ac:dyDescent="0.25">
      <c r="A21" s="135" t="s">
        <v>110</v>
      </c>
      <c r="B21" s="128">
        <v>701</v>
      </c>
      <c r="C21" s="125" t="s">
        <v>74</v>
      </c>
      <c r="D21" s="125" t="s">
        <v>77</v>
      </c>
      <c r="E21" s="125" t="s">
        <v>216</v>
      </c>
      <c r="F21" s="125"/>
      <c r="G21" s="117">
        <f>G22</f>
        <v>4292994.66</v>
      </c>
      <c r="H21" s="117">
        <f t="shared" si="4"/>
        <v>4458544.66</v>
      </c>
      <c r="I21" s="117">
        <f t="shared" si="4"/>
        <v>4200014.66</v>
      </c>
      <c r="K21" s="20"/>
      <c r="M21" s="20"/>
      <c r="O21" s="32"/>
      <c r="P21" s="32"/>
      <c r="Q21" s="33"/>
    </row>
    <row r="22" spans="1:17" s="3" customFormat="1" ht="75.75" x14ac:dyDescent="0.25">
      <c r="A22" s="119" t="s">
        <v>209</v>
      </c>
      <c r="B22" s="131">
        <v>701</v>
      </c>
      <c r="C22" s="126" t="s">
        <v>74</v>
      </c>
      <c r="D22" s="126" t="s">
        <v>77</v>
      </c>
      <c r="E22" s="126" t="s">
        <v>215</v>
      </c>
      <c r="F22" s="126"/>
      <c r="G22" s="118">
        <f>G23</f>
        <v>4292994.66</v>
      </c>
      <c r="H22" s="118">
        <f t="shared" ref="H22:I22" si="5">H23</f>
        <v>4458544.66</v>
      </c>
      <c r="I22" s="118">
        <f t="shared" si="5"/>
        <v>4200014.66</v>
      </c>
      <c r="K22" s="19"/>
      <c r="M22" s="19"/>
      <c r="N22" s="7"/>
      <c r="O22" s="42"/>
      <c r="P22" s="42"/>
      <c r="Q22" s="43"/>
    </row>
    <row r="23" spans="1:17" s="3" customFormat="1" ht="30.75" x14ac:dyDescent="0.25">
      <c r="A23" s="129" t="s">
        <v>112</v>
      </c>
      <c r="B23" s="131">
        <v>701</v>
      </c>
      <c r="C23" s="126" t="s">
        <v>74</v>
      </c>
      <c r="D23" s="126" t="s">
        <v>77</v>
      </c>
      <c r="E23" s="126" t="s">
        <v>217</v>
      </c>
      <c r="F23" s="126"/>
      <c r="G23" s="118">
        <f>G24+G25+G26</f>
        <v>4292994.66</v>
      </c>
      <c r="H23" s="118">
        <f t="shared" ref="H23:I23" si="6">H24+H25+H26</f>
        <v>4458544.66</v>
      </c>
      <c r="I23" s="118">
        <f t="shared" si="6"/>
        <v>4200014.66</v>
      </c>
      <c r="K23" s="19"/>
      <c r="M23" s="19"/>
      <c r="N23" s="7"/>
      <c r="O23" s="42"/>
      <c r="P23" s="42"/>
      <c r="Q23" s="43"/>
    </row>
    <row r="24" spans="1:17" ht="75.75" x14ac:dyDescent="0.25">
      <c r="A24" s="119" t="s">
        <v>111</v>
      </c>
      <c r="B24" s="131">
        <v>701</v>
      </c>
      <c r="C24" s="126" t="s">
        <v>74</v>
      </c>
      <c r="D24" s="126" t="s">
        <v>77</v>
      </c>
      <c r="E24" s="126" t="s">
        <v>217</v>
      </c>
      <c r="F24" s="126" t="s">
        <v>105</v>
      </c>
      <c r="G24" s="118">
        <v>958894.66</v>
      </c>
      <c r="H24" s="120">
        <v>988634.66</v>
      </c>
      <c r="I24" s="120">
        <v>698034.66</v>
      </c>
      <c r="J24">
        <v>250000</v>
      </c>
      <c r="N24" s="7"/>
      <c r="P24" s="30"/>
    </row>
    <row r="25" spans="1:17" ht="30.75" x14ac:dyDescent="0.25">
      <c r="A25" s="119" t="s">
        <v>402</v>
      </c>
      <c r="B25" s="131">
        <v>701</v>
      </c>
      <c r="C25" s="126" t="s">
        <v>74</v>
      </c>
      <c r="D25" s="126" t="s">
        <v>77</v>
      </c>
      <c r="E25" s="126" t="s">
        <v>217</v>
      </c>
      <c r="F25" s="126" t="s">
        <v>106</v>
      </c>
      <c r="G25" s="118">
        <v>3309100</v>
      </c>
      <c r="H25" s="120">
        <v>3444910</v>
      </c>
      <c r="I25" s="120">
        <v>3476980</v>
      </c>
      <c r="J25">
        <v>150000</v>
      </c>
      <c r="N25" s="7"/>
      <c r="P25" s="30"/>
    </row>
    <row r="26" spans="1:17" x14ac:dyDescent="0.25">
      <c r="A26" s="119" t="s">
        <v>114</v>
      </c>
      <c r="B26" s="131">
        <v>701</v>
      </c>
      <c r="C26" s="126" t="s">
        <v>74</v>
      </c>
      <c r="D26" s="126" t="s">
        <v>77</v>
      </c>
      <c r="E26" s="126" t="s">
        <v>217</v>
      </c>
      <c r="F26" s="126" t="s">
        <v>107</v>
      </c>
      <c r="G26" s="118">
        <v>25000</v>
      </c>
      <c r="H26" s="118">
        <v>25000</v>
      </c>
      <c r="I26" s="118">
        <v>25000</v>
      </c>
      <c r="N26" s="7"/>
      <c r="P26" s="30"/>
    </row>
    <row r="27" spans="1:17" s="7" customFormat="1" ht="78.75" x14ac:dyDescent="0.25">
      <c r="A27" s="236" t="s">
        <v>84</v>
      </c>
      <c r="B27" s="128">
        <v>701</v>
      </c>
      <c r="C27" s="125" t="s">
        <v>74</v>
      </c>
      <c r="D27" s="125" t="s">
        <v>78</v>
      </c>
      <c r="E27" s="125"/>
      <c r="F27" s="125"/>
      <c r="G27" s="117">
        <f>G28</f>
        <v>67878895.090000004</v>
      </c>
      <c r="H27" s="117">
        <f t="shared" ref="H27:I29" si="7">H28</f>
        <v>69137570.670000002</v>
      </c>
      <c r="I27" s="117">
        <f t="shared" si="7"/>
        <v>69566412.612080008</v>
      </c>
      <c r="K27" s="20"/>
      <c r="M27" s="20"/>
      <c r="O27" s="32"/>
      <c r="P27" s="32"/>
      <c r="Q27" s="33"/>
    </row>
    <row r="28" spans="1:17" s="7" customFormat="1" x14ac:dyDescent="0.25">
      <c r="A28" s="135" t="s">
        <v>110</v>
      </c>
      <c r="B28" s="128">
        <v>701</v>
      </c>
      <c r="C28" s="125" t="s">
        <v>74</v>
      </c>
      <c r="D28" s="125" t="s">
        <v>78</v>
      </c>
      <c r="E28" s="125" t="s">
        <v>216</v>
      </c>
      <c r="F28" s="125"/>
      <c r="G28" s="117">
        <f>G29</f>
        <v>67878895.090000004</v>
      </c>
      <c r="H28" s="117">
        <f t="shared" si="7"/>
        <v>69137570.670000002</v>
      </c>
      <c r="I28" s="117">
        <f t="shared" si="7"/>
        <v>69566412.612080008</v>
      </c>
      <c r="K28" s="20"/>
      <c r="M28" s="20"/>
      <c r="O28" s="32"/>
      <c r="P28" s="32"/>
      <c r="Q28" s="33"/>
    </row>
    <row r="29" spans="1:17" s="3" customFormat="1" ht="75.75" x14ac:dyDescent="0.25">
      <c r="A29" s="119" t="s">
        <v>209</v>
      </c>
      <c r="B29" s="131">
        <v>701</v>
      </c>
      <c r="C29" s="126" t="s">
        <v>74</v>
      </c>
      <c r="D29" s="126" t="s">
        <v>78</v>
      </c>
      <c r="E29" s="126" t="s">
        <v>215</v>
      </c>
      <c r="F29" s="126"/>
      <c r="G29" s="118">
        <f>G30</f>
        <v>67878895.090000004</v>
      </c>
      <c r="H29" s="118">
        <f t="shared" si="7"/>
        <v>69137570.670000002</v>
      </c>
      <c r="I29" s="118">
        <f t="shared" si="7"/>
        <v>69566412.612080008</v>
      </c>
      <c r="K29" s="19"/>
      <c r="M29" s="19"/>
      <c r="O29" s="42"/>
      <c r="P29" s="42"/>
      <c r="Q29" s="42"/>
    </row>
    <row r="30" spans="1:17" s="3" customFormat="1" ht="30.75" x14ac:dyDescent="0.25">
      <c r="A30" s="119" t="s">
        <v>210</v>
      </c>
      <c r="B30" s="131">
        <v>701</v>
      </c>
      <c r="C30" s="126" t="s">
        <v>74</v>
      </c>
      <c r="D30" s="126" t="s">
        <v>78</v>
      </c>
      <c r="E30" s="126" t="s">
        <v>214</v>
      </c>
      <c r="F30" s="126"/>
      <c r="G30" s="118">
        <f>G31+G32+G33+G34</f>
        <v>67878895.090000004</v>
      </c>
      <c r="H30" s="118">
        <f>H31+H32+H34</f>
        <v>69137570.670000002</v>
      </c>
      <c r="I30" s="118">
        <f>I31+I32+I34</f>
        <v>69566412.612080008</v>
      </c>
      <c r="K30" s="19"/>
      <c r="M30" s="19"/>
      <c r="O30" s="42"/>
      <c r="P30" s="42"/>
      <c r="Q30" s="43"/>
    </row>
    <row r="31" spans="1:17" ht="75.75" x14ac:dyDescent="0.25">
      <c r="A31" s="119" t="s">
        <v>111</v>
      </c>
      <c r="B31" s="131">
        <v>701</v>
      </c>
      <c r="C31" s="126" t="s">
        <v>74</v>
      </c>
      <c r="D31" s="126" t="s">
        <v>78</v>
      </c>
      <c r="E31" s="126" t="s">
        <v>214</v>
      </c>
      <c r="F31" s="126" t="s">
        <v>105</v>
      </c>
      <c r="G31" s="118">
        <f>60023980.09-50000</f>
        <v>59973980.090000004</v>
      </c>
      <c r="H31" s="120">
        <v>60929184.490000002</v>
      </c>
      <c r="I31" s="120">
        <v>61013274.219999999</v>
      </c>
      <c r="J31" s="47"/>
      <c r="K31" s="47"/>
      <c r="L31" s="47"/>
      <c r="M31" s="367"/>
      <c r="N31" s="6"/>
      <c r="O31" s="6"/>
      <c r="P31" s="30"/>
      <c r="Q31" s="30"/>
    </row>
    <row r="32" spans="1:17" ht="30.75" x14ac:dyDescent="0.25">
      <c r="A32" s="119" t="s">
        <v>402</v>
      </c>
      <c r="B32" s="131">
        <v>701</v>
      </c>
      <c r="C32" s="126" t="s">
        <v>74</v>
      </c>
      <c r="D32" s="126" t="s">
        <v>78</v>
      </c>
      <c r="E32" s="126" t="s">
        <v>214</v>
      </c>
      <c r="F32" s="126" t="s">
        <v>106</v>
      </c>
      <c r="G32" s="118">
        <v>7699043</v>
      </c>
      <c r="H32" s="120">
        <v>8045499.9400000004</v>
      </c>
      <c r="I32" s="120">
        <v>8383410.9299999997</v>
      </c>
      <c r="M32" s="367"/>
      <c r="N32" s="6"/>
      <c r="P32" s="30"/>
      <c r="Q32" s="30"/>
    </row>
    <row r="33" spans="1:18" ht="30.75" x14ac:dyDescent="0.25">
      <c r="A33" s="119" t="s">
        <v>117</v>
      </c>
      <c r="B33" s="131">
        <v>701</v>
      </c>
      <c r="C33" s="126" t="s">
        <v>74</v>
      </c>
      <c r="D33" s="126" t="s">
        <v>78</v>
      </c>
      <c r="E33" s="126" t="s">
        <v>214</v>
      </c>
      <c r="F33" s="126" t="s">
        <v>108</v>
      </c>
      <c r="G33" s="118">
        <v>50000</v>
      </c>
      <c r="H33" s="120"/>
      <c r="I33" s="120"/>
      <c r="M33" s="367"/>
      <c r="N33" s="6"/>
      <c r="P33" s="30"/>
      <c r="Q33" s="30"/>
    </row>
    <row r="34" spans="1:18" x14ac:dyDescent="0.25">
      <c r="A34" s="119" t="s">
        <v>114</v>
      </c>
      <c r="B34" s="131">
        <v>701</v>
      </c>
      <c r="C34" s="126" t="s">
        <v>74</v>
      </c>
      <c r="D34" s="126" t="s">
        <v>78</v>
      </c>
      <c r="E34" s="126" t="s">
        <v>214</v>
      </c>
      <c r="F34" s="126" t="s">
        <v>107</v>
      </c>
      <c r="G34" s="118">
        <v>155872</v>
      </c>
      <c r="H34" s="120">
        <v>162886.24</v>
      </c>
      <c r="I34" s="120">
        <v>169727.46208</v>
      </c>
      <c r="N34" s="6"/>
      <c r="P34" s="30"/>
      <c r="Q34" s="30"/>
    </row>
    <row r="35" spans="1:18" s="7" customFormat="1" ht="63" x14ac:dyDescent="0.25">
      <c r="A35" s="135" t="s">
        <v>85</v>
      </c>
      <c r="B35" s="128">
        <v>701</v>
      </c>
      <c r="C35" s="125" t="s">
        <v>74</v>
      </c>
      <c r="D35" s="125" t="s">
        <v>79</v>
      </c>
      <c r="E35" s="125"/>
      <c r="F35" s="125"/>
      <c r="G35" s="117">
        <f>G36</f>
        <v>39166297.460000001</v>
      </c>
      <c r="H35" s="117">
        <f t="shared" ref="H35:I35" si="8">H36</f>
        <v>40754119.93</v>
      </c>
      <c r="I35" s="117">
        <f t="shared" si="8"/>
        <v>40529448.93</v>
      </c>
      <c r="K35" s="20"/>
      <c r="M35" s="20"/>
      <c r="N35" s="20"/>
      <c r="O35" s="32"/>
      <c r="P35" s="32"/>
      <c r="Q35" s="32"/>
    </row>
    <row r="36" spans="1:18" s="7" customFormat="1" x14ac:dyDescent="0.25">
      <c r="A36" s="135" t="s">
        <v>110</v>
      </c>
      <c r="B36" s="128">
        <v>701</v>
      </c>
      <c r="C36" s="125" t="s">
        <v>74</v>
      </c>
      <c r="D36" s="125" t="s">
        <v>79</v>
      </c>
      <c r="E36" s="125" t="s">
        <v>216</v>
      </c>
      <c r="F36" s="125"/>
      <c r="G36" s="117">
        <f>G37+G43</f>
        <v>39166297.460000001</v>
      </c>
      <c r="H36" s="117">
        <f t="shared" ref="H36:I36" si="9">H37+H43</f>
        <v>40754119.93</v>
      </c>
      <c r="I36" s="117">
        <f t="shared" si="9"/>
        <v>40529448.93</v>
      </c>
      <c r="K36" s="20"/>
      <c r="M36" s="20"/>
      <c r="N36" s="20"/>
      <c r="O36" s="32"/>
      <c r="P36" s="32"/>
      <c r="Q36" s="32"/>
    </row>
    <row r="37" spans="1:18" s="3" customFormat="1" ht="75.75" x14ac:dyDescent="0.25">
      <c r="A37" s="119" t="s">
        <v>209</v>
      </c>
      <c r="B37" s="131">
        <v>701</v>
      </c>
      <c r="C37" s="126" t="s">
        <v>74</v>
      </c>
      <c r="D37" s="126" t="s">
        <v>79</v>
      </c>
      <c r="E37" s="126" t="s">
        <v>215</v>
      </c>
      <c r="F37" s="126"/>
      <c r="G37" s="118">
        <f>G38+G40</f>
        <v>9967660.9700000007</v>
      </c>
      <c r="H37" s="118">
        <f t="shared" ref="H37:I37" si="10">H38+H40</f>
        <v>10002496.440000001</v>
      </c>
      <c r="I37" s="118">
        <f t="shared" si="10"/>
        <v>10034357.440000001</v>
      </c>
      <c r="K37" s="19"/>
      <c r="M37" s="19"/>
      <c r="N37" s="19"/>
      <c r="O37" s="42"/>
      <c r="P37" s="42"/>
      <c r="Q37" s="42"/>
    </row>
    <row r="38" spans="1:18" s="3" customFormat="1" ht="30.75" x14ac:dyDescent="0.25">
      <c r="A38" s="119" t="s">
        <v>211</v>
      </c>
      <c r="B38" s="131">
        <v>701</v>
      </c>
      <c r="C38" s="126" t="s">
        <v>74</v>
      </c>
      <c r="D38" s="126" t="s">
        <v>79</v>
      </c>
      <c r="E38" s="126" t="s">
        <v>213</v>
      </c>
      <c r="F38" s="126"/>
      <c r="G38" s="118">
        <f>G39</f>
        <v>3364252</v>
      </c>
      <c r="H38" s="118">
        <f t="shared" ref="H38:I38" si="11">H39</f>
        <v>3164252</v>
      </c>
      <c r="I38" s="118">
        <f t="shared" si="11"/>
        <v>3364252</v>
      </c>
      <c r="K38" s="19"/>
      <c r="M38" s="19"/>
      <c r="N38" s="19"/>
      <c r="O38" s="42"/>
      <c r="P38" s="42"/>
      <c r="Q38" s="42"/>
    </row>
    <row r="39" spans="1:18" s="3" customFormat="1" ht="75.75" x14ac:dyDescent="0.25">
      <c r="A39" s="119" t="s">
        <v>111</v>
      </c>
      <c r="B39" s="131">
        <v>701</v>
      </c>
      <c r="C39" s="126" t="s">
        <v>74</v>
      </c>
      <c r="D39" s="126" t="s">
        <v>79</v>
      </c>
      <c r="E39" s="126" t="s">
        <v>213</v>
      </c>
      <c r="F39" s="126" t="s">
        <v>105</v>
      </c>
      <c r="G39" s="118">
        <v>3364252</v>
      </c>
      <c r="H39" s="118">
        <v>3164252</v>
      </c>
      <c r="I39" s="118">
        <v>3364252</v>
      </c>
      <c r="K39" s="19"/>
      <c r="M39" s="19"/>
      <c r="N39" s="19"/>
      <c r="O39" s="42"/>
      <c r="P39" s="42"/>
      <c r="Q39" s="42"/>
    </row>
    <row r="40" spans="1:18" s="3" customFormat="1" ht="30.75" x14ac:dyDescent="0.25">
      <c r="A40" s="119" t="s">
        <v>210</v>
      </c>
      <c r="B40" s="131">
        <v>701</v>
      </c>
      <c r="C40" s="126" t="s">
        <v>74</v>
      </c>
      <c r="D40" s="126" t="s">
        <v>79</v>
      </c>
      <c r="E40" s="126" t="s">
        <v>214</v>
      </c>
      <c r="F40" s="126"/>
      <c r="G40" s="118">
        <f>G41+G42</f>
        <v>6603408.9700000007</v>
      </c>
      <c r="H40" s="118">
        <f t="shared" ref="H40:I40" si="12">H41+H42</f>
        <v>6838244.4400000004</v>
      </c>
      <c r="I40" s="118">
        <f t="shared" si="12"/>
        <v>6670105.4400000004</v>
      </c>
      <c r="K40" s="19"/>
      <c r="M40" s="19"/>
      <c r="N40" s="19"/>
      <c r="O40" s="42"/>
      <c r="P40" s="42"/>
      <c r="Q40" s="42"/>
    </row>
    <row r="41" spans="1:18" ht="75.75" x14ac:dyDescent="0.25">
      <c r="A41" s="119" t="s">
        <v>111</v>
      </c>
      <c r="B41" s="131">
        <v>701</v>
      </c>
      <c r="C41" s="126" t="s">
        <v>74</v>
      </c>
      <c r="D41" s="126" t="s">
        <v>79</v>
      </c>
      <c r="E41" s="126" t="s">
        <v>214</v>
      </c>
      <c r="F41" s="126" t="s">
        <v>105</v>
      </c>
      <c r="G41" s="118">
        <v>5358924.4400000004</v>
      </c>
      <c r="H41" s="120">
        <v>5558924.4400000004</v>
      </c>
      <c r="I41" s="120">
        <v>5358924.4400000004</v>
      </c>
      <c r="N41" s="6"/>
      <c r="P41" s="30"/>
      <c r="Q41" s="30"/>
    </row>
    <row r="42" spans="1:18" ht="30.75" x14ac:dyDescent="0.25">
      <c r="A42" s="119" t="s">
        <v>402</v>
      </c>
      <c r="B42" s="131">
        <v>701</v>
      </c>
      <c r="C42" s="126" t="s">
        <v>74</v>
      </c>
      <c r="D42" s="126" t="s">
        <v>79</v>
      </c>
      <c r="E42" s="126" t="s">
        <v>214</v>
      </c>
      <c r="F42" s="126" t="s">
        <v>106</v>
      </c>
      <c r="G42" s="118">
        <v>1244484.53</v>
      </c>
      <c r="H42" s="120">
        <v>1279320</v>
      </c>
      <c r="I42" s="120">
        <v>1311181</v>
      </c>
      <c r="N42" s="6"/>
      <c r="P42" s="30"/>
      <c r="Q42" s="30"/>
    </row>
    <row r="43" spans="1:18" s="3" customFormat="1" ht="30.75" x14ac:dyDescent="0.25">
      <c r="A43" s="119" t="s">
        <v>210</v>
      </c>
      <c r="B43" s="131">
        <v>701</v>
      </c>
      <c r="C43" s="126" t="s">
        <v>74</v>
      </c>
      <c r="D43" s="126" t="s">
        <v>79</v>
      </c>
      <c r="E43" s="126" t="s">
        <v>214</v>
      </c>
      <c r="F43" s="126"/>
      <c r="G43" s="118">
        <f>G44+G45+G46</f>
        <v>29198636.489999998</v>
      </c>
      <c r="H43" s="118">
        <f>H44+H45+H46</f>
        <v>30751623.489999998</v>
      </c>
      <c r="I43" s="118">
        <f>I44+I45+I46</f>
        <v>30495091.489999998</v>
      </c>
      <c r="K43" s="19"/>
      <c r="M43" s="19"/>
      <c r="N43" s="19"/>
      <c r="O43" s="42"/>
      <c r="P43" s="42"/>
      <c r="Q43" s="42"/>
    </row>
    <row r="44" spans="1:18" ht="75.75" x14ac:dyDescent="0.25">
      <c r="A44" s="119" t="s">
        <v>111</v>
      </c>
      <c r="B44" s="131">
        <v>701</v>
      </c>
      <c r="C44" s="126" t="s">
        <v>74</v>
      </c>
      <c r="D44" s="126" t="s">
        <v>79</v>
      </c>
      <c r="E44" s="126" t="s">
        <v>214</v>
      </c>
      <c r="F44" s="126" t="s">
        <v>105</v>
      </c>
      <c r="G44" s="118">
        <f>28111136.49-1200000</f>
        <v>26911136.489999998</v>
      </c>
      <c r="H44" s="118">
        <v>28373136.489999998</v>
      </c>
      <c r="I44" s="118">
        <v>28123136.489999998</v>
      </c>
      <c r="N44" s="6"/>
      <c r="P44" s="48"/>
      <c r="Q44" s="30"/>
    </row>
    <row r="45" spans="1:18" ht="30.75" x14ac:dyDescent="0.25">
      <c r="A45" s="119" t="s">
        <v>402</v>
      </c>
      <c r="B45" s="131">
        <v>701</v>
      </c>
      <c r="C45" s="126" t="s">
        <v>74</v>
      </c>
      <c r="D45" s="126" t="s">
        <v>79</v>
      </c>
      <c r="E45" s="126" t="s">
        <v>214</v>
      </c>
      <c r="F45" s="126" t="s">
        <v>106</v>
      </c>
      <c r="G45" s="118">
        <v>2287500</v>
      </c>
      <c r="H45" s="120">
        <v>2378487</v>
      </c>
      <c r="I45" s="120">
        <v>2371955</v>
      </c>
      <c r="N45" s="6"/>
      <c r="P45" s="30"/>
      <c r="Q45" s="414"/>
      <c r="R45" s="415"/>
    </row>
    <row r="46" spans="1:18" x14ac:dyDescent="0.25">
      <c r="A46" s="119" t="s">
        <v>114</v>
      </c>
      <c r="B46" s="131">
        <v>701</v>
      </c>
      <c r="C46" s="126" t="s">
        <v>74</v>
      </c>
      <c r="D46" s="126" t="s">
        <v>79</v>
      </c>
      <c r="E46" s="126" t="s">
        <v>214</v>
      </c>
      <c r="F46" s="126" t="s">
        <v>107</v>
      </c>
      <c r="G46" s="118"/>
      <c r="H46" s="120"/>
      <c r="I46" s="120"/>
      <c r="N46" s="6"/>
      <c r="P46" s="30"/>
      <c r="Q46" s="414"/>
      <c r="R46" s="415"/>
    </row>
    <row r="47" spans="1:18" s="7" customFormat="1" x14ac:dyDescent="0.25">
      <c r="A47" s="135" t="s">
        <v>86</v>
      </c>
      <c r="B47" s="128">
        <v>701</v>
      </c>
      <c r="C47" s="125" t="s">
        <v>74</v>
      </c>
      <c r="D47" s="125" t="s">
        <v>81</v>
      </c>
      <c r="E47" s="125"/>
      <c r="F47" s="125"/>
      <c r="G47" s="117">
        <f>G48</f>
        <v>55558860.25</v>
      </c>
      <c r="H47" s="117">
        <f t="shared" ref="H47:I47" si="13">H48</f>
        <v>30000000</v>
      </c>
      <c r="I47" s="117">
        <f t="shared" si="13"/>
        <v>30000000</v>
      </c>
      <c r="K47" s="20"/>
      <c r="M47" s="20"/>
      <c r="N47" s="20"/>
      <c r="O47" s="32"/>
      <c r="P47" s="32"/>
      <c r="Q47" s="32"/>
    </row>
    <row r="48" spans="1:18" s="7" customFormat="1" x14ac:dyDescent="0.25">
      <c r="A48" s="135" t="s">
        <v>110</v>
      </c>
      <c r="B48" s="128">
        <v>701</v>
      </c>
      <c r="C48" s="125" t="s">
        <v>74</v>
      </c>
      <c r="D48" s="125" t="s">
        <v>81</v>
      </c>
      <c r="E48" s="125" t="s">
        <v>216</v>
      </c>
      <c r="F48" s="125"/>
      <c r="G48" s="117">
        <f>G49</f>
        <v>55558860.25</v>
      </c>
      <c r="H48" s="117">
        <f t="shared" ref="H48:I48" si="14">H49</f>
        <v>30000000</v>
      </c>
      <c r="I48" s="117">
        <f t="shared" si="14"/>
        <v>30000000</v>
      </c>
      <c r="K48" s="20"/>
      <c r="M48" s="20"/>
      <c r="N48" s="20"/>
      <c r="O48" s="32"/>
      <c r="P48" s="32"/>
      <c r="Q48" s="32"/>
    </row>
    <row r="49" spans="1:17" s="3" customFormat="1" x14ac:dyDescent="0.25">
      <c r="A49" s="119" t="s">
        <v>89</v>
      </c>
      <c r="B49" s="131">
        <v>701</v>
      </c>
      <c r="C49" s="126" t="s">
        <v>74</v>
      </c>
      <c r="D49" s="126" t="s">
        <v>81</v>
      </c>
      <c r="E49" s="126" t="s">
        <v>219</v>
      </c>
      <c r="F49" s="126"/>
      <c r="G49" s="118">
        <f>G50</f>
        <v>55558860.25</v>
      </c>
      <c r="H49" s="120">
        <f>H50</f>
        <v>30000000</v>
      </c>
      <c r="I49" s="120">
        <f>I50</f>
        <v>30000000</v>
      </c>
      <c r="K49" s="19"/>
      <c r="M49" s="19"/>
      <c r="N49" s="19"/>
      <c r="O49" s="42"/>
      <c r="P49" s="42"/>
      <c r="Q49" s="42"/>
    </row>
    <row r="50" spans="1:17" s="3" customFormat="1" x14ac:dyDescent="0.25">
      <c r="A50" s="119" t="s">
        <v>116</v>
      </c>
      <c r="B50" s="131">
        <v>701</v>
      </c>
      <c r="C50" s="126" t="s">
        <v>74</v>
      </c>
      <c r="D50" s="126" t="s">
        <v>81</v>
      </c>
      <c r="E50" s="126" t="s">
        <v>220</v>
      </c>
      <c r="F50" s="126"/>
      <c r="G50" s="118">
        <f>G51</f>
        <v>55558860.25</v>
      </c>
      <c r="H50" s="120">
        <f>H51</f>
        <v>30000000</v>
      </c>
      <c r="I50" s="120">
        <f>I51</f>
        <v>30000000</v>
      </c>
      <c r="K50" s="19"/>
      <c r="M50" s="373"/>
      <c r="N50" s="373"/>
      <c r="O50" s="42"/>
      <c r="P50" s="42"/>
      <c r="Q50" s="42"/>
    </row>
    <row r="51" spans="1:17" x14ac:dyDescent="0.25">
      <c r="A51" s="119" t="s">
        <v>114</v>
      </c>
      <c r="B51" s="131">
        <v>701</v>
      </c>
      <c r="C51" s="126" t="s">
        <v>74</v>
      </c>
      <c r="D51" s="126" t="s">
        <v>81</v>
      </c>
      <c r="E51" s="126" t="s">
        <v>220</v>
      </c>
      <c r="F51" s="126" t="s">
        <v>107</v>
      </c>
      <c r="G51" s="118">
        <f>60000000-525038.47+50000-2295072.07+197848.75+483077.06-814868.75-1537086.27</f>
        <v>55558860.25</v>
      </c>
      <c r="H51" s="120">
        <v>30000000</v>
      </c>
      <c r="I51" s="120">
        <v>30000000</v>
      </c>
      <c r="L51" s="6"/>
      <c r="M51" s="401">
        <v>-814868.75</v>
      </c>
      <c r="N51" s="401">
        <v>-1537086.27</v>
      </c>
      <c r="O51" s="367"/>
      <c r="P51" s="30"/>
      <c r="Q51" s="30"/>
    </row>
    <row r="52" spans="1:17" s="7" customFormat="1" x14ac:dyDescent="0.25">
      <c r="A52" s="135" t="s">
        <v>87</v>
      </c>
      <c r="B52" s="128">
        <v>701</v>
      </c>
      <c r="C52" s="125" t="s">
        <v>74</v>
      </c>
      <c r="D52" s="125" t="s">
        <v>80</v>
      </c>
      <c r="E52" s="125"/>
      <c r="F52" s="125"/>
      <c r="G52" s="117">
        <f>G53</f>
        <v>422210443.40999997</v>
      </c>
      <c r="H52" s="117">
        <f t="shared" ref="H52:I52" si="15">H53</f>
        <v>257326721.51999998</v>
      </c>
      <c r="I52" s="117">
        <f t="shared" si="15"/>
        <v>254065474.69999999</v>
      </c>
      <c r="K52" s="20"/>
      <c r="M52" s="375"/>
      <c r="N52" s="375"/>
      <c r="O52" s="375"/>
      <c r="P52" s="32"/>
      <c r="Q52" s="32"/>
    </row>
    <row r="53" spans="1:17" s="7" customFormat="1" x14ac:dyDescent="0.25">
      <c r="A53" s="135" t="s">
        <v>110</v>
      </c>
      <c r="B53" s="128">
        <v>701</v>
      </c>
      <c r="C53" s="125" t="s">
        <v>74</v>
      </c>
      <c r="D53" s="125" t="s">
        <v>80</v>
      </c>
      <c r="E53" s="128">
        <v>9900000000</v>
      </c>
      <c r="F53" s="125"/>
      <c r="G53" s="117">
        <f>G54+G72</f>
        <v>422210443.40999997</v>
      </c>
      <c r="H53" s="117">
        <f t="shared" ref="H53:I53" si="16">H54+H72</f>
        <v>257326721.51999998</v>
      </c>
      <c r="I53" s="117">
        <f t="shared" si="16"/>
        <v>254065474.69999999</v>
      </c>
      <c r="K53" s="20"/>
      <c r="M53" s="20"/>
      <c r="N53" s="20"/>
      <c r="O53" s="32"/>
      <c r="P53" s="32"/>
      <c r="Q53" s="32"/>
    </row>
    <row r="54" spans="1:17" s="3" customFormat="1" ht="60" customHeight="1" x14ac:dyDescent="0.25">
      <c r="A54" s="129" t="s">
        <v>209</v>
      </c>
      <c r="B54" s="131">
        <v>701</v>
      </c>
      <c r="C54" s="126" t="s">
        <v>74</v>
      </c>
      <c r="D54" s="126" t="s">
        <v>80</v>
      </c>
      <c r="E54" s="131">
        <v>9910000000</v>
      </c>
      <c r="F54" s="126"/>
      <c r="G54" s="118">
        <f>G55+G57+G59+G62+G64+G68</f>
        <v>264630624.16999999</v>
      </c>
      <c r="H54" s="118">
        <f>H55+H57+H59+H62+H64+H68</f>
        <v>249270765.56999999</v>
      </c>
      <c r="I54" s="118">
        <f>I55+I57+I59+I62+I64+I68</f>
        <v>245911823.56</v>
      </c>
      <c r="K54" s="19"/>
      <c r="M54" s="19"/>
      <c r="N54" s="19"/>
      <c r="O54" s="42"/>
      <c r="P54" s="42"/>
      <c r="Q54" s="42"/>
    </row>
    <row r="55" spans="1:17" s="3" customFormat="1" ht="44.25" customHeight="1" x14ac:dyDescent="0.25">
      <c r="A55" s="129" t="s">
        <v>210</v>
      </c>
      <c r="B55" s="131">
        <v>701</v>
      </c>
      <c r="C55" s="126" t="s">
        <v>74</v>
      </c>
      <c r="D55" s="126" t="s">
        <v>80</v>
      </c>
      <c r="E55" s="131">
        <v>9910011410</v>
      </c>
      <c r="F55" s="126"/>
      <c r="G55" s="118">
        <f>G56</f>
        <v>1066341.46</v>
      </c>
      <c r="H55" s="118">
        <f t="shared" ref="H55:I55" si="17">H56</f>
        <v>1066341.46</v>
      </c>
      <c r="I55" s="118">
        <f t="shared" si="17"/>
        <v>1066341.46</v>
      </c>
      <c r="K55" s="19"/>
      <c r="M55" s="19" t="s">
        <v>502</v>
      </c>
      <c r="N55" s="19"/>
      <c r="O55" s="42"/>
      <c r="P55" s="42"/>
      <c r="Q55" s="42"/>
    </row>
    <row r="56" spans="1:17" s="3" customFormat="1" ht="60" customHeight="1" x14ac:dyDescent="0.25">
      <c r="A56" s="129" t="s">
        <v>111</v>
      </c>
      <c r="B56" s="131">
        <v>701</v>
      </c>
      <c r="C56" s="126" t="s">
        <v>74</v>
      </c>
      <c r="D56" s="126" t="s">
        <v>80</v>
      </c>
      <c r="E56" s="131">
        <v>9910011410</v>
      </c>
      <c r="F56" s="126" t="s">
        <v>105</v>
      </c>
      <c r="G56" s="118">
        <v>1066341.46</v>
      </c>
      <c r="H56" s="118">
        <v>1066341.46</v>
      </c>
      <c r="I56" s="118">
        <v>1066341.46</v>
      </c>
      <c r="K56" s="19"/>
      <c r="M56" s="19"/>
      <c r="N56" s="19"/>
      <c r="O56" s="42"/>
      <c r="P56" s="42"/>
      <c r="Q56" s="42"/>
    </row>
    <row r="57" spans="1:17" s="3" customFormat="1" ht="45.75" customHeight="1" x14ac:dyDescent="0.25">
      <c r="A57" s="129" t="s">
        <v>208</v>
      </c>
      <c r="B57" s="131">
        <v>701</v>
      </c>
      <c r="C57" s="126" t="s">
        <v>74</v>
      </c>
      <c r="D57" s="126" t="s">
        <v>80</v>
      </c>
      <c r="E57" s="131">
        <v>9910022001</v>
      </c>
      <c r="F57" s="126"/>
      <c r="G57" s="118">
        <f>G58</f>
        <v>1399138.87</v>
      </c>
      <c r="H57" s="118">
        <f t="shared" ref="H57:I57" si="18">H58</f>
        <v>1299138.8700000001</v>
      </c>
      <c r="I57" s="118">
        <f t="shared" si="18"/>
        <v>1399138.87</v>
      </c>
      <c r="K57" s="19"/>
      <c r="M57" s="19" t="s">
        <v>483</v>
      </c>
      <c r="N57" s="19"/>
      <c r="O57" s="42"/>
      <c r="P57" s="42"/>
      <c r="Q57" s="42"/>
    </row>
    <row r="58" spans="1:17" s="3" customFormat="1" ht="60" customHeight="1" x14ac:dyDescent="0.25">
      <c r="A58" s="129" t="s">
        <v>111</v>
      </c>
      <c r="B58" s="131">
        <v>701</v>
      </c>
      <c r="C58" s="126" t="s">
        <v>74</v>
      </c>
      <c r="D58" s="126" t="s">
        <v>80</v>
      </c>
      <c r="E58" s="131">
        <v>9910022001</v>
      </c>
      <c r="F58" s="126" t="s">
        <v>105</v>
      </c>
      <c r="G58" s="118">
        <v>1399138.87</v>
      </c>
      <c r="H58" s="118">
        <v>1299138.8700000001</v>
      </c>
      <c r="I58" s="118">
        <v>1399138.87</v>
      </c>
      <c r="K58" s="19"/>
      <c r="M58" s="19"/>
      <c r="N58" s="19"/>
      <c r="O58" s="42"/>
      <c r="P58" s="42"/>
      <c r="Q58" s="42"/>
    </row>
    <row r="59" spans="1:17" s="3" customFormat="1" ht="30.75" x14ac:dyDescent="0.25">
      <c r="A59" s="129" t="s">
        <v>208</v>
      </c>
      <c r="B59" s="131">
        <v>701</v>
      </c>
      <c r="C59" s="126" t="s">
        <v>74</v>
      </c>
      <c r="D59" s="126" t="s">
        <v>80</v>
      </c>
      <c r="E59" s="131">
        <v>9910022001</v>
      </c>
      <c r="F59" s="126"/>
      <c r="G59" s="118">
        <f>G60+G61</f>
        <v>4712628.24</v>
      </c>
      <c r="H59" s="118">
        <f t="shared" ref="H59:I59" si="19">H60+H61</f>
        <v>4588987.67</v>
      </c>
      <c r="I59" s="118">
        <f t="shared" si="19"/>
        <v>4585875.04</v>
      </c>
      <c r="K59" s="19"/>
      <c r="M59" s="19" t="s">
        <v>484</v>
      </c>
      <c r="N59" s="19"/>
      <c r="O59" s="42"/>
      <c r="P59" s="42"/>
      <c r="Q59" s="42"/>
    </row>
    <row r="60" spans="1:17" ht="75.75" x14ac:dyDescent="0.25">
      <c r="A60" s="119" t="s">
        <v>111</v>
      </c>
      <c r="B60" s="131">
        <v>701</v>
      </c>
      <c r="C60" s="126" t="s">
        <v>74</v>
      </c>
      <c r="D60" s="126" t="s">
        <v>80</v>
      </c>
      <c r="E60" s="131">
        <v>9910022001</v>
      </c>
      <c r="F60" s="126" t="s">
        <v>105</v>
      </c>
      <c r="G60" s="118">
        <v>3666479</v>
      </c>
      <c r="H60" s="120">
        <v>3673274</v>
      </c>
      <c r="I60" s="120">
        <v>3672828.5</v>
      </c>
      <c r="N60" s="6"/>
      <c r="P60" s="30"/>
      <c r="Q60" s="30"/>
    </row>
    <row r="61" spans="1:17" ht="30.75" x14ac:dyDescent="0.25">
      <c r="A61" s="119" t="s">
        <v>402</v>
      </c>
      <c r="B61" s="131">
        <v>701</v>
      </c>
      <c r="C61" s="126" t="s">
        <v>74</v>
      </c>
      <c r="D61" s="126" t="s">
        <v>80</v>
      </c>
      <c r="E61" s="131">
        <v>9910022001</v>
      </c>
      <c r="F61" s="126" t="s">
        <v>106</v>
      </c>
      <c r="G61" s="118">
        <v>1046149.24</v>
      </c>
      <c r="H61" s="120">
        <f>915713.66+0.01</f>
        <v>915713.67</v>
      </c>
      <c r="I61" s="120">
        <f>913046.53+0.01</f>
        <v>913046.54</v>
      </c>
      <c r="N61" s="6"/>
      <c r="P61" s="30"/>
      <c r="Q61" s="30"/>
    </row>
    <row r="62" spans="1:17" ht="30.75" x14ac:dyDescent="0.25">
      <c r="A62" s="129" t="s">
        <v>208</v>
      </c>
      <c r="B62" s="131">
        <v>701</v>
      </c>
      <c r="C62" s="126" t="s">
        <v>74</v>
      </c>
      <c r="D62" s="126" t="s">
        <v>80</v>
      </c>
      <c r="E62" s="131">
        <v>9910022001</v>
      </c>
      <c r="F62" s="126"/>
      <c r="G62" s="118">
        <f>SUM(G63:G63)</f>
        <v>195731129.31999999</v>
      </c>
      <c r="H62" s="118">
        <f>SUM(H63:H63)</f>
        <v>180355649.47999999</v>
      </c>
      <c r="I62" s="118">
        <f>SUM(I63:I63)</f>
        <v>176267250.25999999</v>
      </c>
      <c r="M62" s="6" t="s">
        <v>485</v>
      </c>
      <c r="N62" s="6"/>
      <c r="P62" s="30"/>
      <c r="Q62" s="30"/>
    </row>
    <row r="63" spans="1:17" ht="45.75" x14ac:dyDescent="0.25">
      <c r="A63" s="129" t="s">
        <v>120</v>
      </c>
      <c r="B63" s="131">
        <v>701</v>
      </c>
      <c r="C63" s="126" t="s">
        <v>74</v>
      </c>
      <c r="D63" s="126" t="s">
        <v>80</v>
      </c>
      <c r="E63" s="131">
        <v>9910022001</v>
      </c>
      <c r="F63" s="126" t="s">
        <v>123</v>
      </c>
      <c r="G63" s="118">
        <f>115911921.82+76585969.5+1688039+1615920-70721</f>
        <v>195731129.31999999</v>
      </c>
      <c r="H63" s="120">
        <f>118456796.82+53284743.66+8614109</f>
        <v>180355649.47999999</v>
      </c>
      <c r="I63" s="120">
        <f>118287137.82+49366003.44+8614109</f>
        <v>176267250.25999999</v>
      </c>
      <c r="M63" s="367">
        <v>-70721</v>
      </c>
      <c r="N63" s="367"/>
      <c r="P63" s="30"/>
      <c r="Q63" s="30"/>
    </row>
    <row r="64" spans="1:17" ht="30.75" x14ac:dyDescent="0.25">
      <c r="A64" s="129" t="s">
        <v>208</v>
      </c>
      <c r="B64" s="131">
        <v>701</v>
      </c>
      <c r="C64" s="126" t="s">
        <v>74</v>
      </c>
      <c r="D64" s="126" t="s">
        <v>80</v>
      </c>
      <c r="E64" s="131">
        <v>9910022001</v>
      </c>
      <c r="F64" s="126"/>
      <c r="G64" s="118">
        <f>SUM(G65:G67)</f>
        <v>41751586</v>
      </c>
      <c r="H64" s="118">
        <f t="shared" ref="H64:I64" si="20">SUM(H65:H67)</f>
        <v>41953042.089999996</v>
      </c>
      <c r="I64" s="118">
        <f t="shared" si="20"/>
        <v>42149528.93</v>
      </c>
      <c r="M64" s="6" t="s">
        <v>486</v>
      </c>
      <c r="N64" s="6"/>
      <c r="P64" s="30"/>
      <c r="Q64" s="30"/>
    </row>
    <row r="65" spans="1:17" ht="75.75" x14ac:dyDescent="0.25">
      <c r="A65" s="119" t="s">
        <v>111</v>
      </c>
      <c r="B65" s="131">
        <v>701</v>
      </c>
      <c r="C65" s="126" t="s">
        <v>74</v>
      </c>
      <c r="D65" s="126" t="s">
        <v>80</v>
      </c>
      <c r="E65" s="131">
        <v>9910022001</v>
      </c>
      <c r="F65" s="126" t="s">
        <v>105</v>
      </c>
      <c r="G65" s="118">
        <v>39284212</v>
      </c>
      <c r="H65" s="118">
        <v>39374636.259999998</v>
      </c>
      <c r="I65" s="118">
        <v>39462830.049999997</v>
      </c>
      <c r="J65" s="47"/>
      <c r="K65" s="47"/>
      <c r="L65" s="47"/>
      <c r="N65" s="6"/>
      <c r="O65" s="6"/>
      <c r="P65" s="30"/>
      <c r="Q65" s="30"/>
    </row>
    <row r="66" spans="1:17" ht="33.75" customHeight="1" x14ac:dyDescent="0.25">
      <c r="A66" s="119" t="s">
        <v>402</v>
      </c>
      <c r="B66" s="131">
        <v>701</v>
      </c>
      <c r="C66" s="126" t="s">
        <v>74</v>
      </c>
      <c r="D66" s="126" t="s">
        <v>80</v>
      </c>
      <c r="E66" s="131">
        <v>9910022001</v>
      </c>
      <c r="F66" s="126" t="s">
        <v>106</v>
      </c>
      <c r="G66" s="118">
        <v>2467374</v>
      </c>
      <c r="H66" s="120">
        <v>2578405.83</v>
      </c>
      <c r="I66" s="120">
        <v>2686698.88</v>
      </c>
      <c r="N66" s="6"/>
      <c r="P66" s="30"/>
      <c r="Q66" s="30"/>
    </row>
    <row r="67" spans="1:17" ht="21" customHeight="1" x14ac:dyDescent="0.25">
      <c r="A67" s="119" t="s">
        <v>114</v>
      </c>
      <c r="B67" s="131">
        <v>701</v>
      </c>
      <c r="C67" s="126" t="s">
        <v>74</v>
      </c>
      <c r="D67" s="126" t="s">
        <v>80</v>
      </c>
      <c r="E67" s="131">
        <v>9910022001</v>
      </c>
      <c r="F67" s="126" t="s">
        <v>107</v>
      </c>
      <c r="G67" s="118"/>
      <c r="H67" s="120"/>
      <c r="I67" s="120"/>
      <c r="N67" s="6"/>
      <c r="P67" s="30"/>
      <c r="Q67" s="30"/>
    </row>
    <row r="68" spans="1:17" ht="59.25" customHeight="1" x14ac:dyDescent="0.25">
      <c r="A68" s="129" t="s">
        <v>209</v>
      </c>
      <c r="B68" s="131">
        <v>701</v>
      </c>
      <c r="C68" s="126" t="s">
        <v>74</v>
      </c>
      <c r="D68" s="126" t="s">
        <v>80</v>
      </c>
      <c r="E68" s="131">
        <v>9910000000</v>
      </c>
      <c r="F68" s="131"/>
      <c r="G68" s="120">
        <f>G69+G70+G71</f>
        <v>19969800.280000001</v>
      </c>
      <c r="H68" s="120">
        <f>H69+H70+H71</f>
        <v>20007606</v>
      </c>
      <c r="I68" s="120">
        <f>I69+I70+I71</f>
        <v>20443689</v>
      </c>
      <c r="M68" s="6" t="s">
        <v>487</v>
      </c>
      <c r="N68" s="6"/>
      <c r="P68" s="30"/>
      <c r="Q68" s="30"/>
    </row>
    <row r="69" spans="1:17" ht="78" customHeight="1" x14ac:dyDescent="0.25">
      <c r="A69" s="119" t="s">
        <v>111</v>
      </c>
      <c r="B69" s="131">
        <v>701</v>
      </c>
      <c r="C69" s="126" t="s">
        <v>74</v>
      </c>
      <c r="D69" s="126" t="s">
        <v>80</v>
      </c>
      <c r="E69" s="131">
        <v>9910022001</v>
      </c>
      <c r="F69" s="131">
        <v>100</v>
      </c>
      <c r="G69" s="120">
        <v>7953921.3600000003</v>
      </c>
      <c r="H69" s="120">
        <v>7945752</v>
      </c>
      <c r="I69" s="120">
        <v>7962386</v>
      </c>
      <c r="N69" s="6"/>
      <c r="P69" s="30"/>
      <c r="Q69" s="30"/>
    </row>
    <row r="70" spans="1:17" ht="33" customHeight="1" x14ac:dyDescent="0.25">
      <c r="A70" s="119" t="s">
        <v>402</v>
      </c>
      <c r="B70" s="131">
        <v>701</v>
      </c>
      <c r="C70" s="126" t="s">
        <v>74</v>
      </c>
      <c r="D70" s="126" t="s">
        <v>80</v>
      </c>
      <c r="E70" s="131">
        <v>9910022001</v>
      </c>
      <c r="F70" s="131">
        <v>200</v>
      </c>
      <c r="G70" s="120">
        <f>10454699.92+271537-861.1</f>
        <v>10725375.82</v>
      </c>
      <c r="H70" s="120">
        <v>10766996</v>
      </c>
      <c r="I70" s="120">
        <v>11181358</v>
      </c>
      <c r="M70" s="401">
        <v>-861.1</v>
      </c>
      <c r="N70" s="6"/>
      <c r="P70" s="30"/>
      <c r="Q70" s="30"/>
    </row>
    <row r="71" spans="1:17" ht="19.5" customHeight="1" x14ac:dyDescent="0.25">
      <c r="A71" s="129" t="s">
        <v>114</v>
      </c>
      <c r="B71" s="131">
        <v>701</v>
      </c>
      <c r="C71" s="126" t="s">
        <v>74</v>
      </c>
      <c r="D71" s="126" t="s">
        <v>80</v>
      </c>
      <c r="E71" s="131">
        <v>9910022001</v>
      </c>
      <c r="F71" s="131">
        <v>800</v>
      </c>
      <c r="G71" s="120">
        <f>1289642+861.1</f>
        <v>1290503.1000000001</v>
      </c>
      <c r="H71" s="120">
        <v>1294858</v>
      </c>
      <c r="I71" s="120">
        <v>1299945</v>
      </c>
      <c r="M71" s="401">
        <v>861.1</v>
      </c>
      <c r="N71" s="6"/>
      <c r="P71" s="30"/>
      <c r="Q71" s="30"/>
    </row>
    <row r="72" spans="1:17" s="3" customFormat="1" x14ac:dyDescent="0.25">
      <c r="A72" s="119" t="s">
        <v>89</v>
      </c>
      <c r="B72" s="131">
        <v>701</v>
      </c>
      <c r="C72" s="126" t="s">
        <v>74</v>
      </c>
      <c r="D72" s="126" t="s">
        <v>80</v>
      </c>
      <c r="E72" s="126" t="s">
        <v>219</v>
      </c>
      <c r="F72" s="126"/>
      <c r="G72" s="118">
        <f>G73+G75+G77+G79+G81+G83+G85+G87</f>
        <v>157579819.24000001</v>
      </c>
      <c r="H72" s="118">
        <f t="shared" ref="H72:I72" si="21">H75+H77+H79+H81+H83+H85+H87</f>
        <v>8055955.9500000002</v>
      </c>
      <c r="I72" s="118">
        <f t="shared" si="21"/>
        <v>8153651.1400000006</v>
      </c>
      <c r="K72" s="19"/>
      <c r="M72" s="19"/>
      <c r="N72" s="19"/>
      <c r="O72" s="42"/>
      <c r="P72" s="42"/>
      <c r="Q72" s="42"/>
    </row>
    <row r="73" spans="1:17" s="3" customFormat="1" ht="45.75" x14ac:dyDescent="0.25">
      <c r="A73" s="119" t="s">
        <v>740</v>
      </c>
      <c r="B73" s="131">
        <v>702</v>
      </c>
      <c r="C73" s="126" t="s">
        <v>74</v>
      </c>
      <c r="D73" s="126" t="s">
        <v>80</v>
      </c>
      <c r="E73" s="126" t="s">
        <v>739</v>
      </c>
      <c r="F73" s="126"/>
      <c r="G73" s="118">
        <f>G74</f>
        <v>814868.75</v>
      </c>
      <c r="H73" s="118"/>
      <c r="I73" s="118"/>
      <c r="K73" s="19"/>
      <c r="M73" s="19"/>
      <c r="N73" s="19"/>
      <c r="O73" s="42"/>
      <c r="P73" s="42"/>
      <c r="Q73" s="42"/>
    </row>
    <row r="74" spans="1:17" s="3" customFormat="1" x14ac:dyDescent="0.25">
      <c r="A74" s="119" t="s">
        <v>114</v>
      </c>
      <c r="B74" s="131">
        <v>703</v>
      </c>
      <c r="C74" s="126" t="s">
        <v>74</v>
      </c>
      <c r="D74" s="126" t="s">
        <v>80</v>
      </c>
      <c r="E74" s="126" t="s">
        <v>739</v>
      </c>
      <c r="F74" s="126" t="s">
        <v>107</v>
      </c>
      <c r="G74" s="118">
        <v>814868.75</v>
      </c>
      <c r="H74" s="118"/>
      <c r="I74" s="118"/>
      <c r="K74" s="19"/>
      <c r="M74" s="402">
        <v>814868.75</v>
      </c>
      <c r="N74" s="19"/>
      <c r="O74" s="42"/>
      <c r="P74" s="42"/>
      <c r="Q74" s="42"/>
    </row>
    <row r="75" spans="1:17" ht="30.75" x14ac:dyDescent="0.25">
      <c r="A75" s="119" t="s">
        <v>233</v>
      </c>
      <c r="B75" s="131">
        <v>701</v>
      </c>
      <c r="C75" s="126" t="s">
        <v>74</v>
      </c>
      <c r="D75" s="126" t="s">
        <v>80</v>
      </c>
      <c r="E75" s="126" t="s">
        <v>401</v>
      </c>
      <c r="F75" s="126"/>
      <c r="G75" s="118">
        <f>G76</f>
        <v>8729491.0300000012</v>
      </c>
      <c r="H75" s="118">
        <f t="shared" ref="H75:I75" si="22">H76</f>
        <v>7826075.9500000002</v>
      </c>
      <c r="I75" s="118">
        <f t="shared" si="22"/>
        <v>7923771.1400000006</v>
      </c>
      <c r="M75" s="6" t="s">
        <v>488</v>
      </c>
      <c r="N75" s="6"/>
      <c r="P75" s="30"/>
      <c r="Q75" s="30"/>
    </row>
    <row r="76" spans="1:17" ht="30.75" x14ac:dyDescent="0.25">
      <c r="A76" s="119" t="s">
        <v>402</v>
      </c>
      <c r="B76" s="131">
        <v>701</v>
      </c>
      <c r="C76" s="126" t="s">
        <v>74</v>
      </c>
      <c r="D76" s="126" t="s">
        <v>80</v>
      </c>
      <c r="E76" s="126" t="s">
        <v>401</v>
      </c>
      <c r="F76" s="126" t="s">
        <v>106</v>
      </c>
      <c r="G76" s="118">
        <f>2225910+5500000+20495.11+50000+933085.92</f>
        <v>8729491.0300000012</v>
      </c>
      <c r="H76" s="120">
        <f>2326075.95+5500000</f>
        <v>7826075.9500000002</v>
      </c>
      <c r="I76" s="120">
        <f>2423771.14+5500000</f>
        <v>7923771.1400000006</v>
      </c>
      <c r="M76" s="367"/>
      <c r="N76" s="367"/>
      <c r="O76" s="367"/>
      <c r="P76" s="30"/>
      <c r="Q76" s="30"/>
    </row>
    <row r="77" spans="1:17" ht="30.75" x14ac:dyDescent="0.25">
      <c r="A77" s="119" t="s">
        <v>233</v>
      </c>
      <c r="B77" s="131">
        <v>701</v>
      </c>
      <c r="C77" s="126" t="s">
        <v>74</v>
      </c>
      <c r="D77" s="126" t="s">
        <v>80</v>
      </c>
      <c r="E77" s="126" t="s">
        <v>401</v>
      </c>
      <c r="F77" s="126"/>
      <c r="G77" s="118">
        <f>G78</f>
        <v>93011704.390000001</v>
      </c>
      <c r="H77" s="118">
        <f t="shared" ref="H77:I77" si="23">H78</f>
        <v>0</v>
      </c>
      <c r="I77" s="118">
        <f t="shared" si="23"/>
        <v>0</v>
      </c>
      <c r="M77" s="367"/>
      <c r="N77" s="367"/>
      <c r="O77" s="367"/>
      <c r="P77" s="30"/>
      <c r="Q77" s="30"/>
    </row>
    <row r="78" spans="1:17" ht="30.75" x14ac:dyDescent="0.25">
      <c r="A78" s="119" t="s">
        <v>402</v>
      </c>
      <c r="B78" s="131">
        <v>701</v>
      </c>
      <c r="C78" s="126" t="s">
        <v>74</v>
      </c>
      <c r="D78" s="126" t="s">
        <v>80</v>
      </c>
      <c r="E78" s="126" t="s">
        <v>401</v>
      </c>
      <c r="F78" s="126" t="s">
        <v>106</v>
      </c>
      <c r="G78" s="118">
        <f>49380999.39+39133163+2298348+2500000-39438-52852-208516</f>
        <v>93011704.390000001</v>
      </c>
      <c r="H78" s="118"/>
      <c r="I78" s="118"/>
      <c r="M78" s="401">
        <v>-39438</v>
      </c>
      <c r="N78" s="401">
        <v>-52852</v>
      </c>
      <c r="O78" s="401">
        <v>-208516</v>
      </c>
      <c r="P78" s="30"/>
      <c r="Q78" s="30"/>
    </row>
    <row r="79" spans="1:17" s="3" customFormat="1" ht="33.75" customHeight="1" x14ac:dyDescent="0.25">
      <c r="A79" s="119" t="s">
        <v>233</v>
      </c>
      <c r="B79" s="131">
        <v>701</v>
      </c>
      <c r="C79" s="126" t="s">
        <v>74</v>
      </c>
      <c r="D79" s="126" t="s">
        <v>80</v>
      </c>
      <c r="E79" s="126" t="s">
        <v>401</v>
      </c>
      <c r="F79" s="126"/>
      <c r="G79" s="118">
        <f>G80</f>
        <v>1126700.69</v>
      </c>
      <c r="H79" s="118">
        <f t="shared" ref="H79:I79" si="24">H80</f>
        <v>229880</v>
      </c>
      <c r="I79" s="118">
        <f t="shared" si="24"/>
        <v>229880</v>
      </c>
      <c r="K79" s="19"/>
      <c r="M79" s="19" t="s">
        <v>489</v>
      </c>
      <c r="N79" s="19"/>
      <c r="O79" s="42"/>
      <c r="P79" s="42"/>
      <c r="Q79" s="42"/>
    </row>
    <row r="80" spans="1:17" ht="33.75" customHeight="1" x14ac:dyDescent="0.25">
      <c r="A80" s="119" t="s">
        <v>117</v>
      </c>
      <c r="B80" s="131">
        <v>701</v>
      </c>
      <c r="C80" s="126" t="s">
        <v>74</v>
      </c>
      <c r="D80" s="126" t="s">
        <v>80</v>
      </c>
      <c r="E80" s="126" t="s">
        <v>401</v>
      </c>
      <c r="F80" s="126" t="s">
        <v>108</v>
      </c>
      <c r="G80" s="120">
        <f>229880+614916+24868.69+63550+154048+39438</f>
        <v>1126700.69</v>
      </c>
      <c r="H80" s="120">
        <v>229880</v>
      </c>
      <c r="I80" s="120">
        <v>229880</v>
      </c>
      <c r="M80" s="399">
        <v>154048</v>
      </c>
      <c r="N80" s="401">
        <v>39438</v>
      </c>
      <c r="O80" s="367"/>
      <c r="P80" s="30"/>
      <c r="Q80" s="30"/>
    </row>
    <row r="81" spans="1:17" ht="30.75" x14ac:dyDescent="0.25">
      <c r="A81" s="119" t="s">
        <v>233</v>
      </c>
      <c r="B81" s="131">
        <v>701</v>
      </c>
      <c r="C81" s="126" t="s">
        <v>74</v>
      </c>
      <c r="D81" s="126" t="s">
        <v>80</v>
      </c>
      <c r="E81" s="237" t="s">
        <v>401</v>
      </c>
      <c r="F81" s="126"/>
      <c r="G81" s="147">
        <f>G82</f>
        <v>22234520</v>
      </c>
      <c r="H81" s="120">
        <f>H82</f>
        <v>0</v>
      </c>
      <c r="I81" s="120">
        <f>I82</f>
        <v>0</v>
      </c>
      <c r="M81" s="367"/>
      <c r="N81" s="367"/>
      <c r="O81" s="367"/>
      <c r="P81" s="30"/>
      <c r="Q81" s="30"/>
    </row>
    <row r="82" spans="1:17" ht="30.75" x14ac:dyDescent="0.25">
      <c r="A82" s="119" t="s">
        <v>304</v>
      </c>
      <c r="B82" s="131">
        <v>701</v>
      </c>
      <c r="C82" s="126" t="s">
        <v>74</v>
      </c>
      <c r="D82" s="126" t="s">
        <v>80</v>
      </c>
      <c r="E82" s="237" t="s">
        <v>401</v>
      </c>
      <c r="F82" s="126" t="s">
        <v>230</v>
      </c>
      <c r="G82" s="147">
        <f>15704000+4897890+1632630</f>
        <v>22234520</v>
      </c>
      <c r="H82" s="120">
        <v>0</v>
      </c>
      <c r="I82" s="120">
        <v>0</v>
      </c>
      <c r="M82" s="367"/>
      <c r="N82" s="367"/>
      <c r="O82" s="367"/>
      <c r="P82" s="30"/>
      <c r="Q82" s="30"/>
    </row>
    <row r="83" spans="1:17" ht="30.75" x14ac:dyDescent="0.25">
      <c r="A83" s="129" t="s">
        <v>233</v>
      </c>
      <c r="B83" s="131">
        <v>701</v>
      </c>
      <c r="C83" s="126" t="s">
        <v>74</v>
      </c>
      <c r="D83" s="126" t="s">
        <v>80</v>
      </c>
      <c r="E83" s="237" t="s">
        <v>401</v>
      </c>
      <c r="F83" s="126"/>
      <c r="G83" s="147">
        <f>G84</f>
        <v>23706954.520000003</v>
      </c>
      <c r="H83" s="147">
        <f t="shared" ref="H83:I83" si="25">H84</f>
        <v>0</v>
      </c>
      <c r="I83" s="147">
        <f t="shared" si="25"/>
        <v>0</v>
      </c>
      <c r="M83" s="367"/>
      <c r="N83" s="367"/>
      <c r="O83" s="367"/>
      <c r="P83" s="30"/>
      <c r="Q83" s="30"/>
    </row>
    <row r="84" spans="1:17" ht="45.75" x14ac:dyDescent="0.25">
      <c r="A84" s="129" t="s">
        <v>120</v>
      </c>
      <c r="B84" s="131">
        <v>701</v>
      </c>
      <c r="C84" s="126" t="s">
        <v>74</v>
      </c>
      <c r="D84" s="126" t="s">
        <v>80</v>
      </c>
      <c r="E84" s="237" t="s">
        <v>401</v>
      </c>
      <c r="F84" s="126" t="s">
        <v>123</v>
      </c>
      <c r="G84" s="147">
        <f>3905724.8+18249956.19+1551273.53</f>
        <v>23706954.520000003</v>
      </c>
      <c r="H84" s="120">
        <v>0</v>
      </c>
      <c r="I84" s="120">
        <v>0</v>
      </c>
      <c r="M84" s="367"/>
      <c r="N84" s="367"/>
      <c r="O84" s="367"/>
      <c r="P84" s="30"/>
      <c r="Q84" s="30"/>
    </row>
    <row r="85" spans="1:17" ht="30.75" x14ac:dyDescent="0.25">
      <c r="A85" s="129" t="s">
        <v>233</v>
      </c>
      <c r="B85" s="131">
        <v>701</v>
      </c>
      <c r="C85" s="126" t="s">
        <v>74</v>
      </c>
      <c r="D85" s="126" t="s">
        <v>80</v>
      </c>
      <c r="E85" s="237" t="s">
        <v>401</v>
      </c>
      <c r="F85" s="126"/>
      <c r="G85" s="147">
        <f>G86</f>
        <v>297848.75</v>
      </c>
      <c r="H85" s="120"/>
      <c r="I85" s="120"/>
      <c r="M85" s="367"/>
      <c r="N85" s="367"/>
      <c r="O85" s="367"/>
      <c r="P85" s="30"/>
      <c r="Q85" s="30"/>
    </row>
    <row r="86" spans="1:17" ht="27.75" customHeight="1" x14ac:dyDescent="0.25">
      <c r="A86" s="129" t="s">
        <v>114</v>
      </c>
      <c r="B86" s="131">
        <v>701</v>
      </c>
      <c r="C86" s="126" t="s">
        <v>74</v>
      </c>
      <c r="D86" s="126" t="s">
        <v>80</v>
      </c>
      <c r="E86" s="237" t="s">
        <v>401</v>
      </c>
      <c r="F86" s="126" t="s">
        <v>107</v>
      </c>
      <c r="G86" s="147">
        <f>197848.75+100000</f>
        <v>297848.75</v>
      </c>
      <c r="H86" s="120"/>
      <c r="I86" s="120"/>
      <c r="M86" s="367"/>
      <c r="N86" s="367"/>
      <c r="O86" s="367"/>
      <c r="P86" s="30"/>
      <c r="Q86" s="30"/>
    </row>
    <row r="87" spans="1:17" ht="30.75" x14ac:dyDescent="0.25">
      <c r="A87" s="119" t="s">
        <v>736</v>
      </c>
      <c r="B87" s="131">
        <v>701</v>
      </c>
      <c r="C87" s="126" t="s">
        <v>74</v>
      </c>
      <c r="D87" s="126" t="s">
        <v>80</v>
      </c>
      <c r="E87" s="237" t="s">
        <v>454</v>
      </c>
      <c r="F87" s="126"/>
      <c r="G87" s="147">
        <f>G88+G89</f>
        <v>7657731.1100000003</v>
      </c>
      <c r="H87" s="147">
        <f t="shared" ref="H87:I87" si="26">H88+H89</f>
        <v>0</v>
      </c>
      <c r="I87" s="147">
        <f t="shared" si="26"/>
        <v>0</v>
      </c>
      <c r="M87" s="367"/>
      <c r="N87" s="367"/>
      <c r="P87" s="30"/>
      <c r="Q87" s="30"/>
    </row>
    <row r="88" spans="1:17" ht="30.75" x14ac:dyDescent="0.25">
      <c r="A88" s="119" t="s">
        <v>402</v>
      </c>
      <c r="B88" s="131">
        <v>701</v>
      </c>
      <c r="C88" s="126" t="s">
        <v>74</v>
      </c>
      <c r="D88" s="126" t="s">
        <v>80</v>
      </c>
      <c r="E88" s="237" t="s">
        <v>454</v>
      </c>
      <c r="F88" s="126" t="s">
        <v>106</v>
      </c>
      <c r="G88" s="147">
        <v>1787279.66</v>
      </c>
      <c r="H88" s="120"/>
      <c r="I88" s="120"/>
      <c r="M88" s="367"/>
      <c r="N88" s="367"/>
      <c r="P88" s="30"/>
      <c r="Q88" s="30"/>
    </row>
    <row r="89" spans="1:17" ht="30.75" x14ac:dyDescent="0.25">
      <c r="A89" s="119" t="s">
        <v>304</v>
      </c>
      <c r="B89" s="131">
        <v>701</v>
      </c>
      <c r="C89" s="126" t="s">
        <v>74</v>
      </c>
      <c r="D89" s="126" t="s">
        <v>80</v>
      </c>
      <c r="E89" s="237" t="s">
        <v>454</v>
      </c>
      <c r="F89" s="126" t="s">
        <v>230</v>
      </c>
      <c r="G89" s="147">
        <v>5870451.4500000002</v>
      </c>
      <c r="H89" s="120">
        <v>0</v>
      </c>
      <c r="I89" s="120">
        <v>0</v>
      </c>
      <c r="M89" s="367"/>
      <c r="N89" s="367"/>
      <c r="P89" s="30"/>
      <c r="Q89" s="30"/>
    </row>
    <row r="90" spans="1:17" s="7" customFormat="1" ht="31.5" x14ac:dyDescent="0.25">
      <c r="A90" s="135" t="s">
        <v>1</v>
      </c>
      <c r="B90" s="128">
        <v>701</v>
      </c>
      <c r="C90" s="125" t="s">
        <v>77</v>
      </c>
      <c r="D90" s="125"/>
      <c r="E90" s="128"/>
      <c r="F90" s="128"/>
      <c r="G90" s="121">
        <f>G91</f>
        <v>16004179.82</v>
      </c>
      <c r="H90" s="121">
        <f t="shared" ref="H90:I90" si="27">H91</f>
        <v>12535835.120000001</v>
      </c>
      <c r="I90" s="121">
        <f t="shared" si="27"/>
        <v>12799814.4</v>
      </c>
      <c r="K90" s="20"/>
      <c r="L90" s="20"/>
      <c r="M90" s="375"/>
      <c r="N90" s="375"/>
      <c r="O90" s="32"/>
      <c r="P90" s="32"/>
      <c r="Q90" s="32"/>
    </row>
    <row r="91" spans="1:17" s="33" customFormat="1" ht="63" x14ac:dyDescent="0.25">
      <c r="A91" s="135" t="s">
        <v>90</v>
      </c>
      <c r="B91" s="128">
        <v>701</v>
      </c>
      <c r="C91" s="125" t="s">
        <v>77</v>
      </c>
      <c r="D91" s="125" t="s">
        <v>83</v>
      </c>
      <c r="E91" s="128"/>
      <c r="F91" s="128"/>
      <c r="G91" s="121">
        <f>G92</f>
        <v>16004179.82</v>
      </c>
      <c r="H91" s="121">
        <f t="shared" ref="H91:I91" si="28">H92</f>
        <v>12535835.120000001</v>
      </c>
      <c r="I91" s="121">
        <f t="shared" si="28"/>
        <v>12799814.4</v>
      </c>
      <c r="K91" s="32"/>
      <c r="L91" s="32"/>
      <c r="M91" s="375"/>
      <c r="N91" s="375"/>
      <c r="O91" s="32"/>
      <c r="P91" s="32"/>
      <c r="Q91" s="32"/>
    </row>
    <row r="92" spans="1:17" s="33" customFormat="1" x14ac:dyDescent="0.25">
      <c r="A92" s="124" t="s">
        <v>110</v>
      </c>
      <c r="B92" s="128">
        <v>701</v>
      </c>
      <c r="C92" s="125" t="s">
        <v>77</v>
      </c>
      <c r="D92" s="125" t="s">
        <v>83</v>
      </c>
      <c r="E92" s="128">
        <v>9900000000</v>
      </c>
      <c r="F92" s="128"/>
      <c r="G92" s="121">
        <f>G93+G98</f>
        <v>16004179.82</v>
      </c>
      <c r="H92" s="121">
        <f t="shared" ref="H92:I92" si="29">H93+H98</f>
        <v>12535835.120000001</v>
      </c>
      <c r="I92" s="121">
        <f t="shared" si="29"/>
        <v>12799814.4</v>
      </c>
      <c r="K92" s="32"/>
      <c r="L92" s="32"/>
      <c r="M92" s="375"/>
      <c r="N92" s="375"/>
      <c r="O92" s="32"/>
      <c r="P92" s="32"/>
      <c r="Q92" s="32"/>
    </row>
    <row r="93" spans="1:17" s="43" customFormat="1" ht="75.75" x14ac:dyDescent="0.25">
      <c r="A93" s="129" t="s">
        <v>209</v>
      </c>
      <c r="B93" s="131">
        <v>701</v>
      </c>
      <c r="C93" s="126" t="s">
        <v>77</v>
      </c>
      <c r="D93" s="126" t="s">
        <v>83</v>
      </c>
      <c r="E93" s="131">
        <v>9910000000</v>
      </c>
      <c r="F93" s="131"/>
      <c r="G93" s="120">
        <f>G94</f>
        <v>11944400</v>
      </c>
      <c r="H93" s="120">
        <f t="shared" ref="H93:I93" si="30">H94</f>
        <v>11535835.120000001</v>
      </c>
      <c r="I93" s="120">
        <f t="shared" si="30"/>
        <v>11799814.4</v>
      </c>
      <c r="K93" s="42"/>
      <c r="L93" s="42"/>
      <c r="M93" s="373"/>
      <c r="N93" s="373"/>
      <c r="O93" s="42"/>
      <c r="P93" s="42"/>
      <c r="Q93" s="42"/>
    </row>
    <row r="94" spans="1:17" s="43" customFormat="1" ht="30.75" x14ac:dyDescent="0.25">
      <c r="A94" s="129" t="s">
        <v>208</v>
      </c>
      <c r="B94" s="131">
        <v>701</v>
      </c>
      <c r="C94" s="126" t="s">
        <v>77</v>
      </c>
      <c r="D94" s="126" t="s">
        <v>83</v>
      </c>
      <c r="E94" s="131">
        <v>9910022001</v>
      </c>
      <c r="F94" s="131"/>
      <c r="G94" s="120">
        <f>SUM(G95:G97)</f>
        <v>11944400</v>
      </c>
      <c r="H94" s="120">
        <f t="shared" ref="H94:I94" si="31">SUM(H95:H97)</f>
        <v>11535835.120000001</v>
      </c>
      <c r="I94" s="120">
        <f t="shared" si="31"/>
        <v>11799814.4</v>
      </c>
      <c r="K94" s="42"/>
      <c r="L94" s="42"/>
      <c r="M94" s="373"/>
      <c r="N94" s="373"/>
      <c r="O94" s="42"/>
      <c r="P94" s="42"/>
      <c r="Q94" s="42"/>
    </row>
    <row r="95" spans="1:17" s="43" customFormat="1" ht="75.75" x14ac:dyDescent="0.25">
      <c r="A95" s="119" t="s">
        <v>111</v>
      </c>
      <c r="B95" s="131">
        <v>701</v>
      </c>
      <c r="C95" s="126" t="s">
        <v>77</v>
      </c>
      <c r="D95" s="126" t="s">
        <v>83</v>
      </c>
      <c r="E95" s="131">
        <v>9910022001</v>
      </c>
      <c r="F95" s="126" t="s">
        <v>105</v>
      </c>
      <c r="G95" s="120">
        <v>9823661</v>
      </c>
      <c r="H95" s="120">
        <v>9688205.4000000004</v>
      </c>
      <c r="I95" s="120">
        <v>9819205.4000000004</v>
      </c>
      <c r="K95" s="42"/>
      <c r="L95" s="42"/>
      <c r="M95" s="373"/>
      <c r="N95" s="373"/>
      <c r="O95" s="42"/>
      <c r="P95" s="42"/>
      <c r="Q95" s="42"/>
    </row>
    <row r="96" spans="1:17" s="43" customFormat="1" ht="30.75" x14ac:dyDescent="0.25">
      <c r="A96" s="119" t="s">
        <v>402</v>
      </c>
      <c r="B96" s="131">
        <v>701</v>
      </c>
      <c r="C96" s="126" t="s">
        <v>77</v>
      </c>
      <c r="D96" s="126" t="s">
        <v>83</v>
      </c>
      <c r="E96" s="131">
        <v>9910022001</v>
      </c>
      <c r="F96" s="126" t="s">
        <v>106</v>
      </c>
      <c r="G96" s="120">
        <v>2096039</v>
      </c>
      <c r="H96" s="120">
        <v>1822929.72</v>
      </c>
      <c r="I96" s="120">
        <v>1955909</v>
      </c>
      <c r="K96" s="42"/>
      <c r="L96" s="42"/>
      <c r="M96" s="373"/>
      <c r="N96" s="373"/>
      <c r="O96" s="42"/>
      <c r="P96" s="42"/>
      <c r="Q96" s="42"/>
    </row>
    <row r="97" spans="1:17" s="43" customFormat="1" x14ac:dyDescent="0.25">
      <c r="A97" s="119" t="s">
        <v>114</v>
      </c>
      <c r="B97" s="131">
        <v>701</v>
      </c>
      <c r="C97" s="126" t="s">
        <v>77</v>
      </c>
      <c r="D97" s="126" t="s">
        <v>83</v>
      </c>
      <c r="E97" s="131">
        <v>9910022001</v>
      </c>
      <c r="F97" s="131">
        <v>800</v>
      </c>
      <c r="G97" s="120">
        <v>24700</v>
      </c>
      <c r="H97" s="120">
        <v>24700</v>
      </c>
      <c r="I97" s="120">
        <v>24700</v>
      </c>
      <c r="K97" s="42"/>
      <c r="L97" s="42"/>
      <c r="M97" s="373"/>
      <c r="N97" s="373"/>
      <c r="O97" s="42"/>
      <c r="P97" s="42"/>
      <c r="Q97" s="42"/>
    </row>
    <row r="98" spans="1:17" s="43" customFormat="1" x14ac:dyDescent="0.25">
      <c r="A98" s="119" t="s">
        <v>89</v>
      </c>
      <c r="B98" s="131">
        <v>701</v>
      </c>
      <c r="C98" s="126" t="s">
        <v>77</v>
      </c>
      <c r="D98" s="126" t="s">
        <v>83</v>
      </c>
      <c r="E98" s="131">
        <v>9950000000</v>
      </c>
      <c r="F98" s="131"/>
      <c r="G98" s="120">
        <f>G99+G101</f>
        <v>4059779.82</v>
      </c>
      <c r="H98" s="120">
        <f t="shared" ref="H98:I98" si="32">H99</f>
        <v>1000000</v>
      </c>
      <c r="I98" s="120">
        <f t="shared" si="32"/>
        <v>1000000</v>
      </c>
      <c r="K98" s="42"/>
      <c r="L98" s="42"/>
      <c r="M98" s="373"/>
      <c r="N98" s="373"/>
      <c r="O98" s="42"/>
      <c r="P98" s="42"/>
      <c r="Q98" s="42"/>
    </row>
    <row r="99" spans="1:17" ht="45.75" x14ac:dyDescent="0.25">
      <c r="A99" s="119" t="s">
        <v>403</v>
      </c>
      <c r="B99" s="131">
        <v>701</v>
      </c>
      <c r="C99" s="126" t="s">
        <v>77</v>
      </c>
      <c r="D99" s="126" t="s">
        <v>83</v>
      </c>
      <c r="E99" s="237" t="s">
        <v>404</v>
      </c>
      <c r="F99" s="131"/>
      <c r="G99" s="120">
        <f>G100</f>
        <v>1000000</v>
      </c>
      <c r="H99" s="120">
        <f t="shared" ref="H99:I99" si="33">H100</f>
        <v>1000000</v>
      </c>
      <c r="I99" s="120">
        <f t="shared" si="33"/>
        <v>1000000</v>
      </c>
      <c r="L99" s="6"/>
      <c r="M99" s="367"/>
      <c r="N99" s="367"/>
      <c r="P99" s="30"/>
      <c r="Q99" s="30"/>
    </row>
    <row r="100" spans="1:17" ht="30.75" x14ac:dyDescent="0.25">
      <c r="A100" s="119" t="s">
        <v>402</v>
      </c>
      <c r="B100" s="131">
        <v>701</v>
      </c>
      <c r="C100" s="126" t="s">
        <v>77</v>
      </c>
      <c r="D100" s="126" t="s">
        <v>83</v>
      </c>
      <c r="E100" s="237" t="s">
        <v>404</v>
      </c>
      <c r="F100" s="131">
        <v>200</v>
      </c>
      <c r="G100" s="120">
        <v>1000000</v>
      </c>
      <c r="H100" s="120">
        <v>1000000</v>
      </c>
      <c r="I100" s="120">
        <v>1000000</v>
      </c>
      <c r="L100" s="6"/>
      <c r="M100" s="367"/>
      <c r="N100" s="367"/>
      <c r="P100" s="30"/>
      <c r="Q100" s="30"/>
    </row>
    <row r="101" spans="1:17" ht="30.75" x14ac:dyDescent="0.25">
      <c r="A101" s="119" t="s">
        <v>233</v>
      </c>
      <c r="B101" s="131">
        <v>701</v>
      </c>
      <c r="C101" s="126" t="s">
        <v>77</v>
      </c>
      <c r="D101" s="126" t="s">
        <v>83</v>
      </c>
      <c r="E101" s="237" t="s">
        <v>401</v>
      </c>
      <c r="F101" s="131"/>
      <c r="G101" s="120">
        <f>G102</f>
        <v>3059779.82</v>
      </c>
      <c r="H101" s="120"/>
      <c r="I101" s="120"/>
      <c r="L101" s="6"/>
      <c r="M101" s="367"/>
      <c r="N101" s="367"/>
      <c r="P101" s="30"/>
      <c r="Q101" s="30"/>
    </row>
    <row r="102" spans="1:17" ht="30.75" x14ac:dyDescent="0.25">
      <c r="A102" s="119" t="s">
        <v>402</v>
      </c>
      <c r="B102" s="131">
        <v>701</v>
      </c>
      <c r="C102" s="126" t="s">
        <v>77</v>
      </c>
      <c r="D102" s="126" t="s">
        <v>83</v>
      </c>
      <c r="E102" s="237" t="s">
        <v>401</v>
      </c>
      <c r="F102" s="131">
        <v>200</v>
      </c>
      <c r="G102" s="120">
        <f>2775579.82+284200</f>
        <v>3059779.82</v>
      </c>
      <c r="H102" s="120"/>
      <c r="I102" s="120"/>
      <c r="L102" s="6"/>
      <c r="M102" s="399">
        <v>284200</v>
      </c>
      <c r="N102" s="367"/>
      <c r="P102" s="30"/>
      <c r="Q102" s="30"/>
    </row>
    <row r="103" spans="1:17" x14ac:dyDescent="0.25">
      <c r="A103" s="135" t="s">
        <v>2</v>
      </c>
      <c r="B103" s="128">
        <v>701</v>
      </c>
      <c r="C103" s="125" t="s">
        <v>78</v>
      </c>
      <c r="D103" s="125"/>
      <c r="E103" s="239"/>
      <c r="F103" s="128"/>
      <c r="G103" s="121">
        <f>G104+G109+G114</f>
        <v>54661494.589999996</v>
      </c>
      <c r="H103" s="121">
        <f t="shared" ref="H103:I103" si="34">H104+H109+H114</f>
        <v>4995678.29</v>
      </c>
      <c r="I103" s="121">
        <f t="shared" si="34"/>
        <v>4995678.29</v>
      </c>
      <c r="L103" s="6"/>
      <c r="M103" s="367"/>
      <c r="N103" s="367"/>
      <c r="P103" s="30"/>
      <c r="Q103" s="30"/>
    </row>
    <row r="104" spans="1:17" x14ac:dyDescent="0.25">
      <c r="A104" s="135" t="s">
        <v>129</v>
      </c>
      <c r="B104" s="128">
        <v>701</v>
      </c>
      <c r="C104" s="125" t="s">
        <v>78</v>
      </c>
      <c r="D104" s="125" t="s">
        <v>74</v>
      </c>
      <c r="E104" s="239"/>
      <c r="F104" s="128"/>
      <c r="G104" s="121">
        <f>G105</f>
        <v>828848.27</v>
      </c>
      <c r="H104" s="121">
        <f t="shared" ref="H104:I104" si="35">H105</f>
        <v>828848.27</v>
      </c>
      <c r="I104" s="121">
        <f t="shared" si="35"/>
        <v>828848.27</v>
      </c>
      <c r="L104" s="6"/>
      <c r="M104" s="367"/>
      <c r="N104" s="367"/>
      <c r="P104" s="30"/>
      <c r="Q104" s="30"/>
    </row>
    <row r="105" spans="1:17" x14ac:dyDescent="0.25">
      <c r="A105" s="135" t="s">
        <v>110</v>
      </c>
      <c r="B105" s="128">
        <v>701</v>
      </c>
      <c r="C105" s="125" t="s">
        <v>78</v>
      </c>
      <c r="D105" s="125" t="s">
        <v>74</v>
      </c>
      <c r="E105" s="239">
        <v>9900000000</v>
      </c>
      <c r="F105" s="128"/>
      <c r="G105" s="121">
        <f>G106</f>
        <v>828848.27</v>
      </c>
      <c r="H105" s="121">
        <f t="shared" ref="H105:I105" si="36">H106</f>
        <v>828848.27</v>
      </c>
      <c r="I105" s="121">
        <f t="shared" si="36"/>
        <v>828848.27</v>
      </c>
      <c r="L105" s="6"/>
      <c r="M105" s="367"/>
      <c r="N105" s="367"/>
      <c r="P105" s="30"/>
      <c r="Q105" s="30"/>
    </row>
    <row r="106" spans="1:17" ht="75.75" x14ac:dyDescent="0.25">
      <c r="A106" s="119" t="s">
        <v>209</v>
      </c>
      <c r="B106" s="131">
        <v>701</v>
      </c>
      <c r="C106" s="126" t="s">
        <v>78</v>
      </c>
      <c r="D106" s="126" t="s">
        <v>74</v>
      </c>
      <c r="E106" s="237" t="s">
        <v>215</v>
      </c>
      <c r="F106" s="131"/>
      <c r="G106" s="120">
        <f>G107</f>
        <v>828848.27</v>
      </c>
      <c r="H106" s="120">
        <f t="shared" ref="H106:I106" si="37">H107</f>
        <v>828848.27</v>
      </c>
      <c r="I106" s="120">
        <f t="shared" si="37"/>
        <v>828848.27</v>
      </c>
      <c r="L106" s="6"/>
      <c r="M106" s="367"/>
      <c r="N106" s="367"/>
      <c r="P106" s="30"/>
      <c r="Q106" s="30"/>
    </row>
    <row r="107" spans="1:17" ht="30.75" x14ac:dyDescent="0.25">
      <c r="A107" s="119" t="s">
        <v>210</v>
      </c>
      <c r="B107" s="131">
        <v>701</v>
      </c>
      <c r="C107" s="126" t="s">
        <v>78</v>
      </c>
      <c r="D107" s="126" t="s">
        <v>74</v>
      </c>
      <c r="E107" s="237" t="s">
        <v>214</v>
      </c>
      <c r="F107" s="131"/>
      <c r="G107" s="120">
        <f>G108</f>
        <v>828848.27</v>
      </c>
      <c r="H107" s="120">
        <f t="shared" ref="H107:I107" si="38">H108</f>
        <v>828848.27</v>
      </c>
      <c r="I107" s="120">
        <f t="shared" si="38"/>
        <v>828848.27</v>
      </c>
      <c r="L107" s="6"/>
      <c r="M107" s="367"/>
      <c r="N107" s="367"/>
      <c r="P107" s="30"/>
      <c r="Q107" s="30"/>
    </row>
    <row r="108" spans="1:17" ht="75.75" x14ac:dyDescent="0.25">
      <c r="A108" s="119" t="s">
        <v>111</v>
      </c>
      <c r="B108" s="131">
        <v>701</v>
      </c>
      <c r="C108" s="126" t="s">
        <v>78</v>
      </c>
      <c r="D108" s="126" t="s">
        <v>74</v>
      </c>
      <c r="E108" s="237" t="s">
        <v>214</v>
      </c>
      <c r="F108" s="131">
        <v>100</v>
      </c>
      <c r="G108" s="120">
        <v>828848.27</v>
      </c>
      <c r="H108" s="120">
        <v>828848.27</v>
      </c>
      <c r="I108" s="120">
        <v>828848.27</v>
      </c>
      <c r="L108" s="6"/>
      <c r="M108" s="367"/>
      <c r="N108" s="367"/>
      <c r="P108" s="30"/>
      <c r="Q108" s="30"/>
    </row>
    <row r="109" spans="1:17" x14ac:dyDescent="0.25">
      <c r="A109" s="135" t="s">
        <v>3</v>
      </c>
      <c r="B109" s="128">
        <v>701</v>
      </c>
      <c r="C109" s="125" t="s">
        <v>78</v>
      </c>
      <c r="D109" s="125" t="s">
        <v>4</v>
      </c>
      <c r="E109" s="239"/>
      <c r="F109" s="128"/>
      <c r="G109" s="121">
        <f>G110</f>
        <v>4166830.02</v>
      </c>
      <c r="H109" s="121">
        <f t="shared" ref="H109:I109" si="39">H110</f>
        <v>4166830.02</v>
      </c>
      <c r="I109" s="121">
        <f t="shared" si="39"/>
        <v>4166830.02</v>
      </c>
      <c r="L109" s="6"/>
      <c r="M109" s="367"/>
      <c r="N109" s="367"/>
      <c r="P109" s="30"/>
      <c r="Q109" s="30"/>
    </row>
    <row r="110" spans="1:17" x14ac:dyDescent="0.25">
      <c r="A110" s="135" t="s">
        <v>110</v>
      </c>
      <c r="B110" s="128">
        <v>701</v>
      </c>
      <c r="C110" s="125" t="s">
        <v>78</v>
      </c>
      <c r="D110" s="125" t="s">
        <v>4</v>
      </c>
      <c r="E110" s="239">
        <v>9900000000</v>
      </c>
      <c r="F110" s="128"/>
      <c r="G110" s="121">
        <f>G111</f>
        <v>4166830.02</v>
      </c>
      <c r="H110" s="121">
        <f t="shared" ref="H110:I110" si="40">H111</f>
        <v>4166830.02</v>
      </c>
      <c r="I110" s="121">
        <f t="shared" si="40"/>
        <v>4166830.02</v>
      </c>
      <c r="L110" s="6"/>
      <c r="M110" s="367"/>
      <c r="N110" s="367"/>
      <c r="P110" s="30"/>
      <c r="Q110" s="30"/>
    </row>
    <row r="111" spans="1:17" ht="75.75" x14ac:dyDescent="0.25">
      <c r="A111" s="119" t="s">
        <v>209</v>
      </c>
      <c r="B111" s="131">
        <v>701</v>
      </c>
      <c r="C111" s="126" t="s">
        <v>78</v>
      </c>
      <c r="D111" s="126" t="s">
        <v>4</v>
      </c>
      <c r="E111" s="237" t="s">
        <v>215</v>
      </c>
      <c r="F111" s="131"/>
      <c r="G111" s="120">
        <f>G112</f>
        <v>4166830.02</v>
      </c>
      <c r="H111" s="120">
        <f t="shared" ref="H111:I111" si="41">H112</f>
        <v>4166830.02</v>
      </c>
      <c r="I111" s="120">
        <f t="shared" si="41"/>
        <v>4166830.02</v>
      </c>
      <c r="L111" s="6"/>
      <c r="M111" s="367"/>
      <c r="N111" s="367"/>
      <c r="P111" s="30"/>
      <c r="Q111" s="30"/>
    </row>
    <row r="112" spans="1:17" ht="30.75" x14ac:dyDescent="0.25">
      <c r="A112" s="119" t="s">
        <v>208</v>
      </c>
      <c r="B112" s="131">
        <v>701</v>
      </c>
      <c r="C112" s="126" t="s">
        <v>78</v>
      </c>
      <c r="D112" s="126" t="s">
        <v>4</v>
      </c>
      <c r="E112" s="237" t="s">
        <v>235</v>
      </c>
      <c r="F112" s="131"/>
      <c r="G112" s="120">
        <f>G113</f>
        <v>4166830.02</v>
      </c>
      <c r="H112" s="120">
        <f t="shared" ref="H112:I112" si="42">H113</f>
        <v>4166830.02</v>
      </c>
      <c r="I112" s="120">
        <f t="shared" si="42"/>
        <v>4166830.02</v>
      </c>
      <c r="L112" s="6"/>
      <c r="N112" s="6"/>
      <c r="P112" s="30"/>
      <c r="Q112" s="30"/>
    </row>
    <row r="113" spans="1:17" ht="75.75" x14ac:dyDescent="0.25">
      <c r="A113" s="119" t="s">
        <v>111</v>
      </c>
      <c r="B113" s="131">
        <v>701</v>
      </c>
      <c r="C113" s="126" t="s">
        <v>78</v>
      </c>
      <c r="D113" s="126" t="s">
        <v>4</v>
      </c>
      <c r="E113" s="237" t="s">
        <v>235</v>
      </c>
      <c r="F113" s="131">
        <v>100</v>
      </c>
      <c r="G113" s="120">
        <v>4166830.02</v>
      </c>
      <c r="H113" s="120">
        <v>4166830.02</v>
      </c>
      <c r="I113" s="120">
        <v>4166830.02</v>
      </c>
      <c r="L113" s="6"/>
      <c r="N113" s="6"/>
      <c r="P113" s="30"/>
      <c r="Q113" s="30"/>
    </row>
    <row r="114" spans="1:17" x14ac:dyDescent="0.25">
      <c r="A114" s="135" t="s">
        <v>122</v>
      </c>
      <c r="B114" s="128">
        <v>701</v>
      </c>
      <c r="C114" s="125" t="s">
        <v>78</v>
      </c>
      <c r="D114" s="125" t="s">
        <v>82</v>
      </c>
      <c r="E114" s="239"/>
      <c r="F114" s="128"/>
      <c r="G114" s="121">
        <f>G115</f>
        <v>49665816.299999997</v>
      </c>
      <c r="H114" s="121">
        <f t="shared" ref="H114:I116" si="43">H115</f>
        <v>0</v>
      </c>
      <c r="I114" s="121">
        <f t="shared" si="43"/>
        <v>0</v>
      </c>
      <c r="L114" s="6"/>
      <c r="N114" s="6"/>
      <c r="P114" s="30"/>
      <c r="Q114" s="30"/>
    </row>
    <row r="115" spans="1:17" x14ac:dyDescent="0.25">
      <c r="A115" s="135" t="s">
        <v>110</v>
      </c>
      <c r="B115" s="131">
        <v>701</v>
      </c>
      <c r="C115" s="126" t="s">
        <v>78</v>
      </c>
      <c r="D115" s="126" t="s">
        <v>82</v>
      </c>
      <c r="E115" s="397">
        <v>9900000000</v>
      </c>
      <c r="F115" s="128"/>
      <c r="G115" s="121">
        <f>G116</f>
        <v>49665816.299999997</v>
      </c>
      <c r="H115" s="121">
        <f t="shared" si="43"/>
        <v>0</v>
      </c>
      <c r="I115" s="121">
        <f t="shared" si="43"/>
        <v>0</v>
      </c>
      <c r="L115" s="6"/>
      <c r="N115" s="6"/>
      <c r="P115" s="30"/>
      <c r="Q115" s="30"/>
    </row>
    <row r="116" spans="1:17" x14ac:dyDescent="0.25">
      <c r="A116" s="135" t="s">
        <v>89</v>
      </c>
      <c r="B116" s="131">
        <v>701</v>
      </c>
      <c r="C116" s="126" t="s">
        <v>78</v>
      </c>
      <c r="D116" s="126" t="s">
        <v>82</v>
      </c>
      <c r="E116" s="397">
        <v>9950000000</v>
      </c>
      <c r="F116" s="128"/>
      <c r="G116" s="121">
        <f>G117</f>
        <v>49665816.299999997</v>
      </c>
      <c r="H116" s="121">
        <f t="shared" si="43"/>
        <v>0</v>
      </c>
      <c r="I116" s="121">
        <f t="shared" si="43"/>
        <v>0</v>
      </c>
      <c r="L116" s="6"/>
      <c r="N116" s="6"/>
      <c r="P116" s="30"/>
      <c r="Q116" s="30"/>
    </row>
    <row r="117" spans="1:17" x14ac:dyDescent="0.25">
      <c r="A117" s="119" t="s">
        <v>89</v>
      </c>
      <c r="B117" s="131">
        <v>701</v>
      </c>
      <c r="C117" s="126" t="s">
        <v>78</v>
      </c>
      <c r="D117" s="126" t="s">
        <v>82</v>
      </c>
      <c r="E117" s="237" t="s">
        <v>401</v>
      </c>
      <c r="F117" s="131"/>
      <c r="G117" s="120">
        <f>G118</f>
        <v>49665816.299999997</v>
      </c>
      <c r="H117" s="120">
        <f t="shared" ref="H117:I117" si="44">H118</f>
        <v>0</v>
      </c>
      <c r="I117" s="120">
        <f t="shared" si="44"/>
        <v>0</v>
      </c>
      <c r="L117" s="6"/>
      <c r="N117" s="6"/>
      <c r="P117" s="30"/>
      <c r="Q117" s="30"/>
    </row>
    <row r="118" spans="1:17" ht="45.75" x14ac:dyDescent="0.25">
      <c r="A118" s="119" t="s">
        <v>455</v>
      </c>
      <c r="B118" s="131">
        <v>701</v>
      </c>
      <c r="C118" s="126" t="s">
        <v>78</v>
      </c>
      <c r="D118" s="126" t="s">
        <v>82</v>
      </c>
      <c r="E118" s="237" t="s">
        <v>401</v>
      </c>
      <c r="F118" s="131">
        <v>200</v>
      </c>
      <c r="G118" s="120">
        <v>49665816.299999997</v>
      </c>
      <c r="H118" s="120"/>
      <c r="I118" s="120"/>
      <c r="L118" s="6"/>
      <c r="N118" s="6"/>
      <c r="P118" s="30"/>
      <c r="Q118" s="30"/>
    </row>
    <row r="119" spans="1:17" x14ac:dyDescent="0.25">
      <c r="A119" s="135" t="s">
        <v>616</v>
      </c>
      <c r="B119" s="128">
        <v>701</v>
      </c>
      <c r="C119" s="125" t="s">
        <v>4</v>
      </c>
      <c r="D119" s="125"/>
      <c r="E119" s="239"/>
      <c r="F119" s="128"/>
      <c r="G119" s="121">
        <f>G120</f>
        <v>26855312</v>
      </c>
      <c r="H119" s="121">
        <f t="shared" ref="H119:I120" si="45">H120</f>
        <v>0</v>
      </c>
      <c r="I119" s="121">
        <f t="shared" si="45"/>
        <v>0</v>
      </c>
      <c r="L119" s="6"/>
      <c r="N119" s="6"/>
      <c r="P119" s="30"/>
      <c r="Q119" s="30"/>
    </row>
    <row r="120" spans="1:17" x14ac:dyDescent="0.25">
      <c r="A120" s="135" t="s">
        <v>231</v>
      </c>
      <c r="B120" s="128">
        <v>701</v>
      </c>
      <c r="C120" s="125" t="s">
        <v>4</v>
      </c>
      <c r="D120" s="125" t="s">
        <v>77</v>
      </c>
      <c r="E120" s="239"/>
      <c r="F120" s="128"/>
      <c r="G120" s="121">
        <f>G121</f>
        <v>26855312</v>
      </c>
      <c r="H120" s="121">
        <f t="shared" si="45"/>
        <v>0</v>
      </c>
      <c r="I120" s="121">
        <f t="shared" si="45"/>
        <v>0</v>
      </c>
      <c r="L120" s="6"/>
      <c r="N120" s="6"/>
      <c r="P120" s="30"/>
      <c r="Q120" s="30"/>
    </row>
    <row r="121" spans="1:17" x14ac:dyDescent="0.25">
      <c r="A121" s="135" t="s">
        <v>110</v>
      </c>
      <c r="B121" s="128">
        <v>701</v>
      </c>
      <c r="C121" s="125" t="s">
        <v>4</v>
      </c>
      <c r="D121" s="125" t="s">
        <v>77</v>
      </c>
      <c r="E121" s="239">
        <v>9900000000</v>
      </c>
      <c r="F121" s="128"/>
      <c r="G121" s="121">
        <f>G122</f>
        <v>26855312</v>
      </c>
      <c r="H121" s="121">
        <f t="shared" ref="H121:I121" si="46">H122</f>
        <v>0</v>
      </c>
      <c r="I121" s="121">
        <f t="shared" si="46"/>
        <v>0</v>
      </c>
      <c r="L121" s="6"/>
      <c r="N121" s="6"/>
      <c r="P121" s="30"/>
      <c r="Q121" s="30"/>
    </row>
    <row r="122" spans="1:17" x14ac:dyDescent="0.25">
      <c r="A122" s="135" t="s">
        <v>89</v>
      </c>
      <c r="B122" s="128"/>
      <c r="C122" s="125"/>
      <c r="D122" s="125"/>
      <c r="E122" s="239" t="s">
        <v>219</v>
      </c>
      <c r="F122" s="128"/>
      <c r="G122" s="121">
        <f>G123</f>
        <v>26855312</v>
      </c>
      <c r="H122" s="121">
        <f t="shared" ref="H122:I122" si="47">H123</f>
        <v>0</v>
      </c>
      <c r="I122" s="121">
        <f t="shared" si="47"/>
        <v>0</v>
      </c>
      <c r="L122" s="6"/>
      <c r="N122" s="6"/>
      <c r="P122" s="30"/>
      <c r="Q122" s="30"/>
    </row>
    <row r="123" spans="1:17" x14ac:dyDescent="0.25">
      <c r="A123" s="119" t="s">
        <v>560</v>
      </c>
      <c r="B123" s="131">
        <v>701</v>
      </c>
      <c r="C123" s="126" t="s">
        <v>4</v>
      </c>
      <c r="D123" s="126" t="s">
        <v>77</v>
      </c>
      <c r="E123" s="237" t="s">
        <v>221</v>
      </c>
      <c r="F123" s="131"/>
      <c r="G123" s="120">
        <f>G124</f>
        <v>26855312</v>
      </c>
      <c r="H123" s="120">
        <f t="shared" ref="H123:I123" si="48">H124</f>
        <v>0</v>
      </c>
      <c r="I123" s="120">
        <f t="shared" si="48"/>
        <v>0</v>
      </c>
      <c r="L123" s="6"/>
      <c r="N123" s="6"/>
      <c r="P123" s="30"/>
      <c r="Q123" s="30"/>
    </row>
    <row r="124" spans="1:17" ht="30.75" x14ac:dyDescent="0.25">
      <c r="A124" s="119" t="s">
        <v>304</v>
      </c>
      <c r="B124" s="131">
        <v>701</v>
      </c>
      <c r="C124" s="126" t="s">
        <v>4</v>
      </c>
      <c r="D124" s="126" t="s">
        <v>77</v>
      </c>
      <c r="E124" s="237" t="s">
        <v>221</v>
      </c>
      <c r="F124" s="131">
        <v>400</v>
      </c>
      <c r="G124" s="120">
        <v>26855312</v>
      </c>
      <c r="H124" s="120"/>
      <c r="I124" s="120"/>
      <c r="L124" s="6"/>
      <c r="M124" s="6" t="s">
        <v>561</v>
      </c>
      <c r="N124" s="6"/>
      <c r="P124" s="30"/>
      <c r="Q124" s="30"/>
    </row>
    <row r="125" spans="1:17" x14ac:dyDescent="0.25">
      <c r="A125" s="124" t="s">
        <v>12</v>
      </c>
      <c r="B125" s="128">
        <v>701</v>
      </c>
      <c r="C125" s="125" t="s">
        <v>88</v>
      </c>
      <c r="D125" s="125"/>
      <c r="E125" s="240"/>
      <c r="F125" s="128"/>
      <c r="G125" s="121">
        <f>G126+G130+G136+G140+G144</f>
        <v>119583265.96999997</v>
      </c>
      <c r="H125" s="121">
        <f t="shared" ref="H125:I125" si="49">H126+H130+H136+H140+H144</f>
        <v>0</v>
      </c>
      <c r="I125" s="121">
        <f t="shared" si="49"/>
        <v>0</v>
      </c>
      <c r="L125" s="6"/>
      <c r="N125" s="6"/>
      <c r="P125" s="30"/>
      <c r="Q125" s="30"/>
    </row>
    <row r="126" spans="1:17" x14ac:dyDescent="0.25">
      <c r="A126" s="148" t="s">
        <v>367</v>
      </c>
      <c r="B126" s="128">
        <v>701</v>
      </c>
      <c r="C126" s="125" t="s">
        <v>88</v>
      </c>
      <c r="D126" s="125" t="s">
        <v>74</v>
      </c>
      <c r="E126" s="240"/>
      <c r="F126" s="128"/>
      <c r="G126" s="120">
        <f>G127</f>
        <v>12792752.440000001</v>
      </c>
      <c r="H126" s="120">
        <f t="shared" ref="H126:I127" si="50">H127</f>
        <v>0</v>
      </c>
      <c r="I126" s="120">
        <f t="shared" si="50"/>
        <v>0</v>
      </c>
      <c r="L126" s="6"/>
      <c r="N126" s="6"/>
      <c r="P126" s="30"/>
      <c r="Q126" s="30"/>
    </row>
    <row r="127" spans="1:17" x14ac:dyDescent="0.25">
      <c r="A127" s="148" t="s">
        <v>110</v>
      </c>
      <c r="B127" s="128">
        <v>701</v>
      </c>
      <c r="C127" s="125" t="s">
        <v>88</v>
      </c>
      <c r="D127" s="125" t="s">
        <v>74</v>
      </c>
      <c r="E127" s="240" t="s">
        <v>216</v>
      </c>
      <c r="F127" s="128"/>
      <c r="G127" s="120">
        <f>G128</f>
        <v>12792752.440000001</v>
      </c>
      <c r="H127" s="120">
        <f t="shared" si="50"/>
        <v>0</v>
      </c>
      <c r="I127" s="120">
        <f t="shared" si="50"/>
        <v>0</v>
      </c>
      <c r="L127" s="6"/>
      <c r="N127" s="6"/>
      <c r="P127" s="30"/>
      <c r="Q127" s="30"/>
    </row>
    <row r="128" spans="1:17" x14ac:dyDescent="0.25">
      <c r="A128" s="119" t="s">
        <v>89</v>
      </c>
      <c r="B128" s="128">
        <v>701</v>
      </c>
      <c r="C128" s="125" t="s">
        <v>88</v>
      </c>
      <c r="D128" s="125" t="s">
        <v>74</v>
      </c>
      <c r="E128" s="128">
        <v>9950000000</v>
      </c>
      <c r="F128" s="128"/>
      <c r="G128" s="120">
        <f>G129</f>
        <v>12792752.440000001</v>
      </c>
      <c r="H128" s="120">
        <f>H129</f>
        <v>0</v>
      </c>
      <c r="I128" s="120">
        <f>I129</f>
        <v>0</v>
      </c>
      <c r="L128" s="6"/>
      <c r="N128" s="6"/>
      <c r="P128" s="30"/>
      <c r="Q128" s="30"/>
    </row>
    <row r="129" spans="1:17" ht="47.25" customHeight="1" x14ac:dyDescent="0.25">
      <c r="A129" s="119" t="s">
        <v>455</v>
      </c>
      <c r="B129" s="131">
        <v>701</v>
      </c>
      <c r="C129" s="126" t="s">
        <v>88</v>
      </c>
      <c r="D129" s="126" t="s">
        <v>74</v>
      </c>
      <c r="E129" s="237" t="s">
        <v>401</v>
      </c>
      <c r="F129" s="131">
        <v>200</v>
      </c>
      <c r="G129" s="120">
        <f>2424839.65+189504+5004432.9+796029.3+2142573.08+220783.51+2014590</f>
        <v>12792752.440000001</v>
      </c>
      <c r="H129" s="120">
        <v>0</v>
      </c>
      <c r="I129" s="120">
        <v>0</v>
      </c>
      <c r="L129" s="6"/>
      <c r="M129" s="367"/>
      <c r="N129" s="367"/>
      <c r="O129" s="367"/>
      <c r="P129" s="367"/>
      <c r="Q129" s="367"/>
    </row>
    <row r="130" spans="1:17" x14ac:dyDescent="0.25">
      <c r="A130" s="124" t="s">
        <v>14</v>
      </c>
      <c r="B130" s="128">
        <v>701</v>
      </c>
      <c r="C130" s="125" t="s">
        <v>88</v>
      </c>
      <c r="D130" s="125" t="s">
        <v>75</v>
      </c>
      <c r="E130" s="240"/>
      <c r="F130" s="128"/>
      <c r="G130" s="121">
        <f>G131</f>
        <v>101386783.70999998</v>
      </c>
      <c r="H130" s="121">
        <f t="shared" ref="H130:I132" si="51">H131</f>
        <v>0</v>
      </c>
      <c r="I130" s="121">
        <f t="shared" si="51"/>
        <v>0</v>
      </c>
      <c r="L130" s="6"/>
      <c r="M130" s="367"/>
      <c r="N130" s="367"/>
      <c r="O130" s="367"/>
      <c r="P130" s="367"/>
      <c r="Q130" s="367"/>
    </row>
    <row r="131" spans="1:17" x14ac:dyDescent="0.25">
      <c r="A131" s="135" t="s">
        <v>110</v>
      </c>
      <c r="B131" s="128">
        <v>701</v>
      </c>
      <c r="C131" s="125" t="s">
        <v>88</v>
      </c>
      <c r="D131" s="125" t="s">
        <v>75</v>
      </c>
      <c r="E131" s="128">
        <v>9900000000</v>
      </c>
      <c r="F131" s="241"/>
      <c r="G131" s="121">
        <f>G132</f>
        <v>101386783.70999998</v>
      </c>
      <c r="H131" s="121">
        <f t="shared" si="51"/>
        <v>0</v>
      </c>
      <c r="I131" s="121">
        <f t="shared" si="51"/>
        <v>0</v>
      </c>
      <c r="L131" s="6"/>
      <c r="M131" s="367"/>
      <c r="N131" s="367"/>
      <c r="O131" s="367"/>
      <c r="P131" s="367"/>
      <c r="Q131" s="367"/>
    </row>
    <row r="132" spans="1:17" x14ac:dyDescent="0.25">
      <c r="A132" s="119" t="s">
        <v>89</v>
      </c>
      <c r="B132" s="131">
        <v>701</v>
      </c>
      <c r="C132" s="126" t="s">
        <v>88</v>
      </c>
      <c r="D132" s="126" t="s">
        <v>75</v>
      </c>
      <c r="E132" s="131">
        <v>9950000000</v>
      </c>
      <c r="F132" s="238"/>
      <c r="G132" s="120">
        <f>G133</f>
        <v>101386783.70999998</v>
      </c>
      <c r="H132" s="120">
        <f t="shared" si="51"/>
        <v>0</v>
      </c>
      <c r="I132" s="120">
        <f t="shared" si="51"/>
        <v>0</v>
      </c>
      <c r="L132" s="6"/>
      <c r="M132" s="367"/>
      <c r="N132" s="367"/>
      <c r="O132" s="367"/>
      <c r="P132" s="367"/>
      <c r="Q132" s="367"/>
    </row>
    <row r="133" spans="1:17" ht="30.75" x14ac:dyDescent="0.25">
      <c r="A133" s="119" t="s">
        <v>233</v>
      </c>
      <c r="B133" s="131">
        <v>701</v>
      </c>
      <c r="C133" s="126" t="s">
        <v>88</v>
      </c>
      <c r="D133" s="126" t="s">
        <v>75</v>
      </c>
      <c r="E133" s="237" t="s">
        <v>401</v>
      </c>
      <c r="F133" s="241"/>
      <c r="G133" s="120">
        <f>G134+G135</f>
        <v>101386783.70999998</v>
      </c>
      <c r="H133" s="120">
        <f t="shared" ref="H133:I133" si="52">H134+H135</f>
        <v>0</v>
      </c>
      <c r="I133" s="120">
        <f t="shared" si="52"/>
        <v>0</v>
      </c>
      <c r="L133" s="6"/>
      <c r="M133" s="367"/>
      <c r="N133" s="367"/>
      <c r="O133" s="367"/>
      <c r="P133" s="367"/>
      <c r="Q133" s="367"/>
    </row>
    <row r="134" spans="1:17" ht="29.25" customHeight="1" x14ac:dyDescent="0.25">
      <c r="A134" s="119" t="s">
        <v>402</v>
      </c>
      <c r="B134" s="131">
        <v>701</v>
      </c>
      <c r="C134" s="126" t="s">
        <v>88</v>
      </c>
      <c r="D134" s="126" t="s">
        <v>75</v>
      </c>
      <c r="E134" s="237" t="s">
        <v>401</v>
      </c>
      <c r="F134" s="238" t="s">
        <v>106</v>
      </c>
      <c r="G134" s="120">
        <f>419685.9+2743681.52+6124632.12-419685.9+419685.9</f>
        <v>9287999.5399999991</v>
      </c>
      <c r="H134" s="120">
        <v>0</v>
      </c>
      <c r="I134" s="120">
        <v>0</v>
      </c>
      <c r="J134">
        <v>277000</v>
      </c>
      <c r="L134" s="6"/>
      <c r="M134" s="401">
        <v>419685.9</v>
      </c>
      <c r="N134" s="374"/>
      <c r="O134" s="367"/>
      <c r="P134" s="367"/>
      <c r="Q134" s="367"/>
    </row>
    <row r="135" spans="1:17" ht="45.75" x14ac:dyDescent="0.25">
      <c r="A135" s="129" t="s">
        <v>120</v>
      </c>
      <c r="B135" s="131">
        <v>701</v>
      </c>
      <c r="C135" s="126" t="s">
        <v>88</v>
      </c>
      <c r="D135" s="126" t="s">
        <v>75</v>
      </c>
      <c r="E135" s="237" t="s">
        <v>401</v>
      </c>
      <c r="F135" s="238" t="s">
        <v>123</v>
      </c>
      <c r="G135" s="120">
        <f>491462.4+85000+42131209.51+32091489.82+10000000+208516+7091106.44</f>
        <v>92098784.169999987</v>
      </c>
      <c r="H135" s="120">
        <v>0</v>
      </c>
      <c r="I135" s="120">
        <v>0</v>
      </c>
      <c r="J135">
        <v>1723000</v>
      </c>
      <c r="L135" s="6"/>
      <c r="M135" s="401">
        <v>208516</v>
      </c>
      <c r="N135" s="374">
        <v>7091106.4400000004</v>
      </c>
      <c r="O135" s="367"/>
      <c r="P135" s="367"/>
      <c r="Q135" s="367"/>
    </row>
    <row r="136" spans="1:17" ht="30.75" customHeight="1" x14ac:dyDescent="0.25">
      <c r="A136" s="124" t="s">
        <v>305</v>
      </c>
      <c r="B136" s="128">
        <v>701</v>
      </c>
      <c r="C136" s="125" t="s">
        <v>88</v>
      </c>
      <c r="D136" s="125" t="s">
        <v>77</v>
      </c>
      <c r="E136" s="237"/>
      <c r="F136" s="238"/>
      <c r="G136" s="121">
        <f>G137</f>
        <v>403729.82</v>
      </c>
      <c r="H136" s="121">
        <f t="shared" ref="H136:I136" si="53">H137</f>
        <v>0</v>
      </c>
      <c r="I136" s="121">
        <f t="shared" si="53"/>
        <v>0</v>
      </c>
      <c r="L136" s="6"/>
      <c r="M136" s="367"/>
      <c r="N136" s="367"/>
      <c r="P136" s="30"/>
      <c r="Q136" s="30"/>
    </row>
    <row r="137" spans="1:17" x14ac:dyDescent="0.25">
      <c r="A137" s="135" t="s">
        <v>110</v>
      </c>
      <c r="B137" s="131">
        <v>701</v>
      </c>
      <c r="C137" s="126" t="s">
        <v>88</v>
      </c>
      <c r="D137" s="126" t="s">
        <v>77</v>
      </c>
      <c r="E137" s="128">
        <v>9900000000</v>
      </c>
      <c r="F137" s="238"/>
      <c r="G137" s="120">
        <f>G138</f>
        <v>403729.82</v>
      </c>
      <c r="H137" s="120">
        <f t="shared" ref="H137:I137" si="54">H138</f>
        <v>0</v>
      </c>
      <c r="I137" s="120">
        <f t="shared" si="54"/>
        <v>0</v>
      </c>
      <c r="L137" s="6"/>
      <c r="N137" s="6"/>
      <c r="P137" s="30"/>
      <c r="Q137" s="30"/>
    </row>
    <row r="138" spans="1:17" ht="18" customHeight="1" x14ac:dyDescent="0.25">
      <c r="A138" s="119" t="s">
        <v>89</v>
      </c>
      <c r="B138" s="131">
        <v>701</v>
      </c>
      <c r="C138" s="126" t="s">
        <v>88</v>
      </c>
      <c r="D138" s="126" t="s">
        <v>77</v>
      </c>
      <c r="E138" s="237" t="s">
        <v>219</v>
      </c>
      <c r="F138" s="238"/>
      <c r="G138" s="120">
        <f>G139</f>
        <v>403729.82</v>
      </c>
      <c r="H138" s="120">
        <f t="shared" ref="H138:I138" si="55">H139</f>
        <v>0</v>
      </c>
      <c r="I138" s="120">
        <f t="shared" si="55"/>
        <v>0</v>
      </c>
      <c r="L138" s="6"/>
      <c r="N138" s="6"/>
      <c r="P138" s="30"/>
      <c r="Q138" s="30"/>
    </row>
    <row r="139" spans="1:17" ht="31.5" customHeight="1" x14ac:dyDescent="0.25">
      <c r="A139" s="119" t="s">
        <v>402</v>
      </c>
      <c r="B139" s="131">
        <v>701</v>
      </c>
      <c r="C139" s="126" t="s">
        <v>88</v>
      </c>
      <c r="D139" s="126" t="s">
        <v>77</v>
      </c>
      <c r="E139" s="237" t="s">
        <v>401</v>
      </c>
      <c r="F139" s="238" t="s">
        <v>106</v>
      </c>
      <c r="G139" s="120">
        <v>403729.82</v>
      </c>
      <c r="H139" s="120">
        <v>0</v>
      </c>
      <c r="I139" s="120">
        <v>0</v>
      </c>
      <c r="L139" s="6"/>
      <c r="M139" s="367"/>
      <c r="N139" s="6"/>
      <c r="P139" s="30"/>
      <c r="Q139" s="30"/>
    </row>
    <row r="140" spans="1:17" ht="18" customHeight="1" x14ac:dyDescent="0.25">
      <c r="A140" s="148" t="s">
        <v>333</v>
      </c>
      <c r="B140" s="128">
        <v>701</v>
      </c>
      <c r="C140" s="125" t="s">
        <v>88</v>
      </c>
      <c r="D140" s="125" t="s">
        <v>88</v>
      </c>
      <c r="E140" s="237"/>
      <c r="F140" s="238"/>
      <c r="G140" s="120">
        <f>G141</f>
        <v>5000000</v>
      </c>
      <c r="H140" s="120">
        <f t="shared" ref="H140:I140" si="56">H141</f>
        <v>0</v>
      </c>
      <c r="I140" s="120">
        <f t="shared" si="56"/>
        <v>0</v>
      </c>
      <c r="L140" s="6"/>
      <c r="N140" s="6"/>
      <c r="P140" s="30"/>
      <c r="Q140" s="30"/>
    </row>
    <row r="141" spans="1:17" ht="17.25" customHeight="1" x14ac:dyDescent="0.25">
      <c r="A141" s="135" t="s">
        <v>110</v>
      </c>
      <c r="B141" s="128">
        <v>701</v>
      </c>
      <c r="C141" s="125" t="s">
        <v>88</v>
      </c>
      <c r="D141" s="125" t="s">
        <v>88</v>
      </c>
      <c r="E141" s="128">
        <v>9900000000</v>
      </c>
      <c r="F141" s="238"/>
      <c r="G141" s="120">
        <f>G142</f>
        <v>5000000</v>
      </c>
      <c r="H141" s="120">
        <f t="shared" ref="H141:I142" si="57">H142</f>
        <v>0</v>
      </c>
      <c r="I141" s="120">
        <f t="shared" si="57"/>
        <v>0</v>
      </c>
      <c r="L141" s="6"/>
      <c r="N141" s="6"/>
      <c r="P141" s="30"/>
      <c r="Q141" s="30"/>
    </row>
    <row r="142" spans="1:17" ht="17.25" customHeight="1" x14ac:dyDescent="0.25">
      <c r="A142" s="119" t="s">
        <v>89</v>
      </c>
      <c r="B142" s="131">
        <v>701</v>
      </c>
      <c r="C142" s="126" t="s">
        <v>88</v>
      </c>
      <c r="D142" s="126" t="s">
        <v>88</v>
      </c>
      <c r="E142" s="131">
        <v>9950000000</v>
      </c>
      <c r="F142" s="238"/>
      <c r="G142" s="120">
        <f>G143</f>
        <v>5000000</v>
      </c>
      <c r="H142" s="120">
        <f t="shared" si="57"/>
        <v>0</v>
      </c>
      <c r="I142" s="120">
        <f t="shared" si="57"/>
        <v>0</v>
      </c>
      <c r="L142" s="6"/>
      <c r="N142" s="6"/>
      <c r="P142" s="30"/>
      <c r="Q142" s="30"/>
    </row>
    <row r="143" spans="1:17" ht="30.75" x14ac:dyDescent="0.25">
      <c r="A143" s="119" t="s">
        <v>207</v>
      </c>
      <c r="B143" s="131">
        <v>701</v>
      </c>
      <c r="C143" s="126" t="s">
        <v>88</v>
      </c>
      <c r="D143" s="126" t="s">
        <v>88</v>
      </c>
      <c r="E143" s="131">
        <v>9950091012</v>
      </c>
      <c r="F143" s="238" t="s">
        <v>108</v>
      </c>
      <c r="G143" s="120">
        <v>5000000</v>
      </c>
      <c r="H143" s="120">
        <f t="shared" ref="H143:I143" si="58">N143</f>
        <v>0</v>
      </c>
      <c r="I143" s="120">
        <f t="shared" si="58"/>
        <v>0</v>
      </c>
      <c r="L143" s="6"/>
      <c r="M143" s="367"/>
      <c r="N143" s="367"/>
      <c r="P143" s="30"/>
      <c r="Q143" s="30"/>
    </row>
    <row r="144" spans="1:17" ht="15.75" customHeight="1" x14ac:dyDescent="0.25">
      <c r="A144" s="135" t="s">
        <v>16</v>
      </c>
      <c r="B144" s="128">
        <v>701</v>
      </c>
      <c r="C144" s="125" t="s">
        <v>88</v>
      </c>
      <c r="D144" s="125" t="s">
        <v>83</v>
      </c>
      <c r="E144" s="239"/>
      <c r="F144" s="241"/>
      <c r="G144" s="121">
        <f>G145</f>
        <v>0</v>
      </c>
      <c r="H144" s="121">
        <f t="shared" ref="H144:I144" si="59">H145</f>
        <v>0</v>
      </c>
      <c r="I144" s="121">
        <f t="shared" si="59"/>
        <v>0</v>
      </c>
      <c r="L144" s="6"/>
      <c r="M144" s="367"/>
      <c r="N144" s="367"/>
      <c r="P144" s="30"/>
      <c r="Q144" s="30"/>
    </row>
    <row r="145" spans="1:17" ht="15.75" customHeight="1" x14ac:dyDescent="0.25">
      <c r="A145" s="135" t="s">
        <v>110</v>
      </c>
      <c r="B145" s="131">
        <v>701</v>
      </c>
      <c r="C145" s="126" t="s">
        <v>88</v>
      </c>
      <c r="D145" s="126" t="s">
        <v>83</v>
      </c>
      <c r="E145" s="128">
        <v>9900000000</v>
      </c>
      <c r="F145" s="238"/>
      <c r="G145" s="120">
        <f>G146</f>
        <v>0</v>
      </c>
      <c r="H145" s="120">
        <v>0</v>
      </c>
      <c r="I145" s="120">
        <v>0</v>
      </c>
      <c r="L145" s="6"/>
      <c r="M145" s="367"/>
      <c r="N145" s="367"/>
      <c r="P145" s="30"/>
      <c r="Q145" s="30"/>
    </row>
    <row r="146" spans="1:17" ht="15.75" customHeight="1" x14ac:dyDescent="0.25">
      <c r="A146" s="119" t="s">
        <v>89</v>
      </c>
      <c r="B146" s="131">
        <v>701</v>
      </c>
      <c r="C146" s="126" t="s">
        <v>88</v>
      </c>
      <c r="D146" s="126" t="s">
        <v>83</v>
      </c>
      <c r="E146" s="131">
        <v>9950000000</v>
      </c>
      <c r="F146" s="238"/>
      <c r="G146" s="120">
        <f>G147</f>
        <v>0</v>
      </c>
      <c r="H146" s="120">
        <v>0</v>
      </c>
      <c r="I146" s="120">
        <v>0</v>
      </c>
      <c r="L146" s="6"/>
      <c r="M146" s="367"/>
      <c r="N146" s="367"/>
      <c r="P146" s="30"/>
      <c r="Q146" s="30"/>
    </row>
    <row r="147" spans="1:17" ht="15.75" customHeight="1" x14ac:dyDescent="0.25">
      <c r="A147" s="129" t="s">
        <v>114</v>
      </c>
      <c r="B147" s="131">
        <v>701</v>
      </c>
      <c r="C147" s="126" t="s">
        <v>88</v>
      </c>
      <c r="D147" s="126" t="s">
        <v>83</v>
      </c>
      <c r="E147" s="237" t="s">
        <v>401</v>
      </c>
      <c r="F147" s="238" t="s">
        <v>107</v>
      </c>
      <c r="G147" s="120"/>
      <c r="H147" s="120">
        <v>0</v>
      </c>
      <c r="I147" s="120">
        <v>0</v>
      </c>
      <c r="L147" s="6"/>
      <c r="M147" s="367"/>
      <c r="N147" s="367"/>
      <c r="P147" s="30"/>
      <c r="Q147" s="30"/>
    </row>
    <row r="148" spans="1:17" s="7" customFormat="1" x14ac:dyDescent="0.25">
      <c r="A148" s="135" t="s">
        <v>453</v>
      </c>
      <c r="B148" s="128">
        <v>701</v>
      </c>
      <c r="C148" s="125" t="s">
        <v>6</v>
      </c>
      <c r="D148" s="125"/>
      <c r="E148" s="128"/>
      <c r="F148" s="128"/>
      <c r="G148" s="117">
        <f>G155+G149</f>
        <v>770138.02</v>
      </c>
      <c r="H148" s="117">
        <f>H155+H149</f>
        <v>0</v>
      </c>
      <c r="I148" s="117">
        <f>I155+I149</f>
        <v>0</v>
      </c>
      <c r="K148" s="20"/>
      <c r="M148" s="375"/>
      <c r="N148" s="375"/>
      <c r="O148" s="32"/>
      <c r="P148" s="32"/>
      <c r="Q148" s="32"/>
    </row>
    <row r="149" spans="1:17" s="7" customFormat="1" x14ac:dyDescent="0.25">
      <c r="A149" s="124" t="s">
        <v>17</v>
      </c>
      <c r="B149" s="128">
        <v>701</v>
      </c>
      <c r="C149" s="125" t="s">
        <v>6</v>
      </c>
      <c r="D149" s="125" t="s">
        <v>74</v>
      </c>
      <c r="E149" s="131"/>
      <c r="F149" s="131"/>
      <c r="G149" s="117">
        <f>G150</f>
        <v>770138.02</v>
      </c>
      <c r="H149" s="117">
        <f t="shared" ref="H149:I149" si="60">H150</f>
        <v>0</v>
      </c>
      <c r="I149" s="117">
        <f t="shared" si="60"/>
        <v>0</v>
      </c>
      <c r="K149" s="20"/>
      <c r="M149" s="375"/>
      <c r="N149" s="375"/>
      <c r="O149" s="32"/>
      <c r="P149" s="32"/>
      <c r="Q149" s="32"/>
    </row>
    <row r="150" spans="1:17" s="7" customFormat="1" x14ac:dyDescent="0.25">
      <c r="A150" s="135" t="s">
        <v>110</v>
      </c>
      <c r="B150" s="128">
        <v>701</v>
      </c>
      <c r="C150" s="125" t="s">
        <v>6</v>
      </c>
      <c r="D150" s="125" t="s">
        <v>74</v>
      </c>
      <c r="E150" s="128">
        <v>9900000000</v>
      </c>
      <c r="F150" s="131"/>
      <c r="G150" s="117">
        <f>G151</f>
        <v>770138.02</v>
      </c>
      <c r="H150" s="117">
        <f t="shared" ref="H150:I150" si="61">H154</f>
        <v>0</v>
      </c>
      <c r="I150" s="117">
        <f t="shared" si="61"/>
        <v>0</v>
      </c>
      <c r="K150" s="20"/>
      <c r="M150" s="375"/>
      <c r="N150" s="375"/>
      <c r="O150" s="32"/>
      <c r="P150" s="32"/>
      <c r="Q150" s="32"/>
    </row>
    <row r="151" spans="1:17" s="7" customFormat="1" x14ac:dyDescent="0.25">
      <c r="A151" s="119" t="s">
        <v>89</v>
      </c>
      <c r="B151" s="131">
        <v>701</v>
      </c>
      <c r="C151" s="126" t="s">
        <v>6</v>
      </c>
      <c r="D151" s="126" t="s">
        <v>74</v>
      </c>
      <c r="E151" s="131">
        <v>9950000000</v>
      </c>
      <c r="F151" s="131"/>
      <c r="G151" s="117">
        <f>G152</f>
        <v>770138.02</v>
      </c>
      <c r="H151" s="117">
        <v>0</v>
      </c>
      <c r="I151" s="117">
        <v>0</v>
      </c>
      <c r="K151" s="20"/>
      <c r="M151" s="375"/>
      <c r="N151" s="375"/>
      <c r="O151" s="32"/>
      <c r="P151" s="32"/>
      <c r="Q151" s="32"/>
    </row>
    <row r="152" spans="1:17" s="7" customFormat="1" ht="30.75" x14ac:dyDescent="0.25">
      <c r="A152" s="119" t="s">
        <v>501</v>
      </c>
      <c r="B152" s="131">
        <v>701</v>
      </c>
      <c r="C152" s="126" t="s">
        <v>6</v>
      </c>
      <c r="D152" s="126" t="s">
        <v>74</v>
      </c>
      <c r="E152" s="131" t="s">
        <v>500</v>
      </c>
      <c r="F152" s="131"/>
      <c r="G152" s="117">
        <f>G153+G154</f>
        <v>770138.02</v>
      </c>
      <c r="H152" s="117">
        <f t="shared" ref="H152:I152" si="62">H153+H154</f>
        <v>0</v>
      </c>
      <c r="I152" s="117">
        <f t="shared" si="62"/>
        <v>0</v>
      </c>
      <c r="K152" s="20"/>
      <c r="M152" s="375"/>
      <c r="N152" s="375"/>
      <c r="O152" s="32"/>
      <c r="P152" s="32"/>
      <c r="Q152" s="32"/>
    </row>
    <row r="153" spans="1:17" s="7" customFormat="1" ht="75.75" x14ac:dyDescent="0.25">
      <c r="A153" s="119" t="s">
        <v>111</v>
      </c>
      <c r="B153" s="131">
        <v>701</v>
      </c>
      <c r="C153" s="126" t="s">
        <v>6</v>
      </c>
      <c r="D153" s="126" t="s">
        <v>74</v>
      </c>
      <c r="E153" s="131" t="s">
        <v>500</v>
      </c>
      <c r="F153" s="131">
        <v>100</v>
      </c>
      <c r="G153" s="118"/>
      <c r="H153" s="118">
        <v>0</v>
      </c>
      <c r="I153" s="118">
        <v>0</v>
      </c>
      <c r="K153" s="20"/>
      <c r="M153" s="375"/>
      <c r="N153" s="375"/>
      <c r="O153" s="32"/>
      <c r="P153" s="32"/>
      <c r="Q153" s="32"/>
    </row>
    <row r="154" spans="1:17" s="7" customFormat="1" ht="30.75" x14ac:dyDescent="0.25">
      <c r="A154" s="119" t="s">
        <v>402</v>
      </c>
      <c r="B154" s="131">
        <v>701</v>
      </c>
      <c r="C154" s="126" t="s">
        <v>6</v>
      </c>
      <c r="D154" s="126" t="s">
        <v>74</v>
      </c>
      <c r="E154" s="237" t="s">
        <v>500</v>
      </c>
      <c r="F154" s="131">
        <v>200</v>
      </c>
      <c r="G154" s="118">
        <f>128138.02+642000</f>
        <v>770138.02</v>
      </c>
      <c r="H154" s="118">
        <v>0</v>
      </c>
      <c r="I154" s="118">
        <v>0</v>
      </c>
      <c r="K154" s="20"/>
      <c r="M154" s="409">
        <v>642000</v>
      </c>
      <c r="N154" s="375"/>
      <c r="O154" s="32"/>
      <c r="P154" s="32"/>
      <c r="Q154" s="32"/>
    </row>
    <row r="155" spans="1:17" s="7" customFormat="1" ht="31.5" x14ac:dyDescent="0.25">
      <c r="A155" s="124" t="s">
        <v>125</v>
      </c>
      <c r="B155" s="128">
        <v>701</v>
      </c>
      <c r="C155" s="125" t="s">
        <v>6</v>
      </c>
      <c r="D155" s="125" t="s">
        <v>78</v>
      </c>
      <c r="E155" s="128"/>
      <c r="F155" s="128"/>
      <c r="G155" s="117">
        <f>G156</f>
        <v>0</v>
      </c>
      <c r="H155" s="117">
        <f t="shared" ref="H155:I158" si="63">H156</f>
        <v>0</v>
      </c>
      <c r="I155" s="117">
        <f t="shared" si="63"/>
        <v>0</v>
      </c>
      <c r="K155" s="20"/>
      <c r="M155" s="375"/>
      <c r="N155" s="375"/>
      <c r="O155" s="32"/>
      <c r="P155" s="32"/>
      <c r="Q155" s="32"/>
    </row>
    <row r="156" spans="1:17" s="7" customFormat="1" x14ac:dyDescent="0.25">
      <c r="A156" s="135" t="s">
        <v>110</v>
      </c>
      <c r="B156" s="128">
        <v>701</v>
      </c>
      <c r="C156" s="125" t="s">
        <v>6</v>
      </c>
      <c r="D156" s="125" t="s">
        <v>78</v>
      </c>
      <c r="E156" s="128">
        <v>9900000000</v>
      </c>
      <c r="F156" s="241"/>
      <c r="G156" s="117">
        <f>G157</f>
        <v>0</v>
      </c>
      <c r="H156" s="117">
        <f t="shared" si="63"/>
        <v>0</v>
      </c>
      <c r="I156" s="117">
        <f t="shared" si="63"/>
        <v>0</v>
      </c>
      <c r="K156" s="20"/>
      <c r="M156" s="375"/>
      <c r="N156" s="375"/>
      <c r="O156" s="32"/>
      <c r="P156" s="32"/>
      <c r="Q156" s="32"/>
    </row>
    <row r="157" spans="1:17" s="3" customFormat="1" x14ac:dyDescent="0.25">
      <c r="A157" s="119" t="s">
        <v>89</v>
      </c>
      <c r="B157" s="131">
        <v>701</v>
      </c>
      <c r="C157" s="126" t="s">
        <v>6</v>
      </c>
      <c r="D157" s="126" t="s">
        <v>78</v>
      </c>
      <c r="E157" s="131">
        <v>9950000000</v>
      </c>
      <c r="F157" s="238"/>
      <c r="G157" s="118">
        <f>G158</f>
        <v>0</v>
      </c>
      <c r="H157" s="118">
        <f t="shared" si="63"/>
        <v>0</v>
      </c>
      <c r="I157" s="118">
        <f t="shared" si="63"/>
        <v>0</v>
      </c>
      <c r="K157" s="19"/>
      <c r="M157" s="373"/>
      <c r="N157" s="373"/>
      <c r="O157" s="42"/>
      <c r="P157" s="42"/>
      <c r="Q157" s="42"/>
    </row>
    <row r="158" spans="1:17" s="7" customFormat="1" ht="30.75" x14ac:dyDescent="0.25">
      <c r="A158" s="119" t="s">
        <v>501</v>
      </c>
      <c r="B158" s="131">
        <v>701</v>
      </c>
      <c r="C158" s="126" t="s">
        <v>6</v>
      </c>
      <c r="D158" s="126" t="s">
        <v>78</v>
      </c>
      <c r="E158" s="237" t="s">
        <v>500</v>
      </c>
      <c r="F158" s="241"/>
      <c r="G158" s="118">
        <f>G159</f>
        <v>0</v>
      </c>
      <c r="H158" s="118">
        <f t="shared" si="63"/>
        <v>0</v>
      </c>
      <c r="I158" s="118">
        <f t="shared" si="63"/>
        <v>0</v>
      </c>
      <c r="K158" s="20"/>
      <c r="M158" s="375"/>
      <c r="N158" s="375"/>
      <c r="O158" s="32"/>
      <c r="P158" s="32"/>
      <c r="Q158" s="32"/>
    </row>
    <row r="159" spans="1:17" ht="30.75" x14ac:dyDescent="0.25">
      <c r="A159" s="119" t="s">
        <v>402</v>
      </c>
      <c r="B159" s="131">
        <v>701</v>
      </c>
      <c r="C159" s="126" t="s">
        <v>6</v>
      </c>
      <c r="D159" s="126" t="s">
        <v>78</v>
      </c>
      <c r="E159" s="237" t="s">
        <v>500</v>
      </c>
      <c r="F159" s="238" t="s">
        <v>106</v>
      </c>
      <c r="G159" s="118"/>
      <c r="H159" s="120">
        <v>0</v>
      </c>
      <c r="I159" s="120">
        <v>0</v>
      </c>
      <c r="J159">
        <v>1500000</v>
      </c>
      <c r="K159" s="6">
        <v>4795200</v>
      </c>
      <c r="M159" s="367"/>
      <c r="N159" s="367"/>
      <c r="P159" s="30"/>
      <c r="Q159" s="30"/>
    </row>
    <row r="160" spans="1:17" x14ac:dyDescent="0.25">
      <c r="A160" s="124" t="s">
        <v>382</v>
      </c>
      <c r="B160" s="128">
        <v>701</v>
      </c>
      <c r="C160" s="125" t="s">
        <v>83</v>
      </c>
      <c r="D160" s="126"/>
      <c r="E160" s="237"/>
      <c r="F160" s="238"/>
      <c r="G160" s="117">
        <f>G161</f>
        <v>5186933.6899999995</v>
      </c>
      <c r="H160" s="120"/>
      <c r="I160" s="120"/>
      <c r="M160" s="367"/>
      <c r="N160" s="367"/>
      <c r="P160" s="30"/>
      <c r="Q160" s="30"/>
    </row>
    <row r="161" spans="1:17" ht="31.5" x14ac:dyDescent="0.25">
      <c r="A161" s="124" t="s">
        <v>665</v>
      </c>
      <c r="B161" s="128">
        <v>701</v>
      </c>
      <c r="C161" s="125" t="s">
        <v>83</v>
      </c>
      <c r="D161" s="125" t="s">
        <v>88</v>
      </c>
      <c r="E161" s="237"/>
      <c r="F161" s="238"/>
      <c r="G161" s="117">
        <f>G162</f>
        <v>5186933.6899999995</v>
      </c>
      <c r="H161" s="120"/>
      <c r="I161" s="120"/>
      <c r="M161" s="367"/>
      <c r="N161" s="367"/>
      <c r="P161" s="30"/>
      <c r="Q161" s="30"/>
    </row>
    <row r="162" spans="1:17" x14ac:dyDescent="0.25">
      <c r="A162" s="124" t="s">
        <v>110</v>
      </c>
      <c r="B162" s="128">
        <v>701</v>
      </c>
      <c r="C162" s="125" t="s">
        <v>83</v>
      </c>
      <c r="D162" s="125" t="s">
        <v>88</v>
      </c>
      <c r="E162" s="237">
        <v>9900000000</v>
      </c>
      <c r="F162" s="238"/>
      <c r="G162" s="117">
        <f>G163</f>
        <v>5186933.6899999995</v>
      </c>
      <c r="H162" s="120"/>
      <c r="I162" s="120"/>
      <c r="M162" s="367"/>
      <c r="N162" s="367"/>
      <c r="P162" s="30"/>
      <c r="Q162" s="30"/>
    </row>
    <row r="163" spans="1:17" x14ac:dyDescent="0.25">
      <c r="A163" s="129" t="s">
        <v>89</v>
      </c>
      <c r="B163" s="131">
        <v>701</v>
      </c>
      <c r="C163" s="126" t="s">
        <v>83</v>
      </c>
      <c r="D163" s="126" t="s">
        <v>88</v>
      </c>
      <c r="E163" s="237">
        <v>9950000000</v>
      </c>
      <c r="F163" s="238"/>
      <c r="G163" s="118">
        <f>G164+G166</f>
        <v>5186933.6899999995</v>
      </c>
      <c r="H163" s="120"/>
      <c r="I163" s="120"/>
      <c r="M163" s="367"/>
      <c r="N163" s="367"/>
      <c r="P163" s="30"/>
      <c r="Q163" s="30"/>
    </row>
    <row r="164" spans="1:17" x14ac:dyDescent="0.25">
      <c r="A164" s="129" t="s">
        <v>116</v>
      </c>
      <c r="B164" s="131">
        <v>701</v>
      </c>
      <c r="C164" s="126" t="s">
        <v>83</v>
      </c>
      <c r="D164" s="126" t="s">
        <v>88</v>
      </c>
      <c r="E164" s="237" t="s">
        <v>220</v>
      </c>
      <c r="F164" s="238"/>
      <c r="G164" s="118">
        <f>G165</f>
        <v>3076365.96</v>
      </c>
      <c r="H164" s="120"/>
      <c r="I164" s="120"/>
      <c r="M164" s="367"/>
      <c r="N164" s="367"/>
      <c r="P164" s="30"/>
      <c r="Q164" s="30"/>
    </row>
    <row r="165" spans="1:17" ht="45.75" x14ac:dyDescent="0.25">
      <c r="A165" s="129" t="s">
        <v>120</v>
      </c>
      <c r="B165" s="131">
        <v>701</v>
      </c>
      <c r="C165" s="126" t="s">
        <v>83</v>
      </c>
      <c r="D165" s="126" t="s">
        <v>88</v>
      </c>
      <c r="E165" s="237" t="s">
        <v>220</v>
      </c>
      <c r="F165" s="238" t="s">
        <v>123</v>
      </c>
      <c r="G165" s="118">
        <f>1539279.69+1537086.27</f>
        <v>3076365.96</v>
      </c>
      <c r="H165" s="120"/>
      <c r="I165" s="120"/>
      <c r="M165" s="401">
        <v>1537086.27</v>
      </c>
      <c r="N165" s="367"/>
      <c r="P165" s="30"/>
      <c r="Q165" s="30"/>
    </row>
    <row r="166" spans="1:17" x14ac:dyDescent="0.25">
      <c r="A166" s="129" t="s">
        <v>114</v>
      </c>
      <c r="B166" s="131">
        <v>702</v>
      </c>
      <c r="C166" s="126" t="s">
        <v>83</v>
      </c>
      <c r="D166" s="126" t="s">
        <v>88</v>
      </c>
      <c r="E166" s="237" t="s">
        <v>401</v>
      </c>
      <c r="F166" s="238"/>
      <c r="G166" s="118">
        <f>G167</f>
        <v>2110567.73</v>
      </c>
      <c r="H166" s="120"/>
      <c r="I166" s="120"/>
      <c r="M166" s="401"/>
      <c r="N166" s="367"/>
      <c r="P166" s="30"/>
      <c r="Q166" s="30"/>
    </row>
    <row r="167" spans="1:17" ht="45.75" x14ac:dyDescent="0.25">
      <c r="A167" s="129" t="s">
        <v>120</v>
      </c>
      <c r="B167" s="131">
        <v>702</v>
      </c>
      <c r="C167" s="126" t="s">
        <v>83</v>
      </c>
      <c r="D167" s="126" t="s">
        <v>88</v>
      </c>
      <c r="E167" s="237" t="s">
        <v>401</v>
      </c>
      <c r="F167" s="238" t="s">
        <v>123</v>
      </c>
      <c r="G167" s="118">
        <v>2110567.73</v>
      </c>
      <c r="H167" s="120"/>
      <c r="I167" s="120"/>
      <c r="M167" s="399">
        <v>2110567.73</v>
      </c>
      <c r="N167" s="367"/>
      <c r="P167" s="30"/>
      <c r="Q167" s="30"/>
    </row>
    <row r="168" spans="1:17" s="7" customFormat="1" x14ac:dyDescent="0.25">
      <c r="A168" s="135" t="s">
        <v>18</v>
      </c>
      <c r="B168" s="128">
        <v>701</v>
      </c>
      <c r="C168" s="125" t="s">
        <v>82</v>
      </c>
      <c r="D168" s="125"/>
      <c r="E168" s="125"/>
      <c r="F168" s="125"/>
      <c r="G168" s="117">
        <f>G169+G174+G178+G183</f>
        <v>80268345.120000005</v>
      </c>
      <c r="H168" s="117">
        <f t="shared" ref="H168:I168" si="64">H169+H174+H178+H183</f>
        <v>7059452.29</v>
      </c>
      <c r="I168" s="117">
        <f t="shared" si="64"/>
        <v>7390427.29</v>
      </c>
      <c r="K168" s="20"/>
      <c r="M168" s="375"/>
      <c r="N168" s="375"/>
      <c r="O168" s="32"/>
      <c r="P168" s="32"/>
      <c r="Q168" s="32"/>
    </row>
    <row r="169" spans="1:17" s="7" customFormat="1" x14ac:dyDescent="0.25">
      <c r="A169" s="135" t="s">
        <v>91</v>
      </c>
      <c r="B169" s="128">
        <v>701</v>
      </c>
      <c r="C169" s="125" t="s">
        <v>82</v>
      </c>
      <c r="D169" s="125" t="s">
        <v>74</v>
      </c>
      <c r="E169" s="125"/>
      <c r="F169" s="125"/>
      <c r="G169" s="117">
        <f>G170</f>
        <v>2923494.72</v>
      </c>
      <c r="H169" s="117">
        <f>H170</f>
        <v>3103494.72</v>
      </c>
      <c r="I169" s="117">
        <f t="shared" ref="I169" si="65">I170</f>
        <v>3343494.72</v>
      </c>
      <c r="K169" s="20"/>
      <c r="M169" s="375"/>
      <c r="N169" s="375"/>
      <c r="O169" s="32"/>
      <c r="P169" s="32"/>
      <c r="Q169" s="32"/>
    </row>
    <row r="170" spans="1:17" s="7" customFormat="1" x14ac:dyDescent="0.25">
      <c r="A170" s="135" t="s">
        <v>110</v>
      </c>
      <c r="B170" s="128">
        <v>701</v>
      </c>
      <c r="C170" s="125" t="s">
        <v>82</v>
      </c>
      <c r="D170" s="125" t="s">
        <v>74</v>
      </c>
      <c r="E170" s="125" t="s">
        <v>216</v>
      </c>
      <c r="F170" s="125"/>
      <c r="G170" s="117">
        <f>G171</f>
        <v>2923494.72</v>
      </c>
      <c r="H170" s="117">
        <f>H171</f>
        <v>3103494.72</v>
      </c>
      <c r="I170" s="117">
        <f>I171</f>
        <v>3343494.72</v>
      </c>
      <c r="K170" s="20"/>
      <c r="M170" s="375"/>
      <c r="N170" s="375"/>
      <c r="O170" s="32"/>
      <c r="P170" s="32"/>
      <c r="Q170" s="32"/>
    </row>
    <row r="171" spans="1:17" s="3" customFormat="1" x14ac:dyDescent="0.25">
      <c r="A171" s="119" t="s">
        <v>89</v>
      </c>
      <c r="B171" s="131">
        <v>701</v>
      </c>
      <c r="C171" s="126" t="s">
        <v>82</v>
      </c>
      <c r="D171" s="126" t="s">
        <v>74</v>
      </c>
      <c r="E171" s="126" t="s">
        <v>219</v>
      </c>
      <c r="F171" s="126"/>
      <c r="G171" s="118">
        <f>G172</f>
        <v>2923494.72</v>
      </c>
      <c r="H171" s="118">
        <f t="shared" ref="H171:I171" si="66">H172</f>
        <v>3103494.72</v>
      </c>
      <c r="I171" s="118">
        <f t="shared" si="66"/>
        <v>3343494.72</v>
      </c>
      <c r="K171" s="19"/>
      <c r="M171" s="373"/>
      <c r="N171" s="373"/>
      <c r="O171" s="42"/>
      <c r="P171" s="42"/>
      <c r="Q171" s="42"/>
    </row>
    <row r="172" spans="1:17" s="3" customFormat="1" ht="45.75" x14ac:dyDescent="0.25">
      <c r="A172" s="242" t="s">
        <v>499</v>
      </c>
      <c r="B172" s="131">
        <v>701</v>
      </c>
      <c r="C172" s="126" t="s">
        <v>82</v>
      </c>
      <c r="D172" s="126" t="s">
        <v>74</v>
      </c>
      <c r="E172" s="126">
        <v>9950071020</v>
      </c>
      <c r="F172" s="126"/>
      <c r="G172" s="118">
        <f>G173</f>
        <v>2923494.72</v>
      </c>
      <c r="H172" s="118">
        <f t="shared" ref="H172:I172" si="67">H173</f>
        <v>3103494.72</v>
      </c>
      <c r="I172" s="118">
        <f t="shared" si="67"/>
        <v>3343494.72</v>
      </c>
      <c r="K172" s="19"/>
      <c r="M172" s="373"/>
      <c r="N172" s="373"/>
      <c r="O172" s="42"/>
      <c r="P172" s="42"/>
      <c r="Q172" s="42"/>
    </row>
    <row r="173" spans="1:17" ht="30.75" x14ac:dyDescent="0.25">
      <c r="A173" s="119" t="s">
        <v>117</v>
      </c>
      <c r="B173" s="131">
        <v>701</v>
      </c>
      <c r="C173" s="126" t="s">
        <v>82</v>
      </c>
      <c r="D173" s="126" t="s">
        <v>74</v>
      </c>
      <c r="E173" s="126">
        <v>9950071020</v>
      </c>
      <c r="F173" s="126" t="s">
        <v>108</v>
      </c>
      <c r="G173" s="118">
        <v>2923494.72</v>
      </c>
      <c r="H173" s="120">
        <v>3103494.72</v>
      </c>
      <c r="I173" s="120">
        <v>3343494.72</v>
      </c>
      <c r="M173" s="367"/>
      <c r="N173" s="367"/>
      <c r="P173" s="30"/>
      <c r="Q173" s="30"/>
    </row>
    <row r="174" spans="1:17" x14ac:dyDescent="0.25">
      <c r="A174" s="135" t="s">
        <v>92</v>
      </c>
      <c r="B174" s="128">
        <v>701</v>
      </c>
      <c r="C174" s="125" t="s">
        <v>82</v>
      </c>
      <c r="D174" s="125" t="s">
        <v>77</v>
      </c>
      <c r="E174" s="125"/>
      <c r="F174" s="125"/>
      <c r="G174" s="117">
        <f>G175</f>
        <v>63385450.730000004</v>
      </c>
      <c r="H174" s="117">
        <f t="shared" ref="H174:I174" si="68">H175</f>
        <v>0</v>
      </c>
      <c r="I174" s="117">
        <f t="shared" si="68"/>
        <v>0</v>
      </c>
      <c r="M174" s="367"/>
      <c r="N174" s="367"/>
      <c r="P174" s="30"/>
      <c r="Q174" s="30"/>
    </row>
    <row r="175" spans="1:17" x14ac:dyDescent="0.25">
      <c r="A175" s="135" t="s">
        <v>92</v>
      </c>
      <c r="B175" s="128">
        <v>701</v>
      </c>
      <c r="C175" s="125" t="s">
        <v>82</v>
      </c>
      <c r="D175" s="125" t="s">
        <v>77</v>
      </c>
      <c r="E175" s="125" t="s">
        <v>216</v>
      </c>
      <c r="F175" s="125"/>
      <c r="G175" s="117">
        <f>G176</f>
        <v>63385450.730000004</v>
      </c>
      <c r="H175" s="117">
        <f t="shared" ref="H175:I175" si="69">H176</f>
        <v>0</v>
      </c>
      <c r="I175" s="117">
        <f t="shared" si="69"/>
        <v>0</v>
      </c>
      <c r="M175" s="367"/>
      <c r="N175" s="367"/>
      <c r="P175" s="30"/>
      <c r="Q175" s="30"/>
    </row>
    <row r="176" spans="1:17" x14ac:dyDescent="0.25">
      <c r="A176" s="119" t="s">
        <v>89</v>
      </c>
      <c r="B176" s="131">
        <v>701</v>
      </c>
      <c r="C176" s="126" t="s">
        <v>82</v>
      </c>
      <c r="D176" s="126" t="s">
        <v>77</v>
      </c>
      <c r="E176" s="126" t="s">
        <v>219</v>
      </c>
      <c r="F176" s="126"/>
      <c r="G176" s="118">
        <f>G177</f>
        <v>63385450.730000004</v>
      </c>
      <c r="H176" s="120">
        <f>H177</f>
        <v>0</v>
      </c>
      <c r="I176" s="120">
        <f>I177</f>
        <v>0</v>
      </c>
      <c r="M176" s="367"/>
      <c r="N176" s="367"/>
      <c r="P176" s="30"/>
      <c r="Q176" s="30"/>
    </row>
    <row r="177" spans="1:20" ht="30" customHeight="1" x14ac:dyDescent="0.25">
      <c r="A177" s="119" t="s">
        <v>304</v>
      </c>
      <c r="B177" s="131">
        <v>701</v>
      </c>
      <c r="C177" s="126" t="s">
        <v>82</v>
      </c>
      <c r="D177" s="126" t="s">
        <v>77</v>
      </c>
      <c r="E177" s="126" t="s">
        <v>222</v>
      </c>
      <c r="F177" s="126" t="s">
        <v>230</v>
      </c>
      <c r="G177" s="118">
        <f>50000000+1164497.92+12220952.81</f>
        <v>63385450.730000004</v>
      </c>
      <c r="H177" s="120">
        <v>0</v>
      </c>
      <c r="I177" s="120">
        <v>0</v>
      </c>
      <c r="M177" s="367"/>
      <c r="N177" s="367"/>
      <c r="P177" s="30"/>
      <c r="Q177" s="30"/>
    </row>
    <row r="178" spans="1:20" x14ac:dyDescent="0.25">
      <c r="A178" s="135" t="s">
        <v>19</v>
      </c>
      <c r="B178" s="128">
        <v>701</v>
      </c>
      <c r="C178" s="125" t="s">
        <v>82</v>
      </c>
      <c r="D178" s="125" t="s">
        <v>78</v>
      </c>
      <c r="E178" s="125"/>
      <c r="F178" s="125"/>
      <c r="G178" s="117">
        <f>G179</f>
        <v>9000000</v>
      </c>
      <c r="H178" s="120"/>
      <c r="I178" s="120"/>
      <c r="M178" s="367"/>
      <c r="N178" s="367"/>
      <c r="P178" s="30"/>
      <c r="Q178" s="30"/>
    </row>
    <row r="179" spans="1:20" x14ac:dyDescent="0.25">
      <c r="A179" s="135" t="s">
        <v>110</v>
      </c>
      <c r="B179" s="128">
        <v>701</v>
      </c>
      <c r="C179" s="125" t="s">
        <v>82</v>
      </c>
      <c r="D179" s="125" t="s">
        <v>78</v>
      </c>
      <c r="E179" s="125" t="s">
        <v>216</v>
      </c>
      <c r="F179" s="125"/>
      <c r="G179" s="117">
        <f>G180</f>
        <v>9000000</v>
      </c>
      <c r="H179" s="120"/>
      <c r="I179" s="120"/>
      <c r="M179" s="367"/>
      <c r="N179" s="367"/>
      <c r="P179" s="30"/>
      <c r="Q179" s="30"/>
    </row>
    <row r="180" spans="1:20" x14ac:dyDescent="0.25">
      <c r="A180" s="119" t="s">
        <v>89</v>
      </c>
      <c r="B180" s="131">
        <v>701</v>
      </c>
      <c r="C180" s="126" t="s">
        <v>82</v>
      </c>
      <c r="D180" s="126" t="s">
        <v>78</v>
      </c>
      <c r="E180" s="126" t="s">
        <v>219</v>
      </c>
      <c r="F180" s="126"/>
      <c r="G180" s="118">
        <f>G181+G182</f>
        <v>9000000</v>
      </c>
      <c r="H180" s="120"/>
      <c r="I180" s="120"/>
      <c r="M180" s="367"/>
      <c r="N180" s="367"/>
      <c r="P180" s="30"/>
      <c r="Q180" s="30"/>
    </row>
    <row r="181" spans="1:20" ht="30" customHeight="1" x14ac:dyDescent="0.25">
      <c r="A181" s="119" t="s">
        <v>402</v>
      </c>
      <c r="B181" s="131">
        <v>701</v>
      </c>
      <c r="C181" s="126" t="s">
        <v>82</v>
      </c>
      <c r="D181" s="126" t="s">
        <v>78</v>
      </c>
      <c r="E181" s="126" t="s">
        <v>222</v>
      </c>
      <c r="F181" s="126" t="s">
        <v>106</v>
      </c>
      <c r="G181" s="118">
        <v>131823</v>
      </c>
      <c r="H181" s="120"/>
      <c r="I181" s="120"/>
      <c r="M181" s="367"/>
      <c r="N181" s="367"/>
      <c r="P181" s="30"/>
      <c r="Q181" s="30"/>
    </row>
    <row r="182" spans="1:20" ht="30" customHeight="1" x14ac:dyDescent="0.25">
      <c r="A182" s="119" t="s">
        <v>117</v>
      </c>
      <c r="B182" s="131">
        <v>701</v>
      </c>
      <c r="C182" s="126" t="s">
        <v>82</v>
      </c>
      <c r="D182" s="126" t="s">
        <v>78</v>
      </c>
      <c r="E182" s="126" t="s">
        <v>222</v>
      </c>
      <c r="F182" s="126" t="s">
        <v>108</v>
      </c>
      <c r="G182" s="118">
        <v>8868177</v>
      </c>
      <c r="H182" s="120"/>
      <c r="I182" s="120"/>
      <c r="M182" s="367"/>
      <c r="N182" s="367"/>
      <c r="P182" s="30"/>
      <c r="Q182" s="30"/>
    </row>
    <row r="183" spans="1:20" s="7" customFormat="1" ht="31.5" x14ac:dyDescent="0.25">
      <c r="A183" s="135" t="s">
        <v>93</v>
      </c>
      <c r="B183" s="128">
        <v>701</v>
      </c>
      <c r="C183" s="125" t="s">
        <v>82</v>
      </c>
      <c r="D183" s="125" t="s">
        <v>79</v>
      </c>
      <c r="E183" s="125"/>
      <c r="F183" s="125"/>
      <c r="G183" s="117">
        <f>G184</f>
        <v>4959399.67</v>
      </c>
      <c r="H183" s="117">
        <f t="shared" ref="H183:I183" si="70">H184</f>
        <v>3955957.57</v>
      </c>
      <c r="I183" s="117">
        <f t="shared" si="70"/>
        <v>4046932.57</v>
      </c>
      <c r="K183" s="20"/>
      <c r="M183" s="375"/>
      <c r="N183" s="375"/>
      <c r="O183" s="32"/>
      <c r="P183" s="32"/>
      <c r="Q183" s="32"/>
    </row>
    <row r="184" spans="1:20" s="7" customFormat="1" x14ac:dyDescent="0.25">
      <c r="A184" s="135" t="s">
        <v>110</v>
      </c>
      <c r="B184" s="128">
        <v>701</v>
      </c>
      <c r="C184" s="125" t="s">
        <v>82</v>
      </c>
      <c r="D184" s="125" t="s">
        <v>79</v>
      </c>
      <c r="E184" s="125" t="s">
        <v>216</v>
      </c>
      <c r="F184" s="125"/>
      <c r="G184" s="117">
        <f>G185+G188</f>
        <v>4959399.67</v>
      </c>
      <c r="H184" s="117">
        <f t="shared" ref="H184:I184" si="71">H185+H188</f>
        <v>3955957.57</v>
      </c>
      <c r="I184" s="117">
        <f t="shared" si="71"/>
        <v>4046932.57</v>
      </c>
      <c r="K184" s="20"/>
      <c r="M184" s="375"/>
      <c r="N184" s="375"/>
      <c r="O184" s="32"/>
      <c r="P184" s="32"/>
      <c r="Q184" s="32"/>
    </row>
    <row r="185" spans="1:20" s="7" customFormat="1" ht="30.75" x14ac:dyDescent="0.25">
      <c r="A185" s="119" t="s">
        <v>498</v>
      </c>
      <c r="B185" s="131">
        <v>701</v>
      </c>
      <c r="C185" s="126" t="s">
        <v>82</v>
      </c>
      <c r="D185" s="126" t="s">
        <v>79</v>
      </c>
      <c r="E185" s="126" t="s">
        <v>215</v>
      </c>
      <c r="F185" s="126"/>
      <c r="G185" s="118">
        <f>G186</f>
        <v>2773282.57</v>
      </c>
      <c r="H185" s="118">
        <f t="shared" ref="H185:I186" si="72">H186</f>
        <v>2773282.57</v>
      </c>
      <c r="I185" s="118">
        <f t="shared" si="72"/>
        <v>2773282.57</v>
      </c>
      <c r="K185" s="20"/>
      <c r="M185" s="375"/>
      <c r="N185" s="375"/>
      <c r="O185" s="32"/>
      <c r="P185" s="32"/>
      <c r="Q185" s="32"/>
    </row>
    <row r="186" spans="1:20" s="7" customFormat="1" ht="30.75" x14ac:dyDescent="0.25">
      <c r="A186" s="119" t="s">
        <v>210</v>
      </c>
      <c r="B186" s="131">
        <v>701</v>
      </c>
      <c r="C186" s="126" t="s">
        <v>82</v>
      </c>
      <c r="D186" s="126" t="s">
        <v>79</v>
      </c>
      <c r="E186" s="126" t="s">
        <v>214</v>
      </c>
      <c r="F186" s="126"/>
      <c r="G186" s="118">
        <f>G187</f>
        <v>2773282.57</v>
      </c>
      <c r="H186" s="118">
        <f t="shared" si="72"/>
        <v>2773282.57</v>
      </c>
      <c r="I186" s="118">
        <f t="shared" si="72"/>
        <v>2773282.57</v>
      </c>
      <c r="K186" s="20"/>
      <c r="M186" s="375"/>
      <c r="N186" s="375"/>
      <c r="O186" s="32"/>
      <c r="P186" s="32"/>
      <c r="Q186" s="32"/>
    </row>
    <row r="187" spans="1:20" s="7" customFormat="1" ht="75.75" x14ac:dyDescent="0.25">
      <c r="A187" s="119" t="s">
        <v>111</v>
      </c>
      <c r="B187" s="131">
        <v>701</v>
      </c>
      <c r="C187" s="126" t="s">
        <v>82</v>
      </c>
      <c r="D187" s="126" t="s">
        <v>79</v>
      </c>
      <c r="E187" s="126" t="s">
        <v>214</v>
      </c>
      <c r="F187" s="126" t="s">
        <v>105</v>
      </c>
      <c r="G187" s="118">
        <v>2773282.57</v>
      </c>
      <c r="H187" s="118">
        <v>2773282.57</v>
      </c>
      <c r="I187" s="118">
        <v>2773282.57</v>
      </c>
      <c r="K187" s="20"/>
      <c r="M187" s="375"/>
      <c r="N187" s="375"/>
      <c r="O187" s="32"/>
      <c r="P187" s="32"/>
      <c r="Q187" s="32"/>
    </row>
    <row r="188" spans="1:20" s="3" customFormat="1" x14ac:dyDescent="0.25">
      <c r="A188" s="119" t="s">
        <v>89</v>
      </c>
      <c r="B188" s="131">
        <v>701</v>
      </c>
      <c r="C188" s="126" t="s">
        <v>82</v>
      </c>
      <c r="D188" s="126" t="s">
        <v>79</v>
      </c>
      <c r="E188" s="126" t="s">
        <v>219</v>
      </c>
      <c r="F188" s="126"/>
      <c r="G188" s="118">
        <f>G189</f>
        <v>2186117.1</v>
      </c>
      <c r="H188" s="118">
        <f t="shared" ref="H188:I188" si="73">H189</f>
        <v>1182675</v>
      </c>
      <c r="I188" s="118">
        <f t="shared" si="73"/>
        <v>1273650</v>
      </c>
      <c r="K188" s="19"/>
      <c r="M188" s="373"/>
      <c r="N188" s="373"/>
      <c r="O188" s="42"/>
      <c r="P188" s="42"/>
      <c r="Q188" s="42"/>
    </row>
    <row r="189" spans="1:20" s="3" customFormat="1" ht="30.75" x14ac:dyDescent="0.25">
      <c r="A189" s="119" t="s">
        <v>207</v>
      </c>
      <c r="B189" s="131">
        <v>701</v>
      </c>
      <c r="C189" s="126" t="s">
        <v>82</v>
      </c>
      <c r="D189" s="126" t="s">
        <v>79</v>
      </c>
      <c r="E189" s="126" t="s">
        <v>222</v>
      </c>
      <c r="F189" s="126"/>
      <c r="G189" s="118">
        <f>G190+G191</f>
        <v>2186117.1</v>
      </c>
      <c r="H189" s="118">
        <f t="shared" ref="H189:I189" si="74">H190+H191</f>
        <v>1182675</v>
      </c>
      <c r="I189" s="118">
        <f t="shared" si="74"/>
        <v>1273650</v>
      </c>
      <c r="K189" s="19"/>
      <c r="M189" s="19" t="s">
        <v>503</v>
      </c>
      <c r="N189" s="19"/>
      <c r="O189" s="42"/>
      <c r="P189" s="42"/>
      <c r="Q189" s="42"/>
    </row>
    <row r="190" spans="1:20" ht="30.75" x14ac:dyDescent="0.25">
      <c r="A190" s="119" t="s">
        <v>402</v>
      </c>
      <c r="B190" s="131">
        <v>701</v>
      </c>
      <c r="C190" s="126" t="s">
        <v>82</v>
      </c>
      <c r="D190" s="126" t="s">
        <v>79</v>
      </c>
      <c r="E190" s="126" t="s">
        <v>222</v>
      </c>
      <c r="F190" s="126" t="s">
        <v>106</v>
      </c>
      <c r="G190" s="118">
        <f>2057.47+785+2167.63</f>
        <v>5010.1000000000004</v>
      </c>
      <c r="H190" s="120"/>
      <c r="I190" s="120"/>
      <c r="M190" s="367"/>
      <c r="N190" s="367"/>
      <c r="O190" s="367"/>
      <c r="P190" s="367"/>
      <c r="Q190" s="367"/>
      <c r="R190" s="383"/>
      <c r="S190" s="383"/>
      <c r="T190" s="383"/>
    </row>
    <row r="191" spans="1:20" ht="32.25" customHeight="1" x14ac:dyDescent="0.25">
      <c r="A191" s="119" t="s">
        <v>117</v>
      </c>
      <c r="B191" s="131">
        <v>701</v>
      </c>
      <c r="C191" s="126" t="s">
        <v>82</v>
      </c>
      <c r="D191" s="126" t="s">
        <v>79</v>
      </c>
      <c r="E191" s="126" t="s">
        <v>222</v>
      </c>
      <c r="F191" s="126" t="s">
        <v>108</v>
      </c>
      <c r="G191" s="118">
        <f>1152350+472981+555776</f>
        <v>2181107</v>
      </c>
      <c r="H191" s="120">
        <v>1182675</v>
      </c>
      <c r="I191" s="120">
        <v>1273650</v>
      </c>
      <c r="M191" s="367"/>
      <c r="N191" s="367"/>
      <c r="O191" s="367"/>
      <c r="P191" s="367"/>
      <c r="Q191" s="367"/>
      <c r="R191" s="383"/>
      <c r="S191" s="383"/>
      <c r="T191" s="383"/>
    </row>
    <row r="192" spans="1:20" ht="32.25" customHeight="1" x14ac:dyDescent="0.25">
      <c r="A192" s="135" t="s">
        <v>20</v>
      </c>
      <c r="B192" s="128">
        <v>701</v>
      </c>
      <c r="C192" s="125" t="s">
        <v>81</v>
      </c>
      <c r="D192" s="125"/>
      <c r="E192" s="125"/>
      <c r="F192" s="125"/>
      <c r="G192" s="117">
        <f>G193</f>
        <v>0</v>
      </c>
      <c r="H192" s="117">
        <f t="shared" ref="H192:I192" si="75">H193</f>
        <v>0</v>
      </c>
      <c r="I192" s="117">
        <f t="shared" si="75"/>
        <v>0</v>
      </c>
      <c r="M192" s="367"/>
      <c r="N192" s="367"/>
      <c r="O192" s="367"/>
      <c r="P192" s="367"/>
      <c r="Q192" s="367"/>
      <c r="R192" s="383"/>
      <c r="S192" s="383"/>
      <c r="T192" s="383"/>
    </row>
    <row r="193" spans="1:20" x14ac:dyDescent="0.25">
      <c r="A193" s="135" t="s">
        <v>21</v>
      </c>
      <c r="B193" s="128">
        <v>701</v>
      </c>
      <c r="C193" s="125" t="s">
        <v>81</v>
      </c>
      <c r="D193" s="125" t="s">
        <v>74</v>
      </c>
      <c r="E193" s="125"/>
      <c r="F193" s="125"/>
      <c r="G193" s="117">
        <f>G194</f>
        <v>0</v>
      </c>
      <c r="H193" s="117">
        <f t="shared" ref="H193:I193" si="76">H194</f>
        <v>0</v>
      </c>
      <c r="I193" s="117">
        <f t="shared" si="76"/>
        <v>0</v>
      </c>
      <c r="M193" s="367"/>
      <c r="N193" s="367"/>
      <c r="O193" s="367"/>
      <c r="P193" s="367"/>
      <c r="Q193" s="367"/>
      <c r="R193" s="383"/>
      <c r="S193" s="383"/>
      <c r="T193" s="383"/>
    </row>
    <row r="194" spans="1:20" x14ac:dyDescent="0.25">
      <c r="A194" s="135" t="s">
        <v>110</v>
      </c>
      <c r="B194" s="128">
        <v>701</v>
      </c>
      <c r="C194" s="125" t="s">
        <v>81</v>
      </c>
      <c r="D194" s="125" t="s">
        <v>74</v>
      </c>
      <c r="E194" s="125" t="s">
        <v>216</v>
      </c>
      <c r="F194" s="125"/>
      <c r="G194" s="117">
        <f>G195</f>
        <v>0</v>
      </c>
      <c r="H194" s="117">
        <f t="shared" ref="H194:I194" si="77">H195</f>
        <v>0</v>
      </c>
      <c r="I194" s="117">
        <f t="shared" si="77"/>
        <v>0</v>
      </c>
      <c r="M194" s="367"/>
      <c r="N194" s="367"/>
      <c r="O194" s="367"/>
      <c r="P194" s="367"/>
      <c r="Q194" s="367"/>
      <c r="R194" s="383"/>
      <c r="S194" s="383"/>
      <c r="T194" s="383"/>
    </row>
    <row r="195" spans="1:20" x14ac:dyDescent="0.25">
      <c r="A195" s="135" t="s">
        <v>89</v>
      </c>
      <c r="B195" s="131">
        <v>701</v>
      </c>
      <c r="C195" s="126" t="s">
        <v>81</v>
      </c>
      <c r="D195" s="126" t="s">
        <v>74</v>
      </c>
      <c r="E195" s="125" t="s">
        <v>219</v>
      </c>
      <c r="F195" s="125"/>
      <c r="G195" s="117">
        <f>G196</f>
        <v>0</v>
      </c>
      <c r="H195" s="117">
        <f t="shared" ref="H195:I195" si="78">H196</f>
        <v>0</v>
      </c>
      <c r="I195" s="117">
        <f t="shared" si="78"/>
        <v>0</v>
      </c>
      <c r="M195" s="367"/>
      <c r="N195" s="367"/>
      <c r="O195" s="367"/>
      <c r="P195" s="367"/>
      <c r="Q195" s="367"/>
      <c r="R195" s="383"/>
      <c r="S195" s="383"/>
      <c r="T195" s="383"/>
    </row>
    <row r="196" spans="1:20" x14ac:dyDescent="0.25">
      <c r="A196" s="119" t="s">
        <v>738</v>
      </c>
      <c r="B196" s="131">
        <v>701</v>
      </c>
      <c r="C196" s="126" t="s">
        <v>81</v>
      </c>
      <c r="D196" s="126" t="s">
        <v>74</v>
      </c>
      <c r="E196" s="237" t="s">
        <v>737</v>
      </c>
      <c r="F196" s="126"/>
      <c r="G196" s="118">
        <f>G197+G198</f>
        <v>0</v>
      </c>
      <c r="H196" s="118">
        <f t="shared" ref="H196:I196" si="79">H197</f>
        <v>0</v>
      </c>
      <c r="I196" s="118">
        <f t="shared" si="79"/>
        <v>0</v>
      </c>
      <c r="M196" s="367"/>
      <c r="N196" s="367"/>
      <c r="O196" s="367"/>
      <c r="P196" s="367"/>
      <c r="Q196" s="367"/>
      <c r="R196" s="383"/>
      <c r="S196" s="383"/>
      <c r="T196" s="383"/>
    </row>
    <row r="197" spans="1:20" ht="31.5" customHeight="1" x14ac:dyDescent="0.25">
      <c r="A197" s="119" t="s">
        <v>402</v>
      </c>
      <c r="B197" s="131">
        <v>701</v>
      </c>
      <c r="C197" s="126" t="s">
        <v>81</v>
      </c>
      <c r="D197" s="126" t="s">
        <v>74</v>
      </c>
      <c r="E197" s="237" t="s">
        <v>401</v>
      </c>
      <c r="F197" s="126" t="s">
        <v>106</v>
      </c>
      <c r="G197" s="118"/>
      <c r="H197" s="118">
        <v>0</v>
      </c>
      <c r="I197" s="118">
        <v>0</v>
      </c>
      <c r="M197" s="367"/>
      <c r="N197" s="367"/>
      <c r="O197" s="367"/>
      <c r="P197" s="367"/>
      <c r="Q197" s="367"/>
      <c r="R197" s="383"/>
      <c r="S197" s="383"/>
      <c r="T197" s="383"/>
    </row>
    <row r="198" spans="1:20" ht="31.5" customHeight="1" x14ac:dyDescent="0.25">
      <c r="A198" s="119" t="s">
        <v>304</v>
      </c>
      <c r="B198" s="131">
        <v>701</v>
      </c>
      <c r="C198" s="126" t="s">
        <v>81</v>
      </c>
      <c r="D198" s="126" t="s">
        <v>74</v>
      </c>
      <c r="E198" s="237" t="s">
        <v>401</v>
      </c>
      <c r="F198" s="303" t="s">
        <v>230</v>
      </c>
      <c r="G198" s="118"/>
      <c r="H198" s="118"/>
      <c r="I198" s="118"/>
      <c r="M198" s="367"/>
      <c r="N198" s="367"/>
      <c r="O198" s="367"/>
      <c r="P198" s="367"/>
      <c r="Q198" s="367"/>
      <c r="R198" s="383"/>
      <c r="S198" s="383"/>
      <c r="T198" s="383"/>
    </row>
    <row r="199" spans="1:20" ht="63" x14ac:dyDescent="0.25">
      <c r="A199" s="225" t="s">
        <v>70</v>
      </c>
      <c r="B199" s="244" t="s">
        <v>104</v>
      </c>
      <c r="C199" s="226" t="s">
        <v>69</v>
      </c>
      <c r="D199" s="226"/>
      <c r="E199" s="226"/>
      <c r="F199" s="231"/>
      <c r="G199" s="227">
        <f>G200</f>
        <v>387057134.55999994</v>
      </c>
      <c r="H199" s="227">
        <f t="shared" ref="H199:I200" si="80">H200</f>
        <v>19310229.600000001</v>
      </c>
      <c r="I199" s="227">
        <f t="shared" si="80"/>
        <v>14000000</v>
      </c>
      <c r="M199" s="367"/>
      <c r="N199" s="367"/>
      <c r="O199" s="367"/>
      <c r="P199" s="367"/>
      <c r="Q199" s="367"/>
      <c r="R199" s="383"/>
      <c r="S199" s="383"/>
      <c r="T199" s="383"/>
    </row>
    <row r="200" spans="1:20" ht="31.5" x14ac:dyDescent="0.25">
      <c r="A200" s="228" t="s">
        <v>149</v>
      </c>
      <c r="B200" s="244" t="s">
        <v>104</v>
      </c>
      <c r="C200" s="226" t="s">
        <v>69</v>
      </c>
      <c r="D200" s="226" t="s">
        <v>77</v>
      </c>
      <c r="E200" s="226"/>
      <c r="F200" s="231"/>
      <c r="G200" s="227">
        <f>G201</f>
        <v>387057134.55999994</v>
      </c>
      <c r="H200" s="227">
        <f t="shared" si="80"/>
        <v>19310229.600000001</v>
      </c>
      <c r="I200" s="227">
        <f t="shared" si="80"/>
        <v>14000000</v>
      </c>
      <c r="M200" s="367"/>
      <c r="N200" s="367"/>
      <c r="O200" s="367"/>
      <c r="P200" s="367"/>
      <c r="Q200" s="367"/>
      <c r="R200" s="383"/>
      <c r="S200" s="383"/>
      <c r="T200" s="383"/>
    </row>
    <row r="201" spans="1:20" x14ac:dyDescent="0.25">
      <c r="A201" s="135" t="s">
        <v>110</v>
      </c>
      <c r="B201" s="244" t="s">
        <v>104</v>
      </c>
      <c r="C201" s="226" t="s">
        <v>69</v>
      </c>
      <c r="D201" s="226" t="s">
        <v>77</v>
      </c>
      <c r="E201" s="226" t="s">
        <v>216</v>
      </c>
      <c r="F201" s="231"/>
      <c r="G201" s="227">
        <f>G202</f>
        <v>387057134.55999994</v>
      </c>
      <c r="H201" s="227">
        <f t="shared" ref="H201:L201" si="81">H202</f>
        <v>19310229.600000001</v>
      </c>
      <c r="I201" s="227">
        <f t="shared" si="81"/>
        <v>14000000</v>
      </c>
      <c r="J201" s="227">
        <f t="shared" si="81"/>
        <v>0</v>
      </c>
      <c r="K201" s="227">
        <f t="shared" si="81"/>
        <v>0</v>
      </c>
      <c r="L201" s="227">
        <f t="shared" si="81"/>
        <v>0</v>
      </c>
      <c r="M201" s="367"/>
      <c r="N201" s="367"/>
      <c r="O201" s="367"/>
      <c r="P201" s="367"/>
      <c r="Q201" s="367"/>
      <c r="R201" s="383"/>
      <c r="S201" s="383"/>
      <c r="T201" s="383"/>
    </row>
    <row r="202" spans="1:20" x14ac:dyDescent="0.25">
      <c r="A202" s="135" t="s">
        <v>131</v>
      </c>
      <c r="B202" s="244" t="s">
        <v>104</v>
      </c>
      <c r="C202" s="226" t="s">
        <v>69</v>
      </c>
      <c r="D202" s="226" t="s">
        <v>77</v>
      </c>
      <c r="E202" s="226" t="s">
        <v>716</v>
      </c>
      <c r="F202" s="231"/>
      <c r="G202" s="227">
        <f>G203+G205</f>
        <v>387057134.55999994</v>
      </c>
      <c r="H202" s="227">
        <f t="shared" ref="H202:I202" si="82">H203+H205</f>
        <v>19310229.600000001</v>
      </c>
      <c r="I202" s="227">
        <f t="shared" si="82"/>
        <v>14000000</v>
      </c>
      <c r="M202" s="367"/>
      <c r="N202" s="367"/>
      <c r="O202" s="367"/>
      <c r="P202" s="367"/>
      <c r="Q202" s="367"/>
      <c r="R202" s="383"/>
      <c r="S202" s="383"/>
      <c r="T202" s="383"/>
    </row>
    <row r="203" spans="1:20" ht="31.5" x14ac:dyDescent="0.25">
      <c r="A203" s="228" t="s">
        <v>380</v>
      </c>
      <c r="B203" s="244" t="s">
        <v>104</v>
      </c>
      <c r="C203" s="226" t="s">
        <v>69</v>
      </c>
      <c r="D203" s="226" t="s">
        <v>77</v>
      </c>
      <c r="E203" s="226" t="s">
        <v>381</v>
      </c>
      <c r="F203" s="231"/>
      <c r="G203" s="227">
        <f t="shared" ref="G203:I203" si="83">G204</f>
        <v>219626000</v>
      </c>
      <c r="H203" s="227">
        <f t="shared" si="83"/>
        <v>0</v>
      </c>
      <c r="I203" s="227">
        <f t="shared" si="83"/>
        <v>0</v>
      </c>
      <c r="M203" s="367"/>
      <c r="N203" s="367"/>
      <c r="O203" s="367"/>
      <c r="P203" s="367"/>
      <c r="Q203" s="367"/>
      <c r="R203" s="383"/>
      <c r="S203" s="383"/>
      <c r="T203" s="383"/>
    </row>
    <row r="204" spans="1:20" ht="15" x14ac:dyDescent="0.25">
      <c r="A204" s="206" t="s">
        <v>131</v>
      </c>
      <c r="B204" s="245" t="s">
        <v>104</v>
      </c>
      <c r="C204" s="229" t="s">
        <v>69</v>
      </c>
      <c r="D204" s="229" t="s">
        <v>77</v>
      </c>
      <c r="E204" s="229" t="s">
        <v>381</v>
      </c>
      <c r="F204" s="232" t="s">
        <v>130</v>
      </c>
      <c r="G204" s="192">
        <v>219626000</v>
      </c>
      <c r="H204" s="192">
        <v>0</v>
      </c>
      <c r="I204" s="230">
        <v>0</v>
      </c>
      <c r="M204" s="367"/>
      <c r="N204" s="367"/>
      <c r="O204" s="367"/>
      <c r="P204" s="367"/>
      <c r="Q204" s="367"/>
      <c r="R204" s="383"/>
      <c r="S204" s="383"/>
      <c r="T204" s="383"/>
    </row>
    <row r="205" spans="1:20" ht="31.5" x14ac:dyDescent="0.25">
      <c r="A205" s="124" t="s">
        <v>461</v>
      </c>
      <c r="B205" s="134">
        <v>701</v>
      </c>
      <c r="C205" s="134">
        <v>14</v>
      </c>
      <c r="D205" s="156" t="s">
        <v>77</v>
      </c>
      <c r="E205" s="134">
        <v>9960088520</v>
      </c>
      <c r="F205" s="134"/>
      <c r="G205" s="121">
        <f>G206</f>
        <v>167431134.55999994</v>
      </c>
      <c r="H205" s="121">
        <f t="shared" ref="H205:I205" si="84">H206</f>
        <v>19310229.600000001</v>
      </c>
      <c r="I205" s="121">
        <f t="shared" si="84"/>
        <v>14000000</v>
      </c>
      <c r="M205" s="367"/>
      <c r="N205" s="367"/>
      <c r="O205" s="367"/>
      <c r="P205" s="367"/>
      <c r="Q205" s="367"/>
      <c r="R205" s="383"/>
      <c r="S205" s="383"/>
      <c r="T205" s="383"/>
    </row>
    <row r="206" spans="1:20" x14ac:dyDescent="0.25">
      <c r="A206" s="206" t="s">
        <v>131</v>
      </c>
      <c r="B206" s="133">
        <v>701</v>
      </c>
      <c r="C206" s="133">
        <v>14</v>
      </c>
      <c r="D206" s="157" t="s">
        <v>77</v>
      </c>
      <c r="E206" s="133">
        <v>9960088520</v>
      </c>
      <c r="F206" s="133">
        <v>500</v>
      </c>
      <c r="G206" s="120">
        <f>87214729.6+60216282.67-984256.03+3906639.29+231173+100000+2388378.44+432596+2416666.7+3245000+52852+1392350.89+740222+6078500</f>
        <v>167431134.55999994</v>
      </c>
      <c r="H206" s="192">
        <v>19310229.600000001</v>
      </c>
      <c r="I206" s="230">
        <v>14000000</v>
      </c>
      <c r="M206" s="401">
        <v>52852</v>
      </c>
      <c r="N206" s="399">
        <v>1392350.89</v>
      </c>
      <c r="O206" s="399">
        <v>740222</v>
      </c>
      <c r="P206" s="399">
        <v>6078500</v>
      </c>
      <c r="Q206" s="367"/>
      <c r="R206" s="367"/>
      <c r="S206" s="367"/>
      <c r="T206" s="383"/>
    </row>
  </sheetData>
  <autoFilter ref="A12:G191"/>
  <mergeCells count="3">
    <mergeCell ref="Q45:Q46"/>
    <mergeCell ref="R45:R46"/>
    <mergeCell ref="A10:I10"/>
  </mergeCells>
  <pageMargins left="0.70866141732283472" right="0.70866141732283472" top="0.74803149606299213" bottom="0.74803149606299213" header="0.31496062992125984" footer="0.31496062992125984"/>
  <pageSetup paperSize="9" scale="5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52"/>
  <sheetViews>
    <sheetView topLeftCell="A6" zoomScale="80" zoomScaleNormal="80" workbookViewId="0">
      <selection activeCell="I9" sqref="I9"/>
    </sheetView>
  </sheetViews>
  <sheetFormatPr defaultRowHeight="15.75" x14ac:dyDescent="0.25"/>
  <cols>
    <col min="1" max="1" width="60.85546875" style="181" customWidth="1"/>
    <col min="2" max="2" width="6.140625" style="246" customWidth="1"/>
    <col min="3" max="3" width="6" style="246" customWidth="1"/>
    <col min="4" max="4" width="17.5703125" style="181" customWidth="1"/>
    <col min="5" max="5" width="8" style="181" customWidth="1"/>
    <col min="6" max="6" width="19.28515625" style="198" customWidth="1"/>
    <col min="7" max="7" width="21" style="248" customWidth="1"/>
    <col min="8" max="8" width="21" style="213" customWidth="1"/>
    <col min="9" max="9" width="19.28515625" style="86" bestFit="1" customWidth="1"/>
    <col min="10" max="10" width="15.28515625" style="86" customWidth="1"/>
    <col min="11" max="11" width="15.140625" style="86" bestFit="1" customWidth="1"/>
    <col min="12" max="26" width="9.140625" style="86" customWidth="1"/>
    <col min="27" max="27" width="17.5703125" style="86" bestFit="1" customWidth="1"/>
    <col min="28" max="28" width="9.28515625" style="86" bestFit="1" customWidth="1"/>
    <col min="29" max="29" width="10" style="86" bestFit="1" customWidth="1"/>
    <col min="30" max="16384" width="9.140625" style="86"/>
  </cols>
  <sheetData>
    <row r="1" spans="1:28" ht="15" x14ac:dyDescent="0.25">
      <c r="G1" s="198"/>
      <c r="H1" s="198"/>
      <c r="I1" s="181"/>
    </row>
    <row r="2" spans="1:28" ht="18.75" x14ac:dyDescent="0.3">
      <c r="D2" s="182"/>
      <c r="G2" s="200" t="s">
        <v>652</v>
      </c>
      <c r="H2" s="198"/>
      <c r="I2" s="181"/>
    </row>
    <row r="3" spans="1:28" ht="18.75" x14ac:dyDescent="0.3">
      <c r="D3" s="182"/>
      <c r="G3" s="200" t="s">
        <v>151</v>
      </c>
      <c r="H3" s="198"/>
      <c r="I3" s="181"/>
    </row>
    <row r="4" spans="1:28" ht="18.75" x14ac:dyDescent="0.3">
      <c r="D4" s="182"/>
      <c r="G4" s="200" t="s">
        <v>152</v>
      </c>
      <c r="H4" s="198"/>
      <c r="I4" s="181"/>
    </row>
    <row r="5" spans="1:28" ht="18.75" x14ac:dyDescent="0.3">
      <c r="D5" s="182"/>
      <c r="G5" s="200" t="s">
        <v>25</v>
      </c>
      <c r="H5" s="198"/>
      <c r="I5" s="181"/>
    </row>
    <row r="6" spans="1:28" ht="18.75" x14ac:dyDescent="0.3">
      <c r="D6" s="182"/>
      <c r="G6" s="200" t="s">
        <v>26</v>
      </c>
      <c r="H6" s="198"/>
      <c r="I6" s="181"/>
    </row>
    <row r="7" spans="1:28" ht="18.75" x14ac:dyDescent="0.3">
      <c r="D7" s="182"/>
      <c r="G7" s="200" t="s">
        <v>760</v>
      </c>
      <c r="H7" s="198"/>
      <c r="I7" s="181"/>
    </row>
    <row r="8" spans="1:28" ht="18.75" x14ac:dyDescent="0.3">
      <c r="D8" s="182"/>
      <c r="G8" s="200" t="s">
        <v>762</v>
      </c>
      <c r="H8" s="198"/>
      <c r="I8" s="181"/>
    </row>
    <row r="9" spans="1:28" ht="15" x14ac:dyDescent="0.25">
      <c r="G9" s="198"/>
      <c r="H9" s="198"/>
      <c r="I9" s="181"/>
    </row>
    <row r="11" spans="1:28" ht="68.25" customHeight="1" x14ac:dyDescent="0.25">
      <c r="A11" s="416" t="s">
        <v>540</v>
      </c>
      <c r="B11" s="416"/>
      <c r="C11" s="416"/>
      <c r="D11" s="416"/>
      <c r="E11" s="416"/>
      <c r="F11" s="416"/>
      <c r="G11" s="416"/>
      <c r="H11" s="416"/>
      <c r="I11" s="247"/>
    </row>
    <row r="12" spans="1:28" x14ac:dyDescent="0.25">
      <c r="I12" s="247"/>
    </row>
    <row r="13" spans="1:28" x14ac:dyDescent="0.25">
      <c r="F13" s="201"/>
      <c r="H13" s="201" t="s">
        <v>400</v>
      </c>
      <c r="I13" s="247"/>
    </row>
    <row r="14" spans="1:28" s="214" customFormat="1" ht="30" x14ac:dyDescent="0.25">
      <c r="A14" s="51" t="s">
        <v>94</v>
      </c>
      <c r="B14" s="249" t="s">
        <v>99</v>
      </c>
      <c r="C14" s="249" t="s">
        <v>100</v>
      </c>
      <c r="D14" s="51" t="s">
        <v>95</v>
      </c>
      <c r="E14" s="51" t="s">
        <v>96</v>
      </c>
      <c r="F14" s="202" t="s">
        <v>322</v>
      </c>
      <c r="G14" s="202" t="s">
        <v>399</v>
      </c>
      <c r="H14" s="202" t="s">
        <v>505</v>
      </c>
      <c r="I14" s="247"/>
    </row>
    <row r="15" spans="1:28" s="212" customFormat="1" x14ac:dyDescent="0.25">
      <c r="A15" s="250" t="s">
        <v>97</v>
      </c>
      <c r="B15" s="251"/>
      <c r="C15" s="251"/>
      <c r="D15" s="52"/>
      <c r="E15" s="52"/>
      <c r="F15" s="252">
        <f>F16+F75+F87+F133+F138+F153+F232+F259+F268+F325+F345</f>
        <v>3447336998.1600003</v>
      </c>
      <c r="G15" s="252">
        <f>G16+G75+G87+G138+G153+G232+G259+G268+G325+G345</f>
        <v>2332755340.7957997</v>
      </c>
      <c r="H15" s="252">
        <f>H16+H75+H87+H138+H153+H232+H259+H268+H325+H345</f>
        <v>2228027088.9998736</v>
      </c>
      <c r="I15" s="253"/>
      <c r="J15" s="211"/>
      <c r="AA15" s="211">
        <f>'приложение 2'!D15+'приложение 3'!G13</f>
        <v>3447336998.1599998</v>
      </c>
      <c r="AB15" s="211">
        <f>AA15-F15</f>
        <v>0</v>
      </c>
    </row>
    <row r="16" spans="1:28" x14ac:dyDescent="0.25">
      <c r="A16" s="135" t="s">
        <v>0</v>
      </c>
      <c r="B16" s="125" t="s">
        <v>74</v>
      </c>
      <c r="C16" s="125"/>
      <c r="D16" s="125"/>
      <c r="E16" s="125"/>
      <c r="F16" s="117">
        <f>F17+F21+F27+F34+F40+F44</f>
        <v>736160388.74000001</v>
      </c>
      <c r="G16" s="117">
        <f t="shared" ref="G16:H16" si="0">G17+G21+G27+G34+G40+G44</f>
        <v>566382434.93499994</v>
      </c>
      <c r="H16" s="117">
        <f t="shared" si="0"/>
        <v>564719020.75808001</v>
      </c>
      <c r="I16" s="247"/>
    </row>
    <row r="17" spans="1:8" ht="49.5" customHeight="1" x14ac:dyDescent="0.25">
      <c r="A17" s="135" t="s">
        <v>76</v>
      </c>
      <c r="B17" s="125" t="s">
        <v>74</v>
      </c>
      <c r="C17" s="125" t="s">
        <v>75</v>
      </c>
      <c r="D17" s="125"/>
      <c r="E17" s="125"/>
      <c r="F17" s="117">
        <f>F18</f>
        <v>6545293</v>
      </c>
      <c r="G17" s="117">
        <f t="shared" ref="G17:H19" si="1">G18</f>
        <v>6474013</v>
      </c>
      <c r="H17" s="117">
        <f t="shared" si="1"/>
        <v>6551613</v>
      </c>
    </row>
    <row r="18" spans="1:8" s="254" customFormat="1" x14ac:dyDescent="0.25">
      <c r="A18" s="135" t="s">
        <v>110</v>
      </c>
      <c r="B18" s="125" t="s">
        <v>74</v>
      </c>
      <c r="C18" s="125" t="s">
        <v>75</v>
      </c>
      <c r="D18" s="125" t="s">
        <v>216</v>
      </c>
      <c r="E18" s="125"/>
      <c r="F18" s="117">
        <f>F19</f>
        <v>6545293</v>
      </c>
      <c r="G18" s="117">
        <f t="shared" si="1"/>
        <v>6474013</v>
      </c>
      <c r="H18" s="117">
        <f t="shared" si="1"/>
        <v>6551613</v>
      </c>
    </row>
    <row r="19" spans="1:8" ht="60" customHeight="1" x14ac:dyDescent="0.25">
      <c r="A19" s="242" t="s">
        <v>209</v>
      </c>
      <c r="B19" s="126" t="s">
        <v>74</v>
      </c>
      <c r="C19" s="126" t="s">
        <v>75</v>
      </c>
      <c r="D19" s="126" t="s">
        <v>215</v>
      </c>
      <c r="E19" s="126"/>
      <c r="F19" s="118">
        <f>F20</f>
        <v>6545293</v>
      </c>
      <c r="G19" s="118">
        <f t="shared" si="1"/>
        <v>6474013</v>
      </c>
      <c r="H19" s="118">
        <f t="shared" si="1"/>
        <v>6551613</v>
      </c>
    </row>
    <row r="20" spans="1:8" ht="85.5" customHeight="1" x14ac:dyDescent="0.25">
      <c r="A20" s="119" t="s">
        <v>111</v>
      </c>
      <c r="B20" s="126" t="s">
        <v>74</v>
      </c>
      <c r="C20" s="126" t="s">
        <v>75</v>
      </c>
      <c r="D20" s="126" t="s">
        <v>215</v>
      </c>
      <c r="E20" s="126" t="s">
        <v>105</v>
      </c>
      <c r="F20" s="147">
        <f>'приложение 3'!G19</f>
        <v>6545293</v>
      </c>
      <c r="G20" s="147">
        <f>'приложение 3'!H19</f>
        <v>6474013</v>
      </c>
      <c r="H20" s="147">
        <f>'приложение 3'!I19</f>
        <v>6551613</v>
      </c>
    </row>
    <row r="21" spans="1:8" s="254" customFormat="1" ht="61.5" customHeight="1" x14ac:dyDescent="0.25">
      <c r="A21" s="135" t="s">
        <v>102</v>
      </c>
      <c r="B21" s="125" t="s">
        <v>74</v>
      </c>
      <c r="C21" s="125" t="s">
        <v>77</v>
      </c>
      <c r="D21" s="125"/>
      <c r="E21" s="125"/>
      <c r="F21" s="117">
        <f>F22</f>
        <v>4292994.66</v>
      </c>
      <c r="G21" s="117">
        <f t="shared" ref="G21:H22" si="2">G22</f>
        <v>4458544.66</v>
      </c>
      <c r="H21" s="117">
        <f t="shared" si="2"/>
        <v>4200014.66</v>
      </c>
    </row>
    <row r="22" spans="1:8" x14ac:dyDescent="0.25">
      <c r="A22" s="135" t="s">
        <v>110</v>
      </c>
      <c r="B22" s="125" t="s">
        <v>74</v>
      </c>
      <c r="C22" s="125" t="s">
        <v>77</v>
      </c>
      <c r="D22" s="125" t="s">
        <v>216</v>
      </c>
      <c r="E22" s="125"/>
      <c r="F22" s="117">
        <f>F23</f>
        <v>4292994.66</v>
      </c>
      <c r="G22" s="117">
        <f t="shared" si="2"/>
        <v>4458544.66</v>
      </c>
      <c r="H22" s="117">
        <f t="shared" si="2"/>
        <v>4200014.66</v>
      </c>
    </row>
    <row r="23" spans="1:8" ht="60" customHeight="1" x14ac:dyDescent="0.25">
      <c r="A23" s="119" t="s">
        <v>209</v>
      </c>
      <c r="B23" s="126" t="s">
        <v>74</v>
      </c>
      <c r="C23" s="126" t="s">
        <v>77</v>
      </c>
      <c r="D23" s="126" t="s">
        <v>215</v>
      </c>
      <c r="E23" s="126"/>
      <c r="F23" s="118">
        <f>F24+F25+F26</f>
        <v>4292994.66</v>
      </c>
      <c r="G23" s="118">
        <f t="shared" ref="G23:H23" si="3">G24+G25+G26</f>
        <v>4458544.66</v>
      </c>
      <c r="H23" s="118">
        <f t="shared" si="3"/>
        <v>4200014.66</v>
      </c>
    </row>
    <row r="24" spans="1:8" ht="76.5" customHeight="1" x14ac:dyDescent="0.25">
      <c r="A24" s="119" t="s">
        <v>111</v>
      </c>
      <c r="B24" s="126" t="s">
        <v>74</v>
      </c>
      <c r="C24" s="126" t="s">
        <v>77</v>
      </c>
      <c r="D24" s="126" t="s">
        <v>215</v>
      </c>
      <c r="E24" s="126" t="s">
        <v>105</v>
      </c>
      <c r="F24" s="118">
        <f>'приложение 3'!G24</f>
        <v>958894.66</v>
      </c>
      <c r="G24" s="118">
        <f>'приложение 3'!H24</f>
        <v>988634.66</v>
      </c>
      <c r="H24" s="118">
        <f>'приложение 3'!I24</f>
        <v>698034.66</v>
      </c>
    </row>
    <row r="25" spans="1:8" ht="30.75" x14ac:dyDescent="0.25">
      <c r="A25" s="119" t="s">
        <v>402</v>
      </c>
      <c r="B25" s="126" t="s">
        <v>74</v>
      </c>
      <c r="C25" s="126" t="s">
        <v>77</v>
      </c>
      <c r="D25" s="126" t="s">
        <v>215</v>
      </c>
      <c r="E25" s="126" t="s">
        <v>106</v>
      </c>
      <c r="F25" s="118">
        <f>'приложение 3'!G25</f>
        <v>3309100</v>
      </c>
      <c r="G25" s="118">
        <f>'приложение 3'!H25</f>
        <v>3444910</v>
      </c>
      <c r="H25" s="118">
        <f>'приложение 3'!I25</f>
        <v>3476980</v>
      </c>
    </row>
    <row r="26" spans="1:8" x14ac:dyDescent="0.25">
      <c r="A26" s="119" t="s">
        <v>114</v>
      </c>
      <c r="B26" s="126" t="s">
        <v>74</v>
      </c>
      <c r="C26" s="126" t="s">
        <v>77</v>
      </c>
      <c r="D26" s="126" t="s">
        <v>215</v>
      </c>
      <c r="E26" s="126" t="s">
        <v>107</v>
      </c>
      <c r="F26" s="118">
        <f>'приложение 3'!G26</f>
        <v>25000</v>
      </c>
      <c r="G26" s="118">
        <f>'приложение 3'!H26</f>
        <v>25000</v>
      </c>
      <c r="H26" s="118">
        <f>'приложение 3'!I26</f>
        <v>25000</v>
      </c>
    </row>
    <row r="27" spans="1:8" ht="61.5" customHeight="1" x14ac:dyDescent="0.25">
      <c r="A27" s="236" t="s">
        <v>84</v>
      </c>
      <c r="B27" s="125" t="s">
        <v>74</v>
      </c>
      <c r="C27" s="125" t="s">
        <v>78</v>
      </c>
      <c r="D27" s="125"/>
      <c r="E27" s="125"/>
      <c r="F27" s="117">
        <f>F28</f>
        <v>67878895.090000004</v>
      </c>
      <c r="G27" s="117">
        <f t="shared" ref="G27:H27" si="4">G28</f>
        <v>69137570.670000002</v>
      </c>
      <c r="H27" s="117">
        <f t="shared" si="4"/>
        <v>69566412.612080008</v>
      </c>
    </row>
    <row r="28" spans="1:8" x14ac:dyDescent="0.25">
      <c r="A28" s="135" t="s">
        <v>110</v>
      </c>
      <c r="B28" s="125" t="s">
        <v>74</v>
      </c>
      <c r="C28" s="125" t="s">
        <v>78</v>
      </c>
      <c r="D28" s="125" t="s">
        <v>216</v>
      </c>
      <c r="E28" s="125"/>
      <c r="F28" s="117">
        <f>F29</f>
        <v>67878895.090000004</v>
      </c>
      <c r="G28" s="117">
        <f t="shared" ref="G28:H28" si="5">G29</f>
        <v>69137570.670000002</v>
      </c>
      <c r="H28" s="117">
        <f t="shared" si="5"/>
        <v>69566412.612080008</v>
      </c>
    </row>
    <row r="29" spans="1:8" ht="60.75" customHeight="1" x14ac:dyDescent="0.25">
      <c r="A29" s="119" t="s">
        <v>209</v>
      </c>
      <c r="B29" s="126" t="s">
        <v>74</v>
      </c>
      <c r="C29" s="126" t="s">
        <v>78</v>
      </c>
      <c r="D29" s="126" t="s">
        <v>215</v>
      </c>
      <c r="E29" s="126"/>
      <c r="F29" s="118">
        <f>SUM(F30:F33)</f>
        <v>67878895.090000004</v>
      </c>
      <c r="G29" s="118">
        <f>SUM(G30:G33)</f>
        <v>69137570.670000002</v>
      </c>
      <c r="H29" s="118">
        <f>SUM(H30:H33)</f>
        <v>69566412.612080008</v>
      </c>
    </row>
    <row r="30" spans="1:8" ht="75" customHeight="1" x14ac:dyDescent="0.25">
      <c r="A30" s="119" t="s">
        <v>111</v>
      </c>
      <c r="B30" s="126" t="s">
        <v>74</v>
      </c>
      <c r="C30" s="126" t="s">
        <v>78</v>
      </c>
      <c r="D30" s="126" t="s">
        <v>215</v>
      </c>
      <c r="E30" s="126" t="s">
        <v>105</v>
      </c>
      <c r="F30" s="118">
        <f>'приложение 3'!G31</f>
        <v>59973980.090000004</v>
      </c>
      <c r="G30" s="123">
        <f>'приложение 3'!H31</f>
        <v>60929184.490000002</v>
      </c>
      <c r="H30" s="123">
        <f>'приложение 3'!I31</f>
        <v>61013274.219999999</v>
      </c>
    </row>
    <row r="31" spans="1:8" s="254" customFormat="1" ht="30.75" x14ac:dyDescent="0.25">
      <c r="A31" s="119" t="s">
        <v>402</v>
      </c>
      <c r="B31" s="126" t="s">
        <v>74</v>
      </c>
      <c r="C31" s="126" t="s">
        <v>78</v>
      </c>
      <c r="D31" s="126" t="s">
        <v>215</v>
      </c>
      <c r="E31" s="126" t="s">
        <v>106</v>
      </c>
      <c r="F31" s="118">
        <f>'приложение 3'!G32</f>
        <v>7699043</v>
      </c>
      <c r="G31" s="123">
        <f>'приложение 3'!H32</f>
        <v>8045499.9400000004</v>
      </c>
      <c r="H31" s="123">
        <f>'приложение 3'!I32</f>
        <v>8383410.9299999997</v>
      </c>
    </row>
    <row r="32" spans="1:8" s="254" customFormat="1" x14ac:dyDescent="0.25">
      <c r="A32" s="119" t="s">
        <v>117</v>
      </c>
      <c r="B32" s="126" t="s">
        <v>74</v>
      </c>
      <c r="C32" s="126" t="s">
        <v>78</v>
      </c>
      <c r="D32" s="126" t="s">
        <v>215</v>
      </c>
      <c r="E32" s="126" t="s">
        <v>108</v>
      </c>
      <c r="F32" s="118">
        <f>'приложение 3'!G33</f>
        <v>50000</v>
      </c>
      <c r="G32" s="118">
        <f>'приложение 3'!H33</f>
        <v>0</v>
      </c>
      <c r="H32" s="118">
        <f>'приложение 3'!I33</f>
        <v>0</v>
      </c>
    </row>
    <row r="33" spans="1:8" s="254" customFormat="1" x14ac:dyDescent="0.25">
      <c r="A33" s="119" t="s">
        <v>114</v>
      </c>
      <c r="B33" s="126" t="s">
        <v>74</v>
      </c>
      <c r="C33" s="126" t="s">
        <v>78</v>
      </c>
      <c r="D33" s="126" t="s">
        <v>215</v>
      </c>
      <c r="E33" s="126" t="s">
        <v>107</v>
      </c>
      <c r="F33" s="118">
        <f>'приложение 3'!G34</f>
        <v>155872</v>
      </c>
      <c r="G33" s="123">
        <f>'приложение 3'!H34</f>
        <v>162886.24</v>
      </c>
      <c r="H33" s="123">
        <f>'приложение 3'!I34</f>
        <v>169727.46208</v>
      </c>
    </row>
    <row r="34" spans="1:8" ht="46.5" customHeight="1" x14ac:dyDescent="0.25">
      <c r="A34" s="135" t="s">
        <v>85</v>
      </c>
      <c r="B34" s="125" t="s">
        <v>74</v>
      </c>
      <c r="C34" s="125" t="s">
        <v>79</v>
      </c>
      <c r="D34" s="125"/>
      <c r="E34" s="125"/>
      <c r="F34" s="117">
        <f>F35</f>
        <v>39166297.460000001</v>
      </c>
      <c r="G34" s="117">
        <f t="shared" ref="G34:H34" si="6">G35</f>
        <v>40754119.93</v>
      </c>
      <c r="H34" s="117">
        <f t="shared" si="6"/>
        <v>40529448.93</v>
      </c>
    </row>
    <row r="35" spans="1:8" x14ac:dyDescent="0.25">
      <c r="A35" s="135" t="s">
        <v>110</v>
      </c>
      <c r="B35" s="125" t="s">
        <v>74</v>
      </c>
      <c r="C35" s="125" t="s">
        <v>79</v>
      </c>
      <c r="D35" s="125" t="s">
        <v>216</v>
      </c>
      <c r="E35" s="125"/>
      <c r="F35" s="117">
        <f>F36</f>
        <v>39166297.460000001</v>
      </c>
      <c r="G35" s="117">
        <f t="shared" ref="G35:H35" si="7">G36</f>
        <v>40754119.93</v>
      </c>
      <c r="H35" s="117">
        <f t="shared" si="7"/>
        <v>40529448.93</v>
      </c>
    </row>
    <row r="36" spans="1:8" ht="62.25" customHeight="1" x14ac:dyDescent="0.25">
      <c r="A36" s="119" t="s">
        <v>209</v>
      </c>
      <c r="B36" s="126" t="s">
        <v>74</v>
      </c>
      <c r="C36" s="126" t="s">
        <v>79</v>
      </c>
      <c r="D36" s="126" t="s">
        <v>215</v>
      </c>
      <c r="E36" s="126"/>
      <c r="F36" s="118">
        <f>SUM(F37:F39)</f>
        <v>39166297.460000001</v>
      </c>
      <c r="G36" s="118">
        <f t="shared" ref="G36:H36" si="8">SUM(G37:G39)</f>
        <v>40754119.93</v>
      </c>
      <c r="H36" s="118">
        <f t="shared" si="8"/>
        <v>40529448.93</v>
      </c>
    </row>
    <row r="37" spans="1:8" ht="74.25" customHeight="1" x14ac:dyDescent="0.25">
      <c r="A37" s="119" t="s">
        <v>111</v>
      </c>
      <c r="B37" s="126" t="s">
        <v>74</v>
      </c>
      <c r="C37" s="126" t="s">
        <v>79</v>
      </c>
      <c r="D37" s="126" t="s">
        <v>215</v>
      </c>
      <c r="E37" s="126" t="s">
        <v>105</v>
      </c>
      <c r="F37" s="118">
        <f>'приложение 3'!G39+'приложение 3'!G41+'приложение 3'!G44</f>
        <v>35634312.93</v>
      </c>
      <c r="G37" s="123">
        <f>'приложение 3'!H39+'приложение 3'!H41+'приложение 3'!H44</f>
        <v>37096312.93</v>
      </c>
      <c r="H37" s="123">
        <f>'приложение 3'!I39+'приложение 3'!I41+'приложение 3'!I44</f>
        <v>36846312.93</v>
      </c>
    </row>
    <row r="38" spans="1:8" ht="30.75" x14ac:dyDescent="0.25">
      <c r="A38" s="119" t="s">
        <v>402</v>
      </c>
      <c r="B38" s="126" t="s">
        <v>74</v>
      </c>
      <c r="C38" s="126" t="s">
        <v>79</v>
      </c>
      <c r="D38" s="126" t="s">
        <v>215</v>
      </c>
      <c r="E38" s="126" t="s">
        <v>106</v>
      </c>
      <c r="F38" s="118">
        <f>'приложение 3'!G42+'приложение 3'!G45</f>
        <v>3531984.5300000003</v>
      </c>
      <c r="G38" s="123">
        <f>'приложение 3'!H42+'приложение 3'!H45</f>
        <v>3657807</v>
      </c>
      <c r="H38" s="123">
        <f>'приложение 3'!I42+'приложение 3'!I45</f>
        <v>3683136</v>
      </c>
    </row>
    <row r="39" spans="1:8" x14ac:dyDescent="0.25">
      <c r="A39" s="119" t="s">
        <v>114</v>
      </c>
      <c r="B39" s="126" t="s">
        <v>74</v>
      </c>
      <c r="C39" s="126" t="s">
        <v>79</v>
      </c>
      <c r="D39" s="126" t="s">
        <v>215</v>
      </c>
      <c r="E39" s="126" t="s">
        <v>107</v>
      </c>
      <c r="F39" s="118">
        <f>'приложение 3'!G46</f>
        <v>0</v>
      </c>
      <c r="G39" s="123">
        <f>'приложение 3'!H46</f>
        <v>0</v>
      </c>
      <c r="H39" s="123">
        <f>'приложение 3'!I46</f>
        <v>0</v>
      </c>
    </row>
    <row r="40" spans="1:8" x14ac:dyDescent="0.25">
      <c r="A40" s="135" t="s">
        <v>86</v>
      </c>
      <c r="B40" s="125" t="s">
        <v>74</v>
      </c>
      <c r="C40" s="125" t="s">
        <v>81</v>
      </c>
      <c r="D40" s="125"/>
      <c r="E40" s="125"/>
      <c r="F40" s="117">
        <f>F41</f>
        <v>55558860.25</v>
      </c>
      <c r="G40" s="117">
        <f t="shared" ref="G40:H40" si="9">G41</f>
        <v>30000000</v>
      </c>
      <c r="H40" s="117">
        <f t="shared" si="9"/>
        <v>30000000</v>
      </c>
    </row>
    <row r="41" spans="1:8" x14ac:dyDescent="0.25">
      <c r="A41" s="135" t="s">
        <v>110</v>
      </c>
      <c r="B41" s="125" t="s">
        <v>74</v>
      </c>
      <c r="C41" s="125" t="s">
        <v>81</v>
      </c>
      <c r="D41" s="125" t="s">
        <v>216</v>
      </c>
      <c r="E41" s="125"/>
      <c r="F41" s="117">
        <f>F42</f>
        <v>55558860.25</v>
      </c>
      <c r="G41" s="117">
        <f t="shared" ref="G41:H41" si="10">G42</f>
        <v>30000000</v>
      </c>
      <c r="H41" s="117">
        <f t="shared" si="10"/>
        <v>30000000</v>
      </c>
    </row>
    <row r="42" spans="1:8" x14ac:dyDescent="0.25">
      <c r="A42" s="119" t="s">
        <v>115</v>
      </c>
      <c r="B42" s="126" t="s">
        <v>74</v>
      </c>
      <c r="C42" s="126" t="s">
        <v>81</v>
      </c>
      <c r="D42" s="126" t="s">
        <v>219</v>
      </c>
      <c r="E42" s="126"/>
      <c r="F42" s="118">
        <f>F43</f>
        <v>55558860.25</v>
      </c>
      <c r="G42" s="118">
        <f t="shared" ref="G42:H42" si="11">G43</f>
        <v>30000000</v>
      </c>
      <c r="H42" s="118">
        <f t="shared" si="11"/>
        <v>30000000</v>
      </c>
    </row>
    <row r="43" spans="1:8" x14ac:dyDescent="0.25">
      <c r="A43" s="119" t="s">
        <v>114</v>
      </c>
      <c r="B43" s="126" t="s">
        <v>74</v>
      </c>
      <c r="C43" s="126" t="s">
        <v>81</v>
      </c>
      <c r="D43" s="126" t="s">
        <v>219</v>
      </c>
      <c r="E43" s="126" t="s">
        <v>107</v>
      </c>
      <c r="F43" s="118">
        <f>'приложение 3'!G51</f>
        <v>55558860.25</v>
      </c>
      <c r="G43" s="123">
        <f>'приложение 3'!H51</f>
        <v>30000000</v>
      </c>
      <c r="H43" s="123">
        <f>'приложение 3'!I51</f>
        <v>30000000</v>
      </c>
    </row>
    <row r="44" spans="1:8" s="205" customFormat="1" x14ac:dyDescent="0.25">
      <c r="A44" s="135" t="s">
        <v>87</v>
      </c>
      <c r="B44" s="125" t="s">
        <v>74</v>
      </c>
      <c r="C44" s="125" t="s">
        <v>80</v>
      </c>
      <c r="D44" s="125"/>
      <c r="E44" s="125"/>
      <c r="F44" s="117">
        <f>F45+F48+F60</f>
        <v>562718048.27999997</v>
      </c>
      <c r="G44" s="117">
        <f>G45+G48+G60</f>
        <v>415558186.67499995</v>
      </c>
      <c r="H44" s="117">
        <f>H45+H48+H60</f>
        <v>413871531.55599999</v>
      </c>
    </row>
    <row r="45" spans="1:8" ht="47.25" x14ac:dyDescent="0.25">
      <c r="A45" s="135" t="s">
        <v>493</v>
      </c>
      <c r="B45" s="125" t="s">
        <v>74</v>
      </c>
      <c r="C45" s="125" t="s">
        <v>80</v>
      </c>
      <c r="D45" s="125" t="s">
        <v>422</v>
      </c>
      <c r="E45" s="125"/>
      <c r="F45" s="117">
        <f>F46</f>
        <v>5978800</v>
      </c>
      <c r="G45" s="117">
        <f t="shared" ref="G45:H45" si="12">G46</f>
        <v>9648290</v>
      </c>
      <c r="H45" s="117">
        <f t="shared" si="12"/>
        <v>11277200</v>
      </c>
    </row>
    <row r="46" spans="1:8" ht="30.75" x14ac:dyDescent="0.25">
      <c r="A46" s="119" t="s">
        <v>559</v>
      </c>
      <c r="B46" s="126" t="s">
        <v>74</v>
      </c>
      <c r="C46" s="126" t="s">
        <v>80</v>
      </c>
      <c r="D46" s="126" t="s">
        <v>353</v>
      </c>
      <c r="E46" s="126"/>
      <c r="F46" s="118">
        <f>F47</f>
        <v>5978800</v>
      </c>
      <c r="G46" s="118">
        <f t="shared" ref="G46:H46" si="13">G47</f>
        <v>9648290</v>
      </c>
      <c r="H46" s="118">
        <f t="shared" si="13"/>
        <v>11277200</v>
      </c>
    </row>
    <row r="47" spans="1:8" ht="30.75" x14ac:dyDescent="0.25">
      <c r="A47" s="119" t="s">
        <v>402</v>
      </c>
      <c r="B47" s="126" t="s">
        <v>74</v>
      </c>
      <c r="C47" s="126" t="s">
        <v>80</v>
      </c>
      <c r="D47" s="126" t="s">
        <v>353</v>
      </c>
      <c r="E47" s="126" t="s">
        <v>106</v>
      </c>
      <c r="F47" s="118">
        <f>'приложение 2'!D123</f>
        <v>5978800</v>
      </c>
      <c r="G47" s="118">
        <f>'приложение 2'!E123</f>
        <v>9648290</v>
      </c>
      <c r="H47" s="118">
        <f>'приложение 2'!F123</f>
        <v>11277200</v>
      </c>
    </row>
    <row r="48" spans="1:8" ht="33.75" customHeight="1" x14ac:dyDescent="0.25">
      <c r="A48" s="135" t="s">
        <v>623</v>
      </c>
      <c r="B48" s="125" t="s">
        <v>74</v>
      </c>
      <c r="C48" s="125" t="s">
        <v>80</v>
      </c>
      <c r="D48" s="125" t="s">
        <v>356</v>
      </c>
      <c r="E48" s="125"/>
      <c r="F48" s="117">
        <f>F49+F53+F57</f>
        <v>134528804.86999997</v>
      </c>
      <c r="G48" s="117">
        <f t="shared" ref="G48:H48" si="14">G49+G53+G57</f>
        <v>148583175.155</v>
      </c>
      <c r="H48" s="117">
        <f t="shared" si="14"/>
        <v>148528856.85600001</v>
      </c>
    </row>
    <row r="49" spans="1:29" x14ac:dyDescent="0.25">
      <c r="A49" s="119" t="s">
        <v>409</v>
      </c>
      <c r="B49" s="126" t="s">
        <v>74</v>
      </c>
      <c r="C49" s="126" t="s">
        <v>80</v>
      </c>
      <c r="D49" s="126" t="s">
        <v>357</v>
      </c>
      <c r="E49" s="126"/>
      <c r="F49" s="118">
        <f>SUM(F50:F52)</f>
        <v>34562351</v>
      </c>
      <c r="G49" s="118">
        <f>SUM(G50:G52)</f>
        <v>34626689.369999997</v>
      </c>
      <c r="H49" s="118">
        <f>SUM(H50:H52)</f>
        <v>34621952.189999998</v>
      </c>
      <c r="AC49" s="199"/>
    </row>
    <row r="50" spans="1:29" ht="75.75" x14ac:dyDescent="0.25">
      <c r="A50" s="119" t="s">
        <v>111</v>
      </c>
      <c r="B50" s="126" t="s">
        <v>74</v>
      </c>
      <c r="C50" s="126" t="s">
        <v>80</v>
      </c>
      <c r="D50" s="126" t="s">
        <v>357</v>
      </c>
      <c r="E50" s="126" t="s">
        <v>105</v>
      </c>
      <c r="F50" s="118">
        <f>'приложение 2'!D129</f>
        <v>32509386.699999999</v>
      </c>
      <c r="G50" s="123">
        <f>'приложение 2'!E129</f>
        <v>32983290</v>
      </c>
      <c r="H50" s="123">
        <f>'приложение 2'!F129</f>
        <v>32983290</v>
      </c>
    </row>
    <row r="51" spans="1:29" ht="30.75" x14ac:dyDescent="0.25">
      <c r="A51" s="119" t="s">
        <v>402</v>
      </c>
      <c r="B51" s="126" t="s">
        <v>74</v>
      </c>
      <c r="C51" s="126" t="s">
        <v>80</v>
      </c>
      <c r="D51" s="126" t="s">
        <v>357</v>
      </c>
      <c r="E51" s="126" t="s">
        <v>106</v>
      </c>
      <c r="F51" s="118">
        <f>'приложение 2'!D130</f>
        <v>2017394.3</v>
      </c>
      <c r="G51" s="123">
        <f>'приложение 2'!E130</f>
        <v>1643399.37</v>
      </c>
      <c r="H51" s="123">
        <f>'приложение 2'!F130</f>
        <v>1638662.19</v>
      </c>
    </row>
    <row r="52" spans="1:29" s="255" customFormat="1" x14ac:dyDescent="0.25">
      <c r="A52" s="119" t="s">
        <v>114</v>
      </c>
      <c r="B52" s="126" t="s">
        <v>74</v>
      </c>
      <c r="C52" s="126" t="s">
        <v>80</v>
      </c>
      <c r="D52" s="126" t="s">
        <v>357</v>
      </c>
      <c r="E52" s="126" t="s">
        <v>107</v>
      </c>
      <c r="F52" s="118">
        <f>'приложение 2'!D131</f>
        <v>35570</v>
      </c>
      <c r="G52" s="123">
        <f>'приложение 2'!E131</f>
        <v>0</v>
      </c>
      <c r="H52" s="123">
        <f>'приложение 2'!F131</f>
        <v>0</v>
      </c>
    </row>
    <row r="53" spans="1:29" s="255" customFormat="1" x14ac:dyDescent="0.25">
      <c r="A53" s="93" t="s">
        <v>430</v>
      </c>
      <c r="B53" s="126" t="s">
        <v>74</v>
      </c>
      <c r="C53" s="126" t="s">
        <v>80</v>
      </c>
      <c r="D53" s="126" t="s">
        <v>358</v>
      </c>
      <c r="E53" s="126"/>
      <c r="F53" s="118">
        <f>F54+F55+F56</f>
        <v>74461248.399999976</v>
      </c>
      <c r="G53" s="118">
        <f>G54+G55</f>
        <v>113381735.785</v>
      </c>
      <c r="H53" s="118">
        <f>H54+H55</f>
        <v>113333804.66600001</v>
      </c>
    </row>
    <row r="54" spans="1:29" s="255" customFormat="1" ht="30.75" x14ac:dyDescent="0.25">
      <c r="A54" s="119" t="s">
        <v>402</v>
      </c>
      <c r="B54" s="126" t="s">
        <v>74</v>
      </c>
      <c r="C54" s="126" t="s">
        <v>80</v>
      </c>
      <c r="D54" s="126" t="s">
        <v>358</v>
      </c>
      <c r="E54" s="126" t="s">
        <v>106</v>
      </c>
      <c r="F54" s="118">
        <f>'приложение 2'!D133</f>
        <v>10380169.25</v>
      </c>
      <c r="G54" s="123">
        <f>'приложение 2'!E133</f>
        <v>13381735.785</v>
      </c>
      <c r="H54" s="123">
        <f>'приложение 2'!F133</f>
        <v>13333804.666000001</v>
      </c>
    </row>
    <row r="55" spans="1:29" s="255" customFormat="1" ht="30.75" x14ac:dyDescent="0.25">
      <c r="A55" s="119" t="s">
        <v>304</v>
      </c>
      <c r="B55" s="126" t="s">
        <v>74</v>
      </c>
      <c r="C55" s="126" t="s">
        <v>80</v>
      </c>
      <c r="D55" s="126" t="s">
        <v>358</v>
      </c>
      <c r="E55" s="126" t="s">
        <v>230</v>
      </c>
      <c r="F55" s="118">
        <f>'приложение 2'!D134-F175-F189</f>
        <v>64080951.799999982</v>
      </c>
      <c r="G55" s="118">
        <f>'приложение 2'!E134-'приложение 4'!G175-'приложение 4'!G189</f>
        <v>100000000</v>
      </c>
      <c r="H55" s="118">
        <f>'приложение 2'!F134-'приложение 4'!H175-'приложение 4'!H189</f>
        <v>100000000</v>
      </c>
    </row>
    <row r="56" spans="1:29" s="255" customFormat="1" x14ac:dyDescent="0.25">
      <c r="A56" s="119" t="s">
        <v>114</v>
      </c>
      <c r="B56" s="126" t="s">
        <v>74</v>
      </c>
      <c r="C56" s="126" t="s">
        <v>80</v>
      </c>
      <c r="D56" s="126" t="s">
        <v>358</v>
      </c>
      <c r="E56" s="126" t="s">
        <v>107</v>
      </c>
      <c r="F56" s="118">
        <f>'приложение 2'!D135</f>
        <v>127.35</v>
      </c>
      <c r="G56" s="118"/>
      <c r="H56" s="118"/>
    </row>
    <row r="57" spans="1:29" s="255" customFormat="1" ht="18" customHeight="1" x14ac:dyDescent="0.25">
      <c r="A57" s="189" t="s">
        <v>430</v>
      </c>
      <c r="B57" s="125" t="s">
        <v>74</v>
      </c>
      <c r="C57" s="125" t="s">
        <v>80</v>
      </c>
      <c r="D57" s="125" t="s">
        <v>432</v>
      </c>
      <c r="E57" s="125"/>
      <c r="F57" s="117">
        <f>F58</f>
        <v>25505205.470000003</v>
      </c>
      <c r="G57" s="117">
        <f t="shared" ref="G57:H57" si="15">G58</f>
        <v>574750</v>
      </c>
      <c r="H57" s="117">
        <f t="shared" si="15"/>
        <v>573100</v>
      </c>
    </row>
    <row r="58" spans="1:29" x14ac:dyDescent="0.25">
      <c r="A58" s="119" t="s">
        <v>431</v>
      </c>
      <c r="B58" s="126" t="s">
        <v>74</v>
      </c>
      <c r="C58" s="126" t="s">
        <v>80</v>
      </c>
      <c r="D58" s="126" t="s">
        <v>432</v>
      </c>
      <c r="E58" s="126"/>
      <c r="F58" s="118">
        <f>F59</f>
        <v>25505205.470000003</v>
      </c>
      <c r="G58" s="118">
        <f t="shared" ref="G58:H58" si="16">G59</f>
        <v>574750</v>
      </c>
      <c r="H58" s="118">
        <f t="shared" si="16"/>
        <v>573100</v>
      </c>
    </row>
    <row r="59" spans="1:29" ht="30.75" x14ac:dyDescent="0.25">
      <c r="A59" s="119" t="s">
        <v>402</v>
      </c>
      <c r="B59" s="126" t="s">
        <v>74</v>
      </c>
      <c r="C59" s="126" t="s">
        <v>80</v>
      </c>
      <c r="D59" s="126" t="s">
        <v>432</v>
      </c>
      <c r="E59" s="126" t="s">
        <v>106</v>
      </c>
      <c r="F59" s="118">
        <f>'приложение 2'!D137</f>
        <v>25505205.470000003</v>
      </c>
      <c r="G59" s="123">
        <f>'приложение 2'!E137</f>
        <v>574750</v>
      </c>
      <c r="H59" s="123">
        <f>'приложение 2'!F137</f>
        <v>573100</v>
      </c>
    </row>
    <row r="60" spans="1:29" x14ac:dyDescent="0.25">
      <c r="A60" s="135" t="s">
        <v>110</v>
      </c>
      <c r="B60" s="125" t="s">
        <v>74</v>
      </c>
      <c r="C60" s="125" t="s">
        <v>80</v>
      </c>
      <c r="D60" s="128">
        <v>9900000000</v>
      </c>
      <c r="E60" s="125"/>
      <c r="F60" s="117">
        <f>F61+F66</f>
        <v>422210443.40999997</v>
      </c>
      <c r="G60" s="117">
        <f t="shared" ref="G60:H60" si="17">G61+G66</f>
        <v>257326721.51999998</v>
      </c>
      <c r="H60" s="117">
        <f t="shared" si="17"/>
        <v>254065474.69999999</v>
      </c>
    </row>
    <row r="61" spans="1:29" ht="63.75" customHeight="1" x14ac:dyDescent="0.25">
      <c r="A61" s="129" t="s">
        <v>209</v>
      </c>
      <c r="B61" s="126" t="s">
        <v>74</v>
      </c>
      <c r="C61" s="126" t="s">
        <v>80</v>
      </c>
      <c r="D61" s="131">
        <v>9910000000</v>
      </c>
      <c r="E61" s="126"/>
      <c r="F61" s="118">
        <f>SUM(F62:F65)</f>
        <v>264630624.16999999</v>
      </c>
      <c r="G61" s="118">
        <f>SUM(G62:G65)</f>
        <v>249270765.56999999</v>
      </c>
      <c r="H61" s="118">
        <f>SUM(H62:H65)</f>
        <v>245911823.56</v>
      </c>
    </row>
    <row r="62" spans="1:29" ht="63.75" customHeight="1" x14ac:dyDescent="0.25">
      <c r="A62" s="119" t="s">
        <v>111</v>
      </c>
      <c r="B62" s="126" t="s">
        <v>74</v>
      </c>
      <c r="C62" s="126" t="s">
        <v>80</v>
      </c>
      <c r="D62" s="131">
        <v>9910000000</v>
      </c>
      <c r="E62" s="126" t="s">
        <v>105</v>
      </c>
      <c r="F62" s="118">
        <f>'приложение 3'!G56+'приложение 3'!G58+'приложение 3'!G60+'приложение 3'!G65+'приложение 3'!G69</f>
        <v>53370092.689999998</v>
      </c>
      <c r="G62" s="118">
        <f>'приложение 3'!H56+'приложение 3'!H58+'приложение 3'!H60+'приложение 3'!H65+'приложение 3'!H69</f>
        <v>53359142.589999996</v>
      </c>
      <c r="H62" s="118">
        <f>'приложение 3'!I56+'приложение 3'!I58+'приложение 3'!I60+'приложение 3'!I65+'приложение 3'!I69</f>
        <v>53563524.879999995</v>
      </c>
    </row>
    <row r="63" spans="1:29" ht="30.75" x14ac:dyDescent="0.25">
      <c r="A63" s="119" t="s">
        <v>402</v>
      </c>
      <c r="B63" s="126" t="s">
        <v>74</v>
      </c>
      <c r="C63" s="126" t="s">
        <v>80</v>
      </c>
      <c r="D63" s="131">
        <v>9910000000</v>
      </c>
      <c r="E63" s="126" t="s">
        <v>106</v>
      </c>
      <c r="F63" s="118">
        <f>'приложение 3'!G61+'приложение 3'!G66+'приложение 3'!G70</f>
        <v>14238899.060000001</v>
      </c>
      <c r="G63" s="118">
        <f>'приложение 3'!H61+'приложение 3'!H66+'приложение 3'!H70</f>
        <v>14261115.5</v>
      </c>
      <c r="H63" s="118">
        <f>'приложение 3'!I61+'приложение 3'!I66+'приложение 3'!I70</f>
        <v>14781103.42</v>
      </c>
    </row>
    <row r="64" spans="1:29" ht="30.75" x14ac:dyDescent="0.25">
      <c r="A64" s="129" t="s">
        <v>120</v>
      </c>
      <c r="B64" s="126" t="s">
        <v>74</v>
      </c>
      <c r="C64" s="126" t="s">
        <v>80</v>
      </c>
      <c r="D64" s="131">
        <v>9910000000</v>
      </c>
      <c r="E64" s="126" t="s">
        <v>123</v>
      </c>
      <c r="F64" s="118">
        <f>'приложение 3'!G63</f>
        <v>195731129.31999999</v>
      </c>
      <c r="G64" s="118">
        <f>'приложение 3'!H63</f>
        <v>180355649.47999999</v>
      </c>
      <c r="H64" s="118">
        <f>'приложение 3'!I63</f>
        <v>176267250.25999999</v>
      </c>
    </row>
    <row r="65" spans="1:8" x14ac:dyDescent="0.25">
      <c r="A65" s="119" t="s">
        <v>114</v>
      </c>
      <c r="B65" s="126" t="s">
        <v>74</v>
      </c>
      <c r="C65" s="126" t="s">
        <v>80</v>
      </c>
      <c r="D65" s="131">
        <v>9910000000</v>
      </c>
      <c r="E65" s="126" t="s">
        <v>107</v>
      </c>
      <c r="F65" s="118">
        <f>'приложение 3'!G67+'приложение 3'!G71</f>
        <v>1290503.1000000001</v>
      </c>
      <c r="G65" s="118">
        <f>'приложение 3'!H67+'приложение 3'!H71</f>
        <v>1294858</v>
      </c>
      <c r="H65" s="118">
        <f>'приложение 3'!I67+'приложение 3'!I71</f>
        <v>1299945</v>
      </c>
    </row>
    <row r="66" spans="1:8" s="255" customFormat="1" x14ac:dyDescent="0.25">
      <c r="A66" s="119" t="s">
        <v>89</v>
      </c>
      <c r="B66" s="126" t="s">
        <v>74</v>
      </c>
      <c r="C66" s="126" t="s">
        <v>80</v>
      </c>
      <c r="D66" s="126" t="s">
        <v>219</v>
      </c>
      <c r="E66" s="126"/>
      <c r="F66" s="118">
        <f>'приложение 3'!G72</f>
        <v>157579819.24000001</v>
      </c>
      <c r="G66" s="118">
        <f>'приложение 3'!H72</f>
        <v>8055955.9500000002</v>
      </c>
      <c r="H66" s="118">
        <f>'приложение 3'!I72</f>
        <v>8153651.1400000006</v>
      </c>
    </row>
    <row r="67" spans="1:8" s="254" customFormat="1" ht="30.75" x14ac:dyDescent="0.25">
      <c r="A67" s="119" t="s">
        <v>402</v>
      </c>
      <c r="B67" s="126" t="s">
        <v>74</v>
      </c>
      <c r="C67" s="126" t="s">
        <v>80</v>
      </c>
      <c r="D67" s="126" t="s">
        <v>219</v>
      </c>
      <c r="E67" s="126" t="s">
        <v>106</v>
      </c>
      <c r="F67" s="118">
        <f>'приложение 3'!G76+'приложение 3'!G78</f>
        <v>101741195.42</v>
      </c>
      <c r="G67" s="118">
        <f>'приложение 3'!H76+'приложение 3'!H78</f>
        <v>7826075.9500000002</v>
      </c>
      <c r="H67" s="118">
        <f>'приложение 3'!I76+'приложение 3'!I78</f>
        <v>7923771.1400000006</v>
      </c>
    </row>
    <row r="68" spans="1:8" s="255" customFormat="1" x14ac:dyDescent="0.25">
      <c r="A68" s="119" t="s">
        <v>117</v>
      </c>
      <c r="B68" s="126" t="s">
        <v>74</v>
      </c>
      <c r="C68" s="126" t="s">
        <v>80</v>
      </c>
      <c r="D68" s="126" t="s">
        <v>219</v>
      </c>
      <c r="E68" s="126" t="s">
        <v>108</v>
      </c>
      <c r="F68" s="118">
        <f>'приложение 3'!G80</f>
        <v>1126700.69</v>
      </c>
      <c r="G68" s="123">
        <f>'приложение 3'!H79</f>
        <v>229880</v>
      </c>
      <c r="H68" s="123">
        <f>'приложение 3'!I79</f>
        <v>229880</v>
      </c>
    </row>
    <row r="69" spans="1:8" s="255" customFormat="1" ht="36" customHeight="1" x14ac:dyDescent="0.25">
      <c r="A69" s="119" t="s">
        <v>304</v>
      </c>
      <c r="B69" s="126" t="s">
        <v>74</v>
      </c>
      <c r="C69" s="126" t="s">
        <v>80</v>
      </c>
      <c r="D69" s="126" t="s">
        <v>219</v>
      </c>
      <c r="E69" s="126" t="s">
        <v>230</v>
      </c>
      <c r="F69" s="118">
        <f>'приложение 3'!G82</f>
        <v>22234520</v>
      </c>
      <c r="G69" s="123">
        <v>0</v>
      </c>
      <c r="H69" s="123">
        <v>0</v>
      </c>
    </row>
    <row r="70" spans="1:8" s="255" customFormat="1" ht="36" customHeight="1" x14ac:dyDescent="0.25">
      <c r="A70" s="129" t="s">
        <v>120</v>
      </c>
      <c r="B70" s="126" t="s">
        <v>74</v>
      </c>
      <c r="C70" s="126" t="s">
        <v>80</v>
      </c>
      <c r="D70" s="126" t="s">
        <v>219</v>
      </c>
      <c r="E70" s="126" t="s">
        <v>123</v>
      </c>
      <c r="F70" s="118">
        <f>'приложение 3'!G84</f>
        <v>23706954.520000003</v>
      </c>
      <c r="G70" s="118">
        <f>'приложение 3'!H84</f>
        <v>0</v>
      </c>
      <c r="H70" s="118">
        <f>'приложение 3'!I84</f>
        <v>0</v>
      </c>
    </row>
    <row r="71" spans="1:8" s="255" customFormat="1" x14ac:dyDescent="0.25">
      <c r="A71" s="129" t="s">
        <v>114</v>
      </c>
      <c r="B71" s="126" t="s">
        <v>74</v>
      </c>
      <c r="C71" s="126" t="s">
        <v>80</v>
      </c>
      <c r="D71" s="126" t="s">
        <v>219</v>
      </c>
      <c r="E71" s="126" t="s">
        <v>107</v>
      </c>
      <c r="F71" s="118">
        <f>'приложение 3'!G73+'приложение 3'!G86</f>
        <v>1112717.5</v>
      </c>
      <c r="G71" s="118">
        <f>'приложение 3'!H86</f>
        <v>0</v>
      </c>
      <c r="H71" s="118">
        <f>'приложение 3'!I86</f>
        <v>0</v>
      </c>
    </row>
    <row r="72" spans="1:8" s="255" customFormat="1" ht="30.75" x14ac:dyDescent="0.25">
      <c r="A72" s="119" t="s">
        <v>304</v>
      </c>
      <c r="B72" s="126" t="s">
        <v>74</v>
      </c>
      <c r="C72" s="126" t="s">
        <v>80</v>
      </c>
      <c r="D72" s="126" t="s">
        <v>454</v>
      </c>
      <c r="E72" s="126"/>
      <c r="F72" s="118">
        <f>'приложение 3'!G87</f>
        <v>7657731.1100000003</v>
      </c>
      <c r="G72" s="118">
        <f>'приложение 3'!H87</f>
        <v>0</v>
      </c>
      <c r="H72" s="118">
        <f>'приложение 3'!I87</f>
        <v>0</v>
      </c>
    </row>
    <row r="73" spans="1:8" s="255" customFormat="1" ht="30.75" x14ac:dyDescent="0.25">
      <c r="A73" s="119" t="s">
        <v>402</v>
      </c>
      <c r="B73" s="126" t="s">
        <v>74</v>
      </c>
      <c r="C73" s="126" t="s">
        <v>80</v>
      </c>
      <c r="D73" s="126" t="s">
        <v>454</v>
      </c>
      <c r="E73" s="126" t="s">
        <v>106</v>
      </c>
      <c r="F73" s="118">
        <f>'приложение 3'!G88</f>
        <v>1787279.66</v>
      </c>
      <c r="G73" s="118">
        <f>'приложение 3'!H88</f>
        <v>0</v>
      </c>
      <c r="H73" s="118">
        <f>'приложение 3'!I88</f>
        <v>0</v>
      </c>
    </row>
    <row r="74" spans="1:8" s="255" customFormat="1" ht="30.75" x14ac:dyDescent="0.25">
      <c r="A74" s="119" t="s">
        <v>304</v>
      </c>
      <c r="B74" s="126" t="s">
        <v>74</v>
      </c>
      <c r="C74" s="126" t="s">
        <v>80</v>
      </c>
      <c r="D74" s="126" t="s">
        <v>454</v>
      </c>
      <c r="E74" s="126" t="s">
        <v>230</v>
      </c>
      <c r="F74" s="118">
        <f>'приложение 3'!G89</f>
        <v>5870451.4500000002</v>
      </c>
      <c r="G74" s="123">
        <v>0</v>
      </c>
      <c r="H74" s="123">
        <v>0</v>
      </c>
    </row>
    <row r="75" spans="1:8" s="256" customFormat="1" ht="31.5" x14ac:dyDescent="0.25">
      <c r="A75" s="135" t="s">
        <v>1</v>
      </c>
      <c r="B75" s="125" t="s">
        <v>77</v>
      </c>
      <c r="C75" s="125"/>
      <c r="D75" s="125"/>
      <c r="E75" s="125"/>
      <c r="F75" s="117">
        <f>F76</f>
        <v>19982979.82</v>
      </c>
      <c r="G75" s="117">
        <f t="shared" ref="G75:H75" si="18">G76</f>
        <v>14035835.120000001</v>
      </c>
      <c r="H75" s="117">
        <f t="shared" si="18"/>
        <v>14299814.4</v>
      </c>
    </row>
    <row r="76" spans="1:8" s="256" customFormat="1" ht="51.75" customHeight="1" x14ac:dyDescent="0.25">
      <c r="A76" s="135" t="s">
        <v>90</v>
      </c>
      <c r="B76" s="125" t="s">
        <v>77</v>
      </c>
      <c r="C76" s="125" t="s">
        <v>83</v>
      </c>
      <c r="D76" s="125"/>
      <c r="E76" s="125"/>
      <c r="F76" s="117">
        <f>F77+F80</f>
        <v>19982979.82</v>
      </c>
      <c r="G76" s="117">
        <f t="shared" ref="G76:H76" si="19">G77+G80</f>
        <v>14035835.120000001</v>
      </c>
      <c r="H76" s="117">
        <f t="shared" si="19"/>
        <v>14299814.4</v>
      </c>
    </row>
    <row r="77" spans="1:8" s="256" customFormat="1" ht="36" customHeight="1" x14ac:dyDescent="0.25">
      <c r="A77" s="135" t="s">
        <v>672</v>
      </c>
      <c r="B77" s="125" t="s">
        <v>77</v>
      </c>
      <c r="C77" s="125" t="s">
        <v>83</v>
      </c>
      <c r="D77" s="125" t="s">
        <v>354</v>
      </c>
      <c r="E77" s="125"/>
      <c r="F77" s="117">
        <f>F78</f>
        <v>3978800</v>
      </c>
      <c r="G77" s="117">
        <f t="shared" ref="G77:H77" si="20">G78</f>
        <v>1500000</v>
      </c>
      <c r="H77" s="117">
        <f t="shared" si="20"/>
        <v>1500000</v>
      </c>
    </row>
    <row r="78" spans="1:8" s="255" customFormat="1" ht="45.75" x14ac:dyDescent="0.25">
      <c r="A78" s="119" t="s">
        <v>673</v>
      </c>
      <c r="B78" s="126" t="s">
        <v>77</v>
      </c>
      <c r="C78" s="126" t="s">
        <v>83</v>
      </c>
      <c r="D78" s="126" t="s">
        <v>355</v>
      </c>
      <c r="E78" s="126"/>
      <c r="F78" s="118">
        <f>F79</f>
        <v>3978800</v>
      </c>
      <c r="G78" s="118">
        <f t="shared" ref="G78:H78" si="21">G79</f>
        <v>1500000</v>
      </c>
      <c r="H78" s="118">
        <f t="shared" si="21"/>
        <v>1500000</v>
      </c>
    </row>
    <row r="79" spans="1:8" s="255" customFormat="1" ht="30.75" x14ac:dyDescent="0.25">
      <c r="A79" s="119" t="s">
        <v>402</v>
      </c>
      <c r="B79" s="126" t="s">
        <v>77</v>
      </c>
      <c r="C79" s="126" t="s">
        <v>83</v>
      </c>
      <c r="D79" s="126" t="s">
        <v>355</v>
      </c>
      <c r="E79" s="126" t="s">
        <v>106</v>
      </c>
      <c r="F79" s="118">
        <f>'приложение 2'!D160</f>
        <v>3978800</v>
      </c>
      <c r="G79" s="118">
        <f>'приложение 2'!E160</f>
        <v>1500000</v>
      </c>
      <c r="H79" s="118">
        <f>'приложение 2'!F160</f>
        <v>1500000</v>
      </c>
    </row>
    <row r="80" spans="1:8" s="255" customFormat="1" x14ac:dyDescent="0.25">
      <c r="A80" s="124" t="s">
        <v>110</v>
      </c>
      <c r="B80" s="125" t="s">
        <v>77</v>
      </c>
      <c r="C80" s="125" t="s">
        <v>83</v>
      </c>
      <c r="D80" s="128">
        <v>9900000000</v>
      </c>
      <c r="E80" s="128"/>
      <c r="F80" s="117">
        <f>F81+F85</f>
        <v>16004179.82</v>
      </c>
      <c r="G80" s="117">
        <f>G81+G85</f>
        <v>12535835.120000001</v>
      </c>
      <c r="H80" s="117">
        <f>H81+H85</f>
        <v>12799814.4</v>
      </c>
    </row>
    <row r="81" spans="1:8" s="255" customFormat="1" ht="60.75" x14ac:dyDescent="0.25">
      <c r="A81" s="129" t="s">
        <v>209</v>
      </c>
      <c r="B81" s="126" t="s">
        <v>77</v>
      </c>
      <c r="C81" s="126" t="s">
        <v>83</v>
      </c>
      <c r="D81" s="131">
        <v>9910000000</v>
      </c>
      <c r="E81" s="131"/>
      <c r="F81" s="118">
        <f>SUM(F82:F84)</f>
        <v>11944400</v>
      </c>
      <c r="G81" s="118">
        <f t="shared" ref="G81:H81" si="22">SUM(G82:G84)</f>
        <v>11535835.120000001</v>
      </c>
      <c r="H81" s="118">
        <f t="shared" si="22"/>
        <v>11799814.4</v>
      </c>
    </row>
    <row r="82" spans="1:8" s="255" customFormat="1" ht="75.75" x14ac:dyDescent="0.25">
      <c r="A82" s="119" t="s">
        <v>111</v>
      </c>
      <c r="B82" s="126" t="s">
        <v>77</v>
      </c>
      <c r="C82" s="126" t="s">
        <v>83</v>
      </c>
      <c r="D82" s="131">
        <v>9910000000</v>
      </c>
      <c r="E82" s="126" t="s">
        <v>105</v>
      </c>
      <c r="F82" s="118">
        <f>'приложение 3'!G95</f>
        <v>9823661</v>
      </c>
      <c r="G82" s="118">
        <f>'приложение 3'!H95</f>
        <v>9688205.4000000004</v>
      </c>
      <c r="H82" s="118">
        <f>'приложение 3'!I95</f>
        <v>9819205.4000000004</v>
      </c>
    </row>
    <row r="83" spans="1:8" s="255" customFormat="1" ht="30.75" x14ac:dyDescent="0.25">
      <c r="A83" s="119" t="s">
        <v>402</v>
      </c>
      <c r="B83" s="126" t="s">
        <v>77</v>
      </c>
      <c r="C83" s="126" t="s">
        <v>83</v>
      </c>
      <c r="D83" s="131">
        <v>9910000000</v>
      </c>
      <c r="E83" s="126" t="s">
        <v>106</v>
      </c>
      <c r="F83" s="118">
        <f>'приложение 3'!G96</f>
        <v>2096039</v>
      </c>
      <c r="G83" s="118">
        <f>'приложение 3'!H96</f>
        <v>1822929.72</v>
      </c>
      <c r="H83" s="118">
        <f>'приложение 3'!I96</f>
        <v>1955909</v>
      </c>
    </row>
    <row r="84" spans="1:8" s="255" customFormat="1" x14ac:dyDescent="0.25">
      <c r="A84" s="119" t="s">
        <v>114</v>
      </c>
      <c r="B84" s="126" t="s">
        <v>77</v>
      </c>
      <c r="C84" s="126" t="s">
        <v>83</v>
      </c>
      <c r="D84" s="131">
        <v>9910000000</v>
      </c>
      <c r="E84" s="131">
        <v>800</v>
      </c>
      <c r="F84" s="118">
        <f>'приложение 3'!G97</f>
        <v>24700</v>
      </c>
      <c r="G84" s="118">
        <f>'приложение 3'!H97</f>
        <v>24700</v>
      </c>
      <c r="H84" s="118">
        <f>'приложение 3'!I97</f>
        <v>24700</v>
      </c>
    </row>
    <row r="85" spans="1:8" s="256" customFormat="1" x14ac:dyDescent="0.25">
      <c r="A85" s="119" t="s">
        <v>89</v>
      </c>
      <c r="B85" s="126" t="s">
        <v>77</v>
      </c>
      <c r="C85" s="126" t="s">
        <v>83</v>
      </c>
      <c r="D85" s="131">
        <v>9950000000</v>
      </c>
      <c r="E85" s="131"/>
      <c r="F85" s="118">
        <f>F86</f>
        <v>4059779.82</v>
      </c>
      <c r="G85" s="118">
        <f t="shared" ref="G85:H85" si="23">G86</f>
        <v>1000000</v>
      </c>
      <c r="H85" s="118">
        <f t="shared" si="23"/>
        <v>1000000</v>
      </c>
    </row>
    <row r="86" spans="1:8" s="255" customFormat="1" ht="30.75" x14ac:dyDescent="0.25">
      <c r="A86" s="119" t="s">
        <v>402</v>
      </c>
      <c r="B86" s="126" t="s">
        <v>77</v>
      </c>
      <c r="C86" s="126" t="s">
        <v>83</v>
      </c>
      <c r="D86" s="131">
        <v>9950000000</v>
      </c>
      <c r="E86" s="131">
        <v>200</v>
      </c>
      <c r="F86" s="118">
        <f>'приложение 3'!G100+'приложение 3'!G102</f>
        <v>4059779.82</v>
      </c>
      <c r="G86" s="118">
        <f>'приложение 3'!H100+'приложение 3'!H102</f>
        <v>1000000</v>
      </c>
      <c r="H86" s="118">
        <f>'приложение 3'!I100+'приложение 3'!I102</f>
        <v>1000000</v>
      </c>
    </row>
    <row r="87" spans="1:8" s="256" customFormat="1" x14ac:dyDescent="0.25">
      <c r="A87" s="135" t="s">
        <v>2</v>
      </c>
      <c r="B87" s="125" t="s">
        <v>78</v>
      </c>
      <c r="C87" s="125"/>
      <c r="D87" s="125"/>
      <c r="E87" s="125"/>
      <c r="F87" s="117">
        <f>F88+F92+F108+F115+F120+F123</f>
        <v>350049790.76000005</v>
      </c>
      <c r="G87" s="117">
        <f>G88+G92+G108+G115+G120+G123</f>
        <v>120187043.56999999</v>
      </c>
      <c r="H87" s="117">
        <f>H88+H92+H108+H115+H120+H123</f>
        <v>118631163.63999999</v>
      </c>
    </row>
    <row r="88" spans="1:8" s="256" customFormat="1" x14ac:dyDescent="0.25">
      <c r="A88" s="135" t="s">
        <v>129</v>
      </c>
      <c r="B88" s="125" t="s">
        <v>78</v>
      </c>
      <c r="C88" s="125" t="s">
        <v>74</v>
      </c>
      <c r="D88" s="125"/>
      <c r="E88" s="125"/>
      <c r="F88" s="117">
        <f>F89</f>
        <v>828848.27</v>
      </c>
      <c r="G88" s="117">
        <f t="shared" ref="G88:H90" si="24">G89</f>
        <v>828848.27</v>
      </c>
      <c r="H88" s="117">
        <f t="shared" si="24"/>
        <v>828848.27</v>
      </c>
    </row>
    <row r="89" spans="1:8" s="256" customFormat="1" x14ac:dyDescent="0.25">
      <c r="A89" s="135" t="s">
        <v>110</v>
      </c>
      <c r="B89" s="125" t="s">
        <v>78</v>
      </c>
      <c r="C89" s="125" t="s">
        <v>74</v>
      </c>
      <c r="D89" s="125">
        <v>9900000000</v>
      </c>
      <c r="E89" s="125"/>
      <c r="F89" s="117">
        <f>F90</f>
        <v>828848.27</v>
      </c>
      <c r="G89" s="117">
        <f t="shared" si="24"/>
        <v>828848.27</v>
      </c>
      <c r="H89" s="117">
        <f t="shared" si="24"/>
        <v>828848.27</v>
      </c>
    </row>
    <row r="90" spans="1:8" s="256" customFormat="1" ht="30.75" x14ac:dyDescent="0.25">
      <c r="A90" s="119" t="s">
        <v>498</v>
      </c>
      <c r="B90" s="126" t="s">
        <v>78</v>
      </c>
      <c r="C90" s="126" t="s">
        <v>74</v>
      </c>
      <c r="D90" s="126" t="s">
        <v>215</v>
      </c>
      <c r="E90" s="126"/>
      <c r="F90" s="118">
        <f>F91</f>
        <v>828848.27</v>
      </c>
      <c r="G90" s="118">
        <f t="shared" si="24"/>
        <v>828848.27</v>
      </c>
      <c r="H90" s="118">
        <f t="shared" si="24"/>
        <v>828848.27</v>
      </c>
    </row>
    <row r="91" spans="1:8" s="256" customFormat="1" ht="75.75" x14ac:dyDescent="0.25">
      <c r="A91" s="119" t="s">
        <v>111</v>
      </c>
      <c r="B91" s="126" t="s">
        <v>78</v>
      </c>
      <c r="C91" s="126" t="s">
        <v>74</v>
      </c>
      <c r="D91" s="126" t="s">
        <v>215</v>
      </c>
      <c r="E91" s="126" t="s">
        <v>105</v>
      </c>
      <c r="F91" s="118">
        <f>'приложение 3'!G108</f>
        <v>828848.27</v>
      </c>
      <c r="G91" s="118">
        <f>'приложение 3'!H108</f>
        <v>828848.27</v>
      </c>
      <c r="H91" s="118">
        <f>'приложение 3'!I108</f>
        <v>828848.27</v>
      </c>
    </row>
    <row r="92" spans="1:8" s="256" customFormat="1" x14ac:dyDescent="0.25">
      <c r="A92" s="135" t="s">
        <v>3</v>
      </c>
      <c r="B92" s="125" t="s">
        <v>78</v>
      </c>
      <c r="C92" s="125" t="s">
        <v>4</v>
      </c>
      <c r="D92" s="125"/>
      <c r="E92" s="125"/>
      <c r="F92" s="117">
        <f>F93+F105</f>
        <v>177467172.23000002</v>
      </c>
      <c r="G92" s="117">
        <f>G93+G105</f>
        <v>81459470.799999997</v>
      </c>
      <c r="H92" s="117">
        <f>H93+H105</f>
        <v>77938264.799999997</v>
      </c>
    </row>
    <row r="93" spans="1:8" s="256" customFormat="1" ht="63" x14ac:dyDescent="0.25">
      <c r="A93" s="135" t="s">
        <v>675</v>
      </c>
      <c r="B93" s="125" t="s">
        <v>78</v>
      </c>
      <c r="C93" s="125" t="s">
        <v>4</v>
      </c>
      <c r="D93" s="125" t="s">
        <v>337</v>
      </c>
      <c r="E93" s="125"/>
      <c r="F93" s="117">
        <f>F94+F97+F99+F101+F103</f>
        <v>173300342.21000001</v>
      </c>
      <c r="G93" s="117">
        <f>G94+G97+G99+G103</f>
        <v>77292640.780000001</v>
      </c>
      <c r="H93" s="117">
        <f>H94+H97+H99+H103</f>
        <v>73771434.780000001</v>
      </c>
    </row>
    <row r="94" spans="1:8" s="256" customFormat="1" x14ac:dyDescent="0.25">
      <c r="A94" s="119" t="s">
        <v>405</v>
      </c>
      <c r="B94" s="126" t="s">
        <v>78</v>
      </c>
      <c r="C94" s="126" t="s">
        <v>4</v>
      </c>
      <c r="D94" s="126" t="s">
        <v>338</v>
      </c>
      <c r="E94" s="126"/>
      <c r="F94" s="118">
        <f>F95+F96</f>
        <v>3611224.48</v>
      </c>
      <c r="G94" s="118">
        <f t="shared" ref="G94:H94" si="25">G95+G96</f>
        <v>2480499.98</v>
      </c>
      <c r="H94" s="118">
        <f t="shared" si="25"/>
        <v>2559293.98</v>
      </c>
    </row>
    <row r="95" spans="1:8" s="256" customFormat="1" ht="75.75" x14ac:dyDescent="0.25">
      <c r="A95" s="119" t="s">
        <v>111</v>
      </c>
      <c r="B95" s="126" t="s">
        <v>78</v>
      </c>
      <c r="C95" s="126" t="s">
        <v>4</v>
      </c>
      <c r="D95" s="126" t="s">
        <v>338</v>
      </c>
      <c r="E95" s="126" t="s">
        <v>105</v>
      </c>
      <c r="F95" s="118">
        <f>'приложение 2'!D74</f>
        <v>1685635.59</v>
      </c>
      <c r="G95" s="123">
        <f>'приложение 2'!E74</f>
        <v>517740.29</v>
      </c>
      <c r="H95" s="123">
        <f>'приложение 2'!F74</f>
        <v>517740.29</v>
      </c>
    </row>
    <row r="96" spans="1:8" s="256" customFormat="1" ht="30.75" x14ac:dyDescent="0.25">
      <c r="A96" s="129" t="s">
        <v>402</v>
      </c>
      <c r="B96" s="126" t="s">
        <v>78</v>
      </c>
      <c r="C96" s="126" t="s">
        <v>4</v>
      </c>
      <c r="D96" s="126" t="s">
        <v>338</v>
      </c>
      <c r="E96" s="133">
        <v>200</v>
      </c>
      <c r="F96" s="118">
        <f>'приложение 2'!D75</f>
        <v>1925588.89</v>
      </c>
      <c r="G96" s="123">
        <f>'приложение 2'!E75</f>
        <v>1962759.69</v>
      </c>
      <c r="H96" s="123">
        <f>'приложение 2'!F75</f>
        <v>2041553.69</v>
      </c>
    </row>
    <row r="97" spans="1:8" s="256" customFormat="1" x14ac:dyDescent="0.25">
      <c r="A97" s="129" t="s">
        <v>201</v>
      </c>
      <c r="B97" s="126" t="s">
        <v>78</v>
      </c>
      <c r="C97" s="126" t="s">
        <v>4</v>
      </c>
      <c r="D97" s="126" t="s">
        <v>339</v>
      </c>
      <c r="E97" s="133"/>
      <c r="F97" s="118">
        <f>F98</f>
        <v>85503633.799999997</v>
      </c>
      <c r="G97" s="118">
        <f t="shared" ref="G97:H97" si="26">G98</f>
        <v>59512140.799999997</v>
      </c>
      <c r="H97" s="118">
        <f t="shared" si="26"/>
        <v>59512140.799999997</v>
      </c>
    </row>
    <row r="98" spans="1:8" s="256" customFormat="1" x14ac:dyDescent="0.25">
      <c r="A98" s="129" t="s">
        <v>114</v>
      </c>
      <c r="B98" s="126" t="s">
        <v>78</v>
      </c>
      <c r="C98" s="126" t="s">
        <v>4</v>
      </c>
      <c r="D98" s="126" t="s">
        <v>339</v>
      </c>
      <c r="E98" s="133">
        <v>800</v>
      </c>
      <c r="F98" s="118">
        <f>'приложение 2'!D77</f>
        <v>85503633.799999997</v>
      </c>
      <c r="G98" s="123">
        <f>'приложение 2'!E77</f>
        <v>59512140.799999997</v>
      </c>
      <c r="H98" s="123">
        <f>'приложение 2'!F77</f>
        <v>59512140.799999997</v>
      </c>
    </row>
    <row r="99" spans="1:8" s="256" customFormat="1" x14ac:dyDescent="0.25">
      <c r="A99" s="119" t="s">
        <v>202</v>
      </c>
      <c r="B99" s="126" t="s">
        <v>78</v>
      </c>
      <c r="C99" s="126" t="s">
        <v>4</v>
      </c>
      <c r="D99" s="126" t="s">
        <v>340</v>
      </c>
      <c r="E99" s="133"/>
      <c r="F99" s="118">
        <f>F100</f>
        <v>20853835</v>
      </c>
      <c r="G99" s="118">
        <f t="shared" ref="G99:H99" si="27">G100</f>
        <v>12200000</v>
      </c>
      <c r="H99" s="118">
        <f t="shared" si="27"/>
        <v>11700000</v>
      </c>
    </row>
    <row r="100" spans="1:8" s="256" customFormat="1" x14ac:dyDescent="0.25">
      <c r="A100" s="129" t="s">
        <v>114</v>
      </c>
      <c r="B100" s="126" t="s">
        <v>78</v>
      </c>
      <c r="C100" s="126" t="s">
        <v>4</v>
      </c>
      <c r="D100" s="126" t="s">
        <v>340</v>
      </c>
      <c r="E100" s="126" t="s">
        <v>107</v>
      </c>
      <c r="F100" s="118">
        <f>'приложение 2'!D79</f>
        <v>20853835</v>
      </c>
      <c r="G100" s="123">
        <f>'приложение 2'!E79</f>
        <v>12200000</v>
      </c>
      <c r="H100" s="123">
        <f>'приложение 2'!F79</f>
        <v>11700000</v>
      </c>
    </row>
    <row r="101" spans="1:8" s="256" customFormat="1" x14ac:dyDescent="0.25">
      <c r="A101" s="129" t="s">
        <v>662</v>
      </c>
      <c r="B101" s="126" t="s">
        <v>78</v>
      </c>
      <c r="C101" s="126" t="s">
        <v>4</v>
      </c>
      <c r="D101" s="126" t="s">
        <v>663</v>
      </c>
      <c r="E101" s="126"/>
      <c r="F101" s="118">
        <f>F102</f>
        <v>10000000</v>
      </c>
      <c r="G101" s="118">
        <f t="shared" ref="G101:H101" si="28">G102</f>
        <v>0</v>
      </c>
      <c r="H101" s="118">
        <f t="shared" si="28"/>
        <v>0</v>
      </c>
    </row>
    <row r="102" spans="1:8" s="256" customFormat="1" x14ac:dyDescent="0.25">
      <c r="A102" s="129" t="s">
        <v>114</v>
      </c>
      <c r="B102" s="126" t="s">
        <v>78</v>
      </c>
      <c r="C102" s="126" t="s">
        <v>4</v>
      </c>
      <c r="D102" s="126" t="s">
        <v>663</v>
      </c>
      <c r="E102" s="126" t="s">
        <v>107</v>
      </c>
      <c r="F102" s="118">
        <f>'приложение 2'!D81</f>
        <v>10000000</v>
      </c>
      <c r="G102" s="118">
        <f>'приложение 2'!E81</f>
        <v>0</v>
      </c>
      <c r="H102" s="118">
        <f>'приложение 2'!F81</f>
        <v>0</v>
      </c>
    </row>
    <row r="103" spans="1:8" s="256" customFormat="1" ht="30.75" x14ac:dyDescent="0.25">
      <c r="A103" s="129" t="s">
        <v>676</v>
      </c>
      <c r="B103" s="126" t="s">
        <v>78</v>
      </c>
      <c r="C103" s="126" t="s">
        <v>4</v>
      </c>
      <c r="D103" s="126" t="s">
        <v>406</v>
      </c>
      <c r="E103" s="126"/>
      <c r="F103" s="118">
        <f>F104</f>
        <v>53331648.93</v>
      </c>
      <c r="G103" s="118">
        <f t="shared" ref="G103:H103" si="29">G104</f>
        <v>3100000</v>
      </c>
      <c r="H103" s="118">
        <f t="shared" si="29"/>
        <v>0</v>
      </c>
    </row>
    <row r="104" spans="1:8" s="256" customFormat="1" x14ac:dyDescent="0.25">
      <c r="A104" s="129" t="s">
        <v>114</v>
      </c>
      <c r="B104" s="126" t="s">
        <v>78</v>
      </c>
      <c r="C104" s="126" t="s">
        <v>4</v>
      </c>
      <c r="D104" s="126" t="s">
        <v>406</v>
      </c>
      <c r="E104" s="131">
        <v>800</v>
      </c>
      <c r="F104" s="118">
        <f>'приложение 2'!D83</f>
        <v>53331648.93</v>
      </c>
      <c r="G104" s="123">
        <f>'приложение 2'!E83</f>
        <v>3100000</v>
      </c>
      <c r="H104" s="123">
        <f>'приложение 2'!F83</f>
        <v>0</v>
      </c>
    </row>
    <row r="105" spans="1:8" s="256" customFormat="1" x14ac:dyDescent="0.25">
      <c r="A105" s="124" t="s">
        <v>110</v>
      </c>
      <c r="B105" s="125" t="s">
        <v>78</v>
      </c>
      <c r="C105" s="125" t="s">
        <v>4</v>
      </c>
      <c r="D105" s="125">
        <v>9900000000</v>
      </c>
      <c r="E105" s="131"/>
      <c r="F105" s="118">
        <f>F106</f>
        <v>4166830.02</v>
      </c>
      <c r="G105" s="118">
        <f t="shared" ref="G105:H105" si="30">G106</f>
        <v>4166830.02</v>
      </c>
      <c r="H105" s="118">
        <f t="shared" si="30"/>
        <v>4166830.02</v>
      </c>
    </row>
    <row r="106" spans="1:8" s="256" customFormat="1" ht="60.75" x14ac:dyDescent="0.25">
      <c r="A106" s="129" t="s">
        <v>209</v>
      </c>
      <c r="B106" s="126" t="s">
        <v>78</v>
      </c>
      <c r="C106" s="126" t="s">
        <v>4</v>
      </c>
      <c r="D106" s="126">
        <v>9910000000</v>
      </c>
      <c r="E106" s="131"/>
      <c r="F106" s="118">
        <f>F107</f>
        <v>4166830.02</v>
      </c>
      <c r="G106" s="118">
        <f t="shared" ref="G106:H106" si="31">G107</f>
        <v>4166830.02</v>
      </c>
      <c r="H106" s="118">
        <f t="shared" si="31"/>
        <v>4166830.02</v>
      </c>
    </row>
    <row r="107" spans="1:8" s="256" customFormat="1" ht="75.75" x14ac:dyDescent="0.25">
      <c r="A107" s="129" t="s">
        <v>111</v>
      </c>
      <c r="B107" s="126" t="s">
        <v>78</v>
      </c>
      <c r="C107" s="126" t="s">
        <v>4</v>
      </c>
      <c r="D107" s="126">
        <v>9910000000</v>
      </c>
      <c r="E107" s="131" t="s">
        <v>105</v>
      </c>
      <c r="F107" s="118">
        <f>'приложение 3'!G113</f>
        <v>4166830.02</v>
      </c>
      <c r="G107" s="118">
        <f>'приложение 3'!H113</f>
        <v>4166830.02</v>
      </c>
      <c r="H107" s="118">
        <f>'приложение 3'!I113</f>
        <v>4166830.02</v>
      </c>
    </row>
    <row r="108" spans="1:8" s="256" customFormat="1" ht="18" customHeight="1" x14ac:dyDescent="0.25">
      <c r="A108" s="124" t="s">
        <v>5</v>
      </c>
      <c r="B108" s="125" t="s">
        <v>78</v>
      </c>
      <c r="C108" s="125" t="s">
        <v>6</v>
      </c>
      <c r="D108" s="128"/>
      <c r="E108" s="128"/>
      <c r="F108" s="117">
        <f>F109+F112</f>
        <v>17162415</v>
      </c>
      <c r="G108" s="117">
        <f t="shared" ref="G108:H108" si="32">G109+G112</f>
        <v>17150000</v>
      </c>
      <c r="H108" s="117">
        <f t="shared" si="32"/>
        <v>19115326.07</v>
      </c>
    </row>
    <row r="109" spans="1:8" s="256" customFormat="1" ht="34.5" customHeight="1" x14ac:dyDescent="0.25">
      <c r="A109" s="124" t="s">
        <v>490</v>
      </c>
      <c r="B109" s="125" t="s">
        <v>78</v>
      </c>
      <c r="C109" s="125" t="s">
        <v>6</v>
      </c>
      <c r="D109" s="127" t="s">
        <v>342</v>
      </c>
      <c r="E109" s="128"/>
      <c r="F109" s="117">
        <f>F110</f>
        <v>4000000</v>
      </c>
      <c r="G109" s="117">
        <f t="shared" ref="G109:H109" si="33">G110</f>
        <v>4000000</v>
      </c>
      <c r="H109" s="117">
        <f t="shared" si="33"/>
        <v>5965326.0700000003</v>
      </c>
    </row>
    <row r="110" spans="1:8" s="256" customFormat="1" x14ac:dyDescent="0.25">
      <c r="A110" s="129" t="s">
        <v>204</v>
      </c>
      <c r="B110" s="126" t="s">
        <v>78</v>
      </c>
      <c r="C110" s="126" t="s">
        <v>6</v>
      </c>
      <c r="D110" s="130" t="s">
        <v>341</v>
      </c>
      <c r="E110" s="131"/>
      <c r="F110" s="118">
        <f>'приложение 2'!D85</f>
        <v>4000000</v>
      </c>
      <c r="G110" s="118">
        <f>'приложение 2'!E85</f>
        <v>4000000</v>
      </c>
      <c r="H110" s="118">
        <f>'приложение 2'!F85</f>
        <v>5965326.0700000003</v>
      </c>
    </row>
    <row r="111" spans="1:8" s="256" customFormat="1" ht="30.75" x14ac:dyDescent="0.25">
      <c r="A111" s="119" t="s">
        <v>402</v>
      </c>
      <c r="B111" s="126" t="s">
        <v>78</v>
      </c>
      <c r="C111" s="126" t="s">
        <v>6</v>
      </c>
      <c r="D111" s="130" t="s">
        <v>341</v>
      </c>
      <c r="E111" s="131">
        <v>800</v>
      </c>
      <c r="F111" s="118">
        <f>'приложение 2'!D86</f>
        <v>4000000</v>
      </c>
      <c r="G111" s="123">
        <f>'приложение 2'!E86</f>
        <v>4000000</v>
      </c>
      <c r="H111" s="123">
        <f>'приложение 2'!F86</f>
        <v>5965326.0700000003</v>
      </c>
    </row>
    <row r="112" spans="1:8" s="256" customFormat="1" ht="21" customHeight="1" x14ac:dyDescent="0.25">
      <c r="A112" s="129" t="s">
        <v>203</v>
      </c>
      <c r="B112" s="126" t="s">
        <v>78</v>
      </c>
      <c r="C112" s="126" t="s">
        <v>6</v>
      </c>
      <c r="D112" s="130" t="s">
        <v>343</v>
      </c>
      <c r="E112" s="131"/>
      <c r="F112" s="118">
        <f>F113+F114</f>
        <v>13162415</v>
      </c>
      <c r="G112" s="118">
        <f t="shared" ref="G112:H112" si="34">G113+G114</f>
        <v>13150000</v>
      </c>
      <c r="H112" s="118">
        <f t="shared" si="34"/>
        <v>13150000</v>
      </c>
    </row>
    <row r="113" spans="1:26" s="256" customFormat="1" ht="31.5" customHeight="1" x14ac:dyDescent="0.25">
      <c r="A113" s="119" t="s">
        <v>402</v>
      </c>
      <c r="B113" s="126" t="s">
        <v>78</v>
      </c>
      <c r="C113" s="126" t="s">
        <v>6</v>
      </c>
      <c r="D113" s="130" t="s">
        <v>343</v>
      </c>
      <c r="E113" s="131">
        <v>200</v>
      </c>
      <c r="F113" s="118">
        <f>'приложение 2'!D88</f>
        <v>162415</v>
      </c>
      <c r="G113" s="123">
        <f>'приложение 2'!E88</f>
        <v>150000</v>
      </c>
      <c r="H113" s="123">
        <f>'приложение 2'!F88</f>
        <v>150000</v>
      </c>
    </row>
    <row r="114" spans="1:26" s="256" customFormat="1" ht="15.75" customHeight="1" x14ac:dyDescent="0.25">
      <c r="A114" s="129" t="s">
        <v>114</v>
      </c>
      <c r="B114" s="126" t="s">
        <v>78</v>
      </c>
      <c r="C114" s="126" t="s">
        <v>6</v>
      </c>
      <c r="D114" s="130" t="s">
        <v>343</v>
      </c>
      <c r="E114" s="131">
        <v>800</v>
      </c>
      <c r="F114" s="118">
        <f>'приложение 2'!D89</f>
        <v>13000000</v>
      </c>
      <c r="G114" s="118">
        <f>'приложение 2'!E89</f>
        <v>13000000</v>
      </c>
      <c r="H114" s="118">
        <f>'приложение 2'!F89</f>
        <v>13000000</v>
      </c>
    </row>
    <row r="115" spans="1:26" s="256" customFormat="1" ht="18" customHeight="1" x14ac:dyDescent="0.25">
      <c r="A115" s="124" t="s">
        <v>7</v>
      </c>
      <c r="B115" s="125" t="s">
        <v>78</v>
      </c>
      <c r="C115" s="125" t="s">
        <v>83</v>
      </c>
      <c r="D115" s="128"/>
      <c r="E115" s="128"/>
      <c r="F115" s="117">
        <f>F116</f>
        <v>99782248.959999979</v>
      </c>
      <c r="G115" s="117">
        <f t="shared" ref="G115:H115" si="35">G116</f>
        <v>15605434.5</v>
      </c>
      <c r="H115" s="117">
        <f t="shared" si="35"/>
        <v>15605434.5</v>
      </c>
    </row>
    <row r="116" spans="1:26" s="256" customFormat="1" ht="30.75" customHeight="1" x14ac:dyDescent="0.25">
      <c r="A116" s="124" t="s">
        <v>490</v>
      </c>
      <c r="B116" s="125" t="s">
        <v>78</v>
      </c>
      <c r="C116" s="125" t="s">
        <v>83</v>
      </c>
      <c r="D116" s="127" t="s">
        <v>342</v>
      </c>
      <c r="E116" s="128"/>
      <c r="F116" s="117">
        <f>F117+F119</f>
        <v>99782248.959999979</v>
      </c>
      <c r="G116" s="117">
        <f t="shared" ref="G116:H116" si="36">G117+G119</f>
        <v>15605434.5</v>
      </c>
      <c r="H116" s="117">
        <f t="shared" si="36"/>
        <v>15605434.5</v>
      </c>
    </row>
    <row r="117" spans="1:26" s="255" customFormat="1" x14ac:dyDescent="0.25">
      <c r="A117" s="129" t="s">
        <v>103</v>
      </c>
      <c r="B117" s="126" t="s">
        <v>78</v>
      </c>
      <c r="C117" s="126" t="s">
        <v>83</v>
      </c>
      <c r="D117" s="130" t="s">
        <v>344</v>
      </c>
      <c r="E117" s="131"/>
      <c r="F117" s="118">
        <f>F118</f>
        <v>99782248.959999979</v>
      </c>
      <c r="G117" s="118">
        <f t="shared" ref="G117:H117" si="37">G118</f>
        <v>15605434.5</v>
      </c>
      <c r="H117" s="118">
        <f t="shared" si="37"/>
        <v>15605434.5</v>
      </c>
    </row>
    <row r="118" spans="1:26" s="256" customFormat="1" ht="30.75" x14ac:dyDescent="0.25">
      <c r="A118" s="119" t="s">
        <v>402</v>
      </c>
      <c r="B118" s="126" t="s">
        <v>78</v>
      </c>
      <c r="C118" s="126" t="s">
        <v>83</v>
      </c>
      <c r="D118" s="130" t="s">
        <v>344</v>
      </c>
      <c r="E118" s="131">
        <v>200</v>
      </c>
      <c r="F118" s="118">
        <f>'приложение 2'!D91</f>
        <v>99782248.959999979</v>
      </c>
      <c r="G118" s="123">
        <f>'приложение 2'!E91</f>
        <v>15605434.5</v>
      </c>
      <c r="H118" s="123">
        <f>'приложение 2'!F91</f>
        <v>15605434.5</v>
      </c>
    </row>
    <row r="119" spans="1:26" s="256" customFormat="1" x14ac:dyDescent="0.25">
      <c r="A119" s="119" t="s">
        <v>131</v>
      </c>
      <c r="B119" s="126" t="s">
        <v>78</v>
      </c>
      <c r="C119" s="126" t="s">
        <v>83</v>
      </c>
      <c r="D119" s="130" t="s">
        <v>344</v>
      </c>
      <c r="E119" s="131">
        <v>500</v>
      </c>
      <c r="F119" s="118">
        <f>'приложение 2'!D92</f>
        <v>0</v>
      </c>
      <c r="G119" s="123">
        <v>0</v>
      </c>
      <c r="H119" s="123">
        <v>0</v>
      </c>
    </row>
    <row r="120" spans="1:26" s="256" customFormat="1" x14ac:dyDescent="0.25">
      <c r="A120" s="135" t="s">
        <v>122</v>
      </c>
      <c r="B120" s="125" t="s">
        <v>78</v>
      </c>
      <c r="C120" s="125" t="s">
        <v>82</v>
      </c>
      <c r="D120" s="127"/>
      <c r="E120" s="128"/>
      <c r="F120" s="117">
        <f>F121</f>
        <v>49665816.299999997</v>
      </c>
      <c r="G120" s="117">
        <f t="shared" ref="G120:H121" si="38">G121</f>
        <v>0</v>
      </c>
      <c r="H120" s="117">
        <f t="shared" si="38"/>
        <v>0</v>
      </c>
    </row>
    <row r="121" spans="1:26" s="256" customFormat="1" x14ac:dyDescent="0.25">
      <c r="A121" s="119" t="s">
        <v>89</v>
      </c>
      <c r="B121" s="126" t="s">
        <v>78</v>
      </c>
      <c r="C121" s="126" t="s">
        <v>82</v>
      </c>
      <c r="D121" s="130" t="s">
        <v>219</v>
      </c>
      <c r="E121" s="131"/>
      <c r="F121" s="118">
        <f>F122</f>
        <v>49665816.299999997</v>
      </c>
      <c r="G121" s="118">
        <f t="shared" si="38"/>
        <v>0</v>
      </c>
      <c r="H121" s="118">
        <f t="shared" si="38"/>
        <v>0</v>
      </c>
    </row>
    <row r="122" spans="1:26" s="256" customFormat="1" ht="30.75" x14ac:dyDescent="0.25">
      <c r="A122" s="119" t="s">
        <v>402</v>
      </c>
      <c r="B122" s="126" t="s">
        <v>78</v>
      </c>
      <c r="C122" s="126" t="s">
        <v>82</v>
      </c>
      <c r="D122" s="130" t="s">
        <v>401</v>
      </c>
      <c r="E122" s="131">
        <v>200</v>
      </c>
      <c r="F122" s="118">
        <f>'приложение 3'!G118</f>
        <v>49665816.299999997</v>
      </c>
      <c r="G122" s="118">
        <f>'приложение 3'!H118</f>
        <v>0</v>
      </c>
      <c r="H122" s="118">
        <f>'приложение 3'!I118</f>
        <v>0</v>
      </c>
    </row>
    <row r="123" spans="1:26" s="256" customFormat="1" ht="31.5" x14ac:dyDescent="0.25">
      <c r="A123" s="124" t="s">
        <v>8</v>
      </c>
      <c r="B123" s="125" t="s">
        <v>78</v>
      </c>
      <c r="C123" s="125" t="s">
        <v>9</v>
      </c>
      <c r="D123" s="128"/>
      <c r="E123" s="128"/>
      <c r="F123" s="117">
        <f>F124+F129</f>
        <v>5143290</v>
      </c>
      <c r="G123" s="117">
        <f>G124+G129</f>
        <v>5143290</v>
      </c>
      <c r="H123" s="117">
        <f>H124+H129</f>
        <v>5143290</v>
      </c>
    </row>
    <row r="124" spans="1:26" s="255" customFormat="1" ht="31.5" x14ac:dyDescent="0.25">
      <c r="A124" s="124" t="s">
        <v>504</v>
      </c>
      <c r="B124" s="125" t="s">
        <v>78</v>
      </c>
      <c r="C124" s="125" t="s">
        <v>9</v>
      </c>
      <c r="D124" s="127" t="s">
        <v>335</v>
      </c>
      <c r="E124" s="128"/>
      <c r="F124" s="117">
        <f>F125</f>
        <v>5143290</v>
      </c>
      <c r="G124" s="117">
        <f t="shared" ref="G124:H124" si="39">G125</f>
        <v>5143290</v>
      </c>
      <c r="H124" s="117">
        <f t="shared" si="39"/>
        <v>5143290</v>
      </c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spans="1:26" s="255" customFormat="1" x14ac:dyDescent="0.25">
      <c r="A125" s="129" t="s">
        <v>674</v>
      </c>
      <c r="B125" s="126" t="s">
        <v>78</v>
      </c>
      <c r="C125" s="126" t="s">
        <v>9</v>
      </c>
      <c r="D125" s="130" t="s">
        <v>336</v>
      </c>
      <c r="E125" s="131"/>
      <c r="F125" s="118">
        <f>F126+F127+F128</f>
        <v>5143290</v>
      </c>
      <c r="G125" s="118">
        <f t="shared" ref="G125:H125" si="40">G126+G127+G128</f>
        <v>5143290</v>
      </c>
      <c r="H125" s="118">
        <f t="shared" si="40"/>
        <v>5143290</v>
      </c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spans="1:26" s="255" customFormat="1" ht="30.75" x14ac:dyDescent="0.25">
      <c r="A126" s="129" t="s">
        <v>402</v>
      </c>
      <c r="B126" s="126" t="s">
        <v>78</v>
      </c>
      <c r="C126" s="126" t="s">
        <v>9</v>
      </c>
      <c r="D126" s="130" t="s">
        <v>336</v>
      </c>
      <c r="E126" s="131">
        <v>200</v>
      </c>
      <c r="F126" s="118">
        <f>'приложение 2'!D69</f>
        <v>483290</v>
      </c>
      <c r="G126" s="118">
        <f>'приложение 2'!E69</f>
        <v>483290</v>
      </c>
      <c r="H126" s="118">
        <f>'приложение 2'!F69</f>
        <v>483290</v>
      </c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spans="1:26" s="255" customFormat="1" ht="21.75" customHeight="1" x14ac:dyDescent="0.25">
      <c r="A127" s="119" t="s">
        <v>117</v>
      </c>
      <c r="B127" s="126" t="s">
        <v>78</v>
      </c>
      <c r="C127" s="126" t="s">
        <v>9</v>
      </c>
      <c r="D127" s="130" t="s">
        <v>336</v>
      </c>
      <c r="E127" s="131">
        <v>300</v>
      </c>
      <c r="F127" s="118">
        <f>'приложение 2'!D70</f>
        <v>60000</v>
      </c>
      <c r="G127" s="118">
        <f>'приложение 2'!E70</f>
        <v>60000</v>
      </c>
      <c r="H127" s="118">
        <f>'приложение 2'!F70</f>
        <v>60000</v>
      </c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spans="1:26" s="255" customFormat="1" x14ac:dyDescent="0.25">
      <c r="A128" s="129" t="s">
        <v>114</v>
      </c>
      <c r="B128" s="126" t="s">
        <v>78</v>
      </c>
      <c r="C128" s="126" t="s">
        <v>9</v>
      </c>
      <c r="D128" s="130" t="s">
        <v>336</v>
      </c>
      <c r="E128" s="131">
        <v>800</v>
      </c>
      <c r="F128" s="118">
        <f>'приложение 2'!D71</f>
        <v>4600000</v>
      </c>
      <c r="G128" s="118">
        <f>'приложение 2'!E71</f>
        <v>4600000</v>
      </c>
      <c r="H128" s="118">
        <f>'приложение 2'!F71</f>
        <v>4600000</v>
      </c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spans="1:8" s="256" customFormat="1" ht="30.75" hidden="1" x14ac:dyDescent="0.25">
      <c r="A129" s="129" t="s">
        <v>463</v>
      </c>
      <c r="B129" s="125" t="s">
        <v>78</v>
      </c>
      <c r="C129" s="125" t="s">
        <v>9</v>
      </c>
      <c r="D129" s="128">
        <v>2400000000</v>
      </c>
      <c r="E129" s="128"/>
      <c r="F129" s="117">
        <f>F130</f>
        <v>0</v>
      </c>
      <c r="G129" s="117">
        <f t="shared" ref="G129:H129" si="41">G130</f>
        <v>0</v>
      </c>
      <c r="H129" s="117">
        <f t="shared" si="41"/>
        <v>0</v>
      </c>
    </row>
    <row r="130" spans="1:8" s="256" customFormat="1" ht="30.75" hidden="1" x14ac:dyDescent="0.25">
      <c r="A130" s="129" t="s">
        <v>463</v>
      </c>
      <c r="B130" s="126" t="s">
        <v>78</v>
      </c>
      <c r="C130" s="126" t="s">
        <v>9</v>
      </c>
      <c r="D130" s="131">
        <v>2430000000</v>
      </c>
      <c r="E130" s="131"/>
      <c r="F130" s="118">
        <f>SUM(F131:F132)</f>
        <v>0</v>
      </c>
      <c r="G130" s="118">
        <f>SUM(G131:G132)</f>
        <v>0</v>
      </c>
      <c r="H130" s="118">
        <f>SUM(H131:H132)</f>
        <v>0</v>
      </c>
    </row>
    <row r="131" spans="1:8" s="256" customFormat="1" ht="30.75" hidden="1" x14ac:dyDescent="0.25">
      <c r="A131" s="119" t="s">
        <v>120</v>
      </c>
      <c r="B131" s="126" t="s">
        <v>78</v>
      </c>
      <c r="C131" s="126" t="s">
        <v>9</v>
      </c>
      <c r="D131" s="131">
        <v>2430000000</v>
      </c>
      <c r="E131" s="131">
        <v>600</v>
      </c>
      <c r="F131" s="118"/>
      <c r="G131" s="118"/>
      <c r="H131" s="118"/>
    </row>
    <row r="132" spans="1:8" s="256" customFormat="1" hidden="1" x14ac:dyDescent="0.25">
      <c r="A132" s="119" t="s">
        <v>114</v>
      </c>
      <c r="B132" s="126" t="s">
        <v>78</v>
      </c>
      <c r="C132" s="126" t="s">
        <v>9</v>
      </c>
      <c r="D132" s="131">
        <v>2430000000</v>
      </c>
      <c r="E132" s="131">
        <v>800</v>
      </c>
      <c r="F132" s="118"/>
      <c r="G132" s="118"/>
      <c r="H132" s="118"/>
    </row>
    <row r="133" spans="1:8" s="256" customFormat="1" x14ac:dyDescent="0.25">
      <c r="A133" s="135" t="s">
        <v>616</v>
      </c>
      <c r="B133" s="125" t="s">
        <v>4</v>
      </c>
      <c r="C133" s="125"/>
      <c r="D133" s="128"/>
      <c r="E133" s="128"/>
      <c r="F133" s="117">
        <f>F134</f>
        <v>26855312</v>
      </c>
      <c r="G133" s="118"/>
      <c r="H133" s="118"/>
    </row>
    <row r="134" spans="1:8" s="256" customFormat="1" x14ac:dyDescent="0.25">
      <c r="A134" s="135" t="s">
        <v>231</v>
      </c>
      <c r="B134" s="125" t="s">
        <v>4</v>
      </c>
      <c r="C134" s="125" t="s">
        <v>77</v>
      </c>
      <c r="D134" s="128"/>
      <c r="E134" s="128"/>
      <c r="F134" s="117">
        <f>F135</f>
        <v>26855312</v>
      </c>
      <c r="G134" s="118"/>
      <c r="H134" s="118"/>
    </row>
    <row r="135" spans="1:8" s="256" customFormat="1" x14ac:dyDescent="0.25">
      <c r="A135" s="119" t="s">
        <v>110</v>
      </c>
      <c r="B135" s="126" t="s">
        <v>4</v>
      </c>
      <c r="C135" s="126" t="s">
        <v>77</v>
      </c>
      <c r="D135" s="131">
        <v>9900000000</v>
      </c>
      <c r="E135" s="131"/>
      <c r="F135" s="118">
        <f>F136</f>
        <v>26855312</v>
      </c>
      <c r="G135" s="118"/>
      <c r="H135" s="118"/>
    </row>
    <row r="136" spans="1:8" s="256" customFormat="1" x14ac:dyDescent="0.25">
      <c r="A136" s="119" t="s">
        <v>560</v>
      </c>
      <c r="B136" s="126" t="s">
        <v>4</v>
      </c>
      <c r="C136" s="126" t="s">
        <v>77</v>
      </c>
      <c r="D136" s="131" t="s">
        <v>221</v>
      </c>
      <c r="E136" s="131"/>
      <c r="F136" s="118">
        <f>F137</f>
        <v>26855312</v>
      </c>
      <c r="G136" s="118"/>
      <c r="H136" s="118"/>
    </row>
    <row r="137" spans="1:8" s="256" customFormat="1" ht="30.75" x14ac:dyDescent="0.25">
      <c r="A137" s="119" t="s">
        <v>304</v>
      </c>
      <c r="B137" s="126" t="s">
        <v>4</v>
      </c>
      <c r="C137" s="126" t="s">
        <v>77</v>
      </c>
      <c r="D137" s="131" t="s">
        <v>221</v>
      </c>
      <c r="E137" s="131">
        <v>400</v>
      </c>
      <c r="F137" s="118">
        <f>'приложение 3'!G124</f>
        <v>26855312</v>
      </c>
      <c r="G137" s="118"/>
      <c r="H137" s="118"/>
    </row>
    <row r="138" spans="1:8" s="256" customFormat="1" x14ac:dyDescent="0.25">
      <c r="A138" s="124" t="s">
        <v>10</v>
      </c>
      <c r="B138" s="125" t="s">
        <v>79</v>
      </c>
      <c r="C138" s="125"/>
      <c r="D138" s="128"/>
      <c r="E138" s="128"/>
      <c r="F138" s="117">
        <f>F139+F143</f>
        <v>5260983.17</v>
      </c>
      <c r="G138" s="117">
        <f t="shared" ref="G138:H138" si="42">G139+G143</f>
        <v>1098975</v>
      </c>
      <c r="H138" s="117">
        <f t="shared" si="42"/>
        <v>1097910</v>
      </c>
    </row>
    <row r="139" spans="1:8" s="256" customFormat="1" x14ac:dyDescent="0.25">
      <c r="A139" s="124" t="s">
        <v>11</v>
      </c>
      <c r="B139" s="125" t="s">
        <v>79</v>
      </c>
      <c r="C139" s="125" t="s">
        <v>75</v>
      </c>
      <c r="D139" s="128"/>
      <c r="E139" s="128"/>
      <c r="F139" s="117">
        <f>F140</f>
        <v>0</v>
      </c>
      <c r="G139" s="117">
        <f t="shared" ref="G139:H139" si="43">G140</f>
        <v>0</v>
      </c>
      <c r="H139" s="117">
        <f t="shared" si="43"/>
        <v>0</v>
      </c>
    </row>
    <row r="140" spans="1:8" s="256" customFormat="1" ht="40.5" customHeight="1" x14ac:dyDescent="0.25">
      <c r="A140" s="124" t="s">
        <v>624</v>
      </c>
      <c r="B140" s="125" t="s">
        <v>79</v>
      </c>
      <c r="C140" s="125" t="s">
        <v>75</v>
      </c>
      <c r="D140" s="127" t="s">
        <v>425</v>
      </c>
      <c r="E140" s="128"/>
      <c r="F140" s="117">
        <f>F141</f>
        <v>0</v>
      </c>
      <c r="G140" s="117">
        <f t="shared" ref="G140:H140" si="44">G141</f>
        <v>0</v>
      </c>
      <c r="H140" s="117">
        <f t="shared" si="44"/>
        <v>0</v>
      </c>
    </row>
    <row r="141" spans="1:8" s="255" customFormat="1" ht="45.75" x14ac:dyDescent="0.25">
      <c r="A141" s="129" t="s">
        <v>424</v>
      </c>
      <c r="B141" s="126" t="s">
        <v>79</v>
      </c>
      <c r="C141" s="126" t="s">
        <v>75</v>
      </c>
      <c r="D141" s="130" t="s">
        <v>426</v>
      </c>
      <c r="E141" s="131"/>
      <c r="F141" s="118">
        <f>F142</f>
        <v>0</v>
      </c>
      <c r="G141" s="118">
        <f t="shared" ref="G141:H141" si="45">G142</f>
        <v>0</v>
      </c>
      <c r="H141" s="118">
        <f t="shared" si="45"/>
        <v>0</v>
      </c>
    </row>
    <row r="142" spans="1:8" s="256" customFormat="1" ht="30.75" x14ac:dyDescent="0.25">
      <c r="A142" s="119" t="s">
        <v>402</v>
      </c>
      <c r="B142" s="126" t="s">
        <v>79</v>
      </c>
      <c r="C142" s="126" t="s">
        <v>75</v>
      </c>
      <c r="D142" s="130" t="s">
        <v>426</v>
      </c>
      <c r="E142" s="131">
        <v>200</v>
      </c>
      <c r="F142" s="118">
        <f>'приложение 2'!D95</f>
        <v>0</v>
      </c>
      <c r="G142" s="123">
        <f>'приложение 2'!E95</f>
        <v>0</v>
      </c>
      <c r="H142" s="123">
        <f>'приложение 2'!F95</f>
        <v>0</v>
      </c>
    </row>
    <row r="143" spans="1:8" s="256" customFormat="1" ht="31.5" x14ac:dyDescent="0.25">
      <c r="A143" s="135" t="s">
        <v>429</v>
      </c>
      <c r="B143" s="125" t="s">
        <v>79</v>
      </c>
      <c r="C143" s="125" t="s">
        <v>77</v>
      </c>
      <c r="D143" s="127"/>
      <c r="E143" s="128"/>
      <c r="F143" s="117">
        <f>F144</f>
        <v>5260983.17</v>
      </c>
      <c r="G143" s="117">
        <f t="shared" ref="G143:H143" si="46">G144</f>
        <v>1098975</v>
      </c>
      <c r="H143" s="117">
        <f t="shared" si="46"/>
        <v>1097910</v>
      </c>
    </row>
    <row r="144" spans="1:8" s="256" customFormat="1" ht="31.5" x14ac:dyDescent="0.25">
      <c r="A144" s="124" t="s">
        <v>625</v>
      </c>
      <c r="B144" s="125" t="s">
        <v>79</v>
      </c>
      <c r="C144" s="125" t="s">
        <v>77</v>
      </c>
      <c r="D144" s="134">
        <v>2900000000</v>
      </c>
      <c r="E144" s="165"/>
      <c r="F144" s="117">
        <f>F145+F148+F151</f>
        <v>5260983.17</v>
      </c>
      <c r="G144" s="117">
        <f t="shared" ref="G144:H144" si="47">G148+G151</f>
        <v>1098975</v>
      </c>
      <c r="H144" s="117">
        <f t="shared" si="47"/>
        <v>1097910</v>
      </c>
    </row>
    <row r="145" spans="1:11" s="256" customFormat="1" ht="30.75" x14ac:dyDescent="0.25">
      <c r="A145" s="129" t="s">
        <v>679</v>
      </c>
      <c r="B145" s="126" t="s">
        <v>79</v>
      </c>
      <c r="C145" s="126" t="s">
        <v>77</v>
      </c>
      <c r="D145" s="133">
        <v>2930000000</v>
      </c>
      <c r="E145" s="257"/>
      <c r="F145" s="118">
        <f>'приложение 2'!D162</f>
        <v>3611125.25</v>
      </c>
      <c r="G145" s="118">
        <f>'приложение 2'!E162</f>
        <v>2832188.26</v>
      </c>
      <c r="H145" s="118">
        <f>'приложение 2'!F162</f>
        <v>2824057.57</v>
      </c>
    </row>
    <row r="146" spans="1:11" s="256" customFormat="1" ht="30.75" x14ac:dyDescent="0.25">
      <c r="A146" s="129" t="s">
        <v>402</v>
      </c>
      <c r="B146" s="126" t="s">
        <v>79</v>
      </c>
      <c r="C146" s="126" t="s">
        <v>77</v>
      </c>
      <c r="D146" s="133">
        <v>2930000000</v>
      </c>
      <c r="E146" s="257">
        <v>200</v>
      </c>
      <c r="F146" s="118">
        <f>'приложение 2'!D163</f>
        <v>1405114</v>
      </c>
      <c r="G146" s="118">
        <f>'приложение 2'!E163</f>
        <v>2832188.26</v>
      </c>
      <c r="H146" s="118">
        <f>'приложение 2'!F163</f>
        <v>2824057.57</v>
      </c>
    </row>
    <row r="147" spans="1:11" s="256" customFormat="1" ht="30.75" x14ac:dyDescent="0.25">
      <c r="A147" s="129" t="s">
        <v>304</v>
      </c>
      <c r="B147" s="126"/>
      <c r="C147" s="126" t="s">
        <v>78</v>
      </c>
      <c r="D147" s="133">
        <v>2930000001</v>
      </c>
      <c r="E147" s="257">
        <v>400</v>
      </c>
      <c r="F147" s="118">
        <f>'приложение 2'!D164</f>
        <v>2206011.25</v>
      </c>
      <c r="G147" s="118"/>
      <c r="H147" s="118"/>
    </row>
    <row r="148" spans="1:11" s="255" customFormat="1" ht="30.75" x14ac:dyDescent="0.25">
      <c r="A148" s="162" t="s">
        <v>427</v>
      </c>
      <c r="B148" s="126" t="s">
        <v>79</v>
      </c>
      <c r="C148" s="126" t="s">
        <v>77</v>
      </c>
      <c r="D148" s="133">
        <v>2940000000</v>
      </c>
      <c r="E148" s="257"/>
      <c r="F148" s="118">
        <f>F149+F150</f>
        <v>1394857.92</v>
      </c>
      <c r="G148" s="118">
        <f t="shared" ref="G148:H148" si="48">G149+G150</f>
        <v>367475</v>
      </c>
      <c r="H148" s="118">
        <f t="shared" si="48"/>
        <v>368510</v>
      </c>
    </row>
    <row r="149" spans="1:11" s="256" customFormat="1" ht="30.75" x14ac:dyDescent="0.25">
      <c r="A149" s="119" t="s">
        <v>402</v>
      </c>
      <c r="B149" s="126" t="s">
        <v>79</v>
      </c>
      <c r="C149" s="126" t="s">
        <v>77</v>
      </c>
      <c r="D149" s="133">
        <v>2940000000</v>
      </c>
      <c r="E149" s="133">
        <v>200</v>
      </c>
      <c r="F149" s="118">
        <f>'приложение 2'!D166</f>
        <v>400000</v>
      </c>
      <c r="G149" s="118">
        <f>'приложение 2'!E166</f>
        <v>367475</v>
      </c>
      <c r="H149" s="118">
        <f>'приложение 2'!F166</f>
        <v>368510</v>
      </c>
    </row>
    <row r="150" spans="1:11" s="256" customFormat="1" ht="30.75" x14ac:dyDescent="0.25">
      <c r="A150" s="119" t="s">
        <v>304</v>
      </c>
      <c r="B150" s="126" t="s">
        <v>79</v>
      </c>
      <c r="C150" s="126" t="s">
        <v>77</v>
      </c>
      <c r="D150" s="133">
        <v>2940000000</v>
      </c>
      <c r="E150" s="133">
        <v>400</v>
      </c>
      <c r="F150" s="118">
        <f>'приложение 2'!D167</f>
        <v>994857.92</v>
      </c>
      <c r="G150" s="118">
        <f>'приложение 2'!E167</f>
        <v>0</v>
      </c>
      <c r="H150" s="118">
        <f>'приложение 2'!F167</f>
        <v>0</v>
      </c>
    </row>
    <row r="151" spans="1:11" s="255" customFormat="1" ht="30.75" x14ac:dyDescent="0.25">
      <c r="A151" s="129" t="s">
        <v>428</v>
      </c>
      <c r="B151" s="126" t="s">
        <v>79</v>
      </c>
      <c r="C151" s="126" t="s">
        <v>77</v>
      </c>
      <c r="D151" s="133">
        <v>2970000000</v>
      </c>
      <c r="E151" s="133"/>
      <c r="F151" s="118">
        <f>F152</f>
        <v>255000</v>
      </c>
      <c r="G151" s="118">
        <f t="shared" ref="G151:H151" si="49">G152</f>
        <v>731500</v>
      </c>
      <c r="H151" s="118">
        <f t="shared" si="49"/>
        <v>729400</v>
      </c>
    </row>
    <row r="152" spans="1:11" s="256" customFormat="1" ht="30.75" x14ac:dyDescent="0.25">
      <c r="A152" s="119" t="s">
        <v>402</v>
      </c>
      <c r="B152" s="126" t="s">
        <v>79</v>
      </c>
      <c r="C152" s="126" t="s">
        <v>77</v>
      </c>
      <c r="D152" s="133">
        <v>2970000000</v>
      </c>
      <c r="E152" s="133">
        <v>200</v>
      </c>
      <c r="F152" s="118">
        <f>'приложение 2'!D169</f>
        <v>255000</v>
      </c>
      <c r="G152" s="118">
        <f>'приложение 2'!E169</f>
        <v>731500</v>
      </c>
      <c r="H152" s="118">
        <f>'приложение 2'!F169</f>
        <v>729400</v>
      </c>
    </row>
    <row r="153" spans="1:11" s="256" customFormat="1" x14ac:dyDescent="0.25">
      <c r="A153" s="124" t="s">
        <v>12</v>
      </c>
      <c r="B153" s="125" t="s">
        <v>88</v>
      </c>
      <c r="C153" s="125"/>
      <c r="D153" s="128"/>
      <c r="E153" s="128"/>
      <c r="F153" s="117">
        <f>F154+F165+F180+F198+F222</f>
        <v>1455532614.46</v>
      </c>
      <c r="G153" s="117">
        <f t="shared" ref="G153:H153" si="50">G154+G165+G180+G198+G222</f>
        <v>1257970510.2807999</v>
      </c>
      <c r="H153" s="117">
        <f t="shared" si="50"/>
        <v>1156290854.0917935</v>
      </c>
      <c r="I153" s="258"/>
      <c r="J153" s="258"/>
      <c r="K153" s="258"/>
    </row>
    <row r="154" spans="1:11" s="256" customFormat="1" x14ac:dyDescent="0.25">
      <c r="A154" s="124" t="s">
        <v>13</v>
      </c>
      <c r="B154" s="125" t="s">
        <v>88</v>
      </c>
      <c r="C154" s="125" t="s">
        <v>74</v>
      </c>
      <c r="D154" s="128"/>
      <c r="E154" s="128"/>
      <c r="F154" s="117">
        <f>F155+F161</f>
        <v>431777627.06999999</v>
      </c>
      <c r="G154" s="117">
        <f t="shared" ref="G154:H154" si="51">G155+G162</f>
        <v>424770603.59999996</v>
      </c>
      <c r="H154" s="117">
        <f t="shared" si="51"/>
        <v>428716954.05999994</v>
      </c>
    </row>
    <row r="155" spans="1:11" s="259" customFormat="1" x14ac:dyDescent="0.25">
      <c r="A155" s="124" t="s">
        <v>643</v>
      </c>
      <c r="B155" s="125" t="s">
        <v>88</v>
      </c>
      <c r="C155" s="125" t="s">
        <v>74</v>
      </c>
      <c r="D155" s="127" t="s">
        <v>328</v>
      </c>
      <c r="E155" s="128"/>
      <c r="F155" s="117">
        <f>F156</f>
        <v>418984874.63</v>
      </c>
      <c r="G155" s="117">
        <f>G156</f>
        <v>424770603.59999996</v>
      </c>
      <c r="H155" s="117">
        <f>H156</f>
        <v>428716954.05999994</v>
      </c>
    </row>
    <row r="156" spans="1:11" s="259" customFormat="1" ht="30" x14ac:dyDescent="0.2">
      <c r="A156" s="129" t="s">
        <v>684</v>
      </c>
      <c r="B156" s="126" t="s">
        <v>88</v>
      </c>
      <c r="C156" s="126" t="s">
        <v>74</v>
      </c>
      <c r="D156" s="130" t="s">
        <v>657</v>
      </c>
      <c r="E156" s="131"/>
      <c r="F156" s="118">
        <f>SUM(F157:F160)</f>
        <v>418984874.63</v>
      </c>
      <c r="G156" s="118">
        <f t="shared" ref="G156:H156" si="52">SUM(G157:G160)</f>
        <v>424770603.59999996</v>
      </c>
      <c r="H156" s="118">
        <f t="shared" si="52"/>
        <v>428716954.05999994</v>
      </c>
    </row>
    <row r="157" spans="1:11" s="259" customFormat="1" ht="75" x14ac:dyDescent="0.2">
      <c r="A157" s="129" t="s">
        <v>111</v>
      </c>
      <c r="B157" s="126" t="s">
        <v>88</v>
      </c>
      <c r="C157" s="126" t="s">
        <v>74</v>
      </c>
      <c r="D157" s="130" t="s">
        <v>657</v>
      </c>
      <c r="E157" s="131">
        <v>100</v>
      </c>
      <c r="F157" s="118">
        <f>'приложение 2'!D24</f>
        <v>192751182.49000001</v>
      </c>
      <c r="G157" s="118">
        <f>'приложение 2'!E24</f>
        <v>195506770.13</v>
      </c>
      <c r="H157" s="118">
        <f>'приложение 2'!F24</f>
        <v>194119600.25999999</v>
      </c>
    </row>
    <row r="158" spans="1:11" s="259" customFormat="1" ht="30" x14ac:dyDescent="0.2">
      <c r="A158" s="119" t="s">
        <v>402</v>
      </c>
      <c r="B158" s="126" t="s">
        <v>88</v>
      </c>
      <c r="C158" s="126" t="s">
        <v>74</v>
      </c>
      <c r="D158" s="130" t="s">
        <v>657</v>
      </c>
      <c r="E158" s="131">
        <v>200</v>
      </c>
      <c r="F158" s="118">
        <f>'приложение 2'!D25</f>
        <v>216534441.20999998</v>
      </c>
      <c r="G158" s="118">
        <f>'приложение 2'!E25</f>
        <v>222591956.52000001</v>
      </c>
      <c r="H158" s="118">
        <f>'приложение 2'!F25</f>
        <v>227929289.16</v>
      </c>
    </row>
    <row r="159" spans="1:11" s="259" customFormat="1" ht="15" x14ac:dyDescent="0.2">
      <c r="A159" s="119" t="s">
        <v>117</v>
      </c>
      <c r="B159" s="126" t="s">
        <v>88</v>
      </c>
      <c r="C159" s="126" t="s">
        <v>74</v>
      </c>
      <c r="D159" s="130" t="s">
        <v>657</v>
      </c>
      <c r="E159" s="131">
        <v>300</v>
      </c>
      <c r="F159" s="118">
        <f>'приложение 2'!D26</f>
        <v>529515.92999999993</v>
      </c>
      <c r="G159" s="118">
        <f>'приложение 2'!E26</f>
        <v>50095.95</v>
      </c>
      <c r="H159" s="118">
        <f>'приложение 2'!F26</f>
        <v>51498.64</v>
      </c>
    </row>
    <row r="160" spans="1:11" s="256" customFormat="1" ht="21" customHeight="1" x14ac:dyDescent="0.25">
      <c r="A160" s="129" t="s">
        <v>114</v>
      </c>
      <c r="B160" s="126" t="s">
        <v>88</v>
      </c>
      <c r="C160" s="126" t="s">
        <v>74</v>
      </c>
      <c r="D160" s="130" t="s">
        <v>657</v>
      </c>
      <c r="E160" s="131">
        <v>800</v>
      </c>
      <c r="F160" s="118">
        <f>'приложение 2'!D27</f>
        <v>9169735</v>
      </c>
      <c r="G160" s="118">
        <f>'приложение 2'!E27</f>
        <v>6621781</v>
      </c>
      <c r="H160" s="118">
        <f>'приложение 2'!F27</f>
        <v>6616566</v>
      </c>
    </row>
    <row r="161" spans="1:8" s="256" customFormat="1" ht="21" customHeight="1" x14ac:dyDescent="0.25">
      <c r="A161" s="129" t="s">
        <v>110</v>
      </c>
      <c r="B161" s="126"/>
      <c r="C161" s="126"/>
      <c r="D161" s="130" t="s">
        <v>216</v>
      </c>
      <c r="E161" s="131"/>
      <c r="F161" s="118">
        <f>F162</f>
        <v>12792752.440000001</v>
      </c>
      <c r="G161" s="118">
        <f t="shared" ref="G161:H161" si="53">G162</f>
        <v>0</v>
      </c>
      <c r="H161" s="118">
        <f t="shared" si="53"/>
        <v>0</v>
      </c>
    </row>
    <row r="162" spans="1:8" s="256" customFormat="1" ht="17.25" customHeight="1" x14ac:dyDescent="0.25">
      <c r="A162" s="148" t="s">
        <v>89</v>
      </c>
      <c r="B162" s="125" t="s">
        <v>88</v>
      </c>
      <c r="C162" s="125" t="s">
        <v>74</v>
      </c>
      <c r="D162" s="127" t="s">
        <v>219</v>
      </c>
      <c r="E162" s="128"/>
      <c r="F162" s="117">
        <f>F163</f>
        <v>12792752.440000001</v>
      </c>
      <c r="G162" s="117">
        <f t="shared" ref="G162:H162" si="54">G163</f>
        <v>0</v>
      </c>
      <c r="H162" s="117">
        <f t="shared" si="54"/>
        <v>0</v>
      </c>
    </row>
    <row r="163" spans="1:8" s="256" customFormat="1" ht="31.5" x14ac:dyDescent="0.25">
      <c r="A163" s="135" t="s">
        <v>233</v>
      </c>
      <c r="B163" s="126" t="s">
        <v>88</v>
      </c>
      <c r="C163" s="126" t="s">
        <v>74</v>
      </c>
      <c r="D163" s="130" t="s">
        <v>401</v>
      </c>
      <c r="E163" s="131"/>
      <c r="F163" s="118">
        <f>F164</f>
        <v>12792752.440000001</v>
      </c>
      <c r="G163" s="118">
        <f t="shared" ref="G163:H163" si="55">G164</f>
        <v>0</v>
      </c>
      <c r="H163" s="118">
        <f t="shared" si="55"/>
        <v>0</v>
      </c>
    </row>
    <row r="164" spans="1:8" s="256" customFormat="1" ht="45.75" x14ac:dyDescent="0.25">
      <c r="A164" s="119" t="s">
        <v>455</v>
      </c>
      <c r="B164" s="126" t="s">
        <v>88</v>
      </c>
      <c r="C164" s="126" t="s">
        <v>74</v>
      </c>
      <c r="D164" s="130" t="s">
        <v>401</v>
      </c>
      <c r="E164" s="131">
        <v>200</v>
      </c>
      <c r="F164" s="118">
        <f>'приложение 3'!G129</f>
        <v>12792752.440000001</v>
      </c>
      <c r="G164" s="118">
        <f>'приложение 3'!H129</f>
        <v>0</v>
      </c>
      <c r="H164" s="118">
        <f>'приложение 3'!I129</f>
        <v>0</v>
      </c>
    </row>
    <row r="165" spans="1:8" s="256" customFormat="1" x14ac:dyDescent="0.25">
      <c r="A165" s="124" t="s">
        <v>14</v>
      </c>
      <c r="B165" s="125" t="s">
        <v>88</v>
      </c>
      <c r="C165" s="125" t="s">
        <v>75</v>
      </c>
      <c r="D165" s="128"/>
      <c r="E165" s="128"/>
      <c r="F165" s="117">
        <f>F166+F173+F176</f>
        <v>599844586.75999999</v>
      </c>
      <c r="G165" s="117">
        <f t="shared" ref="G165:H165" si="56">G166+G173+G176</f>
        <v>483821153.83999997</v>
      </c>
      <c r="H165" s="117">
        <f t="shared" si="56"/>
        <v>396662178.69</v>
      </c>
    </row>
    <row r="166" spans="1:8" s="256" customFormat="1" x14ac:dyDescent="0.25">
      <c r="A166" s="124" t="s">
        <v>643</v>
      </c>
      <c r="B166" s="125" t="s">
        <v>88</v>
      </c>
      <c r="C166" s="125" t="s">
        <v>75</v>
      </c>
      <c r="D166" s="127" t="s">
        <v>328</v>
      </c>
      <c r="E166" s="128"/>
      <c r="F166" s="117">
        <f>F167</f>
        <v>369180913.27000004</v>
      </c>
      <c r="G166" s="117">
        <f t="shared" ref="G166:H166" si="57">G167</f>
        <v>391782892.33999997</v>
      </c>
      <c r="H166" s="117">
        <f t="shared" si="57"/>
        <v>396662178.69</v>
      </c>
    </row>
    <row r="167" spans="1:8" s="256" customFormat="1" ht="30.75" x14ac:dyDescent="0.25">
      <c r="A167" s="129" t="s">
        <v>685</v>
      </c>
      <c r="B167" s="126" t="s">
        <v>88</v>
      </c>
      <c r="C167" s="126" t="s">
        <v>75</v>
      </c>
      <c r="D167" s="130" t="s">
        <v>658</v>
      </c>
      <c r="E167" s="131"/>
      <c r="F167" s="118">
        <f>F168+F169+F170+F171+F172</f>
        <v>369180913.27000004</v>
      </c>
      <c r="G167" s="118">
        <f t="shared" ref="G167:H167" si="58">G168+G169+G170+G171+G172</f>
        <v>391782892.33999997</v>
      </c>
      <c r="H167" s="118">
        <f t="shared" si="58"/>
        <v>396662178.69</v>
      </c>
    </row>
    <row r="168" spans="1:8" s="256" customFormat="1" ht="75.75" x14ac:dyDescent="0.25">
      <c r="A168" s="119" t="s">
        <v>111</v>
      </c>
      <c r="B168" s="126" t="s">
        <v>88</v>
      </c>
      <c r="C168" s="126" t="s">
        <v>75</v>
      </c>
      <c r="D168" s="130" t="s">
        <v>658</v>
      </c>
      <c r="E168" s="131">
        <v>100</v>
      </c>
      <c r="F168" s="120">
        <f>'приложение 2'!D29</f>
        <v>79127220.689999998</v>
      </c>
      <c r="G168" s="123">
        <f>'приложение 2'!E29</f>
        <v>79260918.060000002</v>
      </c>
      <c r="H168" s="123">
        <f>'приложение 2'!F29</f>
        <v>79121530.219999999</v>
      </c>
    </row>
    <row r="169" spans="1:8" s="256" customFormat="1" ht="30.75" x14ac:dyDescent="0.25">
      <c r="A169" s="119" t="s">
        <v>402</v>
      </c>
      <c r="B169" s="126" t="s">
        <v>88</v>
      </c>
      <c r="C169" s="126" t="s">
        <v>75</v>
      </c>
      <c r="D169" s="130" t="s">
        <v>658</v>
      </c>
      <c r="E169" s="131">
        <v>200</v>
      </c>
      <c r="F169" s="120">
        <f>'приложение 2'!D30</f>
        <v>64039881.829999998</v>
      </c>
      <c r="G169" s="123">
        <f>'приложение 2'!E30</f>
        <v>67410501.349999994</v>
      </c>
      <c r="H169" s="123">
        <f>'приложение 2'!F30</f>
        <v>67837714.079999998</v>
      </c>
    </row>
    <row r="170" spans="1:8" s="256" customFormat="1" x14ac:dyDescent="0.25">
      <c r="A170" s="119" t="s">
        <v>117</v>
      </c>
      <c r="B170" s="126" t="s">
        <v>88</v>
      </c>
      <c r="C170" s="126" t="s">
        <v>75</v>
      </c>
      <c r="D170" s="130" t="s">
        <v>658</v>
      </c>
      <c r="E170" s="131">
        <v>300</v>
      </c>
      <c r="F170" s="120">
        <f>'приложение 2'!D31</f>
        <v>0</v>
      </c>
      <c r="G170" s="123"/>
      <c r="H170" s="123"/>
    </row>
    <row r="171" spans="1:8" s="256" customFormat="1" ht="32.25" customHeight="1" x14ac:dyDescent="0.25">
      <c r="A171" s="129" t="s">
        <v>120</v>
      </c>
      <c r="B171" s="126" t="s">
        <v>88</v>
      </c>
      <c r="C171" s="126" t="s">
        <v>75</v>
      </c>
      <c r="D171" s="130" t="s">
        <v>658</v>
      </c>
      <c r="E171" s="131">
        <v>600</v>
      </c>
      <c r="F171" s="120">
        <f>'приложение 2'!D32</f>
        <v>223654125.58000001</v>
      </c>
      <c r="G171" s="123">
        <f>'приложение 2'!E32</f>
        <v>242467731.13</v>
      </c>
      <c r="H171" s="123">
        <f>'приложение 2'!F32</f>
        <v>247010685.76999998</v>
      </c>
    </row>
    <row r="172" spans="1:8" s="256" customFormat="1" x14ac:dyDescent="0.25">
      <c r="A172" s="129" t="s">
        <v>114</v>
      </c>
      <c r="B172" s="126" t="s">
        <v>88</v>
      </c>
      <c r="C172" s="126" t="s">
        <v>75</v>
      </c>
      <c r="D172" s="130" t="s">
        <v>658</v>
      </c>
      <c r="E172" s="131">
        <v>800</v>
      </c>
      <c r="F172" s="120">
        <f>'приложение 2'!D33</f>
        <v>2359685.17</v>
      </c>
      <c r="G172" s="123">
        <f>'приложение 2'!E33</f>
        <v>2643741.7999999998</v>
      </c>
      <c r="H172" s="123">
        <f>'приложение 2'!F33</f>
        <v>2692248.62</v>
      </c>
    </row>
    <row r="173" spans="1:8" s="256" customFormat="1" ht="31.5" customHeight="1" x14ac:dyDescent="0.25">
      <c r="A173" s="135" t="s">
        <v>623</v>
      </c>
      <c r="B173" s="125" t="s">
        <v>88</v>
      </c>
      <c r="C173" s="125" t="s">
        <v>75</v>
      </c>
      <c r="D173" s="125" t="s">
        <v>356</v>
      </c>
      <c r="E173" s="125"/>
      <c r="F173" s="184">
        <f>F174</f>
        <v>129276889.78</v>
      </c>
      <c r="G173" s="184">
        <f t="shared" ref="G173:H173" si="59">G174</f>
        <v>92038261.5</v>
      </c>
      <c r="H173" s="184">
        <f t="shared" si="59"/>
        <v>0</v>
      </c>
    </row>
    <row r="174" spans="1:8" s="256" customFormat="1" x14ac:dyDescent="0.25">
      <c r="A174" s="135" t="s">
        <v>430</v>
      </c>
      <c r="B174" s="126" t="s">
        <v>88</v>
      </c>
      <c r="C174" s="126" t="s">
        <v>75</v>
      </c>
      <c r="D174" s="126" t="s">
        <v>358</v>
      </c>
      <c r="E174" s="125"/>
      <c r="F174" s="184">
        <f>F175</f>
        <v>129276889.78</v>
      </c>
      <c r="G174" s="184">
        <f t="shared" ref="G174:H174" si="60">G175</f>
        <v>92038261.5</v>
      </c>
      <c r="H174" s="184">
        <f t="shared" si="60"/>
        <v>0</v>
      </c>
    </row>
    <row r="175" spans="1:8" s="256" customFormat="1" ht="30.75" x14ac:dyDescent="0.25">
      <c r="A175" s="119" t="s">
        <v>304</v>
      </c>
      <c r="B175" s="126" t="s">
        <v>88</v>
      </c>
      <c r="C175" s="126" t="s">
        <v>75</v>
      </c>
      <c r="D175" s="126" t="s">
        <v>358</v>
      </c>
      <c r="E175" s="126" t="s">
        <v>230</v>
      </c>
      <c r="F175" s="207">
        <f>99565180.33+29711709.45</f>
        <v>129276889.78</v>
      </c>
      <c r="G175" s="123">
        <f>42038261.5+50000000</f>
        <v>92038261.5</v>
      </c>
      <c r="H175" s="123"/>
    </row>
    <row r="176" spans="1:8" s="256" customFormat="1" ht="18.75" customHeight="1" x14ac:dyDescent="0.25">
      <c r="A176" s="135" t="s">
        <v>110</v>
      </c>
      <c r="B176" s="125" t="s">
        <v>88</v>
      </c>
      <c r="C176" s="125" t="s">
        <v>75</v>
      </c>
      <c r="D176" s="128">
        <v>9900000000</v>
      </c>
      <c r="E176" s="128"/>
      <c r="F176" s="260">
        <f>F177</f>
        <v>101386783.70999998</v>
      </c>
      <c r="G176" s="260">
        <f t="shared" ref="G176:H176" si="61">G177</f>
        <v>0</v>
      </c>
      <c r="H176" s="260">
        <f t="shared" si="61"/>
        <v>0</v>
      </c>
    </row>
    <row r="177" spans="1:8" s="256" customFormat="1" x14ac:dyDescent="0.25">
      <c r="A177" s="119" t="s">
        <v>89</v>
      </c>
      <c r="B177" s="126" t="s">
        <v>88</v>
      </c>
      <c r="C177" s="126" t="s">
        <v>75</v>
      </c>
      <c r="D177" s="131">
        <v>9950000000</v>
      </c>
      <c r="E177" s="126"/>
      <c r="F177" s="147">
        <f>F178+F179</f>
        <v>101386783.70999998</v>
      </c>
      <c r="G177" s="147">
        <f t="shared" ref="G177:H177" si="62">G178+G179</f>
        <v>0</v>
      </c>
      <c r="H177" s="147">
        <f t="shared" si="62"/>
        <v>0</v>
      </c>
    </row>
    <row r="178" spans="1:8" s="256" customFormat="1" ht="30.75" customHeight="1" x14ac:dyDescent="0.25">
      <c r="A178" s="119" t="s">
        <v>455</v>
      </c>
      <c r="B178" s="126" t="s">
        <v>88</v>
      </c>
      <c r="C178" s="126" t="s">
        <v>75</v>
      </c>
      <c r="D178" s="126" t="s">
        <v>219</v>
      </c>
      <c r="E178" s="126" t="s">
        <v>106</v>
      </c>
      <c r="F178" s="147">
        <f>'приложение 3'!G134</f>
        <v>9287999.5399999991</v>
      </c>
      <c r="G178" s="147">
        <f>'приложение 3'!H134</f>
        <v>0</v>
      </c>
      <c r="H178" s="147">
        <f>'приложение 3'!I134</f>
        <v>0</v>
      </c>
    </row>
    <row r="179" spans="1:8" s="256" customFormat="1" ht="30.75" x14ac:dyDescent="0.25">
      <c r="A179" s="129" t="s">
        <v>120</v>
      </c>
      <c r="B179" s="126" t="s">
        <v>88</v>
      </c>
      <c r="C179" s="126" t="s">
        <v>75</v>
      </c>
      <c r="D179" s="126" t="s">
        <v>219</v>
      </c>
      <c r="E179" s="126" t="s">
        <v>123</v>
      </c>
      <c r="F179" s="147">
        <f>'приложение 3'!G135</f>
        <v>92098784.169999987</v>
      </c>
      <c r="G179" s="147">
        <f>'приложение 3'!H135</f>
        <v>0</v>
      </c>
      <c r="H179" s="147">
        <f>'приложение 3'!I135</f>
        <v>0</v>
      </c>
    </row>
    <row r="180" spans="1:8" s="256" customFormat="1" x14ac:dyDescent="0.25">
      <c r="A180" s="124" t="s">
        <v>305</v>
      </c>
      <c r="B180" s="125" t="s">
        <v>88</v>
      </c>
      <c r="C180" s="125" t="s">
        <v>77</v>
      </c>
      <c r="D180" s="127"/>
      <c r="E180" s="128"/>
      <c r="F180" s="121">
        <f>F181+F187+F190+F195</f>
        <v>273793315.19</v>
      </c>
      <c r="G180" s="121">
        <f t="shared" ref="G180:H180" si="63">G181+G187+G190+G195</f>
        <v>198143324.40000001</v>
      </c>
      <c r="H180" s="121">
        <f t="shared" si="63"/>
        <v>179059236.81</v>
      </c>
    </row>
    <row r="181" spans="1:8" s="256" customFormat="1" x14ac:dyDescent="0.25">
      <c r="A181" s="124" t="s">
        <v>643</v>
      </c>
      <c r="B181" s="125" t="s">
        <v>88</v>
      </c>
      <c r="C181" s="125" t="s">
        <v>77</v>
      </c>
      <c r="D181" s="127" t="s">
        <v>328</v>
      </c>
      <c r="E181" s="128"/>
      <c r="F181" s="121">
        <f>F182</f>
        <v>80547146.370000005</v>
      </c>
      <c r="G181" s="121">
        <f t="shared" ref="G181:H181" si="64">G182</f>
        <v>84935724.400000006</v>
      </c>
      <c r="H181" s="121">
        <f t="shared" si="64"/>
        <v>85402736.810000002</v>
      </c>
    </row>
    <row r="182" spans="1:8" s="255" customFormat="1" x14ac:dyDescent="0.25">
      <c r="A182" s="95" t="s">
        <v>408</v>
      </c>
      <c r="B182" s="126" t="s">
        <v>88</v>
      </c>
      <c r="C182" s="126" t="s">
        <v>77</v>
      </c>
      <c r="D182" s="130" t="s">
        <v>329</v>
      </c>
      <c r="E182" s="131"/>
      <c r="F182" s="118">
        <f>F183+F184+F185+F186</f>
        <v>80547146.370000005</v>
      </c>
      <c r="G182" s="118">
        <f t="shared" ref="G182:H182" si="65">G183+G184+G186</f>
        <v>84935724.400000006</v>
      </c>
      <c r="H182" s="118">
        <f t="shared" si="65"/>
        <v>85402736.810000002</v>
      </c>
    </row>
    <row r="183" spans="1:8" s="256" customFormat="1" ht="75.75" x14ac:dyDescent="0.25">
      <c r="A183" s="119" t="s">
        <v>111</v>
      </c>
      <c r="B183" s="126" t="s">
        <v>88</v>
      </c>
      <c r="C183" s="126" t="s">
        <v>77</v>
      </c>
      <c r="D183" s="130" t="s">
        <v>329</v>
      </c>
      <c r="E183" s="131">
        <v>100</v>
      </c>
      <c r="F183" s="118">
        <f>'приложение 2'!D35</f>
        <v>71321280.400000006</v>
      </c>
      <c r="G183" s="123">
        <f>'приложение 2'!E35</f>
        <v>73385373</v>
      </c>
      <c r="H183" s="123">
        <f>'приложение 2'!F35</f>
        <v>73385373</v>
      </c>
    </row>
    <row r="184" spans="1:8" s="256" customFormat="1" ht="30.75" x14ac:dyDescent="0.25">
      <c r="A184" s="119" t="s">
        <v>402</v>
      </c>
      <c r="B184" s="126" t="s">
        <v>88</v>
      </c>
      <c r="C184" s="126" t="s">
        <v>77</v>
      </c>
      <c r="D184" s="130" t="s">
        <v>329</v>
      </c>
      <c r="E184" s="131">
        <v>200</v>
      </c>
      <c r="F184" s="118">
        <f>'приложение 2'!D36</f>
        <v>8900255.1199999992</v>
      </c>
      <c r="G184" s="123">
        <f>'приложение 2'!E36</f>
        <v>11550351.4</v>
      </c>
      <c r="H184" s="123">
        <f>'приложение 2'!F36</f>
        <v>12017363.810000001</v>
      </c>
    </row>
    <row r="185" spans="1:8" s="256" customFormat="1" x14ac:dyDescent="0.25">
      <c r="A185" s="119" t="s">
        <v>117</v>
      </c>
      <c r="B185" s="126" t="s">
        <v>88</v>
      </c>
      <c r="C185" s="126" t="s">
        <v>77</v>
      </c>
      <c r="D185" s="130" t="s">
        <v>329</v>
      </c>
      <c r="E185" s="131">
        <v>300</v>
      </c>
      <c r="F185" s="118">
        <f>'приложение 2'!D37</f>
        <v>305610.84999999998</v>
      </c>
      <c r="G185" s="123"/>
      <c r="H185" s="123"/>
    </row>
    <row r="186" spans="1:8" s="256" customFormat="1" x14ac:dyDescent="0.25">
      <c r="A186" s="129" t="s">
        <v>114</v>
      </c>
      <c r="B186" s="126" t="s">
        <v>88</v>
      </c>
      <c r="C186" s="126" t="s">
        <v>77</v>
      </c>
      <c r="D186" s="130" t="s">
        <v>329</v>
      </c>
      <c r="E186" s="131">
        <v>800</v>
      </c>
      <c r="F186" s="118">
        <f>'приложение 2'!D38</f>
        <v>20000</v>
      </c>
      <c r="G186" s="123">
        <f>'приложение 2'!E38</f>
        <v>0</v>
      </c>
      <c r="H186" s="123">
        <f>'приложение 2'!F38</f>
        <v>0</v>
      </c>
    </row>
    <row r="187" spans="1:8" s="256" customFormat="1" ht="31.5" x14ac:dyDescent="0.25">
      <c r="A187" s="124" t="s">
        <v>623</v>
      </c>
      <c r="B187" s="125" t="s">
        <v>88</v>
      </c>
      <c r="C187" s="125" t="s">
        <v>77</v>
      </c>
      <c r="D187" s="127" t="s">
        <v>356</v>
      </c>
      <c r="E187" s="128"/>
      <c r="F187" s="184">
        <f>F188</f>
        <v>100000000</v>
      </c>
      <c r="G187" s="184">
        <f t="shared" ref="G187:H187" si="66">G188</f>
        <v>20000000</v>
      </c>
      <c r="H187" s="184">
        <f t="shared" si="66"/>
        <v>0</v>
      </c>
    </row>
    <row r="188" spans="1:8" s="256" customFormat="1" ht="30.75" customHeight="1" x14ac:dyDescent="0.25">
      <c r="A188" s="119" t="s">
        <v>430</v>
      </c>
      <c r="B188" s="126" t="s">
        <v>88</v>
      </c>
      <c r="C188" s="126" t="s">
        <v>77</v>
      </c>
      <c r="D188" s="126" t="s">
        <v>358</v>
      </c>
      <c r="E188" s="126"/>
      <c r="F188" s="207">
        <f>F189</f>
        <v>100000000</v>
      </c>
      <c r="G188" s="207">
        <f>G189</f>
        <v>20000000</v>
      </c>
      <c r="H188" s="207">
        <f>H189</f>
        <v>0</v>
      </c>
    </row>
    <row r="189" spans="1:8" s="256" customFormat="1" ht="30.75" x14ac:dyDescent="0.25">
      <c r="A189" s="119" t="s">
        <v>304</v>
      </c>
      <c r="B189" s="126" t="s">
        <v>88</v>
      </c>
      <c r="C189" s="126" t="s">
        <v>77</v>
      </c>
      <c r="D189" s="126" t="s">
        <v>358</v>
      </c>
      <c r="E189" s="126" t="s">
        <v>230</v>
      </c>
      <c r="F189" s="207">
        <v>100000000</v>
      </c>
      <c r="G189" s="123">
        <v>20000000</v>
      </c>
      <c r="H189" s="123"/>
    </row>
    <row r="190" spans="1:8" s="256" customFormat="1" x14ac:dyDescent="0.25">
      <c r="A190" s="135" t="s">
        <v>492</v>
      </c>
      <c r="B190" s="125" t="s">
        <v>88</v>
      </c>
      <c r="C190" s="125" t="s">
        <v>77</v>
      </c>
      <c r="D190" s="125" t="s">
        <v>328</v>
      </c>
      <c r="E190" s="125"/>
      <c r="F190" s="184">
        <f>F191</f>
        <v>92842439</v>
      </c>
      <c r="G190" s="398">
        <f t="shared" ref="G190:H190" si="67">G191</f>
        <v>93207600</v>
      </c>
      <c r="H190" s="398">
        <f t="shared" si="67"/>
        <v>93656500</v>
      </c>
    </row>
    <row r="191" spans="1:8" s="256" customFormat="1" x14ac:dyDescent="0.25">
      <c r="A191" s="119" t="s">
        <v>408</v>
      </c>
      <c r="B191" s="126" t="s">
        <v>88</v>
      </c>
      <c r="C191" s="126" t="s">
        <v>77</v>
      </c>
      <c r="D191" s="126" t="s">
        <v>329</v>
      </c>
      <c r="E191" s="126"/>
      <c r="F191" s="207">
        <f>F192+F193+F194</f>
        <v>92842439</v>
      </c>
      <c r="G191" s="270">
        <f t="shared" ref="G191:H191" si="68">G192+G193+G194</f>
        <v>93207600</v>
      </c>
      <c r="H191" s="270">
        <f t="shared" si="68"/>
        <v>93656500</v>
      </c>
    </row>
    <row r="192" spans="1:8" s="256" customFormat="1" ht="75.75" x14ac:dyDescent="0.25">
      <c r="A192" s="119" t="s">
        <v>111</v>
      </c>
      <c r="B192" s="126" t="s">
        <v>88</v>
      </c>
      <c r="C192" s="126" t="s">
        <v>77</v>
      </c>
      <c r="D192" s="126" t="s">
        <v>329</v>
      </c>
      <c r="E192" s="126">
        <v>100</v>
      </c>
      <c r="F192" s="207">
        <f>'приложение 2'!D64</f>
        <v>82802550</v>
      </c>
      <c r="G192" s="207">
        <f>'приложение 2'!E64</f>
        <v>82876100</v>
      </c>
      <c r="H192" s="207">
        <f>'приложение 2'!F64</f>
        <v>83046100</v>
      </c>
    </row>
    <row r="193" spans="1:26" s="256" customFormat="1" ht="30.75" x14ac:dyDescent="0.25">
      <c r="A193" s="119" t="s">
        <v>402</v>
      </c>
      <c r="B193" s="126" t="s">
        <v>88</v>
      </c>
      <c r="C193" s="126" t="s">
        <v>77</v>
      </c>
      <c r="D193" s="126" t="s">
        <v>329</v>
      </c>
      <c r="E193" s="126">
        <v>200</v>
      </c>
      <c r="F193" s="207">
        <f>'приложение 2'!D65</f>
        <v>9895989</v>
      </c>
      <c r="G193" s="207">
        <f>'приложение 2'!E65</f>
        <v>10183300</v>
      </c>
      <c r="H193" s="207">
        <f>'приложение 2'!F65</f>
        <v>10458200</v>
      </c>
    </row>
    <row r="194" spans="1:26" s="256" customFormat="1" x14ac:dyDescent="0.25">
      <c r="A194" s="119" t="s">
        <v>114</v>
      </c>
      <c r="B194" s="126" t="s">
        <v>88</v>
      </c>
      <c r="C194" s="126" t="s">
        <v>77</v>
      </c>
      <c r="D194" s="126" t="s">
        <v>329</v>
      </c>
      <c r="E194" s="126">
        <v>800</v>
      </c>
      <c r="F194" s="207">
        <f>'приложение 2'!D66</f>
        <v>143900</v>
      </c>
      <c r="G194" s="207">
        <f>'приложение 2'!E66</f>
        <v>148200</v>
      </c>
      <c r="H194" s="207">
        <f>'приложение 2'!F66</f>
        <v>152200</v>
      </c>
    </row>
    <row r="195" spans="1:26" s="256" customFormat="1" x14ac:dyDescent="0.25">
      <c r="A195" s="119" t="s">
        <v>110</v>
      </c>
      <c r="B195" s="126" t="s">
        <v>88</v>
      </c>
      <c r="C195" s="126" t="s">
        <v>77</v>
      </c>
      <c r="D195" s="126">
        <v>9900000000</v>
      </c>
      <c r="E195" s="126"/>
      <c r="F195" s="207">
        <f>F196</f>
        <v>403729.82</v>
      </c>
      <c r="G195" s="270">
        <f t="shared" ref="G195:H196" si="69">G196</f>
        <v>0</v>
      </c>
      <c r="H195" s="270">
        <f t="shared" si="69"/>
        <v>0</v>
      </c>
    </row>
    <row r="196" spans="1:26" s="256" customFormat="1" x14ac:dyDescent="0.25">
      <c r="A196" s="119" t="s">
        <v>89</v>
      </c>
      <c r="B196" s="126" t="s">
        <v>88</v>
      </c>
      <c r="C196" s="126" t="s">
        <v>77</v>
      </c>
      <c r="D196" s="126">
        <v>9950000000</v>
      </c>
      <c r="E196" s="126"/>
      <c r="F196" s="207">
        <f>F197</f>
        <v>403729.82</v>
      </c>
      <c r="G196" s="270">
        <f t="shared" si="69"/>
        <v>0</v>
      </c>
      <c r="H196" s="270">
        <f t="shared" si="69"/>
        <v>0</v>
      </c>
    </row>
    <row r="197" spans="1:26" s="256" customFormat="1" ht="30.75" x14ac:dyDescent="0.25">
      <c r="A197" s="119" t="s">
        <v>402</v>
      </c>
      <c r="B197" s="126" t="s">
        <v>88</v>
      </c>
      <c r="C197" s="126" t="s">
        <v>77</v>
      </c>
      <c r="D197" s="126">
        <v>9950000000</v>
      </c>
      <c r="E197" s="126">
        <v>200</v>
      </c>
      <c r="F197" s="207">
        <f>'приложение 3'!G139</f>
        <v>403729.82</v>
      </c>
      <c r="G197" s="270">
        <f>'приложение 3'!H127</f>
        <v>0</v>
      </c>
      <c r="H197" s="270">
        <f>'приложение 3'!I127</f>
        <v>0</v>
      </c>
    </row>
    <row r="198" spans="1:26" s="256" customFormat="1" x14ac:dyDescent="0.25">
      <c r="A198" s="135" t="s">
        <v>15</v>
      </c>
      <c r="B198" s="125" t="s">
        <v>88</v>
      </c>
      <c r="C198" s="125" t="s">
        <v>88</v>
      </c>
      <c r="D198" s="125"/>
      <c r="E198" s="125"/>
      <c r="F198" s="184">
        <f>F199+F213+F219</f>
        <v>45045715.439999998</v>
      </c>
      <c r="G198" s="184">
        <f t="shared" ref="G198:H198" si="70">G199+G213+G219</f>
        <v>41739058.440799996</v>
      </c>
      <c r="H198" s="184">
        <f t="shared" si="70"/>
        <v>42356114.531793602</v>
      </c>
    </row>
    <row r="199" spans="1:26" s="256" customFormat="1" ht="47.25" x14ac:dyDescent="0.25">
      <c r="A199" s="124" t="s">
        <v>677</v>
      </c>
      <c r="B199" s="125" t="s">
        <v>88</v>
      </c>
      <c r="C199" s="125" t="s">
        <v>88</v>
      </c>
      <c r="D199" s="127" t="s">
        <v>345</v>
      </c>
      <c r="E199" s="128"/>
      <c r="F199" s="117">
        <f>F200+F203+F207+F211</f>
        <v>29534142.440000001</v>
      </c>
      <c r="G199" s="117">
        <f t="shared" ref="G199:H199" si="71">G200+G203+G207+G211</f>
        <v>31227485.440799996</v>
      </c>
      <c r="H199" s="117">
        <f t="shared" si="71"/>
        <v>31844541.531793602</v>
      </c>
    </row>
    <row r="200" spans="1:26" s="256" customFormat="1" x14ac:dyDescent="0.25">
      <c r="A200" s="129" t="s">
        <v>409</v>
      </c>
      <c r="B200" s="126" t="s">
        <v>88</v>
      </c>
      <c r="C200" s="126" t="s">
        <v>88</v>
      </c>
      <c r="D200" s="130" t="s">
        <v>346</v>
      </c>
      <c r="E200" s="131"/>
      <c r="F200" s="118">
        <f>SUM(F201:F202)</f>
        <v>15993924.48</v>
      </c>
      <c r="G200" s="118">
        <f t="shared" ref="G200:H200" si="72">SUM(G201:G202)</f>
        <v>16762854.789999999</v>
      </c>
      <c r="H200" s="118">
        <f t="shared" si="72"/>
        <v>16883477.850000001</v>
      </c>
    </row>
    <row r="201" spans="1:26" s="256" customFormat="1" ht="75.75" x14ac:dyDescent="0.25">
      <c r="A201" s="129" t="s">
        <v>111</v>
      </c>
      <c r="B201" s="126" t="s">
        <v>88</v>
      </c>
      <c r="C201" s="126" t="s">
        <v>88</v>
      </c>
      <c r="D201" s="130" t="s">
        <v>346</v>
      </c>
      <c r="E201" s="131">
        <v>100</v>
      </c>
      <c r="F201" s="118">
        <f>'приложение 2'!D98</f>
        <v>14781620.189999999</v>
      </c>
      <c r="G201" s="123">
        <f>'приложение 2'!E98</f>
        <v>15501356.029999999</v>
      </c>
      <c r="H201" s="123">
        <f>'приложение 2'!F98</f>
        <v>15574521.49</v>
      </c>
    </row>
    <row r="202" spans="1:26" s="256" customFormat="1" ht="30.75" x14ac:dyDescent="0.25">
      <c r="A202" s="119" t="s">
        <v>402</v>
      </c>
      <c r="B202" s="126" t="s">
        <v>88</v>
      </c>
      <c r="C202" s="126" t="s">
        <v>88</v>
      </c>
      <c r="D202" s="130" t="s">
        <v>346</v>
      </c>
      <c r="E202" s="131">
        <v>200</v>
      </c>
      <c r="F202" s="118">
        <f>'приложение 2'!D99</f>
        <v>1212304.29</v>
      </c>
      <c r="G202" s="123">
        <f>'приложение 2'!E99</f>
        <v>1261498.76</v>
      </c>
      <c r="H202" s="123">
        <f>'приложение 2'!F99</f>
        <v>1308956.3600000001</v>
      </c>
    </row>
    <row r="203" spans="1:26" s="262" customFormat="1" ht="30" x14ac:dyDescent="0.2">
      <c r="A203" s="129" t="s">
        <v>410</v>
      </c>
      <c r="B203" s="126" t="s">
        <v>88</v>
      </c>
      <c r="C203" s="126" t="s">
        <v>88</v>
      </c>
      <c r="D203" s="130" t="s">
        <v>347</v>
      </c>
      <c r="E203" s="131"/>
      <c r="F203" s="118">
        <f>F204+F205+F206</f>
        <v>11839479.32</v>
      </c>
      <c r="G203" s="118">
        <f t="shared" ref="G203:H203" si="73">G205+G206</f>
        <v>12708990.51</v>
      </c>
      <c r="H203" s="118">
        <f t="shared" si="73"/>
        <v>13153959.309999999</v>
      </c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</row>
    <row r="204" spans="1:26" s="262" customFormat="1" ht="75" x14ac:dyDescent="0.2">
      <c r="A204" s="129" t="s">
        <v>111</v>
      </c>
      <c r="B204" s="126" t="s">
        <v>88</v>
      </c>
      <c r="C204" s="126" t="s">
        <v>88</v>
      </c>
      <c r="D204" s="130" t="s">
        <v>347</v>
      </c>
      <c r="E204" s="131">
        <v>100</v>
      </c>
      <c r="F204" s="118">
        <f>'приложение 2'!D101</f>
        <v>485000</v>
      </c>
      <c r="G204" s="118"/>
      <c r="H204" s="118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</row>
    <row r="205" spans="1:26" s="262" customFormat="1" ht="30" x14ac:dyDescent="0.2">
      <c r="A205" s="119" t="s">
        <v>402</v>
      </c>
      <c r="B205" s="126" t="s">
        <v>88</v>
      </c>
      <c r="C205" s="126" t="s">
        <v>88</v>
      </c>
      <c r="D205" s="130" t="s">
        <v>347</v>
      </c>
      <c r="E205" s="131">
        <v>200</v>
      </c>
      <c r="F205" s="118">
        <f>'приложение 2'!D102</f>
        <v>3089124.96</v>
      </c>
      <c r="G205" s="123">
        <f>'приложение 2'!E102</f>
        <v>4034781.44</v>
      </c>
      <c r="H205" s="123">
        <f>'приложение 2'!F102</f>
        <v>4185047.28</v>
      </c>
    </row>
    <row r="206" spans="1:26" s="262" customFormat="1" ht="15" x14ac:dyDescent="0.2">
      <c r="A206" s="129" t="s">
        <v>117</v>
      </c>
      <c r="B206" s="126" t="s">
        <v>88</v>
      </c>
      <c r="C206" s="126" t="s">
        <v>88</v>
      </c>
      <c r="D206" s="130" t="s">
        <v>347</v>
      </c>
      <c r="E206" s="131">
        <v>300</v>
      </c>
      <c r="F206" s="118">
        <f>'приложение 2'!D103</f>
        <v>8265354.3600000003</v>
      </c>
      <c r="G206" s="123">
        <f>'приложение 2'!E103</f>
        <v>8674209.0700000003</v>
      </c>
      <c r="H206" s="123">
        <f>'приложение 2'!F103</f>
        <v>8968912.0299999993</v>
      </c>
    </row>
    <row r="207" spans="1:26" s="262" customFormat="1" ht="30" x14ac:dyDescent="0.2">
      <c r="A207" s="129" t="s">
        <v>413</v>
      </c>
      <c r="B207" s="126" t="s">
        <v>88</v>
      </c>
      <c r="C207" s="126" t="s">
        <v>88</v>
      </c>
      <c r="D207" s="130" t="s">
        <v>414</v>
      </c>
      <c r="E207" s="131"/>
      <c r="F207" s="118">
        <f>F208+F209+F210</f>
        <v>761493.6</v>
      </c>
      <c r="G207" s="118">
        <f t="shared" ref="G207:H207" si="74">G208+G209</f>
        <v>784481.2</v>
      </c>
      <c r="H207" s="118">
        <f t="shared" si="74"/>
        <v>805810.4800000001</v>
      </c>
    </row>
    <row r="208" spans="1:26" s="262" customFormat="1" ht="30" x14ac:dyDescent="0.2">
      <c r="A208" s="119" t="s">
        <v>402</v>
      </c>
      <c r="B208" s="126" t="s">
        <v>88</v>
      </c>
      <c r="C208" s="126" t="s">
        <v>88</v>
      </c>
      <c r="D208" s="130" t="s">
        <v>414</v>
      </c>
      <c r="E208" s="131">
        <v>200</v>
      </c>
      <c r="F208" s="118">
        <f>'приложение 2'!D105</f>
        <v>249493.6</v>
      </c>
      <c r="G208" s="118">
        <f>'приложение 2'!E105</f>
        <v>257121.2</v>
      </c>
      <c r="H208" s="118">
        <f>'приложение 2'!F105</f>
        <v>264211.76</v>
      </c>
    </row>
    <row r="209" spans="1:8" s="262" customFormat="1" ht="15" x14ac:dyDescent="0.2">
      <c r="A209" s="129" t="s">
        <v>117</v>
      </c>
      <c r="B209" s="126" t="s">
        <v>88</v>
      </c>
      <c r="C209" s="126" t="s">
        <v>88</v>
      </c>
      <c r="D209" s="130" t="s">
        <v>414</v>
      </c>
      <c r="E209" s="131">
        <v>300</v>
      </c>
      <c r="F209" s="118">
        <f>'приложение 2'!D106</f>
        <v>140000</v>
      </c>
      <c r="G209" s="118">
        <f>'приложение 2'!E106</f>
        <v>527360</v>
      </c>
      <c r="H209" s="118">
        <f>'приложение 2'!F106</f>
        <v>541598.72000000009</v>
      </c>
    </row>
    <row r="210" spans="1:8" s="262" customFormat="1" ht="30" x14ac:dyDescent="0.2">
      <c r="A210" s="129" t="s">
        <v>120</v>
      </c>
      <c r="B210" s="126" t="s">
        <v>88</v>
      </c>
      <c r="C210" s="126" t="s">
        <v>88</v>
      </c>
      <c r="D210" s="130" t="s">
        <v>414</v>
      </c>
      <c r="E210" s="131">
        <v>600</v>
      </c>
      <c r="F210" s="118">
        <f>'приложение 2'!D107</f>
        <v>372000</v>
      </c>
      <c r="G210" s="118"/>
      <c r="H210" s="118"/>
    </row>
    <row r="211" spans="1:8" s="262" customFormat="1" ht="30" x14ac:dyDescent="0.2">
      <c r="A211" s="119" t="s">
        <v>411</v>
      </c>
      <c r="B211" s="126" t="s">
        <v>88</v>
      </c>
      <c r="C211" s="126" t="s">
        <v>88</v>
      </c>
      <c r="D211" s="126" t="s">
        <v>412</v>
      </c>
      <c r="E211" s="126"/>
      <c r="F211" s="118">
        <f>F212</f>
        <v>939245.04</v>
      </c>
      <c r="G211" s="118">
        <f t="shared" ref="G211:H211" si="75">G212</f>
        <v>971158.94079999998</v>
      </c>
      <c r="H211" s="118">
        <f t="shared" si="75"/>
        <v>1001293.8917935998</v>
      </c>
    </row>
    <row r="212" spans="1:8" s="262" customFormat="1" ht="30" x14ac:dyDescent="0.2">
      <c r="A212" s="119" t="s">
        <v>402</v>
      </c>
      <c r="B212" s="126" t="s">
        <v>88</v>
      </c>
      <c r="C212" s="126" t="s">
        <v>88</v>
      </c>
      <c r="D212" s="126" t="s">
        <v>412</v>
      </c>
      <c r="E212" s="126" t="s">
        <v>106</v>
      </c>
      <c r="F212" s="118">
        <f>'приложение 2'!D112</f>
        <v>939245.04</v>
      </c>
      <c r="G212" s="118">
        <f>'приложение 2'!E112</f>
        <v>971158.94079999998</v>
      </c>
      <c r="H212" s="118">
        <f>'приложение 2'!F112</f>
        <v>1001293.8917935998</v>
      </c>
    </row>
    <row r="213" spans="1:8" s="262" customFormat="1" x14ac:dyDescent="0.25">
      <c r="A213" s="135" t="s">
        <v>644</v>
      </c>
      <c r="B213" s="125" t="s">
        <v>88</v>
      </c>
      <c r="C213" s="125" t="s">
        <v>88</v>
      </c>
      <c r="D213" s="125" t="s">
        <v>328</v>
      </c>
      <c r="E213" s="125"/>
      <c r="F213" s="117">
        <f>F214</f>
        <v>10511573</v>
      </c>
      <c r="G213" s="117">
        <f t="shared" ref="G213:H213" si="76">G214</f>
        <v>10511573</v>
      </c>
      <c r="H213" s="117">
        <f t="shared" si="76"/>
        <v>10511573</v>
      </c>
    </row>
    <row r="214" spans="1:8" s="262" customFormat="1" ht="15" x14ac:dyDescent="0.2">
      <c r="A214" s="119" t="s">
        <v>333</v>
      </c>
      <c r="B214" s="126" t="s">
        <v>88</v>
      </c>
      <c r="C214" s="126" t="s">
        <v>88</v>
      </c>
      <c r="D214" s="126" t="s">
        <v>330</v>
      </c>
      <c r="E214" s="126"/>
      <c r="F214" s="118">
        <f>F215+F216+F217+F218</f>
        <v>10511573</v>
      </c>
      <c r="G214" s="118">
        <f>SUM(G217:G217)</f>
        <v>10511573</v>
      </c>
      <c r="H214" s="118">
        <f>SUM(H217:H217)</f>
        <v>10511573</v>
      </c>
    </row>
    <row r="215" spans="1:8" s="262" customFormat="1" ht="75" x14ac:dyDescent="0.2">
      <c r="A215" s="119" t="s">
        <v>111</v>
      </c>
      <c r="B215" s="126" t="s">
        <v>88</v>
      </c>
      <c r="C215" s="126" t="s">
        <v>88</v>
      </c>
      <c r="D215" s="126" t="s">
        <v>330</v>
      </c>
      <c r="E215" s="126">
        <v>100</v>
      </c>
      <c r="F215" s="118">
        <f>'приложение 2'!D40</f>
        <v>3086141</v>
      </c>
      <c r="G215" s="118">
        <f>'приложение 2'!E40</f>
        <v>0</v>
      </c>
      <c r="H215" s="118">
        <f>'приложение 2'!F40</f>
        <v>0</v>
      </c>
    </row>
    <row r="216" spans="1:8" s="262" customFormat="1" ht="30" x14ac:dyDescent="0.2">
      <c r="A216" s="119" t="s">
        <v>402</v>
      </c>
      <c r="B216" s="126" t="s">
        <v>88</v>
      </c>
      <c r="C216" s="126" t="s">
        <v>88</v>
      </c>
      <c r="D216" s="126" t="s">
        <v>330</v>
      </c>
      <c r="E216" s="126">
        <v>200</v>
      </c>
      <c r="F216" s="118">
        <f>'приложение 2'!D41</f>
        <v>181032</v>
      </c>
      <c r="G216" s="118">
        <f>'приложение 2'!E41</f>
        <v>0</v>
      </c>
      <c r="H216" s="118">
        <f>'приложение 2'!F41</f>
        <v>0</v>
      </c>
    </row>
    <row r="217" spans="1:8" s="262" customFormat="1" ht="15" x14ac:dyDescent="0.2">
      <c r="A217" s="119" t="s">
        <v>117</v>
      </c>
      <c r="B217" s="126" t="s">
        <v>88</v>
      </c>
      <c r="C217" s="126" t="s">
        <v>88</v>
      </c>
      <c r="D217" s="126" t="s">
        <v>330</v>
      </c>
      <c r="E217" s="126">
        <v>300</v>
      </c>
      <c r="F217" s="118">
        <f>'приложение 2'!D42</f>
        <v>0</v>
      </c>
      <c r="G217" s="118">
        <f>'приложение 2'!E42</f>
        <v>10511573</v>
      </c>
      <c r="H217" s="118">
        <f>'приложение 2'!F42</f>
        <v>10511573</v>
      </c>
    </row>
    <row r="218" spans="1:8" s="262" customFormat="1" ht="30" x14ac:dyDescent="0.2">
      <c r="A218" s="119" t="s">
        <v>120</v>
      </c>
      <c r="B218" s="126" t="s">
        <v>88</v>
      </c>
      <c r="C218" s="126" t="s">
        <v>88</v>
      </c>
      <c r="D218" s="126" t="s">
        <v>330</v>
      </c>
      <c r="E218" s="126">
        <v>600</v>
      </c>
      <c r="F218" s="118">
        <f>'приложение 2'!D43</f>
        <v>7244400</v>
      </c>
      <c r="G218" s="118">
        <f>'приложение 2'!E43</f>
        <v>0</v>
      </c>
      <c r="H218" s="118">
        <f>'приложение 2'!F43</f>
        <v>0</v>
      </c>
    </row>
    <row r="219" spans="1:8" s="262" customFormat="1" ht="15" x14ac:dyDescent="0.2">
      <c r="A219" s="119" t="s">
        <v>110</v>
      </c>
      <c r="B219" s="126" t="s">
        <v>88</v>
      </c>
      <c r="C219" s="126" t="s">
        <v>88</v>
      </c>
      <c r="D219" s="126">
        <v>9900000000</v>
      </c>
      <c r="E219" s="126"/>
      <c r="F219" s="118">
        <f>F220</f>
        <v>5000000</v>
      </c>
      <c r="G219" s="118">
        <f t="shared" ref="G219:H219" si="77">G220</f>
        <v>0</v>
      </c>
      <c r="H219" s="118">
        <f t="shared" si="77"/>
        <v>0</v>
      </c>
    </row>
    <row r="220" spans="1:8" s="262" customFormat="1" ht="15" x14ac:dyDescent="0.2">
      <c r="A220" s="119" t="s">
        <v>89</v>
      </c>
      <c r="B220" s="126" t="s">
        <v>88</v>
      </c>
      <c r="C220" s="126" t="s">
        <v>88</v>
      </c>
      <c r="D220" s="126">
        <v>9950000000</v>
      </c>
      <c r="E220" s="126"/>
      <c r="F220" s="118">
        <f>F221</f>
        <v>5000000</v>
      </c>
      <c r="G220" s="118">
        <f t="shared" ref="G220:H220" si="78">G221</f>
        <v>0</v>
      </c>
      <c r="H220" s="118">
        <f t="shared" si="78"/>
        <v>0</v>
      </c>
    </row>
    <row r="221" spans="1:8" s="262" customFormat="1" ht="15" x14ac:dyDescent="0.2">
      <c r="A221" s="119" t="s">
        <v>117</v>
      </c>
      <c r="B221" s="126" t="s">
        <v>88</v>
      </c>
      <c r="C221" s="126" t="s">
        <v>88</v>
      </c>
      <c r="D221" s="126" t="s">
        <v>222</v>
      </c>
      <c r="E221" s="126" t="s">
        <v>108</v>
      </c>
      <c r="F221" s="118">
        <v>5000000</v>
      </c>
      <c r="G221" s="118">
        <v>0</v>
      </c>
      <c r="H221" s="118">
        <v>0</v>
      </c>
    </row>
    <row r="222" spans="1:8" s="263" customFormat="1" x14ac:dyDescent="0.25">
      <c r="A222" s="124" t="s">
        <v>16</v>
      </c>
      <c r="B222" s="125" t="s">
        <v>88</v>
      </c>
      <c r="C222" s="125" t="s">
        <v>83</v>
      </c>
      <c r="D222" s="128"/>
      <c r="E222" s="128"/>
      <c r="F222" s="117">
        <f>F223+F229</f>
        <v>105071370</v>
      </c>
      <c r="G222" s="117">
        <f t="shared" ref="G222:H222" si="79">G223+G229</f>
        <v>109496370</v>
      </c>
      <c r="H222" s="117">
        <f t="shared" si="79"/>
        <v>109496370</v>
      </c>
    </row>
    <row r="223" spans="1:8" s="263" customFormat="1" x14ac:dyDescent="0.25">
      <c r="A223" s="124" t="s">
        <v>643</v>
      </c>
      <c r="B223" s="125" t="s">
        <v>88</v>
      </c>
      <c r="C223" s="125" t="s">
        <v>83</v>
      </c>
      <c r="D223" s="127" t="s">
        <v>328</v>
      </c>
      <c r="E223" s="128"/>
      <c r="F223" s="117">
        <f t="shared" ref="F223:H223" si="80">F224</f>
        <v>105071370</v>
      </c>
      <c r="G223" s="117">
        <f t="shared" si="80"/>
        <v>109496370</v>
      </c>
      <c r="H223" s="117">
        <f t="shared" si="80"/>
        <v>109496370</v>
      </c>
    </row>
    <row r="224" spans="1:8" s="263" customFormat="1" ht="15" x14ac:dyDescent="0.2">
      <c r="A224" s="129" t="s">
        <v>407</v>
      </c>
      <c r="B224" s="126" t="s">
        <v>88</v>
      </c>
      <c r="C224" s="126" t="s">
        <v>83</v>
      </c>
      <c r="D224" s="130" t="s">
        <v>326</v>
      </c>
      <c r="E224" s="131"/>
      <c r="F224" s="118">
        <f>F225+F226+F227+F228</f>
        <v>105071370</v>
      </c>
      <c r="G224" s="118">
        <f>G225+G226+G227+G228</f>
        <v>109496370</v>
      </c>
      <c r="H224" s="118">
        <f>H225+H226+H227+H228</f>
        <v>109496370</v>
      </c>
    </row>
    <row r="225" spans="1:8" s="263" customFormat="1" ht="75" x14ac:dyDescent="0.2">
      <c r="A225" s="129" t="s">
        <v>111</v>
      </c>
      <c r="B225" s="126" t="s">
        <v>88</v>
      </c>
      <c r="C225" s="126" t="s">
        <v>83</v>
      </c>
      <c r="D225" s="130" t="s">
        <v>326</v>
      </c>
      <c r="E225" s="131">
        <v>100</v>
      </c>
      <c r="F225" s="147">
        <f>'приложение 2'!D18</f>
        <v>81552383</v>
      </c>
      <c r="G225" s="123">
        <f>'приложение 2'!E18</f>
        <v>81552383</v>
      </c>
      <c r="H225" s="123">
        <f>'приложение 2'!F18</f>
        <v>81552383</v>
      </c>
    </row>
    <row r="226" spans="1:8" s="263" customFormat="1" ht="30" x14ac:dyDescent="0.2">
      <c r="A226" s="119" t="s">
        <v>402</v>
      </c>
      <c r="B226" s="126" t="s">
        <v>88</v>
      </c>
      <c r="C226" s="126" t="s">
        <v>83</v>
      </c>
      <c r="D226" s="130" t="s">
        <v>326</v>
      </c>
      <c r="E226" s="131">
        <v>200</v>
      </c>
      <c r="F226" s="147">
        <f>'приложение 2'!D19</f>
        <v>11487287</v>
      </c>
      <c r="G226" s="123">
        <f>'приложение 2'!E19</f>
        <v>15942287</v>
      </c>
      <c r="H226" s="123">
        <f>'приложение 2'!F19</f>
        <v>15942287</v>
      </c>
    </row>
    <row r="227" spans="1:8" s="264" customFormat="1" ht="15" x14ac:dyDescent="0.2">
      <c r="A227" s="129" t="s">
        <v>117</v>
      </c>
      <c r="B227" s="126" t="s">
        <v>88</v>
      </c>
      <c r="C227" s="126" t="s">
        <v>83</v>
      </c>
      <c r="D227" s="130" t="s">
        <v>326</v>
      </c>
      <c r="E227" s="131">
        <v>300</v>
      </c>
      <c r="F227" s="147">
        <f>'приложение 2'!D20</f>
        <v>11997600</v>
      </c>
      <c r="G227" s="123">
        <f>'приложение 2'!E20</f>
        <v>11997600</v>
      </c>
      <c r="H227" s="123">
        <f>'приложение 2'!F20</f>
        <v>11997600</v>
      </c>
    </row>
    <row r="228" spans="1:8" s="264" customFormat="1" ht="15" x14ac:dyDescent="0.2">
      <c r="A228" s="129" t="s">
        <v>114</v>
      </c>
      <c r="B228" s="126" t="s">
        <v>88</v>
      </c>
      <c r="C228" s="126" t="s">
        <v>83</v>
      </c>
      <c r="D228" s="130" t="s">
        <v>326</v>
      </c>
      <c r="E228" s="131">
        <v>800</v>
      </c>
      <c r="F228" s="147">
        <f>'приложение 2'!D21</f>
        <v>34100</v>
      </c>
      <c r="G228" s="123">
        <f>'приложение 2'!E21</f>
        <v>4100</v>
      </c>
      <c r="H228" s="123">
        <f>'приложение 2'!F21</f>
        <v>4100</v>
      </c>
    </row>
    <row r="229" spans="1:8" s="264" customFormat="1" x14ac:dyDescent="0.25">
      <c r="A229" s="135" t="s">
        <v>110</v>
      </c>
      <c r="B229" s="126" t="s">
        <v>88</v>
      </c>
      <c r="C229" s="126" t="s">
        <v>83</v>
      </c>
      <c r="D229" s="128">
        <v>9900000000</v>
      </c>
      <c r="E229" s="238"/>
      <c r="F229" s="147">
        <f>F230</f>
        <v>0</v>
      </c>
      <c r="G229" s="147">
        <f t="shared" ref="G229:H229" si="81">G230</f>
        <v>0</v>
      </c>
      <c r="H229" s="147">
        <f t="shared" si="81"/>
        <v>0</v>
      </c>
    </row>
    <row r="230" spans="1:8" s="264" customFormat="1" ht="15" x14ac:dyDescent="0.2">
      <c r="A230" s="119" t="s">
        <v>89</v>
      </c>
      <c r="B230" s="126" t="s">
        <v>88</v>
      </c>
      <c r="C230" s="126" t="s">
        <v>83</v>
      </c>
      <c r="D230" s="131">
        <v>9950000000</v>
      </c>
      <c r="E230" s="238"/>
      <c r="F230" s="147">
        <f>F231</f>
        <v>0</v>
      </c>
      <c r="G230" s="147">
        <f t="shared" ref="G230:H230" si="82">G231</f>
        <v>0</v>
      </c>
      <c r="H230" s="147">
        <f t="shared" si="82"/>
        <v>0</v>
      </c>
    </row>
    <row r="231" spans="1:8" s="264" customFormat="1" ht="15" x14ac:dyDescent="0.2">
      <c r="A231" s="129" t="s">
        <v>114</v>
      </c>
      <c r="B231" s="126" t="s">
        <v>88</v>
      </c>
      <c r="C231" s="126" t="s">
        <v>83</v>
      </c>
      <c r="D231" s="237" t="s">
        <v>401</v>
      </c>
      <c r="E231" s="238" t="s">
        <v>107</v>
      </c>
      <c r="F231" s="147">
        <f>'приложение 3'!G147</f>
        <v>0</v>
      </c>
      <c r="G231" s="123">
        <f>'приложение 3'!H147</f>
        <v>0</v>
      </c>
      <c r="H231" s="123">
        <f>'приложение 3'!I147</f>
        <v>0</v>
      </c>
    </row>
    <row r="232" spans="1:8" s="263" customFormat="1" x14ac:dyDescent="0.25">
      <c r="A232" s="124" t="s">
        <v>124</v>
      </c>
      <c r="B232" s="125" t="s">
        <v>6</v>
      </c>
      <c r="C232" s="125"/>
      <c r="D232" s="128"/>
      <c r="E232" s="128"/>
      <c r="F232" s="117">
        <f>F233+F250</f>
        <v>150303134.01999998</v>
      </c>
      <c r="G232" s="117">
        <f>G233+G250</f>
        <v>137272400</v>
      </c>
      <c r="H232" s="117">
        <f>H233+H250</f>
        <v>141412699.5</v>
      </c>
    </row>
    <row r="233" spans="1:8" s="263" customFormat="1" x14ac:dyDescent="0.25">
      <c r="A233" s="124" t="s">
        <v>17</v>
      </c>
      <c r="B233" s="125" t="s">
        <v>6</v>
      </c>
      <c r="C233" s="125" t="s">
        <v>74</v>
      </c>
      <c r="D233" s="128"/>
      <c r="E233" s="128"/>
      <c r="F233" s="117">
        <f>F234+F244</f>
        <v>111561434.02</v>
      </c>
      <c r="G233" s="117">
        <f t="shared" ref="G233:H233" si="83">G234+G244</f>
        <v>100218700</v>
      </c>
      <c r="H233" s="117">
        <f t="shared" si="83"/>
        <v>104118399.5</v>
      </c>
    </row>
    <row r="234" spans="1:8" s="264" customFormat="1" x14ac:dyDescent="0.25">
      <c r="A234" s="124" t="s">
        <v>492</v>
      </c>
      <c r="B234" s="125" t="s">
        <v>6</v>
      </c>
      <c r="C234" s="125" t="s">
        <v>74</v>
      </c>
      <c r="D234" s="127" t="s">
        <v>331</v>
      </c>
      <c r="E234" s="128"/>
      <c r="F234" s="117">
        <f>F235+F239</f>
        <v>110791296</v>
      </c>
      <c r="G234" s="117">
        <f t="shared" ref="G234:H234" si="84">G235+G239</f>
        <v>100218700</v>
      </c>
      <c r="H234" s="117">
        <f t="shared" si="84"/>
        <v>104118399.5</v>
      </c>
    </row>
    <row r="235" spans="1:8" s="264" customFormat="1" ht="30" x14ac:dyDescent="0.2">
      <c r="A235" s="129" t="s">
        <v>415</v>
      </c>
      <c r="B235" s="126" t="s">
        <v>6</v>
      </c>
      <c r="C235" s="126" t="s">
        <v>74</v>
      </c>
      <c r="D235" s="130" t="s">
        <v>366</v>
      </c>
      <c r="E235" s="131"/>
      <c r="F235" s="118">
        <f>F236+F237+F238</f>
        <v>2447100</v>
      </c>
      <c r="G235" s="118">
        <f t="shared" ref="G235:H235" si="85">G236+G237+G238</f>
        <v>2520400</v>
      </c>
      <c r="H235" s="118">
        <f t="shared" si="85"/>
        <v>2588600</v>
      </c>
    </row>
    <row r="236" spans="1:8" s="264" customFormat="1" ht="75" x14ac:dyDescent="0.2">
      <c r="A236" s="129" t="s">
        <v>111</v>
      </c>
      <c r="B236" s="126" t="s">
        <v>6</v>
      </c>
      <c r="C236" s="126" t="s">
        <v>74</v>
      </c>
      <c r="D236" s="130" t="s">
        <v>366</v>
      </c>
      <c r="E236" s="131">
        <v>100</v>
      </c>
      <c r="F236" s="118">
        <f>'приложение 2'!D50</f>
        <v>110000</v>
      </c>
      <c r="G236" s="123">
        <f>'приложение 2'!E50</f>
        <v>113300</v>
      </c>
      <c r="H236" s="123">
        <f>'приложение 2'!F50</f>
        <v>116400</v>
      </c>
    </row>
    <row r="237" spans="1:8" s="263" customFormat="1" ht="30" x14ac:dyDescent="0.2">
      <c r="A237" s="119" t="s">
        <v>402</v>
      </c>
      <c r="B237" s="126" t="s">
        <v>6</v>
      </c>
      <c r="C237" s="126" t="s">
        <v>74</v>
      </c>
      <c r="D237" s="130" t="s">
        <v>366</v>
      </c>
      <c r="E237" s="131">
        <v>200</v>
      </c>
      <c r="F237" s="118">
        <f>'приложение 2'!D51</f>
        <v>2233700</v>
      </c>
      <c r="G237" s="123">
        <f>'приложение 2'!E51</f>
        <v>2300600</v>
      </c>
      <c r="H237" s="123">
        <f>'приложение 2'!F51</f>
        <v>2362800</v>
      </c>
    </row>
    <row r="238" spans="1:8" s="264" customFormat="1" ht="15" x14ac:dyDescent="0.2">
      <c r="A238" s="129" t="s">
        <v>114</v>
      </c>
      <c r="B238" s="126" t="s">
        <v>6</v>
      </c>
      <c r="C238" s="126" t="s">
        <v>74</v>
      </c>
      <c r="D238" s="130" t="s">
        <v>366</v>
      </c>
      <c r="E238" s="131">
        <v>800</v>
      </c>
      <c r="F238" s="118">
        <f>'приложение 2'!D52</f>
        <v>103400</v>
      </c>
      <c r="G238" s="123">
        <f>'приложение 2'!E52</f>
        <v>106500</v>
      </c>
      <c r="H238" s="123">
        <f>'приложение 2'!F52</f>
        <v>109400</v>
      </c>
    </row>
    <row r="239" spans="1:8" s="264" customFormat="1" ht="45" x14ac:dyDescent="0.2">
      <c r="A239" s="93" t="s">
        <v>416</v>
      </c>
      <c r="B239" s="126" t="s">
        <v>6</v>
      </c>
      <c r="C239" s="126" t="s">
        <v>74</v>
      </c>
      <c r="D239" s="130" t="s">
        <v>334</v>
      </c>
      <c r="E239" s="131"/>
      <c r="F239" s="118">
        <f>SUM(F240:F243)</f>
        <v>108344196</v>
      </c>
      <c r="G239" s="118">
        <f>SUM(G240:G243)</f>
        <v>97698300</v>
      </c>
      <c r="H239" s="118">
        <f>SUM(H240:H243)</f>
        <v>101529799.5</v>
      </c>
    </row>
    <row r="240" spans="1:8" s="264" customFormat="1" ht="75" x14ac:dyDescent="0.2">
      <c r="A240" s="129" t="s">
        <v>111</v>
      </c>
      <c r="B240" s="126" t="s">
        <v>6</v>
      </c>
      <c r="C240" s="126" t="s">
        <v>74</v>
      </c>
      <c r="D240" s="130" t="s">
        <v>334</v>
      </c>
      <c r="E240" s="131">
        <v>100</v>
      </c>
      <c r="F240" s="147">
        <f>'приложение 2'!D55+'приложение 2'!D59</f>
        <v>81274300</v>
      </c>
      <c r="G240" s="147">
        <f>'приложение 2'!E55+'приложение 2'!E59</f>
        <v>79055300</v>
      </c>
      <c r="H240" s="147">
        <f>'приложение 2'!F55+'приложение 2'!F59</f>
        <v>81168199.5</v>
      </c>
    </row>
    <row r="241" spans="1:8" s="264" customFormat="1" ht="30" x14ac:dyDescent="0.2">
      <c r="A241" s="119" t="s">
        <v>402</v>
      </c>
      <c r="B241" s="126" t="s">
        <v>6</v>
      </c>
      <c r="C241" s="126" t="s">
        <v>74</v>
      </c>
      <c r="D241" s="130" t="s">
        <v>334</v>
      </c>
      <c r="E241" s="131">
        <v>200</v>
      </c>
      <c r="F241" s="147">
        <f>'приложение 2'!D56+'приложение 2'!D60</f>
        <v>18956109</v>
      </c>
      <c r="G241" s="147">
        <f>'приложение 2'!E56+'приложение 2'!E60</f>
        <v>18074100</v>
      </c>
      <c r="H241" s="147">
        <f>'приложение 2'!F56+'приложение 2'!F60</f>
        <v>19777400</v>
      </c>
    </row>
    <row r="242" spans="1:8" s="264" customFormat="1" ht="30" x14ac:dyDescent="0.2">
      <c r="A242" s="119" t="s">
        <v>304</v>
      </c>
      <c r="B242" s="126" t="s">
        <v>6</v>
      </c>
      <c r="C242" s="126" t="s">
        <v>74</v>
      </c>
      <c r="D242" s="130" t="s">
        <v>334</v>
      </c>
      <c r="E242" s="131">
        <v>400</v>
      </c>
      <c r="F242" s="147">
        <f>'приложение 2'!D61</f>
        <v>7561487</v>
      </c>
      <c r="G242" s="147"/>
      <c r="H242" s="147"/>
    </row>
    <row r="243" spans="1:8" s="264" customFormat="1" ht="15" x14ac:dyDescent="0.2">
      <c r="A243" s="129" t="s">
        <v>114</v>
      </c>
      <c r="B243" s="126" t="s">
        <v>6</v>
      </c>
      <c r="C243" s="126" t="s">
        <v>74</v>
      </c>
      <c r="D243" s="130" t="s">
        <v>334</v>
      </c>
      <c r="E243" s="131">
        <v>800</v>
      </c>
      <c r="F243" s="147">
        <f>'приложение 2'!D57+'приложение 2'!D62</f>
        <v>552300</v>
      </c>
      <c r="G243" s="147">
        <f>'приложение 2'!E57+'приложение 2'!E62</f>
        <v>568900</v>
      </c>
      <c r="H243" s="147">
        <f>'приложение 2'!F57+'приложение 2'!F62</f>
        <v>584200</v>
      </c>
    </row>
    <row r="244" spans="1:8" s="264" customFormat="1" ht="15" x14ac:dyDescent="0.2">
      <c r="A244" s="129" t="s">
        <v>110</v>
      </c>
      <c r="B244" s="126" t="s">
        <v>6</v>
      </c>
      <c r="C244" s="126" t="s">
        <v>74</v>
      </c>
      <c r="D244" s="130">
        <v>9900000000</v>
      </c>
      <c r="E244" s="131"/>
      <c r="F244" s="147">
        <f>F245</f>
        <v>770138.02</v>
      </c>
      <c r="G244" s="147">
        <f t="shared" ref="G244:H244" si="86">G245</f>
        <v>0</v>
      </c>
      <c r="H244" s="147">
        <f t="shared" si="86"/>
        <v>0</v>
      </c>
    </row>
    <row r="245" spans="1:8" s="264" customFormat="1" x14ac:dyDescent="0.25">
      <c r="A245" s="124" t="s">
        <v>89</v>
      </c>
      <c r="B245" s="125" t="s">
        <v>6</v>
      </c>
      <c r="C245" s="125" t="s">
        <v>74</v>
      </c>
      <c r="D245" s="127" t="s">
        <v>219</v>
      </c>
      <c r="E245" s="128"/>
      <c r="F245" s="260">
        <f>F246</f>
        <v>770138.02</v>
      </c>
      <c r="G245" s="260">
        <f t="shared" ref="G245:H245" si="87">G246</f>
        <v>0</v>
      </c>
      <c r="H245" s="260">
        <f t="shared" si="87"/>
        <v>0</v>
      </c>
    </row>
    <row r="246" spans="1:8" s="264" customFormat="1" ht="30" x14ac:dyDescent="0.2">
      <c r="A246" s="119" t="s">
        <v>402</v>
      </c>
      <c r="B246" s="126" t="s">
        <v>6</v>
      </c>
      <c r="C246" s="126" t="s">
        <v>74</v>
      </c>
      <c r="D246" s="130" t="s">
        <v>219</v>
      </c>
      <c r="E246" s="131"/>
      <c r="F246" s="147">
        <f>F247+F248</f>
        <v>770138.02</v>
      </c>
      <c r="G246" s="147">
        <f t="shared" ref="G246:H246" si="88">G247+G248</f>
        <v>0</v>
      </c>
      <c r="H246" s="147">
        <f t="shared" si="88"/>
        <v>0</v>
      </c>
    </row>
    <row r="247" spans="1:8" s="264" customFormat="1" ht="75" x14ac:dyDescent="0.2">
      <c r="A247" s="119" t="s">
        <v>111</v>
      </c>
      <c r="B247" s="126" t="s">
        <v>6</v>
      </c>
      <c r="C247" s="126" t="s">
        <v>74</v>
      </c>
      <c r="D247" s="130" t="s">
        <v>219</v>
      </c>
      <c r="E247" s="131">
        <v>100</v>
      </c>
      <c r="F247" s="147">
        <f>'приложение 3'!G153</f>
        <v>0</v>
      </c>
      <c r="G247" s="147"/>
      <c r="H247" s="147"/>
    </row>
    <row r="248" spans="1:8" s="264" customFormat="1" ht="30" customHeight="1" x14ac:dyDescent="0.2">
      <c r="A248" s="119" t="s">
        <v>455</v>
      </c>
      <c r="B248" s="126" t="s">
        <v>6</v>
      </c>
      <c r="C248" s="126" t="s">
        <v>74</v>
      </c>
      <c r="D248" s="130" t="s">
        <v>219</v>
      </c>
      <c r="E248" s="131">
        <v>200</v>
      </c>
      <c r="F248" s="147">
        <f>'приложение 3'!G154</f>
        <v>770138.02</v>
      </c>
      <c r="G248" s="147">
        <v>0</v>
      </c>
      <c r="H248" s="147">
        <v>0</v>
      </c>
    </row>
    <row r="249" spans="1:8" s="264" customFormat="1" ht="18.75" hidden="1" customHeight="1" x14ac:dyDescent="0.2">
      <c r="A249" s="129" t="s">
        <v>114</v>
      </c>
      <c r="B249" s="126" t="s">
        <v>6</v>
      </c>
      <c r="C249" s="126" t="s">
        <v>74</v>
      </c>
      <c r="D249" s="130" t="s">
        <v>401</v>
      </c>
      <c r="E249" s="131">
        <v>800</v>
      </c>
      <c r="F249" s="147">
        <f>4494260.08-4494260.08</f>
        <v>0</v>
      </c>
      <c r="G249" s="147"/>
      <c r="H249" s="147"/>
    </row>
    <row r="250" spans="1:8" s="263" customFormat="1" ht="31.5" x14ac:dyDescent="0.25">
      <c r="A250" s="124" t="s">
        <v>125</v>
      </c>
      <c r="B250" s="125" t="s">
        <v>6</v>
      </c>
      <c r="C250" s="125" t="s">
        <v>78</v>
      </c>
      <c r="D250" s="128"/>
      <c r="E250" s="128"/>
      <c r="F250" s="117">
        <f>F251+F256</f>
        <v>38741700</v>
      </c>
      <c r="G250" s="117">
        <f t="shared" ref="G250:H250" si="89">G251+G256</f>
        <v>37053700</v>
      </c>
      <c r="H250" s="117">
        <f t="shared" si="89"/>
        <v>37294300</v>
      </c>
    </row>
    <row r="251" spans="1:8" s="264" customFormat="1" x14ac:dyDescent="0.25">
      <c r="A251" s="124" t="s">
        <v>492</v>
      </c>
      <c r="B251" s="125" t="s">
        <v>6</v>
      </c>
      <c r="C251" s="125" t="s">
        <v>78</v>
      </c>
      <c r="D251" s="127" t="s">
        <v>331</v>
      </c>
      <c r="E251" s="128"/>
      <c r="F251" s="118">
        <f>F252</f>
        <v>38741700</v>
      </c>
      <c r="G251" s="118">
        <f t="shared" ref="G251:H251" si="90">G252</f>
        <v>37053700</v>
      </c>
      <c r="H251" s="118">
        <f t="shared" si="90"/>
        <v>37294300</v>
      </c>
    </row>
    <row r="252" spans="1:8" s="264" customFormat="1" ht="15" x14ac:dyDescent="0.2">
      <c r="A252" s="129" t="s">
        <v>409</v>
      </c>
      <c r="B252" s="126" t="s">
        <v>6</v>
      </c>
      <c r="C252" s="126" t="s">
        <v>78</v>
      </c>
      <c r="D252" s="130" t="s">
        <v>332</v>
      </c>
      <c r="E252" s="131"/>
      <c r="F252" s="118">
        <f>F253+F254+F255</f>
        <v>38741700</v>
      </c>
      <c r="G252" s="118">
        <f>G253+G254+G255</f>
        <v>37053700</v>
      </c>
      <c r="H252" s="118">
        <f>H253+H254+H255</f>
        <v>37294300</v>
      </c>
    </row>
    <row r="253" spans="1:8" s="263" customFormat="1" ht="75" x14ac:dyDescent="0.2">
      <c r="A253" s="129" t="s">
        <v>111</v>
      </c>
      <c r="B253" s="126" t="s">
        <v>6</v>
      </c>
      <c r="C253" s="126" t="s">
        <v>78</v>
      </c>
      <c r="D253" s="130" t="s">
        <v>332</v>
      </c>
      <c r="E253" s="131">
        <v>100</v>
      </c>
      <c r="F253" s="120">
        <f>'приложение 2'!D46</f>
        <v>30535800</v>
      </c>
      <c r="G253" s="123">
        <f>'приложение 2'!E46</f>
        <v>30607700</v>
      </c>
      <c r="H253" s="123">
        <f>'приложение 2'!F46</f>
        <v>30674300</v>
      </c>
    </row>
    <row r="254" spans="1:8" s="266" customFormat="1" ht="30" x14ac:dyDescent="0.2">
      <c r="A254" s="119" t="s">
        <v>402</v>
      </c>
      <c r="B254" s="126" t="s">
        <v>6</v>
      </c>
      <c r="C254" s="126" t="s">
        <v>78</v>
      </c>
      <c r="D254" s="130" t="s">
        <v>332</v>
      </c>
      <c r="E254" s="131">
        <v>200</v>
      </c>
      <c r="F254" s="120">
        <f>'приложение 2'!D47</f>
        <v>8118200</v>
      </c>
      <c r="G254" s="265">
        <f>'приложение 2'!E47</f>
        <v>6355700</v>
      </c>
      <c r="H254" s="265">
        <f>'приложение 2'!F47</f>
        <v>6527300</v>
      </c>
    </row>
    <row r="255" spans="1:8" s="263" customFormat="1" ht="15" x14ac:dyDescent="0.2">
      <c r="A255" s="129" t="s">
        <v>114</v>
      </c>
      <c r="B255" s="126" t="s">
        <v>6</v>
      </c>
      <c r="C255" s="126" t="s">
        <v>78</v>
      </c>
      <c r="D255" s="130" t="s">
        <v>332</v>
      </c>
      <c r="E255" s="131">
        <v>800</v>
      </c>
      <c r="F255" s="120">
        <f>'приложение 2'!D48</f>
        <v>87700</v>
      </c>
      <c r="G255" s="123">
        <f>'приложение 2'!E48</f>
        <v>90300</v>
      </c>
      <c r="H255" s="123">
        <f>'приложение 2'!F48</f>
        <v>92700</v>
      </c>
    </row>
    <row r="256" spans="1:8" s="263" customFormat="1" x14ac:dyDescent="0.25">
      <c r="A256" s="135" t="s">
        <v>110</v>
      </c>
      <c r="B256" s="125" t="s">
        <v>6</v>
      </c>
      <c r="C256" s="125" t="s">
        <v>78</v>
      </c>
      <c r="D256" s="128">
        <v>9900000000</v>
      </c>
      <c r="E256" s="131"/>
      <c r="F256" s="121">
        <f>F257</f>
        <v>0</v>
      </c>
      <c r="G256" s="121">
        <f t="shared" ref="G256:H257" si="91">G257</f>
        <v>0</v>
      </c>
      <c r="H256" s="121">
        <f t="shared" si="91"/>
        <v>0</v>
      </c>
    </row>
    <row r="257" spans="1:8" s="263" customFormat="1" ht="15" x14ac:dyDescent="0.2">
      <c r="A257" s="119" t="s">
        <v>89</v>
      </c>
      <c r="B257" s="126" t="s">
        <v>6</v>
      </c>
      <c r="C257" s="126" t="s">
        <v>78</v>
      </c>
      <c r="D257" s="131">
        <v>9950000000</v>
      </c>
      <c r="E257" s="131"/>
      <c r="F257" s="120">
        <f>F258</f>
        <v>0</v>
      </c>
      <c r="G257" s="120">
        <f t="shared" si="91"/>
        <v>0</v>
      </c>
      <c r="H257" s="120">
        <f t="shared" si="91"/>
        <v>0</v>
      </c>
    </row>
    <row r="258" spans="1:8" s="263" customFormat="1" ht="30" x14ac:dyDescent="0.2">
      <c r="A258" s="119" t="s">
        <v>402</v>
      </c>
      <c r="B258" s="126" t="s">
        <v>6</v>
      </c>
      <c r="C258" s="126" t="s">
        <v>78</v>
      </c>
      <c r="D258" s="131">
        <v>9950000000</v>
      </c>
      <c r="E258" s="131">
        <v>200</v>
      </c>
      <c r="F258" s="120">
        <f>'приложение 3'!G159</f>
        <v>0</v>
      </c>
      <c r="G258" s="120">
        <f>'приложение 3'!H159</f>
        <v>0</v>
      </c>
      <c r="H258" s="120">
        <f>'приложение 3'!I159</f>
        <v>0</v>
      </c>
    </row>
    <row r="259" spans="1:8" s="263" customFormat="1" x14ac:dyDescent="0.25">
      <c r="A259" s="124" t="s">
        <v>382</v>
      </c>
      <c r="B259" s="125" t="s">
        <v>83</v>
      </c>
      <c r="C259" s="125"/>
      <c r="D259" s="127"/>
      <c r="E259" s="128"/>
      <c r="F259" s="121">
        <f>F260+F264</f>
        <v>34356800.769999996</v>
      </c>
      <c r="G259" s="121">
        <f>G264</f>
        <v>28600000</v>
      </c>
      <c r="H259" s="121">
        <f>H264</f>
        <v>28400000</v>
      </c>
    </row>
    <row r="260" spans="1:8" s="263" customFormat="1" x14ac:dyDescent="0.25">
      <c r="A260" s="124" t="s">
        <v>665</v>
      </c>
      <c r="B260" s="125" t="s">
        <v>83</v>
      </c>
      <c r="C260" s="125" t="s">
        <v>88</v>
      </c>
      <c r="D260" s="127"/>
      <c r="E260" s="128"/>
      <c r="F260" s="121">
        <f>F261</f>
        <v>5186933.6899999995</v>
      </c>
      <c r="G260" s="121"/>
      <c r="H260" s="121"/>
    </row>
    <row r="261" spans="1:8" s="263" customFormat="1" x14ac:dyDescent="0.25">
      <c r="A261" s="124" t="s">
        <v>110</v>
      </c>
      <c r="B261" s="125" t="s">
        <v>83</v>
      </c>
      <c r="C261" s="125" t="s">
        <v>88</v>
      </c>
      <c r="D261" s="127">
        <v>9900000000</v>
      </c>
      <c r="E261" s="128"/>
      <c r="F261" s="121">
        <f>F262</f>
        <v>5186933.6899999995</v>
      </c>
      <c r="G261" s="121"/>
      <c r="H261" s="121"/>
    </row>
    <row r="262" spans="1:8" s="263" customFormat="1" x14ac:dyDescent="0.25">
      <c r="A262" s="129" t="s">
        <v>89</v>
      </c>
      <c r="B262" s="126" t="s">
        <v>83</v>
      </c>
      <c r="C262" s="126" t="s">
        <v>88</v>
      </c>
      <c r="D262" s="130" t="s">
        <v>219</v>
      </c>
      <c r="E262" s="131"/>
      <c r="F262" s="121">
        <f>F263</f>
        <v>5186933.6899999995</v>
      </c>
      <c r="G262" s="121"/>
      <c r="H262" s="121"/>
    </row>
    <row r="263" spans="1:8" s="263" customFormat="1" ht="30.75" x14ac:dyDescent="0.25">
      <c r="A263" s="129" t="s">
        <v>120</v>
      </c>
      <c r="B263" s="126" t="s">
        <v>83</v>
      </c>
      <c r="C263" s="126" t="s">
        <v>88</v>
      </c>
      <c r="D263" s="130" t="s">
        <v>219</v>
      </c>
      <c r="E263" s="131">
        <v>600</v>
      </c>
      <c r="F263" s="121">
        <f>'приложение 3'!G165+'приложение 3'!G167</f>
        <v>5186933.6899999995</v>
      </c>
      <c r="G263" s="121"/>
      <c r="H263" s="121"/>
    </row>
    <row r="264" spans="1:8" s="263" customFormat="1" x14ac:dyDescent="0.25">
      <c r="A264" s="124" t="s">
        <v>383</v>
      </c>
      <c r="B264" s="125" t="s">
        <v>83</v>
      </c>
      <c r="C264" s="125" t="s">
        <v>83</v>
      </c>
      <c r="D264" s="127"/>
      <c r="E264" s="128"/>
      <c r="F264" s="121">
        <f>F265</f>
        <v>29169867.079999998</v>
      </c>
      <c r="G264" s="121">
        <f t="shared" ref="G264:H265" si="92">G265</f>
        <v>28600000</v>
      </c>
      <c r="H264" s="121">
        <f t="shared" si="92"/>
        <v>28400000</v>
      </c>
    </row>
    <row r="265" spans="1:8" s="263" customFormat="1" x14ac:dyDescent="0.25">
      <c r="A265" s="135" t="s">
        <v>645</v>
      </c>
      <c r="B265" s="125" t="s">
        <v>83</v>
      </c>
      <c r="C265" s="125" t="s">
        <v>83</v>
      </c>
      <c r="D265" s="134">
        <v>1300000000</v>
      </c>
      <c r="E265" s="134"/>
      <c r="F265" s="120">
        <f>F266</f>
        <v>29169867.079999998</v>
      </c>
      <c r="G265" s="120">
        <f t="shared" si="92"/>
        <v>28600000</v>
      </c>
      <c r="H265" s="120">
        <f t="shared" si="92"/>
        <v>28400000</v>
      </c>
    </row>
    <row r="266" spans="1:8" s="264" customFormat="1" ht="45" x14ac:dyDescent="0.2">
      <c r="A266" s="267" t="s">
        <v>423</v>
      </c>
      <c r="B266" s="126" t="s">
        <v>83</v>
      </c>
      <c r="C266" s="126" t="s">
        <v>83</v>
      </c>
      <c r="D266" s="133">
        <v>1320000000</v>
      </c>
      <c r="E266" s="133"/>
      <c r="F266" s="120">
        <f>F267</f>
        <v>29169867.079999998</v>
      </c>
      <c r="G266" s="120">
        <f>G267</f>
        <v>28600000</v>
      </c>
      <c r="H266" s="120">
        <f>H267</f>
        <v>28400000</v>
      </c>
    </row>
    <row r="267" spans="1:8" s="264" customFormat="1" ht="30" x14ac:dyDescent="0.2">
      <c r="A267" s="119" t="s">
        <v>402</v>
      </c>
      <c r="B267" s="126" t="s">
        <v>83</v>
      </c>
      <c r="C267" s="126" t="s">
        <v>83</v>
      </c>
      <c r="D267" s="133">
        <v>1320000000</v>
      </c>
      <c r="E267" s="133">
        <v>200</v>
      </c>
      <c r="F267" s="120">
        <f>'приложение 2'!D172</f>
        <v>29169867.079999998</v>
      </c>
      <c r="G267" s="120">
        <f>'приложение 2'!E172</f>
        <v>28600000</v>
      </c>
      <c r="H267" s="120">
        <f>'приложение 2'!F172</f>
        <v>28400000</v>
      </c>
    </row>
    <row r="268" spans="1:8" s="263" customFormat="1" x14ac:dyDescent="0.25">
      <c r="A268" s="135" t="s">
        <v>18</v>
      </c>
      <c r="B268" s="125" t="s">
        <v>82</v>
      </c>
      <c r="C268" s="125"/>
      <c r="D268" s="125"/>
      <c r="E268" s="125"/>
      <c r="F268" s="117">
        <f>F269+F276+F290+F306</f>
        <v>153981132.54999998</v>
      </c>
      <c r="G268" s="117">
        <f>G269+G276+G290+G306</f>
        <v>59144057.850000001</v>
      </c>
      <c r="H268" s="117">
        <f>H269+H276+H290+H306</f>
        <v>59738447.759999998</v>
      </c>
    </row>
    <row r="269" spans="1:8" s="263" customFormat="1" x14ac:dyDescent="0.25">
      <c r="A269" s="135" t="s">
        <v>91</v>
      </c>
      <c r="B269" s="125" t="s">
        <v>82</v>
      </c>
      <c r="C269" s="125" t="s">
        <v>74</v>
      </c>
      <c r="D269" s="125"/>
      <c r="E269" s="125"/>
      <c r="F269" s="117">
        <f>F270+F273</f>
        <v>7015394.7200000007</v>
      </c>
      <c r="G269" s="117">
        <f t="shared" ref="G269:H269" si="93">G270+G273</f>
        <v>7326494.7200000007</v>
      </c>
      <c r="H269" s="117">
        <f t="shared" si="93"/>
        <v>7566494.7200000007</v>
      </c>
    </row>
    <row r="270" spans="1:8" s="264" customFormat="1" x14ac:dyDescent="0.25">
      <c r="A270" s="135" t="s">
        <v>495</v>
      </c>
      <c r="B270" s="125" t="s">
        <v>82</v>
      </c>
      <c r="C270" s="125" t="s">
        <v>74</v>
      </c>
      <c r="D270" s="125" t="s">
        <v>349</v>
      </c>
      <c r="E270" s="125"/>
      <c r="F270" s="117">
        <f>F271</f>
        <v>4091900</v>
      </c>
      <c r="G270" s="117">
        <f t="shared" ref="G270:H270" si="94">G271</f>
        <v>4223000</v>
      </c>
      <c r="H270" s="117">
        <f t="shared" si="94"/>
        <v>4223000</v>
      </c>
    </row>
    <row r="271" spans="1:8" s="264" customFormat="1" ht="30" x14ac:dyDescent="0.2">
      <c r="A271" s="119" t="s">
        <v>205</v>
      </c>
      <c r="B271" s="126" t="s">
        <v>82</v>
      </c>
      <c r="C271" s="126" t="s">
        <v>74</v>
      </c>
      <c r="D271" s="126" t="s">
        <v>351</v>
      </c>
      <c r="E271" s="126"/>
      <c r="F271" s="118">
        <f>F272</f>
        <v>4091900</v>
      </c>
      <c r="G271" s="118">
        <f t="shared" ref="G271:H271" si="95">G272</f>
        <v>4223000</v>
      </c>
      <c r="H271" s="118">
        <f t="shared" si="95"/>
        <v>4223000</v>
      </c>
    </row>
    <row r="272" spans="1:8" s="264" customFormat="1" ht="15" x14ac:dyDescent="0.2">
      <c r="A272" s="119" t="s">
        <v>117</v>
      </c>
      <c r="B272" s="126" t="s">
        <v>82</v>
      </c>
      <c r="C272" s="126" t="s">
        <v>74</v>
      </c>
      <c r="D272" s="126" t="s">
        <v>351</v>
      </c>
      <c r="E272" s="126" t="s">
        <v>108</v>
      </c>
      <c r="F272" s="118">
        <v>4091900</v>
      </c>
      <c r="G272" s="118">
        <v>4223000</v>
      </c>
      <c r="H272" s="118">
        <v>4223000</v>
      </c>
    </row>
    <row r="273" spans="1:11" s="263" customFormat="1" x14ac:dyDescent="0.25">
      <c r="A273" s="135" t="s">
        <v>110</v>
      </c>
      <c r="B273" s="125" t="s">
        <v>82</v>
      </c>
      <c r="C273" s="125" t="s">
        <v>74</v>
      </c>
      <c r="D273" s="125" t="s">
        <v>216</v>
      </c>
      <c r="E273" s="125"/>
      <c r="F273" s="117">
        <f>F274</f>
        <v>2923494.72</v>
      </c>
      <c r="G273" s="117">
        <f t="shared" ref="G273:H274" si="96">G274</f>
        <v>3103494.72</v>
      </c>
      <c r="H273" s="117">
        <f t="shared" si="96"/>
        <v>3343494.72</v>
      </c>
    </row>
    <row r="274" spans="1:11" s="264" customFormat="1" ht="15" x14ac:dyDescent="0.2">
      <c r="A274" s="119" t="s">
        <v>89</v>
      </c>
      <c r="B274" s="126" t="s">
        <v>82</v>
      </c>
      <c r="C274" s="126" t="s">
        <v>74</v>
      </c>
      <c r="D274" s="126" t="s">
        <v>219</v>
      </c>
      <c r="E274" s="126"/>
      <c r="F274" s="118">
        <f>F275</f>
        <v>2923494.72</v>
      </c>
      <c r="G274" s="118">
        <f t="shared" si="96"/>
        <v>3103494.72</v>
      </c>
      <c r="H274" s="118">
        <f t="shared" si="96"/>
        <v>3343494.72</v>
      </c>
    </row>
    <row r="275" spans="1:11" s="263" customFormat="1" ht="15" x14ac:dyDescent="0.2">
      <c r="A275" s="119" t="s">
        <v>117</v>
      </c>
      <c r="B275" s="126" t="s">
        <v>82</v>
      </c>
      <c r="C275" s="126" t="s">
        <v>74</v>
      </c>
      <c r="D275" s="126" t="s">
        <v>219</v>
      </c>
      <c r="E275" s="126" t="s">
        <v>108</v>
      </c>
      <c r="F275" s="118">
        <f>'приложение 3'!G173</f>
        <v>2923494.72</v>
      </c>
      <c r="G275" s="123">
        <f>'приложение 3'!H173</f>
        <v>3103494.72</v>
      </c>
      <c r="H275" s="123">
        <f>'приложение 3'!I173</f>
        <v>3343494.72</v>
      </c>
    </row>
    <row r="276" spans="1:11" s="263" customFormat="1" x14ac:dyDescent="0.25">
      <c r="A276" s="135" t="s">
        <v>92</v>
      </c>
      <c r="B276" s="125" t="s">
        <v>82</v>
      </c>
      <c r="C276" s="125" t="s">
        <v>77</v>
      </c>
      <c r="D276" s="125"/>
      <c r="E276" s="125"/>
      <c r="F276" s="117">
        <f>F277+F281+F285</f>
        <v>99685450.730000004</v>
      </c>
      <c r="G276" s="117">
        <f t="shared" ref="G276:H276" si="97">G277+G281+G285</f>
        <v>36700000</v>
      </c>
      <c r="H276" s="117">
        <f t="shared" si="97"/>
        <v>36900000</v>
      </c>
    </row>
    <row r="277" spans="1:11" s="263" customFormat="1" ht="47.25" x14ac:dyDescent="0.25">
      <c r="A277" s="135" t="s">
        <v>493</v>
      </c>
      <c r="B277" s="125" t="s">
        <v>82</v>
      </c>
      <c r="C277" s="125" t="s">
        <v>77</v>
      </c>
      <c r="D277" s="125" t="s">
        <v>422</v>
      </c>
      <c r="E277" s="125"/>
      <c r="F277" s="117">
        <f>F278</f>
        <v>30300000</v>
      </c>
      <c r="G277" s="117">
        <f t="shared" ref="G277:H277" si="98">G278</f>
        <v>30700000</v>
      </c>
      <c r="H277" s="117">
        <f t="shared" si="98"/>
        <v>30900000</v>
      </c>
    </row>
    <row r="278" spans="1:11" s="255" customFormat="1" ht="30.75" x14ac:dyDescent="0.25">
      <c r="A278" s="119" t="s">
        <v>421</v>
      </c>
      <c r="B278" s="126" t="s">
        <v>82</v>
      </c>
      <c r="C278" s="126" t="s">
        <v>77</v>
      </c>
      <c r="D278" s="126" t="s">
        <v>352</v>
      </c>
      <c r="E278" s="126"/>
      <c r="F278" s="118">
        <f>F279+F280</f>
        <v>30300000</v>
      </c>
      <c r="G278" s="118">
        <f t="shared" ref="G278:H278" si="99">G279+G280</f>
        <v>30700000</v>
      </c>
      <c r="H278" s="118">
        <f t="shared" si="99"/>
        <v>30900000</v>
      </c>
      <c r="J278" s="378"/>
      <c r="K278" s="378"/>
    </row>
    <row r="279" spans="1:11" s="255" customFormat="1" x14ac:dyDescent="0.25">
      <c r="A279" s="119" t="s">
        <v>117</v>
      </c>
      <c r="B279" s="126" t="s">
        <v>82</v>
      </c>
      <c r="C279" s="126" t="s">
        <v>77</v>
      </c>
      <c r="D279" s="126" t="s">
        <v>352</v>
      </c>
      <c r="E279" s="126" t="s">
        <v>108</v>
      </c>
      <c r="F279" s="118">
        <f>'приложение 2'!D125-21500000-86252.1</f>
        <v>15300000.000000002</v>
      </c>
      <c r="G279" s="123">
        <f>'приложение 2'!E125-22800000</f>
        <v>15300000</v>
      </c>
      <c r="H279" s="123">
        <f>'приложение 2'!F125-24100000</f>
        <v>15300000</v>
      </c>
      <c r="I279" s="377"/>
      <c r="J279" s="377"/>
      <c r="K279" s="377"/>
    </row>
    <row r="280" spans="1:11" s="255" customFormat="1" ht="30.75" x14ac:dyDescent="0.25">
      <c r="A280" s="119" t="s">
        <v>304</v>
      </c>
      <c r="B280" s="126" t="s">
        <v>82</v>
      </c>
      <c r="C280" s="126" t="s">
        <v>77</v>
      </c>
      <c r="D280" s="126" t="s">
        <v>352</v>
      </c>
      <c r="E280" s="126" t="s">
        <v>230</v>
      </c>
      <c r="F280" s="118">
        <f>'приложение 2'!D126</f>
        <v>15000000</v>
      </c>
      <c r="G280" s="118">
        <f>'приложение 2'!E126</f>
        <v>15400000</v>
      </c>
      <c r="H280" s="118">
        <f>'приложение 2'!F126</f>
        <v>15600000</v>
      </c>
    </row>
    <row r="281" spans="1:11" s="256" customFormat="1" ht="31.5" x14ac:dyDescent="0.25">
      <c r="A281" s="124" t="s">
        <v>678</v>
      </c>
      <c r="B281" s="125" t="s">
        <v>82</v>
      </c>
      <c r="C281" s="125" t="s">
        <v>77</v>
      </c>
      <c r="D281" s="125" t="s">
        <v>440</v>
      </c>
      <c r="E281" s="125"/>
      <c r="F281" s="117">
        <f>F282</f>
        <v>6000000</v>
      </c>
      <c r="G281" s="117">
        <f t="shared" ref="G281:H281" si="100">G282</f>
        <v>6000000</v>
      </c>
      <c r="H281" s="117">
        <f t="shared" si="100"/>
        <v>6000000</v>
      </c>
    </row>
    <row r="282" spans="1:11" s="255" customFormat="1" x14ac:dyDescent="0.25">
      <c r="A282" s="129" t="s">
        <v>418</v>
      </c>
      <c r="B282" s="126" t="s">
        <v>82</v>
      </c>
      <c r="C282" s="126" t="s">
        <v>77</v>
      </c>
      <c r="D282" s="126" t="s">
        <v>419</v>
      </c>
      <c r="E282" s="126"/>
      <c r="F282" s="118">
        <f>F283+F284</f>
        <v>6000000</v>
      </c>
      <c r="G282" s="118">
        <f t="shared" ref="G282:H282" si="101">G283+G284</f>
        <v>6000000</v>
      </c>
      <c r="H282" s="118">
        <f t="shared" si="101"/>
        <v>6000000</v>
      </c>
    </row>
    <row r="283" spans="1:11" s="255" customFormat="1" ht="30.75" x14ac:dyDescent="0.25">
      <c r="A283" s="129" t="s">
        <v>402</v>
      </c>
      <c r="B283" s="126" t="s">
        <v>82</v>
      </c>
      <c r="C283" s="126" t="s">
        <v>77</v>
      </c>
      <c r="D283" s="126" t="s">
        <v>419</v>
      </c>
      <c r="E283" s="126" t="s">
        <v>106</v>
      </c>
      <c r="F283" s="118">
        <f>'приложение 2'!D156</f>
        <v>311275.56</v>
      </c>
      <c r="G283" s="123">
        <f>'приложение 2'!E156</f>
        <v>311275.56</v>
      </c>
      <c r="H283" s="123">
        <f>'приложение 2'!F156</f>
        <v>311275.56</v>
      </c>
    </row>
    <row r="284" spans="1:11" s="255" customFormat="1" ht="30.75" x14ac:dyDescent="0.25">
      <c r="A284" s="129" t="s">
        <v>120</v>
      </c>
      <c r="B284" s="126" t="s">
        <v>82</v>
      </c>
      <c r="C284" s="126" t="s">
        <v>77</v>
      </c>
      <c r="D284" s="126" t="s">
        <v>419</v>
      </c>
      <c r="E284" s="126" t="s">
        <v>123</v>
      </c>
      <c r="F284" s="118">
        <f>'приложение 2'!D157</f>
        <v>5688724.4400000004</v>
      </c>
      <c r="G284" s="123">
        <f>'приложение 2'!E157</f>
        <v>5688724.4400000004</v>
      </c>
      <c r="H284" s="123">
        <f>'приложение 2'!F157</f>
        <v>5688724.4400000004</v>
      </c>
    </row>
    <row r="285" spans="1:11" s="255" customFormat="1" x14ac:dyDescent="0.25">
      <c r="A285" s="135" t="s">
        <v>110</v>
      </c>
      <c r="B285" s="125" t="s">
        <v>82</v>
      </c>
      <c r="C285" s="125" t="s">
        <v>77</v>
      </c>
      <c r="D285" s="125" t="s">
        <v>219</v>
      </c>
      <c r="E285" s="125"/>
      <c r="F285" s="117">
        <f>F288+F286</f>
        <v>63385450.730000004</v>
      </c>
      <c r="G285" s="117">
        <f t="shared" ref="G285:H285" si="102">G288+G286</f>
        <v>0</v>
      </c>
      <c r="H285" s="117">
        <f t="shared" si="102"/>
        <v>0</v>
      </c>
    </row>
    <row r="286" spans="1:11" s="255" customFormat="1" x14ac:dyDescent="0.25">
      <c r="A286" s="119" t="s">
        <v>110</v>
      </c>
      <c r="B286" s="126" t="s">
        <v>82</v>
      </c>
      <c r="C286" s="126" t="s">
        <v>77</v>
      </c>
      <c r="D286" s="126" t="s">
        <v>219</v>
      </c>
      <c r="E286" s="125"/>
      <c r="F286" s="117">
        <f>F287</f>
        <v>0</v>
      </c>
      <c r="G286" s="117">
        <f t="shared" ref="G286:H286" si="103">G287</f>
        <v>0</v>
      </c>
      <c r="H286" s="117">
        <f t="shared" si="103"/>
        <v>0</v>
      </c>
    </row>
    <row r="287" spans="1:11" s="255" customFormat="1" ht="31.5" customHeight="1" x14ac:dyDescent="0.25">
      <c r="A287" s="119" t="s">
        <v>402</v>
      </c>
      <c r="B287" s="126" t="s">
        <v>82</v>
      </c>
      <c r="C287" s="126" t="s">
        <v>77</v>
      </c>
      <c r="D287" s="126" t="s">
        <v>222</v>
      </c>
      <c r="E287" s="126" t="s">
        <v>106</v>
      </c>
      <c r="F287" s="118"/>
      <c r="G287" s="118">
        <v>0</v>
      </c>
      <c r="H287" s="118">
        <v>0</v>
      </c>
    </row>
    <row r="288" spans="1:11" s="255" customFormat="1" ht="18" customHeight="1" x14ac:dyDescent="0.25">
      <c r="A288" s="119" t="s">
        <v>207</v>
      </c>
      <c r="B288" s="126" t="s">
        <v>82</v>
      </c>
      <c r="C288" s="126" t="s">
        <v>77</v>
      </c>
      <c r="D288" s="126" t="s">
        <v>222</v>
      </c>
      <c r="E288" s="126"/>
      <c r="F288" s="118">
        <f>F289</f>
        <v>63385450.730000004</v>
      </c>
      <c r="G288" s="118">
        <f t="shared" ref="G288:H288" si="104">G289</f>
        <v>0</v>
      </c>
      <c r="H288" s="118">
        <f t="shared" si="104"/>
        <v>0</v>
      </c>
    </row>
    <row r="289" spans="1:10" s="255" customFormat="1" ht="30.75" x14ac:dyDescent="0.25">
      <c r="A289" s="119" t="s">
        <v>304</v>
      </c>
      <c r="B289" s="126" t="s">
        <v>82</v>
      </c>
      <c r="C289" s="126" t="s">
        <v>77</v>
      </c>
      <c r="D289" s="126" t="s">
        <v>222</v>
      </c>
      <c r="E289" s="126" t="s">
        <v>230</v>
      </c>
      <c r="F289" s="118">
        <f>'приложение 3'!G177</f>
        <v>63385450.730000004</v>
      </c>
      <c r="G289" s="123">
        <v>0</v>
      </c>
      <c r="H289" s="123">
        <v>0</v>
      </c>
    </row>
    <row r="290" spans="1:10" s="205" customFormat="1" x14ac:dyDescent="0.25">
      <c r="A290" s="135" t="s">
        <v>19</v>
      </c>
      <c r="B290" s="125" t="s">
        <v>82</v>
      </c>
      <c r="C290" s="125" t="s">
        <v>78</v>
      </c>
      <c r="D290" s="125"/>
      <c r="E290" s="125"/>
      <c r="F290" s="117">
        <f>F291+F295+F299+F302</f>
        <v>35179683.43</v>
      </c>
      <c r="G290" s="117">
        <f t="shared" ref="G290:H290" si="105">G291+G295</f>
        <v>4242281.5600000005</v>
      </c>
      <c r="H290" s="117">
        <f t="shared" si="105"/>
        <v>4305696.47</v>
      </c>
    </row>
    <row r="291" spans="1:10" ht="47.25" x14ac:dyDescent="0.25">
      <c r="A291" s="124" t="s">
        <v>491</v>
      </c>
      <c r="B291" s="125" t="s">
        <v>82</v>
      </c>
      <c r="C291" s="125" t="s">
        <v>78</v>
      </c>
      <c r="D291" s="127" t="s">
        <v>345</v>
      </c>
      <c r="E291" s="125"/>
      <c r="F291" s="117">
        <f>F292</f>
        <v>2526431.33</v>
      </c>
      <c r="G291" s="117">
        <f t="shared" ref="G291:H291" si="106">G292</f>
        <v>2175281.56</v>
      </c>
      <c r="H291" s="117">
        <f t="shared" si="106"/>
        <v>2238696.4699999997</v>
      </c>
    </row>
    <row r="292" spans="1:10" x14ac:dyDescent="0.25">
      <c r="A292" s="119" t="s">
        <v>121</v>
      </c>
      <c r="B292" s="126" t="s">
        <v>82</v>
      </c>
      <c r="C292" s="126" t="s">
        <v>78</v>
      </c>
      <c r="D292" s="130" t="s">
        <v>348</v>
      </c>
      <c r="E292" s="126"/>
      <c r="F292" s="118">
        <f>F293+F294</f>
        <v>2526431.33</v>
      </c>
      <c r="G292" s="118">
        <f t="shared" ref="G292:H292" si="107">G293+G294</f>
        <v>2175281.56</v>
      </c>
      <c r="H292" s="118">
        <f t="shared" si="107"/>
        <v>2238696.4699999997</v>
      </c>
    </row>
    <row r="293" spans="1:10" ht="30.75" x14ac:dyDescent="0.25">
      <c r="A293" s="119" t="s">
        <v>402</v>
      </c>
      <c r="B293" s="126" t="s">
        <v>82</v>
      </c>
      <c r="C293" s="126" t="s">
        <v>78</v>
      </c>
      <c r="D293" s="130" t="s">
        <v>348</v>
      </c>
      <c r="E293" s="126" t="s">
        <v>106</v>
      </c>
      <c r="F293" s="118">
        <f>'приложение 2'!D109</f>
        <v>1656431.33</v>
      </c>
      <c r="G293" s="123">
        <f>'приложение 2'!E109</f>
        <v>1279181.56</v>
      </c>
      <c r="H293" s="123">
        <f>'приложение 2'!F109</f>
        <v>1318401.77</v>
      </c>
    </row>
    <row r="294" spans="1:10" x14ac:dyDescent="0.25">
      <c r="A294" s="119" t="s">
        <v>117</v>
      </c>
      <c r="B294" s="126" t="s">
        <v>82</v>
      </c>
      <c r="C294" s="126" t="s">
        <v>78</v>
      </c>
      <c r="D294" s="130" t="s">
        <v>348</v>
      </c>
      <c r="E294" s="126" t="s">
        <v>108</v>
      </c>
      <c r="F294" s="118">
        <f>'приложение 2'!D110</f>
        <v>870000</v>
      </c>
      <c r="G294" s="123">
        <f>'приложение 2'!E110</f>
        <v>896100</v>
      </c>
      <c r="H294" s="123">
        <f>'приложение 2'!F110</f>
        <v>920294.7</v>
      </c>
    </row>
    <row r="295" spans="1:10" x14ac:dyDescent="0.25">
      <c r="A295" s="135" t="s">
        <v>495</v>
      </c>
      <c r="B295" s="125" t="s">
        <v>82</v>
      </c>
      <c r="C295" s="125" t="s">
        <v>78</v>
      </c>
      <c r="D295" s="125" t="s">
        <v>349</v>
      </c>
      <c r="E295" s="125"/>
      <c r="F295" s="117">
        <f>F296</f>
        <v>2067000</v>
      </c>
      <c r="G295" s="117">
        <f t="shared" ref="G295:H295" si="108">G296</f>
        <v>2067000</v>
      </c>
      <c r="H295" s="117">
        <f t="shared" si="108"/>
        <v>2067000</v>
      </c>
    </row>
    <row r="296" spans="1:10" ht="30.75" x14ac:dyDescent="0.25">
      <c r="A296" s="119" t="s">
        <v>205</v>
      </c>
      <c r="B296" s="126" t="s">
        <v>82</v>
      </c>
      <c r="C296" s="126" t="s">
        <v>78</v>
      </c>
      <c r="D296" s="126" t="s">
        <v>351</v>
      </c>
      <c r="E296" s="126"/>
      <c r="F296" s="118">
        <f>SUM(F297:F298)</f>
        <v>2067000</v>
      </c>
      <c r="G296" s="118">
        <f>SUM(G297:G298)</f>
        <v>2067000</v>
      </c>
      <c r="H296" s="118">
        <f>SUM(H297:H298)</f>
        <v>2067000</v>
      </c>
    </row>
    <row r="297" spans="1:10" ht="30.75" x14ac:dyDescent="0.25">
      <c r="A297" s="119" t="s">
        <v>402</v>
      </c>
      <c r="B297" s="126" t="s">
        <v>82</v>
      </c>
      <c r="C297" s="126" t="s">
        <v>78</v>
      </c>
      <c r="D297" s="126" t="s">
        <v>351</v>
      </c>
      <c r="E297" s="126" t="s">
        <v>106</v>
      </c>
      <c r="F297" s="118">
        <f>'приложение 2'!D115</f>
        <v>194000</v>
      </c>
      <c r="G297" s="118">
        <f>'приложение 2'!E115</f>
        <v>194000</v>
      </c>
      <c r="H297" s="118">
        <f>'приложение 2'!F115</f>
        <v>194000</v>
      </c>
    </row>
    <row r="298" spans="1:10" x14ac:dyDescent="0.25">
      <c r="A298" s="119" t="s">
        <v>117</v>
      </c>
      <c r="B298" s="126" t="s">
        <v>82</v>
      </c>
      <c r="C298" s="126" t="s">
        <v>78</v>
      </c>
      <c r="D298" s="126" t="s">
        <v>351</v>
      </c>
      <c r="E298" s="126" t="s">
        <v>108</v>
      </c>
      <c r="F298" s="118">
        <f>600000+1273000</f>
        <v>1873000</v>
      </c>
      <c r="G298" s="118">
        <f t="shared" ref="G298:H298" si="109">600000+1273000</f>
        <v>1873000</v>
      </c>
      <c r="H298" s="118">
        <f t="shared" si="109"/>
        <v>1873000</v>
      </c>
    </row>
    <row r="299" spans="1:10" ht="47.25" x14ac:dyDescent="0.25">
      <c r="A299" s="135" t="s">
        <v>493</v>
      </c>
      <c r="B299" s="125" t="s">
        <v>82</v>
      </c>
      <c r="C299" s="125" t="s">
        <v>78</v>
      </c>
      <c r="D299" s="125" t="s">
        <v>422</v>
      </c>
      <c r="E299" s="125"/>
      <c r="F299" s="117">
        <f>F300</f>
        <v>21586252.100000001</v>
      </c>
      <c r="G299" s="117">
        <f t="shared" ref="G299:H299" si="110">G300</f>
        <v>0</v>
      </c>
      <c r="H299" s="117">
        <f t="shared" si="110"/>
        <v>0</v>
      </c>
    </row>
    <row r="300" spans="1:10" ht="30.75" x14ac:dyDescent="0.25">
      <c r="A300" s="119" t="s">
        <v>421</v>
      </c>
      <c r="B300" s="126" t="s">
        <v>82</v>
      </c>
      <c r="C300" s="126" t="s">
        <v>78</v>
      </c>
      <c r="D300" s="126" t="s">
        <v>352</v>
      </c>
      <c r="E300" s="126"/>
      <c r="F300" s="118">
        <f>F301</f>
        <v>21586252.100000001</v>
      </c>
      <c r="G300" s="118"/>
      <c r="H300" s="118"/>
    </row>
    <row r="301" spans="1:10" x14ac:dyDescent="0.25">
      <c r="A301" s="119" t="s">
        <v>117</v>
      </c>
      <c r="B301" s="126" t="s">
        <v>82</v>
      </c>
      <c r="C301" s="126" t="s">
        <v>78</v>
      </c>
      <c r="D301" s="126" t="s">
        <v>352</v>
      </c>
      <c r="E301" s="126" t="s">
        <v>108</v>
      </c>
      <c r="F301" s="118">
        <f>'приложение 2'!D125-'приложение 4'!F279</f>
        <v>21586252.100000001</v>
      </c>
      <c r="G301" s="118">
        <f>'приложение 2'!E125-'приложение 4'!G279</f>
        <v>22800000</v>
      </c>
      <c r="H301" s="118">
        <f>'приложение 2'!F125-'приложение 4'!H279</f>
        <v>24100000</v>
      </c>
      <c r="I301" s="199"/>
      <c r="J301" s="199"/>
    </row>
    <row r="302" spans="1:10" x14ac:dyDescent="0.25">
      <c r="A302" s="135" t="s">
        <v>110</v>
      </c>
      <c r="B302" s="125" t="s">
        <v>82</v>
      </c>
      <c r="C302" s="125" t="s">
        <v>78</v>
      </c>
      <c r="D302" s="125" t="s">
        <v>216</v>
      </c>
      <c r="E302" s="125"/>
      <c r="F302" s="117">
        <f>F303</f>
        <v>9000000</v>
      </c>
      <c r="G302" s="118"/>
      <c r="H302" s="118"/>
    </row>
    <row r="303" spans="1:10" x14ac:dyDescent="0.25">
      <c r="A303" s="119" t="s">
        <v>89</v>
      </c>
      <c r="B303" s="126" t="s">
        <v>82</v>
      </c>
      <c r="C303" s="126" t="s">
        <v>78</v>
      </c>
      <c r="D303" s="126" t="s">
        <v>219</v>
      </c>
      <c r="E303" s="126"/>
      <c r="F303" s="118">
        <f>F304+F305</f>
        <v>9000000</v>
      </c>
      <c r="G303" s="118"/>
      <c r="H303" s="118"/>
    </row>
    <row r="304" spans="1:10" ht="30.75" x14ac:dyDescent="0.25">
      <c r="A304" s="119" t="s">
        <v>402</v>
      </c>
      <c r="B304" s="126" t="s">
        <v>82</v>
      </c>
      <c r="C304" s="126" t="s">
        <v>78</v>
      </c>
      <c r="D304" s="126" t="s">
        <v>219</v>
      </c>
      <c r="E304" s="126" t="s">
        <v>106</v>
      </c>
      <c r="F304" s="118">
        <f>'приложение 3'!G181</f>
        <v>131823</v>
      </c>
      <c r="G304" s="118"/>
      <c r="H304" s="118"/>
    </row>
    <row r="305" spans="1:8" x14ac:dyDescent="0.25">
      <c r="A305" s="119" t="s">
        <v>117</v>
      </c>
      <c r="B305" s="126" t="s">
        <v>82</v>
      </c>
      <c r="C305" s="126" t="s">
        <v>78</v>
      </c>
      <c r="D305" s="126" t="s">
        <v>219</v>
      </c>
      <c r="E305" s="126" t="s">
        <v>108</v>
      </c>
      <c r="F305" s="118">
        <f>'приложение 3'!G182</f>
        <v>8868177</v>
      </c>
      <c r="G305" s="118"/>
      <c r="H305" s="118"/>
    </row>
    <row r="306" spans="1:8" s="205" customFormat="1" x14ac:dyDescent="0.25">
      <c r="A306" s="135" t="s">
        <v>93</v>
      </c>
      <c r="B306" s="125" t="s">
        <v>82</v>
      </c>
      <c r="C306" s="125" t="s">
        <v>79</v>
      </c>
      <c r="D306" s="125"/>
      <c r="E306" s="125"/>
      <c r="F306" s="117">
        <f>F307+F314+F319</f>
        <v>12100603.67</v>
      </c>
      <c r="G306" s="117">
        <f>G307+G314+G319</f>
        <v>10875281.57</v>
      </c>
      <c r="H306" s="117">
        <f>H307+H314+H319</f>
        <v>10966256.57</v>
      </c>
    </row>
    <row r="307" spans="1:8" x14ac:dyDescent="0.25">
      <c r="A307" s="135" t="s">
        <v>495</v>
      </c>
      <c r="B307" s="125" t="s">
        <v>82</v>
      </c>
      <c r="C307" s="125" t="s">
        <v>79</v>
      </c>
      <c r="D307" s="125" t="s">
        <v>349</v>
      </c>
      <c r="E307" s="125"/>
      <c r="F307" s="117">
        <f>F308+F310</f>
        <v>4180304</v>
      </c>
      <c r="G307" s="117">
        <f t="shared" ref="G307:H307" si="111">G308+G310</f>
        <v>3958424</v>
      </c>
      <c r="H307" s="117">
        <f t="shared" si="111"/>
        <v>3958424</v>
      </c>
    </row>
    <row r="308" spans="1:8" ht="30.75" x14ac:dyDescent="0.25">
      <c r="A308" s="119" t="s">
        <v>205</v>
      </c>
      <c r="B308" s="126" t="s">
        <v>82</v>
      </c>
      <c r="C308" s="126" t="s">
        <v>79</v>
      </c>
      <c r="D308" s="126" t="s">
        <v>351</v>
      </c>
      <c r="E308" s="126"/>
      <c r="F308" s="118">
        <f>F309</f>
        <v>2700000</v>
      </c>
      <c r="G308" s="118">
        <f t="shared" ref="G308:H308" si="112">G309</f>
        <v>2700000</v>
      </c>
      <c r="H308" s="118">
        <f t="shared" si="112"/>
        <v>2497830</v>
      </c>
    </row>
    <row r="309" spans="1:8" x14ac:dyDescent="0.25">
      <c r="A309" s="119" t="s">
        <v>117</v>
      </c>
      <c r="B309" s="126" t="s">
        <v>82</v>
      </c>
      <c r="C309" s="126" t="s">
        <v>79</v>
      </c>
      <c r="D309" s="126" t="s">
        <v>351</v>
      </c>
      <c r="E309" s="126" t="s">
        <v>108</v>
      </c>
      <c r="F309" s="118">
        <f>'приложение 2'!D116-F298-F272</f>
        <v>2700000</v>
      </c>
      <c r="G309" s="118">
        <f>'приложение 2'!E116-G298-G272</f>
        <v>2700000</v>
      </c>
      <c r="H309" s="118">
        <f>'приложение 2'!F116-H298-H272</f>
        <v>2497830</v>
      </c>
    </row>
    <row r="310" spans="1:8" x14ac:dyDescent="0.25">
      <c r="A310" s="119" t="s">
        <v>420</v>
      </c>
      <c r="B310" s="126" t="s">
        <v>82</v>
      </c>
      <c r="C310" s="126" t="s">
        <v>79</v>
      </c>
      <c r="D310" s="126" t="s">
        <v>359</v>
      </c>
      <c r="E310" s="126"/>
      <c r="F310" s="118">
        <f>SUM(F311:F313)</f>
        <v>1480304</v>
      </c>
      <c r="G310" s="118">
        <f t="shared" ref="G310:H310" si="113">SUM(G311:G313)</f>
        <v>1258424</v>
      </c>
      <c r="H310" s="118">
        <f t="shared" si="113"/>
        <v>1460594</v>
      </c>
    </row>
    <row r="311" spans="1:8" ht="75.75" x14ac:dyDescent="0.25">
      <c r="A311" s="119" t="s">
        <v>111</v>
      </c>
      <c r="B311" s="126" t="s">
        <v>82</v>
      </c>
      <c r="C311" s="126" t="s">
        <v>79</v>
      </c>
      <c r="D311" s="126" t="s">
        <v>359</v>
      </c>
      <c r="E311" s="126" t="s">
        <v>105</v>
      </c>
      <c r="F311" s="118">
        <f>'приложение 2'!D118</f>
        <v>145600</v>
      </c>
      <c r="G311" s="118">
        <f>'приложение 2'!E118</f>
        <v>0</v>
      </c>
      <c r="H311" s="118">
        <f>'приложение 2'!F118</f>
        <v>99047.74</v>
      </c>
    </row>
    <row r="312" spans="1:8" ht="30.75" x14ac:dyDescent="0.25">
      <c r="A312" s="119" t="s">
        <v>402</v>
      </c>
      <c r="B312" s="126" t="s">
        <v>82</v>
      </c>
      <c r="C312" s="126" t="s">
        <v>79</v>
      </c>
      <c r="D312" s="126" t="s">
        <v>359</v>
      </c>
      <c r="E312" s="126" t="s">
        <v>106</v>
      </c>
      <c r="F312" s="118">
        <f>'приложение 2'!D119</f>
        <v>1094704</v>
      </c>
      <c r="G312" s="118">
        <f>'приложение 2'!E119</f>
        <v>1258424</v>
      </c>
      <c r="H312" s="118">
        <f>'приложение 2'!F119</f>
        <v>1121546.26</v>
      </c>
    </row>
    <row r="313" spans="1:8" x14ac:dyDescent="0.25">
      <c r="A313" s="119" t="s">
        <v>117</v>
      </c>
      <c r="B313" s="126" t="s">
        <v>82</v>
      </c>
      <c r="C313" s="126" t="s">
        <v>79</v>
      </c>
      <c r="D313" s="126" t="s">
        <v>359</v>
      </c>
      <c r="E313" s="126" t="s">
        <v>108</v>
      </c>
      <c r="F313" s="118">
        <f>'приложение 2'!D120</f>
        <v>240000</v>
      </c>
      <c r="G313" s="118">
        <f>'приложение 2'!E120</f>
        <v>0</v>
      </c>
      <c r="H313" s="118">
        <f>'приложение 2'!F120</f>
        <v>240000</v>
      </c>
    </row>
    <row r="314" spans="1:8" ht="31.5" x14ac:dyDescent="0.25">
      <c r="A314" s="135" t="s">
        <v>626</v>
      </c>
      <c r="B314" s="125" t="s">
        <v>82</v>
      </c>
      <c r="C314" s="125" t="s">
        <v>79</v>
      </c>
      <c r="D314" s="125" t="s">
        <v>364</v>
      </c>
      <c r="E314" s="125"/>
      <c r="F314" s="117">
        <f>F315</f>
        <v>2960900</v>
      </c>
      <c r="G314" s="117">
        <f t="shared" ref="G314:H314" si="114">G315</f>
        <v>2960900</v>
      </c>
      <c r="H314" s="117">
        <f t="shared" si="114"/>
        <v>2960900</v>
      </c>
    </row>
    <row r="315" spans="1:8" ht="30" x14ac:dyDescent="0.25">
      <c r="A315" s="96" t="s">
        <v>417</v>
      </c>
      <c r="B315" s="126" t="s">
        <v>82</v>
      </c>
      <c r="C315" s="126" t="s">
        <v>79</v>
      </c>
      <c r="D315" s="126" t="s">
        <v>365</v>
      </c>
      <c r="E315" s="126"/>
      <c r="F315" s="118">
        <f>SUM(F316:F318)</f>
        <v>2960900</v>
      </c>
      <c r="G315" s="118">
        <f t="shared" ref="G315:H315" si="115">SUM(G316:G318)</f>
        <v>2960900</v>
      </c>
      <c r="H315" s="118">
        <f t="shared" si="115"/>
        <v>2960900</v>
      </c>
    </row>
    <row r="316" spans="1:8" ht="75" x14ac:dyDescent="0.25">
      <c r="A316" s="190" t="s">
        <v>111</v>
      </c>
      <c r="B316" s="126" t="s">
        <v>82</v>
      </c>
      <c r="C316" s="126" t="s">
        <v>79</v>
      </c>
      <c r="D316" s="126" t="s">
        <v>365</v>
      </c>
      <c r="E316" s="126" t="s">
        <v>105</v>
      </c>
      <c r="F316" s="118">
        <f>'приложение 2'!D151</f>
        <v>127200</v>
      </c>
      <c r="G316" s="118">
        <f>'приложение 2'!E151</f>
        <v>127200</v>
      </c>
      <c r="H316" s="118">
        <f>'приложение 2'!F151</f>
        <v>127200</v>
      </c>
    </row>
    <row r="317" spans="1:8" ht="30.75" x14ac:dyDescent="0.25">
      <c r="A317" s="119" t="s">
        <v>402</v>
      </c>
      <c r="B317" s="126" t="s">
        <v>82</v>
      </c>
      <c r="C317" s="126" t="s">
        <v>79</v>
      </c>
      <c r="D317" s="126" t="s">
        <v>365</v>
      </c>
      <c r="E317" s="126" t="s">
        <v>106</v>
      </c>
      <c r="F317" s="118">
        <f>'приложение 2'!D152</f>
        <v>969200</v>
      </c>
      <c r="G317" s="123">
        <f>'приложение 2'!E152</f>
        <v>969200</v>
      </c>
      <c r="H317" s="123">
        <f>'приложение 2'!F152</f>
        <v>969200</v>
      </c>
    </row>
    <row r="318" spans="1:8" x14ac:dyDescent="0.25">
      <c r="A318" s="119" t="s">
        <v>117</v>
      </c>
      <c r="B318" s="126" t="s">
        <v>82</v>
      </c>
      <c r="C318" s="126" t="s">
        <v>79</v>
      </c>
      <c r="D318" s="126" t="s">
        <v>365</v>
      </c>
      <c r="E318" s="126" t="s">
        <v>108</v>
      </c>
      <c r="F318" s="118">
        <f>'приложение 2'!D153</f>
        <v>1864500</v>
      </c>
      <c r="G318" s="123">
        <f>'приложение 2'!E153</f>
        <v>1864500</v>
      </c>
      <c r="H318" s="123">
        <f>'приложение 2'!F153</f>
        <v>1864500</v>
      </c>
    </row>
    <row r="319" spans="1:8" x14ac:dyDescent="0.25">
      <c r="A319" s="135" t="s">
        <v>110</v>
      </c>
      <c r="B319" s="125" t="s">
        <v>82</v>
      </c>
      <c r="C319" s="125" t="s">
        <v>79</v>
      </c>
      <c r="D319" s="125" t="s">
        <v>216</v>
      </c>
      <c r="E319" s="126"/>
      <c r="F319" s="117">
        <f>F320+F322</f>
        <v>4959399.67</v>
      </c>
      <c r="G319" s="117">
        <f t="shared" ref="G319:H319" si="116">G320+G322</f>
        <v>3955957.57</v>
      </c>
      <c r="H319" s="117">
        <f t="shared" si="116"/>
        <v>4046932.57</v>
      </c>
    </row>
    <row r="320" spans="1:8" ht="30.75" x14ac:dyDescent="0.25">
      <c r="A320" s="119" t="s">
        <v>498</v>
      </c>
      <c r="B320" s="126" t="s">
        <v>82</v>
      </c>
      <c r="C320" s="126" t="s">
        <v>79</v>
      </c>
      <c r="D320" s="126" t="s">
        <v>215</v>
      </c>
      <c r="E320" s="126"/>
      <c r="F320" s="118">
        <f>F321</f>
        <v>2773282.57</v>
      </c>
      <c r="G320" s="118">
        <f t="shared" ref="G320:H320" si="117">G321</f>
        <v>2773282.57</v>
      </c>
      <c r="H320" s="118">
        <f t="shared" si="117"/>
        <v>2773282.57</v>
      </c>
    </row>
    <row r="321" spans="1:8" ht="75.75" x14ac:dyDescent="0.25">
      <c r="A321" s="119" t="s">
        <v>111</v>
      </c>
      <c r="B321" s="126" t="s">
        <v>82</v>
      </c>
      <c r="C321" s="126" t="s">
        <v>79</v>
      </c>
      <c r="D321" s="126" t="s">
        <v>215</v>
      </c>
      <c r="E321" s="126" t="s">
        <v>105</v>
      </c>
      <c r="F321" s="118">
        <f>'приложение 3'!G187</f>
        <v>2773282.57</v>
      </c>
      <c r="G321" s="118">
        <f>'приложение 3'!H187</f>
        <v>2773282.57</v>
      </c>
      <c r="H321" s="118">
        <f>'приложение 3'!I187</f>
        <v>2773282.57</v>
      </c>
    </row>
    <row r="322" spans="1:8" x14ac:dyDescent="0.25">
      <c r="A322" s="119" t="s">
        <v>89</v>
      </c>
      <c r="B322" s="126" t="s">
        <v>82</v>
      </c>
      <c r="C322" s="126" t="s">
        <v>79</v>
      </c>
      <c r="D322" s="126" t="s">
        <v>219</v>
      </c>
      <c r="E322" s="126"/>
      <c r="F322" s="118">
        <f>SUM(F323:F324)</f>
        <v>2186117.1</v>
      </c>
      <c r="G322" s="118">
        <f t="shared" ref="G322:H322" si="118">SUM(G323:G324)</f>
        <v>1182675</v>
      </c>
      <c r="H322" s="118">
        <f t="shared" si="118"/>
        <v>1273650</v>
      </c>
    </row>
    <row r="323" spans="1:8" ht="30.75" x14ac:dyDescent="0.25">
      <c r="A323" s="119" t="s">
        <v>402</v>
      </c>
      <c r="B323" s="126" t="s">
        <v>82</v>
      </c>
      <c r="C323" s="126" t="s">
        <v>79</v>
      </c>
      <c r="D323" s="126" t="s">
        <v>219</v>
      </c>
      <c r="E323" s="126" t="s">
        <v>106</v>
      </c>
      <c r="F323" s="118">
        <f>'приложение 3'!G190</f>
        <v>5010.1000000000004</v>
      </c>
      <c r="G323" s="123">
        <f>'приложение 3'!H190</f>
        <v>0</v>
      </c>
      <c r="H323" s="123">
        <f>'приложение 3'!I190</f>
        <v>0</v>
      </c>
    </row>
    <row r="324" spans="1:8" x14ac:dyDescent="0.25">
      <c r="A324" s="119" t="s">
        <v>117</v>
      </c>
      <c r="B324" s="126" t="s">
        <v>82</v>
      </c>
      <c r="C324" s="126" t="s">
        <v>79</v>
      </c>
      <c r="D324" s="126" t="s">
        <v>219</v>
      </c>
      <c r="E324" s="126" t="s">
        <v>108</v>
      </c>
      <c r="F324" s="118">
        <f>'приложение 3'!G191</f>
        <v>2181107</v>
      </c>
      <c r="G324" s="123">
        <f>'приложение 3'!H191</f>
        <v>1182675</v>
      </c>
      <c r="H324" s="123">
        <f>'приложение 3'!I191</f>
        <v>1273650</v>
      </c>
    </row>
    <row r="325" spans="1:8" x14ac:dyDescent="0.25">
      <c r="A325" s="135" t="s">
        <v>20</v>
      </c>
      <c r="B325" s="125" t="s">
        <v>81</v>
      </c>
      <c r="C325" s="125"/>
      <c r="D325" s="125"/>
      <c r="E325" s="125"/>
      <c r="F325" s="117">
        <f>F326+F340</f>
        <v>127796727.31</v>
      </c>
      <c r="G325" s="117">
        <f>G326+G340</f>
        <v>128753854.44</v>
      </c>
      <c r="H325" s="117">
        <f>H326+H340</f>
        <v>129437178.85000001</v>
      </c>
    </row>
    <row r="326" spans="1:8" x14ac:dyDescent="0.25">
      <c r="A326" s="135" t="s">
        <v>21</v>
      </c>
      <c r="B326" s="125" t="s">
        <v>81</v>
      </c>
      <c r="C326" s="125" t="s">
        <v>74</v>
      </c>
      <c r="D326" s="125"/>
      <c r="E326" s="125"/>
      <c r="F326" s="117">
        <f>F327+F335</f>
        <v>119721553.98</v>
      </c>
      <c r="G326" s="117">
        <f t="shared" ref="G326:H326" si="119">G327+G335</f>
        <v>120753854.44</v>
      </c>
      <c r="H326" s="117">
        <f t="shared" si="119"/>
        <v>121437178.85000001</v>
      </c>
    </row>
    <row r="327" spans="1:8" ht="31.5" x14ac:dyDescent="0.25">
      <c r="A327" s="135" t="s">
        <v>496</v>
      </c>
      <c r="B327" s="125" t="s">
        <v>81</v>
      </c>
      <c r="C327" s="125" t="s">
        <v>74</v>
      </c>
      <c r="D327" s="125" t="s">
        <v>361</v>
      </c>
      <c r="E327" s="125"/>
      <c r="F327" s="117">
        <f>F328+F332</f>
        <v>119721553.98</v>
      </c>
      <c r="G327" s="117">
        <f>G328+G332</f>
        <v>120753854.44</v>
      </c>
      <c r="H327" s="117">
        <f>H328+H332</f>
        <v>121437178.85000001</v>
      </c>
    </row>
    <row r="328" spans="1:8" x14ac:dyDescent="0.25">
      <c r="A328" s="119" t="s">
        <v>409</v>
      </c>
      <c r="B328" s="126" t="s">
        <v>81</v>
      </c>
      <c r="C328" s="126" t="s">
        <v>74</v>
      </c>
      <c r="D328" s="126" t="s">
        <v>362</v>
      </c>
      <c r="E328" s="126"/>
      <c r="F328" s="118">
        <f>SUM(F329:F331)</f>
        <v>111711903.98</v>
      </c>
      <c r="G328" s="118">
        <f t="shared" ref="G328:H328" si="120">SUM(G329:G331)</f>
        <v>112753854.44</v>
      </c>
      <c r="H328" s="118">
        <f t="shared" si="120"/>
        <v>113645346.07000001</v>
      </c>
    </row>
    <row r="329" spans="1:8" ht="75.75" x14ac:dyDescent="0.25">
      <c r="A329" s="119" t="s">
        <v>111</v>
      </c>
      <c r="B329" s="126" t="s">
        <v>81</v>
      </c>
      <c r="C329" s="126" t="s">
        <v>74</v>
      </c>
      <c r="D329" s="126" t="s">
        <v>362</v>
      </c>
      <c r="E329" s="126" t="s">
        <v>105</v>
      </c>
      <c r="F329" s="118">
        <f>'приложение 2'!D140</f>
        <v>87518901.719999999</v>
      </c>
      <c r="G329" s="118">
        <f>'приложение 2'!E140</f>
        <v>87603725.049999997</v>
      </c>
      <c r="H329" s="118">
        <f>'приложение 2'!F140</f>
        <v>87603725.049999997</v>
      </c>
    </row>
    <row r="330" spans="1:8" ht="30.75" x14ac:dyDescent="0.25">
      <c r="A330" s="119" t="s">
        <v>402</v>
      </c>
      <c r="B330" s="126" t="s">
        <v>81</v>
      </c>
      <c r="C330" s="126" t="s">
        <v>74</v>
      </c>
      <c r="D330" s="126" t="s">
        <v>362</v>
      </c>
      <c r="E330" s="126" t="s">
        <v>106</v>
      </c>
      <c r="F330" s="118">
        <f>'приложение 2'!D141</f>
        <v>21428504.84</v>
      </c>
      <c r="G330" s="118">
        <f>'приложение 2'!E141</f>
        <v>22385631.969999999</v>
      </c>
      <c r="H330" s="118">
        <f>'приложение 2'!F141</f>
        <v>23277123.600000001</v>
      </c>
    </row>
    <row r="331" spans="1:8" x14ac:dyDescent="0.25">
      <c r="A331" s="119" t="s">
        <v>114</v>
      </c>
      <c r="B331" s="126" t="s">
        <v>81</v>
      </c>
      <c r="C331" s="126" t="s">
        <v>74</v>
      </c>
      <c r="D331" s="126" t="s">
        <v>362</v>
      </c>
      <c r="E331" s="126" t="s">
        <v>107</v>
      </c>
      <c r="F331" s="118">
        <f>'приложение 2'!D142</f>
        <v>2764497.42</v>
      </c>
      <c r="G331" s="123">
        <f>'приложение 2'!E142</f>
        <v>2764497.42</v>
      </c>
      <c r="H331" s="123">
        <f>'приложение 2'!F142</f>
        <v>2764497.42</v>
      </c>
    </row>
    <row r="332" spans="1:8" x14ac:dyDescent="0.25">
      <c r="A332" s="119" t="s">
        <v>206</v>
      </c>
      <c r="B332" s="126" t="s">
        <v>81</v>
      </c>
      <c r="C332" s="126" t="s">
        <v>74</v>
      </c>
      <c r="D332" s="126" t="s">
        <v>360</v>
      </c>
      <c r="E332" s="126"/>
      <c r="F332" s="118">
        <f>SUM(F333:F334)</f>
        <v>8009650</v>
      </c>
      <c r="G332" s="118">
        <f t="shared" ref="G332:H332" si="121">SUM(G333:G334)</f>
        <v>8000000</v>
      </c>
      <c r="H332" s="118">
        <f t="shared" si="121"/>
        <v>7791832.7800000003</v>
      </c>
    </row>
    <row r="333" spans="1:8" ht="75.75" x14ac:dyDescent="0.25">
      <c r="A333" s="119" t="s">
        <v>111</v>
      </c>
      <c r="B333" s="126" t="s">
        <v>81</v>
      </c>
      <c r="C333" s="126" t="s">
        <v>74</v>
      </c>
      <c r="D333" s="126" t="s">
        <v>360</v>
      </c>
      <c r="E333" s="126" t="s">
        <v>105</v>
      </c>
      <c r="F333" s="118">
        <f>'приложение 2'!D147</f>
        <v>7009650</v>
      </c>
      <c r="G333" s="118">
        <f>'приложение 2'!E147</f>
        <v>7000000</v>
      </c>
      <c r="H333" s="118">
        <f>'приложение 2'!F147</f>
        <v>6791832.7800000003</v>
      </c>
    </row>
    <row r="334" spans="1:8" ht="30.75" x14ac:dyDescent="0.25">
      <c r="A334" s="119" t="s">
        <v>402</v>
      </c>
      <c r="B334" s="126" t="s">
        <v>81</v>
      </c>
      <c r="C334" s="126" t="s">
        <v>74</v>
      </c>
      <c r="D334" s="126" t="s">
        <v>360</v>
      </c>
      <c r="E334" s="126" t="s">
        <v>106</v>
      </c>
      <c r="F334" s="118">
        <f>'приложение 2'!D148</f>
        <v>1000000</v>
      </c>
      <c r="G334" s="123">
        <f>'приложение 2'!E148</f>
        <v>1000000</v>
      </c>
      <c r="H334" s="123">
        <f>'приложение 2'!F148</f>
        <v>1000000</v>
      </c>
    </row>
    <row r="335" spans="1:8" x14ac:dyDescent="0.25">
      <c r="A335" s="119" t="s">
        <v>110</v>
      </c>
      <c r="B335" s="125" t="s">
        <v>81</v>
      </c>
      <c r="C335" s="125" t="s">
        <v>74</v>
      </c>
      <c r="D335" s="126" t="s">
        <v>216</v>
      </c>
      <c r="E335" s="126"/>
      <c r="F335" s="118">
        <f>F336</f>
        <v>0</v>
      </c>
      <c r="G335" s="118">
        <f t="shared" ref="G335:H335" si="122">G336</f>
        <v>0</v>
      </c>
      <c r="H335" s="118">
        <f t="shared" si="122"/>
        <v>0</v>
      </c>
    </row>
    <row r="336" spans="1:8" x14ac:dyDescent="0.25">
      <c r="A336" s="135" t="s">
        <v>110</v>
      </c>
      <c r="B336" s="125" t="s">
        <v>81</v>
      </c>
      <c r="C336" s="125" t="s">
        <v>74</v>
      </c>
      <c r="D336" s="125" t="s">
        <v>219</v>
      </c>
      <c r="E336" s="125"/>
      <c r="F336" s="117">
        <f>F337</f>
        <v>0</v>
      </c>
      <c r="G336" s="117">
        <f t="shared" ref="G336:H336" si="123">G337</f>
        <v>0</v>
      </c>
      <c r="H336" s="117">
        <f t="shared" si="123"/>
        <v>0</v>
      </c>
    </row>
    <row r="337" spans="1:8" x14ac:dyDescent="0.25">
      <c r="A337" s="119" t="s">
        <v>89</v>
      </c>
      <c r="B337" s="126" t="s">
        <v>81</v>
      </c>
      <c r="C337" s="126" t="s">
        <v>74</v>
      </c>
      <c r="D337" s="126" t="s">
        <v>219</v>
      </c>
      <c r="E337" s="126"/>
      <c r="F337" s="118">
        <f>F338+F339</f>
        <v>0</v>
      </c>
      <c r="G337" s="118">
        <f t="shared" ref="G337:H337" si="124">G338</f>
        <v>0</v>
      </c>
      <c r="H337" s="118">
        <f t="shared" si="124"/>
        <v>0</v>
      </c>
    </row>
    <row r="338" spans="1:8" ht="45.75" x14ac:dyDescent="0.25">
      <c r="A338" s="119" t="s">
        <v>455</v>
      </c>
      <c r="B338" s="126" t="s">
        <v>81</v>
      </c>
      <c r="C338" s="126" t="s">
        <v>74</v>
      </c>
      <c r="D338" s="126" t="s">
        <v>401</v>
      </c>
      <c r="E338" s="126" t="s">
        <v>106</v>
      </c>
      <c r="F338" s="118"/>
      <c r="G338" s="123">
        <v>0</v>
      </c>
      <c r="H338" s="123">
        <v>0</v>
      </c>
    </row>
    <row r="339" spans="1:8" ht="33" customHeight="1" x14ac:dyDescent="0.25">
      <c r="A339" s="119" t="s">
        <v>304</v>
      </c>
      <c r="B339" s="126" t="s">
        <v>81</v>
      </c>
      <c r="C339" s="126" t="s">
        <v>74</v>
      </c>
      <c r="D339" s="126" t="s">
        <v>401</v>
      </c>
      <c r="E339" s="126" t="s">
        <v>230</v>
      </c>
      <c r="F339" s="118">
        <f>'приложение 3'!G198</f>
        <v>0</v>
      </c>
      <c r="G339" s="123"/>
      <c r="H339" s="123"/>
    </row>
    <row r="340" spans="1:8" x14ac:dyDescent="0.25">
      <c r="A340" s="135" t="s">
        <v>22</v>
      </c>
      <c r="B340" s="125" t="s">
        <v>81</v>
      </c>
      <c r="C340" s="125" t="s">
        <v>75</v>
      </c>
      <c r="D340" s="125"/>
      <c r="E340" s="125"/>
      <c r="F340" s="117">
        <f>F341</f>
        <v>8075173.3300000001</v>
      </c>
      <c r="G340" s="117">
        <f t="shared" ref="G340:H341" si="125">G341</f>
        <v>8000000</v>
      </c>
      <c r="H340" s="117">
        <f t="shared" si="125"/>
        <v>8000000</v>
      </c>
    </row>
    <row r="341" spans="1:8" s="205" customFormat="1" ht="31.5" x14ac:dyDescent="0.25">
      <c r="A341" s="135" t="s">
        <v>496</v>
      </c>
      <c r="B341" s="125" t="s">
        <v>81</v>
      </c>
      <c r="C341" s="125" t="s">
        <v>75</v>
      </c>
      <c r="D341" s="125" t="s">
        <v>361</v>
      </c>
      <c r="E341" s="125"/>
      <c r="F341" s="117">
        <f>F342</f>
        <v>8075173.3300000001</v>
      </c>
      <c r="G341" s="117">
        <f t="shared" si="125"/>
        <v>8000000</v>
      </c>
      <c r="H341" s="117">
        <f t="shared" si="125"/>
        <v>8000000</v>
      </c>
    </row>
    <row r="342" spans="1:8" x14ac:dyDescent="0.25">
      <c r="A342" s="119" t="s">
        <v>434</v>
      </c>
      <c r="B342" s="126" t="s">
        <v>81</v>
      </c>
      <c r="C342" s="126" t="s">
        <v>75</v>
      </c>
      <c r="D342" s="126" t="s">
        <v>363</v>
      </c>
      <c r="E342" s="126"/>
      <c r="F342" s="118">
        <f>SUM(F343:F344)</f>
        <v>8075173.3300000001</v>
      </c>
      <c r="G342" s="118">
        <f t="shared" ref="G342:H342" si="126">SUM(G343:G344)</f>
        <v>8000000</v>
      </c>
      <c r="H342" s="118">
        <f t="shared" si="126"/>
        <v>8000000</v>
      </c>
    </row>
    <row r="343" spans="1:8" ht="75.75" x14ac:dyDescent="0.25">
      <c r="A343" s="119" t="s">
        <v>111</v>
      </c>
      <c r="B343" s="126" t="s">
        <v>81</v>
      </c>
      <c r="C343" s="126" t="s">
        <v>75</v>
      </c>
      <c r="D343" s="126" t="s">
        <v>363</v>
      </c>
      <c r="E343" s="126" t="s">
        <v>105</v>
      </c>
      <c r="F343" s="118">
        <f>'приложение 2'!D144</f>
        <v>6673123.3300000001</v>
      </c>
      <c r="G343" s="118">
        <f>'приложение 2'!E144</f>
        <v>6600000</v>
      </c>
      <c r="H343" s="118">
        <f>'приложение 2'!F144</f>
        <v>6600000</v>
      </c>
    </row>
    <row r="344" spans="1:8" ht="30.75" x14ac:dyDescent="0.25">
      <c r="A344" s="119" t="s">
        <v>402</v>
      </c>
      <c r="B344" s="126" t="s">
        <v>81</v>
      </c>
      <c r="C344" s="126" t="s">
        <v>75</v>
      </c>
      <c r="D344" s="126" t="s">
        <v>363</v>
      </c>
      <c r="E344" s="126" t="s">
        <v>106</v>
      </c>
      <c r="F344" s="118">
        <f>'приложение 2'!D145</f>
        <v>1402050</v>
      </c>
      <c r="G344" s="123">
        <f>'приложение 2'!E145</f>
        <v>1400000</v>
      </c>
      <c r="H344" s="123">
        <f>'приложение 2'!F145</f>
        <v>1400000</v>
      </c>
    </row>
    <row r="345" spans="1:8" ht="63" x14ac:dyDescent="0.25">
      <c r="A345" s="225" t="s">
        <v>70</v>
      </c>
      <c r="B345" s="226" t="s">
        <v>69</v>
      </c>
      <c r="C345" s="226"/>
      <c r="D345" s="226"/>
      <c r="E345" s="231"/>
      <c r="F345" s="227">
        <f>F346</f>
        <v>387057134.55999994</v>
      </c>
      <c r="G345" s="227">
        <f t="shared" ref="G345:H347" si="127">G346</f>
        <v>19310229.600000001</v>
      </c>
      <c r="H345" s="227">
        <f t="shared" si="127"/>
        <v>14000000</v>
      </c>
    </row>
    <row r="346" spans="1:8" ht="31.5" x14ac:dyDescent="0.25">
      <c r="A346" s="228" t="s">
        <v>149</v>
      </c>
      <c r="B346" s="226" t="s">
        <v>69</v>
      </c>
      <c r="C346" s="226" t="s">
        <v>77</v>
      </c>
      <c r="D346" s="226"/>
      <c r="E346" s="231"/>
      <c r="F346" s="227">
        <f>F347</f>
        <v>387057134.55999994</v>
      </c>
      <c r="G346" s="227">
        <f t="shared" si="127"/>
        <v>19310229.600000001</v>
      </c>
      <c r="H346" s="227">
        <f t="shared" si="127"/>
        <v>14000000</v>
      </c>
    </row>
    <row r="347" spans="1:8" x14ac:dyDescent="0.25">
      <c r="A347" s="135" t="s">
        <v>110</v>
      </c>
      <c r="B347" s="226" t="s">
        <v>69</v>
      </c>
      <c r="C347" s="226" t="s">
        <v>77</v>
      </c>
      <c r="D347" s="226" t="s">
        <v>216</v>
      </c>
      <c r="E347" s="231"/>
      <c r="F347" s="227">
        <f>F348</f>
        <v>387057134.55999994</v>
      </c>
      <c r="G347" s="227">
        <f t="shared" si="127"/>
        <v>19310229.600000001</v>
      </c>
      <c r="H347" s="227">
        <f t="shared" si="127"/>
        <v>14000000</v>
      </c>
    </row>
    <row r="348" spans="1:8" x14ac:dyDescent="0.25">
      <c r="A348" s="135" t="s">
        <v>131</v>
      </c>
      <c r="B348" s="226" t="s">
        <v>69</v>
      </c>
      <c r="C348" s="226" t="s">
        <v>77</v>
      </c>
      <c r="D348" s="226" t="s">
        <v>716</v>
      </c>
      <c r="E348" s="231"/>
      <c r="F348" s="227">
        <f>F349+F351</f>
        <v>387057134.55999994</v>
      </c>
      <c r="G348" s="227">
        <f t="shared" ref="G348:H348" si="128">G349+G351</f>
        <v>19310229.600000001</v>
      </c>
      <c r="H348" s="227">
        <f t="shared" si="128"/>
        <v>14000000</v>
      </c>
    </row>
    <row r="349" spans="1:8" ht="31.5" x14ac:dyDescent="0.25">
      <c r="A349" s="228" t="s">
        <v>380</v>
      </c>
      <c r="B349" s="226" t="s">
        <v>69</v>
      </c>
      <c r="C349" s="226" t="s">
        <v>77</v>
      </c>
      <c r="D349" s="226" t="s">
        <v>381</v>
      </c>
      <c r="E349" s="231"/>
      <c r="F349" s="227">
        <f t="shared" ref="F349:H349" si="129">F350</f>
        <v>219626000</v>
      </c>
      <c r="G349" s="227">
        <f t="shared" si="129"/>
        <v>0</v>
      </c>
      <c r="H349" s="227">
        <f t="shared" si="129"/>
        <v>0</v>
      </c>
    </row>
    <row r="350" spans="1:8" ht="15" x14ac:dyDescent="0.25">
      <c r="A350" s="206" t="s">
        <v>131</v>
      </c>
      <c r="B350" s="229" t="s">
        <v>69</v>
      </c>
      <c r="C350" s="229" t="s">
        <v>77</v>
      </c>
      <c r="D350" s="229" t="s">
        <v>381</v>
      </c>
      <c r="E350" s="232" t="s">
        <v>130</v>
      </c>
      <c r="F350" s="192">
        <f>'приложение 3'!G204</f>
        <v>219626000</v>
      </c>
      <c r="G350" s="192">
        <v>0</v>
      </c>
      <c r="H350" s="230">
        <v>0</v>
      </c>
    </row>
    <row r="351" spans="1:8" ht="31.5" x14ac:dyDescent="0.25">
      <c r="A351" s="124" t="s">
        <v>234</v>
      </c>
      <c r="B351" s="134">
        <v>14</v>
      </c>
      <c r="C351" s="156" t="s">
        <v>77</v>
      </c>
      <c r="D351" s="134">
        <v>9960088520</v>
      </c>
      <c r="E351" s="134"/>
      <c r="F351" s="121">
        <f>F352</f>
        <v>167431134.55999994</v>
      </c>
      <c r="G351" s="121">
        <f t="shared" ref="G351:H351" si="130">G352</f>
        <v>19310229.600000001</v>
      </c>
      <c r="H351" s="121">
        <f t="shared" si="130"/>
        <v>14000000</v>
      </c>
    </row>
    <row r="352" spans="1:8" x14ac:dyDescent="0.25">
      <c r="A352" s="206" t="s">
        <v>131</v>
      </c>
      <c r="B352" s="133">
        <v>14</v>
      </c>
      <c r="C352" s="157" t="s">
        <v>77</v>
      </c>
      <c r="D352" s="133">
        <v>9960088520</v>
      </c>
      <c r="E352" s="133">
        <v>500</v>
      </c>
      <c r="F352" s="120">
        <f>'приложение 3'!G206</f>
        <v>167431134.55999994</v>
      </c>
      <c r="G352" s="120">
        <f>'приложение 3'!H206</f>
        <v>19310229.600000001</v>
      </c>
      <c r="H352" s="120">
        <f>'приложение 3'!I206</f>
        <v>14000000</v>
      </c>
    </row>
  </sheetData>
  <autoFilter ref="A14:F344"/>
  <mergeCells count="1">
    <mergeCell ref="A11:H11"/>
  </mergeCells>
  <pageMargins left="0.70866141732283472" right="0.70866141732283472" top="0.74803149606299213" bottom="0.74803149606299213" header="0.31496062992125984" footer="0.31496062992125984"/>
  <pageSetup paperSize="9" scale="52" fitToHeight="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60"/>
  <sheetViews>
    <sheetView zoomScale="80" zoomScaleNormal="80" zoomScaleSheetLayoutView="100" workbookViewId="0">
      <selection activeCell="J8" sqref="J8"/>
    </sheetView>
  </sheetViews>
  <sheetFormatPr defaultRowHeight="15.75" x14ac:dyDescent="0.25"/>
  <cols>
    <col min="1" max="1" width="60.85546875" style="181" customWidth="1"/>
    <col min="2" max="2" width="10.140625" style="233" bestFit="1" customWidth="1"/>
    <col min="3" max="3" width="6.140625" style="246" customWidth="1"/>
    <col min="4" max="4" width="6" style="246" customWidth="1"/>
    <col min="5" max="5" width="17.5703125" style="181" customWidth="1"/>
    <col min="6" max="6" width="8" style="181" customWidth="1"/>
    <col min="7" max="7" width="19.28515625" style="198" customWidth="1"/>
    <col min="8" max="8" width="19.28515625" style="248" customWidth="1"/>
    <col min="9" max="9" width="20.42578125" style="213" customWidth="1"/>
    <col min="10" max="10" width="21.42578125" style="86" customWidth="1"/>
    <col min="11" max="12" width="19.28515625" style="86" bestFit="1" customWidth="1"/>
    <col min="13" max="27" width="9.140625" style="86" customWidth="1"/>
    <col min="28" max="28" width="17.28515625" style="86" bestFit="1" customWidth="1"/>
    <col min="29" max="29" width="9.28515625" style="86" bestFit="1" customWidth="1"/>
    <col min="30" max="30" width="10" style="86" bestFit="1" customWidth="1"/>
    <col min="31" max="16384" width="9.140625" style="86"/>
  </cols>
  <sheetData>
    <row r="1" spans="1:29" ht="15" x14ac:dyDescent="0.25">
      <c r="H1" s="198"/>
      <c r="I1" s="198"/>
      <c r="J1" s="181"/>
    </row>
    <row r="2" spans="1:29" ht="18.75" x14ac:dyDescent="0.3">
      <c r="E2" s="182"/>
      <c r="H2" s="200" t="s">
        <v>653</v>
      </c>
      <c r="I2" s="198"/>
      <c r="J2" s="181"/>
    </row>
    <row r="3" spans="1:29" ht="18.75" x14ac:dyDescent="0.3">
      <c r="E3" s="182"/>
      <c r="H3" s="200" t="s">
        <v>151</v>
      </c>
      <c r="I3" s="198"/>
      <c r="J3" s="181"/>
    </row>
    <row r="4" spans="1:29" ht="18.75" x14ac:dyDescent="0.3">
      <c r="E4" s="182"/>
      <c r="H4" s="200" t="s">
        <v>152</v>
      </c>
      <c r="I4" s="198"/>
      <c r="J4" s="181"/>
    </row>
    <row r="5" spans="1:29" ht="18.75" x14ac:dyDescent="0.3">
      <c r="E5" s="182"/>
      <c r="H5" s="200" t="s">
        <v>25</v>
      </c>
      <c r="I5" s="198"/>
      <c r="J5" s="181"/>
    </row>
    <row r="6" spans="1:29" ht="18.75" x14ac:dyDescent="0.3">
      <c r="E6" s="182"/>
      <c r="H6" s="200" t="s">
        <v>26</v>
      </c>
      <c r="I6" s="198"/>
      <c r="J6" s="181"/>
    </row>
    <row r="7" spans="1:29" ht="18.75" x14ac:dyDescent="0.3">
      <c r="E7" s="182"/>
      <c r="H7" s="200" t="s">
        <v>760</v>
      </c>
      <c r="I7" s="198"/>
      <c r="J7" s="181"/>
    </row>
    <row r="8" spans="1:29" ht="18.75" x14ac:dyDescent="0.3">
      <c r="E8" s="182"/>
      <c r="H8" s="200" t="s">
        <v>762</v>
      </c>
      <c r="I8" s="198"/>
      <c r="J8" s="181"/>
    </row>
    <row r="9" spans="1:29" ht="15" x14ac:dyDescent="0.25">
      <c r="H9" s="198"/>
      <c r="I9" s="198"/>
      <c r="J9" s="181"/>
    </row>
    <row r="11" spans="1:29" ht="68.25" customHeight="1" x14ac:dyDescent="0.25">
      <c r="A11" s="416" t="s">
        <v>541</v>
      </c>
      <c r="B11" s="416"/>
      <c r="C11" s="416"/>
      <c r="D11" s="416"/>
      <c r="E11" s="416"/>
      <c r="F11" s="416"/>
      <c r="G11" s="416"/>
      <c r="H11" s="416"/>
      <c r="I11" s="416"/>
      <c r="J11" s="247"/>
    </row>
    <row r="12" spans="1:29" x14ac:dyDescent="0.25">
      <c r="J12" s="247"/>
    </row>
    <row r="13" spans="1:29" x14ac:dyDescent="0.25">
      <c r="G13" s="201"/>
      <c r="I13" s="201" t="s">
        <v>438</v>
      </c>
      <c r="J13" s="247"/>
    </row>
    <row r="14" spans="1:29" s="214" customFormat="1" ht="30" x14ac:dyDescent="0.25">
      <c r="A14" s="51" t="s">
        <v>94</v>
      </c>
      <c r="B14" s="51" t="s">
        <v>98</v>
      </c>
      <c r="C14" s="249" t="s">
        <v>99</v>
      </c>
      <c r="D14" s="249" t="s">
        <v>100</v>
      </c>
      <c r="E14" s="51" t="s">
        <v>95</v>
      </c>
      <c r="F14" s="51" t="s">
        <v>96</v>
      </c>
      <c r="G14" s="202" t="s">
        <v>322</v>
      </c>
      <c r="H14" s="202" t="s">
        <v>399</v>
      </c>
      <c r="I14" s="202" t="s">
        <v>505</v>
      </c>
      <c r="J14" s="247"/>
    </row>
    <row r="15" spans="1:29" s="214" customFormat="1" x14ac:dyDescent="0.25">
      <c r="A15" s="250" t="s">
        <v>97</v>
      </c>
      <c r="B15" s="51"/>
      <c r="C15" s="249"/>
      <c r="D15" s="249"/>
      <c r="E15" s="51"/>
      <c r="F15" s="51"/>
      <c r="G15" s="203">
        <f>G16</f>
        <v>3447336998.1600003</v>
      </c>
      <c r="H15" s="203">
        <f t="shared" ref="H15:I15" si="0">H16</f>
        <v>2335587529.0558</v>
      </c>
      <c r="I15" s="203">
        <f t="shared" si="0"/>
        <v>2230851146.5698738</v>
      </c>
      <c r="J15" s="269">
        <f>G15+'приложение 6'!G13</f>
        <v>4808024899.3299999</v>
      </c>
      <c r="K15" s="269"/>
      <c r="L15" s="269"/>
    </row>
    <row r="16" spans="1:29" s="212" customFormat="1" ht="31.5" x14ac:dyDescent="0.25">
      <c r="A16" s="124" t="s">
        <v>24</v>
      </c>
      <c r="B16" s="268">
        <v>701</v>
      </c>
      <c r="C16" s="251"/>
      <c r="D16" s="251"/>
      <c r="E16" s="52"/>
      <c r="F16" s="52"/>
      <c r="G16" s="252">
        <f>G17+G75+G87+G129+G133+G148+G230+G257+G266+G323+G352</f>
        <v>3447336998.1600003</v>
      </c>
      <c r="H16" s="252">
        <f t="shared" ref="H16:I16" si="1">H17+H75+H87+H129+H133+H148+H230+H257+H266+H323+H352</f>
        <v>2335587529.0558</v>
      </c>
      <c r="I16" s="252">
        <f t="shared" si="1"/>
        <v>2230851146.5698738</v>
      </c>
      <c r="J16" s="253"/>
      <c r="K16" s="211"/>
      <c r="AB16" s="211">
        <f>'приложение 2'!D15+'приложение 3'!G13</f>
        <v>3447336998.1599998</v>
      </c>
      <c r="AC16" s="211">
        <f>AB16-G16</f>
        <v>0</v>
      </c>
    </row>
    <row r="17" spans="1:10" x14ac:dyDescent="0.25">
      <c r="A17" s="135" t="s">
        <v>0</v>
      </c>
      <c r="B17" s="156" t="s">
        <v>104</v>
      </c>
      <c r="C17" s="125" t="s">
        <v>74</v>
      </c>
      <c r="D17" s="125"/>
      <c r="E17" s="125"/>
      <c r="F17" s="125"/>
      <c r="G17" s="117">
        <f>G18+G22+G28+G35+G41+G45</f>
        <v>736160388.74000001</v>
      </c>
      <c r="H17" s="117">
        <f t="shared" ref="H17:I17" si="2">H18+H22+H28+H35+H41+H45</f>
        <v>566382434.93499994</v>
      </c>
      <c r="I17" s="117">
        <f t="shared" si="2"/>
        <v>564719020.75808001</v>
      </c>
      <c r="J17" s="269"/>
    </row>
    <row r="18" spans="1:10" ht="49.5" customHeight="1" x14ac:dyDescent="0.25">
      <c r="A18" s="135" t="s">
        <v>76</v>
      </c>
      <c r="B18" s="156" t="s">
        <v>104</v>
      </c>
      <c r="C18" s="125" t="s">
        <v>74</v>
      </c>
      <c r="D18" s="125" t="s">
        <v>75</v>
      </c>
      <c r="E18" s="125"/>
      <c r="F18" s="125"/>
      <c r="G18" s="117">
        <f>G19</f>
        <v>6545293</v>
      </c>
      <c r="H18" s="117">
        <f t="shared" ref="H18:I20" si="3">H19</f>
        <v>6474013</v>
      </c>
      <c r="I18" s="117">
        <f t="shared" si="3"/>
        <v>6551613</v>
      </c>
    </row>
    <row r="19" spans="1:10" s="254" customFormat="1" x14ac:dyDescent="0.25">
      <c r="A19" s="135" t="s">
        <v>110</v>
      </c>
      <c r="B19" s="156" t="s">
        <v>104</v>
      </c>
      <c r="C19" s="125" t="s">
        <v>74</v>
      </c>
      <c r="D19" s="125" t="s">
        <v>75</v>
      </c>
      <c r="E19" s="125" t="s">
        <v>216</v>
      </c>
      <c r="F19" s="125"/>
      <c r="G19" s="117">
        <f>G20</f>
        <v>6545293</v>
      </c>
      <c r="H19" s="117">
        <f t="shared" si="3"/>
        <v>6474013</v>
      </c>
      <c r="I19" s="117">
        <f t="shared" si="3"/>
        <v>6551613</v>
      </c>
    </row>
    <row r="20" spans="1:10" ht="60" customHeight="1" x14ac:dyDescent="0.25">
      <c r="A20" s="242" t="s">
        <v>209</v>
      </c>
      <c r="B20" s="157" t="s">
        <v>104</v>
      </c>
      <c r="C20" s="126" t="s">
        <v>74</v>
      </c>
      <c r="D20" s="126" t="s">
        <v>75</v>
      </c>
      <c r="E20" s="126" t="s">
        <v>215</v>
      </c>
      <c r="F20" s="126"/>
      <c r="G20" s="118">
        <f>G21</f>
        <v>6545293</v>
      </c>
      <c r="H20" s="118">
        <f t="shared" si="3"/>
        <v>6474013</v>
      </c>
      <c r="I20" s="118">
        <f t="shared" si="3"/>
        <v>6551613</v>
      </c>
    </row>
    <row r="21" spans="1:10" ht="74.25" customHeight="1" x14ac:dyDescent="0.25">
      <c r="A21" s="119" t="s">
        <v>111</v>
      </c>
      <c r="B21" s="157" t="s">
        <v>104</v>
      </c>
      <c r="C21" s="126" t="s">
        <v>74</v>
      </c>
      <c r="D21" s="126" t="s">
        <v>75</v>
      </c>
      <c r="E21" s="126" t="s">
        <v>215</v>
      </c>
      <c r="F21" s="126" t="s">
        <v>105</v>
      </c>
      <c r="G21" s="147">
        <f>'приложение 3'!G19</f>
        <v>6545293</v>
      </c>
      <c r="H21" s="147">
        <f>'приложение 3'!H19</f>
        <v>6474013</v>
      </c>
      <c r="I21" s="147">
        <f>'приложение 3'!I19</f>
        <v>6551613</v>
      </c>
    </row>
    <row r="22" spans="1:10" s="254" customFormat="1" ht="61.5" customHeight="1" x14ac:dyDescent="0.25">
      <c r="A22" s="135" t="s">
        <v>102</v>
      </c>
      <c r="B22" s="156" t="s">
        <v>104</v>
      </c>
      <c r="C22" s="125" t="s">
        <v>74</v>
      </c>
      <c r="D22" s="125" t="s">
        <v>77</v>
      </c>
      <c r="E22" s="125"/>
      <c r="F22" s="125"/>
      <c r="G22" s="117">
        <f>G23</f>
        <v>4292994.66</v>
      </c>
      <c r="H22" s="117">
        <f t="shared" ref="H22:I23" si="4">H23</f>
        <v>4458544.66</v>
      </c>
      <c r="I22" s="117">
        <f t="shared" si="4"/>
        <v>4200014.66</v>
      </c>
    </row>
    <row r="23" spans="1:10" x14ac:dyDescent="0.25">
      <c r="A23" s="135" t="s">
        <v>110</v>
      </c>
      <c r="B23" s="156" t="s">
        <v>104</v>
      </c>
      <c r="C23" s="125" t="s">
        <v>74</v>
      </c>
      <c r="D23" s="125" t="s">
        <v>77</v>
      </c>
      <c r="E23" s="125" t="s">
        <v>216</v>
      </c>
      <c r="F23" s="125"/>
      <c r="G23" s="117">
        <f>G24</f>
        <v>4292994.66</v>
      </c>
      <c r="H23" s="117">
        <f t="shared" si="4"/>
        <v>4458544.66</v>
      </c>
      <c r="I23" s="117">
        <f t="shared" si="4"/>
        <v>4200014.66</v>
      </c>
    </row>
    <row r="24" spans="1:10" ht="60" customHeight="1" x14ac:dyDescent="0.25">
      <c r="A24" s="119" t="s">
        <v>209</v>
      </c>
      <c r="B24" s="157" t="s">
        <v>104</v>
      </c>
      <c r="C24" s="126" t="s">
        <v>74</v>
      </c>
      <c r="D24" s="126" t="s">
        <v>77</v>
      </c>
      <c r="E24" s="126" t="s">
        <v>215</v>
      </c>
      <c r="F24" s="126"/>
      <c r="G24" s="118">
        <f>G25+G26+G27</f>
        <v>4292994.66</v>
      </c>
      <c r="H24" s="118">
        <f t="shared" ref="H24:I24" si="5">H25+H26+H27</f>
        <v>4458544.66</v>
      </c>
      <c r="I24" s="118">
        <f t="shared" si="5"/>
        <v>4200014.66</v>
      </c>
    </row>
    <row r="25" spans="1:10" ht="76.5" customHeight="1" x14ac:dyDescent="0.25">
      <c r="A25" s="119" t="s">
        <v>111</v>
      </c>
      <c r="B25" s="157" t="s">
        <v>104</v>
      </c>
      <c r="C25" s="126" t="s">
        <v>74</v>
      </c>
      <c r="D25" s="126" t="s">
        <v>77</v>
      </c>
      <c r="E25" s="126" t="s">
        <v>215</v>
      </c>
      <c r="F25" s="126" t="s">
        <v>105</v>
      </c>
      <c r="G25" s="118">
        <f>'приложение 3'!G24</f>
        <v>958894.66</v>
      </c>
      <c r="H25" s="118">
        <f>'приложение 3'!H24</f>
        <v>988634.66</v>
      </c>
      <c r="I25" s="118">
        <f>'приложение 3'!I24</f>
        <v>698034.66</v>
      </c>
    </row>
    <row r="26" spans="1:10" ht="30.75" x14ac:dyDescent="0.25">
      <c r="A26" s="119" t="s">
        <v>402</v>
      </c>
      <c r="B26" s="157" t="s">
        <v>104</v>
      </c>
      <c r="C26" s="126" t="s">
        <v>74</v>
      </c>
      <c r="D26" s="126" t="s">
        <v>77</v>
      </c>
      <c r="E26" s="126" t="s">
        <v>215</v>
      </c>
      <c r="F26" s="126" t="s">
        <v>106</v>
      </c>
      <c r="G26" s="118">
        <f>'приложение 3'!G25</f>
        <v>3309100</v>
      </c>
      <c r="H26" s="118">
        <f>'приложение 3'!H25</f>
        <v>3444910</v>
      </c>
      <c r="I26" s="118">
        <f>'приложение 3'!I25</f>
        <v>3476980</v>
      </c>
    </row>
    <row r="27" spans="1:10" x14ac:dyDescent="0.25">
      <c r="A27" s="119" t="s">
        <v>114</v>
      </c>
      <c r="B27" s="157" t="s">
        <v>104</v>
      </c>
      <c r="C27" s="126" t="s">
        <v>74</v>
      </c>
      <c r="D27" s="126" t="s">
        <v>77</v>
      </c>
      <c r="E27" s="126" t="s">
        <v>215</v>
      </c>
      <c r="F27" s="126" t="s">
        <v>107</v>
      </c>
      <c r="G27" s="118">
        <f>'приложение 3'!G26</f>
        <v>25000</v>
      </c>
      <c r="H27" s="118">
        <f>'приложение 3'!H26</f>
        <v>25000</v>
      </c>
      <c r="I27" s="118">
        <f>'приложение 3'!I26</f>
        <v>25000</v>
      </c>
    </row>
    <row r="28" spans="1:10" ht="61.5" customHeight="1" x14ac:dyDescent="0.25">
      <c r="A28" s="236" t="s">
        <v>84</v>
      </c>
      <c r="B28" s="156" t="s">
        <v>104</v>
      </c>
      <c r="C28" s="125" t="s">
        <v>74</v>
      </c>
      <c r="D28" s="125" t="s">
        <v>78</v>
      </c>
      <c r="E28" s="125"/>
      <c r="F28" s="125"/>
      <c r="G28" s="117">
        <f>G29</f>
        <v>67878895.090000004</v>
      </c>
      <c r="H28" s="117">
        <f t="shared" ref="H28:I29" si="6">H29</f>
        <v>69137570.670000002</v>
      </c>
      <c r="I28" s="117">
        <f t="shared" si="6"/>
        <v>69566412.612080008</v>
      </c>
    </row>
    <row r="29" spans="1:10" x14ac:dyDescent="0.25">
      <c r="A29" s="135" t="s">
        <v>110</v>
      </c>
      <c r="B29" s="156" t="s">
        <v>104</v>
      </c>
      <c r="C29" s="125" t="s">
        <v>74</v>
      </c>
      <c r="D29" s="125" t="s">
        <v>78</v>
      </c>
      <c r="E29" s="125" t="s">
        <v>216</v>
      </c>
      <c r="F29" s="125"/>
      <c r="G29" s="117">
        <f>G30</f>
        <v>67878895.090000004</v>
      </c>
      <c r="H29" s="117">
        <f t="shared" si="6"/>
        <v>69137570.670000002</v>
      </c>
      <c r="I29" s="117">
        <f t="shared" si="6"/>
        <v>69566412.612080008</v>
      </c>
    </row>
    <row r="30" spans="1:10" ht="60.75" customHeight="1" x14ac:dyDescent="0.25">
      <c r="A30" s="119" t="s">
        <v>209</v>
      </c>
      <c r="B30" s="157" t="s">
        <v>104</v>
      </c>
      <c r="C30" s="126" t="s">
        <v>74</v>
      </c>
      <c r="D30" s="126" t="s">
        <v>78</v>
      </c>
      <c r="E30" s="126" t="s">
        <v>215</v>
      </c>
      <c r="F30" s="126"/>
      <c r="G30" s="118">
        <f>SUM(G31:G34)</f>
        <v>67878895.090000004</v>
      </c>
      <c r="H30" s="118">
        <f>SUM(H31:H34)</f>
        <v>69137570.670000002</v>
      </c>
      <c r="I30" s="118">
        <f>SUM(I31:I34)</f>
        <v>69566412.612080008</v>
      </c>
    </row>
    <row r="31" spans="1:10" ht="75" customHeight="1" x14ac:dyDescent="0.25">
      <c r="A31" s="119" t="s">
        <v>111</v>
      </c>
      <c r="B31" s="157" t="s">
        <v>104</v>
      </c>
      <c r="C31" s="126" t="s">
        <v>74</v>
      </c>
      <c r="D31" s="126" t="s">
        <v>78</v>
      </c>
      <c r="E31" s="126" t="s">
        <v>215</v>
      </c>
      <c r="F31" s="126" t="s">
        <v>105</v>
      </c>
      <c r="G31" s="118">
        <f>'приложение 3'!G31</f>
        <v>59973980.090000004</v>
      </c>
      <c r="H31" s="123">
        <f>'приложение 3'!H31</f>
        <v>60929184.490000002</v>
      </c>
      <c r="I31" s="123">
        <f>'приложение 3'!I31</f>
        <v>61013274.219999999</v>
      </c>
    </row>
    <row r="32" spans="1:10" s="254" customFormat="1" ht="30.75" x14ac:dyDescent="0.25">
      <c r="A32" s="119" t="s">
        <v>402</v>
      </c>
      <c r="B32" s="157" t="s">
        <v>104</v>
      </c>
      <c r="C32" s="126" t="s">
        <v>74</v>
      </c>
      <c r="D32" s="126" t="s">
        <v>78</v>
      </c>
      <c r="E32" s="126" t="s">
        <v>215</v>
      </c>
      <c r="F32" s="126" t="s">
        <v>106</v>
      </c>
      <c r="G32" s="118">
        <f>'приложение 3'!G32</f>
        <v>7699043</v>
      </c>
      <c r="H32" s="123">
        <f>'приложение 3'!H32</f>
        <v>8045499.9400000004</v>
      </c>
      <c r="I32" s="123">
        <f>'приложение 3'!I32</f>
        <v>8383410.9299999997</v>
      </c>
    </row>
    <row r="33" spans="1:9" s="254" customFormat="1" x14ac:dyDescent="0.25">
      <c r="A33" s="119" t="s">
        <v>117</v>
      </c>
      <c r="B33" s="157" t="s">
        <v>104</v>
      </c>
      <c r="C33" s="126" t="s">
        <v>74</v>
      </c>
      <c r="D33" s="126" t="s">
        <v>78</v>
      </c>
      <c r="E33" s="126" t="s">
        <v>215</v>
      </c>
      <c r="F33" s="126" t="s">
        <v>108</v>
      </c>
      <c r="G33" s="118">
        <f>'приложение 3'!G33</f>
        <v>50000</v>
      </c>
      <c r="H33" s="118">
        <f>'приложение 3'!H33</f>
        <v>0</v>
      </c>
      <c r="I33" s="118">
        <f>'приложение 3'!I33</f>
        <v>0</v>
      </c>
    </row>
    <row r="34" spans="1:9" s="254" customFormat="1" x14ac:dyDescent="0.25">
      <c r="A34" s="119" t="s">
        <v>114</v>
      </c>
      <c r="B34" s="157" t="s">
        <v>104</v>
      </c>
      <c r="C34" s="126" t="s">
        <v>74</v>
      </c>
      <c r="D34" s="126" t="s">
        <v>78</v>
      </c>
      <c r="E34" s="126" t="s">
        <v>215</v>
      </c>
      <c r="F34" s="126" t="s">
        <v>107</v>
      </c>
      <c r="G34" s="118">
        <f>'приложение 3'!G34</f>
        <v>155872</v>
      </c>
      <c r="H34" s="123">
        <f>'приложение 3'!H34</f>
        <v>162886.24</v>
      </c>
      <c r="I34" s="123">
        <f>'приложение 3'!I34</f>
        <v>169727.46208</v>
      </c>
    </row>
    <row r="35" spans="1:9" ht="46.5" customHeight="1" x14ac:dyDescent="0.25">
      <c r="A35" s="135" t="s">
        <v>85</v>
      </c>
      <c r="B35" s="156" t="s">
        <v>104</v>
      </c>
      <c r="C35" s="125" t="s">
        <v>74</v>
      </c>
      <c r="D35" s="125" t="s">
        <v>79</v>
      </c>
      <c r="E35" s="125"/>
      <c r="F35" s="125"/>
      <c r="G35" s="117">
        <f>G36</f>
        <v>39166297.460000001</v>
      </c>
      <c r="H35" s="117">
        <f t="shared" ref="H35:I36" si="7">H36</f>
        <v>40754119.93</v>
      </c>
      <c r="I35" s="117">
        <f t="shared" si="7"/>
        <v>40529448.93</v>
      </c>
    </row>
    <row r="36" spans="1:9" x14ac:dyDescent="0.25">
      <c r="A36" s="135" t="s">
        <v>110</v>
      </c>
      <c r="B36" s="156" t="s">
        <v>104</v>
      </c>
      <c r="C36" s="125" t="s">
        <v>74</v>
      </c>
      <c r="D36" s="125" t="s">
        <v>79</v>
      </c>
      <c r="E36" s="125" t="s">
        <v>216</v>
      </c>
      <c r="F36" s="125"/>
      <c r="G36" s="117">
        <f>G37</f>
        <v>39166297.460000001</v>
      </c>
      <c r="H36" s="117">
        <f t="shared" si="7"/>
        <v>40754119.93</v>
      </c>
      <c r="I36" s="117">
        <f t="shared" si="7"/>
        <v>40529448.93</v>
      </c>
    </row>
    <row r="37" spans="1:9" ht="62.25" customHeight="1" x14ac:dyDescent="0.25">
      <c r="A37" s="119" t="s">
        <v>209</v>
      </c>
      <c r="B37" s="157" t="s">
        <v>104</v>
      </c>
      <c r="C37" s="126" t="s">
        <v>74</v>
      </c>
      <c r="D37" s="126" t="s">
        <v>79</v>
      </c>
      <c r="E37" s="126" t="s">
        <v>215</v>
      </c>
      <c r="F37" s="126"/>
      <c r="G37" s="118">
        <f>SUM(G38:G40)</f>
        <v>39166297.460000001</v>
      </c>
      <c r="H37" s="118">
        <f t="shared" ref="H37:I37" si="8">SUM(H38:H40)</f>
        <v>40754119.93</v>
      </c>
      <c r="I37" s="118">
        <f t="shared" si="8"/>
        <v>40529448.93</v>
      </c>
    </row>
    <row r="38" spans="1:9" ht="74.25" customHeight="1" x14ac:dyDescent="0.25">
      <c r="A38" s="119" t="s">
        <v>111</v>
      </c>
      <c r="B38" s="157" t="s">
        <v>104</v>
      </c>
      <c r="C38" s="126" t="s">
        <v>74</v>
      </c>
      <c r="D38" s="126" t="s">
        <v>79</v>
      </c>
      <c r="E38" s="126" t="s">
        <v>215</v>
      </c>
      <c r="F38" s="126" t="s">
        <v>105</v>
      </c>
      <c r="G38" s="118">
        <f>'приложение 3'!G39+'приложение 3'!G41+'приложение 3'!G44</f>
        <v>35634312.93</v>
      </c>
      <c r="H38" s="123">
        <f>'приложение 3'!H39+'приложение 3'!H41+'приложение 3'!H44</f>
        <v>37096312.93</v>
      </c>
      <c r="I38" s="123">
        <f>'приложение 3'!I39+'приложение 3'!I41+'приложение 3'!I44</f>
        <v>36846312.93</v>
      </c>
    </row>
    <row r="39" spans="1:9" ht="30.75" x14ac:dyDescent="0.25">
      <c r="A39" s="119" t="s">
        <v>402</v>
      </c>
      <c r="B39" s="157" t="s">
        <v>104</v>
      </c>
      <c r="C39" s="126" t="s">
        <v>74</v>
      </c>
      <c r="D39" s="126" t="s">
        <v>79</v>
      </c>
      <c r="E39" s="126" t="s">
        <v>215</v>
      </c>
      <c r="F39" s="126" t="s">
        <v>106</v>
      </c>
      <c r="G39" s="118">
        <f>'приложение 3'!G42+'приложение 3'!G45</f>
        <v>3531984.5300000003</v>
      </c>
      <c r="H39" s="123">
        <f>'приложение 3'!H42+'приложение 3'!H45</f>
        <v>3657807</v>
      </c>
      <c r="I39" s="123">
        <f>'приложение 3'!I42+'приложение 3'!I45</f>
        <v>3683136</v>
      </c>
    </row>
    <row r="40" spans="1:9" x14ac:dyDescent="0.25">
      <c r="A40" s="119" t="s">
        <v>114</v>
      </c>
      <c r="B40" s="157" t="s">
        <v>104</v>
      </c>
      <c r="C40" s="126" t="s">
        <v>74</v>
      </c>
      <c r="D40" s="126" t="s">
        <v>79</v>
      </c>
      <c r="E40" s="126" t="s">
        <v>215</v>
      </c>
      <c r="F40" s="126" t="s">
        <v>107</v>
      </c>
      <c r="G40" s="118">
        <f>'приложение 3'!G46</f>
        <v>0</v>
      </c>
      <c r="H40" s="123">
        <f>'приложение 3'!H46</f>
        <v>0</v>
      </c>
      <c r="I40" s="123">
        <f>'приложение 3'!I46</f>
        <v>0</v>
      </c>
    </row>
    <row r="41" spans="1:9" x14ac:dyDescent="0.25">
      <c r="A41" s="135" t="s">
        <v>86</v>
      </c>
      <c r="B41" s="156" t="s">
        <v>104</v>
      </c>
      <c r="C41" s="125" t="s">
        <v>74</v>
      </c>
      <c r="D41" s="125" t="s">
        <v>81</v>
      </c>
      <c r="E41" s="125"/>
      <c r="F41" s="125"/>
      <c r="G41" s="117">
        <f>G42</f>
        <v>55558860.25</v>
      </c>
      <c r="H41" s="117">
        <f t="shared" ref="H41:I43" si="9">H42</f>
        <v>30000000</v>
      </c>
      <c r="I41" s="117">
        <f t="shared" si="9"/>
        <v>30000000</v>
      </c>
    </row>
    <row r="42" spans="1:9" x14ac:dyDescent="0.25">
      <c r="A42" s="135" t="s">
        <v>110</v>
      </c>
      <c r="B42" s="156" t="s">
        <v>104</v>
      </c>
      <c r="C42" s="125" t="s">
        <v>74</v>
      </c>
      <c r="D42" s="125" t="s">
        <v>81</v>
      </c>
      <c r="E42" s="125" t="s">
        <v>216</v>
      </c>
      <c r="F42" s="125"/>
      <c r="G42" s="117">
        <f>G43</f>
        <v>55558860.25</v>
      </c>
      <c r="H42" s="117">
        <f t="shared" si="9"/>
        <v>30000000</v>
      </c>
      <c r="I42" s="117">
        <f t="shared" si="9"/>
        <v>30000000</v>
      </c>
    </row>
    <row r="43" spans="1:9" x14ac:dyDescent="0.25">
      <c r="A43" s="119" t="s">
        <v>115</v>
      </c>
      <c r="B43" s="157" t="s">
        <v>104</v>
      </c>
      <c r="C43" s="126" t="s">
        <v>74</v>
      </c>
      <c r="D43" s="126" t="s">
        <v>81</v>
      </c>
      <c r="E43" s="126" t="s">
        <v>219</v>
      </c>
      <c r="F43" s="126"/>
      <c r="G43" s="118">
        <f>G44</f>
        <v>55558860.25</v>
      </c>
      <c r="H43" s="118">
        <f t="shared" si="9"/>
        <v>30000000</v>
      </c>
      <c r="I43" s="118">
        <f t="shared" si="9"/>
        <v>30000000</v>
      </c>
    </row>
    <row r="44" spans="1:9" x14ac:dyDescent="0.25">
      <c r="A44" s="119" t="s">
        <v>114</v>
      </c>
      <c r="B44" s="157" t="s">
        <v>104</v>
      </c>
      <c r="C44" s="126" t="s">
        <v>74</v>
      </c>
      <c r="D44" s="126" t="s">
        <v>81</v>
      </c>
      <c r="E44" s="126" t="s">
        <v>219</v>
      </c>
      <c r="F44" s="126" t="s">
        <v>107</v>
      </c>
      <c r="G44" s="118">
        <f>'приложение 3'!G51</f>
        <v>55558860.25</v>
      </c>
      <c r="H44" s="123">
        <f>'приложение 3'!H51</f>
        <v>30000000</v>
      </c>
      <c r="I44" s="123">
        <f>'приложение 3'!I51</f>
        <v>30000000</v>
      </c>
    </row>
    <row r="45" spans="1:9" s="205" customFormat="1" x14ac:dyDescent="0.25">
      <c r="A45" s="135" t="s">
        <v>87</v>
      </c>
      <c r="B45" s="156" t="s">
        <v>104</v>
      </c>
      <c r="C45" s="125" t="s">
        <v>74</v>
      </c>
      <c r="D45" s="125" t="s">
        <v>80</v>
      </c>
      <c r="E45" s="125"/>
      <c r="F45" s="125"/>
      <c r="G45" s="117">
        <f>G46+G49+G60</f>
        <v>562718048.27999997</v>
      </c>
      <c r="H45" s="117">
        <f>H46+H49+H60</f>
        <v>415558186.67499995</v>
      </c>
      <c r="I45" s="117">
        <f>I46+I49+I60</f>
        <v>413871531.55599999</v>
      </c>
    </row>
    <row r="46" spans="1:9" ht="47.25" x14ac:dyDescent="0.25">
      <c r="A46" s="135" t="s">
        <v>493</v>
      </c>
      <c r="B46" s="156" t="s">
        <v>104</v>
      </c>
      <c r="C46" s="125" t="s">
        <v>74</v>
      </c>
      <c r="D46" s="125" t="s">
        <v>80</v>
      </c>
      <c r="E46" s="125" t="s">
        <v>422</v>
      </c>
      <c r="F46" s="125"/>
      <c r="G46" s="117">
        <f>G47</f>
        <v>5978800</v>
      </c>
      <c r="H46" s="117">
        <f t="shared" ref="H46:I47" si="10">H47</f>
        <v>9648290</v>
      </c>
      <c r="I46" s="117">
        <f t="shared" si="10"/>
        <v>11277200</v>
      </c>
    </row>
    <row r="47" spans="1:9" ht="30.75" x14ac:dyDescent="0.25">
      <c r="A47" s="119" t="s">
        <v>559</v>
      </c>
      <c r="B47" s="157" t="s">
        <v>104</v>
      </c>
      <c r="C47" s="126" t="s">
        <v>74</v>
      </c>
      <c r="D47" s="126" t="s">
        <v>80</v>
      </c>
      <c r="E47" s="126" t="s">
        <v>353</v>
      </c>
      <c r="F47" s="126"/>
      <c r="G47" s="118">
        <f>G48</f>
        <v>5978800</v>
      </c>
      <c r="H47" s="118">
        <f t="shared" si="10"/>
        <v>9648290</v>
      </c>
      <c r="I47" s="118">
        <f t="shared" si="10"/>
        <v>11277200</v>
      </c>
    </row>
    <row r="48" spans="1:9" ht="30.75" x14ac:dyDescent="0.25">
      <c r="A48" s="119" t="s">
        <v>402</v>
      </c>
      <c r="B48" s="157" t="s">
        <v>104</v>
      </c>
      <c r="C48" s="126" t="s">
        <v>74</v>
      </c>
      <c r="D48" s="126" t="s">
        <v>80</v>
      </c>
      <c r="E48" s="126" t="s">
        <v>353</v>
      </c>
      <c r="F48" s="126" t="s">
        <v>106</v>
      </c>
      <c r="G48" s="118">
        <f>'приложение 2'!D123</f>
        <v>5978800</v>
      </c>
      <c r="H48" s="118">
        <f>'приложение 2'!E123</f>
        <v>9648290</v>
      </c>
      <c r="I48" s="118">
        <f>'приложение 2'!F123</f>
        <v>11277200</v>
      </c>
    </row>
    <row r="49" spans="1:30" ht="33.75" customHeight="1" x14ac:dyDescent="0.25">
      <c r="A49" s="135" t="s">
        <v>623</v>
      </c>
      <c r="B49" s="156" t="s">
        <v>104</v>
      </c>
      <c r="C49" s="125" t="s">
        <v>74</v>
      </c>
      <c r="D49" s="125" t="s">
        <v>80</v>
      </c>
      <c r="E49" s="125" t="s">
        <v>356</v>
      </c>
      <c r="F49" s="125"/>
      <c r="G49" s="117">
        <f>G50+G54+G58</f>
        <v>134528804.86999997</v>
      </c>
      <c r="H49" s="117">
        <f t="shared" ref="H49:I49" si="11">H50+H54+H58</f>
        <v>148583175.155</v>
      </c>
      <c r="I49" s="117">
        <f t="shared" si="11"/>
        <v>148528856.85600001</v>
      </c>
    </row>
    <row r="50" spans="1:30" x14ac:dyDescent="0.25">
      <c r="A50" s="119" t="s">
        <v>409</v>
      </c>
      <c r="B50" s="157" t="s">
        <v>104</v>
      </c>
      <c r="C50" s="126" t="s">
        <v>74</v>
      </c>
      <c r="D50" s="126" t="s">
        <v>80</v>
      </c>
      <c r="E50" s="126" t="s">
        <v>357</v>
      </c>
      <c r="F50" s="126"/>
      <c r="G50" s="118">
        <f>SUM(G51:G53)</f>
        <v>34562351</v>
      </c>
      <c r="H50" s="118">
        <f>SUM(H51:H53)</f>
        <v>34626689.369999997</v>
      </c>
      <c r="I50" s="118">
        <f>SUM(I51:I53)</f>
        <v>34621952.189999998</v>
      </c>
      <c r="AD50" s="199"/>
    </row>
    <row r="51" spans="1:30" ht="75.75" x14ac:dyDescent="0.25">
      <c r="A51" s="119" t="s">
        <v>111</v>
      </c>
      <c r="B51" s="157" t="s">
        <v>104</v>
      </c>
      <c r="C51" s="126" t="s">
        <v>74</v>
      </c>
      <c r="D51" s="126" t="s">
        <v>80</v>
      </c>
      <c r="E51" s="126" t="s">
        <v>357</v>
      </c>
      <c r="F51" s="126" t="s">
        <v>105</v>
      </c>
      <c r="G51" s="118">
        <f>'приложение 2'!D129</f>
        <v>32509386.699999999</v>
      </c>
      <c r="H51" s="123">
        <f>'приложение 2'!E129</f>
        <v>32983290</v>
      </c>
      <c r="I51" s="123">
        <f>'приложение 2'!F129</f>
        <v>32983290</v>
      </c>
    </row>
    <row r="52" spans="1:30" ht="30.75" x14ac:dyDescent="0.25">
      <c r="A52" s="119" t="s">
        <v>402</v>
      </c>
      <c r="B52" s="157" t="s">
        <v>104</v>
      </c>
      <c r="C52" s="126" t="s">
        <v>74</v>
      </c>
      <c r="D52" s="126" t="s">
        <v>80</v>
      </c>
      <c r="E52" s="126" t="s">
        <v>357</v>
      </c>
      <c r="F52" s="126" t="s">
        <v>106</v>
      </c>
      <c r="G52" s="118">
        <f>'приложение 2'!D130</f>
        <v>2017394.3</v>
      </c>
      <c r="H52" s="123">
        <f>'приложение 2'!E130</f>
        <v>1643399.37</v>
      </c>
      <c r="I52" s="123">
        <f>'приложение 2'!F130</f>
        <v>1638662.19</v>
      </c>
    </row>
    <row r="53" spans="1:30" s="255" customFormat="1" x14ac:dyDescent="0.25">
      <c r="A53" s="119" t="s">
        <v>114</v>
      </c>
      <c r="B53" s="157" t="s">
        <v>104</v>
      </c>
      <c r="C53" s="126" t="s">
        <v>74</v>
      </c>
      <c r="D53" s="126" t="s">
        <v>80</v>
      </c>
      <c r="E53" s="126" t="s">
        <v>357</v>
      </c>
      <c r="F53" s="126" t="s">
        <v>107</v>
      </c>
      <c r="G53" s="118">
        <f>'приложение 2'!D131</f>
        <v>35570</v>
      </c>
      <c r="H53" s="123">
        <f>'приложение 2'!E131</f>
        <v>0</v>
      </c>
      <c r="I53" s="123">
        <f>'приложение 2'!F131</f>
        <v>0</v>
      </c>
    </row>
    <row r="54" spans="1:30" s="255" customFormat="1" x14ac:dyDescent="0.25">
      <c r="A54" s="93" t="s">
        <v>430</v>
      </c>
      <c r="B54" s="157" t="s">
        <v>104</v>
      </c>
      <c r="C54" s="126" t="s">
        <v>74</v>
      </c>
      <c r="D54" s="126" t="s">
        <v>80</v>
      </c>
      <c r="E54" s="126" t="s">
        <v>358</v>
      </c>
      <c r="F54" s="126"/>
      <c r="G54" s="118">
        <f>G55+G56+G57</f>
        <v>74461248.399999976</v>
      </c>
      <c r="H54" s="118">
        <f t="shared" ref="H54:I54" si="12">H55+H56+H57</f>
        <v>113381735.785</v>
      </c>
      <c r="I54" s="118">
        <f t="shared" si="12"/>
        <v>113333804.66600001</v>
      </c>
    </row>
    <row r="55" spans="1:30" s="255" customFormat="1" ht="30.75" x14ac:dyDescent="0.25">
      <c r="A55" s="119" t="s">
        <v>402</v>
      </c>
      <c r="B55" s="157" t="s">
        <v>104</v>
      </c>
      <c r="C55" s="126" t="s">
        <v>74</v>
      </c>
      <c r="D55" s="126" t="s">
        <v>80</v>
      </c>
      <c r="E55" s="126" t="s">
        <v>358</v>
      </c>
      <c r="F55" s="126" t="s">
        <v>106</v>
      </c>
      <c r="G55" s="118">
        <f>'приложение 2'!D133</f>
        <v>10380169.25</v>
      </c>
      <c r="H55" s="123">
        <f>'приложение 2'!E133</f>
        <v>13381735.785</v>
      </c>
      <c r="I55" s="123">
        <f>'приложение 2'!F133</f>
        <v>13333804.666000001</v>
      </c>
    </row>
    <row r="56" spans="1:30" s="255" customFormat="1" ht="30.75" x14ac:dyDescent="0.25">
      <c r="A56" s="119" t="s">
        <v>304</v>
      </c>
      <c r="B56" s="157" t="s">
        <v>104</v>
      </c>
      <c r="C56" s="126" t="s">
        <v>74</v>
      </c>
      <c r="D56" s="126" t="s">
        <v>80</v>
      </c>
      <c r="E56" s="126" t="s">
        <v>358</v>
      </c>
      <c r="F56" s="126" t="s">
        <v>230</v>
      </c>
      <c r="G56" s="118">
        <v>64080951.799999982</v>
      </c>
      <c r="H56" s="123">
        <v>100000000</v>
      </c>
      <c r="I56" s="123">
        <v>100000000</v>
      </c>
    </row>
    <row r="57" spans="1:30" s="255" customFormat="1" x14ac:dyDescent="0.25">
      <c r="A57" s="119" t="s">
        <v>114</v>
      </c>
      <c r="B57" s="157" t="s">
        <v>104</v>
      </c>
      <c r="C57" s="126" t="s">
        <v>74</v>
      </c>
      <c r="D57" s="126" t="s">
        <v>80</v>
      </c>
      <c r="E57" s="126" t="s">
        <v>358</v>
      </c>
      <c r="F57" s="126" t="s">
        <v>107</v>
      </c>
      <c r="G57" s="118">
        <f>'приложение 2'!D135</f>
        <v>127.35</v>
      </c>
      <c r="H57" s="123"/>
      <c r="I57" s="123"/>
    </row>
    <row r="58" spans="1:30" x14ac:dyDescent="0.25">
      <c r="A58" s="119" t="s">
        <v>431</v>
      </c>
      <c r="B58" s="157" t="s">
        <v>104</v>
      </c>
      <c r="C58" s="126" t="s">
        <v>74</v>
      </c>
      <c r="D58" s="126" t="s">
        <v>80</v>
      </c>
      <c r="E58" s="126" t="s">
        <v>432</v>
      </c>
      <c r="F58" s="126"/>
      <c r="G58" s="118">
        <f>G59</f>
        <v>25505205.470000003</v>
      </c>
      <c r="H58" s="118">
        <f t="shared" ref="H58:I58" si="13">H59</f>
        <v>574750</v>
      </c>
      <c r="I58" s="118">
        <f t="shared" si="13"/>
        <v>573100</v>
      </c>
    </row>
    <row r="59" spans="1:30" ht="30.75" x14ac:dyDescent="0.25">
      <c r="A59" s="119" t="s">
        <v>402</v>
      </c>
      <c r="B59" s="157" t="s">
        <v>104</v>
      </c>
      <c r="C59" s="126" t="s">
        <v>74</v>
      </c>
      <c r="D59" s="126" t="s">
        <v>80</v>
      </c>
      <c r="E59" s="126" t="s">
        <v>432</v>
      </c>
      <c r="F59" s="126" t="s">
        <v>106</v>
      </c>
      <c r="G59" s="118">
        <f>'приложение 2'!D137</f>
        <v>25505205.470000003</v>
      </c>
      <c r="H59" s="123">
        <f>'приложение 2'!E137</f>
        <v>574750</v>
      </c>
      <c r="I59" s="123">
        <f>'приложение 2'!F137</f>
        <v>573100</v>
      </c>
    </row>
    <row r="60" spans="1:30" x14ac:dyDescent="0.25">
      <c r="A60" s="135" t="s">
        <v>110</v>
      </c>
      <c r="B60" s="156" t="s">
        <v>104</v>
      </c>
      <c r="C60" s="125" t="s">
        <v>74</v>
      </c>
      <c r="D60" s="125" t="s">
        <v>80</v>
      </c>
      <c r="E60" s="128">
        <v>9900000000</v>
      </c>
      <c r="F60" s="125"/>
      <c r="G60" s="117">
        <f>G61+G66</f>
        <v>422210443.40999997</v>
      </c>
      <c r="H60" s="117">
        <f t="shared" ref="H60:I60" si="14">H61+H66</f>
        <v>257326721.51999998</v>
      </c>
      <c r="I60" s="117">
        <f t="shared" si="14"/>
        <v>254065474.69999999</v>
      </c>
    </row>
    <row r="61" spans="1:30" ht="63.75" customHeight="1" x14ac:dyDescent="0.25">
      <c r="A61" s="129" t="s">
        <v>209</v>
      </c>
      <c r="B61" s="157" t="s">
        <v>104</v>
      </c>
      <c r="C61" s="126" t="s">
        <v>74</v>
      </c>
      <c r="D61" s="126" t="s">
        <v>80</v>
      </c>
      <c r="E61" s="131">
        <v>9910000000</v>
      </c>
      <c r="F61" s="126"/>
      <c r="G61" s="118">
        <f>SUM(G62:G65)</f>
        <v>264630624.16999999</v>
      </c>
      <c r="H61" s="118">
        <f t="shared" ref="H61:I61" si="15">SUM(H62:H65)</f>
        <v>249270765.56999999</v>
      </c>
      <c r="I61" s="118">
        <f t="shared" si="15"/>
        <v>245911823.56</v>
      </c>
    </row>
    <row r="62" spans="1:30" ht="75.75" x14ac:dyDescent="0.25">
      <c r="A62" s="119" t="s">
        <v>111</v>
      </c>
      <c r="B62" s="157" t="s">
        <v>104</v>
      </c>
      <c r="C62" s="126" t="s">
        <v>74</v>
      </c>
      <c r="D62" s="126" t="s">
        <v>80</v>
      </c>
      <c r="E62" s="131">
        <v>9910000000</v>
      </c>
      <c r="F62" s="126" t="s">
        <v>105</v>
      </c>
      <c r="G62" s="118">
        <f>'приложение 3'!G56+'приложение 3'!G58+'приложение 3'!G60+'приложение 3'!G65+'приложение 3'!G69</f>
        <v>53370092.689999998</v>
      </c>
      <c r="H62" s="118">
        <f>'приложение 3'!H56+'приложение 3'!H58+'приложение 3'!H60+'приложение 3'!H65+'приложение 3'!H69</f>
        <v>53359142.589999996</v>
      </c>
      <c r="I62" s="118">
        <f>'приложение 3'!I56+'приложение 3'!I58+'приложение 3'!I60+'приложение 3'!I65+'приложение 3'!I69</f>
        <v>53563524.879999995</v>
      </c>
    </row>
    <row r="63" spans="1:30" ht="30.75" x14ac:dyDescent="0.25">
      <c r="A63" s="119" t="s">
        <v>402</v>
      </c>
      <c r="B63" s="157" t="s">
        <v>104</v>
      </c>
      <c r="C63" s="126" t="s">
        <v>74</v>
      </c>
      <c r="D63" s="126" t="s">
        <v>80</v>
      </c>
      <c r="E63" s="131">
        <v>9910000000</v>
      </c>
      <c r="F63" s="126" t="s">
        <v>106</v>
      </c>
      <c r="G63" s="118">
        <f>'приложение 3'!G61+'приложение 3'!G66+'приложение 3'!G70</f>
        <v>14238899.060000001</v>
      </c>
      <c r="H63" s="118">
        <f>'приложение 3'!H61+'приложение 3'!H66+'приложение 3'!H70</f>
        <v>14261115.5</v>
      </c>
      <c r="I63" s="118">
        <f>'приложение 3'!I61+'приложение 3'!I66+'приложение 3'!I70</f>
        <v>14781103.42</v>
      </c>
    </row>
    <row r="64" spans="1:30" ht="30.75" x14ac:dyDescent="0.25">
      <c r="A64" s="129" t="s">
        <v>120</v>
      </c>
      <c r="B64" s="157" t="s">
        <v>104</v>
      </c>
      <c r="C64" s="126" t="s">
        <v>74</v>
      </c>
      <c r="D64" s="126" t="s">
        <v>80</v>
      </c>
      <c r="E64" s="131">
        <v>9910000000</v>
      </c>
      <c r="F64" s="126" t="s">
        <v>123</v>
      </c>
      <c r="G64" s="118">
        <f>'приложение 3'!G63</f>
        <v>195731129.31999999</v>
      </c>
      <c r="H64" s="123">
        <f>'приложение 3'!H63</f>
        <v>180355649.47999999</v>
      </c>
      <c r="I64" s="123">
        <f>'приложение 3'!I63</f>
        <v>176267250.25999999</v>
      </c>
    </row>
    <row r="65" spans="1:9" x14ac:dyDescent="0.25">
      <c r="A65" s="119" t="s">
        <v>114</v>
      </c>
      <c r="B65" s="157" t="s">
        <v>104</v>
      </c>
      <c r="C65" s="126" t="s">
        <v>74</v>
      </c>
      <c r="D65" s="126" t="s">
        <v>80</v>
      </c>
      <c r="E65" s="131">
        <v>9910000001</v>
      </c>
      <c r="F65" s="126" t="s">
        <v>107</v>
      </c>
      <c r="G65" s="118">
        <f>'приложение 3'!G67+'приложение 3'!G71</f>
        <v>1290503.1000000001</v>
      </c>
      <c r="H65" s="118">
        <f>'приложение 3'!H67+'приложение 3'!H71</f>
        <v>1294858</v>
      </c>
      <c r="I65" s="118">
        <f>'приложение 3'!I67+'приложение 3'!I71</f>
        <v>1299945</v>
      </c>
    </row>
    <row r="66" spans="1:9" s="255" customFormat="1" x14ac:dyDescent="0.25">
      <c r="A66" s="119" t="s">
        <v>89</v>
      </c>
      <c r="B66" s="157" t="s">
        <v>104</v>
      </c>
      <c r="C66" s="126" t="s">
        <v>74</v>
      </c>
      <c r="D66" s="126" t="s">
        <v>80</v>
      </c>
      <c r="E66" s="126" t="s">
        <v>219</v>
      </c>
      <c r="F66" s="126"/>
      <c r="G66" s="118">
        <f>'приложение 3'!G72</f>
        <v>157579819.24000001</v>
      </c>
      <c r="H66" s="118">
        <f>'приложение 3'!H72</f>
        <v>8055955.9500000002</v>
      </c>
      <c r="I66" s="118">
        <f>'приложение 3'!I72</f>
        <v>8153651.1400000006</v>
      </c>
    </row>
    <row r="67" spans="1:9" s="254" customFormat="1" ht="30.75" x14ac:dyDescent="0.25">
      <c r="A67" s="119" t="s">
        <v>402</v>
      </c>
      <c r="B67" s="157" t="s">
        <v>104</v>
      </c>
      <c r="C67" s="126" t="s">
        <v>74</v>
      </c>
      <c r="D67" s="126" t="s">
        <v>80</v>
      </c>
      <c r="E67" s="126" t="s">
        <v>219</v>
      </c>
      <c r="F67" s="126" t="s">
        <v>106</v>
      </c>
      <c r="G67" s="118">
        <f>'приложение 3'!G76+'приложение 3'!G78</f>
        <v>101741195.42</v>
      </c>
      <c r="H67" s="118">
        <f>'приложение 3'!H76+'приложение 3'!H78</f>
        <v>7826075.9500000002</v>
      </c>
      <c r="I67" s="118">
        <f>'приложение 3'!I76+'приложение 3'!I78</f>
        <v>7923771.1400000006</v>
      </c>
    </row>
    <row r="68" spans="1:9" s="255" customFormat="1" x14ac:dyDescent="0.25">
      <c r="A68" s="119" t="s">
        <v>117</v>
      </c>
      <c r="B68" s="157" t="s">
        <v>104</v>
      </c>
      <c r="C68" s="126" t="s">
        <v>74</v>
      </c>
      <c r="D68" s="126" t="s">
        <v>80</v>
      </c>
      <c r="E68" s="126" t="s">
        <v>219</v>
      </c>
      <c r="F68" s="126" t="s">
        <v>108</v>
      </c>
      <c r="G68" s="118">
        <f>'приложение 3'!G80</f>
        <v>1126700.69</v>
      </c>
      <c r="H68" s="123">
        <f>'приложение 3'!H79</f>
        <v>229880</v>
      </c>
      <c r="I68" s="123">
        <f>'приложение 3'!I79</f>
        <v>229880</v>
      </c>
    </row>
    <row r="69" spans="1:9" s="255" customFormat="1" ht="45.75" x14ac:dyDescent="0.25">
      <c r="A69" s="119" t="s">
        <v>456</v>
      </c>
      <c r="B69" s="157" t="s">
        <v>104</v>
      </c>
      <c r="C69" s="126" t="s">
        <v>74</v>
      </c>
      <c r="D69" s="126" t="s">
        <v>80</v>
      </c>
      <c r="E69" s="126" t="s">
        <v>219</v>
      </c>
      <c r="F69" s="126" t="s">
        <v>230</v>
      </c>
      <c r="G69" s="118">
        <f>'приложение 3'!G82</f>
        <v>22234520</v>
      </c>
      <c r="H69" s="123">
        <v>0</v>
      </c>
      <c r="I69" s="123">
        <v>0</v>
      </c>
    </row>
    <row r="70" spans="1:9" s="255" customFormat="1" ht="35.25" customHeight="1" x14ac:dyDescent="0.25">
      <c r="A70" s="129" t="s">
        <v>120</v>
      </c>
      <c r="B70" s="157" t="s">
        <v>104</v>
      </c>
      <c r="C70" s="126" t="s">
        <v>74</v>
      </c>
      <c r="D70" s="126" t="s">
        <v>80</v>
      </c>
      <c r="E70" s="126" t="s">
        <v>219</v>
      </c>
      <c r="F70" s="126" t="s">
        <v>123</v>
      </c>
      <c r="G70" s="118">
        <f>'приложение 3'!G84</f>
        <v>23706954.520000003</v>
      </c>
      <c r="H70" s="118">
        <f>'приложение 3'!H84</f>
        <v>0</v>
      </c>
      <c r="I70" s="118">
        <f>'приложение 3'!I84</f>
        <v>0</v>
      </c>
    </row>
    <row r="71" spans="1:9" s="255" customFormat="1" x14ac:dyDescent="0.25">
      <c r="A71" s="129" t="s">
        <v>114</v>
      </c>
      <c r="B71" s="157" t="s">
        <v>104</v>
      </c>
      <c r="C71" s="126" t="s">
        <v>74</v>
      </c>
      <c r="D71" s="126" t="s">
        <v>80</v>
      </c>
      <c r="E71" s="126" t="s">
        <v>219</v>
      </c>
      <c r="F71" s="126" t="s">
        <v>107</v>
      </c>
      <c r="G71" s="118">
        <f>'приложение 3'!G73+'приложение 3'!G86</f>
        <v>1112717.5</v>
      </c>
      <c r="H71" s="118"/>
      <c r="I71" s="118"/>
    </row>
    <row r="72" spans="1:9" s="255" customFormat="1" ht="30.75" x14ac:dyDescent="0.25">
      <c r="A72" s="119" t="s">
        <v>304</v>
      </c>
      <c r="B72" s="157" t="s">
        <v>104</v>
      </c>
      <c r="C72" s="126" t="s">
        <v>74</v>
      </c>
      <c r="D72" s="126" t="s">
        <v>80</v>
      </c>
      <c r="E72" s="126" t="s">
        <v>454</v>
      </c>
      <c r="F72" s="126"/>
      <c r="G72" s="118">
        <f>'приложение 3'!G87</f>
        <v>7657731.1100000003</v>
      </c>
      <c r="H72" s="118">
        <f>'приложение 3'!H87</f>
        <v>0</v>
      </c>
      <c r="I72" s="118">
        <f>'приложение 3'!I87</f>
        <v>0</v>
      </c>
    </row>
    <row r="73" spans="1:9" s="255" customFormat="1" ht="30.75" x14ac:dyDescent="0.25">
      <c r="A73" s="119" t="s">
        <v>402</v>
      </c>
      <c r="B73" s="157" t="s">
        <v>104</v>
      </c>
      <c r="C73" s="126" t="s">
        <v>74</v>
      </c>
      <c r="D73" s="126" t="s">
        <v>80</v>
      </c>
      <c r="E73" s="126" t="s">
        <v>454</v>
      </c>
      <c r="F73" s="126" t="s">
        <v>106</v>
      </c>
      <c r="G73" s="118">
        <f>'приложение 3'!G88</f>
        <v>1787279.66</v>
      </c>
      <c r="H73" s="118">
        <f>'приложение 3'!H88</f>
        <v>0</v>
      </c>
      <c r="I73" s="118">
        <f>'приложение 3'!I88</f>
        <v>0</v>
      </c>
    </row>
    <row r="74" spans="1:9" s="255" customFormat="1" ht="30.75" x14ac:dyDescent="0.25">
      <c r="A74" s="119" t="s">
        <v>304</v>
      </c>
      <c r="B74" s="157" t="s">
        <v>104</v>
      </c>
      <c r="C74" s="126" t="s">
        <v>74</v>
      </c>
      <c r="D74" s="126" t="s">
        <v>80</v>
      </c>
      <c r="E74" s="126" t="s">
        <v>454</v>
      </c>
      <c r="F74" s="126" t="s">
        <v>230</v>
      </c>
      <c r="G74" s="118">
        <f>'приложение 3'!G89</f>
        <v>5870451.4500000002</v>
      </c>
      <c r="H74" s="123">
        <v>0</v>
      </c>
      <c r="I74" s="123">
        <v>0</v>
      </c>
    </row>
    <row r="75" spans="1:9" s="256" customFormat="1" ht="31.5" x14ac:dyDescent="0.25">
      <c r="A75" s="135" t="s">
        <v>1</v>
      </c>
      <c r="B75" s="156" t="s">
        <v>104</v>
      </c>
      <c r="C75" s="125" t="s">
        <v>77</v>
      </c>
      <c r="D75" s="125"/>
      <c r="E75" s="125"/>
      <c r="F75" s="125"/>
      <c r="G75" s="117">
        <f>G76</f>
        <v>19982979.82</v>
      </c>
      <c r="H75" s="117">
        <f t="shared" ref="H75:I75" si="16">H76</f>
        <v>14035835.120000001</v>
      </c>
      <c r="I75" s="117">
        <f t="shared" si="16"/>
        <v>14299814.4</v>
      </c>
    </row>
    <row r="76" spans="1:9" s="256" customFormat="1" ht="51.75" customHeight="1" x14ac:dyDescent="0.25">
      <c r="A76" s="135" t="s">
        <v>90</v>
      </c>
      <c r="B76" s="156" t="s">
        <v>104</v>
      </c>
      <c r="C76" s="125" t="s">
        <v>77</v>
      </c>
      <c r="D76" s="125" t="s">
        <v>83</v>
      </c>
      <c r="E76" s="125"/>
      <c r="F76" s="125"/>
      <c r="G76" s="117">
        <f>G77+G80</f>
        <v>19982979.82</v>
      </c>
      <c r="H76" s="117">
        <f t="shared" ref="H76:I76" si="17">H77+H80</f>
        <v>14035835.120000001</v>
      </c>
      <c r="I76" s="117">
        <f t="shared" si="17"/>
        <v>14299814.4</v>
      </c>
    </row>
    <row r="77" spans="1:9" s="256" customFormat="1" ht="51.75" customHeight="1" x14ac:dyDescent="0.25">
      <c r="A77" s="135" t="s">
        <v>672</v>
      </c>
      <c r="B77" s="156" t="s">
        <v>104</v>
      </c>
      <c r="C77" s="125" t="s">
        <v>77</v>
      </c>
      <c r="D77" s="125" t="s">
        <v>83</v>
      </c>
      <c r="E77" s="125" t="s">
        <v>354</v>
      </c>
      <c r="F77" s="125"/>
      <c r="G77" s="117">
        <f>G78</f>
        <v>3978800</v>
      </c>
      <c r="H77" s="117">
        <f t="shared" ref="H77:I77" si="18">H78</f>
        <v>1500000</v>
      </c>
      <c r="I77" s="117">
        <f t="shared" si="18"/>
        <v>1500000</v>
      </c>
    </row>
    <row r="78" spans="1:9" s="255" customFormat="1" ht="54" customHeight="1" x14ac:dyDescent="0.25">
      <c r="A78" s="119" t="s">
        <v>673</v>
      </c>
      <c r="B78" s="157" t="s">
        <v>104</v>
      </c>
      <c r="C78" s="126" t="s">
        <v>77</v>
      </c>
      <c r="D78" s="126" t="s">
        <v>83</v>
      </c>
      <c r="E78" s="126" t="s">
        <v>355</v>
      </c>
      <c r="F78" s="126"/>
      <c r="G78" s="118">
        <f>G79</f>
        <v>3978800</v>
      </c>
      <c r="H78" s="118">
        <f t="shared" ref="H78:I78" si="19">H79</f>
        <v>1500000</v>
      </c>
      <c r="I78" s="118">
        <f t="shared" si="19"/>
        <v>1500000</v>
      </c>
    </row>
    <row r="79" spans="1:9" s="255" customFormat="1" ht="30.75" x14ac:dyDescent="0.25">
      <c r="A79" s="119" t="s">
        <v>402</v>
      </c>
      <c r="B79" s="157" t="s">
        <v>104</v>
      </c>
      <c r="C79" s="126" t="s">
        <v>77</v>
      </c>
      <c r="D79" s="126" t="s">
        <v>83</v>
      </c>
      <c r="E79" s="126" t="s">
        <v>355</v>
      </c>
      <c r="F79" s="126" t="s">
        <v>106</v>
      </c>
      <c r="G79" s="118">
        <f>'приложение 2'!D160</f>
        <v>3978800</v>
      </c>
      <c r="H79" s="118">
        <f>'приложение 2'!E160</f>
        <v>1500000</v>
      </c>
      <c r="I79" s="118">
        <f>'приложение 2'!F160</f>
        <v>1500000</v>
      </c>
    </row>
    <row r="80" spans="1:9" s="255" customFormat="1" x14ac:dyDescent="0.25">
      <c r="A80" s="124" t="s">
        <v>110</v>
      </c>
      <c r="B80" s="157" t="s">
        <v>104</v>
      </c>
      <c r="C80" s="125" t="s">
        <v>77</v>
      </c>
      <c r="D80" s="125" t="s">
        <v>83</v>
      </c>
      <c r="E80" s="128">
        <v>9900000000</v>
      </c>
      <c r="F80" s="128"/>
      <c r="G80" s="117">
        <f>G81+G85</f>
        <v>16004179.82</v>
      </c>
      <c r="H80" s="117">
        <f>H81+H85</f>
        <v>12535835.120000001</v>
      </c>
      <c r="I80" s="117">
        <f>I81+I85</f>
        <v>12799814.4</v>
      </c>
    </row>
    <row r="81" spans="1:9" s="255" customFormat="1" ht="60.75" x14ac:dyDescent="0.25">
      <c r="A81" s="129" t="s">
        <v>209</v>
      </c>
      <c r="B81" s="157" t="s">
        <v>104</v>
      </c>
      <c r="C81" s="126" t="s">
        <v>77</v>
      </c>
      <c r="D81" s="126" t="s">
        <v>83</v>
      </c>
      <c r="E81" s="131">
        <v>9910000000</v>
      </c>
      <c r="F81" s="131"/>
      <c r="G81" s="118">
        <f>SUM(G82:G84)</f>
        <v>11944400</v>
      </c>
      <c r="H81" s="118">
        <f t="shared" ref="H81:I81" si="20">SUM(H82:H84)</f>
        <v>11535835.120000001</v>
      </c>
      <c r="I81" s="118">
        <f t="shared" si="20"/>
        <v>11799814.4</v>
      </c>
    </row>
    <row r="82" spans="1:9" s="255" customFormat="1" ht="75.75" x14ac:dyDescent="0.25">
      <c r="A82" s="119" t="s">
        <v>111</v>
      </c>
      <c r="B82" s="157" t="s">
        <v>104</v>
      </c>
      <c r="C82" s="126" t="s">
        <v>77</v>
      </c>
      <c r="D82" s="126" t="s">
        <v>83</v>
      </c>
      <c r="E82" s="131">
        <v>9910000000</v>
      </c>
      <c r="F82" s="126" t="s">
        <v>105</v>
      </c>
      <c r="G82" s="118">
        <f>'приложение 3'!G95</f>
        <v>9823661</v>
      </c>
      <c r="H82" s="118">
        <f>'приложение 3'!H95</f>
        <v>9688205.4000000004</v>
      </c>
      <c r="I82" s="118">
        <f>'приложение 3'!I95</f>
        <v>9819205.4000000004</v>
      </c>
    </row>
    <row r="83" spans="1:9" s="255" customFormat="1" ht="30.75" x14ac:dyDescent="0.25">
      <c r="A83" s="119" t="s">
        <v>402</v>
      </c>
      <c r="B83" s="157" t="s">
        <v>104</v>
      </c>
      <c r="C83" s="126" t="s">
        <v>77</v>
      </c>
      <c r="D83" s="126" t="s">
        <v>83</v>
      </c>
      <c r="E83" s="131">
        <v>9910000000</v>
      </c>
      <c r="F83" s="126" t="s">
        <v>106</v>
      </c>
      <c r="G83" s="118">
        <f>'приложение 3'!G96</f>
        <v>2096039</v>
      </c>
      <c r="H83" s="118">
        <f>'приложение 3'!H96</f>
        <v>1822929.72</v>
      </c>
      <c r="I83" s="118">
        <f>'приложение 3'!I96</f>
        <v>1955909</v>
      </c>
    </row>
    <row r="84" spans="1:9" s="255" customFormat="1" x14ac:dyDescent="0.25">
      <c r="A84" s="119" t="s">
        <v>114</v>
      </c>
      <c r="B84" s="157" t="s">
        <v>104</v>
      </c>
      <c r="C84" s="126" t="s">
        <v>77</v>
      </c>
      <c r="D84" s="126" t="s">
        <v>83</v>
      </c>
      <c r="E84" s="131">
        <v>9910000000</v>
      </c>
      <c r="F84" s="131">
        <v>800</v>
      </c>
      <c r="G84" s="118">
        <f>'приложение 3'!G97</f>
        <v>24700</v>
      </c>
      <c r="H84" s="118">
        <f>'приложение 3'!H97</f>
        <v>24700</v>
      </c>
      <c r="I84" s="118">
        <f>'приложение 3'!I97</f>
        <v>24700</v>
      </c>
    </row>
    <row r="85" spans="1:9" s="256" customFormat="1" x14ac:dyDescent="0.25">
      <c r="A85" s="158" t="s">
        <v>89</v>
      </c>
      <c r="B85" s="157" t="s">
        <v>104</v>
      </c>
      <c r="C85" s="159" t="s">
        <v>77</v>
      </c>
      <c r="D85" s="159" t="s">
        <v>83</v>
      </c>
      <c r="E85" s="160">
        <v>9950000000</v>
      </c>
      <c r="F85" s="132"/>
      <c r="G85" s="118">
        <f>G86</f>
        <v>4059779.82</v>
      </c>
      <c r="H85" s="118">
        <f t="shared" ref="H85:I85" si="21">H86</f>
        <v>1000000</v>
      </c>
      <c r="I85" s="118">
        <f t="shared" si="21"/>
        <v>1000000</v>
      </c>
    </row>
    <row r="86" spans="1:9" s="255" customFormat="1" ht="30.75" x14ac:dyDescent="0.25">
      <c r="A86" s="119" t="s">
        <v>402</v>
      </c>
      <c r="B86" s="157" t="s">
        <v>104</v>
      </c>
      <c r="C86" s="126" t="s">
        <v>77</v>
      </c>
      <c r="D86" s="126" t="s">
        <v>83</v>
      </c>
      <c r="E86" s="160">
        <v>9950000000</v>
      </c>
      <c r="F86" s="131">
        <v>200</v>
      </c>
      <c r="G86" s="118">
        <f>'приложение 3'!G100+'приложение 3'!G102</f>
        <v>4059779.82</v>
      </c>
      <c r="H86" s="118">
        <f>'приложение 3'!H100+'приложение 3'!H102</f>
        <v>1000000</v>
      </c>
      <c r="I86" s="118">
        <f>'приложение 3'!I100+'приложение 3'!I102</f>
        <v>1000000</v>
      </c>
    </row>
    <row r="87" spans="1:9" s="256" customFormat="1" x14ac:dyDescent="0.25">
      <c r="A87" s="135" t="s">
        <v>2</v>
      </c>
      <c r="B87" s="156" t="s">
        <v>104</v>
      </c>
      <c r="C87" s="125" t="s">
        <v>78</v>
      </c>
      <c r="D87" s="125"/>
      <c r="E87" s="125"/>
      <c r="F87" s="125"/>
      <c r="G87" s="117">
        <f>G88+G92+G108+G115+G120+G123</f>
        <v>350049790.76000005</v>
      </c>
      <c r="H87" s="117">
        <f>H88+H92+H108+H115+H123</f>
        <v>120187043.56999999</v>
      </c>
      <c r="I87" s="117">
        <f>I88+I92+I108+I115+I123</f>
        <v>118631163.63999999</v>
      </c>
    </row>
    <row r="88" spans="1:9" s="256" customFormat="1" x14ac:dyDescent="0.25">
      <c r="A88" s="135" t="s">
        <v>129</v>
      </c>
      <c r="B88" s="156" t="s">
        <v>104</v>
      </c>
      <c r="C88" s="125" t="s">
        <v>78</v>
      </c>
      <c r="D88" s="125" t="s">
        <v>74</v>
      </c>
      <c r="E88" s="125"/>
      <c r="F88" s="125"/>
      <c r="G88" s="117">
        <f>G89</f>
        <v>828848.27</v>
      </c>
      <c r="H88" s="117">
        <f t="shared" ref="H88:I90" si="22">H89</f>
        <v>828848.27</v>
      </c>
      <c r="I88" s="117">
        <f t="shared" si="22"/>
        <v>828848.27</v>
      </c>
    </row>
    <row r="89" spans="1:9" s="256" customFormat="1" x14ac:dyDescent="0.25">
      <c r="A89" s="135" t="s">
        <v>110</v>
      </c>
      <c r="B89" s="156" t="s">
        <v>104</v>
      </c>
      <c r="C89" s="125" t="s">
        <v>78</v>
      </c>
      <c r="D89" s="125" t="s">
        <v>74</v>
      </c>
      <c r="E89" s="125">
        <v>9900000000</v>
      </c>
      <c r="F89" s="125"/>
      <c r="G89" s="117">
        <f>G90</f>
        <v>828848.27</v>
      </c>
      <c r="H89" s="117">
        <f t="shared" si="22"/>
        <v>828848.27</v>
      </c>
      <c r="I89" s="117">
        <f t="shared" si="22"/>
        <v>828848.27</v>
      </c>
    </row>
    <row r="90" spans="1:9" s="256" customFormat="1" ht="30.75" x14ac:dyDescent="0.25">
      <c r="A90" s="119" t="s">
        <v>498</v>
      </c>
      <c r="B90" s="157" t="s">
        <v>104</v>
      </c>
      <c r="C90" s="126" t="s">
        <v>78</v>
      </c>
      <c r="D90" s="126" t="s">
        <v>74</v>
      </c>
      <c r="E90" s="126" t="s">
        <v>215</v>
      </c>
      <c r="F90" s="126"/>
      <c r="G90" s="118">
        <f>G91</f>
        <v>828848.27</v>
      </c>
      <c r="H90" s="118">
        <f t="shared" si="22"/>
        <v>828848.27</v>
      </c>
      <c r="I90" s="118">
        <f t="shared" si="22"/>
        <v>828848.27</v>
      </c>
    </row>
    <row r="91" spans="1:9" s="256" customFormat="1" ht="75.75" x14ac:dyDescent="0.25">
      <c r="A91" s="119" t="s">
        <v>111</v>
      </c>
      <c r="B91" s="157" t="s">
        <v>104</v>
      </c>
      <c r="C91" s="126" t="s">
        <v>78</v>
      </c>
      <c r="D91" s="126" t="s">
        <v>74</v>
      </c>
      <c r="E91" s="126" t="s">
        <v>215</v>
      </c>
      <c r="F91" s="126"/>
      <c r="G91" s="118">
        <f>'приложение 3'!G108</f>
        <v>828848.27</v>
      </c>
      <c r="H91" s="118">
        <f>'приложение 3'!H108</f>
        <v>828848.27</v>
      </c>
      <c r="I91" s="118">
        <f>'приложение 3'!I108</f>
        <v>828848.27</v>
      </c>
    </row>
    <row r="92" spans="1:9" s="256" customFormat="1" x14ac:dyDescent="0.25">
      <c r="A92" s="135" t="s">
        <v>3</v>
      </c>
      <c r="B92" s="156" t="s">
        <v>104</v>
      </c>
      <c r="C92" s="125" t="s">
        <v>78</v>
      </c>
      <c r="D92" s="125" t="s">
        <v>4</v>
      </c>
      <c r="E92" s="125"/>
      <c r="F92" s="125"/>
      <c r="G92" s="117">
        <f>G93+G105</f>
        <v>177467172.23000002</v>
      </c>
      <c r="H92" s="117">
        <f>H93+H105</f>
        <v>81459470.799999997</v>
      </c>
      <c r="I92" s="117">
        <f>I93+I105</f>
        <v>77938264.799999997</v>
      </c>
    </row>
    <row r="93" spans="1:9" s="256" customFormat="1" ht="63" x14ac:dyDescent="0.25">
      <c r="A93" s="135" t="s">
        <v>675</v>
      </c>
      <c r="B93" s="156" t="s">
        <v>104</v>
      </c>
      <c r="C93" s="125" t="s">
        <v>78</v>
      </c>
      <c r="D93" s="125" t="s">
        <v>4</v>
      </c>
      <c r="E93" s="125" t="s">
        <v>337</v>
      </c>
      <c r="F93" s="125"/>
      <c r="G93" s="117">
        <f>G94+G97+G99+G101+G103</f>
        <v>173300342.21000001</v>
      </c>
      <c r="H93" s="117">
        <f>H94+H97+H99+H103</f>
        <v>77292640.780000001</v>
      </c>
      <c r="I93" s="117">
        <f>I94+I97+I99+I103</f>
        <v>73771434.780000001</v>
      </c>
    </row>
    <row r="94" spans="1:9" s="256" customFormat="1" x14ac:dyDescent="0.25">
      <c r="A94" s="119" t="s">
        <v>405</v>
      </c>
      <c r="B94" s="157" t="s">
        <v>104</v>
      </c>
      <c r="C94" s="126" t="s">
        <v>78</v>
      </c>
      <c r="D94" s="126" t="s">
        <v>4</v>
      </c>
      <c r="E94" s="126" t="s">
        <v>338</v>
      </c>
      <c r="F94" s="126"/>
      <c r="G94" s="118">
        <f>G95+G96</f>
        <v>3611224.48</v>
      </c>
      <c r="H94" s="118">
        <f t="shared" ref="H94:I94" si="23">H95+H96</f>
        <v>2480499.98</v>
      </c>
      <c r="I94" s="118">
        <f t="shared" si="23"/>
        <v>2559293.98</v>
      </c>
    </row>
    <row r="95" spans="1:9" s="256" customFormat="1" ht="75.75" x14ac:dyDescent="0.25">
      <c r="A95" s="119" t="s">
        <v>111</v>
      </c>
      <c r="B95" s="157" t="s">
        <v>104</v>
      </c>
      <c r="C95" s="126" t="s">
        <v>78</v>
      </c>
      <c r="D95" s="126" t="s">
        <v>4</v>
      </c>
      <c r="E95" s="126" t="s">
        <v>338</v>
      </c>
      <c r="F95" s="126" t="s">
        <v>105</v>
      </c>
      <c r="G95" s="118">
        <f>'приложение 2'!D74</f>
        <v>1685635.59</v>
      </c>
      <c r="H95" s="123">
        <f>'приложение 2'!E74</f>
        <v>517740.29</v>
      </c>
      <c r="I95" s="123">
        <f>'приложение 2'!F74</f>
        <v>517740.29</v>
      </c>
    </row>
    <row r="96" spans="1:9" s="256" customFormat="1" ht="30.75" x14ac:dyDescent="0.25">
      <c r="A96" s="129" t="s">
        <v>402</v>
      </c>
      <c r="B96" s="157" t="s">
        <v>104</v>
      </c>
      <c r="C96" s="126" t="s">
        <v>78</v>
      </c>
      <c r="D96" s="126" t="s">
        <v>4</v>
      </c>
      <c r="E96" s="126" t="s">
        <v>338</v>
      </c>
      <c r="F96" s="133">
        <v>200</v>
      </c>
      <c r="G96" s="118">
        <f>'приложение 2'!D75</f>
        <v>1925588.89</v>
      </c>
      <c r="H96" s="123">
        <f>'приложение 2'!E75</f>
        <v>1962759.69</v>
      </c>
      <c r="I96" s="123">
        <f>'приложение 2'!F75</f>
        <v>2041553.69</v>
      </c>
    </row>
    <row r="97" spans="1:9" s="256" customFormat="1" x14ac:dyDescent="0.25">
      <c r="A97" s="129" t="s">
        <v>201</v>
      </c>
      <c r="B97" s="157" t="s">
        <v>104</v>
      </c>
      <c r="C97" s="126" t="s">
        <v>78</v>
      </c>
      <c r="D97" s="126" t="s">
        <v>4</v>
      </c>
      <c r="E97" s="126" t="s">
        <v>339</v>
      </c>
      <c r="F97" s="133"/>
      <c r="G97" s="118">
        <f>G98</f>
        <v>85503633.799999997</v>
      </c>
      <c r="H97" s="118">
        <f t="shared" ref="H97:I97" si="24">H98</f>
        <v>59512140.799999997</v>
      </c>
      <c r="I97" s="118">
        <f t="shared" si="24"/>
        <v>59512140.799999997</v>
      </c>
    </row>
    <row r="98" spans="1:9" s="256" customFormat="1" x14ac:dyDescent="0.25">
      <c r="A98" s="129" t="s">
        <v>114</v>
      </c>
      <c r="B98" s="157" t="s">
        <v>104</v>
      </c>
      <c r="C98" s="126" t="s">
        <v>78</v>
      </c>
      <c r="D98" s="126" t="s">
        <v>4</v>
      </c>
      <c r="E98" s="126" t="s">
        <v>339</v>
      </c>
      <c r="F98" s="133">
        <v>800</v>
      </c>
      <c r="G98" s="118">
        <f>'приложение 2'!D77</f>
        <v>85503633.799999997</v>
      </c>
      <c r="H98" s="123">
        <f>'приложение 2'!E77</f>
        <v>59512140.799999997</v>
      </c>
      <c r="I98" s="123">
        <f>'приложение 2'!F77</f>
        <v>59512140.799999997</v>
      </c>
    </row>
    <row r="99" spans="1:9" s="256" customFormat="1" x14ac:dyDescent="0.25">
      <c r="A99" s="119" t="s">
        <v>202</v>
      </c>
      <c r="B99" s="157" t="s">
        <v>104</v>
      </c>
      <c r="C99" s="126" t="s">
        <v>78</v>
      </c>
      <c r="D99" s="126" t="s">
        <v>4</v>
      </c>
      <c r="E99" s="126" t="s">
        <v>340</v>
      </c>
      <c r="F99" s="133"/>
      <c r="G99" s="118">
        <f>G100</f>
        <v>20853835</v>
      </c>
      <c r="H99" s="118">
        <f t="shared" ref="H99:I99" si="25">H100</f>
        <v>12200000</v>
      </c>
      <c r="I99" s="118">
        <f t="shared" si="25"/>
        <v>11700000</v>
      </c>
    </row>
    <row r="100" spans="1:9" s="256" customFormat="1" x14ac:dyDescent="0.25">
      <c r="A100" s="129" t="s">
        <v>114</v>
      </c>
      <c r="B100" s="157" t="s">
        <v>104</v>
      </c>
      <c r="C100" s="126" t="s">
        <v>78</v>
      </c>
      <c r="D100" s="126" t="s">
        <v>4</v>
      </c>
      <c r="E100" s="126" t="s">
        <v>340</v>
      </c>
      <c r="F100" s="126" t="s">
        <v>107</v>
      </c>
      <c r="G100" s="118">
        <f>'приложение 2'!D79</f>
        <v>20853835</v>
      </c>
      <c r="H100" s="123">
        <f>'приложение 2'!E79</f>
        <v>12200000</v>
      </c>
      <c r="I100" s="123">
        <f>'приложение 2'!F79</f>
        <v>11700000</v>
      </c>
    </row>
    <row r="101" spans="1:9" s="256" customFormat="1" x14ac:dyDescent="0.25">
      <c r="A101" s="129" t="s">
        <v>662</v>
      </c>
      <c r="B101" s="157" t="s">
        <v>104</v>
      </c>
      <c r="C101" s="126" t="s">
        <v>78</v>
      </c>
      <c r="D101" s="126" t="s">
        <v>4</v>
      </c>
      <c r="E101" s="126" t="s">
        <v>663</v>
      </c>
      <c r="F101" s="126"/>
      <c r="G101" s="118">
        <f>G102</f>
        <v>10000000</v>
      </c>
      <c r="H101" s="118">
        <f t="shared" ref="H101:I101" si="26">H102</f>
        <v>0</v>
      </c>
      <c r="I101" s="118">
        <f t="shared" si="26"/>
        <v>0</v>
      </c>
    </row>
    <row r="102" spans="1:9" s="256" customFormat="1" x14ac:dyDescent="0.25">
      <c r="A102" s="129" t="s">
        <v>114</v>
      </c>
      <c r="B102" s="157" t="s">
        <v>104</v>
      </c>
      <c r="C102" s="126" t="s">
        <v>78</v>
      </c>
      <c r="D102" s="126" t="s">
        <v>4</v>
      </c>
      <c r="E102" s="126" t="s">
        <v>663</v>
      </c>
      <c r="F102" s="126" t="s">
        <v>107</v>
      </c>
      <c r="G102" s="118">
        <f>'приложение 2'!D81</f>
        <v>10000000</v>
      </c>
      <c r="H102" s="118">
        <f>'приложение 2'!E81</f>
        <v>0</v>
      </c>
      <c r="I102" s="118">
        <f>'приложение 2'!F81</f>
        <v>0</v>
      </c>
    </row>
    <row r="103" spans="1:9" s="256" customFormat="1" ht="30.75" x14ac:dyDescent="0.25">
      <c r="A103" s="129" t="s">
        <v>676</v>
      </c>
      <c r="B103" s="157" t="s">
        <v>104</v>
      </c>
      <c r="C103" s="126" t="s">
        <v>78</v>
      </c>
      <c r="D103" s="126" t="s">
        <v>4</v>
      </c>
      <c r="E103" s="126" t="s">
        <v>406</v>
      </c>
      <c r="F103" s="126"/>
      <c r="G103" s="118">
        <f>G104</f>
        <v>53331648.93</v>
      </c>
      <c r="H103" s="118">
        <f t="shared" ref="H103:I103" si="27">H104</f>
        <v>3100000</v>
      </c>
      <c r="I103" s="118">
        <f t="shared" si="27"/>
        <v>0</v>
      </c>
    </row>
    <row r="104" spans="1:9" s="256" customFormat="1" x14ac:dyDescent="0.25">
      <c r="A104" s="129" t="s">
        <v>114</v>
      </c>
      <c r="B104" s="157" t="s">
        <v>104</v>
      </c>
      <c r="C104" s="126" t="s">
        <v>78</v>
      </c>
      <c r="D104" s="126" t="s">
        <v>4</v>
      </c>
      <c r="E104" s="126" t="s">
        <v>406</v>
      </c>
      <c r="F104" s="131">
        <v>800</v>
      </c>
      <c r="G104" s="118">
        <f>'приложение 2'!D83</f>
        <v>53331648.93</v>
      </c>
      <c r="H104" s="123">
        <f>'приложение 2'!E83</f>
        <v>3100000</v>
      </c>
      <c r="I104" s="123">
        <f>'приложение 2'!F83</f>
        <v>0</v>
      </c>
    </row>
    <row r="105" spans="1:9" s="256" customFormat="1" x14ac:dyDescent="0.25">
      <c r="A105" s="129" t="s">
        <v>110</v>
      </c>
      <c r="B105" s="157" t="s">
        <v>104</v>
      </c>
      <c r="C105" s="126" t="s">
        <v>78</v>
      </c>
      <c r="D105" s="126" t="s">
        <v>4</v>
      </c>
      <c r="E105" s="126">
        <v>9900000000</v>
      </c>
      <c r="F105" s="131"/>
      <c r="G105" s="118">
        <f>G106</f>
        <v>4166830.02</v>
      </c>
      <c r="H105" s="118">
        <f t="shared" ref="H105:I106" si="28">H106</f>
        <v>4166830.02</v>
      </c>
      <c r="I105" s="118">
        <f t="shared" si="28"/>
        <v>4166830.02</v>
      </c>
    </row>
    <row r="106" spans="1:9" s="256" customFormat="1" ht="60.75" x14ac:dyDescent="0.25">
      <c r="A106" s="129" t="s">
        <v>209</v>
      </c>
      <c r="B106" s="157" t="s">
        <v>104</v>
      </c>
      <c r="C106" s="126" t="s">
        <v>78</v>
      </c>
      <c r="D106" s="126" t="s">
        <v>4</v>
      </c>
      <c r="E106" s="126">
        <v>9910000000</v>
      </c>
      <c r="F106" s="131"/>
      <c r="G106" s="118">
        <f>G107</f>
        <v>4166830.02</v>
      </c>
      <c r="H106" s="118">
        <f t="shared" si="28"/>
        <v>4166830.02</v>
      </c>
      <c r="I106" s="118">
        <f t="shared" si="28"/>
        <v>4166830.02</v>
      </c>
    </row>
    <row r="107" spans="1:9" s="256" customFormat="1" ht="75.75" x14ac:dyDescent="0.25">
      <c r="A107" s="129" t="s">
        <v>111</v>
      </c>
      <c r="B107" s="157" t="s">
        <v>104</v>
      </c>
      <c r="C107" s="126" t="s">
        <v>78</v>
      </c>
      <c r="D107" s="126" t="s">
        <v>4</v>
      </c>
      <c r="E107" s="126">
        <v>9910000000</v>
      </c>
      <c r="F107" s="131" t="s">
        <v>105</v>
      </c>
      <c r="G107" s="118">
        <f>'приложение 3'!G113</f>
        <v>4166830.02</v>
      </c>
      <c r="H107" s="118">
        <f>'приложение 3'!H113</f>
        <v>4166830.02</v>
      </c>
      <c r="I107" s="118">
        <f>'приложение 3'!I113</f>
        <v>4166830.02</v>
      </c>
    </row>
    <row r="108" spans="1:9" s="256" customFormat="1" x14ac:dyDescent="0.25">
      <c r="A108" s="124" t="s">
        <v>5</v>
      </c>
      <c r="B108" s="156" t="s">
        <v>104</v>
      </c>
      <c r="C108" s="125" t="s">
        <v>78</v>
      </c>
      <c r="D108" s="125" t="s">
        <v>6</v>
      </c>
      <c r="E108" s="128"/>
      <c r="F108" s="128"/>
      <c r="G108" s="117">
        <f>G109</f>
        <v>17162415</v>
      </c>
      <c r="H108" s="117">
        <f t="shared" ref="H108:I108" si="29">H109</f>
        <v>17150000</v>
      </c>
      <c r="I108" s="117">
        <f t="shared" si="29"/>
        <v>19115326.07</v>
      </c>
    </row>
    <row r="109" spans="1:9" s="256" customFormat="1" ht="34.5" customHeight="1" x14ac:dyDescent="0.25">
      <c r="A109" s="124" t="s">
        <v>490</v>
      </c>
      <c r="B109" s="156" t="s">
        <v>104</v>
      </c>
      <c r="C109" s="125" t="s">
        <v>78</v>
      </c>
      <c r="D109" s="125" t="s">
        <v>6</v>
      </c>
      <c r="E109" s="127" t="s">
        <v>342</v>
      </c>
      <c r="F109" s="128"/>
      <c r="G109" s="117">
        <f>G110+G112</f>
        <v>17162415</v>
      </c>
      <c r="H109" s="117">
        <f t="shared" ref="H109:I109" si="30">H110+H112</f>
        <v>17150000</v>
      </c>
      <c r="I109" s="117">
        <f t="shared" si="30"/>
        <v>19115326.07</v>
      </c>
    </row>
    <row r="110" spans="1:9" s="256" customFormat="1" x14ac:dyDescent="0.25">
      <c r="A110" s="129" t="s">
        <v>204</v>
      </c>
      <c r="B110" s="157" t="s">
        <v>104</v>
      </c>
      <c r="C110" s="126" t="s">
        <v>78</v>
      </c>
      <c r="D110" s="126" t="s">
        <v>6</v>
      </c>
      <c r="E110" s="130" t="s">
        <v>341</v>
      </c>
      <c r="F110" s="131"/>
      <c r="G110" s="118">
        <f>'приложение 2'!D85</f>
        <v>4000000</v>
      </c>
      <c r="H110" s="118">
        <f>'приложение 2'!E85</f>
        <v>4000000</v>
      </c>
      <c r="I110" s="118">
        <f>'приложение 2'!F85</f>
        <v>5965326.0700000003</v>
      </c>
    </row>
    <row r="111" spans="1:9" s="256" customFormat="1" ht="30.75" x14ac:dyDescent="0.25">
      <c r="A111" s="119" t="s">
        <v>402</v>
      </c>
      <c r="B111" s="157" t="s">
        <v>104</v>
      </c>
      <c r="C111" s="126" t="s">
        <v>78</v>
      </c>
      <c r="D111" s="126" t="s">
        <v>6</v>
      </c>
      <c r="E111" s="130" t="s">
        <v>341</v>
      </c>
      <c r="F111" s="131">
        <v>800</v>
      </c>
      <c r="G111" s="118">
        <f>'приложение 2'!D86</f>
        <v>4000000</v>
      </c>
      <c r="H111" s="123">
        <f>'приложение 2'!E86</f>
        <v>4000000</v>
      </c>
      <c r="I111" s="123">
        <f>'приложение 2'!F86</f>
        <v>5965326.0700000003</v>
      </c>
    </row>
    <row r="112" spans="1:9" s="256" customFormat="1" ht="22.5" customHeight="1" x14ac:dyDescent="0.25">
      <c r="A112" s="129" t="s">
        <v>203</v>
      </c>
      <c r="B112" s="157" t="s">
        <v>104</v>
      </c>
      <c r="C112" s="126" t="s">
        <v>78</v>
      </c>
      <c r="D112" s="126" t="s">
        <v>6</v>
      </c>
      <c r="E112" s="130" t="s">
        <v>343</v>
      </c>
      <c r="F112" s="131"/>
      <c r="G112" s="118">
        <f>G113+G114</f>
        <v>13162415</v>
      </c>
      <c r="H112" s="118">
        <f t="shared" ref="H112:I112" si="31">H113+H114</f>
        <v>13150000</v>
      </c>
      <c r="I112" s="118">
        <f t="shared" si="31"/>
        <v>13150000</v>
      </c>
    </row>
    <row r="113" spans="1:27" s="256" customFormat="1" ht="29.25" customHeight="1" x14ac:dyDescent="0.25">
      <c r="A113" s="119" t="s">
        <v>402</v>
      </c>
      <c r="B113" s="157" t="s">
        <v>104</v>
      </c>
      <c r="C113" s="126" t="s">
        <v>78</v>
      </c>
      <c r="D113" s="126" t="s">
        <v>6</v>
      </c>
      <c r="E113" s="130" t="s">
        <v>343</v>
      </c>
      <c r="F113" s="131">
        <v>200</v>
      </c>
      <c r="G113" s="118">
        <f>'приложение 2'!D88</f>
        <v>162415</v>
      </c>
      <c r="H113" s="123">
        <f>'приложение 2'!E88</f>
        <v>150000</v>
      </c>
      <c r="I113" s="123">
        <f>'приложение 2'!F88</f>
        <v>150000</v>
      </c>
    </row>
    <row r="114" spans="1:27" s="256" customFormat="1" ht="21.75" customHeight="1" x14ac:dyDescent="0.25">
      <c r="A114" s="129" t="s">
        <v>114</v>
      </c>
      <c r="B114" s="157" t="s">
        <v>104</v>
      </c>
      <c r="C114" s="126" t="s">
        <v>78</v>
      </c>
      <c r="D114" s="126" t="s">
        <v>6</v>
      </c>
      <c r="E114" s="130" t="s">
        <v>343</v>
      </c>
      <c r="F114" s="131">
        <v>800</v>
      </c>
      <c r="G114" s="118">
        <f>'приложение 2'!D89</f>
        <v>13000000</v>
      </c>
      <c r="H114" s="118">
        <f>'приложение 2'!E89</f>
        <v>13000000</v>
      </c>
      <c r="I114" s="118">
        <f>'приложение 2'!F89</f>
        <v>13000000</v>
      </c>
    </row>
    <row r="115" spans="1:27" s="256" customFormat="1" ht="18" customHeight="1" x14ac:dyDescent="0.25">
      <c r="A115" s="124" t="s">
        <v>7</v>
      </c>
      <c r="B115" s="156" t="s">
        <v>104</v>
      </c>
      <c r="C115" s="125" t="s">
        <v>78</v>
      </c>
      <c r="D115" s="125" t="s">
        <v>83</v>
      </c>
      <c r="E115" s="128"/>
      <c r="F115" s="128"/>
      <c r="G115" s="117">
        <f>G116</f>
        <v>99782248.959999979</v>
      </c>
      <c r="H115" s="117">
        <f t="shared" ref="H115:I117" si="32">H116</f>
        <v>15605434.5</v>
      </c>
      <c r="I115" s="117">
        <f t="shared" si="32"/>
        <v>15605434.5</v>
      </c>
    </row>
    <row r="116" spans="1:27" s="256" customFormat="1" ht="30.75" customHeight="1" x14ac:dyDescent="0.25">
      <c r="A116" s="124" t="s">
        <v>490</v>
      </c>
      <c r="B116" s="156" t="s">
        <v>104</v>
      </c>
      <c r="C116" s="125" t="s">
        <v>78</v>
      </c>
      <c r="D116" s="125" t="s">
        <v>83</v>
      </c>
      <c r="E116" s="127" t="s">
        <v>342</v>
      </c>
      <c r="F116" s="128"/>
      <c r="G116" s="117">
        <f>G117</f>
        <v>99782248.959999979</v>
      </c>
      <c r="H116" s="117">
        <f t="shared" si="32"/>
        <v>15605434.5</v>
      </c>
      <c r="I116" s="117">
        <f t="shared" si="32"/>
        <v>15605434.5</v>
      </c>
    </row>
    <row r="117" spans="1:27" s="255" customFormat="1" x14ac:dyDescent="0.25">
      <c r="A117" s="129" t="s">
        <v>103</v>
      </c>
      <c r="B117" s="157" t="s">
        <v>104</v>
      </c>
      <c r="C117" s="126" t="s">
        <v>78</v>
      </c>
      <c r="D117" s="126" t="s">
        <v>83</v>
      </c>
      <c r="E117" s="130" t="s">
        <v>344</v>
      </c>
      <c r="F117" s="131"/>
      <c r="G117" s="118">
        <f>G118+G119</f>
        <v>99782248.959999979</v>
      </c>
      <c r="H117" s="118">
        <f t="shared" si="32"/>
        <v>15605434.5</v>
      </c>
      <c r="I117" s="118">
        <f t="shared" si="32"/>
        <v>15605434.5</v>
      </c>
    </row>
    <row r="118" spans="1:27" s="256" customFormat="1" ht="30.75" x14ac:dyDescent="0.25">
      <c r="A118" s="119" t="s">
        <v>402</v>
      </c>
      <c r="B118" s="157" t="s">
        <v>104</v>
      </c>
      <c r="C118" s="126" t="s">
        <v>78</v>
      </c>
      <c r="D118" s="126" t="s">
        <v>83</v>
      </c>
      <c r="E118" s="130" t="s">
        <v>344</v>
      </c>
      <c r="F118" s="131">
        <v>200</v>
      </c>
      <c r="G118" s="118">
        <f>'приложение 2'!D91</f>
        <v>99782248.959999979</v>
      </c>
      <c r="H118" s="123">
        <f>'приложение 2'!E91</f>
        <v>15605434.5</v>
      </c>
      <c r="I118" s="123">
        <f>'приложение 2'!F91</f>
        <v>15605434.5</v>
      </c>
    </row>
    <row r="119" spans="1:27" s="256" customFormat="1" x14ac:dyDescent="0.25">
      <c r="A119" s="119" t="s">
        <v>131</v>
      </c>
      <c r="B119" s="157" t="s">
        <v>104</v>
      </c>
      <c r="C119" s="126" t="s">
        <v>78</v>
      </c>
      <c r="D119" s="126" t="s">
        <v>83</v>
      </c>
      <c r="E119" s="130" t="s">
        <v>344</v>
      </c>
      <c r="F119" s="131">
        <v>500</v>
      </c>
      <c r="G119" s="118"/>
      <c r="H119" s="123">
        <v>0</v>
      </c>
      <c r="I119" s="123">
        <v>0</v>
      </c>
    </row>
    <row r="120" spans="1:27" s="256" customFormat="1" x14ac:dyDescent="0.25">
      <c r="A120" s="135" t="s">
        <v>122</v>
      </c>
      <c r="B120" s="156" t="s">
        <v>104</v>
      </c>
      <c r="C120" s="125" t="s">
        <v>78</v>
      </c>
      <c r="D120" s="125" t="s">
        <v>82</v>
      </c>
      <c r="E120" s="127"/>
      <c r="F120" s="128"/>
      <c r="G120" s="117">
        <f>G121</f>
        <v>49665816.299999997</v>
      </c>
      <c r="H120" s="117">
        <f t="shared" ref="H120:I121" si="33">H121</f>
        <v>0</v>
      </c>
      <c r="I120" s="117">
        <f t="shared" si="33"/>
        <v>0</v>
      </c>
    </row>
    <row r="121" spans="1:27" s="256" customFormat="1" x14ac:dyDescent="0.25">
      <c r="A121" s="119" t="s">
        <v>89</v>
      </c>
      <c r="B121" s="157" t="s">
        <v>104</v>
      </c>
      <c r="C121" s="126" t="s">
        <v>78</v>
      </c>
      <c r="D121" s="126" t="s">
        <v>82</v>
      </c>
      <c r="E121" s="130" t="s">
        <v>219</v>
      </c>
      <c r="F121" s="131"/>
      <c r="G121" s="118">
        <f>G122</f>
        <v>49665816.299999997</v>
      </c>
      <c r="H121" s="118">
        <f t="shared" si="33"/>
        <v>0</v>
      </c>
      <c r="I121" s="118">
        <f t="shared" si="33"/>
        <v>0</v>
      </c>
    </row>
    <row r="122" spans="1:27" s="256" customFormat="1" ht="30.75" x14ac:dyDescent="0.25">
      <c r="A122" s="119" t="s">
        <v>402</v>
      </c>
      <c r="B122" s="157" t="s">
        <v>104</v>
      </c>
      <c r="C122" s="126" t="s">
        <v>78</v>
      </c>
      <c r="D122" s="126" t="s">
        <v>82</v>
      </c>
      <c r="E122" s="130" t="s">
        <v>401</v>
      </c>
      <c r="F122" s="131">
        <v>200</v>
      </c>
      <c r="G122" s="118">
        <f>'приложение 3'!G118</f>
        <v>49665816.299999997</v>
      </c>
      <c r="H122" s="118">
        <f>'приложение 3'!H118</f>
        <v>0</v>
      </c>
      <c r="I122" s="118">
        <f>'приложение 3'!I118</f>
        <v>0</v>
      </c>
    </row>
    <row r="123" spans="1:27" s="256" customFormat="1" ht="31.5" x14ac:dyDescent="0.25">
      <c r="A123" s="124" t="s">
        <v>8</v>
      </c>
      <c r="B123" s="156" t="s">
        <v>104</v>
      </c>
      <c r="C123" s="125" t="s">
        <v>78</v>
      </c>
      <c r="D123" s="125" t="s">
        <v>9</v>
      </c>
      <c r="E123" s="128"/>
      <c r="F123" s="128"/>
      <c r="G123" s="117">
        <f>G124</f>
        <v>5143290</v>
      </c>
      <c r="H123" s="117">
        <f t="shared" ref="H123:I123" si="34">H124</f>
        <v>5143290</v>
      </c>
      <c r="I123" s="117">
        <f t="shared" si="34"/>
        <v>5143290</v>
      </c>
    </row>
    <row r="124" spans="1:27" s="256" customFormat="1" ht="30.75" customHeight="1" x14ac:dyDescent="0.25">
      <c r="A124" s="124" t="s">
        <v>504</v>
      </c>
      <c r="B124" s="156" t="s">
        <v>104</v>
      </c>
      <c r="C124" s="125" t="s">
        <v>78</v>
      </c>
      <c r="D124" s="125" t="s">
        <v>9</v>
      </c>
      <c r="E124" s="127" t="s">
        <v>335</v>
      </c>
      <c r="F124" s="128"/>
      <c r="G124" s="117">
        <f>G125</f>
        <v>5143290</v>
      </c>
      <c r="H124" s="117">
        <f t="shared" ref="H124:I124" si="35">H125</f>
        <v>5143290</v>
      </c>
      <c r="I124" s="117">
        <f t="shared" si="35"/>
        <v>5143290</v>
      </c>
    </row>
    <row r="125" spans="1:27" s="255" customFormat="1" x14ac:dyDescent="0.25">
      <c r="A125" s="129" t="s">
        <v>674</v>
      </c>
      <c r="B125" s="157" t="s">
        <v>104</v>
      </c>
      <c r="C125" s="126" t="s">
        <v>78</v>
      </c>
      <c r="D125" s="126" t="s">
        <v>9</v>
      </c>
      <c r="E125" s="130" t="s">
        <v>336</v>
      </c>
      <c r="F125" s="131"/>
      <c r="G125" s="118">
        <f>G126+G127+G128</f>
        <v>5143290</v>
      </c>
      <c r="H125" s="118">
        <f t="shared" ref="H125:I125" si="36">H126+H127+H128</f>
        <v>5143290</v>
      </c>
      <c r="I125" s="118">
        <f t="shared" si="36"/>
        <v>5143290</v>
      </c>
    </row>
    <row r="126" spans="1:27" s="255" customFormat="1" ht="30.75" x14ac:dyDescent="0.25">
      <c r="A126" s="129" t="s">
        <v>402</v>
      </c>
      <c r="B126" s="157" t="s">
        <v>104</v>
      </c>
      <c r="C126" s="126" t="s">
        <v>78</v>
      </c>
      <c r="D126" s="126" t="s">
        <v>9</v>
      </c>
      <c r="E126" s="130" t="s">
        <v>336</v>
      </c>
      <c r="F126" s="131">
        <v>200</v>
      </c>
      <c r="G126" s="118">
        <f>'приложение 2'!D69</f>
        <v>483290</v>
      </c>
      <c r="H126" s="118">
        <f>'приложение 2'!E69</f>
        <v>483290</v>
      </c>
      <c r="I126" s="118">
        <f>'приложение 2'!F69</f>
        <v>483290</v>
      </c>
    </row>
    <row r="127" spans="1:27" s="255" customFormat="1" x14ac:dyDescent="0.25">
      <c r="A127" s="119" t="s">
        <v>117</v>
      </c>
      <c r="B127" s="157" t="s">
        <v>104</v>
      </c>
      <c r="C127" s="126" t="s">
        <v>78</v>
      </c>
      <c r="D127" s="126" t="s">
        <v>9</v>
      </c>
      <c r="E127" s="130" t="s">
        <v>336</v>
      </c>
      <c r="F127" s="131">
        <v>300</v>
      </c>
      <c r="G127" s="118">
        <f>'приложение 2'!D70</f>
        <v>60000</v>
      </c>
      <c r="H127" s="118">
        <f>'приложение 2'!E70</f>
        <v>60000</v>
      </c>
      <c r="I127" s="118">
        <f>'приложение 2'!F70</f>
        <v>60000</v>
      </c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</row>
    <row r="128" spans="1:27" s="255" customFormat="1" x14ac:dyDescent="0.25">
      <c r="A128" s="129" t="s">
        <v>114</v>
      </c>
      <c r="B128" s="157" t="s">
        <v>104</v>
      </c>
      <c r="C128" s="126" t="s">
        <v>78</v>
      </c>
      <c r="D128" s="126" t="s">
        <v>9</v>
      </c>
      <c r="E128" s="130" t="s">
        <v>336</v>
      </c>
      <c r="F128" s="131">
        <v>800</v>
      </c>
      <c r="G128" s="118">
        <f>'приложение 2'!D71</f>
        <v>4600000</v>
      </c>
      <c r="H128" s="118">
        <f>'приложение 2'!E71</f>
        <v>4600000</v>
      </c>
      <c r="I128" s="118">
        <f>'приложение 2'!F71</f>
        <v>4600000</v>
      </c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</row>
    <row r="129" spans="1:27" s="255" customFormat="1" x14ac:dyDescent="0.25">
      <c r="A129" s="135" t="s">
        <v>616</v>
      </c>
      <c r="B129" s="156">
        <v>701</v>
      </c>
      <c r="C129" s="125" t="s">
        <v>4</v>
      </c>
      <c r="D129" s="125"/>
      <c r="E129" s="128"/>
      <c r="F129" s="131"/>
      <c r="G129" s="118">
        <f>G130</f>
        <v>26855312</v>
      </c>
      <c r="H129" s="118"/>
      <c r="I129" s="118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</row>
    <row r="130" spans="1:27" s="255" customFormat="1" x14ac:dyDescent="0.25">
      <c r="A130" s="135" t="s">
        <v>231</v>
      </c>
      <c r="B130" s="156">
        <v>701</v>
      </c>
      <c r="C130" s="125" t="s">
        <v>4</v>
      </c>
      <c r="D130" s="125" t="s">
        <v>77</v>
      </c>
      <c r="E130" s="128"/>
      <c r="F130" s="131"/>
      <c r="G130" s="118">
        <f>G131</f>
        <v>26855312</v>
      </c>
      <c r="H130" s="118"/>
      <c r="I130" s="118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</row>
    <row r="131" spans="1:27" s="255" customFormat="1" x14ac:dyDescent="0.25">
      <c r="A131" s="135" t="s">
        <v>110</v>
      </c>
      <c r="B131" s="156">
        <v>701</v>
      </c>
      <c r="C131" s="125" t="s">
        <v>4</v>
      </c>
      <c r="D131" s="125" t="s">
        <v>77</v>
      </c>
      <c r="E131" s="128">
        <v>9900000000</v>
      </c>
      <c r="F131" s="131"/>
      <c r="G131" s="118">
        <f>G132</f>
        <v>26855312</v>
      </c>
      <c r="H131" s="118"/>
      <c r="I131" s="118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</row>
    <row r="132" spans="1:27" s="255" customFormat="1" x14ac:dyDescent="0.25">
      <c r="A132" s="119" t="s">
        <v>560</v>
      </c>
      <c r="B132" s="157">
        <v>701</v>
      </c>
      <c r="C132" s="126" t="s">
        <v>4</v>
      </c>
      <c r="D132" s="126" t="s">
        <v>77</v>
      </c>
      <c r="E132" s="131">
        <v>9950000000</v>
      </c>
      <c r="F132" s="131">
        <v>400</v>
      </c>
      <c r="G132" s="118">
        <f>'приложение 3'!G124</f>
        <v>26855312</v>
      </c>
      <c r="H132" s="118"/>
      <c r="I132" s="118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</row>
    <row r="133" spans="1:27" s="256" customFormat="1" x14ac:dyDescent="0.25">
      <c r="A133" s="124" t="s">
        <v>10</v>
      </c>
      <c r="B133" s="156" t="s">
        <v>104</v>
      </c>
      <c r="C133" s="125" t="s">
        <v>79</v>
      </c>
      <c r="D133" s="125"/>
      <c r="E133" s="128"/>
      <c r="F133" s="128"/>
      <c r="G133" s="117">
        <f>G134+G138</f>
        <v>5260983.17</v>
      </c>
      <c r="H133" s="117">
        <f t="shared" ref="H133:I133" si="37">H134+H138</f>
        <v>3931163.26</v>
      </c>
      <c r="I133" s="117">
        <f t="shared" si="37"/>
        <v>3921967.57</v>
      </c>
    </row>
    <row r="134" spans="1:27" s="256" customFormat="1" x14ac:dyDescent="0.25">
      <c r="A134" s="124" t="s">
        <v>11</v>
      </c>
      <c r="B134" s="156" t="s">
        <v>104</v>
      </c>
      <c r="C134" s="125" t="s">
        <v>79</v>
      </c>
      <c r="D134" s="125" t="s">
        <v>75</v>
      </c>
      <c r="E134" s="128"/>
      <c r="F134" s="128"/>
      <c r="G134" s="117">
        <f>G135</f>
        <v>0</v>
      </c>
      <c r="H134" s="117">
        <f t="shared" ref="H134:I134" si="38">H135</f>
        <v>0</v>
      </c>
      <c r="I134" s="117">
        <f t="shared" si="38"/>
        <v>0</v>
      </c>
    </row>
    <row r="135" spans="1:27" s="256" customFormat="1" ht="50.25" customHeight="1" x14ac:dyDescent="0.25">
      <c r="A135" s="124" t="s">
        <v>624</v>
      </c>
      <c r="B135" s="156" t="s">
        <v>104</v>
      </c>
      <c r="C135" s="125" t="s">
        <v>79</v>
      </c>
      <c r="D135" s="125" t="s">
        <v>75</v>
      </c>
      <c r="E135" s="127" t="s">
        <v>425</v>
      </c>
      <c r="F135" s="128"/>
      <c r="G135" s="117">
        <f>G136</f>
        <v>0</v>
      </c>
      <c r="H135" s="117">
        <f t="shared" ref="H135:I136" si="39">H136</f>
        <v>0</v>
      </c>
      <c r="I135" s="117">
        <f t="shared" si="39"/>
        <v>0</v>
      </c>
    </row>
    <row r="136" spans="1:27" s="255" customFormat="1" ht="45.75" x14ac:dyDescent="0.25">
      <c r="A136" s="129" t="s">
        <v>424</v>
      </c>
      <c r="B136" s="157" t="s">
        <v>104</v>
      </c>
      <c r="C136" s="126" t="s">
        <v>79</v>
      </c>
      <c r="D136" s="126" t="s">
        <v>75</v>
      </c>
      <c r="E136" s="130" t="s">
        <v>426</v>
      </c>
      <c r="F136" s="131"/>
      <c r="G136" s="118">
        <f>G137</f>
        <v>0</v>
      </c>
      <c r="H136" s="118">
        <f t="shared" si="39"/>
        <v>0</v>
      </c>
      <c r="I136" s="118">
        <f t="shared" si="39"/>
        <v>0</v>
      </c>
    </row>
    <row r="137" spans="1:27" s="256" customFormat="1" ht="30.75" x14ac:dyDescent="0.25">
      <c r="A137" s="119" t="s">
        <v>402</v>
      </c>
      <c r="B137" s="157" t="s">
        <v>104</v>
      </c>
      <c r="C137" s="126" t="s">
        <v>79</v>
      </c>
      <c r="D137" s="126" t="s">
        <v>75</v>
      </c>
      <c r="E137" s="130" t="s">
        <v>426</v>
      </c>
      <c r="F137" s="131">
        <v>200</v>
      </c>
      <c r="G137" s="118">
        <f>'приложение 2'!D95</f>
        <v>0</v>
      </c>
      <c r="H137" s="123">
        <f>'приложение 2'!E95</f>
        <v>0</v>
      </c>
      <c r="I137" s="123">
        <f>'приложение 2'!F95</f>
        <v>0</v>
      </c>
    </row>
    <row r="138" spans="1:27" s="256" customFormat="1" ht="31.5" x14ac:dyDescent="0.25">
      <c r="A138" s="135" t="s">
        <v>429</v>
      </c>
      <c r="B138" s="156" t="s">
        <v>104</v>
      </c>
      <c r="C138" s="125" t="s">
        <v>79</v>
      </c>
      <c r="D138" s="125" t="s">
        <v>77</v>
      </c>
      <c r="E138" s="127"/>
      <c r="F138" s="128"/>
      <c r="G138" s="117">
        <f>G139</f>
        <v>5260983.17</v>
      </c>
      <c r="H138" s="117">
        <f t="shared" ref="H138:I138" si="40">H139</f>
        <v>3931163.26</v>
      </c>
      <c r="I138" s="117">
        <f t="shared" si="40"/>
        <v>3921967.57</v>
      </c>
    </row>
    <row r="139" spans="1:27" s="256" customFormat="1" ht="31.5" x14ac:dyDescent="0.25">
      <c r="A139" s="124" t="s">
        <v>624</v>
      </c>
      <c r="B139" s="156" t="s">
        <v>104</v>
      </c>
      <c r="C139" s="125" t="s">
        <v>79</v>
      </c>
      <c r="D139" s="125" t="s">
        <v>77</v>
      </c>
      <c r="E139" s="134">
        <v>2900000000</v>
      </c>
      <c r="F139" s="165"/>
      <c r="G139" s="117">
        <f>G140+G143+G146</f>
        <v>5260983.17</v>
      </c>
      <c r="H139" s="117">
        <f t="shared" ref="H139:I139" si="41">H140+H143+H146</f>
        <v>3931163.26</v>
      </c>
      <c r="I139" s="117">
        <f t="shared" si="41"/>
        <v>3921967.57</v>
      </c>
    </row>
    <row r="140" spans="1:27" s="256" customFormat="1" ht="30.75" x14ac:dyDescent="0.25">
      <c r="A140" s="129" t="s">
        <v>679</v>
      </c>
      <c r="B140" s="157" t="s">
        <v>104</v>
      </c>
      <c r="C140" s="126" t="s">
        <v>79</v>
      </c>
      <c r="D140" s="126" t="s">
        <v>77</v>
      </c>
      <c r="E140" s="133">
        <v>2930000000</v>
      </c>
      <c r="F140" s="257"/>
      <c r="G140" s="118">
        <f>'приложение 2'!D162</f>
        <v>3611125.25</v>
      </c>
      <c r="H140" s="118">
        <f>'приложение 2'!E162</f>
        <v>2832188.26</v>
      </c>
      <c r="I140" s="118">
        <f>'приложение 2'!F162</f>
        <v>2824057.57</v>
      </c>
    </row>
    <row r="141" spans="1:27" s="256" customFormat="1" ht="30.75" x14ac:dyDescent="0.25">
      <c r="A141" s="129" t="s">
        <v>402</v>
      </c>
      <c r="B141" s="157" t="s">
        <v>104</v>
      </c>
      <c r="C141" s="126" t="s">
        <v>79</v>
      </c>
      <c r="D141" s="126" t="s">
        <v>77</v>
      </c>
      <c r="E141" s="133">
        <v>2930000000</v>
      </c>
      <c r="F141" s="257">
        <v>200</v>
      </c>
      <c r="G141" s="118">
        <f>'приложение 2'!D163</f>
        <v>1405114</v>
      </c>
      <c r="H141" s="118">
        <f>'приложение 2'!E163</f>
        <v>2832188.26</v>
      </c>
      <c r="I141" s="118">
        <f>'приложение 2'!F163</f>
        <v>2824057.57</v>
      </c>
    </row>
    <row r="142" spans="1:27" s="256" customFormat="1" ht="30.75" x14ac:dyDescent="0.25">
      <c r="A142" s="129" t="s">
        <v>304</v>
      </c>
      <c r="B142" s="157" t="s">
        <v>104</v>
      </c>
      <c r="C142" s="126" t="s">
        <v>79</v>
      </c>
      <c r="D142" s="126" t="s">
        <v>77</v>
      </c>
      <c r="E142" s="133">
        <v>2930000001</v>
      </c>
      <c r="F142" s="257">
        <v>400</v>
      </c>
      <c r="G142" s="118">
        <f>'приложение 2'!D164</f>
        <v>2206011.25</v>
      </c>
      <c r="H142" s="118"/>
      <c r="I142" s="118"/>
    </row>
    <row r="143" spans="1:27" s="256" customFormat="1" ht="30.75" x14ac:dyDescent="0.25">
      <c r="A143" s="162" t="s">
        <v>427</v>
      </c>
      <c r="B143" s="157" t="s">
        <v>104</v>
      </c>
      <c r="C143" s="126" t="s">
        <v>79</v>
      </c>
      <c r="D143" s="126" t="s">
        <v>77</v>
      </c>
      <c r="E143" s="133">
        <v>2940000000</v>
      </c>
      <c r="F143" s="257"/>
      <c r="G143" s="118">
        <f>G144+G145</f>
        <v>1394857.92</v>
      </c>
      <c r="H143" s="118">
        <f t="shared" ref="H143:I143" si="42">H144+H145</f>
        <v>367475</v>
      </c>
      <c r="I143" s="118">
        <f t="shared" si="42"/>
        <v>368510</v>
      </c>
    </row>
    <row r="144" spans="1:27" s="256" customFormat="1" ht="30.75" x14ac:dyDescent="0.25">
      <c r="A144" s="119" t="s">
        <v>402</v>
      </c>
      <c r="B144" s="157" t="s">
        <v>104</v>
      </c>
      <c r="C144" s="126" t="s">
        <v>79</v>
      </c>
      <c r="D144" s="126" t="s">
        <v>77</v>
      </c>
      <c r="E144" s="133">
        <v>2940000000</v>
      </c>
      <c r="F144" s="133">
        <v>200</v>
      </c>
      <c r="G144" s="118">
        <f>'приложение 2'!D166</f>
        <v>400000</v>
      </c>
      <c r="H144" s="118">
        <f>'приложение 2'!E166</f>
        <v>367475</v>
      </c>
      <c r="I144" s="118">
        <f>'приложение 2'!F166</f>
        <v>368510</v>
      </c>
    </row>
    <row r="145" spans="1:12" s="256" customFormat="1" ht="30.75" x14ac:dyDescent="0.25">
      <c r="A145" s="119" t="s">
        <v>304</v>
      </c>
      <c r="B145" s="157"/>
      <c r="C145" s="126" t="s">
        <v>79</v>
      </c>
      <c r="D145" s="126" t="s">
        <v>77</v>
      </c>
      <c r="E145" s="133">
        <v>2940000000</v>
      </c>
      <c r="F145" s="133">
        <v>400</v>
      </c>
      <c r="G145" s="118">
        <f>'приложение 2'!D167</f>
        <v>994857.92</v>
      </c>
      <c r="H145" s="118">
        <f>'приложение 2'!E167</f>
        <v>0</v>
      </c>
      <c r="I145" s="118">
        <f>'приложение 2'!F167</f>
        <v>0</v>
      </c>
    </row>
    <row r="146" spans="1:12" s="256" customFormat="1" ht="30.75" x14ac:dyDescent="0.25">
      <c r="A146" s="129" t="s">
        <v>428</v>
      </c>
      <c r="B146" s="157" t="s">
        <v>104</v>
      </c>
      <c r="C146" s="126" t="s">
        <v>79</v>
      </c>
      <c r="D146" s="126" t="s">
        <v>77</v>
      </c>
      <c r="E146" s="133">
        <v>2970000000</v>
      </c>
      <c r="F146" s="133"/>
      <c r="G146" s="118">
        <f>G147</f>
        <v>255000</v>
      </c>
      <c r="H146" s="118">
        <f t="shared" ref="H146:I146" si="43">H147</f>
        <v>731500</v>
      </c>
      <c r="I146" s="118">
        <f t="shared" si="43"/>
        <v>729400</v>
      </c>
    </row>
    <row r="147" spans="1:12" s="256" customFormat="1" ht="30.75" x14ac:dyDescent="0.25">
      <c r="A147" s="119" t="s">
        <v>402</v>
      </c>
      <c r="B147" s="157" t="s">
        <v>104</v>
      </c>
      <c r="C147" s="126" t="s">
        <v>79</v>
      </c>
      <c r="D147" s="126" t="s">
        <v>77</v>
      </c>
      <c r="E147" s="133">
        <v>2970000000</v>
      </c>
      <c r="F147" s="133">
        <v>200</v>
      </c>
      <c r="G147" s="118">
        <f>'приложение 2'!D169</f>
        <v>255000</v>
      </c>
      <c r="H147" s="118">
        <f>'приложение 2'!E169</f>
        <v>731500</v>
      </c>
      <c r="I147" s="118">
        <f>'приложение 2'!F169</f>
        <v>729400</v>
      </c>
    </row>
    <row r="148" spans="1:12" s="256" customFormat="1" x14ac:dyDescent="0.25">
      <c r="A148" s="124" t="s">
        <v>12</v>
      </c>
      <c r="B148" s="156" t="s">
        <v>104</v>
      </c>
      <c r="C148" s="125" t="s">
        <v>88</v>
      </c>
      <c r="D148" s="125"/>
      <c r="E148" s="128"/>
      <c r="F148" s="128"/>
      <c r="G148" s="117">
        <f>G149+G159+G174+G195+G219</f>
        <v>1455532614.46</v>
      </c>
      <c r="H148" s="117">
        <f t="shared" ref="H148:I148" si="44">H149+H159+H174+H195+H219</f>
        <v>1257970510.2808001</v>
      </c>
      <c r="I148" s="117">
        <f t="shared" si="44"/>
        <v>1156290854.0917935</v>
      </c>
      <c r="J148" s="258"/>
      <c r="K148" s="258"/>
      <c r="L148" s="258"/>
    </row>
    <row r="149" spans="1:12" s="256" customFormat="1" x14ac:dyDescent="0.25">
      <c r="A149" s="124" t="s">
        <v>13</v>
      </c>
      <c r="B149" s="156" t="s">
        <v>104</v>
      </c>
      <c r="C149" s="125" t="s">
        <v>88</v>
      </c>
      <c r="D149" s="125" t="s">
        <v>74</v>
      </c>
      <c r="E149" s="128"/>
      <c r="F149" s="128"/>
      <c r="G149" s="117">
        <f>G150+G158</f>
        <v>431777627.06999999</v>
      </c>
      <c r="H149" s="117">
        <f t="shared" ref="H149:I149" si="45">H150+H158</f>
        <v>424770603.59999996</v>
      </c>
      <c r="I149" s="117">
        <f t="shared" si="45"/>
        <v>428716954.05999994</v>
      </c>
    </row>
    <row r="150" spans="1:12" s="259" customFormat="1" x14ac:dyDescent="0.25">
      <c r="A150" s="124" t="s">
        <v>643</v>
      </c>
      <c r="B150" s="156" t="s">
        <v>104</v>
      </c>
      <c r="C150" s="125" t="s">
        <v>88</v>
      </c>
      <c r="D150" s="125" t="s">
        <v>74</v>
      </c>
      <c r="E150" s="127" t="s">
        <v>328</v>
      </c>
      <c r="F150" s="128"/>
      <c r="G150" s="117">
        <f>G151</f>
        <v>418984874.63</v>
      </c>
      <c r="H150" s="117">
        <f>H151</f>
        <v>424770603.59999996</v>
      </c>
      <c r="I150" s="117">
        <f>I151</f>
        <v>428716954.05999994</v>
      </c>
    </row>
    <row r="151" spans="1:12" s="259" customFormat="1" ht="30" x14ac:dyDescent="0.2">
      <c r="A151" s="129" t="s">
        <v>684</v>
      </c>
      <c r="B151" s="157" t="s">
        <v>104</v>
      </c>
      <c r="C151" s="126" t="s">
        <v>88</v>
      </c>
      <c r="D151" s="126" t="s">
        <v>74</v>
      </c>
      <c r="E151" s="130" t="s">
        <v>657</v>
      </c>
      <c r="F151" s="131"/>
      <c r="G151" s="118">
        <f>SUM(G152:G155)</f>
        <v>418984874.63</v>
      </c>
      <c r="H151" s="118">
        <f t="shared" ref="H151:I151" si="46">SUM(H152:H155)</f>
        <v>424770603.59999996</v>
      </c>
      <c r="I151" s="118">
        <f t="shared" si="46"/>
        <v>428716954.05999994</v>
      </c>
    </row>
    <row r="152" spans="1:12" s="259" customFormat="1" ht="75" x14ac:dyDescent="0.2">
      <c r="A152" s="129" t="s">
        <v>111</v>
      </c>
      <c r="B152" s="157" t="s">
        <v>104</v>
      </c>
      <c r="C152" s="126" t="s">
        <v>88</v>
      </c>
      <c r="D152" s="126" t="s">
        <v>74</v>
      </c>
      <c r="E152" s="130" t="s">
        <v>657</v>
      </c>
      <c r="F152" s="131">
        <v>100</v>
      </c>
      <c r="G152" s="118">
        <f>'приложение 2'!D24</f>
        <v>192751182.49000001</v>
      </c>
      <c r="H152" s="123">
        <f>'приложение 2'!E24</f>
        <v>195506770.13</v>
      </c>
      <c r="I152" s="123">
        <f>'приложение 2'!F24</f>
        <v>194119600.25999999</v>
      </c>
      <c r="J152" s="198"/>
    </row>
    <row r="153" spans="1:12" s="259" customFormat="1" ht="30" x14ac:dyDescent="0.2">
      <c r="A153" s="119" t="s">
        <v>402</v>
      </c>
      <c r="B153" s="157" t="s">
        <v>104</v>
      </c>
      <c r="C153" s="126" t="s">
        <v>88</v>
      </c>
      <c r="D153" s="126" t="s">
        <v>74</v>
      </c>
      <c r="E153" s="130" t="s">
        <v>657</v>
      </c>
      <c r="F153" s="131">
        <v>200</v>
      </c>
      <c r="G153" s="118">
        <f>'приложение 2'!D25</f>
        <v>216534441.20999998</v>
      </c>
      <c r="H153" s="123">
        <f>'приложение 2'!E25</f>
        <v>222591956.52000001</v>
      </c>
      <c r="I153" s="123">
        <f>'приложение 2'!F25</f>
        <v>227929289.16</v>
      </c>
    </row>
    <row r="154" spans="1:12" s="259" customFormat="1" ht="15" x14ac:dyDescent="0.2">
      <c r="A154" s="119" t="s">
        <v>117</v>
      </c>
      <c r="B154" s="157" t="s">
        <v>104</v>
      </c>
      <c r="C154" s="126" t="s">
        <v>88</v>
      </c>
      <c r="D154" s="126" t="s">
        <v>74</v>
      </c>
      <c r="E154" s="130" t="s">
        <v>657</v>
      </c>
      <c r="F154" s="131">
        <v>300</v>
      </c>
      <c r="G154" s="118">
        <f>'приложение 2'!D26</f>
        <v>529515.92999999993</v>
      </c>
      <c r="H154" s="118">
        <f>'приложение 2'!E26</f>
        <v>50095.95</v>
      </c>
      <c r="I154" s="118">
        <f>'приложение 2'!F26</f>
        <v>51498.64</v>
      </c>
    </row>
    <row r="155" spans="1:12" s="256" customFormat="1" ht="20.25" customHeight="1" x14ac:dyDescent="0.25">
      <c r="A155" s="129" t="s">
        <v>114</v>
      </c>
      <c r="B155" s="157" t="s">
        <v>104</v>
      </c>
      <c r="C155" s="126" t="s">
        <v>88</v>
      </c>
      <c r="D155" s="126" t="s">
        <v>74</v>
      </c>
      <c r="E155" s="130" t="s">
        <v>657</v>
      </c>
      <c r="F155" s="131">
        <v>800</v>
      </c>
      <c r="G155" s="118">
        <f>'приложение 2'!D27</f>
        <v>9169735</v>
      </c>
      <c r="H155" s="123">
        <f>'приложение 2'!E27</f>
        <v>6621781</v>
      </c>
      <c r="I155" s="123">
        <f>'приложение 2'!F27</f>
        <v>6616566</v>
      </c>
    </row>
    <row r="156" spans="1:12" s="256" customFormat="1" ht="18.75" customHeight="1" x14ac:dyDescent="0.25">
      <c r="A156" s="148" t="s">
        <v>367</v>
      </c>
      <c r="B156" s="156" t="s">
        <v>104</v>
      </c>
      <c r="C156" s="125" t="s">
        <v>88</v>
      </c>
      <c r="D156" s="125" t="s">
        <v>74</v>
      </c>
      <c r="E156" s="127" t="s">
        <v>219</v>
      </c>
      <c r="F156" s="128"/>
      <c r="G156" s="117">
        <f>G157</f>
        <v>12792752.440000001</v>
      </c>
      <c r="H156" s="117">
        <f t="shared" ref="H156:I156" si="47">H157</f>
        <v>0</v>
      </c>
      <c r="I156" s="117">
        <f t="shared" si="47"/>
        <v>0</v>
      </c>
    </row>
    <row r="157" spans="1:12" s="256" customFormat="1" ht="15.75" customHeight="1" x14ac:dyDescent="0.25">
      <c r="A157" s="135" t="s">
        <v>110</v>
      </c>
      <c r="B157" s="156" t="s">
        <v>104</v>
      </c>
      <c r="C157" s="125" t="s">
        <v>88</v>
      </c>
      <c r="D157" s="125" t="s">
        <v>74</v>
      </c>
      <c r="E157" s="127" t="s">
        <v>401</v>
      </c>
      <c r="F157" s="128"/>
      <c r="G157" s="117">
        <f>G158</f>
        <v>12792752.440000001</v>
      </c>
      <c r="H157" s="117">
        <f t="shared" ref="H157:I157" si="48">H158</f>
        <v>0</v>
      </c>
      <c r="I157" s="117">
        <f t="shared" si="48"/>
        <v>0</v>
      </c>
    </row>
    <row r="158" spans="1:12" s="256" customFormat="1" ht="33" customHeight="1" x14ac:dyDescent="0.25">
      <c r="A158" s="119" t="s">
        <v>402</v>
      </c>
      <c r="B158" s="157" t="s">
        <v>104</v>
      </c>
      <c r="C158" s="126"/>
      <c r="D158" s="126"/>
      <c r="E158" s="130" t="s">
        <v>401</v>
      </c>
      <c r="F158" s="131">
        <v>200</v>
      </c>
      <c r="G158" s="118">
        <f>'приложение 3'!G129</f>
        <v>12792752.440000001</v>
      </c>
      <c r="H158" s="118">
        <f>'приложение 3'!H129</f>
        <v>0</v>
      </c>
      <c r="I158" s="118">
        <f>'приложение 3'!I129</f>
        <v>0</v>
      </c>
    </row>
    <row r="159" spans="1:12" s="256" customFormat="1" x14ac:dyDescent="0.25">
      <c r="A159" s="124" t="s">
        <v>14</v>
      </c>
      <c r="B159" s="156" t="s">
        <v>104</v>
      </c>
      <c r="C159" s="125" t="s">
        <v>88</v>
      </c>
      <c r="D159" s="125" t="s">
        <v>75</v>
      </c>
      <c r="E159" s="128"/>
      <c r="F159" s="128"/>
      <c r="G159" s="117">
        <f>G160+G167+G170</f>
        <v>599844586.75999999</v>
      </c>
      <c r="H159" s="117">
        <f t="shared" ref="H159:I159" si="49">H160+H167+H170</f>
        <v>483821153.84000003</v>
      </c>
      <c r="I159" s="117">
        <f t="shared" si="49"/>
        <v>396662178.69</v>
      </c>
    </row>
    <row r="160" spans="1:12" s="256" customFormat="1" x14ac:dyDescent="0.25">
      <c r="A160" s="124" t="s">
        <v>643</v>
      </c>
      <c r="B160" s="156" t="s">
        <v>104</v>
      </c>
      <c r="C160" s="125" t="s">
        <v>88</v>
      </c>
      <c r="D160" s="125" t="s">
        <v>75</v>
      </c>
      <c r="E160" s="127" t="s">
        <v>328</v>
      </c>
      <c r="F160" s="128"/>
      <c r="G160" s="117">
        <f>G161</f>
        <v>369180913.26999998</v>
      </c>
      <c r="H160" s="117">
        <f t="shared" ref="H160:I160" si="50">H161</f>
        <v>391782892.34000003</v>
      </c>
      <c r="I160" s="117">
        <f t="shared" si="50"/>
        <v>396662178.69</v>
      </c>
    </row>
    <row r="161" spans="1:9" s="256" customFormat="1" ht="30.75" x14ac:dyDescent="0.25">
      <c r="A161" s="129" t="s">
        <v>685</v>
      </c>
      <c r="B161" s="157" t="s">
        <v>104</v>
      </c>
      <c r="C161" s="126" t="s">
        <v>88</v>
      </c>
      <c r="D161" s="126" t="s">
        <v>75</v>
      </c>
      <c r="E161" s="130" t="s">
        <v>658</v>
      </c>
      <c r="F161" s="131"/>
      <c r="G161" s="118">
        <f>G162+G163+G164+G166+G165</f>
        <v>369180913.26999998</v>
      </c>
      <c r="H161" s="118">
        <f t="shared" ref="H161:I161" si="51">H162+H163+H166+H165</f>
        <v>391782892.34000003</v>
      </c>
      <c r="I161" s="118">
        <f t="shared" si="51"/>
        <v>396662178.69</v>
      </c>
    </row>
    <row r="162" spans="1:9" s="256" customFormat="1" ht="75.75" x14ac:dyDescent="0.25">
      <c r="A162" s="119" t="s">
        <v>111</v>
      </c>
      <c r="B162" s="157" t="s">
        <v>104</v>
      </c>
      <c r="C162" s="126" t="s">
        <v>88</v>
      </c>
      <c r="D162" s="126" t="s">
        <v>75</v>
      </c>
      <c r="E162" s="130" t="s">
        <v>658</v>
      </c>
      <c r="F162" s="131">
        <v>100</v>
      </c>
      <c r="G162" s="120">
        <f>'приложение 2'!D29</f>
        <v>79127220.689999998</v>
      </c>
      <c r="H162" s="123">
        <f>'приложение 2'!E29</f>
        <v>79260918.060000002</v>
      </c>
      <c r="I162" s="123">
        <f>'приложение 2'!F29</f>
        <v>79121530.219999999</v>
      </c>
    </row>
    <row r="163" spans="1:9" s="256" customFormat="1" ht="30.75" x14ac:dyDescent="0.25">
      <c r="A163" s="119" t="s">
        <v>402</v>
      </c>
      <c r="B163" s="157" t="s">
        <v>104</v>
      </c>
      <c r="C163" s="126" t="s">
        <v>88</v>
      </c>
      <c r="D163" s="126" t="s">
        <v>75</v>
      </c>
      <c r="E163" s="130" t="s">
        <v>658</v>
      </c>
      <c r="F163" s="131">
        <v>200</v>
      </c>
      <c r="G163" s="120">
        <f>'приложение 2'!D30</f>
        <v>64039881.829999998</v>
      </c>
      <c r="H163" s="123">
        <f>'приложение 2'!E30</f>
        <v>67410501.349999994</v>
      </c>
      <c r="I163" s="123">
        <f>'приложение 2'!F30</f>
        <v>67837714.079999998</v>
      </c>
    </row>
    <row r="164" spans="1:9" s="256" customFormat="1" x14ac:dyDescent="0.25">
      <c r="A164" s="119" t="s">
        <v>117</v>
      </c>
      <c r="B164" s="157" t="s">
        <v>104</v>
      </c>
      <c r="C164" s="126" t="s">
        <v>88</v>
      </c>
      <c r="D164" s="126" t="s">
        <v>75</v>
      </c>
      <c r="E164" s="130" t="s">
        <v>658</v>
      </c>
      <c r="F164" s="131">
        <v>300</v>
      </c>
      <c r="G164" s="120">
        <f>'приложение 2'!D31</f>
        <v>0</v>
      </c>
      <c r="H164" s="123"/>
      <c r="I164" s="123"/>
    </row>
    <row r="165" spans="1:9" s="256" customFormat="1" ht="32.25" customHeight="1" x14ac:dyDescent="0.25">
      <c r="A165" s="129" t="s">
        <v>120</v>
      </c>
      <c r="B165" s="157" t="s">
        <v>104</v>
      </c>
      <c r="C165" s="126" t="s">
        <v>88</v>
      </c>
      <c r="D165" s="126" t="s">
        <v>75</v>
      </c>
      <c r="E165" s="130" t="s">
        <v>658</v>
      </c>
      <c r="F165" s="131">
        <v>600</v>
      </c>
      <c r="G165" s="120">
        <f>'приложение 2'!D32</f>
        <v>223654125.58000001</v>
      </c>
      <c r="H165" s="123">
        <f>'приложение 2'!E32</f>
        <v>242467731.13</v>
      </c>
      <c r="I165" s="123">
        <f>'приложение 2'!F32</f>
        <v>247010685.76999998</v>
      </c>
    </row>
    <row r="166" spans="1:9" s="256" customFormat="1" x14ac:dyDescent="0.25">
      <c r="A166" s="129" t="s">
        <v>114</v>
      </c>
      <c r="B166" s="157" t="s">
        <v>104</v>
      </c>
      <c r="C166" s="126" t="s">
        <v>88</v>
      </c>
      <c r="D166" s="126" t="s">
        <v>75</v>
      </c>
      <c r="E166" s="130" t="s">
        <v>658</v>
      </c>
      <c r="F166" s="131">
        <v>800</v>
      </c>
      <c r="G166" s="120">
        <f>'приложение 2'!D33</f>
        <v>2359685.17</v>
      </c>
      <c r="H166" s="123">
        <f>'приложение 2'!E33</f>
        <v>2643741.7999999998</v>
      </c>
      <c r="I166" s="123">
        <f>'приложение 2'!F33</f>
        <v>2692248.62</v>
      </c>
    </row>
    <row r="167" spans="1:9" s="256" customFormat="1" ht="29.25" customHeight="1" x14ac:dyDescent="0.25">
      <c r="A167" s="135" t="s">
        <v>623</v>
      </c>
      <c r="B167" s="125" t="s">
        <v>104</v>
      </c>
      <c r="C167" s="125" t="s">
        <v>88</v>
      </c>
      <c r="D167" s="125" t="s">
        <v>75</v>
      </c>
      <c r="E167" s="125" t="s">
        <v>356</v>
      </c>
      <c r="F167" s="125"/>
      <c r="G167" s="184">
        <f>G168</f>
        <v>129276889.78</v>
      </c>
      <c r="H167" s="184">
        <f t="shared" ref="H167:I167" si="52">H168</f>
        <v>92038261.5</v>
      </c>
      <c r="I167" s="184">
        <f t="shared" si="52"/>
        <v>0</v>
      </c>
    </row>
    <row r="168" spans="1:9" s="256" customFormat="1" ht="29.25" customHeight="1" x14ac:dyDescent="0.25">
      <c r="A168" s="135" t="s">
        <v>430</v>
      </c>
      <c r="B168" s="125" t="s">
        <v>104</v>
      </c>
      <c r="C168" s="125" t="s">
        <v>88</v>
      </c>
      <c r="D168" s="125" t="s">
        <v>75</v>
      </c>
      <c r="E168" s="125" t="s">
        <v>358</v>
      </c>
      <c r="F168" s="125"/>
      <c r="G168" s="184">
        <f>G169</f>
        <v>129276889.78</v>
      </c>
      <c r="H168" s="184">
        <f t="shared" ref="H168:I168" si="53">H169</f>
        <v>92038261.5</v>
      </c>
      <c r="I168" s="184">
        <f t="shared" si="53"/>
        <v>0</v>
      </c>
    </row>
    <row r="169" spans="1:9" s="256" customFormat="1" ht="30.75" x14ac:dyDescent="0.25">
      <c r="A169" s="119" t="s">
        <v>304</v>
      </c>
      <c r="B169" s="157" t="s">
        <v>104</v>
      </c>
      <c r="C169" s="126" t="s">
        <v>88</v>
      </c>
      <c r="D169" s="126" t="s">
        <v>75</v>
      </c>
      <c r="E169" s="126" t="s">
        <v>358</v>
      </c>
      <c r="F169" s="126" t="s">
        <v>230</v>
      </c>
      <c r="G169" s="207">
        <f>'приложение 4'!F175</f>
        <v>129276889.78</v>
      </c>
      <c r="H169" s="207">
        <f>'приложение 4'!G175</f>
        <v>92038261.5</v>
      </c>
      <c r="I169" s="207">
        <f>'приложение 4'!H175</f>
        <v>0</v>
      </c>
    </row>
    <row r="170" spans="1:9" s="256" customFormat="1" x14ac:dyDescent="0.25">
      <c r="A170" s="135" t="s">
        <v>110</v>
      </c>
      <c r="B170" s="156" t="s">
        <v>104</v>
      </c>
      <c r="C170" s="125" t="s">
        <v>88</v>
      </c>
      <c r="D170" s="125" t="s">
        <v>75</v>
      </c>
      <c r="E170" s="128">
        <v>9900000000</v>
      </c>
      <c r="F170" s="128"/>
      <c r="G170" s="260">
        <f>G171</f>
        <v>101386783.70999998</v>
      </c>
      <c r="H170" s="260">
        <f t="shared" ref="H170:I170" si="54">H171</f>
        <v>0</v>
      </c>
      <c r="I170" s="260">
        <f t="shared" si="54"/>
        <v>0</v>
      </c>
    </row>
    <row r="171" spans="1:9" s="256" customFormat="1" x14ac:dyDescent="0.25">
      <c r="A171" s="119" t="s">
        <v>89</v>
      </c>
      <c r="B171" s="157" t="s">
        <v>104</v>
      </c>
      <c r="C171" s="126" t="s">
        <v>88</v>
      </c>
      <c r="D171" s="126" t="s">
        <v>75</v>
      </c>
      <c r="E171" s="131">
        <v>9950000000</v>
      </c>
      <c r="F171" s="126"/>
      <c r="G171" s="147">
        <f>G172+G173</f>
        <v>101386783.70999998</v>
      </c>
      <c r="H171" s="147">
        <f t="shared" ref="H171:I171" si="55">H172+H173</f>
        <v>0</v>
      </c>
      <c r="I171" s="147">
        <f t="shared" si="55"/>
        <v>0</v>
      </c>
    </row>
    <row r="172" spans="1:9" s="256" customFormat="1" ht="31.5" customHeight="1" x14ac:dyDescent="0.25">
      <c r="A172" s="119" t="s">
        <v>402</v>
      </c>
      <c r="B172" s="157" t="s">
        <v>104</v>
      </c>
      <c r="C172" s="126" t="s">
        <v>88</v>
      </c>
      <c r="D172" s="126" t="s">
        <v>75</v>
      </c>
      <c r="E172" s="126" t="s">
        <v>219</v>
      </c>
      <c r="F172" s="126" t="s">
        <v>106</v>
      </c>
      <c r="G172" s="147">
        <f>'приложение 3'!G134</f>
        <v>9287999.5399999991</v>
      </c>
      <c r="H172" s="147">
        <f>'приложение 3'!H134</f>
        <v>0</v>
      </c>
      <c r="I172" s="147">
        <f>'приложение 3'!I134</f>
        <v>0</v>
      </c>
    </row>
    <row r="173" spans="1:9" s="256" customFormat="1" ht="30.75" x14ac:dyDescent="0.25">
      <c r="A173" s="129" t="s">
        <v>120</v>
      </c>
      <c r="B173" s="157" t="s">
        <v>104</v>
      </c>
      <c r="C173" s="126" t="s">
        <v>88</v>
      </c>
      <c r="D173" s="126" t="s">
        <v>75</v>
      </c>
      <c r="E173" s="126" t="s">
        <v>219</v>
      </c>
      <c r="F173" s="126" t="s">
        <v>123</v>
      </c>
      <c r="G173" s="147">
        <f>'приложение 3'!G135</f>
        <v>92098784.169999987</v>
      </c>
      <c r="H173" s="147">
        <f>'приложение 3'!H135</f>
        <v>0</v>
      </c>
      <c r="I173" s="147">
        <f>'приложение 3'!I135</f>
        <v>0</v>
      </c>
    </row>
    <row r="174" spans="1:9" s="256" customFormat="1" x14ac:dyDescent="0.25">
      <c r="A174" s="124" t="s">
        <v>305</v>
      </c>
      <c r="B174" s="156" t="s">
        <v>104</v>
      </c>
      <c r="C174" s="125" t="s">
        <v>88</v>
      </c>
      <c r="D174" s="125" t="s">
        <v>77</v>
      </c>
      <c r="E174" s="127"/>
      <c r="F174" s="128"/>
      <c r="G174" s="121">
        <f>G175+G181+G184+G189</f>
        <v>273793315.19</v>
      </c>
      <c r="H174" s="121">
        <f t="shared" ref="H174:I174" si="56">H175+H181+H184+H189</f>
        <v>198143324.40000001</v>
      </c>
      <c r="I174" s="121">
        <f t="shared" si="56"/>
        <v>179059236.81</v>
      </c>
    </row>
    <row r="175" spans="1:9" s="256" customFormat="1" x14ac:dyDescent="0.25">
      <c r="A175" s="124" t="s">
        <v>644</v>
      </c>
      <c r="B175" s="156" t="s">
        <v>104</v>
      </c>
      <c r="C175" s="125" t="s">
        <v>88</v>
      </c>
      <c r="D175" s="125" t="s">
        <v>77</v>
      </c>
      <c r="E175" s="127" t="s">
        <v>328</v>
      </c>
      <c r="F175" s="128"/>
      <c r="G175" s="121">
        <f>G176</f>
        <v>80547146.370000005</v>
      </c>
      <c r="H175" s="121">
        <f t="shared" ref="H175:I175" si="57">H176</f>
        <v>84935724.400000006</v>
      </c>
      <c r="I175" s="121">
        <f t="shared" si="57"/>
        <v>85402736.810000002</v>
      </c>
    </row>
    <row r="176" spans="1:9" s="255" customFormat="1" x14ac:dyDescent="0.25">
      <c r="A176" s="95" t="s">
        <v>408</v>
      </c>
      <c r="B176" s="157" t="s">
        <v>104</v>
      </c>
      <c r="C176" s="126" t="s">
        <v>88</v>
      </c>
      <c r="D176" s="126" t="s">
        <v>77</v>
      </c>
      <c r="E176" s="130" t="s">
        <v>329</v>
      </c>
      <c r="F176" s="131"/>
      <c r="G176" s="118">
        <f>G177+G178+G179+G180</f>
        <v>80547146.370000005</v>
      </c>
      <c r="H176" s="118">
        <f t="shared" ref="H176:I176" si="58">H177+H178+H180</f>
        <v>84935724.400000006</v>
      </c>
      <c r="I176" s="118">
        <f t="shared" si="58"/>
        <v>85402736.810000002</v>
      </c>
    </row>
    <row r="177" spans="1:9" s="256" customFormat="1" ht="75.75" x14ac:dyDescent="0.25">
      <c r="A177" s="119" t="s">
        <v>111</v>
      </c>
      <c r="B177" s="157" t="s">
        <v>104</v>
      </c>
      <c r="C177" s="126" t="s">
        <v>88</v>
      </c>
      <c r="D177" s="126" t="s">
        <v>77</v>
      </c>
      <c r="E177" s="130" t="s">
        <v>329</v>
      </c>
      <c r="F177" s="131">
        <v>100</v>
      </c>
      <c r="G177" s="118">
        <f>'приложение 2'!D35</f>
        <v>71321280.400000006</v>
      </c>
      <c r="H177" s="123">
        <f>'приложение 2'!E35</f>
        <v>73385373</v>
      </c>
      <c r="I177" s="123">
        <f>'приложение 2'!F35</f>
        <v>73385373</v>
      </c>
    </row>
    <row r="178" spans="1:9" s="256" customFormat="1" ht="30.75" x14ac:dyDescent="0.25">
      <c r="A178" s="119" t="s">
        <v>402</v>
      </c>
      <c r="B178" s="157" t="s">
        <v>104</v>
      </c>
      <c r="C178" s="126" t="s">
        <v>88</v>
      </c>
      <c r="D178" s="126" t="s">
        <v>77</v>
      </c>
      <c r="E178" s="130" t="s">
        <v>329</v>
      </c>
      <c r="F178" s="131">
        <v>200</v>
      </c>
      <c r="G178" s="118">
        <f>'приложение 2'!D36</f>
        <v>8900255.1199999992</v>
      </c>
      <c r="H178" s="123">
        <f>'приложение 2'!E36</f>
        <v>11550351.4</v>
      </c>
      <c r="I178" s="123">
        <f>'приложение 2'!F36</f>
        <v>12017363.810000001</v>
      </c>
    </row>
    <row r="179" spans="1:9" s="256" customFormat="1" x14ac:dyDescent="0.25">
      <c r="A179" s="119" t="s">
        <v>117</v>
      </c>
      <c r="B179" s="157" t="s">
        <v>104</v>
      </c>
      <c r="C179" s="126" t="s">
        <v>88</v>
      </c>
      <c r="D179" s="126" t="s">
        <v>77</v>
      </c>
      <c r="E179" s="130" t="s">
        <v>329</v>
      </c>
      <c r="F179" s="131">
        <v>300</v>
      </c>
      <c r="G179" s="118">
        <f>'приложение 2'!D37</f>
        <v>305610.84999999998</v>
      </c>
      <c r="H179" s="123"/>
      <c r="I179" s="123"/>
    </row>
    <row r="180" spans="1:9" s="256" customFormat="1" x14ac:dyDescent="0.25">
      <c r="A180" s="129" t="s">
        <v>114</v>
      </c>
      <c r="B180" s="157" t="s">
        <v>104</v>
      </c>
      <c r="C180" s="126" t="s">
        <v>88</v>
      </c>
      <c r="D180" s="126" t="s">
        <v>77</v>
      </c>
      <c r="E180" s="130" t="s">
        <v>329</v>
      </c>
      <c r="F180" s="131">
        <v>800</v>
      </c>
      <c r="G180" s="118">
        <f>'приложение 2'!D38</f>
        <v>20000</v>
      </c>
      <c r="H180" s="123">
        <f>'приложение 2'!E38</f>
        <v>0</v>
      </c>
      <c r="I180" s="123">
        <f>'приложение 2'!F38</f>
        <v>0</v>
      </c>
    </row>
    <row r="181" spans="1:9" s="256" customFormat="1" ht="30.75" x14ac:dyDescent="0.25">
      <c r="A181" s="129" t="s">
        <v>623</v>
      </c>
      <c r="B181" s="157" t="s">
        <v>104</v>
      </c>
      <c r="C181" s="126" t="s">
        <v>88</v>
      </c>
      <c r="D181" s="126" t="s">
        <v>77</v>
      </c>
      <c r="E181" s="130" t="s">
        <v>356</v>
      </c>
      <c r="F181" s="131"/>
      <c r="G181" s="207">
        <f>G182</f>
        <v>100000000</v>
      </c>
      <c r="H181" s="207">
        <f t="shared" ref="H181:I181" si="59">H182</f>
        <v>20000000</v>
      </c>
      <c r="I181" s="207">
        <f t="shared" si="59"/>
        <v>0</v>
      </c>
    </row>
    <row r="182" spans="1:9" s="256" customFormat="1" x14ac:dyDescent="0.25">
      <c r="A182" s="135" t="s">
        <v>430</v>
      </c>
      <c r="B182" s="156" t="s">
        <v>104</v>
      </c>
      <c r="C182" s="125" t="s">
        <v>88</v>
      </c>
      <c r="D182" s="125" t="s">
        <v>77</v>
      </c>
      <c r="E182" s="125" t="s">
        <v>358</v>
      </c>
      <c r="F182" s="125"/>
      <c r="G182" s="184">
        <f>G183</f>
        <v>100000000</v>
      </c>
      <c r="H182" s="184">
        <f t="shared" ref="H182" si="60">H183</f>
        <v>20000000</v>
      </c>
      <c r="I182" s="184">
        <f t="shared" ref="I182" si="61">I183</f>
        <v>0</v>
      </c>
    </row>
    <row r="183" spans="1:9" s="256" customFormat="1" ht="30.75" x14ac:dyDescent="0.25">
      <c r="A183" s="119" t="s">
        <v>304</v>
      </c>
      <c r="B183" s="157" t="s">
        <v>104</v>
      </c>
      <c r="C183" s="126" t="s">
        <v>88</v>
      </c>
      <c r="D183" s="126" t="s">
        <v>77</v>
      </c>
      <c r="E183" s="126" t="s">
        <v>358</v>
      </c>
      <c r="F183" s="126" t="s">
        <v>230</v>
      </c>
      <c r="G183" s="207">
        <f>'приложение 4'!F189</f>
        <v>100000000</v>
      </c>
      <c r="H183" s="207">
        <f>'приложение 4'!G189</f>
        <v>20000000</v>
      </c>
      <c r="I183" s="207">
        <f>'приложение 4'!H189</f>
        <v>0</v>
      </c>
    </row>
    <row r="184" spans="1:9" s="256" customFormat="1" x14ac:dyDescent="0.25">
      <c r="A184" s="124" t="s">
        <v>492</v>
      </c>
      <c r="B184" s="156" t="s">
        <v>104</v>
      </c>
      <c r="C184" s="125" t="s">
        <v>88</v>
      </c>
      <c r="D184" s="125" t="s">
        <v>77</v>
      </c>
      <c r="E184" s="127" t="s">
        <v>328</v>
      </c>
      <c r="F184" s="128"/>
      <c r="G184" s="117">
        <f>G185</f>
        <v>92842439</v>
      </c>
      <c r="H184" s="117">
        <f t="shared" ref="H184:I184" si="62">H185</f>
        <v>93207600</v>
      </c>
      <c r="I184" s="117">
        <f t="shared" si="62"/>
        <v>93656500</v>
      </c>
    </row>
    <row r="185" spans="1:9" s="256" customFormat="1" x14ac:dyDescent="0.25">
      <c r="A185" s="129" t="s">
        <v>408</v>
      </c>
      <c r="B185" s="157" t="s">
        <v>104</v>
      </c>
      <c r="C185" s="126" t="s">
        <v>88</v>
      </c>
      <c r="D185" s="126" t="s">
        <v>77</v>
      </c>
      <c r="E185" s="130" t="s">
        <v>329</v>
      </c>
      <c r="F185" s="131"/>
      <c r="G185" s="118">
        <f>G186+G187+G188</f>
        <v>92842439</v>
      </c>
      <c r="H185" s="118">
        <f t="shared" ref="H185:I185" si="63">H186+H187+H188</f>
        <v>93207600</v>
      </c>
      <c r="I185" s="118">
        <f t="shared" si="63"/>
        <v>93656500</v>
      </c>
    </row>
    <row r="186" spans="1:9" s="256" customFormat="1" ht="75.75" x14ac:dyDescent="0.25">
      <c r="A186" s="119" t="s">
        <v>111</v>
      </c>
      <c r="B186" s="157" t="s">
        <v>104</v>
      </c>
      <c r="C186" s="126" t="s">
        <v>88</v>
      </c>
      <c r="D186" s="126" t="s">
        <v>77</v>
      </c>
      <c r="E186" s="130" t="s">
        <v>329</v>
      </c>
      <c r="F186" s="131">
        <v>100</v>
      </c>
      <c r="G186" s="120">
        <f>'приложение 2'!D64</f>
        <v>82802550</v>
      </c>
      <c r="H186" s="123">
        <f>'приложение 2'!E64</f>
        <v>82876100</v>
      </c>
      <c r="I186" s="123">
        <f>'приложение 2'!F64</f>
        <v>83046100</v>
      </c>
    </row>
    <row r="187" spans="1:9" s="256" customFormat="1" ht="30.75" x14ac:dyDescent="0.25">
      <c r="A187" s="119" t="s">
        <v>402</v>
      </c>
      <c r="B187" s="157" t="s">
        <v>104</v>
      </c>
      <c r="C187" s="126" t="s">
        <v>88</v>
      </c>
      <c r="D187" s="126" t="s">
        <v>77</v>
      </c>
      <c r="E187" s="130" t="s">
        <v>329</v>
      </c>
      <c r="F187" s="131">
        <v>200</v>
      </c>
      <c r="G187" s="120">
        <f>'приложение 2'!D65</f>
        <v>9895989</v>
      </c>
      <c r="H187" s="123">
        <f>'приложение 2'!E65</f>
        <v>10183300</v>
      </c>
      <c r="I187" s="123">
        <f>'приложение 2'!F65</f>
        <v>10458200</v>
      </c>
    </row>
    <row r="188" spans="1:9" s="256" customFormat="1" x14ac:dyDescent="0.25">
      <c r="A188" s="129" t="s">
        <v>114</v>
      </c>
      <c r="B188" s="157" t="s">
        <v>104</v>
      </c>
      <c r="C188" s="126" t="s">
        <v>88</v>
      </c>
      <c r="D188" s="126" t="s">
        <v>77</v>
      </c>
      <c r="E188" s="130" t="s">
        <v>329</v>
      </c>
      <c r="F188" s="131">
        <v>800</v>
      </c>
      <c r="G188" s="120">
        <f>'приложение 2'!D66</f>
        <v>143900</v>
      </c>
      <c r="H188" s="123">
        <f>'приложение 2'!E66</f>
        <v>148200</v>
      </c>
      <c r="I188" s="123">
        <f>'приложение 2'!F66</f>
        <v>152200</v>
      </c>
    </row>
    <row r="189" spans="1:9" s="256" customFormat="1" x14ac:dyDescent="0.25">
      <c r="A189" s="129" t="s">
        <v>110</v>
      </c>
      <c r="B189" s="157" t="s">
        <v>104</v>
      </c>
      <c r="C189" s="126" t="s">
        <v>88</v>
      </c>
      <c r="D189" s="126" t="s">
        <v>77</v>
      </c>
      <c r="E189" s="130">
        <v>9900000000</v>
      </c>
      <c r="F189" s="131"/>
      <c r="G189" s="120">
        <f>G190</f>
        <v>403729.82</v>
      </c>
      <c r="H189" s="120">
        <f t="shared" ref="H189:I190" si="64">H190</f>
        <v>0</v>
      </c>
      <c r="I189" s="120">
        <f t="shared" si="64"/>
        <v>0</v>
      </c>
    </row>
    <row r="190" spans="1:9" s="256" customFormat="1" x14ac:dyDescent="0.25">
      <c r="A190" s="129" t="s">
        <v>89</v>
      </c>
      <c r="B190" s="157" t="s">
        <v>104</v>
      </c>
      <c r="C190" s="126" t="s">
        <v>88</v>
      </c>
      <c r="D190" s="126" t="s">
        <v>77</v>
      </c>
      <c r="E190" s="130">
        <v>9950000000</v>
      </c>
      <c r="F190" s="131"/>
      <c r="G190" s="120">
        <f>G191</f>
        <v>403729.82</v>
      </c>
      <c r="H190" s="120">
        <f t="shared" si="64"/>
        <v>0</v>
      </c>
      <c r="I190" s="120">
        <f t="shared" si="64"/>
        <v>0</v>
      </c>
    </row>
    <row r="191" spans="1:9" s="256" customFormat="1" ht="30.75" x14ac:dyDescent="0.25">
      <c r="A191" s="129" t="s">
        <v>402</v>
      </c>
      <c r="B191" s="157" t="s">
        <v>104</v>
      </c>
      <c r="C191" s="126" t="s">
        <v>88</v>
      </c>
      <c r="D191" s="126" t="s">
        <v>77</v>
      </c>
      <c r="E191" s="130">
        <v>9950000000</v>
      </c>
      <c r="F191" s="131">
        <v>200</v>
      </c>
      <c r="G191" s="120">
        <f>'приложение 3'!G139</f>
        <v>403729.82</v>
      </c>
      <c r="H191" s="120">
        <f>'приложение 3'!H139</f>
        <v>0</v>
      </c>
      <c r="I191" s="120">
        <f>'приложение 3'!I139</f>
        <v>0</v>
      </c>
    </row>
    <row r="192" spans="1:9" s="256" customFormat="1" ht="31.5" x14ac:dyDescent="0.25">
      <c r="A192" s="135" t="s">
        <v>433</v>
      </c>
      <c r="B192" s="156" t="s">
        <v>104</v>
      </c>
      <c r="C192" s="125" t="s">
        <v>88</v>
      </c>
      <c r="D192" s="125" t="s">
        <v>77</v>
      </c>
      <c r="E192" s="127" t="s">
        <v>356</v>
      </c>
      <c r="F192" s="128"/>
      <c r="G192" s="121">
        <f>G193</f>
        <v>0</v>
      </c>
      <c r="H192" s="121">
        <f t="shared" ref="H192:I193" si="65">H193</f>
        <v>0</v>
      </c>
      <c r="I192" s="121">
        <f t="shared" si="65"/>
        <v>0</v>
      </c>
    </row>
    <row r="193" spans="1:9" s="256" customFormat="1" x14ac:dyDescent="0.25">
      <c r="A193" s="119" t="s">
        <v>430</v>
      </c>
      <c r="B193" s="157" t="s">
        <v>104</v>
      </c>
      <c r="C193" s="126" t="s">
        <v>88</v>
      </c>
      <c r="D193" s="126" t="s">
        <v>77</v>
      </c>
      <c r="E193" s="126" t="s">
        <v>358</v>
      </c>
      <c r="F193" s="126"/>
      <c r="G193" s="120">
        <f>G194</f>
        <v>0</v>
      </c>
      <c r="H193" s="120">
        <f t="shared" si="65"/>
        <v>0</v>
      </c>
      <c r="I193" s="120">
        <f t="shared" si="65"/>
        <v>0</v>
      </c>
    </row>
    <row r="194" spans="1:9" s="256" customFormat="1" ht="30.75" x14ac:dyDescent="0.25">
      <c r="A194" s="119" t="s">
        <v>304</v>
      </c>
      <c r="B194" s="157" t="s">
        <v>104</v>
      </c>
      <c r="C194" s="126" t="s">
        <v>88</v>
      </c>
      <c r="D194" s="126" t="s">
        <v>77</v>
      </c>
      <c r="E194" s="126" t="s">
        <v>358</v>
      </c>
      <c r="F194" s="126" t="s">
        <v>230</v>
      </c>
      <c r="G194" s="120"/>
      <c r="H194" s="120"/>
      <c r="I194" s="120"/>
    </row>
    <row r="195" spans="1:9" s="256" customFormat="1" x14ac:dyDescent="0.25">
      <c r="A195" s="124" t="s">
        <v>15</v>
      </c>
      <c r="B195" s="156" t="s">
        <v>104</v>
      </c>
      <c r="C195" s="125" t="s">
        <v>88</v>
      </c>
      <c r="D195" s="125" t="s">
        <v>88</v>
      </c>
      <c r="E195" s="128"/>
      <c r="F195" s="128"/>
      <c r="G195" s="117">
        <f>G196+G210+G216</f>
        <v>45045715.439999998</v>
      </c>
      <c r="H195" s="117">
        <f t="shared" ref="H195:I195" si="66">H196+H210+H216</f>
        <v>41739058.440799996</v>
      </c>
      <c r="I195" s="117">
        <f t="shared" si="66"/>
        <v>42356114.531793602</v>
      </c>
    </row>
    <row r="196" spans="1:9" s="256" customFormat="1" ht="30.75" x14ac:dyDescent="0.25">
      <c r="A196" s="129" t="s">
        <v>677</v>
      </c>
      <c r="B196" s="157" t="s">
        <v>104</v>
      </c>
      <c r="C196" s="126" t="s">
        <v>88</v>
      </c>
      <c r="D196" s="126" t="s">
        <v>88</v>
      </c>
      <c r="E196" s="131" t="s">
        <v>345</v>
      </c>
      <c r="F196" s="131"/>
      <c r="G196" s="118">
        <f>G197+G200+G208+G204</f>
        <v>29534142.440000001</v>
      </c>
      <c r="H196" s="118">
        <f>H197+H200+H208+H204</f>
        <v>31227485.440799996</v>
      </c>
      <c r="I196" s="118">
        <f>I197+I200+I208+I204</f>
        <v>31844541.531793602</v>
      </c>
    </row>
    <row r="197" spans="1:9" s="256" customFormat="1" x14ac:dyDescent="0.25">
      <c r="A197" s="129" t="s">
        <v>409</v>
      </c>
      <c r="B197" s="157" t="s">
        <v>104</v>
      </c>
      <c r="C197" s="126" t="s">
        <v>88</v>
      </c>
      <c r="D197" s="126" t="s">
        <v>88</v>
      </c>
      <c r="E197" s="131" t="s">
        <v>346</v>
      </c>
      <c r="F197" s="131"/>
      <c r="G197" s="118">
        <f>SUM(G198:G199)</f>
        <v>15993924.48</v>
      </c>
      <c r="H197" s="118">
        <f t="shared" ref="H197:I197" si="67">SUM(H198:H199)</f>
        <v>16762854.789999999</v>
      </c>
      <c r="I197" s="118">
        <f t="shared" si="67"/>
        <v>16883477.850000001</v>
      </c>
    </row>
    <row r="198" spans="1:9" s="256" customFormat="1" ht="75.75" x14ac:dyDescent="0.25">
      <c r="A198" s="129" t="s">
        <v>111</v>
      </c>
      <c r="B198" s="157" t="s">
        <v>104</v>
      </c>
      <c r="C198" s="126" t="s">
        <v>88</v>
      </c>
      <c r="D198" s="126" t="s">
        <v>88</v>
      </c>
      <c r="E198" s="131" t="s">
        <v>346</v>
      </c>
      <c r="F198" s="131">
        <v>100</v>
      </c>
      <c r="G198" s="118">
        <f>'приложение 2'!D98</f>
        <v>14781620.189999999</v>
      </c>
      <c r="H198" s="118">
        <f>'приложение 2'!E98</f>
        <v>15501356.029999999</v>
      </c>
      <c r="I198" s="118">
        <f>'приложение 2'!F98</f>
        <v>15574521.49</v>
      </c>
    </row>
    <row r="199" spans="1:9" s="256" customFormat="1" ht="30.75" x14ac:dyDescent="0.25">
      <c r="A199" s="129" t="s">
        <v>402</v>
      </c>
      <c r="B199" s="157" t="s">
        <v>104</v>
      </c>
      <c r="C199" s="126" t="s">
        <v>88</v>
      </c>
      <c r="D199" s="126" t="s">
        <v>88</v>
      </c>
      <c r="E199" s="131" t="s">
        <v>346</v>
      </c>
      <c r="F199" s="131">
        <v>200</v>
      </c>
      <c r="G199" s="118">
        <f>'приложение 2'!D99</f>
        <v>1212304.29</v>
      </c>
      <c r="H199" s="118">
        <f>'приложение 2'!E99</f>
        <v>1261498.76</v>
      </c>
      <c r="I199" s="118">
        <f>'приложение 2'!F99</f>
        <v>1308956.3600000001</v>
      </c>
    </row>
    <row r="200" spans="1:9" s="256" customFormat="1" ht="30.75" x14ac:dyDescent="0.25">
      <c r="A200" s="129" t="s">
        <v>410</v>
      </c>
      <c r="B200" s="157" t="s">
        <v>104</v>
      </c>
      <c r="C200" s="126" t="s">
        <v>88</v>
      </c>
      <c r="D200" s="126" t="s">
        <v>88</v>
      </c>
      <c r="E200" s="131" t="s">
        <v>347</v>
      </c>
      <c r="F200" s="131"/>
      <c r="G200" s="118">
        <f>G201+G202+G203</f>
        <v>11839479.32</v>
      </c>
      <c r="H200" s="118">
        <f t="shared" ref="H200:I200" si="68">H202+H203</f>
        <v>12708990.51</v>
      </c>
      <c r="I200" s="118">
        <f t="shared" si="68"/>
        <v>13153959.309999999</v>
      </c>
    </row>
    <row r="201" spans="1:9" s="256" customFormat="1" ht="75.75" x14ac:dyDescent="0.25">
      <c r="A201" s="129" t="s">
        <v>111</v>
      </c>
      <c r="B201" s="157" t="s">
        <v>104</v>
      </c>
      <c r="C201" s="126" t="s">
        <v>88</v>
      </c>
      <c r="D201" s="126" t="s">
        <v>88</v>
      </c>
      <c r="E201" s="131" t="s">
        <v>347</v>
      </c>
      <c r="F201" s="131">
        <v>100</v>
      </c>
      <c r="G201" s="118">
        <f>'приложение 2'!D101</f>
        <v>485000</v>
      </c>
      <c r="H201" s="118">
        <f>'приложение 2'!E101</f>
        <v>0</v>
      </c>
      <c r="I201" s="118">
        <f>'приложение 2'!F101</f>
        <v>0</v>
      </c>
    </row>
    <row r="202" spans="1:9" s="256" customFormat="1" ht="30.75" x14ac:dyDescent="0.25">
      <c r="A202" s="129" t="s">
        <v>402</v>
      </c>
      <c r="B202" s="157" t="s">
        <v>104</v>
      </c>
      <c r="C202" s="126" t="s">
        <v>88</v>
      </c>
      <c r="D202" s="126" t="s">
        <v>88</v>
      </c>
      <c r="E202" s="131" t="s">
        <v>347</v>
      </c>
      <c r="F202" s="131">
        <v>200</v>
      </c>
      <c r="G202" s="118">
        <f>'приложение 2'!D102</f>
        <v>3089124.96</v>
      </c>
      <c r="H202" s="118">
        <f>'приложение 2'!E102</f>
        <v>4034781.44</v>
      </c>
      <c r="I202" s="118">
        <f>'приложение 2'!F102</f>
        <v>4185047.28</v>
      </c>
    </row>
    <row r="203" spans="1:9" s="256" customFormat="1" x14ac:dyDescent="0.25">
      <c r="A203" s="129" t="s">
        <v>117</v>
      </c>
      <c r="B203" s="157" t="s">
        <v>104</v>
      </c>
      <c r="C203" s="126" t="s">
        <v>88</v>
      </c>
      <c r="D203" s="126" t="s">
        <v>88</v>
      </c>
      <c r="E203" s="131" t="s">
        <v>347</v>
      </c>
      <c r="F203" s="131">
        <v>300</v>
      </c>
      <c r="G203" s="118">
        <f>'приложение 2'!D103</f>
        <v>8265354.3600000003</v>
      </c>
      <c r="H203" s="118">
        <f>'приложение 2'!E103</f>
        <v>8674209.0700000003</v>
      </c>
      <c r="I203" s="118">
        <f>'приложение 2'!F103</f>
        <v>8968912.0299999993</v>
      </c>
    </row>
    <row r="204" spans="1:9" s="256" customFormat="1" ht="30.75" x14ac:dyDescent="0.25">
      <c r="A204" s="129" t="s">
        <v>413</v>
      </c>
      <c r="B204" s="157" t="s">
        <v>104</v>
      </c>
      <c r="C204" s="126" t="s">
        <v>88</v>
      </c>
      <c r="D204" s="126" t="s">
        <v>88</v>
      </c>
      <c r="E204" s="131" t="s">
        <v>414</v>
      </c>
      <c r="F204" s="131"/>
      <c r="G204" s="118">
        <f>G205+G206+G207</f>
        <v>761493.6</v>
      </c>
      <c r="H204" s="118">
        <f t="shared" ref="H204:I204" si="69">H205+H206</f>
        <v>784481.2</v>
      </c>
      <c r="I204" s="118">
        <f t="shared" si="69"/>
        <v>805810.4800000001</v>
      </c>
    </row>
    <row r="205" spans="1:9" s="256" customFormat="1" ht="30.75" x14ac:dyDescent="0.25">
      <c r="A205" s="129" t="s">
        <v>402</v>
      </c>
      <c r="B205" s="157" t="s">
        <v>104</v>
      </c>
      <c r="C205" s="126" t="s">
        <v>88</v>
      </c>
      <c r="D205" s="126" t="s">
        <v>88</v>
      </c>
      <c r="E205" s="131" t="s">
        <v>414</v>
      </c>
      <c r="F205" s="131">
        <v>200</v>
      </c>
      <c r="G205" s="118">
        <f>'приложение 2'!D105</f>
        <v>249493.6</v>
      </c>
      <c r="H205" s="118">
        <f>'приложение 2'!E105</f>
        <v>257121.2</v>
      </c>
      <c r="I205" s="118">
        <f>'приложение 2'!F105</f>
        <v>264211.76</v>
      </c>
    </row>
    <row r="206" spans="1:9" s="256" customFormat="1" x14ac:dyDescent="0.25">
      <c r="A206" s="129" t="s">
        <v>117</v>
      </c>
      <c r="B206" s="157" t="s">
        <v>104</v>
      </c>
      <c r="C206" s="126" t="s">
        <v>88</v>
      </c>
      <c r="D206" s="126" t="s">
        <v>88</v>
      </c>
      <c r="E206" s="131" t="s">
        <v>414</v>
      </c>
      <c r="F206" s="131">
        <v>300</v>
      </c>
      <c r="G206" s="118">
        <f>'приложение 2'!D106</f>
        <v>140000</v>
      </c>
      <c r="H206" s="118">
        <f>'приложение 2'!E106</f>
        <v>527360</v>
      </c>
      <c r="I206" s="118">
        <f>'приложение 2'!F106</f>
        <v>541598.72000000009</v>
      </c>
    </row>
    <row r="207" spans="1:9" s="256" customFormat="1" ht="30.75" x14ac:dyDescent="0.25">
      <c r="A207" s="129" t="s">
        <v>120</v>
      </c>
      <c r="B207" s="157" t="s">
        <v>104</v>
      </c>
      <c r="C207" s="126" t="s">
        <v>88</v>
      </c>
      <c r="D207" s="126" t="s">
        <v>88</v>
      </c>
      <c r="E207" s="131" t="s">
        <v>414</v>
      </c>
      <c r="F207" s="131">
        <v>600</v>
      </c>
      <c r="G207" s="118">
        <f>'приложение 2'!D107</f>
        <v>372000</v>
      </c>
      <c r="H207" s="118">
        <f>'приложение 2'!E107</f>
        <v>0</v>
      </c>
      <c r="I207" s="118">
        <f>'приложение 2'!F107</f>
        <v>0</v>
      </c>
    </row>
    <row r="208" spans="1:9" s="256" customFormat="1" ht="30.75" x14ac:dyDescent="0.25">
      <c r="A208" s="129" t="s">
        <v>411</v>
      </c>
      <c r="B208" s="157" t="s">
        <v>104</v>
      </c>
      <c r="C208" s="126" t="s">
        <v>88</v>
      </c>
      <c r="D208" s="126" t="s">
        <v>88</v>
      </c>
      <c r="E208" s="131" t="s">
        <v>412</v>
      </c>
      <c r="F208" s="131"/>
      <c r="G208" s="118">
        <f>G209</f>
        <v>939245.04</v>
      </c>
      <c r="H208" s="118">
        <f t="shared" ref="H208:I208" si="70">H209</f>
        <v>971158.94079999998</v>
      </c>
      <c r="I208" s="118">
        <f t="shared" si="70"/>
        <v>1001293.8917935998</v>
      </c>
    </row>
    <row r="209" spans="1:9" s="256" customFormat="1" ht="30.75" x14ac:dyDescent="0.25">
      <c r="A209" s="129" t="s">
        <v>402</v>
      </c>
      <c r="B209" s="157" t="s">
        <v>104</v>
      </c>
      <c r="C209" s="126" t="s">
        <v>88</v>
      </c>
      <c r="D209" s="126" t="s">
        <v>88</v>
      </c>
      <c r="E209" s="131" t="s">
        <v>412</v>
      </c>
      <c r="F209" s="131" t="s">
        <v>106</v>
      </c>
      <c r="G209" s="118">
        <f>'приложение 2'!D112</f>
        <v>939245.04</v>
      </c>
      <c r="H209" s="118">
        <f>'приложение 2'!E112</f>
        <v>971158.94079999998</v>
      </c>
      <c r="I209" s="118">
        <f>'приложение 2'!F112</f>
        <v>1001293.8917935998</v>
      </c>
    </row>
    <row r="210" spans="1:9" s="256" customFormat="1" x14ac:dyDescent="0.25">
      <c r="A210" s="124" t="s">
        <v>643</v>
      </c>
      <c r="B210" s="156" t="s">
        <v>104</v>
      </c>
      <c r="C210" s="125" t="s">
        <v>88</v>
      </c>
      <c r="D210" s="125" t="s">
        <v>88</v>
      </c>
      <c r="E210" s="127" t="s">
        <v>328</v>
      </c>
      <c r="F210" s="128"/>
      <c r="G210" s="117">
        <f>G211</f>
        <v>10511573</v>
      </c>
      <c r="H210" s="117">
        <f t="shared" ref="H210:I210" si="71">H211</f>
        <v>10511573</v>
      </c>
      <c r="I210" s="117">
        <f t="shared" si="71"/>
        <v>10511573</v>
      </c>
    </row>
    <row r="211" spans="1:9" s="256" customFormat="1" x14ac:dyDescent="0.25">
      <c r="A211" s="129" t="s">
        <v>333</v>
      </c>
      <c r="B211" s="157" t="s">
        <v>104</v>
      </c>
      <c r="C211" s="126" t="s">
        <v>88</v>
      </c>
      <c r="D211" s="126" t="s">
        <v>88</v>
      </c>
      <c r="E211" s="130" t="s">
        <v>330</v>
      </c>
      <c r="F211" s="131"/>
      <c r="G211" s="118">
        <f>G212+G213+G214+G215</f>
        <v>10511573</v>
      </c>
      <c r="H211" s="118">
        <f>H214</f>
        <v>10511573</v>
      </c>
      <c r="I211" s="118">
        <f>I214</f>
        <v>10511573</v>
      </c>
    </row>
    <row r="212" spans="1:9" s="256" customFormat="1" ht="75.75" x14ac:dyDescent="0.25">
      <c r="A212" s="129" t="s">
        <v>111</v>
      </c>
      <c r="B212" s="157" t="s">
        <v>104</v>
      </c>
      <c r="C212" s="126" t="s">
        <v>88</v>
      </c>
      <c r="D212" s="126" t="s">
        <v>88</v>
      </c>
      <c r="E212" s="130" t="s">
        <v>330</v>
      </c>
      <c r="F212" s="131">
        <v>100</v>
      </c>
      <c r="G212" s="118">
        <f>'приложение 2'!D40</f>
        <v>3086141</v>
      </c>
      <c r="H212" s="118"/>
      <c r="I212" s="118"/>
    </row>
    <row r="213" spans="1:9" s="256" customFormat="1" ht="30.75" x14ac:dyDescent="0.25">
      <c r="A213" s="129" t="s">
        <v>402</v>
      </c>
      <c r="B213" s="157" t="s">
        <v>104</v>
      </c>
      <c r="C213" s="126" t="s">
        <v>88</v>
      </c>
      <c r="D213" s="126" t="s">
        <v>88</v>
      </c>
      <c r="E213" s="130" t="s">
        <v>330</v>
      </c>
      <c r="F213" s="131">
        <v>200</v>
      </c>
      <c r="G213" s="118">
        <f>'приложение 2'!D41</f>
        <v>181032</v>
      </c>
      <c r="H213" s="118"/>
      <c r="I213" s="118"/>
    </row>
    <row r="214" spans="1:9" s="256" customFormat="1" x14ac:dyDescent="0.25">
      <c r="A214" s="119" t="s">
        <v>117</v>
      </c>
      <c r="B214" s="157" t="s">
        <v>104</v>
      </c>
      <c r="C214" s="126" t="s">
        <v>88</v>
      </c>
      <c r="D214" s="126" t="s">
        <v>88</v>
      </c>
      <c r="E214" s="130" t="s">
        <v>330</v>
      </c>
      <c r="F214" s="131">
        <v>300</v>
      </c>
      <c r="G214" s="118">
        <f>'приложение 2'!D42</f>
        <v>0</v>
      </c>
      <c r="H214" s="123">
        <f>'приложение 2'!E42</f>
        <v>10511573</v>
      </c>
      <c r="I214" s="123">
        <f>'приложение 2'!F42</f>
        <v>10511573</v>
      </c>
    </row>
    <row r="215" spans="1:9" s="256" customFormat="1" ht="30.75" x14ac:dyDescent="0.25">
      <c r="A215" s="119" t="s">
        <v>120</v>
      </c>
      <c r="B215" s="157" t="s">
        <v>104</v>
      </c>
      <c r="C215" s="126" t="s">
        <v>88</v>
      </c>
      <c r="D215" s="126" t="s">
        <v>88</v>
      </c>
      <c r="E215" s="130" t="s">
        <v>330</v>
      </c>
      <c r="F215" s="131">
        <v>600</v>
      </c>
      <c r="G215" s="118">
        <f>'приложение 2'!D43</f>
        <v>7244400</v>
      </c>
      <c r="H215" s="123"/>
      <c r="I215" s="123"/>
    </row>
    <row r="216" spans="1:9" s="262" customFormat="1" x14ac:dyDescent="0.25">
      <c r="A216" s="135" t="s">
        <v>110</v>
      </c>
      <c r="B216" s="128">
        <v>701</v>
      </c>
      <c r="C216" s="125" t="s">
        <v>88</v>
      </c>
      <c r="D216" s="125" t="s">
        <v>88</v>
      </c>
      <c r="E216" s="128">
        <v>9900000000</v>
      </c>
      <c r="F216" s="238"/>
      <c r="G216" s="117">
        <f>G217</f>
        <v>5000000</v>
      </c>
      <c r="H216" s="117">
        <f t="shared" ref="H216:I216" si="72">H217</f>
        <v>0</v>
      </c>
      <c r="I216" s="117">
        <f t="shared" si="72"/>
        <v>0</v>
      </c>
    </row>
    <row r="217" spans="1:9" s="262" customFormat="1" ht="15" x14ac:dyDescent="0.2">
      <c r="A217" s="119" t="s">
        <v>89</v>
      </c>
      <c r="B217" s="131">
        <v>701</v>
      </c>
      <c r="C217" s="126" t="s">
        <v>88</v>
      </c>
      <c r="D217" s="126" t="s">
        <v>88</v>
      </c>
      <c r="E217" s="131">
        <v>9950000000</v>
      </c>
      <c r="F217" s="238"/>
      <c r="G217" s="118">
        <f>G218</f>
        <v>5000000</v>
      </c>
      <c r="H217" s="118">
        <f t="shared" ref="H217:I217" si="73">H218</f>
        <v>0</v>
      </c>
      <c r="I217" s="118">
        <f t="shared" si="73"/>
        <v>0</v>
      </c>
    </row>
    <row r="218" spans="1:9" s="262" customFormat="1" ht="15" x14ac:dyDescent="0.2">
      <c r="A218" s="119" t="s">
        <v>117</v>
      </c>
      <c r="B218" s="131">
        <v>701</v>
      </c>
      <c r="C218" s="126" t="s">
        <v>88</v>
      </c>
      <c r="D218" s="126" t="s">
        <v>88</v>
      </c>
      <c r="E218" s="237" t="s">
        <v>222</v>
      </c>
      <c r="F218" s="238" t="s">
        <v>108</v>
      </c>
      <c r="G218" s="118">
        <f>'приложение 3'!G143</f>
        <v>5000000</v>
      </c>
      <c r="H218" s="118">
        <f>'приложение 3'!H143</f>
        <v>0</v>
      </c>
      <c r="I218" s="118">
        <f>'приложение 3'!I143</f>
        <v>0</v>
      </c>
    </row>
    <row r="219" spans="1:9" s="263" customFormat="1" x14ac:dyDescent="0.25">
      <c r="A219" s="124" t="s">
        <v>16</v>
      </c>
      <c r="B219" s="156" t="s">
        <v>104</v>
      </c>
      <c r="C219" s="125" t="s">
        <v>88</v>
      </c>
      <c r="D219" s="125" t="s">
        <v>83</v>
      </c>
      <c r="E219" s="128"/>
      <c r="F219" s="128"/>
      <c r="G219" s="117">
        <f>G220+G226</f>
        <v>105071370</v>
      </c>
      <c r="H219" s="117">
        <f t="shared" ref="H219:I219" si="74">H220+H226</f>
        <v>109496370</v>
      </c>
      <c r="I219" s="117">
        <f t="shared" si="74"/>
        <v>109496370</v>
      </c>
    </row>
    <row r="220" spans="1:9" s="263" customFormat="1" x14ac:dyDescent="0.25">
      <c r="A220" s="124" t="s">
        <v>643</v>
      </c>
      <c r="B220" s="156" t="s">
        <v>104</v>
      </c>
      <c r="C220" s="125" t="s">
        <v>88</v>
      </c>
      <c r="D220" s="125" t="s">
        <v>83</v>
      </c>
      <c r="E220" s="127" t="s">
        <v>328</v>
      </c>
      <c r="F220" s="128"/>
      <c r="G220" s="117">
        <f t="shared" ref="G220:I220" si="75">G221</f>
        <v>105071370</v>
      </c>
      <c r="H220" s="117">
        <f t="shared" si="75"/>
        <v>109496370</v>
      </c>
      <c r="I220" s="117">
        <f t="shared" si="75"/>
        <v>109496370</v>
      </c>
    </row>
    <row r="221" spans="1:9" s="263" customFormat="1" ht="15" x14ac:dyDescent="0.2">
      <c r="A221" s="129" t="s">
        <v>409</v>
      </c>
      <c r="B221" s="157" t="s">
        <v>104</v>
      </c>
      <c r="C221" s="126" t="s">
        <v>88</v>
      </c>
      <c r="D221" s="126" t="s">
        <v>83</v>
      </c>
      <c r="E221" s="130" t="s">
        <v>326</v>
      </c>
      <c r="F221" s="131"/>
      <c r="G221" s="118">
        <f>G222+G223+G224+G225</f>
        <v>105071370</v>
      </c>
      <c r="H221" s="118">
        <f>H222+H223+H224+H225</f>
        <v>109496370</v>
      </c>
      <c r="I221" s="118">
        <f>I222+I223+I224+I225</f>
        <v>109496370</v>
      </c>
    </row>
    <row r="222" spans="1:9" s="263" customFormat="1" ht="75" x14ac:dyDescent="0.2">
      <c r="A222" s="129" t="s">
        <v>111</v>
      </c>
      <c r="B222" s="157" t="s">
        <v>104</v>
      </c>
      <c r="C222" s="126" t="s">
        <v>88</v>
      </c>
      <c r="D222" s="126" t="s">
        <v>83</v>
      </c>
      <c r="E222" s="130" t="s">
        <v>326</v>
      </c>
      <c r="F222" s="131">
        <v>100</v>
      </c>
      <c r="G222" s="147">
        <f>'приложение 2'!D18</f>
        <v>81552383</v>
      </c>
      <c r="H222" s="123">
        <f>'приложение 2'!E18</f>
        <v>81552383</v>
      </c>
      <c r="I222" s="123">
        <f>'приложение 2'!F18</f>
        <v>81552383</v>
      </c>
    </row>
    <row r="223" spans="1:9" s="263" customFormat="1" ht="30" x14ac:dyDescent="0.2">
      <c r="A223" s="119" t="s">
        <v>402</v>
      </c>
      <c r="B223" s="157" t="s">
        <v>104</v>
      </c>
      <c r="C223" s="126" t="s">
        <v>88</v>
      </c>
      <c r="D223" s="126" t="s">
        <v>83</v>
      </c>
      <c r="E223" s="130" t="s">
        <v>326</v>
      </c>
      <c r="F223" s="131">
        <v>200</v>
      </c>
      <c r="G223" s="147">
        <f>'приложение 2'!D19</f>
        <v>11487287</v>
      </c>
      <c r="H223" s="123">
        <f>'приложение 2'!E19</f>
        <v>15942287</v>
      </c>
      <c r="I223" s="123">
        <f>'приложение 2'!F19</f>
        <v>15942287</v>
      </c>
    </row>
    <row r="224" spans="1:9" s="264" customFormat="1" ht="15" x14ac:dyDescent="0.2">
      <c r="A224" s="129" t="s">
        <v>117</v>
      </c>
      <c r="B224" s="157" t="s">
        <v>104</v>
      </c>
      <c r="C224" s="126" t="s">
        <v>88</v>
      </c>
      <c r="D224" s="126" t="s">
        <v>83</v>
      </c>
      <c r="E224" s="130" t="s">
        <v>326</v>
      </c>
      <c r="F224" s="131">
        <v>300</v>
      </c>
      <c r="G224" s="147">
        <f>'приложение 2'!D20</f>
        <v>11997600</v>
      </c>
      <c r="H224" s="123">
        <f>'приложение 2'!E20</f>
        <v>11997600</v>
      </c>
      <c r="I224" s="123">
        <f>'приложение 2'!F20</f>
        <v>11997600</v>
      </c>
    </row>
    <row r="225" spans="1:9" s="264" customFormat="1" ht="15" x14ac:dyDescent="0.2">
      <c r="A225" s="129" t="s">
        <v>114</v>
      </c>
      <c r="B225" s="157" t="s">
        <v>104</v>
      </c>
      <c r="C225" s="126" t="s">
        <v>88</v>
      </c>
      <c r="D225" s="126" t="s">
        <v>83</v>
      </c>
      <c r="E225" s="130" t="s">
        <v>326</v>
      </c>
      <c r="F225" s="131">
        <v>800</v>
      </c>
      <c r="G225" s="147">
        <f>'приложение 2'!D21</f>
        <v>34100</v>
      </c>
      <c r="H225" s="123">
        <f>'приложение 2'!E21</f>
        <v>4100</v>
      </c>
      <c r="I225" s="123">
        <f>'приложение 2'!F21</f>
        <v>4100</v>
      </c>
    </row>
    <row r="226" spans="1:9" s="264" customFormat="1" x14ac:dyDescent="0.25">
      <c r="A226" s="135" t="s">
        <v>16</v>
      </c>
      <c r="B226" s="128">
        <v>701</v>
      </c>
      <c r="C226" s="125" t="s">
        <v>88</v>
      </c>
      <c r="D226" s="125" t="s">
        <v>83</v>
      </c>
      <c r="E226" s="239"/>
      <c r="F226" s="241"/>
      <c r="G226" s="260">
        <f>G227</f>
        <v>0</v>
      </c>
      <c r="H226" s="260">
        <f t="shared" ref="H226:I226" si="76">H227</f>
        <v>0</v>
      </c>
      <c r="I226" s="260">
        <f t="shared" si="76"/>
        <v>0</v>
      </c>
    </row>
    <row r="227" spans="1:9" s="264" customFormat="1" x14ac:dyDescent="0.25">
      <c r="A227" s="135" t="s">
        <v>110</v>
      </c>
      <c r="B227" s="131">
        <v>701</v>
      </c>
      <c r="C227" s="126" t="s">
        <v>88</v>
      </c>
      <c r="D227" s="126" t="s">
        <v>83</v>
      </c>
      <c r="E227" s="128">
        <v>9900000000</v>
      </c>
      <c r="F227" s="238"/>
      <c r="G227" s="147">
        <f>G228</f>
        <v>0</v>
      </c>
      <c r="H227" s="147">
        <f t="shared" ref="H227:I227" si="77">H228</f>
        <v>0</v>
      </c>
      <c r="I227" s="147">
        <f t="shared" si="77"/>
        <v>0</v>
      </c>
    </row>
    <row r="228" spans="1:9" s="264" customFormat="1" ht="15" x14ac:dyDescent="0.2">
      <c r="A228" s="119" t="s">
        <v>89</v>
      </c>
      <c r="B228" s="131">
        <v>701</v>
      </c>
      <c r="C228" s="126" t="s">
        <v>88</v>
      </c>
      <c r="D228" s="126" t="s">
        <v>83</v>
      </c>
      <c r="E228" s="131">
        <v>9950000000</v>
      </c>
      <c r="F228" s="238"/>
      <c r="G228" s="147">
        <f>G229</f>
        <v>0</v>
      </c>
      <c r="H228" s="147">
        <f t="shared" ref="H228:I228" si="78">H229</f>
        <v>0</v>
      </c>
      <c r="I228" s="147">
        <f t="shared" si="78"/>
        <v>0</v>
      </c>
    </row>
    <row r="229" spans="1:9" s="264" customFormat="1" ht="15" x14ac:dyDescent="0.2">
      <c r="A229" s="129" t="s">
        <v>114</v>
      </c>
      <c r="B229" s="131">
        <v>701</v>
      </c>
      <c r="C229" s="126" t="s">
        <v>88</v>
      </c>
      <c r="D229" s="126" t="s">
        <v>83</v>
      </c>
      <c r="E229" s="237" t="s">
        <v>401</v>
      </c>
      <c r="F229" s="238" t="s">
        <v>107</v>
      </c>
      <c r="G229" s="147">
        <f>'приложение 3'!G147</f>
        <v>0</v>
      </c>
      <c r="H229" s="147">
        <f>'приложение 3'!H147</f>
        <v>0</v>
      </c>
      <c r="I229" s="147">
        <f>'приложение 3'!I147</f>
        <v>0</v>
      </c>
    </row>
    <row r="230" spans="1:9" s="263" customFormat="1" x14ac:dyDescent="0.25">
      <c r="A230" s="124" t="s">
        <v>124</v>
      </c>
      <c r="B230" s="156" t="s">
        <v>104</v>
      </c>
      <c r="C230" s="125" t="s">
        <v>6</v>
      </c>
      <c r="D230" s="125"/>
      <c r="E230" s="128"/>
      <c r="F230" s="128"/>
      <c r="G230" s="117">
        <f>G231+G248</f>
        <v>150303134.01999998</v>
      </c>
      <c r="H230" s="117">
        <f>H231+H248</f>
        <v>137272400</v>
      </c>
      <c r="I230" s="117">
        <f>I231+I248</f>
        <v>141412699.5</v>
      </c>
    </row>
    <row r="231" spans="1:9" s="263" customFormat="1" x14ac:dyDescent="0.25">
      <c r="A231" s="124" t="s">
        <v>17</v>
      </c>
      <c r="B231" s="156" t="s">
        <v>104</v>
      </c>
      <c r="C231" s="125" t="s">
        <v>6</v>
      </c>
      <c r="D231" s="125" t="s">
        <v>74</v>
      </c>
      <c r="E231" s="128"/>
      <c r="F231" s="128"/>
      <c r="G231" s="117">
        <f>G232+G242</f>
        <v>111561434.02</v>
      </c>
      <c r="H231" s="117">
        <f t="shared" ref="H231:I231" si="79">H232+H242</f>
        <v>100218700</v>
      </c>
      <c r="I231" s="117">
        <f t="shared" si="79"/>
        <v>104118399.5</v>
      </c>
    </row>
    <row r="232" spans="1:9" s="264" customFormat="1" x14ac:dyDescent="0.25">
      <c r="A232" s="124" t="s">
        <v>492</v>
      </c>
      <c r="B232" s="156" t="s">
        <v>104</v>
      </c>
      <c r="C232" s="125" t="s">
        <v>6</v>
      </c>
      <c r="D232" s="125" t="s">
        <v>74</v>
      </c>
      <c r="E232" s="127" t="s">
        <v>331</v>
      </c>
      <c r="F232" s="128"/>
      <c r="G232" s="117">
        <f>G233+G237</f>
        <v>110791296</v>
      </c>
      <c r="H232" s="117">
        <f t="shared" ref="H232:I232" si="80">H233+H237</f>
        <v>100218700</v>
      </c>
      <c r="I232" s="117">
        <f t="shared" si="80"/>
        <v>104118399.5</v>
      </c>
    </row>
    <row r="233" spans="1:9" s="264" customFormat="1" ht="30" x14ac:dyDescent="0.2">
      <c r="A233" s="129" t="s">
        <v>415</v>
      </c>
      <c r="B233" s="157" t="s">
        <v>104</v>
      </c>
      <c r="C233" s="126" t="s">
        <v>6</v>
      </c>
      <c r="D233" s="126" t="s">
        <v>74</v>
      </c>
      <c r="E233" s="130" t="s">
        <v>366</v>
      </c>
      <c r="F233" s="131"/>
      <c r="G233" s="118">
        <f>G234+G235+G236</f>
        <v>2447100</v>
      </c>
      <c r="H233" s="118">
        <f t="shared" ref="H233:I233" si="81">H234+H235+H236</f>
        <v>2520400</v>
      </c>
      <c r="I233" s="118">
        <f t="shared" si="81"/>
        <v>2588600</v>
      </c>
    </row>
    <row r="234" spans="1:9" s="264" customFormat="1" ht="75" x14ac:dyDescent="0.2">
      <c r="A234" s="129" t="s">
        <v>111</v>
      </c>
      <c r="B234" s="157" t="s">
        <v>104</v>
      </c>
      <c r="C234" s="126" t="s">
        <v>6</v>
      </c>
      <c r="D234" s="126" t="s">
        <v>74</v>
      </c>
      <c r="E234" s="130" t="s">
        <v>366</v>
      </c>
      <c r="F234" s="131">
        <v>100</v>
      </c>
      <c r="G234" s="118">
        <f>'приложение 2'!D50</f>
        <v>110000</v>
      </c>
      <c r="H234" s="123">
        <f>'приложение 2'!E50</f>
        <v>113300</v>
      </c>
      <c r="I234" s="123">
        <f>'приложение 2'!F50</f>
        <v>116400</v>
      </c>
    </row>
    <row r="235" spans="1:9" s="263" customFormat="1" ht="30" x14ac:dyDescent="0.2">
      <c r="A235" s="119" t="s">
        <v>402</v>
      </c>
      <c r="B235" s="157" t="s">
        <v>104</v>
      </c>
      <c r="C235" s="126" t="s">
        <v>6</v>
      </c>
      <c r="D235" s="126" t="s">
        <v>74</v>
      </c>
      <c r="E235" s="130" t="s">
        <v>366</v>
      </c>
      <c r="F235" s="131">
        <v>200</v>
      </c>
      <c r="G235" s="118">
        <f>'приложение 2'!D51</f>
        <v>2233700</v>
      </c>
      <c r="H235" s="123">
        <f>'приложение 2'!E51</f>
        <v>2300600</v>
      </c>
      <c r="I235" s="123">
        <f>'приложение 2'!F51</f>
        <v>2362800</v>
      </c>
    </row>
    <row r="236" spans="1:9" s="264" customFormat="1" ht="15" x14ac:dyDescent="0.2">
      <c r="A236" s="129" t="s">
        <v>114</v>
      </c>
      <c r="B236" s="157" t="s">
        <v>104</v>
      </c>
      <c r="C236" s="126" t="s">
        <v>6</v>
      </c>
      <c r="D236" s="126" t="s">
        <v>74</v>
      </c>
      <c r="E236" s="130" t="s">
        <v>366</v>
      </c>
      <c r="F236" s="131">
        <v>800</v>
      </c>
      <c r="G236" s="118">
        <f>'приложение 2'!D52</f>
        <v>103400</v>
      </c>
      <c r="H236" s="123">
        <f>'приложение 2'!E52</f>
        <v>106500</v>
      </c>
      <c r="I236" s="123">
        <f>'приложение 2'!F52</f>
        <v>109400</v>
      </c>
    </row>
    <row r="237" spans="1:9" s="264" customFormat="1" ht="45" x14ac:dyDescent="0.2">
      <c r="A237" s="93" t="s">
        <v>416</v>
      </c>
      <c r="B237" s="157" t="s">
        <v>104</v>
      </c>
      <c r="C237" s="126" t="s">
        <v>6</v>
      </c>
      <c r="D237" s="126" t="s">
        <v>74</v>
      </c>
      <c r="E237" s="130" t="s">
        <v>334</v>
      </c>
      <c r="F237" s="131"/>
      <c r="G237" s="118">
        <f>SUM(G238:G241)</f>
        <v>108344196</v>
      </c>
      <c r="H237" s="118">
        <f>SUM(H238:H241)</f>
        <v>97698300</v>
      </c>
      <c r="I237" s="118">
        <f>SUM(I238:I241)</f>
        <v>101529799.5</v>
      </c>
    </row>
    <row r="238" spans="1:9" s="264" customFormat="1" ht="75" x14ac:dyDescent="0.2">
      <c r="A238" s="129" t="s">
        <v>111</v>
      </c>
      <c r="B238" s="157" t="s">
        <v>104</v>
      </c>
      <c r="C238" s="126" t="s">
        <v>6</v>
      </c>
      <c r="D238" s="126" t="s">
        <v>74</v>
      </c>
      <c r="E238" s="130" t="s">
        <v>334</v>
      </c>
      <c r="F238" s="131">
        <v>100</v>
      </c>
      <c r="G238" s="147">
        <f>'приложение 2'!D55+'приложение 2'!D59</f>
        <v>81274300</v>
      </c>
      <c r="H238" s="147">
        <f>'приложение 2'!E55+'приложение 2'!E59</f>
        <v>79055300</v>
      </c>
      <c r="I238" s="147">
        <f>'приложение 2'!F55+'приложение 2'!F59</f>
        <v>81168199.5</v>
      </c>
    </row>
    <row r="239" spans="1:9" s="264" customFormat="1" ht="30" x14ac:dyDescent="0.2">
      <c r="A239" s="119" t="s">
        <v>402</v>
      </c>
      <c r="B239" s="157" t="s">
        <v>104</v>
      </c>
      <c r="C239" s="126" t="s">
        <v>6</v>
      </c>
      <c r="D239" s="126" t="s">
        <v>74</v>
      </c>
      <c r="E239" s="130" t="s">
        <v>334</v>
      </c>
      <c r="F239" s="131">
        <v>200</v>
      </c>
      <c r="G239" s="147">
        <f>'приложение 2'!D56+'приложение 2'!D60</f>
        <v>18956109</v>
      </c>
      <c r="H239" s="147">
        <f>'приложение 2'!E56+'приложение 2'!E60</f>
        <v>18074100</v>
      </c>
      <c r="I239" s="147">
        <f>'приложение 2'!F56+'приложение 2'!F60</f>
        <v>19777400</v>
      </c>
    </row>
    <row r="240" spans="1:9" s="264" customFormat="1" ht="30" x14ac:dyDescent="0.2">
      <c r="A240" s="119" t="s">
        <v>304</v>
      </c>
      <c r="B240" s="157" t="s">
        <v>104</v>
      </c>
      <c r="C240" s="126" t="s">
        <v>6</v>
      </c>
      <c r="D240" s="126" t="s">
        <v>74</v>
      </c>
      <c r="E240" s="130" t="s">
        <v>334</v>
      </c>
      <c r="F240" s="131">
        <v>400</v>
      </c>
      <c r="G240" s="147">
        <f>'приложение 2'!D61</f>
        <v>7561487</v>
      </c>
      <c r="H240" s="147"/>
      <c r="I240" s="147"/>
    </row>
    <row r="241" spans="1:9" s="264" customFormat="1" ht="15" x14ac:dyDescent="0.2">
      <c r="A241" s="129" t="s">
        <v>114</v>
      </c>
      <c r="B241" s="157" t="s">
        <v>104</v>
      </c>
      <c r="C241" s="126" t="s">
        <v>6</v>
      </c>
      <c r="D241" s="126" t="s">
        <v>74</v>
      </c>
      <c r="E241" s="130" t="s">
        <v>334</v>
      </c>
      <c r="F241" s="131">
        <v>800</v>
      </c>
      <c r="G241" s="147">
        <f>'приложение 2'!D57+'приложение 2'!D62</f>
        <v>552300</v>
      </c>
      <c r="H241" s="147">
        <f>'приложение 2'!E57+'приложение 2'!E62</f>
        <v>568900</v>
      </c>
      <c r="I241" s="147">
        <f>'приложение 2'!F57+'приложение 2'!F62</f>
        <v>584200</v>
      </c>
    </row>
    <row r="242" spans="1:9" s="264" customFormat="1" ht="15" x14ac:dyDescent="0.2">
      <c r="A242" s="129" t="s">
        <v>110</v>
      </c>
      <c r="B242" s="157" t="s">
        <v>104</v>
      </c>
      <c r="C242" s="126" t="s">
        <v>6</v>
      </c>
      <c r="D242" s="126" t="s">
        <v>74</v>
      </c>
      <c r="E242" s="130" t="s">
        <v>216</v>
      </c>
      <c r="F242" s="131"/>
      <c r="G242" s="147">
        <f>G243</f>
        <v>770138.02</v>
      </c>
      <c r="H242" s="147">
        <f t="shared" ref="H242:I242" si="82">H243</f>
        <v>0</v>
      </c>
      <c r="I242" s="147">
        <f t="shared" si="82"/>
        <v>0</v>
      </c>
    </row>
    <row r="243" spans="1:9" s="264" customFormat="1" x14ac:dyDescent="0.25">
      <c r="A243" s="124" t="s">
        <v>110</v>
      </c>
      <c r="B243" s="156" t="s">
        <v>104</v>
      </c>
      <c r="C243" s="125" t="s">
        <v>6</v>
      </c>
      <c r="D243" s="125" t="s">
        <v>74</v>
      </c>
      <c r="E243" s="127" t="s">
        <v>219</v>
      </c>
      <c r="F243" s="128"/>
      <c r="G243" s="260">
        <f>G244</f>
        <v>770138.02</v>
      </c>
      <c r="H243" s="260">
        <f t="shared" ref="H243:I243" si="83">H244</f>
        <v>0</v>
      </c>
      <c r="I243" s="260">
        <f t="shared" si="83"/>
        <v>0</v>
      </c>
    </row>
    <row r="244" spans="1:9" s="264" customFormat="1" ht="15" x14ac:dyDescent="0.2">
      <c r="A244" s="129" t="s">
        <v>89</v>
      </c>
      <c r="B244" s="157" t="s">
        <v>104</v>
      </c>
      <c r="C244" s="126" t="s">
        <v>6</v>
      </c>
      <c r="D244" s="126" t="s">
        <v>74</v>
      </c>
      <c r="E244" s="130" t="s">
        <v>219</v>
      </c>
      <c r="F244" s="131"/>
      <c r="G244" s="147">
        <f>G245+G246</f>
        <v>770138.02</v>
      </c>
      <c r="H244" s="147">
        <f t="shared" ref="H244:I244" si="84">H245+H246</f>
        <v>0</v>
      </c>
      <c r="I244" s="147">
        <f t="shared" si="84"/>
        <v>0</v>
      </c>
    </row>
    <row r="245" spans="1:9" s="264" customFormat="1" ht="75" x14ac:dyDescent="0.2">
      <c r="A245" s="119" t="s">
        <v>111</v>
      </c>
      <c r="B245" s="157" t="s">
        <v>104</v>
      </c>
      <c r="C245" s="126" t="s">
        <v>6</v>
      </c>
      <c r="D245" s="126" t="s">
        <v>74</v>
      </c>
      <c r="E245" s="130" t="s">
        <v>219</v>
      </c>
      <c r="F245" s="131">
        <v>100</v>
      </c>
      <c r="G245" s="147">
        <f>'приложение 3'!G153</f>
        <v>0</v>
      </c>
      <c r="H245" s="147">
        <f t="shared" ref="H245:I245" si="85">H246</f>
        <v>0</v>
      </c>
      <c r="I245" s="147">
        <f t="shared" si="85"/>
        <v>0</v>
      </c>
    </row>
    <row r="246" spans="1:9" s="264" customFormat="1" ht="30.75" customHeight="1" x14ac:dyDescent="0.2">
      <c r="A246" s="119" t="s">
        <v>455</v>
      </c>
      <c r="B246" s="157" t="s">
        <v>104</v>
      </c>
      <c r="C246" s="126" t="s">
        <v>6</v>
      </c>
      <c r="D246" s="126" t="s">
        <v>74</v>
      </c>
      <c r="E246" s="130" t="s">
        <v>219</v>
      </c>
      <c r="F246" s="131">
        <v>200</v>
      </c>
      <c r="G246" s="147">
        <f>'приложение 3'!G154</f>
        <v>770138.02</v>
      </c>
      <c r="H246" s="147">
        <v>0</v>
      </c>
      <c r="I246" s="147">
        <v>0</v>
      </c>
    </row>
    <row r="247" spans="1:9" s="264" customFormat="1" ht="20.25" customHeight="1" x14ac:dyDescent="0.2">
      <c r="A247" s="129" t="s">
        <v>114</v>
      </c>
      <c r="B247" s="157" t="s">
        <v>104</v>
      </c>
      <c r="C247" s="126" t="s">
        <v>6</v>
      </c>
      <c r="D247" s="126" t="s">
        <v>74</v>
      </c>
      <c r="E247" s="130" t="s">
        <v>401</v>
      </c>
      <c r="F247" s="131">
        <v>800</v>
      </c>
      <c r="G247" s="147">
        <f>4494260.08-4494260.08</f>
        <v>0</v>
      </c>
      <c r="H247" s="147"/>
      <c r="I247" s="147"/>
    </row>
    <row r="248" spans="1:9" s="263" customFormat="1" ht="31.5" x14ac:dyDescent="0.25">
      <c r="A248" s="124" t="s">
        <v>125</v>
      </c>
      <c r="B248" s="156" t="s">
        <v>104</v>
      </c>
      <c r="C248" s="125" t="s">
        <v>6</v>
      </c>
      <c r="D248" s="125" t="s">
        <v>78</v>
      </c>
      <c r="E248" s="128"/>
      <c r="F248" s="128"/>
      <c r="G248" s="117">
        <f>G249+G254</f>
        <v>38741700</v>
      </c>
      <c r="H248" s="117">
        <f t="shared" ref="H248:I248" si="86">H249+H254</f>
        <v>37053700</v>
      </c>
      <c r="I248" s="117">
        <f t="shared" si="86"/>
        <v>37294300</v>
      </c>
    </row>
    <row r="249" spans="1:9" s="264" customFormat="1" x14ac:dyDescent="0.25">
      <c r="A249" s="124" t="s">
        <v>492</v>
      </c>
      <c r="B249" s="156" t="s">
        <v>104</v>
      </c>
      <c r="C249" s="125" t="s">
        <v>6</v>
      </c>
      <c r="D249" s="125" t="s">
        <v>78</v>
      </c>
      <c r="E249" s="127" t="s">
        <v>331</v>
      </c>
      <c r="F249" s="128"/>
      <c r="G249" s="117">
        <f>G250</f>
        <v>38741700</v>
      </c>
      <c r="H249" s="117">
        <f t="shared" ref="H249:I249" si="87">H250</f>
        <v>37053700</v>
      </c>
      <c r="I249" s="117">
        <f t="shared" si="87"/>
        <v>37294300</v>
      </c>
    </row>
    <row r="250" spans="1:9" s="264" customFormat="1" ht="15" x14ac:dyDescent="0.2">
      <c r="A250" s="129" t="s">
        <v>409</v>
      </c>
      <c r="B250" s="157" t="s">
        <v>104</v>
      </c>
      <c r="C250" s="126" t="s">
        <v>6</v>
      </c>
      <c r="D250" s="126" t="s">
        <v>78</v>
      </c>
      <c r="E250" s="130" t="s">
        <v>332</v>
      </c>
      <c r="F250" s="131"/>
      <c r="G250" s="118">
        <f>G251+G252+G253</f>
        <v>38741700</v>
      </c>
      <c r="H250" s="118">
        <f>H251+H252+H253</f>
        <v>37053700</v>
      </c>
      <c r="I250" s="118">
        <f>I251+I252+I253</f>
        <v>37294300</v>
      </c>
    </row>
    <row r="251" spans="1:9" s="263" customFormat="1" ht="75" x14ac:dyDescent="0.2">
      <c r="A251" s="129" t="s">
        <v>111</v>
      </c>
      <c r="B251" s="157" t="s">
        <v>104</v>
      </c>
      <c r="C251" s="126" t="s">
        <v>6</v>
      </c>
      <c r="D251" s="126" t="s">
        <v>78</v>
      </c>
      <c r="E251" s="130" t="s">
        <v>332</v>
      </c>
      <c r="F251" s="131">
        <v>100</v>
      </c>
      <c r="G251" s="120">
        <f>'приложение 2'!D46</f>
        <v>30535800</v>
      </c>
      <c r="H251" s="123">
        <f>'приложение 2'!E46</f>
        <v>30607700</v>
      </c>
      <c r="I251" s="123">
        <f>'приложение 2'!F46</f>
        <v>30674300</v>
      </c>
    </row>
    <row r="252" spans="1:9" s="266" customFormat="1" ht="30" x14ac:dyDescent="0.2">
      <c r="A252" s="119" t="s">
        <v>402</v>
      </c>
      <c r="B252" s="157" t="s">
        <v>104</v>
      </c>
      <c r="C252" s="126" t="s">
        <v>6</v>
      </c>
      <c r="D252" s="126" t="s">
        <v>78</v>
      </c>
      <c r="E252" s="130" t="s">
        <v>332</v>
      </c>
      <c r="F252" s="131">
        <v>200</v>
      </c>
      <c r="G252" s="120">
        <f>'приложение 2'!D47</f>
        <v>8118200</v>
      </c>
      <c r="H252" s="265">
        <f>'приложение 2'!E47</f>
        <v>6355700</v>
      </c>
      <c r="I252" s="265">
        <f>'приложение 2'!F47</f>
        <v>6527300</v>
      </c>
    </row>
    <row r="253" spans="1:9" s="263" customFormat="1" ht="15" x14ac:dyDescent="0.2">
      <c r="A253" s="129" t="s">
        <v>114</v>
      </c>
      <c r="B253" s="157" t="s">
        <v>104</v>
      </c>
      <c r="C253" s="126" t="s">
        <v>6</v>
      </c>
      <c r="D253" s="126" t="s">
        <v>78</v>
      </c>
      <c r="E253" s="130" t="s">
        <v>332</v>
      </c>
      <c r="F253" s="131">
        <v>800</v>
      </c>
      <c r="G253" s="120">
        <f>'приложение 2'!D48</f>
        <v>87700</v>
      </c>
      <c r="H253" s="123">
        <f>'приложение 2'!E48</f>
        <v>90300</v>
      </c>
      <c r="I253" s="123">
        <f>'приложение 2'!F48</f>
        <v>92700</v>
      </c>
    </row>
    <row r="254" spans="1:9" s="263" customFormat="1" x14ac:dyDescent="0.25">
      <c r="A254" s="135" t="s">
        <v>110</v>
      </c>
      <c r="B254" s="157" t="s">
        <v>104</v>
      </c>
      <c r="C254" s="125" t="s">
        <v>6</v>
      </c>
      <c r="D254" s="125" t="s">
        <v>78</v>
      </c>
      <c r="E254" s="128">
        <v>9900000000</v>
      </c>
      <c r="F254" s="131"/>
      <c r="G254" s="121">
        <f>G255</f>
        <v>0</v>
      </c>
      <c r="H254" s="121">
        <f t="shared" ref="H254:I255" si="88">H255</f>
        <v>0</v>
      </c>
      <c r="I254" s="121">
        <f t="shared" si="88"/>
        <v>0</v>
      </c>
    </row>
    <row r="255" spans="1:9" s="263" customFormat="1" ht="15" x14ac:dyDescent="0.2">
      <c r="A255" s="119" t="s">
        <v>89</v>
      </c>
      <c r="B255" s="157" t="s">
        <v>104</v>
      </c>
      <c r="C255" s="126" t="s">
        <v>6</v>
      </c>
      <c r="D255" s="126" t="s">
        <v>78</v>
      </c>
      <c r="E255" s="131">
        <v>9950000000</v>
      </c>
      <c r="F255" s="131"/>
      <c r="G255" s="120">
        <f>G256</f>
        <v>0</v>
      </c>
      <c r="H255" s="120">
        <f t="shared" si="88"/>
        <v>0</v>
      </c>
      <c r="I255" s="120">
        <f t="shared" si="88"/>
        <v>0</v>
      </c>
    </row>
    <row r="256" spans="1:9" s="263" customFormat="1" ht="30" x14ac:dyDescent="0.2">
      <c r="A256" s="119" t="s">
        <v>402</v>
      </c>
      <c r="B256" s="157" t="s">
        <v>104</v>
      </c>
      <c r="C256" s="126" t="s">
        <v>6</v>
      </c>
      <c r="D256" s="126" t="s">
        <v>78</v>
      </c>
      <c r="E256" s="131">
        <v>9950000000</v>
      </c>
      <c r="F256" s="131">
        <v>200</v>
      </c>
      <c r="G256" s="120">
        <f>'приложение 3'!G159</f>
        <v>0</v>
      </c>
      <c r="H256" s="120">
        <f>'приложение 3'!H159</f>
        <v>0</v>
      </c>
      <c r="I256" s="120">
        <f>'приложение 3'!I159</f>
        <v>0</v>
      </c>
    </row>
    <row r="257" spans="1:9" s="263" customFormat="1" x14ac:dyDescent="0.25">
      <c r="A257" s="124" t="s">
        <v>382</v>
      </c>
      <c r="B257" s="156" t="s">
        <v>104</v>
      </c>
      <c r="C257" s="125" t="s">
        <v>83</v>
      </c>
      <c r="D257" s="125"/>
      <c r="E257" s="127"/>
      <c r="F257" s="128"/>
      <c r="G257" s="121">
        <f>G258+G262</f>
        <v>34356800.769999996</v>
      </c>
      <c r="H257" s="121">
        <f t="shared" ref="H257:I257" si="89">H262</f>
        <v>28600000</v>
      </c>
      <c r="I257" s="121">
        <f t="shared" si="89"/>
        <v>28400000</v>
      </c>
    </row>
    <row r="258" spans="1:9" s="263" customFormat="1" x14ac:dyDescent="0.25">
      <c r="A258" s="124" t="s">
        <v>665</v>
      </c>
      <c r="B258" s="156">
        <v>701</v>
      </c>
      <c r="C258" s="125" t="s">
        <v>83</v>
      </c>
      <c r="D258" s="125" t="s">
        <v>88</v>
      </c>
      <c r="E258" s="127"/>
      <c r="F258" s="128"/>
      <c r="G258" s="121">
        <f>G259</f>
        <v>5186933.6899999995</v>
      </c>
      <c r="H258" s="121"/>
      <c r="I258" s="121"/>
    </row>
    <row r="259" spans="1:9" s="263" customFormat="1" x14ac:dyDescent="0.25">
      <c r="A259" s="124" t="s">
        <v>110</v>
      </c>
      <c r="B259" s="156" t="s">
        <v>104</v>
      </c>
      <c r="C259" s="125" t="s">
        <v>83</v>
      </c>
      <c r="D259" s="125" t="s">
        <v>88</v>
      </c>
      <c r="E259" s="127">
        <v>9900000000</v>
      </c>
      <c r="F259" s="128"/>
      <c r="G259" s="121">
        <f>G260</f>
        <v>5186933.6899999995</v>
      </c>
      <c r="H259" s="121"/>
      <c r="I259" s="121"/>
    </row>
    <row r="260" spans="1:9" s="263" customFormat="1" x14ac:dyDescent="0.25">
      <c r="A260" s="129" t="s">
        <v>89</v>
      </c>
      <c r="B260" s="157" t="s">
        <v>104</v>
      </c>
      <c r="C260" s="126" t="s">
        <v>83</v>
      </c>
      <c r="D260" s="126" t="s">
        <v>88</v>
      </c>
      <c r="E260" s="130">
        <v>9950000000</v>
      </c>
      <c r="F260" s="131"/>
      <c r="G260" s="121">
        <f>G261</f>
        <v>5186933.6899999995</v>
      </c>
      <c r="H260" s="121"/>
      <c r="I260" s="121"/>
    </row>
    <row r="261" spans="1:9" s="263" customFormat="1" ht="30.75" x14ac:dyDescent="0.25">
      <c r="A261" s="129" t="s">
        <v>120</v>
      </c>
      <c r="B261" s="157" t="s">
        <v>104</v>
      </c>
      <c r="C261" s="126" t="s">
        <v>83</v>
      </c>
      <c r="D261" s="126" t="s">
        <v>88</v>
      </c>
      <c r="E261" s="130">
        <v>9950000000</v>
      </c>
      <c r="F261" s="131">
        <v>600</v>
      </c>
      <c r="G261" s="121">
        <f>'приложение 3'!G165+'приложение 3'!G167</f>
        <v>5186933.6899999995</v>
      </c>
      <c r="H261" s="121"/>
      <c r="I261" s="121"/>
    </row>
    <row r="262" spans="1:9" s="263" customFormat="1" x14ac:dyDescent="0.25">
      <c r="A262" s="124" t="s">
        <v>383</v>
      </c>
      <c r="B262" s="156" t="s">
        <v>104</v>
      </c>
      <c r="C262" s="125" t="s">
        <v>83</v>
      </c>
      <c r="D262" s="125" t="s">
        <v>83</v>
      </c>
      <c r="E262" s="127"/>
      <c r="F262" s="128"/>
      <c r="G262" s="121">
        <f>G263</f>
        <v>29169867.079999998</v>
      </c>
      <c r="H262" s="121">
        <f t="shared" ref="H262:I263" si="90">H263</f>
        <v>28600000</v>
      </c>
      <c r="I262" s="121">
        <f t="shared" si="90"/>
        <v>28400000</v>
      </c>
    </row>
    <row r="263" spans="1:9" s="263" customFormat="1" x14ac:dyDescent="0.25">
      <c r="A263" s="135" t="s">
        <v>646</v>
      </c>
      <c r="B263" s="156" t="s">
        <v>104</v>
      </c>
      <c r="C263" s="125" t="s">
        <v>83</v>
      </c>
      <c r="D263" s="125" t="s">
        <v>83</v>
      </c>
      <c r="E263" s="134">
        <v>1300000000</v>
      </c>
      <c r="F263" s="134"/>
      <c r="G263" s="120">
        <f>G264</f>
        <v>29169867.079999998</v>
      </c>
      <c r="H263" s="120">
        <f t="shared" si="90"/>
        <v>28600000</v>
      </c>
      <c r="I263" s="120">
        <f t="shared" si="90"/>
        <v>28400000</v>
      </c>
    </row>
    <row r="264" spans="1:9" s="263" customFormat="1" ht="45" x14ac:dyDescent="0.2">
      <c r="A264" s="267" t="s">
        <v>423</v>
      </c>
      <c r="B264" s="157" t="s">
        <v>104</v>
      </c>
      <c r="C264" s="126" t="s">
        <v>83</v>
      </c>
      <c r="D264" s="126" t="s">
        <v>83</v>
      </c>
      <c r="E264" s="133">
        <v>1320000000</v>
      </c>
      <c r="F264" s="133"/>
      <c r="G264" s="120">
        <f>G265</f>
        <v>29169867.079999998</v>
      </c>
      <c r="H264" s="120">
        <f t="shared" ref="H264:I264" si="91">H265</f>
        <v>28600000</v>
      </c>
      <c r="I264" s="120">
        <f t="shared" si="91"/>
        <v>28400000</v>
      </c>
    </row>
    <row r="265" spans="1:9" s="263" customFormat="1" ht="30" x14ac:dyDescent="0.2">
      <c r="A265" s="119" t="s">
        <v>402</v>
      </c>
      <c r="B265" s="157" t="s">
        <v>104</v>
      </c>
      <c r="C265" s="126" t="s">
        <v>83</v>
      </c>
      <c r="D265" s="126" t="s">
        <v>83</v>
      </c>
      <c r="E265" s="133">
        <v>1320000000</v>
      </c>
      <c r="F265" s="133">
        <v>200</v>
      </c>
      <c r="G265" s="120">
        <f>'приложение 2'!D172</f>
        <v>29169867.079999998</v>
      </c>
      <c r="H265" s="120">
        <f>'приложение 2'!E172</f>
        <v>28600000</v>
      </c>
      <c r="I265" s="120">
        <f>'приложение 2'!F172</f>
        <v>28400000</v>
      </c>
    </row>
    <row r="266" spans="1:9" s="263" customFormat="1" x14ac:dyDescent="0.25">
      <c r="A266" s="135" t="s">
        <v>18</v>
      </c>
      <c r="B266" s="156" t="s">
        <v>104</v>
      </c>
      <c r="C266" s="125" t="s">
        <v>82</v>
      </c>
      <c r="D266" s="125"/>
      <c r="E266" s="125"/>
      <c r="F266" s="125"/>
      <c r="G266" s="117">
        <f>G267+G274+G288+G304+G283</f>
        <v>153981132.55000001</v>
      </c>
      <c r="H266" s="117">
        <f t="shared" ref="H266:I266" si="92">H267+H274+H288+H304+H283</f>
        <v>59144057.850000001</v>
      </c>
      <c r="I266" s="117">
        <f t="shared" si="92"/>
        <v>59738447.759999998</v>
      </c>
    </row>
    <row r="267" spans="1:9" s="263" customFormat="1" x14ac:dyDescent="0.25">
      <c r="A267" s="135" t="s">
        <v>91</v>
      </c>
      <c r="B267" s="156" t="s">
        <v>104</v>
      </c>
      <c r="C267" s="125" t="s">
        <v>82</v>
      </c>
      <c r="D267" s="125" t="s">
        <v>74</v>
      </c>
      <c r="E267" s="125"/>
      <c r="F267" s="125"/>
      <c r="G267" s="117">
        <f>G268+G271</f>
        <v>7015394.7200000007</v>
      </c>
      <c r="H267" s="117">
        <f t="shared" ref="H267:I267" si="93">H268+H271</f>
        <v>7326494.7200000007</v>
      </c>
      <c r="I267" s="117">
        <f t="shared" si="93"/>
        <v>7566494.7200000007</v>
      </c>
    </row>
    <row r="268" spans="1:9" s="264" customFormat="1" x14ac:dyDescent="0.25">
      <c r="A268" s="135" t="s">
        <v>495</v>
      </c>
      <c r="B268" s="156" t="s">
        <v>104</v>
      </c>
      <c r="C268" s="125" t="s">
        <v>82</v>
      </c>
      <c r="D268" s="125" t="s">
        <v>74</v>
      </c>
      <c r="E268" s="125" t="s">
        <v>349</v>
      </c>
      <c r="F268" s="125"/>
      <c r="G268" s="117">
        <f>G269</f>
        <v>4091900</v>
      </c>
      <c r="H268" s="117">
        <f t="shared" ref="H268:I269" si="94">H269</f>
        <v>4223000</v>
      </c>
      <c r="I268" s="117">
        <f t="shared" si="94"/>
        <v>4223000</v>
      </c>
    </row>
    <row r="269" spans="1:9" s="264" customFormat="1" ht="30" x14ac:dyDescent="0.2">
      <c r="A269" s="119" t="s">
        <v>205</v>
      </c>
      <c r="B269" s="157" t="s">
        <v>104</v>
      </c>
      <c r="C269" s="126" t="s">
        <v>82</v>
      </c>
      <c r="D269" s="126" t="s">
        <v>74</v>
      </c>
      <c r="E269" s="126" t="s">
        <v>351</v>
      </c>
      <c r="F269" s="126"/>
      <c r="G269" s="118">
        <f>G270</f>
        <v>4091900</v>
      </c>
      <c r="H269" s="118">
        <f t="shared" si="94"/>
        <v>4223000</v>
      </c>
      <c r="I269" s="118">
        <f t="shared" si="94"/>
        <v>4223000</v>
      </c>
    </row>
    <row r="270" spans="1:9" s="264" customFormat="1" ht="15" x14ac:dyDescent="0.2">
      <c r="A270" s="119" t="s">
        <v>117</v>
      </c>
      <c r="B270" s="157" t="s">
        <v>104</v>
      </c>
      <c r="C270" s="126" t="s">
        <v>82</v>
      </c>
      <c r="D270" s="126" t="s">
        <v>74</v>
      </c>
      <c r="E270" s="126" t="s">
        <v>351</v>
      </c>
      <c r="F270" s="126" t="s">
        <v>108</v>
      </c>
      <c r="G270" s="118">
        <v>4091900</v>
      </c>
      <c r="H270" s="118">
        <v>4223000</v>
      </c>
      <c r="I270" s="118">
        <v>4223000</v>
      </c>
    </row>
    <row r="271" spans="1:9" s="263" customFormat="1" x14ac:dyDescent="0.25">
      <c r="A271" s="135" t="s">
        <v>110</v>
      </c>
      <c r="B271" s="156" t="s">
        <v>104</v>
      </c>
      <c r="C271" s="125" t="s">
        <v>82</v>
      </c>
      <c r="D271" s="125" t="s">
        <v>74</v>
      </c>
      <c r="E271" s="125" t="s">
        <v>216</v>
      </c>
      <c r="F271" s="125"/>
      <c r="G271" s="117">
        <f>G272</f>
        <v>2923494.72</v>
      </c>
      <c r="H271" s="117">
        <f t="shared" ref="H271:I272" si="95">H272</f>
        <v>3103494.72</v>
      </c>
      <c r="I271" s="117">
        <f t="shared" si="95"/>
        <v>3343494.72</v>
      </c>
    </row>
    <row r="272" spans="1:9" s="264" customFormat="1" ht="15" x14ac:dyDescent="0.2">
      <c r="A272" s="119" t="s">
        <v>89</v>
      </c>
      <c r="B272" s="157" t="s">
        <v>104</v>
      </c>
      <c r="C272" s="126" t="s">
        <v>82</v>
      </c>
      <c r="D272" s="126" t="s">
        <v>74</v>
      </c>
      <c r="E272" s="126" t="s">
        <v>219</v>
      </c>
      <c r="F272" s="126"/>
      <c r="G272" s="118">
        <f>G273</f>
        <v>2923494.72</v>
      </c>
      <c r="H272" s="118">
        <f t="shared" si="95"/>
        <v>3103494.72</v>
      </c>
      <c r="I272" s="118">
        <f t="shared" si="95"/>
        <v>3343494.72</v>
      </c>
    </row>
    <row r="273" spans="1:9" s="263" customFormat="1" ht="15" x14ac:dyDescent="0.2">
      <c r="A273" s="119" t="s">
        <v>117</v>
      </c>
      <c r="B273" s="157" t="s">
        <v>104</v>
      </c>
      <c r="C273" s="126" t="s">
        <v>82</v>
      </c>
      <c r="D273" s="126" t="s">
        <v>74</v>
      </c>
      <c r="E273" s="126" t="s">
        <v>219</v>
      </c>
      <c r="F273" s="126" t="s">
        <v>108</v>
      </c>
      <c r="G273" s="118">
        <f>'приложение 3'!G173</f>
        <v>2923494.72</v>
      </c>
      <c r="H273" s="123">
        <f>'приложение 3'!H173</f>
        <v>3103494.72</v>
      </c>
      <c r="I273" s="123">
        <f>'приложение 3'!I173</f>
        <v>3343494.72</v>
      </c>
    </row>
    <row r="274" spans="1:9" s="263" customFormat="1" x14ac:dyDescent="0.25">
      <c r="A274" s="135" t="s">
        <v>92</v>
      </c>
      <c r="B274" s="156" t="s">
        <v>104</v>
      </c>
      <c r="C274" s="125" t="s">
        <v>82</v>
      </c>
      <c r="D274" s="125" t="s">
        <v>77</v>
      </c>
      <c r="E274" s="125"/>
      <c r="F274" s="125"/>
      <c r="G274" s="117">
        <f>G275+G279</f>
        <v>36300000</v>
      </c>
      <c r="H274" s="117">
        <f>H275+H279</f>
        <v>36700000</v>
      </c>
      <c r="I274" s="117">
        <f>I275+I279</f>
        <v>36900000</v>
      </c>
    </row>
    <row r="275" spans="1:9" s="263" customFormat="1" ht="47.25" x14ac:dyDescent="0.25">
      <c r="A275" s="135" t="s">
        <v>493</v>
      </c>
      <c r="B275" s="156" t="s">
        <v>104</v>
      </c>
      <c r="C275" s="125" t="s">
        <v>82</v>
      </c>
      <c r="D275" s="125" t="s">
        <v>77</v>
      </c>
      <c r="E275" s="125" t="s">
        <v>422</v>
      </c>
      <c r="F275" s="125"/>
      <c r="G275" s="117">
        <f>G276</f>
        <v>30300000</v>
      </c>
      <c r="H275" s="117">
        <f t="shared" ref="H275:I275" si="96">H276</f>
        <v>30700000</v>
      </c>
      <c r="I275" s="117">
        <f t="shared" si="96"/>
        <v>30900000</v>
      </c>
    </row>
    <row r="276" spans="1:9" s="255" customFormat="1" ht="30.75" x14ac:dyDescent="0.25">
      <c r="A276" s="119" t="s">
        <v>421</v>
      </c>
      <c r="B276" s="157" t="s">
        <v>104</v>
      </c>
      <c r="C276" s="126" t="s">
        <v>82</v>
      </c>
      <c r="D276" s="126" t="s">
        <v>77</v>
      </c>
      <c r="E276" s="126" t="s">
        <v>352</v>
      </c>
      <c r="F276" s="126"/>
      <c r="G276" s="118">
        <f>G277+G278</f>
        <v>30300000</v>
      </c>
      <c r="H276" s="118">
        <f t="shared" ref="H276:I276" si="97">H277+H278</f>
        <v>30700000</v>
      </c>
      <c r="I276" s="118">
        <f t="shared" si="97"/>
        <v>30900000</v>
      </c>
    </row>
    <row r="277" spans="1:9" s="255" customFormat="1" x14ac:dyDescent="0.25">
      <c r="A277" s="119" t="s">
        <v>117</v>
      </c>
      <c r="B277" s="157" t="s">
        <v>104</v>
      </c>
      <c r="C277" s="126" t="s">
        <v>82</v>
      </c>
      <c r="D277" s="126" t="s">
        <v>77</v>
      </c>
      <c r="E277" s="126" t="s">
        <v>352</v>
      </c>
      <c r="F277" s="126" t="s">
        <v>108</v>
      </c>
      <c r="G277" s="118">
        <f>'приложение 2'!D125-21500000-86252.1</f>
        <v>15300000.000000002</v>
      </c>
      <c r="H277" s="123">
        <f>'приложение 2'!E125-22800000</f>
        <v>15300000</v>
      </c>
      <c r="I277" s="123">
        <f>'приложение 2'!F125-24100000</f>
        <v>15300000</v>
      </c>
    </row>
    <row r="278" spans="1:9" s="255" customFormat="1" ht="30.75" x14ac:dyDescent="0.25">
      <c r="A278" s="119" t="s">
        <v>304</v>
      </c>
      <c r="B278" s="157" t="s">
        <v>104</v>
      </c>
      <c r="C278" s="126" t="s">
        <v>82</v>
      </c>
      <c r="D278" s="126" t="s">
        <v>77</v>
      </c>
      <c r="E278" s="126" t="s">
        <v>352</v>
      </c>
      <c r="F278" s="126" t="s">
        <v>230</v>
      </c>
      <c r="G278" s="118">
        <f>'приложение 2'!D126</f>
        <v>15000000</v>
      </c>
      <c r="H278" s="118">
        <f>'приложение 2'!E126</f>
        <v>15400000</v>
      </c>
      <c r="I278" s="118">
        <f>'приложение 2'!F126</f>
        <v>15600000</v>
      </c>
    </row>
    <row r="279" spans="1:9" s="256" customFormat="1" ht="31.5" x14ac:dyDescent="0.25">
      <c r="A279" s="124" t="s">
        <v>678</v>
      </c>
      <c r="B279" s="156" t="s">
        <v>104</v>
      </c>
      <c r="C279" s="125" t="s">
        <v>82</v>
      </c>
      <c r="D279" s="125" t="s">
        <v>77</v>
      </c>
      <c r="E279" s="125" t="s">
        <v>440</v>
      </c>
      <c r="F279" s="125"/>
      <c r="G279" s="117">
        <f>G280</f>
        <v>6000000</v>
      </c>
      <c r="H279" s="117">
        <f t="shared" ref="H279:I279" si="98">H280</f>
        <v>6000000</v>
      </c>
      <c r="I279" s="117">
        <f t="shared" si="98"/>
        <v>6000000</v>
      </c>
    </row>
    <row r="280" spans="1:9" s="255" customFormat="1" x14ac:dyDescent="0.25">
      <c r="A280" s="129" t="s">
        <v>418</v>
      </c>
      <c r="B280" s="157" t="s">
        <v>104</v>
      </c>
      <c r="C280" s="126" t="s">
        <v>82</v>
      </c>
      <c r="D280" s="126" t="s">
        <v>77</v>
      </c>
      <c r="E280" s="126" t="s">
        <v>419</v>
      </c>
      <c r="F280" s="126"/>
      <c r="G280" s="118">
        <f>G281+G282</f>
        <v>6000000</v>
      </c>
      <c r="H280" s="118">
        <f t="shared" ref="H280:I280" si="99">H281+H282</f>
        <v>6000000</v>
      </c>
      <c r="I280" s="118">
        <f t="shared" si="99"/>
        <v>6000000</v>
      </c>
    </row>
    <row r="281" spans="1:9" s="255" customFormat="1" ht="30.75" x14ac:dyDescent="0.25">
      <c r="A281" s="129" t="s">
        <v>402</v>
      </c>
      <c r="B281" s="157" t="s">
        <v>104</v>
      </c>
      <c r="C281" s="126" t="s">
        <v>82</v>
      </c>
      <c r="D281" s="126" t="s">
        <v>77</v>
      </c>
      <c r="E281" s="126" t="s">
        <v>419</v>
      </c>
      <c r="F281" s="126" t="s">
        <v>106</v>
      </c>
      <c r="G281" s="118">
        <f>'приложение 2'!D156</f>
        <v>311275.56</v>
      </c>
      <c r="H281" s="123">
        <f>'приложение 2'!E156</f>
        <v>311275.56</v>
      </c>
      <c r="I281" s="123">
        <f>'приложение 2'!F156</f>
        <v>311275.56</v>
      </c>
    </row>
    <row r="282" spans="1:9" s="255" customFormat="1" ht="30.75" x14ac:dyDescent="0.25">
      <c r="A282" s="129" t="s">
        <v>120</v>
      </c>
      <c r="B282" s="157" t="s">
        <v>104</v>
      </c>
      <c r="C282" s="126" t="s">
        <v>82</v>
      </c>
      <c r="D282" s="126" t="s">
        <v>77</v>
      </c>
      <c r="E282" s="126" t="s">
        <v>419</v>
      </c>
      <c r="F282" s="126" t="s">
        <v>123</v>
      </c>
      <c r="G282" s="118">
        <f>'приложение 2'!D157</f>
        <v>5688724.4400000004</v>
      </c>
      <c r="H282" s="123">
        <f>'приложение 2'!E157</f>
        <v>5688724.4400000004</v>
      </c>
      <c r="I282" s="123">
        <f>'приложение 2'!F157</f>
        <v>5688724.4400000004</v>
      </c>
    </row>
    <row r="283" spans="1:9" s="255" customFormat="1" x14ac:dyDescent="0.25">
      <c r="A283" s="124" t="s">
        <v>110</v>
      </c>
      <c r="B283" s="156" t="s">
        <v>104</v>
      </c>
      <c r="C283" s="125" t="s">
        <v>82</v>
      </c>
      <c r="D283" s="125" t="s">
        <v>77</v>
      </c>
      <c r="E283" s="125"/>
      <c r="F283" s="125"/>
      <c r="G283" s="117">
        <f>G286+G284</f>
        <v>63385450.730000004</v>
      </c>
      <c r="H283" s="117">
        <f t="shared" ref="H283:I283" si="100">H286+H284</f>
        <v>0</v>
      </c>
      <c r="I283" s="117">
        <f t="shared" si="100"/>
        <v>0</v>
      </c>
    </row>
    <row r="284" spans="1:9" s="255" customFormat="1" x14ac:dyDescent="0.25">
      <c r="A284" s="129" t="s">
        <v>110</v>
      </c>
      <c r="B284" s="157" t="s">
        <v>104</v>
      </c>
      <c r="C284" s="126" t="s">
        <v>82</v>
      </c>
      <c r="D284" s="126" t="s">
        <v>77</v>
      </c>
      <c r="E284" s="126" t="s">
        <v>222</v>
      </c>
      <c r="F284" s="125"/>
      <c r="G284" s="117">
        <f>G285</f>
        <v>0</v>
      </c>
      <c r="H284" s="117">
        <f t="shared" ref="H284:I284" si="101">H285</f>
        <v>0</v>
      </c>
      <c r="I284" s="117">
        <f t="shared" si="101"/>
        <v>0</v>
      </c>
    </row>
    <row r="285" spans="1:9" s="255" customFormat="1" ht="29.25" customHeight="1" x14ac:dyDescent="0.25">
      <c r="A285" s="119" t="s">
        <v>402</v>
      </c>
      <c r="B285" s="157" t="s">
        <v>104</v>
      </c>
      <c r="C285" s="126" t="s">
        <v>82</v>
      </c>
      <c r="D285" s="126" t="s">
        <v>77</v>
      </c>
      <c r="E285" s="126" t="s">
        <v>222</v>
      </c>
      <c r="F285" s="126" t="s">
        <v>106</v>
      </c>
      <c r="G285" s="118"/>
      <c r="H285" s="118">
        <v>0</v>
      </c>
      <c r="I285" s="118">
        <v>0</v>
      </c>
    </row>
    <row r="286" spans="1:9" s="255" customFormat="1" ht="18" customHeight="1" x14ac:dyDescent="0.25">
      <c r="A286" s="119" t="s">
        <v>207</v>
      </c>
      <c r="B286" s="157" t="s">
        <v>104</v>
      </c>
      <c r="C286" s="126" t="s">
        <v>82</v>
      </c>
      <c r="D286" s="126" t="s">
        <v>77</v>
      </c>
      <c r="E286" s="126" t="s">
        <v>222</v>
      </c>
      <c r="F286" s="126"/>
      <c r="G286" s="118">
        <f>G287</f>
        <v>63385450.730000004</v>
      </c>
      <c r="H286" s="118">
        <f t="shared" ref="H286:I286" si="102">H287</f>
        <v>0</v>
      </c>
      <c r="I286" s="118">
        <f t="shared" si="102"/>
        <v>0</v>
      </c>
    </row>
    <row r="287" spans="1:9" s="255" customFormat="1" ht="30.75" x14ac:dyDescent="0.25">
      <c r="A287" s="119" t="s">
        <v>304</v>
      </c>
      <c r="B287" s="157" t="s">
        <v>104</v>
      </c>
      <c r="C287" s="126" t="s">
        <v>82</v>
      </c>
      <c r="D287" s="126" t="s">
        <v>77</v>
      </c>
      <c r="E287" s="126" t="s">
        <v>222</v>
      </c>
      <c r="F287" s="126" t="s">
        <v>230</v>
      </c>
      <c r="G287" s="118">
        <f>'приложение 3'!G177</f>
        <v>63385450.730000004</v>
      </c>
      <c r="H287" s="123">
        <v>0</v>
      </c>
      <c r="I287" s="123">
        <v>0</v>
      </c>
    </row>
    <row r="288" spans="1:9" s="205" customFormat="1" x14ac:dyDescent="0.25">
      <c r="A288" s="135" t="s">
        <v>19</v>
      </c>
      <c r="B288" s="156" t="s">
        <v>104</v>
      </c>
      <c r="C288" s="125" t="s">
        <v>82</v>
      </c>
      <c r="D288" s="125" t="s">
        <v>78</v>
      </c>
      <c r="E288" s="125"/>
      <c r="F288" s="125"/>
      <c r="G288" s="117">
        <f>G289+G293+G297+G300</f>
        <v>35179683.43</v>
      </c>
      <c r="H288" s="117">
        <f t="shared" ref="H288:I288" si="103">H289+H293</f>
        <v>4242281.5600000005</v>
      </c>
      <c r="I288" s="117">
        <f t="shared" si="103"/>
        <v>4305696.47</v>
      </c>
    </row>
    <row r="289" spans="1:9" ht="47.25" x14ac:dyDescent="0.25">
      <c r="A289" s="124" t="s">
        <v>491</v>
      </c>
      <c r="B289" s="156" t="s">
        <v>104</v>
      </c>
      <c r="C289" s="125" t="s">
        <v>82</v>
      </c>
      <c r="D289" s="125" t="s">
        <v>78</v>
      </c>
      <c r="E289" s="127" t="s">
        <v>345</v>
      </c>
      <c r="F289" s="125"/>
      <c r="G289" s="117">
        <f>G290</f>
        <v>2526431.33</v>
      </c>
      <c r="H289" s="117">
        <f t="shared" ref="H289:I289" si="104">H290</f>
        <v>2175281.56</v>
      </c>
      <c r="I289" s="117">
        <f t="shared" si="104"/>
        <v>2238696.4699999997</v>
      </c>
    </row>
    <row r="290" spans="1:9" x14ac:dyDescent="0.25">
      <c r="A290" s="119" t="s">
        <v>121</v>
      </c>
      <c r="B290" s="157" t="s">
        <v>104</v>
      </c>
      <c r="C290" s="126" t="s">
        <v>82</v>
      </c>
      <c r="D290" s="126" t="s">
        <v>78</v>
      </c>
      <c r="E290" s="130" t="s">
        <v>348</v>
      </c>
      <c r="F290" s="126"/>
      <c r="G290" s="118">
        <f>G291+G292</f>
        <v>2526431.33</v>
      </c>
      <c r="H290" s="118">
        <f t="shared" ref="H290:I290" si="105">H291+H292</f>
        <v>2175281.56</v>
      </c>
      <c r="I290" s="118">
        <f t="shared" si="105"/>
        <v>2238696.4699999997</v>
      </c>
    </row>
    <row r="291" spans="1:9" ht="30.75" x14ac:dyDescent="0.25">
      <c r="A291" s="119" t="s">
        <v>402</v>
      </c>
      <c r="B291" s="157" t="s">
        <v>104</v>
      </c>
      <c r="C291" s="126" t="s">
        <v>82</v>
      </c>
      <c r="D291" s="126" t="s">
        <v>78</v>
      </c>
      <c r="E291" s="130" t="s">
        <v>348</v>
      </c>
      <c r="F291" s="126" t="s">
        <v>106</v>
      </c>
      <c r="G291" s="118">
        <f>'приложение 2'!D109</f>
        <v>1656431.33</v>
      </c>
      <c r="H291" s="123">
        <f>'приложение 2'!E109</f>
        <v>1279181.56</v>
      </c>
      <c r="I291" s="123">
        <f>'приложение 2'!F109</f>
        <v>1318401.77</v>
      </c>
    </row>
    <row r="292" spans="1:9" x14ac:dyDescent="0.25">
      <c r="A292" s="119" t="s">
        <v>117</v>
      </c>
      <c r="B292" s="157" t="s">
        <v>104</v>
      </c>
      <c r="C292" s="126" t="s">
        <v>82</v>
      </c>
      <c r="D292" s="126" t="s">
        <v>78</v>
      </c>
      <c r="E292" s="130" t="s">
        <v>348</v>
      </c>
      <c r="F292" s="126" t="s">
        <v>108</v>
      </c>
      <c r="G292" s="118">
        <f>'приложение 2'!D110</f>
        <v>870000</v>
      </c>
      <c r="H292" s="123">
        <f>'приложение 2'!E110</f>
        <v>896100</v>
      </c>
      <c r="I292" s="123">
        <f>'приложение 2'!F110</f>
        <v>920294.7</v>
      </c>
    </row>
    <row r="293" spans="1:9" x14ac:dyDescent="0.25">
      <c r="A293" s="135" t="s">
        <v>495</v>
      </c>
      <c r="B293" s="156" t="s">
        <v>104</v>
      </c>
      <c r="C293" s="125" t="s">
        <v>82</v>
      </c>
      <c r="D293" s="125" t="s">
        <v>78</v>
      </c>
      <c r="E293" s="125" t="s">
        <v>349</v>
      </c>
      <c r="F293" s="125"/>
      <c r="G293" s="117">
        <f>G294</f>
        <v>2067000</v>
      </c>
      <c r="H293" s="117">
        <f t="shared" ref="H293:I293" si="106">H294</f>
        <v>2067000</v>
      </c>
      <c r="I293" s="117">
        <f t="shared" si="106"/>
        <v>2067000</v>
      </c>
    </row>
    <row r="294" spans="1:9" ht="30.75" x14ac:dyDescent="0.25">
      <c r="A294" s="119" t="s">
        <v>205</v>
      </c>
      <c r="B294" s="157" t="s">
        <v>104</v>
      </c>
      <c r="C294" s="126" t="s">
        <v>82</v>
      </c>
      <c r="D294" s="126" t="s">
        <v>78</v>
      </c>
      <c r="E294" s="126" t="s">
        <v>351</v>
      </c>
      <c r="F294" s="126"/>
      <c r="G294" s="118">
        <f>SUM(G295:G296)</f>
        <v>2067000</v>
      </c>
      <c r="H294" s="118">
        <f>SUM(H295:H296)</f>
        <v>2067000</v>
      </c>
      <c r="I294" s="118">
        <f>SUM(I295:I296)</f>
        <v>2067000</v>
      </c>
    </row>
    <row r="295" spans="1:9" ht="30.75" x14ac:dyDescent="0.25">
      <c r="A295" s="119" t="s">
        <v>402</v>
      </c>
      <c r="B295" s="157" t="s">
        <v>104</v>
      </c>
      <c r="C295" s="126" t="s">
        <v>82</v>
      </c>
      <c r="D295" s="126" t="s">
        <v>78</v>
      </c>
      <c r="E295" s="126" t="s">
        <v>351</v>
      </c>
      <c r="F295" s="126" t="s">
        <v>106</v>
      </c>
      <c r="G295" s="118">
        <f>'приложение 2'!D115</f>
        <v>194000</v>
      </c>
      <c r="H295" s="118">
        <f>'приложение 2'!E115</f>
        <v>194000</v>
      </c>
      <c r="I295" s="118">
        <f>'приложение 2'!F115</f>
        <v>194000</v>
      </c>
    </row>
    <row r="296" spans="1:9" x14ac:dyDescent="0.25">
      <c r="A296" s="119" t="s">
        <v>117</v>
      </c>
      <c r="B296" s="157" t="s">
        <v>104</v>
      </c>
      <c r="C296" s="126" t="s">
        <v>82</v>
      </c>
      <c r="D296" s="126" t="s">
        <v>78</v>
      </c>
      <c r="E296" s="126" t="s">
        <v>351</v>
      </c>
      <c r="F296" s="126" t="s">
        <v>108</v>
      </c>
      <c r="G296" s="118">
        <f>600000+1273000</f>
        <v>1873000</v>
      </c>
      <c r="H296" s="118">
        <f t="shared" ref="H296:I296" si="107">600000+1273000</f>
        <v>1873000</v>
      </c>
      <c r="I296" s="118">
        <f t="shared" si="107"/>
        <v>1873000</v>
      </c>
    </row>
    <row r="297" spans="1:9" ht="47.25" x14ac:dyDescent="0.25">
      <c r="A297" s="135" t="s">
        <v>493</v>
      </c>
      <c r="B297" s="156" t="s">
        <v>104</v>
      </c>
      <c r="C297" s="125" t="s">
        <v>82</v>
      </c>
      <c r="D297" s="125" t="s">
        <v>78</v>
      </c>
      <c r="E297" s="125" t="s">
        <v>422</v>
      </c>
      <c r="F297" s="125"/>
      <c r="G297" s="117">
        <f>G298</f>
        <v>21586252.100000001</v>
      </c>
      <c r="H297" s="117">
        <f t="shared" ref="H297:I297" si="108">H298</f>
        <v>22800000</v>
      </c>
      <c r="I297" s="117">
        <f t="shared" si="108"/>
        <v>24100000</v>
      </c>
    </row>
    <row r="298" spans="1:9" ht="30.75" x14ac:dyDescent="0.25">
      <c r="A298" s="119" t="s">
        <v>421</v>
      </c>
      <c r="B298" s="157" t="s">
        <v>104</v>
      </c>
      <c r="C298" s="126" t="s">
        <v>82</v>
      </c>
      <c r="D298" s="126" t="s">
        <v>78</v>
      </c>
      <c r="E298" s="126" t="s">
        <v>352</v>
      </c>
      <c r="F298" s="126"/>
      <c r="G298" s="118">
        <f>G299</f>
        <v>21586252.100000001</v>
      </c>
      <c r="H298" s="118">
        <f t="shared" ref="H298:I298" si="109">H299</f>
        <v>22800000</v>
      </c>
      <c r="I298" s="118">
        <f t="shared" si="109"/>
        <v>24100000</v>
      </c>
    </row>
    <row r="299" spans="1:9" x14ac:dyDescent="0.25">
      <c r="A299" s="119" t="s">
        <v>117</v>
      </c>
      <c r="B299" s="157" t="s">
        <v>104</v>
      </c>
      <c r="C299" s="126" t="s">
        <v>82</v>
      </c>
      <c r="D299" s="126" t="s">
        <v>78</v>
      </c>
      <c r="E299" s="126" t="s">
        <v>352</v>
      </c>
      <c r="F299" s="126" t="s">
        <v>108</v>
      </c>
      <c r="G299" s="118">
        <f>'приложение 2'!D125-'приложение 5'!G277</f>
        <v>21586252.100000001</v>
      </c>
      <c r="H299" s="118">
        <f>'приложение 2'!E125-'приложение 5'!H277</f>
        <v>22800000</v>
      </c>
      <c r="I299" s="118">
        <f>'приложение 2'!F125-'приложение 5'!I277</f>
        <v>24100000</v>
      </c>
    </row>
    <row r="300" spans="1:9" x14ac:dyDescent="0.25">
      <c r="A300" s="135" t="s">
        <v>110</v>
      </c>
      <c r="B300" s="156" t="s">
        <v>104</v>
      </c>
      <c r="C300" s="125" t="s">
        <v>82</v>
      </c>
      <c r="D300" s="125" t="s">
        <v>78</v>
      </c>
      <c r="E300" s="125" t="s">
        <v>216</v>
      </c>
      <c r="F300" s="125"/>
      <c r="G300" s="117">
        <f>G301</f>
        <v>9000000</v>
      </c>
      <c r="H300" s="118"/>
      <c r="I300" s="118"/>
    </row>
    <row r="301" spans="1:9" x14ac:dyDescent="0.25">
      <c r="A301" s="119" t="s">
        <v>89</v>
      </c>
      <c r="B301" s="157" t="s">
        <v>104</v>
      </c>
      <c r="C301" s="126" t="s">
        <v>82</v>
      </c>
      <c r="D301" s="126" t="s">
        <v>78</v>
      </c>
      <c r="E301" s="126" t="s">
        <v>219</v>
      </c>
      <c r="F301" s="126"/>
      <c r="G301" s="118">
        <f>G302+G303</f>
        <v>9000000</v>
      </c>
      <c r="H301" s="118"/>
      <c r="I301" s="118"/>
    </row>
    <row r="302" spans="1:9" ht="30.75" x14ac:dyDescent="0.25">
      <c r="A302" s="119" t="s">
        <v>402</v>
      </c>
      <c r="B302" s="157" t="s">
        <v>104</v>
      </c>
      <c r="C302" s="126" t="s">
        <v>82</v>
      </c>
      <c r="D302" s="126" t="s">
        <v>78</v>
      </c>
      <c r="E302" s="126"/>
      <c r="F302" s="126" t="s">
        <v>106</v>
      </c>
      <c r="G302" s="118">
        <f>'приложение 3'!G181</f>
        <v>131823</v>
      </c>
      <c r="H302" s="118"/>
      <c r="I302" s="118"/>
    </row>
    <row r="303" spans="1:9" x14ac:dyDescent="0.25">
      <c r="A303" s="119" t="s">
        <v>117</v>
      </c>
      <c r="B303" s="157" t="s">
        <v>104</v>
      </c>
      <c r="C303" s="126" t="s">
        <v>82</v>
      </c>
      <c r="D303" s="126" t="s">
        <v>78</v>
      </c>
      <c r="E303" s="126"/>
      <c r="F303" s="126" t="s">
        <v>108</v>
      </c>
      <c r="G303" s="118">
        <f>'приложение 3'!G182</f>
        <v>8868177</v>
      </c>
      <c r="H303" s="118"/>
      <c r="I303" s="118"/>
    </row>
    <row r="304" spans="1:9" s="205" customFormat="1" ht="21.75" customHeight="1" x14ac:dyDescent="0.25">
      <c r="A304" s="135" t="s">
        <v>93</v>
      </c>
      <c r="B304" s="156" t="s">
        <v>104</v>
      </c>
      <c r="C304" s="125" t="s">
        <v>82</v>
      </c>
      <c r="D304" s="125" t="s">
        <v>79</v>
      </c>
      <c r="E304" s="125"/>
      <c r="F304" s="125"/>
      <c r="G304" s="117">
        <f>G305+G312+G317</f>
        <v>12100603.67</v>
      </c>
      <c r="H304" s="117">
        <f>H305+H312+H317</f>
        <v>10875281.57</v>
      </c>
      <c r="I304" s="117">
        <f>I305+I312+I317</f>
        <v>10966256.57</v>
      </c>
    </row>
    <row r="305" spans="1:9" x14ac:dyDescent="0.25">
      <c r="A305" s="135" t="s">
        <v>495</v>
      </c>
      <c r="B305" s="156" t="s">
        <v>104</v>
      </c>
      <c r="C305" s="125" t="s">
        <v>82</v>
      </c>
      <c r="D305" s="125" t="s">
        <v>79</v>
      </c>
      <c r="E305" s="125" t="s">
        <v>349</v>
      </c>
      <c r="F305" s="125"/>
      <c r="G305" s="117">
        <f>G306+G308</f>
        <v>4180304</v>
      </c>
      <c r="H305" s="117">
        <f t="shared" ref="H305:I305" si="110">H306+H308</f>
        <v>3958424</v>
      </c>
      <c r="I305" s="117">
        <f t="shared" si="110"/>
        <v>3958424</v>
      </c>
    </row>
    <row r="306" spans="1:9" ht="30.75" x14ac:dyDescent="0.25">
      <c r="A306" s="119" t="s">
        <v>205</v>
      </c>
      <c r="B306" s="157" t="s">
        <v>104</v>
      </c>
      <c r="C306" s="126" t="s">
        <v>82</v>
      </c>
      <c r="D306" s="126" t="s">
        <v>79</v>
      </c>
      <c r="E306" s="126" t="s">
        <v>351</v>
      </c>
      <c r="F306" s="126"/>
      <c r="G306" s="118">
        <f>G307</f>
        <v>2700000</v>
      </c>
      <c r="H306" s="118">
        <f t="shared" ref="H306:I306" si="111">H307</f>
        <v>2700000</v>
      </c>
      <c r="I306" s="118">
        <f t="shared" si="111"/>
        <v>2497830</v>
      </c>
    </row>
    <row r="307" spans="1:9" x14ac:dyDescent="0.25">
      <c r="A307" s="119" t="s">
        <v>117</v>
      </c>
      <c r="B307" s="157" t="s">
        <v>104</v>
      </c>
      <c r="C307" s="126" t="s">
        <v>82</v>
      </c>
      <c r="D307" s="126" t="s">
        <v>79</v>
      </c>
      <c r="E307" s="126" t="s">
        <v>351</v>
      </c>
      <c r="F307" s="126" t="s">
        <v>108</v>
      </c>
      <c r="G307" s="118">
        <f>'приложение 2'!D116-'приложение 5'!G296-'приложение 5'!G270</f>
        <v>2700000</v>
      </c>
      <c r="H307" s="118">
        <f>'приложение 2'!E116-'приложение 5'!H296-'приложение 5'!H270</f>
        <v>2700000</v>
      </c>
      <c r="I307" s="118">
        <f>'приложение 2'!F116-'приложение 5'!I296-'приложение 5'!I270</f>
        <v>2497830</v>
      </c>
    </row>
    <row r="308" spans="1:9" ht="19.5" customHeight="1" x14ac:dyDescent="0.25">
      <c r="A308" s="119" t="s">
        <v>420</v>
      </c>
      <c r="B308" s="157" t="s">
        <v>104</v>
      </c>
      <c r="C308" s="126" t="s">
        <v>82</v>
      </c>
      <c r="D308" s="126" t="s">
        <v>79</v>
      </c>
      <c r="E308" s="126" t="s">
        <v>359</v>
      </c>
      <c r="F308" s="125"/>
      <c r="G308" s="117">
        <f>SUM(G309:G311)</f>
        <v>1480304</v>
      </c>
      <c r="H308" s="117">
        <f t="shared" ref="H308:I308" si="112">SUM(H309:H311)</f>
        <v>1258424</v>
      </c>
      <c r="I308" s="117">
        <f t="shared" si="112"/>
        <v>1460594</v>
      </c>
    </row>
    <row r="309" spans="1:9" ht="75.75" x14ac:dyDescent="0.25">
      <c r="A309" s="119" t="s">
        <v>111</v>
      </c>
      <c r="B309" s="157" t="s">
        <v>104</v>
      </c>
      <c r="C309" s="126" t="s">
        <v>82</v>
      </c>
      <c r="D309" s="126" t="s">
        <v>79</v>
      </c>
      <c r="E309" s="126" t="s">
        <v>359</v>
      </c>
      <c r="F309" s="126" t="s">
        <v>105</v>
      </c>
      <c r="G309" s="118">
        <f>'приложение 2'!D118</f>
        <v>145600</v>
      </c>
      <c r="H309" s="118">
        <f>'приложение 2'!E118</f>
        <v>0</v>
      </c>
      <c r="I309" s="118">
        <f>'приложение 2'!F118</f>
        <v>99047.74</v>
      </c>
    </row>
    <row r="310" spans="1:9" ht="30.75" x14ac:dyDescent="0.25">
      <c r="A310" s="119" t="s">
        <v>402</v>
      </c>
      <c r="B310" s="157" t="s">
        <v>104</v>
      </c>
      <c r="C310" s="126" t="s">
        <v>82</v>
      </c>
      <c r="D310" s="126" t="s">
        <v>79</v>
      </c>
      <c r="E310" s="126" t="s">
        <v>359</v>
      </c>
      <c r="F310" s="126" t="s">
        <v>106</v>
      </c>
      <c r="G310" s="118">
        <f>'приложение 2'!D119</f>
        <v>1094704</v>
      </c>
      <c r="H310" s="118">
        <f>'приложение 2'!E119</f>
        <v>1258424</v>
      </c>
      <c r="I310" s="118">
        <f>'приложение 2'!F119</f>
        <v>1121546.26</v>
      </c>
    </row>
    <row r="311" spans="1:9" x14ac:dyDescent="0.25">
      <c r="A311" s="119" t="s">
        <v>117</v>
      </c>
      <c r="B311" s="157" t="s">
        <v>104</v>
      </c>
      <c r="C311" s="126" t="s">
        <v>82</v>
      </c>
      <c r="D311" s="126" t="s">
        <v>79</v>
      </c>
      <c r="E311" s="126" t="s">
        <v>359</v>
      </c>
      <c r="F311" s="126" t="s">
        <v>108</v>
      </c>
      <c r="G311" s="118">
        <f>'приложение 2'!D120</f>
        <v>240000</v>
      </c>
      <c r="H311" s="118">
        <f>'приложение 2'!E120</f>
        <v>0</v>
      </c>
      <c r="I311" s="118">
        <f>'приложение 2'!F120</f>
        <v>240000</v>
      </c>
    </row>
    <row r="312" spans="1:9" ht="31.5" x14ac:dyDescent="0.25">
      <c r="A312" s="135" t="s">
        <v>626</v>
      </c>
      <c r="B312" s="156" t="s">
        <v>104</v>
      </c>
      <c r="C312" s="125" t="s">
        <v>82</v>
      </c>
      <c r="D312" s="125" t="s">
        <v>79</v>
      </c>
      <c r="E312" s="125" t="s">
        <v>364</v>
      </c>
      <c r="F312" s="125"/>
      <c r="G312" s="117">
        <f>G313</f>
        <v>2960900</v>
      </c>
      <c r="H312" s="117">
        <f t="shared" ref="H312:I312" si="113">H313</f>
        <v>2960900</v>
      </c>
      <c r="I312" s="117">
        <f t="shared" si="113"/>
        <v>2960900</v>
      </c>
    </row>
    <row r="313" spans="1:9" ht="30" x14ac:dyDescent="0.25">
      <c r="A313" s="96" t="s">
        <v>417</v>
      </c>
      <c r="B313" s="157" t="s">
        <v>104</v>
      </c>
      <c r="C313" s="126" t="s">
        <v>82</v>
      </c>
      <c r="D313" s="126" t="s">
        <v>79</v>
      </c>
      <c r="E313" s="126" t="s">
        <v>365</v>
      </c>
      <c r="F313" s="126"/>
      <c r="G313" s="118">
        <f>SUM(G314:G316)</f>
        <v>2960900</v>
      </c>
      <c r="H313" s="118">
        <f t="shared" ref="H313:I313" si="114">SUM(H314:H316)</f>
        <v>2960900</v>
      </c>
      <c r="I313" s="118">
        <f t="shared" si="114"/>
        <v>2960900</v>
      </c>
    </row>
    <row r="314" spans="1:9" ht="75.75" x14ac:dyDescent="0.25">
      <c r="A314" s="129" t="s">
        <v>111</v>
      </c>
      <c r="B314" s="157" t="s">
        <v>104</v>
      </c>
      <c r="C314" s="126" t="s">
        <v>82</v>
      </c>
      <c r="D314" s="126" t="s">
        <v>79</v>
      </c>
      <c r="E314" s="126" t="s">
        <v>365</v>
      </c>
      <c r="F314" s="126" t="s">
        <v>105</v>
      </c>
      <c r="G314" s="118">
        <f>'приложение 2'!D151</f>
        <v>127200</v>
      </c>
      <c r="H314" s="118">
        <f>'приложение 2'!E151</f>
        <v>127200</v>
      </c>
      <c r="I314" s="118">
        <f>'приложение 2'!F151</f>
        <v>127200</v>
      </c>
    </row>
    <row r="315" spans="1:9" ht="30.75" x14ac:dyDescent="0.25">
      <c r="A315" s="119" t="s">
        <v>402</v>
      </c>
      <c r="B315" s="157" t="s">
        <v>104</v>
      </c>
      <c r="C315" s="126" t="s">
        <v>82</v>
      </c>
      <c r="D315" s="126" t="s">
        <v>79</v>
      </c>
      <c r="E315" s="126" t="s">
        <v>365</v>
      </c>
      <c r="F315" s="126" t="s">
        <v>106</v>
      </c>
      <c r="G315" s="118">
        <f>'приложение 2'!D152</f>
        <v>969200</v>
      </c>
      <c r="H315" s="123">
        <f>'приложение 2'!E152</f>
        <v>969200</v>
      </c>
      <c r="I315" s="123">
        <f>'приложение 2'!F152</f>
        <v>969200</v>
      </c>
    </row>
    <row r="316" spans="1:9" x14ac:dyDescent="0.25">
      <c r="A316" s="119" t="s">
        <v>117</v>
      </c>
      <c r="B316" s="157" t="s">
        <v>104</v>
      </c>
      <c r="C316" s="126" t="s">
        <v>82</v>
      </c>
      <c r="D316" s="126" t="s">
        <v>79</v>
      </c>
      <c r="E316" s="126" t="s">
        <v>365</v>
      </c>
      <c r="F316" s="126" t="s">
        <v>108</v>
      </c>
      <c r="G316" s="118">
        <f>'приложение 2'!D153</f>
        <v>1864500</v>
      </c>
      <c r="H316" s="123">
        <f>'приложение 2'!E153</f>
        <v>1864500</v>
      </c>
      <c r="I316" s="123">
        <f>'приложение 2'!F153</f>
        <v>1864500</v>
      </c>
    </row>
    <row r="317" spans="1:9" x14ac:dyDescent="0.25">
      <c r="A317" s="135" t="s">
        <v>110</v>
      </c>
      <c r="B317" s="156" t="s">
        <v>104</v>
      </c>
      <c r="C317" s="125" t="s">
        <v>82</v>
      </c>
      <c r="D317" s="125" t="s">
        <v>79</v>
      </c>
      <c r="E317" s="125" t="s">
        <v>216</v>
      </c>
      <c r="F317" s="125"/>
      <c r="G317" s="117">
        <f>G318+G320</f>
        <v>4959399.67</v>
      </c>
      <c r="H317" s="117">
        <f t="shared" ref="H317:I317" si="115">H318+H320</f>
        <v>3955957.57</v>
      </c>
      <c r="I317" s="117">
        <f t="shared" si="115"/>
        <v>4046932.57</v>
      </c>
    </row>
    <row r="318" spans="1:9" ht="30.75" x14ac:dyDescent="0.25">
      <c r="A318" s="119" t="s">
        <v>498</v>
      </c>
      <c r="B318" s="157" t="s">
        <v>104</v>
      </c>
      <c r="C318" s="126" t="s">
        <v>82</v>
      </c>
      <c r="D318" s="126" t="s">
        <v>79</v>
      </c>
      <c r="E318" s="126" t="s">
        <v>215</v>
      </c>
      <c r="F318" s="126"/>
      <c r="G318" s="118">
        <f>G319</f>
        <v>2773282.57</v>
      </c>
      <c r="H318" s="118">
        <f t="shared" ref="H318:I318" si="116">H319</f>
        <v>2773282.57</v>
      </c>
      <c r="I318" s="118">
        <f t="shared" si="116"/>
        <v>2773282.57</v>
      </c>
    </row>
    <row r="319" spans="1:9" ht="75.75" x14ac:dyDescent="0.25">
      <c r="A319" s="119" t="s">
        <v>111</v>
      </c>
      <c r="B319" s="157" t="s">
        <v>104</v>
      </c>
      <c r="C319" s="126" t="s">
        <v>82</v>
      </c>
      <c r="D319" s="126" t="s">
        <v>79</v>
      </c>
      <c r="E319" s="126" t="s">
        <v>215</v>
      </c>
      <c r="F319" s="126" t="s">
        <v>105</v>
      </c>
      <c r="G319" s="118">
        <f>'приложение 3'!G187</f>
        <v>2773282.57</v>
      </c>
      <c r="H319" s="118">
        <f>'приложение 3'!H187</f>
        <v>2773282.57</v>
      </c>
      <c r="I319" s="118">
        <f>'приложение 3'!I187</f>
        <v>2773282.57</v>
      </c>
    </row>
    <row r="320" spans="1:9" x14ac:dyDescent="0.25">
      <c r="A320" s="119" t="s">
        <v>89</v>
      </c>
      <c r="B320" s="157" t="s">
        <v>104</v>
      </c>
      <c r="C320" s="126" t="s">
        <v>82</v>
      </c>
      <c r="D320" s="126" t="s">
        <v>79</v>
      </c>
      <c r="E320" s="126" t="s">
        <v>219</v>
      </c>
      <c r="F320" s="126"/>
      <c r="G320" s="118">
        <f>SUM(G321:G322)</f>
        <v>2186117.1</v>
      </c>
      <c r="H320" s="118">
        <f t="shared" ref="H320:I320" si="117">SUM(H321:H322)</f>
        <v>1182675</v>
      </c>
      <c r="I320" s="118">
        <f t="shared" si="117"/>
        <v>1273650</v>
      </c>
    </row>
    <row r="321" spans="1:9" ht="30.75" x14ac:dyDescent="0.25">
      <c r="A321" s="119" t="s">
        <v>402</v>
      </c>
      <c r="B321" s="157" t="s">
        <v>104</v>
      </c>
      <c r="C321" s="126" t="s">
        <v>82</v>
      </c>
      <c r="D321" s="126" t="s">
        <v>79</v>
      </c>
      <c r="E321" s="126" t="s">
        <v>219</v>
      </c>
      <c r="F321" s="126" t="s">
        <v>106</v>
      </c>
      <c r="G321" s="118">
        <f>'приложение 3'!G190</f>
        <v>5010.1000000000004</v>
      </c>
      <c r="H321" s="123">
        <f>'приложение 3'!H190</f>
        <v>0</v>
      </c>
      <c r="I321" s="123">
        <f>'приложение 3'!I190</f>
        <v>0</v>
      </c>
    </row>
    <row r="322" spans="1:9" x14ac:dyDescent="0.25">
      <c r="A322" s="119" t="s">
        <v>117</v>
      </c>
      <c r="B322" s="157" t="s">
        <v>104</v>
      </c>
      <c r="C322" s="126" t="s">
        <v>82</v>
      </c>
      <c r="D322" s="126" t="s">
        <v>79</v>
      </c>
      <c r="E322" s="126" t="s">
        <v>219</v>
      </c>
      <c r="F322" s="126" t="s">
        <v>108</v>
      </c>
      <c r="G322" s="118">
        <f>'приложение 3'!G191</f>
        <v>2181107</v>
      </c>
      <c r="H322" s="123">
        <f>'приложение 3'!H191</f>
        <v>1182675</v>
      </c>
      <c r="I322" s="123">
        <f>'приложение 3'!I191</f>
        <v>1273650</v>
      </c>
    </row>
    <row r="323" spans="1:9" x14ac:dyDescent="0.25">
      <c r="A323" s="135" t="s">
        <v>20</v>
      </c>
      <c r="B323" s="156" t="s">
        <v>104</v>
      </c>
      <c r="C323" s="125" t="s">
        <v>81</v>
      </c>
      <c r="D323" s="125"/>
      <c r="E323" s="125"/>
      <c r="F323" s="125"/>
      <c r="G323" s="117">
        <f>G324+G337</f>
        <v>127796727.31</v>
      </c>
      <c r="H323" s="117">
        <f>H324+H337</f>
        <v>128753854.44</v>
      </c>
      <c r="I323" s="117">
        <f>I324+I337</f>
        <v>129437178.85000001</v>
      </c>
    </row>
    <row r="324" spans="1:9" x14ac:dyDescent="0.25">
      <c r="A324" s="135" t="s">
        <v>21</v>
      </c>
      <c r="B324" s="156" t="s">
        <v>104</v>
      </c>
      <c r="C324" s="125" t="s">
        <v>81</v>
      </c>
      <c r="D324" s="125" t="s">
        <v>74</v>
      </c>
      <c r="E324" s="125"/>
      <c r="F324" s="125"/>
      <c r="G324" s="117">
        <f>G325+G333</f>
        <v>119721553.98</v>
      </c>
      <c r="H324" s="117">
        <f t="shared" ref="H324:I324" si="118">H325+H333</f>
        <v>120753854.44</v>
      </c>
      <c r="I324" s="117">
        <f t="shared" si="118"/>
        <v>121437178.85000001</v>
      </c>
    </row>
    <row r="325" spans="1:9" ht="31.5" x14ac:dyDescent="0.25">
      <c r="A325" s="135" t="s">
        <v>627</v>
      </c>
      <c r="B325" s="156" t="s">
        <v>104</v>
      </c>
      <c r="C325" s="125" t="s">
        <v>81</v>
      </c>
      <c r="D325" s="125" t="s">
        <v>74</v>
      </c>
      <c r="E325" s="125" t="s">
        <v>361</v>
      </c>
      <c r="F325" s="125"/>
      <c r="G325" s="117">
        <f>G326+G330</f>
        <v>119721553.98</v>
      </c>
      <c r="H325" s="117">
        <f t="shared" ref="H325:I325" si="119">H326+H330</f>
        <v>120753854.44</v>
      </c>
      <c r="I325" s="117">
        <f t="shared" si="119"/>
        <v>121437178.85000001</v>
      </c>
    </row>
    <row r="326" spans="1:9" x14ac:dyDescent="0.25">
      <c r="A326" s="119" t="s">
        <v>409</v>
      </c>
      <c r="B326" s="157" t="s">
        <v>104</v>
      </c>
      <c r="C326" s="126" t="s">
        <v>81</v>
      </c>
      <c r="D326" s="126" t="s">
        <v>74</v>
      </c>
      <c r="E326" s="126" t="s">
        <v>362</v>
      </c>
      <c r="F326" s="126"/>
      <c r="G326" s="118">
        <f>SUM(G327:G329)</f>
        <v>111711903.98</v>
      </c>
      <c r="H326" s="118">
        <f t="shared" ref="H326:I326" si="120">SUM(H327:H329)</f>
        <v>112753854.44</v>
      </c>
      <c r="I326" s="118">
        <f t="shared" si="120"/>
        <v>113645346.07000001</v>
      </c>
    </row>
    <row r="327" spans="1:9" ht="75.75" x14ac:dyDescent="0.25">
      <c r="A327" s="119" t="s">
        <v>111</v>
      </c>
      <c r="B327" s="157" t="s">
        <v>104</v>
      </c>
      <c r="C327" s="126" t="s">
        <v>81</v>
      </c>
      <c r="D327" s="126" t="s">
        <v>74</v>
      </c>
      <c r="E327" s="126" t="s">
        <v>362</v>
      </c>
      <c r="F327" s="126" t="s">
        <v>105</v>
      </c>
      <c r="G327" s="118">
        <f>'приложение 2'!D140</f>
        <v>87518901.719999999</v>
      </c>
      <c r="H327" s="118">
        <f>'приложение 2'!E140</f>
        <v>87603725.049999997</v>
      </c>
      <c r="I327" s="118">
        <f>'приложение 2'!F140</f>
        <v>87603725.049999997</v>
      </c>
    </row>
    <row r="328" spans="1:9" ht="30.75" x14ac:dyDescent="0.25">
      <c r="A328" s="119" t="s">
        <v>402</v>
      </c>
      <c r="B328" s="157" t="s">
        <v>104</v>
      </c>
      <c r="C328" s="126" t="s">
        <v>81</v>
      </c>
      <c r="D328" s="126" t="s">
        <v>74</v>
      </c>
      <c r="E328" s="126" t="s">
        <v>362</v>
      </c>
      <c r="F328" s="126" t="s">
        <v>106</v>
      </c>
      <c r="G328" s="118">
        <f>'приложение 2'!D141</f>
        <v>21428504.84</v>
      </c>
      <c r="H328" s="118">
        <f>'приложение 2'!E141</f>
        <v>22385631.969999999</v>
      </c>
      <c r="I328" s="118">
        <f>'приложение 2'!F141</f>
        <v>23277123.600000001</v>
      </c>
    </row>
    <row r="329" spans="1:9" x14ac:dyDescent="0.25">
      <c r="A329" s="119" t="s">
        <v>114</v>
      </c>
      <c r="B329" s="157" t="s">
        <v>104</v>
      </c>
      <c r="C329" s="126" t="s">
        <v>81</v>
      </c>
      <c r="D329" s="126" t="s">
        <v>74</v>
      </c>
      <c r="E329" s="126" t="s">
        <v>362</v>
      </c>
      <c r="F329" s="126" t="s">
        <v>107</v>
      </c>
      <c r="G329" s="118">
        <f>'приложение 2'!D142</f>
        <v>2764497.42</v>
      </c>
      <c r="H329" s="123">
        <f>'приложение 2'!E142</f>
        <v>2764497.42</v>
      </c>
      <c r="I329" s="123">
        <f>'приложение 2'!F142</f>
        <v>2764497.42</v>
      </c>
    </row>
    <row r="330" spans="1:9" x14ac:dyDescent="0.25">
      <c r="A330" s="119" t="s">
        <v>206</v>
      </c>
      <c r="B330" s="157" t="s">
        <v>104</v>
      </c>
      <c r="C330" s="126" t="s">
        <v>81</v>
      </c>
      <c r="D330" s="126" t="s">
        <v>74</v>
      </c>
      <c r="E330" s="126" t="s">
        <v>360</v>
      </c>
      <c r="F330" s="126"/>
      <c r="G330" s="118">
        <f>SUM(G331:G332)</f>
        <v>8009650</v>
      </c>
      <c r="H330" s="118">
        <f t="shared" ref="H330:I330" si="121">SUM(H331:H332)</f>
        <v>8000000</v>
      </c>
      <c r="I330" s="118">
        <f t="shared" si="121"/>
        <v>7791832.7800000003</v>
      </c>
    </row>
    <row r="331" spans="1:9" ht="75.75" x14ac:dyDescent="0.25">
      <c r="A331" s="119" t="s">
        <v>111</v>
      </c>
      <c r="B331" s="157" t="s">
        <v>104</v>
      </c>
      <c r="C331" s="126" t="s">
        <v>81</v>
      </c>
      <c r="D331" s="126" t="s">
        <v>74</v>
      </c>
      <c r="E331" s="126" t="s">
        <v>360</v>
      </c>
      <c r="F331" s="126" t="s">
        <v>105</v>
      </c>
      <c r="G331" s="118">
        <f>'приложение 2'!D147</f>
        <v>7009650</v>
      </c>
      <c r="H331" s="118">
        <f>'приложение 2'!E147</f>
        <v>7000000</v>
      </c>
      <c r="I331" s="118">
        <f>'приложение 2'!F147</f>
        <v>6791832.7800000003</v>
      </c>
    </row>
    <row r="332" spans="1:9" ht="30.75" x14ac:dyDescent="0.25">
      <c r="A332" s="119" t="s">
        <v>402</v>
      </c>
      <c r="B332" s="157" t="s">
        <v>104</v>
      </c>
      <c r="C332" s="126" t="s">
        <v>81</v>
      </c>
      <c r="D332" s="126" t="s">
        <v>74</v>
      </c>
      <c r="E332" s="126" t="s">
        <v>360</v>
      </c>
      <c r="F332" s="126" t="s">
        <v>106</v>
      </c>
      <c r="G332" s="118">
        <f>'приложение 2'!D148</f>
        <v>1000000</v>
      </c>
      <c r="H332" s="123">
        <f>'приложение 2'!E148</f>
        <v>1000000</v>
      </c>
      <c r="I332" s="123">
        <f>'приложение 2'!F148</f>
        <v>1000000</v>
      </c>
    </row>
    <row r="333" spans="1:9" x14ac:dyDescent="0.25">
      <c r="A333" s="135" t="s">
        <v>110</v>
      </c>
      <c r="B333" s="125" t="s">
        <v>104</v>
      </c>
      <c r="C333" s="125" t="s">
        <v>81</v>
      </c>
      <c r="D333" s="125" t="s">
        <v>74</v>
      </c>
      <c r="E333" s="126" t="s">
        <v>216</v>
      </c>
      <c r="F333" s="126"/>
      <c r="G333" s="118">
        <f>G334</f>
        <v>0</v>
      </c>
      <c r="H333" s="118">
        <f t="shared" ref="H333:I333" si="122">H334</f>
        <v>0</v>
      </c>
      <c r="I333" s="118">
        <f t="shared" si="122"/>
        <v>0</v>
      </c>
    </row>
    <row r="334" spans="1:9" x14ac:dyDescent="0.25">
      <c r="A334" s="119" t="s">
        <v>89</v>
      </c>
      <c r="B334" s="125" t="s">
        <v>104</v>
      </c>
      <c r="C334" s="125" t="s">
        <v>81</v>
      </c>
      <c r="D334" s="125" t="s">
        <v>74</v>
      </c>
      <c r="E334" s="125" t="s">
        <v>219</v>
      </c>
      <c r="F334" s="125"/>
      <c r="G334" s="117">
        <f>G335+G336</f>
        <v>0</v>
      </c>
      <c r="H334" s="117">
        <f t="shared" ref="H334:I334" si="123">H335+H336</f>
        <v>0</v>
      </c>
      <c r="I334" s="117">
        <f t="shared" si="123"/>
        <v>0</v>
      </c>
    </row>
    <row r="335" spans="1:9" ht="30" customHeight="1" x14ac:dyDescent="0.25">
      <c r="A335" s="119" t="s">
        <v>402</v>
      </c>
      <c r="B335" s="126" t="s">
        <v>104</v>
      </c>
      <c r="C335" s="126" t="s">
        <v>81</v>
      </c>
      <c r="D335" s="126" t="s">
        <v>74</v>
      </c>
      <c r="E335" s="126" t="s">
        <v>401</v>
      </c>
      <c r="F335" s="126" t="s">
        <v>106</v>
      </c>
      <c r="G335" s="118"/>
      <c r="H335" s="123">
        <v>0</v>
      </c>
      <c r="I335" s="123">
        <v>0</v>
      </c>
    </row>
    <row r="336" spans="1:9" ht="30" customHeight="1" x14ac:dyDescent="0.25">
      <c r="A336" s="119" t="s">
        <v>304</v>
      </c>
      <c r="B336" s="126" t="s">
        <v>104</v>
      </c>
      <c r="C336" s="126" t="s">
        <v>81</v>
      </c>
      <c r="D336" s="126" t="s">
        <v>74</v>
      </c>
      <c r="E336" s="126" t="s">
        <v>401</v>
      </c>
      <c r="F336" s="126" t="s">
        <v>230</v>
      </c>
      <c r="G336" s="118">
        <f>'приложение 3'!G198</f>
        <v>0</v>
      </c>
      <c r="H336" s="123"/>
      <c r="I336" s="123"/>
    </row>
    <row r="337" spans="1:12" x14ac:dyDescent="0.25">
      <c r="A337" s="135" t="s">
        <v>22</v>
      </c>
      <c r="B337" s="156" t="s">
        <v>104</v>
      </c>
      <c r="C337" s="125" t="s">
        <v>81</v>
      </c>
      <c r="D337" s="125" t="s">
        <v>75</v>
      </c>
      <c r="E337" s="125"/>
      <c r="F337" s="125"/>
      <c r="G337" s="117">
        <f>G338</f>
        <v>8075173.3300000001</v>
      </c>
      <c r="H337" s="117">
        <f t="shared" ref="H337:I338" si="124">H338</f>
        <v>8000000</v>
      </c>
      <c r="I337" s="117">
        <f t="shared" si="124"/>
        <v>8000000</v>
      </c>
    </row>
    <row r="338" spans="1:12" s="205" customFormat="1" ht="31.5" x14ac:dyDescent="0.25">
      <c r="A338" s="135" t="s">
        <v>627</v>
      </c>
      <c r="B338" s="156" t="s">
        <v>104</v>
      </c>
      <c r="C338" s="125" t="s">
        <v>81</v>
      </c>
      <c r="D338" s="125" t="s">
        <v>75</v>
      </c>
      <c r="E338" s="125" t="s">
        <v>361</v>
      </c>
      <c r="F338" s="125"/>
      <c r="G338" s="117">
        <f>G339</f>
        <v>8075173.3300000001</v>
      </c>
      <c r="H338" s="117">
        <f t="shared" si="124"/>
        <v>8000000</v>
      </c>
      <c r="I338" s="117">
        <f t="shared" si="124"/>
        <v>8000000</v>
      </c>
    </row>
    <row r="339" spans="1:12" x14ac:dyDescent="0.25">
      <c r="A339" s="119" t="s">
        <v>434</v>
      </c>
      <c r="B339" s="157" t="s">
        <v>104</v>
      </c>
      <c r="C339" s="126" t="s">
        <v>81</v>
      </c>
      <c r="D339" s="126" t="s">
        <v>75</v>
      </c>
      <c r="E339" s="126" t="s">
        <v>363</v>
      </c>
      <c r="F339" s="126"/>
      <c r="G339" s="118">
        <f>SUM(G340:G341)</f>
        <v>8075173.3300000001</v>
      </c>
      <c r="H339" s="118">
        <f t="shared" ref="H339:I339" si="125">SUM(H340:H341)</f>
        <v>8000000</v>
      </c>
      <c r="I339" s="118">
        <f t="shared" si="125"/>
        <v>8000000</v>
      </c>
    </row>
    <row r="340" spans="1:12" ht="75.75" x14ac:dyDescent="0.25">
      <c r="A340" s="119" t="s">
        <v>111</v>
      </c>
      <c r="B340" s="157" t="s">
        <v>104</v>
      </c>
      <c r="C340" s="126" t="s">
        <v>81</v>
      </c>
      <c r="D340" s="126" t="s">
        <v>75</v>
      </c>
      <c r="E340" s="126" t="s">
        <v>363</v>
      </c>
      <c r="F340" s="126" t="s">
        <v>105</v>
      </c>
      <c r="G340" s="118">
        <f>'приложение 2'!D144</f>
        <v>6673123.3300000001</v>
      </c>
      <c r="H340" s="118">
        <f>'приложение 2'!E144</f>
        <v>6600000</v>
      </c>
      <c r="I340" s="118">
        <f>'приложение 2'!F144</f>
        <v>6600000</v>
      </c>
    </row>
    <row r="341" spans="1:12" ht="30.75" x14ac:dyDescent="0.25">
      <c r="A341" s="119" t="s">
        <v>402</v>
      </c>
      <c r="B341" s="157" t="s">
        <v>104</v>
      </c>
      <c r="C341" s="126" t="s">
        <v>81</v>
      </c>
      <c r="D341" s="126" t="s">
        <v>75</v>
      </c>
      <c r="E341" s="126" t="s">
        <v>363</v>
      </c>
      <c r="F341" s="126" t="s">
        <v>106</v>
      </c>
      <c r="G341" s="118">
        <f>'приложение 2'!D145</f>
        <v>1402050</v>
      </c>
      <c r="H341" s="123">
        <f>'приложение 2'!E145</f>
        <v>1400000</v>
      </c>
      <c r="I341" s="123">
        <f>'приложение 2'!F145</f>
        <v>1400000</v>
      </c>
    </row>
    <row r="342" spans="1:12" ht="31.5" x14ac:dyDescent="0.25">
      <c r="A342" s="124" t="s">
        <v>23</v>
      </c>
      <c r="B342" s="156" t="s">
        <v>104</v>
      </c>
      <c r="C342" s="125" t="s">
        <v>80</v>
      </c>
      <c r="D342" s="125"/>
      <c r="E342" s="125"/>
      <c r="F342" s="125"/>
      <c r="G342" s="121" t="e">
        <f t="shared" ref="G342:I345" si="126">G343</f>
        <v>#REF!</v>
      </c>
      <c r="H342" s="121" t="e">
        <f t="shared" si="126"/>
        <v>#REF!</v>
      </c>
      <c r="I342" s="121" t="e">
        <f t="shared" si="126"/>
        <v>#REF!</v>
      </c>
    </row>
    <row r="343" spans="1:12" ht="31.5" x14ac:dyDescent="0.25">
      <c r="A343" s="124" t="s">
        <v>118</v>
      </c>
      <c r="B343" s="156" t="s">
        <v>104</v>
      </c>
      <c r="C343" s="125" t="s">
        <v>80</v>
      </c>
      <c r="D343" s="125" t="s">
        <v>74</v>
      </c>
      <c r="E343" s="125"/>
      <c r="F343" s="125"/>
      <c r="G343" s="121" t="e">
        <f t="shared" si="126"/>
        <v>#REF!</v>
      </c>
      <c r="H343" s="121" t="e">
        <f t="shared" si="126"/>
        <v>#REF!</v>
      </c>
      <c r="I343" s="121" t="e">
        <f t="shared" si="126"/>
        <v>#REF!</v>
      </c>
    </row>
    <row r="344" spans="1:12" x14ac:dyDescent="0.25">
      <c r="A344" s="135" t="s">
        <v>110</v>
      </c>
      <c r="B344" s="156" t="s">
        <v>104</v>
      </c>
      <c r="C344" s="125" t="s">
        <v>80</v>
      </c>
      <c r="D344" s="125" t="s">
        <v>74</v>
      </c>
      <c r="E344" s="125" t="s">
        <v>216</v>
      </c>
      <c r="F344" s="125"/>
      <c r="G344" s="121" t="e">
        <f t="shared" si="126"/>
        <v>#REF!</v>
      </c>
      <c r="H344" s="121" t="e">
        <f t="shared" si="126"/>
        <v>#REF!</v>
      </c>
      <c r="I344" s="121" t="e">
        <f t="shared" si="126"/>
        <v>#REF!</v>
      </c>
    </row>
    <row r="345" spans="1:12" x14ac:dyDescent="0.25">
      <c r="A345" s="119" t="s">
        <v>89</v>
      </c>
      <c r="B345" s="157" t="s">
        <v>104</v>
      </c>
      <c r="C345" s="126" t="s">
        <v>80</v>
      </c>
      <c r="D345" s="126" t="s">
        <v>74</v>
      </c>
      <c r="E345" s="126" t="s">
        <v>219</v>
      </c>
      <c r="F345" s="126"/>
      <c r="G345" s="120" t="e">
        <f>G346</f>
        <v>#REF!</v>
      </c>
      <c r="H345" s="120" t="e">
        <f t="shared" si="126"/>
        <v>#REF!</v>
      </c>
      <c r="I345" s="120" t="e">
        <f t="shared" si="126"/>
        <v>#REF!</v>
      </c>
    </row>
    <row r="346" spans="1:12" s="271" customFormat="1" ht="18.75" customHeight="1" x14ac:dyDescent="0.25">
      <c r="A346" s="129" t="s">
        <v>119</v>
      </c>
      <c r="B346" s="157" t="s">
        <v>104</v>
      </c>
      <c r="C346" s="126" t="s">
        <v>80</v>
      </c>
      <c r="D346" s="126" t="s">
        <v>74</v>
      </c>
      <c r="E346" s="126" t="s">
        <v>219</v>
      </c>
      <c r="F346" s="126" t="s">
        <v>109</v>
      </c>
      <c r="G346" s="120" t="e">
        <f>'приложение 3'!#REF!</f>
        <v>#REF!</v>
      </c>
      <c r="H346" s="123" t="e">
        <f>'приложение 3'!#REF!</f>
        <v>#REF!</v>
      </c>
      <c r="I346" s="123" t="e">
        <f>'приложение 3'!#REF!</f>
        <v>#REF!</v>
      </c>
      <c r="J346" s="86"/>
      <c r="K346" s="86"/>
      <c r="L346" s="86"/>
    </row>
    <row r="347" spans="1:12" ht="63" x14ac:dyDescent="0.25">
      <c r="A347" s="225" t="s">
        <v>70</v>
      </c>
      <c r="B347" s="244" t="s">
        <v>104</v>
      </c>
      <c r="C347" s="226" t="s">
        <v>69</v>
      </c>
      <c r="D347" s="226"/>
      <c r="E347" s="226"/>
      <c r="F347" s="231"/>
      <c r="G347" s="227" t="e">
        <f>G348</f>
        <v>#REF!</v>
      </c>
      <c r="H347" s="227">
        <f t="shared" ref="H347:I347" si="127">H348</f>
        <v>0</v>
      </c>
      <c r="I347" s="227">
        <f t="shared" si="127"/>
        <v>0</v>
      </c>
    </row>
    <row r="348" spans="1:12" ht="31.5" x14ac:dyDescent="0.25">
      <c r="A348" s="228" t="s">
        <v>149</v>
      </c>
      <c r="B348" s="244" t="s">
        <v>104</v>
      </c>
      <c r="C348" s="226" t="s">
        <v>69</v>
      </c>
      <c r="D348" s="226" t="s">
        <v>77</v>
      </c>
      <c r="E348" s="226"/>
      <c r="F348" s="231"/>
      <c r="G348" s="227" t="e">
        <f t="shared" ref="G348:I350" si="128">G349</f>
        <v>#REF!</v>
      </c>
      <c r="H348" s="227">
        <f t="shared" si="128"/>
        <v>0</v>
      </c>
      <c r="I348" s="227">
        <f t="shared" si="128"/>
        <v>0</v>
      </c>
    </row>
    <row r="349" spans="1:12" x14ac:dyDescent="0.25">
      <c r="A349" s="135" t="s">
        <v>110</v>
      </c>
      <c r="B349" s="244" t="s">
        <v>104</v>
      </c>
      <c r="C349" s="226" t="s">
        <v>69</v>
      </c>
      <c r="D349" s="226" t="s">
        <v>77</v>
      </c>
      <c r="E349" s="226" t="s">
        <v>216</v>
      </c>
      <c r="F349" s="231"/>
      <c r="G349" s="227" t="e">
        <f t="shared" si="128"/>
        <v>#REF!</v>
      </c>
      <c r="H349" s="227">
        <f t="shared" si="128"/>
        <v>0</v>
      </c>
      <c r="I349" s="227">
        <f t="shared" si="128"/>
        <v>0</v>
      </c>
    </row>
    <row r="350" spans="1:12" ht="31.5" x14ac:dyDescent="0.25">
      <c r="A350" s="228" t="s">
        <v>380</v>
      </c>
      <c r="B350" s="244" t="s">
        <v>104</v>
      </c>
      <c r="C350" s="226" t="s">
        <v>69</v>
      </c>
      <c r="D350" s="226" t="s">
        <v>77</v>
      </c>
      <c r="E350" s="226" t="s">
        <v>381</v>
      </c>
      <c r="F350" s="231"/>
      <c r="G350" s="227" t="e">
        <f t="shared" si="128"/>
        <v>#REF!</v>
      </c>
      <c r="H350" s="227">
        <f t="shared" si="128"/>
        <v>0</v>
      </c>
      <c r="I350" s="227">
        <f t="shared" si="128"/>
        <v>0</v>
      </c>
    </row>
    <row r="351" spans="1:12" ht="15" x14ac:dyDescent="0.25">
      <c r="A351" s="206" t="s">
        <v>131</v>
      </c>
      <c r="B351" s="245" t="s">
        <v>104</v>
      </c>
      <c r="C351" s="229" t="s">
        <v>69</v>
      </c>
      <c r="D351" s="229" t="s">
        <v>77</v>
      </c>
      <c r="E351" s="229" t="s">
        <v>226</v>
      </c>
      <c r="F351" s="232" t="s">
        <v>130</v>
      </c>
      <c r="G351" s="192" t="e">
        <f>'приложение 3'!#REF!</f>
        <v>#REF!</v>
      </c>
      <c r="H351" s="192">
        <v>0</v>
      </c>
      <c r="I351" s="230">
        <v>0</v>
      </c>
    </row>
    <row r="352" spans="1:12" ht="63" x14ac:dyDescent="0.25">
      <c r="A352" s="225" t="s">
        <v>70</v>
      </c>
      <c r="B352" s="244" t="s">
        <v>104</v>
      </c>
      <c r="C352" s="226" t="s">
        <v>69</v>
      </c>
      <c r="D352" s="226"/>
      <c r="E352" s="226"/>
      <c r="F352" s="231"/>
      <c r="G352" s="227">
        <f>G353</f>
        <v>387057134.55999994</v>
      </c>
      <c r="H352" s="227">
        <f t="shared" ref="H352:I353" si="129">H353</f>
        <v>19310229.600000001</v>
      </c>
      <c r="I352" s="227">
        <f t="shared" si="129"/>
        <v>14000000</v>
      </c>
    </row>
    <row r="353" spans="1:9" ht="31.5" x14ac:dyDescent="0.25">
      <c r="A353" s="228" t="s">
        <v>149</v>
      </c>
      <c r="B353" s="244" t="s">
        <v>104</v>
      </c>
      <c r="C353" s="226" t="s">
        <v>69</v>
      </c>
      <c r="D353" s="226" t="s">
        <v>77</v>
      </c>
      <c r="E353" s="226"/>
      <c r="F353" s="231"/>
      <c r="G353" s="227">
        <f>G354</f>
        <v>387057134.55999994</v>
      </c>
      <c r="H353" s="227">
        <f t="shared" si="129"/>
        <v>19310229.600000001</v>
      </c>
      <c r="I353" s="227">
        <f t="shared" si="129"/>
        <v>14000000</v>
      </c>
    </row>
    <row r="354" spans="1:9" x14ac:dyDescent="0.25">
      <c r="A354" s="135" t="s">
        <v>110</v>
      </c>
      <c r="B354" s="244" t="s">
        <v>104</v>
      </c>
      <c r="C354" s="226" t="s">
        <v>69</v>
      </c>
      <c r="D354" s="226" t="s">
        <v>77</v>
      </c>
      <c r="E354" s="226" t="s">
        <v>216</v>
      </c>
      <c r="F354" s="231"/>
      <c r="G354" s="227">
        <f>G355</f>
        <v>387057134.55999994</v>
      </c>
      <c r="H354" s="227">
        <f t="shared" ref="H354:I354" si="130">H355</f>
        <v>19310229.600000001</v>
      </c>
      <c r="I354" s="227">
        <f t="shared" si="130"/>
        <v>14000000</v>
      </c>
    </row>
    <row r="355" spans="1:9" x14ac:dyDescent="0.25">
      <c r="A355" s="135" t="s">
        <v>131</v>
      </c>
      <c r="B355" s="244" t="s">
        <v>104</v>
      </c>
      <c r="C355" s="226" t="s">
        <v>69</v>
      </c>
      <c r="D355" s="226" t="s">
        <v>77</v>
      </c>
      <c r="E355" s="226" t="s">
        <v>716</v>
      </c>
      <c r="F355" s="231"/>
      <c r="G355" s="227">
        <f>G356+G358</f>
        <v>387057134.55999994</v>
      </c>
      <c r="H355" s="227">
        <f t="shared" ref="H355:I355" si="131">H356+H358</f>
        <v>19310229.600000001</v>
      </c>
      <c r="I355" s="227">
        <f t="shared" si="131"/>
        <v>14000000</v>
      </c>
    </row>
    <row r="356" spans="1:9" ht="31.5" x14ac:dyDescent="0.25">
      <c r="A356" s="228" t="s">
        <v>380</v>
      </c>
      <c r="B356" s="244" t="s">
        <v>104</v>
      </c>
      <c r="C356" s="226" t="s">
        <v>69</v>
      </c>
      <c r="D356" s="226" t="s">
        <v>77</v>
      </c>
      <c r="E356" s="226" t="s">
        <v>381</v>
      </c>
      <c r="F356" s="231"/>
      <c r="G356" s="227">
        <f t="shared" ref="G356:I356" si="132">G357</f>
        <v>219626000</v>
      </c>
      <c r="H356" s="227">
        <f t="shared" si="132"/>
        <v>0</v>
      </c>
      <c r="I356" s="227">
        <f t="shared" si="132"/>
        <v>0</v>
      </c>
    </row>
    <row r="357" spans="1:9" ht="15" x14ac:dyDescent="0.25">
      <c r="A357" s="206" t="s">
        <v>131</v>
      </c>
      <c r="B357" s="245" t="s">
        <v>104</v>
      </c>
      <c r="C357" s="229" t="s">
        <v>69</v>
      </c>
      <c r="D357" s="229" t="s">
        <v>77</v>
      </c>
      <c r="E357" s="229" t="s">
        <v>381</v>
      </c>
      <c r="F357" s="232" t="s">
        <v>130</v>
      </c>
      <c r="G357" s="192">
        <f>'приложение 3'!G204</f>
        <v>219626000</v>
      </c>
      <c r="H357" s="192">
        <v>0</v>
      </c>
      <c r="I357" s="230">
        <v>0</v>
      </c>
    </row>
    <row r="358" spans="1:9" ht="31.5" x14ac:dyDescent="0.25">
      <c r="A358" s="124" t="s">
        <v>234</v>
      </c>
      <c r="B358" s="134">
        <v>701</v>
      </c>
      <c r="C358" s="134">
        <v>14</v>
      </c>
      <c r="D358" s="156" t="s">
        <v>77</v>
      </c>
      <c r="E358" s="134">
        <v>9960088520</v>
      </c>
      <c r="F358" s="134"/>
      <c r="G358" s="121">
        <f>G359</f>
        <v>167431134.55999994</v>
      </c>
      <c r="H358" s="121">
        <f t="shared" ref="H358:I358" si="133">H359</f>
        <v>19310229.600000001</v>
      </c>
      <c r="I358" s="121">
        <f t="shared" si="133"/>
        <v>14000000</v>
      </c>
    </row>
    <row r="359" spans="1:9" x14ac:dyDescent="0.25">
      <c r="A359" s="206" t="s">
        <v>131</v>
      </c>
      <c r="B359" s="133">
        <v>701</v>
      </c>
      <c r="C359" s="133">
        <v>14</v>
      </c>
      <c r="D359" s="157" t="s">
        <v>77</v>
      </c>
      <c r="E359" s="133">
        <v>9960088520</v>
      </c>
      <c r="F359" s="133">
        <v>500</v>
      </c>
      <c r="G359" s="120">
        <f>'приложение 4'!F352</f>
        <v>167431134.55999994</v>
      </c>
      <c r="H359" s="120">
        <f>'приложение 4'!G352</f>
        <v>19310229.600000001</v>
      </c>
      <c r="I359" s="120">
        <f>'приложение 4'!H352</f>
        <v>14000000</v>
      </c>
    </row>
    <row r="360" spans="1:9" x14ac:dyDescent="0.25">
      <c r="A360" s="272"/>
    </row>
  </sheetData>
  <autoFilter ref="A14:G359"/>
  <mergeCells count="1">
    <mergeCell ref="A11:I11"/>
  </mergeCells>
  <pageMargins left="0.70866141732283472" right="0.70866141732283472" top="0.74803149606299213" bottom="0.74803149606299213" header="0.31496062992125984" footer="0.31496062992125984"/>
  <pageSetup paperSize="9" scale="51" fitToHeight="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98"/>
  <sheetViews>
    <sheetView zoomScale="80" zoomScaleNormal="80" workbookViewId="0">
      <selection activeCell="C6" sqref="C6:C7"/>
    </sheetView>
  </sheetViews>
  <sheetFormatPr defaultRowHeight="15" x14ac:dyDescent="0.25"/>
  <cols>
    <col min="1" max="1" width="67.140625" style="181" customWidth="1"/>
    <col min="2" max="2" width="8.140625" style="181" customWidth="1"/>
    <col min="3" max="3" width="6.140625" style="181" customWidth="1"/>
    <col min="4" max="4" width="6.5703125" style="181" customWidth="1"/>
    <col min="5" max="5" width="15.42578125" style="233" customWidth="1"/>
    <col min="6" max="6" width="7" style="86" customWidth="1"/>
    <col min="7" max="7" width="19.28515625" style="273" bestFit="1" customWidth="1"/>
    <col min="8" max="8" width="22.140625" style="273" customWidth="1"/>
    <col min="9" max="9" width="19.28515625" style="273" bestFit="1" customWidth="1"/>
    <col min="10" max="10" width="16.28515625" style="199" bestFit="1" customWidth="1"/>
    <col min="11" max="11" width="15" style="199" bestFit="1" customWidth="1"/>
    <col min="12" max="12" width="15" style="86" customWidth="1"/>
    <col min="13" max="13" width="9.7109375" style="86" bestFit="1" customWidth="1"/>
    <col min="14" max="257" width="9.140625" style="86"/>
    <col min="258" max="258" width="71.5703125" style="86" customWidth="1"/>
    <col min="259" max="259" width="6.140625" style="86" customWidth="1"/>
    <col min="260" max="260" width="7.42578125" style="86" bestFit="1" customWidth="1"/>
    <col min="261" max="261" width="16.5703125" style="86" customWidth="1"/>
    <col min="262" max="262" width="8.140625" style="86" bestFit="1" customWidth="1"/>
    <col min="263" max="263" width="19.28515625" style="86" customWidth="1"/>
    <col min="264" max="265" width="0" style="86" hidden="1" customWidth="1"/>
    <col min="266" max="266" width="15.42578125" style="86" bestFit="1" customWidth="1"/>
    <col min="267" max="267" width="15" style="86" bestFit="1" customWidth="1"/>
    <col min="268" max="268" width="15" style="86" customWidth="1"/>
    <col min="269" max="269" width="9.7109375" style="86" bestFit="1" customWidth="1"/>
    <col min="270" max="513" width="9.140625" style="86"/>
    <col min="514" max="514" width="71.5703125" style="86" customWidth="1"/>
    <col min="515" max="515" width="6.140625" style="86" customWidth="1"/>
    <col min="516" max="516" width="7.42578125" style="86" bestFit="1" customWidth="1"/>
    <col min="517" max="517" width="16.5703125" style="86" customWidth="1"/>
    <col min="518" max="518" width="8.140625" style="86" bestFit="1" customWidth="1"/>
    <col min="519" max="519" width="19.28515625" style="86" customWidth="1"/>
    <col min="520" max="521" width="0" style="86" hidden="1" customWidth="1"/>
    <col min="522" max="522" width="15.42578125" style="86" bestFit="1" customWidth="1"/>
    <col min="523" max="523" width="15" style="86" bestFit="1" customWidth="1"/>
    <col min="524" max="524" width="15" style="86" customWidth="1"/>
    <col min="525" max="525" width="9.7109375" style="86" bestFit="1" customWidth="1"/>
    <col min="526" max="769" width="9.140625" style="86"/>
    <col min="770" max="770" width="71.5703125" style="86" customWidth="1"/>
    <col min="771" max="771" width="6.140625" style="86" customWidth="1"/>
    <col min="772" max="772" width="7.42578125" style="86" bestFit="1" customWidth="1"/>
    <col min="773" max="773" width="16.5703125" style="86" customWidth="1"/>
    <col min="774" max="774" width="8.140625" style="86" bestFit="1" customWidth="1"/>
    <col min="775" max="775" width="19.28515625" style="86" customWidth="1"/>
    <col min="776" max="777" width="0" style="86" hidden="1" customWidth="1"/>
    <col min="778" max="778" width="15.42578125" style="86" bestFit="1" customWidth="1"/>
    <col min="779" max="779" width="15" style="86" bestFit="1" customWidth="1"/>
    <col min="780" max="780" width="15" style="86" customWidth="1"/>
    <col min="781" max="781" width="9.7109375" style="86" bestFit="1" customWidth="1"/>
    <col min="782" max="1025" width="9.140625" style="86"/>
    <col min="1026" max="1026" width="71.5703125" style="86" customWidth="1"/>
    <col min="1027" max="1027" width="6.140625" style="86" customWidth="1"/>
    <col min="1028" max="1028" width="7.42578125" style="86" bestFit="1" customWidth="1"/>
    <col min="1029" max="1029" width="16.5703125" style="86" customWidth="1"/>
    <col min="1030" max="1030" width="8.140625" style="86" bestFit="1" customWidth="1"/>
    <col min="1031" max="1031" width="19.28515625" style="86" customWidth="1"/>
    <col min="1032" max="1033" width="0" style="86" hidden="1" customWidth="1"/>
    <col min="1034" max="1034" width="15.42578125" style="86" bestFit="1" customWidth="1"/>
    <col min="1035" max="1035" width="15" style="86" bestFit="1" customWidth="1"/>
    <col min="1036" max="1036" width="15" style="86" customWidth="1"/>
    <col min="1037" max="1037" width="9.7109375" style="86" bestFit="1" customWidth="1"/>
    <col min="1038" max="1281" width="9.140625" style="86"/>
    <col min="1282" max="1282" width="71.5703125" style="86" customWidth="1"/>
    <col min="1283" max="1283" width="6.140625" style="86" customWidth="1"/>
    <col min="1284" max="1284" width="7.42578125" style="86" bestFit="1" customWidth="1"/>
    <col min="1285" max="1285" width="16.5703125" style="86" customWidth="1"/>
    <col min="1286" max="1286" width="8.140625" style="86" bestFit="1" customWidth="1"/>
    <col min="1287" max="1287" width="19.28515625" style="86" customWidth="1"/>
    <col min="1288" max="1289" width="0" style="86" hidden="1" customWidth="1"/>
    <col min="1290" max="1290" width="15.42578125" style="86" bestFit="1" customWidth="1"/>
    <col min="1291" max="1291" width="15" style="86" bestFit="1" customWidth="1"/>
    <col min="1292" max="1292" width="15" style="86" customWidth="1"/>
    <col min="1293" max="1293" width="9.7109375" style="86" bestFit="1" customWidth="1"/>
    <col min="1294" max="1537" width="9.140625" style="86"/>
    <col min="1538" max="1538" width="71.5703125" style="86" customWidth="1"/>
    <col min="1539" max="1539" width="6.140625" style="86" customWidth="1"/>
    <col min="1540" max="1540" width="7.42578125" style="86" bestFit="1" customWidth="1"/>
    <col min="1541" max="1541" width="16.5703125" style="86" customWidth="1"/>
    <col min="1542" max="1542" width="8.140625" style="86" bestFit="1" customWidth="1"/>
    <col min="1543" max="1543" width="19.28515625" style="86" customWidth="1"/>
    <col min="1544" max="1545" width="0" style="86" hidden="1" customWidth="1"/>
    <col min="1546" max="1546" width="15.42578125" style="86" bestFit="1" customWidth="1"/>
    <col min="1547" max="1547" width="15" style="86" bestFit="1" customWidth="1"/>
    <col min="1548" max="1548" width="15" style="86" customWidth="1"/>
    <col min="1549" max="1549" width="9.7109375" style="86" bestFit="1" customWidth="1"/>
    <col min="1550" max="1793" width="9.140625" style="86"/>
    <col min="1794" max="1794" width="71.5703125" style="86" customWidth="1"/>
    <col min="1795" max="1795" width="6.140625" style="86" customWidth="1"/>
    <col min="1796" max="1796" width="7.42578125" style="86" bestFit="1" customWidth="1"/>
    <col min="1797" max="1797" width="16.5703125" style="86" customWidth="1"/>
    <col min="1798" max="1798" width="8.140625" style="86" bestFit="1" customWidth="1"/>
    <col min="1799" max="1799" width="19.28515625" style="86" customWidth="1"/>
    <col min="1800" max="1801" width="0" style="86" hidden="1" customWidth="1"/>
    <col min="1802" max="1802" width="15.42578125" style="86" bestFit="1" customWidth="1"/>
    <col min="1803" max="1803" width="15" style="86" bestFit="1" customWidth="1"/>
    <col min="1804" max="1804" width="15" style="86" customWidth="1"/>
    <col min="1805" max="1805" width="9.7109375" style="86" bestFit="1" customWidth="1"/>
    <col min="1806" max="2049" width="9.140625" style="86"/>
    <col min="2050" max="2050" width="71.5703125" style="86" customWidth="1"/>
    <col min="2051" max="2051" width="6.140625" style="86" customWidth="1"/>
    <col min="2052" max="2052" width="7.42578125" style="86" bestFit="1" customWidth="1"/>
    <col min="2053" max="2053" width="16.5703125" style="86" customWidth="1"/>
    <col min="2054" max="2054" width="8.140625" style="86" bestFit="1" customWidth="1"/>
    <col min="2055" max="2055" width="19.28515625" style="86" customWidth="1"/>
    <col min="2056" max="2057" width="0" style="86" hidden="1" customWidth="1"/>
    <col min="2058" max="2058" width="15.42578125" style="86" bestFit="1" customWidth="1"/>
    <col min="2059" max="2059" width="15" style="86" bestFit="1" customWidth="1"/>
    <col min="2060" max="2060" width="15" style="86" customWidth="1"/>
    <col min="2061" max="2061" width="9.7109375" style="86" bestFit="1" customWidth="1"/>
    <col min="2062" max="2305" width="9.140625" style="86"/>
    <col min="2306" max="2306" width="71.5703125" style="86" customWidth="1"/>
    <col min="2307" max="2307" width="6.140625" style="86" customWidth="1"/>
    <col min="2308" max="2308" width="7.42578125" style="86" bestFit="1" customWidth="1"/>
    <col min="2309" max="2309" width="16.5703125" style="86" customWidth="1"/>
    <col min="2310" max="2310" width="8.140625" style="86" bestFit="1" customWidth="1"/>
    <col min="2311" max="2311" width="19.28515625" style="86" customWidth="1"/>
    <col min="2312" max="2313" width="0" style="86" hidden="1" customWidth="1"/>
    <col min="2314" max="2314" width="15.42578125" style="86" bestFit="1" customWidth="1"/>
    <col min="2315" max="2315" width="15" style="86" bestFit="1" customWidth="1"/>
    <col min="2316" max="2316" width="15" style="86" customWidth="1"/>
    <col min="2317" max="2317" width="9.7109375" style="86" bestFit="1" customWidth="1"/>
    <col min="2318" max="2561" width="9.140625" style="86"/>
    <col min="2562" max="2562" width="71.5703125" style="86" customWidth="1"/>
    <col min="2563" max="2563" width="6.140625" style="86" customWidth="1"/>
    <col min="2564" max="2564" width="7.42578125" style="86" bestFit="1" customWidth="1"/>
    <col min="2565" max="2565" width="16.5703125" style="86" customWidth="1"/>
    <col min="2566" max="2566" width="8.140625" style="86" bestFit="1" customWidth="1"/>
    <col min="2567" max="2567" width="19.28515625" style="86" customWidth="1"/>
    <col min="2568" max="2569" width="0" style="86" hidden="1" customWidth="1"/>
    <col min="2570" max="2570" width="15.42578125" style="86" bestFit="1" customWidth="1"/>
    <col min="2571" max="2571" width="15" style="86" bestFit="1" customWidth="1"/>
    <col min="2572" max="2572" width="15" style="86" customWidth="1"/>
    <col min="2573" max="2573" width="9.7109375" style="86" bestFit="1" customWidth="1"/>
    <col min="2574" max="2817" width="9.140625" style="86"/>
    <col min="2818" max="2818" width="71.5703125" style="86" customWidth="1"/>
    <col min="2819" max="2819" width="6.140625" style="86" customWidth="1"/>
    <col min="2820" max="2820" width="7.42578125" style="86" bestFit="1" customWidth="1"/>
    <col min="2821" max="2821" width="16.5703125" style="86" customWidth="1"/>
    <col min="2822" max="2822" width="8.140625" style="86" bestFit="1" customWidth="1"/>
    <col min="2823" max="2823" width="19.28515625" style="86" customWidth="1"/>
    <col min="2824" max="2825" width="0" style="86" hidden="1" customWidth="1"/>
    <col min="2826" max="2826" width="15.42578125" style="86" bestFit="1" customWidth="1"/>
    <col min="2827" max="2827" width="15" style="86" bestFit="1" customWidth="1"/>
    <col min="2828" max="2828" width="15" style="86" customWidth="1"/>
    <col min="2829" max="2829" width="9.7109375" style="86" bestFit="1" customWidth="1"/>
    <col min="2830" max="3073" width="9.140625" style="86"/>
    <col min="3074" max="3074" width="71.5703125" style="86" customWidth="1"/>
    <col min="3075" max="3075" width="6.140625" style="86" customWidth="1"/>
    <col min="3076" max="3076" width="7.42578125" style="86" bestFit="1" customWidth="1"/>
    <col min="3077" max="3077" width="16.5703125" style="86" customWidth="1"/>
    <col min="3078" max="3078" width="8.140625" style="86" bestFit="1" customWidth="1"/>
    <col min="3079" max="3079" width="19.28515625" style="86" customWidth="1"/>
    <col min="3080" max="3081" width="0" style="86" hidden="1" customWidth="1"/>
    <col min="3082" max="3082" width="15.42578125" style="86" bestFit="1" customWidth="1"/>
    <col min="3083" max="3083" width="15" style="86" bestFit="1" customWidth="1"/>
    <col min="3084" max="3084" width="15" style="86" customWidth="1"/>
    <col min="3085" max="3085" width="9.7109375" style="86" bestFit="1" customWidth="1"/>
    <col min="3086" max="3329" width="9.140625" style="86"/>
    <col min="3330" max="3330" width="71.5703125" style="86" customWidth="1"/>
    <col min="3331" max="3331" width="6.140625" style="86" customWidth="1"/>
    <col min="3332" max="3332" width="7.42578125" style="86" bestFit="1" customWidth="1"/>
    <col min="3333" max="3333" width="16.5703125" style="86" customWidth="1"/>
    <col min="3334" max="3334" width="8.140625" style="86" bestFit="1" customWidth="1"/>
    <col min="3335" max="3335" width="19.28515625" style="86" customWidth="1"/>
    <col min="3336" max="3337" width="0" style="86" hidden="1" customWidth="1"/>
    <col min="3338" max="3338" width="15.42578125" style="86" bestFit="1" customWidth="1"/>
    <col min="3339" max="3339" width="15" style="86" bestFit="1" customWidth="1"/>
    <col min="3340" max="3340" width="15" style="86" customWidth="1"/>
    <col min="3341" max="3341" width="9.7109375" style="86" bestFit="1" customWidth="1"/>
    <col min="3342" max="3585" width="9.140625" style="86"/>
    <col min="3586" max="3586" width="71.5703125" style="86" customWidth="1"/>
    <col min="3587" max="3587" width="6.140625" style="86" customWidth="1"/>
    <col min="3588" max="3588" width="7.42578125" style="86" bestFit="1" customWidth="1"/>
    <col min="3589" max="3589" width="16.5703125" style="86" customWidth="1"/>
    <col min="3590" max="3590" width="8.140625" style="86" bestFit="1" customWidth="1"/>
    <col min="3591" max="3591" width="19.28515625" style="86" customWidth="1"/>
    <col min="3592" max="3593" width="0" style="86" hidden="1" customWidth="1"/>
    <col min="3594" max="3594" width="15.42578125" style="86" bestFit="1" customWidth="1"/>
    <col min="3595" max="3595" width="15" style="86" bestFit="1" customWidth="1"/>
    <col min="3596" max="3596" width="15" style="86" customWidth="1"/>
    <col min="3597" max="3597" width="9.7109375" style="86" bestFit="1" customWidth="1"/>
    <col min="3598" max="3841" width="9.140625" style="86"/>
    <col min="3842" max="3842" width="71.5703125" style="86" customWidth="1"/>
    <col min="3843" max="3843" width="6.140625" style="86" customWidth="1"/>
    <col min="3844" max="3844" width="7.42578125" style="86" bestFit="1" customWidth="1"/>
    <col min="3845" max="3845" width="16.5703125" style="86" customWidth="1"/>
    <col min="3846" max="3846" width="8.140625" style="86" bestFit="1" customWidth="1"/>
    <col min="3847" max="3847" width="19.28515625" style="86" customWidth="1"/>
    <col min="3848" max="3849" width="0" style="86" hidden="1" customWidth="1"/>
    <col min="3850" max="3850" width="15.42578125" style="86" bestFit="1" customWidth="1"/>
    <col min="3851" max="3851" width="15" style="86" bestFit="1" customWidth="1"/>
    <col min="3852" max="3852" width="15" style="86" customWidth="1"/>
    <col min="3853" max="3853" width="9.7109375" style="86" bestFit="1" customWidth="1"/>
    <col min="3854" max="4097" width="9.140625" style="86"/>
    <col min="4098" max="4098" width="71.5703125" style="86" customWidth="1"/>
    <col min="4099" max="4099" width="6.140625" style="86" customWidth="1"/>
    <col min="4100" max="4100" width="7.42578125" style="86" bestFit="1" customWidth="1"/>
    <col min="4101" max="4101" width="16.5703125" style="86" customWidth="1"/>
    <col min="4102" max="4102" width="8.140625" style="86" bestFit="1" customWidth="1"/>
    <col min="4103" max="4103" width="19.28515625" style="86" customWidth="1"/>
    <col min="4104" max="4105" width="0" style="86" hidden="1" customWidth="1"/>
    <col min="4106" max="4106" width="15.42578125" style="86" bestFit="1" customWidth="1"/>
    <col min="4107" max="4107" width="15" style="86" bestFit="1" customWidth="1"/>
    <col min="4108" max="4108" width="15" style="86" customWidth="1"/>
    <col min="4109" max="4109" width="9.7109375" style="86" bestFit="1" customWidth="1"/>
    <col min="4110" max="4353" width="9.140625" style="86"/>
    <col min="4354" max="4354" width="71.5703125" style="86" customWidth="1"/>
    <col min="4355" max="4355" width="6.140625" style="86" customWidth="1"/>
    <col min="4356" max="4356" width="7.42578125" style="86" bestFit="1" customWidth="1"/>
    <col min="4357" max="4357" width="16.5703125" style="86" customWidth="1"/>
    <col min="4358" max="4358" width="8.140625" style="86" bestFit="1" customWidth="1"/>
    <col min="4359" max="4359" width="19.28515625" style="86" customWidth="1"/>
    <col min="4360" max="4361" width="0" style="86" hidden="1" customWidth="1"/>
    <col min="4362" max="4362" width="15.42578125" style="86" bestFit="1" customWidth="1"/>
    <col min="4363" max="4363" width="15" style="86" bestFit="1" customWidth="1"/>
    <col min="4364" max="4364" width="15" style="86" customWidth="1"/>
    <col min="4365" max="4365" width="9.7109375" style="86" bestFit="1" customWidth="1"/>
    <col min="4366" max="4609" width="9.140625" style="86"/>
    <col min="4610" max="4610" width="71.5703125" style="86" customWidth="1"/>
    <col min="4611" max="4611" width="6.140625" style="86" customWidth="1"/>
    <col min="4612" max="4612" width="7.42578125" style="86" bestFit="1" customWidth="1"/>
    <col min="4613" max="4613" width="16.5703125" style="86" customWidth="1"/>
    <col min="4614" max="4614" width="8.140625" style="86" bestFit="1" customWidth="1"/>
    <col min="4615" max="4615" width="19.28515625" style="86" customWidth="1"/>
    <col min="4616" max="4617" width="0" style="86" hidden="1" customWidth="1"/>
    <col min="4618" max="4618" width="15.42578125" style="86" bestFit="1" customWidth="1"/>
    <col min="4619" max="4619" width="15" style="86" bestFit="1" customWidth="1"/>
    <col min="4620" max="4620" width="15" style="86" customWidth="1"/>
    <col min="4621" max="4621" width="9.7109375" style="86" bestFit="1" customWidth="1"/>
    <col min="4622" max="4865" width="9.140625" style="86"/>
    <col min="4866" max="4866" width="71.5703125" style="86" customWidth="1"/>
    <col min="4867" max="4867" width="6.140625" style="86" customWidth="1"/>
    <col min="4868" max="4868" width="7.42578125" style="86" bestFit="1" customWidth="1"/>
    <col min="4869" max="4869" width="16.5703125" style="86" customWidth="1"/>
    <col min="4870" max="4870" width="8.140625" style="86" bestFit="1" customWidth="1"/>
    <col min="4871" max="4871" width="19.28515625" style="86" customWidth="1"/>
    <col min="4872" max="4873" width="0" style="86" hidden="1" customWidth="1"/>
    <col min="4874" max="4874" width="15.42578125" style="86" bestFit="1" customWidth="1"/>
    <col min="4875" max="4875" width="15" style="86" bestFit="1" customWidth="1"/>
    <col min="4876" max="4876" width="15" style="86" customWidth="1"/>
    <col min="4877" max="4877" width="9.7109375" style="86" bestFit="1" customWidth="1"/>
    <col min="4878" max="5121" width="9.140625" style="86"/>
    <col min="5122" max="5122" width="71.5703125" style="86" customWidth="1"/>
    <col min="5123" max="5123" width="6.140625" style="86" customWidth="1"/>
    <col min="5124" max="5124" width="7.42578125" style="86" bestFit="1" customWidth="1"/>
    <col min="5125" max="5125" width="16.5703125" style="86" customWidth="1"/>
    <col min="5126" max="5126" width="8.140625" style="86" bestFit="1" customWidth="1"/>
    <col min="5127" max="5127" width="19.28515625" style="86" customWidth="1"/>
    <col min="5128" max="5129" width="0" style="86" hidden="1" customWidth="1"/>
    <col min="5130" max="5130" width="15.42578125" style="86" bestFit="1" customWidth="1"/>
    <col min="5131" max="5131" width="15" style="86" bestFit="1" customWidth="1"/>
    <col min="5132" max="5132" width="15" style="86" customWidth="1"/>
    <col min="5133" max="5133" width="9.7109375" style="86" bestFit="1" customWidth="1"/>
    <col min="5134" max="5377" width="9.140625" style="86"/>
    <col min="5378" max="5378" width="71.5703125" style="86" customWidth="1"/>
    <col min="5379" max="5379" width="6.140625" style="86" customWidth="1"/>
    <col min="5380" max="5380" width="7.42578125" style="86" bestFit="1" customWidth="1"/>
    <col min="5381" max="5381" width="16.5703125" style="86" customWidth="1"/>
    <col min="5382" max="5382" width="8.140625" style="86" bestFit="1" customWidth="1"/>
    <col min="5383" max="5383" width="19.28515625" style="86" customWidth="1"/>
    <col min="5384" max="5385" width="0" style="86" hidden="1" customWidth="1"/>
    <col min="5386" max="5386" width="15.42578125" style="86" bestFit="1" customWidth="1"/>
    <col min="5387" max="5387" width="15" style="86" bestFit="1" customWidth="1"/>
    <col min="5388" max="5388" width="15" style="86" customWidth="1"/>
    <col min="5389" max="5389" width="9.7109375" style="86" bestFit="1" customWidth="1"/>
    <col min="5390" max="5633" width="9.140625" style="86"/>
    <col min="5634" max="5634" width="71.5703125" style="86" customWidth="1"/>
    <col min="5635" max="5635" width="6.140625" style="86" customWidth="1"/>
    <col min="5636" max="5636" width="7.42578125" style="86" bestFit="1" customWidth="1"/>
    <col min="5637" max="5637" width="16.5703125" style="86" customWidth="1"/>
    <col min="5638" max="5638" width="8.140625" style="86" bestFit="1" customWidth="1"/>
    <col min="5639" max="5639" width="19.28515625" style="86" customWidth="1"/>
    <col min="5640" max="5641" width="0" style="86" hidden="1" customWidth="1"/>
    <col min="5642" max="5642" width="15.42578125" style="86" bestFit="1" customWidth="1"/>
    <col min="5643" max="5643" width="15" style="86" bestFit="1" customWidth="1"/>
    <col min="5644" max="5644" width="15" style="86" customWidth="1"/>
    <col min="5645" max="5645" width="9.7109375" style="86" bestFit="1" customWidth="1"/>
    <col min="5646" max="5889" width="9.140625" style="86"/>
    <col min="5890" max="5890" width="71.5703125" style="86" customWidth="1"/>
    <col min="5891" max="5891" width="6.140625" style="86" customWidth="1"/>
    <col min="5892" max="5892" width="7.42578125" style="86" bestFit="1" customWidth="1"/>
    <col min="5893" max="5893" width="16.5703125" style="86" customWidth="1"/>
    <col min="5894" max="5894" width="8.140625" style="86" bestFit="1" customWidth="1"/>
    <col min="5895" max="5895" width="19.28515625" style="86" customWidth="1"/>
    <col min="5896" max="5897" width="0" style="86" hidden="1" customWidth="1"/>
    <col min="5898" max="5898" width="15.42578125" style="86" bestFit="1" customWidth="1"/>
    <col min="5899" max="5899" width="15" style="86" bestFit="1" customWidth="1"/>
    <col min="5900" max="5900" width="15" style="86" customWidth="1"/>
    <col min="5901" max="5901" width="9.7109375" style="86" bestFit="1" customWidth="1"/>
    <col min="5902" max="6145" width="9.140625" style="86"/>
    <col min="6146" max="6146" width="71.5703125" style="86" customWidth="1"/>
    <col min="6147" max="6147" width="6.140625" style="86" customWidth="1"/>
    <col min="6148" max="6148" width="7.42578125" style="86" bestFit="1" customWidth="1"/>
    <col min="6149" max="6149" width="16.5703125" style="86" customWidth="1"/>
    <col min="6150" max="6150" width="8.140625" style="86" bestFit="1" customWidth="1"/>
    <col min="6151" max="6151" width="19.28515625" style="86" customWidth="1"/>
    <col min="6152" max="6153" width="0" style="86" hidden="1" customWidth="1"/>
    <col min="6154" max="6154" width="15.42578125" style="86" bestFit="1" customWidth="1"/>
    <col min="6155" max="6155" width="15" style="86" bestFit="1" customWidth="1"/>
    <col min="6156" max="6156" width="15" style="86" customWidth="1"/>
    <col min="6157" max="6157" width="9.7109375" style="86" bestFit="1" customWidth="1"/>
    <col min="6158" max="6401" width="9.140625" style="86"/>
    <col min="6402" max="6402" width="71.5703125" style="86" customWidth="1"/>
    <col min="6403" max="6403" width="6.140625" style="86" customWidth="1"/>
    <col min="6404" max="6404" width="7.42578125" style="86" bestFit="1" customWidth="1"/>
    <col min="6405" max="6405" width="16.5703125" style="86" customWidth="1"/>
    <col min="6406" max="6406" width="8.140625" style="86" bestFit="1" customWidth="1"/>
    <col min="6407" max="6407" width="19.28515625" style="86" customWidth="1"/>
    <col min="6408" max="6409" width="0" style="86" hidden="1" customWidth="1"/>
    <col min="6410" max="6410" width="15.42578125" style="86" bestFit="1" customWidth="1"/>
    <col min="6411" max="6411" width="15" style="86" bestFit="1" customWidth="1"/>
    <col min="6412" max="6412" width="15" style="86" customWidth="1"/>
    <col min="6413" max="6413" width="9.7109375" style="86" bestFit="1" customWidth="1"/>
    <col min="6414" max="6657" width="9.140625" style="86"/>
    <col min="6658" max="6658" width="71.5703125" style="86" customWidth="1"/>
    <col min="6659" max="6659" width="6.140625" style="86" customWidth="1"/>
    <col min="6660" max="6660" width="7.42578125" style="86" bestFit="1" customWidth="1"/>
    <col min="6661" max="6661" width="16.5703125" style="86" customWidth="1"/>
    <col min="6662" max="6662" width="8.140625" style="86" bestFit="1" customWidth="1"/>
    <col min="6663" max="6663" width="19.28515625" style="86" customWidth="1"/>
    <col min="6664" max="6665" width="0" style="86" hidden="1" customWidth="1"/>
    <col min="6666" max="6666" width="15.42578125" style="86" bestFit="1" customWidth="1"/>
    <col min="6667" max="6667" width="15" style="86" bestFit="1" customWidth="1"/>
    <col min="6668" max="6668" width="15" style="86" customWidth="1"/>
    <col min="6669" max="6669" width="9.7109375" style="86" bestFit="1" customWidth="1"/>
    <col min="6670" max="6913" width="9.140625" style="86"/>
    <col min="6914" max="6914" width="71.5703125" style="86" customWidth="1"/>
    <col min="6915" max="6915" width="6.140625" style="86" customWidth="1"/>
    <col min="6916" max="6916" width="7.42578125" style="86" bestFit="1" customWidth="1"/>
    <col min="6917" max="6917" width="16.5703125" style="86" customWidth="1"/>
    <col min="6918" max="6918" width="8.140625" style="86" bestFit="1" customWidth="1"/>
    <col min="6919" max="6919" width="19.28515625" style="86" customWidth="1"/>
    <col min="6920" max="6921" width="0" style="86" hidden="1" customWidth="1"/>
    <col min="6922" max="6922" width="15.42578125" style="86" bestFit="1" customWidth="1"/>
    <col min="6923" max="6923" width="15" style="86" bestFit="1" customWidth="1"/>
    <col min="6924" max="6924" width="15" style="86" customWidth="1"/>
    <col min="6925" max="6925" width="9.7109375" style="86" bestFit="1" customWidth="1"/>
    <col min="6926" max="7169" width="9.140625" style="86"/>
    <col min="7170" max="7170" width="71.5703125" style="86" customWidth="1"/>
    <col min="7171" max="7171" width="6.140625" style="86" customWidth="1"/>
    <col min="7172" max="7172" width="7.42578125" style="86" bestFit="1" customWidth="1"/>
    <col min="7173" max="7173" width="16.5703125" style="86" customWidth="1"/>
    <col min="7174" max="7174" width="8.140625" style="86" bestFit="1" customWidth="1"/>
    <col min="7175" max="7175" width="19.28515625" style="86" customWidth="1"/>
    <col min="7176" max="7177" width="0" style="86" hidden="1" customWidth="1"/>
    <col min="7178" max="7178" width="15.42578125" style="86" bestFit="1" customWidth="1"/>
    <col min="7179" max="7179" width="15" style="86" bestFit="1" customWidth="1"/>
    <col min="7180" max="7180" width="15" style="86" customWidth="1"/>
    <col min="7181" max="7181" width="9.7109375" style="86" bestFit="1" customWidth="1"/>
    <col min="7182" max="7425" width="9.140625" style="86"/>
    <col min="7426" max="7426" width="71.5703125" style="86" customWidth="1"/>
    <col min="7427" max="7427" width="6.140625" style="86" customWidth="1"/>
    <col min="7428" max="7428" width="7.42578125" style="86" bestFit="1" customWidth="1"/>
    <col min="7429" max="7429" width="16.5703125" style="86" customWidth="1"/>
    <col min="7430" max="7430" width="8.140625" style="86" bestFit="1" customWidth="1"/>
    <col min="7431" max="7431" width="19.28515625" style="86" customWidth="1"/>
    <col min="7432" max="7433" width="0" style="86" hidden="1" customWidth="1"/>
    <col min="7434" max="7434" width="15.42578125" style="86" bestFit="1" customWidth="1"/>
    <col min="7435" max="7435" width="15" style="86" bestFit="1" customWidth="1"/>
    <col min="7436" max="7436" width="15" style="86" customWidth="1"/>
    <col min="7437" max="7437" width="9.7109375" style="86" bestFit="1" customWidth="1"/>
    <col min="7438" max="7681" width="9.140625" style="86"/>
    <col min="7682" max="7682" width="71.5703125" style="86" customWidth="1"/>
    <col min="7683" max="7683" width="6.140625" style="86" customWidth="1"/>
    <col min="7684" max="7684" width="7.42578125" style="86" bestFit="1" customWidth="1"/>
    <col min="7685" max="7685" width="16.5703125" style="86" customWidth="1"/>
    <col min="7686" max="7686" width="8.140625" style="86" bestFit="1" customWidth="1"/>
    <col min="7687" max="7687" width="19.28515625" style="86" customWidth="1"/>
    <col min="7688" max="7689" width="0" style="86" hidden="1" customWidth="1"/>
    <col min="7690" max="7690" width="15.42578125" style="86" bestFit="1" customWidth="1"/>
    <col min="7691" max="7691" width="15" style="86" bestFit="1" customWidth="1"/>
    <col min="7692" max="7692" width="15" style="86" customWidth="1"/>
    <col min="7693" max="7693" width="9.7109375" style="86" bestFit="1" customWidth="1"/>
    <col min="7694" max="7937" width="9.140625" style="86"/>
    <col min="7938" max="7938" width="71.5703125" style="86" customWidth="1"/>
    <col min="7939" max="7939" width="6.140625" style="86" customWidth="1"/>
    <col min="7940" max="7940" width="7.42578125" style="86" bestFit="1" customWidth="1"/>
    <col min="7941" max="7941" width="16.5703125" style="86" customWidth="1"/>
    <col min="7942" max="7942" width="8.140625" style="86" bestFit="1" customWidth="1"/>
    <col min="7943" max="7943" width="19.28515625" style="86" customWidth="1"/>
    <col min="7944" max="7945" width="0" style="86" hidden="1" customWidth="1"/>
    <col min="7946" max="7946" width="15.42578125" style="86" bestFit="1" customWidth="1"/>
    <col min="7947" max="7947" width="15" style="86" bestFit="1" customWidth="1"/>
    <col min="7948" max="7948" width="15" style="86" customWidth="1"/>
    <col min="7949" max="7949" width="9.7109375" style="86" bestFit="1" customWidth="1"/>
    <col min="7950" max="8193" width="9.140625" style="86"/>
    <col min="8194" max="8194" width="71.5703125" style="86" customWidth="1"/>
    <col min="8195" max="8195" width="6.140625" style="86" customWidth="1"/>
    <col min="8196" max="8196" width="7.42578125" style="86" bestFit="1" customWidth="1"/>
    <col min="8197" max="8197" width="16.5703125" style="86" customWidth="1"/>
    <col min="8198" max="8198" width="8.140625" style="86" bestFit="1" customWidth="1"/>
    <col min="8199" max="8199" width="19.28515625" style="86" customWidth="1"/>
    <col min="8200" max="8201" width="0" style="86" hidden="1" customWidth="1"/>
    <col min="8202" max="8202" width="15.42578125" style="86" bestFit="1" customWidth="1"/>
    <col min="8203" max="8203" width="15" style="86" bestFit="1" customWidth="1"/>
    <col min="8204" max="8204" width="15" style="86" customWidth="1"/>
    <col min="8205" max="8205" width="9.7109375" style="86" bestFit="1" customWidth="1"/>
    <col min="8206" max="8449" width="9.140625" style="86"/>
    <col min="8450" max="8450" width="71.5703125" style="86" customWidth="1"/>
    <col min="8451" max="8451" width="6.140625" style="86" customWidth="1"/>
    <col min="8452" max="8452" width="7.42578125" style="86" bestFit="1" customWidth="1"/>
    <col min="8453" max="8453" width="16.5703125" style="86" customWidth="1"/>
    <col min="8454" max="8454" width="8.140625" style="86" bestFit="1" customWidth="1"/>
    <col min="8455" max="8455" width="19.28515625" style="86" customWidth="1"/>
    <col min="8456" max="8457" width="0" style="86" hidden="1" customWidth="1"/>
    <col min="8458" max="8458" width="15.42578125" style="86" bestFit="1" customWidth="1"/>
    <col min="8459" max="8459" width="15" style="86" bestFit="1" customWidth="1"/>
    <col min="8460" max="8460" width="15" style="86" customWidth="1"/>
    <col min="8461" max="8461" width="9.7109375" style="86" bestFit="1" customWidth="1"/>
    <col min="8462" max="8705" width="9.140625" style="86"/>
    <col min="8706" max="8706" width="71.5703125" style="86" customWidth="1"/>
    <col min="8707" max="8707" width="6.140625" style="86" customWidth="1"/>
    <col min="8708" max="8708" width="7.42578125" style="86" bestFit="1" customWidth="1"/>
    <col min="8709" max="8709" width="16.5703125" style="86" customWidth="1"/>
    <col min="8710" max="8710" width="8.140625" style="86" bestFit="1" customWidth="1"/>
    <col min="8711" max="8711" width="19.28515625" style="86" customWidth="1"/>
    <col min="8712" max="8713" width="0" style="86" hidden="1" customWidth="1"/>
    <col min="8714" max="8714" width="15.42578125" style="86" bestFit="1" customWidth="1"/>
    <col min="8715" max="8715" width="15" style="86" bestFit="1" customWidth="1"/>
    <col min="8716" max="8716" width="15" style="86" customWidth="1"/>
    <col min="8717" max="8717" width="9.7109375" style="86" bestFit="1" customWidth="1"/>
    <col min="8718" max="8961" width="9.140625" style="86"/>
    <col min="8962" max="8962" width="71.5703125" style="86" customWidth="1"/>
    <col min="8963" max="8963" width="6.140625" style="86" customWidth="1"/>
    <col min="8964" max="8964" width="7.42578125" style="86" bestFit="1" customWidth="1"/>
    <col min="8965" max="8965" width="16.5703125" style="86" customWidth="1"/>
    <col min="8966" max="8966" width="8.140625" style="86" bestFit="1" customWidth="1"/>
    <col min="8967" max="8967" width="19.28515625" style="86" customWidth="1"/>
    <col min="8968" max="8969" width="0" style="86" hidden="1" customWidth="1"/>
    <col min="8970" max="8970" width="15.42578125" style="86" bestFit="1" customWidth="1"/>
    <col min="8971" max="8971" width="15" style="86" bestFit="1" customWidth="1"/>
    <col min="8972" max="8972" width="15" style="86" customWidth="1"/>
    <col min="8973" max="8973" width="9.7109375" style="86" bestFit="1" customWidth="1"/>
    <col min="8974" max="9217" width="9.140625" style="86"/>
    <col min="9218" max="9218" width="71.5703125" style="86" customWidth="1"/>
    <col min="9219" max="9219" width="6.140625" style="86" customWidth="1"/>
    <col min="9220" max="9220" width="7.42578125" style="86" bestFit="1" customWidth="1"/>
    <col min="9221" max="9221" width="16.5703125" style="86" customWidth="1"/>
    <col min="9222" max="9222" width="8.140625" style="86" bestFit="1" customWidth="1"/>
    <col min="9223" max="9223" width="19.28515625" style="86" customWidth="1"/>
    <col min="9224" max="9225" width="0" style="86" hidden="1" customWidth="1"/>
    <col min="9226" max="9226" width="15.42578125" style="86" bestFit="1" customWidth="1"/>
    <col min="9227" max="9227" width="15" style="86" bestFit="1" customWidth="1"/>
    <col min="9228" max="9228" width="15" style="86" customWidth="1"/>
    <col min="9229" max="9229" width="9.7109375" style="86" bestFit="1" customWidth="1"/>
    <col min="9230" max="9473" width="9.140625" style="86"/>
    <col min="9474" max="9474" width="71.5703125" style="86" customWidth="1"/>
    <col min="9475" max="9475" width="6.140625" style="86" customWidth="1"/>
    <col min="9476" max="9476" width="7.42578125" style="86" bestFit="1" customWidth="1"/>
    <col min="9477" max="9477" width="16.5703125" style="86" customWidth="1"/>
    <col min="9478" max="9478" width="8.140625" style="86" bestFit="1" customWidth="1"/>
    <col min="9479" max="9479" width="19.28515625" style="86" customWidth="1"/>
    <col min="9480" max="9481" width="0" style="86" hidden="1" customWidth="1"/>
    <col min="9482" max="9482" width="15.42578125" style="86" bestFit="1" customWidth="1"/>
    <col min="9483" max="9483" width="15" style="86" bestFit="1" customWidth="1"/>
    <col min="9484" max="9484" width="15" style="86" customWidth="1"/>
    <col min="9485" max="9485" width="9.7109375" style="86" bestFit="1" customWidth="1"/>
    <col min="9486" max="9729" width="9.140625" style="86"/>
    <col min="9730" max="9730" width="71.5703125" style="86" customWidth="1"/>
    <col min="9731" max="9731" width="6.140625" style="86" customWidth="1"/>
    <col min="9732" max="9732" width="7.42578125" style="86" bestFit="1" customWidth="1"/>
    <col min="9733" max="9733" width="16.5703125" style="86" customWidth="1"/>
    <col min="9734" max="9734" width="8.140625" style="86" bestFit="1" customWidth="1"/>
    <col min="9735" max="9735" width="19.28515625" style="86" customWidth="1"/>
    <col min="9736" max="9737" width="0" style="86" hidden="1" customWidth="1"/>
    <col min="9738" max="9738" width="15.42578125" style="86" bestFit="1" customWidth="1"/>
    <col min="9739" max="9739" width="15" style="86" bestFit="1" customWidth="1"/>
    <col min="9740" max="9740" width="15" style="86" customWidth="1"/>
    <col min="9741" max="9741" width="9.7109375" style="86" bestFit="1" customWidth="1"/>
    <col min="9742" max="9985" width="9.140625" style="86"/>
    <col min="9986" max="9986" width="71.5703125" style="86" customWidth="1"/>
    <col min="9987" max="9987" width="6.140625" style="86" customWidth="1"/>
    <col min="9988" max="9988" width="7.42578125" style="86" bestFit="1" customWidth="1"/>
    <col min="9989" max="9989" width="16.5703125" style="86" customWidth="1"/>
    <col min="9990" max="9990" width="8.140625" style="86" bestFit="1" customWidth="1"/>
    <col min="9991" max="9991" width="19.28515625" style="86" customWidth="1"/>
    <col min="9992" max="9993" width="0" style="86" hidden="1" customWidth="1"/>
    <col min="9994" max="9994" width="15.42578125" style="86" bestFit="1" customWidth="1"/>
    <col min="9995" max="9995" width="15" style="86" bestFit="1" customWidth="1"/>
    <col min="9996" max="9996" width="15" style="86" customWidth="1"/>
    <col min="9997" max="9997" width="9.7109375" style="86" bestFit="1" customWidth="1"/>
    <col min="9998" max="10241" width="9.140625" style="86"/>
    <col min="10242" max="10242" width="71.5703125" style="86" customWidth="1"/>
    <col min="10243" max="10243" width="6.140625" style="86" customWidth="1"/>
    <col min="10244" max="10244" width="7.42578125" style="86" bestFit="1" customWidth="1"/>
    <col min="10245" max="10245" width="16.5703125" style="86" customWidth="1"/>
    <col min="10246" max="10246" width="8.140625" style="86" bestFit="1" customWidth="1"/>
    <col min="10247" max="10247" width="19.28515625" style="86" customWidth="1"/>
    <col min="10248" max="10249" width="0" style="86" hidden="1" customWidth="1"/>
    <col min="10250" max="10250" width="15.42578125" style="86" bestFit="1" customWidth="1"/>
    <col min="10251" max="10251" width="15" style="86" bestFit="1" customWidth="1"/>
    <col min="10252" max="10252" width="15" style="86" customWidth="1"/>
    <col min="10253" max="10253" width="9.7109375" style="86" bestFit="1" customWidth="1"/>
    <col min="10254" max="10497" width="9.140625" style="86"/>
    <col min="10498" max="10498" width="71.5703125" style="86" customWidth="1"/>
    <col min="10499" max="10499" width="6.140625" style="86" customWidth="1"/>
    <col min="10500" max="10500" width="7.42578125" style="86" bestFit="1" customWidth="1"/>
    <col min="10501" max="10501" width="16.5703125" style="86" customWidth="1"/>
    <col min="10502" max="10502" width="8.140625" style="86" bestFit="1" customWidth="1"/>
    <col min="10503" max="10503" width="19.28515625" style="86" customWidth="1"/>
    <col min="10504" max="10505" width="0" style="86" hidden="1" customWidth="1"/>
    <col min="10506" max="10506" width="15.42578125" style="86" bestFit="1" customWidth="1"/>
    <col min="10507" max="10507" width="15" style="86" bestFit="1" customWidth="1"/>
    <col min="10508" max="10508" width="15" style="86" customWidth="1"/>
    <col min="10509" max="10509" width="9.7109375" style="86" bestFit="1" customWidth="1"/>
    <col min="10510" max="10753" width="9.140625" style="86"/>
    <col min="10754" max="10754" width="71.5703125" style="86" customWidth="1"/>
    <col min="10755" max="10755" width="6.140625" style="86" customWidth="1"/>
    <col min="10756" max="10756" width="7.42578125" style="86" bestFit="1" customWidth="1"/>
    <col min="10757" max="10757" width="16.5703125" style="86" customWidth="1"/>
    <col min="10758" max="10758" width="8.140625" style="86" bestFit="1" customWidth="1"/>
    <col min="10759" max="10759" width="19.28515625" style="86" customWidth="1"/>
    <col min="10760" max="10761" width="0" style="86" hidden="1" customWidth="1"/>
    <col min="10762" max="10762" width="15.42578125" style="86" bestFit="1" customWidth="1"/>
    <col min="10763" max="10763" width="15" style="86" bestFit="1" customWidth="1"/>
    <col min="10764" max="10764" width="15" style="86" customWidth="1"/>
    <col min="10765" max="10765" width="9.7109375" style="86" bestFit="1" customWidth="1"/>
    <col min="10766" max="11009" width="9.140625" style="86"/>
    <col min="11010" max="11010" width="71.5703125" style="86" customWidth="1"/>
    <col min="11011" max="11011" width="6.140625" style="86" customWidth="1"/>
    <col min="11012" max="11012" width="7.42578125" style="86" bestFit="1" customWidth="1"/>
    <col min="11013" max="11013" width="16.5703125" style="86" customWidth="1"/>
    <col min="11014" max="11014" width="8.140625" style="86" bestFit="1" customWidth="1"/>
    <col min="11015" max="11015" width="19.28515625" style="86" customWidth="1"/>
    <col min="11016" max="11017" width="0" style="86" hidden="1" customWidth="1"/>
    <col min="11018" max="11018" width="15.42578125" style="86" bestFit="1" customWidth="1"/>
    <col min="11019" max="11019" width="15" style="86" bestFit="1" customWidth="1"/>
    <col min="11020" max="11020" width="15" style="86" customWidth="1"/>
    <col min="11021" max="11021" width="9.7109375" style="86" bestFit="1" customWidth="1"/>
    <col min="11022" max="11265" width="9.140625" style="86"/>
    <col min="11266" max="11266" width="71.5703125" style="86" customWidth="1"/>
    <col min="11267" max="11267" width="6.140625" style="86" customWidth="1"/>
    <col min="11268" max="11268" width="7.42578125" style="86" bestFit="1" customWidth="1"/>
    <col min="11269" max="11269" width="16.5703125" style="86" customWidth="1"/>
    <col min="11270" max="11270" width="8.140625" style="86" bestFit="1" customWidth="1"/>
    <col min="11271" max="11271" width="19.28515625" style="86" customWidth="1"/>
    <col min="11272" max="11273" width="0" style="86" hidden="1" customWidth="1"/>
    <col min="11274" max="11274" width="15.42578125" style="86" bestFit="1" customWidth="1"/>
    <col min="11275" max="11275" width="15" style="86" bestFit="1" customWidth="1"/>
    <col min="11276" max="11276" width="15" style="86" customWidth="1"/>
    <col min="11277" max="11277" width="9.7109375" style="86" bestFit="1" customWidth="1"/>
    <col min="11278" max="11521" width="9.140625" style="86"/>
    <col min="11522" max="11522" width="71.5703125" style="86" customWidth="1"/>
    <col min="11523" max="11523" width="6.140625" style="86" customWidth="1"/>
    <col min="11524" max="11524" width="7.42578125" style="86" bestFit="1" customWidth="1"/>
    <col min="11525" max="11525" width="16.5703125" style="86" customWidth="1"/>
    <col min="11526" max="11526" width="8.140625" style="86" bestFit="1" customWidth="1"/>
    <col min="11527" max="11527" width="19.28515625" style="86" customWidth="1"/>
    <col min="11528" max="11529" width="0" style="86" hidden="1" customWidth="1"/>
    <col min="11530" max="11530" width="15.42578125" style="86" bestFit="1" customWidth="1"/>
    <col min="11531" max="11531" width="15" style="86" bestFit="1" customWidth="1"/>
    <col min="11532" max="11532" width="15" style="86" customWidth="1"/>
    <col min="11533" max="11533" width="9.7109375" style="86" bestFit="1" customWidth="1"/>
    <col min="11534" max="11777" width="9.140625" style="86"/>
    <col min="11778" max="11778" width="71.5703125" style="86" customWidth="1"/>
    <col min="11779" max="11779" width="6.140625" style="86" customWidth="1"/>
    <col min="11780" max="11780" width="7.42578125" style="86" bestFit="1" customWidth="1"/>
    <col min="11781" max="11781" width="16.5703125" style="86" customWidth="1"/>
    <col min="11782" max="11782" width="8.140625" style="86" bestFit="1" customWidth="1"/>
    <col min="11783" max="11783" width="19.28515625" style="86" customWidth="1"/>
    <col min="11784" max="11785" width="0" style="86" hidden="1" customWidth="1"/>
    <col min="11786" max="11786" width="15.42578125" style="86" bestFit="1" customWidth="1"/>
    <col min="11787" max="11787" width="15" style="86" bestFit="1" customWidth="1"/>
    <col min="11788" max="11788" width="15" style="86" customWidth="1"/>
    <col min="11789" max="11789" width="9.7109375" style="86" bestFit="1" customWidth="1"/>
    <col min="11790" max="12033" width="9.140625" style="86"/>
    <col min="12034" max="12034" width="71.5703125" style="86" customWidth="1"/>
    <col min="12035" max="12035" width="6.140625" style="86" customWidth="1"/>
    <col min="12036" max="12036" width="7.42578125" style="86" bestFit="1" customWidth="1"/>
    <col min="12037" max="12037" width="16.5703125" style="86" customWidth="1"/>
    <col min="12038" max="12038" width="8.140625" style="86" bestFit="1" customWidth="1"/>
    <col min="12039" max="12039" width="19.28515625" style="86" customWidth="1"/>
    <col min="12040" max="12041" width="0" style="86" hidden="1" customWidth="1"/>
    <col min="12042" max="12042" width="15.42578125" style="86" bestFit="1" customWidth="1"/>
    <col min="12043" max="12043" width="15" style="86" bestFit="1" customWidth="1"/>
    <col min="12044" max="12044" width="15" style="86" customWidth="1"/>
    <col min="12045" max="12045" width="9.7109375" style="86" bestFit="1" customWidth="1"/>
    <col min="12046" max="12289" width="9.140625" style="86"/>
    <col min="12290" max="12290" width="71.5703125" style="86" customWidth="1"/>
    <col min="12291" max="12291" width="6.140625" style="86" customWidth="1"/>
    <col min="12292" max="12292" width="7.42578125" style="86" bestFit="1" customWidth="1"/>
    <col min="12293" max="12293" width="16.5703125" style="86" customWidth="1"/>
    <col min="12294" max="12294" width="8.140625" style="86" bestFit="1" customWidth="1"/>
    <col min="12295" max="12295" width="19.28515625" style="86" customWidth="1"/>
    <col min="12296" max="12297" width="0" style="86" hidden="1" customWidth="1"/>
    <col min="12298" max="12298" width="15.42578125" style="86" bestFit="1" customWidth="1"/>
    <col min="12299" max="12299" width="15" style="86" bestFit="1" customWidth="1"/>
    <col min="12300" max="12300" width="15" style="86" customWidth="1"/>
    <col min="12301" max="12301" width="9.7109375" style="86" bestFit="1" customWidth="1"/>
    <col min="12302" max="12545" width="9.140625" style="86"/>
    <col min="12546" max="12546" width="71.5703125" style="86" customWidth="1"/>
    <col min="12547" max="12547" width="6.140625" style="86" customWidth="1"/>
    <col min="12548" max="12548" width="7.42578125" style="86" bestFit="1" customWidth="1"/>
    <col min="12549" max="12549" width="16.5703125" style="86" customWidth="1"/>
    <col min="12550" max="12550" width="8.140625" style="86" bestFit="1" customWidth="1"/>
    <col min="12551" max="12551" width="19.28515625" style="86" customWidth="1"/>
    <col min="12552" max="12553" width="0" style="86" hidden="1" customWidth="1"/>
    <col min="12554" max="12554" width="15.42578125" style="86" bestFit="1" customWidth="1"/>
    <col min="12555" max="12555" width="15" style="86" bestFit="1" customWidth="1"/>
    <col min="12556" max="12556" width="15" style="86" customWidth="1"/>
    <col min="12557" max="12557" width="9.7109375" style="86" bestFit="1" customWidth="1"/>
    <col min="12558" max="12801" width="9.140625" style="86"/>
    <col min="12802" max="12802" width="71.5703125" style="86" customWidth="1"/>
    <col min="12803" max="12803" width="6.140625" style="86" customWidth="1"/>
    <col min="12804" max="12804" width="7.42578125" style="86" bestFit="1" customWidth="1"/>
    <col min="12805" max="12805" width="16.5703125" style="86" customWidth="1"/>
    <col min="12806" max="12806" width="8.140625" style="86" bestFit="1" customWidth="1"/>
    <col min="12807" max="12807" width="19.28515625" style="86" customWidth="1"/>
    <col min="12808" max="12809" width="0" style="86" hidden="1" customWidth="1"/>
    <col min="12810" max="12810" width="15.42578125" style="86" bestFit="1" customWidth="1"/>
    <col min="12811" max="12811" width="15" style="86" bestFit="1" customWidth="1"/>
    <col min="12812" max="12812" width="15" style="86" customWidth="1"/>
    <col min="12813" max="12813" width="9.7109375" style="86" bestFit="1" customWidth="1"/>
    <col min="12814" max="13057" width="9.140625" style="86"/>
    <col min="13058" max="13058" width="71.5703125" style="86" customWidth="1"/>
    <col min="13059" max="13059" width="6.140625" style="86" customWidth="1"/>
    <col min="13060" max="13060" width="7.42578125" style="86" bestFit="1" customWidth="1"/>
    <col min="13061" max="13061" width="16.5703125" style="86" customWidth="1"/>
    <col min="13062" max="13062" width="8.140625" style="86" bestFit="1" customWidth="1"/>
    <col min="13063" max="13063" width="19.28515625" style="86" customWidth="1"/>
    <col min="13064" max="13065" width="0" style="86" hidden="1" customWidth="1"/>
    <col min="13066" max="13066" width="15.42578125" style="86" bestFit="1" customWidth="1"/>
    <col min="13067" max="13067" width="15" style="86" bestFit="1" customWidth="1"/>
    <col min="13068" max="13068" width="15" style="86" customWidth="1"/>
    <col min="13069" max="13069" width="9.7109375" style="86" bestFit="1" customWidth="1"/>
    <col min="13070" max="13313" width="9.140625" style="86"/>
    <col min="13314" max="13314" width="71.5703125" style="86" customWidth="1"/>
    <col min="13315" max="13315" width="6.140625" style="86" customWidth="1"/>
    <col min="13316" max="13316" width="7.42578125" style="86" bestFit="1" customWidth="1"/>
    <col min="13317" max="13317" width="16.5703125" style="86" customWidth="1"/>
    <col min="13318" max="13318" width="8.140625" style="86" bestFit="1" customWidth="1"/>
    <col min="13319" max="13319" width="19.28515625" style="86" customWidth="1"/>
    <col min="13320" max="13321" width="0" style="86" hidden="1" customWidth="1"/>
    <col min="13322" max="13322" width="15.42578125" style="86" bestFit="1" customWidth="1"/>
    <col min="13323" max="13323" width="15" style="86" bestFit="1" customWidth="1"/>
    <col min="13324" max="13324" width="15" style="86" customWidth="1"/>
    <col min="13325" max="13325" width="9.7109375" style="86" bestFit="1" customWidth="1"/>
    <col min="13326" max="13569" width="9.140625" style="86"/>
    <col min="13570" max="13570" width="71.5703125" style="86" customWidth="1"/>
    <col min="13571" max="13571" width="6.140625" style="86" customWidth="1"/>
    <col min="13572" max="13572" width="7.42578125" style="86" bestFit="1" customWidth="1"/>
    <col min="13573" max="13573" width="16.5703125" style="86" customWidth="1"/>
    <col min="13574" max="13574" width="8.140625" style="86" bestFit="1" customWidth="1"/>
    <col min="13575" max="13575" width="19.28515625" style="86" customWidth="1"/>
    <col min="13576" max="13577" width="0" style="86" hidden="1" customWidth="1"/>
    <col min="13578" max="13578" width="15.42578125" style="86" bestFit="1" customWidth="1"/>
    <col min="13579" max="13579" width="15" style="86" bestFit="1" customWidth="1"/>
    <col min="13580" max="13580" width="15" style="86" customWidth="1"/>
    <col min="13581" max="13581" width="9.7109375" style="86" bestFit="1" customWidth="1"/>
    <col min="13582" max="13825" width="9.140625" style="86"/>
    <col min="13826" max="13826" width="71.5703125" style="86" customWidth="1"/>
    <col min="13827" max="13827" width="6.140625" style="86" customWidth="1"/>
    <col min="13828" max="13828" width="7.42578125" style="86" bestFit="1" customWidth="1"/>
    <col min="13829" max="13829" width="16.5703125" style="86" customWidth="1"/>
    <col min="13830" max="13830" width="8.140625" style="86" bestFit="1" customWidth="1"/>
    <col min="13831" max="13831" width="19.28515625" style="86" customWidth="1"/>
    <col min="13832" max="13833" width="0" style="86" hidden="1" customWidth="1"/>
    <col min="13834" max="13834" width="15.42578125" style="86" bestFit="1" customWidth="1"/>
    <col min="13835" max="13835" width="15" style="86" bestFit="1" customWidth="1"/>
    <col min="13836" max="13836" width="15" style="86" customWidth="1"/>
    <col min="13837" max="13837" width="9.7109375" style="86" bestFit="1" customWidth="1"/>
    <col min="13838" max="14081" width="9.140625" style="86"/>
    <col min="14082" max="14082" width="71.5703125" style="86" customWidth="1"/>
    <col min="14083" max="14083" width="6.140625" style="86" customWidth="1"/>
    <col min="14084" max="14084" width="7.42578125" style="86" bestFit="1" customWidth="1"/>
    <col min="14085" max="14085" width="16.5703125" style="86" customWidth="1"/>
    <col min="14086" max="14086" width="8.140625" style="86" bestFit="1" customWidth="1"/>
    <col min="14087" max="14087" width="19.28515625" style="86" customWidth="1"/>
    <col min="14088" max="14089" width="0" style="86" hidden="1" customWidth="1"/>
    <col min="14090" max="14090" width="15.42578125" style="86" bestFit="1" customWidth="1"/>
    <col min="14091" max="14091" width="15" style="86" bestFit="1" customWidth="1"/>
    <col min="14092" max="14092" width="15" style="86" customWidth="1"/>
    <col min="14093" max="14093" width="9.7109375" style="86" bestFit="1" customWidth="1"/>
    <col min="14094" max="14337" width="9.140625" style="86"/>
    <col min="14338" max="14338" width="71.5703125" style="86" customWidth="1"/>
    <col min="14339" max="14339" width="6.140625" style="86" customWidth="1"/>
    <col min="14340" max="14340" width="7.42578125" style="86" bestFit="1" customWidth="1"/>
    <col min="14341" max="14341" width="16.5703125" style="86" customWidth="1"/>
    <col min="14342" max="14342" width="8.140625" style="86" bestFit="1" customWidth="1"/>
    <col min="14343" max="14343" width="19.28515625" style="86" customWidth="1"/>
    <col min="14344" max="14345" width="0" style="86" hidden="1" customWidth="1"/>
    <col min="14346" max="14346" width="15.42578125" style="86" bestFit="1" customWidth="1"/>
    <col min="14347" max="14347" width="15" style="86" bestFit="1" customWidth="1"/>
    <col min="14348" max="14348" width="15" style="86" customWidth="1"/>
    <col min="14349" max="14349" width="9.7109375" style="86" bestFit="1" customWidth="1"/>
    <col min="14350" max="14593" width="9.140625" style="86"/>
    <col min="14594" max="14594" width="71.5703125" style="86" customWidth="1"/>
    <col min="14595" max="14595" width="6.140625" style="86" customWidth="1"/>
    <col min="14596" max="14596" width="7.42578125" style="86" bestFit="1" customWidth="1"/>
    <col min="14597" max="14597" width="16.5703125" style="86" customWidth="1"/>
    <col min="14598" max="14598" width="8.140625" style="86" bestFit="1" customWidth="1"/>
    <col min="14599" max="14599" width="19.28515625" style="86" customWidth="1"/>
    <col min="14600" max="14601" width="0" style="86" hidden="1" customWidth="1"/>
    <col min="14602" max="14602" width="15.42578125" style="86" bestFit="1" customWidth="1"/>
    <col min="14603" max="14603" width="15" style="86" bestFit="1" customWidth="1"/>
    <col min="14604" max="14604" width="15" style="86" customWidth="1"/>
    <col min="14605" max="14605" width="9.7109375" style="86" bestFit="1" customWidth="1"/>
    <col min="14606" max="14849" width="9.140625" style="86"/>
    <col min="14850" max="14850" width="71.5703125" style="86" customWidth="1"/>
    <col min="14851" max="14851" width="6.140625" style="86" customWidth="1"/>
    <col min="14852" max="14852" width="7.42578125" style="86" bestFit="1" customWidth="1"/>
    <col min="14853" max="14853" width="16.5703125" style="86" customWidth="1"/>
    <col min="14854" max="14854" width="8.140625" style="86" bestFit="1" customWidth="1"/>
    <col min="14855" max="14855" width="19.28515625" style="86" customWidth="1"/>
    <col min="14856" max="14857" width="0" style="86" hidden="1" customWidth="1"/>
    <col min="14858" max="14858" width="15.42578125" style="86" bestFit="1" customWidth="1"/>
    <col min="14859" max="14859" width="15" style="86" bestFit="1" customWidth="1"/>
    <col min="14860" max="14860" width="15" style="86" customWidth="1"/>
    <col min="14861" max="14861" width="9.7109375" style="86" bestFit="1" customWidth="1"/>
    <col min="14862" max="15105" width="9.140625" style="86"/>
    <col min="15106" max="15106" width="71.5703125" style="86" customWidth="1"/>
    <col min="15107" max="15107" width="6.140625" style="86" customWidth="1"/>
    <col min="15108" max="15108" width="7.42578125" style="86" bestFit="1" customWidth="1"/>
    <col min="15109" max="15109" width="16.5703125" style="86" customWidth="1"/>
    <col min="15110" max="15110" width="8.140625" style="86" bestFit="1" customWidth="1"/>
    <col min="15111" max="15111" width="19.28515625" style="86" customWidth="1"/>
    <col min="15112" max="15113" width="0" style="86" hidden="1" customWidth="1"/>
    <col min="15114" max="15114" width="15.42578125" style="86" bestFit="1" customWidth="1"/>
    <col min="15115" max="15115" width="15" style="86" bestFit="1" customWidth="1"/>
    <col min="15116" max="15116" width="15" style="86" customWidth="1"/>
    <col min="15117" max="15117" width="9.7109375" style="86" bestFit="1" customWidth="1"/>
    <col min="15118" max="15361" width="9.140625" style="86"/>
    <col min="15362" max="15362" width="71.5703125" style="86" customWidth="1"/>
    <col min="15363" max="15363" width="6.140625" style="86" customWidth="1"/>
    <col min="15364" max="15364" width="7.42578125" style="86" bestFit="1" customWidth="1"/>
    <col min="15365" max="15365" width="16.5703125" style="86" customWidth="1"/>
    <col min="15366" max="15366" width="8.140625" style="86" bestFit="1" customWidth="1"/>
    <col min="15367" max="15367" width="19.28515625" style="86" customWidth="1"/>
    <col min="15368" max="15369" width="0" style="86" hidden="1" customWidth="1"/>
    <col min="15370" max="15370" width="15.42578125" style="86" bestFit="1" customWidth="1"/>
    <col min="15371" max="15371" width="15" style="86" bestFit="1" customWidth="1"/>
    <col min="15372" max="15372" width="15" style="86" customWidth="1"/>
    <col min="15373" max="15373" width="9.7109375" style="86" bestFit="1" customWidth="1"/>
    <col min="15374" max="15617" width="9.140625" style="86"/>
    <col min="15618" max="15618" width="71.5703125" style="86" customWidth="1"/>
    <col min="15619" max="15619" width="6.140625" style="86" customWidth="1"/>
    <col min="15620" max="15620" width="7.42578125" style="86" bestFit="1" customWidth="1"/>
    <col min="15621" max="15621" width="16.5703125" style="86" customWidth="1"/>
    <col min="15622" max="15622" width="8.140625" style="86" bestFit="1" customWidth="1"/>
    <col min="15623" max="15623" width="19.28515625" style="86" customWidth="1"/>
    <col min="15624" max="15625" width="0" style="86" hidden="1" customWidth="1"/>
    <col min="15626" max="15626" width="15.42578125" style="86" bestFit="1" customWidth="1"/>
    <col min="15627" max="15627" width="15" style="86" bestFit="1" customWidth="1"/>
    <col min="15628" max="15628" width="15" style="86" customWidth="1"/>
    <col min="15629" max="15629" width="9.7109375" style="86" bestFit="1" customWidth="1"/>
    <col min="15630" max="15873" width="9.140625" style="86"/>
    <col min="15874" max="15874" width="71.5703125" style="86" customWidth="1"/>
    <col min="15875" max="15875" width="6.140625" style="86" customWidth="1"/>
    <col min="15876" max="15876" width="7.42578125" style="86" bestFit="1" customWidth="1"/>
    <col min="15877" max="15877" width="16.5703125" style="86" customWidth="1"/>
    <col min="15878" max="15878" width="8.140625" style="86" bestFit="1" customWidth="1"/>
    <col min="15879" max="15879" width="19.28515625" style="86" customWidth="1"/>
    <col min="15880" max="15881" width="0" style="86" hidden="1" customWidth="1"/>
    <col min="15882" max="15882" width="15.42578125" style="86" bestFit="1" customWidth="1"/>
    <col min="15883" max="15883" width="15" style="86" bestFit="1" customWidth="1"/>
    <col min="15884" max="15884" width="15" style="86" customWidth="1"/>
    <col min="15885" max="15885" width="9.7109375" style="86" bestFit="1" customWidth="1"/>
    <col min="15886" max="16129" width="9.140625" style="86"/>
    <col min="16130" max="16130" width="71.5703125" style="86" customWidth="1"/>
    <col min="16131" max="16131" width="6.140625" style="86" customWidth="1"/>
    <col min="16132" max="16132" width="7.42578125" style="86" bestFit="1" customWidth="1"/>
    <col min="16133" max="16133" width="16.5703125" style="86" customWidth="1"/>
    <col min="16134" max="16134" width="8.140625" style="86" bestFit="1" customWidth="1"/>
    <col min="16135" max="16135" width="19.28515625" style="86" customWidth="1"/>
    <col min="16136" max="16137" width="0" style="86" hidden="1" customWidth="1"/>
    <col min="16138" max="16138" width="15.42578125" style="86" bestFit="1" customWidth="1"/>
    <col min="16139" max="16139" width="15" style="86" bestFit="1" customWidth="1"/>
    <col min="16140" max="16140" width="15" style="86" customWidth="1"/>
    <col min="16141" max="16141" width="9.7109375" style="86" bestFit="1" customWidth="1"/>
    <col min="16142" max="16384" width="9.140625" style="86"/>
  </cols>
  <sheetData>
    <row r="2" spans="1:13" ht="18.75" x14ac:dyDescent="0.3">
      <c r="H2" s="290" t="s">
        <v>441</v>
      </c>
    </row>
    <row r="3" spans="1:13" ht="18.75" x14ac:dyDescent="0.3">
      <c r="H3" s="290" t="s">
        <v>151</v>
      </c>
    </row>
    <row r="4" spans="1:13" ht="15.75" x14ac:dyDescent="0.25">
      <c r="H4" s="291" t="s">
        <v>152</v>
      </c>
      <c r="I4" s="292"/>
    </row>
    <row r="5" spans="1:13" ht="15.75" x14ac:dyDescent="0.25">
      <c r="H5" s="291" t="s">
        <v>25</v>
      </c>
      <c r="I5" s="292"/>
    </row>
    <row r="6" spans="1:13" ht="15.75" x14ac:dyDescent="0.25">
      <c r="H6" s="291" t="s">
        <v>26</v>
      </c>
      <c r="I6" s="292"/>
    </row>
    <row r="7" spans="1:13" ht="15.75" x14ac:dyDescent="0.25">
      <c r="H7" s="291" t="s">
        <v>760</v>
      </c>
      <c r="I7" s="292"/>
    </row>
    <row r="8" spans="1:13" ht="15.75" x14ac:dyDescent="0.25">
      <c r="H8" s="291" t="s">
        <v>762</v>
      </c>
      <c r="I8" s="292"/>
      <c r="L8" s="199"/>
      <c r="M8" s="199"/>
    </row>
    <row r="10" spans="1:13" ht="46.5" customHeight="1" x14ac:dyDescent="0.25">
      <c r="A10" s="417" t="s">
        <v>542</v>
      </c>
      <c r="B10" s="417"/>
      <c r="C10" s="417"/>
      <c r="D10" s="417"/>
      <c r="E10" s="417"/>
      <c r="F10" s="417"/>
      <c r="G10" s="417"/>
      <c r="H10" s="417"/>
      <c r="I10" s="417"/>
    </row>
    <row r="11" spans="1:13" x14ac:dyDescent="0.25">
      <c r="I11" s="221" t="s">
        <v>437</v>
      </c>
    </row>
    <row r="12" spans="1:13" s="214" customFormat="1" ht="30" x14ac:dyDescent="0.25">
      <c r="A12" s="51" t="s">
        <v>94</v>
      </c>
      <c r="B12" s="51" t="s">
        <v>98</v>
      </c>
      <c r="C12" s="51" t="s">
        <v>99</v>
      </c>
      <c r="D12" s="51" t="s">
        <v>27</v>
      </c>
      <c r="E12" s="51" t="s">
        <v>28</v>
      </c>
      <c r="F12" s="293" t="s">
        <v>96</v>
      </c>
      <c r="G12" s="223" t="s">
        <v>322</v>
      </c>
      <c r="H12" s="223" t="s">
        <v>399</v>
      </c>
      <c r="I12" s="223" t="s">
        <v>505</v>
      </c>
      <c r="J12" s="213"/>
      <c r="K12" s="213"/>
    </row>
    <row r="13" spans="1:13" s="296" customFormat="1" ht="15.75" x14ac:dyDescent="0.2">
      <c r="A13" s="52" t="s">
        <v>29</v>
      </c>
      <c r="B13" s="53">
        <v>701</v>
      </c>
      <c r="C13" s="53"/>
      <c r="D13" s="53"/>
      <c r="E13" s="53"/>
      <c r="F13" s="294"/>
      <c r="G13" s="203">
        <f>G14+G46+G52+G58+G89+G134+G183+G188</f>
        <v>1360687901.1700001</v>
      </c>
      <c r="H13" s="203">
        <f>H14+H46+H52+H58+H89+H134+H183+H188</f>
        <v>1091020520</v>
      </c>
      <c r="I13" s="203">
        <f>I14+I46+I52+I58+I89+I134+I183+I188</f>
        <v>1228667825</v>
      </c>
      <c r="J13" s="295"/>
      <c r="K13" s="295"/>
    </row>
    <row r="14" spans="1:13" s="296" customFormat="1" ht="15.75" x14ac:dyDescent="0.2">
      <c r="A14" s="385" t="s">
        <v>0</v>
      </c>
      <c r="B14" s="297" t="s">
        <v>104</v>
      </c>
      <c r="C14" s="298" t="s">
        <v>74</v>
      </c>
      <c r="D14" s="298"/>
      <c r="E14" s="53"/>
      <c r="F14" s="294"/>
      <c r="G14" s="203">
        <f>G15+G26+G31+G21</f>
        <v>12796407.98</v>
      </c>
      <c r="H14" s="203">
        <f>H15+H26+H31+H21</f>
        <v>2221100</v>
      </c>
      <c r="I14" s="203">
        <f>I15+I26+I31+I21</f>
        <v>5052605</v>
      </c>
      <c r="J14" s="295"/>
      <c r="K14" s="295"/>
    </row>
    <row r="15" spans="1:13" s="296" customFormat="1" ht="63" x14ac:dyDescent="0.25">
      <c r="A15" s="299" t="s">
        <v>84</v>
      </c>
      <c r="B15" s="300" t="s">
        <v>104</v>
      </c>
      <c r="C15" s="298" t="s">
        <v>74</v>
      </c>
      <c r="D15" s="301" t="s">
        <v>78</v>
      </c>
      <c r="E15" s="125"/>
      <c r="F15" s="302"/>
      <c r="G15" s="203">
        <f t="shared" ref="G15:I17" si="0">G16</f>
        <v>2693905</v>
      </c>
      <c r="H15" s="203">
        <f t="shared" si="0"/>
        <v>0</v>
      </c>
      <c r="I15" s="203">
        <f t="shared" si="0"/>
        <v>2693905</v>
      </c>
      <c r="J15" s="295"/>
      <c r="K15" s="295"/>
    </row>
    <row r="16" spans="1:13" s="296" customFormat="1" ht="15.75" x14ac:dyDescent="0.25">
      <c r="A16" s="135" t="s">
        <v>110</v>
      </c>
      <c r="B16" s="244" t="s">
        <v>104</v>
      </c>
      <c r="C16" s="127" t="s">
        <v>74</v>
      </c>
      <c r="D16" s="125" t="s">
        <v>78</v>
      </c>
      <c r="E16" s="125" t="s">
        <v>216</v>
      </c>
      <c r="F16" s="302"/>
      <c r="G16" s="224">
        <f t="shared" si="0"/>
        <v>2693905</v>
      </c>
      <c r="H16" s="224">
        <f t="shared" si="0"/>
        <v>0</v>
      </c>
      <c r="I16" s="224">
        <f t="shared" si="0"/>
        <v>2693905</v>
      </c>
      <c r="J16" s="295"/>
      <c r="K16" s="295"/>
    </row>
    <row r="17" spans="1:12" s="296" customFormat="1" ht="28.5" x14ac:dyDescent="0.2">
      <c r="A17" s="384" t="s">
        <v>700</v>
      </c>
      <c r="B17" s="245" t="s">
        <v>104</v>
      </c>
      <c r="C17" s="130" t="s">
        <v>74</v>
      </c>
      <c r="D17" s="126" t="s">
        <v>78</v>
      </c>
      <c r="E17" s="126" t="s">
        <v>215</v>
      </c>
      <c r="F17" s="303"/>
      <c r="G17" s="351">
        <f t="shared" si="0"/>
        <v>2693905</v>
      </c>
      <c r="H17" s="352">
        <f t="shared" si="0"/>
        <v>0</v>
      </c>
      <c r="I17" s="230">
        <f t="shared" ref="I17" si="1">G17-H17</f>
        <v>2693905</v>
      </c>
      <c r="J17" s="295"/>
      <c r="K17" s="295"/>
    </row>
    <row r="18" spans="1:12" s="296" customFormat="1" x14ac:dyDescent="0.2">
      <c r="A18" s="119" t="s">
        <v>210</v>
      </c>
      <c r="B18" s="245" t="s">
        <v>104</v>
      </c>
      <c r="C18" s="126" t="s">
        <v>74</v>
      </c>
      <c r="D18" s="126" t="s">
        <v>78</v>
      </c>
      <c r="E18" s="126" t="s">
        <v>214</v>
      </c>
      <c r="F18" s="303"/>
      <c r="G18" s="351">
        <f>G19+G20</f>
        <v>2693905</v>
      </c>
      <c r="H18" s="351">
        <f t="shared" ref="H18:I18" si="2">H19+H20</f>
        <v>0</v>
      </c>
      <c r="I18" s="351">
        <f t="shared" si="2"/>
        <v>0</v>
      </c>
      <c r="J18" s="295"/>
      <c r="K18" s="295"/>
    </row>
    <row r="19" spans="1:12" s="296" customFormat="1" ht="60" x14ac:dyDescent="0.2">
      <c r="A19" s="119" t="s">
        <v>111</v>
      </c>
      <c r="B19" s="245" t="s">
        <v>104</v>
      </c>
      <c r="C19" s="130" t="s">
        <v>74</v>
      </c>
      <c r="D19" s="126" t="s">
        <v>78</v>
      </c>
      <c r="E19" s="126" t="s">
        <v>214</v>
      </c>
      <c r="F19" s="303" t="s">
        <v>105</v>
      </c>
      <c r="G19" s="351">
        <v>2505899.12</v>
      </c>
      <c r="H19" s="352"/>
      <c r="I19" s="230"/>
      <c r="J19" s="295"/>
      <c r="K19" s="295"/>
      <c r="L19" s="295"/>
    </row>
    <row r="20" spans="1:12" s="296" customFormat="1" ht="30" x14ac:dyDescent="0.2">
      <c r="A20" s="119" t="s">
        <v>113</v>
      </c>
      <c r="B20" s="245" t="s">
        <v>104</v>
      </c>
      <c r="C20" s="126" t="s">
        <v>74</v>
      </c>
      <c r="D20" s="126" t="s">
        <v>78</v>
      </c>
      <c r="E20" s="126" t="s">
        <v>214</v>
      </c>
      <c r="F20" s="303" t="s">
        <v>106</v>
      </c>
      <c r="G20" s="351">
        <v>188005.88</v>
      </c>
      <c r="H20" s="352"/>
      <c r="I20" s="230"/>
      <c r="J20" s="295"/>
      <c r="K20" s="295"/>
      <c r="L20" s="295"/>
    </row>
    <row r="21" spans="1:12" s="306" customFormat="1" ht="15.75" customHeight="1" x14ac:dyDescent="0.25">
      <c r="A21" s="135" t="s">
        <v>223</v>
      </c>
      <c r="B21" s="245" t="s">
        <v>104</v>
      </c>
      <c r="C21" s="125" t="s">
        <v>74</v>
      </c>
      <c r="D21" s="125" t="s">
        <v>4</v>
      </c>
      <c r="E21" s="125"/>
      <c r="F21" s="304"/>
      <c r="G21" s="224">
        <f>G22</f>
        <v>0</v>
      </c>
      <c r="H21" s="203"/>
      <c r="I21" s="353">
        <f>I22</f>
        <v>137600</v>
      </c>
      <c r="J21" s="305"/>
      <c r="K21" s="305"/>
      <c r="L21" s="305"/>
    </row>
    <row r="22" spans="1:12" s="306" customFormat="1" ht="15.75" customHeight="1" x14ac:dyDescent="0.25">
      <c r="A22" s="135" t="s">
        <v>110</v>
      </c>
      <c r="B22" s="244" t="s">
        <v>104</v>
      </c>
      <c r="C22" s="125" t="s">
        <v>74</v>
      </c>
      <c r="D22" s="125" t="s">
        <v>4</v>
      </c>
      <c r="E22" s="125" t="s">
        <v>216</v>
      </c>
      <c r="F22" s="304"/>
      <c r="G22" s="224">
        <f>G23</f>
        <v>0</v>
      </c>
      <c r="H22" s="224">
        <f t="shared" ref="H22:I23" si="3">H23</f>
        <v>0</v>
      </c>
      <c r="I22" s="224">
        <f t="shared" si="3"/>
        <v>137600</v>
      </c>
      <c r="J22" s="305"/>
      <c r="K22" s="305"/>
      <c r="L22" s="305"/>
    </row>
    <row r="23" spans="1:12" s="306" customFormat="1" ht="15.75" customHeight="1" x14ac:dyDescent="0.25">
      <c r="A23" s="135" t="s">
        <v>89</v>
      </c>
      <c r="B23" s="245" t="s">
        <v>104</v>
      </c>
      <c r="C23" s="126" t="s">
        <v>74</v>
      </c>
      <c r="D23" s="126" t="s">
        <v>4</v>
      </c>
      <c r="E23" s="126" t="s">
        <v>219</v>
      </c>
      <c r="F23" s="303"/>
      <c r="G23" s="351">
        <f>G24</f>
        <v>0</v>
      </c>
      <c r="H23" s="351">
        <f t="shared" si="3"/>
        <v>0</v>
      </c>
      <c r="I23" s="351">
        <f t="shared" si="3"/>
        <v>137600</v>
      </c>
      <c r="J23" s="305"/>
      <c r="K23" s="305"/>
      <c r="L23" s="305"/>
    </row>
    <row r="24" spans="1:12" s="296" customFormat="1" ht="45" customHeight="1" x14ac:dyDescent="0.2">
      <c r="A24" s="119" t="s">
        <v>224</v>
      </c>
      <c r="B24" s="245" t="s">
        <v>104</v>
      </c>
      <c r="C24" s="126" t="s">
        <v>74</v>
      </c>
      <c r="D24" s="126" t="s">
        <v>4</v>
      </c>
      <c r="E24" s="126" t="s">
        <v>225</v>
      </c>
      <c r="F24" s="303"/>
      <c r="G24" s="351">
        <f>G25</f>
        <v>0</v>
      </c>
      <c r="H24" s="352"/>
      <c r="I24" s="230">
        <f>I25</f>
        <v>137600</v>
      </c>
      <c r="J24" s="295"/>
      <c r="K24" s="295"/>
      <c r="L24" s="295"/>
    </row>
    <row r="25" spans="1:12" s="296" customFormat="1" ht="30" customHeight="1" x14ac:dyDescent="0.2">
      <c r="A25" s="119" t="s">
        <v>113</v>
      </c>
      <c r="B25" s="245" t="s">
        <v>104</v>
      </c>
      <c r="C25" s="126" t="s">
        <v>74</v>
      </c>
      <c r="D25" s="126" t="s">
        <v>4</v>
      </c>
      <c r="E25" s="126" t="s">
        <v>225</v>
      </c>
      <c r="F25" s="303" t="s">
        <v>106</v>
      </c>
      <c r="G25" s="351"/>
      <c r="H25" s="352"/>
      <c r="I25" s="230">
        <v>137600</v>
      </c>
      <c r="J25" s="295"/>
      <c r="K25" s="295"/>
      <c r="L25" s="295"/>
    </row>
    <row r="26" spans="1:12" s="306" customFormat="1" ht="47.25" x14ac:dyDescent="0.25">
      <c r="A26" s="135" t="s">
        <v>85</v>
      </c>
      <c r="B26" s="244" t="s">
        <v>104</v>
      </c>
      <c r="C26" s="301" t="s">
        <v>74</v>
      </c>
      <c r="D26" s="301" t="s">
        <v>79</v>
      </c>
      <c r="E26" s="301"/>
      <c r="F26" s="307"/>
      <c r="G26" s="203">
        <f t="shared" ref="G26:I29" si="4">G27</f>
        <v>778800</v>
      </c>
      <c r="H26" s="203">
        <f t="shared" si="4"/>
        <v>0</v>
      </c>
      <c r="I26" s="203">
        <f t="shared" si="4"/>
        <v>0</v>
      </c>
      <c r="J26" s="305"/>
      <c r="K26" s="305"/>
      <c r="L26" s="305"/>
    </row>
    <row r="27" spans="1:12" s="306" customFormat="1" ht="15.75" x14ac:dyDescent="0.25">
      <c r="A27" s="135" t="s">
        <v>110</v>
      </c>
      <c r="B27" s="244" t="s">
        <v>104</v>
      </c>
      <c r="C27" s="301" t="s">
        <v>74</v>
      </c>
      <c r="D27" s="301" t="s">
        <v>79</v>
      </c>
      <c r="E27" s="301" t="s">
        <v>216</v>
      </c>
      <c r="F27" s="307"/>
      <c r="G27" s="203">
        <f>G28</f>
        <v>778800</v>
      </c>
      <c r="H27" s="203">
        <f t="shared" si="4"/>
        <v>0</v>
      </c>
      <c r="I27" s="203">
        <f t="shared" si="4"/>
        <v>0</v>
      </c>
      <c r="J27" s="305"/>
      <c r="K27" s="305"/>
      <c r="L27" s="305"/>
    </row>
    <row r="28" spans="1:12" s="306" customFormat="1" ht="30.75" x14ac:dyDescent="0.25">
      <c r="A28" s="119" t="s">
        <v>700</v>
      </c>
      <c r="B28" s="245" t="s">
        <v>104</v>
      </c>
      <c r="C28" s="325" t="s">
        <v>74</v>
      </c>
      <c r="D28" s="325" t="s">
        <v>79</v>
      </c>
      <c r="E28" s="325" t="s">
        <v>215</v>
      </c>
      <c r="F28" s="307"/>
      <c r="G28" s="203">
        <f>G29</f>
        <v>778800</v>
      </c>
      <c r="H28" s="203">
        <f t="shared" ref="H28:I28" si="5">H29</f>
        <v>0</v>
      </c>
      <c r="I28" s="203">
        <f t="shared" si="5"/>
        <v>0</v>
      </c>
      <c r="J28" s="305"/>
      <c r="K28" s="305"/>
      <c r="L28" s="305"/>
    </row>
    <row r="29" spans="1:12" s="296" customFormat="1" x14ac:dyDescent="0.2">
      <c r="A29" s="119" t="s">
        <v>210</v>
      </c>
      <c r="B29" s="245" t="s">
        <v>104</v>
      </c>
      <c r="C29" s="126" t="s">
        <v>74</v>
      </c>
      <c r="D29" s="126" t="s">
        <v>79</v>
      </c>
      <c r="E29" s="126" t="s">
        <v>214</v>
      </c>
      <c r="F29" s="303"/>
      <c r="G29" s="351">
        <f t="shared" si="4"/>
        <v>778800</v>
      </c>
      <c r="H29" s="351">
        <f t="shared" si="4"/>
        <v>0</v>
      </c>
      <c r="I29" s="351">
        <f t="shared" si="4"/>
        <v>0</v>
      </c>
      <c r="J29" s="295"/>
      <c r="K29" s="295"/>
      <c r="L29" s="295"/>
    </row>
    <row r="30" spans="1:12" s="296" customFormat="1" ht="30" x14ac:dyDescent="0.2">
      <c r="A30" s="308" t="s">
        <v>113</v>
      </c>
      <c r="B30" s="245" t="s">
        <v>104</v>
      </c>
      <c r="C30" s="126" t="s">
        <v>74</v>
      </c>
      <c r="D30" s="126" t="s">
        <v>79</v>
      </c>
      <c r="E30" s="126" t="s">
        <v>214</v>
      </c>
      <c r="F30" s="303" t="s">
        <v>106</v>
      </c>
      <c r="G30" s="351">
        <v>778800</v>
      </c>
      <c r="H30" s="352"/>
      <c r="I30" s="230"/>
      <c r="J30" s="295"/>
      <c r="K30" s="295"/>
      <c r="L30" s="295"/>
    </row>
    <row r="31" spans="1:12" s="296" customFormat="1" ht="15.75" x14ac:dyDescent="0.2">
      <c r="A31" s="382" t="s">
        <v>87</v>
      </c>
      <c r="B31" s="244" t="s">
        <v>104</v>
      </c>
      <c r="C31" s="298" t="s">
        <v>74</v>
      </c>
      <c r="D31" s="298" t="s">
        <v>80</v>
      </c>
      <c r="E31" s="53"/>
      <c r="F31" s="294"/>
      <c r="G31" s="203">
        <f>G32+G35+G39</f>
        <v>9323702.9800000004</v>
      </c>
      <c r="H31" s="203">
        <f t="shared" ref="H31:I31" si="6">H35+H39</f>
        <v>2221100</v>
      </c>
      <c r="I31" s="203">
        <f t="shared" si="6"/>
        <v>2221100</v>
      </c>
      <c r="J31" s="295"/>
      <c r="K31" s="295"/>
      <c r="L31" s="295"/>
    </row>
    <row r="32" spans="1:12" s="296" customFormat="1" ht="31.5" x14ac:dyDescent="0.2">
      <c r="A32" s="382" t="s">
        <v>699</v>
      </c>
      <c r="B32" s="244" t="s">
        <v>104</v>
      </c>
      <c r="C32" s="298" t="s">
        <v>74</v>
      </c>
      <c r="D32" s="298" t="s">
        <v>80</v>
      </c>
      <c r="E32" s="53">
        <v>1020000000</v>
      </c>
      <c r="F32" s="294"/>
      <c r="G32" s="203">
        <f>G33</f>
        <v>1231102</v>
      </c>
      <c r="H32" s="203">
        <f t="shared" ref="H32:I32" si="7">H33</f>
        <v>1231100</v>
      </c>
      <c r="I32" s="203">
        <f t="shared" si="7"/>
        <v>1231100</v>
      </c>
      <c r="J32" s="295"/>
      <c r="K32" s="295"/>
      <c r="L32" s="295"/>
    </row>
    <row r="33" spans="1:12" s="296" customFormat="1" ht="48.75" customHeight="1" x14ac:dyDescent="0.2">
      <c r="A33" s="381" t="s">
        <v>126</v>
      </c>
      <c r="B33" s="245" t="s">
        <v>104</v>
      </c>
      <c r="C33" s="249" t="s">
        <v>74</v>
      </c>
      <c r="D33" s="249" t="s">
        <v>80</v>
      </c>
      <c r="E33" s="51" t="s">
        <v>650</v>
      </c>
      <c r="F33" s="293"/>
      <c r="G33" s="352">
        <f>G34</f>
        <v>1231102</v>
      </c>
      <c r="H33" s="352">
        <f t="shared" ref="H33:I33" si="8">H34</f>
        <v>1231100</v>
      </c>
      <c r="I33" s="352">
        <f t="shared" si="8"/>
        <v>1231100</v>
      </c>
      <c r="J33" s="295"/>
      <c r="K33" s="295"/>
      <c r="L33" s="295"/>
    </row>
    <row r="34" spans="1:12" s="296" customFormat="1" ht="65.25" customHeight="1" x14ac:dyDescent="0.2">
      <c r="A34" s="381" t="s">
        <v>111</v>
      </c>
      <c r="B34" s="245" t="s">
        <v>104</v>
      </c>
      <c r="C34" s="249" t="s">
        <v>74</v>
      </c>
      <c r="D34" s="249" t="s">
        <v>80</v>
      </c>
      <c r="E34" s="51" t="s">
        <v>650</v>
      </c>
      <c r="F34" s="293" t="s">
        <v>105</v>
      </c>
      <c r="G34" s="352">
        <v>1231102</v>
      </c>
      <c r="H34" s="352">
        <v>1231100</v>
      </c>
      <c r="I34" s="352">
        <v>1231100</v>
      </c>
      <c r="J34" s="295"/>
      <c r="K34" s="295"/>
      <c r="L34" s="295"/>
    </row>
    <row r="35" spans="1:12" s="296" customFormat="1" ht="31.5" x14ac:dyDescent="0.2">
      <c r="A35" s="310" t="s">
        <v>698</v>
      </c>
      <c r="B35" s="244" t="s">
        <v>104</v>
      </c>
      <c r="C35" s="298" t="s">
        <v>74</v>
      </c>
      <c r="D35" s="298" t="s">
        <v>80</v>
      </c>
      <c r="E35" s="53">
        <v>2030000000</v>
      </c>
      <c r="F35" s="294"/>
      <c r="G35" s="203">
        <f>G36</f>
        <v>59625</v>
      </c>
      <c r="H35" s="203">
        <f t="shared" ref="H35:I35" si="9">H36</f>
        <v>59600</v>
      </c>
      <c r="I35" s="203">
        <f t="shared" si="9"/>
        <v>59600</v>
      </c>
      <c r="J35" s="295"/>
      <c r="K35" s="295"/>
      <c r="L35" s="295"/>
    </row>
    <row r="36" spans="1:12" s="296" customFormat="1" ht="60" x14ac:dyDescent="0.2">
      <c r="A36" s="206" t="s">
        <v>72</v>
      </c>
      <c r="B36" s="245" t="s">
        <v>104</v>
      </c>
      <c r="C36" s="274" t="s">
        <v>74</v>
      </c>
      <c r="D36" s="274" t="s">
        <v>80</v>
      </c>
      <c r="E36" s="274" t="s">
        <v>369</v>
      </c>
      <c r="F36" s="275"/>
      <c r="G36" s="191">
        <f>G37+G38</f>
        <v>59625</v>
      </c>
      <c r="H36" s="191">
        <f t="shared" ref="H36:I36" si="10">H37+H38</f>
        <v>59600</v>
      </c>
      <c r="I36" s="191">
        <f t="shared" si="10"/>
        <v>59600</v>
      </c>
      <c r="J36" s="295"/>
      <c r="K36" s="295"/>
      <c r="L36" s="295"/>
    </row>
    <row r="37" spans="1:12" s="296" customFormat="1" ht="60" x14ac:dyDescent="0.2">
      <c r="A37" s="206" t="s">
        <v>111</v>
      </c>
      <c r="B37" s="245" t="s">
        <v>104</v>
      </c>
      <c r="C37" s="274" t="s">
        <v>74</v>
      </c>
      <c r="D37" s="274" t="s">
        <v>80</v>
      </c>
      <c r="E37" s="274" t="s">
        <v>369</v>
      </c>
      <c r="F37" s="275" t="s">
        <v>105</v>
      </c>
      <c r="G37" s="191">
        <v>43200</v>
      </c>
      <c r="H37" s="191">
        <v>43200</v>
      </c>
      <c r="I37" s="191">
        <v>43200</v>
      </c>
      <c r="J37" s="295"/>
      <c r="K37" s="295"/>
      <c r="L37" s="295"/>
    </row>
    <row r="38" spans="1:12" s="296" customFormat="1" ht="30" x14ac:dyDescent="0.2">
      <c r="A38" s="119" t="s">
        <v>113</v>
      </c>
      <c r="B38" s="245" t="s">
        <v>104</v>
      </c>
      <c r="C38" s="274" t="s">
        <v>74</v>
      </c>
      <c r="D38" s="274" t="s">
        <v>80</v>
      </c>
      <c r="E38" s="274" t="s">
        <v>369</v>
      </c>
      <c r="F38" s="275" t="s">
        <v>106</v>
      </c>
      <c r="G38" s="191">
        <f>16400+25</f>
        <v>16425</v>
      </c>
      <c r="H38" s="191">
        <v>16400</v>
      </c>
      <c r="I38" s="191">
        <v>16400</v>
      </c>
      <c r="J38" s="295"/>
      <c r="K38" s="295"/>
      <c r="L38" s="295"/>
    </row>
    <row r="39" spans="1:12" s="306" customFormat="1" ht="15.75" x14ac:dyDescent="0.25">
      <c r="A39" s="135" t="s">
        <v>110</v>
      </c>
      <c r="B39" s="244" t="s">
        <v>104</v>
      </c>
      <c r="C39" s="243" t="s">
        <v>74</v>
      </c>
      <c r="D39" s="243" t="s">
        <v>80</v>
      </c>
      <c r="E39" s="243" t="s">
        <v>216</v>
      </c>
      <c r="F39" s="276"/>
      <c r="G39" s="354">
        <f>G40</f>
        <v>8032975.9800000004</v>
      </c>
      <c r="H39" s="354">
        <f t="shared" ref="H39:I39" si="11">H41+H44</f>
        <v>2161500</v>
      </c>
      <c r="I39" s="354">
        <f t="shared" si="11"/>
        <v>2161500</v>
      </c>
      <c r="J39" s="305"/>
      <c r="K39" s="305"/>
      <c r="L39" s="305"/>
    </row>
    <row r="40" spans="1:12" s="296" customFormat="1" x14ac:dyDescent="0.2">
      <c r="A40" s="119" t="s">
        <v>89</v>
      </c>
      <c r="B40" s="245" t="s">
        <v>104</v>
      </c>
      <c r="C40" s="274" t="s">
        <v>74</v>
      </c>
      <c r="D40" s="274" t="s">
        <v>80</v>
      </c>
      <c r="E40" s="274" t="s">
        <v>219</v>
      </c>
      <c r="F40" s="275"/>
      <c r="G40" s="191">
        <f>G41+G44</f>
        <v>8032975.9800000004</v>
      </c>
      <c r="H40" s="191">
        <f t="shared" ref="H40:I40" si="12">H41+H44</f>
        <v>2161500</v>
      </c>
      <c r="I40" s="191">
        <f t="shared" si="12"/>
        <v>2161500</v>
      </c>
      <c r="J40" s="295"/>
      <c r="K40" s="295"/>
      <c r="L40" s="295"/>
    </row>
    <row r="41" spans="1:12" s="296" customFormat="1" ht="30" x14ac:dyDescent="0.2">
      <c r="A41" s="206" t="s">
        <v>701</v>
      </c>
      <c r="B41" s="245" t="s">
        <v>104</v>
      </c>
      <c r="C41" s="274" t="s">
        <v>74</v>
      </c>
      <c r="D41" s="274" t="s">
        <v>80</v>
      </c>
      <c r="E41" s="274" t="s">
        <v>306</v>
      </c>
      <c r="F41" s="275"/>
      <c r="G41" s="191">
        <f>G42+G43</f>
        <v>2161494.7800000003</v>
      </c>
      <c r="H41" s="191">
        <f t="shared" ref="H41:I41" si="13">H42+H43</f>
        <v>2161500</v>
      </c>
      <c r="I41" s="191">
        <f t="shared" si="13"/>
        <v>2161500</v>
      </c>
      <c r="J41" s="295"/>
      <c r="K41" s="295"/>
      <c r="L41" s="295"/>
    </row>
    <row r="42" spans="1:12" s="296" customFormat="1" ht="60" x14ac:dyDescent="0.2">
      <c r="A42" s="119" t="s">
        <v>111</v>
      </c>
      <c r="B42" s="245" t="s">
        <v>104</v>
      </c>
      <c r="C42" s="274" t="s">
        <v>74</v>
      </c>
      <c r="D42" s="274" t="s">
        <v>80</v>
      </c>
      <c r="E42" s="274" t="s">
        <v>306</v>
      </c>
      <c r="F42" s="275" t="s">
        <v>105</v>
      </c>
      <c r="G42" s="191">
        <f>2051200+21.82</f>
        <v>2051221.82</v>
      </c>
      <c r="H42" s="191">
        <v>2047700</v>
      </c>
      <c r="I42" s="355">
        <v>2051200</v>
      </c>
      <c r="J42" s="295"/>
      <c r="K42" s="295"/>
      <c r="L42" s="295"/>
    </row>
    <row r="43" spans="1:12" s="296" customFormat="1" ht="30" x14ac:dyDescent="0.2">
      <c r="A43" s="119" t="s">
        <v>113</v>
      </c>
      <c r="B43" s="245" t="s">
        <v>104</v>
      </c>
      <c r="C43" s="274" t="s">
        <v>74</v>
      </c>
      <c r="D43" s="274" t="s">
        <v>80</v>
      </c>
      <c r="E43" s="274" t="s">
        <v>306</v>
      </c>
      <c r="F43" s="275" t="s">
        <v>106</v>
      </c>
      <c r="G43" s="191">
        <f>110300-27.04</f>
        <v>110272.96000000001</v>
      </c>
      <c r="H43" s="191">
        <v>113800</v>
      </c>
      <c r="I43" s="355">
        <v>110300</v>
      </c>
      <c r="J43" s="295"/>
      <c r="K43" s="295"/>
      <c r="L43" s="295"/>
    </row>
    <row r="44" spans="1:12" s="296" customFormat="1" ht="30" x14ac:dyDescent="0.2">
      <c r="A44" s="119" t="s">
        <v>227</v>
      </c>
      <c r="B44" s="245" t="s">
        <v>104</v>
      </c>
      <c r="C44" s="274" t="s">
        <v>74</v>
      </c>
      <c r="D44" s="274" t="s">
        <v>80</v>
      </c>
      <c r="E44" s="311" t="s">
        <v>228</v>
      </c>
      <c r="F44" s="275"/>
      <c r="G44" s="191">
        <f>G45</f>
        <v>5871481.2000000002</v>
      </c>
      <c r="H44" s="191"/>
      <c r="I44" s="230"/>
      <c r="J44" s="295"/>
      <c r="K44" s="295"/>
      <c r="L44" s="295"/>
    </row>
    <row r="45" spans="1:12" s="296" customFormat="1" ht="45" x14ac:dyDescent="0.2">
      <c r="A45" s="119" t="s">
        <v>229</v>
      </c>
      <c r="B45" s="245" t="s">
        <v>104</v>
      </c>
      <c r="C45" s="274" t="s">
        <v>74</v>
      </c>
      <c r="D45" s="274" t="s">
        <v>80</v>
      </c>
      <c r="E45" s="311" t="s">
        <v>228</v>
      </c>
      <c r="F45" s="275" t="s">
        <v>230</v>
      </c>
      <c r="G45" s="356">
        <v>5871481.2000000002</v>
      </c>
      <c r="H45" s="191"/>
      <c r="I45" s="230"/>
      <c r="J45" s="295"/>
      <c r="K45" s="295"/>
      <c r="L45" s="295"/>
    </row>
    <row r="46" spans="1:12" s="296" customFormat="1" ht="15.75" x14ac:dyDescent="0.2">
      <c r="A46" s="278" t="s">
        <v>127</v>
      </c>
      <c r="B46" s="244" t="s">
        <v>104</v>
      </c>
      <c r="C46" s="243" t="s">
        <v>75</v>
      </c>
      <c r="D46" s="243"/>
      <c r="E46" s="243"/>
      <c r="F46" s="276"/>
      <c r="G46" s="354">
        <f t="shared" ref="G46:I50" si="14">G47</f>
        <v>0</v>
      </c>
      <c r="H46" s="354">
        <f t="shared" si="14"/>
        <v>0</v>
      </c>
      <c r="I46" s="354">
        <f t="shared" si="14"/>
        <v>0</v>
      </c>
      <c r="J46" s="295"/>
      <c r="K46" s="295"/>
      <c r="L46" s="295"/>
    </row>
    <row r="47" spans="1:12" s="296" customFormat="1" ht="22.5" customHeight="1" x14ac:dyDescent="0.2">
      <c r="A47" s="278" t="s">
        <v>128</v>
      </c>
      <c r="B47" s="244" t="s">
        <v>104</v>
      </c>
      <c r="C47" s="243" t="s">
        <v>75</v>
      </c>
      <c r="D47" s="243" t="s">
        <v>77</v>
      </c>
      <c r="E47" s="243"/>
      <c r="F47" s="276"/>
      <c r="G47" s="354">
        <f t="shared" si="14"/>
        <v>0</v>
      </c>
      <c r="H47" s="354">
        <f t="shared" si="14"/>
        <v>0</v>
      </c>
      <c r="I47" s="354">
        <f t="shared" si="14"/>
        <v>0</v>
      </c>
      <c r="J47" s="295"/>
      <c r="K47" s="295"/>
      <c r="L47" s="295"/>
    </row>
    <row r="48" spans="1:12" s="296" customFormat="1" ht="15.75" x14ac:dyDescent="0.2">
      <c r="A48" s="278" t="s">
        <v>89</v>
      </c>
      <c r="B48" s="244" t="s">
        <v>104</v>
      </c>
      <c r="C48" s="243" t="s">
        <v>75</v>
      </c>
      <c r="D48" s="243" t="s">
        <v>77</v>
      </c>
      <c r="E48" s="243" t="s">
        <v>216</v>
      </c>
      <c r="F48" s="276"/>
      <c r="G48" s="354">
        <f>G49</f>
        <v>0</v>
      </c>
      <c r="H48" s="354">
        <f t="shared" si="14"/>
        <v>0</v>
      </c>
      <c r="I48" s="354">
        <f t="shared" si="14"/>
        <v>0</v>
      </c>
      <c r="J48" s="295"/>
      <c r="K48" s="295"/>
      <c r="L48" s="295"/>
    </row>
    <row r="49" spans="1:12" s="296" customFormat="1" x14ac:dyDescent="0.2">
      <c r="A49" s="392" t="s">
        <v>131</v>
      </c>
      <c r="B49" s="245" t="s">
        <v>104</v>
      </c>
      <c r="C49" s="274" t="s">
        <v>75</v>
      </c>
      <c r="D49" s="274" t="s">
        <v>77</v>
      </c>
      <c r="E49" s="274" t="s">
        <v>716</v>
      </c>
      <c r="F49" s="275"/>
      <c r="G49" s="191">
        <f>G50</f>
        <v>0</v>
      </c>
      <c r="H49" s="191">
        <f t="shared" si="14"/>
        <v>0</v>
      </c>
      <c r="I49" s="191">
        <f t="shared" si="14"/>
        <v>0</v>
      </c>
      <c r="J49" s="295"/>
      <c r="K49" s="295"/>
      <c r="L49" s="295"/>
    </row>
    <row r="50" spans="1:12" s="296" customFormat="1" ht="30" x14ac:dyDescent="0.2">
      <c r="A50" s="206" t="s">
        <v>702</v>
      </c>
      <c r="B50" s="245" t="s">
        <v>104</v>
      </c>
      <c r="C50" s="274" t="s">
        <v>75</v>
      </c>
      <c r="D50" s="274" t="s">
        <v>77</v>
      </c>
      <c r="E50" s="274" t="s">
        <v>310</v>
      </c>
      <c r="F50" s="275"/>
      <c r="G50" s="191">
        <f t="shared" si="14"/>
        <v>0</v>
      </c>
      <c r="H50" s="192">
        <f t="shared" si="14"/>
        <v>0</v>
      </c>
      <c r="I50" s="192">
        <f t="shared" si="14"/>
        <v>0</v>
      </c>
      <c r="J50" s="295"/>
      <c r="K50" s="295"/>
      <c r="L50" s="295"/>
    </row>
    <row r="51" spans="1:12" s="296" customFormat="1" x14ac:dyDescent="0.2">
      <c r="A51" s="206" t="s">
        <v>131</v>
      </c>
      <c r="B51" s="245" t="s">
        <v>104</v>
      </c>
      <c r="C51" s="274" t="s">
        <v>75</v>
      </c>
      <c r="D51" s="274" t="s">
        <v>77</v>
      </c>
      <c r="E51" s="274" t="s">
        <v>310</v>
      </c>
      <c r="F51" s="275" t="s">
        <v>130</v>
      </c>
      <c r="G51" s="191">
        <f>2788200-2788200</f>
        <v>0</v>
      </c>
      <c r="H51" s="191">
        <f t="shared" ref="H51:I51" si="15">2788200-2788200</f>
        <v>0</v>
      </c>
      <c r="I51" s="191">
        <f t="shared" si="15"/>
        <v>0</v>
      </c>
      <c r="J51" s="295"/>
      <c r="K51" s="295"/>
      <c r="L51" s="295"/>
    </row>
    <row r="52" spans="1:12" s="296" customFormat="1" ht="31.5" x14ac:dyDescent="0.2">
      <c r="A52" s="278" t="s">
        <v>1</v>
      </c>
      <c r="B52" s="244" t="s">
        <v>104</v>
      </c>
      <c r="C52" s="243" t="s">
        <v>77</v>
      </c>
      <c r="D52" s="243"/>
      <c r="E52" s="243"/>
      <c r="F52" s="276"/>
      <c r="G52" s="354">
        <f t="shared" ref="G52:I56" si="16">G53</f>
        <v>156000</v>
      </c>
      <c r="H52" s="227">
        <f t="shared" si="16"/>
        <v>166500</v>
      </c>
      <c r="I52" s="227">
        <f t="shared" si="16"/>
        <v>176900</v>
      </c>
      <c r="J52" s="295"/>
      <c r="K52" s="295"/>
      <c r="L52" s="295"/>
    </row>
    <row r="53" spans="1:12" s="296" customFormat="1" ht="15.75" x14ac:dyDescent="0.2">
      <c r="A53" s="278" t="s">
        <v>150</v>
      </c>
      <c r="B53" s="245" t="s">
        <v>104</v>
      </c>
      <c r="C53" s="274" t="s">
        <v>77</v>
      </c>
      <c r="D53" s="274" t="s">
        <v>78</v>
      </c>
      <c r="E53" s="274"/>
      <c r="F53" s="275"/>
      <c r="G53" s="191">
        <f>G54</f>
        <v>156000</v>
      </c>
      <c r="H53" s="192">
        <f t="shared" si="16"/>
        <v>166500</v>
      </c>
      <c r="I53" s="192">
        <f t="shared" si="16"/>
        <v>176900</v>
      </c>
      <c r="J53" s="295"/>
      <c r="K53" s="295"/>
      <c r="L53" s="295"/>
    </row>
    <row r="54" spans="1:12" s="296" customFormat="1" ht="15.75" x14ac:dyDescent="0.2">
      <c r="A54" s="278" t="s">
        <v>89</v>
      </c>
      <c r="B54" s="244" t="s">
        <v>104</v>
      </c>
      <c r="C54" s="243" t="s">
        <v>77</v>
      </c>
      <c r="D54" s="243" t="s">
        <v>78</v>
      </c>
      <c r="E54" s="243" t="s">
        <v>216</v>
      </c>
      <c r="F54" s="276"/>
      <c r="G54" s="354">
        <f>G55</f>
        <v>156000</v>
      </c>
      <c r="H54" s="354">
        <f t="shared" si="16"/>
        <v>166500</v>
      </c>
      <c r="I54" s="354">
        <f t="shared" si="16"/>
        <v>176900</v>
      </c>
      <c r="J54" s="295"/>
      <c r="K54" s="295"/>
      <c r="L54" s="295"/>
    </row>
    <row r="55" spans="1:12" s="296" customFormat="1" x14ac:dyDescent="0.2">
      <c r="A55" s="392" t="s">
        <v>131</v>
      </c>
      <c r="B55" s="245" t="s">
        <v>104</v>
      </c>
      <c r="C55" s="274" t="s">
        <v>77</v>
      </c>
      <c r="D55" s="274" t="s">
        <v>78</v>
      </c>
      <c r="E55" s="274" t="s">
        <v>716</v>
      </c>
      <c r="F55" s="275"/>
      <c r="G55" s="191">
        <f>G56</f>
        <v>156000</v>
      </c>
      <c r="H55" s="191">
        <f t="shared" si="16"/>
        <v>166500</v>
      </c>
      <c r="I55" s="191">
        <f t="shared" si="16"/>
        <v>176900</v>
      </c>
      <c r="J55" s="295"/>
      <c r="K55" s="295"/>
      <c r="L55" s="295"/>
    </row>
    <row r="56" spans="1:12" s="296" customFormat="1" ht="30" x14ac:dyDescent="0.2">
      <c r="A56" s="119" t="s">
        <v>703</v>
      </c>
      <c r="B56" s="157" t="s">
        <v>104</v>
      </c>
      <c r="C56" s="238" t="s">
        <v>77</v>
      </c>
      <c r="D56" s="238" t="s">
        <v>78</v>
      </c>
      <c r="E56" s="238" t="s">
        <v>309</v>
      </c>
      <c r="F56" s="281"/>
      <c r="G56" s="357">
        <f t="shared" si="16"/>
        <v>156000</v>
      </c>
      <c r="H56" s="358">
        <f t="shared" si="16"/>
        <v>166500</v>
      </c>
      <c r="I56" s="358">
        <f t="shared" si="16"/>
        <v>176900</v>
      </c>
      <c r="J56" s="295"/>
      <c r="K56" s="295"/>
      <c r="L56" s="295"/>
    </row>
    <row r="57" spans="1:12" s="296" customFormat="1" x14ac:dyDescent="0.2">
      <c r="A57" s="119" t="s">
        <v>131</v>
      </c>
      <c r="B57" s="245" t="s">
        <v>104</v>
      </c>
      <c r="C57" s="238" t="s">
        <v>77</v>
      </c>
      <c r="D57" s="238" t="s">
        <v>78</v>
      </c>
      <c r="E57" s="312" t="s">
        <v>309</v>
      </c>
      <c r="F57" s="313" t="s">
        <v>130</v>
      </c>
      <c r="G57" s="357">
        <v>156000</v>
      </c>
      <c r="H57" s="358">
        <v>166500</v>
      </c>
      <c r="I57" s="120">
        <v>176900</v>
      </c>
      <c r="J57" s="295"/>
      <c r="K57" s="295"/>
      <c r="L57" s="295"/>
    </row>
    <row r="58" spans="1:12" s="296" customFormat="1" ht="15.75" x14ac:dyDescent="0.2">
      <c r="A58" s="278" t="s">
        <v>2</v>
      </c>
      <c r="B58" s="244" t="s">
        <v>104</v>
      </c>
      <c r="C58" s="243" t="s">
        <v>78</v>
      </c>
      <c r="D58" s="243"/>
      <c r="E58" s="243"/>
      <c r="F58" s="276"/>
      <c r="G58" s="354">
        <f>G59+G65</f>
        <v>47128946.240000002</v>
      </c>
      <c r="H58" s="354">
        <f t="shared" ref="H58:I58" si="17">H59+H65</f>
        <v>36810020</v>
      </c>
      <c r="I58" s="354">
        <f t="shared" si="17"/>
        <v>36809020</v>
      </c>
      <c r="J58" s="295"/>
      <c r="K58" s="295"/>
      <c r="L58" s="295"/>
    </row>
    <row r="59" spans="1:12" s="296" customFormat="1" ht="15.75" x14ac:dyDescent="0.2">
      <c r="A59" s="278" t="s">
        <v>129</v>
      </c>
      <c r="B59" s="244" t="s">
        <v>104</v>
      </c>
      <c r="C59" s="243" t="s">
        <v>78</v>
      </c>
      <c r="D59" s="243" t="s">
        <v>74</v>
      </c>
      <c r="E59" s="243"/>
      <c r="F59" s="276"/>
      <c r="G59" s="354">
        <f>G60</f>
        <v>1631656.64</v>
      </c>
      <c r="H59" s="354">
        <f t="shared" ref="H59:I61" si="18">H60</f>
        <v>1631700</v>
      </c>
      <c r="I59" s="354">
        <f t="shared" si="18"/>
        <v>1631700</v>
      </c>
      <c r="J59" s="295"/>
      <c r="K59" s="295"/>
      <c r="L59" s="295"/>
    </row>
    <row r="60" spans="1:12" s="296" customFormat="1" ht="15.75" x14ac:dyDescent="0.25">
      <c r="A60" s="135" t="s">
        <v>110</v>
      </c>
      <c r="B60" s="244" t="s">
        <v>104</v>
      </c>
      <c r="C60" s="243" t="s">
        <v>78</v>
      </c>
      <c r="D60" s="243" t="s">
        <v>74</v>
      </c>
      <c r="E60" s="243" t="s">
        <v>216</v>
      </c>
      <c r="F60" s="276"/>
      <c r="G60" s="354">
        <f>G61</f>
        <v>1631656.64</v>
      </c>
      <c r="H60" s="354">
        <f t="shared" si="18"/>
        <v>1631700</v>
      </c>
      <c r="I60" s="354">
        <f t="shared" si="18"/>
        <v>1631700</v>
      </c>
      <c r="J60" s="295"/>
      <c r="K60" s="295"/>
      <c r="L60" s="295"/>
    </row>
    <row r="61" spans="1:12" s="296" customFormat="1" x14ac:dyDescent="0.2">
      <c r="A61" s="119" t="s">
        <v>89</v>
      </c>
      <c r="B61" s="245" t="s">
        <v>104</v>
      </c>
      <c r="C61" s="274" t="s">
        <v>78</v>
      </c>
      <c r="D61" s="274" t="s">
        <v>74</v>
      </c>
      <c r="E61" s="274" t="s">
        <v>219</v>
      </c>
      <c r="F61" s="275"/>
      <c r="G61" s="191">
        <f>G62</f>
        <v>1631656.64</v>
      </c>
      <c r="H61" s="191">
        <f t="shared" si="18"/>
        <v>1631700</v>
      </c>
      <c r="I61" s="191">
        <f t="shared" si="18"/>
        <v>1631700</v>
      </c>
      <c r="J61" s="295"/>
      <c r="K61" s="295"/>
      <c r="L61" s="295"/>
    </row>
    <row r="62" spans="1:12" s="296" customFormat="1" ht="33" customHeight="1" x14ac:dyDescent="0.25">
      <c r="A62" s="279" t="s">
        <v>73</v>
      </c>
      <c r="B62" s="244" t="s">
        <v>104</v>
      </c>
      <c r="C62" s="241" t="s">
        <v>78</v>
      </c>
      <c r="D62" s="241" t="s">
        <v>74</v>
      </c>
      <c r="E62" s="241" t="s">
        <v>307</v>
      </c>
      <c r="F62" s="280"/>
      <c r="G62" s="359">
        <f>G63+G64</f>
        <v>1631656.64</v>
      </c>
      <c r="H62" s="359">
        <f t="shared" ref="H62:I62" si="19">H63+H64</f>
        <v>1631700</v>
      </c>
      <c r="I62" s="359">
        <f t="shared" si="19"/>
        <v>1631700</v>
      </c>
      <c r="J62" s="295"/>
      <c r="K62" s="295"/>
      <c r="L62" s="295"/>
    </row>
    <row r="63" spans="1:12" s="296" customFormat="1" ht="60" x14ac:dyDescent="0.2">
      <c r="A63" s="119" t="s">
        <v>111</v>
      </c>
      <c r="B63" s="245" t="s">
        <v>104</v>
      </c>
      <c r="C63" s="238" t="s">
        <v>78</v>
      </c>
      <c r="D63" s="238" t="s">
        <v>74</v>
      </c>
      <c r="E63" s="238" t="s">
        <v>307</v>
      </c>
      <c r="F63" s="281" t="s">
        <v>105</v>
      </c>
      <c r="G63" s="360">
        <f>1598600-43.36</f>
        <v>1598556.64</v>
      </c>
      <c r="H63" s="360">
        <v>1586200</v>
      </c>
      <c r="I63" s="360">
        <v>1586200</v>
      </c>
      <c r="J63" s="295"/>
      <c r="K63" s="295"/>
      <c r="L63" s="295"/>
    </row>
    <row r="64" spans="1:12" s="296" customFormat="1" ht="30" x14ac:dyDescent="0.2">
      <c r="A64" s="119" t="s">
        <v>113</v>
      </c>
      <c r="B64" s="245" t="s">
        <v>104</v>
      </c>
      <c r="C64" s="238" t="s">
        <v>78</v>
      </c>
      <c r="D64" s="238" t="s">
        <v>74</v>
      </c>
      <c r="E64" s="238" t="s">
        <v>307</v>
      </c>
      <c r="F64" s="281" t="s">
        <v>106</v>
      </c>
      <c r="G64" s="358">
        <v>33100</v>
      </c>
      <c r="H64" s="358">
        <v>45500</v>
      </c>
      <c r="I64" s="358">
        <v>45500</v>
      </c>
      <c r="J64" s="295"/>
      <c r="K64" s="295"/>
      <c r="L64" s="295"/>
    </row>
    <row r="65" spans="1:12" s="296" customFormat="1" ht="15.75" x14ac:dyDescent="0.2">
      <c r="A65" s="278" t="s">
        <v>3</v>
      </c>
      <c r="B65" s="245" t="s">
        <v>104</v>
      </c>
      <c r="C65" s="243" t="s">
        <v>78</v>
      </c>
      <c r="D65" s="243" t="s">
        <v>4</v>
      </c>
      <c r="E65" s="274"/>
      <c r="F65" s="275"/>
      <c r="G65" s="354">
        <f>G66+G87</f>
        <v>45497289.600000001</v>
      </c>
      <c r="H65" s="354">
        <f>H66+H87</f>
        <v>35178320</v>
      </c>
      <c r="I65" s="354">
        <f>I66+I87</f>
        <v>35177320</v>
      </c>
      <c r="J65" s="295"/>
      <c r="K65" s="295"/>
      <c r="L65" s="295"/>
    </row>
    <row r="66" spans="1:12" s="306" customFormat="1" ht="47.25" x14ac:dyDescent="0.25">
      <c r="A66" s="278" t="s">
        <v>704</v>
      </c>
      <c r="B66" s="245" t="s">
        <v>104</v>
      </c>
      <c r="C66" s="243" t="s">
        <v>78</v>
      </c>
      <c r="D66" s="243" t="s">
        <v>4</v>
      </c>
      <c r="E66" s="243" t="s">
        <v>337</v>
      </c>
      <c r="F66" s="276"/>
      <c r="G66" s="354">
        <f>G67+G80</f>
        <v>44444564.649999999</v>
      </c>
      <c r="H66" s="354">
        <f t="shared" ref="H66:I66" si="20">H67+H80</f>
        <v>34718300</v>
      </c>
      <c r="I66" s="354">
        <f t="shared" si="20"/>
        <v>34717300</v>
      </c>
      <c r="J66" s="305"/>
      <c r="K66" s="305"/>
      <c r="L66" s="305"/>
    </row>
    <row r="67" spans="1:12" s="296" customFormat="1" ht="30" x14ac:dyDescent="0.2">
      <c r="A67" s="119" t="s">
        <v>718</v>
      </c>
      <c r="B67" s="245" t="s">
        <v>104</v>
      </c>
      <c r="C67" s="274" t="s">
        <v>78</v>
      </c>
      <c r="D67" s="274" t="s">
        <v>4</v>
      </c>
      <c r="E67" s="274" t="s">
        <v>717</v>
      </c>
      <c r="F67" s="275"/>
      <c r="G67" s="191">
        <f>G68+G70+G72+G74+G76+G78</f>
        <v>33570122.710000001</v>
      </c>
      <c r="H67" s="191">
        <f t="shared" ref="H67:I67" si="21">H70+H72+H74+H76+H78</f>
        <v>23843900</v>
      </c>
      <c r="I67" s="191">
        <f t="shared" si="21"/>
        <v>23842900</v>
      </c>
      <c r="J67" s="295"/>
      <c r="K67" s="295"/>
      <c r="L67" s="295"/>
    </row>
    <row r="68" spans="1:12" s="296" customFormat="1" ht="45" x14ac:dyDescent="0.2">
      <c r="A68" s="119" t="s">
        <v>747</v>
      </c>
      <c r="B68" s="245" t="s">
        <v>104</v>
      </c>
      <c r="C68" s="274" t="s">
        <v>78</v>
      </c>
      <c r="D68" s="274" t="s">
        <v>4</v>
      </c>
      <c r="E68" s="274" t="s">
        <v>746</v>
      </c>
      <c r="F68" s="275"/>
      <c r="G68" s="191">
        <f>G69</f>
        <v>9718303.7100000009</v>
      </c>
      <c r="H68" s="191"/>
      <c r="I68" s="191"/>
      <c r="J68" s="295"/>
      <c r="K68" s="295"/>
      <c r="L68" s="295"/>
    </row>
    <row r="69" spans="1:12" s="296" customFormat="1" x14ac:dyDescent="0.2">
      <c r="A69" s="119" t="s">
        <v>114</v>
      </c>
      <c r="B69" s="245" t="s">
        <v>104</v>
      </c>
      <c r="C69" s="274" t="s">
        <v>78</v>
      </c>
      <c r="D69" s="274" t="s">
        <v>4</v>
      </c>
      <c r="E69" s="274" t="s">
        <v>746</v>
      </c>
      <c r="F69" s="275" t="s">
        <v>107</v>
      </c>
      <c r="G69" s="191">
        <v>9718303.7100000009</v>
      </c>
      <c r="H69" s="191"/>
      <c r="I69" s="191"/>
      <c r="J69" s="295">
        <v>9718303.7100000009</v>
      </c>
      <c r="K69" s="295"/>
      <c r="L69" s="295"/>
    </row>
    <row r="70" spans="1:12" s="296" customFormat="1" ht="30" x14ac:dyDescent="0.2">
      <c r="A70" s="206" t="s">
        <v>631</v>
      </c>
      <c r="B70" s="245" t="s">
        <v>104</v>
      </c>
      <c r="C70" s="274" t="s">
        <v>78</v>
      </c>
      <c r="D70" s="274" t="s">
        <v>4</v>
      </c>
      <c r="E70" s="131" t="s">
        <v>632</v>
      </c>
      <c r="F70" s="275"/>
      <c r="G70" s="191">
        <f>G71</f>
        <v>13960000</v>
      </c>
      <c r="H70" s="191">
        <f t="shared" ref="H70:I70" si="22">H71</f>
        <v>13960000</v>
      </c>
      <c r="I70" s="191">
        <f t="shared" si="22"/>
        <v>13960000</v>
      </c>
      <c r="J70" s="295"/>
      <c r="K70" s="295"/>
      <c r="L70" s="295"/>
    </row>
    <row r="71" spans="1:12" s="296" customFormat="1" x14ac:dyDescent="0.2">
      <c r="A71" s="119" t="s">
        <v>114</v>
      </c>
      <c r="B71" s="245" t="s">
        <v>104</v>
      </c>
      <c r="C71" s="274" t="s">
        <v>78</v>
      </c>
      <c r="D71" s="274" t="s">
        <v>4</v>
      </c>
      <c r="E71" s="131" t="s">
        <v>632</v>
      </c>
      <c r="F71" s="275" t="s">
        <v>107</v>
      </c>
      <c r="G71" s="191">
        <v>13960000</v>
      </c>
      <c r="H71" s="191">
        <v>13960000</v>
      </c>
      <c r="I71" s="191">
        <v>13960000</v>
      </c>
      <c r="J71" s="295"/>
      <c r="K71" s="295"/>
      <c r="L71" s="295"/>
    </row>
    <row r="72" spans="1:12" s="296" customFormat="1" ht="30" x14ac:dyDescent="0.2">
      <c r="A72" s="206" t="s">
        <v>634</v>
      </c>
      <c r="B72" s="245" t="s">
        <v>104</v>
      </c>
      <c r="C72" s="274" t="s">
        <v>78</v>
      </c>
      <c r="D72" s="274" t="s">
        <v>4</v>
      </c>
      <c r="E72" s="131" t="s">
        <v>633</v>
      </c>
      <c r="F72" s="275"/>
      <c r="G72" s="191">
        <f>G73</f>
        <v>1485294</v>
      </c>
      <c r="H72" s="191">
        <f t="shared" ref="H72:I72" si="23">H73</f>
        <v>1485300</v>
      </c>
      <c r="I72" s="191">
        <f t="shared" si="23"/>
        <v>1485300</v>
      </c>
      <c r="J72" s="295"/>
      <c r="K72" s="295"/>
      <c r="L72" s="295"/>
    </row>
    <row r="73" spans="1:12" s="296" customFormat="1" x14ac:dyDescent="0.2">
      <c r="A73" s="119" t="s">
        <v>114</v>
      </c>
      <c r="B73" s="245" t="s">
        <v>104</v>
      </c>
      <c r="C73" s="274" t="s">
        <v>78</v>
      </c>
      <c r="D73" s="274" t="s">
        <v>4</v>
      </c>
      <c r="E73" s="131" t="s">
        <v>633</v>
      </c>
      <c r="F73" s="275" t="s">
        <v>107</v>
      </c>
      <c r="G73" s="191">
        <f>1485300-6</f>
        <v>1485294</v>
      </c>
      <c r="H73" s="191">
        <v>1485300</v>
      </c>
      <c r="I73" s="191">
        <v>1485300</v>
      </c>
      <c r="J73" s="295"/>
      <c r="K73" s="295"/>
      <c r="L73" s="295"/>
    </row>
    <row r="74" spans="1:12" s="296" customFormat="1" ht="30" x14ac:dyDescent="0.2">
      <c r="A74" s="119" t="s">
        <v>636</v>
      </c>
      <c r="B74" s="245" t="s">
        <v>104</v>
      </c>
      <c r="C74" s="274" t="s">
        <v>78</v>
      </c>
      <c r="D74" s="274" t="s">
        <v>4</v>
      </c>
      <c r="E74" s="131" t="s">
        <v>641</v>
      </c>
      <c r="F74" s="275"/>
      <c r="G74" s="191">
        <f>G75</f>
        <v>174000</v>
      </c>
      <c r="H74" s="191">
        <f t="shared" ref="H74:I74" si="24">H75</f>
        <v>174000</v>
      </c>
      <c r="I74" s="191">
        <f t="shared" si="24"/>
        <v>174000</v>
      </c>
      <c r="J74" s="295"/>
      <c r="K74" s="295"/>
      <c r="L74" s="295"/>
    </row>
    <row r="75" spans="1:12" s="296" customFormat="1" x14ac:dyDescent="0.2">
      <c r="A75" s="119" t="s">
        <v>114</v>
      </c>
      <c r="B75" s="245" t="s">
        <v>104</v>
      </c>
      <c r="C75" s="274" t="s">
        <v>78</v>
      </c>
      <c r="D75" s="274" t="s">
        <v>4</v>
      </c>
      <c r="E75" s="131" t="s">
        <v>641</v>
      </c>
      <c r="F75" s="275" t="s">
        <v>107</v>
      </c>
      <c r="G75" s="191">
        <v>174000</v>
      </c>
      <c r="H75" s="191">
        <v>174000</v>
      </c>
      <c r="I75" s="191">
        <v>174000</v>
      </c>
      <c r="J75" s="295"/>
      <c r="K75" s="295"/>
      <c r="L75" s="295"/>
    </row>
    <row r="76" spans="1:12" s="296" customFormat="1" ht="45" x14ac:dyDescent="0.2">
      <c r="A76" s="206" t="s">
        <v>637</v>
      </c>
      <c r="B76" s="245" t="s">
        <v>104</v>
      </c>
      <c r="C76" s="274" t="s">
        <v>78</v>
      </c>
      <c r="D76" s="274" t="s">
        <v>4</v>
      </c>
      <c r="E76" s="131" t="s">
        <v>638</v>
      </c>
      <c r="F76" s="275"/>
      <c r="G76" s="191">
        <f>G77</f>
        <v>1872990</v>
      </c>
      <c r="H76" s="191">
        <f t="shared" ref="H76:I76" si="25">H77</f>
        <v>1873000</v>
      </c>
      <c r="I76" s="191">
        <f t="shared" si="25"/>
        <v>1873000</v>
      </c>
      <c r="J76" s="295"/>
      <c r="K76" s="295"/>
      <c r="L76" s="295"/>
    </row>
    <row r="77" spans="1:12" s="296" customFormat="1" x14ac:dyDescent="0.2">
      <c r="A77" s="119" t="s">
        <v>114</v>
      </c>
      <c r="B77" s="245" t="s">
        <v>104</v>
      </c>
      <c r="C77" s="274" t="s">
        <v>78</v>
      </c>
      <c r="D77" s="274" t="s">
        <v>4</v>
      </c>
      <c r="E77" s="131" t="s">
        <v>638</v>
      </c>
      <c r="F77" s="275" t="s">
        <v>107</v>
      </c>
      <c r="G77" s="191">
        <f>1873000-10</f>
        <v>1872990</v>
      </c>
      <c r="H77" s="191">
        <v>1873000</v>
      </c>
      <c r="I77" s="191">
        <v>1873000</v>
      </c>
      <c r="J77" s="295"/>
      <c r="K77" s="295"/>
      <c r="L77" s="295"/>
    </row>
    <row r="78" spans="1:12" s="296" customFormat="1" ht="30" x14ac:dyDescent="0.2">
      <c r="A78" s="206" t="s">
        <v>640</v>
      </c>
      <c r="B78" s="245" t="s">
        <v>104</v>
      </c>
      <c r="C78" s="274" t="s">
        <v>78</v>
      </c>
      <c r="D78" s="274" t="s">
        <v>4</v>
      </c>
      <c r="E78" s="131" t="s">
        <v>639</v>
      </c>
      <c r="F78" s="275"/>
      <c r="G78" s="191">
        <f>G79</f>
        <v>6359535</v>
      </c>
      <c r="H78" s="191">
        <f t="shared" ref="H78:I78" si="26">H79</f>
        <v>6351600</v>
      </c>
      <c r="I78" s="191">
        <f t="shared" si="26"/>
        <v>6350600</v>
      </c>
      <c r="J78" s="295"/>
      <c r="K78" s="295"/>
      <c r="L78" s="295"/>
    </row>
    <row r="79" spans="1:12" s="296" customFormat="1" x14ac:dyDescent="0.2">
      <c r="A79" s="119" t="s">
        <v>114</v>
      </c>
      <c r="B79" s="245" t="s">
        <v>104</v>
      </c>
      <c r="C79" s="274" t="s">
        <v>78</v>
      </c>
      <c r="D79" s="274" t="s">
        <v>4</v>
      </c>
      <c r="E79" s="131" t="s">
        <v>639</v>
      </c>
      <c r="F79" s="275" t="s">
        <v>107</v>
      </c>
      <c r="G79" s="191">
        <f>6359500+35</f>
        <v>6359535</v>
      </c>
      <c r="H79" s="191">
        <v>6351600</v>
      </c>
      <c r="I79" s="230">
        <v>6350600</v>
      </c>
      <c r="J79" s="295"/>
      <c r="K79" s="295"/>
      <c r="L79" s="295"/>
    </row>
    <row r="80" spans="1:12" s="296" customFormat="1" x14ac:dyDescent="0.2">
      <c r="A80" s="119" t="s">
        <v>405</v>
      </c>
      <c r="B80" s="245" t="s">
        <v>104</v>
      </c>
      <c r="C80" s="274" t="s">
        <v>78</v>
      </c>
      <c r="D80" s="274" t="s">
        <v>4</v>
      </c>
      <c r="E80" s="131">
        <v>2510000000</v>
      </c>
      <c r="F80" s="275"/>
      <c r="G80" s="191">
        <f>G81</f>
        <v>10874441.939999999</v>
      </c>
      <c r="H80" s="191">
        <f t="shared" ref="H80:I80" si="27">H81</f>
        <v>10874400</v>
      </c>
      <c r="I80" s="191">
        <f t="shared" si="27"/>
        <v>10874400</v>
      </c>
      <c r="J80" s="295"/>
      <c r="K80" s="295"/>
      <c r="L80" s="295"/>
    </row>
    <row r="81" spans="1:12" s="296" customFormat="1" ht="45" x14ac:dyDescent="0.2">
      <c r="A81" s="206" t="s">
        <v>629</v>
      </c>
      <c r="B81" s="245" t="s">
        <v>104</v>
      </c>
      <c r="C81" s="274" t="s">
        <v>78</v>
      </c>
      <c r="D81" s="274" t="s">
        <v>4</v>
      </c>
      <c r="E81" s="274" t="s">
        <v>370</v>
      </c>
      <c r="F81" s="275"/>
      <c r="G81" s="191">
        <f>G82+G83+G84+G85</f>
        <v>10874441.939999999</v>
      </c>
      <c r="H81" s="191">
        <f t="shared" ref="H81:I81" si="28">H82+H83</f>
        <v>10874400</v>
      </c>
      <c r="I81" s="191">
        <f t="shared" si="28"/>
        <v>10874400</v>
      </c>
      <c r="J81" s="295"/>
      <c r="K81" s="295"/>
      <c r="L81" s="295"/>
    </row>
    <row r="82" spans="1:12" s="296" customFormat="1" ht="60" x14ac:dyDescent="0.2">
      <c r="A82" s="119" t="s">
        <v>111</v>
      </c>
      <c r="B82" s="245" t="s">
        <v>104</v>
      </c>
      <c r="C82" s="274" t="s">
        <v>78</v>
      </c>
      <c r="D82" s="274" t="s">
        <v>4</v>
      </c>
      <c r="E82" s="274" t="s">
        <v>370</v>
      </c>
      <c r="F82" s="275" t="s">
        <v>105</v>
      </c>
      <c r="G82" s="344">
        <f>9537198.6-68.51</f>
        <v>9537130.0899999999</v>
      </c>
      <c r="H82" s="344">
        <v>9537198.5999999996</v>
      </c>
      <c r="I82" s="344">
        <v>9537198.5999999996</v>
      </c>
      <c r="J82" s="295">
        <v>-68.510000000000005</v>
      </c>
      <c r="K82" s="295"/>
      <c r="L82" s="295"/>
    </row>
    <row r="83" spans="1:12" s="296" customFormat="1" ht="30" x14ac:dyDescent="0.2">
      <c r="A83" s="119" t="s">
        <v>113</v>
      </c>
      <c r="B83" s="245" t="s">
        <v>104</v>
      </c>
      <c r="C83" s="274" t="s">
        <v>78</v>
      </c>
      <c r="D83" s="274" t="s">
        <v>4</v>
      </c>
      <c r="E83" s="274" t="s">
        <v>370</v>
      </c>
      <c r="F83" s="275" t="s">
        <v>106</v>
      </c>
      <c r="G83" s="344">
        <f>1277201.4+41.94-516469.8</f>
        <v>760773.5399999998</v>
      </c>
      <c r="H83" s="344">
        <v>1337201.3999999999</v>
      </c>
      <c r="I83" s="344">
        <v>1337201.3999999999</v>
      </c>
      <c r="J83" s="295">
        <v>-516469.8</v>
      </c>
      <c r="K83" s="295"/>
      <c r="L83" s="295"/>
    </row>
    <row r="84" spans="1:12" s="296" customFormat="1" x14ac:dyDescent="0.2">
      <c r="A84" s="119" t="s">
        <v>117</v>
      </c>
      <c r="B84" s="245" t="s">
        <v>104</v>
      </c>
      <c r="C84" s="274" t="s">
        <v>78</v>
      </c>
      <c r="D84" s="274" t="s">
        <v>4</v>
      </c>
      <c r="E84" s="274" t="s">
        <v>370</v>
      </c>
      <c r="F84" s="282" t="s">
        <v>108</v>
      </c>
      <c r="G84" s="344">
        <f>60000+516469.8</f>
        <v>576469.80000000005</v>
      </c>
      <c r="H84" s="344"/>
      <c r="I84" s="230"/>
      <c r="J84" s="295">
        <v>516469.8</v>
      </c>
      <c r="K84" s="295"/>
      <c r="L84" s="295"/>
    </row>
    <row r="85" spans="1:12" s="296" customFormat="1" x14ac:dyDescent="0.2">
      <c r="A85" s="119" t="s">
        <v>114</v>
      </c>
      <c r="B85" s="245" t="s">
        <v>104</v>
      </c>
      <c r="C85" s="274" t="s">
        <v>78</v>
      </c>
      <c r="D85" s="274" t="s">
        <v>4</v>
      </c>
      <c r="E85" s="274" t="s">
        <v>370</v>
      </c>
      <c r="F85" s="282" t="s">
        <v>107</v>
      </c>
      <c r="G85" s="344">
        <v>68.510000000000005</v>
      </c>
      <c r="H85" s="344"/>
      <c r="I85" s="230"/>
      <c r="J85" s="295">
        <v>68.510000000000005</v>
      </c>
      <c r="K85" s="295"/>
      <c r="L85" s="295"/>
    </row>
    <row r="86" spans="1:12" s="296" customFormat="1" x14ac:dyDescent="0.2">
      <c r="A86" s="119" t="s">
        <v>131</v>
      </c>
      <c r="B86" s="245" t="s">
        <v>104</v>
      </c>
      <c r="C86" s="274" t="s">
        <v>78</v>
      </c>
      <c r="D86" s="274" t="s">
        <v>4</v>
      </c>
      <c r="E86" s="274" t="s">
        <v>716</v>
      </c>
      <c r="F86" s="282"/>
      <c r="G86" s="344">
        <f>G87</f>
        <v>1052724.95</v>
      </c>
      <c r="H86" s="344">
        <f t="shared" ref="H86:I86" si="29">H87</f>
        <v>460020</v>
      </c>
      <c r="I86" s="344">
        <f t="shared" si="29"/>
        <v>460020</v>
      </c>
      <c r="J86" s="295"/>
      <c r="K86" s="295"/>
      <c r="L86" s="295"/>
    </row>
    <row r="87" spans="1:12" s="296" customFormat="1" ht="60" x14ac:dyDescent="0.2">
      <c r="A87" s="119" t="s">
        <v>705</v>
      </c>
      <c r="B87" s="245" t="s">
        <v>104</v>
      </c>
      <c r="C87" s="274" t="s">
        <v>78</v>
      </c>
      <c r="D87" s="274" t="s">
        <v>4</v>
      </c>
      <c r="E87" s="274" t="s">
        <v>311</v>
      </c>
      <c r="F87" s="275"/>
      <c r="G87" s="344">
        <f>G88</f>
        <v>1052724.95</v>
      </c>
      <c r="H87" s="344">
        <f t="shared" ref="H87:I87" si="30">H88</f>
        <v>460020</v>
      </c>
      <c r="I87" s="344">
        <f t="shared" si="30"/>
        <v>460020</v>
      </c>
      <c r="J87" s="295"/>
      <c r="K87" s="295"/>
      <c r="L87" s="295"/>
    </row>
    <row r="88" spans="1:12" s="296" customFormat="1" x14ac:dyDescent="0.2">
      <c r="A88" s="206" t="s">
        <v>131</v>
      </c>
      <c r="B88" s="245" t="s">
        <v>104</v>
      </c>
      <c r="C88" s="274" t="s">
        <v>78</v>
      </c>
      <c r="D88" s="274" t="s">
        <v>4</v>
      </c>
      <c r="E88" s="274" t="s">
        <v>311</v>
      </c>
      <c r="F88" s="275" t="s">
        <v>130</v>
      </c>
      <c r="G88" s="344">
        <f>460000+20+592704.95</f>
        <v>1052724.95</v>
      </c>
      <c r="H88" s="344">
        <f t="shared" ref="H88:I88" si="31">460000+20</f>
        <v>460020</v>
      </c>
      <c r="I88" s="344">
        <f t="shared" si="31"/>
        <v>460020</v>
      </c>
      <c r="J88" s="295">
        <v>592704.94999999995</v>
      </c>
      <c r="K88" s="295"/>
      <c r="L88" s="295"/>
    </row>
    <row r="89" spans="1:12" s="296" customFormat="1" ht="15.75" x14ac:dyDescent="0.2">
      <c r="A89" s="386" t="s">
        <v>12</v>
      </c>
      <c r="B89" s="244" t="s">
        <v>104</v>
      </c>
      <c r="C89" s="243" t="s">
        <v>88</v>
      </c>
      <c r="D89" s="243"/>
      <c r="E89" s="243"/>
      <c r="F89" s="276"/>
      <c r="G89" s="354">
        <f>G90+G100+G123+G127</f>
        <v>941601500</v>
      </c>
      <c r="H89" s="354">
        <f>H90+H100+H123+H127</f>
        <v>781147400</v>
      </c>
      <c r="I89" s="354">
        <f>I90+I100+I123+I127</f>
        <v>899296600</v>
      </c>
      <c r="J89" s="295"/>
      <c r="K89" s="295"/>
      <c r="L89" s="295"/>
    </row>
    <row r="90" spans="1:12" s="296" customFormat="1" ht="15.75" x14ac:dyDescent="0.2">
      <c r="A90" s="386" t="s">
        <v>13</v>
      </c>
      <c r="B90" s="244" t="s">
        <v>104</v>
      </c>
      <c r="C90" s="243" t="s">
        <v>88</v>
      </c>
      <c r="D90" s="243" t="s">
        <v>74</v>
      </c>
      <c r="E90" s="243"/>
      <c r="F90" s="276"/>
      <c r="G90" s="354">
        <f>G91+G97</f>
        <v>270219000.00000006</v>
      </c>
      <c r="H90" s="354">
        <f>H91+H97</f>
        <v>239844500</v>
      </c>
      <c r="I90" s="354">
        <f>I91+I97</f>
        <v>298044500</v>
      </c>
      <c r="J90" s="295"/>
      <c r="K90" s="295"/>
      <c r="L90" s="295"/>
    </row>
    <row r="91" spans="1:12" s="296" customFormat="1" ht="15.75" x14ac:dyDescent="0.25">
      <c r="A91" s="135" t="s">
        <v>706</v>
      </c>
      <c r="B91" s="244" t="s">
        <v>104</v>
      </c>
      <c r="C91" s="243" t="s">
        <v>88</v>
      </c>
      <c r="D91" s="243" t="s">
        <v>74</v>
      </c>
      <c r="E91" s="243" t="s">
        <v>328</v>
      </c>
      <c r="F91" s="276"/>
      <c r="G91" s="354">
        <f>G92</f>
        <v>269283000.00000006</v>
      </c>
      <c r="H91" s="354">
        <f t="shared" ref="H91:I91" si="32">H92</f>
        <v>238908500</v>
      </c>
      <c r="I91" s="354">
        <f t="shared" si="32"/>
        <v>297108500</v>
      </c>
      <c r="J91" s="295"/>
      <c r="K91" s="295"/>
      <c r="L91" s="295"/>
    </row>
    <row r="92" spans="1:12" s="306" customFormat="1" x14ac:dyDescent="0.25">
      <c r="A92" s="315" t="s">
        <v>557</v>
      </c>
      <c r="B92" s="245" t="s">
        <v>104</v>
      </c>
      <c r="C92" s="274" t="s">
        <v>88</v>
      </c>
      <c r="D92" s="274" t="s">
        <v>74</v>
      </c>
      <c r="E92" s="274" t="s">
        <v>327</v>
      </c>
      <c r="F92" s="275"/>
      <c r="G92" s="344">
        <f>G93</f>
        <v>269283000.00000006</v>
      </c>
      <c r="H92" s="344">
        <f t="shared" ref="H92:I92" si="33">H93</f>
        <v>238908500</v>
      </c>
      <c r="I92" s="344">
        <f t="shared" si="33"/>
        <v>297108500</v>
      </c>
      <c r="J92" s="305"/>
      <c r="K92" s="305"/>
      <c r="L92" s="305"/>
    </row>
    <row r="93" spans="1:12" s="296" customFormat="1" ht="45" x14ac:dyDescent="0.2">
      <c r="A93" s="315" t="s">
        <v>708</v>
      </c>
      <c r="B93" s="245" t="s">
        <v>104</v>
      </c>
      <c r="C93" s="274" t="s">
        <v>88</v>
      </c>
      <c r="D93" s="274" t="s">
        <v>74</v>
      </c>
      <c r="E93" s="274" t="s">
        <v>707</v>
      </c>
      <c r="F93" s="275"/>
      <c r="G93" s="191">
        <f>G94+G95+G96</f>
        <v>269283000.00000006</v>
      </c>
      <c r="H93" s="191">
        <f>H94+H95+H96</f>
        <v>238908500</v>
      </c>
      <c r="I93" s="191">
        <f>I94+I95+I96</f>
        <v>297108500</v>
      </c>
      <c r="J93" s="295"/>
      <c r="K93" s="295"/>
      <c r="L93" s="295"/>
    </row>
    <row r="94" spans="1:12" s="296" customFormat="1" ht="63" customHeight="1" x14ac:dyDescent="0.2">
      <c r="A94" s="119" t="s">
        <v>111</v>
      </c>
      <c r="B94" s="245" t="s">
        <v>104</v>
      </c>
      <c r="C94" s="274" t="s">
        <v>88</v>
      </c>
      <c r="D94" s="274" t="s">
        <v>74</v>
      </c>
      <c r="E94" s="274" t="s">
        <v>707</v>
      </c>
      <c r="F94" s="275" t="s">
        <v>105</v>
      </c>
      <c r="G94" s="191">
        <f>262123230-158538.92</f>
        <v>261964691.08000001</v>
      </c>
      <c r="H94" s="191">
        <v>231748730</v>
      </c>
      <c r="I94" s="191">
        <v>289948730</v>
      </c>
      <c r="J94" s="295"/>
      <c r="K94" s="295"/>
      <c r="L94" s="295"/>
    </row>
    <row r="95" spans="1:12" s="296" customFormat="1" ht="30" x14ac:dyDescent="0.2">
      <c r="A95" s="119" t="s">
        <v>113</v>
      </c>
      <c r="B95" s="245" t="s">
        <v>104</v>
      </c>
      <c r="C95" s="274" t="s">
        <v>88</v>
      </c>
      <c r="D95" s="274" t="s">
        <v>74</v>
      </c>
      <c r="E95" s="274" t="s">
        <v>707</v>
      </c>
      <c r="F95" s="275" t="s">
        <v>106</v>
      </c>
      <c r="G95" s="191">
        <v>7159770</v>
      </c>
      <c r="H95" s="191">
        <v>7159770</v>
      </c>
      <c r="I95" s="355">
        <v>7159770</v>
      </c>
      <c r="J95" s="295"/>
      <c r="K95" s="295"/>
      <c r="L95" s="295"/>
    </row>
    <row r="96" spans="1:12" s="296" customFormat="1" x14ac:dyDescent="0.2">
      <c r="A96" s="119" t="s">
        <v>117</v>
      </c>
      <c r="B96" s="245" t="s">
        <v>104</v>
      </c>
      <c r="C96" s="274" t="s">
        <v>88</v>
      </c>
      <c r="D96" s="274" t="s">
        <v>74</v>
      </c>
      <c r="E96" s="288" t="s">
        <v>707</v>
      </c>
      <c r="F96" s="309" t="s">
        <v>108</v>
      </c>
      <c r="G96" s="344">
        <v>158538.92000000001</v>
      </c>
      <c r="H96" s="191"/>
      <c r="I96" s="230"/>
      <c r="J96" s="295"/>
      <c r="K96" s="295"/>
      <c r="L96" s="295"/>
    </row>
    <row r="97" spans="1:12" s="296" customFormat="1" ht="15.75" x14ac:dyDescent="0.2">
      <c r="A97" s="277" t="s">
        <v>709</v>
      </c>
      <c r="B97" s="244" t="s">
        <v>104</v>
      </c>
      <c r="C97" s="243" t="s">
        <v>88</v>
      </c>
      <c r="D97" s="243" t="s">
        <v>74</v>
      </c>
      <c r="E97" s="289" t="s">
        <v>371</v>
      </c>
      <c r="F97" s="276"/>
      <c r="G97" s="361">
        <f>G98</f>
        <v>936000</v>
      </c>
      <c r="H97" s="361">
        <f t="shared" ref="H97:I97" si="34">H98</f>
        <v>936000</v>
      </c>
      <c r="I97" s="361">
        <f t="shared" si="34"/>
        <v>936000</v>
      </c>
      <c r="J97" s="295"/>
      <c r="K97" s="295"/>
      <c r="L97" s="295"/>
    </row>
    <row r="98" spans="1:12" s="296" customFormat="1" ht="60" x14ac:dyDescent="0.2">
      <c r="A98" s="119" t="s">
        <v>715</v>
      </c>
      <c r="B98" s="245" t="s">
        <v>104</v>
      </c>
      <c r="C98" s="274" t="s">
        <v>88</v>
      </c>
      <c r="D98" s="274" t="s">
        <v>74</v>
      </c>
      <c r="E98" s="288" t="s">
        <v>372</v>
      </c>
      <c r="F98" s="275"/>
      <c r="G98" s="344">
        <f>G99</f>
        <v>936000</v>
      </c>
      <c r="H98" s="344">
        <f t="shared" ref="H98:I98" si="35">H99</f>
        <v>936000</v>
      </c>
      <c r="I98" s="344">
        <f t="shared" si="35"/>
        <v>936000</v>
      </c>
      <c r="J98" s="295"/>
      <c r="K98" s="295"/>
      <c r="L98" s="295"/>
    </row>
    <row r="99" spans="1:12" s="296" customFormat="1" ht="59.25" customHeight="1" x14ac:dyDescent="0.2">
      <c r="A99" s="119" t="s">
        <v>111</v>
      </c>
      <c r="B99" s="245" t="s">
        <v>104</v>
      </c>
      <c r="C99" s="274" t="s">
        <v>88</v>
      </c>
      <c r="D99" s="274" t="s">
        <v>74</v>
      </c>
      <c r="E99" s="288" t="s">
        <v>372</v>
      </c>
      <c r="F99" s="275" t="s">
        <v>105</v>
      </c>
      <c r="G99" s="344">
        <v>936000</v>
      </c>
      <c r="H99" s="344">
        <v>936000</v>
      </c>
      <c r="I99" s="344">
        <v>936000</v>
      </c>
      <c r="J99" s="295"/>
      <c r="K99" s="295"/>
      <c r="L99" s="295"/>
    </row>
    <row r="100" spans="1:12" s="296" customFormat="1" ht="15.75" x14ac:dyDescent="0.2">
      <c r="A100" s="387" t="s">
        <v>14</v>
      </c>
      <c r="B100" s="244" t="s">
        <v>104</v>
      </c>
      <c r="C100" s="243" t="s">
        <v>88</v>
      </c>
      <c r="D100" s="243" t="s">
        <v>75</v>
      </c>
      <c r="E100" s="243"/>
      <c r="F100" s="276"/>
      <c r="G100" s="354">
        <f>G101</f>
        <v>665890300</v>
      </c>
      <c r="H100" s="354">
        <f t="shared" ref="H100:I100" si="36">H101</f>
        <v>537139700</v>
      </c>
      <c r="I100" s="354">
        <f t="shared" si="36"/>
        <v>597088900</v>
      </c>
      <c r="J100" s="295"/>
      <c r="K100" s="295"/>
      <c r="L100" s="295"/>
    </row>
    <row r="101" spans="1:12" s="296" customFormat="1" ht="15.75" x14ac:dyDescent="0.2">
      <c r="A101" s="316" t="s">
        <v>710</v>
      </c>
      <c r="B101" s="244" t="s">
        <v>104</v>
      </c>
      <c r="C101" s="243" t="s">
        <v>88</v>
      </c>
      <c r="D101" s="243" t="s">
        <v>75</v>
      </c>
      <c r="E101" s="243" t="s">
        <v>328</v>
      </c>
      <c r="F101" s="276"/>
      <c r="G101" s="354">
        <f>G102+G113+G117</f>
        <v>665890300</v>
      </c>
      <c r="H101" s="354">
        <f t="shared" ref="H101:I101" si="37">H102+H113+H117</f>
        <v>537139700</v>
      </c>
      <c r="I101" s="354">
        <f t="shared" si="37"/>
        <v>597088900</v>
      </c>
      <c r="J101" s="295"/>
      <c r="K101" s="295"/>
      <c r="L101" s="295"/>
    </row>
    <row r="102" spans="1:12" s="296" customFormat="1" x14ac:dyDescent="0.2">
      <c r="A102" s="393" t="s">
        <v>557</v>
      </c>
      <c r="B102" s="245" t="s">
        <v>104</v>
      </c>
      <c r="C102" s="274" t="s">
        <v>88</v>
      </c>
      <c r="D102" s="274" t="s">
        <v>75</v>
      </c>
      <c r="E102" s="274" t="s">
        <v>327</v>
      </c>
      <c r="F102" s="275"/>
      <c r="G102" s="191">
        <f>G103+G108</f>
        <v>588586300</v>
      </c>
      <c r="H102" s="191">
        <f t="shared" ref="H102:I102" si="38">H103+H108</f>
        <v>534835700</v>
      </c>
      <c r="I102" s="191">
        <f t="shared" si="38"/>
        <v>594784900</v>
      </c>
      <c r="J102" s="295"/>
      <c r="K102" s="295"/>
      <c r="L102" s="295"/>
    </row>
    <row r="103" spans="1:12" s="296" customFormat="1" ht="90" x14ac:dyDescent="0.2">
      <c r="A103" s="206" t="s">
        <v>711</v>
      </c>
      <c r="B103" s="245" t="s">
        <v>104</v>
      </c>
      <c r="C103" s="274" t="s">
        <v>88</v>
      </c>
      <c r="D103" s="274" t="s">
        <v>75</v>
      </c>
      <c r="E103" s="274" t="s">
        <v>712</v>
      </c>
      <c r="F103" s="275"/>
      <c r="G103" s="191">
        <f>G104+G105+G106+G107</f>
        <v>534041500</v>
      </c>
      <c r="H103" s="191">
        <f t="shared" ref="H103:I103" si="39">H104+H105+H107</f>
        <v>482702000</v>
      </c>
      <c r="I103" s="191">
        <f t="shared" si="39"/>
        <v>540240100</v>
      </c>
      <c r="J103" s="295"/>
      <c r="K103" s="295"/>
      <c r="L103" s="295"/>
    </row>
    <row r="104" spans="1:12" s="296" customFormat="1" ht="60" x14ac:dyDescent="0.2">
      <c r="A104" s="119" t="s">
        <v>111</v>
      </c>
      <c r="B104" s="245" t="s">
        <v>104</v>
      </c>
      <c r="C104" s="274" t="s">
        <v>88</v>
      </c>
      <c r="D104" s="274" t="s">
        <v>75</v>
      </c>
      <c r="E104" s="274" t="s">
        <v>712</v>
      </c>
      <c r="F104" s="275" t="s">
        <v>105</v>
      </c>
      <c r="G104" s="191">
        <f>141972927-333000</f>
        <v>141639927</v>
      </c>
      <c r="H104" s="191">
        <v>128084271.2</v>
      </c>
      <c r="I104" s="362">
        <v>144287703.09999999</v>
      </c>
      <c r="J104" s="295"/>
      <c r="K104" s="295"/>
      <c r="L104" s="295"/>
    </row>
    <row r="105" spans="1:12" s="296" customFormat="1" ht="30" x14ac:dyDescent="0.2">
      <c r="A105" s="119" t="s">
        <v>113</v>
      </c>
      <c r="B105" s="245" t="s">
        <v>104</v>
      </c>
      <c r="C105" s="274" t="s">
        <v>88</v>
      </c>
      <c r="D105" s="274" t="s">
        <v>75</v>
      </c>
      <c r="E105" s="274" t="s">
        <v>712</v>
      </c>
      <c r="F105" s="275" t="s">
        <v>106</v>
      </c>
      <c r="G105" s="191">
        <v>5558701</v>
      </c>
      <c r="H105" s="191">
        <v>5558701</v>
      </c>
      <c r="I105" s="362">
        <v>5558701</v>
      </c>
      <c r="J105" s="295"/>
      <c r="K105" s="295"/>
      <c r="L105" s="295"/>
    </row>
    <row r="106" spans="1:12" s="296" customFormat="1" x14ac:dyDescent="0.2">
      <c r="A106" s="119" t="s">
        <v>117</v>
      </c>
      <c r="B106" s="245" t="s">
        <v>104</v>
      </c>
      <c r="C106" s="274" t="s">
        <v>88</v>
      </c>
      <c r="D106" s="274" t="s">
        <v>75</v>
      </c>
      <c r="E106" s="274" t="s">
        <v>712</v>
      </c>
      <c r="F106" s="275" t="s">
        <v>108</v>
      </c>
      <c r="G106" s="191">
        <v>333000</v>
      </c>
      <c r="H106" s="191"/>
      <c r="I106" s="362"/>
      <c r="J106" s="295"/>
      <c r="K106" s="295"/>
      <c r="L106" s="295"/>
    </row>
    <row r="107" spans="1:12" s="296" customFormat="1" ht="30" x14ac:dyDescent="0.2">
      <c r="A107" s="315" t="s">
        <v>120</v>
      </c>
      <c r="B107" s="245" t="s">
        <v>104</v>
      </c>
      <c r="C107" s="274" t="s">
        <v>88</v>
      </c>
      <c r="D107" s="274" t="s">
        <v>75</v>
      </c>
      <c r="E107" s="274" t="s">
        <v>712</v>
      </c>
      <c r="F107" s="275" t="s">
        <v>123</v>
      </c>
      <c r="G107" s="191">
        <v>386509872</v>
      </c>
      <c r="H107" s="191">
        <v>349059027.80000001</v>
      </c>
      <c r="I107" s="362">
        <v>390393695.89999998</v>
      </c>
      <c r="J107" s="295"/>
      <c r="K107" s="295"/>
      <c r="L107" s="295"/>
    </row>
    <row r="108" spans="1:12" s="296" customFormat="1" ht="105" x14ac:dyDescent="0.2">
      <c r="A108" s="206" t="s">
        <v>713</v>
      </c>
      <c r="B108" s="245" t="s">
        <v>104</v>
      </c>
      <c r="C108" s="274" t="s">
        <v>88</v>
      </c>
      <c r="D108" s="274" t="s">
        <v>75</v>
      </c>
      <c r="E108" s="274" t="s">
        <v>714</v>
      </c>
      <c r="F108" s="275"/>
      <c r="G108" s="191">
        <f>G109+G110+G111+G112</f>
        <v>54544800</v>
      </c>
      <c r="H108" s="191">
        <f t="shared" ref="H108:I108" si="40">H109+H110+H111+H112</f>
        <v>52133700</v>
      </c>
      <c r="I108" s="191">
        <f t="shared" si="40"/>
        <v>54544800</v>
      </c>
      <c r="J108" s="295"/>
      <c r="K108" s="295"/>
      <c r="L108" s="295"/>
    </row>
    <row r="109" spans="1:12" s="296" customFormat="1" ht="60" x14ac:dyDescent="0.2">
      <c r="A109" s="119" t="s">
        <v>111</v>
      </c>
      <c r="B109" s="245" t="s">
        <v>104</v>
      </c>
      <c r="C109" s="274" t="s">
        <v>88</v>
      </c>
      <c r="D109" s="274" t="s">
        <v>75</v>
      </c>
      <c r="E109" s="274" t="s">
        <v>714</v>
      </c>
      <c r="F109" s="275" t="s">
        <v>105</v>
      </c>
      <c r="G109" s="191">
        <f>48135064-700000</f>
        <v>47435064</v>
      </c>
      <c r="H109" s="191">
        <v>45723964</v>
      </c>
      <c r="I109" s="355">
        <v>48135064</v>
      </c>
      <c r="J109" s="295">
        <v>-700000</v>
      </c>
      <c r="K109" s="295"/>
      <c r="L109" s="295"/>
    </row>
    <row r="110" spans="1:12" s="296" customFormat="1" ht="30" x14ac:dyDescent="0.2">
      <c r="A110" s="119" t="s">
        <v>113</v>
      </c>
      <c r="B110" s="245" t="s">
        <v>104</v>
      </c>
      <c r="C110" s="274" t="s">
        <v>88</v>
      </c>
      <c r="D110" s="274" t="s">
        <v>75</v>
      </c>
      <c r="E110" s="274" t="s">
        <v>714</v>
      </c>
      <c r="F110" s="275" t="s">
        <v>106</v>
      </c>
      <c r="G110" s="191">
        <v>6409736</v>
      </c>
      <c r="H110" s="191">
        <v>6409736</v>
      </c>
      <c r="I110" s="355">
        <v>6409736</v>
      </c>
      <c r="J110" s="295"/>
      <c r="K110" s="295"/>
      <c r="L110" s="295"/>
    </row>
    <row r="111" spans="1:12" s="296" customFormat="1" x14ac:dyDescent="0.2">
      <c r="A111" s="119" t="s">
        <v>117</v>
      </c>
      <c r="B111" s="245" t="s">
        <v>104</v>
      </c>
      <c r="C111" s="274" t="s">
        <v>88</v>
      </c>
      <c r="D111" s="274" t="s">
        <v>75</v>
      </c>
      <c r="E111" s="274" t="s">
        <v>714</v>
      </c>
      <c r="F111" s="275" t="s">
        <v>108</v>
      </c>
      <c r="G111" s="191">
        <v>700000</v>
      </c>
      <c r="H111" s="191"/>
      <c r="I111" s="355"/>
      <c r="J111" s="295">
        <v>700000</v>
      </c>
      <c r="K111" s="295"/>
      <c r="L111" s="295"/>
    </row>
    <row r="112" spans="1:12" s="296" customFormat="1" x14ac:dyDescent="0.2">
      <c r="A112" s="119" t="s">
        <v>114</v>
      </c>
      <c r="B112" s="245" t="s">
        <v>104</v>
      </c>
      <c r="C112" s="274" t="s">
        <v>88</v>
      </c>
      <c r="D112" s="274" t="s">
        <v>75</v>
      </c>
      <c r="E112" s="274" t="s">
        <v>714</v>
      </c>
      <c r="F112" s="275" t="s">
        <v>107</v>
      </c>
      <c r="G112" s="191"/>
      <c r="H112" s="191"/>
      <c r="I112" s="230"/>
      <c r="J112" s="295"/>
      <c r="K112" s="295"/>
      <c r="L112" s="295"/>
    </row>
    <row r="113" spans="1:12" s="318" customFormat="1" ht="15.75" x14ac:dyDescent="0.25">
      <c r="A113" s="277" t="s">
        <v>709</v>
      </c>
      <c r="B113" s="244" t="s">
        <v>104</v>
      </c>
      <c r="C113" s="241" t="s">
        <v>88</v>
      </c>
      <c r="D113" s="241" t="s">
        <v>75</v>
      </c>
      <c r="E113" s="319" t="s">
        <v>371</v>
      </c>
      <c r="F113" s="280"/>
      <c r="G113" s="364">
        <f>G114</f>
        <v>2304000</v>
      </c>
      <c r="H113" s="364">
        <f t="shared" ref="H113:I113" si="41">H114</f>
        <v>2304000</v>
      </c>
      <c r="I113" s="364">
        <f t="shared" si="41"/>
        <v>2304000</v>
      </c>
      <c r="J113" s="317"/>
      <c r="K113" s="317"/>
      <c r="L113" s="317"/>
    </row>
    <row r="114" spans="1:12" s="318" customFormat="1" ht="60.75" x14ac:dyDescent="0.25">
      <c r="A114" s="119" t="s">
        <v>715</v>
      </c>
      <c r="B114" s="320" t="s">
        <v>104</v>
      </c>
      <c r="C114" s="284" t="s">
        <v>88</v>
      </c>
      <c r="D114" s="284" t="s">
        <v>75</v>
      </c>
      <c r="E114" s="321" t="s">
        <v>372</v>
      </c>
      <c r="F114" s="280"/>
      <c r="G114" s="364">
        <f>G115+G116</f>
        <v>2304000</v>
      </c>
      <c r="H114" s="364">
        <f t="shared" ref="H114:I114" si="42">H115+H116</f>
        <v>2304000</v>
      </c>
      <c r="I114" s="364">
        <f t="shared" si="42"/>
        <v>2304000</v>
      </c>
      <c r="J114" s="317"/>
      <c r="K114" s="317"/>
      <c r="L114" s="317"/>
    </row>
    <row r="115" spans="1:12" s="318" customFormat="1" ht="60" x14ac:dyDescent="0.2">
      <c r="A115" s="119" t="s">
        <v>111</v>
      </c>
      <c r="B115" s="320" t="s">
        <v>104</v>
      </c>
      <c r="C115" s="284" t="s">
        <v>88</v>
      </c>
      <c r="D115" s="284" t="s">
        <v>75</v>
      </c>
      <c r="E115" s="321" t="s">
        <v>372</v>
      </c>
      <c r="F115" s="285" t="s">
        <v>105</v>
      </c>
      <c r="G115" s="365">
        <v>1296000</v>
      </c>
      <c r="H115" s="365">
        <v>1296000</v>
      </c>
      <c r="I115" s="365">
        <v>1296000</v>
      </c>
      <c r="J115" s="317"/>
      <c r="K115" s="317"/>
      <c r="L115" s="317"/>
    </row>
    <row r="116" spans="1:12" s="318" customFormat="1" ht="30" x14ac:dyDescent="0.2">
      <c r="A116" s="119" t="s">
        <v>120</v>
      </c>
      <c r="B116" s="320" t="s">
        <v>104</v>
      </c>
      <c r="C116" s="284" t="s">
        <v>88</v>
      </c>
      <c r="D116" s="284" t="s">
        <v>75</v>
      </c>
      <c r="E116" s="321" t="s">
        <v>372</v>
      </c>
      <c r="F116" s="285" t="s">
        <v>123</v>
      </c>
      <c r="G116" s="365">
        <v>1008000</v>
      </c>
      <c r="H116" s="365">
        <v>1008000</v>
      </c>
      <c r="I116" s="365">
        <v>1008000</v>
      </c>
      <c r="J116" s="317"/>
      <c r="K116" s="317"/>
      <c r="L116" s="317"/>
    </row>
    <row r="117" spans="1:12" s="318" customFormat="1" x14ac:dyDescent="0.2">
      <c r="A117" s="119" t="s">
        <v>720</v>
      </c>
      <c r="B117" s="320" t="s">
        <v>104</v>
      </c>
      <c r="C117" s="284" t="s">
        <v>88</v>
      </c>
      <c r="D117" s="284" t="s">
        <v>75</v>
      </c>
      <c r="E117" s="321" t="s">
        <v>719</v>
      </c>
      <c r="F117" s="285"/>
      <c r="G117" s="365">
        <f>G118</f>
        <v>75000000</v>
      </c>
      <c r="H117" s="365">
        <f t="shared" ref="H117:I117" si="43">H118</f>
        <v>0</v>
      </c>
      <c r="I117" s="365">
        <f t="shared" si="43"/>
        <v>0</v>
      </c>
      <c r="J117" s="317"/>
      <c r="K117" s="317"/>
      <c r="L117" s="317"/>
    </row>
    <row r="118" spans="1:12" s="318" customFormat="1" ht="75" x14ac:dyDescent="0.2">
      <c r="A118" s="119" t="s">
        <v>620</v>
      </c>
      <c r="B118" s="320" t="s">
        <v>104</v>
      </c>
      <c r="C118" s="284" t="s">
        <v>88</v>
      </c>
      <c r="D118" s="284" t="s">
        <v>75</v>
      </c>
      <c r="E118" s="321" t="s">
        <v>619</v>
      </c>
      <c r="F118" s="285"/>
      <c r="G118" s="365">
        <f>G119+G121</f>
        <v>75000000</v>
      </c>
      <c r="H118" s="365">
        <f t="shared" ref="H118:I118" si="44">H119+H121</f>
        <v>0</v>
      </c>
      <c r="I118" s="365">
        <f t="shared" si="44"/>
        <v>0</v>
      </c>
      <c r="J118" s="317"/>
      <c r="K118" s="317"/>
      <c r="L118" s="317"/>
    </row>
    <row r="119" spans="1:12" s="318" customFormat="1" x14ac:dyDescent="0.2">
      <c r="A119" s="119" t="s">
        <v>681</v>
      </c>
      <c r="B119" s="320" t="s">
        <v>104</v>
      </c>
      <c r="C119" s="284" t="s">
        <v>88</v>
      </c>
      <c r="D119" s="284" t="s">
        <v>75</v>
      </c>
      <c r="E119" s="321" t="s">
        <v>682</v>
      </c>
      <c r="F119" s="285"/>
      <c r="G119" s="365">
        <f>G120</f>
        <v>30000000</v>
      </c>
      <c r="H119" s="365">
        <f t="shared" ref="H119:I119" si="45">H120</f>
        <v>0</v>
      </c>
      <c r="I119" s="365">
        <f t="shared" si="45"/>
        <v>0</v>
      </c>
      <c r="J119" s="317"/>
      <c r="K119" s="317"/>
      <c r="L119" s="317"/>
    </row>
    <row r="120" spans="1:12" s="318" customFormat="1" ht="30" x14ac:dyDescent="0.2">
      <c r="A120" s="119" t="s">
        <v>304</v>
      </c>
      <c r="B120" s="320" t="s">
        <v>104</v>
      </c>
      <c r="C120" s="284" t="s">
        <v>88</v>
      </c>
      <c r="D120" s="284" t="s">
        <v>75</v>
      </c>
      <c r="E120" s="321" t="s">
        <v>682</v>
      </c>
      <c r="F120" s="285" t="s">
        <v>230</v>
      </c>
      <c r="G120" s="365">
        <f>60000000-30000000</f>
        <v>30000000</v>
      </c>
      <c r="H120" s="365"/>
      <c r="I120" s="365"/>
      <c r="J120" s="317">
        <v>-30000000</v>
      </c>
      <c r="K120" s="317"/>
      <c r="L120" s="317"/>
    </row>
    <row r="121" spans="1:12" s="318" customFormat="1" ht="30" x14ac:dyDescent="0.2">
      <c r="A121" s="119" t="s">
        <v>683</v>
      </c>
      <c r="B121" s="320" t="s">
        <v>104</v>
      </c>
      <c r="C121" s="284" t="s">
        <v>88</v>
      </c>
      <c r="D121" s="284" t="s">
        <v>75</v>
      </c>
      <c r="E121" s="321" t="s">
        <v>680</v>
      </c>
      <c r="F121" s="285"/>
      <c r="G121" s="365">
        <f>G122</f>
        <v>45000000</v>
      </c>
      <c r="H121" s="365">
        <f t="shared" ref="H121:I121" si="46">H122</f>
        <v>0</v>
      </c>
      <c r="I121" s="365">
        <f t="shared" si="46"/>
        <v>0</v>
      </c>
      <c r="J121" s="317"/>
      <c r="K121" s="317"/>
      <c r="L121" s="317"/>
    </row>
    <row r="122" spans="1:12" s="318" customFormat="1" ht="30" x14ac:dyDescent="0.2">
      <c r="A122" s="119" t="s">
        <v>304</v>
      </c>
      <c r="B122" s="320" t="s">
        <v>104</v>
      </c>
      <c r="C122" s="284" t="s">
        <v>88</v>
      </c>
      <c r="D122" s="284" t="s">
        <v>75</v>
      </c>
      <c r="E122" s="321" t="s">
        <v>680</v>
      </c>
      <c r="F122" s="285" t="s">
        <v>230</v>
      </c>
      <c r="G122" s="365">
        <f>90000000-45000000</f>
        <v>45000000</v>
      </c>
      <c r="H122" s="365"/>
      <c r="I122" s="365"/>
      <c r="J122" s="317">
        <v>-45000000</v>
      </c>
      <c r="K122" s="317"/>
      <c r="L122" s="317"/>
    </row>
    <row r="123" spans="1:12" s="318" customFormat="1" ht="15.75" x14ac:dyDescent="0.25">
      <c r="A123" s="135" t="s">
        <v>305</v>
      </c>
      <c r="B123" s="322" t="s">
        <v>104</v>
      </c>
      <c r="C123" s="286" t="s">
        <v>88</v>
      </c>
      <c r="D123" s="286" t="s">
        <v>77</v>
      </c>
      <c r="E123" s="323"/>
      <c r="F123" s="287"/>
      <c r="G123" s="366">
        <f>G124</f>
        <v>259200</v>
      </c>
      <c r="H123" s="366">
        <f t="shared" ref="H123:I123" si="47">H124</f>
        <v>259200</v>
      </c>
      <c r="I123" s="366">
        <f t="shared" si="47"/>
        <v>259200</v>
      </c>
      <c r="J123" s="317"/>
      <c r="K123" s="317"/>
      <c r="L123" s="317"/>
    </row>
    <row r="124" spans="1:12" s="318" customFormat="1" ht="15.75" x14ac:dyDescent="0.25">
      <c r="A124" s="124" t="s">
        <v>709</v>
      </c>
      <c r="B124" s="322" t="s">
        <v>104</v>
      </c>
      <c r="C124" s="286" t="s">
        <v>88</v>
      </c>
      <c r="D124" s="286" t="s">
        <v>77</v>
      </c>
      <c r="E124" s="323" t="s">
        <v>371</v>
      </c>
      <c r="F124" s="287"/>
      <c r="G124" s="366">
        <f>G125</f>
        <v>259200</v>
      </c>
      <c r="H124" s="366">
        <f t="shared" ref="H124:I125" si="48">H125</f>
        <v>259200</v>
      </c>
      <c r="I124" s="366">
        <f t="shared" si="48"/>
        <v>259200</v>
      </c>
      <c r="J124" s="317"/>
      <c r="K124" s="317"/>
      <c r="L124" s="317"/>
    </row>
    <row r="125" spans="1:12" s="318" customFormat="1" ht="60" x14ac:dyDescent="0.2">
      <c r="A125" s="206" t="s">
        <v>715</v>
      </c>
      <c r="B125" s="320" t="s">
        <v>104</v>
      </c>
      <c r="C125" s="284" t="s">
        <v>88</v>
      </c>
      <c r="D125" s="284" t="s">
        <v>77</v>
      </c>
      <c r="E125" s="321" t="s">
        <v>372</v>
      </c>
      <c r="F125" s="285"/>
      <c r="G125" s="365">
        <f>G126</f>
        <v>259200</v>
      </c>
      <c r="H125" s="365">
        <f t="shared" si="48"/>
        <v>259200</v>
      </c>
      <c r="I125" s="365">
        <f t="shared" si="48"/>
        <v>259200</v>
      </c>
      <c r="J125" s="317"/>
      <c r="K125" s="317"/>
      <c r="L125" s="317"/>
    </row>
    <row r="126" spans="1:12" s="318" customFormat="1" ht="60" x14ac:dyDescent="0.2">
      <c r="A126" s="119" t="s">
        <v>715</v>
      </c>
      <c r="B126" s="320" t="s">
        <v>104</v>
      </c>
      <c r="C126" s="284" t="s">
        <v>88</v>
      </c>
      <c r="D126" s="284" t="s">
        <v>77</v>
      </c>
      <c r="E126" s="321" t="s">
        <v>372</v>
      </c>
      <c r="F126" s="285" t="s">
        <v>105</v>
      </c>
      <c r="G126" s="365">
        <v>259200</v>
      </c>
      <c r="H126" s="365">
        <v>259200</v>
      </c>
      <c r="I126" s="365">
        <v>259200</v>
      </c>
      <c r="J126" s="317"/>
      <c r="K126" s="317"/>
      <c r="L126" s="317"/>
    </row>
    <row r="127" spans="1:12" s="306" customFormat="1" ht="15.75" x14ac:dyDescent="0.25">
      <c r="A127" s="135" t="s">
        <v>15</v>
      </c>
      <c r="B127" s="244" t="s">
        <v>104</v>
      </c>
      <c r="C127" s="243" t="s">
        <v>88</v>
      </c>
      <c r="D127" s="243" t="s">
        <v>88</v>
      </c>
      <c r="E127" s="243"/>
      <c r="F127" s="276"/>
      <c r="G127" s="354">
        <f>G128</f>
        <v>5233000</v>
      </c>
      <c r="H127" s="354">
        <f t="shared" ref="H127:I127" si="49">H129</f>
        <v>3904000</v>
      </c>
      <c r="I127" s="354">
        <f t="shared" si="49"/>
        <v>3904000</v>
      </c>
      <c r="J127" s="305"/>
      <c r="K127" s="305"/>
      <c r="L127" s="305"/>
    </row>
    <row r="128" spans="1:12" s="306" customFormat="1" ht="15.75" x14ac:dyDescent="0.25">
      <c r="A128" s="394" t="s">
        <v>333</v>
      </c>
      <c r="B128" s="245" t="s">
        <v>104</v>
      </c>
      <c r="C128" s="274" t="s">
        <v>88</v>
      </c>
      <c r="D128" s="274" t="s">
        <v>88</v>
      </c>
      <c r="E128" s="274" t="s">
        <v>330</v>
      </c>
      <c r="F128" s="275"/>
      <c r="G128" s="191">
        <f>G129</f>
        <v>5233000</v>
      </c>
      <c r="H128" s="191">
        <f t="shared" ref="H128:I128" si="50">H129</f>
        <v>3904000</v>
      </c>
      <c r="I128" s="191">
        <f t="shared" si="50"/>
        <v>3904000</v>
      </c>
      <c r="J128" s="305"/>
      <c r="K128" s="305"/>
      <c r="L128" s="305"/>
    </row>
    <row r="129" spans="1:12" s="296" customFormat="1" ht="30" x14ac:dyDescent="0.2">
      <c r="A129" s="324" t="s">
        <v>721</v>
      </c>
      <c r="B129" s="245" t="s">
        <v>104</v>
      </c>
      <c r="C129" s="274" t="s">
        <v>88</v>
      </c>
      <c r="D129" s="274" t="s">
        <v>88</v>
      </c>
      <c r="E129" s="274" t="s">
        <v>373</v>
      </c>
      <c r="F129" s="275"/>
      <c r="G129" s="344">
        <f>G130+G131+G132+G133</f>
        <v>5233000</v>
      </c>
      <c r="H129" s="344">
        <f t="shared" ref="H129:I129" si="51">H132</f>
        <v>3904000</v>
      </c>
      <c r="I129" s="344">
        <f t="shared" si="51"/>
        <v>3904000</v>
      </c>
      <c r="J129" s="295"/>
      <c r="K129" s="295"/>
      <c r="L129" s="295"/>
    </row>
    <row r="130" spans="1:12" s="296" customFormat="1" ht="60" x14ac:dyDescent="0.2">
      <c r="A130" s="324" t="s">
        <v>111</v>
      </c>
      <c r="B130" s="245" t="s">
        <v>104</v>
      </c>
      <c r="C130" s="274" t="s">
        <v>88</v>
      </c>
      <c r="D130" s="274" t="s">
        <v>88</v>
      </c>
      <c r="E130" s="274" t="s">
        <v>373</v>
      </c>
      <c r="F130" s="275" t="s">
        <v>105</v>
      </c>
      <c r="G130" s="344">
        <v>758808</v>
      </c>
      <c r="H130" s="344"/>
      <c r="I130" s="355"/>
      <c r="J130" s="295"/>
      <c r="K130" s="295"/>
      <c r="L130" s="295"/>
    </row>
    <row r="131" spans="1:12" s="296" customFormat="1" ht="35.25" customHeight="1" x14ac:dyDescent="0.2">
      <c r="A131" s="324" t="s">
        <v>113</v>
      </c>
      <c r="B131" s="245" t="s">
        <v>104</v>
      </c>
      <c r="C131" s="274" t="s">
        <v>88</v>
      </c>
      <c r="D131" s="274" t="s">
        <v>88</v>
      </c>
      <c r="E131" s="274" t="s">
        <v>373</v>
      </c>
      <c r="F131" s="275" t="s">
        <v>106</v>
      </c>
      <c r="G131" s="344">
        <v>1928745</v>
      </c>
      <c r="H131" s="344"/>
      <c r="I131" s="344"/>
      <c r="J131" s="295"/>
      <c r="K131" s="295"/>
      <c r="L131" s="295"/>
    </row>
    <row r="132" spans="1:12" s="296" customFormat="1" ht="22.5" customHeight="1" x14ac:dyDescent="0.2">
      <c r="A132" s="206" t="s">
        <v>117</v>
      </c>
      <c r="B132" s="245" t="s">
        <v>104</v>
      </c>
      <c r="C132" s="274" t="s">
        <v>88</v>
      </c>
      <c r="D132" s="274" t="s">
        <v>88</v>
      </c>
      <c r="E132" s="274" t="s">
        <v>373</v>
      </c>
      <c r="F132" s="282" t="s">
        <v>108</v>
      </c>
      <c r="G132" s="344">
        <f>8783000-4679295-3550000</f>
        <v>553705</v>
      </c>
      <c r="H132" s="344">
        <v>3904000</v>
      </c>
      <c r="I132" s="344">
        <v>3904000</v>
      </c>
      <c r="J132" s="295"/>
      <c r="K132" s="295"/>
      <c r="L132" s="295"/>
    </row>
    <row r="133" spans="1:12" s="296" customFormat="1" ht="30" x14ac:dyDescent="0.2">
      <c r="A133" s="206" t="s">
        <v>120</v>
      </c>
      <c r="B133" s="245" t="s">
        <v>104</v>
      </c>
      <c r="C133" s="283" t="s">
        <v>88</v>
      </c>
      <c r="D133" s="283" t="s">
        <v>88</v>
      </c>
      <c r="E133" s="274" t="s">
        <v>373</v>
      </c>
      <c r="F133" s="282" t="s">
        <v>123</v>
      </c>
      <c r="G133" s="344">
        <v>1991742</v>
      </c>
      <c r="H133" s="344"/>
      <c r="I133" s="230"/>
      <c r="J133" s="295"/>
      <c r="K133" s="295"/>
      <c r="L133" s="295"/>
    </row>
    <row r="134" spans="1:12" s="296" customFormat="1" ht="15" customHeight="1" x14ac:dyDescent="0.2">
      <c r="A134" s="388" t="s">
        <v>18</v>
      </c>
      <c r="B134" s="244" t="s">
        <v>104</v>
      </c>
      <c r="C134" s="243" t="s">
        <v>82</v>
      </c>
      <c r="D134" s="274"/>
      <c r="E134" s="274"/>
      <c r="F134" s="275"/>
      <c r="G134" s="354">
        <f>G135+G140+G168</f>
        <v>124144683.27</v>
      </c>
      <c r="H134" s="354">
        <f>H135+H140+H168</f>
        <v>87354500</v>
      </c>
      <c r="I134" s="354">
        <f>I135+I140+I168</f>
        <v>105994700</v>
      </c>
      <c r="J134" s="295"/>
      <c r="K134" s="295"/>
      <c r="L134" s="295"/>
    </row>
    <row r="135" spans="1:12" s="296" customFormat="1" ht="15.75" x14ac:dyDescent="0.25">
      <c r="A135" s="389" t="s">
        <v>91</v>
      </c>
      <c r="B135" s="244" t="s">
        <v>104</v>
      </c>
      <c r="C135" s="301" t="s">
        <v>82</v>
      </c>
      <c r="D135" s="301" t="s">
        <v>74</v>
      </c>
      <c r="E135" s="125"/>
      <c r="F135" s="302"/>
      <c r="G135" s="354">
        <f t="shared" ref="G135:I138" si="52">G136</f>
        <v>3431286.58</v>
      </c>
      <c r="H135" s="354">
        <f t="shared" si="52"/>
        <v>0</v>
      </c>
      <c r="I135" s="354">
        <f t="shared" si="52"/>
        <v>0</v>
      </c>
      <c r="J135" s="295"/>
      <c r="K135" s="295"/>
      <c r="L135" s="295"/>
    </row>
    <row r="136" spans="1:12" s="306" customFormat="1" ht="15.75" x14ac:dyDescent="0.25">
      <c r="A136" s="389" t="s">
        <v>110</v>
      </c>
      <c r="B136" s="244" t="s">
        <v>104</v>
      </c>
      <c r="C136" s="301" t="s">
        <v>82</v>
      </c>
      <c r="D136" s="301" t="s">
        <v>74</v>
      </c>
      <c r="E136" s="125" t="s">
        <v>216</v>
      </c>
      <c r="F136" s="302"/>
      <c r="G136" s="354">
        <f>G137</f>
        <v>3431286.58</v>
      </c>
      <c r="H136" s="354">
        <f t="shared" si="52"/>
        <v>0</v>
      </c>
      <c r="I136" s="354">
        <f t="shared" si="52"/>
        <v>0</v>
      </c>
      <c r="J136" s="305"/>
      <c r="K136" s="305"/>
      <c r="L136" s="305"/>
    </row>
    <row r="137" spans="1:12" s="306" customFormat="1" ht="15.75" x14ac:dyDescent="0.25">
      <c r="A137" s="389" t="s">
        <v>89</v>
      </c>
      <c r="B137" s="245" t="s">
        <v>104</v>
      </c>
      <c r="C137" s="325" t="s">
        <v>82</v>
      </c>
      <c r="D137" s="325" t="s">
        <v>74</v>
      </c>
      <c r="E137" s="125" t="s">
        <v>219</v>
      </c>
      <c r="F137" s="302"/>
      <c r="G137" s="354">
        <f>G138</f>
        <v>3431286.58</v>
      </c>
      <c r="H137" s="354">
        <f t="shared" ref="H137:I137" si="53">H138</f>
        <v>0</v>
      </c>
      <c r="I137" s="354">
        <f t="shared" si="53"/>
        <v>0</v>
      </c>
      <c r="J137" s="305"/>
      <c r="K137" s="305"/>
      <c r="L137" s="305"/>
    </row>
    <row r="138" spans="1:12" s="296" customFormat="1" ht="45" x14ac:dyDescent="0.2">
      <c r="A138" s="119" t="s">
        <v>499</v>
      </c>
      <c r="B138" s="245" t="s">
        <v>104</v>
      </c>
      <c r="C138" s="325" t="s">
        <v>82</v>
      </c>
      <c r="D138" s="325" t="s">
        <v>74</v>
      </c>
      <c r="E138" s="126" t="s">
        <v>722</v>
      </c>
      <c r="F138" s="326"/>
      <c r="G138" s="191">
        <f t="shared" si="52"/>
        <v>3431286.58</v>
      </c>
      <c r="H138" s="191">
        <f t="shared" si="52"/>
        <v>0</v>
      </c>
      <c r="I138" s="191">
        <f t="shared" si="52"/>
        <v>0</v>
      </c>
      <c r="J138" s="295"/>
      <c r="K138" s="295"/>
      <c r="L138" s="295"/>
    </row>
    <row r="139" spans="1:12" s="296" customFormat="1" x14ac:dyDescent="0.2">
      <c r="A139" s="206" t="s">
        <v>117</v>
      </c>
      <c r="B139" s="245" t="s">
        <v>104</v>
      </c>
      <c r="C139" s="325" t="s">
        <v>82</v>
      </c>
      <c r="D139" s="325" t="s">
        <v>74</v>
      </c>
      <c r="E139" s="126" t="s">
        <v>722</v>
      </c>
      <c r="F139" s="326" t="s">
        <v>108</v>
      </c>
      <c r="G139" s="191">
        <v>3431286.58</v>
      </c>
      <c r="H139" s="191"/>
      <c r="I139" s="230"/>
      <c r="J139" s="295"/>
      <c r="K139" s="295"/>
      <c r="L139" s="295"/>
    </row>
    <row r="140" spans="1:12" s="296" customFormat="1" ht="15.75" x14ac:dyDescent="0.2">
      <c r="A140" s="390" t="s">
        <v>19</v>
      </c>
      <c r="B140" s="244" t="s">
        <v>104</v>
      </c>
      <c r="C140" s="243" t="s">
        <v>82</v>
      </c>
      <c r="D140" s="243" t="s">
        <v>78</v>
      </c>
      <c r="E140" s="243"/>
      <c r="F140" s="276"/>
      <c r="G140" s="354">
        <f>G141+G145+G150+G163</f>
        <v>115136175.59999999</v>
      </c>
      <c r="H140" s="354">
        <f t="shared" ref="H140:I140" si="54">H141+H145+H150+H163</f>
        <v>81777300</v>
      </c>
      <c r="I140" s="354">
        <f t="shared" si="54"/>
        <v>100417500</v>
      </c>
      <c r="J140" s="295"/>
      <c r="K140" s="295"/>
      <c r="L140" s="295"/>
    </row>
    <row r="141" spans="1:12" s="296" customFormat="1" ht="31.5" x14ac:dyDescent="0.2">
      <c r="A141" s="390" t="s">
        <v>557</v>
      </c>
      <c r="B141" s="245" t="s">
        <v>104</v>
      </c>
      <c r="C141" s="274" t="s">
        <v>82</v>
      </c>
      <c r="D141" s="274" t="s">
        <v>78</v>
      </c>
      <c r="E141" s="274" t="s">
        <v>327</v>
      </c>
      <c r="F141" s="275"/>
      <c r="G141" s="191">
        <f>G142</f>
        <v>11772000</v>
      </c>
      <c r="H141" s="191">
        <f t="shared" ref="H141:I141" si="55">H142</f>
        <v>11772000</v>
      </c>
      <c r="I141" s="191">
        <f t="shared" si="55"/>
        <v>11772000</v>
      </c>
      <c r="J141" s="295"/>
      <c r="K141" s="295"/>
      <c r="L141" s="295"/>
    </row>
    <row r="142" spans="1:12" s="296" customFormat="1" ht="60" x14ac:dyDescent="0.2">
      <c r="A142" s="395" t="s">
        <v>133</v>
      </c>
      <c r="B142" s="245" t="s">
        <v>104</v>
      </c>
      <c r="C142" s="274" t="s">
        <v>82</v>
      </c>
      <c r="D142" s="274" t="s">
        <v>78</v>
      </c>
      <c r="E142" s="274" t="s">
        <v>726</v>
      </c>
      <c r="F142" s="275"/>
      <c r="G142" s="191">
        <f>G143+G144</f>
        <v>11772000</v>
      </c>
      <c r="H142" s="191">
        <f t="shared" ref="H142:I142" si="56">H143+H144</f>
        <v>11772000</v>
      </c>
      <c r="I142" s="191">
        <f t="shared" si="56"/>
        <v>11772000</v>
      </c>
      <c r="J142" s="295"/>
      <c r="K142" s="295"/>
      <c r="L142" s="295"/>
    </row>
    <row r="143" spans="1:12" s="296" customFormat="1" ht="30" x14ac:dyDescent="0.2">
      <c r="A143" s="395" t="s">
        <v>113</v>
      </c>
      <c r="B143" s="245" t="s">
        <v>104</v>
      </c>
      <c r="C143" s="274" t="s">
        <v>82</v>
      </c>
      <c r="D143" s="274" t="s">
        <v>78</v>
      </c>
      <c r="E143" s="274" t="s">
        <v>726</v>
      </c>
      <c r="F143" s="275" t="s">
        <v>106</v>
      </c>
      <c r="G143" s="191">
        <v>238100</v>
      </c>
      <c r="H143" s="191">
        <v>238100</v>
      </c>
      <c r="I143" s="191">
        <v>238100</v>
      </c>
      <c r="J143" s="295"/>
      <c r="K143" s="295"/>
      <c r="L143" s="295"/>
    </row>
    <row r="144" spans="1:12" s="296" customFormat="1" x14ac:dyDescent="0.2">
      <c r="A144" s="395" t="s">
        <v>117</v>
      </c>
      <c r="B144" s="245" t="s">
        <v>104</v>
      </c>
      <c r="C144" s="274" t="s">
        <v>82</v>
      </c>
      <c r="D144" s="274" t="s">
        <v>78</v>
      </c>
      <c r="E144" s="274" t="s">
        <v>726</v>
      </c>
      <c r="F144" s="275" t="s">
        <v>108</v>
      </c>
      <c r="G144" s="191">
        <v>11533900</v>
      </c>
      <c r="H144" s="191">
        <v>11533900</v>
      </c>
      <c r="I144" s="191">
        <v>11533900</v>
      </c>
      <c r="J144" s="295"/>
      <c r="K144" s="295"/>
      <c r="L144" s="295"/>
    </row>
    <row r="145" spans="1:12" s="296" customFormat="1" ht="15.75" x14ac:dyDescent="0.2">
      <c r="A145" s="327" t="s">
        <v>723</v>
      </c>
      <c r="B145" s="244" t="s">
        <v>104</v>
      </c>
      <c r="C145" s="243" t="s">
        <v>82</v>
      </c>
      <c r="D145" s="243" t="s">
        <v>78</v>
      </c>
      <c r="E145" s="243" t="s">
        <v>374</v>
      </c>
      <c r="F145" s="276"/>
      <c r="G145" s="354">
        <f>G146</f>
        <v>224652</v>
      </c>
      <c r="H145" s="354">
        <f t="shared" ref="H145:I146" si="57">H146</f>
        <v>225700</v>
      </c>
      <c r="I145" s="354">
        <f t="shared" si="57"/>
        <v>225700</v>
      </c>
      <c r="J145" s="295"/>
      <c r="K145" s="295"/>
      <c r="L145" s="295"/>
    </row>
    <row r="146" spans="1:12" s="296" customFormat="1" ht="31.5" x14ac:dyDescent="0.2">
      <c r="A146" s="277" t="s">
        <v>725</v>
      </c>
      <c r="B146" s="244" t="s">
        <v>104</v>
      </c>
      <c r="C146" s="243" t="s">
        <v>82</v>
      </c>
      <c r="D146" s="243" t="s">
        <v>78</v>
      </c>
      <c r="E146" s="243" t="s">
        <v>375</v>
      </c>
      <c r="F146" s="276"/>
      <c r="G146" s="354">
        <f>G147</f>
        <v>224652</v>
      </c>
      <c r="H146" s="354">
        <f t="shared" si="57"/>
        <v>225700</v>
      </c>
      <c r="I146" s="354">
        <f t="shared" si="57"/>
        <v>225700</v>
      </c>
      <c r="J146" s="295"/>
      <c r="K146" s="295"/>
      <c r="L146" s="295"/>
    </row>
    <row r="147" spans="1:12" s="296" customFormat="1" ht="63" x14ac:dyDescent="0.2">
      <c r="A147" s="277" t="s">
        <v>724</v>
      </c>
      <c r="B147" s="245" t="s">
        <v>104</v>
      </c>
      <c r="C147" s="274" t="s">
        <v>82</v>
      </c>
      <c r="D147" s="274" t="s">
        <v>78</v>
      </c>
      <c r="E147" s="274" t="s">
        <v>376</v>
      </c>
      <c r="F147" s="276"/>
      <c r="G147" s="354">
        <f>G148+G149</f>
        <v>224652</v>
      </c>
      <c r="H147" s="354">
        <f t="shared" ref="H147:I147" si="58">H148+H149</f>
        <v>225700</v>
      </c>
      <c r="I147" s="354">
        <f t="shared" si="58"/>
        <v>225700</v>
      </c>
      <c r="J147" s="295"/>
      <c r="K147" s="295"/>
      <c r="L147" s="295"/>
    </row>
    <row r="148" spans="1:12" s="296" customFormat="1" ht="60" x14ac:dyDescent="0.2">
      <c r="A148" s="119" t="s">
        <v>111</v>
      </c>
      <c r="B148" s="245" t="s">
        <v>104</v>
      </c>
      <c r="C148" s="274" t="s">
        <v>82</v>
      </c>
      <c r="D148" s="274" t="s">
        <v>78</v>
      </c>
      <c r="E148" s="274" t="s">
        <v>376</v>
      </c>
      <c r="F148" s="275" t="s">
        <v>105</v>
      </c>
      <c r="G148" s="191">
        <v>212200</v>
      </c>
      <c r="H148" s="191">
        <v>212200</v>
      </c>
      <c r="I148" s="191">
        <v>212200</v>
      </c>
      <c r="J148" s="295"/>
      <c r="K148" s="295"/>
      <c r="L148" s="295"/>
    </row>
    <row r="149" spans="1:12" s="296" customFormat="1" ht="30" x14ac:dyDescent="0.2">
      <c r="A149" s="119" t="s">
        <v>113</v>
      </c>
      <c r="B149" s="245" t="s">
        <v>104</v>
      </c>
      <c r="C149" s="274" t="s">
        <v>82</v>
      </c>
      <c r="D149" s="274" t="s">
        <v>78</v>
      </c>
      <c r="E149" s="274" t="s">
        <v>376</v>
      </c>
      <c r="F149" s="275" t="s">
        <v>106</v>
      </c>
      <c r="G149" s="191">
        <f>12400+52</f>
        <v>12452</v>
      </c>
      <c r="H149" s="191">
        <v>13500</v>
      </c>
      <c r="I149" s="191">
        <v>13500</v>
      </c>
      <c r="J149" s="295"/>
      <c r="K149" s="295"/>
      <c r="L149" s="295"/>
    </row>
    <row r="150" spans="1:12" s="296" customFormat="1" x14ac:dyDescent="0.2">
      <c r="A150" s="119" t="s">
        <v>205</v>
      </c>
      <c r="B150" s="245" t="s">
        <v>104</v>
      </c>
      <c r="C150" s="274" t="s">
        <v>82</v>
      </c>
      <c r="D150" s="274" t="s">
        <v>78</v>
      </c>
      <c r="E150" s="274" t="s">
        <v>351</v>
      </c>
      <c r="F150" s="275"/>
      <c r="G150" s="191">
        <f>G151+G153+G155+G157+G159+G161</f>
        <v>46340500</v>
      </c>
      <c r="H150" s="191">
        <f t="shared" ref="H150:I150" si="59">H151+H153+H155+H157+H159+H161</f>
        <v>37244600</v>
      </c>
      <c r="I150" s="191">
        <f t="shared" si="59"/>
        <v>37280100</v>
      </c>
      <c r="J150" s="295"/>
      <c r="K150" s="295"/>
      <c r="L150" s="295"/>
    </row>
    <row r="151" spans="1:12" s="296" customFormat="1" ht="45" x14ac:dyDescent="0.2">
      <c r="A151" s="119" t="s">
        <v>132</v>
      </c>
      <c r="B151" s="245" t="s">
        <v>104</v>
      </c>
      <c r="C151" s="274" t="s">
        <v>82</v>
      </c>
      <c r="D151" s="274" t="s">
        <v>78</v>
      </c>
      <c r="E151" s="274" t="s">
        <v>377</v>
      </c>
      <c r="F151" s="275"/>
      <c r="G151" s="191">
        <f>G152</f>
        <v>923600</v>
      </c>
      <c r="H151" s="191">
        <f t="shared" ref="H151:I151" si="60">H152</f>
        <v>952800</v>
      </c>
      <c r="I151" s="191">
        <f t="shared" si="60"/>
        <v>983200</v>
      </c>
      <c r="J151" s="295"/>
      <c r="K151" s="295"/>
      <c r="L151" s="295"/>
    </row>
    <row r="152" spans="1:12" s="296" customFormat="1" x14ac:dyDescent="0.2">
      <c r="A152" s="119" t="s">
        <v>117</v>
      </c>
      <c r="B152" s="245" t="s">
        <v>104</v>
      </c>
      <c r="C152" s="274" t="s">
        <v>82</v>
      </c>
      <c r="D152" s="274" t="s">
        <v>78</v>
      </c>
      <c r="E152" s="274" t="s">
        <v>377</v>
      </c>
      <c r="F152" s="275" t="s">
        <v>108</v>
      </c>
      <c r="G152" s="191">
        <v>923600</v>
      </c>
      <c r="H152" s="191">
        <v>952800</v>
      </c>
      <c r="I152" s="191">
        <v>983200</v>
      </c>
      <c r="J152" s="295"/>
      <c r="K152" s="295"/>
      <c r="L152" s="295"/>
    </row>
    <row r="153" spans="1:12" s="296" customFormat="1" ht="60" x14ac:dyDescent="0.2">
      <c r="A153" s="119" t="s">
        <v>313</v>
      </c>
      <c r="B153" s="245" t="s">
        <v>104</v>
      </c>
      <c r="C153" s="274" t="s">
        <v>82</v>
      </c>
      <c r="D153" s="274" t="s">
        <v>78</v>
      </c>
      <c r="E153" s="274" t="s">
        <v>378</v>
      </c>
      <c r="F153" s="275"/>
      <c r="G153" s="191">
        <f>G154</f>
        <v>39934900</v>
      </c>
      <c r="H153" s="191">
        <f t="shared" ref="H153:I153" si="61">H154</f>
        <v>30809800</v>
      </c>
      <c r="I153" s="191">
        <f t="shared" si="61"/>
        <v>30814900</v>
      </c>
      <c r="J153" s="295"/>
      <c r="K153" s="295"/>
      <c r="L153" s="295"/>
    </row>
    <row r="154" spans="1:12" s="296" customFormat="1" x14ac:dyDescent="0.2">
      <c r="A154" s="119" t="s">
        <v>117</v>
      </c>
      <c r="B154" s="245" t="s">
        <v>104</v>
      </c>
      <c r="C154" s="274" t="s">
        <v>82</v>
      </c>
      <c r="D154" s="274" t="s">
        <v>78</v>
      </c>
      <c r="E154" s="274" t="s">
        <v>378</v>
      </c>
      <c r="F154" s="275" t="s">
        <v>108</v>
      </c>
      <c r="G154" s="191">
        <v>39934900</v>
      </c>
      <c r="H154" s="191">
        <v>30809800</v>
      </c>
      <c r="I154" s="191">
        <v>30814900</v>
      </c>
      <c r="J154" s="295"/>
      <c r="K154" s="295"/>
      <c r="L154" s="295"/>
    </row>
    <row r="155" spans="1:12" s="296" customFormat="1" ht="45" x14ac:dyDescent="0.2">
      <c r="A155" s="119" t="s">
        <v>312</v>
      </c>
      <c r="B155" s="245" t="s">
        <v>104</v>
      </c>
      <c r="C155" s="274" t="s">
        <v>82</v>
      </c>
      <c r="D155" s="274" t="s">
        <v>78</v>
      </c>
      <c r="E155" s="274" t="s">
        <v>642</v>
      </c>
      <c r="F155" s="275"/>
      <c r="G155" s="191">
        <f>G156</f>
        <v>3291900</v>
      </c>
      <c r="H155" s="191">
        <f t="shared" ref="H155:I155" si="62">H156</f>
        <v>3291900</v>
      </c>
      <c r="I155" s="191">
        <f t="shared" si="62"/>
        <v>3291900</v>
      </c>
      <c r="J155" s="295"/>
      <c r="K155" s="295"/>
      <c r="L155" s="295"/>
    </row>
    <row r="156" spans="1:12" s="296" customFormat="1" x14ac:dyDescent="0.2">
      <c r="A156" s="119" t="s">
        <v>117</v>
      </c>
      <c r="B156" s="245" t="s">
        <v>104</v>
      </c>
      <c r="C156" s="274" t="s">
        <v>82</v>
      </c>
      <c r="D156" s="274" t="s">
        <v>78</v>
      </c>
      <c r="E156" s="274" t="s">
        <v>642</v>
      </c>
      <c r="F156" s="275" t="s">
        <v>108</v>
      </c>
      <c r="G156" s="191">
        <v>3291900</v>
      </c>
      <c r="H156" s="191">
        <v>3291900</v>
      </c>
      <c r="I156" s="191">
        <v>3291900</v>
      </c>
      <c r="J156" s="295"/>
      <c r="K156" s="295"/>
      <c r="L156" s="295"/>
    </row>
    <row r="157" spans="1:12" s="296" customFormat="1" ht="60" x14ac:dyDescent="0.2">
      <c r="A157" s="119" t="s">
        <v>314</v>
      </c>
      <c r="B157" s="245" t="s">
        <v>104</v>
      </c>
      <c r="C157" s="274" t="s">
        <v>82</v>
      </c>
      <c r="D157" s="274" t="s">
        <v>78</v>
      </c>
      <c r="E157" s="274" t="s">
        <v>459</v>
      </c>
      <c r="F157" s="275"/>
      <c r="G157" s="191">
        <f>G158</f>
        <v>673300</v>
      </c>
      <c r="H157" s="191">
        <f t="shared" ref="H157:I157" si="63">H158</f>
        <v>673300</v>
      </c>
      <c r="I157" s="191">
        <f t="shared" si="63"/>
        <v>673300</v>
      </c>
      <c r="J157" s="295"/>
      <c r="K157" s="295"/>
      <c r="L157" s="295"/>
    </row>
    <row r="158" spans="1:12" s="296" customFormat="1" x14ac:dyDescent="0.2">
      <c r="A158" s="119" t="s">
        <v>117</v>
      </c>
      <c r="B158" s="245" t="s">
        <v>104</v>
      </c>
      <c r="C158" s="274" t="s">
        <v>82</v>
      </c>
      <c r="D158" s="274" t="s">
        <v>78</v>
      </c>
      <c r="E158" s="274" t="s">
        <v>459</v>
      </c>
      <c r="F158" s="275" t="s">
        <v>108</v>
      </c>
      <c r="G158" s="191">
        <v>673300</v>
      </c>
      <c r="H158" s="191">
        <v>673300</v>
      </c>
      <c r="I158" s="191">
        <v>673300</v>
      </c>
      <c r="J158" s="295"/>
      <c r="K158" s="295"/>
      <c r="L158" s="295"/>
    </row>
    <row r="159" spans="1:12" s="296" customFormat="1" ht="60" x14ac:dyDescent="0.2">
      <c r="A159" s="119" t="s">
        <v>729</v>
      </c>
      <c r="B159" s="245" t="s">
        <v>104</v>
      </c>
      <c r="C159" s="274" t="s">
        <v>82</v>
      </c>
      <c r="D159" s="274" t="s">
        <v>78</v>
      </c>
      <c r="E159" s="274" t="s">
        <v>457</v>
      </c>
      <c r="F159" s="275"/>
      <c r="G159" s="191">
        <f>G160</f>
        <v>748800</v>
      </c>
      <c r="H159" s="191">
        <f t="shared" ref="H159:I159" si="64">H160</f>
        <v>748800</v>
      </c>
      <c r="I159" s="191">
        <f t="shared" si="64"/>
        <v>748800</v>
      </c>
      <c r="J159" s="295"/>
      <c r="K159" s="295"/>
      <c r="L159" s="295"/>
    </row>
    <row r="160" spans="1:12" s="296" customFormat="1" x14ac:dyDescent="0.2">
      <c r="A160" s="119" t="s">
        <v>117</v>
      </c>
      <c r="B160" s="245" t="s">
        <v>104</v>
      </c>
      <c r="C160" s="274" t="s">
        <v>82</v>
      </c>
      <c r="D160" s="274" t="s">
        <v>78</v>
      </c>
      <c r="E160" s="274" t="s">
        <v>457</v>
      </c>
      <c r="F160" s="275" t="s">
        <v>108</v>
      </c>
      <c r="G160" s="191">
        <v>748800</v>
      </c>
      <c r="H160" s="191">
        <v>748800</v>
      </c>
      <c r="I160" s="191">
        <v>748800</v>
      </c>
      <c r="J160" s="295"/>
      <c r="K160" s="295"/>
      <c r="L160" s="295"/>
    </row>
    <row r="161" spans="1:12" s="296" customFormat="1" ht="45" x14ac:dyDescent="0.2">
      <c r="A161" s="119" t="s">
        <v>730</v>
      </c>
      <c r="B161" s="245" t="s">
        <v>104</v>
      </c>
      <c r="C161" s="274" t="s">
        <v>82</v>
      </c>
      <c r="D161" s="274" t="s">
        <v>78</v>
      </c>
      <c r="E161" s="274" t="s">
        <v>458</v>
      </c>
      <c r="F161" s="275"/>
      <c r="G161" s="191">
        <f>G162</f>
        <v>768000</v>
      </c>
      <c r="H161" s="191">
        <f t="shared" ref="H161:I161" si="65">H162</f>
        <v>768000</v>
      </c>
      <c r="I161" s="191">
        <f t="shared" si="65"/>
        <v>768000</v>
      </c>
      <c r="J161" s="295"/>
      <c r="K161" s="295"/>
      <c r="L161" s="295"/>
    </row>
    <row r="162" spans="1:12" s="296" customFormat="1" x14ac:dyDescent="0.2">
      <c r="A162" s="119" t="s">
        <v>117</v>
      </c>
      <c r="B162" s="245" t="s">
        <v>104</v>
      </c>
      <c r="C162" s="274" t="s">
        <v>82</v>
      </c>
      <c r="D162" s="274" t="s">
        <v>78</v>
      </c>
      <c r="E162" s="274" t="s">
        <v>458</v>
      </c>
      <c r="F162" s="275" t="s">
        <v>108</v>
      </c>
      <c r="G162" s="191">
        <v>768000</v>
      </c>
      <c r="H162" s="191">
        <v>768000</v>
      </c>
      <c r="I162" s="191">
        <v>768000</v>
      </c>
      <c r="J162" s="295"/>
      <c r="K162" s="295"/>
      <c r="L162" s="295"/>
    </row>
    <row r="163" spans="1:12" s="296" customFormat="1" ht="30" x14ac:dyDescent="0.2">
      <c r="A163" s="119" t="s">
        <v>731</v>
      </c>
      <c r="B163" s="245" t="s">
        <v>104</v>
      </c>
      <c r="C163" s="274" t="s">
        <v>82</v>
      </c>
      <c r="D163" s="274" t="s">
        <v>78</v>
      </c>
      <c r="E163" s="274" t="s">
        <v>352</v>
      </c>
      <c r="F163" s="275"/>
      <c r="G163" s="191">
        <f>G164+G166</f>
        <v>56799023.600000001</v>
      </c>
      <c r="H163" s="191">
        <f t="shared" ref="H163:I163" si="66">H164+H166</f>
        <v>32535000</v>
      </c>
      <c r="I163" s="191">
        <f t="shared" si="66"/>
        <v>51139700</v>
      </c>
      <c r="J163" s="295"/>
      <c r="K163" s="295"/>
      <c r="L163" s="295"/>
    </row>
    <row r="164" spans="1:12" s="296" customFormat="1" ht="60" x14ac:dyDescent="0.2">
      <c r="A164" s="119" t="s">
        <v>732</v>
      </c>
      <c r="B164" s="245" t="s">
        <v>104</v>
      </c>
      <c r="C164" s="274" t="s">
        <v>82</v>
      </c>
      <c r="D164" s="274" t="s">
        <v>78</v>
      </c>
      <c r="E164" s="274" t="s">
        <v>379</v>
      </c>
      <c r="F164" s="275"/>
      <c r="G164" s="191">
        <f>G165</f>
        <v>40477489</v>
      </c>
      <c r="H164" s="191">
        <f t="shared" ref="H164:I164" si="67">H165</f>
        <v>32535000</v>
      </c>
      <c r="I164" s="191">
        <f t="shared" si="67"/>
        <v>51139700</v>
      </c>
      <c r="J164" s="295"/>
      <c r="K164" s="295"/>
      <c r="L164" s="295"/>
    </row>
    <row r="165" spans="1:12" s="296" customFormat="1" x14ac:dyDescent="0.2">
      <c r="A165" s="119" t="s">
        <v>117</v>
      </c>
      <c r="B165" s="245" t="s">
        <v>104</v>
      </c>
      <c r="C165" s="274" t="s">
        <v>82</v>
      </c>
      <c r="D165" s="274" t="s">
        <v>78</v>
      </c>
      <c r="E165" s="274" t="s">
        <v>379</v>
      </c>
      <c r="F165" s="275" t="s">
        <v>230</v>
      </c>
      <c r="G165" s="191">
        <v>40477489</v>
      </c>
      <c r="H165" s="191">
        <v>32535000</v>
      </c>
      <c r="I165" s="191">
        <v>51139700</v>
      </c>
      <c r="J165" s="295"/>
      <c r="K165" s="295"/>
      <c r="L165" s="295"/>
    </row>
    <row r="166" spans="1:12" s="296" customFormat="1" ht="30" x14ac:dyDescent="0.2">
      <c r="A166" s="119" t="s">
        <v>670</v>
      </c>
      <c r="B166" s="245" t="s">
        <v>104</v>
      </c>
      <c r="C166" s="274" t="s">
        <v>82</v>
      </c>
      <c r="D166" s="274" t="s">
        <v>78</v>
      </c>
      <c r="E166" s="274" t="s">
        <v>669</v>
      </c>
      <c r="F166" s="275"/>
      <c r="G166" s="191">
        <f>G167</f>
        <v>16321534.6</v>
      </c>
      <c r="H166" s="191">
        <f t="shared" ref="H166:I166" si="68">H167</f>
        <v>0</v>
      </c>
      <c r="I166" s="191">
        <f t="shared" si="68"/>
        <v>0</v>
      </c>
      <c r="J166" s="295"/>
      <c r="K166" s="295"/>
      <c r="L166" s="295"/>
    </row>
    <row r="167" spans="1:12" s="296" customFormat="1" x14ac:dyDescent="0.2">
      <c r="A167" s="119" t="s">
        <v>117</v>
      </c>
      <c r="B167" s="245" t="s">
        <v>104</v>
      </c>
      <c r="C167" s="274" t="s">
        <v>82</v>
      </c>
      <c r="D167" s="274" t="s">
        <v>78</v>
      </c>
      <c r="E167" s="274" t="s">
        <v>669</v>
      </c>
      <c r="F167" s="275" t="s">
        <v>108</v>
      </c>
      <c r="G167" s="191">
        <v>16321534.6</v>
      </c>
      <c r="H167" s="191"/>
      <c r="I167" s="191"/>
      <c r="J167" s="295"/>
      <c r="K167" s="295"/>
      <c r="L167" s="295"/>
    </row>
    <row r="168" spans="1:12" s="296" customFormat="1" ht="15.75" x14ac:dyDescent="0.2">
      <c r="A168" s="391" t="s">
        <v>93</v>
      </c>
      <c r="B168" s="244" t="s">
        <v>104</v>
      </c>
      <c r="C168" s="243" t="s">
        <v>82</v>
      </c>
      <c r="D168" s="243" t="s">
        <v>79</v>
      </c>
      <c r="E168" s="243"/>
      <c r="F168" s="276"/>
      <c r="G168" s="354">
        <f>G169+G178</f>
        <v>5577221.0899999999</v>
      </c>
      <c r="H168" s="354">
        <f t="shared" ref="H168:I168" si="69">H169+H178</f>
        <v>5577200</v>
      </c>
      <c r="I168" s="354">
        <f t="shared" si="69"/>
        <v>5577200</v>
      </c>
      <c r="J168" s="295"/>
      <c r="K168" s="295"/>
      <c r="L168" s="295"/>
    </row>
    <row r="169" spans="1:12" s="296" customFormat="1" ht="15.75" x14ac:dyDescent="0.2">
      <c r="A169" s="328" t="s">
        <v>618</v>
      </c>
      <c r="B169" s="244" t="s">
        <v>104</v>
      </c>
      <c r="C169" s="243" t="s">
        <v>82</v>
      </c>
      <c r="D169" s="243" t="s">
        <v>79</v>
      </c>
      <c r="E169" s="243" t="s">
        <v>349</v>
      </c>
      <c r="F169" s="276"/>
      <c r="G169" s="354">
        <f>G171+G175</f>
        <v>4647200.1899999995</v>
      </c>
      <c r="H169" s="354">
        <f t="shared" ref="H169:I169" si="70">H171+H175</f>
        <v>4647200</v>
      </c>
      <c r="I169" s="354">
        <f t="shared" si="70"/>
        <v>4647200</v>
      </c>
      <c r="J169" s="295"/>
      <c r="K169" s="295"/>
      <c r="L169" s="295"/>
    </row>
    <row r="170" spans="1:12" s="296" customFormat="1" ht="15.75" x14ac:dyDescent="0.2">
      <c r="A170" s="328" t="s">
        <v>727</v>
      </c>
      <c r="B170" s="245" t="s">
        <v>104</v>
      </c>
      <c r="C170" s="274" t="s">
        <v>82</v>
      </c>
      <c r="D170" s="274" t="s">
        <v>79</v>
      </c>
      <c r="E170" s="243" t="s">
        <v>350</v>
      </c>
      <c r="F170" s="276"/>
      <c r="G170" s="354">
        <f>G171</f>
        <v>3743788.28</v>
      </c>
      <c r="H170" s="354">
        <f t="shared" ref="H170:I170" si="71">H171</f>
        <v>3743800</v>
      </c>
      <c r="I170" s="354">
        <f t="shared" si="71"/>
        <v>3743800</v>
      </c>
      <c r="J170" s="295"/>
      <c r="K170" s="295"/>
      <c r="L170" s="295"/>
    </row>
    <row r="171" spans="1:12" s="296" customFormat="1" ht="47.25" x14ac:dyDescent="0.2">
      <c r="A171" s="328" t="s">
        <v>617</v>
      </c>
      <c r="B171" s="245" t="s">
        <v>104</v>
      </c>
      <c r="C171" s="274" t="s">
        <v>82</v>
      </c>
      <c r="D171" s="274" t="s">
        <v>79</v>
      </c>
      <c r="E171" s="274">
        <v>1520063110</v>
      </c>
      <c r="F171" s="276"/>
      <c r="G171" s="354">
        <f>G172+G173</f>
        <v>3743788.28</v>
      </c>
      <c r="H171" s="354">
        <f t="shared" ref="H171:I171" si="72">H172+H173</f>
        <v>3743800</v>
      </c>
      <c r="I171" s="354">
        <f t="shared" si="72"/>
        <v>3743800</v>
      </c>
      <c r="J171" s="295"/>
      <c r="K171" s="295"/>
      <c r="L171" s="295"/>
    </row>
    <row r="172" spans="1:12" s="296" customFormat="1" ht="60" x14ac:dyDescent="0.2">
      <c r="A172" s="343" t="s">
        <v>111</v>
      </c>
      <c r="B172" s="245" t="s">
        <v>104</v>
      </c>
      <c r="C172" s="274" t="s">
        <v>82</v>
      </c>
      <c r="D172" s="274" t="s">
        <v>79</v>
      </c>
      <c r="E172" s="274">
        <v>1520063110</v>
      </c>
      <c r="F172" s="275" t="s">
        <v>105</v>
      </c>
      <c r="G172" s="191">
        <f>3595900-11.72</f>
        <v>3595888.28</v>
      </c>
      <c r="H172" s="191">
        <v>3595900</v>
      </c>
      <c r="I172" s="191">
        <v>3595900</v>
      </c>
      <c r="J172" s="295"/>
      <c r="K172" s="295"/>
      <c r="L172" s="295"/>
    </row>
    <row r="173" spans="1:12" s="296" customFormat="1" ht="30" x14ac:dyDescent="0.2">
      <c r="A173" s="343" t="s">
        <v>113</v>
      </c>
      <c r="B173" s="245" t="s">
        <v>104</v>
      </c>
      <c r="C173" s="274" t="s">
        <v>82</v>
      </c>
      <c r="D173" s="274" t="s">
        <v>79</v>
      </c>
      <c r="E173" s="274">
        <v>1520063110</v>
      </c>
      <c r="F173" s="275" t="s">
        <v>106</v>
      </c>
      <c r="G173" s="191">
        <v>147900</v>
      </c>
      <c r="H173" s="191">
        <v>147900</v>
      </c>
      <c r="I173" s="191">
        <v>147900</v>
      </c>
      <c r="J173" s="295"/>
      <c r="K173" s="295"/>
      <c r="L173" s="295"/>
    </row>
    <row r="174" spans="1:12" s="296" customFormat="1" x14ac:dyDescent="0.2">
      <c r="A174" s="343" t="s">
        <v>728</v>
      </c>
      <c r="B174" s="245" t="s">
        <v>104</v>
      </c>
      <c r="C174" s="274" t="s">
        <v>82</v>
      </c>
      <c r="D174" s="274" t="s">
        <v>79</v>
      </c>
      <c r="E174" s="396" t="s">
        <v>359</v>
      </c>
      <c r="F174" s="275"/>
      <c r="G174" s="191">
        <f>G175</f>
        <v>903411.91</v>
      </c>
      <c r="H174" s="191">
        <f t="shared" ref="H174:I174" si="73">H175</f>
        <v>903400</v>
      </c>
      <c r="I174" s="191">
        <f t="shared" si="73"/>
        <v>903400</v>
      </c>
      <c r="J174" s="295"/>
      <c r="K174" s="295"/>
      <c r="L174" s="295"/>
    </row>
    <row r="175" spans="1:12" s="296" customFormat="1" ht="30" x14ac:dyDescent="0.2">
      <c r="A175" s="206" t="s">
        <v>733</v>
      </c>
      <c r="B175" s="245" t="s">
        <v>104</v>
      </c>
      <c r="C175" s="274" t="s">
        <v>82</v>
      </c>
      <c r="D175" s="274" t="s">
        <v>79</v>
      </c>
      <c r="E175" s="342">
        <v>1540063290</v>
      </c>
      <c r="F175" s="275"/>
      <c r="G175" s="191">
        <f>G176+G177</f>
        <v>903411.91</v>
      </c>
      <c r="H175" s="191">
        <f t="shared" ref="H175:I175" si="74">H176+H177</f>
        <v>903400</v>
      </c>
      <c r="I175" s="191">
        <f t="shared" si="74"/>
        <v>903400</v>
      </c>
      <c r="J175" s="295"/>
      <c r="K175" s="295"/>
      <c r="L175" s="295"/>
    </row>
    <row r="176" spans="1:12" s="296" customFormat="1" ht="60" x14ac:dyDescent="0.2">
      <c r="A176" s="119" t="s">
        <v>111</v>
      </c>
      <c r="B176" s="245" t="s">
        <v>104</v>
      </c>
      <c r="C176" s="274" t="s">
        <v>82</v>
      </c>
      <c r="D176" s="274" t="s">
        <v>79</v>
      </c>
      <c r="E176" s="329">
        <v>1540063290</v>
      </c>
      <c r="F176" s="275" t="s">
        <v>105</v>
      </c>
      <c r="G176" s="191">
        <f>883200+11.91</f>
        <v>883211.91</v>
      </c>
      <c r="H176" s="191">
        <v>883200</v>
      </c>
      <c r="I176" s="191">
        <v>883200</v>
      </c>
      <c r="J176" s="295"/>
      <c r="K176" s="295"/>
      <c r="L176" s="295"/>
    </row>
    <row r="177" spans="1:12" s="296" customFormat="1" ht="30" x14ac:dyDescent="0.2">
      <c r="A177" s="119" t="s">
        <v>113</v>
      </c>
      <c r="B177" s="245" t="s">
        <v>104</v>
      </c>
      <c r="C177" s="274" t="s">
        <v>82</v>
      </c>
      <c r="D177" s="274" t="s">
        <v>79</v>
      </c>
      <c r="E177" s="329">
        <v>1540063290</v>
      </c>
      <c r="F177" s="275" t="s">
        <v>106</v>
      </c>
      <c r="G177" s="191">
        <v>20200</v>
      </c>
      <c r="H177" s="191">
        <v>20200</v>
      </c>
      <c r="I177" s="191">
        <v>20200</v>
      </c>
      <c r="J177" s="295"/>
      <c r="K177" s="295"/>
      <c r="L177" s="295"/>
    </row>
    <row r="178" spans="1:12" s="306" customFormat="1" ht="15.75" x14ac:dyDescent="0.25">
      <c r="A178" s="135" t="s">
        <v>110</v>
      </c>
      <c r="B178" s="244" t="s">
        <v>104</v>
      </c>
      <c r="C178" s="243" t="s">
        <v>82</v>
      </c>
      <c r="D178" s="243" t="s">
        <v>79</v>
      </c>
      <c r="E178" s="243" t="s">
        <v>216</v>
      </c>
      <c r="F178" s="276"/>
      <c r="G178" s="354">
        <f>G180</f>
        <v>930020.9</v>
      </c>
      <c r="H178" s="354">
        <f t="shared" ref="H178:I178" si="75">H180</f>
        <v>930000</v>
      </c>
      <c r="I178" s="354">
        <f t="shared" si="75"/>
        <v>930000</v>
      </c>
      <c r="J178" s="305"/>
      <c r="K178" s="305"/>
      <c r="L178" s="305"/>
    </row>
    <row r="179" spans="1:12" s="306" customFormat="1" ht="15.75" x14ac:dyDescent="0.25">
      <c r="A179" s="135" t="s">
        <v>89</v>
      </c>
      <c r="B179" s="245" t="s">
        <v>104</v>
      </c>
      <c r="C179" s="274" t="s">
        <v>82</v>
      </c>
      <c r="D179" s="274" t="s">
        <v>79</v>
      </c>
      <c r="E179" s="243" t="s">
        <v>219</v>
      </c>
      <c r="F179" s="276"/>
      <c r="G179" s="354">
        <f>G180</f>
        <v>930020.9</v>
      </c>
      <c r="H179" s="354">
        <f t="shared" ref="H179:I179" si="76">H180</f>
        <v>930000</v>
      </c>
      <c r="I179" s="354">
        <f t="shared" si="76"/>
        <v>930000</v>
      </c>
      <c r="J179" s="305"/>
      <c r="K179" s="305"/>
      <c r="L179" s="305"/>
    </row>
    <row r="180" spans="1:12" s="296" customFormat="1" ht="45" x14ac:dyDescent="0.2">
      <c r="A180" s="206" t="s">
        <v>734</v>
      </c>
      <c r="B180" s="245" t="s">
        <v>104</v>
      </c>
      <c r="C180" s="274" t="s">
        <v>82</v>
      </c>
      <c r="D180" s="274" t="s">
        <v>79</v>
      </c>
      <c r="E180" s="274" t="s">
        <v>308</v>
      </c>
      <c r="F180" s="275"/>
      <c r="G180" s="191">
        <f>G181+G182</f>
        <v>930020.9</v>
      </c>
      <c r="H180" s="191">
        <f t="shared" ref="H180:I180" si="77">H181+H182</f>
        <v>930000</v>
      </c>
      <c r="I180" s="191">
        <f t="shared" si="77"/>
        <v>930000</v>
      </c>
      <c r="J180" s="295"/>
      <c r="K180" s="295"/>
      <c r="L180" s="295"/>
    </row>
    <row r="181" spans="1:12" s="296" customFormat="1" ht="60" x14ac:dyDescent="0.2">
      <c r="A181" s="119" t="s">
        <v>111</v>
      </c>
      <c r="B181" s="245" t="s">
        <v>104</v>
      </c>
      <c r="C181" s="274" t="s">
        <v>82</v>
      </c>
      <c r="D181" s="274" t="s">
        <v>79</v>
      </c>
      <c r="E181" s="274" t="s">
        <v>308</v>
      </c>
      <c r="F181" s="275" t="s">
        <v>105</v>
      </c>
      <c r="G181" s="191">
        <f>889300-26.88</f>
        <v>889273.12</v>
      </c>
      <c r="H181" s="191">
        <v>889300</v>
      </c>
      <c r="I181" s="191">
        <v>889300</v>
      </c>
      <c r="J181" s="295"/>
      <c r="K181" s="295"/>
      <c r="L181" s="295"/>
    </row>
    <row r="182" spans="1:12" s="296" customFormat="1" ht="30" x14ac:dyDescent="0.2">
      <c r="A182" s="119" t="s">
        <v>113</v>
      </c>
      <c r="B182" s="245" t="s">
        <v>104</v>
      </c>
      <c r="C182" s="274" t="s">
        <v>82</v>
      </c>
      <c r="D182" s="274" t="s">
        <v>79</v>
      </c>
      <c r="E182" s="274" t="s">
        <v>308</v>
      </c>
      <c r="F182" s="275" t="s">
        <v>106</v>
      </c>
      <c r="G182" s="191">
        <f>40700+47.78</f>
        <v>40747.78</v>
      </c>
      <c r="H182" s="191">
        <v>40700</v>
      </c>
      <c r="I182" s="191">
        <v>40700</v>
      </c>
      <c r="J182" s="295"/>
      <c r="K182" s="295"/>
      <c r="L182" s="295"/>
    </row>
    <row r="183" spans="1:12" s="306" customFormat="1" ht="15.75" x14ac:dyDescent="0.25">
      <c r="A183" s="135" t="s">
        <v>20</v>
      </c>
      <c r="B183" s="244" t="s">
        <v>104</v>
      </c>
      <c r="C183" s="243" t="s">
        <v>81</v>
      </c>
      <c r="D183" s="243"/>
      <c r="E183" s="243"/>
      <c r="F183" s="276"/>
      <c r="G183" s="354">
        <f>G184</f>
        <v>2253103.6800000002</v>
      </c>
      <c r="H183" s="354">
        <f t="shared" ref="H183:I183" si="78">H184</f>
        <v>0</v>
      </c>
      <c r="I183" s="354">
        <f t="shared" si="78"/>
        <v>0</v>
      </c>
      <c r="J183" s="305"/>
      <c r="K183" s="305"/>
      <c r="L183" s="305"/>
    </row>
    <row r="184" spans="1:12" s="306" customFormat="1" ht="15.75" x14ac:dyDescent="0.25">
      <c r="A184" s="135" t="s">
        <v>21</v>
      </c>
      <c r="B184" s="244" t="s">
        <v>104</v>
      </c>
      <c r="C184" s="243" t="s">
        <v>81</v>
      </c>
      <c r="D184" s="243" t="s">
        <v>74</v>
      </c>
      <c r="E184" s="243"/>
      <c r="F184" s="276"/>
      <c r="G184" s="354">
        <f>G185</f>
        <v>2253103.6800000002</v>
      </c>
      <c r="H184" s="354">
        <f t="shared" ref="H184:I184" si="79">H185</f>
        <v>0</v>
      </c>
      <c r="I184" s="354">
        <f t="shared" si="79"/>
        <v>0</v>
      </c>
      <c r="J184" s="305"/>
      <c r="K184" s="305"/>
      <c r="L184" s="305"/>
    </row>
    <row r="185" spans="1:12" s="306" customFormat="1" ht="15.75" x14ac:dyDescent="0.25">
      <c r="A185" s="135" t="s">
        <v>110</v>
      </c>
      <c r="B185" s="245" t="s">
        <v>104</v>
      </c>
      <c r="C185" s="238" t="s">
        <v>81</v>
      </c>
      <c r="D185" s="238" t="s">
        <v>74</v>
      </c>
      <c r="E185" s="243" t="s">
        <v>216</v>
      </c>
      <c r="F185" s="276"/>
      <c r="G185" s="354">
        <f>G186</f>
        <v>2253103.6800000002</v>
      </c>
      <c r="H185" s="354">
        <f t="shared" ref="H185:I185" si="80">H186</f>
        <v>0</v>
      </c>
      <c r="I185" s="354">
        <f t="shared" si="80"/>
        <v>0</v>
      </c>
      <c r="J185" s="305"/>
      <c r="K185" s="305"/>
      <c r="L185" s="305"/>
    </row>
    <row r="186" spans="1:12" s="318" customFormat="1" ht="30" x14ac:dyDescent="0.2">
      <c r="A186" s="314" t="s">
        <v>700</v>
      </c>
      <c r="B186" s="245" t="s">
        <v>104</v>
      </c>
      <c r="C186" s="238" t="s">
        <v>81</v>
      </c>
      <c r="D186" s="238" t="s">
        <v>74</v>
      </c>
      <c r="E186" s="126" t="s">
        <v>215</v>
      </c>
      <c r="F186" s="281"/>
      <c r="G186" s="357">
        <f>G187</f>
        <v>2253103.6800000002</v>
      </c>
      <c r="H186" s="357">
        <f t="shared" ref="H186:I186" si="81">H187</f>
        <v>0</v>
      </c>
      <c r="I186" s="357">
        <f t="shared" si="81"/>
        <v>0</v>
      </c>
      <c r="J186" s="317"/>
      <c r="K186" s="317"/>
      <c r="L186" s="317"/>
    </row>
    <row r="187" spans="1:12" s="318" customFormat="1" ht="30" x14ac:dyDescent="0.2">
      <c r="A187" s="330" t="s">
        <v>113</v>
      </c>
      <c r="B187" s="245" t="s">
        <v>104</v>
      </c>
      <c r="C187" s="238" t="s">
        <v>81</v>
      </c>
      <c r="D187" s="238" t="s">
        <v>74</v>
      </c>
      <c r="E187" s="126" t="s">
        <v>235</v>
      </c>
      <c r="F187" s="281" t="s">
        <v>106</v>
      </c>
      <c r="G187" s="357">
        <f>2253103.68</f>
        <v>2253103.6800000002</v>
      </c>
      <c r="H187" s="357"/>
      <c r="I187" s="363"/>
      <c r="J187" s="317"/>
      <c r="K187" s="317"/>
      <c r="L187" s="317"/>
    </row>
    <row r="188" spans="1:12" s="296" customFormat="1" ht="47.25" x14ac:dyDescent="0.2">
      <c r="A188" s="225" t="s">
        <v>70</v>
      </c>
      <c r="B188" s="244" t="s">
        <v>104</v>
      </c>
      <c r="C188" s="226" t="s">
        <v>69</v>
      </c>
      <c r="D188" s="226"/>
      <c r="E188" s="226"/>
      <c r="F188" s="231"/>
      <c r="G188" s="227">
        <f>G189+G194</f>
        <v>232607260</v>
      </c>
      <c r="H188" s="227">
        <f t="shared" ref="H188:I188" si="82">H189</f>
        <v>183321000</v>
      </c>
      <c r="I188" s="227">
        <f t="shared" si="82"/>
        <v>181338000</v>
      </c>
      <c r="J188" s="295"/>
      <c r="K188" s="295"/>
      <c r="L188" s="295"/>
    </row>
    <row r="189" spans="1:12" s="306" customFormat="1" ht="47.25" x14ac:dyDescent="0.25">
      <c r="A189" s="228" t="s">
        <v>71</v>
      </c>
      <c r="B189" s="244" t="s">
        <v>104</v>
      </c>
      <c r="C189" s="226" t="s">
        <v>69</v>
      </c>
      <c r="D189" s="226" t="s">
        <v>74</v>
      </c>
      <c r="E189" s="226"/>
      <c r="F189" s="231"/>
      <c r="G189" s="227">
        <f t="shared" ref="G189:I192" si="83">G190</f>
        <v>228262000</v>
      </c>
      <c r="H189" s="227">
        <f t="shared" si="83"/>
        <v>183321000</v>
      </c>
      <c r="I189" s="227">
        <f t="shared" si="83"/>
        <v>181338000</v>
      </c>
      <c r="J189" s="305"/>
      <c r="K189" s="305"/>
      <c r="L189" s="305"/>
    </row>
    <row r="190" spans="1:12" s="306" customFormat="1" ht="15.75" x14ac:dyDescent="0.25">
      <c r="A190" s="135" t="s">
        <v>110</v>
      </c>
      <c r="B190" s="244" t="s">
        <v>104</v>
      </c>
      <c r="C190" s="226" t="s">
        <v>69</v>
      </c>
      <c r="D190" s="226" t="s">
        <v>74</v>
      </c>
      <c r="E190" s="226" t="s">
        <v>216</v>
      </c>
      <c r="F190" s="231"/>
      <c r="G190" s="227">
        <f>G191</f>
        <v>228262000</v>
      </c>
      <c r="H190" s="227">
        <f t="shared" si="83"/>
        <v>183321000</v>
      </c>
      <c r="I190" s="227">
        <f t="shared" si="83"/>
        <v>181338000</v>
      </c>
      <c r="J190" s="305"/>
      <c r="K190" s="305"/>
      <c r="L190" s="305"/>
    </row>
    <row r="191" spans="1:12" s="306" customFormat="1" ht="15.75" x14ac:dyDescent="0.25">
      <c r="A191" s="135" t="s">
        <v>131</v>
      </c>
      <c r="B191" s="244" t="s">
        <v>104</v>
      </c>
      <c r="C191" s="226" t="s">
        <v>69</v>
      </c>
      <c r="D191" s="226" t="s">
        <v>74</v>
      </c>
      <c r="E191" s="226" t="s">
        <v>716</v>
      </c>
      <c r="F191" s="231"/>
      <c r="G191" s="227">
        <f>G192</f>
        <v>228262000</v>
      </c>
      <c r="H191" s="227">
        <f t="shared" ref="H191:I191" si="84">H192</f>
        <v>183321000</v>
      </c>
      <c r="I191" s="227">
        <f t="shared" si="84"/>
        <v>181338000</v>
      </c>
      <c r="J191" s="305"/>
      <c r="K191" s="305"/>
      <c r="L191" s="305"/>
    </row>
    <row r="192" spans="1:12" s="332" customFormat="1" ht="47.25" x14ac:dyDescent="0.2">
      <c r="A192" s="228" t="s">
        <v>735</v>
      </c>
      <c r="B192" s="244" t="s">
        <v>104</v>
      </c>
      <c r="C192" s="226" t="s">
        <v>69</v>
      </c>
      <c r="D192" s="226" t="s">
        <v>74</v>
      </c>
      <c r="E192" s="226" t="s">
        <v>226</v>
      </c>
      <c r="F192" s="231"/>
      <c r="G192" s="227">
        <f t="shared" si="83"/>
        <v>228262000</v>
      </c>
      <c r="H192" s="227">
        <f t="shared" si="83"/>
        <v>183321000</v>
      </c>
      <c r="I192" s="227">
        <f t="shared" si="83"/>
        <v>181338000</v>
      </c>
      <c r="J192" s="331"/>
      <c r="K192" s="331"/>
      <c r="L192" s="331"/>
    </row>
    <row r="193" spans="1:12" s="334" customFormat="1" x14ac:dyDescent="0.2">
      <c r="A193" s="206" t="s">
        <v>131</v>
      </c>
      <c r="B193" s="245" t="s">
        <v>104</v>
      </c>
      <c r="C193" s="229" t="s">
        <v>69</v>
      </c>
      <c r="D193" s="229" t="s">
        <v>74</v>
      </c>
      <c r="E193" s="229" t="s">
        <v>226</v>
      </c>
      <c r="F193" s="232" t="s">
        <v>130</v>
      </c>
      <c r="G193" s="192">
        <v>228262000</v>
      </c>
      <c r="H193" s="192">
        <v>183321000</v>
      </c>
      <c r="I193" s="230">
        <v>181338000</v>
      </c>
      <c r="J193" s="333"/>
      <c r="K193" s="333"/>
      <c r="L193" s="333"/>
    </row>
    <row r="194" spans="1:12" ht="15.75" x14ac:dyDescent="0.25">
      <c r="A194" s="257" t="s">
        <v>742</v>
      </c>
      <c r="B194" s="126">
        <v>701</v>
      </c>
      <c r="C194" s="126" t="s">
        <v>69</v>
      </c>
      <c r="D194" s="126" t="s">
        <v>75</v>
      </c>
      <c r="E194" s="126"/>
      <c r="F194" s="403"/>
      <c r="G194" s="120">
        <f>G195</f>
        <v>4345260</v>
      </c>
      <c r="H194" s="120">
        <f t="shared" ref="H194:I197" si="85">H195</f>
        <v>0</v>
      </c>
      <c r="I194" s="120">
        <f t="shared" si="85"/>
        <v>0</v>
      </c>
      <c r="J194" s="295"/>
    </row>
    <row r="195" spans="1:12" ht="15.75" x14ac:dyDescent="0.25">
      <c r="A195" s="257" t="s">
        <v>110</v>
      </c>
      <c r="B195" s="126" t="s">
        <v>104</v>
      </c>
      <c r="C195" s="126" t="s">
        <v>69</v>
      </c>
      <c r="D195" s="126" t="s">
        <v>75</v>
      </c>
      <c r="E195" s="126" t="s">
        <v>216</v>
      </c>
      <c r="F195" s="403"/>
      <c r="G195" s="120">
        <f>G196</f>
        <v>4345260</v>
      </c>
      <c r="H195" s="120">
        <f t="shared" si="85"/>
        <v>0</v>
      </c>
      <c r="I195" s="120">
        <f t="shared" si="85"/>
        <v>0</v>
      </c>
      <c r="J195" s="295"/>
    </row>
    <row r="196" spans="1:12" ht="15.75" x14ac:dyDescent="0.25">
      <c r="A196" s="257" t="s">
        <v>131</v>
      </c>
      <c r="B196" s="126" t="s">
        <v>104</v>
      </c>
      <c r="C196" s="126" t="s">
        <v>69</v>
      </c>
      <c r="D196" s="126" t="s">
        <v>75</v>
      </c>
      <c r="E196" s="126" t="s">
        <v>716</v>
      </c>
      <c r="F196" s="403"/>
      <c r="G196" s="120">
        <f>G197</f>
        <v>4345260</v>
      </c>
      <c r="H196" s="120">
        <f t="shared" si="85"/>
        <v>0</v>
      </c>
      <c r="I196" s="120">
        <f t="shared" si="85"/>
        <v>0</v>
      </c>
      <c r="J196" s="295"/>
    </row>
    <row r="197" spans="1:12" ht="39.75" customHeight="1" x14ac:dyDescent="0.25">
      <c r="A197" s="162" t="s">
        <v>743</v>
      </c>
      <c r="B197" s="126" t="s">
        <v>104</v>
      </c>
      <c r="C197" s="126" t="s">
        <v>69</v>
      </c>
      <c r="D197" s="126" t="s">
        <v>75</v>
      </c>
      <c r="E197" s="126" t="s">
        <v>741</v>
      </c>
      <c r="F197" s="403"/>
      <c r="G197" s="120">
        <f>G198</f>
        <v>4345260</v>
      </c>
      <c r="H197" s="120">
        <f t="shared" si="85"/>
        <v>0</v>
      </c>
      <c r="I197" s="120">
        <f t="shared" si="85"/>
        <v>0</v>
      </c>
      <c r="J197" s="295"/>
    </row>
    <row r="198" spans="1:12" ht="15.75" x14ac:dyDescent="0.25">
      <c r="A198" s="257" t="s">
        <v>131</v>
      </c>
      <c r="B198" s="126" t="s">
        <v>104</v>
      </c>
      <c r="C198" s="126" t="s">
        <v>69</v>
      </c>
      <c r="D198" s="126" t="s">
        <v>75</v>
      </c>
      <c r="E198" s="126" t="s">
        <v>741</v>
      </c>
      <c r="F198" s="126" t="s">
        <v>130</v>
      </c>
      <c r="G198" s="120">
        <v>4345260</v>
      </c>
      <c r="H198" s="120"/>
      <c r="I198" s="120"/>
      <c r="J198" s="295">
        <v>4345260</v>
      </c>
    </row>
  </sheetData>
  <mergeCells count="1">
    <mergeCell ref="A10:I10"/>
  </mergeCells>
  <printOptions horizontalCentered="1"/>
  <pageMargins left="0.51181102362204722" right="0.31496062992125984" top="0.55118110236220474" bottom="0.55118110236220474" header="0.31496062992125984" footer="0.31496062992125984"/>
  <pageSetup paperSize="9" scale="55" fitToHeight="0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82"/>
  <sheetViews>
    <sheetView workbookViewId="0">
      <selection activeCell="F8" sqref="F8"/>
    </sheetView>
  </sheetViews>
  <sheetFormatPr defaultRowHeight="15" x14ac:dyDescent="0.25"/>
  <cols>
    <col min="1" max="1" width="10.42578125" style="1" customWidth="1"/>
    <col min="2" max="2" width="67" style="1" customWidth="1"/>
    <col min="3" max="3" width="20.140625" style="102" customWidth="1"/>
    <col min="4" max="5" width="16" style="102" bestFit="1" customWidth="1"/>
    <col min="6" max="8" width="15.42578125" bestFit="1" customWidth="1"/>
  </cols>
  <sheetData>
    <row r="2" spans="1:5" ht="18.75" x14ac:dyDescent="0.3">
      <c r="B2" s="23"/>
      <c r="C2" s="103" t="s">
        <v>442</v>
      </c>
    </row>
    <row r="3" spans="1:5" ht="18.75" x14ac:dyDescent="0.3">
      <c r="B3" s="23"/>
      <c r="C3" s="103" t="s">
        <v>151</v>
      </c>
    </row>
    <row r="4" spans="1:5" ht="18.75" x14ac:dyDescent="0.3">
      <c r="B4" s="23"/>
      <c r="C4" s="103" t="s">
        <v>152</v>
      </c>
    </row>
    <row r="5" spans="1:5" ht="18.75" x14ac:dyDescent="0.3">
      <c r="B5" s="23"/>
      <c r="C5" s="103" t="s">
        <v>25</v>
      </c>
    </row>
    <row r="6" spans="1:5" ht="18.75" x14ac:dyDescent="0.3">
      <c r="B6" s="23"/>
      <c r="C6" s="103" t="s">
        <v>26</v>
      </c>
    </row>
    <row r="7" spans="1:5" ht="18.75" x14ac:dyDescent="0.3">
      <c r="B7" s="23"/>
      <c r="C7" s="103" t="s">
        <v>760</v>
      </c>
    </row>
    <row r="8" spans="1:5" ht="18.75" x14ac:dyDescent="0.3">
      <c r="C8" s="103" t="s">
        <v>762</v>
      </c>
    </row>
    <row r="10" spans="1:5" ht="46.5" customHeight="1" x14ac:dyDescent="0.25">
      <c r="A10" s="418" t="s">
        <v>543</v>
      </c>
      <c r="B10" s="418"/>
      <c r="C10" s="418"/>
      <c r="D10" s="418"/>
      <c r="E10" s="418"/>
    </row>
    <row r="11" spans="1:5" x14ac:dyDescent="0.25">
      <c r="E11" s="100" t="s">
        <v>460</v>
      </c>
    </row>
    <row r="12" spans="1:5" ht="30" x14ac:dyDescent="0.25">
      <c r="A12" s="183" t="s">
        <v>30</v>
      </c>
      <c r="B12" s="183" t="s">
        <v>31</v>
      </c>
      <c r="C12" s="101" t="s">
        <v>322</v>
      </c>
      <c r="D12" s="101" t="s">
        <v>399</v>
      </c>
      <c r="E12" s="101" t="s">
        <v>505</v>
      </c>
    </row>
    <row r="13" spans="1:5" ht="31.5" x14ac:dyDescent="0.25">
      <c r="A13" s="15">
        <v>1</v>
      </c>
      <c r="B13" s="10" t="s">
        <v>32</v>
      </c>
      <c r="C13" s="345">
        <f>SUM(C14:C24)</f>
        <v>228262000</v>
      </c>
      <c r="D13" s="345">
        <f t="shared" ref="D13:E13" si="0">SUM(D14:D24)</f>
        <v>0</v>
      </c>
      <c r="E13" s="345">
        <f t="shared" si="0"/>
        <v>0</v>
      </c>
    </row>
    <row r="14" spans="1:5" ht="15.75" x14ac:dyDescent="0.25">
      <c r="A14" s="16" t="s">
        <v>35</v>
      </c>
      <c r="B14" s="17" t="s">
        <v>50</v>
      </c>
      <c r="C14" s="18">
        <v>13091160</v>
      </c>
      <c r="D14" s="29">
        <v>0</v>
      </c>
      <c r="E14" s="29">
        <v>0</v>
      </c>
    </row>
    <row r="15" spans="1:5" ht="15.75" x14ac:dyDescent="0.25">
      <c r="A15" s="16" t="s">
        <v>36</v>
      </c>
      <c r="B15" s="17" t="s">
        <v>51</v>
      </c>
      <c r="C15" s="18">
        <v>17970000</v>
      </c>
      <c r="D15" s="29">
        <v>0</v>
      </c>
      <c r="E15" s="29">
        <v>0</v>
      </c>
    </row>
    <row r="16" spans="1:5" ht="15.75" x14ac:dyDescent="0.25">
      <c r="A16" s="16" t="s">
        <v>37</v>
      </c>
      <c r="B16" s="17" t="s">
        <v>52</v>
      </c>
      <c r="C16" s="18">
        <v>26379840</v>
      </c>
      <c r="D16" s="29">
        <v>0</v>
      </c>
      <c r="E16" s="29">
        <v>0</v>
      </c>
    </row>
    <row r="17" spans="1:5" ht="15.75" x14ac:dyDescent="0.25">
      <c r="A17" s="16" t="s">
        <v>42</v>
      </c>
      <c r="B17" s="17" t="s">
        <v>53</v>
      </c>
      <c r="C17" s="18">
        <v>21720424</v>
      </c>
      <c r="D17" s="29">
        <v>0</v>
      </c>
      <c r="E17" s="29">
        <v>0</v>
      </c>
    </row>
    <row r="18" spans="1:5" ht="15.75" x14ac:dyDescent="0.25">
      <c r="A18" s="16" t="s">
        <v>43</v>
      </c>
      <c r="B18" s="17" t="s">
        <v>54</v>
      </c>
      <c r="C18" s="18">
        <v>21209454</v>
      </c>
      <c r="D18" s="29">
        <v>0</v>
      </c>
      <c r="E18" s="29">
        <v>0</v>
      </c>
    </row>
    <row r="19" spans="1:5" ht="15.75" x14ac:dyDescent="0.25">
      <c r="A19" s="16" t="s">
        <v>44</v>
      </c>
      <c r="B19" s="17" t="s">
        <v>55</v>
      </c>
      <c r="C19" s="18">
        <v>17373812</v>
      </c>
      <c r="D19" s="29">
        <v>0</v>
      </c>
      <c r="E19" s="29">
        <v>0</v>
      </c>
    </row>
    <row r="20" spans="1:5" ht="15.75" x14ac:dyDescent="0.25">
      <c r="A20" s="16" t="s">
        <v>45</v>
      </c>
      <c r="B20" s="17" t="s">
        <v>56</v>
      </c>
      <c r="C20" s="18">
        <v>31702810</v>
      </c>
      <c r="D20" s="29">
        <v>0</v>
      </c>
      <c r="E20" s="29">
        <v>0</v>
      </c>
    </row>
    <row r="21" spans="1:5" ht="15.75" x14ac:dyDescent="0.25">
      <c r="A21" s="16" t="s">
        <v>46</v>
      </c>
      <c r="B21" s="17" t="s">
        <v>57</v>
      </c>
      <c r="C21" s="18">
        <v>24629010</v>
      </c>
      <c r="D21" s="29">
        <v>0</v>
      </c>
      <c r="E21" s="29">
        <v>0</v>
      </c>
    </row>
    <row r="22" spans="1:5" ht="15.75" x14ac:dyDescent="0.25">
      <c r="A22" s="16" t="s">
        <v>47</v>
      </c>
      <c r="B22" s="17" t="s">
        <v>58</v>
      </c>
      <c r="C22" s="18">
        <v>23698730</v>
      </c>
      <c r="D22" s="29">
        <v>0</v>
      </c>
      <c r="E22" s="29">
        <v>0</v>
      </c>
    </row>
    <row r="23" spans="1:5" ht="15.75" x14ac:dyDescent="0.25">
      <c r="A23" s="16" t="s">
        <v>48</v>
      </c>
      <c r="B23" s="17" t="s">
        <v>59</v>
      </c>
      <c r="C23" s="18">
        <v>15099800</v>
      </c>
      <c r="D23" s="29">
        <v>0</v>
      </c>
      <c r="E23" s="29">
        <v>0</v>
      </c>
    </row>
    <row r="24" spans="1:5" ht="15.75" x14ac:dyDescent="0.25">
      <c r="A24" s="16" t="s">
        <v>49</v>
      </c>
      <c r="B24" s="17" t="s">
        <v>60</v>
      </c>
      <c r="C24" s="18">
        <v>15386960</v>
      </c>
      <c r="D24" s="29">
        <v>0</v>
      </c>
      <c r="E24" s="29">
        <v>0</v>
      </c>
    </row>
    <row r="25" spans="1:5" ht="47.25" x14ac:dyDescent="0.25">
      <c r="A25" s="21" t="s">
        <v>748</v>
      </c>
      <c r="B25" s="10" t="s">
        <v>749</v>
      </c>
      <c r="C25" s="140">
        <f>C26</f>
        <v>4345260</v>
      </c>
      <c r="D25" s="140">
        <f t="shared" ref="D25:E25" si="1">D26</f>
        <v>0</v>
      </c>
      <c r="E25" s="140">
        <f t="shared" si="1"/>
        <v>0</v>
      </c>
    </row>
    <row r="26" spans="1:5" ht="15.75" x14ac:dyDescent="0.25">
      <c r="A26" s="16" t="s">
        <v>38</v>
      </c>
      <c r="B26" s="17" t="s">
        <v>50</v>
      </c>
      <c r="C26" s="18">
        <v>4345260</v>
      </c>
      <c r="D26" s="29"/>
      <c r="E26" s="29"/>
    </row>
    <row r="27" spans="1:5" ht="47.25" x14ac:dyDescent="0.25">
      <c r="A27" s="15" t="s">
        <v>750</v>
      </c>
      <c r="B27" s="10" t="s">
        <v>33</v>
      </c>
      <c r="C27" s="345">
        <f>SUM(C28:C37)</f>
        <v>156000</v>
      </c>
      <c r="D27" s="345">
        <f t="shared" ref="D27:E27" si="2">SUM(D28:D37)</f>
        <v>166500</v>
      </c>
      <c r="E27" s="345">
        <f t="shared" si="2"/>
        <v>176900</v>
      </c>
    </row>
    <row r="28" spans="1:5" ht="15.75" x14ac:dyDescent="0.25">
      <c r="A28" s="16" t="s">
        <v>40</v>
      </c>
      <c r="B28" s="17" t="s">
        <v>51</v>
      </c>
      <c r="C28" s="18">
        <v>55600</v>
      </c>
      <c r="D28" s="346">
        <v>59300</v>
      </c>
      <c r="E28" s="346">
        <v>63100</v>
      </c>
    </row>
    <row r="29" spans="1:5" ht="15.75" x14ac:dyDescent="0.25">
      <c r="A29" s="16" t="s">
        <v>41</v>
      </c>
      <c r="B29" s="17" t="s">
        <v>52</v>
      </c>
      <c r="C29" s="18">
        <v>68600</v>
      </c>
      <c r="D29" s="346">
        <v>73200</v>
      </c>
      <c r="E29" s="346">
        <v>77700</v>
      </c>
    </row>
    <row r="30" spans="1:5" ht="15.75" x14ac:dyDescent="0.25">
      <c r="A30" s="16" t="s">
        <v>61</v>
      </c>
      <c r="B30" s="17" t="s">
        <v>53</v>
      </c>
      <c r="C30" s="18">
        <v>6200</v>
      </c>
      <c r="D30" s="346">
        <v>6600</v>
      </c>
      <c r="E30" s="346">
        <v>7000</v>
      </c>
    </row>
    <row r="31" spans="1:5" ht="15.75" x14ac:dyDescent="0.25">
      <c r="A31" s="16" t="s">
        <v>62</v>
      </c>
      <c r="B31" s="17" t="s">
        <v>54</v>
      </c>
      <c r="C31" s="18">
        <v>1400</v>
      </c>
      <c r="D31" s="346">
        <v>1500</v>
      </c>
      <c r="E31" s="346">
        <v>1600</v>
      </c>
    </row>
    <row r="32" spans="1:5" ht="15.75" x14ac:dyDescent="0.25">
      <c r="A32" s="16" t="s">
        <v>63</v>
      </c>
      <c r="B32" s="17" t="s">
        <v>55</v>
      </c>
      <c r="C32" s="18">
        <v>2100</v>
      </c>
      <c r="D32" s="346">
        <v>2200</v>
      </c>
      <c r="E32" s="346">
        <v>2400</v>
      </c>
    </row>
    <row r="33" spans="1:8" ht="15.75" x14ac:dyDescent="0.25">
      <c r="A33" s="16" t="s">
        <v>64</v>
      </c>
      <c r="B33" s="17" t="s">
        <v>56</v>
      </c>
      <c r="C33" s="18">
        <v>16400</v>
      </c>
      <c r="D33" s="346">
        <v>17500</v>
      </c>
      <c r="E33" s="346">
        <v>18600</v>
      </c>
    </row>
    <row r="34" spans="1:8" ht="15.75" x14ac:dyDescent="0.25">
      <c r="A34" s="16" t="s">
        <v>65</v>
      </c>
      <c r="B34" s="17" t="s">
        <v>57</v>
      </c>
      <c r="C34" s="18">
        <v>3400</v>
      </c>
      <c r="D34" s="346">
        <v>3700</v>
      </c>
      <c r="E34" s="346">
        <v>3900</v>
      </c>
    </row>
    <row r="35" spans="1:8" ht="15.75" x14ac:dyDescent="0.25">
      <c r="A35" s="16" t="s">
        <v>66</v>
      </c>
      <c r="B35" s="17" t="s">
        <v>58</v>
      </c>
      <c r="C35" s="18"/>
      <c r="D35" s="346"/>
      <c r="E35" s="346"/>
    </row>
    <row r="36" spans="1:8" ht="15.75" x14ac:dyDescent="0.25">
      <c r="A36" s="16" t="s">
        <v>67</v>
      </c>
      <c r="B36" s="17" t="s">
        <v>59</v>
      </c>
      <c r="C36" s="18">
        <v>2300</v>
      </c>
      <c r="D36" s="346">
        <v>2500</v>
      </c>
      <c r="E36" s="346">
        <v>2600</v>
      </c>
    </row>
    <row r="37" spans="1:8" ht="15.75" x14ac:dyDescent="0.25">
      <c r="A37" s="16" t="s">
        <v>68</v>
      </c>
      <c r="B37" s="17" t="s">
        <v>60</v>
      </c>
      <c r="C37" s="18"/>
      <c r="D37" s="346"/>
      <c r="E37" s="346"/>
    </row>
    <row r="38" spans="1:8" ht="63" x14ac:dyDescent="0.25">
      <c r="A38" s="15" t="s">
        <v>134</v>
      </c>
      <c r="B38" s="10" t="s">
        <v>34</v>
      </c>
      <c r="C38" s="345">
        <f>SUM(C39:C48)</f>
        <v>0</v>
      </c>
      <c r="D38" s="345">
        <f t="shared" ref="D38:E38" si="3">SUM(D39:D48)</f>
        <v>2788200</v>
      </c>
      <c r="E38" s="345">
        <f t="shared" si="3"/>
        <v>2788200</v>
      </c>
      <c r="F38" s="369"/>
      <c r="G38" s="369"/>
      <c r="H38" s="369"/>
    </row>
    <row r="39" spans="1:8" ht="15.75" x14ac:dyDescent="0.25">
      <c r="A39" s="16" t="s">
        <v>135</v>
      </c>
      <c r="B39" s="17" t="s">
        <v>51</v>
      </c>
      <c r="C39" s="18">
        <f>733600-733600</f>
        <v>0</v>
      </c>
      <c r="D39" s="18">
        <v>733600</v>
      </c>
      <c r="E39" s="407">
        <v>733600</v>
      </c>
      <c r="F39" s="408"/>
      <c r="G39" s="408"/>
      <c r="H39" s="408"/>
    </row>
    <row r="40" spans="1:8" ht="15.75" x14ac:dyDescent="0.25">
      <c r="A40" s="16" t="s">
        <v>136</v>
      </c>
      <c r="B40" s="17" t="s">
        <v>52</v>
      </c>
      <c r="C40" s="18">
        <f>662800-662800</f>
        <v>0</v>
      </c>
      <c r="D40" s="18">
        <v>662800</v>
      </c>
      <c r="E40" s="407">
        <v>662800</v>
      </c>
      <c r="F40" s="408"/>
      <c r="G40" s="408"/>
      <c r="H40" s="408"/>
    </row>
    <row r="41" spans="1:8" ht="15.75" x14ac:dyDescent="0.25">
      <c r="A41" s="16" t="s">
        <v>137</v>
      </c>
      <c r="B41" s="17" t="s">
        <v>53</v>
      </c>
      <c r="C41" s="18">
        <f>165700-165700</f>
        <v>0</v>
      </c>
      <c r="D41" s="18">
        <v>165700</v>
      </c>
      <c r="E41" s="407">
        <v>165700</v>
      </c>
      <c r="F41" s="408"/>
      <c r="G41" s="408"/>
      <c r="H41" s="408"/>
    </row>
    <row r="42" spans="1:8" ht="15.75" x14ac:dyDescent="0.25">
      <c r="A42" s="16" t="s">
        <v>138</v>
      </c>
      <c r="B42" s="17" t="s">
        <v>54</v>
      </c>
      <c r="C42" s="18">
        <f>165700-165700</f>
        <v>0</v>
      </c>
      <c r="D42" s="18">
        <v>165700</v>
      </c>
      <c r="E42" s="407">
        <v>165700</v>
      </c>
      <c r="F42" s="408"/>
      <c r="G42" s="408"/>
      <c r="H42" s="408"/>
    </row>
    <row r="43" spans="1:8" ht="15.75" x14ac:dyDescent="0.25">
      <c r="A43" s="16" t="s">
        <v>139</v>
      </c>
      <c r="B43" s="17" t="s">
        <v>55</v>
      </c>
      <c r="C43" s="18">
        <f>165700-165700</f>
        <v>0</v>
      </c>
      <c r="D43" s="18">
        <v>165700</v>
      </c>
      <c r="E43" s="407">
        <v>165700</v>
      </c>
      <c r="F43" s="408"/>
      <c r="G43" s="408"/>
      <c r="H43" s="408"/>
    </row>
    <row r="44" spans="1:8" ht="15.75" x14ac:dyDescent="0.25">
      <c r="A44" s="16" t="s">
        <v>140</v>
      </c>
      <c r="B44" s="17" t="s">
        <v>56</v>
      </c>
      <c r="C44" s="18">
        <f>331200-331200</f>
        <v>0</v>
      </c>
      <c r="D44" s="18">
        <v>331200</v>
      </c>
      <c r="E44" s="407">
        <v>331200</v>
      </c>
      <c r="F44" s="408"/>
      <c r="G44" s="408"/>
      <c r="H44" s="408"/>
    </row>
    <row r="45" spans="1:8" ht="15.75" x14ac:dyDescent="0.25">
      <c r="A45" s="16" t="s">
        <v>141</v>
      </c>
      <c r="B45" s="17" t="s">
        <v>57</v>
      </c>
      <c r="C45" s="18">
        <f>165700-165700</f>
        <v>0</v>
      </c>
      <c r="D45" s="18">
        <v>165700</v>
      </c>
      <c r="E45" s="407">
        <v>165700</v>
      </c>
      <c r="F45" s="408"/>
      <c r="G45" s="408"/>
      <c r="H45" s="408"/>
    </row>
    <row r="46" spans="1:8" ht="15.75" x14ac:dyDescent="0.25">
      <c r="A46" s="16" t="s">
        <v>142</v>
      </c>
      <c r="B46" s="17" t="s">
        <v>58</v>
      </c>
      <c r="C46" s="18">
        <f t="shared" ref="C46:C47" si="4">165700-165700</f>
        <v>0</v>
      </c>
      <c r="D46" s="18">
        <v>165700</v>
      </c>
      <c r="E46" s="407">
        <v>165700</v>
      </c>
      <c r="F46" s="408"/>
      <c r="G46" s="408"/>
      <c r="H46" s="408"/>
    </row>
    <row r="47" spans="1:8" ht="15.75" x14ac:dyDescent="0.25">
      <c r="A47" s="16" t="s">
        <v>143</v>
      </c>
      <c r="B47" s="17" t="s">
        <v>59</v>
      </c>
      <c r="C47" s="18">
        <f t="shared" si="4"/>
        <v>0</v>
      </c>
      <c r="D47" s="18">
        <v>165700</v>
      </c>
      <c r="E47" s="407">
        <v>165700</v>
      </c>
      <c r="F47" s="408"/>
      <c r="G47" s="408"/>
      <c r="H47" s="408"/>
    </row>
    <row r="48" spans="1:8" ht="15.75" x14ac:dyDescent="0.25">
      <c r="A48" s="16" t="s">
        <v>144</v>
      </c>
      <c r="B48" s="17" t="s">
        <v>60</v>
      </c>
      <c r="C48" s="18">
        <f>66400-66400</f>
        <v>0</v>
      </c>
      <c r="D48" s="18">
        <v>66400</v>
      </c>
      <c r="E48" s="407">
        <v>66400</v>
      </c>
      <c r="F48" s="408"/>
      <c r="G48" s="408"/>
      <c r="H48" s="408"/>
    </row>
    <row r="49" spans="1:6" ht="47.25" hidden="1" x14ac:dyDescent="0.25">
      <c r="A49" s="21" t="s">
        <v>134</v>
      </c>
      <c r="B49" s="10" t="s">
        <v>325</v>
      </c>
      <c r="C49" s="140">
        <f>SUM(C50:C60)</f>
        <v>0</v>
      </c>
      <c r="D49" s="140">
        <f t="shared" ref="D49:E49" si="5">SUM(D50:D60)</f>
        <v>0</v>
      </c>
      <c r="E49" s="140">
        <f t="shared" si="5"/>
        <v>0</v>
      </c>
    </row>
    <row r="50" spans="1:6" ht="15.75" hidden="1" x14ac:dyDescent="0.25">
      <c r="A50" s="16" t="s">
        <v>135</v>
      </c>
      <c r="B50" s="17" t="s">
        <v>50</v>
      </c>
      <c r="C50" s="18"/>
      <c r="D50" s="139"/>
      <c r="E50" s="139"/>
    </row>
    <row r="51" spans="1:6" ht="15.75" hidden="1" x14ac:dyDescent="0.25">
      <c r="A51" s="16" t="s">
        <v>136</v>
      </c>
      <c r="B51" s="17" t="s">
        <v>51</v>
      </c>
      <c r="C51" s="18"/>
      <c r="D51" s="139"/>
      <c r="E51" s="139"/>
    </row>
    <row r="52" spans="1:6" ht="15.75" hidden="1" x14ac:dyDescent="0.25">
      <c r="A52" s="16" t="s">
        <v>137</v>
      </c>
      <c r="B52" s="17" t="s">
        <v>52</v>
      </c>
      <c r="C52" s="18"/>
      <c r="D52" s="139"/>
      <c r="E52" s="139"/>
    </row>
    <row r="53" spans="1:6" ht="15.75" hidden="1" x14ac:dyDescent="0.25">
      <c r="A53" s="16" t="s">
        <v>138</v>
      </c>
      <c r="B53" s="17" t="s">
        <v>53</v>
      </c>
      <c r="C53" s="18"/>
      <c r="D53" s="139"/>
      <c r="E53" s="139"/>
    </row>
    <row r="54" spans="1:6" ht="15.75" hidden="1" x14ac:dyDescent="0.25">
      <c r="A54" s="16" t="s">
        <v>139</v>
      </c>
      <c r="B54" s="17" t="s">
        <v>54</v>
      </c>
      <c r="C54" s="18"/>
      <c r="D54" s="139"/>
      <c r="E54" s="139"/>
    </row>
    <row r="55" spans="1:6" ht="15.75" hidden="1" x14ac:dyDescent="0.25">
      <c r="A55" s="16" t="s">
        <v>140</v>
      </c>
      <c r="B55" s="17" t="s">
        <v>55</v>
      </c>
      <c r="C55" s="18"/>
      <c r="D55" s="139"/>
      <c r="E55" s="139"/>
    </row>
    <row r="56" spans="1:6" ht="15.75" hidden="1" x14ac:dyDescent="0.25">
      <c r="A56" s="16" t="s">
        <v>141</v>
      </c>
      <c r="B56" s="17" t="s">
        <v>56</v>
      </c>
      <c r="C56" s="18"/>
      <c r="D56" s="139"/>
      <c r="E56" s="139"/>
    </row>
    <row r="57" spans="1:6" ht="15.75" hidden="1" x14ac:dyDescent="0.25">
      <c r="A57" s="16" t="s">
        <v>142</v>
      </c>
      <c r="B57" s="17" t="s">
        <v>57</v>
      </c>
      <c r="C57" s="18"/>
      <c r="D57" s="139"/>
      <c r="E57" s="139"/>
    </row>
    <row r="58" spans="1:6" ht="15.75" hidden="1" x14ac:dyDescent="0.25">
      <c r="A58" s="16" t="s">
        <v>143</v>
      </c>
      <c r="B58" s="17" t="s">
        <v>58</v>
      </c>
      <c r="C58" s="18"/>
      <c r="D58" s="139"/>
      <c r="E58" s="139"/>
    </row>
    <row r="59" spans="1:6" ht="15.75" hidden="1" x14ac:dyDescent="0.25">
      <c r="A59" s="16" t="s">
        <v>144</v>
      </c>
      <c r="B59" s="17" t="s">
        <v>59</v>
      </c>
      <c r="C59" s="18"/>
      <c r="D59" s="139"/>
      <c r="E59" s="139"/>
    </row>
    <row r="60" spans="1:6" ht="15.75" hidden="1" x14ac:dyDescent="0.25">
      <c r="A60" s="16" t="s">
        <v>145</v>
      </c>
      <c r="B60" s="17" t="s">
        <v>60</v>
      </c>
      <c r="C60" s="18"/>
      <c r="D60" s="139"/>
      <c r="E60" s="139"/>
    </row>
    <row r="61" spans="1:6" ht="31.5" hidden="1" x14ac:dyDescent="0.25">
      <c r="A61" s="14" t="s">
        <v>146</v>
      </c>
      <c r="B61" s="9" t="s">
        <v>199</v>
      </c>
      <c r="C61" s="347">
        <f>SUM(C62)</f>
        <v>0</v>
      </c>
      <c r="D61" s="347">
        <f t="shared" ref="D61:E61" si="6">SUM(D62)</f>
        <v>0</v>
      </c>
      <c r="E61" s="347">
        <f t="shared" si="6"/>
        <v>0</v>
      </c>
    </row>
    <row r="62" spans="1:6" ht="15.75" hidden="1" x14ac:dyDescent="0.25">
      <c r="A62" s="16" t="s">
        <v>147</v>
      </c>
      <c r="B62" s="17" t="s">
        <v>148</v>
      </c>
      <c r="C62" s="18"/>
      <c r="D62" s="139"/>
      <c r="E62" s="139"/>
    </row>
    <row r="63" spans="1:6" ht="78.75" x14ac:dyDescent="0.25">
      <c r="A63" s="21" t="s">
        <v>751</v>
      </c>
      <c r="B63" s="10" t="s">
        <v>621</v>
      </c>
      <c r="C63" s="140">
        <f>SUM(C64:C69)</f>
        <v>1052724.95</v>
      </c>
      <c r="D63" s="140">
        <f t="shared" ref="D63:E63" si="7">SUM(D64:D69)</f>
        <v>460020</v>
      </c>
      <c r="E63" s="140">
        <f t="shared" si="7"/>
        <v>460020</v>
      </c>
    </row>
    <row r="64" spans="1:6" ht="15.75" x14ac:dyDescent="0.25">
      <c r="A64" s="16" t="s">
        <v>147</v>
      </c>
      <c r="B64" s="17" t="s">
        <v>50</v>
      </c>
      <c r="C64" s="18">
        <f>460020+592704.95</f>
        <v>1052724.95</v>
      </c>
      <c r="D64" s="18">
        <v>460020</v>
      </c>
      <c r="E64" s="18">
        <v>460020</v>
      </c>
      <c r="F64" s="6">
        <v>592704.94999999995</v>
      </c>
    </row>
    <row r="65" spans="1:8" ht="15.75" hidden="1" x14ac:dyDescent="0.25">
      <c r="A65" s="16" t="s">
        <v>315</v>
      </c>
      <c r="B65" s="17" t="s">
        <v>51</v>
      </c>
      <c r="C65" s="18"/>
      <c r="D65" s="139"/>
      <c r="E65" s="139"/>
    </row>
    <row r="66" spans="1:8" ht="15.75" hidden="1" x14ac:dyDescent="0.25">
      <c r="A66" s="16" t="s">
        <v>316</v>
      </c>
      <c r="B66" s="17" t="s">
        <v>52</v>
      </c>
      <c r="C66" s="18"/>
      <c r="D66" s="139"/>
      <c r="E66" s="139"/>
    </row>
    <row r="67" spans="1:8" ht="15.75" hidden="1" x14ac:dyDescent="0.25">
      <c r="A67" s="16" t="s">
        <v>317</v>
      </c>
      <c r="B67" s="17" t="s">
        <v>53</v>
      </c>
      <c r="C67" s="18"/>
      <c r="D67" s="139"/>
      <c r="E67" s="139"/>
    </row>
    <row r="68" spans="1:8" ht="15.75" hidden="1" x14ac:dyDescent="0.25">
      <c r="A68" s="16" t="s">
        <v>318</v>
      </c>
      <c r="B68" s="17" t="s">
        <v>54</v>
      </c>
      <c r="C68" s="18"/>
      <c r="D68" s="139"/>
      <c r="E68" s="139"/>
    </row>
    <row r="69" spans="1:8" ht="15.75" hidden="1" x14ac:dyDescent="0.25">
      <c r="A69" s="16" t="s">
        <v>319</v>
      </c>
      <c r="B69" s="17" t="s">
        <v>59</v>
      </c>
      <c r="C69" s="18"/>
      <c r="D69" s="139"/>
      <c r="E69" s="139"/>
    </row>
    <row r="70" spans="1:8" ht="31.5" x14ac:dyDescent="0.25">
      <c r="A70" s="15" t="s">
        <v>200</v>
      </c>
      <c r="B70" s="10" t="s">
        <v>462</v>
      </c>
      <c r="C70" s="345">
        <f>C71+C72+C73+C74+C75+C76+C77+C78+C79+C80+C81</f>
        <v>167431134.56</v>
      </c>
      <c r="D70" s="345">
        <f t="shared" ref="D70:E70" si="8">D71+D72+D73+D74+D75+D76+D77+D78+D79+D80+D81</f>
        <v>19310229.600000001</v>
      </c>
      <c r="E70" s="345">
        <f t="shared" si="8"/>
        <v>14000000</v>
      </c>
    </row>
    <row r="71" spans="1:8" ht="15.75" x14ac:dyDescent="0.25">
      <c r="A71" s="16" t="s">
        <v>752</v>
      </c>
      <c r="B71" s="17" t="s">
        <v>50</v>
      </c>
      <c r="C71" s="18">
        <f>60216282.67+5310229.6-984256.03+3906639.29+231173+740222+6078500</f>
        <v>75498790.530000001</v>
      </c>
      <c r="D71" s="29">
        <v>5310229.5999999996</v>
      </c>
      <c r="E71" s="29">
        <v>0</v>
      </c>
      <c r="F71" s="367">
        <v>740222</v>
      </c>
      <c r="G71" s="6">
        <v>6078500</v>
      </c>
      <c r="H71" s="6"/>
    </row>
    <row r="72" spans="1:8" ht="15.75" x14ac:dyDescent="0.25">
      <c r="A72" s="16" t="s">
        <v>315</v>
      </c>
      <c r="B72" s="17" t="s">
        <v>51</v>
      </c>
      <c r="C72" s="18">
        <f>3000000+15000000</f>
        <v>18000000</v>
      </c>
      <c r="D72" s="29">
        <v>3000000</v>
      </c>
      <c r="E72" s="29">
        <v>3000000</v>
      </c>
      <c r="F72" s="367"/>
    </row>
    <row r="73" spans="1:8" ht="15.75" x14ac:dyDescent="0.25">
      <c r="A73" s="16" t="s">
        <v>316</v>
      </c>
      <c r="B73" s="17" t="s">
        <v>52</v>
      </c>
      <c r="C73" s="18">
        <f>3000000+18904500+50000</f>
        <v>21954500</v>
      </c>
      <c r="D73" s="29">
        <v>3000000</v>
      </c>
      <c r="E73" s="29">
        <v>3000000</v>
      </c>
      <c r="F73" s="367"/>
      <c r="G73" s="383"/>
    </row>
    <row r="74" spans="1:8" ht="15.75" x14ac:dyDescent="0.25">
      <c r="A74" s="16" t="s">
        <v>317</v>
      </c>
      <c r="B74" s="17" t="s">
        <v>53</v>
      </c>
      <c r="C74" s="18">
        <f>3000000+1000000</f>
        <v>4000000</v>
      </c>
      <c r="D74" s="29">
        <v>1000000</v>
      </c>
      <c r="E74" s="29">
        <v>1000000</v>
      </c>
      <c r="F74" s="367"/>
      <c r="G74" s="383"/>
    </row>
    <row r="75" spans="1:8" ht="15.75" x14ac:dyDescent="0.25">
      <c r="A75" s="16" t="s">
        <v>318</v>
      </c>
      <c r="B75" s="17" t="s">
        <v>54</v>
      </c>
      <c r="C75" s="18">
        <f>6000000+1000000+20000+2416666.7</f>
        <v>9436666.6999999993</v>
      </c>
      <c r="D75" s="29">
        <v>1000000</v>
      </c>
      <c r="E75" s="29">
        <v>1000000</v>
      </c>
      <c r="F75" s="367"/>
      <c r="G75" s="367"/>
    </row>
    <row r="76" spans="1:8" ht="15.75" x14ac:dyDescent="0.25">
      <c r="A76" s="16" t="s">
        <v>319</v>
      </c>
      <c r="B76" s="17" t="s">
        <v>55</v>
      </c>
      <c r="C76" s="18">
        <f>3000000+1000000+2388378.44+432596+52852</f>
        <v>6873826.4399999995</v>
      </c>
      <c r="D76" s="29">
        <v>1000000</v>
      </c>
      <c r="E76" s="29">
        <v>1000000</v>
      </c>
      <c r="F76" s="367">
        <v>52852</v>
      </c>
      <c r="G76" s="367"/>
    </row>
    <row r="77" spans="1:8" ht="15.75" x14ac:dyDescent="0.25">
      <c r="A77" s="16" t="s">
        <v>753</v>
      </c>
      <c r="B77" s="17" t="s">
        <v>56</v>
      </c>
      <c r="C77" s="18">
        <f>6000000+1000000</f>
        <v>7000000</v>
      </c>
      <c r="D77" s="29">
        <v>1000000</v>
      </c>
      <c r="E77" s="29">
        <v>1000000</v>
      </c>
      <c r="F77" s="367"/>
      <c r="G77" s="367"/>
    </row>
    <row r="78" spans="1:8" ht="15.75" x14ac:dyDescent="0.25">
      <c r="A78" s="16" t="s">
        <v>754</v>
      </c>
      <c r="B78" s="17" t="s">
        <v>57</v>
      </c>
      <c r="C78" s="18">
        <f>6000000+1000000+30000+3245000</f>
        <v>10275000</v>
      </c>
      <c r="D78" s="29">
        <v>1000000</v>
      </c>
      <c r="E78" s="29">
        <v>1000000</v>
      </c>
      <c r="F78" s="367"/>
      <c r="G78" s="367"/>
    </row>
    <row r="79" spans="1:8" ht="15.75" x14ac:dyDescent="0.25">
      <c r="A79" s="16" t="s">
        <v>755</v>
      </c>
      <c r="B79" s="17" t="s">
        <v>58</v>
      </c>
      <c r="C79" s="18">
        <f>6000000+1000000+1392350.89</f>
        <v>8392350.8900000006</v>
      </c>
      <c r="D79" s="29">
        <v>1000000</v>
      </c>
      <c r="E79" s="29">
        <v>1000000</v>
      </c>
      <c r="F79" s="367">
        <v>1392350.89</v>
      </c>
      <c r="G79" s="383"/>
    </row>
    <row r="80" spans="1:8" ht="15.75" x14ac:dyDescent="0.25">
      <c r="A80" s="16" t="s">
        <v>756</v>
      </c>
      <c r="B80" s="17" t="s">
        <v>59</v>
      </c>
      <c r="C80" s="18">
        <f>2000000+1000000</f>
        <v>3000000</v>
      </c>
      <c r="D80" s="29">
        <v>1000000</v>
      </c>
      <c r="E80" s="29">
        <v>1000000</v>
      </c>
      <c r="F80" s="6"/>
    </row>
    <row r="81" spans="1:6" ht="15.75" x14ac:dyDescent="0.25">
      <c r="A81" s="16" t="s">
        <v>757</v>
      </c>
      <c r="B81" s="17" t="s">
        <v>60</v>
      </c>
      <c r="C81" s="18">
        <f>2000000+1000000</f>
        <v>3000000</v>
      </c>
      <c r="D81" s="29">
        <v>1000000</v>
      </c>
      <c r="E81" s="29">
        <v>1000000</v>
      </c>
      <c r="F81" s="6"/>
    </row>
    <row r="82" spans="1:6" ht="15.75" x14ac:dyDescent="0.25">
      <c r="A82" s="188"/>
      <c r="B82" s="188" t="s">
        <v>97</v>
      </c>
      <c r="C82" s="35">
        <f>C13+C25+C27+C38+C63+C70</f>
        <v>401247119.50999999</v>
      </c>
      <c r="D82" s="35">
        <f t="shared" ref="D82:E82" si="9">D13+D25+D27+D38+D63+D70</f>
        <v>22724949.600000001</v>
      </c>
      <c r="E82" s="35">
        <f t="shared" si="9"/>
        <v>17425120</v>
      </c>
    </row>
  </sheetData>
  <mergeCells count="1">
    <mergeCell ref="A10:E10"/>
  </mergeCells>
  <pageMargins left="0.70866141732283472" right="0.70866141732283472" top="0.74803149606299213" bottom="0.74803149606299213" header="0.31496062992125984" footer="0.31496062992125984"/>
  <pageSetup paperSize="9" scale="67" fitToHeight="0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4"/>
  <sheetViews>
    <sheetView workbookViewId="0">
      <selection activeCell="F9" sqref="F9"/>
    </sheetView>
  </sheetViews>
  <sheetFormatPr defaultRowHeight="15" x14ac:dyDescent="0.25"/>
  <cols>
    <col min="1" max="1" width="7.5703125" style="1" customWidth="1"/>
    <col min="2" max="2" width="79.5703125" style="1" customWidth="1"/>
    <col min="3" max="3" width="19.7109375" style="102" customWidth="1"/>
    <col min="4" max="4" width="23.7109375" style="102" customWidth="1"/>
    <col min="5" max="5" width="19.42578125" style="102" customWidth="1"/>
  </cols>
  <sheetData>
    <row r="2" spans="1:5" ht="18.75" x14ac:dyDescent="0.3">
      <c r="B2" s="36"/>
      <c r="C2" s="103" t="s">
        <v>443</v>
      </c>
    </row>
    <row r="3" spans="1:5" ht="18.75" x14ac:dyDescent="0.3">
      <c r="B3" s="37"/>
      <c r="C3" s="103" t="s">
        <v>151</v>
      </c>
    </row>
    <row r="4" spans="1:5" ht="18.75" x14ac:dyDescent="0.3">
      <c r="B4" s="37"/>
      <c r="C4" s="103" t="s">
        <v>152</v>
      </c>
    </row>
    <row r="5" spans="1:5" ht="18.75" x14ac:dyDescent="0.3">
      <c r="B5" s="36"/>
      <c r="C5" s="103" t="s">
        <v>25</v>
      </c>
    </row>
    <row r="6" spans="1:5" ht="18.75" x14ac:dyDescent="0.3">
      <c r="B6" s="37"/>
      <c r="C6" s="103" t="s">
        <v>26</v>
      </c>
    </row>
    <row r="7" spans="1:5" ht="18.75" x14ac:dyDescent="0.3">
      <c r="B7" s="37"/>
      <c r="C7" s="103" t="s">
        <v>760</v>
      </c>
    </row>
    <row r="8" spans="1:5" ht="18.75" x14ac:dyDescent="0.3">
      <c r="C8" s="103" t="s">
        <v>762</v>
      </c>
    </row>
    <row r="11" spans="1:5" ht="51.75" customHeight="1" x14ac:dyDescent="0.25">
      <c r="A11" s="419" t="s">
        <v>544</v>
      </c>
      <c r="B11" s="419"/>
      <c r="C11" s="419"/>
      <c r="D11" s="419"/>
      <c r="E11" s="419"/>
    </row>
    <row r="12" spans="1:5" x14ac:dyDescent="0.25">
      <c r="E12" s="100" t="s">
        <v>400</v>
      </c>
    </row>
    <row r="13" spans="1:5" ht="30" x14ac:dyDescent="0.25">
      <c r="A13" s="45"/>
      <c r="B13" s="46" t="s">
        <v>232</v>
      </c>
      <c r="C13" s="106" t="s">
        <v>322</v>
      </c>
      <c r="D13" s="106" t="s">
        <v>399</v>
      </c>
      <c r="E13" s="106" t="s">
        <v>505</v>
      </c>
    </row>
    <row r="14" spans="1:5" ht="28.5" customHeight="1" x14ac:dyDescent="0.25">
      <c r="A14" s="27"/>
      <c r="B14" s="10" t="s">
        <v>384</v>
      </c>
      <c r="C14" s="140">
        <f>C18+C21+C27+C24</f>
        <v>1405885470.1199999</v>
      </c>
      <c r="D14" s="140">
        <f t="shared" ref="D14:E14" si="0">D18+D21+D27+D24</f>
        <v>645348227.20579994</v>
      </c>
      <c r="E14" s="140">
        <f t="shared" si="0"/>
        <v>693505581.59987354</v>
      </c>
    </row>
    <row r="15" spans="1:5" ht="15.75" x14ac:dyDescent="0.25">
      <c r="A15" s="28" t="s">
        <v>154</v>
      </c>
      <c r="B15" s="10" t="s">
        <v>153</v>
      </c>
      <c r="C15" s="140"/>
      <c r="D15" s="139" t="s">
        <v>155</v>
      </c>
      <c r="E15" s="139"/>
    </row>
    <row r="16" spans="1:5" ht="15.75" x14ac:dyDescent="0.25">
      <c r="A16" s="22" t="s">
        <v>156</v>
      </c>
      <c r="B16" s="17" t="s">
        <v>157</v>
      </c>
      <c r="C16" s="18"/>
      <c r="D16" s="139"/>
      <c r="E16" s="139"/>
    </row>
    <row r="17" spans="1:5" ht="15.75" x14ac:dyDescent="0.25">
      <c r="A17" s="22" t="s">
        <v>158</v>
      </c>
      <c r="B17" s="17" t="s">
        <v>159</v>
      </c>
      <c r="C17" s="18"/>
      <c r="D17" s="139"/>
      <c r="E17" s="139"/>
    </row>
    <row r="18" spans="1:5" ht="15.75" x14ac:dyDescent="0.25">
      <c r="A18" s="28" t="s">
        <v>160</v>
      </c>
      <c r="B18" s="10" t="s">
        <v>161</v>
      </c>
      <c r="C18" s="140">
        <f>C19+C20</f>
        <v>200000000</v>
      </c>
      <c r="D18" s="140">
        <f t="shared" ref="D18:E18" si="1">D19+D20</f>
        <v>0</v>
      </c>
      <c r="E18" s="140">
        <f t="shared" si="1"/>
        <v>0</v>
      </c>
    </row>
    <row r="19" spans="1:5" ht="15.75" x14ac:dyDescent="0.25">
      <c r="A19" s="22" t="s">
        <v>162</v>
      </c>
      <c r="B19" s="17" t="s">
        <v>157</v>
      </c>
      <c r="C19" s="18">
        <v>200000000</v>
      </c>
      <c r="D19" s="139"/>
      <c r="E19" s="139"/>
    </row>
    <row r="20" spans="1:5" ht="15.75" x14ac:dyDescent="0.25">
      <c r="A20" s="22" t="s">
        <v>163</v>
      </c>
      <c r="B20" s="17" t="s">
        <v>159</v>
      </c>
      <c r="C20" s="18"/>
      <c r="D20" s="139"/>
      <c r="E20" s="139"/>
    </row>
    <row r="21" spans="1:5" ht="15.75" x14ac:dyDescent="0.25">
      <c r="A21" s="28" t="s">
        <v>164</v>
      </c>
      <c r="B21" s="10" t="s">
        <v>165</v>
      </c>
      <c r="C21" s="140">
        <f>C22+C23</f>
        <v>0</v>
      </c>
      <c r="D21" s="140">
        <f t="shared" ref="D21:E21" si="2">D22+D23</f>
        <v>0</v>
      </c>
      <c r="E21" s="140">
        <f t="shared" si="2"/>
        <v>0</v>
      </c>
    </row>
    <row r="22" spans="1:5" ht="15.75" x14ac:dyDescent="0.25">
      <c r="A22" s="22" t="s">
        <v>166</v>
      </c>
      <c r="B22" s="17" t="s">
        <v>157</v>
      </c>
      <c r="C22" s="29"/>
      <c r="D22" s="139"/>
      <c r="E22" s="141"/>
    </row>
    <row r="23" spans="1:5" ht="15.75" x14ac:dyDescent="0.25">
      <c r="A23" s="22" t="s">
        <v>167</v>
      </c>
      <c r="B23" s="17" t="s">
        <v>159</v>
      </c>
      <c r="C23" s="34"/>
      <c r="D23" s="139"/>
      <c r="E23" s="139"/>
    </row>
    <row r="24" spans="1:5" ht="31.5" x14ac:dyDescent="0.25">
      <c r="A24" s="28" t="s">
        <v>168</v>
      </c>
      <c r="B24" s="10" t="s">
        <v>385</v>
      </c>
      <c r="C24" s="140">
        <f>C25+C26</f>
        <v>1192746779.7199998</v>
      </c>
      <c r="D24" s="140">
        <f t="shared" ref="D24:E24" si="3">D25+D26</f>
        <v>640118536.80579996</v>
      </c>
      <c r="E24" s="140">
        <f t="shared" si="3"/>
        <v>693505581.59987354</v>
      </c>
    </row>
    <row r="25" spans="1:5" ht="15.75" x14ac:dyDescent="0.25">
      <c r="A25" s="22" t="s">
        <v>169</v>
      </c>
      <c r="B25" s="17" t="s">
        <v>170</v>
      </c>
      <c r="C25" s="18">
        <f>-('Приложение 1'!C121)-C19-C22-C16-C36</f>
        <v>-3622369119.6100001</v>
      </c>
      <c r="D25" s="18">
        <f>-('Приложение 1'!D121)-D19-D22-D16-D35</f>
        <v>-2786489512.25</v>
      </c>
      <c r="E25" s="18">
        <f>-('Приложение 1'!E121)-E19-E22-E16-E35</f>
        <v>-2766013389.9700003</v>
      </c>
    </row>
    <row r="26" spans="1:5" ht="15.75" x14ac:dyDescent="0.25">
      <c r="A26" s="22" t="s">
        <v>171</v>
      </c>
      <c r="B26" s="17" t="s">
        <v>172</v>
      </c>
      <c r="C26" s="18">
        <f>'приложение 5'!G15+'приложение 6'!G13-C37</f>
        <v>4815115899.3299999</v>
      </c>
      <c r="D26" s="18">
        <f>'приложение 5'!H15+'приложение 6'!H13</f>
        <v>3426608049.0558</v>
      </c>
      <c r="E26" s="18">
        <f>'приложение 5'!I15+'приложение 6'!I13</f>
        <v>3459518971.5698738</v>
      </c>
    </row>
    <row r="27" spans="1:5" ht="31.5" x14ac:dyDescent="0.25">
      <c r="A27" s="28" t="s">
        <v>173</v>
      </c>
      <c r="B27" s="10" t="s">
        <v>174</v>
      </c>
      <c r="C27" s="140">
        <f>C35</f>
        <v>13138690.399999999</v>
      </c>
      <c r="D27" s="140">
        <f t="shared" ref="D27:E27" si="4">D35</f>
        <v>5229690.4000000004</v>
      </c>
      <c r="E27" s="140">
        <f t="shared" si="4"/>
        <v>0</v>
      </c>
    </row>
    <row r="28" spans="1:5" ht="31.5" x14ac:dyDescent="0.25">
      <c r="A28" s="28" t="s">
        <v>175</v>
      </c>
      <c r="B28" s="10" t="s">
        <v>176</v>
      </c>
      <c r="C28" s="140">
        <v>0</v>
      </c>
      <c r="D28" s="140">
        <v>0</v>
      </c>
      <c r="E28" s="140">
        <v>0</v>
      </c>
    </row>
    <row r="29" spans="1:5" ht="15.75" x14ac:dyDescent="0.25">
      <c r="A29" s="22" t="s">
        <v>177</v>
      </c>
      <c r="B29" s="17" t="s">
        <v>178</v>
      </c>
      <c r="C29" s="18"/>
      <c r="D29" s="139"/>
      <c r="E29" s="139"/>
    </row>
    <row r="30" spans="1:5" ht="15.75" x14ac:dyDescent="0.25">
      <c r="A30" s="22" t="s">
        <v>179</v>
      </c>
      <c r="B30" s="17" t="s">
        <v>180</v>
      </c>
      <c r="C30" s="18"/>
      <c r="D30" s="139"/>
      <c r="E30" s="139"/>
    </row>
    <row r="31" spans="1:5" ht="31.5" x14ac:dyDescent="0.25">
      <c r="A31" s="28" t="s">
        <v>181</v>
      </c>
      <c r="B31" s="10" t="s">
        <v>182</v>
      </c>
      <c r="C31" s="140">
        <v>0</v>
      </c>
      <c r="D31" s="140">
        <v>0</v>
      </c>
      <c r="E31" s="140">
        <v>0</v>
      </c>
    </row>
    <row r="32" spans="1:5" ht="15.75" x14ac:dyDescent="0.25">
      <c r="A32" s="22" t="s">
        <v>183</v>
      </c>
      <c r="B32" s="17" t="s">
        <v>184</v>
      </c>
      <c r="C32" s="18"/>
      <c r="D32" s="139"/>
      <c r="E32" s="139"/>
    </row>
    <row r="33" spans="1:5" ht="15.75" x14ac:dyDescent="0.25">
      <c r="A33" s="22" t="s">
        <v>185</v>
      </c>
      <c r="B33" s="17" t="s">
        <v>186</v>
      </c>
      <c r="C33" s="18"/>
      <c r="D33" s="139"/>
      <c r="E33" s="139"/>
    </row>
    <row r="34" spans="1:5" ht="15.75" x14ac:dyDescent="0.25">
      <c r="A34" s="28" t="s">
        <v>187</v>
      </c>
      <c r="B34" s="10" t="s">
        <v>188</v>
      </c>
      <c r="C34" s="140">
        <v>0</v>
      </c>
      <c r="D34" s="140">
        <v>0</v>
      </c>
      <c r="E34" s="140">
        <v>0</v>
      </c>
    </row>
    <row r="35" spans="1:5" ht="31.5" x14ac:dyDescent="0.25">
      <c r="A35" s="28" t="s">
        <v>189</v>
      </c>
      <c r="B35" s="10" t="s">
        <v>190</v>
      </c>
      <c r="C35" s="140">
        <f>SUM(C36:C37)</f>
        <v>13138690.399999999</v>
      </c>
      <c r="D35" s="140">
        <f t="shared" ref="D35:E35" si="5">SUM(D36:D37)</f>
        <v>5229690.4000000004</v>
      </c>
      <c r="E35" s="140">
        <f t="shared" si="5"/>
        <v>0</v>
      </c>
    </row>
    <row r="36" spans="1:5" ht="15.75" x14ac:dyDescent="0.25">
      <c r="A36" s="22" t="s">
        <v>191</v>
      </c>
      <c r="B36" s="17" t="s">
        <v>192</v>
      </c>
      <c r="C36" s="145">
        <v>20229690.399999999</v>
      </c>
      <c r="D36" s="145">
        <v>5229690.4000000004</v>
      </c>
      <c r="E36" s="29">
        <v>0</v>
      </c>
    </row>
    <row r="37" spans="1:5" ht="15.75" x14ac:dyDescent="0.25">
      <c r="A37" s="22" t="s">
        <v>193</v>
      </c>
      <c r="B37" s="17" t="s">
        <v>194</v>
      </c>
      <c r="C37" s="18">
        <v>-7091000</v>
      </c>
      <c r="D37" s="139"/>
      <c r="E37" s="139"/>
    </row>
    <row r="38" spans="1:5" ht="15.75" x14ac:dyDescent="0.25">
      <c r="A38" s="28" t="s">
        <v>195</v>
      </c>
      <c r="B38" s="10" t="s">
        <v>196</v>
      </c>
      <c r="C38" s="140">
        <f>C39</f>
        <v>0</v>
      </c>
      <c r="D38" s="140">
        <f t="shared" ref="D38:E38" si="6">D39</f>
        <v>0</v>
      </c>
      <c r="E38" s="140">
        <f t="shared" si="6"/>
        <v>0</v>
      </c>
    </row>
    <row r="39" spans="1:5" ht="15.75" x14ac:dyDescent="0.25">
      <c r="A39" s="22" t="s">
        <v>197</v>
      </c>
      <c r="B39" s="17" t="s">
        <v>198</v>
      </c>
      <c r="C39" s="18"/>
      <c r="D39" s="139"/>
      <c r="E39" s="139"/>
    </row>
    <row r="41" spans="1:5" x14ac:dyDescent="0.25">
      <c r="C41" s="105"/>
      <c r="D41" s="105"/>
      <c r="E41" s="105"/>
    </row>
    <row r="44" spans="1:5" x14ac:dyDescent="0.25">
      <c r="B44" s="4"/>
    </row>
  </sheetData>
  <mergeCells count="1">
    <mergeCell ref="A11:E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8"/>
  <sheetViews>
    <sheetView tabSelected="1" workbookViewId="0">
      <selection activeCell="I9" sqref="I9"/>
    </sheetView>
  </sheetViews>
  <sheetFormatPr defaultRowHeight="15.75" x14ac:dyDescent="0.25"/>
  <cols>
    <col min="1" max="1" width="9.140625" style="50"/>
    <col min="2" max="2" width="57.7109375" customWidth="1"/>
    <col min="3" max="3" width="20" customWidth="1"/>
    <col min="4" max="4" width="17.28515625" customWidth="1"/>
    <col min="5" max="6" width="17.140625" customWidth="1"/>
    <col min="7" max="7" width="12.42578125" bestFit="1" customWidth="1"/>
  </cols>
  <sheetData>
    <row r="2" spans="1:6" ht="18.75" x14ac:dyDescent="0.3">
      <c r="E2" s="103" t="s">
        <v>444</v>
      </c>
    </row>
    <row r="3" spans="1:6" ht="18.75" x14ac:dyDescent="0.3">
      <c r="E3" s="103" t="s">
        <v>151</v>
      </c>
    </row>
    <row r="4" spans="1:6" ht="18.75" x14ac:dyDescent="0.3">
      <c r="E4" s="103" t="s">
        <v>152</v>
      </c>
    </row>
    <row r="5" spans="1:6" ht="18.75" x14ac:dyDescent="0.3">
      <c r="E5" s="103" t="s">
        <v>25</v>
      </c>
    </row>
    <row r="6" spans="1:6" ht="18.75" x14ac:dyDescent="0.3">
      <c r="E6" s="103" t="s">
        <v>26</v>
      </c>
    </row>
    <row r="7" spans="1:6" ht="18.75" x14ac:dyDescent="0.3">
      <c r="E7" s="103" t="s">
        <v>760</v>
      </c>
    </row>
    <row r="8" spans="1:6" ht="18.75" x14ac:dyDescent="0.3">
      <c r="E8" s="103" t="s">
        <v>762</v>
      </c>
    </row>
    <row r="11" spans="1:6" ht="15.75" customHeight="1" x14ac:dyDescent="0.25">
      <c r="A11" s="420" t="s">
        <v>396</v>
      </c>
      <c r="B11" s="420"/>
      <c r="C11" s="420"/>
      <c r="D11" s="420"/>
      <c r="E11" s="420"/>
      <c r="F11" s="420"/>
    </row>
    <row r="12" spans="1:6" x14ac:dyDescent="0.25">
      <c r="F12" s="107" t="s">
        <v>400</v>
      </c>
    </row>
    <row r="13" spans="1:6" ht="30" x14ac:dyDescent="0.25">
      <c r="A13" s="39" t="s">
        <v>388</v>
      </c>
      <c r="B13" s="49" t="s">
        <v>386</v>
      </c>
      <c r="C13" s="49" t="s">
        <v>397</v>
      </c>
      <c r="D13" s="49" t="s">
        <v>322</v>
      </c>
      <c r="E13" s="49" t="s">
        <v>399</v>
      </c>
      <c r="F13" s="49" t="s">
        <v>505</v>
      </c>
    </row>
    <row r="14" spans="1:6" s="7" customFormat="1" x14ac:dyDescent="0.25">
      <c r="A14" s="109"/>
      <c r="B14" s="110" t="s">
        <v>303</v>
      </c>
      <c r="C14" s="142">
        <f>SUM(D14:F14)</f>
        <v>707348881.43000007</v>
      </c>
      <c r="D14" s="142">
        <f>D22+D23+D24+D25+D26+D27+D28++D29+D30+D31+D32+D33+D34+D35+D36+D37+D38</f>
        <v>395310619.93000001</v>
      </c>
      <c r="E14" s="142">
        <f t="shared" ref="E14:F14" si="0">E22+E23+E24+E25+E26+E27+E28++E29+E30+E31+E32+E33+E34+E35+E36+E37</f>
        <v>212038261.5</v>
      </c>
      <c r="F14" s="142">
        <f t="shared" si="0"/>
        <v>100000000</v>
      </c>
    </row>
    <row r="15" spans="1:6" ht="45.75" hidden="1" x14ac:dyDescent="0.25">
      <c r="A15" s="39" t="s">
        <v>389</v>
      </c>
      <c r="B15" s="108" t="s">
        <v>387</v>
      </c>
      <c r="C15" s="143">
        <f>SUM(D15:F15)</f>
        <v>0</v>
      </c>
      <c r="D15" s="115"/>
      <c r="E15" s="115"/>
      <c r="F15" s="115"/>
    </row>
    <row r="16" spans="1:6" hidden="1" x14ac:dyDescent="0.25">
      <c r="A16" s="39" t="s">
        <v>391</v>
      </c>
      <c r="B16" s="108" t="s">
        <v>398</v>
      </c>
      <c r="C16" s="143">
        <f t="shared" ref="C16:E16" si="1">SUM(C17:C18)</f>
        <v>0</v>
      </c>
      <c r="D16" s="143">
        <f t="shared" si="1"/>
        <v>0</v>
      </c>
      <c r="E16" s="143">
        <f t="shared" si="1"/>
        <v>0</v>
      </c>
      <c r="F16" s="143">
        <f t="shared" ref="F16" si="2">SUM(F17:F18)</f>
        <v>0</v>
      </c>
    </row>
    <row r="17" spans="1:7" s="113" customFormat="1" ht="25.5" hidden="1" customHeight="1" x14ac:dyDescent="0.25">
      <c r="A17" s="111" t="s">
        <v>38</v>
      </c>
      <c r="B17" s="112" t="s">
        <v>390</v>
      </c>
      <c r="C17" s="144">
        <f>D17+E17+F17</f>
        <v>0</v>
      </c>
      <c r="D17" s="144"/>
      <c r="E17" s="144"/>
      <c r="F17" s="144"/>
    </row>
    <row r="18" spans="1:7" s="113" customFormat="1" ht="18.75" hidden="1" customHeight="1" x14ac:dyDescent="0.25">
      <c r="A18" s="111" t="s">
        <v>39</v>
      </c>
      <c r="B18" s="112" t="s">
        <v>393</v>
      </c>
      <c r="C18" s="144">
        <f>D18+E18+F18</f>
        <v>0</v>
      </c>
      <c r="D18" s="144"/>
      <c r="E18" s="144"/>
      <c r="F18" s="144"/>
    </row>
    <row r="19" spans="1:7" ht="30.75" hidden="1" x14ac:dyDescent="0.25">
      <c r="A19" s="39" t="s">
        <v>168</v>
      </c>
      <c r="B19" s="108" t="s">
        <v>392</v>
      </c>
      <c r="C19" s="143">
        <f t="shared" ref="C19:C21" si="3">SUM(D19:F19)</f>
        <v>0</v>
      </c>
      <c r="D19" s="115"/>
      <c r="E19" s="115"/>
      <c r="F19" s="115"/>
    </row>
    <row r="20" spans="1:7" ht="30.75" hidden="1" x14ac:dyDescent="0.25">
      <c r="A20" s="39" t="s">
        <v>173</v>
      </c>
      <c r="B20" s="12" t="s">
        <v>394</v>
      </c>
      <c r="C20" s="143">
        <f t="shared" si="3"/>
        <v>0</v>
      </c>
      <c r="D20" s="29"/>
      <c r="E20" s="29"/>
      <c r="F20" s="29"/>
    </row>
    <row r="21" spans="1:7" ht="30.75" hidden="1" x14ac:dyDescent="0.25">
      <c r="A21" s="39" t="s">
        <v>200</v>
      </c>
      <c r="B21" s="12" t="s">
        <v>395</v>
      </c>
      <c r="C21" s="143">
        <f t="shared" si="3"/>
        <v>0</v>
      </c>
      <c r="D21" s="29"/>
      <c r="E21" s="29"/>
      <c r="F21" s="29"/>
    </row>
    <row r="22" spans="1:7" ht="58.5" customHeight="1" x14ac:dyDescent="0.25">
      <c r="A22" s="187">
        <v>1</v>
      </c>
      <c r="B22" s="185" t="s">
        <v>548</v>
      </c>
      <c r="C22" s="114">
        <f t="shared" ref="C22:C38" si="4">D22+E22+F22</f>
        <v>141603441.82999998</v>
      </c>
      <c r="D22" s="114">
        <f>99565180.33</f>
        <v>99565180.329999998</v>
      </c>
      <c r="E22" s="114">
        <v>42038261.5</v>
      </c>
      <c r="F22" s="114"/>
      <c r="G22" s="6"/>
    </row>
    <row r="23" spans="1:7" ht="29.25" x14ac:dyDescent="0.25">
      <c r="A23" s="187">
        <v>2</v>
      </c>
      <c r="B23" s="186" t="s">
        <v>549</v>
      </c>
      <c r="C23" s="114">
        <f t="shared" si="4"/>
        <v>79711709.450000003</v>
      </c>
      <c r="D23" s="114">
        <v>29711709.449999999</v>
      </c>
      <c r="E23" s="114">
        <v>50000000</v>
      </c>
      <c r="F23" s="114"/>
    </row>
    <row r="24" spans="1:7" ht="57.75" x14ac:dyDescent="0.25">
      <c r="A24" s="187">
        <v>3</v>
      </c>
      <c r="B24" s="185" t="s">
        <v>550</v>
      </c>
      <c r="C24" s="114">
        <f t="shared" si="4"/>
        <v>250000000</v>
      </c>
      <c r="D24" s="114">
        <v>50000000</v>
      </c>
      <c r="E24" s="114">
        <v>100000000</v>
      </c>
      <c r="F24" s="114">
        <v>100000000</v>
      </c>
    </row>
    <row r="25" spans="1:7" ht="29.25" x14ac:dyDescent="0.25">
      <c r="A25" s="187">
        <v>4</v>
      </c>
      <c r="B25" s="185" t="s">
        <v>551</v>
      </c>
      <c r="C25" s="114">
        <f t="shared" si="4"/>
        <v>120000000</v>
      </c>
      <c r="D25" s="114">
        <v>100000000</v>
      </c>
      <c r="E25" s="114">
        <v>20000000</v>
      </c>
      <c r="F25" s="114"/>
    </row>
    <row r="26" spans="1:7" ht="15" x14ac:dyDescent="0.25">
      <c r="A26" s="187">
        <v>5</v>
      </c>
      <c r="B26" s="185" t="s">
        <v>552</v>
      </c>
      <c r="C26" s="114">
        <f t="shared" si="4"/>
        <v>50000000</v>
      </c>
      <c r="D26" s="114">
        <v>50000000</v>
      </c>
      <c r="E26" s="114"/>
      <c r="F26" s="114"/>
    </row>
    <row r="27" spans="1:7" ht="28.5" customHeight="1" x14ac:dyDescent="0.25">
      <c r="A27" s="187">
        <v>6</v>
      </c>
      <c r="B27" s="185" t="s">
        <v>553</v>
      </c>
      <c r="C27" s="114">
        <f t="shared" si="4"/>
        <v>2635073.42</v>
      </c>
      <c r="D27" s="114">
        <v>2635073.42</v>
      </c>
      <c r="E27" s="114"/>
      <c r="F27" s="114"/>
    </row>
    <row r="28" spans="1:7" ht="43.5" x14ac:dyDescent="0.25">
      <c r="A28" s="187">
        <v>7</v>
      </c>
      <c r="B28" s="185" t="s">
        <v>554</v>
      </c>
      <c r="C28" s="114">
        <f t="shared" si="4"/>
        <v>3235378.03</v>
      </c>
      <c r="D28" s="114">
        <v>3235378.03</v>
      </c>
      <c r="E28" s="114"/>
      <c r="F28" s="114"/>
    </row>
    <row r="29" spans="1:7" ht="72" x14ac:dyDescent="0.25">
      <c r="A29" s="187">
        <v>9</v>
      </c>
      <c r="B29" s="185" t="s">
        <v>555</v>
      </c>
      <c r="C29" s="114">
        <f t="shared" si="4"/>
        <v>14080951.800000001</v>
      </c>
      <c r="D29" s="114">
        <v>14080951.800000001</v>
      </c>
      <c r="E29" s="114"/>
      <c r="F29" s="114"/>
    </row>
    <row r="30" spans="1:7" ht="45.75" customHeight="1" x14ac:dyDescent="0.25">
      <c r="A30" s="187">
        <v>10</v>
      </c>
      <c r="B30" s="185" t="s">
        <v>556</v>
      </c>
      <c r="C30" s="114">
        <f t="shared" si="4"/>
        <v>15704000</v>
      </c>
      <c r="D30" s="114">
        <v>15704000</v>
      </c>
      <c r="E30" s="114"/>
      <c r="F30" s="114"/>
    </row>
    <row r="31" spans="1:7" ht="57.75" x14ac:dyDescent="0.25">
      <c r="A31" s="187">
        <v>11</v>
      </c>
      <c r="B31" s="185" t="s">
        <v>622</v>
      </c>
      <c r="C31" s="114">
        <f t="shared" si="4"/>
        <v>7561487</v>
      </c>
      <c r="D31" s="114">
        <v>7561487</v>
      </c>
      <c r="E31" s="114"/>
      <c r="F31" s="114"/>
    </row>
    <row r="32" spans="1:7" ht="29.25" x14ac:dyDescent="0.25">
      <c r="A32" s="187">
        <v>13</v>
      </c>
      <c r="B32" s="185" t="s">
        <v>654</v>
      </c>
      <c r="C32" s="114">
        <f t="shared" si="4"/>
        <v>694857.92</v>
      </c>
      <c r="D32" s="114">
        <v>694857.92</v>
      </c>
      <c r="E32" s="114"/>
      <c r="F32" s="114"/>
    </row>
    <row r="33" spans="1:7" ht="43.5" x14ac:dyDescent="0.25">
      <c r="A33" s="187">
        <v>14</v>
      </c>
      <c r="B33" s="185" t="s">
        <v>655</v>
      </c>
      <c r="C33" s="114">
        <f t="shared" si="4"/>
        <v>1164497.9199999999</v>
      </c>
      <c r="D33" s="114">
        <v>1164497.9199999999</v>
      </c>
      <c r="E33" s="370"/>
      <c r="F33" s="370"/>
    </row>
    <row r="34" spans="1:7" ht="29.25" x14ac:dyDescent="0.25">
      <c r="A34" s="187">
        <v>15</v>
      </c>
      <c r="B34" s="185" t="s">
        <v>656</v>
      </c>
      <c r="C34" s="114">
        <f t="shared" si="4"/>
        <v>4897890</v>
      </c>
      <c r="D34" s="114">
        <v>4897890</v>
      </c>
      <c r="E34" s="370"/>
      <c r="F34" s="370"/>
    </row>
    <row r="35" spans="1:7" ht="43.5" x14ac:dyDescent="0.25">
      <c r="A35" s="187">
        <v>16</v>
      </c>
      <c r="B35" s="185" t="s">
        <v>659</v>
      </c>
      <c r="C35" s="371">
        <f t="shared" si="4"/>
        <v>1632630</v>
      </c>
      <c r="D35" s="371">
        <v>1632630</v>
      </c>
      <c r="E35" s="372"/>
      <c r="F35" s="372"/>
    </row>
    <row r="36" spans="1:7" ht="72" x14ac:dyDescent="0.25">
      <c r="A36" s="187">
        <v>17</v>
      </c>
      <c r="B36" s="185" t="s">
        <v>660</v>
      </c>
      <c r="C36" s="371">
        <f t="shared" si="4"/>
        <v>1471270</v>
      </c>
      <c r="D36" s="371">
        <v>1471270</v>
      </c>
      <c r="E36" s="372"/>
      <c r="F36" s="372"/>
    </row>
    <row r="37" spans="1:7" ht="72" x14ac:dyDescent="0.25">
      <c r="A37" s="187">
        <v>18</v>
      </c>
      <c r="B37" s="185" t="s">
        <v>661</v>
      </c>
      <c r="C37" s="371">
        <f t="shared" si="4"/>
        <v>10749682.810000001</v>
      </c>
      <c r="D37" s="114">
        <v>10749682.810000001</v>
      </c>
      <c r="E37" s="372"/>
      <c r="F37" s="372"/>
    </row>
    <row r="38" spans="1:7" ht="29.25" x14ac:dyDescent="0.25">
      <c r="A38" s="187">
        <v>19</v>
      </c>
      <c r="B38" s="185" t="s">
        <v>697</v>
      </c>
      <c r="C38" s="371">
        <f t="shared" si="4"/>
        <v>2206011.25</v>
      </c>
      <c r="D38" s="114">
        <v>2206011.25</v>
      </c>
      <c r="E38" s="114"/>
      <c r="F38" s="114"/>
      <c r="G38" s="6"/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приложение 7</vt:lpstr>
      <vt:lpstr>приложение 8</vt:lpstr>
      <vt:lpstr>приложение 9</vt:lpstr>
      <vt:lpstr>'Приложение 1'!Область_печати</vt:lpstr>
      <vt:lpstr>'приложение 2'!Область_печати</vt:lpstr>
      <vt:lpstr>'приложение 3'!Область_печати</vt:lpstr>
      <vt:lpstr>'приложение 4'!Область_печати</vt:lpstr>
      <vt:lpstr>'приложение 5'!Область_печати</vt:lpstr>
      <vt:lpstr>'приложение 6'!Область_печати</vt:lpstr>
      <vt:lpstr>'приложение 7'!Область_печати</vt:lpstr>
      <vt:lpstr>'приложение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2020-07-08T02:22:18Z</dcterms:modified>
</cp:coreProperties>
</file>